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kjemasvar 1" sheetId="1" r:id="rId4"/>
    <sheet state="visible" name="Most Profitable Movie of All Ti" sheetId="2" r:id="rId5"/>
    <sheet state="visible" name="Inflation Adjusted" sheetId="3" r:id="rId6"/>
    <sheet state="hidden" name="Copy of Inflation Adjusted" sheetId="4" r:id="rId7"/>
    <sheet state="hidden" name="TEMP2" sheetId="5" r:id="rId8"/>
    <sheet state="visible" name="Top 500 Movies (pink = added by" sheetId="6" r:id="rId9"/>
    <sheet state="hidden" name="TEMP" sheetId="7" r:id="rId10"/>
    <sheet state="hidden" name="RAW" sheetId="8" r:id="rId11"/>
    <sheet state="hidden" name="RAW-edited" sheetId="9" r:id="rId12"/>
    <sheet state="hidden" name="gross" sheetId="10" r:id="rId13"/>
    <sheet state="hidden" name="budget" sheetId="11" r:id="rId14"/>
    <sheet state="visible" name="movies_all" sheetId="12" r:id="rId1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V666">
      <text>
        <t xml:space="preserve">Inflation adjusted. $3.9m in 1936.</t>
      </text>
    </comment>
    <comment authorId="0" ref="V1582">
      <text>
        <t xml:space="preserve">Adjusted for inflation. $2.78m in 1939.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1641">
      <text>
        <t xml:space="preserve">Adjusted for inflation. $2.78m in 1939.</t>
      </text>
    </comment>
    <comment authorId="0" ref="E1646">
      <text>
        <t xml:space="preserve">Inflation adjusted. $3.9m in 1936.</t>
      </text>
    </comment>
  </commentList>
</comments>
</file>

<file path=xl/sharedStrings.xml><?xml version="1.0" encoding="utf-8"?>
<sst xmlns="http://schemas.openxmlformats.org/spreadsheetml/2006/main" count="129115" uniqueCount="34446">
  <si>
    <t>Tidsmerke</t>
  </si>
  <si>
    <t>Spørsmål uten tittel</t>
  </si>
  <si>
    <t>title</t>
  </si>
  <si>
    <t>worldwide gross ($m)</t>
  </si>
  <si>
    <t>% budget recovered</t>
  </si>
  <si>
    <t>X times budget recovered</t>
  </si>
  <si>
    <t>budget  ($millions)</t>
  </si>
  <si>
    <t>domestic gross ($m)</t>
  </si>
  <si>
    <t>domestic %</t>
  </si>
  <si>
    <t>international gross ($m)</t>
  </si>
  <si>
    <t>% of gross from international</t>
  </si>
  <si>
    <t>worldwide gross</t>
  </si>
  <si>
    <t>year</t>
  </si>
  <si>
    <t>decade</t>
  </si>
  <si>
    <t>source</t>
  </si>
  <si>
    <t>budget source</t>
  </si>
  <si>
    <t>force label</t>
  </si>
  <si>
    <t>inflation adjusted gross ($m)</t>
  </si>
  <si>
    <t>2000's</t>
  </si>
  <si>
    <t>https://www.boxofficemojo.com/chart/ww_top_lifetime_gross/?area=XWW&amp;offset=468</t>
  </si>
  <si>
    <t>2010's</t>
  </si>
  <si>
    <t>https://www.boxofficemojo.com/chart/ww_top_lifetime_gross/?area=XWW&amp;offset=549</t>
  </si>
  <si>
    <t>https://www.nytimes.com/2020/01/12/movies/1917-box-office-no-1.html#:~:text=Directed%20by%20Sam%20Mendes%20and,make%2C%20not%20including%20marketing%20expenses.</t>
  </si>
  <si>
    <t>https://www.boxofficemojo.com/chart/ww_top_lifetime_gross/?area=XWW&amp;offset=299</t>
  </si>
  <si>
    <t>101 Dalmatians</t>
  </si>
  <si>
    <t>1990's</t>
  </si>
  <si>
    <t>https://www.boxofficemojo.com/chart/ww_top_lifetime_gross/?area=XWW&amp;offset=678</t>
  </si>
  <si>
    <t>https://en.wikipedia.org/wiki/101_Dalmatians_(1996_film)#:~:text=101%20Dalmatians%20was%20released%20on,highest%2Dgrossing%20film%20of%201996.</t>
  </si>
  <si>
    <t>22 Jump Street</t>
  </si>
  <si>
    <t>https://www.boxofficemojo.com/chart/ww_top_lifetime_gross/?area=XWW&amp;offset=657</t>
  </si>
  <si>
    <t>300: Rise of an Empire</t>
  </si>
  <si>
    <t>https://www.boxofficemojo.com/chart/ww_top_lifetime_gross/?area=XWW&amp;offset=642</t>
  </si>
  <si>
    <t>A Beautiful Mind</t>
  </si>
  <si>
    <t>https://www.boxofficemojo.com/chart/ww_top_lifetime_gross/?area=XWW&amp;offset=684</t>
  </si>
  <si>
    <t>https://en.wikipedia.org/wiki/A_Beautiful_Mind_(film)</t>
  </si>
  <si>
    <t>A Bug's Life</t>
  </si>
  <si>
    <t>https://www.boxofficemojo.com/chart/ww_top_lifetime_gross/?area=XWW&amp;offset=589</t>
  </si>
  <si>
    <t>https://en.wikipedia.org/wiki/A_Bug%27s_Life</t>
  </si>
  <si>
    <t>A Christmas Carol</t>
  </si>
  <si>
    <t>https://www.boxofficemojo.com/chart/ww_top_lifetime_gross/?area=XWW&amp;offset=669</t>
  </si>
  <si>
    <t>A Quiet Place</t>
  </si>
  <si>
    <t>https://www.boxofficemojo.com/chart/ww_top_lifetime_gross/?area=XWW&amp;offset=639</t>
  </si>
  <si>
    <t>A Star Is Born</t>
  </si>
  <si>
    <t>https://www.boxofficemojo.com/chart/ww_top_lifetime_gross/?area=XWW&amp;offset=486</t>
  </si>
  <si>
    <t>Air Force One</t>
  </si>
  <si>
    <t>https://www.boxofficemojo.com/chart/ww_top_lifetime_gross/?area=XWW&amp;offset=687</t>
  </si>
  <si>
    <t>https://en.wikipedia.org/wiki/Air_Force_One_(film)</t>
  </si>
  <si>
    <t>Aladdin</t>
  </si>
  <si>
    <t>https://www.boxofficemojo.com/chart/ww_top_lifetime_gross/?area=XWW&amp;offset=240</t>
  </si>
  <si>
    <t>https://www.boxofficemojo.com/chart/ww_top_lifetime_gross/?area=XWW&amp;offset=426</t>
  </si>
  <si>
    <t>https://en.wikipedia.org/wiki/Aladdin_(1992_Disney_film)</t>
  </si>
  <si>
    <t>Alice in Wonderland</t>
  </si>
  <si>
    <t>https://www.boxofficemojo.com/chart/ww_top_lifetime_gross/?area=XWW&amp;offset=246</t>
  </si>
  <si>
    <t>Alita: Battle Angel</t>
  </si>
  <si>
    <t>https://www.boxofficemojo.com/chart/ww_top_lifetime_gross/?area=XWW&amp;offset=524</t>
  </si>
  <si>
    <t>Alvin &amp; the Chipmunks: The Squeakquel</t>
  </si>
  <si>
    <t>https://www.boxofficemojo.com/chart/ww_top_lifetime_gross/?area=XWW&amp;offset=480</t>
  </si>
  <si>
    <t>Alvin and the Chipmunks</t>
  </si>
  <si>
    <t>https://www.boxofficemojo.com/chart/ww_top_lifetime_gross/?area=XWW&amp;offset=586</t>
  </si>
  <si>
    <t>Alvin and the Chipmunks: Chipwrecked</t>
  </si>
  <si>
    <t>https://www.boxofficemojo.com/chart/ww_top_lifetime_gross/?area=XWW&amp;offset=636</t>
  </si>
  <si>
    <t>https://en.wikipedia.org/wiki/Alvin_and_the_Chipmunks:_Chipwrecked</t>
  </si>
  <si>
    <t>American Beauty</t>
  </si>
  <si>
    <t>https://www.boxofficemojo.com/chart/ww_top_lifetime_gross/?area=XWW&amp;offset=605</t>
  </si>
  <si>
    <t>https://en.wikipedia.org/wiki/American_Beauty_(1999_film)#:~:text=It%20was%20the%20second%2Dbest,against%20its%20%2415%2Dmillion%20budget.</t>
  </si>
  <si>
    <t>American Sniper</t>
  </si>
  <si>
    <t>https://www.boxofficemojo.com/chart/ww_top_lifetime_gross/?area=XWW&amp;offset=397</t>
  </si>
  <si>
    <t>Angels &amp; Demons</t>
  </si>
  <si>
    <t>https://www.boxofficemojo.com/chart/ww_top_lifetime_gross/?area=XWW&amp;offset=438</t>
  </si>
  <si>
    <t>Ant-Man</t>
  </si>
  <si>
    <t>https://www.boxofficemojo.com/chart/ww_top_lifetime_gross/?area=XWW&amp;offset=422</t>
  </si>
  <si>
    <t>Ant-Man and the Wasp</t>
  </si>
  <si>
    <t>https://www.boxofficemojo.com/chart/ww_top_lifetime_gross/?area=XWW&amp;offset=365</t>
  </si>
  <si>
    <t>Apollo 13</t>
  </si>
  <si>
    <t>https://www.boxofficemojo.com/chart/ww_top_lifetime_gross/?area=XWW&amp;offset=607</t>
  </si>
  <si>
    <t>https://en.wikipedia.org/wiki/Apollo_13_(film)</t>
  </si>
  <si>
    <t>Aquaman</t>
  </si>
  <si>
    <t>https://www.boxofficemojo.com/chart/ww_top_lifetime_gross/?area=XWW&amp;offset=224</t>
  </si>
  <si>
    <t>Armageddon</t>
  </si>
  <si>
    <t>https://www.boxofficemojo.com/chart/ww_top_lifetime_gross/?area=XWW&amp;offset=394</t>
  </si>
  <si>
    <t>https://en.wikipedia.org/wiki/Armageddon_(1998_film)</t>
  </si>
  <si>
    <t>As Good as It Gets</t>
  </si>
  <si>
    <t>https://www.boxofficemojo.com/chart/ww_top_lifetime_gross/?area=XWW&amp;offset=690</t>
  </si>
  <si>
    <t>https://en.wikipedia.org/wiki/As_Good_as_It_Gets</t>
  </si>
  <si>
    <t>Attack of the Clones</t>
  </si>
  <si>
    <t>https://www.boxofficemojo.com/chart/ww_top_lifetime_gross/?area=XWW&amp;offset=353</t>
  </si>
  <si>
    <t>https://en.wikipedia.org/wiki/Star_Wars:_Episode_II_%E2%80%93_Attack_of_the_Clones</t>
  </si>
  <si>
    <t>Austin Powers: The Spy Who Shagged Me</t>
  </si>
  <si>
    <t>https://www.boxofficemojo.com/chart/ww_top_lifetime_gross/?area=XWW&amp;offset=695</t>
  </si>
  <si>
    <t>https://en.wikipedia.org/wiki/Austin_Powers:_The_Spy_Who_Shagged_Me</t>
  </si>
  <si>
    <t>Avatar</t>
  </si>
  <si>
    <t>https://www.boxofficemojo.com/chart/ww_top_lifetime_gross/?area=XWW&amp;offset=200</t>
  </si>
  <si>
    <t>Avatar 2*</t>
  </si>
  <si>
    <t>2020's</t>
  </si>
  <si>
    <t>https://www.the-numbers.com/movie/Avatar-The-Way-of-Water-(2022)#tab=summary</t>
  </si>
  <si>
    <t>https://variety.com/2022/film/news/avatar-2-budget-expensive-2-billion-turn-profit-1235438907/</t>
  </si>
  <si>
    <t>YES</t>
  </si>
  <si>
    <t>Avengers: Age of Ultron</t>
  </si>
  <si>
    <t>https://www.boxofficemojo.com/chart/ww_top_lifetime_gross/?area=XWW&amp;offset=212</t>
  </si>
  <si>
    <t>Avengers: Endgame</t>
  </si>
  <si>
    <t>https://www.boxofficemojo.com/chart/ww_top_lifetime_gross/?area=XWW&amp;offset=201</t>
  </si>
  <si>
    <t>Avengers: Infinity War</t>
  </si>
  <si>
    <t>https://www.boxofficemojo.com/chart/ww_top_lifetime_gross/?area=XWW&amp;offset=204</t>
  </si>
  <si>
    <t>Back to the Future</t>
  </si>
  <si>
    <t>1980's</t>
  </si>
  <si>
    <t>https://www.boxofficemojo.com/chart/ww_top_lifetime_gross/?area=XWW&amp;offset=553</t>
  </si>
  <si>
    <t>https://en.wikipedia.org/wiki/Back_to_the_Future</t>
  </si>
  <si>
    <t>Back to the Future II</t>
  </si>
  <si>
    <t>https://www.boxofficemojo.com/chart/ww_top_lifetime_gross/?area=XWW&amp;offset=654</t>
  </si>
  <si>
    <t>https://en.wikipedia.org/wiki/Back_to_the_Future_Part_II#:~:text=The%20film%20was%20produced%20on,sets%20and%20writing%20the%20scripts.</t>
  </si>
  <si>
    <t>Bad Boys for Life</t>
  </si>
  <si>
    <t>https://www.boxofficemojo.com/chart/ww_top_lifetime_gross/?area=XWW&amp;offset=498</t>
  </si>
  <si>
    <t>https://en.wikipedia.org/wiki/Bad_Boys_for_Life</t>
  </si>
  <si>
    <t>Basic Instinct</t>
  </si>
  <si>
    <t>https://www.boxofficemojo.com/chart/ww_top_lifetime_gross/?area=XWW&amp;offset=612</t>
  </si>
  <si>
    <t>https://en.wikipedia.org/wiki/Basic_Instinct</t>
  </si>
  <si>
    <t>Batman</t>
  </si>
  <si>
    <t>https://www.boxofficemojo.com/chart/ww_top_lifetime_gross/?area=XWW&amp;offset=512</t>
  </si>
  <si>
    <t>https://en.wikipedia.org/wiki/Batman_(1989_film)</t>
  </si>
  <si>
    <t>Batman Begins</t>
  </si>
  <si>
    <t>https://www.boxofficemojo.com/chart/ww_top_lifetime_gross/?area=XWW&amp;offset=568</t>
  </si>
  <si>
    <t>https://www.imdb.com/title/tt0372784/</t>
  </si>
  <si>
    <t>Batman Forever</t>
  </si>
  <si>
    <t>https://www.boxofficemojo.com/chart/ww_top_lifetime_gross/?area=XWW&amp;offset=643</t>
  </si>
  <si>
    <t>https://en.wikipedia.org/wiki/Batman_Forever</t>
  </si>
  <si>
    <t>Batman v Superman</t>
  </si>
  <si>
    <t>https://www.boxofficemojo.com/chart/ww_top_lifetime_gross/?area=XWW&amp;offset=276</t>
  </si>
  <si>
    <t>Beauty and the Beast</t>
  </si>
  <si>
    <t>https://www.boxofficemojo.com/chart/ww_top_lifetime_gross/?area=XWW&amp;offset=217</t>
  </si>
  <si>
    <t>https://www.boxofficemojo.com/chart/ww_top_lifetime_gross/?area=XWW&amp;offset=500</t>
  </si>
  <si>
    <t>https://en.wikipedia.org/wiki/Beauty_and_the_Beast_(1991_film)</t>
  </si>
  <si>
    <t>Beverly Hills Cop</t>
  </si>
  <si>
    <t>https://www.boxofficemojo.com/chart/ww_top_lifetime_gross/?area=XWW&amp;offset=685</t>
  </si>
  <si>
    <t>https://en.wikipedia.org/wiki/Beverly_Hills_Cop</t>
  </si>
  <si>
    <t>Big Hero 6</t>
  </si>
  <si>
    <t>https://www.boxofficemojo.com/chart/ww_top_lifetime_gross/?area=XWW&amp;offset=349</t>
  </si>
  <si>
    <t>Black Adam</t>
  </si>
  <si>
    <t>https://www.boxofficemojo.com/chart/ww_top_lifetime_gross/?area=XWW&amp;offset=561</t>
  </si>
  <si>
    <t>https://en.wikipedia.org/wiki/Black_Adam_(film)#:~:text=The%20film%20received%20mixed%20reviews,as%20a%20box%2Doffice%20bomb.</t>
  </si>
  <si>
    <t>Black Panther</t>
  </si>
  <si>
    <t>https://www.boxofficemojo.com/chart/ww_top_lifetime_gross/?area=XWW&amp;offset=213</t>
  </si>
  <si>
    <t>Black Panther: Wakanda Forever</t>
  </si>
  <si>
    <t>https://www.boxofficemojo.com/chart/ww_top_lifetime_gross/?area=XWW&amp;offset=342</t>
  </si>
  <si>
    <t>https://boundingintocomics.com/2022/12/14/rumor-black-panther-wakanda-forever-needs-a-box-office-total-of-1-billion-to-break-even/</t>
  </si>
  <si>
    <t>Black Swan</t>
  </si>
  <si>
    <t>https://www.boxofficemojo.com/chart/ww_top_lifetime_gross/?area=XWW&amp;offset=660</t>
  </si>
  <si>
    <t>Black Widow</t>
  </si>
  <si>
    <t>https://www.boxofficemojo.com/chart/ww_top_lifetime_gross/?area=XWW&amp;offset=557</t>
  </si>
  <si>
    <t>https://en.wikipedia.org/wiki/Black_Widow_(2021_film)</t>
  </si>
  <si>
    <t>Bohemian Rhapsody</t>
  </si>
  <si>
    <t>https://www.boxofficemojo.com/chart/ww_top_lifetime_gross/?area=XWW&amp;offset=265</t>
  </si>
  <si>
    <t>Bolt</t>
  </si>
  <si>
    <t>https://www.boxofficemojo.com/chart/ww_top_lifetime_gross/?area=XWW&amp;offset=698</t>
  </si>
  <si>
    <t>Brave</t>
  </si>
  <si>
    <t>https://www.boxofficemojo.com/chart/ww_top_lifetime_gross/?area=XWW&amp;offset=406</t>
  </si>
  <si>
    <t>Bruce Almighty</t>
  </si>
  <si>
    <t>https://www.boxofficemojo.com/chart/ww_top_lifetime_gross/?area=XWW&amp;offset=440</t>
  </si>
  <si>
    <t>https://en.wikipedia.org/wiki/Bruce_Almighty</t>
  </si>
  <si>
    <t>Bumblebee</t>
  </si>
  <si>
    <t>https://www.boxofficemojo.com/chart/ww_top_lifetime_gross/?area=XWW&amp;offset=458</t>
  </si>
  <si>
    <t>https://www.google.com/search?q=bumblebee+movie+budget&amp;oq=bumblebee+movie+budget&amp;aqs=chrome..69i57j0i390l3.3975j0j4&amp;sourceid=chrome&amp;ie=UTF-8</t>
  </si>
  <si>
    <t>Captain America: Civil War</t>
  </si>
  <si>
    <t>https://www.boxofficemojo.com/chart/ww_top_lifetime_gross/?area=XWW&amp;offset=223</t>
  </si>
  <si>
    <t>Captain America: The First Avenger</t>
  </si>
  <si>
    <t>https://www.boxofficemojo.com/chart/ww_top_lifetime_gross/?area=XWW&amp;offset=575</t>
  </si>
  <si>
    <t>Captain America: The Winter Soldier</t>
  </si>
  <si>
    <t>https://www.boxofficemojo.com/chart/ww_top_lifetime_gross/?area=XWW&amp;offset=327</t>
  </si>
  <si>
    <t>Captain Marvel</t>
  </si>
  <si>
    <t>https://www.boxofficemojo.com/chart/ww_top_lifetime_gross/?area=XWW&amp;offset=227</t>
  </si>
  <si>
    <t>Cars</t>
  </si>
  <si>
    <t>https://www.boxofficemojo.com/chart/ww_top_lifetime_gross/?area=XWW&amp;offset=463</t>
  </si>
  <si>
    <t>https://en.wikipedia.org/wiki/Cars_(film)</t>
  </si>
  <si>
    <t>Cars 2</t>
  </si>
  <si>
    <t>https://www.boxofficemojo.com/chart/ww_top_lifetime_gross/?area=XWW&amp;offset=390</t>
  </si>
  <si>
    <t>Cars 3</t>
  </si>
  <si>
    <t>https://www.boxofficemojo.com/chart/ww_top_lifetime_gross/?area=XWW&amp;offset=552</t>
  </si>
  <si>
    <t>Casino Royale</t>
  </si>
  <si>
    <t>https://www.boxofficemojo.com/chart/ww_top_lifetime_gross/?area=XWW&amp;offset=369</t>
  </si>
  <si>
    <t>https://www.imdb.com/title/tt0381061/</t>
  </si>
  <si>
    <t>Cast Away</t>
  </si>
  <si>
    <t>https://www.boxofficemojo.com/chart/ww_top_lifetime_gross/?area=XWW&amp;offset=493</t>
  </si>
  <si>
    <t>https://en.wikipedia.org/wiki/Cast_Away#:~:text=Cast%20Away%20kept%20performing%20well,production%20budget%20of%20%2490%20million.</t>
  </si>
  <si>
    <t>Catch Me If You Can</t>
  </si>
  <si>
    <t>https://www.boxofficemojo.com/chart/ww_top_lifetime_gross/?area=XWW&amp;offset=617</t>
  </si>
  <si>
    <t>https://www.google.com/search?q=Catch+Me+If+You+Can+budget&amp;oq=catch+me+&amp;aqs=chrome.0.69i59j46i512j69i57j46i433i512j46i512l2j0i512j46i512j46i131i433i512j0i271.1930j0j4&amp;sourceid=chrome&amp;ie=UTF-8</t>
  </si>
  <si>
    <t>Charlie and the Chocolate Factory</t>
  </si>
  <si>
    <t>https://www.boxofficemojo.com/chart/ww_top_lifetime_gross/?area=XWW&amp;offset=448</t>
  </si>
  <si>
    <t>https://en.wikipedia.org/wiki/Charlie_and_the_Chocolate_Factory_(film)</t>
  </si>
  <si>
    <t>Chicken Little</t>
  </si>
  <si>
    <t>https://www.boxofficemojo.com/chart/ww_top_lifetime_gross/?area=XWW&amp;offset=689</t>
  </si>
  <si>
    <t>https://en.wikipedia.org/wiki/Chicken_Little_(2005_film)</t>
  </si>
  <si>
    <t>Cinderella</t>
  </si>
  <si>
    <t>https://www.boxofficemojo.com/chart/ww_top_lifetime_gross/?area=XWW&amp;offset=403</t>
  </si>
  <si>
    <t>https://en.wikipedia.org/wiki/Cinderella_(2015_American_film)</t>
  </si>
  <si>
    <t>Clash of the Titans</t>
  </si>
  <si>
    <t>https://www.boxofficemojo.com/chart/ww_top_lifetime_gross/?area=XWW&amp;offset=433</t>
  </si>
  <si>
    <t>Coco</t>
  </si>
  <si>
    <t>https://www.boxofficemojo.com/chart/ww_top_lifetime_gross/?area=XWW&amp;offset=293</t>
  </si>
  <si>
    <t>https://en.wikipedia.org/wiki/Coco_(2017_film)</t>
  </si>
  <si>
    <t>Crocodile Dundee</t>
  </si>
  <si>
    <t>https://www.boxofficemojo.com/chart/ww_top_lifetime_gross/?area=XWW&amp;offset=663</t>
  </si>
  <si>
    <t>https://en.wikipedia.org/wiki/Crocodile_Dundee</t>
  </si>
  <si>
    <t>Dances with Wolves</t>
  </si>
  <si>
    <t>https://www.boxofficemojo.com/chart/ww_top_lifetime_gross/?area=XWW&amp;offset=501</t>
  </si>
  <si>
    <t>https://en.wikipedia.org/wiki/Dances_with_Wolves</t>
  </si>
  <si>
    <t>Dawn of the Planet of the Apes</t>
  </si>
  <si>
    <t>https://www.boxofficemojo.com/chart/ww_top_lifetime_gross/?area=XWW&amp;offset=330</t>
  </si>
  <si>
    <t>Deadpool</t>
  </si>
  <si>
    <t>https://www.boxofficemojo.com/chart/ww_top_lifetime_gross/?area=XWW&amp;offset=304</t>
  </si>
  <si>
    <t>Deadpool 2</t>
  </si>
  <si>
    <t>https://www.boxofficemojo.com/chart/ww_top_lifetime_gross/?area=XWW&amp;offset=303</t>
  </si>
  <si>
    <t>Deep Impact</t>
  </si>
  <si>
    <t>https://www.boxofficemojo.com/chart/ww_top_lifetime_gross/?area=XWW&amp;offset=625</t>
  </si>
  <si>
    <t>https://en.wikipedia.org/wiki/Deep_Impact_(film)</t>
  </si>
  <si>
    <t>Despicable Me</t>
  </si>
  <si>
    <t>https://www.boxofficemojo.com/chart/ww_top_lifetime_gross/?area=XWW&amp;offset=402</t>
  </si>
  <si>
    <t>Despicable Me 2</t>
  </si>
  <si>
    <t>https://www.boxofficemojo.com/chart/ww_top_lifetime_gross/?area=XWW&amp;offset=252</t>
  </si>
  <si>
    <t>Despicable Me 3</t>
  </si>
  <si>
    <t>https://www.boxofficemojo.com/chart/ww_top_lifetime_gross/?area=XWW&amp;offset=243</t>
  </si>
  <si>
    <t>Die Another Day</t>
  </si>
  <si>
    <t>https://www.boxofficemojo.com/chart/ww_top_lifetime_gross/?area=XWW&amp;offset=491</t>
  </si>
  <si>
    <t>https://en.wikipedia.org/wiki/Die_Another_Day</t>
  </si>
  <si>
    <t>Die Hard with a Vengeance</t>
  </si>
  <si>
    <t>https://www.boxofficemojo.com/chart/ww_top_lifetime_gross/?area=XWW&amp;offset=583</t>
  </si>
  <si>
    <t>https://www.imdb.com/title/tt0112864/</t>
  </si>
  <si>
    <t>Dinosaur</t>
  </si>
  <si>
    <t>https://www.boxofficemojo.com/chart/ww_top_lifetime_gross/?area=XWW&amp;offset=623</t>
  </si>
  <si>
    <t>https://en.wikipedia.org/wiki/Dinosaur_(2000_film)#:~:text=With%20a%20budget%20of%20%24127.5,for%20its%20lack%20of%20originality.</t>
  </si>
  <si>
    <t>Django Unchained</t>
  </si>
  <si>
    <t>https://www.boxofficemojo.com/chart/ww_top_lifetime_gross/?area=XWW&amp;offset=499</t>
  </si>
  <si>
    <t>Doctor Strange</t>
  </si>
  <si>
    <t>https://www.boxofficemojo.com/chart/ww_top_lifetime_gross/?area=XWW&amp;offset=341</t>
  </si>
  <si>
    <t>Dr Strange in the Multiverse of Madness</t>
  </si>
  <si>
    <t>https://www.boxofficemojo.com/chart/ww_top_lifetime_gross/?area=XWW&amp;offset=258</t>
  </si>
  <si>
    <t>https://en.wikipedia.org/wiki/Doctor_Strange_in_the_Multiverse_of_Madness</t>
  </si>
  <si>
    <t>Dumbo</t>
  </si>
  <si>
    <t>https://www.boxofficemojo.com/chart/ww_top_lifetime_gross/?area=XWW&amp;offset=610</t>
  </si>
  <si>
    <t>Dune</t>
  </si>
  <si>
    <t>https://www.boxofficemojo.com/chart/ww_top_lifetime_gross/?area=XWW&amp;offset=531</t>
  </si>
  <si>
    <t>https://en.wikipedia.org/wiki/Dune_(2021_film)#:~:text=It%20was%20then%20released%20in,production%20budget%20of%20%24165%20million.</t>
  </si>
  <si>
    <t>Dunkirk</t>
  </si>
  <si>
    <t>https://www.boxofficemojo.com/chart/ww_top_lifetime_gross/?area=XWW&amp;offset=414</t>
  </si>
  <si>
    <t>E.T.</t>
  </si>
  <si>
    <t>https://www.boxofficemojo.com/chart/ww_top_lifetime_gross/?area=XWW&amp;offset=297</t>
  </si>
  <si>
    <t>https://en.wikipedia.org/wiki/E.T._the_Extra-Terrestrial#:~:text=Filming%20took%20place%20from%20September,were%20designed%20by%20Carlo%20Rambaldi.</t>
  </si>
  <si>
    <t>Edge of Tomorrow</t>
  </si>
  <si>
    <t>https://www.boxofficemojo.com/chart/ww_top_lifetime_gross/?area=XWW&amp;offset=576</t>
  </si>
  <si>
    <t>Empire Strikes Back</t>
  </si>
  <si>
    <t>https://www.boxofficemojo.com/chart/ww_top_lifetime_gross/?area=XWW&amp;offset=407</t>
  </si>
  <si>
    <t>https://en.wikipedia.org/wiki/The_Empire_Strikes_Back</t>
  </si>
  <si>
    <t>Enchanted</t>
  </si>
  <si>
    <t>https://www.boxofficemojo.com/chart/ww_top_lifetime_gross/?area=XWW&amp;offset=640</t>
  </si>
  <si>
    <t>Eternals</t>
  </si>
  <si>
    <t>https://www.boxofficemojo.com/chart/ww_top_lifetime_gross/?area=XWW&amp;offset=530</t>
  </si>
  <si>
    <t>https://en.wikipedia.org/wiki/Eternals_(film)</t>
  </si>
  <si>
    <t>F9: The Fast Saga</t>
  </si>
  <si>
    <t>https://www.boxofficemojo.com/chart/ww_top_lifetime_gross/?area=XWW&amp;offset=325</t>
  </si>
  <si>
    <t>https://www.imdb.com/title/tt5433138/</t>
  </si>
  <si>
    <t>Fantastic Beasts and Where to Find Them</t>
  </si>
  <si>
    <t>https://www.boxofficemojo.com/chart/ww_top_lifetime_gross/?area=XWW&amp;offset=291</t>
  </si>
  <si>
    <t>https://en.wikipedia.org/wiki/Fantastic_Beasts:_The_Secrets_of_Dumbledore#:~:text=Pictures.,of%20the%20Wizarding%20World%20franchise.</t>
  </si>
  <si>
    <t>Fantastic Four</t>
  </si>
  <si>
    <t>https://www.boxofficemojo.com/chart/ww_top_lifetime_gross/?area=XWW&amp;offset=651</t>
  </si>
  <si>
    <t>Fast &amp; Furious</t>
  </si>
  <si>
    <t>https://www.boxofficemojo.com/chart/ww_top_lifetime_gross/?area=XWW&amp;offset=596</t>
  </si>
  <si>
    <t>Fast &amp; Furious 6</t>
  </si>
  <si>
    <t>https://www.boxofficemojo.com/chart/ww_top_lifetime_gross/?area=XWW&amp;offset=302</t>
  </si>
  <si>
    <t>Fast &amp; Furious Presents: Hobbs &amp; Shaw</t>
  </si>
  <si>
    <t>https://www.boxofficemojo.com/chart/ww_top_lifetime_gross/?area=XWW&amp;offset=311</t>
  </si>
  <si>
    <t>Fast Five</t>
  </si>
  <si>
    <t>https://www.boxofficemojo.com/chart/ww_top_lifetime_gross/?area=XWW&amp;offset=362</t>
  </si>
  <si>
    <t>Fatal Attraction</t>
  </si>
  <si>
    <t>https://www.boxofficemojo.com/chart/ww_top_lifetime_gross/?area=XWW&amp;offset=680</t>
  </si>
  <si>
    <t>https://en.wikipedia.org/wiki/Fatal_Attraction#:~:text=The%20film%20became%20a%20huge,grossing%20film%20of%201987%20worldwide.</t>
  </si>
  <si>
    <t>Fifty Shades Darker</t>
  </si>
  <si>
    <t>https://www.boxofficemojo.com/chart/ww_top_lifetime_gross/?area=XWW&amp;offset=555</t>
  </si>
  <si>
    <t>Fifty Shades Freed</t>
  </si>
  <si>
    <t>https://www.boxofficemojo.com/chart/ww_top_lifetime_gross/?area=XWW&amp;offset=572</t>
  </si>
  <si>
    <t>Fifty Shades of Grey</t>
  </si>
  <si>
    <t>https://www.boxofficemojo.com/chart/ww_top_lifetime_gross/?area=XWW&amp;offset=387</t>
  </si>
  <si>
    <t>Finding Dory</t>
  </si>
  <si>
    <t>https://www.boxofficemojo.com/chart/ww_top_lifetime_gross/?area=XWW&amp;offset=244</t>
  </si>
  <si>
    <t>Finding Nemo</t>
  </si>
  <si>
    <t>https://www.boxofficemojo.com/chart/ww_top_lifetime_gross/?area=XWW&amp;offset=261</t>
  </si>
  <si>
    <t>https://en.wikipedia.org/wiki/Finding_Nemo</t>
  </si>
  <si>
    <t>Forrest Gump</t>
  </si>
  <si>
    <t>https://www.boxofficemojo.com/chart/ww_top_lifetime_gross/?area=XWW&amp;offset=340</t>
  </si>
  <si>
    <t>https://en.wikipedia.org/wiki/Forrest_Gump</t>
  </si>
  <si>
    <t>Free Guy</t>
  </si>
  <si>
    <t>https://www.boxofficemojo.com/chart/ww_top_lifetime_gross/?area=XWW&amp;offset=656</t>
  </si>
  <si>
    <t>https://www.pagalmovie.in/2021/10/free-guy-budget-box-office-hit-or-flop-cast-crew-story-wiki.html</t>
  </si>
  <si>
    <t>Frozen</t>
  </si>
  <si>
    <t>https://www.boxofficemojo.com/chart/ww_top_lifetime_gross/?area=XWW&amp;offset=218</t>
  </si>
  <si>
    <t>Frozen II</t>
  </si>
  <si>
    <t>https://www.boxofficemojo.com/chart/ww_top_lifetime_gross/?area=XWW&amp;offset=211</t>
  </si>
  <si>
    <t>Furious 7</t>
  </si>
  <si>
    <t>https://www.boxofficemojo.com/chart/ww_top_lifetime_gross/?area=XWW&amp;offset=209</t>
  </si>
  <si>
    <t>G.I. Joe: Retaliation</t>
  </si>
  <si>
    <t>https://www.boxofficemojo.com/chart/ww_top_lifetime_gross/?area=XWW&amp;offset=564</t>
  </si>
  <si>
    <t>Ghost</t>
  </si>
  <si>
    <t>https://www.boxofficemojo.com/chart/ww_top_lifetime_gross/?area=XWW&amp;offset=425</t>
  </si>
  <si>
    <t>https://en.wikipedia.org/wiki/Ghost_(1990_film)</t>
  </si>
  <si>
    <t>Gladiator</t>
  </si>
  <si>
    <t>https://www.boxofficemojo.com/chart/ww_top_lifetime_gross/?area=XWW&amp;offset=461</t>
  </si>
  <si>
    <t>https://www.forbes.com/sites/simonthompson/2020/06/15/talking-gladiator-at-20-with-producer-douglas-wick/</t>
  </si>
  <si>
    <t>Godzilla</t>
  </si>
  <si>
    <t>https://www.boxofficemojo.com/chart/ww_top_lifetime_gross/?area=XWW&amp;offset=415</t>
  </si>
  <si>
    <t>https://www.boxofficemojo.com/chart/ww_top_lifetime_gross/?area=XWW&amp;offset=558</t>
  </si>
  <si>
    <t>https://en.wikipedia.org/wiki/Godzilla_(1998_film)</t>
  </si>
  <si>
    <t>Godzilla vs. Kong</t>
  </si>
  <si>
    <t>https://www.boxofficemojo.com/chart/ww_top_lifetime_gross/?area=XWW&amp;offset=454</t>
  </si>
  <si>
    <t>https://en.wikipedia.org/wiki/Godzilla_vs._Kong#:~:text=It%20broke%20several%20pandemic%20box,highest%2Dgrossing%20film%20of%202021.</t>
  </si>
  <si>
    <t>Godzilla: King of the Monsters</t>
  </si>
  <si>
    <t>https://www.boxofficemojo.com/chart/ww_top_lifetime_gross/?area=XWW&amp;offset=546</t>
  </si>
  <si>
    <t>GoldenEye</t>
  </si>
  <si>
    <t>https://www.boxofficemojo.com/chart/ww_top_lifetime_gross/?area=XWW&amp;offset=616</t>
  </si>
  <si>
    <t>Gone Girl</t>
  </si>
  <si>
    <t>https://www.boxofficemojo.com/chart/ww_top_lifetime_gross/?area=XWW&amp;offset=578</t>
  </si>
  <si>
    <t>Gravity</t>
  </si>
  <si>
    <t>https://www.boxofficemojo.com/chart/ww_top_lifetime_gross/?area=XWW&amp;offset=326</t>
  </si>
  <si>
    <t>Grease</t>
  </si>
  <si>
    <t>1970's</t>
  </si>
  <si>
    <t>https://www.boxofficemojo.com/chart/ww_top_lifetime_gross/?area=XWW&amp;offset=536</t>
  </si>
  <si>
    <t>https://www.broadway.com/buzz/181221/happy-birthday-grease-37-fun-facts-about-the-highest-grossing-movie-musical-of-all-time/#:~:text=Grease%20only%20cost%20%246%20million,movie%20musical%20of%20all%20time.</t>
  </si>
  <si>
    <t>Green Book</t>
  </si>
  <si>
    <t>https://www.boxofficemojo.com/chart/ww_top_lifetime_gross/?area=XWW&amp;offset=674</t>
  </si>
  <si>
    <t>Guardians of the Galaxy</t>
  </si>
  <si>
    <t>https://www.boxofficemojo.com/chart/ww_top_lifetime_gross/?area=XWW&amp;offset=308</t>
  </si>
  <si>
    <t>Guardians of the Galaxy Vol. 2</t>
  </si>
  <si>
    <t>https://www.boxofficemojo.com/chart/ww_top_lifetime_gross/?area=XWW&amp;offset=280</t>
  </si>
  <si>
    <t>Hancock</t>
  </si>
  <si>
    <t>https://www.boxofficemojo.com/chart/ww_top_lifetime_gross/?area=XWW&amp;offset=360</t>
  </si>
  <si>
    <t>Hannibal</t>
  </si>
  <si>
    <t>https://www.boxofficemojo.com/chart/ww_top_lifetime_gross/?area=XWW&amp;offset=619</t>
  </si>
  <si>
    <t>https://en.wikipedia.org/wiki/Hannibal_(2001_film)</t>
  </si>
  <si>
    <t>Happy Feet</t>
  </si>
  <si>
    <t>https://www.boxofficemojo.com/chart/ww_top_lifetime_gross/?area=XWW&amp;offset=550</t>
  </si>
  <si>
    <t>https://en.wikipedia.org/wiki/Happy_Feet</t>
  </si>
  <si>
    <t>Harry Potter &amp; the Chamber of Secrets</t>
  </si>
  <si>
    <t>https://www.boxofficemojo.com/chart/ww_top_lifetime_gross/?area=XWW&amp;offset=266</t>
  </si>
  <si>
    <t>https://www.statista.com/statistics/323356/harry-potter-production-costs-box-office-revenue/#:~:text=The%20production%20budget%20for%20the,the%20Half%2DBlood%20Prince'.</t>
  </si>
  <si>
    <t>Harry Potter &amp; the Deathly Hallows: Part 1</t>
  </si>
  <si>
    <t>https://www.boxofficemojo.com/chart/ww_top_lifetime_gross/?area=XWW&amp;offset=251</t>
  </si>
  <si>
    <t>https://en.wikipedia.org/wiki/Harry_Potter_and_the_Deathly_Hallows_%E2%80%93_Part_2</t>
  </si>
  <si>
    <t>Harry Potter &amp; the Deathly Hallows: Part 2</t>
  </si>
  <si>
    <t>https://www.boxofficemojo.com/chart/ww_top_lifetime_gross/?area=XWW&amp;offset=214</t>
  </si>
  <si>
    <t>Harry Potter &amp; the Goblet of Fire</t>
  </si>
  <si>
    <t>https://www.boxofficemojo.com/chart/ww_top_lifetime_gross/?area=XWW&amp;offset=269</t>
  </si>
  <si>
    <t>Harry Potter &amp; the Order of the Phoenix</t>
  </si>
  <si>
    <t>https://www.boxofficemojo.com/chart/ww_top_lifetime_gross/?area=XWW&amp;offset=260</t>
  </si>
  <si>
    <t>Harry Potter &amp; the Prisoner of Azkaban</t>
  </si>
  <si>
    <t>https://www.boxofficemojo.com/chart/ww_top_lifetime_gross/?area=XWW&amp;offset=295</t>
  </si>
  <si>
    <t>Harry Potter &amp; the Sorcerer's Stone</t>
  </si>
  <si>
    <t>https://www.boxofficemojo.com/chart/ww_top_lifetime_gross/?area=XWW&amp;offset=247</t>
  </si>
  <si>
    <t>Harry Potter and the Half-Blood Prince</t>
  </si>
  <si>
    <t>https://www.boxofficemojo.com/chart/ww_top_lifetime_gross/?area=XWW&amp;offset=263</t>
  </si>
  <si>
    <t>Hitch</t>
  </si>
  <si>
    <t>https://www.boxofficemojo.com/chart/ww_top_lifetime_gross/?area=XWW&amp;offset=573</t>
  </si>
  <si>
    <t>https://en.wikipedia.org/wiki/Hitch_(film)</t>
  </si>
  <si>
    <t>Home</t>
  </si>
  <si>
    <t>https://www.boxofficemojo.com/chart/ww_top_lifetime_gross/?area=XWW&amp;offset=547</t>
  </si>
  <si>
    <t>Home Alone</t>
  </si>
  <si>
    <t>https://www.boxofficemojo.com/chart/ww_top_lifetime_gross/?area=XWW&amp;offset=444</t>
  </si>
  <si>
    <t>https://en.wikipedia.org/wiki/Home_Alone</t>
  </si>
  <si>
    <t>Home Alone 2</t>
  </si>
  <si>
    <t>https://www.boxofficemojo.com/chart/ww_top_lifetime_gross/?area=XWW&amp;offset=599</t>
  </si>
  <si>
    <t>https://en.wikipedia.org/wiki/Home_Alone_2:_Lost_in_New_York</t>
  </si>
  <si>
    <t>Hotel Transylvania</t>
  </si>
  <si>
    <t>https://www.boxofficemojo.com/chart/ww_top_lifetime_gross/?area=XWW&amp;offset=600</t>
  </si>
  <si>
    <t>Hotel Transylvania 2</t>
  </si>
  <si>
    <t>https://www.boxofficemojo.com/chart/ww_top_lifetime_gross/?area=XWW&amp;offset=446</t>
  </si>
  <si>
    <t>Hotel Transylvania 3: Summer Vacation</t>
  </si>
  <si>
    <t>https://www.boxofficemojo.com/chart/ww_top_lifetime_gross/?area=XWW&amp;offset=412</t>
  </si>
  <si>
    <t>How the Grinch Stole Christmas</t>
  </si>
  <si>
    <t>https://www.boxofficemojo.com/chart/ww_top_lifetime_gross/?area=XWW&amp;offset=634</t>
  </si>
  <si>
    <t>https://www.imdb.com/title/tt0170016/</t>
  </si>
  <si>
    <t>How to Train Your Dragon</t>
  </si>
  <si>
    <t>https://www.boxofficemojo.com/chart/ww_top_lifetime_gross/?area=XWW&amp;offset=430</t>
  </si>
  <si>
    <t>How to Train Your Dragon 2</t>
  </si>
  <si>
    <t>https://www.boxofficemojo.com/chart/ww_top_lifetime_gross/?area=XWW&amp;offset=366</t>
  </si>
  <si>
    <t>How to Train Your Dragon: The Hidden World</t>
  </si>
  <si>
    <t>https://www.boxofficemojo.com/chart/ww_top_lifetime_gross/?area=XWW&amp;offset=416</t>
  </si>
  <si>
    <t>I Am Legend</t>
  </si>
  <si>
    <t>https://www.boxofficemojo.com/chart/ww_top_lifetime_gross/?area=XWW&amp;offset=382</t>
  </si>
  <si>
    <t>https://en.wikipedia.org/wiki/I_Am_Legend_(film)</t>
  </si>
  <si>
    <t>I, Robot</t>
  </si>
  <si>
    <t>https://www.boxofficemojo.com/chart/ww_top_lifetime_gross/?area=XWW&amp;offset=611</t>
  </si>
  <si>
    <t>https://en.wikipedia.org/wiki/I,_Robot_(film)</t>
  </si>
  <si>
    <t>Ice Age</t>
  </si>
  <si>
    <t>https://www.boxofficemojo.com/chart/ww_top_lifetime_gross/?area=XWW&amp;offset=554</t>
  </si>
  <si>
    <t>https://en.wikipedia.org/wiki/Ice_Age_(2002_film)</t>
  </si>
  <si>
    <t>Ice Age: Collision Course</t>
  </si>
  <si>
    <t>https://www.boxofficemojo.com/chart/ww_top_lifetime_gross/?area=XWW&amp;offset=517</t>
  </si>
  <si>
    <t>https://en.wikipedia.org/wiki/Ice_Age:_Collision_Course</t>
  </si>
  <si>
    <t>Ice Age: Continental Drift</t>
  </si>
  <si>
    <t>https://www.boxofficemojo.com/chart/ww_top_lifetime_gross/?area=XWW&amp;offset=275</t>
  </si>
  <si>
    <t>https://en.wikipedia.org/wiki/Ice_Age:_Continental_Drift</t>
  </si>
  <si>
    <t>Ice Age: Dawn of the Dinosaurs</t>
  </si>
  <si>
    <t>https://www.boxofficemojo.com/chart/ww_top_lifetime_gross/?area=XWW&amp;offset=272</t>
  </si>
  <si>
    <t>https://en.wikipedia.org/wiki/Ice_Age:_Dawn_of_the_Dinosaurs</t>
  </si>
  <si>
    <t>Ice Age: The Meltdown</t>
  </si>
  <si>
    <t>https://www.boxofficemojo.com/chart/ww_top_lifetime_gross/?area=XWW&amp;offset=345</t>
  </si>
  <si>
    <t>https://en.wikipedia.org/wiki/Ice_Age:_The_Meltdown</t>
  </si>
  <si>
    <t>Inception</t>
  </si>
  <si>
    <t>https://www.boxofficemojo.com/chart/ww_top_lifetime_gross/?area=XWW&amp;offset=285</t>
  </si>
  <si>
    <t>https://www.google.com/search?q=inception+budget&amp;oq=inception+budget&amp;aqs=chrome..69i57j0i512l3j0i22i30j0i15i22i30j0i22i30l2j0i390l2.1869j1j4&amp;sourceid=chrome&amp;ie=UTF-8</t>
  </si>
  <si>
    <t>Incredibles 2</t>
  </si>
  <si>
    <t>https://www.boxofficemojo.com/chart/ww_top_lifetime_gross/?area=XWW&amp;offset=219</t>
  </si>
  <si>
    <t>https://en.wikipedia.org/wiki/Incredibles_2</t>
  </si>
  <si>
    <t>Independence Day</t>
  </si>
  <si>
    <t>https://www.boxofficemojo.com/chart/ww_top_lifetime_gross/?area=XWW&amp;offset=290</t>
  </si>
  <si>
    <t>https://en.wikipedia.org/wiki/Independence_Day_(1996_film)</t>
  </si>
  <si>
    <t>Independence Day: Resurgence</t>
  </si>
  <si>
    <t>https://www.boxofficemojo.com/chart/ww_top_lifetime_gross/?area=XWW&amp;offset=542</t>
  </si>
  <si>
    <t>https://www.indiewire.com/2019/11/roland-emmerich-independence-day-resurgence-1202187244/</t>
  </si>
  <si>
    <t>Indiana Jones &amp; the Last Crusade</t>
  </si>
  <si>
    <t>https://www.boxofficemojo.com/chart/ww_top_lifetime_gross/?area=XWW&amp;offset=449</t>
  </si>
  <si>
    <t>https://en.wikipedia.org/wiki/Indiana_Jones_and_the_Last_Crusade</t>
  </si>
  <si>
    <t>Indiana Jones and the Kingdom of the Crystal Skull</t>
  </si>
  <si>
    <t>https://www.boxofficemojo.com/chart/ww_top_lifetime_gross/?area=XWW&amp;offset=300</t>
  </si>
  <si>
    <t>https://en.wikipedia.org/wiki/Indiana_Jones_and_the_Kingdom_of_the_Crystal_Skull</t>
  </si>
  <si>
    <t>Indiana Jones and the Temple of Doom</t>
  </si>
  <si>
    <t>https://www.boxofficemojo.com/chart/ww_top_lifetime_gross/?area=XWW&amp;offset=652</t>
  </si>
  <si>
    <t>https://www.google.com/search?q=indiana+jones+and+the+temple+of+doom&amp;stick=H4sIAAAAAAAAAONgVuLQz9U3yI63zHrEaMwt8PLHPWEprUlrTl5jVOHiCs7IL3fNK8ksqRQS42KDsnikuLjgmngWsapk5qVkJuYlKmTl56UWKyTmpSiUZKQqlKTmFuSkKuSnKaTk5-cCAAIGAk9pAAAA&amp;sa=X&amp;ved=2ahUKEwj7rrOWzv77AhX1QEEAHXuRB30Q1i96BAgGEAM&amp;biw=560&amp;bih=913&amp;dpr=2</t>
  </si>
  <si>
    <t>Inglourious Basterds</t>
  </si>
  <si>
    <t>https://www.boxofficemojo.com/chart/ww_top_lifetime_gross/?area=XWW&amp;offset=677</t>
  </si>
  <si>
    <t>https://en.wikipedia.org/wiki/Inglourious_Basterds</t>
  </si>
  <si>
    <t>Inside Out</t>
  </si>
  <si>
    <t>https://www.boxofficemojo.com/chart/ww_top_lifetime_gross/?area=XWW&amp;offset=281</t>
  </si>
  <si>
    <t>https://en.wikipedia.org/wiki/Inside_Out_(2015_film)</t>
  </si>
  <si>
    <t>Interstellar</t>
  </si>
  <si>
    <t>https://www.boxofficemojo.com/chart/ww_top_lifetime_gross/?area=XWW&amp;offset=307</t>
  </si>
  <si>
    <t>https://en.wikipedia.org/wiki/Interstellar_(film)#:~:text=Interstellar%20grossed%20%24188%20million%20in,production%20budget%20of%20%24165%20million.</t>
  </si>
  <si>
    <t>Iron Man</t>
  </si>
  <si>
    <t>https://www.boxofficemojo.com/chart/ww_top_lifetime_gross/?area=XWW&amp;offset=381</t>
  </si>
  <si>
    <t>https://en.wikipedia.org/wiki/Iron_Man_(2008_film)</t>
  </si>
  <si>
    <t>Iron Man 2</t>
  </si>
  <si>
    <t>https://www.boxofficemojo.com/chart/ww_top_lifetime_gross/?area=XWW&amp;offset=363</t>
  </si>
  <si>
    <t>https://en.wikipedia.org/wiki/Iron_Man_2</t>
  </si>
  <si>
    <t>Iron Man 3</t>
  </si>
  <si>
    <t>https://www.boxofficemojo.com/chart/ww_top_lifetime_gross/?area=XWW&amp;offset=221</t>
  </si>
  <si>
    <t>https://en.wikipedia.org/wiki/Iron_Man_3</t>
  </si>
  <si>
    <t>It</t>
  </si>
  <si>
    <t>https://www.boxofficemojo.com/chart/ww_top_lifetime_gross/?area=XWW&amp;offset=333</t>
  </si>
  <si>
    <t>https://en.wikipedia.org/wiki/It_(2017_film)</t>
  </si>
  <si>
    <t>It Chapter Two</t>
  </si>
  <si>
    <t>https://www.boxofficemojo.com/chart/ww_top_lifetime_gross/?area=XWW&amp;offset=451</t>
  </si>
  <si>
    <t>https://en.wikipedia.org/wiki/It_Chapter_Two</t>
  </si>
  <si>
    <t>Jason Bourne</t>
  </si>
  <si>
    <t>https://www.boxofficemojo.com/chart/ww_top_lifetime_gross/?area=XWW&amp;offset=508</t>
  </si>
  <si>
    <t>https://en.wikipedia.org/wiki/Jason_Bourne_(film)#:~:text=Jason%20Bourne%20became%20a%20commercial,production%20budget%20of%20%24120%20million.</t>
  </si>
  <si>
    <t>Jaws</t>
  </si>
  <si>
    <t>https://www.boxofficemojo.com/chart/ww_top_lifetime_gross/?area=XWW&amp;offset=445</t>
  </si>
  <si>
    <t>https://en.wikipedia.org/wiki/Jaws_(film)</t>
  </si>
  <si>
    <t>John Wick: Chapter 3 - Parabellum</t>
  </si>
  <si>
    <t>https://www.boxofficemojo.com/chart/ww_top_lifetime_gross/?area=XWW&amp;offset=662</t>
  </si>
  <si>
    <t>https://en.wikipedia.org/wiki/John_Wick:_Chapter_3_%E2%80%93_Parabellum#:~:text=The%20film%20grossed%20%24326%20million,visual%20style%2C%20and%20Reeves's%20performance.</t>
  </si>
  <si>
    <t>Joker</t>
  </si>
  <si>
    <t>https://www.boxofficemojo.com/chart/ww_top_lifetime_gross/?area=XWW&amp;offset=231</t>
  </si>
  <si>
    <t>https://en.wikipedia.org/wiki/Joker_(2019_film)</t>
  </si>
  <si>
    <t>Journey 2: The Mysterious Island</t>
  </si>
  <si>
    <t>https://www.boxofficemojo.com/chart/ww_top_lifetime_gross/?area=XWW&amp;offset=646</t>
  </si>
  <si>
    <t>https://en.wikipedia.org/wiki/The_Curious_Case_of_Benjamin_Button_(film)#:~:text=The%20film%20was%20a%20box,Supporting%20Actress%20for%20Taraji%20P.</t>
  </si>
  <si>
    <t>Jumanji: The Next Level</t>
  </si>
  <si>
    <t>https://www.boxofficemojo.com/chart/ww_top_lifetime_gross/?area=XWW&amp;offset=294</t>
  </si>
  <si>
    <t>https://en.wikipedia.org/wiki/Jumanji:_The_Next_Level#:~:text=The%20film%20received%20generally%20positive,highest%2Dgrossing%20film%20of%202019.</t>
  </si>
  <si>
    <t>Jumanji: Welcome to the Jungle</t>
  </si>
  <si>
    <t>https://www.boxofficemojo.com/chart/ww_top_lifetime_gross/?area=XWW&amp;offset=254</t>
  </si>
  <si>
    <t>https://www.imdb.com/title/tt2283362/</t>
  </si>
  <si>
    <t>Jurassic Park</t>
  </si>
  <si>
    <t>https://www.boxofficemojo.com/chart/ww_top_lifetime_gross/?area=XWW&amp;offset=229</t>
  </si>
  <si>
    <t>https://en.wikipedia.org/wiki/Jurassic_Park_(film)</t>
  </si>
  <si>
    <t>Jurassic Park III</t>
  </si>
  <si>
    <t>https://www.boxofficemojo.com/chart/ww_top_lifetime_gross/?area=XWW&amp;offset=580</t>
  </si>
  <si>
    <t>https://en.wikipedia.org/wiki/Jurassic_Park_III</t>
  </si>
  <si>
    <t>Jurassic World</t>
  </si>
  <si>
    <t>https://www.boxofficemojo.com/chart/ww_top_lifetime_gross/?area=XWW&amp;offset=206</t>
  </si>
  <si>
    <t>https://www.google.com/search?q=jurassic+world+budget&amp;oq=jurassic+world+budget&amp;aqs=chrome..69i57j0i512l3j0i22i30l6.3116j1j4&amp;sourceid=chrome&amp;ie=UTF-8</t>
  </si>
  <si>
    <t>Jurassic World: Dominion</t>
  </si>
  <si>
    <t>https://www.boxofficemojo.com/chart/ww_top_lifetime_gross/?area=XWW&amp;offset=250</t>
  </si>
  <si>
    <t>https://www.google.com/search?q=jurassic+world+dominion+budget&amp;oq=jurassic+world+dominion+budget&amp;aqs=chrome..69i57j0i512l3j0i22i30l4j0i390l2.4375j0j4&amp;sourceid=chrome&amp;ie=UTF-8</t>
  </si>
  <si>
    <t>Jurassic World: Fallen Kingdom</t>
  </si>
  <si>
    <t>https://www.boxofficemojo.com/chart/ww_top_lifetime_gross/?area=XWW&amp;offset=216</t>
  </si>
  <si>
    <t>https://en.wikipedia.org/wiki/Jurassic_World:_Fallen_Kingdom</t>
  </si>
  <si>
    <t>Justice League</t>
  </si>
  <si>
    <t>https://www.boxofficemojo.com/chart/ww_top_lifetime_gross/?area=XWW&amp;offset=348</t>
  </si>
  <si>
    <t>https://en.wikipedia.org/wiki/Justice_League_(film)</t>
  </si>
  <si>
    <t>King Kong</t>
  </si>
  <si>
    <t>https://www.boxofficemojo.com/chart/ww_top_lifetime_gross/?area=XWW&amp;offset=391</t>
  </si>
  <si>
    <t>https://en.wikipedia.org/wiki/King_Kong_(2005_film)#:~:text=Filming%20for%20King%20Kong%20took,%2Drecord%2Dbreaking%20%24207%20million.</t>
  </si>
  <si>
    <t>Kingsman: The Golden Circle</t>
  </si>
  <si>
    <t>https://www.boxofficemojo.com/chart/ww_top_lifetime_gross/?area=XWW&amp;offset=515</t>
  </si>
  <si>
    <t>https://en.wikipedia.org/wiki/Kingsman:_The_Golden_Circle#:~:text=Kingsman%3A%20The%20Golden%20Circle%20grossed,production%20budget%20of%20%24104%20million.</t>
  </si>
  <si>
    <t>Kingsman: The Secret Service</t>
  </si>
  <si>
    <t>https://www.boxofficemojo.com/chart/ww_top_lifetime_gross/?area=XWW&amp;offset=510</t>
  </si>
  <si>
    <t>https://en.wikipedia.org/wiki/Kingsman:_The_Secret_Service</t>
  </si>
  <si>
    <t>Knives Out</t>
  </si>
  <si>
    <t>https://www.boxofficemojo.com/chart/ww_top_lifetime_gross/?area=XWW&amp;offset=691</t>
  </si>
  <si>
    <t>https://en.wikipedia.org/wiki/Knives_Out</t>
  </si>
  <si>
    <t>Kong: Skull Island</t>
  </si>
  <si>
    <t>https://www.boxofficemojo.com/chart/ww_top_lifetime_gross/?area=XWW&amp;offset=388</t>
  </si>
  <si>
    <t>https://en.wikipedia.org/wiki/Kong:_Skull_Island#:~:text=With%20a%20production%20budget%20of,million%20worldwide%20to%20break%2Deven.</t>
  </si>
  <si>
    <t>Kung Fu Panda</t>
  </si>
  <si>
    <t>https://www.boxofficemojo.com/chart/ww_top_lifetime_gross/?area=XWW&amp;offset=357</t>
  </si>
  <si>
    <t>https://en.wikipedia.org/wiki/Kung_Fu_Panda_(film)</t>
  </si>
  <si>
    <t>Kung Fu Panda 2</t>
  </si>
  <si>
    <t>https://www.boxofficemojo.com/chart/ww_top_lifetime_gross/?area=XWW&amp;offset=346</t>
  </si>
  <si>
    <t>https://www.google.com/search?q=kung+fu+panda+2+budget&amp;oq=kung+fu+panda+2+budget&amp;aqs=chrome..69i57j0i22i30l2j0i390l3.5275j1j4&amp;sourceid=chrome&amp;ie=UTF-8</t>
  </si>
  <si>
    <t>Kung Fu Panda 3</t>
  </si>
  <si>
    <t>https://www.boxofficemojo.com/chart/ww_top_lifetime_gross/?area=XWW&amp;offset=420</t>
  </si>
  <si>
    <t>https://en.wikipedia.org/wiki/Kung_Fu_Panda_3</t>
  </si>
  <si>
    <t>La La Land</t>
  </si>
  <si>
    <t>https://www.boxofficemojo.com/chart/ww_top_lifetime_gross/?area=XWW&amp;offset=452</t>
  </si>
  <si>
    <t>https://en.wikipedia.org/wiki/La_La_Land#:~:text=The%20film%20was%20a%20commercial,%2C%20cinematography%2C%20and%20production%20design.</t>
  </si>
  <si>
    <t>Les Misérables</t>
  </si>
  <si>
    <t>https://www.boxofficemojo.com/chart/ww_top_lifetime_gross/?area=XWW&amp;offset=481</t>
  </si>
  <si>
    <t>https://en.wikipedia.org/wiki/Les_Mis%C3%A9rables_(2012_film)</t>
  </si>
  <si>
    <t>Lethal Weapon 3</t>
  </si>
  <si>
    <t>https://www.boxofficemojo.com/chart/ww_top_lifetime_gross/?area=XWW&amp;offset=675</t>
  </si>
  <si>
    <t>https://en.wikipedia.org/wiki/Lethal_Weapon_3</t>
  </si>
  <si>
    <t>Life of Pi</t>
  </si>
  <si>
    <t>https://www.boxofficemojo.com/chart/ww_top_lifetime_gross/?area=XWW&amp;offset=372</t>
  </si>
  <si>
    <t>https://en.wikipedia.org/wiki/Life_of_Pi_(film)</t>
  </si>
  <si>
    <t>Little Fockers</t>
  </si>
  <si>
    <t>https://www.boxofficemojo.com/chart/ww_top_lifetime_gross/?area=XWW&amp;offset=697</t>
  </si>
  <si>
    <t>https://en.wikipedia.org/wiki/Little_Fockers</t>
  </si>
  <si>
    <t>Live Free or Die Hard</t>
  </si>
  <si>
    <t>https://www.boxofficemojo.com/chart/ww_top_lifetime_gross/?area=XWW&amp;offset=544</t>
  </si>
  <si>
    <t>https://en.wikipedia.org/wiki/Live_Free_or_Die_Hard</t>
  </si>
  <si>
    <t>Logan</t>
  </si>
  <si>
    <t>https://www.boxofficemojo.com/chart/ww_top_lifetime_gross/?area=XWW&amp;offset=367</t>
  </si>
  <si>
    <t>https://en.wikipedia.org/wiki/Logan_(film)</t>
  </si>
  <si>
    <t>LOTR: The Fellowship of the Ring</t>
  </si>
  <si>
    <t>https://www.boxofficemojo.com/chart/ww_top_lifetime_gross/?area=XWW&amp;offset=268</t>
  </si>
  <si>
    <t>https://en.wikipedia.org/wiki/The_Lord_of_the_Rings_(film_series)</t>
  </si>
  <si>
    <t>LOTR: The Return of the King</t>
  </si>
  <si>
    <t>https://www.boxofficemojo.com/chart/ww_top_lifetime_gross/?area=XWW&amp;offset=225</t>
  </si>
  <si>
    <t>https://en.wikipedia.org/wiki/The_Lord_of_the_Rings:_The_Return_of_the_King</t>
  </si>
  <si>
    <t>LOTR: Two Towers</t>
  </si>
  <si>
    <t>https://www.boxofficemojo.com/chart/ww_top_lifetime_gross/?area=XWW&amp;offset=259</t>
  </si>
  <si>
    <t>https://en.wikipedia.org/wiki/The_Lord_of_the_Rings:_The_Two_Towers</t>
  </si>
  <si>
    <t>Lucy</t>
  </si>
  <si>
    <t>https://www.boxofficemojo.com/chart/ww_top_lifetime_gross/?area=XWW&amp;offset=456</t>
  </si>
  <si>
    <t>https://en.wikipedia.org/wiki/Lucy_(2014_film)#:~:text=The%20film%20was%20released%20on,the%20budget%20of%20%2439%20million.</t>
  </si>
  <si>
    <t>Mad Max: Fury Road</t>
  </si>
  <si>
    <t>https://www.boxofficemojo.com/chart/ww_top_lifetime_gross/?area=XWW&amp;offset=543</t>
  </si>
  <si>
    <t>https://en.wikipedia.org/wiki/Mad_Max:_Fury_Road#:~:text=It%20grossed%20%24375.7%20million%20at,%24154.6%E2%80%93185.1%20million%20production%20budget.</t>
  </si>
  <si>
    <t>Madagascar</t>
  </si>
  <si>
    <t>https://www.boxofficemojo.com/chart/ww_top_lifetime_gross/?area=XWW&amp;offset=404</t>
  </si>
  <si>
    <t>https://www.google.com/search?q=madagascar+movie+budget&amp;oq=madagascar+movie+budget&amp;aqs=chrome..69i57j0i15i22i30j0i390l2.3457j0j4&amp;sourceid=chrome&amp;ie=UTF-8</t>
  </si>
  <si>
    <t>Madagascar 3: Europe's Most Wanted</t>
  </si>
  <si>
    <t>https://www.boxofficemojo.com/chart/ww_top_lifetime_gross/?area=XWW&amp;offset=317</t>
  </si>
  <si>
    <t>https://en.wikipedia.org/wiki/Madagascar_3:_Europe%27s_Most_Wanted</t>
  </si>
  <si>
    <t>Madagascar: Escape 2 Africa</t>
  </si>
  <si>
    <t>https://www.boxofficemojo.com/chart/ww_top_lifetime_gross/?area=XWW&amp;offset=374</t>
  </si>
  <si>
    <t>https://en.wikipedia.org/wiki/Madagascar:_Escape_2_Africa#:~:text=Released%20on%20November%207%2C%202008,died%20before%20the%20film's%20release.</t>
  </si>
  <si>
    <t>Maleficent</t>
  </si>
  <si>
    <t>https://www.boxofficemojo.com/chart/ww_top_lifetime_gross/?area=XWW&amp;offset=313</t>
  </si>
  <si>
    <t>https://en.wikipedia.org/wiki/Maleficent_(film)#:~:text=COVID%2D19%20pandemic.-,Box%20office,a%20budget%20of%20%24180%20million.</t>
  </si>
  <si>
    <t>Maleficent: Mistress of Evil</t>
  </si>
  <si>
    <t>https://www.boxofficemojo.com/chart/ww_top_lifetime_gross/?area=XWW&amp;offset=434</t>
  </si>
  <si>
    <t>Mamma Mia!</t>
  </si>
  <si>
    <t>https://www.boxofficemojo.com/chart/ww_top_lifetime_gross/?area=XWW&amp;offset=371</t>
  </si>
  <si>
    <t>https://en.wikipedia.org/wiki/Mamma_Mia!_(film)#:~:text=The%20film%20grossed%20%24611%20million,highest%2Dgrossing%20film%20of%202008.</t>
  </si>
  <si>
    <t>Mamma Mia! Here We Go Again</t>
  </si>
  <si>
    <t>https://www.boxofficemojo.com/chart/ww_top_lifetime_gross/?area=XWW&amp;offset=529</t>
  </si>
  <si>
    <t>https://en.wikipedia.org/wiki/Mamma_Mia!_Here_We_Go_Again</t>
  </si>
  <si>
    <t>Man of Steel</t>
  </si>
  <si>
    <t>https://www.boxofficemojo.com/chart/ww_top_lifetime_gross/?area=XWW&amp;offset=344</t>
  </si>
  <si>
    <t>https://en.wikipedia.org/wiki/Man_of_Steel_(film)</t>
  </si>
  <si>
    <t>Mary Poppins Returns</t>
  </si>
  <si>
    <t>https://www.boxofficemojo.com/chart/ww_top_lifetime_gross/?area=XWW&amp;offset=624</t>
  </si>
  <si>
    <t>https://www.imdb.com/title/tt5028340/</t>
  </si>
  <si>
    <t>Maze Runner: The Scorch Trials</t>
  </si>
  <si>
    <t>https://www.boxofficemojo.com/chart/ww_top_lifetime_gross/?area=XWW&amp;offset=692</t>
  </si>
  <si>
    <t>https://en.wikipedia.org/wiki/Maze_Runner:_The_Scorch_Trials#:~:text=Reception-,Box%20office,a%20budget%20of%20%2461%20million.</t>
  </si>
  <si>
    <t>Meet the Fockers</t>
  </si>
  <si>
    <t>https://www.boxofficemojo.com/chart/ww_top_lifetime_gross/?area=XWW&amp;offset=418</t>
  </si>
  <si>
    <t>https://en.wikipedia.org/wiki/Meet_the_Fockers</t>
  </si>
  <si>
    <t>Meet the Parents</t>
  </si>
  <si>
    <t>https://www.boxofficemojo.com/chart/ww_top_lifetime_gross/?area=XWW&amp;offset=658</t>
  </si>
  <si>
    <t>https://en.wikipedia.org/wiki/Meet_the_Parents</t>
  </si>
  <si>
    <t>Megamind</t>
  </si>
  <si>
    <t>https://www.boxofficemojo.com/chart/ww_top_lifetime_gross/?area=XWW&amp;offset=672</t>
  </si>
  <si>
    <t>https://en.wikipedia.org/wiki/Megamind#:~:text=With%20a%20budget%20of%20%24130,animated%20films%20of%20the%202010s.</t>
  </si>
  <si>
    <t>Men in Black</t>
  </si>
  <si>
    <t>https://www.boxofficemojo.com/chart/ww_top_lifetime_gross/?area=XWW&amp;offset=378</t>
  </si>
  <si>
    <t>https://en.wikipedia.org/wiki/Men_in_Black_(1997_film)</t>
  </si>
  <si>
    <t>Men in Black 3</t>
  </si>
  <si>
    <t>https://www.boxofficemojo.com/chart/ww_top_lifetime_gross/?area=XWW&amp;offset=352</t>
  </si>
  <si>
    <t>https://en.wikipedia.org/wiki/Men_in_Black_3</t>
  </si>
  <si>
    <t>Men in Black II</t>
  </si>
  <si>
    <t>https://www.boxofficemojo.com/chart/ww_top_lifetime_gross/?area=XWW&amp;offset=477</t>
  </si>
  <si>
    <t>https://en.wikipedia.org/wiki/Men_in_Black_II#:~:text=Men%20in%20Black%20II%20was,in%20Black%3A%20International%20in%202019.</t>
  </si>
  <si>
    <t>MI: Fallout</t>
  </si>
  <si>
    <t>https://www.boxofficemojo.com/chart/ww_top_lifetime_gross/?area=XWW&amp;offset=298</t>
  </si>
  <si>
    <t>https://en.wikipedia.org/wiki/Mission:_Impossible_%E2%80%93_Fallout</t>
  </si>
  <si>
    <t>MI: Ghost Protocol</t>
  </si>
  <si>
    <t>https://www.boxofficemojo.com/chart/ww_top_lifetime_gross/?area=XWW&amp;offset=336</t>
  </si>
  <si>
    <t>https://en.wikipedia.org/wiki/Mission:_Impossible_%E2%80%93_Ghost_Protocol</t>
  </si>
  <si>
    <t>MI: Rogue Nation</t>
  </si>
  <si>
    <t>https://www.boxofficemojo.com/chart/ww_top_lifetime_gross/?area=XWW&amp;offset=339</t>
  </si>
  <si>
    <t>https://en.wikipedia.org/wiki/Mission:_Impossible_%E2%80%93_Rogue_Nation</t>
  </si>
  <si>
    <t>Minions</t>
  </si>
  <si>
    <t>https://www.boxofficemojo.com/chart/ww_top_lifetime_gross/?area=XWW&amp;offset=222</t>
  </si>
  <si>
    <t>https://en.wikipedia.org/wiki/Minions_(film)</t>
  </si>
  <si>
    <t>Minions: The Rise of Gru</t>
  </si>
  <si>
    <t>https://www.boxofficemojo.com/chart/ww_top_lifetime_gross/?area=XWW&amp;offset=262</t>
  </si>
  <si>
    <t>https://en.wikipedia.org/wiki/Minions:_The_Rise_of_Gru</t>
  </si>
  <si>
    <t>Minority Report</t>
  </si>
  <si>
    <t>https://www.boxofficemojo.com/chart/ww_top_lifetime_gross/?area=XWW&amp;offset=601</t>
  </si>
  <si>
    <t>https://en.wikipedia.org/wiki/Minority_Report_(film)#:~:text=Upon%20its%20release%2C%20the%20film,Initial%20reviews%20were%20generally%20positive.</t>
  </si>
  <si>
    <t>Mission: Impossible</t>
  </si>
  <si>
    <t>https://www.boxofficemojo.com/chart/ww_top_lifetime_gross/?area=XWW&amp;offset=467</t>
  </si>
  <si>
    <t>https://en.wikipedia.org/wiki/Mission:_Impossible_(film_series)</t>
  </si>
  <si>
    <t>Mission: Impossible II</t>
  </si>
  <si>
    <t>https://www.boxofficemojo.com/chart/ww_top_lifetime_gross/?area=XWW&amp;offset=398</t>
  </si>
  <si>
    <t>https://en.wikipedia.org/wiki/Mission:_Impossible_2</t>
  </si>
  <si>
    <t>Mission: Impossible III</t>
  </si>
  <si>
    <t>https://www.boxofficemojo.com/chart/ww_top_lifetime_gross/?area=XWW&amp;offset=534</t>
  </si>
  <si>
    <t>https://en.wikipedia.org/wiki/Mission:_Impossible_III</t>
  </si>
  <si>
    <t>Moana</t>
  </si>
  <si>
    <t>https://www.boxofficemojo.com/chart/ww_top_lifetime_gross/?area=XWW&amp;offset=347</t>
  </si>
  <si>
    <t>https://en.wikipedia.org/wiki/Moana_(2016_film)</t>
  </si>
  <si>
    <t>Mockingjay - Part 1</t>
  </si>
  <si>
    <t>https://www.boxofficemojo.com/chart/ww_top_lifetime_gross/?area=XWW&amp;offset=315</t>
  </si>
  <si>
    <t>https://en.wikipedia.org/wiki/The_Hunger_Games:_Mockingjay_%E2%80%93_Part_1#:~:text=The%20Hunger%20Games%3A%20Mockingjay%20%E2%80%93%20Part%201%20grossed%20%24337.1%20million%20in,including%20promotion%20and%20advertising%20costs).</t>
  </si>
  <si>
    <t>Mockingjay - Part 2</t>
  </si>
  <si>
    <t>https://www.boxofficemojo.com/chart/ww_top_lifetime_gross/?area=XWW&amp;offset=354</t>
  </si>
  <si>
    <t>https://en.wikipedia.org/wiki/The_Hunger_Games:_Mockingjay_%E2%80%93_Part_2</t>
  </si>
  <si>
    <t>Monsters University</t>
  </si>
  <si>
    <t>https://www.boxofficemojo.com/chart/ww_top_lifetime_gross/?area=XWW&amp;offset=321</t>
  </si>
  <si>
    <t>https://en.wikipedia.org/wiki/Monsters_University</t>
  </si>
  <si>
    <t>Monsters vs. Aliens</t>
  </si>
  <si>
    <t>https://www.boxofficemojo.com/chart/ww_top_lifetime_gross/?area=XWW&amp;offset=556</t>
  </si>
  <si>
    <t>https://www.reuters.com/article/idINIndia-38768520090330</t>
  </si>
  <si>
    <t>Monsters, Inc.</t>
  </si>
  <si>
    <t>https://www.boxofficemojo.com/chart/ww_top_lifetime_gross/?area=XWW&amp;offset=384</t>
  </si>
  <si>
    <t>https://en.wikipedia.org/wiki/Monsters,_Inc.</t>
  </si>
  <si>
    <t>Mr. &amp; Mrs. Smith</t>
  </si>
  <si>
    <t>https://www.boxofficemojo.com/chart/ww_top_lifetime_gross/?area=XWW&amp;offset=437</t>
  </si>
  <si>
    <t>https://en.wikipedia.org/wiki/Mr._%26_Mrs._Smith_(2005_film)</t>
  </si>
  <si>
    <t>Mrs. Doubtfire</t>
  </si>
  <si>
    <t>https://www.boxofficemojo.com/chart/ww_top_lifetime_gross/?area=XWW&amp;offset=483</t>
  </si>
  <si>
    <t>https://en.wikipedia.org/wiki/Mrs._Doubtfire#:~:text=Robin%20Williams%20was%20awarded%20the,highest%2Dgrossing%20film%20of%201993.</t>
  </si>
  <si>
    <t>Murder on the Orient Express</t>
  </si>
  <si>
    <t>https://www.boxofficemojo.com/chart/ww_top_lifetime_gross/?area=XWW&amp;offset=613</t>
  </si>
  <si>
    <t>https://en.wikipedia.org/wiki/Murder_on_the_Orient_Express_(2017_film)#:~:text=Reception-,Box%20office,production%20budget%20of%20%2455%20million.</t>
  </si>
  <si>
    <t>My Big Fat Greek Wedding</t>
  </si>
  <si>
    <t>https://www.boxofficemojo.com/chart/ww_top_lifetime_gross/?area=XWW&amp;offset=581</t>
  </si>
  <si>
    <t>https://en.wikipedia.org/wiki/My_Big_Fat_Greek_Wedding#:~:text=Despite%20never%20hitting%20the%20number,films%20of%20the%2021st%20century.</t>
  </si>
  <si>
    <t>National Treasure</t>
  </si>
  <si>
    <t>https://www.boxofficemojo.com/chart/ww_top_lifetime_gross/?area=XWW&amp;offset=629</t>
  </si>
  <si>
    <t>https://en.wikipedia.org/wiki/National_Treasure_(film)</t>
  </si>
  <si>
    <t>National Treasure: Book of Secrets</t>
  </si>
  <si>
    <t>https://www.boxofficemojo.com/chart/ww_top_lifetime_gross/?area=XWW&amp;offset=466</t>
  </si>
  <si>
    <t>https://en.wikipedia.org/wiki/National_Treasure:_Book_of_Secrets#:~:text=The%20film%20grossed%20%24220%20million,grossing%20film%20in%20the%20series.</t>
  </si>
  <si>
    <t>Night at the Museum</t>
  </si>
  <si>
    <t>https://www.boxofficemojo.com/chart/ww_top_lifetime_gross/?area=XWW&amp;offset=386</t>
  </si>
  <si>
    <t>https://www.imdb.com/title/tt0477347/</t>
  </si>
  <si>
    <t>Night at the Museum: Battle of the Smithsonian</t>
  </si>
  <si>
    <t>https://www.boxofficemojo.com/chart/ww_top_lifetime_gross/?area=XWW&amp;offset=511</t>
  </si>
  <si>
    <t>https://en.wikipedia.org/wiki/Night_at_the_Museum:_Battle_of_the_Smithsonian#:~:text=The%20film%20was%20released%20theatrically,on%20a%20%24150%20million%20budget.</t>
  </si>
  <si>
    <t>Night at the Museum: Secret of the Tomb</t>
  </si>
  <si>
    <t>https://www.boxofficemojo.com/chart/ww_top_lifetime_gross/?area=XWW&amp;offset=590</t>
  </si>
  <si>
    <t>https://en.wikipedia.org/wiki/Night_at_the_Museum:_Secret_of_the_Tomb#:~:text=Night%20at%20the%20Museum%3A%20Secret%20of%20the%20Tomb%20grossed%20%24113.7,a%20budget%20of%20%24127%20million.</t>
  </si>
  <si>
    <t>No Time to Die</t>
  </si>
  <si>
    <t>https://www.boxofficemojo.com/chart/ww_top_lifetime_gross/?area=XWW&amp;offset=306</t>
  </si>
  <si>
    <t>https://variety.com/2021/film/news/no-time-to-die-highest-grossing-movie-losing-money-blockbusters-1235111919/</t>
  </si>
  <si>
    <t>Noah</t>
  </si>
  <si>
    <t>https://www.boxofficemojo.com/chart/ww_top_lifetime_gross/?area=XWW&amp;offset=597</t>
  </si>
  <si>
    <t>https://www.csmonitor.com/USA/Society/2014/0331/Noah-not-all-believers-hate-big-budget-biblical-blockbuster#:~:text=%E2%80%9CNoah%2C%E2%80%9D%20with%20its%20%24125,of%20the%20ancient%20biblical%20tale.</t>
  </si>
  <si>
    <t>Notting Hill</t>
  </si>
  <si>
    <t>https://www.boxofficemojo.com/chart/ww_top_lifetime_gross/?area=XWW&amp;offset=588</t>
  </si>
  <si>
    <t>https://en.wikipedia.org/wiki/Notting_Hill_(film)</t>
  </si>
  <si>
    <t>Now You See Me</t>
  </si>
  <si>
    <t>https://www.boxofficemojo.com/chart/ww_top_lifetime_gross/?area=XWW&amp;offset=618</t>
  </si>
  <si>
    <t>https://en.wikipedia.org/wiki/Now_You_See_Me_(film)</t>
  </si>
  <si>
    <t>Now You See Me 2</t>
  </si>
  <si>
    <t>https://www.boxofficemojo.com/chart/ww_top_lifetime_gross/?area=XWW&amp;offset=649</t>
  </si>
  <si>
    <t>https://en.wikipedia.org/wiki/Now_You_See_Me_2</t>
  </si>
  <si>
    <t>Ocean's Eleven</t>
  </si>
  <si>
    <t>https://www.boxofficemojo.com/chart/ww_top_lifetime_gross/?area=XWW&amp;offset=472</t>
  </si>
  <si>
    <t>https://en.wikipedia.org/wiki/Ocean%27s_Eleven</t>
  </si>
  <si>
    <t>Ocean's Thirteen</t>
  </si>
  <si>
    <t>https://www.boxofficemojo.com/chart/ww_top_lifetime_gross/?area=XWW&amp;offset=696</t>
  </si>
  <si>
    <t>https://www.imdb.com/title/tt0496806/</t>
  </si>
  <si>
    <t>Ocean's Twelve</t>
  </si>
  <si>
    <t>https://www.boxofficemojo.com/chart/ww_top_lifetime_gross/?area=XWW&amp;offset=591</t>
  </si>
  <si>
    <t>https://en.wikipedia.org/wiki/Ocean%27s_Twelve</t>
  </si>
  <si>
    <t>Once Upon a Time in Hollywood</t>
  </si>
  <si>
    <t>https://www.boxofficemojo.com/chart/ww_top_lifetime_gross/?area=XWW&amp;offset=562</t>
  </si>
  <si>
    <t>https://en.wikipedia.org/wiki/Once_Upon_a_Time_in_Hollywood</t>
  </si>
  <si>
    <t>Over the Hedge</t>
  </si>
  <si>
    <t>https://www.boxofficemojo.com/chart/ww_top_lifetime_gross/?area=XWW&amp;offset=641</t>
  </si>
  <si>
    <t>https://en.wikipedia.org/wiki/Over_the_Hedge_(film)#:~:text=Over%20the%20Hedge%20was%20released,on%20an%20%2480%20million%20budget.</t>
  </si>
  <si>
    <t>Oz the Great and Powerful</t>
  </si>
  <si>
    <t>https://www.boxofficemojo.com/chart/ww_top_lifetime_gross/?area=XWW&amp;offset=432</t>
  </si>
  <si>
    <t>https://en.wikipedia.org/wiki/Oz_the_Great_and_Powerful</t>
  </si>
  <si>
    <t>Pacific Rim</t>
  </si>
  <si>
    <t>https://www.boxofficemojo.com/chart/ww_top_lifetime_gross/?area=XWW&amp;offset=514</t>
  </si>
  <si>
    <t>https://en.wikipedia.org/wiki/Pacific_Rim_(film)</t>
  </si>
  <si>
    <t>Pearl Harbor</t>
  </si>
  <si>
    <t>https://www.boxofficemojo.com/chart/ww_top_lifetime_gross/?area=XWW&amp;offset=475</t>
  </si>
  <si>
    <t>https://en.wikipedia.org/wiki/Pearl_Harbor_(film)</t>
  </si>
  <si>
    <t>Penguins of Madagascar</t>
  </si>
  <si>
    <t>https://www.boxofficemojo.com/chart/ww_top_lifetime_gross/?area=XWW&amp;offset=569</t>
  </si>
  <si>
    <t>https://en.wikipedia.org/wiki/Penguins_of_Madagascar</t>
  </si>
  <si>
    <t>Peter Rabbit</t>
  </si>
  <si>
    <t>https://www.boxofficemojo.com/chart/ww_top_lifetime_gross/?area=XWW&amp;offset=621</t>
  </si>
  <si>
    <t>https://en.wikipedia.org/wiki/Peter_Rabbit_(film)#:~:text=Peter%20Rabbit%20was%20released%20in,on%20a%20%2450%20million%20budget.</t>
  </si>
  <si>
    <t>Planet of the Apes</t>
  </si>
  <si>
    <t>https://www.boxofficemojo.com/chart/ww_top_lifetime_gross/?area=XWW&amp;offset=592</t>
  </si>
  <si>
    <t>https://en.wikipedia.org/wiki/Planet_of_the_Apes_(2001_film)</t>
  </si>
  <si>
    <t>POC: At World's End</t>
  </si>
  <si>
    <t>https://www.boxofficemojo.com/chart/ww_top_lifetime_gross/?area=XWW&amp;offset=256</t>
  </si>
  <si>
    <t>https://www.google.com/search?q=pirate+caribbean+worlds+end+budget&amp;ei=DJ-MY7izG86P8gKKzpJQ&amp;ved=0ahUKEwi46Y6vh-D7AhXOh1wKHQqnBAoQ4dUDCA8&amp;uact=5&amp;oq=pirate+caribbean+worlds+end+budget&amp;gs_lcp=Cgxnd3Mtd2l6LXNlcnAQAzIHCCEQoAEQCjIICCEQFhAeEB06CggAEEcQ1gQQsAM6BggAEBYQHjoICAAQFhAeEAo6BQgAEIYDSgQIQRgASgQIRhgAUPcBWJwHYKUJaAFwAXgAgAFziAHcBJIBAzYuMZgBAKABAcgBCMABAQ&amp;sclient=gws-wiz-serp</t>
  </si>
  <si>
    <t>POC: Dead Man's Chest</t>
  </si>
  <si>
    <t>https://www.boxofficemojo.com/chart/ww_top_lifetime_gross/?area=XWW&amp;offset=237</t>
  </si>
  <si>
    <t>https://en.wikipedia.org/wiki/Pirates_of_the_Caribbean:_Dead_Man%27s_Chest</t>
  </si>
  <si>
    <t>POC: Dead Men Tell No Tales</t>
  </si>
  <si>
    <t>https://www.boxofficemojo.com/chart/ww_top_lifetime_gross/?area=XWW&amp;offset=296</t>
  </si>
  <si>
    <t>https://en.wikipedia.org/wiki/Pirates_of_the_Caribbean:_Dead_Men_Tell_No_Tales#:~:text=Dead%20Men%20Tell%20No%20Tales%20premiered%20in%20Shanghai%20on%20May,production%20budget%20between%20%24230%20million.</t>
  </si>
  <si>
    <t>POC: On Stranger Tides</t>
  </si>
  <si>
    <t>https://www.boxofficemojo.com/chart/ww_top_lifetime_gross/?area=XWW&amp;offset=241</t>
  </si>
  <si>
    <t>https://en.wikipedia.org/wiki/Pirates_of_the_Caribbean:_On_Stranger_Tides</t>
  </si>
  <si>
    <t>POC: The Curse of the Black Pearl</t>
  </si>
  <si>
    <t>https://www.boxofficemojo.com/chart/ww_top_lifetime_gross/?area=XWW&amp;offset=351</t>
  </si>
  <si>
    <t>https://en.wikipedia.org/wiki/Pirates_of_the_Caribbean:_The_Curse_of_the_Black_Pearl</t>
  </si>
  <si>
    <t>Pocahontas</t>
  </si>
  <si>
    <t>https://www.boxofficemojo.com/chart/ww_top_lifetime_gross/?area=XWW&amp;offset=633</t>
  </si>
  <si>
    <t>https://en.wikipedia.org/wiki/Pocahontas_(1995_film)</t>
  </si>
  <si>
    <t>Pokémon Detective Pikachu</t>
  </si>
  <si>
    <t>https://www.boxofficemojo.com/chart/ww_top_lifetime_gross/?area=XWW&amp;offset=489</t>
  </si>
  <si>
    <t>https://en.wikipedia.org/wiki/Detective_Pikachu_(film)</t>
  </si>
  <si>
    <t>Pretty Woman</t>
  </si>
  <si>
    <t>https://www.boxofficemojo.com/chart/ww_top_lifetime_gross/?area=XWW&amp;offset=462</t>
  </si>
  <si>
    <t>https://en.wikipedia.org/wiki/Pretty_Woman</t>
  </si>
  <si>
    <t>Prince of Persia: The Sands of Time</t>
  </si>
  <si>
    <t>https://www.boxofficemojo.com/chart/ww_top_lifetime_gross/?area=XWW&amp;offset=644</t>
  </si>
  <si>
    <t>https://en.wikipedia.org/wiki/Prince_of_Persia:_The_Sands_of_Time_(film)#:~:text=It%20grossed%20over%20%24336.4%20million,surpassed%20by%20Warcraft%20in%202016.</t>
  </si>
  <si>
    <t>Prometheus</t>
  </si>
  <si>
    <t>https://www.boxofficemojo.com/chart/ww_top_lifetime_gross/?area=XWW&amp;offset=526</t>
  </si>
  <si>
    <t>https://en.wikipedia.org/wiki/Prometheus_(2012_film)</t>
  </si>
  <si>
    <t>Puss in Boots</t>
  </si>
  <si>
    <t>https://www.boxofficemojo.com/chart/ww_top_lifetime_gross/?area=XWW&amp;offset=392</t>
  </si>
  <si>
    <t>https://edition.cnn.com/2011/10/31/showbiz/movies/puss-in-boots-box-office-ew/index.html#:~:text=%E2%80%9CPuss%20in%20Boots%E2%80%9D%20cost%20%24130,million%20and%20%2417.2%20million%2C%20respectively.</t>
  </si>
  <si>
    <t>Quantum of Solace</t>
  </si>
  <si>
    <t>https://www.boxofficemojo.com/chart/ww_top_lifetime_gross/?area=XWW&amp;offset=377</t>
  </si>
  <si>
    <t>https://en.wikipedia.org/wiki/Quantum_of_Solace</t>
  </si>
  <si>
    <t>Raiders of the Lost Ark</t>
  </si>
  <si>
    <t>https://www.boxofficemojo.com/chart/ww_top_lifetime_gross/?area=XWW&amp;offset=541</t>
  </si>
  <si>
    <t>https://en.wikipedia.org/wiki/Raiders_of_the_Lost_Ark</t>
  </si>
  <si>
    <t>Rain Man</t>
  </si>
  <si>
    <t>https://www.boxofficemojo.com/chart/ww_top_lifetime_gross/?area=XWW&amp;offset=608</t>
  </si>
  <si>
    <t>https://en.wikipedia.org/wiki/Rain_Man</t>
  </si>
  <si>
    <t>Ralph Breaks the Internet</t>
  </si>
  <si>
    <t>https://www.boxofficemojo.com/chart/ww_top_lifetime_gross/?area=XWW&amp;offset=411</t>
  </si>
  <si>
    <t>https://en.wikipedia.org/wiki/Ralph_Breaks_the_Internet#:~:text=Ralph%20Breaks%20the%20Internet%20grossed,production%20budget%20of%20%24175%20million.</t>
  </si>
  <si>
    <t>Rampage</t>
  </si>
  <si>
    <t>https://www.boxofficemojo.com/chart/ww_top_lifetime_gross/?area=XWW&amp;offset=494</t>
  </si>
  <si>
    <t>Ransom</t>
  </si>
  <si>
    <t>https://www.boxofficemojo.com/chart/ww_top_lifetime_gross/?area=XWW&amp;offset=699</t>
  </si>
  <si>
    <t>https://en.wikipedia.org/wiki/Ransom_(1996_film)</t>
  </si>
  <si>
    <t>Ratatouille</t>
  </si>
  <si>
    <t>https://www.boxofficemojo.com/chart/ww_top_lifetime_gross/?area=XWW&amp;offset=364</t>
  </si>
  <si>
    <t>https://en.wikipedia.org/wiki/Ratatouille_(film)</t>
  </si>
  <si>
    <t>Ready Player One</t>
  </si>
  <si>
    <t>https://www.boxofficemojo.com/chart/ww_top_lifetime_gross/?area=XWW&amp;offset=383</t>
  </si>
  <si>
    <t>https://en.wikipedia.org/wiki/Ready_Player_One_(film)</t>
  </si>
  <si>
    <t>Resident Evil: The Final Chapter</t>
  </si>
  <si>
    <t>https://www.boxofficemojo.com/chart/ww_top_lifetime_gross/?area=XWW&amp;offset=693</t>
  </si>
  <si>
    <t>https://en.wikipedia.org/wiki/Resident_Evil:_The_Final_Chapter#:~:text=The%20film%20received%20mixed%20reviews,against%20a%20%2440%20million%20budget.</t>
  </si>
  <si>
    <t>Return of the Jedi</t>
  </si>
  <si>
    <t>https://www.boxofficemojo.com/chart/ww_top_lifetime_gross/?area=XWW&amp;offset=447</t>
  </si>
  <si>
    <t>https://en.wikipedia.org/wiki/Return_of_the_Jedi</t>
  </si>
  <si>
    <t>Revenge of the Sith</t>
  </si>
  <si>
    <t>https://www.boxofficemojo.com/chart/ww_top_lifetime_gross/?area=XWW&amp;offset=278</t>
  </si>
  <si>
    <t>https://en.wikipedia.org/wiki/Star_Wars:_Episode_III_%E2%80%93_Revenge_of_the_Sith</t>
  </si>
  <si>
    <t>Rio</t>
  </si>
  <si>
    <t>https://www.boxofficemojo.com/chart/ww_top_lifetime_gross/?area=XWW&amp;offset=441</t>
  </si>
  <si>
    <t>https://en.wikipedia.org/wiki/Rio_(2011_film)</t>
  </si>
  <si>
    <t>Rio 2</t>
  </si>
  <si>
    <t>https://www.boxofficemojo.com/chart/ww_top_lifetime_gross/?area=XWW&amp;offset=427</t>
  </si>
  <si>
    <t>https://en.wikipedia.org/wiki/Rio_2</t>
  </si>
  <si>
    <t>Rise of the Planet of the Apes</t>
  </si>
  <si>
    <t>https://www.boxofficemojo.com/chart/ww_top_lifetime_gross/?area=XWW&amp;offset=443</t>
  </si>
  <si>
    <t>https://en.wikipedia.org/wiki/Rise_of_the_Planet_of_the_Apes</t>
  </si>
  <si>
    <t>Robin Hood</t>
  </si>
  <si>
    <t>https://www.boxofficemojo.com/chart/ww_top_lifetime_gross/?area=XWW&amp;offset=676</t>
  </si>
  <si>
    <t>https://bombreport.com/yearly-breakdowns/2010-2/robin-hood-2010/</t>
  </si>
  <si>
    <t>Robin Hood: Prince of Thieves</t>
  </si>
  <si>
    <t>https://www.boxofficemojo.com/chart/ww_top_lifetime_gross/?area=XWW&amp;offset=540</t>
  </si>
  <si>
    <t>https://www.imdb.com/title/tt0102798/</t>
  </si>
  <si>
    <t>Rogue One</t>
  </si>
  <si>
    <t>https://www.boxofficemojo.com/chart/ww_top_lifetime_gross/?area=XWW&amp;offset=239</t>
  </si>
  <si>
    <t>https://collider.com/rogue-one-star-wars-story-imax-re-release-top-ten-all-time/#:~:text=Thanks%20to%20a%20budget%20that,essentially%20derailing%20the%20entire%20franchise.</t>
  </si>
  <si>
    <t>Rush Hour 2</t>
  </si>
  <si>
    <t>https://www.boxofficemojo.com/chart/ww_top_lifetime_gross/?area=XWW&amp;offset=630</t>
  </si>
  <si>
    <t>https://en.wikipedia.org/wiki/Rush_Hour_2</t>
  </si>
  <si>
    <t>San Andreas</t>
  </si>
  <si>
    <t>https://www.boxofficemojo.com/chart/ww_top_lifetime_gross/?area=XWW&amp;offset=450</t>
  </si>
  <si>
    <t>https://en.wikipedia.org/wiki/San_Andreas_(film)</t>
  </si>
  <si>
    <t>Saving Private Ryan</t>
  </si>
  <si>
    <t>https://www.boxofficemojo.com/chart/ww_top_lifetime_gross/?area=XWW&amp;offset=442</t>
  </si>
  <si>
    <t>https://en.wikipedia.org/wiki/Saving_Private_Ryan</t>
  </si>
  <si>
    <t>Schindler's List</t>
  </si>
  <si>
    <t>https://www.boxofficemojo.com/chart/ww_top_lifetime_gross/?area=XWW&amp;offset=671</t>
  </si>
  <si>
    <t>https://en.wikipedia.org/wiki/Schindler%27s_List</t>
  </si>
  <si>
    <t>Se7en</t>
  </si>
  <si>
    <t>https://www.boxofficemojo.com/chart/ww_top_lifetime_gross/?area=XWW&amp;offset=665</t>
  </si>
  <si>
    <t>https://en.wikipedia.org/wiki/Seven_(1995_film)#:~:text=Seven%20was%20budgeted%20at%20%2430,expensive%20film%20at%20that%20point.</t>
  </si>
  <si>
    <t>Sex and the City</t>
  </si>
  <si>
    <t>https://www.boxofficemojo.com/chart/ww_top_lifetime_gross/?area=XWW&amp;offset=504</t>
  </si>
  <si>
    <t>https://en.wikipedia.org/wiki/Sex_and_the_City_(film)#:~:text=Despite%20mixed%20reviews%20from%20critics,from%20a%20%2465%20million%20budget.</t>
  </si>
  <si>
    <t>Shang-Chi and the Legend of the Ten Rings</t>
  </si>
  <si>
    <t>https://www.boxofficemojo.com/chart/ww_top_lifetime_gross/?area=XWW&amp;offset=490</t>
  </si>
  <si>
    <t>https://screenrant.com/shang-chi-movie-budget-cost-mcu-comparison/</t>
  </si>
  <si>
    <t>Shark Tale</t>
  </si>
  <si>
    <t>https://www.boxofficemojo.com/chart/ww_top_lifetime_gross/?area=XWW&amp;offset=565</t>
  </si>
  <si>
    <t>https://en.wikipedia.org/wiki/Shark_Tale#:~:text=Shark%20Tale%20premiered%20at%20the,highest%2Dgrossing%20film%20of%202004.</t>
  </si>
  <si>
    <t>Shazam!</t>
  </si>
  <si>
    <t>https://www.boxofficemojo.com/chart/ww_top_lifetime_gross/?area=XWW&amp;offset=584</t>
  </si>
  <si>
    <t>https://en.wikipedia.org/wiki/Shazam!_(film)</t>
  </si>
  <si>
    <t>Sherlock Holmes</t>
  </si>
  <si>
    <t>https://www.boxofficemojo.com/chart/ww_top_lifetime_gross/?area=XWW&amp;offset=417</t>
  </si>
  <si>
    <t>https://www.imdb.com/title/tt0988045/</t>
  </si>
  <si>
    <t>Sherlock Holmes: A Game of Shadows</t>
  </si>
  <si>
    <t>https://www.boxofficemojo.com/chart/ww_top_lifetime_gross/?area=XWW&amp;offset=401</t>
  </si>
  <si>
    <t>https://en.wikipedia.org/wiki/Sherlock_Holmes:_A_Game_of_Shadows</t>
  </si>
  <si>
    <t>Shrek</t>
  </si>
  <si>
    <t>https://www.boxofficemojo.com/chart/ww_top_lifetime_gross/?area=XWW&amp;offset=436</t>
  </si>
  <si>
    <t>https://www.nytimes.com/2021/05/18/movies/shrek-20th-anniversary.html#:~:text=1%20at%20the%20domestic%20box,Pixar's%20%E2%80%9CMonsters%2C%20Inc.%E2%80%9D</t>
  </si>
  <si>
    <t>Shrek 2</t>
  </si>
  <si>
    <t>https://www.boxofficemojo.com/chart/ww_top_lifetime_gross/?area=XWW&amp;offset=264</t>
  </si>
  <si>
    <t>https://en.wikipedia.org/wiki/Shrek_2</t>
  </si>
  <si>
    <t>Shrek Forever After</t>
  </si>
  <si>
    <t>https://www.boxofficemojo.com/chart/ww_top_lifetime_gross/?area=XWW&amp;offset=316</t>
  </si>
  <si>
    <t>https://en.wikipedia.org/wiki/Shrek_Forever_After</t>
  </si>
  <si>
    <t>Shrek the Third</t>
  </si>
  <si>
    <t>https://www.boxofficemojo.com/chart/ww_top_lifetime_gross/?area=XWW&amp;offset=292</t>
  </si>
  <si>
    <t>https://en.wikipedia.org/wiki/Shrek_the_Third#:~:text=The%20film%20received%20mixed%20reviews,highest%2Dgrossing%20film%20of%202007.</t>
  </si>
  <si>
    <t>Signs</t>
  </si>
  <si>
    <t>https://www.boxofficemojo.com/chart/ww_top_lifetime_gross/?area=XWW&amp;offset=519</t>
  </si>
  <si>
    <t>https://en.wikipedia.org/wiki/Signs_(2002_film)</t>
  </si>
  <si>
    <t>Sing</t>
  </si>
  <si>
    <t>https://www.boxofficemojo.com/chart/ww_top_lifetime_gross/?area=XWW&amp;offset=356</t>
  </si>
  <si>
    <t>https://en.wikipedia.org/wiki/Sing_(2016_American_film)#:~:text=Reception-,Box%20office,production%20budget%20of%20%2475%20million.</t>
  </si>
  <si>
    <t>Sing 2</t>
  </si>
  <si>
    <t>https://www.boxofficemojo.com/chart/ww_top_lifetime_gross/?area=XWW&amp;offset=521</t>
  </si>
  <si>
    <t>https://en.wikipedia.org/wiki/Sing_2#:~:text=The%20film%20has%20grossed%20over,highest%2Dgrossing%20film%20of%202021.</t>
  </si>
  <si>
    <t>Skyfall</t>
  </si>
  <si>
    <t>https://www.boxofficemojo.com/chart/ww_top_lifetime_gross/?area=XWW&amp;offset=230</t>
  </si>
  <si>
    <t>https://en.wikipedia.org/wiki/Skyfall#:~:text=The%20film's%20budget%20is%20estimated,and%20the%20Bond%20film%20series.</t>
  </si>
  <si>
    <t>Slumdog Millionaire</t>
  </si>
  <si>
    <t>https://www.boxofficemojo.com/chart/ww_top_lifetime_gross/?area=XWW&amp;offset=560</t>
  </si>
  <si>
    <t>https://en.wikipedia.org/wiki/Slumdog_Millionaire</t>
  </si>
  <si>
    <t>Snow White and the Huntsman</t>
  </si>
  <si>
    <t>https://www.boxofficemojo.com/chart/ww_top_lifetime_gross/?area=XWW&amp;offset=535</t>
  </si>
  <si>
    <t>https://en.wikipedia.org/wiki/Snow_White_and_the_Huntsman</t>
  </si>
  <si>
    <t>Solo: A Star Wars Story</t>
  </si>
  <si>
    <t>https://www.boxofficemojo.com/chart/ww_top_lifetime_gross/?area=XWW&amp;offset=538</t>
  </si>
  <si>
    <t>https://en.wikipedia.org/wiki/Solo:_A_Star_Wars_Story</t>
  </si>
  <si>
    <t>Sonic the Hedgehog</t>
  </si>
  <si>
    <t>https://www.boxofficemojo.com/chart/ww_top_lifetime_gross/?area=XWW&amp;offset=681</t>
  </si>
  <si>
    <t>https://en.wikipedia.org/wiki/Sonic_the_Hedgehog_(film)</t>
  </si>
  <si>
    <t>Sonic the Hedgehog 2</t>
  </si>
  <si>
    <t>https://www.boxofficemojo.com/chart/ww_top_lifetime_gross/?area=XWW&amp;offset=527</t>
  </si>
  <si>
    <t>https://en.wikipedia.org/wiki/Sonic_the_Hedgehog_2_(film)</t>
  </si>
  <si>
    <t>Spectre</t>
  </si>
  <si>
    <t>https://www.boxofficemojo.com/chart/ww_top_lifetime_gross/?area=XWW&amp;offset=273</t>
  </si>
  <si>
    <t>https://en.wikipedia.org/wiki/Spectre_(2015_film)#:~:text=Following%20the%20Sony%20Pictures%20hack,most%20expensive%20films%20ever%20made.</t>
  </si>
  <si>
    <t>Speed</t>
  </si>
  <si>
    <t>https://www.boxofficemojo.com/chart/ww_top_lifetime_gross/?area=XWW&amp;offset=622</t>
  </si>
  <si>
    <t>https://en.wikipedia.org/wiki/Speed_(1994_film)</t>
  </si>
  <si>
    <t>Spider-Man</t>
  </si>
  <si>
    <t>https://www.boxofficemojo.com/chart/ww_top_lifetime_gross/?area=XWW&amp;offset=287</t>
  </si>
  <si>
    <t>https://en.wikipedia.org/wiki/Spider-Man_(2002_film)</t>
  </si>
  <si>
    <t>Spider-Man 2</t>
  </si>
  <si>
    <t>https://www.boxofficemojo.com/chart/ww_top_lifetime_gross/?area=XWW&amp;offset=301</t>
  </si>
  <si>
    <t>https://en.wikipedia.org/wiki/Spider-Man_2</t>
  </si>
  <si>
    <t>Spider-Man 3</t>
  </si>
  <si>
    <t>https://www.boxofficemojo.com/chart/ww_top_lifetime_gross/?area=XWW&amp;offset=270</t>
  </si>
  <si>
    <t>https://en.wikipedia.org/wiki/Spider-Man_3</t>
  </si>
  <si>
    <t>Spider-Man: Far from Home</t>
  </si>
  <si>
    <t>https://www.boxofficemojo.com/chart/ww_top_lifetime_gross/?area=XWW&amp;offset=226</t>
  </si>
  <si>
    <t>https://en.wikipedia.org/wiki/Spider-Man:_Far_From_Home</t>
  </si>
  <si>
    <t>Spider-Man: Homecoming</t>
  </si>
  <si>
    <t>https://www.boxofficemojo.com/chart/ww_top_lifetime_gross/?area=XWW&amp;offset=274</t>
  </si>
  <si>
    <t>https://www.google.com/search?q=spider+man+homecoming+budget&amp;ei=ufaNY4fKH-ybhbIP3Z6T6AY&amp;ved=0ahUKEwjHiuGPz-L7AhXsTUEAHV3PBG0Q4dUDCA8&amp;uact=5&amp;oq=spider+man+homecoming+budget&amp;gs_lcp=Cgxnd3Mtd2l6LXNlcnAQAzIKCAAQgAQQRhD7ATIFCAAQgAQyBQgAEIAEMgUIABCABDIGCAAQFhAeMggIABAWEB4QDzIFCAAQhgMyBQgAEIYDMgUIABCGAzoKCAAQRxDWBBCwAzoHCAAQsAMQQzoNCAAQ5AIQ1gQQsAMYAToPCC4Q1AIQyAMQsAMQQxgCOgwILhDIAxCwAxBDGAI6BwguEEMQ6gQ6CggAELEDEIMBEEM6BAgAEEM6EgguEEMQ6gQQ3AQQ3gQQ4AQYAzoFCC4QgARKBAhBGABKBAhGGAFQxgJY2gdg4wloAXABeACAAXGIAa0EkgEDNi4xmAEAoAEByAESwAEB2gEGCAEQARgJ2gEGCAIQARgI2gEGCAMQARgU&amp;sclient=gws-wiz-serp</t>
  </si>
  <si>
    <t>Spider-Man: Into the Spider-Verse</t>
  </si>
  <si>
    <t>https://www.boxofficemojo.com/chart/ww_top_lifetime_gross/?area=XWW&amp;offset=551</t>
  </si>
  <si>
    <t>https://en.wikipedia.org/wiki/Spider-Man:_Into_the_Spider-Verse</t>
  </si>
  <si>
    <t>Spider-Man: No Way Home</t>
  </si>
  <si>
    <t>https://www.boxofficemojo.com/chart/ww_top_lifetime_gross/?area=XWW&amp;offset=205</t>
  </si>
  <si>
    <t>https://en.wikipedia.org/wiki/Spider-Man:_No_Way_Home</t>
  </si>
  <si>
    <t>Spirited Away</t>
  </si>
  <si>
    <t>https://www.boxofficemojo.com/chart/ww_top_lifetime_gross/?area=XWW&amp;offset=606</t>
  </si>
  <si>
    <t>https://en.wikipedia.org/wiki/Spirited_Away</t>
  </si>
  <si>
    <t>Star Trek</t>
  </si>
  <si>
    <t>https://www.boxofficemojo.com/chart/ww_top_lifetime_gross/?area=XWW&amp;offset=548</t>
  </si>
  <si>
    <t>https://en.wikipedia.org/wiki/Star_Trek_(film)#:~:text=It%20was%20released%20in%20the,its%20%24150%20million%20production%20budget.</t>
  </si>
  <si>
    <t>Star Trek Beyond</t>
  </si>
  <si>
    <t>https://www.boxofficemojo.com/chart/ww_top_lifetime_gross/?area=XWW&amp;offset=635</t>
  </si>
  <si>
    <t>https://en.wikipedia.org/wiki/Star_Trek_Beyond</t>
  </si>
  <si>
    <t>Star Trek Into Darkness</t>
  </si>
  <si>
    <t>https://www.boxofficemojo.com/chart/ww_top_lifetime_gross/?area=XWW&amp;offset=459</t>
  </si>
  <si>
    <t>https://en.wikipedia.org/wiki/Star_Trek_Into_Darkness</t>
  </si>
  <si>
    <t>Star Wars</t>
  </si>
  <si>
    <t>https://www.boxofficemojo.com/chart/ww_top_lifetime_gross/?area=XWW&amp;offset=305</t>
  </si>
  <si>
    <t>https://www.statista.com/statistics/311356/star-wars-production-costs-box-office-revenue/#:~:text=Released%20in%201977%2C%20%22A%20New,around%20775%20million%20U.S.%20dollars.</t>
  </si>
  <si>
    <t>Suicide Squad</t>
  </si>
  <si>
    <t>https://www.boxofficemojo.com/chart/ww_top_lifetime_gross/?area=XWW&amp;offset=318</t>
  </si>
  <si>
    <t>https://en.wikipedia.org/wiki/Suicide_Squad_(film)#:~:text=Suicide%20Squad%20was%20a%20box,including%20advertising%20and%20promotion%20costs).</t>
  </si>
  <si>
    <t>Superman Returns</t>
  </si>
  <si>
    <t>https://www.boxofficemojo.com/chart/ww_top_lifetime_gross/?area=XWW&amp;offset=539</t>
  </si>
  <si>
    <t>https://en.wikipedia.org/wiki/Superman_Returns</t>
  </si>
  <si>
    <t>Taken 2</t>
  </si>
  <si>
    <t>https://www.boxofficemojo.com/chart/ww_top_lifetime_gross/?area=XWW&amp;offset=563</t>
  </si>
  <si>
    <t>https://en.wikipedia.org/wiki/Taken_2#:~:text=Taken%202%20grossed%20%24139.9%20million,a%20budget%20of%20%2445%20million.</t>
  </si>
  <si>
    <t>Taken 3</t>
  </si>
  <si>
    <t>https://www.boxofficemojo.com/chart/ww_top_lifetime_gross/?area=XWW&amp;offset=667</t>
  </si>
  <si>
    <t>https://en.wikipedia.org/wiki/Taken_3#:~:text=of%20skills%22).-,Box%20office,a%20budget%20of%20%2455%20million.</t>
  </si>
  <si>
    <t>Tangled</t>
  </si>
  <si>
    <t>https://www.boxofficemojo.com/chart/ww_top_lifetime_gross/?area=XWW&amp;offset=376</t>
  </si>
  <si>
    <t>https://mint.intuit.com/blog/trends/the-top-ten-most-expensive-movies-ever-made-0313/#:~:text=Tangled%2C%20which%20was%20a%20retelling,animation%20and%20flashy%20computer%20animation.</t>
  </si>
  <si>
    <t>Tarzan</t>
  </si>
  <si>
    <t>https://www.boxofficemojo.com/chart/ww_top_lifetime_gross/?area=XWW&amp;offset=476</t>
  </si>
  <si>
    <t>https://simple.wikipedia.org/wiki/Tarzan_(1999_movie)</t>
  </si>
  <si>
    <t>Ted</t>
  </si>
  <si>
    <t>https://www.boxofficemojo.com/chart/ww_top_lifetime_gross/?area=XWW&amp;offset=396</t>
  </si>
  <si>
    <t>https://en.wikipedia.org/wiki/Ted_(film)</t>
  </si>
  <si>
    <t>Teenage Mutant Ninja Turtles</t>
  </si>
  <si>
    <t>https://www.boxofficemojo.com/chart/ww_top_lifetime_gross/?area=XWW&amp;offset=439</t>
  </si>
  <si>
    <t>https://en.wikipedia.org/wiki/Teenage_Mutant_Ninja_Turtles_(1990_film)</t>
  </si>
  <si>
    <t>Tenet</t>
  </si>
  <si>
    <t>https://www.boxofficemojo.com/chart/ww_top_lifetime_gross/?area=XWW&amp;offset=587</t>
  </si>
  <si>
    <t>https://en.wikipedia.org/wiki/Tenet_(film)#:~:text=It%20was%20the%20first%20Hollywood,also%20a%20box%20office%20disappointment.</t>
  </si>
  <si>
    <t>Terminator 2: Judgment Day</t>
  </si>
  <si>
    <t>https://www.boxofficemojo.com/chart/ww_top_lifetime_gross/?area=XWW&amp;offset=421</t>
  </si>
  <si>
    <t>https://en.wikipedia.org/wiki/Terminator_2:_Judgment_Day</t>
  </si>
  <si>
    <t>Terminator 3: Rise of the Machines</t>
  </si>
  <si>
    <t>https://www.boxofficemojo.com/chart/ww_top_lifetime_gross/?area=XWW&amp;offset=488</t>
  </si>
  <si>
    <t>https://en.wikipedia.org/wiki/Terminator_3:_Rise_of_the_Machines</t>
  </si>
  <si>
    <t>Terminator Genisys</t>
  </si>
  <si>
    <t>https://www.boxofficemojo.com/chart/ww_top_lifetime_gross/?area=XWW&amp;offset=484</t>
  </si>
  <si>
    <t>https://en.wikipedia.org/wiki/Terminator_Genisys</t>
  </si>
  <si>
    <t>Terminator Salvation</t>
  </si>
  <si>
    <t>https://www.boxofficemojo.com/chart/ww_top_lifetime_gross/?area=XWW&amp;offset=574</t>
  </si>
  <si>
    <t>https://en.wikipedia.org/wiki/Terminator_Salvation#:~:text=With%20an%20estimated%20%24200%20million,budget%20%24185%2D%24196%20million).</t>
  </si>
  <si>
    <t>The Adventures of Tintin</t>
  </si>
  <si>
    <t>https://www.boxofficemojo.com/chart/ww_top_lifetime_gross/?area=XWW&amp;offset=567</t>
  </si>
  <si>
    <t>https://en.wikipedia.org/wiki/The_Adventures_of_Tintin_(film)</t>
  </si>
  <si>
    <t>The Amazing Spider-Man</t>
  </si>
  <si>
    <t>https://www.boxofficemojo.com/chart/ww_top_lifetime_gross/?area=XWW&amp;offset=314</t>
  </si>
  <si>
    <t>https://en.wikipedia.org/wiki/The_Amazing_Spider-Man_(film)</t>
  </si>
  <si>
    <t>The Amazing Spider-Man 2</t>
  </si>
  <si>
    <t>https://www.boxofficemojo.com/chart/ww_top_lifetime_gross/?area=XWW&amp;offset=332</t>
  </si>
  <si>
    <t>https://en.wikipedia.org/wiki/The_Amazing_Spider-Man_2</t>
  </si>
  <si>
    <t>The Angry Birds Movie</t>
  </si>
  <si>
    <t>https://www.boxofficemojo.com/chart/ww_top_lifetime_gross/?area=XWW&amp;offset=615</t>
  </si>
  <si>
    <t>https://en.wikipedia.org/wiki/The_Angry_Birds_Movie</t>
  </si>
  <si>
    <t>The Avengers</t>
  </si>
  <si>
    <t>https://www.boxofficemojo.com/chart/ww_top_lifetime_gross/?area=XWW&amp;offset=208</t>
  </si>
  <si>
    <t>https://en.wikipedia.org/wiki/The_Avengers_(2012_film)</t>
  </si>
  <si>
    <t>The Batman</t>
  </si>
  <si>
    <t>https://www.boxofficemojo.com/chart/ww_top_lifetime_gross/?area=XWW&amp;offset=309</t>
  </si>
  <si>
    <t>https://en.wikipedia.org/wiki/The_Batman_(film)#:~:text=The%20film%20was%20a%20commercial,highest%2Dgrossing%20film%20of%202022.</t>
  </si>
  <si>
    <t>The Bodyguard</t>
  </si>
  <si>
    <t>https://www.boxofficemojo.com/chart/ww_top_lifetime_gross/?area=XWW&amp;offset=513</t>
  </si>
  <si>
    <t>https://www.imdb.com/title/tt0103855/</t>
  </si>
  <si>
    <t>The Boss Baby</t>
  </si>
  <si>
    <t>https://www.boxofficemojo.com/chart/ww_top_lifetime_gross/?area=XWW&amp;offset=413</t>
  </si>
  <si>
    <t>https://en.wikipedia.org/wiki/The_Boss_Baby#:~:text=It%20grossed%20%24528%20million%20worldwide,all%20three%20awards%20to%20Coco.</t>
  </si>
  <si>
    <t>The Bourne Ultimatum</t>
  </si>
  <si>
    <t>https://www.boxofficemojo.com/chart/ww_top_lifetime_gross/?area=XWW&amp;offset=478</t>
  </si>
  <si>
    <t>https://en.wikipedia.org/wiki/The_Bourne_Ultimatum_(film)</t>
  </si>
  <si>
    <t>The Chronicles of Narnia: Prince Caspian</t>
  </si>
  <si>
    <t>https://www.boxofficemojo.com/chart/ww_top_lifetime_gross/?area=XWW&amp;offset=503</t>
  </si>
  <si>
    <t>https://en.wikipedia.org/wiki/The_Chronicles_of_Narnia:_Prince_Caspian</t>
  </si>
  <si>
    <t>The Conjuring</t>
  </si>
  <si>
    <t>https://www.boxofficemojo.com/chart/ww_top_lifetime_gross/?area=XWW&amp;offset=679</t>
  </si>
  <si>
    <t>https://en.wikipedia.org/wiki/The_Conjuring</t>
  </si>
  <si>
    <t>The Conjuring 2</t>
  </si>
  <si>
    <t>https://www.boxofficemojo.com/chart/ww_top_lifetime_gross/?area=XWW&amp;offset=673</t>
  </si>
  <si>
    <t>https://en.wikipedia.org/wiki/The_Conjuring_2</t>
  </si>
  <si>
    <t>The Crimes of Grindelwald</t>
  </si>
  <si>
    <t>https://www.boxofficemojo.com/chart/ww_top_lifetime_gross/?area=XWW&amp;offset=350</t>
  </si>
  <si>
    <t>The Croods</t>
  </si>
  <si>
    <t>https://www.boxofficemojo.com/chart/ww_top_lifetime_gross/?area=XWW&amp;offset=379</t>
  </si>
  <si>
    <t>https://en.wikipedia.org/wiki/The_Croods</t>
  </si>
  <si>
    <t>The Curious Case of Benjamin Button</t>
  </si>
  <si>
    <t>https://www.boxofficemojo.com/chart/ww_top_lifetime_gross/?area=XWW&amp;offset=645</t>
  </si>
  <si>
    <t>The Da Vinci Code</t>
  </si>
  <si>
    <t>https://www.boxofficemojo.com/chart/ww_top_lifetime_gross/?area=XWW&amp;offset=312</t>
  </si>
  <si>
    <t>https://en.wikipedia.org/wiki/The_Da_Vinci_Code_(film)</t>
  </si>
  <si>
    <t>The Dark Knight</t>
  </si>
  <si>
    <t>https://www.boxofficemojo.com/chart/ww_top_lifetime_gross/?area=XWW&amp;offset=249</t>
  </si>
  <si>
    <t>https://en.wikipedia.org/wiki/The_Dark_Knight</t>
  </si>
  <si>
    <t>The Dark Knight Rises</t>
  </si>
  <si>
    <t>https://www.boxofficemojo.com/chart/ww_top_lifetime_gross/?area=XWW&amp;offset=233</t>
  </si>
  <si>
    <t>https://en.wikipedia.org/wiki/The_Dark_Knight_Rises</t>
  </si>
  <si>
    <t>The Day After Tomorrow</t>
  </si>
  <si>
    <t>https://www.boxofficemojo.com/chart/ww_top_lifetime_gross/?area=XWW&amp;offset=395</t>
  </si>
  <si>
    <t>https://en.wikipedia.org/wiki/The_Day_After_Tomorrow</t>
  </si>
  <si>
    <t>The Devil Wears Prada</t>
  </si>
  <si>
    <t>https://www.boxofficemojo.com/chart/ww_top_lifetime_gross/?area=XWW&amp;offset=666</t>
  </si>
  <si>
    <t>https://en.wikipedia.org/wiki/The_Devil_Wears_Prada_(film)#:~:text=The%20film%20grossed%20over%20%24326,grossing%20film%20worldwide%20in%202006.</t>
  </si>
  <si>
    <t>The Exorcist</t>
  </si>
  <si>
    <t>https://www.boxofficemojo.com/chart/ww_top_lifetime_gross/?area=XWW&amp;offset=482</t>
  </si>
  <si>
    <t>https://en.wikipedia.org/wiki/The_Exorcist</t>
  </si>
  <si>
    <t>The Expendables 2</t>
  </si>
  <si>
    <t>https://www.boxofficemojo.com/chart/ww_top_lifetime_gross/?area=XWW&amp;offset=688</t>
  </si>
  <si>
    <t>https://en.wikipedia.org/wiki/The_Expendables_2</t>
  </si>
  <si>
    <t>The Fate of the Furious</t>
  </si>
  <si>
    <t>https://www.boxofficemojo.com/chart/ww_top_lifetime_gross/?area=XWW&amp;offset=220</t>
  </si>
  <si>
    <t>https://en.wikipedia.org/wiki/The_Fate_of_the_Furious#:~:text=With%20an%20estimated%20production%20budget,Walker's%20death%20in%20November%202013.</t>
  </si>
  <si>
    <t>The Flintstones</t>
  </si>
  <si>
    <t>https://www.boxofficemojo.com/chart/ww_top_lifetime_gross/?area=XWW&amp;offset=638</t>
  </si>
  <si>
    <t>https://en.wikipedia.org/wiki/The_Flintstones_(film)</t>
  </si>
  <si>
    <t>The Force Awakens</t>
  </si>
  <si>
    <t>https://www.boxofficemojo.com/chart/ww_top_lifetime_gross/?area=XWW&amp;offset=203</t>
  </si>
  <si>
    <t>https://en.wikipedia.org/wiki/Star_Wars:_The_Force_Awakens</t>
  </si>
  <si>
    <t>The Fugitive</t>
  </si>
  <si>
    <t>https://www.boxofficemojo.com/chart/ww_top_lifetime_gross/?area=XWW&amp;offset=579</t>
  </si>
  <si>
    <t>https://en.wikipedia.org/wiki/The_Fugitive_(1993_film)#:~:text=The%20Fugitive%20premiered%20in%20Westwood,against%20a%20%2444%20million%20budget.</t>
  </si>
  <si>
    <t>The Golden Compass</t>
  </si>
  <si>
    <t>https://www.boxofficemojo.com/chart/ww_top_lifetime_gross/?area=XWW&amp;offset=571</t>
  </si>
  <si>
    <t>https://en.wikipedia.org/wiki/The_Golden_Compass_(film)#:~:text=With%20a%20production%20budget%20of,the%20film%20in%20post%2Dproduction.</t>
  </si>
  <si>
    <t>The Good Dinosaur</t>
  </si>
  <si>
    <t>https://www.boxofficemojo.com/chart/ww_top_lifetime_gross/?area=XWW&amp;offset=655</t>
  </si>
  <si>
    <t>https://en.wikipedia.org/wiki/The_Good_Dinosaur</t>
  </si>
  <si>
    <t>The Great Gatsby</t>
  </si>
  <si>
    <t>https://www.boxofficemojo.com/chart/ww_top_lifetime_gross/?area=XWW&amp;offset=609</t>
  </si>
  <si>
    <t>https://en.wikipedia.org/wiki/The_Great_Gatsby_(2013_film)</t>
  </si>
  <si>
    <t>The Greatest Showman</t>
  </si>
  <si>
    <t>https://www.boxofficemojo.com/chart/ww_top_lifetime_gross/?area=XWW&amp;offset=487</t>
  </si>
  <si>
    <t>https://en.wikipedia.org/wiki/The_Greatest_Showman#:~:text=Reception-,Box%20office,production%20budget%20of%20%2484%20million.</t>
  </si>
  <si>
    <t>The Grinch</t>
  </si>
  <si>
    <t>https://www.boxofficemojo.com/chart/ww_top_lifetime_gross/?area=XWW&amp;offset=423</t>
  </si>
  <si>
    <t>https://www.google.com/search?q=the+grinch+budget&amp;oq=the+grinch+budget&amp;aqs=chrome..69i57j0i512j0i22i30l4.1981j0j4&amp;sourceid=chrome&amp;ie=UTF-8</t>
  </si>
  <si>
    <t>The Hangover</t>
  </si>
  <si>
    <t>https://www.boxofficemojo.com/chart/ww_top_lifetime_gross/?area=XWW&amp;offset=455</t>
  </si>
  <si>
    <t>https://en.wikipedia.org/wiki/The_Hangover</t>
  </si>
  <si>
    <t>The Hangover Part II</t>
  </si>
  <si>
    <t>https://www.boxofficemojo.com/chart/ww_top_lifetime_gross/?area=XWW&amp;offset=380</t>
  </si>
  <si>
    <t>https://en.wikipedia.org/wiki/The_Hangover_Part_II#:~:text=The%20Hangover%20Part%20II%20grossed,a%20budget%20of%20%2480%20million.</t>
  </si>
  <si>
    <t>The Hangover Part III</t>
  </si>
  <si>
    <t>https://www.boxofficemojo.com/chart/ww_top_lifetime_gross/?area=XWW&amp;offset=593</t>
  </si>
  <si>
    <t>https://en.wikipedia.org/wiki/The_Hangover_Part_III#:~:text=The%20Hangover%20Part%20III%20grossed,a%20budget%20of%20%24103%20million.</t>
  </si>
  <si>
    <t>The Hobbit: An Unexpected Journey</t>
  </si>
  <si>
    <t>https://www.boxofficemojo.com/chart/ww_top_lifetime_gross/?area=XWW&amp;offset=248</t>
  </si>
  <si>
    <t>https://en.wikipedia.org/wiki/The_Hobbit:_An_Unexpected_Journey</t>
  </si>
  <si>
    <t>The Hobbit: The Battle of the Five Armies</t>
  </si>
  <si>
    <t>https://www.boxofficemojo.com/chart/ww_top_lifetime_gross/?area=XWW&amp;offset=255</t>
  </si>
  <si>
    <t>https://en.wikipedia.org/wiki/The_Hobbit:_The_Battle_of_the_Five_Armies</t>
  </si>
  <si>
    <t>The Hobbit: The Desolation of Smaug</t>
  </si>
  <si>
    <t>https://www.boxofficemojo.com/chart/ww_top_lifetime_gross/?area=XWW&amp;offset=257</t>
  </si>
  <si>
    <t>https://www.google.com/search?q=hobbit+desolation+of+smaug+budget&amp;ei=EJ-MY73DGreBhbIPr82x2A4&amp;ved=0ahUKEwi9i4Kxh-D7AhW3QEEAHa9mDOsQ4dUDCA8&amp;uact=5&amp;oq=hobbit+desolation+of+smaug+budget&amp;gs_lcp=Cgxnd3Mtd2l6LXNlcnAQAzIFCAAQgAQyBQgAEIYDMgUIABCGAzIFCAAQhgM6CggAEEcQ1gQQsAM6BwguEEMQ6gQ6BQgAEJECOgUILhCRAjoECC4QQzoLCAAQgAQQsQMQgwE6CAguELEDEIMBOhEILhCABBCxAxCDARDHARDRAzoICC4QgAQQ1AI6EgguEEMQ6gQQ3AQQ3gQQ3wQYAToKCC4QsQMQQxDqBDoECAAQQzoHCC4Q1AIQQzoVCC4QsQMQQxDqBBDcBBDeBBDfBBgBOggILhCPARDqAjoICAAQjwEQ6gI6DgguEMcBEK8BEJECEOoEOgoIABCxAxDJAxBDOgcIABCxAxBDOgoILhDHARCvARBDOhkILhDHARCvARCRAhDqBBDcBBDeBBDgBBgBOgsILhCABBCxAxCDAToUCC4QgAQQsQMQgwEQxwEQ0QMQ1AI6CAguEIAEELEDOggILhDUAhCABDoSCC4QQxDqBBDcBBDeBBDgBBgBOhAILhCxAxCDARDHARDRAxBDOgoILhCxAxDUAhBDOgoILhCxAxCDARBDOhMILhCxAxCDARDHARDRAxBDEOoEOh4ILhCxAxCDARDHARDRAxBDEOoEENwEEN4EEOAEGAE6DQguENQCELEDEEMQ6gQ6BwguELEDEEM6EAguELEDEMcBEK8BENQCEEM6GAguENQCELEDEEMQ6gQQ3AQQ3gQQ4AQYAToQCC4QrwEQxwEQ1AIQsQMQQzoLCC4QxwEQrwEQkQI6FQguELEDEEMQ6gQQ3AQQ3gQQ4AQYAToICC4QkQIQ6gQ6EwguEJECEOoEENwEEN4EEOAEGAE6BwgAEIAEEAo6BggAEBYQHjoICAAQFhAeEA86BQghEKABOgcILhCABBAKOgUILhCABDoICC4QgAQQ6gQ6EwguEIAEEOoEENwEEN4EEOAEGAFKBAhBGABKBAhGGAFQ5ARYhVJggFRoGHABeACAAaIBiAG6GJIBBDM3LjOYAQCgAQGwAQrIAQjAAQHaAQYIARABGBQ&amp;sclient=gws-wiz-serp</t>
  </si>
  <si>
    <t>The Hunchback of Notre Dame</t>
  </si>
  <si>
    <t>https://www.boxofficemojo.com/chart/ww_top_lifetime_gross/?area=XWW&amp;offset=668</t>
  </si>
  <si>
    <t>https://en.wikipedia.org/wiki/The_Hunchback_of_Notre_Dame_(1996_film)</t>
  </si>
  <si>
    <t>The Hunger Games</t>
  </si>
  <si>
    <t>https://www.boxofficemojo.com/chart/ww_top_lifetime_gross/?area=XWW&amp;offset=337</t>
  </si>
  <si>
    <t>https://en.wikipedia.org/wiki/The_Hunger_Games_(film)</t>
  </si>
  <si>
    <t>The Hunger Games: Catching Fire</t>
  </si>
  <si>
    <t>https://www.boxofficemojo.com/chart/ww_top_lifetime_gross/?area=XWW&amp;offset=279</t>
  </si>
  <si>
    <t>The Incredibles</t>
  </si>
  <si>
    <t>https://www.boxofficemojo.com/chart/ww_top_lifetime_gross/?area=XWW&amp;offset=358</t>
  </si>
  <si>
    <t>https://en.wikipedia.org/wiki/The_Incredibles</t>
  </si>
  <si>
    <t>The Jungle Book (2016)</t>
  </si>
  <si>
    <t>https://www.boxofficemojo.com/chart/ww_top_lifetime_gross/?area=XWW&amp;offset=253</t>
  </si>
  <si>
    <t>https://en.wikipedia.org/wiki/The_Jungle_Book_(2016_film)</t>
  </si>
  <si>
    <t>The Karate Kid</t>
  </si>
  <si>
    <t>https://www.boxofficemojo.com/chart/ww_top_lifetime_gross/?area=XWW&amp;offset=598</t>
  </si>
  <si>
    <t>https://en.wikipedia.org/wiki/The_Karate_Kid_(2010_film)</t>
  </si>
  <si>
    <t>The King's Speech</t>
  </si>
  <si>
    <t>https://www.boxofficemojo.com/chart/ww_top_lifetime_gross/?area=XWW&amp;offset=495</t>
  </si>
  <si>
    <t>https://en.wikipedia.org/wiki/The_King%27s_Speech</t>
  </si>
  <si>
    <t>The Last Airbender</t>
  </si>
  <si>
    <t>https://www.boxofficemojo.com/chart/ww_top_lifetime_gross/?area=XWW&amp;offset=682</t>
  </si>
  <si>
    <t>https://en.wikipedia.org/wiki/The_Last_Airbender_(2010_film)#:~:text=However%2C%20James%20Newton%20Howard's,domestically%20and%20%24319%20million%20worldwide.</t>
  </si>
  <si>
    <t>The Last Jedi</t>
  </si>
  <si>
    <t>https://www.boxofficemojo.com/chart/ww_top_lifetime_gross/?area=XWW&amp;offset=215</t>
  </si>
  <si>
    <t>https://en.wikipedia.org/wiki/Star_Wars:_The_Last_Jedi</t>
  </si>
  <si>
    <t>The Last Samurai</t>
  </si>
  <si>
    <t>https://www.boxofficemojo.com/chart/ww_top_lifetime_gross/?area=XWW&amp;offset=469</t>
  </si>
  <si>
    <t>https://en.wikipedia.org/wiki/The_Last_Samurai</t>
  </si>
  <si>
    <t>The Legend of Tarzan</t>
  </si>
  <si>
    <t>https://www.boxofficemojo.com/chart/ww_top_lifetime_gross/?area=XWW&amp;offset=604</t>
  </si>
  <si>
    <t>https://en.wikipedia.org/wiki/The_Legend_of_Tarzan_(film)#:~:text=Reception-,Box%20office,even%20and%20justify%20a%20sequel.</t>
  </si>
  <si>
    <t>The Lego Batman Movie</t>
  </si>
  <si>
    <t>https://www.boxofficemojo.com/chart/ww_top_lifetime_gross/?area=XWW&amp;offset=694</t>
  </si>
  <si>
    <t>https://en.wikipedia.org/wiki/The_Lego_Batman_Movie#:~:text=The%20Lego%20Batman%20Movie%20grossed,production%20budget%20of%20%2480%20million.</t>
  </si>
  <si>
    <t>The Lego Movie</t>
  </si>
  <si>
    <t>https://www.boxofficemojo.com/chart/ww_top_lifetime_gross/?area=XWW&amp;offset=457</t>
  </si>
  <si>
    <t>https://en.wikipedia.org/wiki/The_Lego_Movie#:~:text=The%20Lego%20Movie%20premiered%20in,%2C%20story%2C%20humor%20and%20acting.</t>
  </si>
  <si>
    <t>The Lion King</t>
  </si>
  <si>
    <t>https://www.boxofficemojo.com/chart/ww_top_lifetime_gross/?area=XWW&amp;offset=207</t>
  </si>
  <si>
    <t>https://en.wikipedia.org/wiki/The_Lion_King_(2019_film)</t>
  </si>
  <si>
    <t>https://www.boxofficemojo.com/chart/ww_top_lifetime_gross/?area=XWW&amp;offset=238</t>
  </si>
  <si>
    <t>https://en.wikipedia.org/wiki/The_Lion_King</t>
  </si>
  <si>
    <t>The Lion, the Witch and the Wardrobe</t>
  </si>
  <si>
    <t>https://www.boxofficemojo.com/chart/ww_top_lifetime_gross/?area=XWW&amp;offset=320</t>
  </si>
  <si>
    <t>https://en.wikipedia.org/wiki/The_Chronicles_of_Narnia:_The_Lion,_the_Witch_and_the_Wardrobe</t>
  </si>
  <si>
    <t>The Lorax</t>
  </si>
  <si>
    <t>https://www.boxofficemojo.com/chart/ww_top_lifetime_gross/?area=XWW&amp;offset=626</t>
  </si>
  <si>
    <t>https://en.wikipedia.org/wiki/The_Lorax_(film)</t>
  </si>
  <si>
    <t>The Lost World: Jurassic Park</t>
  </si>
  <si>
    <t>https://www.boxofficemojo.com/chart/ww_top_lifetime_gross/?area=XWW&amp;offset=368</t>
  </si>
  <si>
    <t>https://en.wikipedia.org/wiki/The_Lost_World:_Jurassic_Park</t>
  </si>
  <si>
    <t>The Martian</t>
  </si>
  <si>
    <t>https://www.boxofficemojo.com/chart/ww_top_lifetime_gross/?area=XWW&amp;offset=359</t>
  </si>
  <si>
    <t>https://en.wikipedia.org/wiki/The_Martian_(film)#:~:text=The%20Martian%20was%20a%20financial,a%20budget%20of%20%24108%20million.</t>
  </si>
  <si>
    <t>The Mask</t>
  </si>
  <si>
    <t>https://www.boxofficemojo.com/chart/ww_top_lifetime_gross/?area=XWW&amp;offset=620</t>
  </si>
  <si>
    <t>https://en.wikipedia.org/wiki/The_Mask_(1994_film)#:~:text=The%20film%20grossed%20over%20%24351,Diaz%20as%20a%20leading%20lady.</t>
  </si>
  <si>
    <t>The Matrix</t>
  </si>
  <si>
    <t>https://www.boxofficemojo.com/chart/ww_top_lifetime_gross/?area=XWW&amp;offset=460</t>
  </si>
  <si>
    <t>https://en.wikipedia.org/wiki/The_Matrix#:~:text=The%20Matrix%20opened%20in%20theaters,%2463%20million%20budget%2C%20becoming%20the</t>
  </si>
  <si>
    <t>The Matrix Reloaded</t>
  </si>
  <si>
    <t>https://www.boxofficemojo.com/chart/ww_top_lifetime_gross/?area=XWW&amp;offset=322</t>
  </si>
  <si>
    <t>https://en.wikipedia.org/wiki/The_Matrix_Reloaded</t>
  </si>
  <si>
    <t>The Matrix Revolutions</t>
  </si>
  <si>
    <t>https://www.boxofficemojo.com/chart/ww_top_lifetime_gross/?area=XWW&amp;offset=496</t>
  </si>
  <si>
    <t>https://en.wikipedia.org/wiki/The_Matrix_Revolutions</t>
  </si>
  <si>
    <t>The Maze Runner</t>
  </si>
  <si>
    <t>https://www.boxofficemojo.com/chart/ww_top_lifetime_gross/?area=XWW&amp;offset=627</t>
  </si>
  <si>
    <t>https://en.wikipedia.org/wiki/The_Maze_Runner_(film)</t>
  </si>
  <si>
    <t>The Meg</t>
  </si>
  <si>
    <t>https://www.boxofficemojo.com/chart/ww_top_lifetime_gross/?area=XWW&amp;offset=410</t>
  </si>
  <si>
    <t>https://en.wikipedia.org/wiki/The_Meg</t>
  </si>
  <si>
    <t>The Mummy</t>
  </si>
  <si>
    <t>https://www.boxofficemojo.com/chart/ww_top_lifetime_gross/?area=XWW&amp;offset=506</t>
  </si>
  <si>
    <t>https://en.wikipedia.org/wiki/The_Mummy_(1999_film)</t>
  </si>
  <si>
    <t>https://www.boxofficemojo.com/chart/ww_top_lifetime_gross/?area=XWW&amp;offset=516</t>
  </si>
  <si>
    <t>The Mummy Returns</t>
  </si>
  <si>
    <t>https://www.boxofficemojo.com/chart/ww_top_lifetime_gross/?area=XWW&amp;offset=479</t>
  </si>
  <si>
    <t>https://en.wikipedia.org/wiki/The_Mummy_Returns</t>
  </si>
  <si>
    <t>The Mummy: Tomb of the Dragon Emperor</t>
  </si>
  <si>
    <t>https://www.boxofficemojo.com/chart/ww_top_lifetime_gross/?area=XWW&amp;offset=525</t>
  </si>
  <si>
    <t>https://www.google.com/search?q=the+mummy+tomb+of+the+dragon+emperor+budget&amp;oq=the+mummy+tomb+of+the+dragon+emperor+budget&amp;aqs=chrome..69i57j0i390l3.4832j1j4&amp;sourceid=chrome&amp;ie=UTF-8</t>
  </si>
  <si>
    <t>The Nun</t>
  </si>
  <si>
    <t>https://www.boxofficemojo.com/chart/ww_top_lifetime_gross/?area=XWW&amp;offset=585</t>
  </si>
  <si>
    <t>https://en.wikipedia.org/wiki/The_Nun_(2018_film)</t>
  </si>
  <si>
    <t>The Passion of the Christ</t>
  </si>
  <si>
    <t>https://www.boxofficemojo.com/chart/ww_top_lifetime_gross/?area=XWW&amp;offset=370</t>
  </si>
  <si>
    <t>https://en.wikipedia.org/wiki/The_Passion_of_the_Christ</t>
  </si>
  <si>
    <t>The Perfect Storm</t>
  </si>
  <si>
    <t>https://www.boxofficemojo.com/chart/ww_top_lifetime_gross/?area=XWW&amp;offset=661</t>
  </si>
  <si>
    <t>https://en.wikipedia.org/wiki/The_Perfect_Storm_(film)</t>
  </si>
  <si>
    <t>The Phantom Menace</t>
  </si>
  <si>
    <t>https://www.boxofficemojo.com/chart/ww_top_lifetime_gross/?area=XWW&amp;offset=245</t>
  </si>
  <si>
    <t>https://en.wikipedia.org/wiki/Star_Wars:_Episode_I_%E2%80%93_The_Phantom_Menace</t>
  </si>
  <si>
    <t>The Polar Express</t>
  </si>
  <si>
    <t>https://www.boxofficemojo.com/chart/ww_top_lifetime_gross/?area=XWW&amp;offset=686</t>
  </si>
  <si>
    <t>https://en.wikipedia.org/wiki/The_Polar_Express_(film)</t>
  </si>
  <si>
    <t>The Proposal</t>
  </si>
  <si>
    <t>https://www.boxofficemojo.com/chart/ww_top_lifetime_gross/?area=XWW&amp;offset=683</t>
  </si>
  <si>
    <t>https://en.wikipedia.org/wiki/The_Proposal_(2009_film)</t>
  </si>
  <si>
    <t>The Revenant</t>
  </si>
  <si>
    <t>https://www.boxofficemojo.com/chart/ww_top_lifetime_gross/?area=XWW&amp;offset=409</t>
  </si>
  <si>
    <t>https://en.wikipedia.org/wiki/The_Revenant_(2015_film)</t>
  </si>
  <si>
    <t>The Rise of Skywalker</t>
  </si>
  <si>
    <t>https://www.boxofficemojo.com/chart/ww_top_lifetime_gross/?area=XWW&amp;offset=234</t>
  </si>
  <si>
    <t>https://en.wikipedia.org/wiki/Star_Wars:_The_Rise_of_Skywalker#:~:text=With%20an%20estimated%20budget%20of,United%20States%20on%20December%2020.</t>
  </si>
  <si>
    <t>The Rock</t>
  </si>
  <si>
    <t>https://www.boxofficemojo.com/chart/ww_top_lifetime_gross/?area=XWW&amp;offset=647</t>
  </si>
  <si>
    <t>https://en.wikipedia.org/wiki/The_Rock_(film)#:~:text=Produced%20on%20a%20%2475%20million,U.S.%20film%20worldwide%20that%20year.</t>
  </si>
  <si>
    <t>The Secret Life of Pets</t>
  </si>
  <si>
    <t>https://www.boxofficemojo.com/chart/ww_top_lifetime_gross/?area=XWW&amp;offset=271</t>
  </si>
  <si>
    <t>https://www.imdb.com/title/tt2709768/</t>
  </si>
  <si>
    <t>The Secret Life of Pets 2</t>
  </si>
  <si>
    <t>https://www.boxofficemojo.com/chart/ww_top_lifetime_gross/?area=XWW&amp;offset=492</t>
  </si>
  <si>
    <t>https://en.wikipedia.org/wiki/The_Secret_Life_of_Pets#:~:text=Reception-,Box%20office,production%20budget%20of%20%2475%20million.</t>
  </si>
  <si>
    <t>The Secrets of Dumbledore</t>
  </si>
  <si>
    <t>https://www.boxofficemojo.com/chart/ww_top_lifetime_gross/?area=XWW&amp;offset=523</t>
  </si>
  <si>
    <t>https://en.wikipedia.org/wiki/Fantastic_Beasts:_The_Secrets_of_Dumbledore#:~:text=The%20film%20received%20mixed%20reviews,of%20the%20Wizarding%20World%20franchise.</t>
  </si>
  <si>
    <t>The Simpsons Movie</t>
  </si>
  <si>
    <t>https://www.boxofficemojo.com/chart/ww_top_lifetime_gross/?area=XWW&amp;offset=408</t>
  </si>
  <si>
    <t>https://en.wikipedia.org/wiki/The_Simpsons_Movie</t>
  </si>
  <si>
    <t>The Sixth Sense</t>
  </si>
  <si>
    <t>https://www.boxofficemojo.com/chart/ww_top_lifetime_gross/?area=XWW&amp;offset=343</t>
  </si>
  <si>
    <t>https://en.wikipedia.org/wiki/The_Sixth_Sense</t>
  </si>
  <si>
    <t>The Smurfs</t>
  </si>
  <si>
    <t>https://www.boxofficemojo.com/chart/ww_top_lifetime_gross/?area=XWW&amp;offset=389</t>
  </si>
  <si>
    <t>https://en.wikipedia.org/wiki/The_Smurfs_(film)</t>
  </si>
  <si>
    <t>The Smurfs 2</t>
  </si>
  <si>
    <t>https://www.boxofficemojo.com/chart/ww_top_lifetime_gross/?area=XWW&amp;offset=628</t>
  </si>
  <si>
    <t>https://en.wikipedia.org/wiki/The_Smurfs_2</t>
  </si>
  <si>
    <t>The SpongeBob Movie: Sponge Out of Water</t>
  </si>
  <si>
    <t>https://www.boxofficemojo.com/chart/ww_top_lifetime_gross/?area=XWW&amp;offset=670</t>
  </si>
  <si>
    <t>https://en.wikipedia.org/wiki/The_SpongeBob_Movie:_Sponge_Out_of_Water#:~:text=The%20SpongeBob%20Movie%3A%20Sponge%20Out%20of%20Water%20grossed%20%24162.9%20million,a%20budget%20of%20%2474%20million.</t>
  </si>
  <si>
    <t>The Voyage of the Dawn Treader</t>
  </si>
  <si>
    <t>https://www.boxofficemojo.com/chart/ww_top_lifetime_gross/?area=XWW&amp;offset=507</t>
  </si>
  <si>
    <t>https://en.wikipedia.org/wiki/The_Chronicles_of_Narnia:_The_Voyage_of_the_Dawn_Treader</t>
  </si>
  <si>
    <t>The Wolf of Wall Street</t>
  </si>
  <si>
    <t>https://www.boxofficemojo.com/chart/ww_top_lifetime_gross/?area=XWW&amp;offset=522</t>
  </si>
  <si>
    <t>https://www.imdb.com/title/tt0993846/</t>
  </si>
  <si>
    <t>The Wolverine</t>
  </si>
  <si>
    <t>https://www.boxofficemojo.com/chart/ww_top_lifetime_gross/?area=XWW&amp;offset=509</t>
  </si>
  <si>
    <t>https://en.wikipedia.org/wiki/The_Wolverine_(film)</t>
  </si>
  <si>
    <t>The World Is Not Enough</t>
  </si>
  <si>
    <t>https://www.boxofficemojo.com/chart/ww_top_lifetime_gross/?area=XWW&amp;offset=594</t>
  </si>
  <si>
    <t>https://en.wikipedia.org/wiki/The_World_Is_Not_Enough</t>
  </si>
  <si>
    <t>There's Something About Mary</t>
  </si>
  <si>
    <t>https://www.boxofficemojo.com/chart/ww_top_lifetime_gross/?area=XWW&amp;offset=577</t>
  </si>
  <si>
    <t>https://en.wikipedia.org/wiki/There%27s_Something_About_Mary</t>
  </si>
  <si>
    <t>Thor</t>
  </si>
  <si>
    <t>https://www.boxofficemojo.com/chart/ww_top_lifetime_gross/?area=XWW&amp;offset=474</t>
  </si>
  <si>
    <t>https://en.wikipedia.org/wiki/Thor_(film)</t>
  </si>
  <si>
    <t>Thor: Love and Thunder</t>
  </si>
  <si>
    <t>https://www.boxofficemojo.com/chart/ww_top_lifetime_gross/?area=XWW&amp;offset=310</t>
  </si>
  <si>
    <t>https://en.wikipedia.org/wiki/Thor:_Love_and_Thunder#:~:text=The%20film's%20production%20budget%20of,Phase%20Four%20of%20the%20MCU.</t>
  </si>
  <si>
    <t>Thor: Ragnarok</t>
  </si>
  <si>
    <t>https://www.boxofficemojo.com/chart/ww_top_lifetime_gross/?area=XWW&amp;offset=283</t>
  </si>
  <si>
    <t>https://en.wikipedia.org/wiki/Thor:_Ragnarok</t>
  </si>
  <si>
    <t>Thor: The Dark World</t>
  </si>
  <si>
    <t>https://www.boxofficemojo.com/chart/ww_top_lifetime_gross/?area=XWW&amp;offset=355</t>
  </si>
  <si>
    <t>https://en.wikipedia.org/wiki/Thor:_The_Dark_World</t>
  </si>
  <si>
    <t>Titanic</t>
  </si>
  <si>
    <t>https://www.boxofficemojo.com/chart/ww_top_lifetime_gross/?area=XWW&amp;offset=202</t>
  </si>
  <si>
    <t>https://www.cbc.ca/radio/q/blog/titanic-anniversary-20-fascinating-facts-about-the-epic-blockbuster-that-almost-sank-1.4381455#:~:text=With%20a%20budget%20of%20%24200,Avatar%20surpassed%20it%20in%202010.</t>
  </si>
  <si>
    <t>Tomorrow Never Dies</t>
  </si>
  <si>
    <t>https://www.boxofficemojo.com/chart/ww_top_lifetime_gross/?area=XWW&amp;offset=653</t>
  </si>
  <si>
    <t>https://en.wikipedia.org/wiki/Tomorrow_Never_Dies</t>
  </si>
  <si>
    <t>Top Gun</t>
  </si>
  <si>
    <t>https://www.boxofficemojo.com/chart/ww_top_lifetime_gross/?area=XWW&amp;offset=603</t>
  </si>
  <si>
    <t>https://www.google.com/search?q=top+gun+budget&amp;oq=top+gun+budget&amp;aqs=chrome..69i57j0i512l5j0i22i30l4.2621j0j9&amp;sourceid=chrome&amp;ie=UTF-8</t>
  </si>
  <si>
    <t>Top Gun: Maverick</t>
  </si>
  <si>
    <t>https://www.boxofficemojo.com/chart/ww_top_lifetime_gross/?area=XWW&amp;offset=210</t>
  </si>
  <si>
    <t>https://www.imdb.com/title/tt1745960/</t>
  </si>
  <si>
    <t>Toy Story</t>
  </si>
  <si>
    <t>https://www.boxofficemojo.com/chart/ww_top_lifetime_gross/?area=XWW&amp;offset=537</t>
  </si>
  <si>
    <t>https://en.wikipedia.org/wiki/Toy_Story</t>
  </si>
  <si>
    <t>Toy Story 2</t>
  </si>
  <si>
    <t>https://www.boxofficemojo.com/chart/ww_top_lifetime_gross/?area=XWW&amp;offset=429</t>
  </si>
  <si>
    <t>https://en.wikipedia.org/wiki/Toy_Story_2</t>
  </si>
  <si>
    <t>Toy Story 3</t>
  </si>
  <si>
    <t>https://www.boxofficemojo.com/chart/ww_top_lifetime_gross/?area=XWW&amp;offset=236</t>
  </si>
  <si>
    <t>https://en.wikipedia.org/wiki/Toy_Story_3</t>
  </si>
  <si>
    <t>Toy Story 4</t>
  </si>
  <si>
    <t>https://www.boxofficemojo.com/chart/ww_top_lifetime_gross/?area=XWW&amp;offset=235</t>
  </si>
  <si>
    <t>https://en.wikipedia.org/wiki/Toy_Story_4</t>
  </si>
  <si>
    <t>Transformers</t>
  </si>
  <si>
    <t>https://www.boxofficemojo.com/chart/ww_top_lifetime_gross/?area=XWW&amp;offset=331</t>
  </si>
  <si>
    <t>https://en.wikipedia.org/wiki/Transformers_(film)</t>
  </si>
  <si>
    <t>Transformers: Age of Extinction</t>
  </si>
  <si>
    <t>https://www.boxofficemojo.com/chart/ww_top_lifetime_gross/?area=XWW&amp;offset=232</t>
  </si>
  <si>
    <t>https://en.wikipedia.org/wiki/Transformers:_Age_of_Extinction#:~:text=Box%20office-,Worldwide,a%20budget%20of%20%24210%20million.</t>
  </si>
  <si>
    <t>Transformers: Dark of the Moon</t>
  </si>
  <si>
    <t>https://www.boxofficemojo.com/chart/ww_top_lifetime_gross/?area=XWW&amp;offset=228</t>
  </si>
  <si>
    <t>https://en.wikipedia.org/wiki/Captain_Marvel_(film)</t>
  </si>
  <si>
    <t>Transformers: Revenge of the Fallen</t>
  </si>
  <si>
    <t>https://www.boxofficemojo.com/chart/ww_top_lifetime_gross/?area=XWW&amp;offset=286</t>
  </si>
  <si>
    <t>https://en.wikipedia.org/wiki/Transformers:_Revenge_of_the_Fallen</t>
  </si>
  <si>
    <t>Transformers: The Last Knight</t>
  </si>
  <si>
    <t>https://www.boxofficemojo.com/chart/ww_top_lifetime_gross/?area=XWW&amp;offset=373</t>
  </si>
  <si>
    <t>https://www.imdb.com/title/tt3371366/</t>
  </si>
  <si>
    <t>Trolls</t>
  </si>
  <si>
    <t>https://www.boxofficemojo.com/chart/ww_top_lifetime_gross/?area=XWW&amp;offset=631</t>
  </si>
  <si>
    <t>https://en.wikipedia.org/wiki/Trolls_(film)#:~:text=Trolls%20grossed%20%24153.7%20million%20in,a%20budget%20of%20%24125%20million.</t>
  </si>
  <si>
    <t>Tron: Legacy</t>
  </si>
  <si>
    <t>https://www.boxofficemojo.com/chart/ww_top_lifetime_gross/?area=XWW&amp;offset=533</t>
  </si>
  <si>
    <t>https://en.wikipedia.org/wiki/Tron:_Legacy#:~:text=The%20film%20grossed%20%24400%20million,described%20as%20a%20cult%20film.</t>
  </si>
  <si>
    <t>Troy</t>
  </si>
  <si>
    <t>https://www.boxofficemojo.com/chart/ww_top_lifetime_gross/?area=XWW&amp;offset=428</t>
  </si>
  <si>
    <t>https://en.wikipedia.org/wiki/Troy_(film)</t>
  </si>
  <si>
    <t>True Lies</t>
  </si>
  <si>
    <t>https://www.boxofficemojo.com/chart/ww_top_lifetime_gross/?area=XWW&amp;offset=559</t>
  </si>
  <si>
    <t>https://en.wikipedia.org/wiki/True_Lies#:~:text=Costing%20%24100%E2%80%93120%20million%20to,over%20a%20seven%2Dmonth%20schedule.</t>
  </si>
  <si>
    <t>Twilight</t>
  </si>
  <si>
    <t>https://www.boxofficemojo.com/chart/ww_top_lifetime_gross/?area=XWW&amp;offset=518</t>
  </si>
  <si>
    <t>https://independent-magazine.org/2021/12/06/from-indie-to-blockbuster-the-evolution-of-the-twilight-saga/</t>
  </si>
  <si>
    <t>Twilight: Breaking Dawn - Pt 1</t>
  </si>
  <si>
    <t>https://www.boxofficemojo.com/chart/ww_top_lifetime_gross/?area=XWW&amp;offset=328</t>
  </si>
  <si>
    <t>https://en.wikipedia.org/wiki/The_Twilight_Saga:_Breaking_Dawn_%E2%80%93_Part_1</t>
  </si>
  <si>
    <t>Twilight: Breaking Dawn - Pt 2</t>
  </si>
  <si>
    <t>https://www.boxofficemojo.com/chart/ww_top_lifetime_gross/?area=XWW&amp;offset=284</t>
  </si>
  <si>
    <t>https://en.wikipedia.org/wiki/The_Twilight_Saga:_Breaking_Dawn_%E2%80%93_Part_2</t>
  </si>
  <si>
    <t>Twilight: Eclipse</t>
  </si>
  <si>
    <t>https://www.boxofficemojo.com/chart/ww_top_lifetime_gross/?area=XWW&amp;offset=335</t>
  </si>
  <si>
    <t>https://en.wikipedia.org/wiki/The_Twilight_Saga:_Eclipse</t>
  </si>
  <si>
    <t>Twilight: New Moon</t>
  </si>
  <si>
    <t>https://www.boxofficemojo.com/chart/ww_top_lifetime_gross/?area=XWW&amp;offset=329</t>
  </si>
  <si>
    <t>https://en.wikipedia.org/wiki/The_Twilight_Saga:_New_Moon</t>
  </si>
  <si>
    <t>Twister</t>
  </si>
  <si>
    <t>https://www.boxofficemojo.com/chart/ww_top_lifetime_gross/?area=XWW&amp;offset=431</t>
  </si>
  <si>
    <t>https://en.wikipedia.org/wiki/Twister_(1996_film)</t>
  </si>
  <si>
    <t>Uncharted</t>
  </si>
  <si>
    <t>https://www.boxofficemojo.com/chart/ww_top_lifetime_gross/?area=XWW&amp;offset=532</t>
  </si>
  <si>
    <t>https://en.wikipedia.org/wiki/Uncharted_(film)</t>
  </si>
  <si>
    <t>Up</t>
  </si>
  <si>
    <t>https://www.boxofficemojo.com/chart/ww_top_lifetime_gross/?area=XWW&amp;offset=323</t>
  </si>
  <si>
    <t>https://www.the-numbers.com/movie/Up#tab=summary</t>
  </si>
  <si>
    <t>Venom</t>
  </si>
  <si>
    <t>https://www.boxofficemojo.com/chart/ww_top_lifetime_gross/?area=XWW&amp;offset=282</t>
  </si>
  <si>
    <t>https://en.wikipedia.org/wiki/Venom_(2018_film)</t>
  </si>
  <si>
    <t>Venom: Let There Be Carnage</t>
  </si>
  <si>
    <t>https://www.boxofficemojo.com/chart/ww_top_lifetime_gross/?area=XWW&amp;offset=424</t>
  </si>
  <si>
    <t>https://www.google.com/search?q=venom+let+there+be+carnage+budget&amp;ei=a_yaY4qUPLWFhbIP7ISnkAI&amp;ved=0ahUKEwjK9Zqxuvv7AhW1QkEAHWzCCSIQ4dUDCA8&amp;uact=5&amp;oq=venom+let+there+be+carnage+budget&amp;gs_lcp=Cgxnd3Mtd2l6LXNlcnAQAzIKCAAQgAQQRhD7ATIGCAAQFhAeMgUIABCGAzIFCAAQhgMyBQgAEIYDOgoIABBHENYEELADOgcIABCwAxBDOg0IABDkAhDWBBCwAxgBOg8ILhDUAhDIAxCwAxBDGAI6BwguEEMQ6gQ6BAgAEEM6CgguEMcBENEDEEM6BAguEEM6BwguENQCEEM6FAguEIAEELEDEIMBEMcBENEDENQCOgsIABCABBCxAxCDAToSCC4QQxDqBBDcBBDeBBDfBBgDOgoIABCxAxCDARBDOggILhDUAhCRAjoICC4QgAQQ1AI6CAguELEDEIMBOgoILhCxAxBDEOoEOgsILhCABBCxAxCDAToVCC4QsQMQQxDqBBDcBBDeBBDfBBgDOgUILhCABDoOCC4QrwEQxwEQsQMQgAQ6CAguELEDEIAEOg4ILhCABBCxAxDHARDRAzoICC4QgAQQsQM6EAguENQCELEDEIAEEAoQ6gQ6CgguELEDEIAEEAo6CwguEIAEEMcBEK8BOgoILhCABBCxAxAKOgoIABCABBCxAxAKOgUIABCABDoNCC4Q1AIQsQMQgAQQCjobCC4Q1AIQsQMQgAQQChDqBBDcBBDeBBDgBBgDOgsILhCxAxCRAhDqBDoHCC4QsQMQQzoWCC4QsQMQkQIQ6gQQ3AQQ3gQQ4AQYAzoKCC4QgAQQChDqBDoHCAAQgAQQCjoVCC4QgAQQChDqBBDcBBDeBBDgBBgDOgwILhDqAhC0AhBDGAQ6DAgAEOoCELQCEEMYBDoPCC4Q1AIQ6gIQtAIQQxgEOg0IABCPARDqAhC0AhgFOhAILhCPARDUAhDqAhC0AhgFOgsILhDUAhCRAhDqBDoFCC4QkQI6DgguEMcBELEDENEDEIAEOhYILhDUAhCRAhDqBBDcBBDeBBDgBBgDOgsIABCxAxCDARCRAjoFCAAQkQI6EgguEEMQ6gQQ3AQQ3gQQ4AQYAzoOCC4QsQMQ1AIQkQIQ6gQ6CAguELEDEJECOhkILhCxAxDUAhCRAhDqBBDcBBDeBBDgBBgDOg4ILhDUAhCxAxCRAhDqBDoLCC4QsQMQ1AIQkQI6GQguENQCELEDEJECEOoEENwEEN4EEOAEGAM6CwguENQCELEDEJECOggIABCABBCxAzoICC4QgAQQ6gQ6EwguEIAEEOoEENwEEN4EEOAEGAM6CAgAEBYQHhAKSgQIQRgASgQIRhgBUKAHWOpBYO9DaApwAXgAgAFoiAHHFZIBBDM2LjSYAQCgAQGwARTIARLAAQHaAQYIARABGAnaAQYIAhABGAjaAQYIAxABGBTaAQQIBBgH2gEGCAUQARgK&amp;sclient=gws-wiz-serp</t>
  </si>
  <si>
    <t>WALL·E</t>
  </si>
  <si>
    <t>https://www.boxofficemojo.com/chart/ww_top_lifetime_gross/?area=XWW&amp;offset=419</t>
  </si>
  <si>
    <t>https://en.wikipedia.org/wiki/WALL-E#:~:text=The%20film%20cost%20%24180%20million,States%20on%20June%2027%2C%202008.</t>
  </si>
  <si>
    <t>Wanted</t>
  </si>
  <si>
    <t>https://www.boxofficemojo.com/chart/ww_top_lifetime_gross/?area=XWW&amp;offset=637</t>
  </si>
  <si>
    <t>https://en.wikipedia.org/wiki/Wanted_(2008_film)</t>
  </si>
  <si>
    <t>War for the Planet of the Apes</t>
  </si>
  <si>
    <t>https://www.boxofficemojo.com/chart/ww_top_lifetime_gross/?area=XWW&amp;offset=435</t>
  </si>
  <si>
    <t>https://en.wikipedia.org/wiki/War_for_the_Planet_of_the_Apes#:~:text=War%20for%20the%20Planet%20of%20the%20Apes%20grossed%20%24146.9%20million,budget%20of%20%24150%E2%80%93152%20million.</t>
  </si>
  <si>
    <t>War of the Worlds</t>
  </si>
  <si>
    <t>https://www.boxofficemojo.com/chart/ww_top_lifetime_gross/?area=XWW&amp;offset=375</t>
  </si>
  <si>
    <t>https://en.wikipedia.org/wiki/War_of_the_Worlds_(2005_film)</t>
  </si>
  <si>
    <t>Warcraft</t>
  </si>
  <si>
    <t>https://www.boxofficemojo.com/chart/ww_top_lifetime_gross/?area=XWW&amp;offset=485</t>
  </si>
  <si>
    <t>https://en.wikipedia.org/wiki/Warcraft_(film)#:~:text=Given%20its%20%24160%20million%20production,in%20order%20to%20break%2Deven.</t>
  </si>
  <si>
    <t>What Women Want</t>
  </si>
  <si>
    <t>https://www.boxofficemojo.com/chart/ww_top_lifetime_gross/?area=XWW&amp;offset=566</t>
  </si>
  <si>
    <t>https://en.wikipedia.org/wiki/What_Women_Want</t>
  </si>
  <si>
    <t>Who Framed Roger Rabbit</t>
  </si>
  <si>
    <t>https://www.boxofficemojo.com/chart/ww_top_lifetime_gross/?area=XWW&amp;offset=659</t>
  </si>
  <si>
    <t>https://en.wikipedia.org/wiki/Who_Framed_Roger_Rabbit</t>
  </si>
  <si>
    <t>Wonder Woman</t>
  </si>
  <si>
    <t>https://www.boxofficemojo.com/chart/ww_top_lifetime_gross/?area=XWW&amp;offset=288</t>
  </si>
  <si>
    <t>https://www.google.com/search?q=wonder+woman+budget&amp;oq=wonder+woman+budget&amp;aqs=chrome..69i57j0i512j0i22i30l8.2184j0j4&amp;sourceid=chrome&amp;ie=UTF-8</t>
  </si>
  <si>
    <t>World War Z</t>
  </si>
  <si>
    <t>https://www.boxofficemojo.com/chart/ww_top_lifetime_gross/?area=XWW&amp;offset=405</t>
  </si>
  <si>
    <t>https://en.wikipedia.org/wiki/World_War_Z_(film)#:~:text=Regardless%2C%20the%20film%20was%20a,zombie%20film%20of%20all%20time.</t>
  </si>
  <si>
    <t>Wreck-It Ralph</t>
  </si>
  <si>
    <t>https://www.boxofficemojo.com/chart/ww_top_lifetime_gross/?area=XWW&amp;offset=453</t>
  </si>
  <si>
    <t>https://en.wikipedia.org/wiki/Wreck-It_Ralph</t>
  </si>
  <si>
    <t>X-Men Origins: Wolverine</t>
  </si>
  <si>
    <t>https://www.boxofficemojo.com/chart/ww_top_lifetime_gross/?area=XWW&amp;offset=570</t>
  </si>
  <si>
    <t>https://en.wikipedia.org/wiki/X-Men_Origins:_Wolverine</t>
  </si>
  <si>
    <t>X-Men: Apocalypse</t>
  </si>
  <si>
    <t>https://www.boxofficemojo.com/chart/ww_top_lifetime_gross/?area=XWW&amp;offset=400</t>
  </si>
  <si>
    <t>https://en.wikipedia.org/wiki/X-Men:_Apocalypse#:~:text=X%2DMen%3A%20Apocalypse%20grossed%20%24155.4,a%20budget%20of%20%24178%20million.</t>
  </si>
  <si>
    <t>X-Men: Days of Future Past</t>
  </si>
  <si>
    <t>https://www.boxofficemojo.com/chart/ww_top_lifetime_gross/?area=XWW&amp;offset=319</t>
  </si>
  <si>
    <t>https://en.wikipedia.org/wiki/X-Men:_Days_of_Future_Past</t>
  </si>
  <si>
    <t>X-Men: First Class</t>
  </si>
  <si>
    <t>https://www.boxofficemojo.com/chart/ww_top_lifetime_gross/?area=XWW&amp;offset=614</t>
  </si>
  <si>
    <t>https://www.imdb.com/title/tt1270798/</t>
  </si>
  <si>
    <t>X-Men: The Last Stand</t>
  </si>
  <si>
    <t>https://www.boxofficemojo.com/chart/ww_top_lifetime_gross/?area=XWW&amp;offset=465</t>
  </si>
  <si>
    <t>https://en.wikipedia.org/wiki/X-Men:_The_Last_Stand</t>
  </si>
  <si>
    <t>X2: X-Men United</t>
  </si>
  <si>
    <t>https://www.boxofficemojo.com/chart/ww_top_lifetime_gross/?area=XWW&amp;offset=520</t>
  </si>
  <si>
    <t>https://www.google.com/search?q=x-men+united+budget&amp;oq=x-men+united+budget&amp;aqs=chrome..69i57j0i22i30i625j0i390l5.4951j0j4&amp;sourceid=chrome&amp;ie=UTF-8</t>
  </si>
  <si>
    <t>xXx: Return of Xander Cage</t>
  </si>
  <si>
    <t>https://www.boxofficemojo.com/chart/ww_top_lifetime_gross/?area=XWW&amp;offset=632</t>
  </si>
  <si>
    <t>https://en.wikipedia.org/wiki/XXX:_Return_of_Xander_Cage#:~:text=Reception-,Box%20office,production%20budget%20of%20%2485%20million.</t>
  </si>
  <si>
    <t>Zootopia</t>
  </si>
  <si>
    <t>https://www.boxofficemojo.com/chart/ww_top_lifetime_gross/?area=XWW&amp;offset=242</t>
  </si>
  <si>
    <t>https://en.wikipedia.org/wiki/Zootopia#:~:text=Zootopia%20grossed%20%24341.3%20million%20in,a%20budget%20of%20%24150%20million.</t>
  </si>
  <si>
    <t>unadjusted</t>
  </si>
  <si>
    <t>x times budget recovered</t>
  </si>
  <si>
    <t>budget  (m)</t>
  </si>
  <si>
    <t>domestic gross (m)</t>
  </si>
  <si>
    <t>international gross (m)</t>
  </si>
  <si>
    <t>Alvin &amp; the Chipmunks</t>
  </si>
  <si>
    <t>Alvin &amp; the Chipmunks: Chipwrecked</t>
  </si>
  <si>
    <t>Ant-Man &amp; the Wasp</t>
  </si>
  <si>
    <t>Dr Strange: Multiverse of Madness</t>
  </si>
  <si>
    <t>Fantastic Beasts &amp; Where to Find Them</t>
  </si>
  <si>
    <t>Godzilla (1998)</t>
  </si>
  <si>
    <t>Harry Potter &amp; the Deathly Hallows: Pt 1</t>
  </si>
  <si>
    <t>Harry Potter &amp; the Deathly Hallows: Pt 2</t>
  </si>
  <si>
    <t>Harry Potter &amp; the Half-Blood Prince</t>
  </si>
  <si>
    <t>Hobbs &amp; Shaw</t>
  </si>
  <si>
    <t>Hotel Transylvania 3</t>
  </si>
  <si>
    <t>Indiana Jones &amp; the Kingdom of the Crystal Skull</t>
  </si>
  <si>
    <t>Indiana Jones &amp; the Temple of Doom</t>
  </si>
  <si>
    <t>Madagascar 2</t>
  </si>
  <si>
    <t>Madagascar 3</t>
  </si>
  <si>
    <t>Terminator 2</t>
  </si>
  <si>
    <t>Terminator 3</t>
  </si>
  <si>
    <t>The Hangover Pt II</t>
  </si>
  <si>
    <t>The Hangover Pt III</t>
  </si>
  <si>
    <t>movie</t>
  </si>
  <si>
    <t>budget  ($m)</t>
  </si>
  <si>
    <t>worldwide gross (m)</t>
  </si>
  <si>
    <t>inflation adjusted gross (m)</t>
  </si>
  <si>
    <t>Blair Witch Project</t>
  </si>
  <si>
    <t>https://www.the-numbers.com/movie/Blair-Witch-Project-The#tab=summary</t>
  </si>
  <si>
    <t>Dead Man's Chest</t>
  </si>
  <si>
    <t>Pirates of the Caribbean: At World's End</t>
  </si>
  <si>
    <t>Pirates of the Caribbean: The Curse of the Black Pearl</t>
  </si>
  <si>
    <t>The Hunger Games: Mockingjay - Part 2</t>
  </si>
  <si>
    <t>Pirates of the Caribbean: On Stranger Tides</t>
  </si>
  <si>
    <t>Pirates of the Caribbean: Dead Men Tell No Tales</t>
  </si>
  <si>
    <t xml:space="preserve"> The Secrets of Dumbledore</t>
  </si>
  <si>
    <t xml:space="preserve">title </t>
  </si>
  <si>
    <t>budget  (millions)</t>
  </si>
  <si>
    <t>horror</t>
  </si>
  <si>
    <t>not horror</t>
  </si>
  <si>
    <t>A Haunted House</t>
  </si>
  <si>
    <t>Annabelle</t>
  </si>
  <si>
    <t>Annabelle: Creation</t>
  </si>
  <si>
    <t>Bad Grandpa</t>
  </si>
  <si>
    <t>personal communication</t>
  </si>
  <si>
    <t>Boyhood</t>
  </si>
  <si>
    <t>Breaking Dawn - Part 1</t>
  </si>
  <si>
    <t>Breaking Dawn - Part 2</t>
  </si>
  <si>
    <t>Call Me By Your Name</t>
  </si>
  <si>
    <t>Chernobyl Diaries</t>
  </si>
  <si>
    <t>Chronicle</t>
  </si>
  <si>
    <t>Dallas Buyers Club</t>
  </si>
  <si>
    <t>Don Jon</t>
  </si>
  <si>
    <t>Don’t Breathe</t>
  </si>
  <si>
    <t>Dope</t>
  </si>
  <si>
    <t>Downton Abbey</t>
  </si>
  <si>
    <r>
      <rPr>
        <rFont val="Gothic A1"/>
        <b/>
        <color rgb="FF000000"/>
        <sz val="10.0"/>
      </rPr>
      <t>Dr Strang</t>
    </r>
    <r>
      <rPr>
        <rFont val="Gothic A1"/>
        <b/>
        <color rgb="FF000000"/>
        <sz val="10.0"/>
      </rPr>
      <t>e</t>
    </r>
  </si>
  <si>
    <t>Dragon Ball Super: Broly</t>
  </si>
  <si>
    <r>
      <rPr>
        <rFont val="Gothic A1"/>
        <b/>
        <color rgb="FF000000"/>
        <sz val="10.0"/>
      </rPr>
      <t>E.T</t>
    </r>
    <r>
      <rPr>
        <rFont val="Gothic A1"/>
        <b/>
        <color rgb="FF000000"/>
        <sz val="10.0"/>
      </rPr>
      <t>.</t>
    </r>
  </si>
  <si>
    <t>Escape Room</t>
  </si>
  <si>
    <t>Fantastic Beasts: The Crimes of Grindelwald</t>
  </si>
  <si>
    <t>Fantastic Beasts: The Secrets of Dumbledore</t>
  </si>
  <si>
    <t>Fireproof</t>
  </si>
  <si>
    <t>Get Out</t>
  </si>
  <si>
    <t>Glass</t>
  </si>
  <si>
    <t>God's Not Dead</t>
  </si>
  <si>
    <t>Grandma</t>
  </si>
  <si>
    <t xml:space="preserve">Halloween </t>
  </si>
  <si>
    <t>Horror</t>
  </si>
  <si>
    <t>Happy Death Day</t>
  </si>
  <si>
    <t>Harry Potter and the Chamber of Secrets</t>
  </si>
  <si>
    <t>Harry Potter and the Deathly Hallows: Part 1</t>
  </si>
  <si>
    <t>Harry Potter and the Deathly Hallows: Part 2</t>
  </si>
  <si>
    <t>Hello, My Name is Doris</t>
  </si>
  <si>
    <t>High School Musical 3</t>
  </si>
  <si>
    <t>I Can Only Imagine</t>
  </si>
  <si>
    <t>Insidious</t>
  </si>
  <si>
    <t>Insidious: Chpt 3</t>
  </si>
  <si>
    <t>Insidious: The Last Key</t>
  </si>
  <si>
    <t>Insidious Chpt 2</t>
  </si>
  <si>
    <t>Instructions Not Included</t>
  </si>
  <si>
    <t>Jigsaw</t>
  </si>
  <si>
    <t>Juno</t>
  </si>
  <si>
    <t>Lights Out</t>
  </si>
  <si>
    <t>Lion</t>
  </si>
  <si>
    <t>Magic Mike</t>
  </si>
  <si>
    <t>Me Before You</t>
  </si>
  <si>
    <t>Mission: Impossible - Fallout</t>
  </si>
  <si>
    <t>Mission: Impossible - Ghost Protocol</t>
  </si>
  <si>
    <t>Mission: Impossible - Rogue Nation</t>
  </si>
  <si>
    <t>Neighbors</t>
  </si>
  <si>
    <t>No Escape</t>
  </si>
  <si>
    <t>Ouija</t>
  </si>
  <si>
    <t xml:space="preserve">Paranormal Activity </t>
  </si>
  <si>
    <t>Paranormal Activity 2</t>
  </si>
  <si>
    <t>Paranormal Activity 3</t>
  </si>
  <si>
    <t>Paranormal Activity 4</t>
  </si>
  <si>
    <t>Paranormal Activity: The Marked Ones</t>
  </si>
  <si>
    <t>Parasite</t>
  </si>
  <si>
    <t>Pirates of the Caribbean: Dead Man's Chest</t>
  </si>
  <si>
    <t>Prince Caspian</t>
  </si>
  <si>
    <t>Saw IV</t>
  </si>
  <si>
    <t>Saw V</t>
  </si>
  <si>
    <t>Searching</t>
  </si>
  <si>
    <t>Semi-Pro</t>
  </si>
  <si>
    <t>Shang-Chi</t>
  </si>
  <si>
    <t>Silver Linings Playbook</t>
  </si>
  <si>
    <t>Sinister</t>
  </si>
  <si>
    <t>Sleight</t>
  </si>
  <si>
    <t>Split</t>
  </si>
  <si>
    <t>The Best Exotic Marigold Hotel</t>
  </si>
  <si>
    <t>The Big Sick</t>
  </si>
  <si>
    <t xml:space="preserve">The Blind Side </t>
  </si>
  <si>
    <t>The Boy Next Door</t>
  </si>
  <si>
    <t>The Campaign</t>
  </si>
  <si>
    <t>The Curse of La Llorona</t>
  </si>
  <si>
    <t>The Death of Stalin</t>
  </si>
  <si>
    <t>The Devil Inside</t>
  </si>
  <si>
    <t>The Fault in our Stars</t>
  </si>
  <si>
    <t>The First Purge</t>
  </si>
  <si>
    <t>The Gallows</t>
  </si>
  <si>
    <t>The Gift</t>
  </si>
  <si>
    <t>The Imitation Game</t>
  </si>
  <si>
    <r>
      <rPr>
        <rFont val="Gothic A1"/>
        <b/>
        <color rgb="FF000000"/>
        <sz val="10.0"/>
      </rPr>
      <t>The Jungle Book</t>
    </r>
    <r>
      <rPr>
        <rFont val="Gothic A1"/>
        <b/>
        <color rgb="FF000000"/>
        <sz val="10.0"/>
      </rPr>
      <t xml:space="preserve"> (2016)</t>
    </r>
  </si>
  <si>
    <t>The Last Exorcism</t>
  </si>
  <si>
    <t>The Lazarus Effect</t>
  </si>
  <si>
    <t>The Purge</t>
  </si>
  <si>
    <t>The Purge: Anarchy</t>
  </si>
  <si>
    <t>The Purge: Election Year</t>
  </si>
  <si>
    <t>The Twilight Saga: Eclipse</t>
  </si>
  <si>
    <t>The Visit</t>
  </si>
  <si>
    <t>The Witch</t>
  </si>
  <si>
    <t>Truth or Dare</t>
  </si>
  <si>
    <t xml:space="preserve">Twilight: Eclipse        </t>
  </si>
  <si>
    <t>Under the Same Moon</t>
  </si>
  <si>
    <t>Us</t>
  </si>
  <si>
    <t>Waitress</t>
  </si>
  <si>
    <t>War Room</t>
  </si>
  <si>
    <t>When in Rome</t>
  </si>
  <si>
    <t>Insidiuous Chpt 2</t>
  </si>
  <si>
    <r>
      <rPr>
        <rFont val="Gothic A1"/>
        <b/>
        <color rgb="FF000000"/>
        <sz val="10.0"/>
      </rPr>
      <t>E.T</t>
    </r>
    <r>
      <rPr>
        <rFont val="Gothic A1"/>
        <b/>
        <color rgb="FF000000"/>
        <sz val="10.0"/>
      </rPr>
      <t>.</t>
    </r>
  </si>
  <si>
    <t>Film</t>
  </si>
  <si>
    <t>Rotten Tomatoes % critics</t>
  </si>
  <si>
    <t>Metacritic % critics</t>
  </si>
  <si>
    <t>Average critics %</t>
  </si>
  <si>
    <t>Rotten Tomatoes Audience %</t>
  </si>
  <si>
    <t>Metacritic Audience %</t>
  </si>
  <si>
    <t>Rotten Tomatoes vs Metacritic % deviance</t>
  </si>
  <si>
    <t>Average audience %</t>
  </si>
  <si>
    <t>Audience vs Critics deviance %</t>
  </si>
  <si>
    <t>Primary Genre</t>
  </si>
  <si>
    <t>Genres</t>
  </si>
  <si>
    <t>Script Type</t>
  </si>
  <si>
    <t>Opening weekend (million)</t>
  </si>
  <si>
    <t>Opening Weekend</t>
  </si>
  <si>
    <t>Domestic gross (million)</t>
  </si>
  <si>
    <t>Domestic Gross</t>
  </si>
  <si>
    <t>Foreign Gross (million)</t>
  </si>
  <si>
    <t>Foreign Gross</t>
  </si>
  <si>
    <t>Worldwide Gross</t>
  </si>
  <si>
    <t>Worldwide Gross (million)</t>
  </si>
  <si>
    <t>% of Gross earned abroad</t>
  </si>
  <si>
    <t>Budget (million)</t>
  </si>
  <si>
    <t>% Budget recovered</t>
  </si>
  <si>
    <t>% Budget recovered opening weekend</t>
  </si>
  <si>
    <t>Year</t>
  </si>
  <si>
    <t>Oscar Winners</t>
  </si>
  <si>
    <t>Oscar Detail</t>
  </si>
  <si>
    <t>Link</t>
  </si>
  <si>
    <t>7 Days in Entebbe</t>
  </si>
  <si>
    <t>thriller</t>
  </si>
  <si>
    <t>Thriller, Suspense</t>
  </si>
  <si>
    <t>based on a true story</t>
  </si>
  <si>
    <t>-</t>
  </si>
  <si>
    <t>https://www.amazon.com/7-Days-Entebbe-Daniel-Br%C3%BChl/dp/B07BF8T78W/ref=sr_1_2?s=instant-video&amp;ie=UTF8&amp;qid=1546964038&amp;sr=1-2&amp;keywords=7+Days+in+Entebbe</t>
  </si>
  <si>
    <t>A Simple Favor</t>
  </si>
  <si>
    <t>Thriller</t>
  </si>
  <si>
    <t>adaptation</t>
  </si>
  <si>
    <t>https://www.amazon.com/Simple-Favor-Anna-Kendrick/dp/B07HHWHRS9/ref=sr_1_1?s=instant-video&amp;ie=UTF8&amp;qid=1546963941&amp;sr=1-1&amp;keywords=A+Simple+Favor</t>
  </si>
  <si>
    <t xml:space="preserve">Aquaman </t>
  </si>
  <si>
    <t>Action</t>
  </si>
  <si>
    <t>Action, Adventure</t>
  </si>
  <si>
    <t>Bad Samaritan</t>
  </si>
  <si>
    <t>original screenplay</t>
  </si>
  <si>
    <t>https://www.amazon.com/Bad-Samaritan-David-Tennant/dp/B07F1L2CTZ/ref=sr_1_2?s=instant-video&amp;ie=UTF8&amp;qid=1546970011&amp;sr=1-2&amp;keywords=Bad+Samaritan</t>
  </si>
  <si>
    <t>Beatriz At Dinner</t>
  </si>
  <si>
    <t>comedy</t>
  </si>
  <si>
    <t>https://www.amazon.co.uk/Dinner-Steve-Coogan/dp/B07BMDS55H/ref=sr_1_1?s=instant-video&amp;ie=UTF8&amp;qid=1546981246&amp;sr=1-1&amp;keywords=Beatriz+At+Dinner</t>
  </si>
  <si>
    <t>Beirut (aka The Negotiator)</t>
  </si>
  <si>
    <t>Blindspotting</t>
  </si>
  <si>
    <t>Drama</t>
  </si>
  <si>
    <t>https://www.amazon.com/Blindspotting-Daveed-Diggs/dp/B07G4N3J9R/ref=sr_1_1?s=instant-video&amp;ie=UTF8&amp;qid=1546970094&amp;sr=1-1&amp;keywords=Blindspotting</t>
  </si>
  <si>
    <t>Detective Chinatown 2</t>
  </si>
  <si>
    <t>sequel</t>
  </si>
  <si>
    <t>https://www.amazon.com/Detective-Chinatown-Wang-Baoqiang/dp/B01MSC08RY/ref=sr_1_1?s=instant-video&amp;ie=UTF8&amp;qid=1546970420&amp;sr=1-1&amp;keywords=Detective+Chinatown+2</t>
  </si>
  <si>
    <t>God's Not Dead: A Light in Darkness</t>
  </si>
  <si>
    <t>https://www.amazon.com/Gods-Not-Dead-Light-Darkness/dp/B07FMJDX7C/ref=sr_1_1?s=instant-video&amp;ie=UTF8&amp;qid=1546974478&amp;sr=1-1&amp;keywords=God%27s+Not+Dead%3A+A+Light+in+Darkness</t>
  </si>
  <si>
    <t>Gringo</t>
  </si>
  <si>
    <t>Black Comedy</t>
  </si>
  <si>
    <t>https://www.amazon.com/Gringo-David-Oyelowo/dp/B078J2R4MC/ref=sr_1_2?s=instant-video&amp;ie=UTF8&amp;qid=1546974536&amp;sr=1-2&amp;keywords=gringo</t>
  </si>
  <si>
    <t>Isle of Dogs</t>
  </si>
  <si>
    <t>Comedy</t>
  </si>
  <si>
    <t>https://www.amazon.com/Isle-Dogs-Bryan-Cranston/dp/B07C4825LL/ref=sr_1_2?s=instant-video&amp;ie=UTF8&amp;qid=1546975090&amp;sr=1-2&amp;keywords=Isle+of+Dogs</t>
  </si>
  <si>
    <t>Leave No Trace</t>
  </si>
  <si>
    <t>https://www.amazon.com/Leave-No-Trace-Ben-Foster/dp/B07FCXVJJ7/ref=sr_1_1?s=instant-video&amp;ie=UTF8&amp;qid=1546975172&amp;sr=1-1&amp;keywords=Leave+No+Trace</t>
  </si>
  <si>
    <t>-%</t>
  </si>
  <si>
    <t>https://www.amazon.com/Lion-Dev-Patel/dp/B01NH0KRPW/ref=sr_1_1?s=instant-video&amp;ie=UTF8&amp;qid=1483641220&amp;sr=1-1&amp;keywords=lion+2016</t>
  </si>
  <si>
    <t>Megan Leavey</t>
  </si>
  <si>
    <t>drama</t>
  </si>
  <si>
    <t>Puzzle</t>
  </si>
  <si>
    <t>remake / reboot</t>
  </si>
  <si>
    <t>https://www.amazon.com/Puzzle-Kelly-Macdonald/dp/B07KCMXR4R/ref=sr_1_1?s=instant-video&amp;ie=UTF8&amp;qid=1546975303&amp;sr=1-1&amp;keywords=Puzzle</t>
  </si>
  <si>
    <t>Samson</t>
  </si>
  <si>
    <t>https://www.amazon.com/Samson-Jackson-Rathbone/dp/B079XVWQDN/ref=sr_1_2?s=instant-video&amp;ie=UTF8&amp;qid=1546974723&amp;sr=1-2&amp;keywords=Samson</t>
  </si>
  <si>
    <t>Smallfoot</t>
  </si>
  <si>
    <t>Animation</t>
  </si>
  <si>
    <t>https://www.amazon.com/Smallfoot-Channing-Tatum/dp/B07L1CNJBD/ref=sr_1_1?s=instant-video&amp;ie=UTF8&amp;qid=1546974832&amp;sr=1-1&amp;keywords=Smallfoot</t>
  </si>
  <si>
    <t>Drama, Comedy</t>
  </si>
  <si>
    <t>https://www.amazon.com/Death-Stalin-Steve-Buscemi/dp/B07B8NGLWD/ref=sr_1_2?s=instant-video&amp;ie=UTF8&amp;qid=1546974973&amp;sr=1-2&amp;keywords=The+Death+of+Stalin</t>
  </si>
  <si>
    <t>The Glass Castle</t>
  </si>
  <si>
    <t>adaptation, based on a true story</t>
  </si>
  <si>
    <t>https://www.amazon.co.uk/Glass-Castle-Destin-Daniel-Cretton/dp/B07653BDVT/ref=sr_1_1?s=instant-video&amp;ie=UTF8&amp;qid=1546978643&amp;sr=1-1&amp;keywords=The+Glass+Castle</t>
  </si>
  <si>
    <t>The Leisure Seeker</t>
  </si>
  <si>
    <t>https://www.amazon.com/Leisure-Seeker-Helen-Mirren/dp/B07FBB73L2/ref=sr_1_2?s=instant-video&amp;ie=UTF8&amp;qid=1546974021&amp;sr=1-2&amp;keywords=The+Leisure+Seeker</t>
  </si>
  <si>
    <t>The Man Who Invented Christmas</t>
  </si>
  <si>
    <t>https://www.amazon.co.uk/Man-Who-Invented-Christmas/dp/B07B889P5J/ref=sr_1_1?s=instant-video&amp;ie=UTF8&amp;qid=1546980815&amp;sr=1-1&amp;keywords=The+Man+Who+Invented+Christmas</t>
  </si>
  <si>
    <t>The Miracle Season</t>
  </si>
  <si>
    <t>https://www.amazon.com/Miracle-Season-Helen-Hunt/dp/B07BZ9GZ6D/ref=sr_1_2?s=instant-video&amp;ie=UTF8&amp;qid=1546973961&amp;sr=1-2&amp;keywords=the+miracle+season</t>
  </si>
  <si>
    <t>The Rider</t>
  </si>
  <si>
    <t>https://www.amazon.com/Rider-Brady-Jandreau/dp/B07D6YNG95/ref=sr_1_2?s=instant-video&amp;ie=UTF8&amp;qid=1546973793&amp;sr=1-2&amp;keywords=The+Rider</t>
  </si>
  <si>
    <t>The Seagull</t>
  </si>
  <si>
    <t>https://www.amazon.com/Seagull-Saoirse-Ronan/dp/B07HKVGWNZ/ref=sr_1_1?s=instant-video&amp;ie=UTF8&amp;qid=1546973785&amp;sr=1-1&amp;keywords=The+Seagull</t>
  </si>
  <si>
    <t>Tully</t>
  </si>
  <si>
    <t>https://www.amazon.com/Tully-Charlize-Theron/dp/B07CRN142G/ref=sr_1_2?s=instant-video&amp;ie=UTF8&amp;qid=1546970659&amp;sr=1-2&amp;keywords=Tully</t>
  </si>
  <si>
    <t>You Were Never Really Here</t>
  </si>
  <si>
    <t>https://www.amazon.com/You-Were-Never-Really-Here/dp/B0797HXX16/ref=sr_1_2?s=instant-video&amp;ie=UTF8&amp;qid=1546970535&amp;sr=1-2&amp;keywords=You+Were+Never+Really+Here</t>
  </si>
  <si>
    <t>Your Name.</t>
  </si>
  <si>
    <t>animation</t>
  </si>
  <si>
    <t>https://www.amazon.co.uk/Your-English-Dubbed-Michael-Sinterniklaas/dp/B077XK82LD/ref=sr_1_1?s=instant-video&amp;ie=UTF8&amp;qid=1546980636&amp;sr=1-1&amp;keywords=Your+Name.</t>
  </si>
  <si>
    <t>horror, mystery</t>
  </si>
  <si>
    <t>http://www.amazon.com/gp/product/B003204MQS/?tag=titb-20</t>
  </si>
  <si>
    <t>https://www.amazon.com/Searching-John-Cho/dp/B07GVTBL57/ref=sr_1_1?s=instant-video&amp;ie=UTF8&amp;qid=1546974732&amp;sr=1-1&amp;keywords=Searching</t>
  </si>
  <si>
    <t>http://www.amazon.com/gp/product/B016KAAFEO/?tag=titb-20</t>
  </si>
  <si>
    <t>Ne Zha</t>
  </si>
  <si>
    <t>Adventure</t>
  </si>
  <si>
    <t>action</t>
  </si>
  <si>
    <t>http://www.amazon.com/gp/product/B016Z411SE/?tag=titb-20</t>
  </si>
  <si>
    <t>http://www.amazon.com/gp/product/B0083GR15K/?tag=titb-20</t>
  </si>
  <si>
    <t>romance</t>
  </si>
  <si>
    <t>http://www.amazon.com/gp/product/B001VL5304/?tag=titb-20</t>
  </si>
  <si>
    <t>http://www.amazon.com/gp/product/B004MQ8A78/?tag=titb-20</t>
  </si>
  <si>
    <t>Oscar Winner</t>
  </si>
  <si>
    <t>Best Original Screenplay</t>
  </si>
  <si>
    <t>https://www.amazon.co.uk/Get-Out-Daniel-Kaluuya/dp/B072XM6DBW/ref=sr_1_1?s=instant-video&amp;ie=UTF8&amp;qid=1546981433&amp;sr=1-1&amp;keywords=Get+Out</t>
  </si>
  <si>
    <t>horror, thriller</t>
  </si>
  <si>
    <t>http://www.amazon.com/gp/product/B016887PIW/?tag=titb-20</t>
  </si>
  <si>
    <t>http://www.amazon.com/gp/product/B018C4RSIM/?tag=titb-20</t>
  </si>
  <si>
    <t>http://www.amazon.com/gp/product/B004HYDM8W/?tag=titb-20</t>
  </si>
  <si>
    <t>http://www.amazon.com/gp/product/B009KS5SJ6/?tag=titb-20</t>
  </si>
  <si>
    <t>comedy, romance</t>
  </si>
  <si>
    <t>http://www.amazon.com/gp/product/B003QTPAB6/?tag=titb-20</t>
  </si>
  <si>
    <t>Insidiuous Chapter 2</t>
  </si>
  <si>
    <t>Thriller, Horror</t>
  </si>
  <si>
    <t>http://www.amazon.com/gp/product/B00GMOR7LS/?tag=titb-20</t>
  </si>
  <si>
    <t>http://www.amazon.com/gp/product/B00715SUI6/?tag=titb-20</t>
  </si>
  <si>
    <t>drama, fantasy, comedy, family</t>
  </si>
  <si>
    <t xml:space="preserve">original screenplay </t>
  </si>
  <si>
    <t>http://www.amazon.com/gp/product/B00LPRKH5U/?tag=titb-20</t>
  </si>
  <si>
    <t>https://www.amazon.co.uk/Split-James-McAvoy/dp/B072HT1VY9/ref=sr_1_1?s=instant-video&amp;ie=UTF8&amp;qid=1546980563&amp;sr=1-1&amp;keywords=Split</t>
  </si>
  <si>
    <t>comedy, drama</t>
  </si>
  <si>
    <t>http://www.amazon.co.uk/Juno-J-K-Simmons/dp/B00FYJC65Y/ref=sr_1_1?s=instant-video&amp;ie=UTF8&amp;qid=1457386157&amp;sr=1-1&amp;keywords=Juno</t>
  </si>
  <si>
    <t>https://www.amazon.com/Lights-Out-Teresa-Palmer/dp/B01IURHTBC/ref=sr_1_1?s=instant-video&amp;ie=UTF8&amp;qid=1481219191&amp;sr=1-1&amp;keywords=Lights+Out</t>
  </si>
  <si>
    <t>sci-fi</t>
  </si>
  <si>
    <t>Sci-Fi, Thriller, Horror</t>
  </si>
  <si>
    <t>http://www.amazon.com/gp/product/B00FPGSCUY/?tag=titb-20</t>
  </si>
  <si>
    <t>https://www.amazon.com/Hello-Name-Doris-Sally-Field/dp/B01CUBR6IK/ref=sr_1_fkmr0_1?s=instant-video&amp;ie=UTF8&amp;qid=1481218819&amp;sr=1-1-fkmr0&amp;keywords=Hello%2C+My+Name+is+Doris</t>
  </si>
  <si>
    <t>http://www.amazon.com/gp/product/B00B7G3Y4U/?tag=titb-20</t>
  </si>
  <si>
    <t>biography</t>
  </si>
  <si>
    <t>biography, history</t>
  </si>
  <si>
    <t>Best Picture, Best Director, Best Original Screenplay</t>
  </si>
  <si>
    <t>http://www.amazon.com/gp/product/B004X4R49Y/?tag=titb-20</t>
  </si>
  <si>
    <t>https://www.amazon.com/Blumhouses-Truth-Dare-Lucy-Hale/dp/B07CFKNJQP/ref=sr_1_2?s=instant-video&amp;ie=UTF8&amp;qid=1546970700&amp;sr=1-2&amp;keywords=Truth+or+Dare</t>
  </si>
  <si>
    <t>horror, mystery, thriller</t>
  </si>
  <si>
    <t>http://www.amazon.com/gp/product/B019J76QLQ/?tag=titb-20</t>
  </si>
  <si>
    <t>http://www.amazon.com/gp/product/B00KG2PHEQ/?tag=titb-20</t>
  </si>
  <si>
    <t>drama, romance</t>
  </si>
  <si>
    <t>http://www.amazon.com/gp/product/B00KPQ7MY6/?tag=titb-20</t>
  </si>
  <si>
    <t>https://www.amazon.com/Halloween-Jamie-Lee-Curtis/dp/B07JG4HZ12/ref=sr_1_1?s=instant-video&amp;ie=UTF8&amp;qid=1546974551&amp;sr=1-1&amp;keywords=halloween+2018</t>
  </si>
  <si>
    <t xml:space="preserve">Black Swan        </t>
  </si>
  <si>
    <t>mystery, thriller</t>
  </si>
  <si>
    <t>Best Actress</t>
  </si>
  <si>
    <t>http://www.amazon.com/gp/product/B004U8VWLE/?tag=titb-20</t>
  </si>
  <si>
    <t>drama, romance, thriller</t>
  </si>
  <si>
    <t>Best Picture, Best Director, Best Adapted Screenplay</t>
  </si>
  <si>
    <t>http://www.amazon.com/gp/product/B00280GDFQ/?tag=titb-20</t>
  </si>
  <si>
    <t>Horror, Comedy</t>
  </si>
  <si>
    <t>http://www.amazon.com/gp/product/B00CHIG3NQ/?tag=titb-20</t>
  </si>
  <si>
    <t xml:space="preserve">based on a true story </t>
  </si>
  <si>
    <t>http://www.amazon.com/gp/product/B009VB97EY/?tag=titb-20</t>
  </si>
  <si>
    <t>https://www.amazon.co.uk/Happy-Death-Day-Jessica-Rothe/dp/B076THF46M/ref=sr_1_1?s=instant-video&amp;ie=UTF8&amp;qid=1546980828&amp;sr=1-1&amp;keywords=Happy+Death+Day</t>
  </si>
  <si>
    <t>High School Musical 3: Senior Year</t>
  </si>
  <si>
    <t>comedy, family, musical</t>
  </si>
  <si>
    <t>http://www.amazon.com/gp/product/B003QSJVOO/?tag=titb-20</t>
  </si>
  <si>
    <t>http://www.amazon.com/gp/product/B017OJL48G/?tag=titb-20</t>
  </si>
  <si>
    <t>action, adventure, thriller, horror</t>
  </si>
  <si>
    <t>http://www.amazon.com/gp/product/B00S0AYSX2/?tag=titb-20</t>
  </si>
  <si>
    <t>prequel</t>
  </si>
  <si>
    <t>https://www.amazon.co.uk/Annabelle-Creation-David-F-Sandberg/dp/B074SYP8BL/ref=sr_1_1?s=instant-video&amp;ie=UTF8&amp;qid=1546980777&amp;sr=1-1&amp;keywords=Annabelle%3A+Creation</t>
  </si>
  <si>
    <t>https://www.amazon.co.uk/Bill-Skarsgard/dp/B0756WYLZH/ref=sr_1_1?s=instant-video&amp;ie=UTF8&amp;qid=1546980603&amp;sr=1-1&amp;keywords=It</t>
  </si>
  <si>
    <t>https://www.amazon.com/Quiet-Place-Emily-Blunt/dp/B07BYSTXMF/ref=sr_1_2?s=instant-video&amp;ie=UTF8&amp;qid=1546964056&amp;sr=1-2&amp;keywords=A+Quiet+Place</t>
  </si>
  <si>
    <t>http://www.amazon.com/gp/product/B00ZRHRXXS/?tag=titb-20</t>
  </si>
  <si>
    <t>https://www.amazon.co.uk/Joker-Joaquin-Phoenix/dp/B07YP8JS6J/ref=sr_1_1?crid=2DMKQQCH5NS38&amp;keywords=joker&amp;qid=1577973602&amp;s=instant-video&amp;sprefix=Joker%2Cinstant-video%2C163&amp;sr=1-1</t>
  </si>
  <si>
    <t>http://www.amazon.com/gp/product/B0199693VM/?tag=titb-20</t>
  </si>
  <si>
    <t>thriller, horror</t>
  </si>
  <si>
    <t>http://www.amazon.com/gp/product/B00INS1U78/?tag=titb-20</t>
  </si>
  <si>
    <t>http://www.amazon.com/gp/product/B00HAWAXW6/?tag=titb-20</t>
  </si>
  <si>
    <t>The Favourite</t>
  </si>
  <si>
    <t>https://www.amazon.com/Favourite-Olivia-Colman/dp/B07L9H1WG5/ref=sr_1_1?s=instant-video&amp;ie=UTF8&amp;qid=1546974218&amp;sr=1-1&amp;keywords=The+Favourite</t>
  </si>
  <si>
    <t>Action, Adventure, Drama</t>
  </si>
  <si>
    <t>https://www.amazon.co.uk/Escape-Room-Tyler-Labine/dp/B07NBWYMVG/ref=sr_1_2?crid=1SK4TR2AU9EK4&amp;keywords=escape+room+2019&amp;qid=1557072613&amp;s=instant-video&amp;sprefix=Escape+Room%2Cinstant-video%2C143&amp;sr=1-2-catcorr</t>
  </si>
  <si>
    <t>comedy, sport</t>
  </si>
  <si>
    <t>http://www.amazon.com/gp/product/B001AOM98Q/?tag=titb-20</t>
  </si>
  <si>
    <t>https://www.amazon.com/Insidious-Last-Key-Lin-Shaye/dp/B0786WX8DZ/ref=sr_1_2?s=instant-video&amp;ie=UTF8&amp;qid=1546975066&amp;sr=1-2&amp;keywords=Insidious%3A+The+Last+Key</t>
  </si>
  <si>
    <t>https://www.amazon.com/Nun-Demi%C3%A1n-Bichir/dp/B07KMJQ3ZH/ref=sr_1_1?s=instant-video&amp;ie=UTF8&amp;qid=1546973878&amp;sr=1-1&amp;keywords=The+Nun</t>
  </si>
  <si>
    <t>Biography</t>
  </si>
  <si>
    <t>Biography, Thriller, Horror</t>
  </si>
  <si>
    <t>http://www.amazon.com/gp/product/B00G32TD98/?tag=titb-20</t>
  </si>
  <si>
    <t>sci-fi, action</t>
  </si>
  <si>
    <t>https://www.amazon.co.uk/Sleight-Jacob-Latimore/dp/B0752Z6TRG/ref=sr_1_1?s=instant-video&amp;ie=UTF8&amp;qid=1546981236&amp;sr=1-1&amp;keywords=Sleight</t>
  </si>
  <si>
    <t>biography, drama, thriller, war</t>
  </si>
  <si>
    <t>http://www.amazon.com/gp/product/B00R7FRTWI/?tag=titb-20</t>
  </si>
  <si>
    <t>http://www.amazon.com/gp/product/B011802KGM/?tag=titb-20</t>
  </si>
  <si>
    <t>https://www.amazon.com/Dont-Breathe-Jane-Levy/dp/B01KZSCT14/ref=sr_1_1?s=instant-video&amp;ie=UTF8&amp;qid=1481219295&amp;sr=1-1&amp;keywords=Don%E2%80%99t+Breathe</t>
  </si>
  <si>
    <t>http://www.amazon.com/gp/product/B00K7WZVXC/?tag=titb-20</t>
  </si>
  <si>
    <t>https://www.amazon.com/Bohemian-Rhapsody-Rami-Malek/dp/B07K2LGD2B/ref=sr_1_1?s=instant-video&amp;ie=UTF8&amp;qid=1546970119&amp;sr=1-1&amp;keywords=Bohemian+Rhapsody</t>
  </si>
  <si>
    <t>http://www.amazon.com/gp/product/B00VGRCBOY/?tag=titb-20</t>
  </si>
  <si>
    <t xml:space="preserve">The Twilight Saga: New Moon </t>
  </si>
  <si>
    <t>adventure</t>
  </si>
  <si>
    <t>adventure, drama, fantasy</t>
  </si>
  <si>
    <t>http://www.amazon.com/gp/product/B0035KMSQQ/?tag=titb-20</t>
  </si>
  <si>
    <t>The Wandering Earth</t>
  </si>
  <si>
    <t>Sci-Fi</t>
  </si>
  <si>
    <t>http://www.amazon.co.uk/Saw-IV-Extreme-Tobin-Bell-y/dp/B00ESZQN04/ref=sr_1_1?s=instant-video&amp;ie=UTF8&amp;qid=1457386469&amp;sr=1-1&amp;keywords=Saw+IV</t>
  </si>
  <si>
    <t>http://www.amazon.com/gp/product/B004G68EFC/?tag=titb-20</t>
  </si>
  <si>
    <t>http://www.amazon.com/gp/product/B009CPES4I/?tag=titb-20</t>
  </si>
  <si>
    <t>https://www.amazon.co.uk/Curse-Llorona-Linda-Cardellini/dp/B07RD3HCP8/ref=sr_1_1?keywords=The+Curse+of+La+Llorona&amp;qid=1577974362&amp;s=instant-video&amp;sr=1-1</t>
  </si>
  <si>
    <t>https://www.amazon.com/Deadpool-Ryan-Reynolds/dp/B01BHDEDW4/ref=sr_1_1?s=instant-video&amp;ie=UTF8&amp;qid=1481219537&amp;sr=1-1&amp;keywords=Deadpool</t>
  </si>
  <si>
    <t>https://www.amazon.com/Witch-Anya-Taylor-Joy/dp/B01BT3SDQO/ref=sr_1_1?s=instant-video&amp;ie=UTF8&amp;qid=1481218695&amp;sr=1-1&amp;keywords=The+Witch</t>
  </si>
  <si>
    <t xml:space="preserve">The Hangover </t>
  </si>
  <si>
    <t>http://www.amazon.com/gp/product/B002RVCCUQ/?tag=titb-20</t>
  </si>
  <si>
    <t>https://www.amazon.co.uk/Despicable-Me-3-Kristen-Wiig/dp/B073DFVGKK/ref=sr_1_1?s=instant-video&amp;ie=UTF8&amp;qid=1546980885&amp;sr=1-1&amp;keywords=Despicable+Me+3</t>
  </si>
  <si>
    <t>http://www.amazon.com/gp/product/B00USRETPM/?tag=titb-20</t>
  </si>
  <si>
    <t>Adventure, Sci-Fi, Comedy, Crime, Animation, Family</t>
  </si>
  <si>
    <t>http://www.amazon.com/gp/product/B00FVZJUS2/?tag=titb-20</t>
  </si>
  <si>
    <t>Drama, Sci-Fi, Thriller</t>
  </si>
  <si>
    <t>https://www.amazon.co.uk/Glass-James-McAvoy/dp/B07MG7Z6ZS/ref=sr_1_1?crid=34RG5I1U602P9&amp;keywords=glass+2019&amp;qid=1557072469&amp;s=instant-video&amp;sprefix=Glass%2Cinstant-video%2C147&amp;sr=1-1</t>
  </si>
  <si>
    <t>action, thriller, horror</t>
  </si>
  <si>
    <t>http://www.amazon.com/gp/product/B00O8NST8U/?tag=titb-20</t>
  </si>
  <si>
    <t xml:space="preserve">Avatar </t>
  </si>
  <si>
    <t>action, adventure, fantasy</t>
  </si>
  <si>
    <t>http://www.amazon.com/gp/product/B001J6W29Q/?tag=titb-20</t>
  </si>
  <si>
    <t>Action, Adventure, Sci-Fi, Fantasy, Family</t>
  </si>
  <si>
    <t>https://www.amazon.co.uk/Dragon-Ball-Super-Movie-Broly/dp/B07NL9LZPB/ref=sr_1_1?crid=252G9N9WO449K&amp;keywords=dragon+ball+super+broly&amp;qid=1557072717&amp;s=instant-video&amp;sprefix=Dragon+Ball+Super%3A+Broly%2Cinstant-video%2C165&amp;sr=1-1-catcorr</t>
  </si>
  <si>
    <t>https://www.amazon.com/Can-Only-Imagine-Michael-Finley/dp/B07D6W2PWT/ref=sr_1_2?s=instant-video&amp;ie=UTF8&amp;qid=1546975039&amp;sr=1-2&amp;keywords=I+Can+Only+Imagine</t>
  </si>
  <si>
    <t>adaptation, sequel</t>
  </si>
  <si>
    <t>https://www.amazon.com/Call-Your-Name-Armie-Hammer/dp/B0791VJLVB/ref=sr_1_2?s=instant-video&amp;ie=UTF8&amp;qid=1546970323&amp;sr=1-2&amp;keywords=Call+Me+By+Your+Name</t>
  </si>
  <si>
    <t>https://www.amazon.com/Purge-Election-Year-Frank-Grillo/dp/B01ICD5114/ref=sr_1_1?s=instant-video&amp;ie=UTF8&amp;qid=1481219262&amp;sr=1-1&amp;keywords=The+Purge%3A+Election+Year</t>
  </si>
  <si>
    <t>http://www.amazon.com/gp/product/B0178D8ZRG/?tag=titb-20</t>
  </si>
  <si>
    <t>https://www.amazon.com/Secret-Life-Pets-Louis-C-K/dp/B01HOSMNYQ/ref=sr_1_1?s=instant-video&amp;ie=UTF8&amp;qid=1481219554&amp;sr=1-1&amp;keywords=The+Secret+Life+of+Pets</t>
  </si>
  <si>
    <t>action, sci-fi, thriller</t>
  </si>
  <si>
    <t>http://www.amazon.com/gp/product/B00QQW1VJA/?tag=titb-20</t>
  </si>
  <si>
    <t>http://www.amazon.com/gp/product/B019HQ7ZJQ/?tag=titb-20</t>
  </si>
  <si>
    <t>http://www.amazon.com/gp/product/B00BZAJMWG/?tag=titb-20</t>
  </si>
  <si>
    <t>Best Supporting Actress (Patricia Arquette)</t>
  </si>
  <si>
    <t>http://www.amazon.com/gp/product/B00MBWN6UG/?tag=titb-20</t>
  </si>
  <si>
    <t>sci-fi, horror</t>
  </si>
  <si>
    <t>http://www.amazon.com/gp/product/B016VLEH0A/?tag=titb-20</t>
  </si>
  <si>
    <t>romantic comedy</t>
  </si>
  <si>
    <t>http://www.amazon.co.uk/Waitress-Keri-Russell/dp/B00FYHTCRQ/ref=sr_1_1?s=instant-video&amp;ie=UTF8&amp;qid=1457386813&amp;sr=1-1&amp;keywords=Waitress</t>
  </si>
  <si>
    <t>romance, comedy</t>
  </si>
  <si>
    <t>https://www.amazon.co.uk/Big-Sick-Kumail-Nanjiani/dp/B074HDM55B/ref=sr_1_1?s=instant-video&amp;ie=UTF8&amp;qid=1546981471&amp;sr=1-1&amp;keywords=The+Big+Sick</t>
  </si>
  <si>
    <t>Biography, Drama, History</t>
  </si>
  <si>
    <t>Best Supporting Actor (Jared Leto), Best Makeup and Hairstyling (Adruitha Lee and Robin Mathews), Best Actor (Matthew McConaughey)</t>
  </si>
  <si>
    <t>http://www.amazon.com/gp/product/B00I8H6X58/?tag=titb-20</t>
  </si>
  <si>
    <t>comedy, fantasy</t>
  </si>
  <si>
    <t>http://www.amazon.com/gp/product/B00AMBLXP8/?tag=titb-20</t>
  </si>
  <si>
    <t>Insidious: Chapter 3</t>
  </si>
  <si>
    <t>https://www.amazon.co.uk/Downton-Abbey-Hugh-Bonneville/dp/B07XPDBQRG/ref=sr_1_1?crid=W28R0R7J65YJ&amp;keywords=downton+abbey+film+2019&amp;qid=1577973385&amp;s=instant-video&amp;sprefix=Downton+Abbey%2Cinstant-video%2C166&amp;sr=1-1</t>
  </si>
  <si>
    <t>A Star is Born</t>
  </si>
  <si>
    <t>Horror, Thriller</t>
  </si>
  <si>
    <t>https://www.amazon.co.uk/Us-Lupita-Nyongo/dp/B07PSK5FSZ/ref=sr_1_1?keywords=Us&amp;qid=1557072508&amp;s=instant-video&amp;sr=1-1</t>
  </si>
  <si>
    <t>biography, sport</t>
  </si>
  <si>
    <t>http://www.amazon.com/gp/product/B0036BK6MW/?tag=titb-20</t>
  </si>
  <si>
    <t>fantasy</t>
  </si>
  <si>
    <t>fantasy, romance</t>
  </si>
  <si>
    <t>http://www.amazon.com/gp/product/B001T5D6LK/?tag=titb-20</t>
  </si>
  <si>
    <t>Chronicle (2012)</t>
  </si>
  <si>
    <t>sci-fi, thriller</t>
  </si>
  <si>
    <t>http://www.amazon.com/gp/product/B0083GPDBO/?tag=titb-20</t>
  </si>
  <si>
    <t>crime, horror, thriller</t>
  </si>
  <si>
    <t>http://www.amazon.com/gp/product/B004OTQRAA/?tag=titb-20</t>
  </si>
  <si>
    <t>http://www.amazon.com/gp/product/B009M8W8CY/?tag=titb-20</t>
  </si>
  <si>
    <t>https://www.amazon.com/Me-Before-You-Emilia-Clarke/dp/B01GIIVF6K/ref=sr_1_1?s=instant-video&amp;ie=UTF8&amp;qid=1481219091&amp;sr=1-1&amp;keywords=Me+Before+You</t>
  </si>
  <si>
    <t>Star Wars: Force Awakens</t>
  </si>
  <si>
    <t>sci-fi, fantasy</t>
  </si>
  <si>
    <t>http://www.amazon.com/gp/product/B019EG160I/?tag=titb-20</t>
  </si>
  <si>
    <t xml:space="preserve">The Twilight Saga: Eclipse	</t>
  </si>
  <si>
    <t>adventure, fantasy, romance</t>
  </si>
  <si>
    <t>http://www.amazon.com/gp/product/B0045XKJBI/?tag=titb-20</t>
  </si>
  <si>
    <t>https://www.amazon.com/First-Purge-Ylan-Noel/dp/B07F46JNQX/ref=sr_1_1?s=instant-video&amp;ie=UTF8&amp;qid=1546974204&amp;sr=1-1&amp;keywords=The+First+Purge</t>
  </si>
  <si>
    <t>Drama, Comedy, Romance</t>
  </si>
  <si>
    <t>http://www.amazon.com/gp/product/B00GJ0HSUK/?tag=titb-20</t>
  </si>
  <si>
    <t>Jackass Presents: Bad Grandpa</t>
  </si>
  <si>
    <t>http://www.amazon.com/gp/product/B00H9UY4J2/?tag=titb-20</t>
  </si>
  <si>
    <t>https://www.amazon.co.uk/Jigsaw-Michael-Spierig/dp/B076TY3PTX/ref=sr_1_cc_2?s=aps&amp;ie=UTF8&amp;qid=1546977478&amp;sr=1-2-catcorr&amp;keywords=jigsaw+2017</t>
  </si>
  <si>
    <t>action, sci-fi, mystery, thriller</t>
  </si>
  <si>
    <t>http://www.amazon.com/gp/product/B00NQFLZW8/?tag=titb-20</t>
  </si>
  <si>
    <t xml:space="preserve">Ice Age: Dawn of the Dinosaurs </t>
  </si>
  <si>
    <t>animation, action, adventure</t>
  </si>
  <si>
    <t>http://www.amazon.com/gp/product/B002OR0RP0/?tag=titb-20</t>
  </si>
  <si>
    <t>Pitch Perfect 2</t>
  </si>
  <si>
    <t>http://www.amazon.com/gp/product/B015O6OZUA/?tag=titb-20</t>
  </si>
  <si>
    <t>Midnight Sun</t>
  </si>
  <si>
    <t>https://www.amazon.com/Midnight-Sun-Bella-Thorne/dp/B07C8ZWPCB/ref=sr_1_2?s=instant-video&amp;ie=UTF8&amp;qid=1546975535&amp;sr=1-2&amp;keywords=Midnight+Sun</t>
  </si>
  <si>
    <t>Mama</t>
  </si>
  <si>
    <t>Mystery, Horror</t>
  </si>
  <si>
    <t>http://www.amazon.com/gp/product/B00COHAUD4/?tag=titb-20</t>
  </si>
  <si>
    <t>Unfriended: Dark Web</t>
  </si>
  <si>
    <t>https://www.amazon.com/Unfriended-Dark-Web-Colin-Woodell/dp/B07HHH3HSL/ref=sr_1_1?s=instant-video&amp;ie=UTF8&amp;qid=1546970629&amp;sr=1-1&amp;keywords=Unfriended%3A+Dark+Web</t>
  </si>
  <si>
    <t>Buried</t>
  </si>
  <si>
    <t>http://www.amazon.com/gp/product/B004IM14RY/?tag=titb-20</t>
  </si>
  <si>
    <t>Ready or Not</t>
  </si>
  <si>
    <t>https://www.amazon.co.uk/Ready-Not-Matt-Bettinelli-Olpin/dp/B07Y8DH11C/ref=sr_1_1?crid=BS8FFAVGJ7Z&amp;keywords=ready+or+not+movie&amp;qid=1577973905&amp;s=instant-video&amp;sprefix=Ready+or+Not+%2Cinstant-video%2C147&amp;sr=1-1</t>
  </si>
  <si>
    <t>Unsane</t>
  </si>
  <si>
    <t>https://www.amazon.com/Unsane-Claire-Foy/dp/B07BNYBCCR/ref=sr_1_2?s=instant-video&amp;ie=UTF8&amp;qid=1546970613&amp;sr=1-2&amp;keywords=Unsane</t>
  </si>
  <si>
    <t>12 Years a Slave</t>
  </si>
  <si>
    <t>Best Picture, Best Adapted Screenplay</t>
  </si>
  <si>
    <t>http://www.amazon.com/gp/product/B00IRMTTPU/?tag=titb-20</t>
  </si>
  <si>
    <t>Easy A</t>
  </si>
  <si>
    <t>http://www.amazon.com/gp/product/B008Y6Y1RA/?tag=titb-20</t>
  </si>
  <si>
    <t>comedy, musical, romance</t>
  </si>
  <si>
    <t>http://www.amazon.com/gp/product/B001N4RORE/?tag=titb-20</t>
  </si>
  <si>
    <t>animation, adventure, comedy</t>
  </si>
  <si>
    <t>http://www.amazon.com/gp/product/B00APUQT7I/?tag=titb-20</t>
  </si>
  <si>
    <t>action, biography, drama, war</t>
  </si>
  <si>
    <t>http://www.amazon.com/gp/product/B00RFHVCFI/?tag=titb-20</t>
  </si>
  <si>
    <t>The Strangers</t>
  </si>
  <si>
    <t>http://www.amazon.com/gp/product/B001LM144M/?tag=titb-20</t>
  </si>
  <si>
    <t>Meet the Blacks</t>
  </si>
  <si>
    <t>https://www.amazon.com/Meet-Blacks-Mike-Epps/dp/B01J6UKR98/ref=sr_1_1?s=instant-video&amp;ie=UTF8&amp;qid=1481218139&amp;sr=1-1&amp;keywords=Meet+the+Blacks</t>
  </si>
  <si>
    <t xml:space="preserve">Taken </t>
  </si>
  <si>
    <t>action, crime, thriller</t>
  </si>
  <si>
    <t>http://www.amazon.com/gp/product/B004F1F32A/?tag=titb-20</t>
  </si>
  <si>
    <t>Hunt for the Wilderpeople</t>
  </si>
  <si>
    <t>https://www.amazon.com/Hunt-Wilderpeople-Sam-Neill/dp/B01HE1H3WK/ref=sr_1_1?s=instant-video&amp;ie=UTF8&amp;qid=1481217934&amp;sr=1-1&amp;keywords=Hunt+for+the+Wilderpeople</t>
  </si>
  <si>
    <t>Blair Witch</t>
  </si>
  <si>
    <t>https://www.amazon.com/Blair-Witch-James-Allen-McCune/dp/B01LR17RHE/ref=sr_1_1?s=instant-video&amp;ie=UTF8&amp;qid=1481218609&amp;sr=1-1&amp;keywords=Blair+Witch</t>
  </si>
  <si>
    <t>action, family, sport</t>
  </si>
  <si>
    <t>http://www.amazon.com/gp/product/B0046U4KG0/?tag=titb-20</t>
  </si>
  <si>
    <t>Bad Moms</t>
  </si>
  <si>
    <t>https://www.amazon.com/Bad-Moms-Mila-Kunis/dp/B01J2KCK6A/ref=sr_1_1?s=instant-video&amp;ie=UTF8&amp;qid=1481219400&amp;sr=1-1&amp;keywords=Bad+Moms</t>
  </si>
  <si>
    <t>Five Feet Apart</t>
  </si>
  <si>
    <t>Drama, Romance</t>
  </si>
  <si>
    <t>https://www.amazon.co.uk/Five-Feet-Apart-Cole-Sprouse/dp/B07SQBRBMG/ref=sr_1_1?crid=1PLGCVBTO8E5M&amp;keywords=five+feet+apart&amp;qid=1577973436&amp;s=instant-video&amp;sprefix=Five+Feet+Apart%2Cinstant-video%2C150&amp;sr=1-1</t>
  </si>
  <si>
    <t>A Dog's Purpose</t>
  </si>
  <si>
    <t>https://www.amazon.co.uk/Dogs-Purpose-Josh-Gad/dp/B071RN7MPQ/ref=sr_1_1?s=instant-video&amp;ie=UTF8&amp;qid=1546977726&amp;sr=1-1&amp;keywords=A+Dog%27s+Purpose</t>
  </si>
  <si>
    <t>adventure, sci-fi, thriller</t>
  </si>
  <si>
    <t>http://www.amazon.com/gp/product/B008Z9YLV2/?tag=titb-20</t>
  </si>
  <si>
    <t>Ouija: Origin of Evil</t>
  </si>
  <si>
    <t>https://www.amazon.com/Ouija-Origin-Evil-Elizabeth-Reaser/dp/B01MAUT9TJ/ref=sr_1_1?s=instant-video&amp;ie=UTF8&amp;qid=1481218889&amp;sr=1-1&amp;keywords=Ouija%3A+Origin+of+Evil</t>
  </si>
  <si>
    <t>The Kids Are All Right</t>
  </si>
  <si>
    <t>http://www.amazon.com/gp/product/B0046UGSNS/?tag=titb-20</t>
  </si>
  <si>
    <t>Step Up 2: The Streets</t>
  </si>
  <si>
    <t>music, romance</t>
  </si>
  <si>
    <t>http://www.amazon.com/gp/product/B003SHYVO8/?tag=titb-20</t>
  </si>
  <si>
    <t>The Second Best Exotic Marigold Hotel</t>
  </si>
  <si>
    <t>http://www.amazon.com/gp/product/B011KK9J7S/?tag=titb-20</t>
  </si>
  <si>
    <t>Jackass 3-D</t>
  </si>
  <si>
    <t>action, comedy</t>
  </si>
  <si>
    <t>http://www.amazon.com/gp/product/B004R0YIRU/?tag=titb-20</t>
  </si>
  <si>
    <t>https://www.amazon.com/Venom-Michelle-Williams/dp/B07J2V85WZ/ref=sr_1_1?s=instant-video&amp;ie=UTF8&amp;qid=1546970591&amp;sr=1-1&amp;keywords=Venom</t>
  </si>
  <si>
    <t>Action, Adventure, Mystery, Thriller, Fantasy, Comedy, Romance, Animation, Family, Musical</t>
  </si>
  <si>
    <t>Best Animated Feature</t>
  </si>
  <si>
    <t>http://www.amazon.com/gp/product/B00HV2KPNW/?tag=titb-20</t>
  </si>
  <si>
    <t>Superbad</t>
  </si>
  <si>
    <t>http://www.amazon.co.uk/Superbad-Chelsey-Dailey/dp/B00FYO4NZ0/ref=sr_1_1?s=instant-video&amp;ie=UTF8&amp;qid=1457386547&amp;sr=1-1&amp;keywords=Superbad</t>
  </si>
  <si>
    <t>Breaking In</t>
  </si>
  <si>
    <t>https://www.amazon.com/Breaking-Gabrielle-Union/dp/B07FK573KK/ref=sr_1_2?s=instant-video&amp;ie=UTF8&amp;qid=1546970294&amp;sr=1-2&amp;keywords=Breaking+In</t>
  </si>
  <si>
    <t>Heaven is for Real</t>
  </si>
  <si>
    <t>http://www.amazon.com/gp/product/B00M0I05QY/?tag=titb-20</t>
  </si>
  <si>
    <t>http://www.amazon.com/gp/product/B00APLFZWM/?tag=titb-20</t>
  </si>
  <si>
    <t>Philomena</t>
  </si>
  <si>
    <t>http://www.amazon.com/gp/product/B00IGI5CX8/?tag=titb-20</t>
  </si>
  <si>
    <t>Gran Torino</t>
  </si>
  <si>
    <t>http://www.amazon.com/gp/product/B002BCNK1Q/?tag=titb-20</t>
  </si>
  <si>
    <t>Dirty Grandpa</t>
  </si>
  <si>
    <t>https://www.amazon.com/Dirty-Grandpa-Unrated-Robert-DeNiro/dp/B01ATYMSLU/ref=sr_1_1?s=instant-video&amp;ie=UTF8&amp;qid=1481218908&amp;sr=1-1&amp;keywords=Dirty+Grandpa</t>
  </si>
  <si>
    <t>It Follows</t>
  </si>
  <si>
    <t>http://www.amazon.com/gp/product/B011KKEH70/?tag=titb-20</t>
  </si>
  <si>
    <t xml:space="preserve">(500) Days of Summer </t>
  </si>
  <si>
    <t>http://www.amazon.com/gp/product/B0031Q0XCA/?tag=titb-20</t>
  </si>
  <si>
    <t>Let's Be Cops</t>
  </si>
  <si>
    <t>http://www.amazon.com/gp/product/B00MO7Y6DO/?tag=titb-20</t>
  </si>
  <si>
    <t>The Theory of Everything</t>
  </si>
  <si>
    <t>biography, drama, romance</t>
  </si>
  <si>
    <t>Best Adapted Screenplay</t>
  </si>
  <si>
    <t>http://www.amazon.com/gp/product/B00SNEGFNG/?tag=titb-20</t>
  </si>
  <si>
    <t>47 Meters Down</t>
  </si>
  <si>
    <t>https://www.amazon.co.uk/47-Metres-Down-Mandy-Moore/dp/B074CKGYXR/ref=sr_1_1?s=instant-video&amp;ie=UTF8&amp;qid=1546981382&amp;sr=1-1&amp;keywords=47+Meters+Down</t>
  </si>
  <si>
    <t>It Comes At Night</t>
  </si>
  <si>
    <t>https://www.amazon.co.uk/Comes-at-Night-Joel-Edgerton/dp/B076VQ54MV/ref=sr_1_1?s=instant-video&amp;ie=UTF8&amp;qid=1546981172&amp;sr=1-1&amp;keywords=It+Comes+At+Night</t>
  </si>
  <si>
    <t>Star Wars: The Clone Wars</t>
  </si>
  <si>
    <t>http://www.amazon.com/gp/product/B001KWTBQQ/?tag=titb-20</t>
  </si>
  <si>
    <t xml:space="preserve">Up in the Air </t>
  </si>
  <si>
    <t>http://www.amazon.com/gp/product/B003E88TKS/?tag=titb-20</t>
  </si>
  <si>
    <t>The Conjuring 2: The Enfield Poltergeist</t>
  </si>
  <si>
    <t>https://www.amazon.com/Conjuring-2-Vera-Farmiga/dp/B01GSUVRHA/ref=sr_1_1?s=instant-video&amp;ie=UTF8&amp;qid=1481219362&amp;sr=1-1&amp;keywords=The+Conjuring+2</t>
  </si>
  <si>
    <t>My Little Pony: The Movie</t>
  </si>
  <si>
    <t>https://www.amazon.co.uk/Little-Pony-Movie-Uzo-Aduba/dp/B076JKN1ZX/ref=sr_1_1?s=instant-video&amp;ie=UTF8&amp;qid=1546977563&amp;sr=1-1&amp;keywords=My+Little+Pony%3A+The+Movie</t>
  </si>
  <si>
    <t>http://www.amazon.com/gp/product/B00VLV8BNA/?tag=titb-20</t>
  </si>
  <si>
    <t>Hereditary</t>
  </si>
  <si>
    <t>https://www.amazon.com/Hereditary-Toni-Collette/dp/B07DJ1BXPM/ref=sr_1_2?s=instant-video&amp;ie=UTF8&amp;qid=1546974573&amp;sr=1-2&amp;keywords=Hereditary</t>
  </si>
  <si>
    <t>Definitely, Maybe</t>
  </si>
  <si>
    <t>http://www.amazon.com/gp/product/B0018T9JW2/?tag=titb-20</t>
  </si>
  <si>
    <t>https://www.amazon.co.uk/Beauty-Beast-Theatrical-Version-Condon/dp/B06XKXYK8G/ref=sr_1_2?s=instant-video&amp;ie=UTF8&amp;qid=1546980543&amp;sr=1-2&amp;keywords=Beauty+and+the+Beast</t>
  </si>
  <si>
    <t>animation, comedy, crime</t>
  </si>
  <si>
    <t>http://www.amazon.com/gp/product/B0046B3QTG/?tag=titb-20</t>
  </si>
  <si>
    <t xml:space="preserve">The Proposal </t>
  </si>
  <si>
    <t>http://www.amazon.com/gp/product/B0060D15AK/?tag=titb-20</t>
  </si>
  <si>
    <t>https://www.amazon.co.uk/Avengers-Endgame-Robert-Downey-Jr/dp/B07W55FQXY/ref=sr_1_1?crid=1K3KVNLE0EN81&amp;keywords=avengers+endgame&amp;qid=1577973139&amp;s=instant-video&amp;sprefix=Avengers%3A+Endgame%2Cinstant-video%2C149&amp;sr=1-1</t>
  </si>
  <si>
    <t>The Help</t>
  </si>
  <si>
    <t>Best Supporting Actress</t>
  </si>
  <si>
    <t>http://www.amazon.com/gp/product/B006IGZWB2/?tag=titb-20</t>
  </si>
  <si>
    <t>The LEGO Movie</t>
  </si>
  <si>
    <t>action, adventure, fantasy, comedy, animation, family</t>
  </si>
  <si>
    <t>http://www.amazon.com/gp/product/B00L23SE52/?tag=titb-20</t>
  </si>
  <si>
    <t>sequel, adaptation</t>
  </si>
  <si>
    <t>https://www.amazon.co.uk/Resident-Evil-Chapter-Milla-Jovovich/dp/B01N5V9O57/ref=sr_1_1?s=instant-video&amp;ie=UTF8&amp;qid=1546980531&amp;sr=1-1&amp;keywords=Resident+Evil%3A+The+Final+Chapter</t>
  </si>
  <si>
    <t>Sinister 2</t>
  </si>
  <si>
    <t>Harry Potter and the Deathly Hallows Part 1</t>
  </si>
  <si>
    <t>adventure, family, fantasy</t>
  </si>
  <si>
    <t>http://www.amazon.com/gp/product/B004MPEFBE/?tag=titb-20</t>
  </si>
  <si>
    <t>Annabelle Comes Home</t>
  </si>
  <si>
    <t>https://www.amazon.co.uk/Annabelle-Comes-Home-McKenna-Grace/dp/B07VNLK58K/ref=sr_1_2?keywords=Annabelle+Comes+Home&amp;qid=1577973087&amp;s=instant-video&amp;sr=1-2</t>
  </si>
  <si>
    <t>https://www.amazon.com/Jurassic-World-Kingdom-Chris-Pratt/dp/B07DRD1SP2/ref=sr_1_2?s=instant-video&amp;ie=UTF8&amp;qid=1546975101&amp;sr=1-2&amp;keywords=Jurassic+World%3A+Fallen+Kingdom</t>
  </si>
  <si>
    <t>Overboard</t>
  </si>
  <si>
    <t>Romance</t>
  </si>
  <si>
    <t>Romance, Comedy</t>
  </si>
  <si>
    <t>https://www.amazon.com/Overboard-Eugenio-Derbez/dp/B07DQTL51Y/ref=sr_1_2?s=instant-video&amp;ie=UTF8&amp;qid=1546975414&amp;sr=1-2&amp;keywords=Overboard</t>
  </si>
  <si>
    <t>Hustlers</t>
  </si>
  <si>
    <t>https://www.amazon.co.uk/Hustlers-Julia-Stiles/dp/B07Y2FVBW2/ref=sr_1_1?crid=3SVPHW57QQ3UM&amp;keywords=hustlers&amp;qid=1577973536&amp;s=instant-video&amp;sprefix=Hustlers%2Cinstant-video%2C144&amp;sr=1-1</t>
  </si>
  <si>
    <t>The Woman in Black</t>
  </si>
  <si>
    <t>http://www.amazon.com/gp/product/B008Y7EYSK/?tag=titb-20</t>
  </si>
  <si>
    <t>Do You Believe?</t>
  </si>
  <si>
    <t>http://www.amazon.com/gp/product/B010X3I2CQ/?tag=titb-20</t>
  </si>
  <si>
    <t>Beverly Hills Chihuahua</t>
  </si>
  <si>
    <t>adventure, comedy</t>
  </si>
  <si>
    <t>http://www.amazon.com/gp/product/B00AOBG8HE/?tag=titb-20</t>
  </si>
  <si>
    <t>Overcomer</t>
  </si>
  <si>
    <t>https://www.amazon.co.uk/Overcomer-Ben-Davies/dp/B081TP11K8/ref=sr_1_1?crid=35QCA7OXA04B1&amp;keywords=overcomer&amp;qid=1577973823&amp;s=instant-video&amp;sprefix=Overcomer%2Cinstant-video%2C147&amp;sr=1-1</t>
  </si>
  <si>
    <t>Sausage Party</t>
  </si>
  <si>
    <t>https://www.amazon.com/Sausage-Party-Seth-Rogen/dp/B01JBAXH7M/ref=sr_1_1?s=instant-video&amp;ie=UTF8&amp;qid=1481219335&amp;sr=1-1&amp;keywords=Sausage+Party</t>
  </si>
  <si>
    <t>We're The Millers</t>
  </si>
  <si>
    <t>Comedy, Crime</t>
  </si>
  <si>
    <t>http://www.amazon.com/gp/product/B00FLNRN06/?tag=titb-20</t>
  </si>
  <si>
    <t>Girls Trip</t>
  </si>
  <si>
    <t>https://www.amazon.co.uk/Girls-Trip-Regina-Hall/dp/B073ZY12PY/ref=sr_1_1?s=instant-video&amp;ie=UTF8&amp;qid=1546981359&amp;sr=1-1&amp;keywords=Girls+Trip</t>
  </si>
  <si>
    <t>About Time</t>
  </si>
  <si>
    <t>Sci-Fi, Drama, Fantasy, Comedy, Romance</t>
  </si>
  <si>
    <t>http://www.amazon.com/gp/product/B00I8H7APK/?tag=titb-20</t>
  </si>
  <si>
    <t xml:space="preserve">Les Miserables </t>
  </si>
  <si>
    <t>musical</t>
  </si>
  <si>
    <t>musical, romance</t>
  </si>
  <si>
    <t>http://www.amazon.com/gp/product/B00BI5IXL4/?tag=titb-20</t>
  </si>
  <si>
    <t>http://www.amazon.com/gp/product/B001HMSFFC/?tag=titb-20</t>
  </si>
  <si>
    <t>10 Cloverfield Lane</t>
  </si>
  <si>
    <t>https://www.amazon.com/10-Cloverfield-Lane-John-Goodman/dp/B01CUVUTSO/ref=sr_1_1?s=instant-video&amp;ie=UTF8&amp;qid=1481219221&amp;sr=1-1&amp;keywords=10+Cloverfield+Lane</t>
  </si>
  <si>
    <t xml:space="preserve">My Bloody Valentine 3-D </t>
  </si>
  <si>
    <t>http://www.amazon.com/gp/product/B002DJU02E/?tag=titb-20</t>
  </si>
  <si>
    <t>Winchester</t>
  </si>
  <si>
    <t>https://www.amazon.com/Winchester-Helen-Mirren/dp/B079K17PWL/ref=sr_1_2?s=instant-video&amp;ie=UTF8&amp;qid=1546970546&amp;sr=1-2&amp;keywords=Winchester</t>
  </si>
  <si>
    <t>Hardcore Henry</t>
  </si>
  <si>
    <t>https://www.amazon.com/Hardcore-Henry-Sharlto-Copley/dp/B01DWYJXVW/ref=sr_1_1?s=instant-video&amp;ie=UTF8&amp;qid=1481218167&amp;sr=1-1&amp;keywords=Hardcore+Henry</t>
  </si>
  <si>
    <t>Sci-Fi, Drama, Mystery, Thriller</t>
  </si>
  <si>
    <t>Best Director</t>
  </si>
  <si>
    <t>http://www.amazon.com/gp/product/B00HJ92QTI/</t>
  </si>
  <si>
    <t xml:space="preserve">He's Just Not That Into You </t>
  </si>
  <si>
    <t>http://www.amazon.com/gp/product/B002BBJ52U/?tag=titb-20</t>
  </si>
  <si>
    <t>Straight Outta Compton</t>
  </si>
  <si>
    <t>http://www.amazon.com/gp/product/B018JQTUQG/?tag=titb-20</t>
  </si>
  <si>
    <t>Happy Death Day 2U</t>
  </si>
  <si>
    <t>Sci-Fi, Drama, Mystery, Thriller, Horror, Comedy</t>
  </si>
  <si>
    <t>https://www.amazon.co.uk/Happy-Death-Day-Jessica-Rothe/dp/B07NJ8DHPH/ref=sr_1_2?keywords=Happy+Death+Day+2U&amp;qid=1557072799&amp;s=instant-video&amp;sr=1-2</t>
  </si>
  <si>
    <t>Paper Towns</t>
  </si>
  <si>
    <t>http://www.amazon.com/gp/product/B016VLE24Q/?tag=titb-20</t>
  </si>
  <si>
    <t>If I Stay</t>
  </si>
  <si>
    <t>drama, romance, music</t>
  </si>
  <si>
    <t>http://www.amazon.com/gp/product/B00OI7J214/?tag=titb-20</t>
  </si>
  <si>
    <t>Spider-Man: Far From Home</t>
  </si>
  <si>
    <t>https://www.amazon.co.uk/Spider-Man-Far-Home-Tom-Holland/dp/B07TYP3L3K/ref=sr_1_1?crid=3PZE97SSF8AIP&amp;keywords=spider-man+far+from+home&amp;qid=1577974288&amp;s=instant-video&amp;sprefix=Spider-Man%3A+Far+From+Home%2Cinstant-video%2C212&amp;sr=1-1</t>
  </si>
  <si>
    <t xml:space="preserve">Paul Blart: Mall Cop </t>
  </si>
  <si>
    <t>action, comedy, crime</t>
  </si>
  <si>
    <t>http://www.amazon.com/gp/product/B002G205AA/?tag=titb-20</t>
  </si>
  <si>
    <t>http://www.amazon.co.uk/Simpsons-Movie-Dan-Castellaneta/dp/B00NJ0YSJW/ref=sr_1_1?s=instant-video&amp;ie=UTF8&amp;qid=1457386731&amp;sr=1-1&amp;keywords=The+Simpsons+Movie</t>
  </si>
  <si>
    <t xml:space="preserve">District 9 </t>
  </si>
  <si>
    <t>http://www.amazon.com/gp/product/B0030GJ50C/?tag=titb-20</t>
  </si>
  <si>
    <t>https://www.amazon.com/Peter-Rabbit-Margot-Robbie/dp/B079811DT2/ref=sr_1_2?s=instant-video&amp;ie=UTF8&amp;qid=1546975333&amp;sr=1-2&amp;keywords=Peter+Rabbit</t>
  </si>
  <si>
    <t>period, action</t>
  </si>
  <si>
    <t>http://www.amazon.co.uk/dp/B00EU7O4D8?ref_=imdbref_tt_wbr_aiv&amp;tag=imdbtag_tt_wbr_aiv-21</t>
  </si>
  <si>
    <t>Show Dogs</t>
  </si>
  <si>
    <t>https://www.amazon.com/Show-Dogs-Will-Arnett/dp/B07CZSN6ZY/ref=sr_1_2?s=instant-video&amp;ie=UTF8&amp;qid=1546974776&amp;sr=1-2&amp;keywords=Show+Dogs</t>
  </si>
  <si>
    <t>The Shallows</t>
  </si>
  <si>
    <t>https://www.amazon.com/Shallows-Blake-Lively/dp/B01HBVH634/ref=sr_1_1?s=instant-video&amp;ie=UTF8&amp;qid=1481219063&amp;sr=1-1&amp;keywords=The+Shallows</t>
  </si>
  <si>
    <t>Another Earth</t>
  </si>
  <si>
    <t xml:space="preserve">sci-fi </t>
  </si>
  <si>
    <t>http://www.amazon.com/gp/product/B006FTCH2E/?tag=titb-20</t>
  </si>
  <si>
    <t>https://www.amazon.co.uk/Fifty-Shades-Darker-Dakota-Johnson/dp/B01N4TQAB4/ref=sr_1_1?s=instant-video&amp;ie=UTF8&amp;qid=1546978565&amp;sr=1-1&amp;keywords=Fifty+Shades+Darker</t>
  </si>
  <si>
    <t>Winter's Bone</t>
  </si>
  <si>
    <t>http://www.amazon.com/gp/product/B008Y6YLBG/?tag=titb-20</t>
  </si>
  <si>
    <t>The Twilight Saga: Breaking Dawn Part 2</t>
  </si>
  <si>
    <t>adventure, fantasy</t>
  </si>
  <si>
    <t>http://www.amazon.com/gp/product/B00BLQQQJ6/?tag=titb-20</t>
  </si>
  <si>
    <t>Marvel's The Avengers</t>
  </si>
  <si>
    <t>action, fantasy</t>
  </si>
  <si>
    <t>http://www.amazon.com/gp/product/B009GEBBNQ/?tag=titb-20</t>
  </si>
  <si>
    <t>End of Watch</t>
  </si>
  <si>
    <t>crime</t>
  </si>
  <si>
    <t>crime, thriller</t>
  </si>
  <si>
    <t>http://www.amazon.com/gp/product/B00B4GNZHE/?tag=titb-20</t>
  </si>
  <si>
    <t>Lowriders</t>
  </si>
  <si>
    <t>https://www.amazon.co.uk/Lowriders-Demian-Bichir/dp/B074TK7SYD/ref=sr_1_1?s=instant-video&amp;ie=UTF8&amp;qid=1546981116&amp;sr=1-1&amp;keywords=Lowriders</t>
  </si>
  <si>
    <t>Book Club</t>
  </si>
  <si>
    <t>https://www.amazon.com/Book-Club-Diane-Keaton/dp/B07CYTJWR2/ref=sr_1_2?s=instant-video&amp;ie=UTF8&amp;qid=1546970284&amp;sr=1-2&amp;keywords=Book+Club</t>
  </si>
  <si>
    <t>Cloverfield</t>
  </si>
  <si>
    <t>http://www.amazon.com/gp/product/B001AOKA3W/?tag=titb-20</t>
  </si>
  <si>
    <t>Action, Adventure, Sci-Fi</t>
  </si>
  <si>
    <t>https://www.amazon.co.uk/Marvel-Studios-Captain-Larson-Danvers/dp/B07P8NDRH7/ref=sr_1_1?keywords=Captain+Marvel&amp;qid=1557072388&amp;s=instant-video&amp;sr=1-1</t>
  </si>
  <si>
    <t>https://www.amazon.com/Zootopia-Theatrical-Ginnifer-Goodwin/dp/B01CIV3XCU/ref=sr_1_1?s=instant-video&amp;ie=UTF8&amp;qid=1481219530&amp;sr=1-1&amp;keywords=Zootopia</t>
  </si>
  <si>
    <t xml:space="preserve">17 Again </t>
  </si>
  <si>
    <t>http://www.amazon.com/gp/product/B0091WAKL2/?tag=titb-20</t>
  </si>
  <si>
    <t>Saw 3-D</t>
  </si>
  <si>
    <t>crime, horror</t>
  </si>
  <si>
    <t>http://www.amazon.com/gp/product/B004I7IPL2/?tag=titb-20</t>
  </si>
  <si>
    <t>Crawl</t>
  </si>
  <si>
    <t>https://www.amazon.co.uk/Crawl-Kaya-Scodelario/dp/B07WRDLS8K/ref=sr_1_1?keywords=Crawl&amp;qid=1577973297&amp;s=instant-video&amp;sr=1-1</t>
  </si>
  <si>
    <t>https://www.amazon.com/Fifty-Shades-Freed-Dakota-Johnson/dp/B079NS6JL5/ref=sr_1_3?s=instant-video&amp;ie=UTF8&amp;qid=1546970517&amp;sr=1-3&amp;keywords=Fifty+Shades+Freed</t>
  </si>
  <si>
    <t>The Game Plan</t>
  </si>
  <si>
    <t>family</t>
  </si>
  <si>
    <t>family, comedy</t>
  </si>
  <si>
    <t>http://www.amazon.co.uk/Download-Movie-Game-Plan-Rock/dp/B00FZMR7CC/ref=sr_1_1?s=instant-video&amp;ie=UTF8&amp;qid=1457386610&amp;sr=1-1&amp;keywords=The+Game+Plan</t>
  </si>
  <si>
    <t>Paranormal Activity: The Ghost Dimension</t>
  </si>
  <si>
    <t>http://www.amazon.com/gp/product/B018SSYB96/?tag=titb-20</t>
  </si>
  <si>
    <t>Skyline</t>
  </si>
  <si>
    <t>http://www.amazon.com/gp/product/B004UTCGNG/?tag=titb-20</t>
  </si>
  <si>
    <t>Baby Driver</t>
  </si>
  <si>
    <t>action, crime</t>
  </si>
  <si>
    <t>https://www.amazon.co.uk/Baby-Driver-Jamie-Foxx/dp/B073DPLHDW/ref=sr_1_1?s=instant-video&amp;ie=UTF8&amp;qid=1546981529&amp;sr=1-1&amp;keywords=Baby+Driver</t>
  </si>
  <si>
    <t>https://www.amazon.com/Deadpool-2-Ryan-Reynolds/dp/B07D5KWFJ7/ref=sr_1_2?s=instant-video&amp;ie=UTF8&amp;qid=1546970385&amp;sr=1-2&amp;keywords=Deadpool+2</t>
  </si>
  <si>
    <t>Action, Adventure, Sci-Fi, Drama, Thriller</t>
  </si>
  <si>
    <t>http://www.amazon.com/gp/product/B00I2TV3NO/?tag=titb-20</t>
  </si>
  <si>
    <t>Pitch Perfect</t>
  </si>
  <si>
    <t>comedy, music, romance</t>
  </si>
  <si>
    <t>Dr Seuss' The Grinch</t>
  </si>
  <si>
    <t>https://www.amazon.com/Illumination-Presents-Dr-Seuss-Grinch/dp/B07K6Y4GF2/ref=sr_1_1?s=instant-video&amp;ie=UTF8&amp;qid=1546970459&amp;sr=1-1&amp;keywords=Dr+Seuss%27+The+Grinch</t>
  </si>
  <si>
    <t>True Grit</t>
  </si>
  <si>
    <t>adventure, western</t>
  </si>
  <si>
    <t>http://www.amazon.com/gp/product/B0054NRPMO/?tag=titb-20</t>
  </si>
  <si>
    <t>Knocked Up</t>
  </si>
  <si>
    <t>http://www.amazon.co.uk/Knocked-Up-Seth-Rogen/dp/B00I9LTSFA/ref=sr_1_1?s=instant-video&amp;ie=UTF8&amp;qid=1457386187&amp;sr=1-1&amp;keywords=Knocked+Up</t>
  </si>
  <si>
    <t>http://www.amazon.com/gp/product/B00KVLQT6M/?tag=titb-20</t>
  </si>
  <si>
    <t>Magic Mike XXL</t>
  </si>
  <si>
    <t>http://www.amazon.com/gp/product/B016887N70/?tag=titb-20</t>
  </si>
  <si>
    <t>Wonder</t>
  </si>
  <si>
    <t>https://www.amazon.co.uk/Wonder-Jacob-Tremblay/dp/B077T9YBQ3/ref=sr_1_1?s=instant-video&amp;ie=UTF8&amp;qid=1546980375&amp;sr=1-1&amp;keywords=Wonder</t>
  </si>
  <si>
    <t>Bad Teacher</t>
  </si>
  <si>
    <t>http://www.amazon.com/gp/product/B005W8SNNG/?tag=titb-20</t>
  </si>
  <si>
    <t>https://www.amazon.com/Black-Panther-Plus-Bonus-Content/dp/B079S4NZ2R/ref=sr_1_3?s=instant-video&amp;ie=UTF8&amp;qid=1546970045&amp;sr=1-3&amp;keywords=Black+Panther</t>
  </si>
  <si>
    <t>Love &amp; Friendship</t>
  </si>
  <si>
    <t>https://www.amazon.com/Love-Friendship-Kate-Beckinsale/dp/B01F4CBK20/ref=sr_1_1?s=instant-video&amp;ie=UTF8&amp;qid=1481218337&amp;sr=1-1&amp;keywords=Love+%26+Friendship</t>
  </si>
  <si>
    <t>The Vow</t>
  </si>
  <si>
    <t>http://www.amazon.com/gp/product/B007URCTOG/?tag=titb-20</t>
  </si>
  <si>
    <t>The Farewell</t>
  </si>
  <si>
    <t>https://www.amazon.co.uk/Farewell-PoLin/dp/B082LS2P8N/ref=sr_1_1?crid=W489TX2UC8JL&amp;keywords=the+farewell&amp;qid=1577974370&amp;s=instant-video&amp;sprefix=The+Farewell%2Cinstant-video%2C154&amp;sr=1-1</t>
  </si>
  <si>
    <t>The Spirit</t>
  </si>
  <si>
    <t>http://www.amazon.com/gp/product/B0029M48E6/?tag=titb-20</t>
  </si>
  <si>
    <t>No Country for Old Men</t>
  </si>
  <si>
    <t>crime, drama</t>
  </si>
  <si>
    <t>Best Picture, Best Director, Best Supporting Actor, Best Adapted Screenplay</t>
  </si>
  <si>
    <t>http://www.amazon.co.uk/Country-Old-Men-Tommy-Jones/dp/B00FYNJQDA/ref=sr_1_1?s=instant-video&amp;ie=UTF8&amp;qid=1457386324&amp;sr=1-1&amp;keywords=no+country+for+old+men</t>
  </si>
  <si>
    <t>The Boy</t>
  </si>
  <si>
    <t>https://www.amazon.com/Boy-Lauren-Cohan/dp/B01EGW8T3W/ref=sr_1_1?s=instant-video&amp;ie=UTF8&amp;qid=1481218916&amp;sr=1-1&amp;keywords=The+Boy</t>
  </si>
  <si>
    <t>Beasts of the Southern Wild</t>
  </si>
  <si>
    <t>http://www.amazon.com/gp/product/B00ABD0M54/?tag=titb-20</t>
  </si>
  <si>
    <t>https://www.amazon.co.uk/Lion-King-Donald-Glover-Simba/dp/B07VWS9YJN/ref=sr_1_1?crid=1PXNTUYY6003&amp;keywords=the+lion+king&amp;qid=1577974442&amp;s=instant-video&amp;sprefix=The+Lion+King%2Cinstant-video%2C166&amp;sr=1-1</t>
  </si>
  <si>
    <t>https://www.amazon.com/Avengers-Infinity-Robert-Downey-Jr/dp/B07CKQ4R7X/ref=sr_1_3?s=instant-video&amp;ie=UTF8&amp;qid=1546969990&amp;sr=1-3&amp;keywords=Avengers%3A+Infinity+War</t>
  </si>
  <si>
    <t>Our Idiot Brother</t>
  </si>
  <si>
    <t>http://www.amazon.com/gp/product/B006FTCBF2/?tag=titb-20</t>
  </si>
  <si>
    <t>action, adventure</t>
  </si>
  <si>
    <t>https://www.amazon.co.uk/Logan-Hugh-Jackman/dp/B06X96QF44/ref=sr_1_1?s=instant-video&amp;ie=UTF8&amp;qid=1546980685&amp;sr=1-1&amp;keywords=Logan</t>
  </si>
  <si>
    <t>American Hustle</t>
  </si>
  <si>
    <t>Drama, History, Thriller, Crime</t>
  </si>
  <si>
    <t>Devil</t>
  </si>
  <si>
    <t>http://www.amazon.com/gp/product/B004EAQNO4/?tag=titb-20</t>
  </si>
  <si>
    <t>What Happens in Vegas</t>
  </si>
  <si>
    <t>http://www.amazon.com/gp/product/B001GLYMII/?tag=titb-20</t>
  </si>
  <si>
    <t xml:space="preserve">Saw VI </t>
  </si>
  <si>
    <t>http://www.amazon.com/gp/product/B00OSQ7QSQ/?tag=titb-20</t>
  </si>
  <si>
    <t>How to be a Latin Lover</t>
  </si>
  <si>
    <t>https://www.amazon.co.uk/How-Latin-Lover-Salma-Hayek/dp/B074G4C1FP/ref=sr_1_1?s=instant-video&amp;ie=UTF8&amp;qid=1546978945&amp;sr=1-1&amp;keywords=How+to+be+a+Latin+Lover</t>
  </si>
  <si>
    <t>Everything, Everything</t>
  </si>
  <si>
    <t>https://www.amazon.co.uk/Everything-Amandla-Stenberg/dp/B074MR3XGM/ref=sr_1_1?s=instant-video&amp;ie=UTF8&amp;qid=1546980574&amp;sr=1-1&amp;keywords=Everything%2C+Everything</t>
  </si>
  <si>
    <t>Ride Along</t>
  </si>
  <si>
    <t>action, comedy, adventure, family, animation</t>
  </si>
  <si>
    <t>http://www.amazon.com/gp/product/B00JP5P1KU/?tag=titb-20</t>
  </si>
  <si>
    <t>The Possession</t>
  </si>
  <si>
    <t>http://www.amazon.com/gp/product/B00B19DMUE/?tag=titb-20</t>
  </si>
  <si>
    <t>Action, Adventure, Sci-Fi, Thriller, Fantasy</t>
  </si>
  <si>
    <t>http://www.amazon.com/gp/product/B00FEHXCIG/?tag=titb-20</t>
  </si>
  <si>
    <t>Gifted</t>
  </si>
  <si>
    <t>https://www.amazon.co.uk/Gifted-Marc-Webb/dp/B071WXC22Q/ref=sr_1_1?s=instant-video&amp;ie=UTF8&amp;qid=1546978921&amp;sr=1-1&amp;keywords=Gifted</t>
  </si>
  <si>
    <t>drama, mystery, thriller</t>
  </si>
  <si>
    <t>http://www.amazon.com/gp/product/B00S65TBHY/?tag=titb-20</t>
  </si>
  <si>
    <t>Vicky Cristina Barcelona</t>
  </si>
  <si>
    <t>http://www.amazon.com/gp/product/B0026977EK/?tag=titb-20</t>
  </si>
  <si>
    <t>The Hunger Games: Mockingjay - Part 1</t>
  </si>
  <si>
    <t>action, adventure, sci-fi, drama, thriller</t>
  </si>
  <si>
    <t>http://www.amazon.com/gp/product/B00T6UD7BY/?tag=titb-20</t>
  </si>
  <si>
    <t>Bridesmaids</t>
  </si>
  <si>
    <t>http://www.amazon.com/gp/product/B005KL3QZ0/?tag=titb-20</t>
  </si>
  <si>
    <t>The Impossible</t>
  </si>
  <si>
    <t>history, thriller</t>
  </si>
  <si>
    <t>http://www.amazon.com/gp/product/B00CHIMG6Y/?tag=titb-20</t>
  </si>
  <si>
    <t>Shutter</t>
  </si>
  <si>
    <t>http://www.amazon.com/gp/product/B001E7EONM/?tag=titb-20</t>
  </si>
  <si>
    <t>It: Chapter Two</t>
  </si>
  <si>
    <t>https://www.amazon.co.uk/Chapter-Two-Jessica-Chastain/dp/B07XKF92TF/ref=sr_1_1?crid=1JL3OOI8YCA9I&amp;keywords=it+chapter+two&amp;qid=1577973553&amp;s=instant-video&amp;sprefix=It%3A+Chapter+Two%2Cinstant-video%2C148&amp;sr=1-1</t>
  </si>
  <si>
    <t>Disturbia</t>
  </si>
  <si>
    <t>drama, thriller</t>
  </si>
  <si>
    <t>http://www.amazon.co.uk/Disturbia-Shia-Labeouf/dp/B00FYO8N4C/ref=sr_1_1?s=instant-video&amp;ie=UTF8&amp;qid=1457385752&amp;sr=1-1&amp;keywords=Disturbia</t>
  </si>
  <si>
    <t>Lee Daniels' The Butler</t>
  </si>
  <si>
    <t>http://www.amazon.com/gp/product/B00H6PG2NG/?tag=titb-20</t>
  </si>
  <si>
    <t>The Hitman's Bodyguard</t>
  </si>
  <si>
    <t>https://www.amazon.co.uk/Hitmans-Bodyguard-Ryan-Reynolds/dp/B074N3GBGB/ref=sr_1_1?s=instant-video&amp;ie=UTF8&amp;qid=1546977830&amp;sr=1-1&amp;keywords=The+Hitman%27s+Bodyguard</t>
  </si>
  <si>
    <t>Looper</t>
  </si>
  <si>
    <t>action, crime, sci-fi</t>
  </si>
  <si>
    <t>http://www.amazon.com/gp/product/B00A9X9TIW/?tag=titb-20</t>
  </si>
  <si>
    <t>The Case for Christ</t>
  </si>
  <si>
    <t>https://www.amazon.co.uk/Case-Christ-Erika-Christensen/dp/B07FCQ16Y7/ref=sr_1_1?s=instant-video&amp;ie=UTF8&amp;qid=1546977871&amp;sr=1-1&amp;keywords=The+Case+for+Christ</t>
  </si>
  <si>
    <t xml:space="preserve">Alvin and the Chipmunks: The Squeakquel </t>
  </si>
  <si>
    <t>animation, comedy, family</t>
  </si>
  <si>
    <t>http://www.amazon.com/gp/product/B009EEOP04/?tag=titb-20</t>
  </si>
  <si>
    <t>Tangerine</t>
  </si>
  <si>
    <t>http://www.amazon.com/gp/product/B017I242IS/?tag=titb-20</t>
  </si>
  <si>
    <t xml:space="preserve">Sherlock Holmes </t>
  </si>
  <si>
    <t>action, adventure, crime</t>
  </si>
  <si>
    <t>http://www.amazon.com/gp/product/B0038P59A0/</t>
  </si>
  <si>
    <t>The Grand Budapest Hotel</t>
  </si>
  <si>
    <t>drama, comedy</t>
  </si>
  <si>
    <t>http://www.amazon.com/gp/product/B00JB3O6H0/?tag=titb-20</t>
  </si>
  <si>
    <t>Yesterday</t>
  </si>
  <si>
    <t>https://www.amazon.co.uk/Yesterday-Himesh-Patel/dp/B07T772V17/ref=sr_1_1?crid=31DQ6K986Z699&amp;keywords=yesterday&amp;qid=1577974606&amp;s=instant-video&amp;sprefix=Yesterday%2Cinstant-video%2C154&amp;sr=1-1</t>
  </si>
  <si>
    <t>https://www.amazon.com/Hotel-Transylvania-3-Adam-Sandler/dp/B07FCZ655C/ref=sr_1_1?s=instant-video&amp;ie=UTF8&amp;qid=1546975022&amp;sr=1-1&amp;keywords=Hotel+Transylvania+3%3A+Summer+Vacation</t>
  </si>
  <si>
    <t>https://www.amazon.co.uk/Aladdin-Will-Smith-Genie-Mariner/dp/B07RX8F5GW/ref=sr_1_2?crid=1YLEY3XS29JCF&amp;keywords=aladdin&amp;qid=1577973045&amp;s=instant-video&amp;sprefix=Aladdin%2Cinstant-video%2C163&amp;sr=1-2</t>
  </si>
  <si>
    <t>Evil Dead</t>
  </si>
  <si>
    <t>http://www.amazon.com/gp/product/B00DHNAQ2Y/?tag=titb-20</t>
  </si>
  <si>
    <t>Birdman</t>
  </si>
  <si>
    <t>Best Picture, Best Original Screenplay</t>
  </si>
  <si>
    <t>http://www.amazon.com/gp/product/B00TPJE3ZK/?tag=titb-20</t>
  </si>
  <si>
    <t>https://www.amazon.com/Incredibles-2-Craig-T-Nelson/dp/B07DPG9Z6R/ref=sr_1_2?s=instant-video&amp;ie=UTF8&amp;qid=1546975057&amp;sr=1-2&amp;keywords=Incredibles+2</t>
  </si>
  <si>
    <t>http://www.amazon.com/gp/product/B010VAG5WA/?tag=titb-20</t>
  </si>
  <si>
    <t>Miracles from Heaven</t>
  </si>
  <si>
    <t>https://www.amazon.com/Miracles-Heaven-Jennifer-Garner/dp/B01CYXZCG2/ref=sr_1_1?s=instant-video&amp;ie=UTF8&amp;qid=1481219122&amp;sr=1-1&amp;keywords=Miracles+from+Heaven</t>
  </si>
  <si>
    <t>Paddington 2</t>
  </si>
  <si>
    <t>https://www.amazon.com/Paddington-2-Ben-Wishaw/dp/B078SMC5PQ/ref=sr_1_2?s=instant-video&amp;ie=UTF8&amp;qid=1546975385&amp;sr=1-2&amp;keywords=Paddington+2</t>
  </si>
  <si>
    <t xml:space="preserve">Brooklyn </t>
  </si>
  <si>
    <t>https://www.amazon.com/Brooklyn-Saoirse-Ronan/dp/B01A1IZLAO/ref=sr_1_1?s=instant-video&amp;ie=UTF8&amp;qid=1481218482&amp;sr=1-1&amp;keywords=Brooklyn</t>
  </si>
  <si>
    <t>http://www.amazon.com/gp/product/B01133UU4S/?tag=titb-20</t>
  </si>
  <si>
    <t>Late Night</t>
  </si>
  <si>
    <t>https://www.amazon.co.uk/Late-Night-Emma-Thompson/dp/B07XF8GS5B/ref=sr_1_1?crid=2IV3B0Q65D333&amp;keywords=late+night&amp;qid=1577973659&amp;s=instant-video&amp;sprefix=Late+Night%2Cinstant-video%2C149&amp;sr=1-1</t>
  </si>
  <si>
    <t>Good Boys</t>
  </si>
  <si>
    <t>https://www.amazon.co.uk/Good-Boys-Jacob-Tremblay/dp/B07WHRNC7M/ref=sr_1_1?crid=3S5J2JFLOJ9E1&amp;keywords=good+boys&amp;qid=1577973497&amp;s=instant-video&amp;sprefix=Good+Boys%2Cinstant-video%2C160&amp;sr=1-1</t>
  </si>
  <si>
    <t>action, adventure, thriler</t>
  </si>
  <si>
    <t>http://www.amazon.com/gp/product/B00B5HQLMI/?tag=titb-20</t>
  </si>
  <si>
    <t>The Jungle Book</t>
  </si>
  <si>
    <t>https://www.amazon.com/Jungle-Book-Theatrical-Bill-Murray/dp/B01E60ZAA4/ref=sr_1_1?s=instant-video&amp;ie=UTF8&amp;qid=1481219544&amp;sr=1-1&amp;keywords=The+Jungle+Book</t>
  </si>
  <si>
    <t>https://www.amazon.co.uk/Wonder-Woman-Gal-Gadot/dp/B071P79C7X/ref=sr_1_1?s=instant-video&amp;ie=UTF8&amp;qid=1546980954&amp;sr=1-1&amp;keywords=Wonder+Woman</t>
  </si>
  <si>
    <t>BrightBurn</t>
  </si>
  <si>
    <t>https://www.amazon.co.uk/Brightburn-Elizabeth-Banks/dp/B07VKF561P/ref=sr_1_1?crid=2H49IXCE1R7D&amp;keywords=brightburn&amp;qid=1577973226&amp;s=instant-video&amp;sprefix=BrightBurn%2Cinstant-video%2C148&amp;sr=1-1</t>
  </si>
  <si>
    <t>50/50</t>
  </si>
  <si>
    <t>http://www.amazon.com/gp/product/B00715S5Z4/?tag=titb-20</t>
  </si>
  <si>
    <t>Countdown</t>
  </si>
  <si>
    <t>https://www.amazon.co.uk/Countdown-Anne-Winters/dp/B0814CHYTD/ref=sr_1_1?crid=11GJOV3S2YCMC&amp;keywords=countdown+2019&amp;qid=1577973288&amp;s=instant-video&amp;sprefix=Countdown%2Cinstant-video%2C146&amp;sr=1-1</t>
  </si>
  <si>
    <t>http://www.amazon.com/gp/product/B001I189MQ/?tag=titb-20</t>
  </si>
  <si>
    <t>Blue Jasmine</t>
  </si>
  <si>
    <t>Best Actress (Cate Blanchett)</t>
  </si>
  <si>
    <t>http://www.amazon.com/gp/product/B00HAQAQME/?tag=titb-20</t>
  </si>
  <si>
    <t>Woman in Gold</t>
  </si>
  <si>
    <t>http://www.amazon.com/gp/product/B0101432XQ/?tag=titb-20</t>
  </si>
  <si>
    <t>Movie 43</t>
  </si>
  <si>
    <t>http://www.amazon.com/gp/product/B00DBT6SI0/?tag=titb-20</t>
  </si>
  <si>
    <t xml:space="preserve">The Ugly Truth </t>
  </si>
  <si>
    <t>http://www.amazon.com/gp/product/B002W9BO8O/?tag=titb-20</t>
  </si>
  <si>
    <t>Stomp the Yard</t>
  </si>
  <si>
    <t>music, drama</t>
  </si>
  <si>
    <t>http://www.amazon.co.uk/Stomp-Yard-Chris-Brown/dp/B00IBNEOKA/ref=sr_1_1?s=instant-video&amp;ie=UTF8&amp;qid=1457386536&amp;sr=1-1&amp;keywords=Stomp+the+Yard</t>
  </si>
  <si>
    <t>Journey to the Center of the Earth</t>
  </si>
  <si>
    <t>action, adventure, family</t>
  </si>
  <si>
    <t>http://www.amazon.com/gp/product/B001JIDE3M/?tag=titb-20</t>
  </si>
  <si>
    <t>https://www.amazon.co.uk/Secret-Life-Pets-2/dp/B07S864VL4/ref=sr_1_1?crid=3G9A0QJXDYSLA&amp;keywords=the+secret+life+of+pets+2&amp;qid=1577974471&amp;s=instant-video&amp;sprefix=The+Secret+Life+of+Pets+2%2Cinstant-video%2C146&amp;sr=1-1</t>
  </si>
  <si>
    <t>https://www.amazon.co.uk/Toy-Story-Tom-Hanks-Woody/dp/B07TK1Y4PC/ref=sr_1_1?crid=SZHGCXBTPJN9&amp;keywords=toy+story+4&amp;qid=1577974517&amp;s=instant-video&amp;sprefix=Toy+Story+4%2Cinstant-video%2C154&amp;sr=1-1</t>
  </si>
  <si>
    <t>The Heat</t>
  </si>
  <si>
    <t>Action, Comedy, Crime</t>
  </si>
  <si>
    <t>http://www.amazon.com/gp/product/B00F4YK53Y/?tag=titb-20</t>
  </si>
  <si>
    <t>27 Dresses</t>
  </si>
  <si>
    <t>http://www.amazon.com/gp/product/B0015KMYUS/?tag=titb-20</t>
  </si>
  <si>
    <t>http://www.amazon.com/gp/product/B004C3DLJ8/?tag=titb-20</t>
  </si>
  <si>
    <t>Step Up 3D</t>
  </si>
  <si>
    <t>http://www.amazon.com/gp/product/B004EK91LQ/?tag=titb-20</t>
  </si>
  <si>
    <t>Apollo 18</t>
  </si>
  <si>
    <t>horror, sci-fi, thriller</t>
  </si>
  <si>
    <t>http://www.amazon.com/gp/product/B006QPVGKG/?tag=titb-20</t>
  </si>
  <si>
    <t>The Call</t>
  </si>
  <si>
    <t>http://www.amazon.com/gp/product/B00DHMI9YM/?tag=titb-20</t>
  </si>
  <si>
    <t>Bridget Jones’s Baby</t>
  </si>
  <si>
    <t>https://www.amazon.com/Bridget-Joness-Baby-Ren%C3%A9e-Zellweger/dp/B01N0ICNMH/ref=sr_1_1?s=instant-video&amp;ie=UTF8&amp;qid=1481218670&amp;sr=1-1&amp;keywords=Bridget+Jones%E2%80%99s+Baby</t>
  </si>
  <si>
    <t>action, thriller</t>
  </si>
  <si>
    <t>Best Film Editing, Best Sound Editing, Best Sound Mixing</t>
  </si>
  <si>
    <t>https://www.amazon.co.uk/Dunkirk-Christopher-Nolan/dp/B076QYZ5NC/ref=sr_1_1?s=instant-video&amp;ie=UTF8&amp;qid=1546981488&amp;sr=1-1&amp;keywords=Dunkirk</t>
  </si>
  <si>
    <t>Flight</t>
  </si>
  <si>
    <t>http://www.amazon.com/gp/product/B00BB8SKPW/?tag=titb-20</t>
  </si>
  <si>
    <t>action, adventure, sci-fi</t>
  </si>
  <si>
    <t>http://www.amazon.com/gp/product/B00L83TQR6/?tag=titb-20</t>
  </si>
  <si>
    <t>Sorry to Bother You</t>
  </si>
  <si>
    <t>https://www.amazon.com/Sorry-Bother-You-Boots-Riley/dp/B07FN8STFS/ref=sr_1_1?s=instant-video&amp;ie=UTF8&amp;qid=1546974855&amp;sr=1-1&amp;keywords=Sorry+to+Bother+You</t>
  </si>
  <si>
    <t>The Fighter</t>
  </si>
  <si>
    <t>http://www.amazon.com/gp/product/B004S5D3B6/?tag=titb-20</t>
  </si>
  <si>
    <t>Argo</t>
  </si>
  <si>
    <t>http://www.amazon.com/gp/product/B00BHMETKC/?tag=titb-20</t>
  </si>
  <si>
    <t>The Intern</t>
  </si>
  <si>
    <t>http://www.amazon.com/gp/product/B015SK5Y4S/?tag=titb-20</t>
  </si>
  <si>
    <t>action, adventure, mystery</t>
  </si>
  <si>
    <t>http://www.amazon.com/gp/product/B0047WJ12K/?tag=titb-20</t>
  </si>
  <si>
    <t>http://www.amazon.com/gp/product/B0097EZ36Q/?tag=titb-20</t>
  </si>
  <si>
    <t>http://www.amazon.co.uk/Alvin-Chipmunks-Jason-Lee/dp/B00FYJ5MPK/ref=sr_1_1?s=instant-video&amp;ie=UTF8&amp;qid=1457385629&amp;sr=1-1&amp;keywords=Alvin+and+the+Chipmunks</t>
  </si>
  <si>
    <t>Midsommar</t>
  </si>
  <si>
    <t>https://www.amazon.co.uk/Midsommar-Florence-Pugh/dp/B07YRG9FVS/ref=sr_1_1?keywords=Midsommar&amp;qid=1577973717&amp;s=instant-video&amp;sr=1-1</t>
  </si>
  <si>
    <t>http://www.amazon.com/gp/product/B003QTUQGU/?tag=titb-20</t>
  </si>
  <si>
    <t>https://www.amazon.com/Finding-Dory-Plus-Bonus-Content/dp/B01H2HGM0U/ref=sr_1_1?s=instant-video&amp;ie=UTF8&amp;qid=1481219571&amp;sr=1-1&amp;keywords=Finding+Dory</t>
  </si>
  <si>
    <t>The DUFF</t>
  </si>
  <si>
    <t>http://www.amazon.com/gp/product/B00UXS8PQ0/?tag=titb-20</t>
  </si>
  <si>
    <t>P.S. I Love You</t>
  </si>
  <si>
    <t>http://www.amazon.co.uk/P-S-Love-You-Hilary-Swank/dp/B00IK7GQAS/ref=sr_1_1?s=instant-video&amp;ie=UTF8&amp;qid=1457386369&amp;sr=1-1&amp;keywords=p.s.+i+love+you</t>
  </si>
  <si>
    <t>https://www.amazon.co.uk/Murder-Orient-Express-Tom-Bateman/dp/B076MJYBNG/ref=sr_1_1?s=instant-video&amp;ie=UTF8&amp;qid=1546980593&amp;sr=1-1&amp;keywords=Murder+on+the+Orient+Express</t>
  </si>
  <si>
    <t>http://www.amazon.com/gp/product/B00BWJ6JO4/?tag=titb-20</t>
  </si>
  <si>
    <t>http://www.amazon.com/gp/product/B00BSBT8M6/?tag=titb-20</t>
  </si>
  <si>
    <t>That Awkward Moment</t>
  </si>
  <si>
    <t>http://www.amazon.com/gp/product/B00KAUCTLS/?tag=titb-20</t>
  </si>
  <si>
    <t>Diary of a Wimpy Kid</t>
  </si>
  <si>
    <t>comedy, family</t>
  </si>
  <si>
    <t>http://www.amazon.com/gp/product/B003Y6LROU/?tag=titb-20</t>
  </si>
  <si>
    <t>https://www.amazon.co.uk/Spider-Man-Homecoming-Robert-Downey-Jr/dp/B073G7Y32R/ref=sr_1_1?s=instant-video&amp;ie=UTF8&amp;qid=1546980850&amp;sr=1-1&amp;keywords=Spider-Man%3A+Homecoming</t>
  </si>
  <si>
    <t>Tammy</t>
  </si>
  <si>
    <t>http://www.amazon.com/gp/product/B00LGITGDW/?tag=titb-20</t>
  </si>
  <si>
    <t>http://www.amazon.com/gp/product/B00CC8789O/?tag=titb-20</t>
  </si>
  <si>
    <t>Race</t>
  </si>
  <si>
    <t>https://www.amazon.com/Race-Stephan-James/dp/B01FERVANY/ref=sr_1_1?s=instant-video&amp;ie=UTF8&amp;qid=1481218564&amp;sr=1-1&amp;keywords=Race</t>
  </si>
  <si>
    <t>http://www.amazon.co.uk/Shrek-Third-Mike-Myers/dp/B00FYOCGZY/ref=sr_1_1?s=instant-video&amp;ie=UTF8&amp;qid=1457386496&amp;sr=1-1&amp;keywords=shrek+the+third</t>
  </si>
  <si>
    <t>Dr. Seuss' The Lorax</t>
  </si>
  <si>
    <t>http://www.amazon.com/gp/product/B008K3HRF0/?tag=titb-20</t>
  </si>
  <si>
    <t>Identity Thief</t>
  </si>
  <si>
    <t>http://www.amazon.com/gp/product/B00D6C6JAO/?tag=titb-20</t>
  </si>
  <si>
    <t>Vice</t>
  </si>
  <si>
    <t>https://www.amazon.com/Vice-Christian-Bale/dp/B07MNJ3JPP/ref=sr_1_1?s=instant-video&amp;ie=UTF8&amp;qid=1546970580&amp;sr=1-1&amp;keywords=Vice</t>
  </si>
  <si>
    <t>https://www.amazon.co.uk/Fast-Furious-8-Vin-Diesel/dp/B071QWP6NX/ref=sr_1_1?s=instant-video&amp;ie=UTF8&amp;qid=1546980024&amp;sr=1-1&amp;keywords=The+Fate+of+the+Furious</t>
  </si>
  <si>
    <t>My Big Fat Greek Wedding 2</t>
  </si>
  <si>
    <t>https://www.amazon.com/My-Big-Fat-Greek-Wedding/dp/B01DASBBQU/ref=sr_1_1?s=instant-video&amp;ie=UTF8&amp;qid=1481219106&amp;sr=1-1&amp;keywords=My+Big+Fat+Greek+Wedding+2</t>
  </si>
  <si>
    <t>Resident Evil: Afterlife</t>
  </si>
  <si>
    <t>action, adventure, horror</t>
  </si>
  <si>
    <t>http://www.amazon.com/gp/product/B008Y6WO88/?tag=titb-20</t>
  </si>
  <si>
    <t>Action, Adventure, Thriller, Crime</t>
  </si>
  <si>
    <t>http://www.amazon.com/gp/product/B00FY2UJAU/?tag=titb-20</t>
  </si>
  <si>
    <t>The Other Woman (2014)</t>
  </si>
  <si>
    <t>http://www.amazon.com/gp/product/B00JXCZKU6/?tag=titb-20</t>
  </si>
  <si>
    <t>The Strangers: Prey at Night</t>
  </si>
  <si>
    <t>https://www.amazon.com/Strangers-Prey-at-Night/dp/B07B8CYRZR/ref=sr_1_3?s=instant-video&amp;ie=UTF8&amp;qid=1546970777&amp;sr=1-3&amp;keywords=The+Strangers%3A+Prey+at+Night</t>
  </si>
  <si>
    <t>The Perfect Guy</t>
  </si>
  <si>
    <t>http://www.amazon.com/gp/product/B0159COAXQ/?tag=titb-20</t>
  </si>
  <si>
    <t>http://www.amazon.com/gp/product/B018HCDOVY/?tag=titb-20</t>
  </si>
  <si>
    <t>Rocketman</t>
  </si>
  <si>
    <t>https://www.amazon.co.uk/Rocketman-Taron-Egerton/dp/B07S626T5F/ref=sr_1_1?keywords=Rocketman&amp;qid=1577973918&amp;s=instant-video&amp;sr=1-1</t>
  </si>
  <si>
    <t>The Addams Family</t>
  </si>
  <si>
    <t>https://www.amazon.co.uk/Addams-Family-Conrad-Vernon/dp/B07Z9QYTGH/ref=sr_1_4?keywords=The+Addams+Family&amp;qid=1577974325&amp;s=instant-video&amp;sr=1-4</t>
  </si>
  <si>
    <t>adventure, comedy, animation, family</t>
  </si>
  <si>
    <t>The Shack</t>
  </si>
  <si>
    <t>https://www.amazon.co.uk/Shack-Sam-Worthington/dp/B072JL35P8/ref=sr_1_1?s=instant-video&amp;ie=UTF8&amp;qid=1546977512&amp;sr=1-1&amp;keywords=The+Shack</t>
  </si>
  <si>
    <t>Animated Feature Film</t>
  </si>
  <si>
    <t>http://www.amazon.com/gp/product/B015D4H780/?tag=titb-20</t>
  </si>
  <si>
    <t>Friday the 13th</t>
  </si>
  <si>
    <t>http://www.amazon.com/gp/product/B002BCJZ60/?tag=titb-20</t>
  </si>
  <si>
    <t>Daddy's Home</t>
  </si>
  <si>
    <t>http://www.amazon.com/gp/product/B019YHGMBK/?tag=titb-20</t>
  </si>
  <si>
    <t>Last Vegas</t>
  </si>
  <si>
    <t>http://www.amazon.com/gp/product/B00HZ4AFOU/?tag=titb-20</t>
  </si>
  <si>
    <t>21 Jump Street</t>
  </si>
  <si>
    <t>http://www.amazon.com/gp/product/B0081L37Z0/?tag=titb-20</t>
  </si>
  <si>
    <t>Parental Guidance</t>
  </si>
  <si>
    <t>http://www.amazon.com/gp/product/B00C1BVM8A/?tag=titb-20</t>
  </si>
  <si>
    <t>https://www.amazon.com/Angry-Birds-Movie-Theatrical/dp/B01FFU3U5G/ref=sr_1_1?s=instant-video&amp;ie=UTF8&amp;qid=1481219392&amp;sr=1-1&amp;keywords=The+Angry+Birds+Movie</t>
  </si>
  <si>
    <t>Planes</t>
  </si>
  <si>
    <t>Adventure, Comedy, Animation, Family</t>
  </si>
  <si>
    <t>http://www.amazon.com/gp/product/B00FQMVCEA/?tag=titb-20</t>
  </si>
  <si>
    <t>The Unborn</t>
  </si>
  <si>
    <t>http://www.amazon.com/gp/product/B002KGDDUQ/?tag=titb-20</t>
  </si>
  <si>
    <t xml:space="preserve">The Fourth Kind </t>
  </si>
  <si>
    <t>mystery, sci-fi, thriller</t>
  </si>
  <si>
    <t>http://www.amazon.com/gp/product/B0036EJEY0/?tag=titb-20</t>
  </si>
  <si>
    <t>The Eye</t>
  </si>
  <si>
    <t>drama, horror, thriller</t>
  </si>
  <si>
    <t>http://www.amazon.com/gp/product/B01BIKUOSI/?tag=titb-20</t>
  </si>
  <si>
    <t>http://www.amazon.co.uk/Transformers-Shia-LaBeouf/dp/B00I0BLUCS/ref=sr_1_3?s=instant-video&amp;ie=UTF8&amp;qid=1457386765&amp;sr=1-3&amp;keywords=transformers</t>
  </si>
  <si>
    <t>American Reunion</t>
  </si>
  <si>
    <t>http://www.amazon.com/gp/product/B008JAGZDE/?tag=titb-20</t>
  </si>
  <si>
    <t>Mystery, Thriller, Crime</t>
  </si>
  <si>
    <t>http://www.amazon.com/gp/product/B00EY8BRGU/?tag=titb-20</t>
  </si>
  <si>
    <t>Forever My Girl</t>
  </si>
  <si>
    <t>https://www.amazon.com/Forever-My-Girl-Alex-Roe/dp/B07B3BDXX3/ref=sr_1_2?s=instant-video&amp;ie=UTF8&amp;qid=1546974454&amp;sr=1-2&amp;keywords=Forever+My+Girl</t>
  </si>
  <si>
    <t>http://www.amazon.com/gp/product/B015ENAX9U/?tag=titb-20</t>
  </si>
  <si>
    <t>Mamma Mia: Here We Go Again!</t>
  </si>
  <si>
    <t>Musical</t>
  </si>
  <si>
    <t>https://www.amazon.com/Mamma-Mia-Here-We-Again/dp/B07FMTQX4X/ref=sr_1_1?s=instant-video&amp;ie=UTF8&amp;qid=1546975594&amp;sr=1-1&amp;keywords=Mamma+Mia%3A+Here+We+Go+Again%21</t>
  </si>
  <si>
    <t xml:space="preserve">The Final Destination </t>
  </si>
  <si>
    <t>http://www.amazon.com/gp/product/B002YDTPHA/?tag=titb-20</t>
  </si>
  <si>
    <t>Maze Runner: The Death Cure</t>
  </si>
  <si>
    <t>https://www.amazon.com/Maze-Runner-Death-Dylan-OBrien/dp/B07981P2YW/ref=sr_1_2?s=instant-video&amp;ie=UTF8&amp;qid=1546975545&amp;sr=1-2&amp;keywords=Maze+Runner%3A+The+Death+Cure</t>
  </si>
  <si>
    <t>https://www.amazon.co.uk/Thor-Ragnarok-Theatrical-Chris-Hemsworth/dp/B076MN9MBM/ref=sr_1_1?s=instant-video&amp;ie=UTF8&amp;qid=1546980871&amp;sr=1-1&amp;keywords=Thor%3A+Ragnarok</t>
  </si>
  <si>
    <t>The Way, Way Back</t>
  </si>
  <si>
    <t>http://www.amazon.com/gp/product/B00FBSP9SO/?tag=titb-20</t>
  </si>
  <si>
    <t>https://www.amazon.com/Captain-America-Civil-Bonus-Features/dp/B01F4BYO2E/ref=sr_1_1?s=instant-video&amp;ie=UTF8&amp;qid=1481219563&amp;sr=1-1&amp;keywords=Captain+America%3A+Civil+War</t>
  </si>
  <si>
    <t>Dear John</t>
  </si>
  <si>
    <t>romance, war</t>
  </si>
  <si>
    <t>http://www.amazon.com/gp/product/B003IWG4ZW/?tag=titb-20</t>
  </si>
  <si>
    <t xml:space="preserve">Inglourious Basterds </t>
  </si>
  <si>
    <t>adventure, war</t>
  </si>
  <si>
    <t>http://www.amazon.com/gp/product/B002YCVWXQ/?tag=titb-20</t>
  </si>
  <si>
    <t>http://www.amazon.com/gp/product/B004FI5F4O/?tag=titb-20</t>
  </si>
  <si>
    <t>http://www.amazon.com/gp/product/B00QROJ94Q/?tag=titb-20</t>
  </si>
  <si>
    <t>Nightcrawler</t>
  </si>
  <si>
    <t>drama, thriller, crime</t>
  </si>
  <si>
    <t>http://www.amazon.com/gp/product/B00TF874XE/?tag=titb-20</t>
  </si>
  <si>
    <t>http://www.amazon.com/gp/product/B001PP9ALY/?tag=titb-20</t>
  </si>
  <si>
    <t>http://www.amazon.com/gp/product/B012PJVQ7Y/?tag=titb-20</t>
  </si>
  <si>
    <t>Hansel and Gretel: Witch Hunters</t>
  </si>
  <si>
    <t>Action, Fantasy, Horro, Comedy</t>
  </si>
  <si>
    <t>http://www.amazon.com/gp/product/B00C7DGQ9C/?tag=titb-20</t>
  </si>
  <si>
    <t>The Hustle</t>
  </si>
  <si>
    <t>https://www.amazon.co.uk/Hustle-Timothy-Simons/dp/B07X5BW6D9/ref=sr_1_1?keywords=The+Hustle&amp;qid=1577974393&amp;s=instant-video&amp;sr=1-1</t>
  </si>
  <si>
    <t>The Visitor</t>
  </si>
  <si>
    <t>crime, music</t>
  </si>
  <si>
    <t>http://www.amazon.com/gp/product/B001N406EM/?tag=titb-20</t>
  </si>
  <si>
    <t>http://www.amazon.com/gp/product/B001EMXS1Q/?tag=titb-20</t>
  </si>
  <si>
    <t>Paul, Apostle of Christ</t>
  </si>
  <si>
    <t>https://www.amazon.com/Paul-Apostle-Christ-Jim-Caviezel/dp/B07C45SV37/ref=sr_1_2?s=instant-video&amp;ie=UTF8&amp;qid=1546975366&amp;sr=1-2&amp;keywords=Paul%2C+Apostle+of+Christ</t>
  </si>
  <si>
    <t>The Social Network</t>
  </si>
  <si>
    <t xml:space="preserve">biography </t>
  </si>
  <si>
    <t>http://www.amazon.com/gp/product/B004HWR406/?tag=titb-20</t>
  </si>
  <si>
    <t>Child’s Play</t>
  </si>
  <si>
    <t>https://www.amazon.co.uk/Childs-Play-Aubrey-Plaza/dp/B07WW74CMJ/ref=sr_1_1?crid=10WBSHM1QE5M8&amp;keywords=childs+play+2019&amp;qid=1577973280&amp;s=instant-video&amp;sprefix=Child%E2%80%99s+Play+%2Cinstant-video%2C166&amp;sr=1-1</t>
  </si>
  <si>
    <t xml:space="preserve">A Serious Man </t>
  </si>
  <si>
    <t>http://www.amazon.com/gp/product/B00336C3EY/?tag=titb-20</t>
  </si>
  <si>
    <t>Blockers</t>
  </si>
  <si>
    <t>https://www.amazon.com/Blockers-Leslie-Mann/dp/B07BW7954L/ref=sr_1_2?s=instant-video&amp;ie=UTF8&amp;qid=1546970107&amp;sr=1-2&amp;keywords=Blockers</t>
  </si>
  <si>
    <t>Non-Stop</t>
  </si>
  <si>
    <t>action, mystery, thriller</t>
  </si>
  <si>
    <t>http://www.amazon.com/gp/product/B00KW274SM/?tag=titb-20</t>
  </si>
  <si>
    <t>The Last Song</t>
  </si>
  <si>
    <t>http://www.amazon.com/gp/product/B003ZUTS5A/?tag=titb-20</t>
  </si>
  <si>
    <t xml:space="preserve">Hannah Montana: The Movie </t>
  </si>
  <si>
    <t>http://www.amazon.com/gp/product/B003W9LKBO/?tag=titb-20</t>
  </si>
  <si>
    <t>Burn After Reading</t>
  </si>
  <si>
    <t>comedy, crime</t>
  </si>
  <si>
    <t>http://www.amazon.com/gp/product/B001Q2J8BS/?tag=titb-20</t>
  </si>
  <si>
    <t>Marley and Me</t>
  </si>
  <si>
    <t>http://www.amazon.com/gp/product/B00280Q88S/?tag=titb-20</t>
  </si>
  <si>
    <t>Harry Potter and the Deathly Hallows Part 2</t>
  </si>
  <si>
    <t>adventure, fantasy, mystery</t>
  </si>
  <si>
    <t>http://www.amazon.com/gp/product/B005UG542S/?tag=titb-20</t>
  </si>
  <si>
    <t xml:space="preserve">John Wick: Chapter 3 </t>
  </si>
  <si>
    <t>https://www.amazon.co.uk/John-Wick-Chapter-3-Parabellum/dp/B07RTBCRN6/ref=sr_1_fkmr0_1?keywords=JexiJohn+Wick%3A+Chapter+3+%E2%80%94+Parabellum&amp;qid=1577973585&amp;s=instant-video&amp;sr=1-1-fkmr0</t>
  </si>
  <si>
    <t>http://www.amazon.com/gp/product/B00E0SX118/?tag=titb-20</t>
  </si>
  <si>
    <t>The Descendants</t>
  </si>
  <si>
    <t>http://www.amazon.com/gp/product/B007JRU2UK/?tag=titb-20</t>
  </si>
  <si>
    <t>God’s Not Dead 2</t>
  </si>
  <si>
    <t>https://www.amazon.com/Gods-Dead-Melissa-Joan-Hart/dp/B01DQ7OOT6/ref=sr_1_2?s=instant-video&amp;ie=UTF8&amp;qid=1481218600&amp;sr=1-2&amp;keywords=God%E2%80%99s+Not+Dead+2</t>
  </si>
  <si>
    <t>Epic Movie</t>
  </si>
  <si>
    <t>http://www.amazon.co.uk/Epic-Movie-Kal-Penn/dp/B00FYOGVGE/ref=sr_1_1?s=instant-video&amp;ie=UTF8&amp;qid=1457385795&amp;sr=1-1&amp;keywords=Epic+Movie</t>
  </si>
  <si>
    <t>Central Intelligence</t>
  </si>
  <si>
    <t>https://www.amazon.com/Central-intelligence-Dwayne-Johnson/dp/B01H640LV0/ref=sr_1_1?s=instant-video&amp;ie=UTF8&amp;qid=1481219429&amp;sr=1-1&amp;keywords=Central+Intelligence</t>
  </si>
  <si>
    <t>The Emoji Movie</t>
  </si>
  <si>
    <t>https://www.amazon.co.uk/Emoji-Movie-Anna-Faris/dp/B074TR77DD/ref=sr_1_1?s=instant-video&amp;ie=UTF8&amp;qid=1546978556&amp;sr=1-1&amp;keywords=The+Emoji+Movie</t>
  </si>
  <si>
    <t xml:space="preserve">Zombieland </t>
  </si>
  <si>
    <t>comedy, horror</t>
  </si>
  <si>
    <t>http://www.amazon.com/gp/product/B0030B624E/?tag=titb-20</t>
  </si>
  <si>
    <t>http://www.amazon.com/gp/product/B009LRE040/?tag=titb-20</t>
  </si>
  <si>
    <t>https://www.amazon.co.uk/Guardians-Galaxy-Vol-Theatrical-Version/dp/B071DPLCRK/ref=sr_1_1?s=instant-video&amp;ie=UTF8&amp;qid=1546980468&amp;sr=1-1&amp;keywords=Guardians+of+the+Galaxy+Vol.+2</t>
  </si>
  <si>
    <t>Fame</t>
  </si>
  <si>
    <t>comedy, musical</t>
  </si>
  <si>
    <t>http://www.amazon.com/gp/product/B002ZCAB96/?tag=titb-20</t>
  </si>
  <si>
    <t>John Wick: Chapter 2</t>
  </si>
  <si>
    <t>https://www.amazon.co.uk/John-Wick-Chapter-Thomas-Sadoski/dp/B06WD5LZG2/ref=sr_1_1?s=instant-video&amp;ie=UTF8&amp;qid=1546980924&amp;sr=1-1&amp;keywords=John+Wick%3A+Chapter+Two</t>
  </si>
  <si>
    <t>http://www.amazon.com/gp/product/B016JGX1DQ/?tag=titb-20</t>
  </si>
  <si>
    <t xml:space="preserve">Fast and Furious </t>
  </si>
  <si>
    <t>http://www.amazon.com/gp/product/B002LANLDK/?tag=titb-20</t>
  </si>
  <si>
    <t>The SpongeBob Movie</t>
  </si>
  <si>
    <t>http://www.amazon.com/gp/product/B00T57EOK6/?tag=titb-20</t>
  </si>
  <si>
    <t>http://www.amazon.com/gp/product/B00KYKNHME/?tag=titb-20</t>
  </si>
  <si>
    <t>Action, Drama, Fantasy</t>
  </si>
  <si>
    <t>http://www.amazon.com/gp/product/B00ISJSK7K/?tag=titb-20</t>
  </si>
  <si>
    <t>https://www.amazon.com/Suicide-Squad-Will-Smith/dp/B01J7YLPGM/ref=sr_1_1?s=instant-video&amp;ie=UTF8&amp;qid=1481219513&amp;sr=1-1&amp;keywords=Suicide+Squad</t>
  </si>
  <si>
    <t>Step Up Revolution</t>
  </si>
  <si>
    <t>http://www.amazon.com/gp/product/B00A3YTC6Q/?tag=titb-20</t>
  </si>
  <si>
    <t>http://www.amazon.com/gp/product/B005TBN3EU/?tag=titb-20</t>
  </si>
  <si>
    <t>http://www.amazon.com/gp/product/B00BJS7104/?tag=titb-20</t>
  </si>
  <si>
    <t>Southside with You</t>
  </si>
  <si>
    <t>https://www.amazon.com/Southside-You-Tika-Sumpter/dp/B01L0QPPHK/ref=sr_1_1?s=instant-video&amp;ie=UTF8&amp;qid=1481217958&amp;sr=1-1&amp;keywords=Southside+with+You</t>
  </si>
  <si>
    <t xml:space="preserve">action, adventure,  </t>
  </si>
  <si>
    <t>http://www.amazon.com/gp/product/B00GIXT45U/?tag=titb-20</t>
  </si>
  <si>
    <t>Run the Race</t>
  </si>
  <si>
    <t>Drama, Sport</t>
  </si>
  <si>
    <t>http://www.amazon.com/gp/product/B018HIZ65U/?tag=titb-20</t>
  </si>
  <si>
    <t>Dumb and Dumber To</t>
  </si>
  <si>
    <t>http://www.amazon.com/gp/product/B00S8P05OK/?tag=titb-20</t>
  </si>
  <si>
    <t>action, adventure, comedy</t>
  </si>
  <si>
    <t>http://www.amazon.com/gp/product/B0088WG89O/?tag=titb-20</t>
  </si>
  <si>
    <t>Whiplash</t>
  </si>
  <si>
    <t>Best Supporting Actor (J.K. Simmons), Best Film Editing (Tom Cross), Best Sound Mixing (Craig Mann, Ben Wilkins and Thomas Curley)</t>
  </si>
  <si>
    <t>http://www.amazon.com/gp/product/B00PRXDUE8/?tag=titb-20</t>
  </si>
  <si>
    <t>Due Date</t>
  </si>
  <si>
    <t>http://www.amazon.com/gp/product/B004LFJWL8/?tag=titb-20</t>
  </si>
  <si>
    <t>Lincoln</t>
  </si>
  <si>
    <t>http://www.amazon.com/gp/product/B00C1BU7V8/?tag=titb-20</t>
  </si>
  <si>
    <t>Fifty Shades of Black</t>
  </si>
  <si>
    <t>https://www.amazon.com/Fifty-Shades-Black-Marlon-Wayans/dp/B01E9H4SIY/ref=sr_1_1?s=instant-video&amp;ie=UTF8&amp;qid=1481218283&amp;sr=1-1&amp;keywords=Fifty+Shades+of+Black</t>
  </si>
  <si>
    <t>St. Vincent</t>
  </si>
  <si>
    <t>http://www.amazon.com/gp/product/B00QUEE4GQ/?tag=titb-20</t>
  </si>
  <si>
    <t>http://www.amazon.com/gp/product/B00APJLY0Q/?tag=titb-20</t>
  </si>
  <si>
    <t>action, adventure, drama, mystery, thriller, fantasy, romance, family</t>
  </si>
  <si>
    <t>http://www.amazon.com/gp/product/B00P7PK6JS/?tag=titb-20</t>
  </si>
  <si>
    <t>The Best Man Holiday</t>
  </si>
  <si>
    <t>http://www.amazon.com/gp/product/B00ID4IATI/?tag=titb-20</t>
  </si>
  <si>
    <t>action, adventure, sci-fi, thriller</t>
  </si>
  <si>
    <t>http://www.amazon.com/gp/product/B018UL4Q4G/?tag=titb-20</t>
  </si>
  <si>
    <t>Premonition</t>
  </si>
  <si>
    <t>Scary Stories to Tell in the Dark</t>
  </si>
  <si>
    <t>https://www.amazon.co.uk/Scary-Stories-Tell-Dark-Colletti/dp/B07X4VYPVV/ref=sr_1_1?crid=3PQ484RNA9F3W&amp;keywords=scary+stories+to+tell+in+the+dark&amp;qid=1577973933&amp;s=instant-video&amp;sprefix=Scary+Stories+to+Tell+in+the+Dark%2Cinstant-video%2C146&amp;sr=1-1</t>
  </si>
  <si>
    <t>Chef</t>
  </si>
  <si>
    <t>http://www.amazon.com/gp/product/B00O1SDDOW/?tag=titb-20</t>
  </si>
  <si>
    <t xml:space="preserve">Up </t>
  </si>
  <si>
    <t>animation, adventure, family</t>
  </si>
  <si>
    <t>http://www.amazon.com/gp/product/B005ZMTXMY/?tag=titb-20</t>
  </si>
  <si>
    <t>A Dog's Way Home</t>
  </si>
  <si>
    <t>Adventure, Drama, Family</t>
  </si>
  <si>
    <t>https://www.amazon.co.uk/Dogs-Way-Home-Chris-Bauer/dp/B07N1VQCXY/ref=sr_1_2?keywords=A+Dog%27s+Way+Home&amp;qid=1557072732&amp;s=instant-video&amp;sr=1-2</t>
  </si>
  <si>
    <t>action, sci-fi, drama, thriller</t>
  </si>
  <si>
    <t>http://www.amazon.com/gp/product/B00LP9G64O/?tag=titb-20</t>
  </si>
  <si>
    <t>Ocean’s 8</t>
  </si>
  <si>
    <t>https://www.amazon.com/Oceans-8-Sandra-Bullock/dp/B07FK84VVR/ref=sr_1_1?s=instant-video&amp;ie=UTF8&amp;qid=1546975446&amp;sr=1-1&amp;keywords=Ocean%E2%80%99s+8</t>
  </si>
  <si>
    <t>Horrible Bosses</t>
  </si>
  <si>
    <t>http://www.amazon.com/gp/product/B005LJK3AC/?tag=titb-20</t>
  </si>
  <si>
    <t>Hitman</t>
  </si>
  <si>
    <t>http://www.amazon.co.uk/Hitman-Timothy-Olyphant/dp/B00H36J9UQ/ref=sr_1_2?s=instant-video&amp;ie=UTF8&amp;qid=1457386058&amp;sr=1-2&amp;keywords=Hitman</t>
  </si>
  <si>
    <t>Valentine's Day</t>
  </si>
  <si>
    <t>http://www.amazon.com/gp/product/B0091WZO1S/?tag=titb-20</t>
  </si>
  <si>
    <t>The Town</t>
  </si>
  <si>
    <t>http://www.amazon.com/gp/product/B004CEUEWE/?tag=titb-20</t>
  </si>
  <si>
    <t>http://www.amazon.com/gp/product/B001KAV8F0/?tag=titb-20</t>
  </si>
  <si>
    <t>https://www.amazon.com/Rogue-One-Story-Bonus-Content/dp/B01N4BO8N6/ref=sr_1_2?s=instant-video&amp;ie=UTF8&amp;qid=1483640828&amp;sr=1-2&amp;keywords=Rogue+One</t>
  </si>
  <si>
    <t>http://www.amazon.co.uk/Ratatouille-Patton-Oswalt/dp/B00ET2EZC4/ref=sr_1_1?s=instant-video&amp;ie=UTF8&amp;qid=1457386433&amp;sr=1-1&amp;keywords=Ratatouille</t>
  </si>
  <si>
    <t>Booksmart</t>
  </si>
  <si>
    <t>https://www.amazon.co.uk/Booksmart-Kaitlyn-Dever/dp/B07V4XPWWY/ref=sr_1_1?crid=1WI96X5ERDH8G&amp;keywords=booksmart+prime+video&amp;qid=1577973203&amp;s=instant-video&amp;sprefix=Booksmart%2Cinstant-video%2C139&amp;sr=1-1</t>
  </si>
  <si>
    <t>https://www.amazon.co.uk/Once-upon-Hollywood-Leonardo-DiCaprio/dp/B07W7KY3RM/ref=sr_1_1?keywords=Once+Upon+a+Time+in+Hollywood&amp;qid=1577973812&amp;s=instant-video&amp;sr=1-1</t>
  </si>
  <si>
    <t>A Bad Moms Christmas</t>
  </si>
  <si>
    <t>https://www.amazon.co.uk/Bad-Moms-Christmas/dp/B079J5YMFP/ref=sr_1_1?s=instant-video&amp;ie=UTF8&amp;qid=1546978904&amp;sr=1-1&amp;keywords=A+Bad+Moms+Christmas</t>
  </si>
  <si>
    <t>Krampus</t>
  </si>
  <si>
    <t>horror, comedy</t>
  </si>
  <si>
    <t>Visual Effects</t>
  </si>
  <si>
    <t>https://www.amazon.com/Krampus-Adam-Scott/dp/B01DYZLW6I/ref=sr_1_1?s=instant-video&amp;ie=UTF8&amp;qid=1480619548&amp;sr=1-1&amp;keywords=krampus</t>
  </si>
  <si>
    <t>No Good Deed (2014)</t>
  </si>
  <si>
    <t>thriller, horror, crime</t>
  </si>
  <si>
    <t>http://www.amazon.com/gp/product/B00NMUWM1A/?tag=titb-20</t>
  </si>
  <si>
    <t>The Ides of March</t>
  </si>
  <si>
    <t>http://www.amazon.com/gp/product/B006X4MW30/?tag=titb-20</t>
  </si>
  <si>
    <t>Bridge of Spies</t>
  </si>
  <si>
    <t>thriller, history</t>
  </si>
  <si>
    <t>http://www.amazon.com/gp/product/B01B5H1SIY/?tag=titb-20</t>
  </si>
  <si>
    <t>Into the Woods</t>
  </si>
  <si>
    <t>adventure, fantasy, comedy, family, musical</t>
  </si>
  <si>
    <t>http://www.amazon.com/gp/product/B00TPELV50/?tag=titb-20</t>
  </si>
  <si>
    <t>action, adventure, sci-fi, mystery</t>
  </si>
  <si>
    <t>http://www.amazon.com/gp/product/B00TU9UFTS/?tag=titb-20</t>
  </si>
  <si>
    <t>xXx: The Return of Xander Cage</t>
  </si>
  <si>
    <t>https://www.amazon.co.uk/xXx-Return-Xander-Vin-Diesel/dp/B01N4N8Q65/ref=sr_1_1?s=instant-video&amp;ie=UTF8&amp;qid=1546980971&amp;sr=1-1&amp;keywords=xXx%3A+The+Return+of+Xander+Cage</t>
  </si>
  <si>
    <t>Nerve</t>
  </si>
  <si>
    <t>https://www.amazon.com/Nerve-Emma-Roberts/dp/B01J2IXCVO/ref=sr_1_1?s=instant-video&amp;ie=UTF8&amp;qid=1481218950&amp;sr=1-1&amp;keywords=Nerve</t>
  </si>
  <si>
    <t>The Hundred-Foot Journey</t>
  </si>
  <si>
    <t>http://www.amazon.com/gp/product/B00N2YWAF4/?tag=titb-20</t>
  </si>
  <si>
    <t>The Book Thief</t>
  </si>
  <si>
    <t>Drama, War</t>
  </si>
  <si>
    <t>http://www.amazon.com/gp/product/B00I2X7X7K/?tag=titb-20</t>
  </si>
  <si>
    <t>Vampires Suck</t>
  </si>
  <si>
    <t>http://www.amazon.com/gp/product/B004EDQ698/?tag=titb-20</t>
  </si>
  <si>
    <t>http://www.amazon.com/gp/product/B005ML94JU/?tag=titb-20</t>
  </si>
  <si>
    <t>Best Editing, Best Sound, Best Sound Editing</t>
  </si>
  <si>
    <t>http://www.amazon.co.uk/Bourne-Ultimatum-Matt-Damon/dp/B00FZKZ4D8/ref=sr_1_1?s=instant-video&amp;ie=UTF8&amp;qid=1457386577&amp;sr=1-1&amp;keywords=The+Bourne+Ultimatum</t>
  </si>
  <si>
    <t>family, adventure</t>
  </si>
  <si>
    <t>http://www.amazon.co.uk/Enchanted-Amy-Adams/dp/B00ET1R5AE/ref=sr_1_1?s=instant-video&amp;ie=UTF8&amp;qid=1457385783&amp;sr=1-1&amp;keywords=Enchanted</t>
  </si>
  <si>
    <t>https://www.amazon.co.uk/Boss-Baby-Alec-Baldwin/dp/B079HW1RVY/ref=sr_1_1?s=instant-video&amp;ie=UTF8&amp;qid=1546980766&amp;sr=1-1&amp;keywords=The+Boss+Baby</t>
  </si>
  <si>
    <t>Fantasy</t>
  </si>
  <si>
    <t>https://www.amazon.com/Fantastic-Beasts-Where-Find-Them/dp/B01N0AEYU6/ref=sr_1_1?s=instant-video&amp;ie=UTF8&amp;qid=1483640814&amp;sr=1-1&amp;keywords=Fantastic+Beasts+%26+Where+to+Find+Them</t>
  </si>
  <si>
    <t xml:space="preserve">Transformers: Revenge of the Fallen </t>
  </si>
  <si>
    <t>http://www.amazon.com/gp/product/B002SARF94/?tag=titb-20</t>
  </si>
  <si>
    <t>Captain Phillips</t>
  </si>
  <si>
    <t>Action, Adventure, Biography, Drama, Thriller, Crime</t>
  </si>
  <si>
    <t>http://www.amazon.com/gp/product/B00HYTSTNU/?tag=titb-20</t>
  </si>
  <si>
    <t>The Foreigner</t>
  </si>
  <si>
    <t>The Lucky One</t>
  </si>
  <si>
    <t>http://www.amazon.com/gp/product/B00932A4N4/?tag=titb-20</t>
  </si>
  <si>
    <t>Trainwreck</t>
  </si>
  <si>
    <t>http://www.amazon.com/gp/product/B017QHYW1W/?tag=titb-20</t>
  </si>
  <si>
    <t>http://www.amazon.com/gp/product/B015YJRQ8U/?tag=titb-20</t>
  </si>
  <si>
    <t>action, adventure, sci-fi, comedy, animation, family</t>
  </si>
  <si>
    <t>http://www.amazon.com/gp/product/B00TYBBYK6/?tag=titb-20</t>
  </si>
  <si>
    <t>Actor in a Leading Role, Cinematography, Directing</t>
  </si>
  <si>
    <t>https://www.amazon.com/Revenant-Leonardo-Dicaprio/dp/B01AB7GOD8/ref=sr_1_1?s=instant-video&amp;ie=UTF8&amp;qid=1481219490&amp;sr=1-1&amp;keywords=The+Revenant</t>
  </si>
  <si>
    <t>House at the End of The Street</t>
  </si>
  <si>
    <t>http://www.amazon.com/gp/product/B00AYB20KI/?tag=titb-20</t>
  </si>
  <si>
    <t>http://www.amazon.com/gp/product/B003RV43X4/?tag=titb-20</t>
  </si>
  <si>
    <t>https://www.amazon.co.uk/How-Train-Your-Dragon-Hidden/dp/B07ND42WCQ/ref=sr_1_1?keywords=How+to+Train+Your+Dragon%3A+The+Hidden+World&amp;qid=1557072419&amp;s=instant-video&amp;sr=1-1-catcorr</t>
  </si>
  <si>
    <t>Hunter Killer</t>
  </si>
  <si>
    <t>https://www.amazon.com/Hunter-Killer-Gerard-Butler/dp/B07L9FHQXM/ref=sr_1_1?s=instant-video&amp;ie=UTF8&amp;qid=1546975030&amp;sr=1-1&amp;keywords=Hunter+Killer</t>
  </si>
  <si>
    <t>This is the End</t>
  </si>
  <si>
    <t>Action, Sci-Fi, Fantasy, Comedy</t>
  </si>
  <si>
    <t>http://www.amazon.com/gp/product/B00EP0MY64/?tag=titb-20</t>
  </si>
  <si>
    <t>John Wick</t>
  </si>
  <si>
    <t>http://www.amazon.com/gp/product/B00R8Q0KV8/?tag=titb-20</t>
  </si>
  <si>
    <t>Halloween</t>
  </si>
  <si>
    <t>About Last Night (2014)</t>
  </si>
  <si>
    <t>drama, comedy, romance</t>
  </si>
  <si>
    <t>http://www.amazon.com/gp/product/B00IGE5IG8/?tag=titb-20</t>
  </si>
  <si>
    <t>Biography, Drama, Comedy, Crime</t>
  </si>
  <si>
    <t>http://www.amazon.com/gp/product/B00IIUATDM/?tag=titb-20</t>
  </si>
  <si>
    <t>Scary Movie 5</t>
  </si>
  <si>
    <t>Thriller, Horror, Comedy</t>
  </si>
  <si>
    <t>http://www.amazon.com/gp/product/B00EAZCQ8K/?tag=titb-20</t>
  </si>
  <si>
    <t>Action, Adventure, Comedy</t>
  </si>
  <si>
    <t>https://www.amazon.co.uk/Jumanji-Next-Level-Dwayne-Johnson/dp/B0825CCP1Z/ref=sr_1_2?crid=32SDFJT8YCWX6&amp;keywords=jumanji+the+next+level&amp;qid=1577973625&amp;s=instant-video&amp;sprefix=Jumanji%3A+The+Next+Level%2Cinstant-video%2C144&amp;sr=1-2</t>
  </si>
  <si>
    <t>Pineapple Express</t>
  </si>
  <si>
    <t>http://www.amazon.com/gp/product/B00DC5OICG/?tag=titb-20</t>
  </si>
  <si>
    <t>Love, Simon</t>
  </si>
  <si>
    <t>https://www.amazon.com/Love-Simon-Nick-Robinson/dp/B07B427P5V/ref=sr_1_2?s=instant-video&amp;ie=UTF8&amp;qid=1546975610&amp;sr=1-2&amp;keywords=Love%2C+Simon</t>
  </si>
  <si>
    <t>The LEGO Batman Movie</t>
  </si>
  <si>
    <t>https://www.amazon.co.uk/LEGO-Batman-Movie-Will-Arnett/dp/B01MZGF2DX/ref=sr_1_1?s=instant-video&amp;ie=UTF8&amp;qid=1546981581&amp;sr=1-1&amp;keywords=The+LEGO+Batman+Movie</t>
  </si>
  <si>
    <t>http://www.amazon.co.uk/I-Am-Legend-Will-Smith/dp/B00FYO7S4S/ref=sr_1_1?s=instant-video&amp;ie=UTF8&amp;qid=1457386082&amp;sr=1-1&amp;keywords=I+Am+Legend</t>
  </si>
  <si>
    <t>https://www.amazon.com/Ice-Age-Collision-Ray-Romano/dp/B01IS5QPXE/ref=sr_1_1?s=instant-video&amp;ie=UTF8&amp;qid=1481219161&amp;sr=1-1&amp;keywords=Ice+Age%3A+Collision+Course</t>
  </si>
  <si>
    <t>action, adventure, sci-fi, fantasy, comedy, animation</t>
  </si>
  <si>
    <t>http://www.amazon.com/gp/product/B00R2Z3SZA/?tag=titb-20</t>
  </si>
  <si>
    <t>https://www.amazon.com/Sing-Matthew-McConaughey/dp/B01NCIFSMT/ref=sr_1_1?s=instant-video&amp;ie=UTF8&amp;qid=1483641241&amp;sr=1-1&amp;keywords=Sing</t>
  </si>
  <si>
    <t>The Danish Girl</t>
  </si>
  <si>
    <t>Actress in a Supporting Role</t>
  </si>
  <si>
    <t>https://www.amazon.com/Danish-Girl-Eddie-Redmayne/dp/B01AZ2636M/ref=sr_1_1?s=instant-video&amp;ie=UTF8&amp;qid=1481217923&amp;sr=1-1&amp;keywords=The+Danish+Girl</t>
  </si>
  <si>
    <t>The Bucket List</t>
  </si>
  <si>
    <t>http://www.amazon.co.uk/Bucket-List-Jack-Nicholson/dp/B00EU76FIA/ref=sr_1_1?s=instant-video&amp;ie=UTF8&amp;qid=1457386594&amp;sr=1-1&amp;keywords=The+Bucket+List</t>
  </si>
  <si>
    <t>Contraband</t>
  </si>
  <si>
    <t>action, crime, drama</t>
  </si>
  <si>
    <t>http://www.amazon.com/gp/product/B007X16GFC/?tag=titb-20</t>
  </si>
  <si>
    <t>http://www.amazon.com/gp/product/B00S4P24GQ/?tag=titb-20</t>
  </si>
  <si>
    <t xml:space="preserve">Bride Wars </t>
  </si>
  <si>
    <t>http://www.amazon.com/gp/product/B0027W8T7K/?tag=titb-20</t>
  </si>
  <si>
    <t>http://www.amazon.com/gp/product/B015K53VXW/?tag=titb-20</t>
  </si>
  <si>
    <t>Twilight: Breaking Dawn</t>
  </si>
  <si>
    <t>Hope Springs</t>
  </si>
  <si>
    <t>http://www.amazon.com/gp/product/B00AHSINKO/?tag=titb-20</t>
  </si>
  <si>
    <t>https://www.amazon.co.uk/Kingsman-Golden-Circle-Colin-Firth/dp/B075MN78VR/ref=sr_1_1?s=instant-video&amp;ie=UTF8&amp;qid=1546978535&amp;sr=1-1&amp;keywords=Kingsman%3A+The+Golden+Circle</t>
  </si>
  <si>
    <t>Hobbs and Shaw</t>
  </si>
  <si>
    <t>https://www.amazon.co.uk/Fast-Furious-Hobbs-Dwayne-Johnson/dp/B07WHJFN3L/ref=sr_1_1?crid=3HRB3SJOA6JPD&amp;keywords=fast+%26+furious+presents+hobbs+%26+shaw&amp;qid=1577973429&amp;s=instant-video&amp;sprefix=Fast+%26+Furious+Presents%3A+Hobbs+and+Shaw%2Cinstant-video%2C147&amp;sr=1-1</t>
  </si>
  <si>
    <t>Action, Adventure, Fantasy</t>
  </si>
  <si>
    <t>http://www.amazon.com/gp/product/B00IMYZL2S/?tag=titb-20</t>
  </si>
  <si>
    <t>Vantage Point</t>
  </si>
  <si>
    <t>http://www.amazon.com/gp/product/B001DIZPXA/?tag=titb-20</t>
  </si>
  <si>
    <t>The Forest</t>
  </si>
  <si>
    <t>https://www.amazon.com/Forest-Natalie-Dormer/dp/B01D5FLDH0/ref=sr_1_1?s=instant-video&amp;ie=UTF8&amp;qid=1481218740&amp;sr=1-1&amp;keywords=The+Forest</t>
  </si>
  <si>
    <t>Teen Titans Go! To The Movies</t>
  </si>
  <si>
    <t>https://www.amazon.com/Teen-Titans-Movies-Greg-Cipes/dp/B07JBKDS5Q/ref=sr_1_1?s=instant-video&amp;ie=UTF8&amp;qid=1546974922&amp;sr=1-1&amp;keywords=Teen+Titans+Go%21+To+The+Movies</t>
  </si>
  <si>
    <t>action, adventure, sci-fi, thriller, fantasy</t>
  </si>
  <si>
    <t>http://www.amazon.com/gp/product/B00OH74BXY/?tag=titb-20</t>
  </si>
  <si>
    <t xml:space="preserve">Harry Potter and the Half-Blood Prince </t>
  </si>
  <si>
    <t>http://www.amazon.com/gp/product/B0091X4EYK/?tag=titb-20</t>
  </si>
  <si>
    <t>Lone Survivor</t>
  </si>
  <si>
    <t>Action, Biography, Drama, Thriller, War</t>
  </si>
  <si>
    <t>http://www.amazon.com/gp/product/B00JX1ROME/?tag=titb-20</t>
  </si>
  <si>
    <t>Tyler Perry's Why Did I get Married</t>
  </si>
  <si>
    <t>21 and Over</t>
  </si>
  <si>
    <t>http://www.amazon.com/gp/product/B00DGNOJ00/?tag=titb-20</t>
  </si>
  <si>
    <t>https://www.amazon.com/Now-You-See-Me-2/dp/B01GPH7UFO/ref=sr_1_1?s=instant-video&amp;ie=UTF8&amp;qid=1481219173&amp;sr=1-1&amp;keywords=Now+You+See+Me+2</t>
  </si>
  <si>
    <t>Michael Clayton</t>
  </si>
  <si>
    <t>https://www.amazon.com/Kung-Fu-Panda-Jack-Black/dp/B01B5I1A5Y/ref=sr_1_1?s=instant-video&amp;ie=UTF8&amp;qid=1481219446&amp;sr=1-1&amp;keywords=Kung+Fu+Panda+3</t>
  </si>
  <si>
    <t>Tyler Perry's The Family That Preys</t>
  </si>
  <si>
    <t>http://www.amazon.com/gp/product/B001OFIG2Y/?tag=titb-20</t>
  </si>
  <si>
    <t>Into the Wild</t>
  </si>
  <si>
    <t>http://www.amazon.co.uk/INTO-WILD-Emile-Hirsch/dp/B00FYOAO4E/ref=sr_1_1?s=instant-video&amp;ie=UTF8&amp;qid=1457386144&amp;sr=1-1&amp;keywords=Into+the+Wild</t>
  </si>
  <si>
    <t>Resident Evil: Retribution</t>
  </si>
  <si>
    <t>action, horror, sci-fi</t>
  </si>
  <si>
    <t>http://www.amazon.com/gp/product/B00APUQMD4/?tag=titb-20</t>
  </si>
  <si>
    <t>Adventure, Fantasy, Comedy, Animation, Family</t>
  </si>
  <si>
    <t>http://www.amazon.com/gp/product/B00G9U7NEQ/?tag=titb-20</t>
  </si>
  <si>
    <t xml:space="preserve">Obsessed </t>
  </si>
  <si>
    <t>http://www.amazon.com/gp/product/B002KCYIEA/?tag=titb-20</t>
  </si>
  <si>
    <t>Midnight in Paris</t>
  </si>
  <si>
    <t>comedy, fantasy, romance</t>
  </si>
  <si>
    <t>http://www.amazon.com/gp/product/B006O5Y09C/?tag=titb-20</t>
  </si>
  <si>
    <t>Shutter Island</t>
  </si>
  <si>
    <t>http://www.amazon.com/gp/product/B003NTSBUG/?tag=titb-20</t>
  </si>
  <si>
    <t xml:space="preserve">Knowing </t>
  </si>
  <si>
    <t>mystery, sci-fi</t>
  </si>
  <si>
    <t>http://www.amazon.com/gp/product/B002GGKBT6/?tag=titb-20</t>
  </si>
  <si>
    <t>Ocean's 13</t>
  </si>
  <si>
    <t>crime, comedy</t>
  </si>
  <si>
    <t>http://www.amazon.co.uk/Oceans-Thirteen-George-Clooney/dp/B00HNYCP90/ref=sr_1_1?s=instant-video&amp;ie=UTF8&amp;qid=1457386359&amp;sr=1-1&amp;keywords=Ocean%27s+13</t>
  </si>
  <si>
    <t>Tyler Perry's A Madea Family Funeral</t>
  </si>
  <si>
    <t>https://www.amazon.co.uk/Tyler-Perrys-Madea-Family-Funeral/dp/B07S86XJD4/ref=sr_1_1?keywords=Tyler+Perry%27s+A+Madea+Family+Funeral&amp;qid=1577974532&amp;s=instant-video&amp;sr=1-1</t>
  </si>
  <si>
    <t>The Kite Runner</t>
  </si>
  <si>
    <t>http://www.amazon.co.uk/KITE-RUNNER-Khalid-Abdalla/dp/B00FZ3SE2I/ref=sr_1_1?s=instant-video&amp;ie=UTF8&amp;qid=1457386669&amp;sr=1-1&amp;keywords=The+Kite+Runner</t>
  </si>
  <si>
    <t>The Intruder</t>
  </si>
  <si>
    <t>https://www.amazon.co.uk/Intruder-Dennis-Quaid/dp/B07RG5VS6L/ref=sr_1_1?keywords=The+Intruder&amp;qid=1577974400&amp;s=instant-video&amp;sr=1-1</t>
  </si>
  <si>
    <t>Music and Lyrics</t>
  </si>
  <si>
    <t>http://www.amazon.co.uk/Music-Lyrics-Hugh-Grant/dp/B00I70JJIY/ref=sr_1_1?s=instant-video&amp;ie=UTF8&amp;qid=1457386273&amp;sr=1-1&amp;keywords=Music+and+Lyrics</t>
  </si>
  <si>
    <t>Manchester by the Sea</t>
  </si>
  <si>
    <t>https://www.amazon.com/Manchester-Sea-Casey-Affleck/dp/B01M6BFCRC/ref=sr_1_1?s=instant-video&amp;ie=UTF8&amp;qid=1483640884&amp;sr=1-1&amp;keywords=Manchester+by+the+Sea</t>
  </si>
  <si>
    <t>Diary of a Wimpy Kid 2: Rodrick Rules</t>
  </si>
  <si>
    <t>http://www.amazon.com/gp/product/B00574P9EQ/?tag=titb-20</t>
  </si>
  <si>
    <t>Jack Reacher</t>
  </si>
  <si>
    <t>http://www.amazon.com/gp/product/B00COGY2P2/?tag=titb-20</t>
  </si>
  <si>
    <t>Limitless</t>
  </si>
  <si>
    <t>http://www.amazon.com/gp/product/B005DD7TI0/?tag=titb-20</t>
  </si>
  <si>
    <t>Transporter 3</t>
  </si>
  <si>
    <t>http://www.amazon.com/gp/product/B001RPC8B6/?tag=titb-20</t>
  </si>
  <si>
    <t>The Secret Life of Bees</t>
  </si>
  <si>
    <t>http://www.amazon.com/gp/product/B001RG8II2/?tag=titb-20</t>
  </si>
  <si>
    <t>The Girl on the Train</t>
  </si>
  <si>
    <t>https://www.amazon.com/Girl-Train-Emily-Blunt/dp/B01M7V9R51/ref=sr_1_1?s=instant-video&amp;ie=UTF8&amp;qid=1481219228&amp;sr=1-1&amp;keywords=The+Girl+on+the+Train</t>
  </si>
  <si>
    <t>Spy</t>
  </si>
  <si>
    <t>http://www.amazon.com/gp/product/B013EZQV6E/?tag=titb-20</t>
  </si>
  <si>
    <t>Harold and Kumar Escape from Guantanamo Bay</t>
  </si>
  <si>
    <t>http://www.amazon.com/gp/product/B003KARYYC/?tag=titb-20</t>
  </si>
  <si>
    <t>No Strings Attached</t>
  </si>
  <si>
    <t>http://www.amazon.com/gp/product/B00503BN1M/?tag=titb-20</t>
  </si>
  <si>
    <t>The Bye Bye Man</t>
  </si>
  <si>
    <t>https://www.amazon.co.uk/Bye-Man-Douglas-Smith/dp/B06XSMTT3T/ref=sr_1_1?s=instant-video&amp;ie=UTF8&amp;qid=1546981621&amp;sr=1-1&amp;keywords=The+Bye+Bye+Man</t>
  </si>
  <si>
    <t>Breakthrough</t>
  </si>
  <si>
    <t>https://www.amazon.co.uk/Breakthrough-Roxann-Dawson/dp/B07RRR91JF/ref=sr_1_1?keywords=Breakthrough&amp;qid=1577973212&amp;s=instant-video&amp;sr=1-1</t>
  </si>
  <si>
    <t>Alexander and the Terrible, Horrible, No Good, Very Bad Day</t>
  </si>
  <si>
    <t>http://www.amazon.com/gp/product/B00ST1Q90C/?tag=titb-20</t>
  </si>
  <si>
    <t>Tyler Perry’s Boo! A Madea Halloween</t>
  </si>
  <si>
    <t>https://www.amazon.com/Boo-Madea-Halloween-Tyler-Perry/dp/B01M59JF0W/ref=sr_1_1?s=instant-video&amp;ie=UTF8&amp;qid=1481219201&amp;sr=1-1&amp;keywords=Tyler+Perry%E2%80%99s+Boo%21+A+Madea+Halloween</t>
  </si>
  <si>
    <t>Paul Blart: Mall Cop 2</t>
  </si>
  <si>
    <t>http://www.amazon.com/gp/product/B00W96OEV4/?tag=titb-20</t>
  </si>
  <si>
    <t>Hacksaw Ridge</t>
  </si>
  <si>
    <t>https://www.amazon.com/Hacksaw-Ridge-Andrew-Garfield/dp/B01MCXX4K5/ref=sr_1_1?s=instant-video&amp;ie=UTF8&amp;qid=1481218880&amp;sr=1-1&amp;keywords=Hacksaw+Ridge</t>
  </si>
  <si>
    <t>The Big Short</t>
  </si>
  <si>
    <t>Writing (adapted screenplay)</t>
  </si>
  <si>
    <t>https://www.amazon.com/Big-Short-Christian-Bale/dp/B019969US8/ref=sr_1_1?s=instant-video&amp;ie=UTF8&amp;qid=1481218942&amp;sr=1-1&amp;keywords=The+Big+Short</t>
  </si>
  <si>
    <t>Black Christmas</t>
  </si>
  <si>
    <t>https://www.amazon.co.uk/Black-Christmas-Imogen-Poots/dp/B0829CKDF1/ref=sr_1_1?crid=3HP1MJCDF1006&amp;keywords=black+christmas+2019&amp;qid=1577973167&amp;s=instant-video&amp;sprefix=Black+Christma%2Cinstant-video%2C144&amp;sr=1-1</t>
  </si>
  <si>
    <t>Hostel Part II</t>
  </si>
  <si>
    <t>http://www.amazon.co.uk/Hostel-Part-II-Lauren-German/dp/B00FYH3MWC/ref=sr_1_1?s=instant-video&amp;ie=UTF8&amp;qid=1457386072&amp;sr=1-1&amp;keywords=Hostel+Part+II</t>
  </si>
  <si>
    <t>The Post</t>
  </si>
  <si>
    <t>https://www.amazon.com/Post-Meryl-Streep/dp/B078XMV6WJ/ref=sr_1_2?s=instant-video&amp;ie=UTF8&amp;qid=1546973832&amp;sr=1-2&amp;keywords=The+Post</t>
  </si>
  <si>
    <t>https://www.amazon.com/Rampage-Dwayne-Johnson/dp/B07CCGD3MX/ref=sr_1_2?s=instant-video&amp;ie=UTF8&amp;qid=1546975235&amp;sr=1-2&amp;keywords=Rampage</t>
  </si>
  <si>
    <t>Night School</t>
  </si>
  <si>
    <t>https://www.amazon.com/Night-School-Kevin-Hart/dp/B07HMMT891/ref=sr_1_1?s=instant-video&amp;ie=UTF8&amp;qid=1546975472&amp;sr=1-1&amp;keywords=Night+School</t>
  </si>
  <si>
    <t>http://www.amazon.com/gp/product/B00JPNZPCG/?tag=titb-20</t>
  </si>
  <si>
    <t>Leap!</t>
  </si>
  <si>
    <t>https://www.amazon.co.uk/Leap-Marshall-Goldsmith/dp/B07JN82NSS/ref=sr_1_1?s=instant-video&amp;ie=UTF8&amp;qid=1546978228&amp;sr=1-1&amp;keywords=Leap%21</t>
  </si>
  <si>
    <t>http://www.amazon.co.uk/National-Treasure-Secrets-Nicolas-Cage/dp/B00H36DEPC/ref=sr_1_1?s=instant-video&amp;ie=UTF8&amp;qid=1457386295&amp;sr=1-1&amp;keywords=National+Treasure%3A+Book+of+Secrets</t>
  </si>
  <si>
    <t>Cloudy With a Chance of Meatballs 2</t>
  </si>
  <si>
    <t>Sci-Fi, Fantasy, Comedy, Animation, Family</t>
  </si>
  <si>
    <t>http://www.amazon.com/gp/product/B00304E5NG/?tag=titb-20</t>
  </si>
  <si>
    <t>What Men Want</t>
  </si>
  <si>
    <t>Fantasy, Comedy, Romance</t>
  </si>
  <si>
    <t>https://www.amazon.co.uk/What-Men-Want-Taraji-Henson/dp/B07PRQVBFY/ref=sr_1_1?keywords=What+Men+Want&amp;qid=1557072759&amp;s=instant-video&amp;sr=1-1</t>
  </si>
  <si>
    <t>Forgetting Sarah Marshall</t>
  </si>
  <si>
    <t>http://www.amazon.com/gp/product/B001L2IFVM/?tag=titb-20</t>
  </si>
  <si>
    <t>Diary of a Wimpy Kid: Dog Days</t>
  </si>
  <si>
    <t>http://www.amazon.com/gp/product/B00APVBKR6/?tag=titb-20</t>
  </si>
  <si>
    <t>Remember Me</t>
  </si>
  <si>
    <t>http://www.amazon.com/gp/product/B003JHB7WG/?tag=titb-20</t>
  </si>
  <si>
    <t>The Equalizer</t>
  </si>
  <si>
    <t>action, thriller, crime</t>
  </si>
  <si>
    <t>http://www.amazon.com/gp/product/B00NY4UIKG/?tag=titb-20</t>
  </si>
  <si>
    <t>Dr. Seuss' Horton Hears a Who!</t>
  </si>
  <si>
    <t>http://www.amazon.com/gp/product/B001N4Q4MA/?tag=titb-20</t>
  </si>
  <si>
    <t>https://www.amazon.com/Batman-v-Superman-Dawn-Justice/dp/B01DAWJ7C6/ref=sr_1_1?s=instant-video&amp;ie=UTF8&amp;qid=1481219522&amp;sr=1-1&amp;keywords=Batman+v+Superman%3A+Dawn+of+Justice</t>
  </si>
  <si>
    <t>Earth to Echo</t>
  </si>
  <si>
    <t>adventure, sci-fi, family</t>
  </si>
  <si>
    <t>http://www.amazon.com/gp/product/B00NMUU0SW/?tag=titb-20</t>
  </si>
  <si>
    <t>http://www.amazon.co.uk/Live-Free-Die-Hard-4-0/dp/B00GKRGLQY/ref=sr_1_1?s=instant-video&amp;ie=UTF8&amp;qid=1457386218&amp;sr=1-1&amp;keywords=Live+Free+or+Die+Hard</t>
  </si>
  <si>
    <t>Safe Haven</t>
  </si>
  <si>
    <t>Drama, Mystery, Thriller, Romance</t>
  </si>
  <si>
    <t>http://www.amazon.com/gp/product/B00COGXGNQ/?tag=titb-20</t>
  </si>
  <si>
    <t>Gnomeo and Juliet</t>
  </si>
  <si>
    <t>http://www.amazon.com/gp/product/B004Z2TUDW/?tag=titb-20</t>
  </si>
  <si>
    <t xml:space="preserve">My Sister's Keeper </t>
  </si>
  <si>
    <t xml:space="preserve">drama </t>
  </si>
  <si>
    <t>http://www.amazon.com/gp/product/B002XCTO5A/?tag=titb-20</t>
  </si>
  <si>
    <t>The Lobster</t>
  </si>
  <si>
    <t>https://www.amazon.com/Lobster-Colin-Farrell/dp/B01I0QTVEQ/ref=sr_1_1?s=instant-video&amp;ie=UTF8&amp;qid=1481218150&amp;sr=1-1&amp;keywords=The+Lobster</t>
  </si>
  <si>
    <t>An Education</t>
  </si>
  <si>
    <t>http://www.amazon.com/gp/product/B003EJ41KO/?tag=titb-20</t>
  </si>
  <si>
    <t>Anchorman 2: The Legend Continues</t>
  </si>
  <si>
    <t>http://www.amazon.com/gp/product/B00HVNZT3M/?tag=titb-20</t>
  </si>
  <si>
    <t>Original Song</t>
  </si>
  <si>
    <t>http://www.amazon.com/gp/product/B017HYSN0A/?tag=titb-20</t>
  </si>
  <si>
    <t>The Wedding Ringer</t>
  </si>
  <si>
    <t>http://www.amazon.com/gp/product/B00SBZL7F8/?tag=titb-20</t>
  </si>
  <si>
    <t>Piranha 3-D</t>
  </si>
  <si>
    <t>http://www.amazon.com/gp/product/B004HGWYX4/?tag=titb-20</t>
  </si>
  <si>
    <t>https://www.amazon.com/Jason-Bourne-Matt-Damon/dp/B01J2KIHOO/ref=sr_1_1?s=instant-video&amp;ie=UTF8&amp;qid=1481219479&amp;sr=1-1&amp;keywords=Jason+Bourne</t>
  </si>
  <si>
    <t>Action, Adventure, Sci-Fi, Fantasy</t>
  </si>
  <si>
    <t>http://www.amazon.com/gp/product/B008ASLK8A/</t>
  </si>
  <si>
    <t>period, adventure</t>
  </si>
  <si>
    <t>https://www.amazon.co.uk/Pirates-Caribbean-Salazars-Revenge-Theatrical/dp/B072C4F1BX/ref=sr_1_1?s=instant-video&amp;ie=UTF8&amp;qid=1546977688&amp;sr=1-1&amp;keywords=Pirates+of+the+Caribbean+Dead+Men+Tell+No+Tales</t>
  </si>
  <si>
    <t>Money Monster</t>
  </si>
  <si>
    <t>https://www.amazon.com/Money-Monster-George-Clooney/dp/B01ESAOAP8/ref=sr_1_1?s=instant-video&amp;ie=UTF8&amp;qid=1481218958&amp;sr=1-1&amp;keywords=Money+Monster</t>
  </si>
  <si>
    <t>http://www.amazon.co.uk/Spider-Man-3-Tobey-Maguire/dp/B00FZ7VVX8/ref=sr_1_1?s=instant-video&amp;ie=UTF8&amp;qid=1457386525&amp;sr=1-1&amp;keywords=Spider-Man+3</t>
  </si>
  <si>
    <t>Quarantine</t>
  </si>
  <si>
    <t>http://www.amazon.com/gp/product/B001PPNAQ0/?tag=titb-20</t>
  </si>
  <si>
    <t>Red</t>
  </si>
  <si>
    <t>http://www.amazon.com/gp/product/B004HWYTP4/?tag=titb-20</t>
  </si>
  <si>
    <t>Love &amp; Other Drugs</t>
  </si>
  <si>
    <t>http://www.amazon.com/gp/product/B00BN4QOW0/?tag=titb-20</t>
  </si>
  <si>
    <t xml:space="preserve">Eat Pray Love	</t>
  </si>
  <si>
    <t>http://www.amazon.com/gp/product/B00493FLVC/?tag=titb-20</t>
  </si>
  <si>
    <t>The Bounty Hunter</t>
  </si>
  <si>
    <t>action, comedy, romance</t>
  </si>
  <si>
    <t>http://www.amazon.com/gp/product/B003VMZSB0/?tag=titb-20</t>
  </si>
  <si>
    <t>Slender Man</t>
  </si>
  <si>
    <t>https://www.amazon.com/Slender-Man-Joey-King/dp/B07GRW3MBK/ref=sr_1_1?s=instant-video&amp;ie=UTF8&amp;qid=1546974813&amp;sr=1-1&amp;keywords=Slender+Man</t>
  </si>
  <si>
    <t>The Happening</t>
  </si>
  <si>
    <t>http://www.amazon.com/gp/product/B009MY8AZ2/?tag=titb-20</t>
  </si>
  <si>
    <t>Divergent</t>
  </si>
  <si>
    <t>action, adventure, sci-fi, drama, romance</t>
  </si>
  <si>
    <t>http://www.amazon.com/gp/product/B00J59ZKV6/?tag=titb-20</t>
  </si>
  <si>
    <t xml:space="preserve">Going in Style </t>
  </si>
  <si>
    <t>https://www.amazon.co.uk/Going-Style-Morgan-Freeman/dp/B06Y1BJKSP/ref=sr_1_1?s=instant-video&amp;ie=UTF8&amp;qid=1546980067&amp;sr=1-1&amp;keywords=Going+in+Style</t>
  </si>
  <si>
    <t>The American</t>
  </si>
  <si>
    <t>http://www.amazon.com/gp/product/B004B8DH98/?tag=titb-20</t>
  </si>
  <si>
    <t xml:space="preserve">Grown Ups	</t>
  </si>
  <si>
    <t>http://www.amazon.com/gp/product/B00493F28Y/?tag=titb-20</t>
  </si>
  <si>
    <t xml:space="preserve">Hotel for Dogs </t>
  </si>
  <si>
    <t>http://www.amazon.com/gp/product/B0026OFZXU/?tag=titb-20</t>
  </si>
  <si>
    <t>Sisters</t>
  </si>
  <si>
    <t>http://www.amazon.com/gp/product/B019EJYASU/?tag=titb-20</t>
  </si>
  <si>
    <t>127 Hours</t>
  </si>
  <si>
    <t>adventure, biography</t>
  </si>
  <si>
    <t>http://www.amazon.com/gp/product/B004Q3SGWG/?tag=titb-20</t>
  </si>
  <si>
    <t>Smokin' Aces</t>
  </si>
  <si>
    <t>http://www.amazon.co.uk/Smokin-Aces-Ben-Affleck/dp/B011IZUCC6/ref=sr_1_1?s=instant-video&amp;ie=UTF8&amp;qid=1457386516&amp;sr=1-1&amp;keywords=smokin%27+aces</t>
  </si>
  <si>
    <t>Vacation</t>
  </si>
  <si>
    <t>http://www.amazon.com/gp/product/B012Y4GPYE/?tag=titb-20</t>
  </si>
  <si>
    <t>Nick and Norah's Infinite Playlist</t>
  </si>
  <si>
    <t xml:space="preserve">comedy, music </t>
  </si>
  <si>
    <t>http://www.amazon.com/gp/product/B001PNV9FG/?tag=titb-20</t>
  </si>
  <si>
    <t>The Peanut Butter Falcon</t>
  </si>
  <si>
    <t>The Expendables</t>
  </si>
  <si>
    <t>action, adventure, thriller</t>
  </si>
  <si>
    <t>http://www.amazon.com/gp/product/B004AQR29C/?tag=titb-20</t>
  </si>
  <si>
    <t>http://www.amazon.com/gp/product/B00ESY77LO/?tag=titb-20</t>
  </si>
  <si>
    <t>Last Christmas</t>
  </si>
  <si>
    <t>https://www.amazon.co.uk/Last-Christmas-Emilia-Clarke/dp/B0812N3TFJ/ref=sr_1_1?keywords=Last+Christmas&amp;qid=1577973651&amp;s=instant-video&amp;sr=1-1</t>
  </si>
  <si>
    <t>Warm Bodies</t>
  </si>
  <si>
    <t>Drama, Horror, Comedy, Romance</t>
  </si>
  <si>
    <t>http://www.amazon.com/gp/product/B00CL50LEC/?tag=titb-20</t>
  </si>
  <si>
    <t>Shaun the Sheep Movie</t>
  </si>
  <si>
    <t>http://www.amazon.com/gp/product/B013G1EFIC/?tag=titb-20</t>
  </si>
  <si>
    <t>Angel Has Fallen</t>
  </si>
  <si>
    <t>https://www.amazon.co.uk/Angel-Has-Fallen-Gerard-Butler/dp/B07WSB42PD/ref=sr_1_1?keywords=Angel+Has+Fallen&amp;qid=1577973072&amp;s=instant-video&amp;sr=1-1</t>
  </si>
  <si>
    <t xml:space="preserve">Next Day Air </t>
  </si>
  <si>
    <t>http://www.amazon.com/gp/product/B002LFIGYY/?tag=titb-20</t>
  </si>
  <si>
    <t>47 Meters Down: Uncaged</t>
  </si>
  <si>
    <t>https://www.amazon.co.uk/47-Metres-Down-Uncaged-DVD/dp/B081KQ2NTY/ref=sr_1_2?crid=3AEN2LCEDK0HJ&amp;keywords=47+meters+down+uncaged+movie&amp;qid=1577972928&amp;s=instant-video&amp;sprefix=47+Meters+Down%3A+Uncaged%2Cinstant-video%2C226&amp;sr=1-2-catcorr</t>
  </si>
  <si>
    <t>https://www.amazon.com/Ready-Player-One-Tye-Sheridan/dp/B07BDRR6S1/ref=sr_1_2?s=instant-video&amp;ie=UTF8&amp;qid=1546975225&amp;sr=1-2&amp;keywords=Ready+Player+One</t>
  </si>
  <si>
    <t>Rings</t>
  </si>
  <si>
    <t>https://www.amazon.co.uk/Rings-Matilda-Lutz/dp/B06WW7DBPK/ref=sr_1_1?s=instant-video&amp;ie=UTF8&amp;qid=1546978704&amp;sr=1-1&amp;keywords=Rings</t>
  </si>
  <si>
    <t>Zero Dark Thirty</t>
  </si>
  <si>
    <t>http://www.amazon.com/gp/product/B00BF11UM0/?tag=titb-20</t>
  </si>
  <si>
    <t>Pain &amp; Gain</t>
  </si>
  <si>
    <t>Action, Drama, Thriller, Comedy, Crime</t>
  </si>
  <si>
    <t>http://www.amazon.com/gp/product/B00ESY863M/?tag=titb-20</t>
  </si>
  <si>
    <t xml:space="preserve">Sunshine Cleaning </t>
  </si>
  <si>
    <t>http://www.amazon.com/gp/product/B005K1P8EM/?tag=titb-20</t>
  </si>
  <si>
    <t>A Good Day to Die Hard</t>
  </si>
  <si>
    <t>Action, Thriller, Crime</t>
  </si>
  <si>
    <t>http://www.amazon.com/gp/product/B00CFQMVLS/?tag=titb-20</t>
  </si>
  <si>
    <t>Fantasy, Comedy, Animation, Family</t>
  </si>
  <si>
    <t>No Reservations</t>
  </si>
  <si>
    <t>http://www.amazon.co.uk/No-Reservations-Catherine-Zeta-Jones/dp/B00ESZTLGC/ref=sr_1_1?s=instant-video&amp;ie=UTF8&amp;qid=1457386333&amp;sr=1-1&amp;keywords=No+Reservations</t>
  </si>
  <si>
    <t>A Nightmare on Elm Street</t>
  </si>
  <si>
    <t>http://www.amazon.com/gp/product/B0041VMSL8/?tag=titb-20</t>
  </si>
  <si>
    <t>http://www.amazon.com/gp/product/B00NM7IR26/?tag=titb-20</t>
  </si>
  <si>
    <t>Role Models</t>
  </si>
  <si>
    <t>http://www.amazon.com/gp/product/B0027C5IMY/?tag=titb-20</t>
  </si>
  <si>
    <t>Captain Underpants</t>
  </si>
  <si>
    <t>https://www.amazon.co.uk/Captain-Underpants-First-Epic-Movie/dp/B079HNQQWV/ref=sr_1_1?s=instant-video&amp;ie=UTF8&amp;qid=1546981307&amp;sr=1-1&amp;keywords=Captain+Underpants%3A+The+First+Epic+Movie</t>
  </si>
  <si>
    <t>Smurfs: The Lost Village</t>
  </si>
  <si>
    <t>https://www.amazon.co.uk/Smurfs-Lost-Village-Mandy-Patinkin/dp/B0728HMKDT/ref=sr_1_1?s=instant-video&amp;ie=UTF8&amp;qid=1546978620&amp;sr=1-1&amp;keywords=Smurfs%3A+The+Lost+Village</t>
  </si>
  <si>
    <t xml:space="preserve">The Hurt Locker </t>
  </si>
  <si>
    <t>thriller, war</t>
  </si>
  <si>
    <t>http://www.amazon.com/gp/product/B0030MM68O/?tag=titb-20</t>
  </si>
  <si>
    <t>Street Kings</t>
  </si>
  <si>
    <t>http://www.amazon.com/gp/product/B001G8JQ6Y/?tag=titb-20</t>
  </si>
  <si>
    <t>https://www.amazon.co.uk/Mummy-Tom-Cruise/dp/B071ZQWYL7/ref=sr_1_2?s=instant-video&amp;ie=UTF8&amp;qid=1546978596&amp;sr=1-2&amp;keywords=The+Mummy</t>
  </si>
  <si>
    <t>https://www.amazon.co.uk/War-Planet-Apes-Matt-Reeves/dp/B073XTBHJX/ref=sr_1_1?s=instant-video&amp;ie=UTF8&amp;qid=1546981573&amp;sr=1-1&amp;keywords=War+for+the+Planet+of+the+Apes</t>
  </si>
  <si>
    <t>The Roommate</t>
  </si>
  <si>
    <t>http://www.amazon.com/gp/product/B004XWLI4I/?tag=titb-20</t>
  </si>
  <si>
    <t xml:space="preserve">Gamer </t>
  </si>
  <si>
    <t>http://www.amazon.com/gp/product/B002Z8L5ZE/?tag=titb-20</t>
  </si>
  <si>
    <t>London Has Fallen</t>
  </si>
  <si>
    <t>https://www.amazon.com/London-Has-Fallen-Gerard-Butler/dp/B01CIPPE28/ref=sr_1_1?s=instant-video&amp;ie=UTF8&amp;qid=1481219140&amp;sr=1-1&amp;keywords=London+Has+Fallen</t>
  </si>
  <si>
    <t>A Dog’s Journey</t>
  </si>
  <si>
    <t>https://www.amazon.co.uk/Dogs-Journey-Marg-Helgenberger/dp/B07WZ116NH/ref=sr_1_1?keywords=A+Dog%E2%80%99s+Journey&amp;qid=1577972984&amp;s=instant-video&amp;sr=1-1</t>
  </si>
  <si>
    <t xml:space="preserve">Super 8 </t>
  </si>
  <si>
    <t>http://www.amazon.com/gp/product/B0068TJLSY/?tag=titb-20</t>
  </si>
  <si>
    <t>The Bank Job</t>
  </si>
  <si>
    <t>http://www.amazon.com/gp/product/B008Y71JCE/?tag=titb-20</t>
  </si>
  <si>
    <t xml:space="preserve">Angels &amp; Demons </t>
  </si>
  <si>
    <t>http://www.amazon.com/gp/product/B002Q31MXS/?tag=titb-20</t>
  </si>
  <si>
    <t>The Boy in the Striped Pyjamas</t>
  </si>
  <si>
    <t>history, war</t>
  </si>
  <si>
    <t>http://www.amazon.com/gp/product/B00628RVV0/?tag=titb-20</t>
  </si>
  <si>
    <t>The Upside</t>
  </si>
  <si>
    <t>Comedy, Drama</t>
  </si>
  <si>
    <t>https://www.amazon.co.uk/Upside-Bryan-Cranston/dp/B07Q1DHGH8/ref=sr_1_1?crid=HLLYD728UVEG&amp;keywords=the+upside&amp;qid=1557072629&amp;s=instant-video&amp;sprefix=The+Upside%2Cinstant-video%2C141&amp;sr=1-1</t>
  </si>
  <si>
    <t>Alien vs. Predator - Requiem</t>
  </si>
  <si>
    <t>http://www.amazon.co.uk/Aliens-Vs-Predator-John-Ortiz/dp/B00FYJ2744/ref=sr_1_sc_1?s=instant-video&amp;ie=UTF8&amp;qid=1457385617&amp;sr=1-1-spell&amp;keywords=AAlien+vs.+Predator+-+Requiem</t>
  </si>
  <si>
    <t>Everest</t>
  </si>
  <si>
    <t>http://www.amazon.com/gp/product/B018JQRT6Y/?tag=titb-20</t>
  </si>
  <si>
    <t>Saving Mr. Banks</t>
  </si>
  <si>
    <t>Biography, Drama, History, Comedy, Music, Family</t>
  </si>
  <si>
    <t>http://www.amazon.com/gp/product/B00J2PEU3W/?tag=titb-20</t>
  </si>
  <si>
    <t>Into The Storm</t>
  </si>
  <si>
    <t>http://www.amazon.com/gp/product/B00YIHMBFI/?tag=titb-20</t>
  </si>
  <si>
    <t>The Duchess</t>
  </si>
  <si>
    <t>http://www.amazon.com/gp/product/B0026SH3LS/?tag=titb-20</t>
  </si>
  <si>
    <t>Kick-Ass</t>
  </si>
  <si>
    <t>http://www.amazon.com/gp/product/B003TOMAPC/?tag=titb-20</t>
  </si>
  <si>
    <t>http://www.amazon.co.uk/Pirates-Caribbean-At-Worlds-End/dp/B00GKRYXVY/ref=sr_1_1?s=instant-video&amp;ie=UTF8&amp;qid=1457386397&amp;sr=1-1&amp;keywords=pirates+of+the+caribbean+at+world%27s+end</t>
  </si>
  <si>
    <t>Yes Man</t>
  </si>
  <si>
    <t>http://www.amazon.com/gp/product/B00266W04K/?tag=titb-20</t>
  </si>
  <si>
    <t>Atomic Blonde</t>
  </si>
  <si>
    <t>https://www.amazon.co.uk/Atomic-Blonde-David-Leitch/dp/B074K14RZS/ref=sr_1_1?s=instant-video&amp;ie=UTF8&amp;qid=1546981671&amp;sr=1-1&amp;keywords=Atomic+Blonde</t>
  </si>
  <si>
    <t>https://www.amazon.com/Meg-Jason-Statham/dp/B07JJ16QBT/ref=sr_1_1?s=instant-video&amp;ie=UTF8&amp;qid=1546973972&amp;sr=1-1&amp;keywords=The+Meg</t>
  </si>
  <si>
    <t>Predators</t>
  </si>
  <si>
    <t>http://www.amazon.com/gp/product/B0047SF41G/?tag=titb-20</t>
  </si>
  <si>
    <t>Prom Night</t>
  </si>
  <si>
    <t>http://www.amazon.com/gp/product/B008Y6W9Y2/?tag=titb-20</t>
  </si>
  <si>
    <t>Focus</t>
  </si>
  <si>
    <t>http://www.amazon.com/gp/product/B00YORD6AQ/?tag=titb-20</t>
  </si>
  <si>
    <t>Game Night</t>
  </si>
  <si>
    <t>https://www.amazon.com/Game-Night-Jason-Bateman/dp/B079XX3P4R/ref=sr_1_2?s=instant-video&amp;ie=UTF8&amp;qid=1546974464&amp;sr=1-2&amp;keywords=Game+Night</t>
  </si>
  <si>
    <t>Blended</t>
  </si>
  <si>
    <t>http://www.amazon.com/gp/product/B00KL5HW9Q/?tag=titb-20</t>
  </si>
  <si>
    <t xml:space="preserve">Julie &amp; Julia </t>
  </si>
  <si>
    <t>biography, romance</t>
  </si>
  <si>
    <t>http://www.amazon.com/gp/product/B002VXKYCS/?tag=titb-20</t>
  </si>
  <si>
    <t>Tyler Perry's Daddy's Little Girls</t>
  </si>
  <si>
    <t>http://www.amazon.com/gp/product/B00AALUFFY/?tag=titb-20</t>
  </si>
  <si>
    <t>The Mist</t>
  </si>
  <si>
    <t>http://www.amazon.co.uk/Mist-Thomas-Jane/dp/B00V94QG7C/ref=sr_1_2?s=instant-video&amp;ie=UTF8&amp;qid=1457386680&amp;sr=1-2&amp;keywords=The+Mist</t>
  </si>
  <si>
    <t>Sex Tape</t>
  </si>
  <si>
    <t>http://www.amazon.com/gp/product/B00LWY5B52/?tag=titb-20</t>
  </si>
  <si>
    <t>Gone with the Wind</t>
  </si>
  <si>
    <t>Drama, History, Romance</t>
  </si>
  <si>
    <t>https://www.amazon.co.uk/Gone-Wind-Clark-Gable/dp/B00HJ9HJ9K/ref=sr_1_1?keywords=Gone+with+the+Wind&amp;qid=1557072493&amp;s=instant-video&amp;sr=1-1</t>
  </si>
  <si>
    <t>War</t>
  </si>
  <si>
    <t>https://www.amazon.co.uk/War-Hindi-UHD-Hrithik-Roshan/dp/B081CZC9FD/ref=sr_1_4?crid=2T8NHHNVTGQPO&amp;keywords=war+2019&amp;qid=1577974570&amp;s=instant-video&amp;sprefix=War+2019%2Cinstant-video%2C140&amp;sr=1-4</t>
  </si>
  <si>
    <t>https://www.amazon.com/Fantastic-Beasts-Where-Find-Them/dp/B01N0AEYU6/ref=sr_1_1?s=instant-video&amp;ie=UTF8&amp;qid=1546970509&amp;sr=1-1&amp;keywords=Fantastic+Beasts%3A+The+Crimes+of+Grindelwald</t>
  </si>
  <si>
    <t>http://www.amazon.com/gp/product/B00AA2W4L6/?tag=titb-20</t>
  </si>
  <si>
    <t>Ted 2</t>
  </si>
  <si>
    <t>http://www.amazon.com/gp/product/B017K2C8NW/?tag=titb-20</t>
  </si>
  <si>
    <t>Mechanic: Resurrection</t>
  </si>
  <si>
    <t>https://www.amazon.com/Mechanic-Resurrection-Jason-Statham/dp/B01KH25L68/ref=sr_1_1?s=instant-video&amp;ie=UTF8&amp;qid=1481218625&amp;sr=1-1&amp;keywords=Mechanic%3A+Resurrection</t>
  </si>
  <si>
    <t>The House with a Clock in its Walls</t>
  </si>
  <si>
    <t>https://www.amazon.com/House-Clock-Its-Walls/dp/B07HCVJQR8/ref=sr_1_1?s=instant-video&amp;ie=UTF8&amp;qid=1546974118&amp;sr=1-1&amp;keywords=The+House+with+a+Clock+in+its+Walls</t>
  </si>
  <si>
    <t>The Women</t>
  </si>
  <si>
    <t>http://www.amazon.com/gp/product/B001O8D47S/?tag=titb-20</t>
  </si>
  <si>
    <t>Obvious Child</t>
  </si>
  <si>
    <t>http://www.amazon.com/gp/product/B00KT1B7WK/?tag=titb-20</t>
  </si>
  <si>
    <t>Sully</t>
  </si>
  <si>
    <t>https://www.amazon.com/Sully-Tom-Hanks/dp/B01LW32XQV/ref=sr_1_1?s=instant-video&amp;ie=UTF8&amp;qid=1481219408&amp;sr=1-1&amp;keywords=Sully</t>
  </si>
  <si>
    <t>http://www.amazon.com/gp/product/B0040Z9H5K/?tag=titb-20</t>
  </si>
  <si>
    <t>Fury (2014)</t>
  </si>
  <si>
    <t>action, drama, war</t>
  </si>
  <si>
    <t>http://www.amazon.com/gp/product/B00OLI95R6/?tag=titb-20</t>
  </si>
  <si>
    <t xml:space="preserve">Brüno </t>
  </si>
  <si>
    <t>http://www.amazon.com/gp/product/B002TL08FU/?tag=titb-20</t>
  </si>
  <si>
    <t>http://www.amazon.com/gp/product/B004QUGDTM/?tag=titb-20</t>
  </si>
  <si>
    <t>Ride Along 2</t>
  </si>
  <si>
    <t>https://www.amazon.com/Ride-Along-2-Ice-Cube/dp/B01AMUTBJI/ref=sr_1_1?s=instant-video&amp;ie=UTF8&amp;qid=1481219303&amp;sr=1-1&amp;keywords=Ride+Along+2</t>
  </si>
  <si>
    <t>adventure, mystery, sci-fi</t>
  </si>
  <si>
    <t>http://www.amazon.com/gp/product/B009AJDDQU/?tag=titb-20</t>
  </si>
  <si>
    <t>Drive</t>
  </si>
  <si>
    <t>http://www.amazon.com/gp/product/B006W0QR1S/?tag=titb-20</t>
  </si>
  <si>
    <t>The Grey</t>
  </si>
  <si>
    <t xml:space="preserve">action, adventure  </t>
  </si>
  <si>
    <t>http://www.amazon.com/gp/product/B007WV05GY/?tag=titb-20</t>
  </si>
  <si>
    <t>Grown Ups 2</t>
  </si>
  <si>
    <t>http://www.amazon.com/gp/product/B00FNSR9DK/?tag=titb-20</t>
  </si>
  <si>
    <t>The Haunting of Molly Hartley</t>
  </si>
  <si>
    <t>http://www.amazon.com/gp/product/B001TUEMOU/?tag=titb-20</t>
  </si>
  <si>
    <t>Neighbors 2: Sorority Rising</t>
  </si>
  <si>
    <t>https://www.amazon.com/Neighbors-Sorority-Rising-Seth-Rogen/dp/B01FV4PH2U/ref=sr_1_1?s=instant-video&amp;ie=UTF8&amp;qid=1481219075&amp;sr=1-1&amp;keywords=Neighbors+2%3A+Sorority+Rising</t>
  </si>
  <si>
    <t>The Accountant</t>
  </si>
  <si>
    <t>https://www.amazon.com/Accountant-Ben-Affleck/dp/B01MDMGUMY/ref=sr_1_1?s=instant-video&amp;ie=UTF8&amp;qid=1481219254&amp;sr=1-1&amp;keywords=The+Accountant</t>
  </si>
  <si>
    <t>Son of God</t>
  </si>
  <si>
    <t>http://www.amazon.com/gp/product/B00JWEOYCU/?tag=titb-20</t>
  </si>
  <si>
    <t>Need for Speed</t>
  </si>
  <si>
    <t>action, drama, thriller, crime</t>
  </si>
  <si>
    <t>http://www.amazon.com/gp/product/B00MFDPZRS/?tag=titb-20</t>
  </si>
  <si>
    <t>Dracula Untold</t>
  </si>
  <si>
    <t>action, drama, fantasy, horror, war</t>
  </si>
  <si>
    <t>http://www.amazon.com/gp/product/B00RW1J8RG/?tag=titb-20</t>
  </si>
  <si>
    <t>Wind River</t>
  </si>
  <si>
    <t>https://www.amazon.co.uk/Wind-River-Jeremy-Renner/dp/B077PFKFVN/ref=sr_1_1?s=instant-video&amp;ie=UTF8&amp;qid=1546980625&amp;sr=1-1&amp;keywords=Wind+River</t>
  </si>
  <si>
    <t>300: Rise of An Empire</t>
  </si>
  <si>
    <t>action, drama, fantasy, war</t>
  </si>
  <si>
    <t>http://www.amazon.com/gp/product/B00IXE7274/?tag=titb-20</t>
  </si>
  <si>
    <t>https://www.amazon.co.uk/Kong-Skull-Island-Tom-Hiddleston/dp/B06XG9S786/ref=sr_1_1?s=instant-video&amp;ie=UTF8&amp;qid=1546980962&amp;sr=1-1&amp;keywords=Kong%3A+Skull+Island</t>
  </si>
  <si>
    <t xml:space="preserve">Spotlight </t>
  </si>
  <si>
    <t>Best Picture, Writing (original screenplay)</t>
  </si>
  <si>
    <t>https://www.amazon.com/Spotlight-Mark-Ruffalo/dp/B01AZ86I2U/ref=sr_1_1?s=instant-video&amp;ie=UTF8&amp;qid=1481218519&amp;sr=1-1&amp;keywords=Spotlight</t>
  </si>
  <si>
    <t>Spider-man: Into the Spider-verse</t>
  </si>
  <si>
    <t>https://www.amazon.com/Spider-Man-Into-Spider-Verse-Liev-Schreiber/dp/B07L9YXWSW/ref=sr_1_1?s=instant-video&amp;ie=UTF8&amp;qid=1546974868&amp;sr=1-1&amp;keywords=Spider-man%3A+Into+the+Spider-verse</t>
  </si>
  <si>
    <t>When the Bough Breaks</t>
  </si>
  <si>
    <t>https://www.amazon.com/When-Bough-Breaks-Theo-Rossi/dp/B01LQ60FUG/ref=sr_1_1?s=instant-video&amp;ie=UTF8&amp;qid=1481218839&amp;sr=1-1&amp;keywords=When+the+Bough+Breaks</t>
  </si>
  <si>
    <t>Seven Pounds</t>
  </si>
  <si>
    <t>http://www.amazon.com/gp/product/B002ADEEZM/?tag=titb-20</t>
  </si>
  <si>
    <t>https://www.amazon.com/X-Men-Apocalypse-James-McAvoy/dp/B01FV2BH62/ref=sr_1_1?s=instant-video&amp;ie=UTF8&amp;qid=1481219455&amp;sr=1-1&amp;keywords=X-Men%3A+Apocalypse</t>
  </si>
  <si>
    <t>http://www.amazon.com/gp/product/B009WUAK2M/?tag=titb-20</t>
  </si>
  <si>
    <t>Sweeney Todd</t>
  </si>
  <si>
    <t>Best Art Direction</t>
  </si>
  <si>
    <t>http://www.amazon.co.uk/Sweeney-Todd-Demon-Barber-Street/dp/B00ESZPU2Q/ref=sr_1_1?s=instant-video&amp;ie=UTF8&amp;qid=1457386566&amp;sr=1-1&amp;keywords=Sweeney+Todd%3A+The+Demon+Barber+of+Fleet+Street</t>
  </si>
  <si>
    <t>There Will Be Blood</t>
  </si>
  <si>
    <t>Best Actor, Best Cinematography</t>
  </si>
  <si>
    <t>http://www.amazon.co.uk/There-Will-Blood-Russell-Harvard/dp/B00HUW5YA2/ref=sr_1_1?s=instant-video&amp;ie=UTF8&amp;qid=1457386743&amp;sr=1-1&amp;keywords=There+Will+Be+Blood</t>
  </si>
  <si>
    <t>The Wild Life</t>
  </si>
  <si>
    <t>https://www.amazon.com/Wild-Life-Doug-Stone/dp/B01LRGMUY4/ref=sr_1_1?s=instant-video&amp;ie=UTF8&amp;qid=1481218086&amp;sr=1-1&amp;keywords=The+Wild+Life</t>
  </si>
  <si>
    <t>https://www.amazon.com/Mission-Impossible-Fallout-Tom-Cruise/dp/B07FSZ9TP7/ref=sr_1_1?s=instant-video&amp;ie=UTF8&amp;qid=1546975515&amp;sr=1-1&amp;keywords=Mission%3A+Impossible+-+Fallout</t>
  </si>
  <si>
    <t>Why Did I Get Married Too?</t>
  </si>
  <si>
    <t>http://www.amazon.com/gp/product/B003W4TPBG/?tag=titb-20</t>
  </si>
  <si>
    <t>Daddy Day Camp</t>
  </si>
  <si>
    <t>http://www.amazon.co.uk/Daddy-Day-Camp-Cuba-Gooding/dp/B00FYNMVRS/ref=sr_1_1?s=instant-video&amp;ie=UTF8&amp;qid=1457385735&amp;sr=1-1&amp;keywords=daddy+day+camp</t>
  </si>
  <si>
    <t>Southpaw</t>
  </si>
  <si>
    <t>http://www.amazon.com/gp/product/B0175FQZJC/?tag=titb-20</t>
  </si>
  <si>
    <t>Crazy Rich Asians</t>
  </si>
  <si>
    <t>https://www.amazon.com/Crazy-Rich-Asians-Constance-Wu/dp/B07JWGJ49W/ref=sr_1_1?s=instant-video&amp;ie=UTF8&amp;qid=1546970365&amp;sr=1-1&amp;keywords=Crazy+Rich+Asians</t>
  </si>
  <si>
    <t xml:space="preserve">Drag Me to Hell </t>
  </si>
  <si>
    <t>http://www.amazon.com/gp/product/B002MUS7LK/?tag=titb-20</t>
  </si>
  <si>
    <t>Soul Surfer</t>
  </si>
  <si>
    <t>http://www.amazon.com/gp/product/B0055PMUSU/?tag=titb-20</t>
  </si>
  <si>
    <t>Planes: Fire &amp; Rescue</t>
  </si>
  <si>
    <t>http://www.amazon.com/gp/product/B00LXLN4W6/?tag=titb-20</t>
  </si>
  <si>
    <t>https://www.amazon.com/Doctor-Strange-Plus-Bonus-Features/dp/B01M9IELLY/ref=sr_1_1?s=instant-video&amp;ie=UTF8&amp;qid=1481219463&amp;sr=1-1&amp;keywords=Doctor+Strange</t>
  </si>
  <si>
    <t>http://www.amazon.com/gp/product/B0047C4KBW/?tag=titb-20</t>
  </si>
  <si>
    <t>The Commuter</t>
  </si>
  <si>
    <t>https://www.amazon.com/Commuter-Liam-Neeson/dp/B079Y45XDL/ref=sr_1_2?s=instant-video&amp;ie=UTF8&amp;qid=1546974947&amp;sr=1-2&amp;keywords=The+Commuter</t>
  </si>
  <si>
    <t>Inside Llewyn Davis</t>
  </si>
  <si>
    <t>Drama, Music</t>
  </si>
  <si>
    <t>http://www.amazon.com/gp/product/B00IDD5HW2/?tag=titb-20</t>
  </si>
  <si>
    <t>First Sunday</t>
  </si>
  <si>
    <t>http://www.amazon.com/gp/product/B001BDV3YW/?tag=titb-20</t>
  </si>
  <si>
    <t>All Saints</t>
  </si>
  <si>
    <t>https://www.amazon.co.uk/All-Saints-Patrick-Johnson/dp/B077ZBZG3S/ref=sr_1_6?s=instant-video&amp;ie=UTF8&amp;qid=1546981416&amp;sr=1-6&amp;keywords=All+Saints</t>
  </si>
  <si>
    <t xml:space="preserve">Man of Steel </t>
  </si>
  <si>
    <t>http://www.amazon.com/gp/product/B00G91WB3S/?tag=titb-20</t>
  </si>
  <si>
    <t>Upgrade</t>
  </si>
  <si>
    <t>https://www.amazon.com/Upgrade-Logan-Marshall-Green/dp/B07G7V98WZ/ref=sr_1_2?s=instant-video&amp;ie=UTF8&amp;qid=1546970603&amp;sr=1-2&amp;keywords=Upgrade</t>
  </si>
  <si>
    <t>August: Osage County</t>
  </si>
  <si>
    <t>http://www.amazon.com/gp/product/B00IEPTXUG/?tag=titb-20</t>
  </si>
  <si>
    <t>Arbitrage</t>
  </si>
  <si>
    <t>http://www.amazon.com/gp/product/B00ARANA00/?tag=titb-20</t>
  </si>
  <si>
    <t>How to be Single</t>
  </si>
  <si>
    <t>https://www.amazon.com/How-Be-Single-Dakota-Johnson/dp/B01BN5A8L6/ref=sr_1_1?s=instant-video&amp;ie=UTF8&amp;qid=1481218998&amp;sr=1-1&amp;keywords=How+to+be+Single</t>
  </si>
  <si>
    <t>Carol</t>
  </si>
  <si>
    <t>https://www.amazon.com/Carol-Cate-Blanchett/dp/B01A9RC4RK/ref=sr_1_1?s=instant-video&amp;ie=UTF8&amp;qid=1481218077&amp;sr=1-1&amp;keywords=Carol</t>
  </si>
  <si>
    <t>The Artist</t>
  </si>
  <si>
    <t>Best Picture, Best Director</t>
  </si>
  <si>
    <t>http://www.amazon.com/gp/product/B007ELN8Y8/?tag=titb-20</t>
  </si>
  <si>
    <t>Deliver Us From Evil</t>
  </si>
  <si>
    <t>http://www.amazon.com/gp/product/B00LGIO8X0/?tag=titb-20</t>
  </si>
  <si>
    <t>Big Eyes</t>
  </si>
  <si>
    <t>http://www.amazon.com/gp/product/B00W3DOZVC/?tag=titb-20</t>
  </si>
  <si>
    <t>Think Like a Man Too</t>
  </si>
  <si>
    <t>http://www.amazon.com/gp/product/B00L4YU34O/?tag=titb-20</t>
  </si>
  <si>
    <t>http://www.amazon.com/gp/product/B009D5VNLS/?tag=titb-20</t>
  </si>
  <si>
    <t>Tomb Raider</t>
  </si>
  <si>
    <t>https://www.amazon.com/Tomb-Raider-Nick-Frost/dp/B07B7HNWZZ/ref=sr_1_2?s=instant-video&amp;ie=UTF8&amp;qid=1546970756&amp;sr=1-2&amp;keywords=Tomb+Raider</t>
  </si>
  <si>
    <t>action, adventure, drama, fantasy</t>
  </si>
  <si>
    <t>http://www.amazon.com/gp/product/B00JB3MVCW/?tag=titb-20</t>
  </si>
  <si>
    <t>Creed</t>
  </si>
  <si>
    <t>http://www.amazon.com/gp/product/B017WRCU92/?tag=titb-20</t>
  </si>
  <si>
    <t>WALL-E</t>
  </si>
  <si>
    <t>http://www.amazon.com/gp/product/B005ZMUWWY/?tag=titb-20</t>
  </si>
  <si>
    <t>Creed II</t>
  </si>
  <si>
    <t>https://www.amazon.com/Creed-II-Michael-B-Jordan/dp/B07KQ23PG1/ref=sr_1_1?s=instant-video&amp;ie=UTF8&amp;qid=1546970376&amp;sr=1-1&amp;keywords=Creed+II</t>
  </si>
  <si>
    <t>The 5th Wave</t>
  </si>
  <si>
    <t>https://www.amazon.com/5th-Wave-Chlo%C3%AB-Grace-Moretz/dp/B01AMUTB8Y/ref=sr_1_1?s=instant-video&amp;ie=UTF8&amp;qid=1481218898&amp;sr=1-1&amp;keywords=The+5th+Wave</t>
  </si>
  <si>
    <t>Action, Adventure, Sci-Fi, Thriller</t>
  </si>
  <si>
    <t>http://www.amazon.com/gp/product/B00E8B1358/?tag=titb-20</t>
  </si>
  <si>
    <t>Get Smart</t>
  </si>
  <si>
    <t>action, comedy, thriller</t>
  </si>
  <si>
    <t>http://www.amazon.com/gp/product/B001XUW0TU/?tag=titb-20</t>
  </si>
  <si>
    <t>Sex and the City 2</t>
  </si>
  <si>
    <t>http://www.amazon.com/gp/product/B003ZJ23XU/?tag=titb-20</t>
  </si>
  <si>
    <t>Pokémon: Detective Pikachu</t>
  </si>
  <si>
    <t>https://www.amazon.co.uk/Pok%C3%A9mon-Detective-Pikachu-Ryan-Reynolds/dp/B07X2Z79J8/ref=sr_1_1?crid=2TTDEJTFBPIIR&amp;keywords=pok%C3%A9mon+detective+pikachu&amp;qid=1577973870&amp;s=instant-video&amp;sprefix=Pok%C3%A9mon%3A+Detective+Pikachu%2Cinstant-video%2C148&amp;sr=1-1</t>
  </si>
  <si>
    <t>Hail, Caesar!</t>
  </si>
  <si>
    <t>https://www.amazon.com/Hail-Caesar-Josh-Brolin/dp/B01BFZPEIQ/ref=sr_1_1?s=instant-video&amp;ie=UTF8&amp;qid=1481218848&amp;sr=1-1&amp;keywords=Hail%2C+Caesar%21</t>
  </si>
  <si>
    <t xml:space="preserve">Couples Retreat </t>
  </si>
  <si>
    <t>http://www.amazon.com/gp/product/B003361WQ4/?tag=titb-20</t>
  </si>
  <si>
    <t>http://www.amazon.com/gp/product/B00V9U6BP8/?tag=titb-20</t>
  </si>
  <si>
    <t>http://www.amazon.com/gp/product/B00B2DSK06/?tag=titb-20</t>
  </si>
  <si>
    <t>Unknown</t>
  </si>
  <si>
    <t>http://www.amazon.com/gp/product/B004ZGI1V0/?tag=titb-20</t>
  </si>
  <si>
    <t>http://www.amazon.com/gp/product/B017QHZYUK/?tag=titb-20</t>
  </si>
  <si>
    <t>Action, Adventure, Sci-Fi, Drama, Thriller, Horror</t>
  </si>
  <si>
    <t>http://www.amazon.com/gp/product/B00F91SCXC/?tag=titb-20</t>
  </si>
  <si>
    <t>adventure, fantasy, comedy, family</t>
  </si>
  <si>
    <t>http://www.amazon.com/gp/product/B00R7FU2UE/?tag=titb-20</t>
  </si>
  <si>
    <t>http://www.amazon.com/gp/product/B00Q6D5O8S/?tag=titb-20</t>
  </si>
  <si>
    <t>Carrie</t>
  </si>
  <si>
    <t>Sci-Fi, Drama, Horro</t>
  </si>
  <si>
    <t>adaptation, remake / reboot</t>
  </si>
  <si>
    <t>http://www.amazon.com/gp/product/B00HME4I0A/?tag=titb-20</t>
  </si>
  <si>
    <t>Meet the Spartans</t>
  </si>
  <si>
    <t>comedy, war</t>
  </si>
  <si>
    <t>http://www.amazon.com/gp/product/B001C18ND2/?tag=titb-20</t>
  </si>
  <si>
    <t>Wild Hogs</t>
  </si>
  <si>
    <t>http://www.amazon.co.uk/Wild-Hogs-Martin-Lawrence/dp/B00ET036GC/ref=sr_1_1?s=instant-video&amp;ie=UTF8&amp;qid=1457386842&amp;sr=1-1&amp;keywords=Wild+Hogs</t>
  </si>
  <si>
    <t>The House Bunny</t>
  </si>
  <si>
    <t>http://www.amazon.com/gp/product/B001NZHJGO/?tag=titb-20</t>
  </si>
  <si>
    <t>Star Wars: The Rise of Skywalker</t>
  </si>
  <si>
    <t>Nights in Rodanthe</t>
  </si>
  <si>
    <t>http://www.amazon.com/gp/product/B001XW0XPG/?tag=titb-20</t>
  </si>
  <si>
    <t>Footloose</t>
  </si>
  <si>
    <t>http://www.amazon.com/gp/product/B007HJ91HU/?tag=titb-20</t>
  </si>
  <si>
    <t>Inferno</t>
  </si>
  <si>
    <t>https://www.amazon.com/Inferno-Tom-Hanks/dp/B01MFBQ0A6/ref=sr_1_1?s=instant-video&amp;ie=UTF8&amp;qid=1481218865&amp;sr=1-1&amp;keywords=Inferno</t>
  </si>
  <si>
    <t>Zombieland: Double Tap</t>
  </si>
  <si>
    <t>https://www.amazon.co.uk/Zombieland-Double-Tap-Woody-Harrelson/dp/B07Z61Z1CJ/ref=sr_1_1?keywords=Zombieland%3A+Double+Tap&amp;qid=1577974613&amp;s=instant-video&amp;sr=1-1</t>
  </si>
  <si>
    <t>https://www.amazon.com/Ant-Man-Wasp-Paul-Rudd/dp/B07F1HTM3K/ref=sr_1_2?s=instant-video&amp;ie=UTF8&amp;qid=1546964477&amp;sr=1-2&amp;keywords=Ant-Man+and+the+Wasp</t>
  </si>
  <si>
    <t>Get Hard</t>
  </si>
  <si>
    <t>http://www.amazon.com/gp/product/B010O68E0C/?tag=titb-20</t>
  </si>
  <si>
    <t>https://www.amazon.co.uk/Transformers-Last-Knight-Mark-Wahlberg/dp/B072X41LGF/ref=sr_1_1?s=instant-video&amp;ie=UTF8&amp;qid=1546978209&amp;sr=1-1&amp;keywords=Transformers%3A+The+Last+Knight</t>
  </si>
  <si>
    <t>The Tourist</t>
  </si>
  <si>
    <t>action, romance, thriller</t>
  </si>
  <si>
    <t>http://www.amazon.com/gp/product/B004QYZATW/?tag=titb-20</t>
  </si>
  <si>
    <t>BlacKkKlansman</t>
  </si>
  <si>
    <t>https://www.amazon.com/Blackkklansman-John-David-Washington/dp/B07G7GRTVH/ref=sr_1_1?s=instant-video&amp;ie=UTF8&amp;qid=1546970084&amp;sr=1-1&amp;keywords=BlacKkKlansman</t>
  </si>
  <si>
    <t>MIB 3</t>
  </si>
  <si>
    <t>action, comedy, sci-fi</t>
  </si>
  <si>
    <t>http://www.amazon.com/gp/product/B009HEJXFS/?tag=titb-20</t>
  </si>
  <si>
    <t>Date Night</t>
  </si>
  <si>
    <t>comedy, crime, romance</t>
  </si>
  <si>
    <t>http://www.amazon.com/gp/product/B003TO0VLW/?tag=titb-20</t>
  </si>
  <si>
    <t>Pixels</t>
  </si>
  <si>
    <t>http://www.amazon.com/gp/product/B012HPO8TE/?tag=titb-20</t>
  </si>
  <si>
    <t>http://www.amazon.com/gp/product/B0027ZIQHK/?tag=titb-20</t>
  </si>
  <si>
    <t xml:space="preserve">Old Dogs </t>
  </si>
  <si>
    <t>http://www.amazon.com/gp/product/B003V5CGHG/?tag=titb-20</t>
  </si>
  <si>
    <t>I Feel Pretty</t>
  </si>
  <si>
    <t>https://www.amazon.com/I-Feel-Pretty-Amy-Schumer/dp/B07C7N5K8V/ref=sr_1_2?s=instant-video&amp;ie=UTF8&amp;qid=1546975048&amp;sr=1-2&amp;keywords=I+Feel+Pretty</t>
  </si>
  <si>
    <t>The Dictator</t>
  </si>
  <si>
    <t>http://www.amazon.com/gp/product/B0090EIILU/?tag=titb-20</t>
  </si>
  <si>
    <t>Tag</t>
  </si>
  <si>
    <t>https://www.amazon.com/Tag-Ed-Helms/dp/B07G7Y9MHB/ref=sr_1_2?s=instant-video&amp;ie=UTF8&amp;qid=1546974911&amp;sr=1-2&amp;keywords=Tag</t>
  </si>
  <si>
    <t>Mr. Magorium's Wonder Emporium</t>
  </si>
  <si>
    <t>fantasy, drama</t>
  </si>
  <si>
    <t>http://www.amazon.co.uk/Magoriums-Wonder-Emporium-Natalie-Portman/dp/B00FZN4NAU/ref=sr_1_1?s=instant-video&amp;ie=UTF8&amp;qid=1457386261&amp;sr=1-1&amp;keywords=Mr.+Magorium%27s+Wonder+Emporium</t>
  </si>
  <si>
    <t xml:space="preserve">The Men Who Stare at Goats </t>
  </si>
  <si>
    <t>http://www.amazon.com/gp/product/B0036SUQWA/?tag=titb-20</t>
  </si>
  <si>
    <t xml:space="preserve">Star Trek </t>
  </si>
  <si>
    <t>http://www.amazon.com/gp/product/B002PMPTIO/?tag=titb-20</t>
  </si>
  <si>
    <t xml:space="preserve">Night at the Museum: Battle of the Smithsonian </t>
  </si>
  <si>
    <t>http://www.amazon.com/gp/product/B002QR5CQC/?tag=titb-20</t>
  </si>
  <si>
    <t>Barbershop: The Next Cut</t>
  </si>
  <si>
    <t>https://www.amazon.com/Barbershop-Next-Cut-Anthony-Anderson/dp/B01DYYXCIU/ref=sr_1_1?s=instant-video&amp;ie=UTF8&amp;qid=1481219044&amp;sr=1-1&amp;keywords=Barbershop%3A+The+Next+Cut</t>
  </si>
  <si>
    <t>Escape Plan</t>
  </si>
  <si>
    <t>Action, Sci-Fi, Drama, Mystery, Thriller, Crime</t>
  </si>
  <si>
    <t>http://www.amazon.com/gp/product/B00HB92NIK/?tag=titb-20</t>
  </si>
  <si>
    <t>The Spectacular Now</t>
  </si>
  <si>
    <t>http://www.amazon.com/gp/product/B00H4M3GXK/?tag=titb-20</t>
  </si>
  <si>
    <t>The Crazies</t>
  </si>
  <si>
    <t>http://www.amazon.com/gp/product/B003VMZPFO/?tag=titb-20</t>
  </si>
  <si>
    <t>The Lighthouse</t>
  </si>
  <si>
    <t>Milk</t>
  </si>
  <si>
    <t>Best Actor, Best Original Screenplay</t>
  </si>
  <si>
    <t>http://www.amazon.com/gp/product/B00ERVIDNO/?tag=titb-20</t>
  </si>
  <si>
    <t>Poltergeist</t>
  </si>
  <si>
    <t>http://www.amazon.com/gp/product/B011AK040Y/?tag=titb-20</t>
  </si>
  <si>
    <t xml:space="preserve">The Beguiled </t>
  </si>
  <si>
    <t>https://www.amazon.co.uk/Beguiled-17-Colin-Farrell/dp/B074P9VGN4/ref=sr_1_1?s=instant-video&amp;ie=UTF8&amp;qid=1546981189&amp;sr=1-1&amp;keywords=The+Beguiled</t>
  </si>
  <si>
    <t>The Iron Lady</t>
  </si>
  <si>
    <t>http://www.amazon.com/gp/product/B007SSEBCU/?tag=titb-20</t>
  </si>
  <si>
    <t>TMNT</t>
  </si>
  <si>
    <t>http://www.amazon.co.uk/Tmnt-Laurence-Fishburne/dp/B00FYH2ZXO/ref=sr_1_1?s=instant-video&amp;ie=UTF8&amp;qid=1457386756&amp;sr=1-1&amp;keywords=TMNT</t>
  </si>
  <si>
    <t>The Boss</t>
  </si>
  <si>
    <t>https://www.amazon.com/Boss-Unrated-Melissa-McCarthy/dp/B01I0QNX8G/ref=sr_1_1?s=instant-video&amp;ie=UTF8&amp;qid=1481219151&amp;sr=1-1&amp;keywords=The+Boss</t>
  </si>
  <si>
    <t>https://www.amazon.com/Warcraft-Travis-Fimmel/dp/B01GPLDCPW/ref=sr_1_1?s=instant-video&amp;ie=UTF8&amp;qid=1481219007&amp;sr=1-1&amp;keywords=Warcraft</t>
  </si>
  <si>
    <t>Australia</t>
  </si>
  <si>
    <t>adventure, history</t>
  </si>
  <si>
    <t>http://www.amazon.com/gp/product/B001UG56ES/?tag=titb-20</t>
  </si>
  <si>
    <t>The Darkness</t>
  </si>
  <si>
    <t>https://www.amazon.com/Darkness-Kevin-Bacon/dp/B01KMVO9KI/ref=sr_1_1?s=instant-video&amp;ie=UTF8&amp;qid=1481218248&amp;sr=1-1&amp;keywords=The+Darkness</t>
  </si>
  <si>
    <t>https://www.amazon.co.uk/Knives-Out-Daniel-Craig/dp/B081YPJM7V/ref=sr_1_1?crid=1K86CDB20NHM&amp;keywords=knives+out+2019&amp;qid=1577973643&amp;s=instant-video&amp;sprefix=Knives+Out%2Cinstant-video%2C149&amp;sr=1-1</t>
  </si>
  <si>
    <t>Nim's Island</t>
  </si>
  <si>
    <t>adventure, comedy, family</t>
  </si>
  <si>
    <t>http://www.amazon.com/gp/product/B001F8IL84/?tag=titb-20</t>
  </si>
  <si>
    <t>https://www.amazon.com/Moana-Bonus-Content-Aulii-Cravalho/dp/B01MRNUJUO/ref=sr_1_2?s=instant-video&amp;ie=UTF8&amp;qid=1483640905&amp;sr=1-2&amp;keywords=Moana</t>
  </si>
  <si>
    <t>Hairspray</t>
  </si>
  <si>
    <t>Insurgent</t>
  </si>
  <si>
    <t>http://www.amazon.com/gp/product/B00YI7PCPY/?tag=titb-20</t>
  </si>
  <si>
    <t>The Nut Job</t>
  </si>
  <si>
    <t>http://www.amazon.com/gp/product/B00JJHEVKA/?tag=titb-20</t>
  </si>
  <si>
    <t>American Made</t>
  </si>
  <si>
    <t>https://www.amazon.co.uk/American-Made-Tom-Cruise/dp/B074VCGX4L/ref=sr_1_1?s=instant-video&amp;ie=UTF8&amp;qid=1546981630&amp;sr=1-1&amp;keywords=American+Made</t>
  </si>
  <si>
    <t>Jumper</t>
  </si>
  <si>
    <t>http://www.amazon.com/gp/product/B009EEELX0/?tag=titb-20</t>
  </si>
  <si>
    <t>McFarland</t>
  </si>
  <si>
    <t>sports, drama</t>
  </si>
  <si>
    <t>http://www.amazon.com/gp/product/B00YCVD78A/?tag=titb-20</t>
  </si>
  <si>
    <t>Epic</t>
  </si>
  <si>
    <t>Den of Thieves</t>
  </si>
  <si>
    <t>https://www.amazon.com/Den-Thieves-Gerard-Butler/dp/B07M6GDVM2/ref=sr_1_2?s=instant-video&amp;ie=UTF8&amp;qid=1546970405&amp;sr=1-2&amp;keywords=Den+of+Thieves</t>
  </si>
  <si>
    <t>The Chronicles of Narnia: The Voyage of the Dawn Treader</t>
  </si>
  <si>
    <t xml:space="preserve">sequel </t>
  </si>
  <si>
    <t>http://www.amazon.com/gp/product/B004XKXOF6/?tag=titb-20</t>
  </si>
  <si>
    <t>The Giver</t>
  </si>
  <si>
    <t>sci-fi, drama, fantasy</t>
  </si>
  <si>
    <t>http://www.amazon.com/gp/product/B00MR67BCU/?tag=titb-20</t>
  </si>
  <si>
    <t>American Gangster</t>
  </si>
  <si>
    <t>http://www.amazon.co.uk/American-Gangster-Denzel-Washington/dp/B00FYPFJUC/ref=sr_1_1?s=instant-video&amp;ie=UTF8&amp;qid=1457385641&amp;sr=1-1&amp;keywords=American+Gangster</t>
  </si>
  <si>
    <t xml:space="preserve">All About Steve </t>
  </si>
  <si>
    <t>http://www.amazon.com/gp/product/B0031PXFQC/?tag=titb-20</t>
  </si>
  <si>
    <t xml:space="preserve">Crank: High Voltage </t>
  </si>
  <si>
    <t>http://www.amazon.com/gp/product/B008Y6Y2YM/?tag=titb-20</t>
  </si>
  <si>
    <t>Valkyrie</t>
  </si>
  <si>
    <t>history, thriller, war</t>
  </si>
  <si>
    <t>http://www.amazon.com/gp/product/B002DTDE3G/?tag=titb-20</t>
  </si>
  <si>
    <t>Salt</t>
  </si>
  <si>
    <t>action, crime, mystery</t>
  </si>
  <si>
    <t>http://www.amazon.com/gp/product/B004BEMC6G/?tag=titb-20</t>
  </si>
  <si>
    <t>Nanny McPhee Returns</t>
  </si>
  <si>
    <t>comedy, family, fantasy</t>
  </si>
  <si>
    <t>http://www.amazon.com/gp/product/B0048KXRPS/?tag=titb-20</t>
  </si>
  <si>
    <t>Bedtime Stories</t>
  </si>
  <si>
    <t>http://www.amazon.com/gp/product/B0060D3742/?tag=titb-20</t>
  </si>
  <si>
    <t>Tyler Perry's Temptation</t>
  </si>
  <si>
    <t>http://www.amazon.com/gp/product/B00DU70VU4/?tag=titb-20</t>
  </si>
  <si>
    <t>Norbit</t>
  </si>
  <si>
    <t>http://www.amazon.co.uk/Norbit-Eddie-Murphy/dp/B00FYNGIZE/ref=sr_1_1?s=instant-video&amp;ie=UTF8&amp;qid=1457386342&amp;sr=1-1&amp;keywords=Norbit</t>
  </si>
  <si>
    <t>Prisoners</t>
  </si>
  <si>
    <t>Drama, Thriller, Crime</t>
  </si>
  <si>
    <t>http://www.amazon.com/gp/product/B00GT2GUZW/?tag=titb-20</t>
  </si>
  <si>
    <t>Moonlight</t>
  </si>
  <si>
    <t>Made of Honor</t>
  </si>
  <si>
    <t>http://www.amazon.com/gp/product/B001JQR9FI/?tag=titb-20</t>
  </si>
  <si>
    <t>Goosebumps 2: Haunted Halloween</t>
  </si>
  <si>
    <t>https://www.amazon.com/Goosebumps-Bonus-Content-Wendi-McLendon-Covey/dp/B07JBNMF8Y/ref=sr_1_1?s=instant-video&amp;ie=UTF8&amp;qid=1546974488&amp;sr=1-1&amp;keywords=Goosebumps+2%3A+Haunted+Halloween</t>
  </si>
  <si>
    <t>Letters to Juliet</t>
  </si>
  <si>
    <t>http://www.amazon.com/gp/product/B003VS9V26/?tag=titb-20</t>
  </si>
  <si>
    <t>Halloween II (2009)</t>
  </si>
  <si>
    <t>http://www.amazon.com/gp/product/B0033YIOXA/?tag=titb-20</t>
  </si>
  <si>
    <t>The Switch</t>
  </si>
  <si>
    <t>http://www.amazon.com/gp/product/B0091VXC54/?tag=titb-20</t>
  </si>
  <si>
    <t>For Colored Girls</t>
  </si>
  <si>
    <t>http://www.amazon.com/gp/product/B004MPJVMM/?tag=titb-20</t>
  </si>
  <si>
    <t>The Muppets</t>
  </si>
  <si>
    <t>http://www.amazon.com/gp/product/B007C94QRK/?tag=titb-20</t>
  </si>
  <si>
    <t>The Family</t>
  </si>
  <si>
    <t>http://www.amazon.com/gp/product/B00GJ4A9NO/?tag=titb-20</t>
  </si>
  <si>
    <t>Legion</t>
  </si>
  <si>
    <t>action, fantasy, horror</t>
  </si>
  <si>
    <t>http://www.amazon.com/gp/product/B003EVJSBE/?tag=titb-20</t>
  </si>
  <si>
    <t>We Own the Night</t>
  </si>
  <si>
    <t>http://www.amazon.co.uk/We-Own-Night-Joaquin-Phoenix/dp/B00VEGWBI8/ref=sr_1_1?s=instant-video&amp;ie=UTF8&amp;qid=1457386833&amp;sr=1-1&amp;keywords=We+Own+the+Night</t>
  </si>
  <si>
    <t xml:space="preserve">Underworld: Rise of the Lycans </t>
  </si>
  <si>
    <t>http://www.amazon.com/gp/product/B002EVDEXI/?tag=titb-20</t>
  </si>
  <si>
    <t>Alvin and the Chipmunks: The Road Chip</t>
  </si>
  <si>
    <t>http://www.amazon.com/gp/product/B019EKV4YC/?tag=titb-20</t>
  </si>
  <si>
    <t>https://www.amazon.co.uk/Maleficent-Mistress-Evil-4k-UHD/dp/B07ZL396HX/ref=sr_1_2?crid=3FG72PBIMIQ14&amp;keywords=maleficent+mistress+of+evil&amp;qid=1577973701&amp;s=instant-video&amp;sprefix=Maleficent%3A+Mistress+of+Evil%2Cinstant-video%2C148&amp;sr=1-2</t>
  </si>
  <si>
    <t xml:space="preserve">The Time Traveler's Wife </t>
  </si>
  <si>
    <t>http://www.amazon.com/gp/product/B0030RZEKG/?tag=titb-20</t>
  </si>
  <si>
    <t>Hell or High Water</t>
  </si>
  <si>
    <t>https://www.amazon.com/Hell-High-Water-Jeff-Bridges/dp/B01K5CB2DG/ref=sr_1_1?s=instant-video&amp;ie=UTF8&amp;qid=1481218754&amp;sr=1-1&amp;keywords=Hell+or+High+Water</t>
  </si>
  <si>
    <t>Riddick</t>
  </si>
  <si>
    <t>Action, Sci-Fi, Thriller</t>
  </si>
  <si>
    <t>http://www.amazon.com/gp/product/B00GU9E17I/?tag=titb-20</t>
  </si>
  <si>
    <t xml:space="preserve">The Haunting in Connecticut </t>
  </si>
  <si>
    <t>http://www.amazon.com/gp/product/B002B7TQGO/?tag=titb-20</t>
  </si>
  <si>
    <t xml:space="preserve">It's Complicated </t>
  </si>
  <si>
    <t>http://www.amazon.com/gp/product/B003E7PZCO/?tag=titb-20</t>
  </si>
  <si>
    <t>Baywatch</t>
  </si>
  <si>
    <t>https://www.amazon.co.uk/Baywatch-Extended-Cut-Dwayne-Johnson/dp/B072JHF2L6/ref=sr_1_1?s=instant-video&amp;ie=UTF8&amp;qid=1546977838&amp;sr=1-1&amp;keywords=Baywatch</t>
  </si>
  <si>
    <t xml:space="preserve">Daybreakers	</t>
  </si>
  <si>
    <t>action, horror</t>
  </si>
  <si>
    <t>http://www.amazon.com/gp/product/B003H54E20/?tag=titb-20</t>
  </si>
  <si>
    <t>10,000 B.C.</t>
  </si>
  <si>
    <t>http://www.amazon.com/gp/product/B00364NVOE/?tag=titb-20</t>
  </si>
  <si>
    <t>The Perks of Being a Wallflower</t>
  </si>
  <si>
    <t>http://www.amazon.com/gp/product/B00AVTMCYW/?tag=titb-20</t>
  </si>
  <si>
    <t xml:space="preserve">Orphan </t>
  </si>
  <si>
    <t>http://www.amazon.com/gp/product/B002N14GPE/?tag=titb-20</t>
  </si>
  <si>
    <t>http://www.amazon.com/gp/product/B001VIMCW4/?tag=titb-20</t>
  </si>
  <si>
    <t xml:space="preserve">The Princess and the Frog </t>
  </si>
  <si>
    <t>animation, family, fantasy</t>
  </si>
  <si>
    <t>http://www.amazon.com/gp/product/B0094KT6J8/?tag=titb-20</t>
  </si>
  <si>
    <t>Horrible Bosses 2</t>
  </si>
  <si>
    <t>http://www.amazon.com/gp/product/B00S7HRCKY/?tag=titb-20</t>
  </si>
  <si>
    <t>Eye in the Sky</t>
  </si>
  <si>
    <t>https://www.amazon.com/Eye-Sky-Helen-Mirren/dp/B01GPQPBYM/ref=sr_1_1?s=instant-video&amp;ie=UTF8&amp;qid=1481218546&amp;sr=1-1&amp;keywords=Eye+in+the+Sky</t>
  </si>
  <si>
    <t>The Florida Project</t>
  </si>
  <si>
    <t>https://www.amazon.co.uk/Florida-Project-Willem-Dafoe/dp/B079G6SR6Y/ref=sr_1_1?s=instant-video&amp;ie=UTF8&amp;qid=1546981198&amp;sr=1-1&amp;keywords=The+Florida+Project</t>
  </si>
  <si>
    <t>Killing Them Softly</t>
  </si>
  <si>
    <t>http://www.amazon.com/gp/product/B00BJOCX24/?tag=titb-20</t>
  </si>
  <si>
    <t>A Very Harold &amp; Kumar 3D Christmas</t>
  </si>
  <si>
    <t>http://www.amazon.com/gp/product/B006PPW98U/?tag=titb-20</t>
  </si>
  <si>
    <t>Alpha and Omega</t>
  </si>
  <si>
    <t>http://www.amazon.com/gp/product/B0094JO4DM/?tag=titb-20</t>
  </si>
  <si>
    <t>Yogi Bear</t>
  </si>
  <si>
    <t>http://www.amazon.com/gp/product/B004QZ189W/?tag=titb-20</t>
  </si>
  <si>
    <t>This Is 40</t>
  </si>
  <si>
    <t>http://www.amazon.com/gp/product/B00BGIBVP8/?tag=titb-20</t>
  </si>
  <si>
    <t>The Good Liar</t>
  </si>
  <si>
    <t>https://www.amazon.co.uk/Good-Liar-Bill-Condon/dp/B081PPT83H/ref=sr_1_1?keywords=The+Good+Liar&amp;qid=1577974386&amp;s=instant-video&amp;sr=1-1</t>
  </si>
  <si>
    <t>Storks</t>
  </si>
  <si>
    <t>https://www.amazon.com/Storks-Nicholas-Stoller/dp/B01M0W2TH5/ref=sr_1_1?s=instant-video&amp;ie=UTF8&amp;qid=1481219212&amp;sr=1-1&amp;keywords=Storks</t>
  </si>
  <si>
    <t>You Don't Mess with the Zohan</t>
  </si>
  <si>
    <t>http://www.amazon.com/gp/product/B00DFEDRW6/?tag=titb-20</t>
  </si>
  <si>
    <t>Sci-Fi, Action</t>
  </si>
  <si>
    <t>Costume Design, Film Editing, Make Up and Hair Styling, Production Design, Sound Editing, Sound Mixing</t>
  </si>
  <si>
    <t>http://www.amazon.com/gp/product/B014QZ9D84/?tag=titb-20</t>
  </si>
  <si>
    <t>The Hills Have Eyes 2</t>
  </si>
  <si>
    <t>http://www.amazon.co.uk/Hills-Have-Eyes-2/dp/B00NLK3Z76/ref=sr_1_1?s=instant-video&amp;ie=UTF8&amp;qid=1457386636&amp;sr=1-1&amp;keywords=The+Hills+Have+Eyes+2</t>
  </si>
  <si>
    <t>action, sci-fi</t>
  </si>
  <si>
    <t>http://www.amazon.com/gp/product/B009YMNZJS/?tag=titb-20</t>
  </si>
  <si>
    <t>She's Out of My League</t>
  </si>
  <si>
    <t>http://www.amazon.com/gp/product/B003TJMWAA/?tag=titb-20</t>
  </si>
  <si>
    <t>Elysium</t>
  </si>
  <si>
    <t>Action, Sci-Fi, Drama, Thriller</t>
  </si>
  <si>
    <t>http://www.amazon.com/gp/product/B00G3HSF7O/?tag=titb-20</t>
  </si>
  <si>
    <t xml:space="preserve">X-Men Origins: Wolverine </t>
  </si>
  <si>
    <t>http://www.amazon.com/gp/product/B004UPANAI/?tag=titb-20</t>
  </si>
  <si>
    <t>Unbroken</t>
  </si>
  <si>
    <t>action, biography, drama, history, sport, war</t>
  </si>
  <si>
    <t>http://www.amazon.com/gp/product/B00RFHUYKW/?tag=titb-20</t>
  </si>
  <si>
    <t>Alien: Covenant</t>
  </si>
  <si>
    <t>https://www.amazon.co.uk/Alien-Covenant-Michael-Fassbender/dp/B0725JLQ47/ref=sr_1_1?s=instant-video&amp;ie=UTF8&amp;qid=1546981509&amp;sr=1-1&amp;keywords=Alien%3A+Covenant</t>
  </si>
  <si>
    <t>animation, action, comedy</t>
  </si>
  <si>
    <t>http://www.amazon.com/gp/product/B004PGAQMW/?tag=titb-20</t>
  </si>
  <si>
    <t>The Prodigy</t>
  </si>
  <si>
    <t>https://www.amazon.co.uk/Prodigy-Taylor-Schilling/dp/B07TND47QP/ref=sr_1_1?keywords=The+Prodigy&amp;qid=1577974463&amp;s=instant-video&amp;sr=1-1</t>
  </si>
  <si>
    <t>Second Act</t>
  </si>
  <si>
    <t>https://www.amazon.com/Second-Act-Jennifer-Lopez/dp/B07M79JCN1/ref=sr_1_3?s=instant-video&amp;ie=UTF8&amp;qid=1546974742&amp;sr=1-3&amp;keywords=Second+Act</t>
  </si>
  <si>
    <t>Dolphin Tale</t>
  </si>
  <si>
    <t>http://www.amazon.com/gp/product/B0064J63DY/?tag=titb-20</t>
  </si>
  <si>
    <t>Sicario</t>
  </si>
  <si>
    <t>action, drama</t>
  </si>
  <si>
    <t>http://www.amazon.com/gp/product/B0162LLAQS/?tag=titb-20</t>
  </si>
  <si>
    <t>Action, Adventure, Sci-Fi. Thriller</t>
  </si>
  <si>
    <t>http://www.amazon.com/gp/product/B00E5Q1LTY/?tag=titb-20</t>
  </si>
  <si>
    <t>Ex Machina</t>
  </si>
  <si>
    <t>http://www.amazon.com/gp/product/B00VWQ3LQG/?tag=titb-20</t>
  </si>
  <si>
    <t>Uncle Drew</t>
  </si>
  <si>
    <t>https://www.amazon.com/Uncle-Drew-Kyrie-Irving/dp/B07G4MYNJF/ref=sr_1_1?s=instant-video&amp;ie=UTF8&amp;qid=1546970638&amp;sr=1-1&amp;keywords=Uncle+Drew</t>
  </si>
  <si>
    <t>Before I Fall</t>
  </si>
  <si>
    <t>Safe House</t>
  </si>
  <si>
    <t>http://www.amazon.com/gp/product/B0088TG252/?tag=titb-20</t>
  </si>
  <si>
    <t>Max Payne</t>
  </si>
  <si>
    <t xml:space="preserve">action, crime  </t>
  </si>
  <si>
    <t>http://www.amazon.com/gp/product/B003Y19DVY/?tag=titb-20</t>
  </si>
  <si>
    <t>Dora and the Lost City of Gold</t>
  </si>
  <si>
    <t>https://www.amazon.co.uk/Dora-Lost-City-Isabela-Moner/dp/B07WMF17X1/ref=sr_1_1?keywords=Dora+and+the+Lost+City+of+Gold&amp;qid=1577973375&amp;s=instant-video&amp;sr=1-1</t>
  </si>
  <si>
    <t>Hercules (2014)</t>
  </si>
  <si>
    <t xml:space="preserve">Cloudy with a Chance of Meatballs </t>
  </si>
  <si>
    <t>RoboCop</t>
  </si>
  <si>
    <t>action, sci-fi, thriller, crime</t>
  </si>
  <si>
    <t>http://www.amazon.com/gp/product/B00IK590UI/?tag=titb-20</t>
  </si>
  <si>
    <t>Mr. Brooks</t>
  </si>
  <si>
    <t>http://www.amazon.co.uk/Mr-Brooks-Kevin-Costner/dp/B01AA0E7IA/ref=sr_1_1?s=instant-video&amp;ie=UTF8&amp;qid=1457386253&amp;sr=1-1&amp;keywords=Mr.+Brooks</t>
  </si>
  <si>
    <t>Let there be Light</t>
  </si>
  <si>
    <t>Blades of Glory</t>
  </si>
  <si>
    <t>sports, comedy</t>
  </si>
  <si>
    <t>http://www.amazon.co.uk/BLADES-GLORY-Will-Ferrell/dp/B00FYOG2SQ/ref=sr_1_1?s=instant-video&amp;ie=UTF8&amp;qid=1457385676&amp;sr=1-1&amp;keywords=Blades+of+Glory</t>
  </si>
  <si>
    <t xml:space="preserve">Law Abiding Citizen </t>
  </si>
  <si>
    <t>http://www.amazon.com/gp/product/B003CP72QK/?tag=titb-20</t>
  </si>
  <si>
    <t>Oblivion</t>
  </si>
  <si>
    <t>Action, Adventure, Sci-Fi, Mystery, Thriller</t>
  </si>
  <si>
    <t>http://www.amazon.com/gp/product/B00DP3IGJ6/?tag=titb-20</t>
  </si>
  <si>
    <t>Percy Jackson &amp; the Olympians: The Lightning Thief</t>
  </si>
  <si>
    <t>http://www.amazon.com/gp/product/B003U6BE8I/?tag=titb-20</t>
  </si>
  <si>
    <t>Rambo</t>
  </si>
  <si>
    <t>action, thriller, war</t>
  </si>
  <si>
    <t>http://www.amazon.com/gp/product/B001AMVKOC/?tag=titb-20</t>
  </si>
  <si>
    <t>Middle School: The Worst Years of My Life</t>
  </si>
  <si>
    <t>https://www.amazon.com/Middle-School-Worst-Years-Life/dp/B01LZP9Z5Q/ref=sr_1_1?s=instant-video&amp;ie=UTF8&amp;qid=1481218574&amp;sr=1-1&amp;keywords=Middle+School%3A+The+Worst+Years+of+My+Life</t>
  </si>
  <si>
    <t>Traffik</t>
  </si>
  <si>
    <t>https://www.amazon.com/Traffik-Paula-Patton/dp/B07DFLVD3X/ref=sr_1_2?s=instant-video&amp;ie=UTF8&amp;qid=1546970712&amp;sr=1-2&amp;keywords=Traffik</t>
  </si>
  <si>
    <t>Biography, Drama, Sport</t>
  </si>
  <si>
    <t>http://www.amazon.com/gp/product/B00DYQW6EU/?tag=titb-20</t>
  </si>
  <si>
    <t xml:space="preserve">Rush </t>
  </si>
  <si>
    <t>Action, Biography, Drama, Sport</t>
  </si>
  <si>
    <t>http://www.amazon.com/gp/product/B00H9671YQ/?tag=titb-20</t>
  </si>
  <si>
    <t>https://www.amazon.com/Hunger-Games-Mockingjay-Part/dp/B0186DGA92/ref=sr_1_1?s=instant-video&amp;ie=UTF8&amp;qid=1481218061&amp;sr=1-1&amp;keywords=The+Hunger+Games%3A+Mockingjay+-+Part+2</t>
  </si>
  <si>
    <t>Good Luck Chuck</t>
  </si>
  <si>
    <t>http://www.amazon.co.uk/Good-Luck-Chuck-Dan-Fogler/dp/B00FZD9JSQ/ref=sr_1_1?s=instant-video&amp;ie=UTF8&amp;qid=1457385845&amp;sr=1-1&amp;keywords=Good+Luck+Chuck</t>
  </si>
  <si>
    <t>Rough Night</t>
  </si>
  <si>
    <t>https://www.amazon.co.uk/Rough-Night-Scarlett-Johansson/dp/B074X7BKRX/ref=sr_1_1?s=instant-video&amp;ie=UTF8&amp;qid=1546981459&amp;sr=1-1&amp;keywords=Rough+Night</t>
  </si>
  <si>
    <t>Action, Adventure, Romance</t>
  </si>
  <si>
    <t>https://www.amazon.co.uk/Alita-Battle-Angel-Rosa-Salazar/dp/B07NCHJNQ3/ref=sr_1_1?crid=OWGN2WZXDZN5&amp;keywords=alita+battle+angel+2019&amp;qid=1577973064&amp;s=instant-video&amp;sprefix=Alita%3A+Battle+Angel%2Cinstant-video%2C145&amp;sr=1-1</t>
  </si>
  <si>
    <t>Texas Chainsaw 3D</t>
  </si>
  <si>
    <t>http://www.amazon.com/gp/product/B00CL4BRT6/?tag=titb-20</t>
  </si>
  <si>
    <t>https://www.amazon.com/Independence-Day-Resurgence-Liam-Hemsworth/dp/B01HDR3658/ref=sr_1_2?s=instant-video&amp;ie=UTF8&amp;qid=1481219378&amp;sr=1-2&amp;keywords=Independence+Day%3A+Resurgence</t>
  </si>
  <si>
    <t>Harriet</t>
  </si>
  <si>
    <t>https://www.amazon.co.uk/Harriet-Cynthia-Erivo/dp/B081FZN6LJ/ref=sr_1_2?crid=3U295XG3A97Y&amp;keywords=harriet&amp;qid=1577973505&amp;s=instant-video&amp;sprefix=Harriet%2Cinstant-video%2C235&amp;sr=1-2</t>
  </si>
  <si>
    <t>The Equalizer 2</t>
  </si>
  <si>
    <t>https://www.amazon.com/Equalizer-2-Denzel-Washington/dp/B07FK7XVRX/ref=sr_1_1?s=instant-video&amp;ie=UTF8&amp;qid=1546974985&amp;sr=1-1&amp;keywords=The+Equalizer+2</t>
  </si>
  <si>
    <t>http://www.amazon.com/gp/product/B0094KT8W8/?tag=titb-20</t>
  </si>
  <si>
    <t>Lady Bird</t>
  </si>
  <si>
    <t>https://www.amazon.co.uk/Lady-Bird-Saoirse-Ronan/dp/B079RWGWRK/ref=sr_1_1?s=instant-video&amp;ie=UTF8&amp;qid=1546981285&amp;sr=1-1&amp;keywords=Lady+Bird</t>
  </si>
  <si>
    <t>Hitman: Agent 47</t>
  </si>
  <si>
    <t>http://www.amazon.com/gp/product/B018HIW658/?tag=titb-20</t>
  </si>
  <si>
    <t>The Nanny Diaries</t>
  </si>
  <si>
    <t>Abominable</t>
  </si>
  <si>
    <t>https://www.amazon.co.uk/Abominable-Chloe-Bennet/dp/B07YM1R8BL/ref=sr_1_1?crid=2J95SE0GTUDCL&amp;keywords=abominable+2019&amp;qid=1577973009&amp;s=instant-video&amp;sprefix=Abominable%2Cinstant-video%2C144&amp;sr=1-1</t>
  </si>
  <si>
    <t>30 Days of Night</t>
  </si>
  <si>
    <t>http://www.amazon.co.uk/30-Days-night-Josh-Hartnett/dp/B00FYN9UZO/ref=sr_1_1?s=instant-video&amp;ie=UTF8&amp;qid=1457385592&amp;sr=1-1&amp;keywords=30+Days+of+Night</t>
  </si>
  <si>
    <t>Skyscraper</t>
  </si>
  <si>
    <t>https://www.amazon.com/Skyscraper-Dwayne-Rock-Johnson/dp/B07FD5T12N/ref=sr_1_1?s=instant-video&amp;ie=UTF8&amp;qid=1546974801&amp;sr=1-1&amp;keywords=Skyscraper</t>
  </si>
  <si>
    <t>Miss Peregrine’s Home for Peculiar Children</t>
  </si>
  <si>
    <t>https://www.amazon.com/Miss-Peregrines-Home-Peculiar-Children/dp/B01M0TWU6I/ref=sr_1_1?s=instant-video&amp;ie=UTF8&amp;qid=1481219284&amp;sr=1-1&amp;keywords=Miss+Peregrine%E2%80%99s+Home+for+Peculiar+Children</t>
  </si>
  <si>
    <t>Tooth Fairy</t>
  </si>
  <si>
    <t>http://www.amazon.com/gp/product/B003LPR56I/?tag=titb-20</t>
  </si>
  <si>
    <t>The Choice</t>
  </si>
  <si>
    <t>https://www.amazon.com/Choice-Benjamin-Walker/dp/B01B8LXD08/ref=sr_1_1?s=instant-video&amp;ie=UTF8&amp;qid=1481218555&amp;sr=1-1&amp;keywords=The+Choice</t>
  </si>
  <si>
    <t xml:space="preserve">Whatever Works </t>
  </si>
  <si>
    <t>http://www.amazon.com/gp/product/B002OQWUME/?tag=titb-20</t>
  </si>
  <si>
    <t>Death at a Funeral</t>
  </si>
  <si>
    <t>http://www.amazon.com/gp/product/B0016LTNL4/?tag=titb-20</t>
  </si>
  <si>
    <t>Mike and Dave Need Wedding Dates</t>
  </si>
  <si>
    <t>https://www.amazon.com/Mike-Dave-Need-Wedding-Dates/dp/B01I2D6Y4M/ref=sr_1_1?s=instant-video&amp;ie=UTF8&amp;qid=1481218974&amp;sr=1-1&amp;keywords=Mike+and+Dave+Need+Wedding+Dates</t>
  </si>
  <si>
    <t>http://www.amazon.com/gp/product/B0098VXCR0/?tag=titb-20</t>
  </si>
  <si>
    <t xml:space="preserve">The Day the Earth Stood Still </t>
  </si>
  <si>
    <t>http://www.amazon.com/gp/product/B00IK67OQO/</t>
  </si>
  <si>
    <t>The Forbidden Kingdom</t>
  </si>
  <si>
    <t>http://www.amazon.com/gp/product/B001FVAZUI/?tag=titb-20</t>
  </si>
  <si>
    <t>Ghost Rider: Spirit of Vengeance</t>
  </si>
  <si>
    <t>action, fantasy, thriller</t>
  </si>
  <si>
    <t>http://www.amazon.com/gp/product/B00845PT18/?tag=titb-20</t>
  </si>
  <si>
    <t>Tyler Perry's Acrimony</t>
  </si>
  <si>
    <t>https://www.amazon.com/Tyler-Perrys-Acrimony-Taraji-Henson/dp/B07D7KD3R9/ref=sr_1_1?s=instant-video&amp;ie=UTF8&amp;qid=1546970649&amp;sr=1-1&amp;keywords=Tyler+Perry%27s+Acrimony</t>
  </si>
  <si>
    <t>Underworld: Blood Wars</t>
  </si>
  <si>
    <t>https://www.amazon.co.uk/Underworld-Blood-Wars-Kate-Beckinsale/dp/B01NH61OND/ref=sr_1_1?s=instant-video&amp;ie=UTF8&amp;qid=1546977646&amp;sr=1-1&amp;keywords=Underworld%3A+Blood+Wars</t>
  </si>
  <si>
    <t>https://www.amazon.com/Ralph-Breaks-Internet-John-Reilly/dp/B07KPR7C1F/ref=sr_1_1?s=instant-video&amp;ie=UTF8&amp;qid=1546975245&amp;sr=1-1&amp;keywords=Ralph+Breaks+the+Internet</t>
  </si>
  <si>
    <t>Hop</t>
  </si>
  <si>
    <t>http://www.amazon.com/gp/product/B007PKOKTK/?tag=titb-20</t>
  </si>
  <si>
    <t>The Age of Adaline</t>
  </si>
  <si>
    <t>http://www.amazon.com/gp/product/B014WH7LNK/?tag=titb-20</t>
  </si>
  <si>
    <t>http://www.amazon.com/gp/product/B0095P3ULC/?tag=titb-20</t>
  </si>
  <si>
    <t>Men in Black: International</t>
  </si>
  <si>
    <t>https://www.amazon.co.uk/Men-Black-International-Chris-Hemsworth/dp/B07SZ4Z61D/ref=sr_1_1?crid=ISQUM9H0TTJZ&amp;keywords=men+in+black+international+prime+video&amp;qid=1577973710&amp;s=instant-video&amp;sprefix=Men+in+Black%3A+International%2Cinstant-video%2C145&amp;sr=1-1</t>
  </si>
  <si>
    <t>The World's End</t>
  </si>
  <si>
    <t>Action, Sci-Fi, Comedy</t>
  </si>
  <si>
    <t>http://www.amazon.com/gp/product/B00G0OMZPS/?tag=titb-20</t>
  </si>
  <si>
    <t>Salmon Fishing in the Yemen</t>
  </si>
  <si>
    <t>http://www.amazon.com/gp/product/B008Y720JU/?tag=titb-20</t>
  </si>
  <si>
    <t>Risen</t>
  </si>
  <si>
    <t>https://www.amazon.com/Risen-Joseph-Fiennes/dp/B01BT67CHC/ref=sr_1_1?s=instant-video&amp;ie=UTF8&amp;qid=1481218934&amp;sr=1-1&amp;keywords=Risen</t>
  </si>
  <si>
    <t>Olympus Has Fallen</t>
  </si>
  <si>
    <t>Action, Thriller</t>
  </si>
  <si>
    <t>http://www.amazon.com/gp/product/B00ECU9EYW/?tag=titb-20</t>
  </si>
  <si>
    <t>Oz The Great and Powerful</t>
  </si>
  <si>
    <t>Action, Adventure, Fantasy, Family</t>
  </si>
  <si>
    <t>http://www.amazon.com/gp/product/B00DC7NNAC/?tag=titb-20</t>
  </si>
  <si>
    <t>Flatliners</t>
  </si>
  <si>
    <t>https://www.amazon.co.uk/Flatliners-Ellen-Page/dp/B075R2WJP7/ref=sr_1_2?s=instant-video&amp;ie=UTF8&amp;qid=1546978605&amp;sr=1-2&amp;keywords=Flatliners</t>
  </si>
  <si>
    <t>One Missed Call</t>
  </si>
  <si>
    <t xml:space="preserve">horror, mystery  </t>
  </si>
  <si>
    <t>http://www.amazon.com/gp/product/B0093Q9X1Y/?tag=titb-20</t>
  </si>
  <si>
    <t>The Expendables 3</t>
  </si>
  <si>
    <t>http://www.amazon.com/gp/product/B00MQOZETK/?tag=titb-20</t>
  </si>
  <si>
    <t>Underworld Awakening</t>
  </si>
  <si>
    <t>http://www.amazon.com/gp/product/B0094M2O7C/?tag=titb-20</t>
  </si>
  <si>
    <t xml:space="preserve">I Love You, Man </t>
  </si>
  <si>
    <t>http://www.amazon.com/gp/product/B002ICE0O0/?tag=titb-20</t>
  </si>
  <si>
    <t>Get Him to the Greek</t>
  </si>
  <si>
    <t>comedy, music</t>
  </si>
  <si>
    <t>http://www.amazon.com/gp/product/B0041VR5LQ/?tag=titb-20</t>
  </si>
  <si>
    <t>http://www.amazon.com/gp/product/B005ZMUXDC/?tag=titb-20</t>
  </si>
  <si>
    <t>Jack Reacher: Never Go Back</t>
  </si>
  <si>
    <t>https://www.amazon.com/Jack-Reacher-Never-Go-Back/dp/B01LYQ4RH6/ref=sr_1_1?s=instant-video&amp;ie=UTF8&amp;qid=1481219053&amp;sr=1-1&amp;keywords=Jack+Reacher%3A+Never+Go+Back</t>
  </si>
  <si>
    <t>https://www.amazon.co.uk/Godzilla-King-Monsters-Kyle-Chandler/dp/B07XZHMTG8/ref=sr_1_1?crid=3KGA3U4IZ76R7&amp;keywords=godzilla+king+of+the+monsters+movie+2019&amp;qid=1577973490&amp;s=instant-video&amp;sprefix=Godzilla%3A+King+of+the+Monsters%2Cinstant-video%2C142&amp;sr=1-1</t>
  </si>
  <si>
    <t>Super Troopers 2</t>
  </si>
  <si>
    <t>https://www.amazon.com/Super-Troopers-2-Jay-Chandrasekhar/dp/B07C66RL88/ref=sr_1_2?s=instant-video&amp;ie=UTF8&amp;qid=1546974880&amp;sr=1-2&amp;keywords=Super+Troopers+2</t>
  </si>
  <si>
    <t>Jack Ryan: Shadow Recruit</t>
  </si>
  <si>
    <t>action, drama, mystery, thriller</t>
  </si>
  <si>
    <t>http://www.amazon.com/gp/product/B00HZ3C4N6/?tag=titb-20</t>
  </si>
  <si>
    <t>The Angry Birds Movie 2</t>
  </si>
  <si>
    <t>https://www.amazon.co.uk/Angry-Birds-Movie-2/dp/B07VWSSQXQ/ref=sr_1_1?crid=2PFLHZ3NPJTH8&amp;keywords=the+angry+birds+movie+2&amp;qid=1577974335&amp;s=instant-video&amp;sprefix=The+Angry+Birds+Movie+2%2Cinstant-video%2C146&amp;sr=1-1</t>
  </si>
  <si>
    <t>Home Again</t>
  </si>
  <si>
    <t>https://www.amazon.co.uk/Home-Again-Reese-Witherspoon/dp/B077PLFHJ6/ref=sr_1_1?s=instant-video&amp;ie=UTF8&amp;qid=1546978576&amp;sr=1-1&amp;keywords=Home+Again</t>
  </si>
  <si>
    <t>The Next Three Days</t>
  </si>
  <si>
    <t>crime, romance</t>
  </si>
  <si>
    <t>http://www.amazon.com/gp/product/B004OZZ624/?tag=titb-20</t>
  </si>
  <si>
    <t>Knight and Day</t>
  </si>
  <si>
    <t>http://www.amazon.com/gp/product/B004EDKGSA/?tag=titb-20</t>
  </si>
  <si>
    <t>The Pirates! Band of Misfits</t>
  </si>
  <si>
    <t>http://www.amazon.com/gp/product/B0091XRRQC/?tag=titb-20</t>
  </si>
  <si>
    <t>Lakeview Terrace</t>
  </si>
  <si>
    <t>http://www.amazon.com/gp/product/B001VKWPXS/?tag=titb-20</t>
  </si>
  <si>
    <t>The Great Wall</t>
  </si>
  <si>
    <t>https://www.amazon.co.uk/Great-Wall-Zhang-Yimou/dp/B01N9YJKQT/ref=sr_1_1?s=instant-video&amp;ie=UTF8&amp;qid=1546978930&amp;sr=1-1&amp;keywords=The+Great+Wall</t>
  </si>
  <si>
    <t>Ricki and the Flash</t>
  </si>
  <si>
    <t>http://www.amazon.com/gp/product/B018CBR0C4/?tag=titb-20</t>
  </si>
  <si>
    <t>In Bruges</t>
  </si>
  <si>
    <t>http://www.amazon.com/gp/product/B001D23BFK/?tag=titb-20</t>
  </si>
  <si>
    <t>Eagle Eye</t>
  </si>
  <si>
    <t>http://www.amazon.com/gp/product/B001PRC5P0/?tag=titb-20</t>
  </si>
  <si>
    <t>https://www.amazon.com/Land-Ryan-Gosling/dp/B01NCE7UIL/ref=sr_1_1?s=instant-video&amp;ie=UTF8&amp;qid=1483641276&amp;sr=1-1&amp;keywords=la+la+land</t>
  </si>
  <si>
    <t>Anna Karenina</t>
  </si>
  <si>
    <t>http://www.amazon.com/gp/product/B00BHU9BV6/?tag=titb-20</t>
  </si>
  <si>
    <t>Fantastic Four: Rise of the Silver Surfer</t>
  </si>
  <si>
    <t>http://www.amazon.co.uk/Fantastic-Four-Rise-Silver-Surfer/dp/B00NJ10TIU/ref=sr_1_1?s=instant-video&amp;ie=UTF8&amp;qid=1457385818&amp;sr=1-1&amp;keywords=Fantastic+Four%3A+Rise+of+the+Silver+Surfer</t>
  </si>
  <si>
    <t>Percy Jackson: Sea of Monsters</t>
  </si>
  <si>
    <t>Action, Adventure, Drama, Fantasy, Famiily</t>
  </si>
  <si>
    <t>http://www.amazon.com/gp/product/B00GK65HWE/?tag=titb-20</t>
  </si>
  <si>
    <t>Beastly</t>
  </si>
  <si>
    <t>http://www.amazon.com/gp/product/B0094LYJZI/?tag=titb-20</t>
  </si>
  <si>
    <t>Notorious</t>
  </si>
  <si>
    <t>biography, music</t>
  </si>
  <si>
    <t>http://www.amazon.com/gp/product/B002AKFFVM/?tag=titb-20</t>
  </si>
  <si>
    <t>The Cabin in the Woods</t>
  </si>
  <si>
    <t>http://www.amazon.com/gp/product/B009CPN42K/?tag=titb-20</t>
  </si>
  <si>
    <t>The Monuments Men</t>
  </si>
  <si>
    <t>action, adventure, biography, drama, history, thriller, comedy, war</t>
  </si>
  <si>
    <t>http://www.amazon.com/gp/product/B00II399HG/?tag=titb-20</t>
  </si>
  <si>
    <t>Mirrors</t>
  </si>
  <si>
    <t>http://www.amazon.com/gp/product/B001OIF2JQ/?tag=titb-20</t>
  </si>
  <si>
    <t>The Back-up Plan</t>
  </si>
  <si>
    <t>http://www.amazon.com/gp/product/B003YY7BTW/?tag=titb-20</t>
  </si>
  <si>
    <t>The Bourne Legacy</t>
  </si>
  <si>
    <t>http://www.amazon.com/gp/product/B00AMBH70S/?tag=titb-20</t>
  </si>
  <si>
    <t>Machete</t>
  </si>
  <si>
    <t>http://www.amazon.com/gp/product/B009EEGSDG/?tag=titb-20</t>
  </si>
  <si>
    <t>Max</t>
  </si>
  <si>
    <t>http://www.amazon.com/gp/product/B017C11VP2/?tag=titb-20</t>
  </si>
  <si>
    <t>Red Sparrow</t>
  </si>
  <si>
    <t>https://www.amazon.com/Red-Sparrow-Jennifer-Lawrence/dp/B07B3HN24T/ref=sr_1_2?s=instant-video&amp;ie=UTF8&amp;qid=1546974632&amp;sr=1-2&amp;keywords=Red+Sparrow</t>
  </si>
  <si>
    <t>https://www.amazon.co.uk/Cars-Bonus-Content-Owen-Wilson/dp/B073X1F22B/ref=sr_1_1?s=instant-video&amp;ie=UTF8&amp;qid=1546980522&amp;sr=1-1&amp;keywords=Cars+3</t>
  </si>
  <si>
    <t>I Now Pronounce You Chuck and Larry</t>
  </si>
  <si>
    <t>Life of the Party</t>
  </si>
  <si>
    <t>https://www.amazon.com/Life-Party-Melissa-McCarthy/dp/B07CX4ST91/ref=sr_1_2?s=instant-video&amp;ie=UTF8&amp;qid=1546975618&amp;sr=1-2&amp;keywords=Life+of+the+Party</t>
  </si>
  <si>
    <t xml:space="preserve">Monsters Vs. Aliens </t>
  </si>
  <si>
    <t>http://www.amazon.com/gp/product/B005ML0OLW/?tag=titb-20</t>
  </si>
  <si>
    <t>Pete’s Dragon</t>
  </si>
  <si>
    <t>https://www.amazon.com/Dragon-Theatrical-Version-Dallas-Howard/dp/B01K56E022/ref=sr_1_1?s=instant-video&amp;ie=UTF8&amp;qid=1481219237&amp;sr=1-1&amp;keywords=Pete%E2%80%99s+Dragon</t>
  </si>
  <si>
    <t xml:space="preserve">Sorority Row </t>
  </si>
  <si>
    <t>http://www.amazon.com/gp/product/B0035GP3OE/?tag=titb-20</t>
  </si>
  <si>
    <t>Source Code</t>
  </si>
  <si>
    <t>http://www.amazon.com/gp/product/B0053F042G/?tag=titb-20</t>
  </si>
  <si>
    <t>Kick-Ass 2</t>
  </si>
  <si>
    <t>Action, Thriller, Comedy, Crime</t>
  </si>
  <si>
    <t>http://www.amazon.com/gp/product/B00GQ69PUI/?tag=titb-20</t>
  </si>
  <si>
    <t>http://www.amazon.com/gp/product/B00FWLTPU8/?tag=titb-20</t>
  </si>
  <si>
    <t>2 Guns</t>
  </si>
  <si>
    <t xml:space="preserve">Action, Drama, Thriller, Comedy, Crime </t>
  </si>
  <si>
    <t>http://www.amazon.com/gp/product/B00G5SQFXC/?tag=titb-20</t>
  </si>
  <si>
    <t>A Million Ways to Die in the West</t>
  </si>
  <si>
    <t>comedy, western</t>
  </si>
  <si>
    <t>http://www.amazon.com/gp/product/B00KNOVIOU/?tag=titb-20</t>
  </si>
  <si>
    <t>Takers</t>
  </si>
  <si>
    <t>http://www.amazon.com/gp/product/B004GGNBYQ/?tag=titb-20</t>
  </si>
  <si>
    <t>War Dogs</t>
  </si>
  <si>
    <t>https://www.amazon.com/War-Dogs-Jonah-Hill/dp/B01KGS9TR0/ref=sr_1_1?s=instant-video&amp;ie=UTF8&amp;qid=1481218965&amp;sr=1-1&amp;keywords=War+Dogs</t>
  </si>
  <si>
    <t>Best Original Song, Best Animated Feature</t>
  </si>
  <si>
    <t>https://www.amazon.co.uk/Coco-Theatrical-Version-Anthony-Gonzalez/dp/B0792J311W/ref=sr_1_1?s=instant-video&amp;ie=UTF8&amp;qid=1546980935&amp;sr=1-1&amp;keywords=Coco</t>
  </si>
  <si>
    <t>Over Her Dead Body</t>
  </si>
  <si>
    <t>http://www.amazon.com/gp/product/B0091VONT8/?tag=titb-20</t>
  </si>
  <si>
    <t>Brooklyn's Finest</t>
  </si>
  <si>
    <t>http://www.amazon.com/gp/product/B003VMUE7I/?tag=titb-20</t>
  </si>
  <si>
    <t>https://www.amazon.com/Bumblebee-Hailee-Steinfeld/dp/B07L6N8ZJT/ref=sr_1_1?s=instant-video&amp;ie=UTF8&amp;qid=1546970308&amp;sr=1-1&amp;keywords=Bumblebee</t>
  </si>
  <si>
    <t xml:space="preserve">Public Enemies </t>
  </si>
  <si>
    <t>biography, crime, history</t>
  </si>
  <si>
    <t xml:space="preserve">Not Easily Broken </t>
  </si>
  <si>
    <t>http://www.amazon.com/gp/product/B002AS6IAG/?tag=titb-20</t>
  </si>
  <si>
    <t>Tyler Perry's A Madea Christmas</t>
  </si>
  <si>
    <t>http://www.amazon.com/gp/product/B00NPTL6O2/?tag=titb-20</t>
  </si>
  <si>
    <t>The Star</t>
  </si>
  <si>
    <t>https://www.amazon.co.uk/Star-Steven-Yeun/dp/B077FZD4KT/ref=sr_1_1?s=instant-video&amp;ie=UTF8&amp;qid=1546977761&amp;sr=1-1&amp;keywords=The+Star</t>
  </si>
  <si>
    <t xml:space="preserve">The Uninvited </t>
  </si>
  <si>
    <t>http://www.amazon.com/gp/product/B0026OFZZI/?tag=titb-20</t>
  </si>
  <si>
    <t>http://www.amazon.com/gp/product/B004FHP7ES/?tag=titb-20</t>
  </si>
  <si>
    <t>The Heartbreak Kid</t>
  </si>
  <si>
    <t>http://www.amazon.co.uk/Heartbreak-Kid-Ben-Stiller/dp/B00FZ3HH3U/ref=sr_1_1?s=instant-video&amp;ie=UTF8&amp;qid=1457386628&amp;sr=1-1&amp;keywords=The+Heartbreak+Kid</t>
  </si>
  <si>
    <t xml:space="preserve">Race to Witch Mountain </t>
  </si>
  <si>
    <t>http://www.amazon.com/gp/product/B004QBE6S6/?tag=titb-20</t>
  </si>
  <si>
    <t>Friends With Benefits</t>
  </si>
  <si>
    <t>http://www.amazon.com/gp/product/B00650SSWG/?tag=titb-20</t>
  </si>
  <si>
    <t>Gulliver's Travels</t>
  </si>
  <si>
    <t>http://www.amazon.com/gp/product/B004X4R0VQ/?tag=titb-20</t>
  </si>
  <si>
    <t>Rise of the Guardians</t>
  </si>
  <si>
    <t>http://www.amazon.com/gp/product/B00BBQXQFI/?tag=titb-20</t>
  </si>
  <si>
    <t>Daddy's Home 2</t>
  </si>
  <si>
    <t>https://www.amazon.co.uk/Daddys-Home-2-Will-Ferrell/dp/B078451C96/ref=sr_1_1?s=instant-video&amp;ie=UTF8&amp;qid=1546977530&amp;sr=1-1&amp;keywords=Daddy%27s+Home+2</t>
  </si>
  <si>
    <t>Side Effects</t>
  </si>
  <si>
    <t>http://www.amazon.com/gp/product/B00CWV8X04/?tag=titb-20</t>
  </si>
  <si>
    <t>Room</t>
  </si>
  <si>
    <t>http://www.amazon.com/gp/product/B019ELJRNG/?tag=titb-20</t>
  </si>
  <si>
    <t>What to Expect When You're Expecting</t>
  </si>
  <si>
    <t>http://www.amazon.com/gp/product/B0098VXBIA/?tag=titb-20</t>
  </si>
  <si>
    <t>Tyler Perry's Meet the Browns</t>
  </si>
  <si>
    <t>http://www.amazon.com/gp/product/B004DHVF0U/?tag=titb-20</t>
  </si>
  <si>
    <t>http://www.amazon.com/gp/product/B00AOB5G3Q/?tag=titb-20</t>
  </si>
  <si>
    <t>Turbo</t>
  </si>
  <si>
    <t>Adventure, Sport, Comedy, Animation, Family</t>
  </si>
  <si>
    <t>http://www.amazon.com/gp/product/B00FRMDH7Y/?tag=titb-20</t>
  </si>
  <si>
    <t>Unplanned</t>
  </si>
  <si>
    <t>Biography, Drama</t>
  </si>
  <si>
    <t>https://www.amazon.co.uk/Unplanned-Ashley-Bratcher/dp/B07VGMRKLV/ref=sr_1_1?crid=Q8N5Y9JIGNWQ&amp;keywords=unplanned&amp;qid=1577974547&amp;s=instant-video&amp;sprefix=Unplanned%2Cinstant-video%2C145&amp;sr=1-1</t>
  </si>
  <si>
    <t>The Secret Life of Walter Mitty</t>
  </si>
  <si>
    <t>Adventure, Drama, Fantasy, Comedy</t>
  </si>
  <si>
    <t>http://www.amazon.com/gp/product/B00ISJT5IS/?tag=titb-20</t>
  </si>
  <si>
    <t>Tropic Thunder</t>
  </si>
  <si>
    <t xml:space="preserve">action, comedy  </t>
  </si>
  <si>
    <t>http://www.amazon.com/gp/product/B001O6W9QC/?tag=titb-20</t>
  </si>
  <si>
    <t>Frankenweenie</t>
  </si>
  <si>
    <t>http://www.amazon.com/gp/product/B00AOOIIVA/?tag=titb-20</t>
  </si>
  <si>
    <t>Sicario: Day of the Soldado</t>
  </si>
  <si>
    <t>https://www.amazon.com/Sicario-Day-Soldado-Josh-Brolin/dp/B07F6QN8BR/ref=sr_1_1?s=instant-video&amp;ie=UTF8&amp;qid=1546974790&amp;sr=1-1&amp;keywords=Sicario%3A+Day+of+the+Soldado</t>
  </si>
  <si>
    <t>http://www.amazon.com/gp/product/B002C4YYEU/?tag=titb-20</t>
  </si>
  <si>
    <t>Chappie</t>
  </si>
  <si>
    <t>http://www.amazon.com/gp/product/B00ZRCSJ5E/?tag=titb-20</t>
  </si>
  <si>
    <t>The Perfect Match</t>
  </si>
  <si>
    <t>https://www.amazon.com/Perfect-Match-Terrence-Jenkins/dp/B01D0S1VLA/ref=sr_1_1?s=instant-video&amp;ie=UTF8&amp;qid=1481218238&amp;sr=1-1&amp;keywords=The+Perfect+Match</t>
  </si>
  <si>
    <t>My Best Friend's Girl</t>
  </si>
  <si>
    <t>http://www.amazon.com/gp/product/B001S7TZ96/?tag=titb-20</t>
  </si>
  <si>
    <t>Ghost Rider</t>
  </si>
  <si>
    <t>http://www.amazon.co.uk/Ghost-Rider-Nicolas-Cage/dp/B00GS8023S/ref=sr_1_1?s=instant-video&amp;ie=UTF8&amp;qid=1457385829&amp;sr=1-1&amp;keywords=Ghost+Rider</t>
  </si>
  <si>
    <t xml:space="preserve">Coraline </t>
  </si>
  <si>
    <t>animation, fantasy, thriller</t>
  </si>
  <si>
    <t>http://www.amazon.com/gp/product/B002BWCJOA/?tag=titb-20</t>
  </si>
  <si>
    <t>http://www.amazon.com/gp/product/B00KW25MFY/?tag=titb-20</t>
  </si>
  <si>
    <t>Peppermint</t>
  </si>
  <si>
    <t>https://www.amazon.com/Peppermint-Jennifer-Garner/dp/B07H9L1Q44/ref=sr_1_1?s=instant-video&amp;ie=UTF8&amp;qid=1546975357&amp;sr=1-1&amp;keywords=Peppermint</t>
  </si>
  <si>
    <t>This is Where I Leave You</t>
  </si>
  <si>
    <t>http://www.amazon.com/gp/product/B00OVNQ31W/?tag=titb-20</t>
  </si>
  <si>
    <t>Crazy, Stupid, Love</t>
  </si>
  <si>
    <t>http://www.amazon.com/gp/product/B0060V1WJ6/?tag=titb-20</t>
  </si>
  <si>
    <t>Best Visual Effects</t>
  </si>
  <si>
    <t>http://www.amazon.com/gp/product/B005ZMTAAY/?tag=titb-20</t>
  </si>
  <si>
    <t>Fighting with My Family</t>
  </si>
  <si>
    <t>Biography, Drama, Sport, Comedy</t>
  </si>
  <si>
    <t>https://www.amazon.co.uk/Fighting-My-Family-Florence-Pugh/dp/B07P5G1581/ref=sr_1_1?keywords=Fighting+with+My+Family&amp;qid=1557074040&amp;s=instant-video&amp;sr=1-1</t>
  </si>
  <si>
    <t>Lawless</t>
  </si>
  <si>
    <t xml:space="preserve">crime </t>
  </si>
  <si>
    <t>http://www.amazon.com/gp/product/B00AE2LJVS/?tag=titb-20</t>
  </si>
  <si>
    <t>Annie (2014)</t>
  </si>
  <si>
    <t>drama, comedy, family, musical</t>
  </si>
  <si>
    <t>http://www.amazon.com/gp/product/B00R7FZ2F4/?tag=titb-20</t>
  </si>
  <si>
    <t xml:space="preserve">Her </t>
  </si>
  <si>
    <t>Sci-Fi, Drama, Comedy, Romance</t>
  </si>
  <si>
    <t>Best Original Screenplay (Spike Jonze)</t>
  </si>
  <si>
    <t>http://www.amazon.com/Her-Joaquin-Phoenix/dp/B00IA3NGB4/ref=sr_1_1?s=instant-video&amp;ie=UTF8&amp;qid=1456346457&amp;sr=1-1&amp;keywords=her</t>
  </si>
  <si>
    <t>https://www.amazon.co.uk/Justice-League-Ben-Affleck/dp/B074M867H6/ref=sr_1_1?s=instant-video&amp;ie=UTF8&amp;qid=1546977632&amp;sr=1-1&amp;keywords=Justice+League</t>
  </si>
  <si>
    <t>Changeling</t>
  </si>
  <si>
    <t>history, mystery</t>
  </si>
  <si>
    <t>http://www.amazon.com/gp/product/B001TCNSOI/?tag=titb-20</t>
  </si>
  <si>
    <t>The Debt</t>
  </si>
  <si>
    <t>http://www.amazon.com/gp/product/B006INDMEE/?tag=titb-20</t>
  </si>
  <si>
    <t>Four Christmases</t>
  </si>
  <si>
    <t>http://www.amazon.com/gp/product/B0091X5IWM/?tag=titb-20</t>
  </si>
  <si>
    <t xml:space="preserve">Ghosts of Girlfriends Past </t>
  </si>
  <si>
    <t>http://www.amazon.com/gp/product/B002LAZEJE/?tag=titb-20</t>
  </si>
  <si>
    <t>Invictus</t>
  </si>
  <si>
    <t>http://www.amazon.com/gp/product/B003MUOUI8/?tag=titb-20</t>
  </si>
  <si>
    <t>Doubt</t>
  </si>
  <si>
    <t xml:space="preserve">mystery </t>
  </si>
  <si>
    <t>http://www.amazon.com/gp/product/B006RXPTNM/?tag=titb-20</t>
  </si>
  <si>
    <t>Wrath of the Titans</t>
  </si>
  <si>
    <t>http://www.amazon.com/gp/product/B008EQIA7W/?tag=titb-20</t>
  </si>
  <si>
    <t>The Belko Experiment</t>
  </si>
  <si>
    <t>https://www.amazon.co.uk/Belko-Experiment-John-Gallagher-Jr/dp/B074R5NCRX/ref=sr_1_1?s=instant-video&amp;ie=UTF8&amp;qid=1546981652&amp;sr=1-1&amp;keywords=The+Belko+Experiment</t>
  </si>
  <si>
    <t>http://www.amazon.com/gp/product/B005GIS1WA/</t>
  </si>
  <si>
    <t>Stuber</t>
  </si>
  <si>
    <t>https://www.amazon.co.uk/Stuber-Michael-Dowse/dp/B07V1FLYH8/ref=sr_1_1?keywords=Stuber&amp;qid=1577974307&amp;s=instant-video&amp;sr=1-1</t>
  </si>
  <si>
    <t>When the Game Stands Tall</t>
  </si>
  <si>
    <t>drama, sport</t>
  </si>
  <si>
    <t>http://www.amazon.com/gp/product/B00MXU9YIE/?tag=titb-20</t>
  </si>
  <si>
    <t>Free Birds</t>
  </si>
  <si>
    <t>http://www.amazon.com/gp/product/B00HBCNIMM/?tag=titb-20</t>
  </si>
  <si>
    <t>Eddie the Eagle</t>
  </si>
  <si>
    <t>https://www.amazon.com/Eddie-Eagle-Taron-Egerton/dp/B01BXL0HY8/ref=sr_1_1?s=instant-video&amp;ie=UTF8&amp;qid=1481218412&amp;sr=1-1&amp;keywords=Eddie+the+Eagle</t>
  </si>
  <si>
    <t>The Night Before</t>
  </si>
  <si>
    <t>http://www.amazon.com/gp/product/B018AEY8HI/?tag=titb-20</t>
  </si>
  <si>
    <t>American Assassin</t>
  </si>
  <si>
    <t>https://www.amazon.co.uk/American-Assassin-Dylan-OBrien/dp/B075K8NXHR/ref=sr_1_1?s=instant-video&amp;ie=UTF8&amp;qid=1546977848&amp;sr=1-1&amp;keywords=American+Assassin</t>
  </si>
  <si>
    <t xml:space="preserve">Love Happens </t>
  </si>
  <si>
    <t>http://www.amazon.com/gp/product/B0030B0S7Q/?tag=titb-20</t>
  </si>
  <si>
    <t>The Darjeeling Limited</t>
  </si>
  <si>
    <t>http://www.amazon.co.uk/Darjeeling-Limited-Jason-Schwartzman/dp/B00FYH8MHW/ref=sr_1_1?s=instant-video&amp;ie=UTF8&amp;qid=1457386602&amp;sr=1-1&amp;keywords=The+Darjeeling+Limited</t>
  </si>
  <si>
    <t xml:space="preserve">Pet Sematary </t>
  </si>
  <si>
    <t>Mystery, Thriller, Horror</t>
  </si>
  <si>
    <t>https://www.amazon.co.uk/Pet-Sematary-Jason-Clarke/dp/B07Q4QRZTF/ref=sr_1_1?keywords=Pet+Sematary&amp;qid=1557073918&amp;s=instant-video&amp;sr=1-1-catcorr</t>
  </si>
  <si>
    <t>Office Christmas Party</t>
  </si>
  <si>
    <t>https://www.amazon.com/Office-Christmas-Party-Jason-Bateman/dp/B01N5CA7ES/ref=sr_1_1?s=instant-video&amp;ie=UTF8&amp;qid=1483641288&amp;sr=1-1&amp;keywords=office+christmas+party+movie</t>
  </si>
  <si>
    <t>Water For Elephants</t>
  </si>
  <si>
    <t>http://www.amazon.com/gp/product/B006228KPW/?tag=titb-20</t>
  </si>
  <si>
    <t>https://www.amazon.com/Mary-Poppins-Returns-Emily-Blunt/dp/B07LCZC7SR/ref=sr_1_1?s=instant-video&amp;ie=UTF8&amp;qid=1546975556&amp;sr=1-1&amp;keywords=Mary+Poppins+Returns</t>
  </si>
  <si>
    <t>Never Back Down</t>
  </si>
  <si>
    <t>action, sport</t>
  </si>
  <si>
    <t>http://www.amazon.com/gp/product/B009HEJWHW/?tag=titb-20</t>
  </si>
  <si>
    <t>https://www.amazon.com/Legend-Tarzan-Alexander-Skarsg%C3%A5rd/dp/B01HPA2ZKA/ref=sr_1_1?s=instant-video&amp;ie=UTF8&amp;qid=1481219416&amp;sr=1-1&amp;keywords=The+Legend+of+Tarzan</t>
  </si>
  <si>
    <t>License to Wed</t>
  </si>
  <si>
    <t>http://www.amazon.co.uk/License-Wed-Robin-Williams/dp/B00I7038KY/ref=sr_1_1?s=instant-video&amp;ie=UTF8&amp;qid=1457386198&amp;sr=1-1&amp;keywords=License+to+Wed</t>
  </si>
  <si>
    <t>Molly's Game</t>
  </si>
  <si>
    <t>https://www.amazon.com/Mollys-Game-Jessica-Chastain/dp/B07B4NGGV8/ref=sr_1_2?s=instant-video&amp;ie=UTF8&amp;qid=1546975496&amp;sr=1-2&amp;keywords=Molly%27s+Game</t>
  </si>
  <si>
    <t xml:space="preserve">Jennifer's Body </t>
  </si>
  <si>
    <t>Step Brothers</t>
  </si>
  <si>
    <t>http://www.amazon.com/gp/product/B001PS1I84/?tag=titb-20</t>
  </si>
  <si>
    <t>Delivery Man</t>
  </si>
  <si>
    <t>http://www.amazon.com/gp/product/B00I8R4DNC/?tag=titb-20</t>
  </si>
  <si>
    <t xml:space="preserve">The Book of Eli        </t>
  </si>
  <si>
    <t>http://www.amazon.com/gp/product/B003KRLKHC/?tag=titb-20</t>
  </si>
  <si>
    <t>Mirror Mirror</t>
  </si>
  <si>
    <t>http://www.amazon.com/gp/product/B0086DBE62/?tag=titb-20</t>
  </si>
  <si>
    <t>The X-Files: I Want to Believe</t>
  </si>
  <si>
    <t>http://www.amazon.com/gp/product/B001OPFIG6/?tag=titb-20</t>
  </si>
  <si>
    <t>The Book of Life (2014)</t>
  </si>
  <si>
    <t>adventure, fantasy, comedy, romance, animation, family</t>
  </si>
  <si>
    <t>http://www.amazon.com/gp/product/B00OM69HZW/?tag=titb-20</t>
  </si>
  <si>
    <t>The Babadook</t>
  </si>
  <si>
    <t>http://www.amazon.com/gp/product/B00P596I8Y/?tag=titb-20</t>
  </si>
  <si>
    <t>Hellboy II: The Golden Army</t>
  </si>
  <si>
    <t>http://www.amazon.com/gp/product/B001OFJPIS/?tag=titb-20</t>
  </si>
  <si>
    <t>The Other Boleyn Girl</t>
  </si>
  <si>
    <t>http://www.amazon.com/gp/product/B001D7TW8U/?tag=titb-20</t>
  </si>
  <si>
    <t xml:space="preserve">Dragonball Evolution </t>
  </si>
  <si>
    <t>http://www.amazon.com/gp/product/B002C4P7J6/?tag=titb-20</t>
  </si>
  <si>
    <t>Pacific Rim: Uprising</t>
  </si>
  <si>
    <t>https://www.amazon.com/Pacific-Rim-Uprising-John-Boyega/dp/B07BKRHVYK/ref=sr_1_2?s=instant-video&amp;ie=UTF8&amp;qid=1546975396&amp;sr=1-2&amp;keywords=Pacific+Rim%3A+Uprising</t>
  </si>
  <si>
    <t>Tyler Perry's Boo 2! A Madea Halloween</t>
  </si>
  <si>
    <t>https://www.amazon.co.uk/Tyler-Perrys-Boo-Madea-Halloween/dp/B078RTJJ9J/ref=sr_1_fkmr0_1?s=instant-video&amp;ie=UTF8&amp;qid=1546978498&amp;sr=8-1-fkmr0&amp;keywords=tyler+perry%27s+book+2%21+a+madea+halloween</t>
  </si>
  <si>
    <t>Wall Street: Money Never Sleeps</t>
  </si>
  <si>
    <t>http://www.amazon.com/gp/product/B004GWZPOE/?tag=titb-20</t>
  </si>
  <si>
    <t>The Incredible Hulk</t>
  </si>
  <si>
    <t>http://www.amazon.com/gp/product/B001IAME78/?tag=titb-20</t>
  </si>
  <si>
    <t>12 Strong</t>
  </si>
  <si>
    <t>https://www.amazon.com/12-Strong-Michael-Shannon/dp/B0791T5DTV/ref=sr_1_2?s=instant-video&amp;ie=UTF8&amp;qid=1546964021&amp;sr=1-2&amp;keywords=12+Strong</t>
  </si>
  <si>
    <t>Step Up All In</t>
  </si>
  <si>
    <t>music, romance, drama</t>
  </si>
  <si>
    <t>http://www.amazon.com/gp/product/B00O96JHQE/?tag=titb-20</t>
  </si>
  <si>
    <t>Exodus: Gods and Kings</t>
  </si>
  <si>
    <t>action, adventure, drama</t>
  </si>
  <si>
    <t>http://www.amazon.com/gp/product/B00QWUJMV0/?tag=titb-20</t>
  </si>
  <si>
    <t>Bee Movie</t>
  </si>
  <si>
    <t>http://www.amazon.co.uk/Bee-Movie-Jerry-Seinfeld/dp/B00FZUFLD6/ref=sr_1_1?s=instant-video&amp;ie=UTF8&amp;qid=1457385654&amp;sr=1-1&amp;keywords=bee+movie</t>
  </si>
  <si>
    <t>Moneyball</t>
  </si>
  <si>
    <t>http://www.amazon.com/gp/product/B006IMY5ZU/?tag=titb-20</t>
  </si>
  <si>
    <t xml:space="preserve">G-Force </t>
  </si>
  <si>
    <t>http://www.amazon.com/gp/product/B0055XI98M/?tag=titb-20</t>
  </si>
  <si>
    <t>A Walk Among the Tombstones</t>
  </si>
  <si>
    <t>http://www.amazon.com/gp/product/B00S65U63W/?tag=titb-20</t>
  </si>
  <si>
    <t xml:space="preserve">The Informant! </t>
  </si>
  <si>
    <t>http://www.amazon.com/gp/product/B00319KS7C/?tag=titb-20</t>
  </si>
  <si>
    <t>The 15:17 to Paris</t>
  </si>
  <si>
    <t>https://www.amazon.com/15-17-Paris-Anthony-Sadler/dp/B079HHC6Y3/ref=sr_1_2?s=instant-video&amp;ie=UTF8&amp;qid=1546974931&amp;sr=1-2&amp;keywords=The+15%3A17+to+Paris</t>
  </si>
  <si>
    <t>Mr. Peabody &amp; Sherman</t>
  </si>
  <si>
    <t>adventure, sci-fi, comedy, animation, family</t>
  </si>
  <si>
    <t>http://www.amazon.com/gp/product/B00JEK7QAE/?tag=titb-20</t>
  </si>
  <si>
    <t>3 Days to Kill</t>
  </si>
  <si>
    <t xml:space="preserve">action, drama, thriller, crime </t>
  </si>
  <si>
    <t>http://www.amazon.com/gp/product/B00JNMLMJ4/?tag=titb-20</t>
  </si>
  <si>
    <t>After Earth</t>
  </si>
  <si>
    <t>Action, Adventure, Sci-Fi, Mystery</t>
  </si>
  <si>
    <t>http://www.amazon.com/gp/product/B00EP0KBXM/?tag=titb-20</t>
  </si>
  <si>
    <t>Black and Blue</t>
  </si>
  <si>
    <t>https://www.amazon.co.uk/Black-Blue-Naomie-Harris/dp/B07ZQR6MXQ/ref=sr_1_1?crid=33T5QAJZ47G2F&amp;keywords=black+and+blue&amp;qid=1577973148&amp;s=instant-video&amp;sprefix=Black+and+Blue%2Cinstant-video%2C148&amp;sr=1-1</t>
  </si>
  <si>
    <t>The LEGO Movie 2: The Second Part</t>
  </si>
  <si>
    <t>https://www.amazon.co.uk/LEGO-Movie-Second-Part/dp/B07SLDVPSH/ref=sr_1_1?keywords=The+LEGO+Movie+2%3A+The+Second+Part&amp;qid=1577974425&amp;s=instant-video&amp;sr=1-1</t>
  </si>
  <si>
    <t>Escape From Planet Earth</t>
  </si>
  <si>
    <t>Adventure, Sci-Fi, Comedy, Animation, Family</t>
  </si>
  <si>
    <t>http://www.amazon.com/gp/product/B00CNT53YY/?tag=titb-20</t>
  </si>
  <si>
    <t>The Dark Tower</t>
  </si>
  <si>
    <t>https://www.amazon.co.uk/Dark-Tower-Idris-Elba/dp/B07575QKDL/ref=sr_1_1?s=instant-video&amp;ie=UTF8&amp;qid=1546978249&amp;sr=1-1&amp;keywords=The+Dark+Tower</t>
  </si>
  <si>
    <t xml:space="preserve">Terminator Salvation </t>
  </si>
  <si>
    <t>http://www.amazon.com/gp/product/B002RRN952/?tag=titb-20</t>
  </si>
  <si>
    <t>Spy Kids: All The Time in the World</t>
  </si>
  <si>
    <t>http://www.amazon.com/gp/product/B006BQFETE/?tag=titb-20</t>
  </si>
  <si>
    <t>Vacancy</t>
  </si>
  <si>
    <t>http://www.amazon.co.uk/Vacancy-Kate-Beckinsale/dp/B00FYOAR78/ref=sr_1_1?s=instant-video&amp;ie=UTF8&amp;qid=1457386801&amp;sr=1-1&amp;keywords=Vacancy</t>
  </si>
  <si>
    <t>https://www.amazon.com/Star-Trek-Beyond-John-Cho/dp/B01IG0GVUI/ref=sr_1_1?s=instant-video&amp;ie=UTF8&amp;qid=1481219470&amp;sr=1-1&amp;keywords=Star+Trek+Beyond</t>
  </si>
  <si>
    <t>Beginners</t>
  </si>
  <si>
    <t>Best Supporting Actor</t>
  </si>
  <si>
    <t>http://www.amazon.com/gp/product/B0060M9T9U/?tag=titb-20</t>
  </si>
  <si>
    <t>Cop Out</t>
  </si>
  <si>
    <t>http://www.amazon.com/gp/product/B003R2JX06/?tag=titb-20</t>
  </si>
  <si>
    <t>The Longest Ride</t>
  </si>
  <si>
    <t>http://www.amazon.com/gp/product/B00VWQ2P8G/?tag=titb-20</t>
  </si>
  <si>
    <t>Savages (2012)</t>
  </si>
  <si>
    <t>http://www.amazon.com/gp/product/B00A6N7BS0/?tag=titb-20</t>
  </si>
  <si>
    <t>Rush Hour 3</t>
  </si>
  <si>
    <t>Life as We Know It</t>
  </si>
  <si>
    <t>http://www.amazon.com/gp/product/B004IYNP6U/?tag=titb-20</t>
  </si>
  <si>
    <t>The Three Stooges</t>
  </si>
  <si>
    <t>http://www.amazon.com/gp/product/B008DJBR5W/?tag=titb-20</t>
  </si>
  <si>
    <t>Diary of a Wimpy Kid: The Long Haul</t>
  </si>
  <si>
    <t>https://www.amazon.co.uk/Diary-Wimpy-Kid-Long-Haul/dp/B0728JLB46/ref=sr_1_1?s=instant-video&amp;ie=UTF8&amp;qid=1546980612&amp;sr=1-1&amp;keywords=Diary+of+a+Wimpy+Kid%3A+The+Long+Haul</t>
  </si>
  <si>
    <t>The Predator</t>
  </si>
  <si>
    <t>https://www.amazon.com/Predator-Boyd-Holbrook/dp/B07H7WXH79/ref=sr_1_1?s=instant-video&amp;ie=UTF8&amp;qid=1546973805&amp;sr=1-1&amp;keywords=The+Predator</t>
  </si>
  <si>
    <t>Teenage Mutant Ninja Turtles: Out of the Shadows</t>
  </si>
  <si>
    <t>https://www.amazon.com/Teenage-Mutant-Ninja-Turtles-Shadows/dp/B01G7UJIVI/ref=sr_1_1?s=instant-video&amp;ie=UTF8&amp;qid=1481219275&amp;sr=1-1&amp;keywords=Teenage+Mutant+Ninja+Turtles%3A+Out+of+the+Shadows</t>
  </si>
  <si>
    <t>Sherlock Holmes 2</t>
  </si>
  <si>
    <t>Lions for Lambs</t>
  </si>
  <si>
    <t>war, drama</t>
  </si>
  <si>
    <t>http://www.amazon.co.uk/Lions-Lambs-Robert-Redford/dp/B00FYO2CCQ/ref=sr_1_1?s=instant-video&amp;ie=UTF8&amp;qid=1457386208&amp;sr=1-1&amp;keywords=Lions+for+Lambs</t>
  </si>
  <si>
    <t>The Boxtrolls</t>
  </si>
  <si>
    <t>adventure, fantasy, comedy, animation, family</t>
  </si>
  <si>
    <t>http://www.amazon.com/gp/product/B00QHMDWUA/?tag=titb-20</t>
  </si>
  <si>
    <t>30 Minutes or Less</t>
  </si>
  <si>
    <t>http://www.amazon.com/gp/product/B0062KJ1Q6/?tag=titb-20</t>
  </si>
  <si>
    <t>Just Wright</t>
  </si>
  <si>
    <t>comedy, romance, sport</t>
  </si>
  <si>
    <t>http://www.amazon.com/gp/product/B009EEMNV2/?tag=titb-20</t>
  </si>
  <si>
    <t>The Five-Year Engagement</t>
  </si>
  <si>
    <t>http://www.amazon.com/gp/product/B0095T3H2U/?tag=titb-20</t>
  </si>
  <si>
    <t>Hot Tub Time Machine</t>
  </si>
  <si>
    <t>adventure, comedy, sci-fi</t>
  </si>
  <si>
    <t>http://www.amazon.com/gp/product/B003OEKOFK/?tag=titb-20</t>
  </si>
  <si>
    <t>ParaNorman</t>
  </si>
  <si>
    <t>http://www.amazon.com/gp/product/B009SQOGZ2/?tag=titb-20</t>
  </si>
  <si>
    <t>The Magnificent Seven</t>
  </si>
  <si>
    <t>western</t>
  </si>
  <si>
    <t>https://www.amazon.com/Magnificent-Seven-Haley-Bennett/dp/B01LR7T2BW/ref=sr_1_1?s=instant-video&amp;ie=UTF8&amp;qid=1481219314&amp;sr=1-1&amp;keywords=The+Magnificent+Seven</t>
  </si>
  <si>
    <t>The Lincoln Lawyer</t>
  </si>
  <si>
    <t>http://www.amazon.com/gp/product/B008Y73940/?tag=titb-20</t>
  </si>
  <si>
    <t>The A-Team</t>
  </si>
  <si>
    <t>http://www.amazon.com/gp/product/B004G8ZZHU/</t>
  </si>
  <si>
    <t>Widows</t>
  </si>
  <si>
    <t>Crime</t>
  </si>
  <si>
    <t>Crime, Thriller</t>
  </si>
  <si>
    <t>https://www.amazon.com/Widows-Steve-McQueen/dp/B07KM4VT1Z/ref=sr_1_1?s=instant-video&amp;ie=UTF8&amp;qid=1546970558&amp;sr=1-1&amp;keywords=Widows</t>
  </si>
  <si>
    <t>Unstoppable</t>
  </si>
  <si>
    <t>http://www.amazon.com/gp/product/B004NS710C/?tag=titb-20</t>
  </si>
  <si>
    <t>Kit Kittredge: An American Girl</t>
  </si>
  <si>
    <t>http://www.amazon.com/gp/product/B0091X2LQS/?tag=titb-20</t>
  </si>
  <si>
    <t>Nobody's Fool</t>
  </si>
  <si>
    <t>https://www.amazon.com/Nobodys-Fool-Tiffany-Haddish/dp/B07JZ766RK/ref=sr_1_1?s=instant-video&amp;ie=UTF8&amp;qid=1546975455&amp;sr=1-1&amp;keywords=Nobody%27s+Fool</t>
  </si>
  <si>
    <t>Red 2</t>
  </si>
  <si>
    <t>http://www.amazon.com/gp/product/B00FXMGI0G/?tag=titb-20</t>
  </si>
  <si>
    <t>Alice Through the Looking Glass</t>
  </si>
  <si>
    <t>https://www.amazon.com/Alice-Through-Looking-Glass-Theatrical/dp/B01G2LIR6Y/ref=sr_1_1?s=instant-video&amp;ie=UTF8&amp;qid=1481219246&amp;sr=1-1&amp;keywords=Alice+Through+the+Looking+Glass</t>
  </si>
  <si>
    <t>The Spiderwick Chronicles</t>
  </si>
  <si>
    <t>http://www.amazon.com/gp/product/B001AF7QVU/?tag=titb-20</t>
  </si>
  <si>
    <t>Sparkle</t>
  </si>
  <si>
    <t xml:space="preserve">music  </t>
  </si>
  <si>
    <t>http://www.amazon.com/gp/product/B00AFS3E00/?tag=titb-20</t>
  </si>
  <si>
    <t>In the Land of Women</t>
  </si>
  <si>
    <t>http://www.amazon.co.uk/Land-Women-Olympia-Dukakis/dp/B00ET1G7S0/ref=sr_1_1?s=instant-video&amp;ie=UTF8&amp;qid=1457386125&amp;sr=1-1&amp;keywords=in+the+land+of+women</t>
  </si>
  <si>
    <t>Zack and Miri Make a Porno</t>
  </si>
  <si>
    <t>http://www.amazon.com/gp/product/B009TGWW70/?tag=titb-20</t>
  </si>
  <si>
    <t>Hanna</t>
  </si>
  <si>
    <t>http://www.amazon.com/gp/product/B005KAH7QU/?tag=titb-20</t>
  </si>
  <si>
    <t>Surf's Up</t>
  </si>
  <si>
    <t>http://www.amazon.co.uk/Surfs-up-Shia-LaBeouf/dp/B00IKBUR22/ref=sr_1_1?s=instant-video&amp;ie=UTF8&amp;qid=1457386556&amp;sr=1-1&amp;keywords=Surf%27s+Up</t>
  </si>
  <si>
    <t>Gangster Squad</t>
  </si>
  <si>
    <t>Action, Drama, Thriller, Crime</t>
  </si>
  <si>
    <t>http://www.amazon.com/gp/product/B00CBKVMG8/?tag=titb-20</t>
  </si>
  <si>
    <t>Space Chimps</t>
  </si>
  <si>
    <t>http://www.amazon.com/gp/product/B001NEP8EA/?tag=titb-20</t>
  </si>
  <si>
    <t>Mother’s Day</t>
  </si>
  <si>
    <t>https://www.amazon.com/Mothers-Day-Jennifer-Aniston/dp/B01EVZDQ14/ref=sr_1_1?s=instant-video&amp;ie=UTF8&amp;qid=1481218873&amp;sr=1-1&amp;keywords=Mother%E2%80%99s+Day</t>
  </si>
  <si>
    <t xml:space="preserve">The Invention of Lying </t>
  </si>
  <si>
    <t>http://www.amazon.com/gp/product/B002ZKOVR6/?tag=titb-20</t>
  </si>
  <si>
    <t>The LEGO Ninjago Movie</t>
  </si>
  <si>
    <t>https://www.amazon.co.uk/LEGO-NINJAGO-Movie-Jackie-Chan/dp/B075X17MCN/ref=sr_1_1?s=instant-video&amp;ie=UTF8&amp;qid=1546981544&amp;sr=1-1&amp;keywords=The+LEGO+Ninjago+Movie</t>
  </si>
  <si>
    <t xml:space="preserve">Adventureland </t>
  </si>
  <si>
    <t>http://www.amazon.com/gp/product/B008Y76VW2/?tag=titb-20</t>
  </si>
  <si>
    <t>Legend of the Guardians: The Owls of Ga'Hoole</t>
  </si>
  <si>
    <t>animation, adventure, fantasy</t>
  </si>
  <si>
    <t>http://www.amazon.com/gp/product/B004CURZFC/?tag=titb-20</t>
  </si>
  <si>
    <t>Disaster Movie</t>
  </si>
  <si>
    <t>http://www.amazon.com/gp/product/B001OFA38E/?tag=titb-20</t>
  </si>
  <si>
    <t>The Peanuts Movie</t>
  </si>
  <si>
    <t>http://www.amazon.com/gp/product/B018RK2JV2/?tag=titb-20</t>
  </si>
  <si>
    <t>Rambo: Last Blood</t>
  </si>
  <si>
    <t>https://www.amazon.co.uk/Rambo-Last-Blood-Sylvester-Stallone/dp/B07XT2QW9F/ref=sr_1_1?crid=17SXH6B9Z6J7W&amp;keywords=rambo+last+blood+2019&amp;qid=1577973894&amp;s=instant-video&amp;sprefix=Rambo%3A+Last+Blood%2Cinstant-video%2C143&amp;sr=1-1</t>
  </si>
  <si>
    <t xml:space="preserve">Life </t>
  </si>
  <si>
    <t>https://www.amazon.co.uk/Life-Ryan-Reynolds/dp/B06XR9ZN8P/ref=sr_1_1?s=instant-video&amp;ie=UTF8&amp;qid=1546981078&amp;sr=1-1&amp;keywords=Life</t>
  </si>
  <si>
    <t>Geostorm</t>
  </si>
  <si>
    <t>https://www.amazon.co.uk/Geostorm-Gerard-Butler/dp/B0765Q426P/ref=sr_1_1?s=instant-video&amp;ie=UTF8&amp;qid=1546978196&amp;sr=1-1&amp;keywords=Geostorm</t>
  </si>
  <si>
    <t>http://www.amazon.com/gp/product/B0095P33IW/?tag=titb-20</t>
  </si>
  <si>
    <t xml:space="preserve">G.I. Joe: The Rise of Cobra </t>
  </si>
  <si>
    <t>http://www.amazon.com/gp/product/B002Z0TPFE/?tag=titb-20</t>
  </si>
  <si>
    <t>Blade Runner 2049</t>
  </si>
  <si>
    <t>Best Cinematography, Best Visual Effects</t>
  </si>
  <si>
    <t>https://www.amazon.co.uk/Blade-Runner-2049-Harrison-Ford/dp/B0764VPQ4N/ref=sr_1_1?s=instant-video&amp;ie=UTF8&amp;qid=1546981066&amp;sr=1-1&amp;keywords=Blade+Runner+2049</t>
  </si>
  <si>
    <t>Leap Year</t>
  </si>
  <si>
    <t>http://www.amazon.com/gp/product/B003EUCNA8/?tag=titb-20</t>
  </si>
  <si>
    <t>The Mountain Between Us</t>
  </si>
  <si>
    <t>https://www.amazon.co.uk/Mountain-Between-Us-Kate-Winslet/dp/B076DTW7V1/ref=sr_1_1?s=instant-video&amp;ie=UTF8&amp;qid=1546980730&amp;sr=1-1&amp;keywords=The+Mountain+Between+Us</t>
  </si>
  <si>
    <t>Body of Lies</t>
  </si>
  <si>
    <t xml:space="preserve">action, thriller  </t>
  </si>
  <si>
    <t>http://www.amazon.com/gp/product/B001RUXW48/?tag=titb-20</t>
  </si>
  <si>
    <t>The Other Guys</t>
  </si>
  <si>
    <t>http://www.amazon.com/gp/product/B004DNT78Q/?tag=titb-20</t>
  </si>
  <si>
    <t>First Man</t>
  </si>
  <si>
    <t>https://www.amazon.com/First-Man-Ryan-Gosling/dp/B07J25TW8Z/ref=sr_1_1?s=instant-video&amp;ie=UTF8&amp;qid=1546974385&amp;sr=1-1&amp;keywords=First+Man</t>
  </si>
  <si>
    <t>Battle: Los Angeles</t>
  </si>
  <si>
    <t>http://www.amazon.com/gp/product/B0051BVQFG/?tag=titb-20</t>
  </si>
  <si>
    <t>We Bought a Zoo</t>
  </si>
  <si>
    <t>http://www.amazon.com/gp/product/B007R0XM88/?tag=titb-20</t>
  </si>
  <si>
    <t>Fences</t>
  </si>
  <si>
    <t>https://www.amazon.com/Fences-Denzel-Washington/dp/B01N6DRZLO/ref=sr_1_1?s=instant-video&amp;ie=UTF8&amp;qid=1484685734&amp;sr=1-1&amp;keywords=fences</t>
  </si>
  <si>
    <t>Meet the Robinsons</t>
  </si>
  <si>
    <t>http://www.amazon.co.uk/Meet-Robinsons-Angela-Bassett/dp/B00MF5HU7E/ref=sr_1_1?s=instant-video&amp;ie=UTF8&amp;qid=1457386226&amp;sr=1-1&amp;keywords=Meet+the+Robinsons</t>
  </si>
  <si>
    <t>Smart People</t>
  </si>
  <si>
    <t>http://www.amazon.com/gp/product/B008Y6ZWL4/?tag=titb-20</t>
  </si>
  <si>
    <t>Margin Call</t>
  </si>
  <si>
    <t>http://www.amazon.com/gp/product/B008Y6SLL2/?tag=titb-20</t>
  </si>
  <si>
    <t>Abraham Lincoln: Vampire Hunter</t>
  </si>
  <si>
    <t>http://www.amazon.com/gp/product/B009HV2JT8/?tag=titb-20</t>
  </si>
  <si>
    <t>Jersey Boys</t>
  </si>
  <si>
    <t>biography, drama, music, musical</t>
  </si>
  <si>
    <t>http://www.amazon.com/gp/product/B00PGV8UV4/?tag=titb-20</t>
  </si>
  <si>
    <t>http://www.amazon.com/gp/product/B0060D0OWA/?tag=titb-20</t>
  </si>
  <si>
    <t>Death Race</t>
  </si>
  <si>
    <t>http://www.amazon.com/gp/product/B001Q4Z5UY/?tag=titb-20</t>
  </si>
  <si>
    <t>Marmaduke</t>
  </si>
  <si>
    <t>http://www.amazon.com/gp/product/B0041FZR80/?tag=titb-20</t>
  </si>
  <si>
    <t>The Judge</t>
  </si>
  <si>
    <t>http://www.amazon.com/gp/product/B00OCDSPK8/?tag=titb-20</t>
  </si>
  <si>
    <t>Just Go With It</t>
  </si>
  <si>
    <t>http://www.amazon.com/gp/product/B0051BX8KM/?tag=titb-20</t>
  </si>
  <si>
    <t>The Adjustment Bureau</t>
  </si>
  <si>
    <t>fantasy, romance, thriller</t>
  </si>
  <si>
    <t>http://www.amazon.com/gp/product/B0055OK2T0/?tag=titb-20</t>
  </si>
  <si>
    <t xml:space="preserve">Brothers </t>
  </si>
  <si>
    <t>http://www.amazon.com/gp/product/B0039NJTLQ/?tag=titb-20</t>
  </si>
  <si>
    <t>https://www.amazon.com/Good-Dinosaur-Theatrical-Peter-Sohn/dp/B018YO6WAA/ref=sr_1_1?s=instant-video&amp;ie=UTF8&amp;qid=1481218093&amp;sr=1-1&amp;keywords=The+Good+Dinosaur</t>
  </si>
  <si>
    <t>Mission Impossible 4</t>
  </si>
  <si>
    <t>http://www.amazon.com/gp/product/B007UXSPK2/?tag=titb-20</t>
  </si>
  <si>
    <t>http://www.amazon.com/gp/product/B005H9B2CE/?tag=titb-20</t>
  </si>
  <si>
    <t>Fist Fight</t>
  </si>
  <si>
    <t>https://www.amazon.co.uk/Fist-Fight-Ice-Cube/dp/B06XDR22Z7/ref=sr_1_1?s=instant-video&amp;ie=UTF8&amp;qid=1546978913&amp;sr=1-1&amp;keywords=Fist+Fight</t>
  </si>
  <si>
    <t>The Sisterhood of the Traveling Pants 2</t>
  </si>
  <si>
    <t>http://www.amazon.com/gp/product/B001LGXDMO/?tag=titb-20</t>
  </si>
  <si>
    <t>Ford v. Ferrari</t>
  </si>
  <si>
    <t>Poms</t>
  </si>
  <si>
    <t>The Edge of Seventeen</t>
  </si>
  <si>
    <t>https://www.amazon.com/Edge-Seventeen-Hailee-Steinfeld/dp/B01N3P70TO/ref=sr_1_1?s=instant-video&amp;ie=UTF8&amp;qid=1483640856&amp;sr=1-1&amp;keywords=The+Edge+of+Seventeen</t>
  </si>
  <si>
    <t>Dark Shadows</t>
  </si>
  <si>
    <t>http://www.amazon.com/gp/product/B009KHBDUU/?tag=titb-20</t>
  </si>
  <si>
    <t>My Week with Marilyn</t>
  </si>
  <si>
    <t xml:space="preserve">biography  </t>
  </si>
  <si>
    <t>http://www.amazon.com/gp/product/B007JRUA7K/?tag=titb-20</t>
  </si>
  <si>
    <t>Contagion</t>
  </si>
  <si>
    <t>http://www.amazon.com/gp/product/B006SV2LWA/?tag=titb-20</t>
  </si>
  <si>
    <t xml:space="preserve">A Perfect Getaway </t>
  </si>
  <si>
    <t>adventure, mystery, thriller</t>
  </si>
  <si>
    <t>http://www.amazon.com/gp/product/B002VE5472/?tag=titb-20</t>
  </si>
  <si>
    <t>The Nut Job 2: Nutty by Nature</t>
  </si>
  <si>
    <t>https://www.amazon.co.uk/Nut-Job-Nutty-Nature/dp/B074PC7YTL/ref=sr_1_1?s=instant-video&amp;ie=UTF8&amp;qid=1546978546&amp;sr=1-1&amp;keywords=The+Nut+Job+2%3A+Nutty+by+Nature</t>
  </si>
  <si>
    <t>The Divergent Series: Allegiant</t>
  </si>
  <si>
    <t>https://www.amazon.com/Divergent-Allegiant-Shailene-Woodley/dp/B01D0SVUFC/ref=sr_1_1?s=instant-video&amp;ie=UTF8&amp;qid=1481219181&amp;sr=1-1&amp;keywords=The+Divergent+Series%3A+Allegiant</t>
  </si>
  <si>
    <t>Logan Lucky</t>
  </si>
  <si>
    <t>https://www.amazon.co.uk/Logan-Lucky-Channing-Tatum/dp/B074XKRS1B/ref=sr_1_1?s=instant-video&amp;ie=UTF8&amp;qid=1546981296&amp;sr=1-1&amp;keywords=Logan+Lucky</t>
  </si>
  <si>
    <t>Hall Pass</t>
  </si>
  <si>
    <t>http://www.amazon.com/gp/product/B00505WQ8E/?tag=titb-20</t>
  </si>
  <si>
    <t>Burlesque</t>
  </si>
  <si>
    <t>http://www.amazon.com/gp/product/B004P12SSW/?tag=titb-20</t>
  </si>
  <si>
    <t>http://www.amazon.com/gp/product/B0060D196K/?tag=titb-20</t>
  </si>
  <si>
    <t>Larry Crowne</t>
  </si>
  <si>
    <t>http://www.amazon.com/gp/product/B0067XLIG4/?tag=titb-20</t>
  </si>
  <si>
    <t>The Mule</t>
  </si>
  <si>
    <t>Crime, Drama</t>
  </si>
  <si>
    <t>Three Billboards Outside Ebbing, Missouri</t>
  </si>
  <si>
    <t>Best Actress, Best Supporting Actor</t>
  </si>
  <si>
    <t>https://www.amazon.co.uk/Three-Billboards-Outside-Ebbing-Missouri/dp/B078SL1XQJ/ref=sr_1_1?s=instant-video&amp;ie=UTF8&amp;qid=1546981518&amp;sr=1-1&amp;keywords=Three+Billboards+Outside+Ebbing%2C+Missouri</t>
  </si>
  <si>
    <t>http://www.amazon.com/gp/product/B00637D114/</t>
  </si>
  <si>
    <t>Playing with Fire</t>
  </si>
  <si>
    <t>https://www.amazon.co.uk/Playing-Fire-Pete-Adeney/dp/B081HVQCTL/ref=sr_1_1?crid=1SR8YT0VZ7VJQ&amp;keywords=playing+with+fire&amp;qid=1577973854&amp;s=instant-video&amp;sprefix=Playing+with+Fire%2Cinstant-video%2C216&amp;sr=1-1</t>
  </si>
  <si>
    <t>http://www.amazon.com/gp/product/B00JNK2T7A/?tag=titb-20</t>
  </si>
  <si>
    <t>The Internship</t>
  </si>
  <si>
    <t>http://www.amazon.com/gp/product/B00F55HNBY/?tag=titb-20</t>
  </si>
  <si>
    <t>The Sitter</t>
  </si>
  <si>
    <t>http://www.amazon.com/gp/product/B007MJSOO6/?tag=titb-20</t>
  </si>
  <si>
    <t>http://www.amazon.com/gp/product/B003XQM2YU/?tag=titb-20</t>
  </si>
  <si>
    <t>Muppets Most Wanted</t>
  </si>
  <si>
    <t>adventure, comedy, crime, family, musical</t>
  </si>
  <si>
    <t>http://www.amazon.com/gp/product/B00J5A1V5Y/?tag=titb-20</t>
  </si>
  <si>
    <t>Babylon A.D.</t>
  </si>
  <si>
    <t>http://www.amazon.com/gp/product/B009NR5XV2/?tag=titb-20</t>
  </si>
  <si>
    <t>You Again</t>
  </si>
  <si>
    <t>http://www.amazon.com/gp/product/B004KPUMAY/?tag=titb-20</t>
  </si>
  <si>
    <t>The Birth of a Nation</t>
  </si>
  <si>
    <t>https://www.amazon.com/Birth-Nation-Nate-Parker/dp/B01LZBXOVL/ref=sr_1_1?s=instant-video&amp;ie=UTF8&amp;qid=1481218393&amp;sr=1-1&amp;keywords=The+Birth+of+a+Nation</t>
  </si>
  <si>
    <t>https://www.amazon.co.uk/Shazam-Zachary-Levi/dp/B07RB5244V/ref=sr_1_1?keywords=Shazam%21&amp;qid=1557072595&amp;s=instant-video&amp;sr=1-1</t>
  </si>
  <si>
    <t>Ghostbusters</t>
  </si>
  <si>
    <t>https://www.amazon.com/Ghostbusters-Melissa-McCarthy/dp/B01I03E1G2/ref=sr_1_1?s=instant-video&amp;ie=UTF8&amp;qid=1481219437&amp;sr=1-1&amp;keywords=Ghostbusters</t>
  </si>
  <si>
    <t>Total Recall</t>
  </si>
  <si>
    <t>http://www.amazon.com/gp/product/B00A0SLTCU/?tag=titb-20</t>
  </si>
  <si>
    <t>The Host</t>
  </si>
  <si>
    <t>Action, Adventure, Sci-Fi, Thriller, Romance</t>
  </si>
  <si>
    <t>http://www.amazon.com/gp/product/B00DU74U74/?tag=titb-20</t>
  </si>
  <si>
    <t>Instant Family</t>
  </si>
  <si>
    <t>https://www.amazon.com/Instant-Family-Mark-Wahlberg/dp/B07KFQCLGP/ref=sr_1_1?s=instant-video&amp;ie=UTF8&amp;qid=1546975078&amp;sr=1-1&amp;keywords=Instant+Family</t>
  </si>
  <si>
    <t>The Tale of Despereaux</t>
  </si>
  <si>
    <t>adventure, animation, comedy</t>
  </si>
  <si>
    <t>http://www.amazon.com/gp/product/B002B9GR3W/?tag=titb-20</t>
  </si>
  <si>
    <t>Charlie Wilson's War</t>
  </si>
  <si>
    <t>http://www.amazon.co.uk/Charlie-Wilsons-War-Adams-Hanks/dp/B00ILNUULW/ref=sr_1_1?s=instant-video&amp;ie=UTF8&amp;qid=1457385724&amp;sr=1-1&amp;keywords=Charlie+Wilson%27s+War</t>
  </si>
  <si>
    <t>Mr. Popper's Penguins</t>
  </si>
  <si>
    <t>http://www.amazon.com/gp/product/B006LG7V5O/?tag=titb-20</t>
  </si>
  <si>
    <t>The Reaping</t>
  </si>
  <si>
    <t>http://www.amazon.co.uk/Reaping-Hilary-Swank/dp/B00I6Y2EFG/ref=sr_1_1?s=instant-video&amp;ie=UTF8&amp;qid=1457386714&amp;sr=1-1&amp;keywords=The+Reaping</t>
  </si>
  <si>
    <t>Shooter</t>
  </si>
  <si>
    <t>http://www.amazon.co.uk/Shooter-Mark-Wahlberg/dp/B00FZ3DGV2/ref=sr_1_1?s=instant-video&amp;ie=UTF8&amp;qid=1457386487&amp;sr=1-1&amp;keywords=Shooter</t>
  </si>
  <si>
    <t>The Gambler</t>
  </si>
  <si>
    <t>http://www.amazon.com/gp/product/B00R7FUC7M/?tag=titb-20</t>
  </si>
  <si>
    <t>Isn't It Romantic</t>
  </si>
  <si>
    <t>The Stepfather</t>
  </si>
  <si>
    <t>crime, mystery</t>
  </si>
  <si>
    <t>http://www.amazon.com/gp/product/B009RMZ2Z0/?tag=titb-20</t>
  </si>
  <si>
    <t>You Will Meet a Tall Dark Stranger</t>
  </si>
  <si>
    <t>http://www.amazon.com/gp/product/B004SFOIJC/?tag=titb-20</t>
  </si>
  <si>
    <t xml:space="preserve">Joy </t>
  </si>
  <si>
    <t>https://www.amazon.com/Joy-Jennifer-Lawrence/dp/B019SG4BU6/ref=sr_1_1?s=instant-video&amp;ie=UTF8&amp;qid=1481218496&amp;sr=1-1&amp;keywords=Joy</t>
  </si>
  <si>
    <t>Proud Mary</t>
  </si>
  <si>
    <t>https://www.amazon.com/Proud-Mary-Taraji-P-Henson/dp/B078WLRY6L/ref=sr_1_2?s=instant-video&amp;ie=UTF8&amp;qid=1546975313&amp;sr=1-2&amp;keywords=Proud+Mary</t>
  </si>
  <si>
    <t xml:space="preserve">Confessions of a Shopaholic </t>
  </si>
  <si>
    <t>http://www.amazon.com/gp/product/B004MWSUXG/?tag=titb-20</t>
  </si>
  <si>
    <t xml:space="preserve">Ghost in the Shell </t>
  </si>
  <si>
    <t>https://www.amazon.co.uk/Ghost-Shell-Scarlett-Johansson/dp/B06XRVRXMX/ref=sr_1_1?s=instant-video&amp;ie=UTF8&amp;qid=1546978938&amp;sr=1-1&amp;keywords=Ghost+in+the+Shell</t>
  </si>
  <si>
    <t>Immortals</t>
  </si>
  <si>
    <t>http://www.amazon.com/gp/product/B0091UA5E6/?tag=titb-20</t>
  </si>
  <si>
    <t>Doctor Sleep</t>
  </si>
  <si>
    <t>https://www.amazon.co.uk/Doctor-Sleep-Ewan-McGregor/dp/B07ZTW61K4/ref=sr_1_1?keywords=Doctor+Sleep&amp;qid=1577973349&amp;s=instant-video&amp;sr=1-1</t>
  </si>
  <si>
    <t>Christopher Robin</t>
  </si>
  <si>
    <t>https://www.amazon.com/Christopher-Robin-Ewan-McGregor/dp/B07FVT3WF4/ref=sr_1_1?s=instant-video&amp;ie=UTF8&amp;qid=1546970354&amp;sr=1-1&amp;keywords=Christopher+Robin</t>
  </si>
  <si>
    <t>Fool's Gold</t>
  </si>
  <si>
    <t>adventure, comedy, romance</t>
  </si>
  <si>
    <t>http://www.amazon.com/gp/product/B0019LT6AO/?tag=titb-20</t>
  </si>
  <si>
    <t>Nancy Drew</t>
  </si>
  <si>
    <t>http://www.amazon.co.uk/Nancy-Drew-Emma-Roberts/dp/B00ESKUV7U/ref=sr_1_1?s=instant-video&amp;ie=UTF8&amp;qid=1457386286&amp;sr=1-1&amp;keywords=Nancy+Drew</t>
  </si>
  <si>
    <t>Million Dollar Arm</t>
  </si>
  <si>
    <t>biography, drama, sport</t>
  </si>
  <si>
    <t>http://www.amazon.com/gp/product/B00O8NRZV2/?tag=titb-20</t>
  </si>
  <si>
    <t>Monte Carlo</t>
  </si>
  <si>
    <t>http://www.amazon.com/gp/product/B005WQ3F2C/?tag=titb-20</t>
  </si>
  <si>
    <t xml:space="preserve">Surrogates </t>
  </si>
  <si>
    <t>http://www.amazon.com/gp/product/B005EJNAK4/?tag=titb-20</t>
  </si>
  <si>
    <t>Our Family Wedding</t>
  </si>
  <si>
    <t>http://www.amazon.com/gp/product/B003VN1CA0/?tag=titb-20</t>
  </si>
  <si>
    <t>Be Kind, Rewind</t>
  </si>
  <si>
    <t>http://www.amazon.com/gp/product/B001B6LJ0C/?tag=titb-20</t>
  </si>
  <si>
    <t>Florence Foster Jenkins</t>
  </si>
  <si>
    <t>https://www.amazon.com/Florence-Foster-Jenkins-Meryl-Streep/dp/B01K5CF9NK/ref=sr_1_1?s=instant-video&amp;ie=UTF8&amp;qid=1481218801&amp;sr=1-1&amp;keywords=Florence+Foster+Jenkins</t>
  </si>
  <si>
    <t>Everybody Knows</t>
  </si>
  <si>
    <t>Drama, Mystery, Thriller, Crime</t>
  </si>
  <si>
    <t>https://www.amazon.co.uk/Everybody-Knows-Javier-Bardem/dp/B07T769783/ref=sr_1_1?keywords=Everybody+Knows&amp;qid=1577973405&amp;s=instant-video&amp;sr=1-1</t>
  </si>
  <si>
    <t>Adrift</t>
  </si>
  <si>
    <t>https://www.amazon.com/Adrift-Shailene-Woodley/dp/B07DGLJM3X/ref=sr_1_2?s=instant-video&amp;ie=UTF8&amp;qid=1546964130&amp;sr=1-2&amp;keywords=Adrift</t>
  </si>
  <si>
    <t>Norm of the North</t>
  </si>
  <si>
    <t>https://www.amazon.com/Norm-North-Rob-Schneider/dp/B01C3IQB4A/ref=sr_1_1?s=instant-video&amp;ie=UTF8&amp;qid=1481218455&amp;sr=1-1&amp;keywords=Norm+of+the+North</t>
  </si>
  <si>
    <t>Jojo Rabbit</t>
  </si>
  <si>
    <t>Black Mass</t>
  </si>
  <si>
    <t>http://www.amazon.com/gp/product/B015IVK1BS/?tag=titb-20</t>
  </si>
  <si>
    <t>Final Destination 5</t>
  </si>
  <si>
    <t>http://www.amazon.com/gp/product/B00HYM5MHI/?tag=titb-20</t>
  </si>
  <si>
    <t>Something Borrowed</t>
  </si>
  <si>
    <t>http://www.amazon.com/gp/product/B005BGBP3Y/?tag=titb-20</t>
  </si>
  <si>
    <t>Far from the Madding Crowd</t>
  </si>
  <si>
    <t>http://www.amazon.com/gp/product/B011PXGR1Q/?tag=titb-20</t>
  </si>
  <si>
    <t>The Mortal Instruments: City of Bones</t>
  </si>
  <si>
    <t>Action, Adventure, Drama, Mystery, Fantasy, Romance</t>
  </si>
  <si>
    <t>http://www.amazon.com/gp/product/B00FW1CSNE/?tag=titb-20</t>
  </si>
  <si>
    <t xml:space="preserve">Planet 51 </t>
  </si>
  <si>
    <t>http://www.amazon.com/gp/product/B008Y6VCI6/?tag=titb-20</t>
  </si>
  <si>
    <t>Sherlock Gnomes</t>
  </si>
  <si>
    <t>https://www.amazon.com/Sherlock-Gnomes-Kelly-Asbury/dp/B07BKNH6PF/ref=sr_1_2?s=instant-video&amp;ie=UTF8&amp;qid=1546974767&amp;sr=1-2&amp;keywords=Sherlock+Gnomes</t>
  </si>
  <si>
    <t>Secret in Their Eyes</t>
  </si>
  <si>
    <t>Untraceable</t>
  </si>
  <si>
    <t>http://www.amazon.com/gp/product/B001BRS5WG/?tag=titb-20</t>
  </si>
  <si>
    <t xml:space="preserve">The Taking of Pelham 1 2 3 </t>
  </si>
  <si>
    <t>http://www.amazon.com/gp/product/B002VDC980/?tag=titb-20</t>
  </si>
  <si>
    <t>Morning Glory</t>
  </si>
  <si>
    <t>http://www.amazon.com/gp/product/B0094K1JPC/?tag=titb-20</t>
  </si>
  <si>
    <t xml:space="preserve">Observe and Report </t>
  </si>
  <si>
    <t>http://www.amazon.com/gp/product/B002LATBAM/?tag=titb-20</t>
  </si>
  <si>
    <t>Jexi</t>
  </si>
  <si>
    <t>I'll See You in My Dreams</t>
  </si>
  <si>
    <t>http://www.amazon.com/gp/product/B0142KIQYA/?tag=titb-20</t>
  </si>
  <si>
    <t>A Beautiful Day in the Neighbourhood</t>
  </si>
  <si>
    <t>Entourage</t>
  </si>
  <si>
    <t>http://www.amazon.com/gp/product/B00YSRRDRY/?tag=titb-20</t>
  </si>
  <si>
    <t xml:space="preserve">Faster	</t>
  </si>
  <si>
    <t>http://www.amazon.com/gp/product/B004QJPF2O/?tag=titb-20</t>
  </si>
  <si>
    <t>mother!</t>
  </si>
  <si>
    <t>https://www.amazon.co.uk/mother-Jennifer-Lawrence/dp/B075MS3DP9/ref=sr_1_1?s=instant-video&amp;ie=UTF8&amp;qid=1546981369&amp;sr=1-1&amp;keywords=mother%21</t>
  </si>
  <si>
    <t>The Drop</t>
  </si>
  <si>
    <t>http://www.amazon.com/gp/product/B00O4UQ038/?tag=titb-20</t>
  </si>
  <si>
    <t xml:space="preserve">Unforgettable </t>
  </si>
  <si>
    <t>https://www.amazon.co.uk/Unforgettable-Katherine-Heigl/dp/B06ZYRHSNN/ref=sr_1_4?s=instant-video&amp;ie=UTF8&amp;qid=1546981637&amp;sr=1-4&amp;keywords=Unforgettable</t>
  </si>
  <si>
    <t>Nine Lives</t>
  </si>
  <si>
    <t>https://www.amazon.com/Nine-Lives-Kevin-Spacey/dp/B01MEGP5XV/ref=sr_1_1?s=instant-video&amp;ie=UTF8&amp;qid=1481218584&amp;sr=1-1&amp;keywords=Nine+Lives</t>
  </si>
  <si>
    <t xml:space="preserve">State of Play </t>
  </si>
  <si>
    <t>mystery</t>
  </si>
  <si>
    <t>http://www.amazon.com/gp/product/B002NJEJ3A/?tag=titb-20</t>
  </si>
  <si>
    <t xml:space="preserve">Did You Hear About the Morgans? </t>
  </si>
  <si>
    <t>http://www.amazon.com/gp/product/B003881ISE/?tag=titb-20</t>
  </si>
  <si>
    <t>Hot Pursuit</t>
  </si>
  <si>
    <t>http://www.amazon.com/gp/product/B00XCGUISI/?tag=titb-20</t>
  </si>
  <si>
    <t>The Walk</t>
  </si>
  <si>
    <t>http://www.amazon.com/gp/product/B017ORBC1W/?tag=titb-20</t>
  </si>
  <si>
    <t xml:space="preserve">Kidnap </t>
  </si>
  <si>
    <t>Dolphin Tale 2</t>
  </si>
  <si>
    <t>drama, family</t>
  </si>
  <si>
    <t>http://www.amazon.com/gp/product/B00PTOYJJ0/?tag=titb-20</t>
  </si>
  <si>
    <t>The Transporter Refueled</t>
  </si>
  <si>
    <t>http://www.amazon.com/gp/product/B018SVS6BW/?tag=titb-20</t>
  </si>
  <si>
    <t>Haywire</t>
  </si>
  <si>
    <t>http://www.amazon.com/gp/product/B007Z9RAX4/?tag=titb-20</t>
  </si>
  <si>
    <t>Battleship</t>
  </si>
  <si>
    <t>http://www.amazon.com/gp/product/B008N1LL42/?tag=titb-20</t>
  </si>
  <si>
    <t>Snatched</t>
  </si>
  <si>
    <t>https://www.amazon.co.uk/Snatched-Jonathan-Levine/dp/B072Q6VWQQ/ref=sr_1_1?s=instant-video&amp;ie=UTF8&amp;qid=1546981327&amp;sr=1-1&amp;keywords=Snatched</t>
  </si>
  <si>
    <t xml:space="preserve">Extract </t>
  </si>
  <si>
    <t>http://www.amazon.com/gp/product/B008Y6U6JM/?tag=titb-20</t>
  </si>
  <si>
    <t>The Nutcracker and the Four Realms</t>
  </si>
  <si>
    <t>https://www.amazon.com/Nutcracker-Four-Realms-Keira-Knightley/dp/B07K3SCL6Z/ref=sr_1_1?s=instant-video&amp;ie=UTF8&amp;qid=1546973842&amp;sr=1-1&amp;keywords=The+Nutcracker+and+the+Four+Realms</t>
  </si>
  <si>
    <t xml:space="preserve">The Lovely Bones </t>
  </si>
  <si>
    <t xml:space="preserve">fantasy </t>
  </si>
  <si>
    <t>http://www.amazon.com/gp/product/B003IBEH02/?tag=titb-20</t>
  </si>
  <si>
    <t>Mr. Holmes</t>
  </si>
  <si>
    <t>http://www.amazon.com/gp/product/B017TDZESS/?tag=titb-20</t>
  </si>
  <si>
    <t>Please Give</t>
  </si>
  <si>
    <t>http://www.amazon.com/gp/product/B004AKGL4U/?tag=titb-20</t>
  </si>
  <si>
    <t>The Sorcerer's Apprentice</t>
  </si>
  <si>
    <t>http://www.amazon.com/gp/product/B004EKCN16/?tag=titb-20</t>
  </si>
  <si>
    <t>The Huntsman: Winter’s War</t>
  </si>
  <si>
    <t>https://www.amazon.com/Huntsman-Winters-War-Chris-Hemsworth/dp/B01E7RPWKO/ref=sr_1_1?s=instant-video&amp;ie=UTF8&amp;qid=1481219024&amp;sr=1-1&amp;keywords=The+Huntsman%3A+Winter%E2%80%99s+War</t>
  </si>
  <si>
    <t>Run All Night</t>
  </si>
  <si>
    <t>http://www.amazon.com/gp/product/B00X8CYDN2/?tag=titb-20</t>
  </si>
  <si>
    <t>War Horse</t>
  </si>
  <si>
    <t>war</t>
  </si>
  <si>
    <t>http://www.amazon.com/gp/product/B007Q476KU/?tag=titb-20</t>
  </si>
  <si>
    <t>https://www.amazon.com/Solo-Star-Story-Bonus-Content/dp/B07D8J737S/ref=sr_1_2?s=instant-video&amp;ie=UTF8&amp;qid=1546974841&amp;sr=1-2&amp;keywords=Solo%3A+A+Star+Wars+Story</t>
  </si>
  <si>
    <t xml:space="preserve">Watchmen </t>
  </si>
  <si>
    <t>action, mystery, sci-fi</t>
  </si>
  <si>
    <t>http://www.amazon.com/gp/product/B002EDH0FE/?tag=titb-20</t>
  </si>
  <si>
    <t>Power Rangers</t>
  </si>
  <si>
    <t>https://www.amazon.co.uk/Sabans-Power-Rangers-Dean-Israelite/dp/B06XRKLMML/ref=sr_1_3?s=instant-video&amp;ie=UTF8&amp;qid=1546977777&amp;sr=1-3&amp;keywords=Power+Rangers</t>
  </si>
  <si>
    <t>Why Him?</t>
  </si>
  <si>
    <t>Moonrise Kingdom</t>
  </si>
  <si>
    <t>Scream 4</t>
  </si>
  <si>
    <t>http://www.amazon.com/gp/product/B008W02IWS/?tag=titb-20</t>
  </si>
  <si>
    <t>http://www.amazon.com/gp/product/B006QKJQ12/?tag=titb-20</t>
  </si>
  <si>
    <t>Cyrus</t>
  </si>
  <si>
    <t>http://www.amazon.com/gp/product/B004G8X10S/?tag=titb-20</t>
  </si>
  <si>
    <t>Ad Astra</t>
  </si>
  <si>
    <t>Thriller, Sci-Fi</t>
  </si>
  <si>
    <t>https://www.amazon.co.uk/Ad-Astra-Brad-Pitt/dp/B07XT8YM1B/ref=sr_1_1?keywords=Ad+Astra&amp;qid=1577973022&amp;s=instant-video&amp;sr=1-1</t>
  </si>
  <si>
    <t>Tinker Tailor Soldier Spy</t>
  </si>
  <si>
    <t>http://www.amazon.com/gp/product/B007BVOF8E/?tag=titb-20</t>
  </si>
  <si>
    <t>Puss In Boots</t>
  </si>
  <si>
    <t>http://www.amazon.com/gp/product/B0077DBZXO/?tag=titb-20</t>
  </si>
  <si>
    <t>Penelope</t>
  </si>
  <si>
    <t>http://www.amazon.com/gp/product/B009HEMJCW/?tag=titb-20</t>
  </si>
  <si>
    <t>The Hate U Give</t>
  </si>
  <si>
    <t>https://www.amazon.com/Hate-Give-George-Tillman-Jr/dp/B07J1V4D3W/ref=sr_1_1?s=instant-video&amp;ie=UTF8&amp;qid=1546974128&amp;sr=1-1&amp;keywords=The+Hate+U+Give</t>
  </si>
  <si>
    <t>http://www.amazon.com/gp/product/B013JPCA1Y/?tag=titb-20</t>
  </si>
  <si>
    <t>3:10 to Yuma</t>
  </si>
  <si>
    <t>http://www.amazon.co.uk/dp/B00I2CX91A?ref_=imdbref_tt_wbr_aiv&amp;tag=imdbtag_tt_wbr_aiv-21</t>
  </si>
  <si>
    <t>Concussion</t>
  </si>
  <si>
    <t>based on a true story, adaptation</t>
  </si>
  <si>
    <t>http://www.amazon.com/gp/product/B00FMOBNKA/?tag=titb-20</t>
  </si>
  <si>
    <t>13 Hours</t>
  </si>
  <si>
    <t>https://www.amazon.com/13-Hours-Secret-Soldiers-Benghazi/dp/B01AIW6QKW/ref=sr_1_1?s=instant-video&amp;ie=UTF8&amp;qid=1481219033&amp;sr=1-1&amp;keywords=13+Hours%3A+The+Secret+Soldiers+of+Benghazi</t>
  </si>
  <si>
    <t>J.Edgar</t>
  </si>
  <si>
    <t>biography, crime</t>
  </si>
  <si>
    <t>http://www.amazon.com/gp/product/B007BLCGNU/?tag=titb-20</t>
  </si>
  <si>
    <t>Rachel Getting Married</t>
  </si>
  <si>
    <t>http://www.amazon.com/gp/product/B0027GRM8I/?tag=titb-20</t>
  </si>
  <si>
    <t>Appaloosa</t>
  </si>
  <si>
    <t>crime, western</t>
  </si>
  <si>
    <t>http://www.amazon.com/gp/product/B001O4XWJM/?tag=titb-20</t>
  </si>
  <si>
    <t>Terminator: Dark Fate</t>
  </si>
  <si>
    <t>https://www.amazon.co.uk/TERMINATOR-DARK-FATE-Tim-Miller/dp/B07ZBXCQYG/ref=sr_1_1?keywords=Terminator%3A+Dark+Fate&amp;qid=1577974317&amp;s=instant-video&amp;sr=1-1</t>
  </si>
  <si>
    <t>I Love You Phillip Morris</t>
  </si>
  <si>
    <t>http://www.amazon.com/gp/product/B004V6X902/?tag=titb-20</t>
  </si>
  <si>
    <t>The Best of Me</t>
  </si>
  <si>
    <t>http://www.amazon.com/gp/product/B00T4819QS/?tag=titb-20</t>
  </si>
  <si>
    <t>Keanu</t>
  </si>
  <si>
    <t>https://www.amazon.com/Keanu-Jordan-Peele/dp/B01EXR5LAE/ref=sr_1_1?s=instant-video&amp;ie=UTF8&amp;qid=1481218591&amp;sr=1-1&amp;keywords=Keanu</t>
  </si>
  <si>
    <t>White House Down</t>
  </si>
  <si>
    <t>Action, Drama, Thriller</t>
  </si>
  <si>
    <t>http://www.amazon.com/gp/product/B00EVW0VTI/?tag=titb-20</t>
  </si>
  <si>
    <t>Country Strong</t>
  </si>
  <si>
    <t>music</t>
  </si>
  <si>
    <t>http://www.amazon.com/gp/product/B004W5T2RG/?tag=titb-20</t>
  </si>
  <si>
    <t>Tower Heist</t>
  </si>
  <si>
    <t>http://www.amazon.com/gp/product/B007BLUD30/?tag=titb-20</t>
  </si>
  <si>
    <t>Ghost Town</t>
  </si>
  <si>
    <t>http://www.amazon.com/gp/product/B001PR7O7E/?tag=titb-20</t>
  </si>
  <si>
    <t>Safe</t>
  </si>
  <si>
    <t>http://www.amazon.com/gp/product/B0095R5YIC/?tag=titb-20</t>
  </si>
  <si>
    <t>The Man from U.N.C.L.E.</t>
  </si>
  <si>
    <t>http://www.amazon.com/gp/product/B013WF1Z4O/?tag=titb-20</t>
  </si>
  <si>
    <t>The Ghost Writer</t>
  </si>
  <si>
    <t>http://www.amazon.com/gp/product/B003SJ4VJ6/?tag=titb-20</t>
  </si>
  <si>
    <t>Long Shot</t>
  </si>
  <si>
    <t>https://www.amazon.co.uk/Long-Shot-Charlize-Theron/dp/B07R5QBNRL/ref=sr_1_1?keywords=Long+Shot&amp;qid=1577973679&amp;s=instant-video&amp;sr=1-1</t>
  </si>
  <si>
    <t>Collateral Beauty</t>
  </si>
  <si>
    <t>Pirates of the Caribbean:
On Stranger Tides</t>
  </si>
  <si>
    <t>http://www.amazon.com/gp/product/B0094KT5K8/?tag=titb-20</t>
  </si>
  <si>
    <t>Cats &amp; Dogs: The Revenge of Kitty Galore</t>
  </si>
  <si>
    <t>action, comedy, family</t>
  </si>
  <si>
    <t>http://www.amazon.com/gp/product/B00493IOHA/?tag=titb-20</t>
  </si>
  <si>
    <t>Going the Distance</t>
  </si>
  <si>
    <t>http://www.amazon.com/gp/product/B004BBJ2MQ/?tag=titb-20</t>
  </si>
  <si>
    <t>The Spy Who Dumped Me</t>
  </si>
  <si>
    <t>https://www.amazon.com/Spy-Who-Dumped-Me/dp/B07G4JJ8KD/ref=sr_1_1?s=instant-video&amp;ie=UTF8&amp;qid=1546973775&amp;sr=1-1&amp;keywords=The+Spy+Who+Dumped+Me</t>
  </si>
  <si>
    <t>City Island</t>
  </si>
  <si>
    <t>http://www.amazon.com/gp/product/B003ZSR6MY/?tag=titb-20</t>
  </si>
  <si>
    <t>Goosebumps</t>
  </si>
  <si>
    <t>http://www.amazon.com/gp/product/B016Q1LRPI/?tag=titb-20</t>
  </si>
  <si>
    <t>Killers</t>
  </si>
  <si>
    <t>http://www.amazon.com/gp/product/B004263YKQ/?tag=titb-20</t>
  </si>
  <si>
    <t>Beowulf</t>
  </si>
  <si>
    <t>http://www.amazon.co.uk/Beowulf-Ray-Winstone/dp/B00ET07UK0/ref=sr_1_2?s=instant-video&amp;ie=UTF8&amp;qid=1457385663&amp;sr=1-2&amp;keywords=Beowulf</t>
  </si>
  <si>
    <t>Righteous Kill</t>
  </si>
  <si>
    <t>http://www.amazon.com/gp/product/B001RI3DZI/?tag=titb-20</t>
  </si>
  <si>
    <t>Zodiac</t>
  </si>
  <si>
    <t>http://www.amazon.co.uk/Zodiac-Jake-Gyllenhaal/dp/B00I6ZJRO6/ref=sr_1_1?s=instant-video&amp;ie=UTF8&amp;qid=1457386852&amp;sr=1-1&amp;keywords=zodiac</t>
  </si>
  <si>
    <t>Don't Be Afraid Of The Dark</t>
  </si>
  <si>
    <t>fantasy, horror, thriller</t>
  </si>
  <si>
    <t>http://www.amazon.com/gp/product/B006REBZOS/?tag=titb-20</t>
  </si>
  <si>
    <t xml:space="preserve">Duplicity </t>
  </si>
  <si>
    <t>crime, romance, thriller</t>
  </si>
  <si>
    <t>http://www.amazon.com/gp/product/B002LANLJY/?tag=titb-20</t>
  </si>
  <si>
    <t>Seven Psychopaths</t>
  </si>
  <si>
    <t>comedy, crime, thriller</t>
  </si>
  <si>
    <t>http://www.amazon.com/gp/product/B00B7G2HQ6/?tag=titb-20</t>
  </si>
  <si>
    <t>The Rite</t>
  </si>
  <si>
    <t>http://www.amazon.com/gp/product/B00517FG4M/?tag=titb-20</t>
  </si>
  <si>
    <t>Superfly</t>
  </si>
  <si>
    <t>https://www.amazon.com/Superfly-Jennifer-Morrison/dp/B07F1DQ9Q1/ref=sr_1_2?s=instant-video&amp;ie=UTF8&amp;qid=1546974891&amp;sr=1-2&amp;keywords=Superfly</t>
  </si>
  <si>
    <t>http://www.amazon.com/gp/product/B00942XS04/?tag=titb-20</t>
  </si>
  <si>
    <t xml:space="preserve">The Pink Panther 2 </t>
  </si>
  <si>
    <t>adventure, comedy, crime</t>
  </si>
  <si>
    <t>http://www.amazon.com/gp/product/B002IR9ZQS/?tag=titb-20</t>
  </si>
  <si>
    <t xml:space="preserve">Aliens in the Attic </t>
  </si>
  <si>
    <t>http://www.amazon.com/gp/product/B002VDCTZ8/?tag=titb-20</t>
  </si>
  <si>
    <t>Phoenix Forgotten</t>
  </si>
  <si>
    <t>https://www.amazon.co.uk/Phoenix-Forgotten-Florence-Hartigan/dp/B074Q2H917/ref=sr_1_1?s=instant-video&amp;ie=UTF8&amp;qid=1546981612&amp;sr=1-1&amp;keywords=Phoenix+Forgotten</t>
  </si>
  <si>
    <t xml:space="preserve">Push </t>
  </si>
  <si>
    <t>http://www.amazon.com/gp/product/B002GH6VYE/?tag=titb-20</t>
  </si>
  <si>
    <t>Cloud Atlas</t>
  </si>
  <si>
    <t xml:space="preserve">adventure, sci-fi  </t>
  </si>
  <si>
    <t>http://www.amazon.com/gp/product/B00CRWJ5GO/?tag=titb-20</t>
  </si>
  <si>
    <t>The Girl With The Dragon Tattoo</t>
  </si>
  <si>
    <t>http://www.amazon.com/gp/product/B007FH9GT2/?tag=titb-20</t>
  </si>
  <si>
    <t>Point Break</t>
  </si>
  <si>
    <t>https://www.amazon.com/Point-Break-%C3%89dgar-Ram%C3%ADrez/dp/B01B3MD92E/ref=sr_1_1?s=instant-video&amp;ie=UTF8&amp;qid=1481217970&amp;sr=1-1&amp;keywords=Point+Break</t>
  </si>
  <si>
    <t>The BFG</t>
  </si>
  <si>
    <t>https://www.amazon.com/BFG-Theatrical-Version-Mark-Rylance/dp/B01HQUWXVU/ref=sr_1_1?s=instant-video&amp;ie=UTF8&amp;qid=1481219084&amp;sr=1-1&amp;keywords=The+BFG</t>
  </si>
  <si>
    <t>Valerian &amp; the City of a Thousand Planets</t>
  </si>
  <si>
    <t>https://www.amazon.co.uk/Valerian-City-Thousand-Planets-DeHaan/dp/B0747NQKRJ/ref=sr_1_1?s=instant-video&amp;ie=UTF8&amp;qid=1546980052&amp;sr=1-1&amp;keywords=Valerian+and+the+City+of+a+Thousand+Planets</t>
  </si>
  <si>
    <t xml:space="preserve">Dumbo </t>
  </si>
  <si>
    <t>Adventure, Family, Fantasy</t>
  </si>
  <si>
    <t>https://www.amazon.co.uk/Dumbo-Colin-Farrell-Holt-Farrier/dp/B07Q59QD25/ref=sr_1_1?crid=30QJZL1BHM6EK&amp;keywords=dumbo+2019&amp;qid=1557072520&amp;s=instant-video&amp;sprefix=Dumbo+%2Cinstant-video%2C141&amp;sr=1-1-catcorr</t>
  </si>
  <si>
    <t>Incarnate</t>
  </si>
  <si>
    <t>https://www.amazon.com/Incarnate-Aaron-Eckhart/dp/B01N5760FJ/ref=sr_1_1?s=instant-video&amp;ie=UTF8&amp;qid=1483641230&amp;sr=1-1&amp;keywords=incarnate</t>
  </si>
  <si>
    <t>Dark Phoenix</t>
  </si>
  <si>
    <t>https://www.amazon.co.uk/X-Men-Dark-Phoenix-Simon-Kinberg/dp/B07SH9KGBF/ref=sr_1_1?keywords=Dark+Phoenix&amp;qid=1577973321&amp;s=instant-video&amp;sr=1-1</t>
  </si>
  <si>
    <t>One Day</t>
  </si>
  <si>
    <t>http://www.amazon.com/gp/product/B005TPCQ5I/?tag=titb-20</t>
  </si>
  <si>
    <t>Paul</t>
  </si>
  <si>
    <t>http://www.amazon.com/gp/product/B005BZQVJ8/?tag=titb-20</t>
  </si>
  <si>
    <t>http://www.amazon.com/gp/product/B005NFVZTM/?tag=titb-20</t>
  </si>
  <si>
    <t>Dinner for Schmucks</t>
  </si>
  <si>
    <t>http://www.amazon.com/gp/product/B004GWL3FE/?tag=titb-20</t>
  </si>
  <si>
    <t>Traitor</t>
  </si>
  <si>
    <t>http://www.amazon.com/gp/product/B001R0BU3I/?tag=titb-20</t>
  </si>
  <si>
    <t xml:space="preserve">Dance Flick </t>
  </si>
  <si>
    <t>action, comedy, music</t>
  </si>
  <si>
    <t>http://www.amazon.com/gp/product/B002LWKRNA/?tag=titb-20</t>
  </si>
  <si>
    <t>Zookeeper</t>
  </si>
  <si>
    <t>comedy, family, romance</t>
  </si>
  <si>
    <t>http://www.amazon.com/gp/product/B005SH5K7I/?tag=titb-20</t>
  </si>
  <si>
    <t>Jack and Jill</t>
  </si>
  <si>
    <t>http://www.amazon.com/gp/product/B0075ZCNM6/?tag=titb-20</t>
  </si>
  <si>
    <t>Gemini Man</t>
  </si>
  <si>
    <t>https://www.amazon.co.uk/Gemini-Man-Will-Smith/dp/B07YSXCR3N/ref=sr_1_1?crid=29ZNWX6RE50GF&amp;keywords=gemini+man&amp;qid=1577973477&amp;s=instant-video&amp;sprefix=Gemini+Man%2Cinstant-video%2C144&amp;sr=1-1</t>
  </si>
  <si>
    <t>Every Day</t>
  </si>
  <si>
    <t>https://www.amazon.com/Every-Day-Angourie-Rice/dp/B079NTSQQ4/ref=sr_1_2?s=instant-video&amp;ie=UTF8&amp;qid=1546970495&amp;sr=1-2&amp;keywords=Every+Day</t>
  </si>
  <si>
    <t>Welcome Home, Roscoe Jenkins</t>
  </si>
  <si>
    <t>http://www.amazon.com/gp/product/B001CQKK8I/?tag=titb-20</t>
  </si>
  <si>
    <t>I Am Number Four</t>
  </si>
  <si>
    <t>romance, sci-fi</t>
  </si>
  <si>
    <t>http://www.amazon.com/gp/product/B004Z2TUGE/?tag=titb-20</t>
  </si>
  <si>
    <t>Drillbit Taylor</t>
  </si>
  <si>
    <t>http://www.amazon.com/gp/product/B001DGGWXO/?tag=titb-20</t>
  </si>
  <si>
    <t>In Time</t>
  </si>
  <si>
    <t>http://www.amazon.com/gp/product/B0073PZIYI/?tag=titb-20</t>
  </si>
  <si>
    <t xml:space="preserve">Ninja Assassin </t>
  </si>
  <si>
    <t>http://www.amazon.com/gp/product/B0036JU6CY/?tag=titb-20</t>
  </si>
  <si>
    <t>Red Riding Hood</t>
  </si>
  <si>
    <t>fantasy, horror, mystery</t>
  </si>
  <si>
    <t>http://www.amazon.com/gp/product/B0055QL28I/?tag=titb-20</t>
  </si>
  <si>
    <t xml:space="preserve">Left Behind </t>
  </si>
  <si>
    <t>http://www.amazon.com/gp/product/B00RCSA1ES/?tag=titb-20</t>
  </si>
  <si>
    <t>Jackie</t>
  </si>
  <si>
    <t>https://www.amazon.com/Jackie-Natalie-Portman/dp/B01NGTTSG6/ref=sr_1_1?s=instant-video&amp;ie=UTF8&amp;qid=1483641253&amp;sr=1-1&amp;keywords=jackie</t>
  </si>
  <si>
    <t>Snitch</t>
  </si>
  <si>
    <t>http://www.amazon.com/gp/product/B00CTSYHLE/?tag=titb-20</t>
  </si>
  <si>
    <t>The Snowman</t>
  </si>
  <si>
    <t>https://www.amazon.co.uk/Snowman-Michael-Fassbender/dp/B076B6XG5B/ref=sr_1_4?s=instant-video&amp;ie=UTF8&amp;qid=1546978979&amp;sr=1-4&amp;keywords=The+Snowman</t>
  </si>
  <si>
    <t>Criminal</t>
  </si>
  <si>
    <t>https://www.amazon.com/Criminal-Kevin-Costner/dp/B01GW4RH26/ref=sr_1_1?s=instant-video&amp;ie=UTF8&amp;qid=1481218374&amp;sr=1-1&amp;keywords=Criminal</t>
  </si>
  <si>
    <t>The Lone Ranger</t>
  </si>
  <si>
    <t>Action, Adventure, Western</t>
  </si>
  <si>
    <t>http://www.amazon.com/gp/product/B00G8P1WXK/?tag=titb-20</t>
  </si>
  <si>
    <t>https://www.amazon.com/Trolls-Anna-Kendrick/dp/B01M8GGPIT/ref=sr_1_1?s=instant-video&amp;ie=UTF8&amp;qid=1481219323&amp;sr=1-1&amp;keywords=Trolls</t>
  </si>
  <si>
    <t>New Year's Eve</t>
  </si>
  <si>
    <t>http://www.amazon.com/gp/product/B007Z9QA8K/?tag=titb-20</t>
  </si>
  <si>
    <t xml:space="preserve">The International </t>
  </si>
  <si>
    <t>http://www.amazon.com/gp/product/B0024R6VIW/?tag=titb-20</t>
  </si>
  <si>
    <t>Blinded by the Light</t>
  </si>
  <si>
    <t>https://www.amazon.co.uk/Blinded-Light-Viveik-Kalra/dp/B07X2MM9Y3/ref=sr_1_1?crid=LA9LD2IPFRR0&amp;keywords=blinded+by+the+light&amp;qid=1577973175&amp;s=instant-video&amp;sprefix=Blinded+by+the+Light%2Cinstant-video%2C146&amp;sr=1-1</t>
  </si>
  <si>
    <t>Mad Money</t>
  </si>
  <si>
    <t>http://www.amazon.com/gp/product/B001EPZ6XG/?tag=titb-20</t>
  </si>
  <si>
    <t>Rango</t>
  </si>
  <si>
    <t>Best Animated Film</t>
  </si>
  <si>
    <t>http://www.amazon.com/gp/product/B0053ZOQMK/?tag=titb-20</t>
  </si>
  <si>
    <t>Hearts Beat Loud</t>
  </si>
  <si>
    <t>https://www.amazon.com/Hearts-Beat-Loud-Nick-Offerman/dp/B07DMBMM3R/ref=sr_1_1?s=instant-video&amp;ie=UTF8&amp;qid=1546974561&amp;sr=1-1&amp;keywords=Hearts+Beat+Loud</t>
  </si>
  <si>
    <t>Wish Upon</t>
  </si>
  <si>
    <t>https://www.amazon.co.uk/Wish-Upon-Joey-King/dp/B077BJ5LHP/ref=sr_1_1?s=instant-video&amp;ie=UTF8&amp;qid=1546978961&amp;sr=1-1&amp;keywords=Wish+Upon</t>
  </si>
  <si>
    <t>Pathfinder: Legend of the Ghost Warrior</t>
  </si>
  <si>
    <t>http://www.amazon.co.uk/Pathfinder-Karl-Urban/dp/B00NLK3BMK/ref=sr_1_1?s=instant-video&amp;ie=UTF8&amp;qid=1457386385&amp;sr=1-1&amp;keywords=Pathfinder</t>
  </si>
  <si>
    <t>Draft Day</t>
  </si>
  <si>
    <t>http://www.amazon.com/gp/product/B00LMKLJY8/?tag=titb-20</t>
  </si>
  <si>
    <t>Colombiana</t>
  </si>
  <si>
    <t>http://www.amazon.com/gp/product/B006O66EFE/?tag=titb-20</t>
  </si>
  <si>
    <t>The Last Witch Hunter</t>
  </si>
  <si>
    <t>http://www.amazon.com/gp/product/B017HPQE1Y/?tag=titb-20</t>
  </si>
  <si>
    <t>W.</t>
  </si>
  <si>
    <t>http://www.amazon.com/gp/product/B001TUP3RA/?tag=titb-20</t>
  </si>
  <si>
    <t>The Losers</t>
  </si>
  <si>
    <t>http://www.amazon.com/gp/product/B003RUZKC8/?tag=titb-20</t>
  </si>
  <si>
    <t>Arctic</t>
  </si>
  <si>
    <t>Adventure, Drama</t>
  </si>
  <si>
    <t>https://www.amazon.co.uk/Arctic-Mads-Mikkelsen/dp/B07RK4YWPY/ref=sr_1_1?keywords=Arctic&amp;qid=1577973098&amp;s=instant-video&amp;sr=1-1</t>
  </si>
  <si>
    <t xml:space="preserve">Fantastic Mr. Fox </t>
  </si>
  <si>
    <t>http://www.amazon.com/gp/product/B009EEQAT8/?tag=titb-20</t>
  </si>
  <si>
    <t>The Zookeeper's Wife</t>
  </si>
  <si>
    <t>https://www.amazon.co.uk/Zookeepers-Wife-Jessica-Chastain/dp/B074TVPJ6L/ref=sr_1_1?s=instant-video&amp;ie=UTF8&amp;qid=1546978827&amp;sr=1-1&amp;keywords=The+Zookeeper%27s+Wife</t>
  </si>
  <si>
    <t>Charlie’s Angels</t>
  </si>
  <si>
    <t>https://www.amazon.co.uk/Charlies-Angels-Kristen-Stewart/dp/B08211ZRPD/ref=sr_1_1?crid=3FE76G0XGXJNT&amp;keywords=charlies+angels+2019&amp;qid=1577973270&amp;s=instant-video&amp;sprefix=Charlie%E2%80%99s+Angels%2Cinstant-video%2C189&amp;sr=1-1</t>
  </si>
  <si>
    <t>The Disaster Artist</t>
  </si>
  <si>
    <t>https://www.amazon.co.uk/Disaster-Artist-James-Franco/dp/B077V8838J/ref=sr_1_1?s=instant-video&amp;ie=UTF8&amp;qid=1546980944&amp;sr=1-1&amp;keywords=The+Disaster+Artist</t>
  </si>
  <si>
    <t>Café Society</t>
  </si>
  <si>
    <t>https://www.amazon.com/Cafe-Society-Jesse-Eisenberg/dp/B01IARP6L2/ref=sr_1_1?s=instant-video&amp;ie=UTF8&amp;qid=1481218271&amp;sr=1-1&amp;keywords=Caf%C3%A9+Society</t>
  </si>
  <si>
    <t>Kubo &amp; the Two Strings</t>
  </si>
  <si>
    <t>https://www.amazon.com/Kubo-Two-Strings-Charlize-Theron/dp/B01K5BVK6Q/ref=sr_1_1?s=instant-video&amp;ie=UTF8&amp;qid=1481219015&amp;sr=1-1&amp;keywords=Kubo+and+the+Two+Strings</t>
  </si>
  <si>
    <t>Triple 9</t>
  </si>
  <si>
    <t>https://www.amazon.com/Triple-9-Casey-Affleck/dp/B01FERY1BM/ref=sr_1_1?s=instant-video&amp;ie=UTF8&amp;qid=1481218322&amp;sr=1-1&amp;keywords=Triple+9</t>
  </si>
  <si>
    <t>Winnie The Pooh</t>
  </si>
  <si>
    <t>http://www.amazon.com/gp/product/B005ZB8ZHY/?tag=titb-20</t>
  </si>
  <si>
    <t>The Nice Guys</t>
  </si>
  <si>
    <t>https://www.amazon.com/Nice-Guys-Russell-Crowe/dp/B01FV2C3OW/ref=sr_1_1?s=instant-video&amp;ie=UTF8&amp;qid=1481218924&amp;sr=1-1&amp;keywords=The+Nice+Guys</t>
  </si>
  <si>
    <t>Ender's Game</t>
  </si>
  <si>
    <t>http://www.amazon.com/gp/product/B00HV8T8S4/?tag=titb-20</t>
  </si>
  <si>
    <t>Passengers</t>
  </si>
  <si>
    <t>https://www.amazon.com/Passengers-Jennifer-Lawrence/dp/B01N2TC6OJ/ref=sr_1_1?s=instant-video&amp;ie=UTF8&amp;qid=1483640844&amp;sr=1-1&amp;keywords=Passengers</t>
  </si>
  <si>
    <t xml:space="preserve">The Circle </t>
  </si>
  <si>
    <t>https://www.amazon.co.uk/Circle-Mark-Stalker/dp/B073R2Q5DC/ref=sr_1_1?s=instant-video&amp;ie=UTF8&amp;qid=1546980553&amp;sr=1-1&amp;keywords=The+Circle</t>
  </si>
  <si>
    <t>John Carter</t>
  </si>
  <si>
    <t>http://www.amazon.com/gp/product/B0088RQ4X4/?tag=titb-20</t>
  </si>
  <si>
    <t>Me and Earl and the Dying Girl</t>
  </si>
  <si>
    <t>http://www.amazon.com/gp/product/B016887ZU0/?tag=titb-20</t>
  </si>
  <si>
    <t>Death Wish</t>
  </si>
  <si>
    <t>https://www.amazon.com/Death-Wish-Bruce-Willis/dp/B07B3JFQH4/ref=sr_1_2?s=instant-video&amp;ie=UTF8&amp;qid=1546970396&amp;sr=1-2&amp;keywords=Death+Wish</t>
  </si>
  <si>
    <t>Crimson Peak</t>
  </si>
  <si>
    <t>http://www.amazon.com/gp/product/B016Q1LVIG/?tag=titb-20</t>
  </si>
  <si>
    <t>Arthur</t>
  </si>
  <si>
    <t>http://www.amazon.com/gp/product/B0053YIDOS/?tag=titb-20</t>
  </si>
  <si>
    <t>The Eagle</t>
  </si>
  <si>
    <t xml:space="preserve">adventure </t>
  </si>
  <si>
    <t>http://www.amazon.com/gp/product/B0055OKKBA/?tag=titb-2</t>
  </si>
  <si>
    <t>Paris Can Wait</t>
  </si>
  <si>
    <t>https://www.amazon.co.uk/Paris-Can-Wait-Diane-Lane/dp/B0789458WV/ref=sr_1_1?s=instant-video&amp;ie=UTF8&amp;qid=1546981601&amp;sr=1-1&amp;keywords=Paris+Can+Wait</t>
  </si>
  <si>
    <t>All Eyez on Me</t>
  </si>
  <si>
    <t>https://www.amazon.co.uk/All-Eyez-Me-Benny-Boom/dp/B0721Z3YBW/ref=sr_1_1?s=instant-video&amp;ie=UTF8&amp;qid=1546978525&amp;sr=1-1&amp;keywords=All+Eyez+on+Me</t>
  </si>
  <si>
    <t>Grudge Match</t>
  </si>
  <si>
    <t>Sport</t>
  </si>
  <si>
    <t>Sport, Comedy</t>
  </si>
  <si>
    <t>http://www.amazon.com/gp/product/B00IJ7QSAW/?tag=titb-20</t>
  </si>
  <si>
    <t>La Boda de Valentina</t>
  </si>
  <si>
    <t>https://www.amazon.com/Boda-Valentina-Omar-Chaparro/dp/B07GDV2SSL/ref=sr_1_2?s=instant-video&amp;ie=UTF8&amp;qid=1546975138&amp;sr=1-2&amp;keywords=La+Boda+de+Valentina</t>
  </si>
  <si>
    <t>Zoolander 2</t>
  </si>
  <si>
    <t>https://www.amazon.com/Zoolander-No-Magnum-Ben-Stiller/dp/B01BLZI392/ref=sr_1_1?s=instant-video&amp;ie=UTF8&amp;qid=1481218830&amp;sr=1-1&amp;keywords=Zoolander+2</t>
  </si>
  <si>
    <t>Abduction</t>
  </si>
  <si>
    <t>http://www.amazon.com/gp/product/B006P4O5JM/?tag=titb-20</t>
  </si>
  <si>
    <t>Gully Boy</t>
  </si>
  <si>
    <t>https://www.amazon.co.uk/Gully-Boy-Ranveer-Singh/dp/B07PLQ1WXG/ref=sr_1_1?keywords=Gully+Boy&amp;qid=1557074706&amp;s=instant-video&amp;sr=1-1</t>
  </si>
  <si>
    <t xml:space="preserve">The Box </t>
  </si>
  <si>
    <t>http://www.amazon.com/gp/product/B0032SQCQI/?tag=titb-20</t>
  </si>
  <si>
    <t>Captain Fantastic</t>
  </si>
  <si>
    <t>https://www.amazon.com/Captain-Fantastic-Viggo-Mortensen/dp/B01I2D82K6/ref=sr_1_1?s=instant-video&amp;ie=UTF8&amp;qid=1481217946&amp;sr=1-1&amp;keywords=Captain+Fantastic</t>
  </si>
  <si>
    <t xml:space="preserve">The Road </t>
  </si>
  <si>
    <t>http://www.amazon.com/gp/product/B003IWRE3I/?tag=titb-20</t>
  </si>
  <si>
    <t>Disobedience</t>
  </si>
  <si>
    <t>https://www.amazon.com/Disobedience-Rachel-Weisz/dp/B07CLGLPJ3/ref=sr_1_2?s=instant-video&amp;ie=UTF8&amp;qid=1546970431&amp;sr=1-2&amp;keywords=Disobedience</t>
  </si>
  <si>
    <t>The Green Hornet</t>
  </si>
  <si>
    <t>http://www.amazon.com/gp/product/B004YZJYLS/?tag=titb-20</t>
  </si>
  <si>
    <t>Maudie</t>
  </si>
  <si>
    <t>https://www.amazon.co.uk/Maudie-Ethan-Hawke/dp/B077ZLTY56/ref=sr_1_1?s=instant-video&amp;ie=UTF8&amp;qid=1546980584&amp;sr=1-1&amp;keywords=Maudie</t>
  </si>
  <si>
    <t>Man on a Ledge</t>
  </si>
  <si>
    <t>http://www.amazon.com/gp/product/B0087UPMXU/?tag=titb-20</t>
  </si>
  <si>
    <t>Little Women</t>
  </si>
  <si>
    <t>Tomorrowland: A World Beyond</t>
  </si>
  <si>
    <t>http://www.amazon.com/gp/product/B015D4GZCE/?tag=titb-20</t>
  </si>
  <si>
    <t>Superhero Movie</t>
  </si>
  <si>
    <t>http://www.amazon.com/gp/product/B00463IPOU/?tag=titb-20</t>
  </si>
  <si>
    <t xml:space="preserve">Charlie St. Cloud	</t>
  </si>
  <si>
    <t>http://www.amazon.com/gp/product/B0042UEU8M/?tag=titb-20</t>
  </si>
  <si>
    <t>Sleepless</t>
  </si>
  <si>
    <t>https://www.amazon.co.uk/Sleepless-Jamie-Foxx/dp/B072DWNCP6/ref=sr_1_1?s=instant-video&amp;ie=UTF8&amp;qid=1546978953&amp;sr=1-1&amp;keywords=Sleepless</t>
  </si>
  <si>
    <t>Youth in Revolt</t>
  </si>
  <si>
    <t>http://www.amazon.com/gp/product/B003N0Y9WO/?tag=titb-20</t>
  </si>
  <si>
    <t>Shark Night 3D</t>
  </si>
  <si>
    <t>http://www.amazon.com/gp/product/B006SV89YO/?tag=titb-20</t>
  </si>
  <si>
    <t>Sanctum</t>
  </si>
  <si>
    <t>adventure, thriller</t>
  </si>
  <si>
    <t>http://www.amazon.com/gp/product/B0054IOWTS/?tag=titb-20</t>
  </si>
  <si>
    <t>88 Minutes</t>
  </si>
  <si>
    <t>http://www.amazon.com/gp/product/B001G6DXLK/?tag=titb-20</t>
  </si>
  <si>
    <t>Steve Jobs</t>
  </si>
  <si>
    <t>http://www.amazon.com/gp/product/B016C9WTP6/?tag=titb-20</t>
  </si>
  <si>
    <t>Overlord</t>
  </si>
  <si>
    <t>https://www.amazon.com/Overlord-Jovan-Adepo/dp/B07JZBDZRH/ref=sr_1_1?s=instant-video&amp;ie=UTF8&amp;qid=1546975406&amp;sr=1-1&amp;keywords=Overlord</t>
  </si>
  <si>
    <t>Case 39</t>
  </si>
  <si>
    <t>http://www.amazon.com/gp/product/B004I92OLW/?tag=titb-20</t>
  </si>
  <si>
    <t>The Kingdom</t>
  </si>
  <si>
    <t>http://www.amazon.co.uk/KINGDOM-Jamie-Foxx/dp/B00FZUD37M/ref=sr_1_1?s=instant-video&amp;ie=UTF8&amp;qid=1457386658&amp;sr=1-1&amp;keywords=the+kingdom</t>
  </si>
  <si>
    <t>Early Man</t>
  </si>
  <si>
    <t>https://www.amazon.com/Early-Man-Eddie-Redmayne/dp/B07B36DZ7C/ref=sr_1_2?s=instant-video&amp;ie=UTF8&amp;qid=1546970472&amp;sr=1-2&amp;keywords=Early+Man</t>
  </si>
  <si>
    <t>Gods of Egypt</t>
  </si>
  <si>
    <t>https://www.amazon.com/Gods-Egypt-Nikolaj-Coster-Waldau/dp/B01BZHA6WI/ref=sr_1_1?s=instant-video&amp;ie=UTF8&amp;qid=1481218857&amp;sr=1-1&amp;keywords=Gods+of+Egypt</t>
  </si>
  <si>
    <t>CHiPs</t>
  </si>
  <si>
    <t>https://www.amazon.co.uk/CHiPs-Law-Disorder-Dax-Shepard/dp/B06XTTD233/ref=sr_1_1?s=instant-video&amp;ie=UTF8&amp;qid=1546978236&amp;sr=1-1&amp;keywords=CHiPs</t>
  </si>
  <si>
    <t>The Darkest Minds</t>
  </si>
  <si>
    <t>https://www.amazon.com/Darkest-Minds-Amandla-Stenberg/dp/B07G2T5SHR/ref=sr_1_1?s=instant-video&amp;ie=UTF8&amp;qid=1546974961&amp;sr=1-1&amp;keywords=The+Darkest+Minds</t>
  </si>
  <si>
    <t xml:space="preserve">Whip It </t>
  </si>
  <si>
    <t>sport</t>
  </si>
  <si>
    <t>http://www.amazon.com/gp/product/B003413LI0/?tag=titb-20</t>
  </si>
  <si>
    <t>Get On Up</t>
  </si>
  <si>
    <t>biography, drama, music</t>
  </si>
  <si>
    <t>http://www.amazon.com/gp/product/B00QRPEZ3K/?tag=titb-20</t>
  </si>
  <si>
    <t>A Wrinkle in Time</t>
  </si>
  <si>
    <t>https://www.amazon.com/Wrinkle-Time-Oprah-Winfrey/dp/B07B3PW72Q/ref=sr_1_2?s=instant-video&amp;ie=UTF8&amp;qid=1546964078&amp;sr=1-2&amp;keywords=A+Wrinkle+in+Time</t>
  </si>
  <si>
    <t xml:space="preserve">My Life in Ruins </t>
  </si>
  <si>
    <t>http://www.amazon.com/gp/product/B009EEJKV8/?tag=titb-20</t>
  </si>
  <si>
    <t>Midway</t>
  </si>
  <si>
    <t>https://www.amazon.co.uk/Midway-Ed-Skrein/dp/B0813RB4BB/ref=sr_1_2?crid=2JA9E6RVO9D8Y&amp;keywords=midway+2019&amp;qid=1577973725&amp;s=instant-video&amp;sprefix=Midway%2Cinstant-video%2C150&amp;sr=1-2</t>
  </si>
  <si>
    <t>Nocturnal Animals</t>
  </si>
  <si>
    <t>https://www.amazon.com/Nocturnal-Animals-Amy-Adams/dp/B01NAG5VL9/ref=sr_1_1?s=instant-video&amp;ie=UTF8&amp;qid=1483640892&amp;sr=1-1&amp;keywords=nocturnal+animals+movie</t>
  </si>
  <si>
    <t>The Spy Next Door</t>
  </si>
  <si>
    <t>http://www.amazon.com/gp/product/B003MUQT0A/?tag=titb-20</t>
  </si>
  <si>
    <t>Loving Vincent</t>
  </si>
  <si>
    <t>https://www.amazon.co.uk/Loving-Vincent-Aidan-Turner/dp/B078TY5CR3/ref=sr_1_1?s=instant-video&amp;ie=UTF8&amp;qid=1546978897&amp;sr=1-1&amp;keywords=Loving+Vincent</t>
  </si>
  <si>
    <t>Next</t>
  </si>
  <si>
    <t>Extremely Loud and Incredibly Close</t>
  </si>
  <si>
    <t>adventure, mystery</t>
  </si>
  <si>
    <t>http://www.amazon.com/gp/product/B007P3S1AQ/?tag=titb-20</t>
  </si>
  <si>
    <t>The Guilt Trip</t>
  </si>
  <si>
    <t>http://www.amazon.com/gp/product/B00BMT9SQA/?tag=titb-20</t>
  </si>
  <si>
    <t>Jupiter Ascending</t>
  </si>
  <si>
    <t>http://www.amazon.com/gp/product/B00T9DLXYQ/?tag=titb-20</t>
  </si>
  <si>
    <t>Allied</t>
  </si>
  <si>
    <t>romance, thriller</t>
  </si>
  <si>
    <t>https://www.amazon.com/Allied-Brad-Pitt/dp/B01N8STV3U/ref=sr_1_1?s=instant-video&amp;ie=UTF8&amp;qid=1483640913&amp;sr=1-1&amp;keywords=allied</t>
  </si>
  <si>
    <t xml:space="preserve">Inkheart </t>
  </si>
  <si>
    <t>http://www.amazon.com/gp/product/B002BCTM4A/?tag=titb-20</t>
  </si>
  <si>
    <t xml:space="preserve">Year One </t>
  </si>
  <si>
    <t xml:space="preserve">adventure, comedy </t>
  </si>
  <si>
    <t>http://www.amazon.com/gp/product/B002N62FZC/?tag=titb-20</t>
  </si>
  <si>
    <t>Pride &amp; Glory</t>
  </si>
  <si>
    <t>http://www.amazon.com/gp/product/B001QV6KE2/?tag=titb-20</t>
  </si>
  <si>
    <t xml:space="preserve">Furry Vengeance	</t>
  </si>
  <si>
    <t>http://www.amazon.com/gp/product/B003SJ6W4I/?tag=titb-20</t>
  </si>
  <si>
    <t>Anna</t>
  </si>
  <si>
    <t>https://www.amazon.co.uk/Anna-Sasha-Luss/dp/B07TLZ5G6T/ref=sr_1_1?keywords=Anna&amp;qid=1577973080&amp;s=instant-video&amp;sr=1-1</t>
  </si>
  <si>
    <t>Deepwater Horizon</t>
  </si>
  <si>
    <t>https://www.amazon.com/Deepwater-Horizon-Mark-Wahlberg/dp/B01LXO0XSB/ref=sr_1_1?s=instant-video&amp;ie=UTF8&amp;qid=1481219115&amp;sr=1-1&amp;keywords=Deepwater+Horizon</t>
  </si>
  <si>
    <t>Real Steel</t>
  </si>
  <si>
    <t>http://www.amazon.com/gp/product/B006PZBRCY/?tag=titb-20</t>
  </si>
  <si>
    <t>Igor</t>
  </si>
  <si>
    <t>http://www.amazon.com/gp/product/B001RMYGXM/?tag=titb-20</t>
  </si>
  <si>
    <t>Arrival</t>
  </si>
  <si>
    <t>https://www.amazon.com/Arrival-Amy-Adams/dp/B01M3XJHGR/ref=sr_1_1?s=instant-video&amp;ie=UTF8&amp;qid=1481218714&amp;sr=1-1&amp;keywords=Arrival</t>
  </si>
  <si>
    <t>From Paris with Love</t>
  </si>
  <si>
    <t>http://www.amazon.com/gp/product/B003KN5DTC/?tag=titb-20</t>
  </si>
  <si>
    <t>Miss Bala</t>
  </si>
  <si>
    <t>https://www.amazon.co.uk/Miss-Bala-Anthony-Mackie/dp/B07PLKBS7W/ref=sr_1_1?crid=1KNLFNFWCYPU0&amp;keywords=miss+bala&amp;qid=1557074260&amp;s=instant-video&amp;sprefix=Miss+Bala%2Cinstant-video%2C237&amp;sr=1-1-catcorr</t>
  </si>
  <si>
    <t>Edge of Darkness</t>
  </si>
  <si>
    <t>http://www.amazon.com/gp/product/B003GB2V3O/?tag=titb-20</t>
  </si>
  <si>
    <t>Jack the Giant Slayer</t>
  </si>
  <si>
    <t>Adventure, Drama, Fantasy, Romance</t>
  </si>
  <si>
    <t>http://www.amazon.com/gp/product/B00CISAPJS/?tag=titb-20</t>
  </si>
  <si>
    <t>Victoria and Abdul</t>
  </si>
  <si>
    <t>https://www.amazon.co.uk/Victoria-Abdul-Judi-Dench/dp/B075L417XB/ref=sr_1_1?s=instant-video&amp;ie=UTF8&amp;qid=1546980911&amp;sr=1-1&amp;keywords=Victoria+and+Abdul</t>
  </si>
  <si>
    <t>The Mechanic</t>
  </si>
  <si>
    <t>http://www.amazon.com/gp/product/B0052OWGYW/?tag=titb-20</t>
  </si>
  <si>
    <t>Table 19</t>
  </si>
  <si>
    <t>https://www.amazon.co.uk/Table-19-Anna-Kendrick/dp/B06Y1MSXGM/ref=sr_1_1?s=instant-video&amp;ie=UTF8&amp;qid=1546978586&amp;sr=1-1&amp;keywords=Table+19</t>
  </si>
  <si>
    <t>Ingrid Goes West</t>
  </si>
  <si>
    <t>https://www.amazon.co.uk/Ingrid-Goes-West-Aubrey-Plaza/dp/B07BB6RM46/ref=sr_1_1?s=instant-video&amp;ie=UTF8&amp;qid=1546981553&amp;sr=1-1&amp;keywords=Ingrid+Goes+West</t>
  </si>
  <si>
    <t>Absolutely Fabulous: The Movie</t>
  </si>
  <si>
    <t>https://www.amazon.com/Absolutely-Fabulous-Movie-Jennifer-Saunders/dp/B01MQFOPN1/ref=sr_1_cc_1?s=aps&amp;ie=UTF8&amp;qid=1481217851&amp;sr=1-1-catcorr&amp;keywords=Absolutely+Fabulous%3A+The+Movie</t>
  </si>
  <si>
    <t>The Watch</t>
  </si>
  <si>
    <t>comedy, sci-fi</t>
  </si>
  <si>
    <t>http://www.amazon.com/gp/product/B00A6N773O/?tag=titb-20</t>
  </si>
  <si>
    <t>Beautiful Creatures</t>
  </si>
  <si>
    <t>Drama, Fantasy, Romance</t>
  </si>
  <si>
    <t>http://www.amazon.com/gp/product/B00CWVGS10/?tag=titb-20</t>
  </si>
  <si>
    <t xml:space="preserve">Where the Wild Things Are </t>
  </si>
  <si>
    <t xml:space="preserve">adventure, family </t>
  </si>
  <si>
    <t>http://www.amazon.com/gp/product/B00364NVKS/?tag=titb-20</t>
  </si>
  <si>
    <t>Eighth Grade</t>
  </si>
  <si>
    <t>https://www.amazon.com/Eighth-Grade-Elsie-Fisher/dp/B07FJNMSFN/ref=sr_1_1?s=instant-video&amp;ie=UTF8&amp;qid=1546970482&amp;sr=1-1&amp;keywords=Eighth+Grade</t>
  </si>
  <si>
    <t>The Brave One</t>
  </si>
  <si>
    <t>http://www.amazon.co.uk/Brave-One-Jodie-Foster/dp/B00ESZZNBE/ref=sr_1_1?s=instant-video&amp;ie=UTF8&amp;qid=1457386585&amp;sr=1-1&amp;keywords=The+Brave+One</t>
  </si>
  <si>
    <t>Evan Almighty</t>
  </si>
  <si>
    <t>fantasy, comedy</t>
  </si>
  <si>
    <t>http://www.amazon.co.uk/Evan-Almighty-Steve-Carell/dp/B0115JWHSW/ref=sr_1_1?s=instant-video&amp;ie=UTF8&amp;qid=1457385807&amp;sr=1-1&amp;keywords=Evan+Almighty</t>
  </si>
  <si>
    <t>Dragon Wars (aka D-War)</t>
  </si>
  <si>
    <t>http://www.amazon.co.uk/Dragon-Wars-Amanda-Brooks-Jason/dp/B00IK6HEB4/ref=sr_1_1?s=instant-video&amp;ie=UTF8&amp;qid=1457385774&amp;sr=1-1&amp;keywords=Dragon+Wars</t>
  </si>
  <si>
    <t>Bad Times at the El Royale</t>
  </si>
  <si>
    <t>https://www.amazon.com/Bad-Times-at-El-Royale/dp/B07J5PVR6M/ref=sr_1_1?s=instant-video&amp;ie=UTF8&amp;qid=1546970025&amp;sr=1-1&amp;keywords=Bad+Times+at+the+El+Royale</t>
  </si>
  <si>
    <t>A United Kingdom</t>
  </si>
  <si>
    <t>https://www.amazon.co.uk/United-Kingdom-David-Oyelowo/dp/B01N0EMX88/ref=sr_1_1?s=instant-video&amp;ie=UTF8&amp;qid=1546981660&amp;sr=1-1&amp;keywords=A+United+Kingdom</t>
  </si>
  <si>
    <t>The End of the Tour</t>
  </si>
  <si>
    <t>http://www.amazon.com/gp/product/B017CBOWEO/?tag=titb-20</t>
  </si>
  <si>
    <t>Sex Drive</t>
  </si>
  <si>
    <t>http://www.amazon.com/gp/product/B001UODAPC/?tag=titb-20</t>
  </si>
  <si>
    <t>Cold Pursuit</t>
  </si>
  <si>
    <t>https://www.amazon.co.uk/Cold-Pursuit-Liam-Neeson/dp/B07P1B6CP2/ref=sr_1_1?crid=1ZYE6J7L42KX6&amp;keywords=cold+pursuit&amp;qid=1557072845&amp;s=instant-video&amp;sprefix=Cold+Pursuit%2Cinstant-video%2C140&amp;sr=1-1</t>
  </si>
  <si>
    <t>First Reformed</t>
  </si>
  <si>
    <t>https://www.amazon.com/First-Reformed-Ethan-Hawke/dp/B07D6V7MRJ/ref=sr_1_2?s=instant-video&amp;ie=UTF8&amp;qid=1546974441&amp;sr=1-2&amp;keywords=First+Reformed</t>
  </si>
  <si>
    <t xml:space="preserve">Cirque du Freak: The Vampire's Assistant </t>
  </si>
  <si>
    <t>http://www.amazon.com/gp/product/B0035FRYR4/?tag=titb-20</t>
  </si>
  <si>
    <t>Same Kind of Different as Me</t>
  </si>
  <si>
    <t>https://www.amazon.co.uk/Same-Kind-Different-as-Me/dp/B07BFHF3P9/ref=sr_1_1?s=instant-video&amp;ie=UTF8&amp;qid=1546977496&amp;sr=1-1&amp;keywords=Same+Kind+of+Different+as+Me</t>
  </si>
  <si>
    <t>The Change Up</t>
  </si>
  <si>
    <t>http://www.amazon.com/gp/product/B0064J6OMO/?tag=titb-20</t>
  </si>
  <si>
    <t>What's Your Number</t>
  </si>
  <si>
    <t>http://www.amazon.com/gp/product/B006VRZ5YM/?tag=titb-20</t>
  </si>
  <si>
    <t>The Founder</t>
  </si>
  <si>
    <t>https://www.amazon.co.uk/Founder-Michael-Keaton/dp/B01MUHWG3P/ref=sr_1_1?s=instant-video&amp;ie=UTF8&amp;qid=1546980759&amp;sr=1-1&amp;keywords=The+Founder</t>
  </si>
  <si>
    <t>Almost Christmas</t>
  </si>
  <si>
    <t>https://www.amazon.com/Almost-Christmas-Kimberly-Elise/dp/B01M3UN2YA/ref=sr_1_1?s=instant-video&amp;ie=UTF8&amp;qid=1481218432&amp;sr=1-1&amp;keywords=Almost+Christmas</t>
  </si>
  <si>
    <t xml:space="preserve">Funny People </t>
  </si>
  <si>
    <t>http://www.amazon.com/gp/product/B002U5SDNY/?tag=titb-20</t>
  </si>
  <si>
    <t>American Animals</t>
  </si>
  <si>
    <t>https://www.amazon.com/American-Animals-Evan-Peters/dp/B07DD6WNTN/ref=sr_1_2?s=instant-video&amp;ie=UTF8&amp;qid=1546964446&amp;sr=1-2&amp;keywords=American+Animals</t>
  </si>
  <si>
    <t>Green Zone</t>
  </si>
  <si>
    <t>http://www.amazon.com/gp/product/B003K07DUC/?tag=titb-20</t>
  </si>
  <si>
    <t>The 33</t>
  </si>
  <si>
    <t>http://www.amazon.com/gp/product/B01B3NR5ZK/?tag=titb-20</t>
  </si>
  <si>
    <t>The Dilemma</t>
  </si>
  <si>
    <t>http://www.amazon.com/gp/product/B004YJ1MF0/?tag=titb-20</t>
  </si>
  <si>
    <t>Bangkok Dangerous</t>
  </si>
  <si>
    <t>http://www.amazon.com/gp/product/B001OFA37K/?tag=titb-20</t>
  </si>
  <si>
    <t>Masterminds</t>
  </si>
  <si>
    <t>Ben-Hur</t>
  </si>
  <si>
    <t>https://www.amazon.com/Ben-Hur-Jack-Huston/dp/B01K5BVHV4/ref=sr_1_1?s=instant-video&amp;ie=UTF8&amp;qid=1481218731&amp;sr=1-1&amp;keywords=Ben-Hur</t>
  </si>
  <si>
    <t>The Diary of a Teenage Girl</t>
  </si>
  <si>
    <t>http://www.amazon.com/gp/product/B019HR51KA/?tag=titb-20</t>
  </si>
  <si>
    <t>Hot Tub Time Machine 2</t>
  </si>
  <si>
    <t>http://www.amazon.com/gp/product/B00VRTFJYK/?tag=titb-20</t>
  </si>
  <si>
    <t>MacGruber</t>
  </si>
  <si>
    <t>http://www.amazon.com/gp/product/B003WKQXCO/?tag=titb-20</t>
  </si>
  <si>
    <t>The Wolfman</t>
  </si>
  <si>
    <t>http://www.amazon.com/gp/product/B003OUMKQA/?tag=titb-20</t>
  </si>
  <si>
    <t xml:space="preserve">Fired Up! </t>
  </si>
  <si>
    <t>http://www.amazon.com/gp/product/B0090QI22I/?tag=titb-20</t>
  </si>
  <si>
    <t>Baby Mama</t>
  </si>
  <si>
    <t>http://www.amazon.com/gp/product/B001HQKB1Y/?tag=titb-20</t>
  </si>
  <si>
    <t>The Ruins</t>
  </si>
  <si>
    <t>http://www.amazon.com/gp/product/B001DIAXA0/?tag=titb-20</t>
  </si>
  <si>
    <t>In the Heart of the Sea</t>
  </si>
  <si>
    <t>Hellboy</t>
  </si>
  <si>
    <t>https://www.amazon.co.uk/Hellboy-David-Harbour/dp/B07QHCB4VH/ref=sr_1_1?crid=10ABMQ49YVJ30&amp;keywords=hellboy+2019&amp;qid=1577973514&amp;s=instant-video&amp;sprefix=Hellboy%2Cinstant-video%2C149&amp;sr=1-1</t>
  </si>
  <si>
    <t>Bad Santa 2</t>
  </si>
  <si>
    <t>Little Boy</t>
  </si>
  <si>
    <t>http://www.amazon.com/gp/product/B0142KGGNS/?tag=titb-20</t>
  </si>
  <si>
    <t>Premium Rush</t>
  </si>
  <si>
    <t>http://www.amazon.com/gp/product/B00ARAO720/?tag=titb-20</t>
  </si>
  <si>
    <t>Season Of The Witch</t>
  </si>
  <si>
    <t>http://www.amazon.com/gp/product/B0057UIV9K/?tag=titb-20</t>
  </si>
  <si>
    <t>The Master</t>
  </si>
  <si>
    <t>http://www.amazon.com/gp/product/B00BLGXL3U/?tag=titb-20</t>
  </si>
  <si>
    <t>Swing Vote</t>
  </si>
  <si>
    <t>http://www.amazon.com/gp/product/B004LHH50G/?tag=titb-20</t>
  </si>
  <si>
    <t xml:space="preserve">I Love You Beth Cooper </t>
  </si>
  <si>
    <t>http://www.amazon.com/gp/product/B002VDI1TQ/?tag=titb-20</t>
  </si>
  <si>
    <t>The Pirates Who Don't Do Anything</t>
  </si>
  <si>
    <t>http://www.amazon.com/gp/product/B009CGD0C8/?tag=titb-20</t>
  </si>
  <si>
    <t>Don’t Let Go</t>
  </si>
  <si>
    <t>Red Tails</t>
  </si>
  <si>
    <t>http://www.amazon.com/gp/product/B0085776BG/?tag=titb-20</t>
  </si>
  <si>
    <t>Fright Night</t>
  </si>
  <si>
    <t>http://www.amazon.com/gp/product/B0094M2TB8/?tag=titb-20</t>
  </si>
  <si>
    <t xml:space="preserve">12 Rounds </t>
  </si>
  <si>
    <t>http://www.amazon.com/gp/product/B009EDUD3I/?tag=titb-20</t>
  </si>
  <si>
    <t>47 Ronin</t>
  </si>
  <si>
    <t>Action, Adventure, Drama, Fantasy</t>
  </si>
  <si>
    <t>http://www.amazon.com/gp/product/B00J0I67XM/?tag=titb-20</t>
  </si>
  <si>
    <t>The House</t>
  </si>
  <si>
    <t>https://www.amazon.co.uk/House-Will-Ferrell/dp/B072X68NZ5/ref=sr_1_1?s=instant-video&amp;ie=UTF8&amp;qid=1546978860&amp;sr=1-1&amp;keywords=The+House</t>
  </si>
  <si>
    <t>King Arthur: Legend of the Sword</t>
  </si>
  <si>
    <t>https://www.amazon.co.uk/King-Arthur-Legend-Charlie-Hunnam/dp/B0716QNRNJ/ref=sr_1_1?s=instant-video&amp;ie=UTF8&amp;qid=1546977541&amp;sr=1-1&amp;keywords=King+Arthur%3A+Legend+of+the+Sword</t>
  </si>
  <si>
    <t>Green Lantern</t>
  </si>
  <si>
    <t>http://www.amazon.com/gp/product/B005LJITS0/?tag=titb-20</t>
  </si>
  <si>
    <t>Holmes and Watson</t>
  </si>
  <si>
    <t>https://www.amazon.com/Holmes-Watson-Will-Ferrell/dp/B07LGRN4RB/ref=sr_1_2?s=instant-video&amp;ie=UTF8&amp;qid=1546974586&amp;sr=1-2&amp;keywords=Holmes+and+Watson</t>
  </si>
  <si>
    <t>Meet Dave</t>
  </si>
  <si>
    <t>http://www.amazon.com/gp/product/B001NEN5IG/?tag=titb-20</t>
  </si>
  <si>
    <t>Danny Collins</t>
  </si>
  <si>
    <t>http://www.amazon.com/gp/product/B00ZGTS68S/?tag=titb-20</t>
  </si>
  <si>
    <t>My Soul to Take</t>
  </si>
  <si>
    <t>http://www.amazon.com/gp/product/B004H15UY4/?tag=titb-20</t>
  </si>
  <si>
    <t>Cowboys and Aliens</t>
  </si>
  <si>
    <t>http://www.amazon.com/gp/product/B006C45MRE/?tag=titb-20</t>
  </si>
  <si>
    <t>White Boy Rick</t>
  </si>
  <si>
    <t>https://www.amazon.com/White-Boy-Rick-Matthew-McConaughey/dp/B07HMCWFBQ/ref=sr_1_1?s=instant-video&amp;ie=UTF8&amp;qid=1546970569&amp;sr=1-1&amp;keywords=White+Boy+Rick</t>
  </si>
  <si>
    <t>Victor Frankenstein</t>
  </si>
  <si>
    <t>Actor in a Supporting Role</t>
  </si>
  <si>
    <t>http://www.amazon.com/gp/product/B018ITLEHC/?tag=titb-20</t>
  </si>
  <si>
    <t>That's My Boy</t>
  </si>
  <si>
    <t>http://www.amazon.com/gp/product/B009M1ACO2/?tag=titb-20</t>
  </si>
  <si>
    <t>Annihilation</t>
  </si>
  <si>
    <t>https://www.amazon.com/Annihilation-Natalie-Portman/dp/B079YYHM9Z/ref=sr_1_2?s=instant-video&amp;ie=UTF8&amp;qid=1546964458&amp;sr=1-2&amp;keywords=Annihilation</t>
  </si>
  <si>
    <t>Happily N'Ever After</t>
  </si>
  <si>
    <t>http://www.amazon.co.uk/Happily-NEver-After-Michelle-Gellar/dp/B00ET0ATP8/ref=sr_1_1?s=instant-video&amp;ie=UTF8&amp;qid=1457386049&amp;sr=1-1&amp;keywords=happily+n%27ever+after</t>
  </si>
  <si>
    <t xml:space="preserve">Armored </t>
  </si>
  <si>
    <t>http://www.amazon.com/gp/product/B003883XU0/?tag=titb-20</t>
  </si>
  <si>
    <t>Scott Pilgrim vs. the World</t>
  </si>
  <si>
    <t>action, comedy, fantasy</t>
  </si>
  <si>
    <t>http://www.amazon.com/gp/product/B00448SE4S/?tag=titb-20</t>
  </si>
  <si>
    <t>The Girl in the Spider's Web</t>
  </si>
  <si>
    <t>https://www.amazon.com/Girl-Spiders-Web-Claire-Foy/dp/B07KCM6RRT/ref=sr_1_1?s=instant-video&amp;ie=UTF8&amp;qid=1546974162&amp;sr=1-1&amp;keywords=The+Girl+in+the+Spider%27s+Web</t>
  </si>
  <si>
    <t>Rock of Ages</t>
  </si>
  <si>
    <t>http://www.amazon.com/gp/product/B009NPKTN6/?tag=titb-20</t>
  </si>
  <si>
    <t>Mortdecai</t>
  </si>
  <si>
    <t>http://www.amazon.com/gp/product/B00SNQWXZS/?tag=titb-20</t>
  </si>
  <si>
    <t>Ek Ladki Ko Dekha Toh Aisa Laga</t>
  </si>
  <si>
    <t>Marshall</t>
  </si>
  <si>
    <t>https://www.amazon.co.uk/Marshall-Chadwick-Boseman/dp/B07791XVBS/ref=sr_1_1?s=instant-video&amp;ie=UTF8&amp;qid=1546980979&amp;sr=1-1&amp;keywords=Marshall</t>
  </si>
  <si>
    <t>Snowden</t>
  </si>
  <si>
    <t>https://www.amazon.com/Snowden-Joseph-Gordon-Levitt/dp/B01LZKKXS1/ref=sr_1_1?s=instant-video&amp;ie=UTF8&amp;qid=1481218633&amp;sr=1-1&amp;keywords=Snowden</t>
  </si>
  <si>
    <t>Speed Racer</t>
  </si>
  <si>
    <t>http://www.amazon.com/gp/product/B0091X74II/?tag=titb-20</t>
  </si>
  <si>
    <t>Mandela: Long Walk to Freedom</t>
  </si>
  <si>
    <t>http://www.amazon.com/gp/product/B00IF5P8TA/?tag=titb-20</t>
  </si>
  <si>
    <t xml:space="preserve">Everybody's Fine </t>
  </si>
  <si>
    <t>http://www.amazon.com/gp/product/B009RI42I2/?tag=titb-20</t>
  </si>
  <si>
    <t>Conviction</t>
  </si>
  <si>
    <t>http://www.amazon.com/gp/product/B004LQLKOY/?tag=titb-20</t>
  </si>
  <si>
    <t>Pan</t>
  </si>
  <si>
    <t>http://www.amazon.com/gp/product/B018JQTSPE/?tag=titb-20</t>
  </si>
  <si>
    <t>Warrior</t>
  </si>
  <si>
    <t>http://www.amazon.com/gp/product/B006O5YHUY/?tag=titb-20</t>
  </si>
  <si>
    <t>Machete Kills</t>
  </si>
  <si>
    <t>http://www.amazon.com/gp/product/B00H8C4R3O/?tag=titb-20</t>
  </si>
  <si>
    <t>Hotel Artemis</t>
  </si>
  <si>
    <t>https://www.amazon.com/Hotel-Artemis-Jodie-Foster/dp/B07J1FZ4TZ/ref=sr_1_1?s=instant-video&amp;ie=UTF8&amp;qid=1546975013&amp;sr=1-1&amp;keywords=Hotel+Artemis</t>
  </si>
  <si>
    <t>The Hero</t>
  </si>
  <si>
    <t>https://www.amazon.co.uk/Hero-Sam-Elliott/dp/B078T69CBS/ref=sr_1_1?s=instant-video&amp;ie=UTF8&amp;qid=1546981593&amp;sr=1-1&amp;keywords=The+Hero</t>
  </si>
  <si>
    <t>Cadillac Records</t>
  </si>
  <si>
    <t>http://www.amazon.com/gp/product/B001RONJYC/?tag=titb-20</t>
  </si>
  <si>
    <t>The Sun is Also a Star</t>
  </si>
  <si>
    <t>https://www.amazon.co.uk/Sun-Also-Star-Ry-Russo-Young/dp/B0823P4Q71/ref=sr_1_1?keywords=The+Sun+is+Also+a+Star&amp;qid=1577974479&amp;s=instant-video&amp;sr=1-1</t>
  </si>
  <si>
    <t>Priest</t>
  </si>
  <si>
    <t>http://www.amazon.com/gp/product/B005BG2FII/?tag=titb-20</t>
  </si>
  <si>
    <t>Operation Finale</t>
  </si>
  <si>
    <t>https://www.amazon.com/Operation-Finale-Oscar-Isaac/dp/B07GVR91M9/ref=sr_1_1?s=instant-video&amp;ie=UTF8&amp;qid=1546975432&amp;sr=1-1&amp;keywords=Operation+Finale</t>
  </si>
  <si>
    <t>Norman: The Moderate Rise and Tragic Fall of a New York Fixer</t>
  </si>
  <si>
    <t>https://www.amazon.co.uk/Norman-Moderate-Rise-Tragic-Fixer/dp/B0762FNY2F/ref=sr_1_1?s=instant-video&amp;ie=UTF8&amp;qid=1546981181&amp;sr=1-1&amp;keywords=Norman%3A+The+Moderate+Rise+and+Tragic+Fall+of+a+New+York+Fixer</t>
  </si>
  <si>
    <t>Pirate Radio (The Boat that Rocked, UK)</t>
  </si>
  <si>
    <t>http://www.amazon.com/gp/product/B0037VKDQ0/?tag=titb-20</t>
  </si>
  <si>
    <t>The Thing</t>
  </si>
  <si>
    <t>horror, mystery, sci-fi</t>
  </si>
  <si>
    <t>http://www.amazon.com/gp/product/B0070Z4M4I/?tag=titb-20</t>
  </si>
  <si>
    <t>UglyDolls</t>
  </si>
  <si>
    <t>https://www.amazon.co.uk/Uglydolls-Kelly-Clarkson/dp/B07X34W9X8/ref=sr_1_1?crid=1ZQEG7LLXCS3Y&amp;keywords=uglydolls&amp;qid=1577974539&amp;s=instant-video&amp;sprefix=UglyDolls%2Cinstant-video%2C151&amp;sr=1-1</t>
  </si>
  <si>
    <t>The Brothers Grimsby</t>
  </si>
  <si>
    <t>https://www.amazon.com/Brothers-Grimsby-Sacha-Baron-Cohen/dp/B01CPZMJ10/ref=sr_1_1?s=instant-video&amp;ie=UTF8&amp;qid=1481218035&amp;sr=1-1&amp;keywords=The+Brothers+Grimsby</t>
  </si>
  <si>
    <t>Cedar Rapids</t>
  </si>
  <si>
    <t>http://www.amazon.com/gp/product/B00574SQ6E/?tag=titb-20</t>
  </si>
  <si>
    <t>Dredd</t>
  </si>
  <si>
    <t>http://www.amazon.com/gp/product/B00AYB1RGG/?tag=titb-20</t>
  </si>
  <si>
    <t>Leatherheads</t>
  </si>
  <si>
    <t>http://www.amazon.com/gp/product/B001IZL4A6/?tag=titb-20</t>
  </si>
  <si>
    <t>Whiskey Tango Foxtrot</t>
  </si>
  <si>
    <t>https://www.amazon.com/Whiskey-Tango-Foxtrot-Tina-Fey/dp/B01CH2GV56/ref=sr_1_1?s=instant-video&amp;ie=UTF8&amp;qid=1481218641&amp;sr=1-1&amp;keywords=Whiskey+Tango+Foxtrot</t>
  </si>
  <si>
    <t>Assassin's Creed</t>
  </si>
  <si>
    <t>Aloha</t>
  </si>
  <si>
    <t>http://www.amazon.com/gp/product/B00ZAQNRCM/?tag=titb-20</t>
  </si>
  <si>
    <t>21 Bridges</t>
  </si>
  <si>
    <t>https://www.amazon.co.uk/21-Bridges-Chadwick-Boseman/dp/B0815XQL3L/ref=sr_1_2?keywords=21+Bridges&amp;qid=1577972909&amp;s=instant-video&amp;sr=1-2</t>
  </si>
  <si>
    <t xml:space="preserve">Away We Go </t>
  </si>
  <si>
    <t>http://www.amazon.com/gp/product/B002L2Q1SA/?tag=titb-20</t>
  </si>
  <si>
    <t>Keeping Up with the Joneses</t>
  </si>
  <si>
    <t>https://www.amazon.com/Keeping-Up-Joneses-Zach-Galifianakis/dp/B01M9982IY/ref=sr_1_1?s=instant-video&amp;ie=UTF8&amp;qid=1481218345&amp;sr=1-1&amp;keywords=Keeping+Up+with+the+Joneses</t>
  </si>
  <si>
    <t>Out of the Furnace</t>
  </si>
  <si>
    <t>http://www.amazon.com/gp/product/B00IXE6568/?tag=titb-20</t>
  </si>
  <si>
    <t>Everything Must Go</t>
  </si>
  <si>
    <t>http://www.amazon.com/gp/product/B008Y7I2AQ/?tag=titb-20</t>
  </si>
  <si>
    <t>Mortal Engines</t>
  </si>
  <si>
    <t>https://www.amazon.com/Mortal-Engines-Hugo-Weaving/dp/B07L8JW6V1/ref=sr_1_1?s=instant-video&amp;ie=UTF8&amp;qid=1546975483&amp;sr=1-1&amp;keywords=Mortal+Engines</t>
  </si>
  <si>
    <t xml:space="preserve">Red Dawn </t>
  </si>
  <si>
    <t>http://www.amazon.com/gp/product/B00BP4XHZU/?tag=titb-20</t>
  </si>
  <si>
    <t xml:space="preserve">Land of the Lost </t>
  </si>
  <si>
    <t>Shoot 'Em Up</t>
  </si>
  <si>
    <t>Sucker Punch</t>
  </si>
  <si>
    <t>http://www.amazon.com/gp/product/B0051OZ564/?tag=titb-20</t>
  </si>
  <si>
    <t xml:space="preserve">Nine </t>
  </si>
  <si>
    <t>http://www.amazon.com/gp/product/B003ESVNI8/?tag=titb-20</t>
  </si>
  <si>
    <t>Doomsday</t>
  </si>
  <si>
    <t xml:space="preserve">action, sci-fi </t>
  </si>
  <si>
    <t>http://www.amazon.com/gp/product/B000W453HO/?tag=titb-20</t>
  </si>
  <si>
    <t>http://www.amazon.com/gp/product/B007MJSQSK/?tag=titb-20</t>
  </si>
  <si>
    <t>Wonder Park</t>
  </si>
  <si>
    <t>Adventure, Fantasy, Comedy, Family</t>
  </si>
  <si>
    <t>https://www.amazon.co.uk/Wonder-Park-No-Director/dp/B07QBQWFTK/ref=sr_1_1?crid=19MJLWJTZCCHH&amp;keywords=wonder+park&amp;qid=1557072831&amp;s=instant-video&amp;sprefix=Wonder+Park%2Cinstant-video%2C148&amp;sr=1-1</t>
  </si>
  <si>
    <t>Mile 22</t>
  </si>
  <si>
    <t>https://www.amazon.com/Mile-22-Mark-Wahlberg/dp/B07GDVFCFC/ref=sr_1_1?s=instant-video&amp;ie=UTF8&amp;qid=1546975526&amp;sr=1-1&amp;keywords=Mile+22</t>
  </si>
  <si>
    <t>A Cure for Wellness</t>
  </si>
  <si>
    <t>https://www.amazon.co.uk/Cure-Wellness-Dane-DeHaan/dp/B01MV04KMG/ref=sr_1_1?s=instant-video&amp;ie=UTF8&amp;qid=1546978969&amp;sr=1-1&amp;keywords=A+Cure+for+Wellness</t>
  </si>
  <si>
    <t>Hostiles</t>
  </si>
  <si>
    <t>https://www.amazon.com/Hostiles-Christian-Bale/dp/B07B37BCPL/ref=sr_1_2?s=instant-video&amp;ie=UTF8&amp;qid=1546975004&amp;sr=1-2&amp;keywords=Hostiles</t>
  </si>
  <si>
    <t>Dog Days</t>
  </si>
  <si>
    <t>https://www.amazon.com/Dog-Days-Ken-Marino/dp/B07GFRT4J6/ref=sr_1_1?s=instant-video&amp;ie=UTF8&amp;qid=1546970449&amp;sr=1-1&amp;keywords=Dog+Days</t>
  </si>
  <si>
    <t>The Love Guru</t>
  </si>
  <si>
    <t>http://www.amazon.com/gp/product/B001IDP08U/?tag=titb-20</t>
  </si>
  <si>
    <t>Across the Universe</t>
  </si>
  <si>
    <t>http://www.amazon.co.uk/Across-Universe-Sturgess-Evan-Rachel/dp/B00I3R3PNQ/ref=sr_1_1?s=instant-video&amp;ie=UTF8&amp;qid=1457385603&amp;sr=1-1&amp;keywords=Across+the+Universe</t>
  </si>
  <si>
    <t>The Finest Hours</t>
  </si>
  <si>
    <t>https://www.amazon.com/Finest-Hours-Theatrical-Chris-Pine/dp/B01B6YRA2O/ref=sr_1_1?s=instant-video&amp;ie=UTF8&amp;qid=1481218809&amp;sr=1-1&amp;keywords=The+Finest+Hours</t>
  </si>
  <si>
    <t>Queen &amp; Slim</t>
  </si>
  <si>
    <t>The Queen of Katwe</t>
  </si>
  <si>
    <t>https://www.amazon.com/Queen-Katwe-Theatrical-Version-Oyelowo/dp/B01M1R7HWO/ref=sr_1_1?s=instant-video&amp;ie=UTF8&amp;qid=1481218115&amp;sr=1-1&amp;keywords=The+Queen+of+Katwe</t>
  </si>
  <si>
    <t xml:space="preserve">The Soloist </t>
  </si>
  <si>
    <t>http://www.amazon.com/gp/product/B002JQIRTO/?tag=titb-20</t>
  </si>
  <si>
    <t>Mr. Turner</t>
  </si>
  <si>
    <t>drama, biography, history</t>
  </si>
  <si>
    <t>http://www.amazon.com/gp/product/B00VY0DTIA/?tag=titb-20</t>
  </si>
  <si>
    <t>Happy Feet 2</t>
  </si>
  <si>
    <t>http://www.amazon.com/gp/product/B007JRUCGO/?tag=titb-20</t>
  </si>
  <si>
    <t>Never Let Me Go</t>
  </si>
  <si>
    <t>http://www.amazon.com/gp/product/B004LQI0HE/?tag=titb-20</t>
  </si>
  <si>
    <t>Your Highness</t>
  </si>
  <si>
    <t>adventure, comedy, fantasy</t>
  </si>
  <si>
    <t>http://www.amazon.com/gp/product/B005BZQTGS/?tag=titb-20</t>
  </si>
  <si>
    <t>Big Miracle</t>
  </si>
  <si>
    <t>http://www.amazon.com/gp/product/B008A1NSTG/?tag=titb-20</t>
  </si>
  <si>
    <t xml:space="preserve">Astro Boy </t>
  </si>
  <si>
    <t>animation, action, family</t>
  </si>
  <si>
    <t>http://www.amazon.com/gp/product/B0035GX0BM/?tag=titb-20</t>
  </si>
  <si>
    <t>Tusk</t>
  </si>
  <si>
    <t>http://www.amazon.com/gp/product/B00N8MCC4Y/?tag=titb-20</t>
  </si>
  <si>
    <t xml:space="preserve">Bandslam </t>
  </si>
  <si>
    <t>comedy, family, music</t>
  </si>
  <si>
    <t>http://www.amazon.com/gp/product/B0035GNSQ4/?tag=titb-20</t>
  </si>
  <si>
    <t>R.I.P.D.</t>
  </si>
  <si>
    <t>Action, Fantasy, Comedy, Crime</t>
  </si>
  <si>
    <t>http://www.amazon.com/gp/product/B00FPH51LQ/?tag=titb-20</t>
  </si>
  <si>
    <t>The Conspirator</t>
  </si>
  <si>
    <t>crime, history</t>
  </si>
  <si>
    <t>http://www.amazon.com/gp/product/B005HGKW00/?tag=titb-20</t>
  </si>
  <si>
    <t>The Beach Bum</t>
  </si>
  <si>
    <t>https://www.amazon.co.uk/Beach-Bum-Matthew-McConaughey/dp/B07Z5DFTR1/ref=sr_1_1?keywords=The+Beach+Bum&amp;qid=1577974354&amp;s=instant-video&amp;sr=1-1</t>
  </si>
  <si>
    <t>Ratchet &amp; Clank</t>
  </si>
  <si>
    <t>https://www.amazon.com/Ratchet-Clank-Paul-Giamatti/dp/B01EN8ZMC0/ref=sr_1_1?s=instant-video&amp;ie=UTF8&amp;qid=1481218127&amp;sr=1-1&amp;keywords=Ratchet+and+Clank</t>
  </si>
  <si>
    <t>Only The Brave</t>
  </si>
  <si>
    <t>https://www.amazon.co.uk/Only-Brave-Josh-Brolin/dp/B07791FW42/ref=sr_1_1?s=instant-video&amp;ie=UTF8&amp;qid=1546980741&amp;sr=1-1&amp;keywords=Only+The+Brave</t>
  </si>
  <si>
    <t>Dream House</t>
  </si>
  <si>
    <t>http://www.amazon.com/gp/product/B0070Z97LG/?tag=titb-20</t>
  </si>
  <si>
    <t>Walk Hard: The Dewey Cox Story</t>
  </si>
  <si>
    <t>http://www.amazon.co.uk/Walk-Hard-Dewey-Cox-Story/dp/B00FZSBD2Q/ref=sr_1_1?s=instant-video&amp;ie=UTF8&amp;qid=1457386823&amp;sr=1-1&amp;keywords=Walk+Hard%3A+The+Dewey+Cox+Story</t>
  </si>
  <si>
    <t>Alpha</t>
  </si>
  <si>
    <t>https://www.amazon.com/Alpha-Kodi-Smit-McPhee/dp/B07GJV8S5R/ref=sr_1_1?s=instant-video&amp;ie=UTF8&amp;qid=1546964141&amp;sr=1-1&amp;keywords=Alpha</t>
  </si>
  <si>
    <t>Pride &amp; Prejudice &amp; Zombies</t>
  </si>
  <si>
    <t>https://www.amazon.com/Pride-Prejudice-Zombies-Lily-James/dp/B01BECSFDQ/ref=sr_1_1?s=instant-video&amp;ie=UTF8&amp;qid=1481218260&amp;sr=1-1&amp;keywords=pride+and+prejudice+and+zombies</t>
  </si>
  <si>
    <t>Woodlawn</t>
  </si>
  <si>
    <t>http://www.amazon.com/gp/product/B01AMUSHAC/?tag=titb-20</t>
  </si>
  <si>
    <t>Repo Men</t>
  </si>
  <si>
    <t>http://www.amazon.com/gp/product/B003XI6NQ6/?tag=titb-20</t>
  </si>
  <si>
    <t>Bombshell</t>
  </si>
  <si>
    <t>Jane Eyre</t>
  </si>
  <si>
    <t>http://www.amazon.com/gp/product/B0057F869U/?tag=titb-20</t>
  </si>
  <si>
    <t>Hugo</t>
  </si>
  <si>
    <t>adventure, family, mystery</t>
  </si>
  <si>
    <t>http://www.amazon.com/gp/product/B007EMSW48/?tag=titb-20</t>
  </si>
  <si>
    <t>Where’d You Go Bernadette</t>
  </si>
  <si>
    <t>American Ultra</t>
  </si>
  <si>
    <t>http://www.amazon.com/gp/product/B018BF2CSI/?tag=titb-20</t>
  </si>
  <si>
    <t>Chappaquiddick</t>
  </si>
  <si>
    <t>https://www.amazon.com/Chappaquiddick-Jason-Clarke/dp/B07DFS89PM/ref=sr_1_2?s=instant-video&amp;ie=UTF8&amp;qid=1546970341&amp;sr=1-2&amp;keywords=Chappaquiddick</t>
  </si>
  <si>
    <t>Shame</t>
  </si>
  <si>
    <t>http://www.amazon.com/gp/product/B007UXT6O6/?tag=titb-20</t>
  </si>
  <si>
    <t>Brittany Runs a Marathon</t>
  </si>
  <si>
    <t>https://www.amazon.co.uk/Brittany-Runs-Marathon-Jillian-Bell/dp/B081BBHVM3/ref=sr_1_2?crid=324ZABJ257CHX&amp;keywords=brittany+runs+a+marathon&amp;qid=1577973233&amp;s=instant-video&amp;sprefix=Brittany+Runs+a+Marathon%2Cinstant-video%2C208&amp;sr=1-2</t>
  </si>
  <si>
    <t>Thoroughbreds</t>
  </si>
  <si>
    <t>https://www.amazon.com/Thoroughbreds-Olivia-Cooke/dp/B07B8FHHKR/ref=sr_1_2?s=instant-video&amp;ie=UTF8&amp;qid=1546970766&amp;sr=1-2&amp;keywords=Thoroughbreds</t>
  </si>
  <si>
    <t>Roman J. Israel, Esq.</t>
  </si>
  <si>
    <t>https://www.amazon.co.uk/Roman-Israel-Esq-Denzel-Washington/dp/B0792J765W/ref=sr_1_1?s=instant-video&amp;ie=UTF8&amp;qid=1546980015&amp;sr=1-1&amp;keywords=Roman+J.+Israel%2C+Esq.</t>
  </si>
  <si>
    <t>Monster Trucks</t>
  </si>
  <si>
    <t>https://www.amazon.co.uk/Monster-Trucks-Lucas-Till/dp/B01NGZ43CU/ref=sr_1_1?s=instant-video&amp;ie=UTF8&amp;qid=1546978633&amp;sr=1-1&amp;keywords=Monster+Trucks</t>
  </si>
  <si>
    <t>Motherless Brooklyn</t>
  </si>
  <si>
    <t>https://www.amazon.co.uk/Motherless-Brooklyn-Edward-Norton/dp/B08288YXQG/ref=sr_1_1?crid=2WDFQA0C1R0LK&amp;keywords=motherless+brooklyn+movie&amp;qid=1577973787&amp;s=instant-video&amp;sprefix=Motherless+Brooklyn%2Cinstant-video%2C145&amp;sr=1-1</t>
  </si>
  <si>
    <t>Kill Your Darlings</t>
  </si>
  <si>
    <t>Biography, Drama, Thriller, Romance</t>
  </si>
  <si>
    <t>http://www.amazon.com/gp/product/B00J2AJW76/?tag=titb-20</t>
  </si>
  <si>
    <t>Vampire Academy</t>
  </si>
  <si>
    <t>http://www.amazon.com/gp/product/B00JJH4GAU/?tag=titb-20</t>
  </si>
  <si>
    <t>Battle of the Sexes</t>
  </si>
  <si>
    <t>sports</t>
  </si>
  <si>
    <t>https://www.amazon.co.uk/Battle-Sexes-Emma-Stone/dp/B0771YHP82/ref=sr_1_1?s=instant-video&amp;ie=UTF8&amp;qid=1546981315&amp;sr=1-1&amp;keywords=Battle+of+the+Sexes</t>
  </si>
  <si>
    <t>Foxcatcher</t>
  </si>
  <si>
    <t>http://www.amazon.com/gp/product/B00R2LYXKI/?tag=titb-20</t>
  </si>
  <si>
    <t>The Kid Who Would be King</t>
  </si>
  <si>
    <t>https://www.amazon.co.uk/Kid-Who-Would-Be-King/dp/B07NRR5RCQ/ref=sr_1_1?keywords=The+Kid+Who+Would+be+King&amp;qid=1557074019&amp;s=instant-video&amp;sr=1-1-catcorr</t>
  </si>
  <si>
    <t>The Invasion</t>
  </si>
  <si>
    <t>http://www.amazon.co.uk/Invasion-Nicole-Kidman/dp/B00ET2GA72/ref=sr_1_1?s=instant-video&amp;ie=UTF8&amp;qid=1457386645&amp;sr=1-1&amp;keywords=The+Invasion</t>
  </si>
  <si>
    <t>Detroit</t>
  </si>
  <si>
    <t>https://www.amazon.co.uk/Detroit-John-Boyega/dp/B074MS7TFB/ref=sr_1_1?s=instant-video&amp;ie=UTF8&amp;qid=1546981497&amp;sr=1-1&amp;keywords=Detroit</t>
  </si>
  <si>
    <t>The Space Between Us</t>
  </si>
  <si>
    <t>sci-fi, adventure</t>
  </si>
  <si>
    <t>https://www.amazon.co.uk/Space-Between-Us-Asa-Butterfield/dp/B072HMVJ5M/ref=sr_1_1?s=instant-video&amp;ie=UTF8&amp;qid=1546977770&amp;sr=1-1&amp;keywords=The+Space+Between+Us</t>
  </si>
  <si>
    <t>Killer Elite</t>
  </si>
  <si>
    <t>http://www.amazon.com/gp/product/B006TLFIAQ/?tag=titb-20</t>
  </si>
  <si>
    <t xml:space="preserve">Extraordinary Measures	</t>
  </si>
  <si>
    <t>http://www.amazon.com/gp/product/B003L7PKCW/?tag=titb-20</t>
  </si>
  <si>
    <t xml:space="preserve">The Wizard of Oz </t>
  </si>
  <si>
    <t>Adventure, Fantasy, Comedy, Family, Musical</t>
  </si>
  <si>
    <t>Shaft</t>
  </si>
  <si>
    <t xml:space="preserve">Amelia </t>
  </si>
  <si>
    <t>http://www.amazon.com/gp/product/B0036SLOP8/?tag=titb-20</t>
  </si>
  <si>
    <t>Grindhouse</t>
  </si>
  <si>
    <t>Popstar: Never Stop Never Stopping</t>
  </si>
  <si>
    <t>https://www.amazon.com/Popstar-Never-Stop-Stopping/dp/B01GHBYMMC/ref=sr_1_1?s=instant-video&amp;ie=UTF8&amp;qid=1481218221&amp;sr=1-1&amp;keywords=Popstar%3A+Never+Stop+Never+Stopping</t>
  </si>
  <si>
    <t>Thank You for Your Service</t>
  </si>
  <si>
    <t>https://www.amazon.co.uk/Thank-Your-Service-Mark-Russell/dp/B071W3XJV6/ref=sr_1_1?s=instant-video&amp;ie=UTF8&amp;qid=1546980837&amp;sr=1-1&amp;keywords=Thank+You+for+Your+Service</t>
  </si>
  <si>
    <t>Self/less</t>
  </si>
  <si>
    <t>http://www.amazon.com/gp/product/B017QHDEW0/?tag=titb-20</t>
  </si>
  <si>
    <t>City of Ember</t>
  </si>
  <si>
    <t>http://www.amazon.com/gp/product/B009EER7FE/?tag=titb-20</t>
  </si>
  <si>
    <t>The Runaways</t>
  </si>
  <si>
    <t>http://www.amazon.com/gp/product/B003U42L8W/?tag=titb-20</t>
  </si>
  <si>
    <t>Free State of Jones</t>
  </si>
  <si>
    <t>https://www.amazon.com/Free-State-Jones-Matthew-McConaughey/dp/B01HDR26FY/ref=sr_1_1?s=instant-video&amp;ie=UTF8&amp;qid=1481218617&amp;sr=1-1&amp;keywords=Free+State+of+Jones</t>
  </si>
  <si>
    <t>Stop-Loss</t>
  </si>
  <si>
    <t>http://www.amazon.com/gp/product/B001DXC6Z0/?tag=titb-20</t>
  </si>
  <si>
    <t>The Best of Enemies</t>
  </si>
  <si>
    <t>https://www.amazon.co.uk/Enemies-Morgan-Neville-Robert-Gordon/dp/B012DK04JG/ref=sr_1_1?keywords=The+Best+of+Enemies&amp;qid=1557074720&amp;s=instant-video&amp;sr=1-1</t>
  </si>
  <si>
    <t>Brian Banks</t>
  </si>
  <si>
    <t>https://www.amazon.co.uk/Brian-Banks-Greg-Kinnear/dp/B082DRZBPF/ref=sr_1_1?crid=3GQV84NMMF94P&amp;keywords=brian+banks&amp;qid=1577973220&amp;s=instant-video&amp;sprefix=Brian+Banks%2Cinstant-video%2C145&amp;sr=1-1</t>
  </si>
  <si>
    <t>Stone</t>
  </si>
  <si>
    <t>http://www.amazon.com/gp/product/B004JMGOO6/?tag=titb-20</t>
  </si>
  <si>
    <t>The Book of Henry</t>
  </si>
  <si>
    <t>https://www.amazon.co.uk/Book-Henry-Bobby-Moynihan/dp/B072QY86WQ/ref=sr_1_1?s=instant-video&amp;ie=UTF8&amp;qid=1546977750&amp;sr=1-1&amp;keywords=The+Book+of+Henry</t>
  </si>
  <si>
    <t>Gotti</t>
  </si>
  <si>
    <t>https://www.amazon.com/Gotti-John-Travolta/dp/B07GRG6LNF/ref=sr_1_2?s=instant-video&amp;ie=UTF8&amp;qid=1546974499&amp;sr=1-2&amp;keywords=Gotti</t>
  </si>
  <si>
    <t>The Tree Of Life</t>
  </si>
  <si>
    <t>http://www.amazon.com/gp/product/B005UKJX4E/?tag=titb-20</t>
  </si>
  <si>
    <t>Cats</t>
  </si>
  <si>
    <t>Drama, Comedy, Musical</t>
  </si>
  <si>
    <t>https://www.amazon.co.uk/Cats-James-Corden/dp/B082JTNCX7/ref=sr_1_1?crid=IYXMDVK5RFYX&amp;keywords=cats+2019&amp;qid=1577973262&amp;s=instant-video&amp;sprefix=Cats%2Cinstant-video%2C160&amp;sr=1-1</t>
  </si>
  <si>
    <t xml:space="preserve">Post Grad </t>
  </si>
  <si>
    <t>http://www.amazon.com/gp/product/B0033VQAIY/?tag=titb-20</t>
  </si>
  <si>
    <t xml:space="preserve">Pandorum </t>
  </si>
  <si>
    <t>action, horror, mystery</t>
  </si>
  <si>
    <t>http://www.amazon.com/gp/product/B0038P80CO/?tag=titb-20</t>
  </si>
  <si>
    <t xml:space="preserve">Imagine That </t>
  </si>
  <si>
    <t>http://www.amazon.com/gp/product/B002PHW9IC/?tag=titb-20</t>
  </si>
  <si>
    <t>The Kitchen</t>
  </si>
  <si>
    <t>https://www.amazon.co.uk/Kitchen-Andrea-Berloff/dp/B07Y5QF5P4/ref=sr_1_1?keywords=The+Kitchen&amp;qid=1577974409&amp;s=instant-video&amp;sr=1-1</t>
  </si>
  <si>
    <t>Take Me Home Tonight</t>
  </si>
  <si>
    <t>http://www.amazon.com/gp/product/B005DD7CKU/?tag=titb-20</t>
  </si>
  <si>
    <t>The Gunman</t>
  </si>
  <si>
    <t>http://www.amazon.com/gp/product/B00ZPWJU7C/?tag=titb-20</t>
  </si>
  <si>
    <t>Unfinished Business</t>
  </si>
  <si>
    <t>http://www.amazon.com/gp/product/B00UBRGMI6/?tag=titb-20</t>
  </si>
  <si>
    <t>The Rum Diary</t>
  </si>
  <si>
    <t>http://www.amazon.com/gp/product/B006ZEDZNY/?tag=titb-20</t>
  </si>
  <si>
    <t>The Young Messiah</t>
  </si>
  <si>
    <t>https://www.amazon.com/Young-Messiah-Sean-Bean/dp/B01FVUJ6PI/ref=sr_1_1?s=instant-video&amp;ie=UTF8&amp;qid=1481217982&amp;sr=1-1&amp;keywords=The+Young+Messiah</t>
  </si>
  <si>
    <t>The Longshots</t>
  </si>
  <si>
    <t>biography, comedy</t>
  </si>
  <si>
    <t>http://www.amazon.com/gp/product/B004LZU89S/?tag=titb-20</t>
  </si>
  <si>
    <t>Arthur Christmas</t>
  </si>
  <si>
    <t>http://www.amazon.com/gp/product/B009SQRC9E/?tag=titb-20</t>
  </si>
  <si>
    <t>Tolkien</t>
  </si>
  <si>
    <t>https://www.amazon.co.uk/Tolkien-Dome-Karukoski/dp/B07RBMYZVV/ref=sr_1_1?keywords=Tolkien&amp;qid=1577974509&amp;s=instant-video&amp;sr=1-1</t>
  </si>
  <si>
    <t>The Infiltrator</t>
  </si>
  <si>
    <t>https://www.amazon.com/Infiltrator-Bryan-Cranston/dp/B01LWJFJ8F/ref=sr_1_1?s=instant-video&amp;ie=UTF8&amp;qid=1481218386&amp;sr=1-1&amp;keywords=The+Infiltrator</t>
  </si>
  <si>
    <t>The Three Musketeers</t>
  </si>
  <si>
    <t>action, adventure, romance</t>
  </si>
  <si>
    <t>http://www.amazon.com/gp/product/B007JUWM64/?tag=titb-20</t>
  </si>
  <si>
    <t>Friend Request</t>
  </si>
  <si>
    <t>https://www.amazon.co.uk/Friend-Request-Alycia-Debnam-Carey/dp/B01KUVL2KA/ref=sr_1_1?s=instant-video&amp;ie=UTF8&amp;qid=1546979574&amp;sr=1-1&amp;keywords=Friend+Request</t>
  </si>
  <si>
    <t>Hotel Mumbai</t>
  </si>
  <si>
    <t>Drama, History, Thriller</t>
  </si>
  <si>
    <t>College Road Trip</t>
  </si>
  <si>
    <t>http://www.amazon.com/gp/product/B003QSD5HS/?tag=titb-20</t>
  </si>
  <si>
    <t>Gold</t>
  </si>
  <si>
    <t>https://www.amazon.co.uk/Gold-Matthew-McConaughey/dp/B01N24A6KK/ref=sr_1_2?s=instant-video&amp;ie=UTF8&amp;qid=1546980446&amp;sr=1-2&amp;keywords=Gold</t>
  </si>
  <si>
    <t>Take Shelter</t>
  </si>
  <si>
    <t>http://www.amazon.com/gp/product/B0078YXF4Y/?tag=titb-20</t>
  </si>
  <si>
    <t>Drive Angry</t>
  </si>
  <si>
    <t>action, crime, fantasy</t>
  </si>
  <si>
    <t>http://www.amazon.com/gp/product/B0053EZY04/?tag=titb-20</t>
  </si>
  <si>
    <t xml:space="preserve">Whiteout </t>
  </si>
  <si>
    <t>http://www.amazon.com/gp/product/B00352TZCE/?tag=titb-20</t>
  </si>
  <si>
    <t>Conan the Barbarian</t>
  </si>
  <si>
    <t>http://www.amazon.com/gp/product/B006ANJ4BW/</t>
  </si>
  <si>
    <t>Solitary Man</t>
  </si>
  <si>
    <t>http://www.amazon.com/gp/product/B0043UCXQC/?tag=titb-20</t>
  </si>
  <si>
    <t xml:space="preserve">Taking Woodstock </t>
  </si>
  <si>
    <t>http://www.amazon.com/gp/product/B002YDRA0Y/?tag=titb-20</t>
  </si>
  <si>
    <t>Playmobile: The Movie</t>
  </si>
  <si>
    <t>https://www.amazon.co.uk/Playmobil-Movie-Anya-Taylor-Joy/dp/B07YQ7J26C/ref=sr_1_1?crid=25L24TX7J13R0&amp;keywords=playmobile+the+movie&amp;qid=1577973863&amp;s=instant-video&amp;sprefix=Playmobile%3A+The+Movie%2Cinstant-video%2C151&amp;sr=1-1</t>
  </si>
  <si>
    <t xml:space="preserve">Serenity </t>
  </si>
  <si>
    <t>https://www.amazon.co.uk/Serenity-Matthew-McConaughey/dp/B07TN37FNJ/ref=sr_1_1?crid=LRFCGIFN5XSZ&amp;keywords=serenity+2019&amp;qid=1577973940&amp;s=instant-video&amp;sprefix=Serenity+%2Cinstant-video%2C167&amp;sr=1-1</t>
  </si>
  <si>
    <t>The Company Men</t>
  </si>
  <si>
    <t>http://www.amazon.com/gp/product/B0054NQZ9S/?tag=titb-20</t>
  </si>
  <si>
    <t>Soul Men</t>
  </si>
  <si>
    <t>http://www.amazon.com/gp/product/B002Y3K13W/?tag=titb-20</t>
  </si>
  <si>
    <t>Their Finest</t>
  </si>
  <si>
    <t>https://www.amazon.co.uk/Their-Finest-Gemma-Arterton/dp/B06Y62TF2L/ref=sr_1_1?s=instant-video&amp;ie=UTF8&amp;qid=1546981270&amp;sr=1-1&amp;keywords=Their+Finest</t>
  </si>
  <si>
    <t>A.X.L.</t>
  </si>
  <si>
    <t>https://www.amazon.com/X-L-Becky-G/dp/B07KY65QBP/ref=sr_1_1?s=instant-video&amp;ie=UTF8&amp;qid=1546964091&amp;sr=1-1&amp;keywords=A.X.L.</t>
  </si>
  <si>
    <t>A Dangerous Method</t>
  </si>
  <si>
    <t>biography, thriller</t>
  </si>
  <si>
    <t>http://www.amazon.com/gp/product/B007OUFESC/?tag=titb-20</t>
  </si>
  <si>
    <t>Jay and Silent Bob Reboot</t>
  </si>
  <si>
    <t>https://www.amazon.co.uk/Jay-Silent-Reboot-Kevin-Smith/dp/B081HXV71Z/ref=sr_1_1?keywords=Jay+and+Silent+Bob+Reboot&amp;qid=1577973564&amp;s=instant-video&amp;sr=1-1</t>
  </si>
  <si>
    <t>Punisher: War Zone</t>
  </si>
  <si>
    <t>remake / reboot, adaptation</t>
  </si>
  <si>
    <t>http://www.amazon.com/gp/product/B008Y717U8/?tag=titb-20</t>
  </si>
  <si>
    <t>Big Stone Gap</t>
  </si>
  <si>
    <t>http://www.amazon.com/gp/product/B019PFW1OI/?tag=titb-20</t>
  </si>
  <si>
    <t>The Lost City of Z</t>
  </si>
  <si>
    <t>https://www.amazon.co.uk/Lost-City-Z-Charlie-Hunnam/dp/B06XH7FH7R/ref=sr_1_1?s=instant-video&amp;ie=UTF8&amp;qid=1546981226&amp;sr=1-1&amp;keywords=The+Lost+City+of+Z</t>
  </si>
  <si>
    <t>The Happytime Murders</t>
  </si>
  <si>
    <t>https://www.amazon.com/Happytime-Murders-Melissa-McCarthy/dp/B07GNY94WM/ref=sr_1_1?s=instant-video&amp;ie=UTF8&amp;qid=1546974144&amp;sr=1-1&amp;keywords=The+Happytime+Murders</t>
  </si>
  <si>
    <t>Miss Pettigrew Lives for a Day</t>
  </si>
  <si>
    <t>http://www.amazon.com/gp/product/B001G7HKZ4/?tag=titb-20</t>
  </si>
  <si>
    <t>Captive State</t>
  </si>
  <si>
    <t>Sci-Fi, Thriller</t>
  </si>
  <si>
    <t>Red State</t>
  </si>
  <si>
    <t>action, horror, thriller</t>
  </si>
  <si>
    <t>http://www.amazon.com/gp/product/B005KGPC4S/?tag=titb-20</t>
  </si>
  <si>
    <t>Johnny English Reborn</t>
  </si>
  <si>
    <t>http://www.amazon.com/gp/product/B0076R62FM/?tag=titb-20</t>
  </si>
  <si>
    <t>Miss Sloane</t>
  </si>
  <si>
    <t>Action Point</t>
  </si>
  <si>
    <t>https://www.amazon.com/Action-Point-Johnny-Knoxville/dp/B07DD6DNJ6/ref=sr_1_2?s=instant-video&amp;ie=UTF8&amp;qid=1546964108&amp;sr=1-2&amp;keywords=Action+Point</t>
  </si>
  <si>
    <t>The Interview</t>
  </si>
  <si>
    <t>http://www.amazon.com/gp/product/B00RNRD7Y4/?tag=titb-20</t>
  </si>
  <si>
    <t>Missing Link</t>
  </si>
  <si>
    <t>https://www.amazon.co.uk/Missing-Link-Hugh-Jackman/dp/B07QBY3PX1/ref=sr_1_1?keywords=Missing+Link&amp;qid=1577973771&amp;s=instant-video&amp;sr=1-1</t>
  </si>
  <si>
    <t>The Express</t>
  </si>
  <si>
    <t>http://www.amazon.com/gp/product/B001QAJ0XG/?tag=titb-20</t>
  </si>
  <si>
    <t>Burnt</t>
  </si>
  <si>
    <t>http://www.amazon.com/gp/product/B017CDG46G/?tag=titb-20</t>
  </si>
  <si>
    <t>By The Sea</t>
  </si>
  <si>
    <t>http://www.amazon.com/gp/product/B01B28GJJY/?tag=titb-20</t>
  </si>
  <si>
    <t>A Hidden Life</t>
  </si>
  <si>
    <t>Biography, Drama, Romance</t>
  </si>
  <si>
    <t>Blackhat</t>
  </si>
  <si>
    <t>http://www.amazon.com/gp/product/B00VIF5AZ6/?tag=titb-20</t>
  </si>
  <si>
    <t xml:space="preserve">Street Fighter: The Legend of Chun-Li </t>
  </si>
  <si>
    <t>http://www.amazon.com/gp/product/B009EEDZ46/?tag=titb-20</t>
  </si>
  <si>
    <t>Greenberg</t>
  </si>
  <si>
    <t>http://www.amazon.com/gp/product/B003N20IVS/?tag=titb-20</t>
  </si>
  <si>
    <t>Raid</t>
  </si>
  <si>
    <t>Jonah Hex</t>
  </si>
  <si>
    <t xml:space="preserve">action, fantasy </t>
  </si>
  <si>
    <t>http://www.amazon.com/gp/product/B0041VT6HW/?tag=titb-20</t>
  </si>
  <si>
    <t>Suburbicon</t>
  </si>
  <si>
    <t>https://www.amazon.co.uk/Suburbicon-Matt-Damon/dp/B077S85DJD/ref=sr_1_1?s=instant-video&amp;ie=UTF8&amp;qid=1546981565&amp;sr=1-1&amp;keywords=Suburbicon</t>
  </si>
  <si>
    <t>Birth of the Dragon</t>
  </si>
  <si>
    <t>https://www.amazon.co.uk/Birth-Dragon-Philip-Wan-lung-Ng/dp/B07C2T84BM/ref=sr_1_1?s=instant-video&amp;ie=UTF8&amp;qid=1546977658&amp;sr=1-1&amp;keywords=Birth+of+the+Dragon</t>
  </si>
  <si>
    <t>The Goldfinch</t>
  </si>
  <si>
    <t>Judy</t>
  </si>
  <si>
    <t>https://www.amazon.co.uk/Judy-Rupert-Goold/dp/B07YSZZ4YM/ref=sr_1_2?crid=LJDQNX0VHB1T&amp;keywords=judy&amp;qid=1577973611&amp;s=instant-video&amp;sprefix=Judy%2Cinstant-video%2C162&amp;sr=1-2</t>
  </si>
  <si>
    <t>Miracle at St. Anna</t>
  </si>
  <si>
    <t>http://www.amazon.com/gp/product/B004L1NEJS/?tag=titb-20</t>
  </si>
  <si>
    <t>Finding Your Feet</t>
  </si>
  <si>
    <t>https://www.amazon.com/Finding-Your-Feet-Celia-Imrie/dp/B07F47WPSY/ref=sr_1_2?s=instant-video&amp;ie=UTF8&amp;qid=1546974372&amp;sr=1-2&amp;keywords=Finding+Your+Feet</t>
  </si>
  <si>
    <t>Colossal</t>
  </si>
  <si>
    <t>https://www.amazon.co.uk/Colossal-Anne-Hathaway/dp/B075DHWK1H/ref=sr_1_1?s=instant-video&amp;ie=UTF8&amp;qid=1546981255&amp;sr=1-1&amp;keywords=Colossal</t>
  </si>
  <si>
    <t>Stronger</t>
  </si>
  <si>
    <t>https://www.amazon.co.uk/Stronger-David-Gordon-Green/dp/B0785KX8MM/ref=sr_1_1?s=instant-video&amp;ie=UTF8&amp;qid=1546981681&amp;sr=1-1&amp;keywords=Stronger</t>
  </si>
  <si>
    <t>The Joneses</t>
  </si>
  <si>
    <t>http://www.amazon.com/gp/product/B009EEW6K0/?tag=titb-20</t>
  </si>
  <si>
    <t>Just Getting Started</t>
  </si>
  <si>
    <t>Mars Needs Moms</t>
  </si>
  <si>
    <t>http://www.amazon.com/gp/product/B005CB2E0Q/?tag=titb-20</t>
  </si>
  <si>
    <t>Anonymous</t>
  </si>
  <si>
    <t>http://www.amazon.com/gp/product/B0076D21O2/?tag=titb-20</t>
  </si>
  <si>
    <t>The Hurricane Heist</t>
  </si>
  <si>
    <t>https://www.amazon.com/Hurricane-Heist-Toby-Kebbell/dp/B07BT23KMY/ref=sr_1_2?s=instant-video&amp;ie=UTF8&amp;qid=1546974109&amp;sr=1-2&amp;keywords=The+Hurricane+Heist</t>
  </si>
  <si>
    <t>Blue is the Warmest Colour</t>
  </si>
  <si>
    <t>http://www.amazon.com/gp/product/B00I0PENR8/?tag=titb-20</t>
  </si>
  <si>
    <t>Oldboy</t>
  </si>
  <si>
    <t>Action, Drama, Mystery, Thriller</t>
  </si>
  <si>
    <t>http://www.amazon.com/gp/product/B00I95N384/?tag=titb-20</t>
  </si>
  <si>
    <t>Rock Dog</t>
  </si>
  <si>
    <t>https://www.amazon.co.uk/Rock-Dog-Luke-Wilson/dp/B076DNJW9Q/ref=sr_1_1?s=instant-video&amp;ie=UTF8&amp;qid=1546980503&amp;sr=1-1&amp;keywords=Rock+Dog</t>
  </si>
  <si>
    <t>Close Encounters of the Third Kind</t>
  </si>
  <si>
    <t>https://www.amazon.co.uk/Close-Encounters-Third-Kind-Collectors/dp/B077FJTZ2W/ref=sr_1_1?s=instant-video&amp;ie=UTF8&amp;qid=1546981445&amp;sr=1-1&amp;keywords=Close+Encounters+of+the+Third+Kind+%2840th+Anniversary%29</t>
  </si>
  <si>
    <t>Rules Don't Apply</t>
  </si>
  <si>
    <t>Lean on Pete</t>
  </si>
  <si>
    <t>https://www.amazon.com/Lean-Pete-Charlie-Plummer/dp/B07BVTF9TG/ref=sr_1_2?s=instant-video&amp;ie=UTF8&amp;qid=1546975150&amp;sr=1-2&amp;keywords=Lean+on+Pete</t>
  </si>
  <si>
    <t>Strange Magic</t>
  </si>
  <si>
    <t>http://www.amazon.com/gp/product/B00XVPCK4K/?tag=titb-20</t>
  </si>
  <si>
    <t>Live by Night</t>
  </si>
  <si>
    <t>Replicas</t>
  </si>
  <si>
    <t>Sci-Fi, Drama, Mystery, Thriller, Crime</t>
  </si>
  <si>
    <t>https://www.amazon.co.uk/Replicas-Keanu-Reeves/dp/B07Q258SSR/ref=sr_1_1?keywords=Replicas&amp;qid=1557074736&amp;s=instant-video&amp;sr=1-1</t>
  </si>
  <si>
    <t>Experimenter</t>
  </si>
  <si>
    <t>http://www.amazon.com/gp/product/B016Q1OR0U/?tag=titb-20</t>
  </si>
  <si>
    <t>Arctic Dogs</t>
  </si>
  <si>
    <t>Sgt. Stubby: An American Hero</t>
  </si>
  <si>
    <t>https://www.amazon.com/Sgt-Stubby-American-Logan-Lerman/dp/B07K7LC2RH/ref=sr_1_1?s=instant-video&amp;ie=UTF8&amp;qid=1546974756&amp;sr=1-1&amp;keywords=Sgt.+Stubby%3A+An+American+Hero</t>
  </si>
  <si>
    <t>My All American</t>
  </si>
  <si>
    <t>http://www.amazon.com/gp/product/B01BZLIO32/?tag=titb-20</t>
  </si>
  <si>
    <t>The Bounce Back</t>
  </si>
  <si>
    <t>Silence</t>
  </si>
  <si>
    <t>Dylan Dog: Dead of Night</t>
  </si>
  <si>
    <t>comedy, horror, mystery</t>
  </si>
  <si>
    <t>http://www.amazon.com/gp/product/B005EJN5B8/?tag=titb-20</t>
  </si>
  <si>
    <t xml:space="preserve">The Promise </t>
  </si>
  <si>
    <t>https://www.amazon.co.uk/Promise-Oscar-Isaac/dp/B071KX938X/ref=sr_1_1?s=instant-video&amp;ie=UTF8&amp;qid=1546977579&amp;sr=1-1&amp;keywords=The+Promise</t>
  </si>
  <si>
    <t>Freeheld</t>
  </si>
  <si>
    <t>Actress in a Leading Role</t>
  </si>
  <si>
    <t>http://www.amazon.com/gp/product/B01AOHWGA0/?tag=titb-20</t>
  </si>
  <si>
    <t>Romeo and Juliet</t>
  </si>
  <si>
    <t>http://www.amazon.com/gp/product/B00I8H5EK8/?tag=titb-20</t>
  </si>
  <si>
    <t>20th Century Women</t>
  </si>
  <si>
    <t>The Beaver</t>
  </si>
  <si>
    <t>http://www.amazon.com/gp/product/B005GH8U0E/?tag=titb-20</t>
  </si>
  <si>
    <t>Patriots Day</t>
  </si>
  <si>
    <t>The Aftermath</t>
  </si>
  <si>
    <t>Romance, Drama, War</t>
  </si>
  <si>
    <t>https://www.amazon.co.uk/Aftermath-James-Kent/dp/B07P5GZ2QZ/ref=sr_1_1?keywords=The+Aftermath&amp;qid=1557074890&amp;s=instant-video&amp;sr=1-1</t>
  </si>
  <si>
    <t>Papillon</t>
  </si>
  <si>
    <t>based on a true story, remake</t>
  </si>
  <si>
    <t>https://www.amazon.com/Papillon-Charlie-Hunnam/dp/B07JNGC5YM/ref=sr_1_1?s=instant-video&amp;ie=UTF8&amp;qid=1546975376&amp;sr=1-1&amp;keywords=Papillon</t>
  </si>
  <si>
    <t>Gloria Bell</t>
  </si>
  <si>
    <t>https://www.amazon.co.uk/Gloria-Bell-Julianne-Moore/dp/B07V7Y2FFD/ref=sr_1_1?crid=FSA51VY03Q92&amp;keywords=gloria+bell&amp;qid=1577973483&amp;s=instant-video&amp;sprefix=Gloria+Bell%2Cinstant-video%2C145&amp;sr=1-1</t>
  </si>
  <si>
    <t>Greta</t>
  </si>
  <si>
    <t>Drama, Mystery, Thriller, Horror</t>
  </si>
  <si>
    <t>https://www.amazon.co.uk/Greta-Isabelle-Huppert/dp/B07QMQV8TX/ref=sr_1_1?crid=27CNJYH4C3PM3&amp;keywords=greta&amp;qid=1557074434&amp;s=instant-video&amp;sprefix=Greta%2Cinstant-video%2C258&amp;sr=1-1</t>
  </si>
  <si>
    <t>Pain &amp; Glory</t>
  </si>
  <si>
    <t>https://www.amazon.co.uk/Pain-Glory-Pedro-Almodovar/dp/B082TPXKBG/ref=sr_1_1?keywords=Pain+%26+Glory&amp;qid=1577973832&amp;s=instant-video&amp;sr=1-1</t>
  </si>
  <si>
    <t>The Art of Racing in the Rain</t>
  </si>
  <si>
    <t>https://www.amazon.co.uk/Art-Racing-Rain-Simon-Curtis/dp/B07W7L527W/ref=sr_1_1?keywords=The+Art+of+Racing+in+the+Rain&amp;qid=1577974343&amp;s=instant-video&amp;sr=1-1</t>
  </si>
  <si>
    <t>The Last Black Man in San Francisco</t>
  </si>
  <si>
    <t>The Mustang</t>
  </si>
  <si>
    <t>https://www.amazon.co.uk/Mustang-Topi-Mandela/dp/B07B2KL1NT/ref=sr_1_3?keywords=The+Mustang&amp;qid=1557074821&amp;s=instant-video&amp;sr=1-3</t>
  </si>
  <si>
    <t>% of Gross from international</t>
  </si>
  <si>
    <t xml:space="preserve">Twilight: New Moon </t>
  </si>
  <si>
    <t>name</t>
  </si>
  <si>
    <t>rating</t>
  </si>
  <si>
    <t>genre</t>
  </si>
  <si>
    <t>released</t>
  </si>
  <si>
    <t>score</t>
  </si>
  <si>
    <t>votes</t>
  </si>
  <si>
    <t>director</t>
  </si>
  <si>
    <t>writer</t>
  </si>
  <si>
    <t>star</t>
  </si>
  <si>
    <t>country</t>
  </si>
  <si>
    <t>budget</t>
  </si>
  <si>
    <t>gross</t>
  </si>
  <si>
    <t>company</t>
  </si>
  <si>
    <t>runtime</t>
  </si>
  <si>
    <t>The Shining</t>
  </si>
  <si>
    <t>R</t>
  </si>
  <si>
    <t>June 13, 1980 (United States)</t>
  </si>
  <si>
    <t>927000.0</t>
  </si>
  <si>
    <t>Stanley Kubrick</t>
  </si>
  <si>
    <t>Stephen King</t>
  </si>
  <si>
    <t>Jack Nicholson</t>
  </si>
  <si>
    <t>United Kingdom</t>
  </si>
  <si>
    <t>19000000.0</t>
  </si>
  <si>
    <t>46998772.0</t>
  </si>
  <si>
    <t>Warner Bros.</t>
  </si>
  <si>
    <t>146.0</t>
  </si>
  <si>
    <t>The Blue Lagoon</t>
  </si>
  <si>
    <t>July 2, 1980 (United States)</t>
  </si>
  <si>
    <t>65000.0</t>
  </si>
  <si>
    <t>Randal Kleiser</t>
  </si>
  <si>
    <t>Henry De Vere Stacpoole</t>
  </si>
  <si>
    <t>Brooke Shields</t>
  </si>
  <si>
    <t>United States</t>
  </si>
  <si>
    <t>4500000.0</t>
  </si>
  <si>
    <t>58853106.0</t>
  </si>
  <si>
    <t>Columbia Pictures</t>
  </si>
  <si>
    <t>104.0</t>
  </si>
  <si>
    <t>Star Wars: Episode V - The Empire Strikes Back</t>
  </si>
  <si>
    <t>PG</t>
  </si>
  <si>
    <t>June 20, 1980 (United States)</t>
  </si>
  <si>
    <t>1200000.0</t>
  </si>
  <si>
    <t>Irvin Kershner</t>
  </si>
  <si>
    <t>Leigh Brackett</t>
  </si>
  <si>
    <t>Mark Hamill</t>
  </si>
  <si>
    <t>18000000.0</t>
  </si>
  <si>
    <t>538375067.0</t>
  </si>
  <si>
    <t>Lucasfilm</t>
  </si>
  <si>
    <t>124.0</t>
  </si>
  <si>
    <t>Airplane!</t>
  </si>
  <si>
    <t>221000.0</t>
  </si>
  <si>
    <t>Jim Abrahams</t>
  </si>
  <si>
    <t>Robert Hays</t>
  </si>
  <si>
    <t>3500000.0</t>
  </si>
  <si>
    <t>83453539.0</t>
  </si>
  <si>
    <t>Paramount Pictures</t>
  </si>
  <si>
    <t>88.0</t>
  </si>
  <si>
    <t>Caddyshack</t>
  </si>
  <si>
    <t>July 25, 1980 (United States)</t>
  </si>
  <si>
    <t>108000.0</t>
  </si>
  <si>
    <t>Harold Ramis</t>
  </si>
  <si>
    <t>Brian Doyle-Murray</t>
  </si>
  <si>
    <t>Chevy Chase</t>
  </si>
  <si>
    <t>6000000.0</t>
  </si>
  <si>
    <t>39846344.0</t>
  </si>
  <si>
    <t>Orion Pictures</t>
  </si>
  <si>
    <t>98.0</t>
  </si>
  <si>
    <t>May 9, 1980 (United States)</t>
  </si>
  <si>
    <t>123000.0</t>
  </si>
  <si>
    <t>Sean S. Cunningham</t>
  </si>
  <si>
    <t>Victor Miller</t>
  </si>
  <si>
    <t>Betsy Palmer</t>
  </si>
  <si>
    <t>550000.0</t>
  </si>
  <si>
    <t>39754601.0</t>
  </si>
  <si>
    <t>95.0</t>
  </si>
  <si>
    <t>The Blues Brothers</t>
  </si>
  <si>
    <t>188000.0</t>
  </si>
  <si>
    <t>John Landis</t>
  </si>
  <si>
    <t>Dan Aykroyd</t>
  </si>
  <si>
    <t>John Belushi</t>
  </si>
  <si>
    <t>27000000.0</t>
  </si>
  <si>
    <t>115229890.0</t>
  </si>
  <si>
    <t>Universal Pictures</t>
  </si>
  <si>
    <t>133.0</t>
  </si>
  <si>
    <t>Raging Bull</t>
  </si>
  <si>
    <t>December 19, 1980 (United States)</t>
  </si>
  <si>
    <t>330000.0</t>
  </si>
  <si>
    <t>Martin Scorsese</t>
  </si>
  <si>
    <t>Jake LaMotta</t>
  </si>
  <si>
    <t>Robert De Niro</t>
  </si>
  <si>
    <t>23402427.0</t>
  </si>
  <si>
    <t>Chartoff-Winkler Productions</t>
  </si>
  <si>
    <t>129.0</t>
  </si>
  <si>
    <t>Superman II</t>
  </si>
  <si>
    <t>June 19, 1981 (United States)</t>
  </si>
  <si>
    <t>101000.0</t>
  </si>
  <si>
    <t>Richard Lester</t>
  </si>
  <si>
    <t>Jerry Siegel</t>
  </si>
  <si>
    <t>Gene Hackman</t>
  </si>
  <si>
    <t>54000000.0</t>
  </si>
  <si>
    <t>108185706.0</t>
  </si>
  <si>
    <t>Dovemead Films</t>
  </si>
  <si>
    <t>127.0</t>
  </si>
  <si>
    <t>The Long Riders</t>
  </si>
  <si>
    <t>May 16, 1980 (United States)</t>
  </si>
  <si>
    <t>7.0</t>
  </si>
  <si>
    <t>10000.0</t>
  </si>
  <si>
    <t>Walter Hill</t>
  </si>
  <si>
    <t>Bill Bryden</t>
  </si>
  <si>
    <t>David Carradine</t>
  </si>
  <si>
    <t>10000000.0</t>
  </si>
  <si>
    <t>15795189.0</t>
  </si>
  <si>
    <t>United Artists</t>
  </si>
  <si>
    <t>100.0</t>
  </si>
  <si>
    <t>Any Which Way You Can</t>
  </si>
  <si>
    <t>December 17, 1980 (United States)</t>
  </si>
  <si>
    <t>18000.0</t>
  </si>
  <si>
    <t>Buddy Van Horn</t>
  </si>
  <si>
    <t>Stanford Sherman</t>
  </si>
  <si>
    <t>Clint Eastwood</t>
  </si>
  <si>
    <t>15000000.0</t>
  </si>
  <si>
    <t>70687344.0</t>
  </si>
  <si>
    <t>The Malpaso Company</t>
  </si>
  <si>
    <t>116.0</t>
  </si>
  <si>
    <t>The Gods Must Be Crazy</t>
  </si>
  <si>
    <t>October 26, 1984 (United States)</t>
  </si>
  <si>
    <t>54000.0</t>
  </si>
  <si>
    <t>Jamie Uys</t>
  </si>
  <si>
    <t>N!xau</t>
  </si>
  <si>
    <t>South Africa</t>
  </si>
  <si>
    <t>5000000.0</t>
  </si>
  <si>
    <t>30031783.0</t>
  </si>
  <si>
    <t>C.A.T. Films</t>
  </si>
  <si>
    <t>109.0</t>
  </si>
  <si>
    <t>Popeye</t>
  </si>
  <si>
    <t>December 12, 1980 (United States)</t>
  </si>
  <si>
    <t>30000.0</t>
  </si>
  <si>
    <t>Robert Altman</t>
  </si>
  <si>
    <t>Jules Feiffer</t>
  </si>
  <si>
    <t>Robin Williams</t>
  </si>
  <si>
    <t>20000000.0</t>
  </si>
  <si>
    <t>49823037.0</t>
  </si>
  <si>
    <t>114.0</t>
  </si>
  <si>
    <t>Ordinary People</t>
  </si>
  <si>
    <t>September 19, 1980 (United States)</t>
  </si>
  <si>
    <t>49000.0</t>
  </si>
  <si>
    <t>Robert Redford</t>
  </si>
  <si>
    <t>Judith Guest</t>
  </si>
  <si>
    <t>Donald Sutherland</t>
  </si>
  <si>
    <t>54766923.0</t>
  </si>
  <si>
    <t>Dressed to Kill</t>
  </si>
  <si>
    <t>37000.0</t>
  </si>
  <si>
    <t>Brian De Palma</t>
  </si>
  <si>
    <t>Michael Caine</t>
  </si>
  <si>
    <t>6500000.0</t>
  </si>
  <si>
    <t>31899000.0</t>
  </si>
  <si>
    <t>Filmways Pictures</t>
  </si>
  <si>
    <t>Somewhere in Time</t>
  </si>
  <si>
    <t>October 3, 1980 (United States)</t>
  </si>
  <si>
    <t>27000.0</t>
  </si>
  <si>
    <t>Jeannot Szwarc</t>
  </si>
  <si>
    <t>Richard Matheson</t>
  </si>
  <si>
    <t>Christopher Reeve</t>
  </si>
  <si>
    <t>5100000.0</t>
  </si>
  <si>
    <t>9709597.0</t>
  </si>
  <si>
    <t>Rastar Pictures</t>
  </si>
  <si>
    <t>103.0</t>
  </si>
  <si>
    <t>21000.0</t>
  </si>
  <si>
    <t>Alan Parker</t>
  </si>
  <si>
    <t>Christopher Gore</t>
  </si>
  <si>
    <t>Eddie Barth</t>
  </si>
  <si>
    <t>21202829.0</t>
  </si>
  <si>
    <t>Metro-Goldwyn-Mayer (MGM)</t>
  </si>
  <si>
    <t>134.0</t>
  </si>
  <si>
    <t>9 to 5</t>
  </si>
  <si>
    <t>29000.0</t>
  </si>
  <si>
    <t>Colin Higgins</t>
  </si>
  <si>
    <t>Patricia Resnick</t>
  </si>
  <si>
    <t>Jane Fonda</t>
  </si>
  <si>
    <t>103300686.0</t>
  </si>
  <si>
    <t>IPC Films</t>
  </si>
  <si>
    <t>The Fog</t>
  </si>
  <si>
    <t>February 8, 1980 (United States)</t>
  </si>
  <si>
    <t>66000.0</t>
  </si>
  <si>
    <t>John Carpenter</t>
  </si>
  <si>
    <t>Adrienne Barbeau</t>
  </si>
  <si>
    <t>1000000.0</t>
  </si>
  <si>
    <t>21448782.0</t>
  </si>
  <si>
    <t>AVCO Embassy Pictures</t>
  </si>
  <si>
    <t>89.0</t>
  </si>
  <si>
    <t>Stir Crazy</t>
  </si>
  <si>
    <t>26000.0</t>
  </si>
  <si>
    <t>Sidney Poitier</t>
  </si>
  <si>
    <t>Bruce Jay Friedman</t>
  </si>
  <si>
    <t>Gene Wilder</t>
  </si>
  <si>
    <t>101300000.0</t>
  </si>
  <si>
    <t>111.0</t>
  </si>
  <si>
    <t>Cruising</t>
  </si>
  <si>
    <t>February 15, 1980 (United States)</t>
  </si>
  <si>
    <t>20000.0</t>
  </si>
  <si>
    <t>William Friedkin</t>
  </si>
  <si>
    <t>Al Pacino</t>
  </si>
  <si>
    <t>West Germany</t>
  </si>
  <si>
    <t>11000000.0</t>
  </si>
  <si>
    <t>19814523.0</t>
  </si>
  <si>
    <t>Lorimar Film Entertainment</t>
  </si>
  <si>
    <t>102.0</t>
  </si>
  <si>
    <t>Heaven's Gate</t>
  </si>
  <si>
    <t>April 24, 1981 (United States)</t>
  </si>
  <si>
    <t>14000.0</t>
  </si>
  <si>
    <t>Michael Cimino</t>
  </si>
  <si>
    <t>Kris Kristofferson</t>
  </si>
  <si>
    <t>44000000.0</t>
  </si>
  <si>
    <t>3484523.0</t>
  </si>
  <si>
    <t>Partisan Productions</t>
  </si>
  <si>
    <t>219.0</t>
  </si>
  <si>
    <t>The Final Countdown</t>
  </si>
  <si>
    <t>August 1, 1980 (United States)</t>
  </si>
  <si>
    <t>22000.0</t>
  </si>
  <si>
    <t>Don Taylor</t>
  </si>
  <si>
    <t>Thomas Hunter</t>
  </si>
  <si>
    <t>Kirk Douglas</t>
  </si>
  <si>
    <t>12000000.0</t>
  </si>
  <si>
    <t>16647800.0</t>
  </si>
  <si>
    <t>Bryna Productions</t>
  </si>
  <si>
    <t>Xanadu</t>
  </si>
  <si>
    <t>August 8, 1980 (United States)</t>
  </si>
  <si>
    <t>12000.0</t>
  </si>
  <si>
    <t>Robert Greenwald</t>
  </si>
  <si>
    <t>Richard Christian Danus</t>
  </si>
  <si>
    <t>Olivia Newton-John</t>
  </si>
  <si>
    <t>22762571.0</t>
  </si>
  <si>
    <t>96.0</t>
  </si>
  <si>
    <t>Urban Cowboy</t>
  </si>
  <si>
    <t>June 6, 1980 (United States)</t>
  </si>
  <si>
    <t>James Bridges</t>
  </si>
  <si>
    <t>Aaron Latham</t>
  </si>
  <si>
    <t>John Travolta</t>
  </si>
  <si>
    <t>46918287.0</t>
  </si>
  <si>
    <t>132.0</t>
  </si>
  <si>
    <t>Altered States</t>
  </si>
  <si>
    <t>December 25, 1980 (United States)</t>
  </si>
  <si>
    <t>33000.0</t>
  </si>
  <si>
    <t>Ken Russell</t>
  </si>
  <si>
    <t>Paddy Chayefsky</t>
  </si>
  <si>
    <t>William Hurt</t>
  </si>
  <si>
    <t>19853892.0</t>
  </si>
  <si>
    <t>Little Darlings</t>
  </si>
  <si>
    <t>March 21, 1980 (United States)</t>
  </si>
  <si>
    <t>5100.0</t>
  </si>
  <si>
    <t>Ron Maxwell</t>
  </si>
  <si>
    <t>Kimi Peck</t>
  </si>
  <si>
    <t>Tatum O'Neal</t>
  </si>
  <si>
    <t>34326249.0</t>
  </si>
  <si>
    <t>Stephen Friedman/Kings Road Productions</t>
  </si>
  <si>
    <t>Raise the Titanic</t>
  </si>
  <si>
    <t>5.0</t>
  </si>
  <si>
    <t>4100.0</t>
  </si>
  <si>
    <t>Jerry Jameson</t>
  </si>
  <si>
    <t>Adam Kennedy</t>
  </si>
  <si>
    <t>Jason Robards</t>
  </si>
  <si>
    <t>36000000.0</t>
  </si>
  <si>
    <t>ITC Films</t>
  </si>
  <si>
    <t>115.0</t>
  </si>
  <si>
    <t>Brubaker</t>
  </si>
  <si>
    <t>17000.0</t>
  </si>
  <si>
    <t>Stuart Rosenberg</t>
  </si>
  <si>
    <t>W.D. Richter</t>
  </si>
  <si>
    <t>9000000.0</t>
  </si>
  <si>
    <t>37121708.0</t>
  </si>
  <si>
    <t>Twentieth Century Fox</t>
  </si>
  <si>
    <t>131.0</t>
  </si>
  <si>
    <t>American Gigolo</t>
  </si>
  <si>
    <t>February 1, 1980 (United States)</t>
  </si>
  <si>
    <t>Paul Schrader</t>
  </si>
  <si>
    <t>Richard Gere</t>
  </si>
  <si>
    <t>4800000.0</t>
  </si>
  <si>
    <t>22743674.0</t>
  </si>
  <si>
    <t>117.0</t>
  </si>
  <si>
    <t>My Bodyguard</t>
  </si>
  <si>
    <t>September 26, 1980 (United States)</t>
  </si>
  <si>
    <t>8900.0</t>
  </si>
  <si>
    <t>Tony Bill</t>
  </si>
  <si>
    <t>Alan Ormsby</t>
  </si>
  <si>
    <t>Chris Makepeace</t>
  </si>
  <si>
    <t>22482952.0</t>
  </si>
  <si>
    <t>July 18, 1980 (United States)</t>
  </si>
  <si>
    <t>16000.0</t>
  </si>
  <si>
    <t>Paul Lynch</t>
  </si>
  <si>
    <t>William Gray</t>
  </si>
  <si>
    <t>Leslie Nielsen</t>
  </si>
  <si>
    <t>Canada</t>
  </si>
  <si>
    <t>14796236.0</t>
  </si>
  <si>
    <t>Guardian Trust Company</t>
  </si>
  <si>
    <t>92.0</t>
  </si>
  <si>
    <t>Smokey and the Bandit II</t>
  </si>
  <si>
    <t>August 15, 1980 (United States)</t>
  </si>
  <si>
    <t>15000.0</t>
  </si>
  <si>
    <t>Hal Needham</t>
  </si>
  <si>
    <t>Burt Reynolds</t>
  </si>
  <si>
    <t>66132626.0</t>
  </si>
  <si>
    <t>Cattle Annie and Little Britches</t>
  </si>
  <si>
    <t>604.0</t>
  </si>
  <si>
    <t>Lamont Johnson</t>
  </si>
  <si>
    <t>David Eyre</t>
  </si>
  <si>
    <t>Scott Glenn</t>
  </si>
  <si>
    <t>534816.0</t>
  </si>
  <si>
    <t>Cattle Annie Productions</t>
  </si>
  <si>
    <t>97.0</t>
  </si>
  <si>
    <t>Seems Like Old Times</t>
  </si>
  <si>
    <t>9100.0</t>
  </si>
  <si>
    <t>Jay Sandrich</t>
  </si>
  <si>
    <t>Neil Simon</t>
  </si>
  <si>
    <t>Goldie Hawn</t>
  </si>
  <si>
    <t>43995918.0</t>
  </si>
  <si>
    <t>Rastar Films</t>
  </si>
  <si>
    <t>Private Benjamin</t>
  </si>
  <si>
    <t>October 10, 1980 (United States)</t>
  </si>
  <si>
    <t>24000.0</t>
  </si>
  <si>
    <t>Howard Zieff</t>
  </si>
  <si>
    <t>Nancy Meyers</t>
  </si>
  <si>
    <t>69847348.0</t>
  </si>
  <si>
    <t>The Hollywood Knights</t>
  </si>
  <si>
    <t>May 30, 1980 (United States)</t>
  </si>
  <si>
    <t>4300.0</t>
  </si>
  <si>
    <t>Floyd Mutrux</t>
  </si>
  <si>
    <t>Tony Danza</t>
  </si>
  <si>
    <t>4000000.0</t>
  </si>
  <si>
    <t>PolyGram Filmed Entertainment</t>
  </si>
  <si>
    <t>91.0</t>
  </si>
  <si>
    <t>Motel Hell</t>
  </si>
  <si>
    <t>October 24, 1980 (United States)</t>
  </si>
  <si>
    <t>6.0</t>
  </si>
  <si>
    <t>11000.0</t>
  </si>
  <si>
    <t>Kevin Connor</t>
  </si>
  <si>
    <t>Robert Jaffe</t>
  </si>
  <si>
    <t>Rory Calhoun</t>
  </si>
  <si>
    <t>3000000.0</t>
  </si>
  <si>
    <t>6342668.0</t>
  </si>
  <si>
    <t>Camp Hill</t>
  </si>
  <si>
    <t>101.0</t>
  </si>
  <si>
    <t>The Jazz Singer</t>
  </si>
  <si>
    <t>4000.0</t>
  </si>
  <si>
    <t>Richard Fleischer</t>
  </si>
  <si>
    <t>Samson Raphaelson</t>
  </si>
  <si>
    <t>Laurence Olivier</t>
  </si>
  <si>
    <t>27118000.0</t>
  </si>
  <si>
    <t>EMI Films</t>
  </si>
  <si>
    <t>Coal Miner's Daughter</t>
  </si>
  <si>
    <t>March 7, 1980 (United States)</t>
  </si>
  <si>
    <t>Michael Apted</t>
  </si>
  <si>
    <t>Thomas Rickman</t>
  </si>
  <si>
    <t>Sissy Spacek</t>
  </si>
  <si>
    <t>67182787.0</t>
  </si>
  <si>
    <t>The Watcher in the Woods</t>
  </si>
  <si>
    <t>Family</t>
  </si>
  <si>
    <t>October 9, 1981 (United States)</t>
  </si>
  <si>
    <t>5700.0</t>
  </si>
  <si>
    <t>John Hough</t>
  </si>
  <si>
    <t>Brian Clemens</t>
  </si>
  <si>
    <t>Bette Davis</t>
  </si>
  <si>
    <t>Walt Disney Productions</t>
  </si>
  <si>
    <t>84.0</t>
  </si>
  <si>
    <t>Breaker Morant</t>
  </si>
  <si>
    <t>July 3, 1980 (Australia)</t>
  </si>
  <si>
    <t>13000.0</t>
  </si>
  <si>
    <t>Bruce Beresford</t>
  </si>
  <si>
    <t>Jonathan Hardy</t>
  </si>
  <si>
    <t>Edward Woodward</t>
  </si>
  <si>
    <t>The South Australian Film Corporation</t>
  </si>
  <si>
    <t>107.0</t>
  </si>
  <si>
    <t>The Stunt Man</t>
  </si>
  <si>
    <t>June 27, 1980 (United States)</t>
  </si>
  <si>
    <t>9000.0</t>
  </si>
  <si>
    <t>Richard Rush</t>
  </si>
  <si>
    <t>Lawrence B. Marcus</t>
  </si>
  <si>
    <t>Peter O'Toole</t>
  </si>
  <si>
    <t>7063886.0</t>
  </si>
  <si>
    <t>Melvin Simon Productions</t>
  </si>
  <si>
    <t>Where the Buffalo Roam</t>
  </si>
  <si>
    <t>April 25, 1980 (United States)</t>
  </si>
  <si>
    <t>Art Linson</t>
  </si>
  <si>
    <t>Hunter S. Thompson</t>
  </si>
  <si>
    <t>Peter Boyle</t>
  </si>
  <si>
    <t>6659377.0</t>
  </si>
  <si>
    <t>99.0</t>
  </si>
  <si>
    <t>The Awakening</t>
  </si>
  <si>
    <t>October 31, 1980 (United States)</t>
  </si>
  <si>
    <t>2000.0</t>
  </si>
  <si>
    <t>Mike Newell</t>
  </si>
  <si>
    <t>Allan Scott</t>
  </si>
  <si>
    <t>Charlton Heston</t>
  </si>
  <si>
    <t>8415112.0</t>
  </si>
  <si>
    <t>Cheech and Chong's Next Movie</t>
  </si>
  <si>
    <t>Tommy Chong</t>
  </si>
  <si>
    <t>Cheech Marin</t>
  </si>
  <si>
    <t>41675194.0</t>
  </si>
  <si>
    <t>The Island</t>
  </si>
  <si>
    <t>3900.0</t>
  </si>
  <si>
    <t>Michael Ritchie</t>
  </si>
  <si>
    <t>Peter Benchley</t>
  </si>
  <si>
    <t>22000000.0</t>
  </si>
  <si>
    <t>15716828.0</t>
  </si>
  <si>
    <t>The Boogey Man</t>
  </si>
  <si>
    <t>November 7, 1980 (United States)</t>
  </si>
  <si>
    <t>Ulli Lommel</t>
  </si>
  <si>
    <t>Suzanna Love</t>
  </si>
  <si>
    <t>300000.0</t>
  </si>
  <si>
    <t>The Jerry Gross Organization</t>
  </si>
  <si>
    <t>82.0</t>
  </si>
  <si>
    <t>The Nude Bomb</t>
  </si>
  <si>
    <t>3100.0</t>
  </si>
  <si>
    <t>Clive Donner</t>
  </si>
  <si>
    <t>Mel Brooks</t>
  </si>
  <si>
    <t>Don Adams</t>
  </si>
  <si>
    <t>14662035.0</t>
  </si>
  <si>
    <t>94.0</t>
  </si>
  <si>
    <t>Lion of the Desert</t>
  </si>
  <si>
    <t>May 16, 1981 (Japan)</t>
  </si>
  <si>
    <t>Moustapha Akkad</t>
  </si>
  <si>
    <t>David Butler</t>
  </si>
  <si>
    <t>Anthony Quinn</t>
  </si>
  <si>
    <t>Libya</t>
  </si>
  <si>
    <t>35000000.0</t>
  </si>
  <si>
    <t>Falcon International Productions</t>
  </si>
  <si>
    <t>173.0</t>
  </si>
  <si>
    <t>Stardust Memories</t>
  </si>
  <si>
    <t>Woody Allen</t>
  </si>
  <si>
    <t>10389003.0</t>
  </si>
  <si>
    <t>Jack Rollins &amp; Charles H. Joffe Productions</t>
  </si>
  <si>
    <t>Melvin and Howard</t>
  </si>
  <si>
    <t>4500.0</t>
  </si>
  <si>
    <t>Jonathan Demme</t>
  </si>
  <si>
    <t>Bo Goldman</t>
  </si>
  <si>
    <t>Paul Le Mat</t>
  </si>
  <si>
    <t>7000000.0</t>
  </si>
  <si>
    <t>4309490.0</t>
  </si>
  <si>
    <t>Can't Stop the Music</t>
  </si>
  <si>
    <t>3700.0</t>
  </si>
  <si>
    <t>Nancy Walker</t>
  </si>
  <si>
    <t>Bronte Woodard</t>
  </si>
  <si>
    <t>Ray Simpson</t>
  </si>
  <si>
    <t>Bronco Billy</t>
  </si>
  <si>
    <t>June 11, 1980 (United States)</t>
  </si>
  <si>
    <t>Dennis Hackin</t>
  </si>
  <si>
    <t>24265659.0</t>
  </si>
  <si>
    <t>City of Women</t>
  </si>
  <si>
    <t>April 8, 1981 (United States)</t>
  </si>
  <si>
    <t>6700.0</t>
  </si>
  <si>
    <t>Federico Fellini</t>
  </si>
  <si>
    <t>Marcello Mastroianni</t>
  </si>
  <si>
    <t>Italy</t>
  </si>
  <si>
    <t>12516.0</t>
  </si>
  <si>
    <t>Opera Film Produzione</t>
  </si>
  <si>
    <t>139.0</t>
  </si>
  <si>
    <t>The Private Eyes</t>
  </si>
  <si>
    <t>November 21, 1980 (United States)</t>
  </si>
  <si>
    <t>2900.0</t>
  </si>
  <si>
    <t>Lang Elliott</t>
  </si>
  <si>
    <t>Tim Conway</t>
  </si>
  <si>
    <t>Tri Star Productions</t>
  </si>
  <si>
    <t>When Time Ran Out...</t>
  </si>
  <si>
    <t>March 28, 1980 (United States)</t>
  </si>
  <si>
    <t>2600.0</t>
  </si>
  <si>
    <t>James Goldstone</t>
  </si>
  <si>
    <t>Gordon Thomas</t>
  </si>
  <si>
    <t>Paul Newman</t>
  </si>
  <si>
    <t>3763988.0</t>
  </si>
  <si>
    <t>International Cinema</t>
  </si>
  <si>
    <t>121.0</t>
  </si>
  <si>
    <t>Oh Heavenly Dog</t>
  </si>
  <si>
    <t>July 11, 1980 (United States)</t>
  </si>
  <si>
    <t>2400.0</t>
  </si>
  <si>
    <t>Joe Camp</t>
  </si>
  <si>
    <t>Rod Browning</t>
  </si>
  <si>
    <t>6216067.0</t>
  </si>
  <si>
    <t>Mulberry Square Productions</t>
  </si>
  <si>
    <t>The Octagon</t>
  </si>
  <si>
    <t>5200.0</t>
  </si>
  <si>
    <t>Eric Karson</t>
  </si>
  <si>
    <t>Leigh Chapman</t>
  </si>
  <si>
    <t>Chuck Norris</t>
  </si>
  <si>
    <t>18971000.0</t>
  </si>
  <si>
    <t>American Cinema Productions</t>
  </si>
  <si>
    <t>Hangar 18</t>
  </si>
  <si>
    <t>March 13, 1981 (Ireland)</t>
  </si>
  <si>
    <t>James L. Conway</t>
  </si>
  <si>
    <t>Ken Pettus</t>
  </si>
  <si>
    <t>Darren McGavin</t>
  </si>
  <si>
    <t>Sunn Classic Pictures</t>
  </si>
  <si>
    <t>Herbie Goes Bananas</t>
  </si>
  <si>
    <t>G</t>
  </si>
  <si>
    <t>June 25, 1980 (United States)</t>
  </si>
  <si>
    <t>5300.0</t>
  </si>
  <si>
    <t>Vincent McEveety</t>
  </si>
  <si>
    <t>Don Tait</t>
  </si>
  <si>
    <t>Charles Martin Smith</t>
  </si>
  <si>
    <t>The Competition</t>
  </si>
  <si>
    <t>December 3, 1980 (United States)</t>
  </si>
  <si>
    <t>1900.0</t>
  </si>
  <si>
    <t>Joel Oliansky</t>
  </si>
  <si>
    <t>Richard Dreyfuss</t>
  </si>
  <si>
    <t>14287755.0</t>
  </si>
  <si>
    <t>123.0</t>
  </si>
  <si>
    <t>It's My Turn</t>
  </si>
  <si>
    <t>February 5, 1981 (Argentina)</t>
  </si>
  <si>
    <t>875.0</t>
  </si>
  <si>
    <t>Claudia Weill</t>
  </si>
  <si>
    <t>Eleanor Bergstein</t>
  </si>
  <si>
    <t>Jill Clayburgh</t>
  </si>
  <si>
    <t>Honeysuckle Rose</t>
  </si>
  <si>
    <t>1400.0</t>
  </si>
  <si>
    <t>Jerry Schatzberg</t>
  </si>
  <si>
    <t>Gösta Stevens</t>
  </si>
  <si>
    <t>Willie Nelson</t>
  </si>
  <si>
    <t>17815212.0</t>
  </si>
  <si>
    <t>Major Studio Partners</t>
  </si>
  <si>
    <t>119.0</t>
  </si>
  <si>
    <t>Resurrection</t>
  </si>
  <si>
    <t>2800.0</t>
  </si>
  <si>
    <t>Daniel Petrie</t>
  </si>
  <si>
    <t>Lewis John Carlino</t>
  </si>
  <si>
    <t>Ellen Burstyn</t>
  </si>
  <si>
    <t>3910019.0</t>
  </si>
  <si>
    <t>Fatso</t>
  </si>
  <si>
    <t>Anne Bancroft</t>
  </si>
  <si>
    <t>Dom DeLuise</t>
  </si>
  <si>
    <t>7653061.0</t>
  </si>
  <si>
    <t>Brooksfilms</t>
  </si>
  <si>
    <t>93.0</t>
  </si>
  <si>
    <t>Moscow Does Not Believe in Tears</t>
  </si>
  <si>
    <t>February 11, 1980 (Soviet Union)</t>
  </si>
  <si>
    <t>Vladimir Menshov</t>
  </si>
  <si>
    <t>Valentin Chernykh</t>
  </si>
  <si>
    <t>Vera Alentova</t>
  </si>
  <si>
    <t>Soviet Union</t>
  </si>
  <si>
    <t>900000.0</t>
  </si>
  <si>
    <t>Mosfilm</t>
  </si>
  <si>
    <t>150.0</t>
  </si>
  <si>
    <t>The Fiendish Plot of Dr. Fu Manchu</t>
  </si>
  <si>
    <t>Piers Haggard</t>
  </si>
  <si>
    <t>Rudy Dochtermann</t>
  </si>
  <si>
    <t>Peter Sellers</t>
  </si>
  <si>
    <t>10697276.0</t>
  </si>
  <si>
    <t>Braun Entertainment Group</t>
  </si>
  <si>
    <t>Serial</t>
  </si>
  <si>
    <t>915.0</t>
  </si>
  <si>
    <t>Bill Persky</t>
  </si>
  <si>
    <t>Cyra McFadden</t>
  </si>
  <si>
    <t>Martin Mull</t>
  </si>
  <si>
    <t>9870727.0</t>
  </si>
  <si>
    <t>86.0</t>
  </si>
  <si>
    <t>Hero at Large</t>
  </si>
  <si>
    <t>1500.0</t>
  </si>
  <si>
    <t>Martin Davidson</t>
  </si>
  <si>
    <t>AJ Carothers</t>
  </si>
  <si>
    <t>John Ritter</t>
  </si>
  <si>
    <t>15934737.0</t>
  </si>
  <si>
    <t>Kings Road Entertainment</t>
  </si>
  <si>
    <t>Wholly Moses!</t>
  </si>
  <si>
    <t>1800.0</t>
  </si>
  <si>
    <t>Gary Weis</t>
  </si>
  <si>
    <t>Guy Thomas</t>
  </si>
  <si>
    <t>Dudley Moore</t>
  </si>
  <si>
    <t>14155617.0</t>
  </si>
  <si>
    <t>Bon Voyage, Charlie Brown (and Don't Come Back!!)</t>
  </si>
  <si>
    <t>Bill Melendez</t>
  </si>
  <si>
    <t>Charles M. Schulz</t>
  </si>
  <si>
    <t>Scott Beach</t>
  </si>
  <si>
    <t>2013193.0</t>
  </si>
  <si>
    <t>Lee Mendelson Film Productions</t>
  </si>
  <si>
    <t>75.0</t>
  </si>
  <si>
    <t>In God We Trust (or Gimme That Prime Time Religion)</t>
  </si>
  <si>
    <t>965.0</t>
  </si>
  <si>
    <t>Marty Feldman</t>
  </si>
  <si>
    <t>5215015.0</t>
  </si>
  <si>
    <t>Roadie</t>
  </si>
  <si>
    <t>1100.0</t>
  </si>
  <si>
    <t>Alan Rudolph</t>
  </si>
  <si>
    <t>Big Boy Medlin</t>
  </si>
  <si>
    <t>Meat Loaf</t>
  </si>
  <si>
    <t>4226370.0</t>
  </si>
  <si>
    <t>Alive Enterprises</t>
  </si>
  <si>
    <t>106.0</t>
  </si>
  <si>
    <t>Just Tell Me What You Want</t>
  </si>
  <si>
    <t>January 18, 1980 (United States)</t>
  </si>
  <si>
    <t>585.0</t>
  </si>
  <si>
    <t>Sidney Lumet</t>
  </si>
  <si>
    <t>Jay Presson Allen</t>
  </si>
  <si>
    <t>Ali MacGraw</t>
  </si>
  <si>
    <t>2086905.0</t>
  </si>
  <si>
    <t>112.0</t>
  </si>
  <si>
    <t>The Last Flight of Noah's Ark</t>
  </si>
  <si>
    <t>1300.0</t>
  </si>
  <si>
    <t>Charles Jarrott</t>
  </si>
  <si>
    <t>Ernest K. Gann</t>
  </si>
  <si>
    <t>Elliott Gould</t>
  </si>
  <si>
    <t>Little Miss Marker</t>
  </si>
  <si>
    <t>Walter Bernstein</t>
  </si>
  <si>
    <t>Damon Runyon</t>
  </si>
  <si>
    <t>Walter Matthau</t>
  </si>
  <si>
    <t>6321392.0</t>
  </si>
  <si>
    <t>Willie &amp; Phil</t>
  </si>
  <si>
    <t>415.0</t>
  </si>
  <si>
    <t>Paul Mazursky</t>
  </si>
  <si>
    <t>Jean Gruault</t>
  </si>
  <si>
    <t>Michael Ontkean</t>
  </si>
  <si>
    <t>5500000.0</t>
  </si>
  <si>
    <t>4400000.0</t>
  </si>
  <si>
    <t>Babylon</t>
  </si>
  <si>
    <t>November 1980 (United Kingdom)</t>
  </si>
  <si>
    <t>Franco Rosso</t>
  </si>
  <si>
    <t>David N. Haynes</t>
  </si>
  <si>
    <t>109749.0</t>
  </si>
  <si>
    <t>Diversity Music</t>
  </si>
  <si>
    <t>Windwalker</t>
  </si>
  <si>
    <t>November 18, 1983 (Sweden)</t>
  </si>
  <si>
    <t>1000.0</t>
  </si>
  <si>
    <t>Kieth Merrill</t>
  </si>
  <si>
    <t>Ray Goldrup</t>
  </si>
  <si>
    <t>Trevor Howard</t>
  </si>
  <si>
    <t>Santa Fe International</t>
  </si>
  <si>
    <t>108.0</t>
  </si>
  <si>
    <t>Phobia</t>
  </si>
  <si>
    <t>September 9, 1980 (United States)</t>
  </si>
  <si>
    <t>4.0</t>
  </si>
  <si>
    <t>546.0</t>
  </si>
  <si>
    <t>John Huston</t>
  </si>
  <si>
    <t>Gary Sherman</t>
  </si>
  <si>
    <t>Paul Michael Glaser</t>
  </si>
  <si>
    <t>59167.0</t>
  </si>
  <si>
    <t>Borough Park Productions</t>
  </si>
  <si>
    <t>Windows</t>
  </si>
  <si>
    <t>643.0</t>
  </si>
  <si>
    <t>Gordon Willis</t>
  </si>
  <si>
    <t>Barry Siegel</t>
  </si>
  <si>
    <t>Talia Shire</t>
  </si>
  <si>
    <t>2128395.0</t>
  </si>
  <si>
    <t>Mike Lobell Productions</t>
  </si>
  <si>
    <t>Loving Couples</t>
  </si>
  <si>
    <t>351.0</t>
  </si>
  <si>
    <t>Jack Smight</t>
  </si>
  <si>
    <t>Martin Donovan</t>
  </si>
  <si>
    <t>Shirley MacLaine</t>
  </si>
  <si>
    <t>2806659.0</t>
  </si>
  <si>
    <t>Time Life Films</t>
  </si>
  <si>
    <t>The King and the Mockingbird</t>
  </si>
  <si>
    <t>Not Rated</t>
  </si>
  <si>
    <t>March 19, 1980 (France)</t>
  </si>
  <si>
    <t>4800.0</t>
  </si>
  <si>
    <t>Paul Grimault</t>
  </si>
  <si>
    <t>Hans Christian Andersen</t>
  </si>
  <si>
    <t>Jean Martin</t>
  </si>
  <si>
    <t>France</t>
  </si>
  <si>
    <t>167451.0</t>
  </si>
  <si>
    <t>Les Films Paul Grimault</t>
  </si>
  <si>
    <t>83.0</t>
  </si>
  <si>
    <t>Oh, God! Book II</t>
  </si>
  <si>
    <t>2100.0</t>
  </si>
  <si>
    <t>Gilbert Cates</t>
  </si>
  <si>
    <t>Josh Greenfeld</t>
  </si>
  <si>
    <t>George Burns</t>
  </si>
  <si>
    <t>14504277.0</t>
  </si>
  <si>
    <t>Those Lips, Those Eyes</t>
  </si>
  <si>
    <t>269.0</t>
  </si>
  <si>
    <t>Michael Pressman</t>
  </si>
  <si>
    <t>David Shaber</t>
  </si>
  <si>
    <t>Frank Langella</t>
  </si>
  <si>
    <t>804713.0</t>
  </si>
  <si>
    <t>Herb Jaffe</t>
  </si>
  <si>
    <t>105.0</t>
  </si>
  <si>
    <t>La Cage aux Folles II</t>
  </si>
  <si>
    <t>February 15, 1981 (United States)</t>
  </si>
  <si>
    <t>Édouard Molinaro</t>
  </si>
  <si>
    <t>Jean Poiret</t>
  </si>
  <si>
    <t>Michel Serrault</t>
  </si>
  <si>
    <t>6950125.0</t>
  </si>
  <si>
    <t>Da.Ma. Cinematografica</t>
  </si>
  <si>
    <t>The Gong Show Movie</t>
  </si>
  <si>
    <t>May 23, 1980 (United States)</t>
  </si>
  <si>
    <t>740.0</t>
  </si>
  <si>
    <t>Chuck Barris</t>
  </si>
  <si>
    <t>6621520.0</t>
  </si>
  <si>
    <t>Chuck Barris Productions</t>
  </si>
  <si>
    <t>Gilda Live</t>
  </si>
  <si>
    <t>599.0</t>
  </si>
  <si>
    <t>Mike Nichols</t>
  </si>
  <si>
    <t>Anne Beatts</t>
  </si>
  <si>
    <t>Gilda Radner</t>
  </si>
  <si>
    <t>2261507.0</t>
  </si>
  <si>
    <t>Broadway Productions</t>
  </si>
  <si>
    <t>Why Would I Lie?</t>
  </si>
  <si>
    <t>211.0</t>
  </si>
  <si>
    <t>Larry Peerce</t>
  </si>
  <si>
    <t>Hollis Hodges</t>
  </si>
  <si>
    <t>Treat Williams</t>
  </si>
  <si>
    <t>1175855.0</t>
  </si>
  <si>
    <t>First Family</t>
  </si>
  <si>
    <t>593.0</t>
  </si>
  <si>
    <t>Buck Henry</t>
  </si>
  <si>
    <t>Bob Newhart</t>
  </si>
  <si>
    <t>15198912.0</t>
  </si>
  <si>
    <t>F.F. Associates</t>
  </si>
  <si>
    <t>Mantis Fist Fighter</t>
  </si>
  <si>
    <t>July 9, 1982 (United States)</t>
  </si>
  <si>
    <t>230.0</t>
  </si>
  <si>
    <t>Wing-Cho Yip</t>
  </si>
  <si>
    <t>Hsin-Yi Chang</t>
  </si>
  <si>
    <t>Ka-Yan Leung</t>
  </si>
  <si>
    <t>Hong Kong</t>
  </si>
  <si>
    <t>East Asia Film Company</t>
  </si>
  <si>
    <t>Indiana Jones and the Raiders of the Lost Ark</t>
  </si>
  <si>
    <t>June 12, 1981 (United States)</t>
  </si>
  <si>
    <t>905000.0</t>
  </si>
  <si>
    <t>Steven Spielberg</t>
  </si>
  <si>
    <t>Lawrence Kasdan</t>
  </si>
  <si>
    <t>Harrison Ford</t>
  </si>
  <si>
    <t>389925971.0</t>
  </si>
  <si>
    <t>Body Heat</t>
  </si>
  <si>
    <t>August 28, 1981 (United States)</t>
  </si>
  <si>
    <t>32000.0</t>
  </si>
  <si>
    <t>24058838.0</t>
  </si>
  <si>
    <t>The Ladd Company</t>
  </si>
  <si>
    <t>113.0</t>
  </si>
  <si>
    <t>An American Werewolf in London</t>
  </si>
  <si>
    <t>August 21, 1981 (United States)</t>
  </si>
  <si>
    <t>97000.0</t>
  </si>
  <si>
    <t>David Naughton</t>
  </si>
  <si>
    <t>30669378.0</t>
  </si>
  <si>
    <t>Polygram Pictures</t>
  </si>
  <si>
    <t>Escape from New York</t>
  </si>
  <si>
    <t>July 10, 1981 (United States)</t>
  </si>
  <si>
    <t>131000.0</t>
  </si>
  <si>
    <t>Kurt Russell</t>
  </si>
  <si>
    <t>25244626.0</t>
  </si>
  <si>
    <t>The Evil Dead</t>
  </si>
  <si>
    <t>NC-17</t>
  </si>
  <si>
    <t>April 15, 1983 (United States)</t>
  </si>
  <si>
    <t>192000.0</t>
  </si>
  <si>
    <t>Sam Raimi</t>
  </si>
  <si>
    <t>Bruce Campbell</t>
  </si>
  <si>
    <t>350000.0</t>
  </si>
  <si>
    <t>2956630.0</t>
  </si>
  <si>
    <t>Renaissance Pictures</t>
  </si>
  <si>
    <t>85.0</t>
  </si>
  <si>
    <t>Porky's</t>
  </si>
  <si>
    <t>March 19, 1982 (United States)</t>
  </si>
  <si>
    <t>40000.0</t>
  </si>
  <si>
    <t>Bob Clark</t>
  </si>
  <si>
    <t>Dan Monahan</t>
  </si>
  <si>
    <t>2500000.0</t>
  </si>
  <si>
    <t>111289673.0</t>
  </si>
  <si>
    <t>Astral Bellevue Pathé</t>
  </si>
  <si>
    <t>Blow Out</t>
  </si>
  <si>
    <t>July 24, 1981 (United States)</t>
  </si>
  <si>
    <t>47000.0</t>
  </si>
  <si>
    <t>42000.0</t>
  </si>
  <si>
    <t>Desmond Davis</t>
  </si>
  <si>
    <t>Beverley Cross</t>
  </si>
  <si>
    <t>41092328.0</t>
  </si>
  <si>
    <t>Charles H. Schneer Productions</t>
  </si>
  <si>
    <t>118.0</t>
  </si>
  <si>
    <t>Excalibur</t>
  </si>
  <si>
    <t>April 10, 1981 (United States)</t>
  </si>
  <si>
    <t>59000.0</t>
  </si>
  <si>
    <t>John Boorman</t>
  </si>
  <si>
    <t>Thomas Malory</t>
  </si>
  <si>
    <t>Nigel Terry</t>
  </si>
  <si>
    <t>34971136.0</t>
  </si>
  <si>
    <t>Cinema '84</t>
  </si>
  <si>
    <t>140.0</t>
  </si>
  <si>
    <t>Mad Max 2</t>
  </si>
  <si>
    <t>May 21, 1982 (United States)</t>
  </si>
  <si>
    <t>170000.0</t>
  </si>
  <si>
    <t>George Miller</t>
  </si>
  <si>
    <t>Terry Hayes</t>
  </si>
  <si>
    <t>Mel Gibson</t>
  </si>
  <si>
    <t>23668369.0</t>
  </si>
  <si>
    <t>Kennedy Miller Productions</t>
  </si>
  <si>
    <t>Das Boot</t>
  </si>
  <si>
    <t>February 10, 1982 (United States)</t>
  </si>
  <si>
    <t>237000.0</t>
  </si>
  <si>
    <t>Wolfgang Petersen</t>
  </si>
  <si>
    <t>Jürgen Prochnow</t>
  </si>
  <si>
    <t>11487676.0</t>
  </si>
  <si>
    <t>Bavaria Film</t>
  </si>
  <si>
    <t>149.0</t>
  </si>
  <si>
    <t>Stripes</t>
  </si>
  <si>
    <t>June 26, 1981 (United States)</t>
  </si>
  <si>
    <t>68000.0</t>
  </si>
  <si>
    <t>Ivan Reitman</t>
  </si>
  <si>
    <t>Len Blum</t>
  </si>
  <si>
    <t>Bill Murray</t>
  </si>
  <si>
    <t>85297000.0</t>
  </si>
  <si>
    <t>Possession</t>
  </si>
  <si>
    <t>October 28, 1983 (United States)</t>
  </si>
  <si>
    <t>Andrzej Zulawski</t>
  </si>
  <si>
    <t>Isabelle Adjani</t>
  </si>
  <si>
    <t>1113538.0</t>
  </si>
  <si>
    <t>Gaumont</t>
  </si>
  <si>
    <t>The Cannonball Run</t>
  </si>
  <si>
    <t>34000.0</t>
  </si>
  <si>
    <t>Brock Yates</t>
  </si>
  <si>
    <t>72179579.0</t>
  </si>
  <si>
    <t>Golden Harvest Company</t>
  </si>
  <si>
    <t>Thief</t>
  </si>
  <si>
    <t>March 27, 1981 (United States)</t>
  </si>
  <si>
    <t>Michael Mann</t>
  </si>
  <si>
    <t>Frank Hohimer</t>
  </si>
  <si>
    <t>James Caan</t>
  </si>
  <si>
    <t>11492915.0</t>
  </si>
  <si>
    <t>Mann/Caan Productions</t>
  </si>
  <si>
    <t>Endless Love</t>
  </si>
  <si>
    <t>July 17, 1981 (United States)</t>
  </si>
  <si>
    <t>7600.0</t>
  </si>
  <si>
    <t>Franco Zeffirelli</t>
  </si>
  <si>
    <t>Scott Spencer</t>
  </si>
  <si>
    <t>32492674.0</t>
  </si>
  <si>
    <t>Time Bandits</t>
  </si>
  <si>
    <t>November 6, 1981 (United States)</t>
  </si>
  <si>
    <t>60000.0</t>
  </si>
  <si>
    <t>Terry Gilliam</t>
  </si>
  <si>
    <t>Michael Palin</t>
  </si>
  <si>
    <t>Sean Connery</t>
  </si>
  <si>
    <t>42368025.0</t>
  </si>
  <si>
    <t>HandMade Films</t>
  </si>
  <si>
    <t>110.0</t>
  </si>
  <si>
    <t>The Four Seasons</t>
  </si>
  <si>
    <t>May 22, 1981 (United States)</t>
  </si>
  <si>
    <t>4200.0</t>
  </si>
  <si>
    <t>Alan Alda</t>
  </si>
  <si>
    <t>50427646.0</t>
  </si>
  <si>
    <t>Friday the 13th Part 2</t>
  </si>
  <si>
    <t>May 1, 1981 (United States)</t>
  </si>
  <si>
    <t>61000.0</t>
  </si>
  <si>
    <t>Steve Miner</t>
  </si>
  <si>
    <t>Ron Kurz</t>
  </si>
  <si>
    <t>1250000.0</t>
  </si>
  <si>
    <t>21722776.0</t>
  </si>
  <si>
    <t>Georgetown Productions Inc.</t>
  </si>
  <si>
    <t>87.0</t>
  </si>
  <si>
    <t>Scanners</t>
  </si>
  <si>
    <t>January 14, 1981 (United States)</t>
  </si>
  <si>
    <t>51000.0</t>
  </si>
  <si>
    <t>David Cronenberg</t>
  </si>
  <si>
    <t>Jennifer O'Neill</t>
  </si>
  <si>
    <t>14225876.0</t>
  </si>
  <si>
    <t>Canadian Film Development Corporation (CFDC)</t>
  </si>
  <si>
    <t>For Your Eyes Only</t>
  </si>
  <si>
    <t>94000.0</t>
  </si>
  <si>
    <t>John Glen</t>
  </si>
  <si>
    <t>Richard Maibaum</t>
  </si>
  <si>
    <t>Roger Moore</t>
  </si>
  <si>
    <t>28000000.0</t>
  </si>
  <si>
    <t>54813222.0</t>
  </si>
  <si>
    <t>Eon Productions</t>
  </si>
  <si>
    <t>Halloween II</t>
  </si>
  <si>
    <t>October 30, 1981 (United States)</t>
  </si>
  <si>
    <t>77000.0</t>
  </si>
  <si>
    <t>Rick Rosenthal</t>
  </si>
  <si>
    <t>Jamie Lee Curtis</t>
  </si>
  <si>
    <t>25533818.0</t>
  </si>
  <si>
    <t>Dino De Laurentiis Company</t>
  </si>
  <si>
    <t>Taps</t>
  </si>
  <si>
    <t>December 25, 1981 (United States)</t>
  </si>
  <si>
    <t>Harold Becker</t>
  </si>
  <si>
    <t>Darryl Ponicsan</t>
  </si>
  <si>
    <t>George C. Scott</t>
  </si>
  <si>
    <t>14000000.0</t>
  </si>
  <si>
    <t>35856053.0</t>
  </si>
  <si>
    <t>126.0</t>
  </si>
  <si>
    <t>Reds</t>
  </si>
  <si>
    <t>Warren Beatty</t>
  </si>
  <si>
    <t>32000000.0</t>
  </si>
  <si>
    <t>40382659.0</t>
  </si>
  <si>
    <t>Barclays Mercantile Industrial Finance</t>
  </si>
  <si>
    <t>195.0</t>
  </si>
  <si>
    <t>On Golden Pond</t>
  </si>
  <si>
    <t>February 12, 1982 (United States)</t>
  </si>
  <si>
    <t>Mark Rydell</t>
  </si>
  <si>
    <t>Ernest Thompson</t>
  </si>
  <si>
    <t>Katharine Hepburn</t>
  </si>
  <si>
    <t>119285432.0</t>
  </si>
  <si>
    <t>The Fox and the Hound</t>
  </si>
  <si>
    <t>87000.0</t>
  </si>
  <si>
    <t>Directors</t>
  </si>
  <si>
    <t>Daniel P. Mannix</t>
  </si>
  <si>
    <t>Mickey Rooney</t>
  </si>
  <si>
    <t>63456988.0</t>
  </si>
  <si>
    <t>Walt Disney Animation Studios</t>
  </si>
  <si>
    <t>Chariots of Fire</t>
  </si>
  <si>
    <t>April 9, 1982 (United States)</t>
  </si>
  <si>
    <t>56000.0</t>
  </si>
  <si>
    <t>Hugh Hudson</t>
  </si>
  <si>
    <t>Colin Welland</t>
  </si>
  <si>
    <t>Ben Cross</t>
  </si>
  <si>
    <t>59303359.0</t>
  </si>
  <si>
    <t>Enigma Productions</t>
  </si>
  <si>
    <t>125.0</t>
  </si>
  <si>
    <t>Absence of Malice</t>
  </si>
  <si>
    <t>December 18, 1981 (United States)</t>
  </si>
  <si>
    <t>Sydney Pollack</t>
  </si>
  <si>
    <t>Kurt Luedtke</t>
  </si>
  <si>
    <t>40716963.0</t>
  </si>
  <si>
    <t>Tarzan the Ape Man</t>
  </si>
  <si>
    <t>Approved</t>
  </si>
  <si>
    <t>John Derek</t>
  </si>
  <si>
    <t>Tom Rowe</t>
  </si>
  <si>
    <t>Bo Derek</t>
  </si>
  <si>
    <t>36565280.0</t>
  </si>
  <si>
    <t>Victory</t>
  </si>
  <si>
    <t>July 31, 1981 (United States)</t>
  </si>
  <si>
    <t>Yabo Yablonsky</t>
  </si>
  <si>
    <t>10853418.0</t>
  </si>
  <si>
    <t>Steve Gordon</t>
  </si>
  <si>
    <t>95461682.0</t>
  </si>
  <si>
    <t>My Dinner with Andre</t>
  </si>
  <si>
    <t>October 11, 1981 (United States)</t>
  </si>
  <si>
    <t>19000.0</t>
  </si>
  <si>
    <t>Louis Malle</t>
  </si>
  <si>
    <t>Wallace Shawn</t>
  </si>
  <si>
    <t>Andre Gregory</t>
  </si>
  <si>
    <t>5073.0</t>
  </si>
  <si>
    <t>Saga Productions Inc.</t>
  </si>
  <si>
    <t>Caveman</t>
  </si>
  <si>
    <t>April 17, 1981 (United States)</t>
  </si>
  <si>
    <t>7300.0</t>
  </si>
  <si>
    <t>Carl Gottlieb</t>
  </si>
  <si>
    <t>Rudy De Luca</t>
  </si>
  <si>
    <t>Ringo Starr</t>
  </si>
  <si>
    <t>15965924.0</t>
  </si>
  <si>
    <t>Estudios Churubusco Azteca S.A.</t>
  </si>
  <si>
    <t>Dead &amp; Buried</t>
  </si>
  <si>
    <t>Jeff Millar</t>
  </si>
  <si>
    <t>James Farentino</t>
  </si>
  <si>
    <t>Aspen Productions (I)</t>
  </si>
  <si>
    <t>History of the World: Part I</t>
  </si>
  <si>
    <t>31672907.0</t>
  </si>
  <si>
    <t>The Howling</t>
  </si>
  <si>
    <t>Joe Dante</t>
  </si>
  <si>
    <t>Gary Brandner</t>
  </si>
  <si>
    <t>Dee Wallace</t>
  </si>
  <si>
    <t>17985893.0</t>
  </si>
  <si>
    <t>Embassy Pictures</t>
  </si>
  <si>
    <t>Dragonslayer</t>
  </si>
  <si>
    <t>Matthew Robbins</t>
  </si>
  <si>
    <t>Hal Barwood</t>
  </si>
  <si>
    <t>Peter MacNicol</t>
  </si>
  <si>
    <t>14110013.0</t>
  </si>
  <si>
    <t>Cutter's Way</t>
  </si>
  <si>
    <t>February 10, 1982 (France)</t>
  </si>
  <si>
    <t>Ivan Passer</t>
  </si>
  <si>
    <t>Newton Thornburg</t>
  </si>
  <si>
    <t>Jeff Bridges</t>
  </si>
  <si>
    <t>1752634.0</t>
  </si>
  <si>
    <t>Gurian Entertainment</t>
  </si>
  <si>
    <t>Quest for Fire</t>
  </si>
  <si>
    <t>Jean-Jacques Annaud</t>
  </si>
  <si>
    <t>Gérard Brach</t>
  </si>
  <si>
    <t>Everett McGill</t>
  </si>
  <si>
    <t>12500000.0</t>
  </si>
  <si>
    <t>20962615.0</t>
  </si>
  <si>
    <t>International Cinema Corporation (ICC)</t>
  </si>
  <si>
    <t>The Final Conflict</t>
  </si>
  <si>
    <t>March 20, 1981 (United States)</t>
  </si>
  <si>
    <t>Graham Baker</t>
  </si>
  <si>
    <t>David Seltzer</t>
  </si>
  <si>
    <t>Sam Neill</t>
  </si>
  <si>
    <t>20471382.0</t>
  </si>
  <si>
    <t>Mommie Dearest</t>
  </si>
  <si>
    <t>September 25, 1981 (United States)</t>
  </si>
  <si>
    <t>Frank Perry</t>
  </si>
  <si>
    <t>Christina Crawford</t>
  </si>
  <si>
    <t>Faye Dunaway</t>
  </si>
  <si>
    <t>19032261.0</t>
  </si>
  <si>
    <t>Private Lessons</t>
  </si>
  <si>
    <t>June 10, 1981 (United States)</t>
  </si>
  <si>
    <t>3400.0</t>
  </si>
  <si>
    <t>Alan Myerson</t>
  </si>
  <si>
    <t>Dan Greenburg</t>
  </si>
  <si>
    <t>Sylvia Kristel</t>
  </si>
  <si>
    <t>2800000.0</t>
  </si>
  <si>
    <t>26279000.0</t>
  </si>
  <si>
    <t>Barry &amp; Enright Productions</t>
  </si>
  <si>
    <t>The Postman Always Rings Twice</t>
  </si>
  <si>
    <t>Bob Rafelson</t>
  </si>
  <si>
    <t>David Mamet</t>
  </si>
  <si>
    <t>12376625.0</t>
  </si>
  <si>
    <t>CIP Filmproduktion GmbH</t>
  </si>
  <si>
    <t>122.0</t>
  </si>
  <si>
    <t>Ragtime</t>
  </si>
  <si>
    <t>Milos Forman</t>
  </si>
  <si>
    <t>E.L. Doctorow</t>
  </si>
  <si>
    <t>James Cagney</t>
  </si>
  <si>
    <t>14920781.0</t>
  </si>
  <si>
    <t>155.0</t>
  </si>
  <si>
    <t>Deadly Blessing</t>
  </si>
  <si>
    <t>August 14, 1981 (United States)</t>
  </si>
  <si>
    <t>Wes Craven</t>
  </si>
  <si>
    <t>Glenn M. Benest</t>
  </si>
  <si>
    <t>Maren Jensen</t>
  </si>
  <si>
    <t>8279042.0</t>
  </si>
  <si>
    <t>Eyewitness</t>
  </si>
  <si>
    <t>February 13, 1981 (United States)</t>
  </si>
  <si>
    <t>Peter Yates</t>
  </si>
  <si>
    <t>Steve Tesich</t>
  </si>
  <si>
    <t>8500000.0</t>
  </si>
  <si>
    <t>6400000.0</t>
  </si>
  <si>
    <t>Gallipoli</t>
  </si>
  <si>
    <t>38000.0</t>
  </si>
  <si>
    <t>Peter Weir</t>
  </si>
  <si>
    <t>David Williamson</t>
  </si>
  <si>
    <t>5732587.0</t>
  </si>
  <si>
    <t>R&amp;R Films</t>
  </si>
  <si>
    <t>Outland</t>
  </si>
  <si>
    <t>28000.0</t>
  </si>
  <si>
    <t>Peter Hyams</t>
  </si>
  <si>
    <t>16000000.0</t>
  </si>
  <si>
    <t>17374595.0</t>
  </si>
  <si>
    <t>Southern Comfort</t>
  </si>
  <si>
    <t>Michael Kane</t>
  </si>
  <si>
    <t>Keith Carradine</t>
  </si>
  <si>
    <t>Cinema Group Ventures</t>
  </si>
  <si>
    <t>S.O.B.</t>
  </si>
  <si>
    <t>July 1, 1981 (United States)</t>
  </si>
  <si>
    <t>Blake Edwards</t>
  </si>
  <si>
    <t>Julie Andrews</t>
  </si>
  <si>
    <t>14867086.0</t>
  </si>
  <si>
    <t>Artista Management</t>
  </si>
  <si>
    <t>The Beyond</t>
  </si>
  <si>
    <t>November 11, 1983 (United States)</t>
  </si>
  <si>
    <t>Lucio Fulci</t>
  </si>
  <si>
    <t>Dardano Sacchetti</t>
  </si>
  <si>
    <t>Catriona MacColl</t>
  </si>
  <si>
    <t>400000.0</t>
  </si>
  <si>
    <t>123843.0</t>
  </si>
  <si>
    <t>Fulvia Film</t>
  </si>
  <si>
    <t>Ghost Story</t>
  </si>
  <si>
    <t>7900.0</t>
  </si>
  <si>
    <t>John Irvin</t>
  </si>
  <si>
    <t>Peter Straub</t>
  </si>
  <si>
    <t>Craig Wasson</t>
  </si>
  <si>
    <t>23371905.0</t>
  </si>
  <si>
    <t>My Bloody Valentine</t>
  </si>
  <si>
    <t>February 11, 1981 (United States)</t>
  </si>
  <si>
    <t>George Mihalka</t>
  </si>
  <si>
    <t>Stephen A. Miller</t>
  </si>
  <si>
    <t>Paul Kelman</t>
  </si>
  <si>
    <t>5672031.0</t>
  </si>
  <si>
    <t>90.0</t>
  </si>
  <si>
    <t>The Funhouse</t>
  </si>
  <si>
    <t>March 13, 1981 (United States)</t>
  </si>
  <si>
    <t>Tobe Hooper</t>
  </si>
  <si>
    <t>Lawrence J. Block</t>
  </si>
  <si>
    <t>Elizabeth Berridge</t>
  </si>
  <si>
    <t>7886857.0</t>
  </si>
  <si>
    <t>One from the Heart</t>
  </si>
  <si>
    <t>February 11, 1982 (United States)</t>
  </si>
  <si>
    <t>Francis Ford Coppola</t>
  </si>
  <si>
    <t>Armyan Bernstein</t>
  </si>
  <si>
    <t>Frederic Forrest</t>
  </si>
  <si>
    <t>26000000.0</t>
  </si>
  <si>
    <t>636796.0</t>
  </si>
  <si>
    <t>Zoetrope Studios</t>
  </si>
  <si>
    <t>The French Lieutenant's Woman</t>
  </si>
  <si>
    <t>October 16, 1981 (United States)</t>
  </si>
  <si>
    <t>Karel Reisz</t>
  </si>
  <si>
    <t>John Fowles</t>
  </si>
  <si>
    <t>Meryl Streep</t>
  </si>
  <si>
    <t>26890068.0</t>
  </si>
  <si>
    <t>Juniper Films</t>
  </si>
  <si>
    <t>The Great Muppet Caper</t>
  </si>
  <si>
    <t>Jim Henson</t>
  </si>
  <si>
    <t>Tom Patchett</t>
  </si>
  <si>
    <t>31206251.0</t>
  </si>
  <si>
    <t>Henson Associates (HA)</t>
  </si>
  <si>
    <t>True Confessions</t>
  </si>
  <si>
    <t>7500.0</t>
  </si>
  <si>
    <t>Ulu Grosbard</t>
  </si>
  <si>
    <t>John Gregory Dunne</t>
  </si>
  <si>
    <t>12850276.0</t>
  </si>
  <si>
    <t>Looker</t>
  </si>
  <si>
    <t>4900.0</t>
  </si>
  <si>
    <t>Michael Crichton</t>
  </si>
  <si>
    <t>Albert Finney</t>
  </si>
  <si>
    <t>8000000.0</t>
  </si>
  <si>
    <t>Nighthawks</t>
  </si>
  <si>
    <t>Bruce Malmuth</t>
  </si>
  <si>
    <t>Sylvester Stallone</t>
  </si>
  <si>
    <t>19905359.0</t>
  </si>
  <si>
    <t>Nice Dreams</t>
  </si>
  <si>
    <t>June 5, 1981 (United States)</t>
  </si>
  <si>
    <t>7100.0</t>
  </si>
  <si>
    <t>37000000.0</t>
  </si>
  <si>
    <t>C &amp; C Brown Production</t>
  </si>
  <si>
    <t>Sharky's Machine</t>
  </si>
  <si>
    <t>5600.0</t>
  </si>
  <si>
    <t>William Diehl</t>
  </si>
  <si>
    <t>35610100.0</t>
  </si>
  <si>
    <t>Deliverance Productions</t>
  </si>
  <si>
    <t>John G. Avildsen</t>
  </si>
  <si>
    <t>Thomas Berger</t>
  </si>
  <si>
    <t>29916207.0</t>
  </si>
  <si>
    <t>Puberty Blues</t>
  </si>
  <si>
    <t>December 10, 1981 (Australia)</t>
  </si>
  <si>
    <t>Margaret Kelly</t>
  </si>
  <si>
    <t>Nell Schofield</t>
  </si>
  <si>
    <t>Limelight Productions (II)</t>
  </si>
  <si>
    <t>Eye of the Needle</t>
  </si>
  <si>
    <t>9900.0</t>
  </si>
  <si>
    <t>Richard Marquand</t>
  </si>
  <si>
    <t>Ken Follett</t>
  </si>
  <si>
    <t>17583634.0</t>
  </si>
  <si>
    <t>Wolfen</t>
  </si>
  <si>
    <t>9400.0</t>
  </si>
  <si>
    <t>Michael Wadleigh</t>
  </si>
  <si>
    <t>Whitley Strieber</t>
  </si>
  <si>
    <t>17000000.0</t>
  </si>
  <si>
    <t>10626725.0</t>
  </si>
  <si>
    <t>Student Bodies</t>
  </si>
  <si>
    <t>August 7, 1981 (United States)</t>
  </si>
  <si>
    <t>4400.0</t>
  </si>
  <si>
    <t>Mickey Rose</t>
  </si>
  <si>
    <t>Kristen Riter</t>
  </si>
  <si>
    <t>5165432.0</t>
  </si>
  <si>
    <t>Allen Smithee Classic Films</t>
  </si>
  <si>
    <t>Prince of the City</t>
  </si>
  <si>
    <t>August 26, 1981 (United States)</t>
  </si>
  <si>
    <t>8600000.0</t>
  </si>
  <si>
    <t>8124257.0</t>
  </si>
  <si>
    <t>167.0</t>
  </si>
  <si>
    <t>The Hand</t>
  </si>
  <si>
    <t>Oliver Stone</t>
  </si>
  <si>
    <t>Marc Brandel</t>
  </si>
  <si>
    <t>2447576.0</t>
  </si>
  <si>
    <t>Continental Divide</t>
  </si>
  <si>
    <t>September 18, 1981 (United States)</t>
  </si>
  <si>
    <t>15578237.0</t>
  </si>
  <si>
    <t>Diva</t>
  </si>
  <si>
    <t>Music</t>
  </si>
  <si>
    <t>April 23, 1982 (United States)</t>
  </si>
  <si>
    <t>Jean-Jacques Beineix</t>
  </si>
  <si>
    <t>Daniel Odier</t>
  </si>
  <si>
    <t>Wilhelmenia Fernandez</t>
  </si>
  <si>
    <t>110014.0</t>
  </si>
  <si>
    <t>Les Films Galaxie</t>
  </si>
  <si>
    <t>January 29, 1982 (United States)</t>
  </si>
  <si>
    <t>Alan Scholefield</t>
  </si>
  <si>
    <t>Klaus Kinski</t>
  </si>
  <si>
    <t>5229643.0</t>
  </si>
  <si>
    <t>Morison Film Group</t>
  </si>
  <si>
    <t>Fort Apache the Bronx</t>
  </si>
  <si>
    <t>February 6, 1981 (United States)</t>
  </si>
  <si>
    <t>5800.0</t>
  </si>
  <si>
    <t>Heywood Gould</t>
  </si>
  <si>
    <t>29200000.0</t>
  </si>
  <si>
    <t>Eyes of a Stranger</t>
  </si>
  <si>
    <t>Ken Wiederhorn</t>
  </si>
  <si>
    <t>Lauren Tewes</t>
  </si>
  <si>
    <t>800000.0</t>
  </si>
  <si>
    <t>1118634.0</t>
  </si>
  <si>
    <t>Zorro: The Gay Blade</t>
  </si>
  <si>
    <t>Peter Medak</t>
  </si>
  <si>
    <t>Hal Dresner</t>
  </si>
  <si>
    <t>George Hamilton</t>
  </si>
  <si>
    <t>Under the Rainbow</t>
  </si>
  <si>
    <t>Steve Rash</t>
  </si>
  <si>
    <t>Fred Bauer</t>
  </si>
  <si>
    <t>18826490.0</t>
  </si>
  <si>
    <t>Innovisions</t>
  </si>
  <si>
    <t>Carbon Copy</t>
  </si>
  <si>
    <t>Michael Schultz</t>
  </si>
  <si>
    <t>Stanley Shapiro</t>
  </si>
  <si>
    <t>George Segal</t>
  </si>
  <si>
    <t>9566593.0</t>
  </si>
  <si>
    <t>DeHaven/Shapiro Productions</t>
  </si>
  <si>
    <t>The Incredible Shrinking Woman</t>
  </si>
  <si>
    <t>January 30, 1981 (United States)</t>
  </si>
  <si>
    <t>Joel Schumacher</t>
  </si>
  <si>
    <t>Lily Tomlin</t>
  </si>
  <si>
    <t>20259961.0</t>
  </si>
  <si>
    <t>Lija Productions</t>
  </si>
  <si>
    <t>The Night the Lights Went Out in Georgia</t>
  </si>
  <si>
    <t>891.0</t>
  </si>
  <si>
    <t>Bob Bonney</t>
  </si>
  <si>
    <t>Kristy McNichol</t>
  </si>
  <si>
    <t>14923752.0</t>
  </si>
  <si>
    <t>Viacom Enterprises</t>
  </si>
  <si>
    <t>Quartet</t>
  </si>
  <si>
    <t>October 25, 1981 (United States)</t>
  </si>
  <si>
    <t>James Ivory</t>
  </si>
  <si>
    <t>Jean Rhys</t>
  </si>
  <si>
    <t>12042.0</t>
  </si>
  <si>
    <t>Merchant Ivory Productions</t>
  </si>
  <si>
    <t>Graduation Day</t>
  </si>
  <si>
    <t>3600.0</t>
  </si>
  <si>
    <t>Herb Freed</t>
  </si>
  <si>
    <t>Anne Marisse</t>
  </si>
  <si>
    <t>Christopher George</t>
  </si>
  <si>
    <t>250000.0</t>
  </si>
  <si>
    <t>Baughn/Freed Productions</t>
  </si>
  <si>
    <t>Modern Problems</t>
  </si>
  <si>
    <t>Ken Shapiro</t>
  </si>
  <si>
    <t>26154211.0</t>
  </si>
  <si>
    <t>Pennies from Heaven</t>
  </si>
  <si>
    <t>January 1, 1982 (United States)</t>
  </si>
  <si>
    <t>Herbert Ross</t>
  </si>
  <si>
    <t>Dennis Potter</t>
  </si>
  <si>
    <t>Steve Martin</t>
  </si>
  <si>
    <t>9171289.0</t>
  </si>
  <si>
    <t>American Pop</t>
  </si>
  <si>
    <t>Ralph Bakshi</t>
  </si>
  <si>
    <t>Ronni Kern</t>
  </si>
  <si>
    <t>Mews Small</t>
  </si>
  <si>
    <t>1500000.0</t>
  </si>
  <si>
    <t>Bakshi Productions</t>
  </si>
  <si>
    <t>The Legend of the Lone Ranger</t>
  </si>
  <si>
    <t>William A. Fraker</t>
  </si>
  <si>
    <t>Ivan Goff</t>
  </si>
  <si>
    <t>Klinton Spilsbury</t>
  </si>
  <si>
    <t>12617845.0</t>
  </si>
  <si>
    <t>Eaves Movie Ranch</t>
  </si>
  <si>
    <t>Sphinx</t>
  </si>
  <si>
    <t>Franklin J. Schaffner</t>
  </si>
  <si>
    <t>John Byrum</t>
  </si>
  <si>
    <t>Lesley-Anne Down</t>
  </si>
  <si>
    <t>2022771.0</t>
  </si>
  <si>
    <t>September 11, 1981 (United States)</t>
  </si>
  <si>
    <t>Ken Hughes</t>
  </si>
  <si>
    <t>Ruth Avergon</t>
  </si>
  <si>
    <t>Leonard Mann</t>
  </si>
  <si>
    <t>1169875.0</t>
  </si>
  <si>
    <t>Lorimar Productions</t>
  </si>
  <si>
    <t>An Eye for an Eye</t>
  </si>
  <si>
    <t>Steve Carver</t>
  </si>
  <si>
    <t>James Bruner</t>
  </si>
  <si>
    <t>3800000.0</t>
  </si>
  <si>
    <t>Adams Apple Film Company</t>
  </si>
  <si>
    <t>Zoot Suit</t>
  </si>
  <si>
    <t>Luis Valdez</t>
  </si>
  <si>
    <t>Daniel Valdez</t>
  </si>
  <si>
    <t>2700000.0</t>
  </si>
  <si>
    <t>3256082.0</t>
  </si>
  <si>
    <t>Rich and Famous</t>
  </si>
  <si>
    <t>1600.0</t>
  </si>
  <si>
    <t>George Cukor</t>
  </si>
  <si>
    <t>Gerald Ayres</t>
  </si>
  <si>
    <t>Jacqueline Bisset</t>
  </si>
  <si>
    <t>14492125.0</t>
  </si>
  <si>
    <t>Jaquet</t>
  </si>
  <si>
    <t>Buddy Buddy</t>
  </si>
  <si>
    <t>December 11, 1981 (United States)</t>
  </si>
  <si>
    <t>Billy Wilder</t>
  </si>
  <si>
    <t>Francis Veber</t>
  </si>
  <si>
    <t>Jack Lemmon</t>
  </si>
  <si>
    <t>7258543.0</t>
  </si>
  <si>
    <t>Heron Productions</t>
  </si>
  <si>
    <t>Bustin' Loose</t>
  </si>
  <si>
    <t>Oz Scott</t>
  </si>
  <si>
    <t>Lonne Elder III</t>
  </si>
  <si>
    <t>Richard Pryor</t>
  </si>
  <si>
    <t>31261269.0</t>
  </si>
  <si>
    <t>Modern Romance</t>
  </si>
  <si>
    <t>Albert Brooks</t>
  </si>
  <si>
    <t>2863642.0</t>
  </si>
  <si>
    <t>Heartbeeps</t>
  </si>
  <si>
    <t>Allan Arkush</t>
  </si>
  <si>
    <t>John Hill</t>
  </si>
  <si>
    <t>Andy Kaufman</t>
  </si>
  <si>
    <t>2154696.0</t>
  </si>
  <si>
    <t>78.0</t>
  </si>
  <si>
    <t>Back Roads</t>
  </si>
  <si>
    <t>829.0</t>
  </si>
  <si>
    <t>Martin Ritt</t>
  </si>
  <si>
    <t>Gary DeVore</t>
  </si>
  <si>
    <t>Sally Field</t>
  </si>
  <si>
    <t>11809387.0</t>
  </si>
  <si>
    <t>CBS Theatrical Films</t>
  </si>
  <si>
    <t>Take This Job and Shove It</t>
  </si>
  <si>
    <t>May 15, 1981 (United States)</t>
  </si>
  <si>
    <t>761.0</t>
  </si>
  <si>
    <t>Gus Trikonis</t>
  </si>
  <si>
    <t>Barry Schneider</t>
  </si>
  <si>
    <t>17569027.0</t>
  </si>
  <si>
    <t>Raggedy Man</t>
  </si>
  <si>
    <t>Jack Fisk</t>
  </si>
  <si>
    <t>William D. Wittliff</t>
  </si>
  <si>
    <t>1976198.0</t>
  </si>
  <si>
    <t>Whose Life Is It Anyway?</t>
  </si>
  <si>
    <t>January 22, 1982 (United States)</t>
  </si>
  <si>
    <t>2700.0</t>
  </si>
  <si>
    <t>John Badham</t>
  </si>
  <si>
    <t>Brian Clark</t>
  </si>
  <si>
    <t>13000000.0</t>
  </si>
  <si>
    <t>8206145.0</t>
  </si>
  <si>
    <t>Inchon</t>
  </si>
  <si>
    <t>September 17, 1982 (United States)</t>
  </si>
  <si>
    <t>659.0</t>
  </si>
  <si>
    <t>Terence Young</t>
  </si>
  <si>
    <t>Robin Moore</t>
  </si>
  <si>
    <t>South Korea</t>
  </si>
  <si>
    <t>46000000.0</t>
  </si>
  <si>
    <t>5200986.0</t>
  </si>
  <si>
    <t>One Way Productions</t>
  </si>
  <si>
    <t>All Night Long</t>
  </si>
  <si>
    <t>March 6, 1981 (United States)</t>
  </si>
  <si>
    <t>1700.0</t>
  </si>
  <si>
    <t>Jean-Claude Tramont</t>
  </si>
  <si>
    <t>4454295.0</t>
  </si>
  <si>
    <t>The Pursuit of D.B. Cooper</t>
  </si>
  <si>
    <t>November 13, 1981 (United States)</t>
  </si>
  <si>
    <t>Roger Spottiswoode</t>
  </si>
  <si>
    <t>J.D. Reed</t>
  </si>
  <si>
    <t>Robert Duvall</t>
  </si>
  <si>
    <t>3702028.0</t>
  </si>
  <si>
    <t>PolyGram Pictures</t>
  </si>
  <si>
    <t>Rollover</t>
  </si>
  <si>
    <t>Alan J. Pakula</t>
  </si>
  <si>
    <t>Howard Kohn</t>
  </si>
  <si>
    <t>10851261.0</t>
  </si>
  <si>
    <t>Only When I Laugh</t>
  </si>
  <si>
    <t>Glenn Jordan</t>
  </si>
  <si>
    <t>Marsha Mason</t>
  </si>
  <si>
    <t>25524778.0</t>
  </si>
  <si>
    <t>120.0</t>
  </si>
  <si>
    <t>Honky Tonk Freeway</t>
  </si>
  <si>
    <t>928.0</t>
  </si>
  <si>
    <t>John Schlesinger</t>
  </si>
  <si>
    <t>Edward Clinton</t>
  </si>
  <si>
    <t>David Rasche</t>
  </si>
  <si>
    <t>24000000.0</t>
  </si>
  <si>
    <t>2004742.0</t>
  </si>
  <si>
    <t>Paternity</t>
  </si>
  <si>
    <t>October 2, 1981 (United States)</t>
  </si>
  <si>
    <t>920.0</t>
  </si>
  <si>
    <t>David Steinberg</t>
  </si>
  <si>
    <t>Charlie Peters</t>
  </si>
  <si>
    <t>18838812.0</t>
  </si>
  <si>
    <t>King of the Mountain</t>
  </si>
  <si>
    <t>384.0</t>
  </si>
  <si>
    <t>Noel Nosseck</t>
  </si>
  <si>
    <t>David Barry</t>
  </si>
  <si>
    <t>Harry Hamlin</t>
  </si>
  <si>
    <t>2000000.0</t>
  </si>
  <si>
    <t>1791147.0</t>
  </si>
  <si>
    <t>Scream</t>
  </si>
  <si>
    <t>January 1, 1981 (United States)</t>
  </si>
  <si>
    <t>674.0</t>
  </si>
  <si>
    <t>Byron Quisenberry</t>
  </si>
  <si>
    <t>Pepper Martin</t>
  </si>
  <si>
    <t>Calendar International Pictures</t>
  </si>
  <si>
    <t>The Devil and Max Devlin</t>
  </si>
  <si>
    <t>1200.0</t>
  </si>
  <si>
    <t>Steven Hilliard Stern</t>
  </si>
  <si>
    <t>Mary Rodgers</t>
  </si>
  <si>
    <t>The Amateur</t>
  </si>
  <si>
    <t>782.0</t>
  </si>
  <si>
    <t>Robert Littell</t>
  </si>
  <si>
    <t>John Savage</t>
  </si>
  <si>
    <t>6892098.0</t>
  </si>
  <si>
    <t>Balkan Productions</t>
  </si>
  <si>
    <t>Longshot</t>
  </si>
  <si>
    <t>TV-PG</t>
  </si>
  <si>
    <t>1981 (United States)</t>
  </si>
  <si>
    <t>E.W. Swackhamer</t>
  </si>
  <si>
    <t>Barry Rosen</t>
  </si>
  <si>
    <t>Leif Garrett</t>
  </si>
  <si>
    <t>Greentree</t>
  </si>
  <si>
    <t>Comin' at Ya!</t>
  </si>
  <si>
    <t>Western</t>
  </si>
  <si>
    <t>499.0</t>
  </si>
  <si>
    <t>Ferdinando Baldi</t>
  </si>
  <si>
    <t>Wolfe Lowenthal</t>
  </si>
  <si>
    <t>Tony Anthony</t>
  </si>
  <si>
    <t>Lupo-Anthony-Quintano Productions</t>
  </si>
  <si>
    <t>Le Pont du Nord</t>
  </si>
  <si>
    <t>March 24, 1982 (France)</t>
  </si>
  <si>
    <t>Jacques Rivette</t>
  </si>
  <si>
    <t>Bulle Ogier</t>
  </si>
  <si>
    <t>17110.0</t>
  </si>
  <si>
    <t>Les Films du Losange</t>
  </si>
  <si>
    <t>Silence of the North</t>
  </si>
  <si>
    <t>October 23, 1981 (Canada)</t>
  </si>
  <si>
    <t>228.0</t>
  </si>
  <si>
    <t>Allan King</t>
  </si>
  <si>
    <t>Olive Frederickson</t>
  </si>
  <si>
    <t>1622898.0</t>
  </si>
  <si>
    <t>Fast Times at Ridgemont High</t>
  </si>
  <si>
    <t>August 13, 1982 (United States)</t>
  </si>
  <si>
    <t>98000.0</t>
  </si>
  <si>
    <t>Amy Heckerling</t>
  </si>
  <si>
    <t>Cameron Crowe</t>
  </si>
  <si>
    <t>Sean Penn</t>
  </si>
  <si>
    <t>27092880.0</t>
  </si>
  <si>
    <t>Blade Runner</t>
  </si>
  <si>
    <t>June 25, 1982 (United States)</t>
  </si>
  <si>
    <t>710000.0</t>
  </si>
  <si>
    <t>Ridley Scott</t>
  </si>
  <si>
    <t>Hampton Fancher</t>
  </si>
  <si>
    <t>41676878.0</t>
  </si>
  <si>
    <t>382000.0</t>
  </si>
  <si>
    <t>Bill Lancaster</t>
  </si>
  <si>
    <t>19632053.0</t>
  </si>
  <si>
    <t>May 14, 1982 (United States)</t>
  </si>
  <si>
    <t>141000.0</t>
  </si>
  <si>
    <t>John Milius</t>
  </si>
  <si>
    <t>Robert E. Howard</t>
  </si>
  <si>
    <t>Arnold Schwarzenegger</t>
  </si>
  <si>
    <t>68851475.0</t>
  </si>
  <si>
    <t>E.T. the Extra-Terrestrial</t>
  </si>
  <si>
    <t>June 11, 1982 (United States)</t>
  </si>
  <si>
    <t>381000.0</t>
  </si>
  <si>
    <t>Melissa Mathison</t>
  </si>
  <si>
    <t>Henry Thomas</t>
  </si>
  <si>
    <t>10500000.0</t>
  </si>
  <si>
    <t>792910554.0</t>
  </si>
  <si>
    <t>First Blood</t>
  </si>
  <si>
    <t>October 22, 1982 (United States)</t>
  </si>
  <si>
    <t>234000.0</t>
  </si>
  <si>
    <t>Ted Kotcheff</t>
  </si>
  <si>
    <t>David Morrell</t>
  </si>
  <si>
    <t>125212904.0</t>
  </si>
  <si>
    <t>Anabasis N.V.</t>
  </si>
  <si>
    <t>An Officer and a Gentleman</t>
  </si>
  <si>
    <t>52000.0</t>
  </si>
  <si>
    <t>Taylor Hackford</t>
  </si>
  <si>
    <t>Douglas Day Stewart</t>
  </si>
  <si>
    <t>7500000.0</t>
  </si>
  <si>
    <t>129795554.0</t>
  </si>
  <si>
    <t>Grease 2</t>
  </si>
  <si>
    <t>Patricia Birch</t>
  </si>
  <si>
    <t>Ken Finkleman</t>
  </si>
  <si>
    <t>Michelle Pfeiffer</t>
  </si>
  <si>
    <t>13200000.0</t>
  </si>
  <si>
    <t>15171476.0</t>
  </si>
  <si>
    <t>Annie</t>
  </si>
  <si>
    <t>June 18, 1982 (United States)</t>
  </si>
  <si>
    <t>41000.0</t>
  </si>
  <si>
    <t>Carol Sobieski</t>
  </si>
  <si>
    <t>Aileen Quinn</t>
  </si>
  <si>
    <t>50000000.0</t>
  </si>
  <si>
    <t>57063861.0</t>
  </si>
  <si>
    <t>June 4, 1982 (United States)</t>
  </si>
  <si>
    <t>148000.0</t>
  </si>
  <si>
    <t>JoBeth Williams</t>
  </si>
  <si>
    <t>10700000.0</t>
  </si>
  <si>
    <t>77142388.0</t>
  </si>
  <si>
    <t>48 Hrs.</t>
  </si>
  <si>
    <t>December 8, 1982 (United States)</t>
  </si>
  <si>
    <t>73000.0</t>
  </si>
  <si>
    <t>Nick Nolte</t>
  </si>
  <si>
    <t>78868508.0</t>
  </si>
  <si>
    <t>Star Trek II: The Wrath of Khan</t>
  </si>
  <si>
    <t>115000.0</t>
  </si>
  <si>
    <t>Nicholas Meyer</t>
  </si>
  <si>
    <t>Gene Roddenberry</t>
  </si>
  <si>
    <t>William Shatner</t>
  </si>
  <si>
    <t>11200000.0</t>
  </si>
  <si>
    <t>78912963.0</t>
  </si>
  <si>
    <t>Paradise</t>
  </si>
  <si>
    <t>May 7, 1982 (United States)</t>
  </si>
  <si>
    <t>2500.0</t>
  </si>
  <si>
    <t>Stuart Gillard</t>
  </si>
  <si>
    <t>Willie Aames</t>
  </si>
  <si>
    <t>5588800.0</t>
  </si>
  <si>
    <t>The Last American Virgin</t>
  </si>
  <si>
    <t>July 30, 1982 (United States)</t>
  </si>
  <si>
    <t>8100.0</t>
  </si>
  <si>
    <t>Boaz Davidson</t>
  </si>
  <si>
    <t>Lawrence Monoson</t>
  </si>
  <si>
    <t>5829781.0</t>
  </si>
  <si>
    <t>Cannon Group</t>
  </si>
  <si>
    <t>Sophie's Choice</t>
  </si>
  <si>
    <t>March 4, 1983 (United States)</t>
  </si>
  <si>
    <t>44000.0</t>
  </si>
  <si>
    <t>William Styron</t>
  </si>
  <si>
    <t>30036000.0</t>
  </si>
  <si>
    <t>Incorporated Television Company (ITC)</t>
  </si>
  <si>
    <t>Gandhi</t>
  </si>
  <si>
    <t>February 25, 1983 (United States)</t>
  </si>
  <si>
    <t>8.0</t>
  </si>
  <si>
    <t>220000.0</t>
  </si>
  <si>
    <t>Richard Attenborough</t>
  </si>
  <si>
    <t>John Briley</t>
  </si>
  <si>
    <t>Ben Kingsley</t>
  </si>
  <si>
    <t>52767889.0</t>
  </si>
  <si>
    <t>International Film Investors</t>
  </si>
  <si>
    <t>191.0</t>
  </si>
  <si>
    <t>Tootsie</t>
  </si>
  <si>
    <t>December 17, 1982 (United States)</t>
  </si>
  <si>
    <t>100000.0</t>
  </si>
  <si>
    <t>Don McGuire</t>
  </si>
  <si>
    <t>Dustin Hoffman</t>
  </si>
  <si>
    <t>21000000.0</t>
  </si>
  <si>
    <t>177200000.0</t>
  </si>
  <si>
    <t>Tron</t>
  </si>
  <si>
    <t>Steven Lisberger</t>
  </si>
  <si>
    <t>33000525.0</t>
  </si>
  <si>
    <t>The Secret of NIMH</t>
  </si>
  <si>
    <t>July 16, 1982 (United States)</t>
  </si>
  <si>
    <t>Don Bluth</t>
  </si>
  <si>
    <t>Robert C. O'Brien</t>
  </si>
  <si>
    <t>Elizabeth Hartman</t>
  </si>
  <si>
    <t>14665733.0</t>
  </si>
  <si>
    <t>Aurora</t>
  </si>
  <si>
    <t>The King of Comedy</t>
  </si>
  <si>
    <t>February 18, 1983 (Brazil)</t>
  </si>
  <si>
    <t>Paul D. Zimmerman</t>
  </si>
  <si>
    <t>2536242.0</t>
  </si>
  <si>
    <t>Embassy International Pictures</t>
  </si>
  <si>
    <t>Rocky III</t>
  </si>
  <si>
    <t>May 28, 1982 (United States)</t>
  </si>
  <si>
    <t>179000.0</t>
  </si>
  <si>
    <t>125052686.0</t>
  </si>
  <si>
    <t>The Beastmaster</t>
  </si>
  <si>
    <t>August 20, 1982 (United States)</t>
  </si>
  <si>
    <t>Don Coscarelli</t>
  </si>
  <si>
    <t>Marc Singer</t>
  </si>
  <si>
    <t>14056528.0</t>
  </si>
  <si>
    <t>Leisure Investment Company</t>
  </si>
  <si>
    <t>Creepshow</t>
  </si>
  <si>
    <t>November 12, 1982 (United States)</t>
  </si>
  <si>
    <t>George A. Romero</t>
  </si>
  <si>
    <t>Hal Holbrook</t>
  </si>
  <si>
    <t>21028755.0</t>
  </si>
  <si>
    <t>United Film Distribution Company (UFDC)</t>
  </si>
  <si>
    <t>The Man from Snowy River</t>
  </si>
  <si>
    <t>November 5, 1982 (United States)</t>
  </si>
  <si>
    <t>8200.0</t>
  </si>
  <si>
    <t>A.B. 'Banjo' Paterson</t>
  </si>
  <si>
    <t>20659423.0</t>
  </si>
  <si>
    <t>Cambridge Productions</t>
  </si>
  <si>
    <t>Pink Floyd: The Wall</t>
  </si>
  <si>
    <t>78000.0</t>
  </si>
  <si>
    <t>Roger Waters</t>
  </si>
  <si>
    <t>Bob Geldof</t>
  </si>
  <si>
    <t>22265763.0</t>
  </si>
  <si>
    <t>Goldcrest Films International</t>
  </si>
  <si>
    <t>Cat People</t>
  </si>
  <si>
    <t>April 2, 1982 (United States)</t>
  </si>
  <si>
    <t>DeWitt Bodeen</t>
  </si>
  <si>
    <t>Nastassja Kinski</t>
  </si>
  <si>
    <t>RKO Pictures</t>
  </si>
  <si>
    <t>Fanny and Alexander</t>
  </si>
  <si>
    <t>December 17, 1982 (Sweden)</t>
  </si>
  <si>
    <t>Ingmar Bergman</t>
  </si>
  <si>
    <t>Bertil Guve</t>
  </si>
  <si>
    <t>Sweden</t>
  </si>
  <si>
    <t>6795771.0</t>
  </si>
  <si>
    <t>Cinematograph AB</t>
  </si>
  <si>
    <t>188.0</t>
  </si>
  <si>
    <t>Friday the 13th Part III</t>
  </si>
  <si>
    <t>Martin Kitrosser</t>
  </si>
  <si>
    <t>Dana Kimmell</t>
  </si>
  <si>
    <t>2300000.0</t>
  </si>
  <si>
    <t>36690067.0</t>
  </si>
  <si>
    <t>Firefox</t>
  </si>
  <si>
    <t>Alex Lasker</t>
  </si>
  <si>
    <t>46708276.0</t>
  </si>
  <si>
    <t>136.0</t>
  </si>
  <si>
    <t>Halloween III: Season of the Witch</t>
  </si>
  <si>
    <t>45000.0</t>
  </si>
  <si>
    <t>Tommy Lee Wallace</t>
  </si>
  <si>
    <t>Tom Atkins</t>
  </si>
  <si>
    <t>14400000.0</t>
  </si>
  <si>
    <t>The Dark Crystal</t>
  </si>
  <si>
    <t>63000.0</t>
  </si>
  <si>
    <t>David Odell</t>
  </si>
  <si>
    <t>41630431.0</t>
  </si>
  <si>
    <t>The Verdict</t>
  </si>
  <si>
    <t>Barry Reed</t>
  </si>
  <si>
    <t>53993738.0</t>
  </si>
  <si>
    <t>Pieces</t>
  </si>
  <si>
    <t>September 23, 1983 (United States)</t>
  </si>
  <si>
    <t>9300.0</t>
  </si>
  <si>
    <t>Juan Piquer Simón</t>
  </si>
  <si>
    <t>Dick Randall</t>
  </si>
  <si>
    <t>Spain</t>
  </si>
  <si>
    <t>2032311.0</t>
  </si>
  <si>
    <t>Almena Films</t>
  </si>
  <si>
    <t>Zapped!</t>
  </si>
  <si>
    <t>September 3, 1982 (United States)</t>
  </si>
  <si>
    <t>6500.0</t>
  </si>
  <si>
    <t>Robert J. Rosenthal</t>
  </si>
  <si>
    <t>Bruce Rubin</t>
  </si>
  <si>
    <t>Scott Baio</t>
  </si>
  <si>
    <t>16897768.0</t>
  </si>
  <si>
    <t>Six Pack</t>
  </si>
  <si>
    <t>Mike Marvin</t>
  </si>
  <si>
    <t>Kenny Rogers</t>
  </si>
  <si>
    <t>20225989.0</t>
  </si>
  <si>
    <t>The World According to Garp</t>
  </si>
  <si>
    <t>July 23, 1982 (United States)</t>
  </si>
  <si>
    <t>25000.0</t>
  </si>
  <si>
    <t>George Roy Hill</t>
  </si>
  <si>
    <t>John Irving</t>
  </si>
  <si>
    <t>29712172.0</t>
  </si>
  <si>
    <t>Pan Arts</t>
  </si>
  <si>
    <t>Diner</t>
  </si>
  <si>
    <t>Barry Levinson</t>
  </si>
  <si>
    <t>Steve Guttenberg</t>
  </si>
  <si>
    <t>14099953.0</t>
  </si>
  <si>
    <t>The Best Little Whorehouse in Texas</t>
  </si>
  <si>
    <t>Larry L. King</t>
  </si>
  <si>
    <t>69701637.0</t>
  </si>
  <si>
    <t>The Year of Living Dangerously</t>
  </si>
  <si>
    <t>February 18, 1983 (United States)</t>
  </si>
  <si>
    <t>10278575.0</t>
  </si>
  <si>
    <t>Night Shift</t>
  </si>
  <si>
    <t>Ron Howard</t>
  </si>
  <si>
    <t>Lowell Ganz</t>
  </si>
  <si>
    <t>Henry Winkler</t>
  </si>
  <si>
    <t>21095638.0</t>
  </si>
  <si>
    <t>Summer Lovers</t>
  </si>
  <si>
    <t>Peter Gallagher</t>
  </si>
  <si>
    <t>4968000.0</t>
  </si>
  <si>
    <t>Victor Victoria</t>
  </si>
  <si>
    <t>28229046.0</t>
  </si>
  <si>
    <t>The Last Unicorn</t>
  </si>
  <si>
    <t>November 19, 1982 (United States)</t>
  </si>
  <si>
    <t>Jules Bass</t>
  </si>
  <si>
    <t>Peter S. Beagle</t>
  </si>
  <si>
    <t>6455330.0</t>
  </si>
  <si>
    <t>Rankin/Bass Productions</t>
  </si>
  <si>
    <t>The Entity</t>
  </si>
  <si>
    <t>February 4, 1983 (United States)</t>
  </si>
  <si>
    <t>Sidney J. Furie</t>
  </si>
  <si>
    <t>Frank De Felitta</t>
  </si>
  <si>
    <t>Barbara Hershey</t>
  </si>
  <si>
    <t>13277558.0</t>
  </si>
  <si>
    <t>Airplane II: the Sequel</t>
  </si>
  <si>
    <t>December 10, 1982 (United States)</t>
  </si>
  <si>
    <t>50000.0</t>
  </si>
  <si>
    <t>27150534.0</t>
  </si>
  <si>
    <t>The Toy</t>
  </si>
  <si>
    <t>Richard Donner</t>
  </si>
  <si>
    <t>47118057.0</t>
  </si>
  <si>
    <t>The House on Sorority Row</t>
  </si>
  <si>
    <t>July 28, 1983 (South Korea)</t>
  </si>
  <si>
    <t>7800.0</t>
  </si>
  <si>
    <t>Mark Rosman</t>
  </si>
  <si>
    <t>Kate McNeil</t>
  </si>
  <si>
    <t>425000.0</t>
  </si>
  <si>
    <t>10604986.0</t>
  </si>
  <si>
    <t>VAE Productions</t>
  </si>
  <si>
    <t>Evil Under the Sun</t>
  </si>
  <si>
    <t>March 5, 1982 (United States)</t>
  </si>
  <si>
    <t>Guy Hamilton</t>
  </si>
  <si>
    <t>Anthony Shaffer</t>
  </si>
  <si>
    <t>Peter Ustinov</t>
  </si>
  <si>
    <t>6110670.0</t>
  </si>
  <si>
    <t>The Sword and the Sorcerer</t>
  </si>
  <si>
    <t>April 30, 1982 (United States)</t>
  </si>
  <si>
    <t>Albert Pyun</t>
  </si>
  <si>
    <t>Tom Karnowski</t>
  </si>
  <si>
    <t>Lee Horsley</t>
  </si>
  <si>
    <t>39103425.0</t>
  </si>
  <si>
    <t>Sorcerer Productions</t>
  </si>
  <si>
    <t>Death Wish II</t>
  </si>
  <si>
    <t>February 19, 1982 (United States)</t>
  </si>
  <si>
    <t>Michael Winner</t>
  </si>
  <si>
    <t>David Engelbach</t>
  </si>
  <si>
    <t>Charles Bronson</t>
  </si>
  <si>
    <t>16100000.0</t>
  </si>
  <si>
    <t>Golan-Globus Productions</t>
  </si>
  <si>
    <t>Silent Rage</t>
  </si>
  <si>
    <t>Michael Miller</t>
  </si>
  <si>
    <t>Joseph Fraley</t>
  </si>
  <si>
    <t>10490791.0</t>
  </si>
  <si>
    <t>Megaforce</t>
  </si>
  <si>
    <t>Bob Kachler</t>
  </si>
  <si>
    <t>Barry Bostwick</t>
  </si>
  <si>
    <t>5675599.0</t>
  </si>
  <si>
    <t>Personal Best</t>
  </si>
  <si>
    <t>June 26, 1982 (Japan)</t>
  </si>
  <si>
    <t>Robert Towne</t>
  </si>
  <si>
    <t>Mariel Hemingway</t>
  </si>
  <si>
    <t>5672311.0</t>
  </si>
  <si>
    <t>The Geffen Company</t>
  </si>
  <si>
    <t>128.0</t>
  </si>
  <si>
    <t>Dead Men Don't Wear Plaid</t>
  </si>
  <si>
    <t>Carl Reiner</t>
  </si>
  <si>
    <t>18196170.0</t>
  </si>
  <si>
    <t>Aspen Film Society</t>
  </si>
  <si>
    <t>Amityville II: The Possession</t>
  </si>
  <si>
    <t>September 24, 1982 (United States)</t>
  </si>
  <si>
    <t>Damiano Damiani</t>
  </si>
  <si>
    <t>James Olson</t>
  </si>
  <si>
    <t>Mexico</t>
  </si>
  <si>
    <t>12534817.0</t>
  </si>
  <si>
    <t>Missing</t>
  </si>
  <si>
    <t>March 12, 1982 (United States)</t>
  </si>
  <si>
    <t>Costa-Gavras</t>
  </si>
  <si>
    <t>9500000.0</t>
  </si>
  <si>
    <t>Frances</t>
  </si>
  <si>
    <t>March 11, 1983 (Australia)</t>
  </si>
  <si>
    <t>Graeme Clifford</t>
  </si>
  <si>
    <t>Eric Bergren</t>
  </si>
  <si>
    <t>Jessica Lange</t>
  </si>
  <si>
    <t>The Seduction</t>
  </si>
  <si>
    <t>David Schmoeller</t>
  </si>
  <si>
    <t>Morgan Fairchild</t>
  </si>
  <si>
    <t>11378339.0</t>
  </si>
  <si>
    <t>The Romantic Venture</t>
  </si>
  <si>
    <t>Cannery Row</t>
  </si>
  <si>
    <t>3500.0</t>
  </si>
  <si>
    <t>David S. Ward</t>
  </si>
  <si>
    <t>John Steinbeck</t>
  </si>
  <si>
    <t>11300000.0</t>
  </si>
  <si>
    <t>5301539.0</t>
  </si>
  <si>
    <t>Chai Productions</t>
  </si>
  <si>
    <t>Deathtrap</t>
  </si>
  <si>
    <t>Ira Levin</t>
  </si>
  <si>
    <t>19282134.0</t>
  </si>
  <si>
    <t>Tex</t>
  </si>
  <si>
    <t>Tim Hunter</t>
  </si>
  <si>
    <t>S.E. Hinton</t>
  </si>
  <si>
    <t>Matt Dillon</t>
  </si>
  <si>
    <t>7400000.0</t>
  </si>
  <si>
    <t>Time Walker</t>
  </si>
  <si>
    <t>Tom Kennedy</t>
  </si>
  <si>
    <t>Jason Williams</t>
  </si>
  <si>
    <t>Ben Murphy</t>
  </si>
  <si>
    <t>750000.0</t>
  </si>
  <si>
    <t>Byzantine Productions</t>
  </si>
  <si>
    <t>I, the Jury</t>
  </si>
  <si>
    <t>April 22, 1982 (West Germany)</t>
  </si>
  <si>
    <t>Richard T. Heffron</t>
  </si>
  <si>
    <t>Mickey Spillane</t>
  </si>
  <si>
    <t>Armand Assante</t>
  </si>
  <si>
    <t>1515578.0</t>
  </si>
  <si>
    <t>Tempest</t>
  </si>
  <si>
    <t>2200.0</t>
  </si>
  <si>
    <t>John Cassavetes</t>
  </si>
  <si>
    <t>5005245.0</t>
  </si>
  <si>
    <t>Young Doctors in Love</t>
  </si>
  <si>
    <t>3000.0</t>
  </si>
  <si>
    <t>Garry Marshall</t>
  </si>
  <si>
    <t>Michael Elias</t>
  </si>
  <si>
    <t>Michael McKean</t>
  </si>
  <si>
    <t>30688860.0</t>
  </si>
  <si>
    <t>ABC Motion Pictures</t>
  </si>
  <si>
    <t>My Favorite Year</t>
  </si>
  <si>
    <t>October 8, 1982 (United States)</t>
  </si>
  <si>
    <t>Richard Benjamin</t>
  </si>
  <si>
    <t>Norman Steinberg</t>
  </si>
  <si>
    <t>20123620.0</t>
  </si>
  <si>
    <t>Still of the Night</t>
  </si>
  <si>
    <t>Robert Benton</t>
  </si>
  <si>
    <t>Roy Scheider</t>
  </si>
  <si>
    <t>5979947.0</t>
  </si>
  <si>
    <t>2300.0</t>
  </si>
  <si>
    <t>Charles Band</t>
  </si>
  <si>
    <t>Alan J. Adler</t>
  </si>
  <si>
    <t>Robert Glaudini</t>
  </si>
  <si>
    <t>2270.0</t>
  </si>
  <si>
    <t>Making Love</t>
  </si>
  <si>
    <t>Arthur Hiller</t>
  </si>
  <si>
    <t>Barry Sandler</t>
  </si>
  <si>
    <t>11897978.0</t>
  </si>
  <si>
    <t>IndieProd Company Productions</t>
  </si>
  <si>
    <t>Honkytonk Man</t>
  </si>
  <si>
    <t>December 15, 1982 (United States)</t>
  </si>
  <si>
    <t>Clancy Carlile</t>
  </si>
  <si>
    <t>4484991.0</t>
  </si>
  <si>
    <t>The Beast Within</t>
  </si>
  <si>
    <t>Philippe Mora</t>
  </si>
  <si>
    <t>Tom Holland</t>
  </si>
  <si>
    <t>Ronny Cox</t>
  </si>
  <si>
    <t>7742572.0</t>
  </si>
  <si>
    <t>Katzka</t>
  </si>
  <si>
    <t>Come Back to the 5 &amp; Dime Jimmy Dean, Jimmy Dean</t>
  </si>
  <si>
    <t>April 6, 1983 (France)</t>
  </si>
  <si>
    <t>Ed Graczyk</t>
  </si>
  <si>
    <t>Cher</t>
  </si>
  <si>
    <t>850000.0</t>
  </si>
  <si>
    <t>840958.0</t>
  </si>
  <si>
    <t>Sandcastle 5 Productions</t>
  </si>
  <si>
    <t>The Final Option</t>
  </si>
  <si>
    <t>September 16, 1983 (United States)</t>
  </si>
  <si>
    <t>Ian Sharp</t>
  </si>
  <si>
    <t>George Markstein</t>
  </si>
  <si>
    <t>Lewis Collins</t>
  </si>
  <si>
    <t>Switzerland</t>
  </si>
  <si>
    <t>2666873.0</t>
  </si>
  <si>
    <t>Richmond Light Horse Productions</t>
  </si>
  <si>
    <t>Trail of the Pink Panther</t>
  </si>
  <si>
    <t>9800.0</t>
  </si>
  <si>
    <t>9056073.0</t>
  </si>
  <si>
    <t>The Sender</t>
  </si>
  <si>
    <t>Roger Christian</t>
  </si>
  <si>
    <t>Thomas Baum</t>
  </si>
  <si>
    <t>Kathryn Harrold</t>
  </si>
  <si>
    <t>1054328.0</t>
  </si>
  <si>
    <t>The Border</t>
  </si>
  <si>
    <t>6100.0</t>
  </si>
  <si>
    <t>Tony Richardson</t>
  </si>
  <si>
    <t>Deric Washburn</t>
  </si>
  <si>
    <t>6118683.0</t>
  </si>
  <si>
    <t>Efer Productions</t>
  </si>
  <si>
    <t>Kiss Me Goodbye</t>
  </si>
  <si>
    <t>December 22, 1982 (United States)</t>
  </si>
  <si>
    <t>Robert Mulligan</t>
  </si>
  <si>
    <t>Bruno Barreto</t>
  </si>
  <si>
    <t>15782759.0</t>
  </si>
  <si>
    <t>A Midsummer Night's Sex Comedy</t>
  </si>
  <si>
    <t>9077269.0</t>
  </si>
  <si>
    <t>Vice Squad</t>
  </si>
  <si>
    <t>Sandy Howard</t>
  </si>
  <si>
    <t>Season Hubley</t>
  </si>
  <si>
    <t>13253583.0</t>
  </si>
  <si>
    <t>Best Friends</t>
  </si>
  <si>
    <t>Norman Jewison</t>
  </si>
  <si>
    <t>Valerie Curtin</t>
  </si>
  <si>
    <t>36821203.0</t>
  </si>
  <si>
    <t>Shoot the Moon</t>
  </si>
  <si>
    <t>9217530.0</t>
  </si>
  <si>
    <t>Lookin' to Get Out</t>
  </si>
  <si>
    <t>June 30, 1983 (Australia)</t>
  </si>
  <si>
    <t>684.0</t>
  </si>
  <si>
    <t>Hal Ashby</t>
  </si>
  <si>
    <t>Al Schwartz</t>
  </si>
  <si>
    <t>Jon Voight</t>
  </si>
  <si>
    <t>946461.0</t>
  </si>
  <si>
    <t>Barbarosa</t>
  </si>
  <si>
    <t>Fred Schepisi</t>
  </si>
  <si>
    <t>1736123.0</t>
  </si>
  <si>
    <t>Visiting Hours</t>
  </si>
  <si>
    <t>3800.0</t>
  </si>
  <si>
    <t>Jean-Claude Lord</t>
  </si>
  <si>
    <t>Brian Taggert</t>
  </si>
  <si>
    <t>Michael Ironside</t>
  </si>
  <si>
    <t>13258670.0</t>
  </si>
  <si>
    <t>A Little Sex</t>
  </si>
  <si>
    <t>501.0</t>
  </si>
  <si>
    <t>Bruce Paltrow</t>
  </si>
  <si>
    <t>Robert De Laurentiis</t>
  </si>
  <si>
    <t>Tim Matheson</t>
  </si>
  <si>
    <t>2370376.0</t>
  </si>
  <si>
    <t>Company Four</t>
  </si>
  <si>
    <t>Class Reunion</t>
  </si>
  <si>
    <t>October 29, 1982 (United States)</t>
  </si>
  <si>
    <t>John Hughes</t>
  </si>
  <si>
    <t>Gerrit Graham</t>
  </si>
  <si>
    <t>10054150.0</t>
  </si>
  <si>
    <t>Hanky Panky</t>
  </si>
  <si>
    <t>Henry Rosenbaum</t>
  </si>
  <si>
    <t>9823934.0</t>
  </si>
  <si>
    <t>Author! Author!</t>
  </si>
  <si>
    <t>Israel Horovitz</t>
  </si>
  <si>
    <t>13111101.0</t>
  </si>
  <si>
    <t>Split Image</t>
  </si>
  <si>
    <t>October 3, 1982 (United States)</t>
  </si>
  <si>
    <t>768.0</t>
  </si>
  <si>
    <t>Michael O'Keefe</t>
  </si>
  <si>
    <t>263635.0</t>
  </si>
  <si>
    <t>The Challenge</t>
  </si>
  <si>
    <t>John Frankenheimer</t>
  </si>
  <si>
    <t>Richard Maxwell</t>
  </si>
  <si>
    <t>2977706.0</t>
  </si>
  <si>
    <t>The Soldier</t>
  </si>
  <si>
    <t>August 27, 1982 (United States)</t>
  </si>
  <si>
    <t>James Glickenhaus</t>
  </si>
  <si>
    <t>Ken Wahl</t>
  </si>
  <si>
    <t>6328816.0</t>
  </si>
  <si>
    <t>Wrong Is Right</t>
  </si>
  <si>
    <t>Richard Brooks</t>
  </si>
  <si>
    <t>Charles McCarry</t>
  </si>
  <si>
    <t>3583513.0</t>
  </si>
  <si>
    <t>Six Weeks</t>
  </si>
  <si>
    <t>818.0</t>
  </si>
  <si>
    <t>Fred Mustard Stewart</t>
  </si>
  <si>
    <t>6668025.0</t>
  </si>
  <si>
    <t>The State of Things</t>
  </si>
  <si>
    <t>Wim Wenders</t>
  </si>
  <si>
    <t>Robert Kramer</t>
  </si>
  <si>
    <t>Allen Garfield</t>
  </si>
  <si>
    <t>Gray City</t>
  </si>
  <si>
    <t>Jekyll and Hyde... Together Again</t>
  </si>
  <si>
    <t>October 1, 1982 (United States)</t>
  </si>
  <si>
    <t>Jerry Belson</t>
  </si>
  <si>
    <t>Monica Mcgowan Johnson</t>
  </si>
  <si>
    <t>Mark Blankfield</t>
  </si>
  <si>
    <t>3792188.0</t>
  </si>
  <si>
    <t>Forced Vengeance</t>
  </si>
  <si>
    <t>James Fargo</t>
  </si>
  <si>
    <t>Franklin Thompson</t>
  </si>
  <si>
    <t>6660333.0</t>
  </si>
  <si>
    <t>The Missionary</t>
  </si>
  <si>
    <t>Richard Loncraine</t>
  </si>
  <si>
    <t>7241180.0</t>
  </si>
  <si>
    <t>The Escape Artist</t>
  </si>
  <si>
    <t>683.0</t>
  </si>
  <si>
    <t>Caleb Deschanel</t>
  </si>
  <si>
    <t>David Wagoner</t>
  </si>
  <si>
    <t>Raul Julia</t>
  </si>
  <si>
    <t>143369.0</t>
  </si>
  <si>
    <t>Night Crossing</t>
  </si>
  <si>
    <t>February 5, 1982 (United States)</t>
  </si>
  <si>
    <t>Delbert Mann</t>
  </si>
  <si>
    <t>John McGreevey</t>
  </si>
  <si>
    <t>John Hurt</t>
  </si>
  <si>
    <t>Endangered Species</t>
  </si>
  <si>
    <t>September 10, 1982 (United States)</t>
  </si>
  <si>
    <t>914.0</t>
  </si>
  <si>
    <t>Judd Klinger</t>
  </si>
  <si>
    <t>Robert Urich</t>
  </si>
  <si>
    <t>1474249.0</t>
  </si>
  <si>
    <t>Things Are Tough All Over</t>
  </si>
  <si>
    <t>August 4, 1982 (United States)</t>
  </si>
  <si>
    <t>Thomas K. Avildsen</t>
  </si>
  <si>
    <t>Toni Attell</t>
  </si>
  <si>
    <t>21134374.0</t>
  </si>
  <si>
    <t>Homework</t>
  </si>
  <si>
    <t>322.0</t>
  </si>
  <si>
    <t>James Beshears</t>
  </si>
  <si>
    <t>Maurice Peterson</t>
  </si>
  <si>
    <t>Joan Collins</t>
  </si>
  <si>
    <t>2914328.0</t>
  </si>
  <si>
    <t>Jensen Farley Pictures</t>
  </si>
  <si>
    <t>Jinxed!</t>
  </si>
  <si>
    <t>984.0</t>
  </si>
  <si>
    <t>Don Siegel</t>
  </si>
  <si>
    <t>Frank D. Gilroy</t>
  </si>
  <si>
    <t>Bette Midler</t>
  </si>
  <si>
    <t>13400000.0</t>
  </si>
  <si>
    <t>2869638.0</t>
  </si>
  <si>
    <t>The Return of Martin Guerre</t>
  </si>
  <si>
    <t>August 26, 1983 (United States)</t>
  </si>
  <si>
    <t>Daniel Vigne</t>
  </si>
  <si>
    <t>Jean-Claude Carrière</t>
  </si>
  <si>
    <t>Gérard Depardieu</t>
  </si>
  <si>
    <t>3723036.0</t>
  </si>
  <si>
    <t>S.F.P.C.</t>
  </si>
  <si>
    <t>They Call Me Bruce</t>
  </si>
  <si>
    <t>Elliott Hong</t>
  </si>
  <si>
    <t>David Randolph</t>
  </si>
  <si>
    <t>Johnny Yune</t>
  </si>
  <si>
    <t>16894678.0</t>
  </si>
  <si>
    <t>Gold Pine Productions</t>
  </si>
  <si>
    <t>Some Kind of Hero</t>
  </si>
  <si>
    <t>Robert Boris</t>
  </si>
  <si>
    <t>23671186.0</t>
  </si>
  <si>
    <t>Hammett</t>
  </si>
  <si>
    <t>Joe Gores</t>
  </si>
  <si>
    <t>42914.0</t>
  </si>
  <si>
    <t>Five Days One Summer</t>
  </si>
  <si>
    <t>1982 (Japan)</t>
  </si>
  <si>
    <t>Fred Zinnemann</t>
  </si>
  <si>
    <t>Michael Austin</t>
  </si>
  <si>
    <t>199078.0</t>
  </si>
  <si>
    <t>Cable and Wireless Finance</t>
  </si>
  <si>
    <t>Penitentiary II</t>
  </si>
  <si>
    <t>538.0</t>
  </si>
  <si>
    <t>Jamaa Fanaka</t>
  </si>
  <si>
    <t>Leon Isaac Kennedy</t>
  </si>
  <si>
    <t>3178542.0</t>
  </si>
  <si>
    <t>Bob-Bea Productions</t>
  </si>
  <si>
    <t>If You Could See What I Hear</t>
  </si>
  <si>
    <t>785.0</t>
  </si>
  <si>
    <t>Eric Till</t>
  </si>
  <si>
    <t>8693512.0</t>
  </si>
  <si>
    <t>Cypress Grove</t>
  </si>
  <si>
    <t>Partners</t>
  </si>
  <si>
    <t>James Burrows</t>
  </si>
  <si>
    <t>Ryan O'Neal</t>
  </si>
  <si>
    <t>6062898.0</t>
  </si>
  <si>
    <t>Richard Pryor: Live on the Sunset Strip</t>
  </si>
  <si>
    <t>Joe Layton</t>
  </si>
  <si>
    <t>Paul Mooney</t>
  </si>
  <si>
    <t>36299720.0</t>
  </si>
  <si>
    <t>Bugs Bunny's 3rd Movie: 1001 Rabbit Tales</t>
  </si>
  <si>
    <t>John W. Dunn</t>
  </si>
  <si>
    <t>Mel Blanc</t>
  </si>
  <si>
    <t>78350.0</t>
  </si>
  <si>
    <t>Warner Bros. Animation</t>
  </si>
  <si>
    <t>74.0</t>
  </si>
  <si>
    <t>Monsignor</t>
  </si>
  <si>
    <t>838.0</t>
  </si>
  <si>
    <t>Jack-Alain Léger</t>
  </si>
  <si>
    <t>12408066.0</t>
  </si>
  <si>
    <t>Frank Yablans Presentations</t>
  </si>
  <si>
    <t>Yes, Giorgio</t>
  </si>
  <si>
    <t>653.0</t>
  </si>
  <si>
    <t>Anne Piper</t>
  </si>
  <si>
    <t>Luciano Pavarotti</t>
  </si>
  <si>
    <t>2279543.0</t>
  </si>
  <si>
    <t>I Ought to Be in Pictures</t>
  </si>
  <si>
    <t>March 26, 1982 (United States)</t>
  </si>
  <si>
    <t>895.0</t>
  </si>
  <si>
    <t>6968359.0</t>
  </si>
  <si>
    <t>La traviata</t>
  </si>
  <si>
    <t>February 18, 1983 (Italy)</t>
  </si>
  <si>
    <t>Francesco Maria Piave</t>
  </si>
  <si>
    <t>Teresa Stratas</t>
  </si>
  <si>
    <t>Netherlands</t>
  </si>
  <si>
    <t>3783329.0</t>
  </si>
  <si>
    <t>Accent Films B.V.</t>
  </si>
  <si>
    <t>Fighting Back</t>
  </si>
  <si>
    <t>460.0</t>
  </si>
  <si>
    <t>Lewis Teague</t>
  </si>
  <si>
    <t>Thomas Hedley Jr.</t>
  </si>
  <si>
    <t>Tom Skerritt</t>
  </si>
  <si>
    <t>3355948.0</t>
  </si>
  <si>
    <t>Permut Presentations</t>
  </si>
  <si>
    <t>Kamikaze 89</t>
  </si>
  <si>
    <t>July 16, 1982 (West Germany)</t>
  </si>
  <si>
    <t>665.0</t>
  </si>
  <si>
    <t>Wolf Gremm</t>
  </si>
  <si>
    <t>Robert Katz</t>
  </si>
  <si>
    <t>Rainer Werner Fassbinder</t>
  </si>
  <si>
    <t>22440.0</t>
  </si>
  <si>
    <t>Regina Ziegler Filmproduktion</t>
  </si>
  <si>
    <t>The Wizard of Oz</t>
  </si>
  <si>
    <t>October 6, 1982 (United States)</t>
  </si>
  <si>
    <t>352.0</t>
  </si>
  <si>
    <t>Fumihiko Takayama</t>
  </si>
  <si>
    <t>Yoshimitsu Banno</t>
  </si>
  <si>
    <t>Alan Enterprises</t>
  </si>
  <si>
    <t>Heidi's Song</t>
  </si>
  <si>
    <t>256.0</t>
  </si>
  <si>
    <t>Robert Taylor</t>
  </si>
  <si>
    <t>Joseph Barbera</t>
  </si>
  <si>
    <t>Lorne Greene</t>
  </si>
  <si>
    <t>5124391.0</t>
  </si>
  <si>
    <t>Hanna-Barbera Productions</t>
  </si>
  <si>
    <t>Love Child</t>
  </si>
  <si>
    <t>October 15, 1982 (United States)</t>
  </si>
  <si>
    <t>253.0</t>
  </si>
  <si>
    <t>Anne Gerard</t>
  </si>
  <si>
    <t>Amy Madigan</t>
  </si>
  <si>
    <t>Boardinghouse</t>
  </si>
  <si>
    <t>October 21, 1983 (United States)</t>
  </si>
  <si>
    <t>651.0</t>
  </si>
  <si>
    <t>John Wintergate</t>
  </si>
  <si>
    <t>Blustarr</t>
  </si>
  <si>
    <t>Experience Preferred... But Not Essential</t>
  </si>
  <si>
    <t>December 22, 1982 (United Kingdom)</t>
  </si>
  <si>
    <t>240.0</t>
  </si>
  <si>
    <t>Peter Duffell</t>
  </si>
  <si>
    <t>June Roberts</t>
  </si>
  <si>
    <t>Elizabeth Edmonds</t>
  </si>
  <si>
    <t>Channel Four Film</t>
  </si>
  <si>
    <t>80.0</t>
  </si>
  <si>
    <t>The Personals</t>
  </si>
  <si>
    <t>October 1982 (United States)</t>
  </si>
  <si>
    <t>Peter Markle</t>
  </si>
  <si>
    <t>Bill Schoppert</t>
  </si>
  <si>
    <t>435000.0</t>
  </si>
  <si>
    <t>Blueline Productions</t>
  </si>
  <si>
    <t>Lonely Hearts</t>
  </si>
  <si>
    <t>October 21, 1982 (Australia)</t>
  </si>
  <si>
    <t>336.0</t>
  </si>
  <si>
    <t>Paul Cox</t>
  </si>
  <si>
    <t>Wendy Hughes</t>
  </si>
  <si>
    <t>777087.0</t>
  </si>
  <si>
    <t>Adam Packer Film Productions</t>
  </si>
  <si>
    <t>Scarface</t>
  </si>
  <si>
    <t>December 9, 1983 (United States)</t>
  </si>
  <si>
    <t>766000.0</t>
  </si>
  <si>
    <t>25000000.0</t>
  </si>
  <si>
    <t>65884703.0</t>
  </si>
  <si>
    <t>170.0</t>
  </si>
  <si>
    <t>The Outsiders</t>
  </si>
  <si>
    <t>March 25, 1983 (United States)</t>
  </si>
  <si>
    <t>Kathleen Rowell</t>
  </si>
  <si>
    <t>C. Thomas Howell</t>
  </si>
  <si>
    <t>25697647.0</t>
  </si>
  <si>
    <t>Star Wars: Episode VI - Return of the Jedi</t>
  </si>
  <si>
    <t>May 25, 1983 (United States)</t>
  </si>
  <si>
    <t>973000.0</t>
  </si>
  <si>
    <t>32500000.0</t>
  </si>
  <si>
    <t>475106177.0</t>
  </si>
  <si>
    <t>Risky Business</t>
  </si>
  <si>
    <t>August 5, 1983 (United States)</t>
  </si>
  <si>
    <t>83000.0</t>
  </si>
  <si>
    <t>Paul Brickman</t>
  </si>
  <si>
    <t>Tom Cruise</t>
  </si>
  <si>
    <t>6200000.0</t>
  </si>
  <si>
    <t>63541777.0</t>
  </si>
  <si>
    <t>National Lampoon's Vacation</t>
  </si>
  <si>
    <t>July 29, 1983 (United States)</t>
  </si>
  <si>
    <t>61399552.0</t>
  </si>
  <si>
    <t>National Lampoon</t>
  </si>
  <si>
    <t>Trading Places</t>
  </si>
  <si>
    <t>June 8, 1983 (United States)</t>
  </si>
  <si>
    <t>Timothy Harris</t>
  </si>
  <si>
    <t>Eddie Murphy</t>
  </si>
  <si>
    <t>90404800.0</t>
  </si>
  <si>
    <t>Superman III</t>
  </si>
  <si>
    <t>June 17, 1983 (United States)</t>
  </si>
  <si>
    <t>39000000.0</t>
  </si>
  <si>
    <t>59950623.0</t>
  </si>
  <si>
    <t>The Big Chill</t>
  </si>
  <si>
    <t>September 30, 1983 (United States)</t>
  </si>
  <si>
    <t>Tom Berenger</t>
  </si>
  <si>
    <t>56399659.0</t>
  </si>
  <si>
    <t>Staying Alive</t>
  </si>
  <si>
    <t>July 15, 1983 (United States)</t>
  </si>
  <si>
    <t>Nik Cohn</t>
  </si>
  <si>
    <t>64892670.0</t>
  </si>
  <si>
    <t>Jaws 3-D</t>
  </si>
  <si>
    <t>July 22, 1983 (United States)</t>
  </si>
  <si>
    <t>Joe Alves</t>
  </si>
  <si>
    <t>Dennis Quaid</t>
  </si>
  <si>
    <t>20500000.0</t>
  </si>
  <si>
    <t>87987055.0</t>
  </si>
  <si>
    <t>Christine</t>
  </si>
  <si>
    <t>75000.0</t>
  </si>
  <si>
    <t>Keith Gordon</t>
  </si>
  <si>
    <t>9700000.0</t>
  </si>
  <si>
    <t>21017849.0</t>
  </si>
  <si>
    <t>Sleepaway Camp</t>
  </si>
  <si>
    <t>November 18, 1983 (United States)</t>
  </si>
  <si>
    <t>Robert Hiltzik</t>
  </si>
  <si>
    <t>Felissa Rose</t>
  </si>
  <si>
    <t>American Eagle Films</t>
  </si>
  <si>
    <t>Flashdance</t>
  </si>
  <si>
    <t>Adrian Lyne</t>
  </si>
  <si>
    <t>Jennifer Beals</t>
  </si>
  <si>
    <t>92921203.0</t>
  </si>
  <si>
    <t>WarGames</t>
  </si>
  <si>
    <t>June 3, 1983 (United States)</t>
  </si>
  <si>
    <t>93000.0</t>
  </si>
  <si>
    <t>Lawrence Lasker</t>
  </si>
  <si>
    <t>Matthew Broderick</t>
  </si>
  <si>
    <t>79567667.0</t>
  </si>
  <si>
    <t>The Right Stuff</t>
  </si>
  <si>
    <t>February 17, 1984 (United States)</t>
  </si>
  <si>
    <t>57000.0</t>
  </si>
  <si>
    <t>Philip Kaufman</t>
  </si>
  <si>
    <t>Sam Shepard</t>
  </si>
  <si>
    <t>21192315.0</t>
  </si>
  <si>
    <t>193.0</t>
  </si>
  <si>
    <t>Krull</t>
  </si>
  <si>
    <t>31000.0</t>
  </si>
  <si>
    <t>Ken Marshall</t>
  </si>
  <si>
    <t>47000000.0</t>
  </si>
  <si>
    <t>16916617.0</t>
  </si>
  <si>
    <t>Spring Break</t>
  </si>
  <si>
    <t>David Smilow</t>
  </si>
  <si>
    <t>David Knell</t>
  </si>
  <si>
    <t>24071666.0</t>
  </si>
  <si>
    <t>The Dead Zone</t>
  </si>
  <si>
    <t>Jeffrey Boam</t>
  </si>
  <si>
    <t>Christopher Walken</t>
  </si>
  <si>
    <t>20766616.0</t>
  </si>
  <si>
    <t>Octopussy</t>
  </si>
  <si>
    <t>June 10, 1983 (United States)</t>
  </si>
  <si>
    <t>George MacDonald Fraser</t>
  </si>
  <si>
    <t>27500000.0</t>
  </si>
  <si>
    <t>67893619.0</t>
  </si>
  <si>
    <t>Private School</t>
  </si>
  <si>
    <t>Noel Black</t>
  </si>
  <si>
    <t>Phoebe Cates</t>
  </si>
  <si>
    <t>14049540.0</t>
  </si>
  <si>
    <t>Unity Productions</t>
  </si>
  <si>
    <t>Valley Girl</t>
  </si>
  <si>
    <t>April 29, 1983 (United States)</t>
  </si>
  <si>
    <t>Martha Coolidge</t>
  </si>
  <si>
    <t>Andrew Lane</t>
  </si>
  <si>
    <t>Nicolas Cage</t>
  </si>
  <si>
    <t>17343596.0</t>
  </si>
  <si>
    <t>Atlantic Entertainment Group</t>
  </si>
  <si>
    <t>Rumble Fish</t>
  </si>
  <si>
    <t>2494480.0</t>
  </si>
  <si>
    <t>Videodrome</t>
  </si>
  <si>
    <t>86000.0</t>
  </si>
  <si>
    <t>James Woods</t>
  </si>
  <si>
    <t>5952000.0</t>
  </si>
  <si>
    <t>2120439.0</t>
  </si>
  <si>
    <t>Filmplan International</t>
  </si>
  <si>
    <t>Terms of Endearment</t>
  </si>
  <si>
    <t>James L. Brooks</t>
  </si>
  <si>
    <t>Larry McMurtry</t>
  </si>
  <si>
    <t>108423749.0</t>
  </si>
  <si>
    <t>Twilight Zone: The Movie</t>
  </si>
  <si>
    <t>June 24, 1983 (United States)</t>
  </si>
  <si>
    <t>29450919.0</t>
  </si>
  <si>
    <t>Amblin Entertainment</t>
  </si>
  <si>
    <t>Never Say Never Again</t>
  </si>
  <si>
    <t>October 7, 1983 (United States)</t>
  </si>
  <si>
    <t>Kevin McClory</t>
  </si>
  <si>
    <t>55432841.0</t>
  </si>
  <si>
    <t>TaliaFilm II Productions</t>
  </si>
  <si>
    <t>A Christmas Story</t>
  </si>
  <si>
    <t>134000.0</t>
  </si>
  <si>
    <t>Jean Shepherd</t>
  </si>
  <si>
    <t>Peter Billingsley</t>
  </si>
  <si>
    <t>3300000.0</t>
  </si>
  <si>
    <t>20653717.0</t>
  </si>
  <si>
    <t>Cujo</t>
  </si>
  <si>
    <t>August 12, 1983 (United States)</t>
  </si>
  <si>
    <t>21156152.0</t>
  </si>
  <si>
    <t>Sudden Impact</t>
  </si>
  <si>
    <t>Harry Julian Fink</t>
  </si>
  <si>
    <t>67642693.0</t>
  </si>
  <si>
    <t>The Hunger</t>
  </si>
  <si>
    <t>Tony Scott</t>
  </si>
  <si>
    <t>James Costigan</t>
  </si>
  <si>
    <t>Catherine Deneuve</t>
  </si>
  <si>
    <t>5988322.0</t>
  </si>
  <si>
    <t>Mr. Mom</t>
  </si>
  <si>
    <t>August 19, 1983 (United States)</t>
  </si>
  <si>
    <t>Stan Dragoti</t>
  </si>
  <si>
    <t>Michael Keaton</t>
  </si>
  <si>
    <t>64783827.0</t>
  </si>
  <si>
    <t>Sherwood Productions</t>
  </si>
  <si>
    <t>Blue Thunder</t>
  </si>
  <si>
    <t>May 13, 1983 (United States)</t>
  </si>
  <si>
    <t>Dan O'Bannon</t>
  </si>
  <si>
    <t>42313354.0</t>
  </si>
  <si>
    <t>Breathless</t>
  </si>
  <si>
    <t>8700.0</t>
  </si>
  <si>
    <t>Jim McBride</t>
  </si>
  <si>
    <t>François Truffaut</t>
  </si>
  <si>
    <t>19910002.0</t>
  </si>
  <si>
    <t>Breathless Associates</t>
  </si>
  <si>
    <t>Psycho II</t>
  </si>
  <si>
    <t>Richard Franklin</t>
  </si>
  <si>
    <t>Anthony Perkins</t>
  </si>
  <si>
    <t>34725000.0</t>
  </si>
  <si>
    <t>Local Hero</t>
  </si>
  <si>
    <t>March 17, 1983 (United Kingdom)</t>
  </si>
  <si>
    <t>Bill Forsyth</t>
  </si>
  <si>
    <t>Burt Lancaster</t>
  </si>
  <si>
    <t>5899678.0</t>
  </si>
  <si>
    <t>Bad Boys</t>
  </si>
  <si>
    <t>Richard Di Lello</t>
  </si>
  <si>
    <t>9190819.0</t>
  </si>
  <si>
    <t>Silkwood</t>
  </si>
  <si>
    <t>January 27, 1984 (United States)</t>
  </si>
  <si>
    <t>Nora Ephron</t>
  </si>
  <si>
    <t>35615609.0</t>
  </si>
  <si>
    <t>All the Right Moves</t>
  </si>
  <si>
    <t>Michael Chapman</t>
  </si>
  <si>
    <t>5600000.0</t>
  </si>
  <si>
    <t>17233166.0</t>
  </si>
  <si>
    <t>Lucille Ball Productions</t>
  </si>
  <si>
    <t>The Keep</t>
  </si>
  <si>
    <t>December 16, 1983 (United States)</t>
  </si>
  <si>
    <t>F. Paul Wilson</t>
  </si>
  <si>
    <t>4218594.0</t>
  </si>
  <si>
    <t>My Tutor</t>
  </si>
  <si>
    <t>April 22, 1983 (United States)</t>
  </si>
  <si>
    <t>3300.0</t>
  </si>
  <si>
    <t>George Bowers</t>
  </si>
  <si>
    <t>Joe Roberts</t>
  </si>
  <si>
    <t>Matt Lattanzi</t>
  </si>
  <si>
    <t>22587834.0</t>
  </si>
  <si>
    <t>Marimark Productions</t>
  </si>
  <si>
    <t>Yentl</t>
  </si>
  <si>
    <t>January 6, 1984 (United States)</t>
  </si>
  <si>
    <t>Barbra Streisand</t>
  </si>
  <si>
    <t>Jack Rosenthal</t>
  </si>
  <si>
    <t>40218899.0</t>
  </si>
  <si>
    <t>Ladbroke</t>
  </si>
  <si>
    <t>Fire and Ice</t>
  </si>
  <si>
    <t>Randy Norton</t>
  </si>
  <si>
    <t>760883.0</t>
  </si>
  <si>
    <t>Polyc International BV</t>
  </si>
  <si>
    <t>81.0</t>
  </si>
  <si>
    <t>Eddie and the Cruisers</t>
  </si>
  <si>
    <t>6900.0</t>
  </si>
  <si>
    <t>4786789.0</t>
  </si>
  <si>
    <t>Yellowbeard</t>
  </si>
  <si>
    <t>Mel Damski</t>
  </si>
  <si>
    <t>Graham Chapman</t>
  </si>
  <si>
    <t>4300000.0</t>
  </si>
  <si>
    <t>Seagoat Films</t>
  </si>
  <si>
    <t>The Meaning of Life</t>
  </si>
  <si>
    <t>March 31, 1983 (United States)</t>
  </si>
  <si>
    <t>Terry Jones</t>
  </si>
  <si>
    <t>John Cleese</t>
  </si>
  <si>
    <t>14949697.0</t>
  </si>
  <si>
    <t>Celandine Films</t>
  </si>
  <si>
    <t>Nostalghia</t>
  </si>
  <si>
    <t>March 1992 (United States)</t>
  </si>
  <si>
    <t>Andrei Tarkovsky</t>
  </si>
  <si>
    <t>Oleg Yankovskiy</t>
  </si>
  <si>
    <t>55269.0</t>
  </si>
  <si>
    <t>Rai 2</t>
  </si>
  <si>
    <t>Hot Dog... The Movie</t>
  </si>
  <si>
    <t>January 13, 1984 (United States)</t>
  </si>
  <si>
    <t>3200.0</t>
  </si>
  <si>
    <t>20307325.0</t>
  </si>
  <si>
    <t>Edward S. Feldman Productions</t>
  </si>
  <si>
    <t>Smokey and the Bandit Part 3</t>
  </si>
  <si>
    <t>Dick Lowry</t>
  </si>
  <si>
    <t>Stuart Birnbaum</t>
  </si>
  <si>
    <t>Jackie Gleason</t>
  </si>
  <si>
    <t>5678950.0</t>
  </si>
  <si>
    <t>Deathstalker</t>
  </si>
  <si>
    <t>4600.0</t>
  </si>
  <si>
    <t>James Sbardellati</t>
  </si>
  <si>
    <t>Howard R. Cohen</t>
  </si>
  <si>
    <t>Rick Hill</t>
  </si>
  <si>
    <t>457000.0</t>
  </si>
  <si>
    <t>11919250.0</t>
  </si>
  <si>
    <t>Aries Cinematográfica Argentina</t>
  </si>
  <si>
    <t>Porky's II: The Next Day</t>
  </si>
  <si>
    <t>Roger Swaybill</t>
  </si>
  <si>
    <t>33759266.0</t>
  </si>
  <si>
    <t>Something Wicked This Way Comes</t>
  </si>
  <si>
    <t>8600.0</t>
  </si>
  <si>
    <t>Jack Clayton</t>
  </si>
  <si>
    <t>Ray Bradbury</t>
  </si>
  <si>
    <t>8400000.0</t>
  </si>
  <si>
    <t>Tender Mercies</t>
  </si>
  <si>
    <t>March 4, 1983 (Canada)</t>
  </si>
  <si>
    <t>9700.0</t>
  </si>
  <si>
    <t>Horton Foote</t>
  </si>
  <si>
    <t>8443124.0</t>
  </si>
  <si>
    <t>Antron Media Production</t>
  </si>
  <si>
    <t>Star 80</t>
  </si>
  <si>
    <t>February 3, 1984 (United States)</t>
  </si>
  <si>
    <t>6000.0</t>
  </si>
  <si>
    <t>Bob Fosse</t>
  </si>
  <si>
    <t>Teresa Carpenter</t>
  </si>
  <si>
    <t>6472990.0</t>
  </si>
  <si>
    <t>Gorky Park</t>
  </si>
  <si>
    <t>Martin Cruz Smith</t>
  </si>
  <si>
    <t>15856028.0</t>
  </si>
  <si>
    <t>Eagle Associates.</t>
  </si>
  <si>
    <t>Lone Wolf McQuade</t>
  </si>
  <si>
    <t>B.J. Nelson</t>
  </si>
  <si>
    <t>12232628.0</t>
  </si>
  <si>
    <t>1818 Productions</t>
  </si>
  <si>
    <t>Easy Money</t>
  </si>
  <si>
    <t>James Signorelli</t>
  </si>
  <si>
    <t>Rodney Dangerfield</t>
  </si>
  <si>
    <t>29309766.0</t>
  </si>
  <si>
    <t>Easy Money Associates</t>
  </si>
  <si>
    <t>Merry Christmas Mr. Lawrence</t>
  </si>
  <si>
    <t>September 2, 1983 (United States)</t>
  </si>
  <si>
    <t>Nagisa Ôshima</t>
  </si>
  <si>
    <t>Lourens van der Post</t>
  </si>
  <si>
    <t>David Bowie</t>
  </si>
  <si>
    <t>2306560.0</t>
  </si>
  <si>
    <t>National Film Trustee Company</t>
  </si>
  <si>
    <t>Losin' It</t>
  </si>
  <si>
    <t>Curtis Hanson</t>
  </si>
  <si>
    <t>Bill Norton</t>
  </si>
  <si>
    <t>1246141.0</t>
  </si>
  <si>
    <t>Tiberius Film Productions</t>
  </si>
  <si>
    <t>Screwballs</t>
  </si>
  <si>
    <t>April 1, 1983 (United States)</t>
  </si>
  <si>
    <t>Rafal Zielinski</t>
  </si>
  <si>
    <t>Linda Shayne</t>
  </si>
  <si>
    <t>Peter Keleghan</t>
  </si>
  <si>
    <t>2082215.0</t>
  </si>
  <si>
    <t>Millenium</t>
  </si>
  <si>
    <t>Brainstorm</t>
  </si>
  <si>
    <t>Douglas Trumbull</t>
  </si>
  <si>
    <t>Bruce Joel Rubin</t>
  </si>
  <si>
    <t>10219460.0</t>
  </si>
  <si>
    <t>JF Productions</t>
  </si>
  <si>
    <t>The Man with Two Brains</t>
  </si>
  <si>
    <t>George Gipe</t>
  </si>
  <si>
    <t>10353438.0</t>
  </si>
  <si>
    <t>Angel</t>
  </si>
  <si>
    <t>Robert Vincent O'Neil</t>
  </si>
  <si>
    <t>Cliff Gorman</t>
  </si>
  <si>
    <t>17488564.0</t>
  </si>
  <si>
    <t>10 to Midnight</t>
  </si>
  <si>
    <t>March 11, 1983 (United States)</t>
  </si>
  <si>
    <t>7200.0</t>
  </si>
  <si>
    <t>J. Lee Thompson</t>
  </si>
  <si>
    <t>William Roberts</t>
  </si>
  <si>
    <t>4520000.0</t>
  </si>
  <si>
    <t>7175592.0</t>
  </si>
  <si>
    <t>Cannon Films</t>
  </si>
  <si>
    <t>Uncommon Valor</t>
  </si>
  <si>
    <t>Joe Gayton</t>
  </si>
  <si>
    <t>14500000.0</t>
  </si>
  <si>
    <t>30503151.0</t>
  </si>
  <si>
    <t>Doctor Detroit</t>
  </si>
  <si>
    <t>May 6, 1983 (United States)</t>
  </si>
  <si>
    <t>5400.0</t>
  </si>
  <si>
    <t>10375893.0</t>
  </si>
  <si>
    <t>Black Rhino Productions</t>
  </si>
  <si>
    <t>Mortuary</t>
  </si>
  <si>
    <t>Howard Avedis</t>
  </si>
  <si>
    <t>Mary Beth McDonough</t>
  </si>
  <si>
    <t>4319001.0</t>
  </si>
  <si>
    <t>Hickmar Productions</t>
  </si>
  <si>
    <t>Stroker Ace</t>
  </si>
  <si>
    <t>July 1, 1983 (United States)</t>
  </si>
  <si>
    <t>William Neely</t>
  </si>
  <si>
    <t>Sahara</t>
  </si>
  <si>
    <t>March 2, 1984 (United States)</t>
  </si>
  <si>
    <t>Andrew V. McLaglen</t>
  </si>
  <si>
    <t>Menahem Golan</t>
  </si>
  <si>
    <t>1402962.0</t>
  </si>
  <si>
    <t>Cabal Film</t>
  </si>
  <si>
    <t>Two of a Kind</t>
  </si>
  <si>
    <t>John Herzfeld</t>
  </si>
  <si>
    <t>23646952.0</t>
  </si>
  <si>
    <t>Chained Heat</t>
  </si>
  <si>
    <t>May 27, 1983 (United States)</t>
  </si>
  <si>
    <t>Paul Nicholas</t>
  </si>
  <si>
    <t>Aaron Butler</t>
  </si>
  <si>
    <t>Linda Blair</t>
  </si>
  <si>
    <t>6149983.0</t>
  </si>
  <si>
    <t>Heat GBR</t>
  </si>
  <si>
    <t>Spacehunter: Adventures in the Forbidden Zone</t>
  </si>
  <si>
    <t>May 20, 1983 (United States)</t>
  </si>
  <si>
    <t>5500.0</t>
  </si>
  <si>
    <t>Stewart Harding</t>
  </si>
  <si>
    <t>Peter Strauss</t>
  </si>
  <si>
    <t>16478265.0</t>
  </si>
  <si>
    <t>High Road to China</t>
  </si>
  <si>
    <t>March 18, 1983 (United States)</t>
  </si>
  <si>
    <t>Brian G. Hutton</t>
  </si>
  <si>
    <t>Jon Cleary</t>
  </si>
  <si>
    <t>Tom Selleck</t>
  </si>
  <si>
    <t>28445927.0</t>
  </si>
  <si>
    <t>City Films</t>
  </si>
  <si>
    <t>Never Cry Wolf</t>
  </si>
  <si>
    <t>Carroll Ballard</t>
  </si>
  <si>
    <t>Farley Mowat</t>
  </si>
  <si>
    <t>29600000.0</t>
  </si>
  <si>
    <t>Walt Disney Pictures</t>
  </si>
  <si>
    <t>The Pirates of Penzance</t>
  </si>
  <si>
    <t>Wilford Leach</t>
  </si>
  <si>
    <t>W.S. Gilbert</t>
  </si>
  <si>
    <t>Kevin Kline</t>
  </si>
  <si>
    <t>694497.0</t>
  </si>
  <si>
    <t>Rock &amp; Rule</t>
  </si>
  <si>
    <t>July 24, 1987 (United States)</t>
  </si>
  <si>
    <t>Clive Smith</t>
  </si>
  <si>
    <t>Patrick Loubert</t>
  </si>
  <si>
    <t>Don Francks</t>
  </si>
  <si>
    <t>30379.0</t>
  </si>
  <si>
    <t>Nelvana</t>
  </si>
  <si>
    <t>77.0</t>
  </si>
  <si>
    <t>Hercules</t>
  </si>
  <si>
    <t>Luigi Cozzi</t>
  </si>
  <si>
    <t>Lou Ferrigno</t>
  </si>
  <si>
    <t>10676194.0</t>
  </si>
  <si>
    <t>Cannon Films Inc.</t>
  </si>
  <si>
    <t>Educating Rita</t>
  </si>
  <si>
    <t>Lewis Gilbert</t>
  </si>
  <si>
    <t>Willy Russell</t>
  </si>
  <si>
    <t>14648076.0</t>
  </si>
  <si>
    <t>Acorn Pictures</t>
  </si>
  <si>
    <t>A Night in Heaven</t>
  </si>
  <si>
    <t>Joan Tewkesbury</t>
  </si>
  <si>
    <t>Christopher Atkins</t>
  </si>
  <si>
    <t>5563663.0</t>
  </si>
  <si>
    <t>Under Fire</t>
  </si>
  <si>
    <t>Ron Shelton</t>
  </si>
  <si>
    <t>5696391.0</t>
  </si>
  <si>
    <t>Amityville 3-D</t>
  </si>
  <si>
    <t>David Ambrose</t>
  </si>
  <si>
    <t>Tony Roberts</t>
  </si>
  <si>
    <t>6333135.0</t>
  </si>
  <si>
    <t>De Laurentiis Entertainment Group (DEG)</t>
  </si>
  <si>
    <t>Testament</t>
  </si>
  <si>
    <t>January 5, 1984 (Argentina)</t>
  </si>
  <si>
    <t>Lynne Littman</t>
  </si>
  <si>
    <t>Carol Amen</t>
  </si>
  <si>
    <t>Jane Alexander</t>
  </si>
  <si>
    <t>2044892.0</t>
  </si>
  <si>
    <t>The Osterman Weekend</t>
  </si>
  <si>
    <t>November 4, 1983 (United States)</t>
  </si>
  <si>
    <t>Sam Peckinpah</t>
  </si>
  <si>
    <t>Robert Ludlum</t>
  </si>
  <si>
    <t>Rutger Hauer</t>
  </si>
  <si>
    <t>6486797.0</t>
  </si>
  <si>
    <t>Osterman Weekend Associates</t>
  </si>
  <si>
    <t>Revenge of the Ninja</t>
  </si>
  <si>
    <t>4700.0</t>
  </si>
  <si>
    <t>Sam Firstenberg</t>
  </si>
  <si>
    <t>James R. Silke</t>
  </si>
  <si>
    <t>Shô Kosugi</t>
  </si>
  <si>
    <t>700000.0</t>
  </si>
  <si>
    <t>13168027.0</t>
  </si>
  <si>
    <t>Zelig</t>
  </si>
  <si>
    <t>August 25, 1983 (Argentina)</t>
  </si>
  <si>
    <t>11798616.0</t>
  </si>
  <si>
    <t>79.0</t>
  </si>
  <si>
    <t>September 9, 1983 (Denmark)</t>
  </si>
  <si>
    <t>458.0</t>
  </si>
  <si>
    <t>Robert Mandel</t>
  </si>
  <si>
    <t>Alice Hoffman</t>
  </si>
  <si>
    <t>Kathleen Quinlan</t>
  </si>
  <si>
    <t>Escape from the Bronx</t>
  </si>
  <si>
    <t>January 18, 1985 (United States)</t>
  </si>
  <si>
    <t>Enzo G. Castellari</t>
  </si>
  <si>
    <t>Tito Carpi</t>
  </si>
  <si>
    <t>Mark Gregory</t>
  </si>
  <si>
    <t>To Be or Not to Be</t>
  </si>
  <si>
    <t>Alan Johnson</t>
  </si>
  <si>
    <t>Thomas Meehan</t>
  </si>
  <si>
    <t>13030214.0</t>
  </si>
  <si>
    <t>Eureka</t>
  </si>
  <si>
    <t>May 20, 1983 (United Kingdom)</t>
  </si>
  <si>
    <t>Nicolas Roeg</t>
  </si>
  <si>
    <t>Marshall Houts</t>
  </si>
  <si>
    <t>123572.0</t>
  </si>
  <si>
    <t>Recorded Picture Company (RPC)</t>
  </si>
  <si>
    <t>130.0</t>
  </si>
  <si>
    <t>The Wicked Lady</t>
  </si>
  <si>
    <t>Leslie Arliss</t>
  </si>
  <si>
    <t>724912.0</t>
  </si>
  <si>
    <t>Still Smokin</t>
  </si>
  <si>
    <t>7400.0</t>
  </si>
  <si>
    <t>15543710.0</t>
  </si>
  <si>
    <t>Yor, the Hunter from the Future</t>
  </si>
  <si>
    <t>Antonio Margheriti</t>
  </si>
  <si>
    <t>Juan Zanotto</t>
  </si>
  <si>
    <t>Reb Brown</t>
  </si>
  <si>
    <t>2810199.0</t>
  </si>
  <si>
    <t>Diamant Film</t>
  </si>
  <si>
    <t>Of Unknown Origin</t>
  </si>
  <si>
    <t>November 24, 1983 (United States)</t>
  </si>
  <si>
    <t>George P. Cosmatos</t>
  </si>
  <si>
    <t>Chauncey G. Parker III</t>
  </si>
  <si>
    <t>Peter Weller</t>
  </si>
  <si>
    <t>1080470.0</t>
  </si>
  <si>
    <t>Curse of the Pink Panther</t>
  </si>
  <si>
    <t>David Niven</t>
  </si>
  <si>
    <t>4491986.0</t>
  </si>
  <si>
    <t>D.C. Cab</t>
  </si>
  <si>
    <t>Topper Carew</t>
  </si>
  <si>
    <t>Max Gail</t>
  </si>
  <si>
    <t>16134627.0</t>
  </si>
  <si>
    <t>Beyond the Limit</t>
  </si>
  <si>
    <t>John Mackenzie</t>
  </si>
  <si>
    <t>Graham Greene</t>
  </si>
  <si>
    <t>11800000.0</t>
  </si>
  <si>
    <t>5997566.0</t>
  </si>
  <si>
    <t>World Film Services</t>
  </si>
  <si>
    <t>The Survivors</t>
  </si>
  <si>
    <t>June 22, 1983 (United States)</t>
  </si>
  <si>
    <t>Michael Leeson</t>
  </si>
  <si>
    <t>The Lonely Lady</t>
  </si>
  <si>
    <t>3.0</t>
  </si>
  <si>
    <t>938.0</t>
  </si>
  <si>
    <t>Peter Sasdy</t>
  </si>
  <si>
    <t>Harold Robbins</t>
  </si>
  <si>
    <t>Pia Zadora</t>
  </si>
  <si>
    <t>1223200.0</t>
  </si>
  <si>
    <t>Harold Robbins International Company</t>
  </si>
  <si>
    <t>The Star Chamber</t>
  </si>
  <si>
    <t>Roderick Taylor</t>
  </si>
  <si>
    <t>Michael Douglas</t>
  </si>
  <si>
    <t>5555305.0</t>
  </si>
  <si>
    <t>The Dresser</t>
  </si>
  <si>
    <t>December 6, 1983 (United States)</t>
  </si>
  <si>
    <t>Ronald Harwood</t>
  </si>
  <si>
    <t>5310748.0</t>
  </si>
  <si>
    <t>The Lords of Discipline</t>
  </si>
  <si>
    <t>Franc Roddam</t>
  </si>
  <si>
    <t>Pat Conroy</t>
  </si>
  <si>
    <t>David Keith</t>
  </si>
  <si>
    <t>11787127.0</t>
  </si>
  <si>
    <t>Cross Creek</t>
  </si>
  <si>
    <t>October 27, 1983 (Netherlands)</t>
  </si>
  <si>
    <t>Marjorie Kinnan Rawlings</t>
  </si>
  <si>
    <t>Mary Steenburgen</t>
  </si>
  <si>
    <t>Thorn EMI Screen Entertainment</t>
  </si>
  <si>
    <t>The Man Who Loved Women</t>
  </si>
  <si>
    <t>10964740.0</t>
  </si>
  <si>
    <t>Delphi Films</t>
  </si>
  <si>
    <t>Nightmares</t>
  </si>
  <si>
    <t>September 9, 1983 (United States)</t>
  </si>
  <si>
    <t>Joseph Sargent</t>
  </si>
  <si>
    <t>Christopher Crowe</t>
  </si>
  <si>
    <t>Cristina Raines</t>
  </si>
  <si>
    <t>6670680.0</t>
  </si>
  <si>
    <t>Deal of the Century</t>
  </si>
  <si>
    <t>10369581.0</t>
  </si>
  <si>
    <t>Eddie Macon's Run</t>
  </si>
  <si>
    <t>Jeff Kanew</t>
  </si>
  <si>
    <t>James McLendon</t>
  </si>
  <si>
    <t>1262691.0</t>
  </si>
  <si>
    <t>Max Dugan Returns</t>
  </si>
  <si>
    <t>17613720.0</t>
  </si>
  <si>
    <t>The Sting II</t>
  </si>
  <si>
    <t>Jeremy Kagan</t>
  </si>
  <si>
    <t>6347072.0</t>
  </si>
  <si>
    <t>Baby It's You</t>
  </si>
  <si>
    <t>John Sayles</t>
  </si>
  <si>
    <t>Amy Robinson</t>
  </si>
  <si>
    <t>Rosanna Arquette</t>
  </si>
  <si>
    <t>1867792.0</t>
  </si>
  <si>
    <t>Double Play</t>
  </si>
  <si>
    <t>Heat and Dust</t>
  </si>
  <si>
    <t>January 1983 (United Kingdom)</t>
  </si>
  <si>
    <t>Ruth Prawer Jhabvala</t>
  </si>
  <si>
    <t>Julie Christie</t>
  </si>
  <si>
    <t>1772889.0</t>
  </si>
  <si>
    <t>Going Berserk</t>
  </si>
  <si>
    <t>Dana Olsen</t>
  </si>
  <si>
    <t>John Candy</t>
  </si>
  <si>
    <t>Les Productions Mutuelles Ltée</t>
  </si>
  <si>
    <t>Daniel</t>
  </si>
  <si>
    <t>February 10, 1984 (United Kingdom)</t>
  </si>
  <si>
    <t>Timothy Hutton</t>
  </si>
  <si>
    <t>687475.0</t>
  </si>
  <si>
    <t>Heart Like a Wheel</t>
  </si>
  <si>
    <t>Jonathan Kaplan</t>
  </si>
  <si>
    <t>Ken Friedman</t>
  </si>
  <si>
    <t>Bonnie Bedelia</t>
  </si>
  <si>
    <t>272278.0</t>
  </si>
  <si>
    <t>Love Letters</t>
  </si>
  <si>
    <t>April 27, 1984 (United States)</t>
  </si>
  <si>
    <t>701.0</t>
  </si>
  <si>
    <t>Amy Holden Jones</t>
  </si>
  <si>
    <t>5269990.0</t>
  </si>
  <si>
    <t>Get Crazy</t>
  </si>
  <si>
    <t>Danny Opatoshu</t>
  </si>
  <si>
    <t>Malcolm McDowell</t>
  </si>
  <si>
    <t>1645711.0</t>
  </si>
  <si>
    <t>D &amp; P Productions</t>
  </si>
  <si>
    <t>Nate and Hayes</t>
  </si>
  <si>
    <t>Ferdinand Fairfax</t>
  </si>
  <si>
    <t>Lloyd Phillips</t>
  </si>
  <si>
    <t>Tommy Lee Jones</t>
  </si>
  <si>
    <t>New Zealand</t>
  </si>
  <si>
    <t>1963756.0</t>
  </si>
  <si>
    <t>Phillips Whitehouse Productions</t>
  </si>
  <si>
    <t>Strange Invaders</t>
  </si>
  <si>
    <t>Michael Laughlin</t>
  </si>
  <si>
    <t>Bill Condon</t>
  </si>
  <si>
    <t>1362303.0</t>
  </si>
  <si>
    <t>The Black Stallion Returns</t>
  </si>
  <si>
    <t>Robert Dalva</t>
  </si>
  <si>
    <t>Walter Farley</t>
  </si>
  <si>
    <t>Kelly Reno</t>
  </si>
  <si>
    <t>12049514.0</t>
  </si>
  <si>
    <t>Metalstorm: the Destruction of Jared-Syn</t>
  </si>
  <si>
    <t>Jeffrey Byron</t>
  </si>
  <si>
    <t>5301085.0</t>
  </si>
  <si>
    <t>Albert Band International Productions Inc.</t>
  </si>
  <si>
    <t>Getting It on</t>
  </si>
  <si>
    <t>August 1983 (United States)</t>
  </si>
  <si>
    <t>208.0</t>
  </si>
  <si>
    <t>William Olsen</t>
  </si>
  <si>
    <t>Martin Yost</t>
  </si>
  <si>
    <t>975414.0</t>
  </si>
  <si>
    <t>Seventh Avenue Films</t>
  </si>
  <si>
    <t>Lianna</t>
  </si>
  <si>
    <t>September 8, 1983 (Netherlands)</t>
  </si>
  <si>
    <t>Linda Griffiths</t>
  </si>
  <si>
    <t>1530839.0</t>
  </si>
  <si>
    <t>Winwood Productions</t>
  </si>
  <si>
    <t>Better Late Than Never</t>
  </si>
  <si>
    <t>Bryan Forbes</t>
  </si>
  <si>
    <t>Gwen Davis</t>
  </si>
  <si>
    <t>Lovesick</t>
  </si>
  <si>
    <t>747.0</t>
  </si>
  <si>
    <t>Marshall Brickman</t>
  </si>
  <si>
    <t>10100000.0</t>
  </si>
  <si>
    <t>10171304.0</t>
  </si>
  <si>
    <t>Running Brave</t>
  </si>
  <si>
    <t>Donald Shebib</t>
  </si>
  <si>
    <t>Henry Bean</t>
  </si>
  <si>
    <t>Robby Benson</t>
  </si>
  <si>
    <t>Englander Productions</t>
  </si>
  <si>
    <t>Exposed</t>
  </si>
  <si>
    <t>786.0</t>
  </si>
  <si>
    <t>James Toback</t>
  </si>
  <si>
    <t>1818910.0</t>
  </si>
  <si>
    <t>Trenchcoat</t>
  </si>
  <si>
    <t>456.0</t>
  </si>
  <si>
    <t>Michael Tuchner</t>
  </si>
  <si>
    <t>Jeffrey Price</t>
  </si>
  <si>
    <t>Margot Kidder</t>
  </si>
  <si>
    <t>4304286.0</t>
  </si>
  <si>
    <t>Stryker</t>
  </si>
  <si>
    <t>617.0</t>
  </si>
  <si>
    <t>Cirio H. Santiago</t>
  </si>
  <si>
    <t>Steve Sandor</t>
  </si>
  <si>
    <t>Philippines</t>
  </si>
  <si>
    <t>1723487.0</t>
  </si>
  <si>
    <t>Cinema Vehicle Services</t>
  </si>
  <si>
    <t>The Man Who Wasn't There</t>
  </si>
  <si>
    <t>513.0</t>
  </si>
  <si>
    <t>2443487.0</t>
  </si>
  <si>
    <t>Table for Five</t>
  </si>
  <si>
    <t>March 10, 1983 (Australia)</t>
  </si>
  <si>
    <t>681.0</t>
  </si>
  <si>
    <t>Robert Lieberman</t>
  </si>
  <si>
    <t>2439705.0</t>
  </si>
  <si>
    <t>Romantic Comedy</t>
  </si>
  <si>
    <t>Bernard Slade</t>
  </si>
  <si>
    <t>6857733.0</t>
  </si>
  <si>
    <t>Metrocolor</t>
  </si>
  <si>
    <t>Young Warriors</t>
  </si>
  <si>
    <t>August 28, 1983 (United States)</t>
  </si>
  <si>
    <t>Lawrence David Foldes</t>
  </si>
  <si>
    <t>Russell W. Colgin</t>
  </si>
  <si>
    <t>Ernest Borgnine</t>
  </si>
  <si>
    <t>Star Cinema</t>
  </si>
  <si>
    <t>Man, Woman and Child</t>
  </si>
  <si>
    <t>September 7, 1983 (France)</t>
  </si>
  <si>
    <t>368.0</t>
  </si>
  <si>
    <t>Dick Richards</t>
  </si>
  <si>
    <t>Erich Segal</t>
  </si>
  <si>
    <t>Martin Sheen</t>
  </si>
  <si>
    <t>2314561.0</t>
  </si>
  <si>
    <t>Gaylord Productions</t>
  </si>
  <si>
    <t>Hanna K.</t>
  </si>
  <si>
    <t>661.0</t>
  </si>
  <si>
    <t>Franco Solinas</t>
  </si>
  <si>
    <t>Israel</t>
  </si>
  <si>
    <t>K.G. Productions</t>
  </si>
  <si>
    <t>Slayground</t>
  </si>
  <si>
    <t>February 1984 (United States)</t>
  </si>
  <si>
    <t>360.0</t>
  </si>
  <si>
    <t>Terry Bedford</t>
  </si>
  <si>
    <t>Trevor Preston</t>
  </si>
  <si>
    <t>Peter Coyote</t>
  </si>
  <si>
    <t>108128.0</t>
  </si>
  <si>
    <t>Jennie and Company</t>
  </si>
  <si>
    <t>White Star</t>
  </si>
  <si>
    <t>March 8, 1985 (West Germany)</t>
  </si>
  <si>
    <t>235.0</t>
  </si>
  <si>
    <t>Roland Klick</t>
  </si>
  <si>
    <t>Karen Jaehne-Lathan</t>
  </si>
  <si>
    <t>Dennis Hopper</t>
  </si>
  <si>
    <t>Richard Pryor... Here and Now</t>
  </si>
  <si>
    <t>16156776.0</t>
  </si>
  <si>
    <t>Deadly Force</t>
  </si>
  <si>
    <t>300.0</t>
  </si>
  <si>
    <t>Paul Aaron</t>
  </si>
  <si>
    <t>Ken Barnett</t>
  </si>
  <si>
    <t>Wings Hauser</t>
  </si>
  <si>
    <t>Force Productions</t>
  </si>
  <si>
    <t>My Brother's Wedding</t>
  </si>
  <si>
    <t>March 1985 (United States)</t>
  </si>
  <si>
    <t>826.0</t>
  </si>
  <si>
    <t>Charles Burnett</t>
  </si>
  <si>
    <t>Everett Silas</t>
  </si>
  <si>
    <t>26177.0</t>
  </si>
  <si>
    <t>Charles Burnett Productions</t>
  </si>
  <si>
    <t>Blue Skies Again</t>
  </si>
  <si>
    <t>169.0</t>
  </si>
  <si>
    <t>Richard Michaels</t>
  </si>
  <si>
    <t>Kevin Sellers</t>
  </si>
  <si>
    <t>Lantana</t>
  </si>
  <si>
    <t>Last Plane Out</t>
  </si>
  <si>
    <t>David Nelson</t>
  </si>
  <si>
    <t>Ernest Tidyman</t>
  </si>
  <si>
    <t>Jan-Michael Vincent</t>
  </si>
  <si>
    <t>Cross Country</t>
  </si>
  <si>
    <t>182.0</t>
  </si>
  <si>
    <t>Herbert Kastle</t>
  </si>
  <si>
    <t>Richard Beymer</t>
  </si>
  <si>
    <t>Filmline Productions</t>
  </si>
  <si>
    <t>A Polish Vampire in Burbank</t>
  </si>
  <si>
    <t>October 31, 1983 (United States)</t>
  </si>
  <si>
    <t>275.0</t>
  </si>
  <si>
    <t>Mark Pirro</t>
  </si>
  <si>
    <t>Pirromount Pictures</t>
  </si>
  <si>
    <t>Forever Young</t>
  </si>
  <si>
    <t>January 29, 1986 (United States)</t>
  </si>
  <si>
    <t>51.0</t>
  </si>
  <si>
    <t>David Drury</t>
  </si>
  <si>
    <t>Ray Connolly</t>
  </si>
  <si>
    <t>James Aubrey</t>
  </si>
  <si>
    <t>Channel Four Films</t>
  </si>
  <si>
    <t>The Golden Seal</t>
  </si>
  <si>
    <t>313.0</t>
  </si>
  <si>
    <t>Frank Zuniga</t>
  </si>
  <si>
    <t>Donald G. Payne</t>
  </si>
  <si>
    <t>Steve Railsback</t>
  </si>
  <si>
    <t>6666725.0</t>
  </si>
  <si>
    <t>The Samuel Goldwyn Company</t>
  </si>
  <si>
    <t>The Business of Show Business</t>
  </si>
  <si>
    <t>History</t>
  </si>
  <si>
    <t>February 15, 1983 (Canada)</t>
  </si>
  <si>
    <t>Tom Logan</t>
  </si>
  <si>
    <t>323562.0</t>
  </si>
  <si>
    <t>CTV</t>
  </si>
  <si>
    <t>55.0</t>
  </si>
  <si>
    <t>The Terminator</t>
  </si>
  <si>
    <t>812000.0</t>
  </si>
  <si>
    <t>James Cameron</t>
  </si>
  <si>
    <t>78371200.0</t>
  </si>
  <si>
    <t>PG-13</t>
  </si>
  <si>
    <t>December 14, 1984 (United States)</t>
  </si>
  <si>
    <t>132000.0</t>
  </si>
  <si>
    <t>David Lynch</t>
  </si>
  <si>
    <t>Frank Herbert</t>
  </si>
  <si>
    <t>Kyle MacLachlan</t>
  </si>
  <si>
    <t>40000000.0</t>
  </si>
  <si>
    <t>30925690.0</t>
  </si>
  <si>
    <t>137.0</t>
  </si>
  <si>
    <t>June 8, 1984 (United States)</t>
  </si>
  <si>
    <t>365000.0</t>
  </si>
  <si>
    <t>30000000.0</t>
  </si>
  <si>
    <t>296187079.0</t>
  </si>
  <si>
    <t>June 22, 1984 (United States)</t>
  </si>
  <si>
    <t>205000.0</t>
  </si>
  <si>
    <t>Robert Mark Kamen</t>
  </si>
  <si>
    <t>Ralph Macchio</t>
  </si>
  <si>
    <t>91119319.0</t>
  </si>
  <si>
    <t>Once Upon a Time in America</t>
  </si>
  <si>
    <t>June 1, 1984 (United States)</t>
  </si>
  <si>
    <t>321000.0</t>
  </si>
  <si>
    <t>Sergio Leone</t>
  </si>
  <si>
    <t>Harry Grey</t>
  </si>
  <si>
    <t>5473212.0</t>
  </si>
  <si>
    <t>229.0</t>
  </si>
  <si>
    <t>Police Academy</t>
  </si>
  <si>
    <t>March 23, 1984 (United States)</t>
  </si>
  <si>
    <t>118000.0</t>
  </si>
  <si>
    <t>Hugh Wilson</t>
  </si>
  <si>
    <t>Neal Israel</t>
  </si>
  <si>
    <t>81198894.0</t>
  </si>
  <si>
    <t>May 23, 1984 (United States)</t>
  </si>
  <si>
    <t>459000.0</t>
  </si>
  <si>
    <t>Willard Huyck</t>
  </si>
  <si>
    <t>333107271.0</t>
  </si>
  <si>
    <t>Body Double</t>
  </si>
  <si>
    <t>Robert J. Avrech</t>
  </si>
  <si>
    <t>8801940.0</t>
  </si>
  <si>
    <t>November 16, 1984 (United States)</t>
  </si>
  <si>
    <t>212000.0</t>
  </si>
  <si>
    <t>Heather Langenkamp</t>
  </si>
  <si>
    <t>1800000.0</t>
  </si>
  <si>
    <t>25507137.0</t>
  </si>
  <si>
    <t>New Line Cinema</t>
  </si>
  <si>
    <t>Amadeus</t>
  </si>
  <si>
    <t>September 19, 1984 (United States)</t>
  </si>
  <si>
    <t>377000.0</t>
  </si>
  <si>
    <t>Peter Shaffer</t>
  </si>
  <si>
    <t>F. Murray Abraham</t>
  </si>
  <si>
    <t>52066791.0</t>
  </si>
  <si>
    <t>AMLF</t>
  </si>
  <si>
    <t>160.0</t>
  </si>
  <si>
    <t>December 5, 1984 (United States)</t>
  </si>
  <si>
    <t>171000.0</t>
  </si>
  <si>
    <t>Martin Brest</t>
  </si>
  <si>
    <t>Daniel Petrie Jr.</t>
  </si>
  <si>
    <t>316360478.0</t>
  </si>
  <si>
    <t>Red Dawn</t>
  </si>
  <si>
    <t>August 10, 1984 (United States)</t>
  </si>
  <si>
    <t>53000.0</t>
  </si>
  <si>
    <t>Kevin Reynolds</t>
  </si>
  <si>
    <t>Patrick Swayze</t>
  </si>
  <si>
    <t>38376497.0</t>
  </si>
  <si>
    <t>The NeverEnding Story</t>
  </si>
  <si>
    <t>July 20, 1984 (United States)</t>
  </si>
  <si>
    <t>135000.0</t>
  </si>
  <si>
    <t>Noah Hathaway</t>
  </si>
  <si>
    <t>20251411.0</t>
  </si>
  <si>
    <t>Constantin Film</t>
  </si>
  <si>
    <t>Dean Pitchford</t>
  </si>
  <si>
    <t>Kevin Bacon</t>
  </si>
  <si>
    <t>8200000.0</t>
  </si>
  <si>
    <t>80039064.0</t>
  </si>
  <si>
    <t>Revenge of the Nerds</t>
  </si>
  <si>
    <t>Tim Metcalfe</t>
  </si>
  <si>
    <t>Robert Carradine</t>
  </si>
  <si>
    <t>40874452.0</t>
  </si>
  <si>
    <t>Gremlins</t>
  </si>
  <si>
    <t>204000.0</t>
  </si>
  <si>
    <t>Chris Columbus</t>
  </si>
  <si>
    <t>Zach Galligan</t>
  </si>
  <si>
    <t>153633143.0</t>
  </si>
  <si>
    <t>Romancing the Stone</t>
  </si>
  <si>
    <t>March 30, 1984 (United States)</t>
  </si>
  <si>
    <t>Robert Zemeckis</t>
  </si>
  <si>
    <t>Diane Thomas</t>
  </si>
  <si>
    <t>86572238.0</t>
  </si>
  <si>
    <t>Streets of Fire</t>
  </si>
  <si>
    <t>Michael Paré</t>
  </si>
  <si>
    <t>8089290.0</t>
  </si>
  <si>
    <t>Sixteen Candles</t>
  </si>
  <si>
    <t>May 4, 1984 (United States)</t>
  </si>
  <si>
    <t>Molly Ringwald</t>
  </si>
  <si>
    <t>23686027.0</t>
  </si>
  <si>
    <t>Paris, Texas</t>
  </si>
  <si>
    <t>August 23, 1984 (United Kingdom)</t>
  </si>
  <si>
    <t>96000.0</t>
  </si>
  <si>
    <t>L.M. Kit Carson</t>
  </si>
  <si>
    <t>Harry Dean Stanton</t>
  </si>
  <si>
    <t>2207548.0</t>
  </si>
  <si>
    <t>Road Movies Filmproduktion</t>
  </si>
  <si>
    <t>145.0</t>
  </si>
  <si>
    <t>This Is Spinal Tap</t>
  </si>
  <si>
    <t>Rob Reiner</t>
  </si>
  <si>
    <t>Christopher Guest</t>
  </si>
  <si>
    <t>4736202.0</t>
  </si>
  <si>
    <t>Spinal Tap Prod.</t>
  </si>
  <si>
    <t>March 22, 1985 (United States)</t>
  </si>
  <si>
    <t>Michael Radford</t>
  </si>
  <si>
    <t>8430492.0</t>
  </si>
  <si>
    <t>Virgin</t>
  </si>
  <si>
    <t>Top Secret!</t>
  </si>
  <si>
    <t>62000.0</t>
  </si>
  <si>
    <t>Val Kilmer</t>
  </si>
  <si>
    <t>20458340.0</t>
  </si>
  <si>
    <t>Kingsmere Properties</t>
  </si>
  <si>
    <t>Conan the Destroyer</t>
  </si>
  <si>
    <t>June 29, 1984 (United States)</t>
  </si>
  <si>
    <t>31042035.0</t>
  </si>
  <si>
    <t>Children of the Corn</t>
  </si>
  <si>
    <t>March 9, 1984 (United States)</t>
  </si>
  <si>
    <t>Fritz Kiersch</t>
  </si>
  <si>
    <t>Peter Horton</t>
  </si>
  <si>
    <t>14568989.0</t>
  </si>
  <si>
    <t>Hal Roach Studios</t>
  </si>
  <si>
    <t>The Last Starfighter</t>
  </si>
  <si>
    <t>July 13, 1984 (United States)</t>
  </si>
  <si>
    <t>39000.0</t>
  </si>
  <si>
    <t>Nick Castle</t>
  </si>
  <si>
    <t>Jonathan R. Betuel</t>
  </si>
  <si>
    <t>Lance Guest</t>
  </si>
  <si>
    <t>28733290.0</t>
  </si>
  <si>
    <t>Splash</t>
  </si>
  <si>
    <t>71000.0</t>
  </si>
  <si>
    <t>Brian Grazer</t>
  </si>
  <si>
    <t>Tom Hanks</t>
  </si>
  <si>
    <t>69821334.0</t>
  </si>
  <si>
    <t>Touchstone Pictures</t>
  </si>
  <si>
    <t>Blood Simple</t>
  </si>
  <si>
    <t>91000.0</t>
  </si>
  <si>
    <t>Joel Coen</t>
  </si>
  <si>
    <t>John Getz</t>
  </si>
  <si>
    <t>4228292.0</t>
  </si>
  <si>
    <t>River Road Productions</t>
  </si>
  <si>
    <t>The Natural</t>
  </si>
  <si>
    <t>May 11, 1984 (United States)</t>
  </si>
  <si>
    <t>46000.0</t>
  </si>
  <si>
    <t>Bernard Malamud</t>
  </si>
  <si>
    <t>47951979.0</t>
  </si>
  <si>
    <t>TriStar Pictures</t>
  </si>
  <si>
    <t>138.0</t>
  </si>
  <si>
    <t>Bachelor Party</t>
  </si>
  <si>
    <t>36000.0</t>
  </si>
  <si>
    <t>Bob Israel</t>
  </si>
  <si>
    <t>38435947.0</t>
  </si>
  <si>
    <t>Bachelor Party Productions</t>
  </si>
  <si>
    <t>Nausicaä of the Valley of the Wind</t>
  </si>
  <si>
    <t>November 25, 1987 (United States)</t>
  </si>
  <si>
    <t>157000.0</t>
  </si>
  <si>
    <t>Hayao Miyazaki</t>
  </si>
  <si>
    <t>Sumi Shimamoto</t>
  </si>
  <si>
    <t>Japan</t>
  </si>
  <si>
    <t>8736506.0</t>
  </si>
  <si>
    <t>Nibariki</t>
  </si>
  <si>
    <t>Friday the 13th: the Final Chapter</t>
  </si>
  <si>
    <t>April 13, 1984 (United States)</t>
  </si>
  <si>
    <t>Joseph Zito</t>
  </si>
  <si>
    <t>Erich Anderson</t>
  </si>
  <si>
    <t>2600000.0</t>
  </si>
  <si>
    <t>32980880.0</t>
  </si>
  <si>
    <t>Hardbodies</t>
  </si>
  <si>
    <t>Mark Griffiths</t>
  </si>
  <si>
    <t>Steve Greene</t>
  </si>
  <si>
    <t>Grant Cramer</t>
  </si>
  <si>
    <t>7121719.0</t>
  </si>
  <si>
    <t>Chroma III Productions</t>
  </si>
  <si>
    <t>Against All Odds</t>
  </si>
  <si>
    <t>Eric Hughes</t>
  </si>
  <si>
    <t>Rachel Ward</t>
  </si>
  <si>
    <t>21689062.0</t>
  </si>
  <si>
    <t>Supergirl</t>
  </si>
  <si>
    <t>November 21, 1984 (United States)</t>
  </si>
  <si>
    <t>Helen Slater</t>
  </si>
  <si>
    <t>14296438.0</t>
  </si>
  <si>
    <t>Artistry Limited</t>
  </si>
  <si>
    <t>The Bounty</t>
  </si>
  <si>
    <t>Roger Donaldson</t>
  </si>
  <si>
    <t>Robert Bolt</t>
  </si>
  <si>
    <t>8613462.0</t>
  </si>
  <si>
    <t>Firestarter</t>
  </si>
  <si>
    <t>Mark L. Lester</t>
  </si>
  <si>
    <t>Drew Barrymore</t>
  </si>
  <si>
    <t>17080167.0</t>
  </si>
  <si>
    <t>C.H.U.D.</t>
  </si>
  <si>
    <t>August 31, 1984 (United States)</t>
  </si>
  <si>
    <t>Douglas Cheek</t>
  </si>
  <si>
    <t>Parnell Hall</t>
  </si>
  <si>
    <t>John Heard</t>
  </si>
  <si>
    <t>4654423.0</t>
  </si>
  <si>
    <t>C.H.U.D. Productions</t>
  </si>
  <si>
    <t>The Woman in Red</t>
  </si>
  <si>
    <t>August 15, 1984 (United States)</t>
  </si>
  <si>
    <t>Jean-Loup Dabadie</t>
  </si>
  <si>
    <t>25348610.0</t>
  </si>
  <si>
    <t>Runaway</t>
  </si>
  <si>
    <t>6770587.0</t>
  </si>
  <si>
    <t>The Adventures of Buckaroo Banzai Across the 8th Dimension</t>
  </si>
  <si>
    <t>October 5, 1984 (Canada)</t>
  </si>
  <si>
    <t>Earl Mac Rauch</t>
  </si>
  <si>
    <t>6254148.0</t>
  </si>
  <si>
    <t>Star Trek III: The Search for Spock</t>
  </si>
  <si>
    <t>76000.0</t>
  </si>
  <si>
    <t>Leonard Nimoy</t>
  </si>
  <si>
    <t>76471046.0</t>
  </si>
  <si>
    <t>Repo Man</t>
  </si>
  <si>
    <t>35000.0</t>
  </si>
  <si>
    <t>Alex Cox</t>
  </si>
  <si>
    <t>129000.0</t>
  </si>
  <si>
    <t>Edge City Productions</t>
  </si>
  <si>
    <t>2010: the Year We Make Contact</t>
  </si>
  <si>
    <t>December 7, 1984 (United States)</t>
  </si>
  <si>
    <t>Arthur C. Clarke</t>
  </si>
  <si>
    <t>40400657.0</t>
  </si>
  <si>
    <t>The Killing Fields</t>
  </si>
  <si>
    <t>February 1, 1985 (United States)</t>
  </si>
  <si>
    <t>Roland Joffé</t>
  </si>
  <si>
    <t>Bruce Robinson</t>
  </si>
  <si>
    <t>Sam Waterston</t>
  </si>
  <si>
    <t>34700291.0</t>
  </si>
  <si>
    <t>141.0</t>
  </si>
  <si>
    <t>The Cotton Club</t>
  </si>
  <si>
    <t>William Kennedy</t>
  </si>
  <si>
    <t>58000000.0</t>
  </si>
  <si>
    <t>25928721.0</t>
  </si>
  <si>
    <t>Starman</t>
  </si>
  <si>
    <t>Bruce A. Evans</t>
  </si>
  <si>
    <t>28744356.0</t>
  </si>
  <si>
    <t>Night of the Comet</t>
  </si>
  <si>
    <t>Thom Eberhardt</t>
  </si>
  <si>
    <t>Catherine Mary Stewart</t>
  </si>
  <si>
    <t>14418922.0</t>
  </si>
  <si>
    <t>Blame It on Rio</t>
  </si>
  <si>
    <t>Stanley Donen</t>
  </si>
  <si>
    <t>18644570.0</t>
  </si>
  <si>
    <t>Dreamscape</t>
  </si>
  <si>
    <t>August 17, 1984 (United States)</t>
  </si>
  <si>
    <t>Joseph Ruben</t>
  </si>
  <si>
    <t>David Loughery</t>
  </si>
  <si>
    <t>12145169.0</t>
  </si>
  <si>
    <t>Zupnik-Curtis Enterprises</t>
  </si>
  <si>
    <t>Crimes of Passion</t>
  </si>
  <si>
    <t>October 19, 1984 (United States)</t>
  </si>
  <si>
    <t>6600.0</t>
  </si>
  <si>
    <t>Kathleen Turner</t>
  </si>
  <si>
    <t>2912945.0</t>
  </si>
  <si>
    <t>New World Pictures</t>
  </si>
  <si>
    <t>The Philadelphia Experiment</t>
  </si>
  <si>
    <t>August 3, 1984 (United States)</t>
  </si>
  <si>
    <t>Stewart Raffill</t>
  </si>
  <si>
    <t>Michael Janover</t>
  </si>
  <si>
    <t>8103330.0</t>
  </si>
  <si>
    <t>Places in the Heart</t>
  </si>
  <si>
    <t>October 5, 1984 (United States)</t>
  </si>
  <si>
    <t>34901614.0</t>
  </si>
  <si>
    <t>Delphi II Productions</t>
  </si>
  <si>
    <t>Bolero</t>
  </si>
  <si>
    <t>8914881.0</t>
  </si>
  <si>
    <t>Cannonball Run II</t>
  </si>
  <si>
    <t>28078073.0</t>
  </si>
  <si>
    <t>Arcafin B.V.</t>
  </si>
  <si>
    <t>Stranger Than Paradise</t>
  </si>
  <si>
    <t>October 4, 1984 (United Kingdom)</t>
  </si>
  <si>
    <t>Jim Jarmusch</t>
  </si>
  <si>
    <t>John Lurie</t>
  </si>
  <si>
    <t>90000.0</t>
  </si>
  <si>
    <t>2436000.0</t>
  </si>
  <si>
    <t>Cinesthesia Productions</t>
  </si>
  <si>
    <t>The Ice Pirates</t>
  </si>
  <si>
    <t>March 16, 1984 (United States)</t>
  </si>
  <si>
    <t>14255801.0</t>
  </si>
  <si>
    <t>A Passage to India</t>
  </si>
  <si>
    <t>David Lean</t>
  </si>
  <si>
    <t>E.M. Forster</t>
  </si>
  <si>
    <t>Judy Davis</t>
  </si>
  <si>
    <t>27201487.0</t>
  </si>
  <si>
    <t>164.0</t>
  </si>
  <si>
    <t>Purple Rain</t>
  </si>
  <si>
    <t>July 27, 1984 (United States)</t>
  </si>
  <si>
    <t>Albert Magnoli</t>
  </si>
  <si>
    <t>Prince</t>
  </si>
  <si>
    <t>7200000.0</t>
  </si>
  <si>
    <t>70263155.0</t>
  </si>
  <si>
    <t>The Hotel New Hampshire</t>
  </si>
  <si>
    <t>8000.0</t>
  </si>
  <si>
    <t>Rob Lowe</t>
  </si>
  <si>
    <t>5142858.0</t>
  </si>
  <si>
    <t>The Hit</t>
  </si>
  <si>
    <t>March 8, 1985 (United States)</t>
  </si>
  <si>
    <t>7700.0</t>
  </si>
  <si>
    <t>Stephen Frears</t>
  </si>
  <si>
    <t>Peter Prince</t>
  </si>
  <si>
    <t>Freddie Stuart</t>
  </si>
  <si>
    <t>876775.0</t>
  </si>
  <si>
    <t>Zenith Entertainment</t>
  </si>
  <si>
    <t>Sheena</t>
  </si>
  <si>
    <t>John Guillermin</t>
  </si>
  <si>
    <t>David Newman</t>
  </si>
  <si>
    <t>Tanya Roberts</t>
  </si>
  <si>
    <t>5778353.0</t>
  </si>
  <si>
    <t>Colgems Productions Ltd.</t>
  </si>
  <si>
    <t>Missing in Action</t>
  </si>
  <si>
    <t>Arthur Silver</t>
  </si>
  <si>
    <t>2550000.0</t>
  </si>
  <si>
    <t>22812411.0</t>
  </si>
  <si>
    <t>The Cannon Group</t>
  </si>
  <si>
    <t>Greystoke: The Legend of Tarzan, Lord of the Apes</t>
  </si>
  <si>
    <t>Edgar Rice Burroughs</t>
  </si>
  <si>
    <t>Christopher Lambert</t>
  </si>
  <si>
    <t>45858563.0</t>
  </si>
  <si>
    <t>143.0</t>
  </si>
  <si>
    <t>The Muppets Take Manhattan</t>
  </si>
  <si>
    <t>Frank Oz</t>
  </si>
  <si>
    <t>25534703.0</t>
  </si>
  <si>
    <t>September 28, 1984 (United States)</t>
  </si>
  <si>
    <t>Chris Penn</t>
  </si>
  <si>
    <t>11020375.0</t>
  </si>
  <si>
    <t>Falling in Love</t>
  </si>
  <si>
    <t>Michael Cristofer</t>
  </si>
  <si>
    <t>11129057.0</t>
  </si>
  <si>
    <t>Gwendoline</t>
  </si>
  <si>
    <t>January 25, 1985 (United States)</t>
  </si>
  <si>
    <t>Just Jaeckin</t>
  </si>
  <si>
    <t>Tawny Kitaen</t>
  </si>
  <si>
    <t>1337274.0</t>
  </si>
  <si>
    <t>Films de L'Alma</t>
  </si>
  <si>
    <t>Breakin'</t>
  </si>
  <si>
    <t>Joel Silberg</t>
  </si>
  <si>
    <t>Charles Parker</t>
  </si>
  <si>
    <t>Lucinda Dickey</t>
  </si>
  <si>
    <t>38682707.0</t>
  </si>
  <si>
    <t>Birdy</t>
  </si>
  <si>
    <t>December 21, 1984 (United States)</t>
  </si>
  <si>
    <t>William Wharton</t>
  </si>
  <si>
    <t>Matthew Modine</t>
  </si>
  <si>
    <t>1455045.0</t>
  </si>
  <si>
    <t>A&amp;M Films</t>
  </si>
  <si>
    <t>The Company of Wolves</t>
  </si>
  <si>
    <t>April 19, 1985 (United States)</t>
  </si>
  <si>
    <t>Neil Jordan</t>
  </si>
  <si>
    <t>Angela Carter</t>
  </si>
  <si>
    <t>Sarah Patterson</t>
  </si>
  <si>
    <t>4389334.0</t>
  </si>
  <si>
    <t>Ghoulies</t>
  </si>
  <si>
    <t>8400.0</t>
  </si>
  <si>
    <t>Luca Bercovici</t>
  </si>
  <si>
    <t>Peter Liapis</t>
  </si>
  <si>
    <t>Empire Pictures</t>
  </si>
  <si>
    <t>Electric Dreams</t>
  </si>
  <si>
    <t>Steve Barron</t>
  </si>
  <si>
    <t>Rusty Lemorande</t>
  </si>
  <si>
    <t>Lenny von Dohlen</t>
  </si>
  <si>
    <t>2193612.0</t>
  </si>
  <si>
    <t>Cloak &amp; Dagger</t>
  </si>
  <si>
    <t>7000.0</t>
  </si>
  <si>
    <t>Racing with the Moon</t>
  </si>
  <si>
    <t>Steve Kloves</t>
  </si>
  <si>
    <t>6045647.0</t>
  </si>
  <si>
    <t>Jaffe-Lansing</t>
  </si>
  <si>
    <t>Silent Night, Deadly Night</t>
  </si>
  <si>
    <t>November 9, 1984 (United States)</t>
  </si>
  <si>
    <t>Charles E. Sellier Jr.</t>
  </si>
  <si>
    <t>Paul Caimi</t>
  </si>
  <si>
    <t>Lilyan Chauvin</t>
  </si>
  <si>
    <t>1065000.0</t>
  </si>
  <si>
    <t>2491460.0</t>
  </si>
  <si>
    <t>The Pope of Greenwich Village</t>
  </si>
  <si>
    <t>Vincent Patrick</t>
  </si>
  <si>
    <t>Eric Roberts</t>
  </si>
  <si>
    <t>6836201.0</t>
  </si>
  <si>
    <t>All of Me</t>
  </si>
  <si>
    <t>September 21, 1984 (United States)</t>
  </si>
  <si>
    <t>Edwin Davis</t>
  </si>
  <si>
    <t>36403064.0</t>
  </si>
  <si>
    <t>Grandview, U.S.A.</t>
  </si>
  <si>
    <t>Ken Hixon</t>
  </si>
  <si>
    <t>4743119.0</t>
  </si>
  <si>
    <t>Where the Boys Are</t>
  </si>
  <si>
    <t>April 6, 1984 (United States)</t>
  </si>
  <si>
    <t>983.0</t>
  </si>
  <si>
    <t>Hy Averback</t>
  </si>
  <si>
    <t>Stu Krieger</t>
  </si>
  <si>
    <t>Lisa Hartman</t>
  </si>
  <si>
    <t>10530000.0</t>
  </si>
  <si>
    <t>Reckless</t>
  </si>
  <si>
    <t>James Foley</t>
  </si>
  <si>
    <t>Aidan Quinn</t>
  </si>
  <si>
    <t>8289916.0</t>
  </si>
  <si>
    <t>Edgar J. Scherick Associates</t>
  </si>
  <si>
    <t>Tightrope</t>
  </si>
  <si>
    <t>Richard Tuggle</t>
  </si>
  <si>
    <t>48143579.0</t>
  </si>
  <si>
    <t>Rhinestone</t>
  </si>
  <si>
    <t>Phil Alden Robinson</t>
  </si>
  <si>
    <t>21435321.0</t>
  </si>
  <si>
    <t>The Flamingo Kid</t>
  </si>
  <si>
    <t>5000.0</t>
  </si>
  <si>
    <t>Neal Marshall</t>
  </si>
  <si>
    <t>23859382.0</t>
  </si>
  <si>
    <t>Up the Creek</t>
  </si>
  <si>
    <t>Robert Butler</t>
  </si>
  <si>
    <t>Jim Kouf</t>
  </si>
  <si>
    <t>11708269.0</t>
  </si>
  <si>
    <t>Swing Shift</t>
  </si>
  <si>
    <t>Nancy Dowd</t>
  </si>
  <si>
    <t>6650206.0</t>
  </si>
  <si>
    <t>Beat Street</t>
  </si>
  <si>
    <t>Stan Lathan</t>
  </si>
  <si>
    <t>Steven Hager</t>
  </si>
  <si>
    <t>Rae Dawn Chong</t>
  </si>
  <si>
    <t>16595791.0</t>
  </si>
  <si>
    <t>Joy of Sex</t>
  </si>
  <si>
    <t>705.0</t>
  </si>
  <si>
    <t>Cameron Dye</t>
  </si>
  <si>
    <t>4463841.0</t>
  </si>
  <si>
    <t>Breakin' 2: Electric Boogaloo</t>
  </si>
  <si>
    <t>15101131.0</t>
  </si>
  <si>
    <t>The Razor's Edge</t>
  </si>
  <si>
    <t>W. Somerset Maugham</t>
  </si>
  <si>
    <t>6551987.0</t>
  </si>
  <si>
    <t>Tank</t>
  </si>
  <si>
    <t>Marvin J. Chomsky</t>
  </si>
  <si>
    <t>Dan Gordon</t>
  </si>
  <si>
    <t>James Garner</t>
  </si>
  <si>
    <t>11302884.0</t>
  </si>
  <si>
    <t>Moscow on the Hudson</t>
  </si>
  <si>
    <t>25068724.0</t>
  </si>
  <si>
    <t>Ninja III: The Domination</t>
  </si>
  <si>
    <t>September 14, 1984 (United States)</t>
  </si>
  <si>
    <t>7610785.0</t>
  </si>
  <si>
    <t>The Warrior and the Sorceress</t>
  </si>
  <si>
    <t>September 7, 1984 (United States)</t>
  </si>
  <si>
    <t>John C. Broderick</t>
  </si>
  <si>
    <t>2886225.0</t>
  </si>
  <si>
    <t>The Evil That Men Do</t>
  </si>
  <si>
    <t>R. Lance Hill</t>
  </si>
  <si>
    <t>4600000.0</t>
  </si>
  <si>
    <t>13102025.0</t>
  </si>
  <si>
    <t>Capricorn</t>
  </si>
  <si>
    <t>Firstborn</t>
  </si>
  <si>
    <t>Ron Koslow</t>
  </si>
  <si>
    <t>Teri Garr</t>
  </si>
  <si>
    <t>6250994.0</t>
  </si>
  <si>
    <t>Cut and Run</t>
  </si>
  <si>
    <t>May 2, 1986 (United States)</t>
  </si>
  <si>
    <t>Ruggero Deodato</t>
  </si>
  <si>
    <t>Cesare Frugoni</t>
  </si>
  <si>
    <t>Lisa Blount</t>
  </si>
  <si>
    <t>Racing Pictures</t>
  </si>
  <si>
    <t>Teachers</t>
  </si>
  <si>
    <t>W.R. McKinney</t>
  </si>
  <si>
    <t>27774237.0</t>
  </si>
  <si>
    <t>Repentance</t>
  </si>
  <si>
    <t>May 18, 1987 (Denmark)</t>
  </si>
  <si>
    <t>Tengiz Abuladze</t>
  </si>
  <si>
    <t>Avtandil Makharadze</t>
  </si>
  <si>
    <t>Georgian-Film</t>
  </si>
  <si>
    <t>153.0</t>
  </si>
  <si>
    <t>The River</t>
  </si>
  <si>
    <t>January 11, 1985 (United States)</t>
  </si>
  <si>
    <t>Robert Dillon</t>
  </si>
  <si>
    <t>11489982.0</t>
  </si>
  <si>
    <t>Razorback</t>
  </si>
  <si>
    <t>Russell Mulcahy</t>
  </si>
  <si>
    <t>Everett De Roche</t>
  </si>
  <si>
    <t>Gregory Harrison</t>
  </si>
  <si>
    <t>150463.0</t>
  </si>
  <si>
    <t>UAA Films</t>
  </si>
  <si>
    <t>A Soldier's Story</t>
  </si>
  <si>
    <t>November 2, 1984 (United States)</t>
  </si>
  <si>
    <t>Charles Fuller</t>
  </si>
  <si>
    <t>Howard E. Rollins Jr.</t>
  </si>
  <si>
    <t>21821347.0</t>
  </si>
  <si>
    <t>Comfort and Joy</t>
  </si>
  <si>
    <t>October 10, 1984 (United States)</t>
  </si>
  <si>
    <t>Bill Paterson</t>
  </si>
  <si>
    <t>1057368.0</t>
  </si>
  <si>
    <t>Lake (Comfort and Joy)</t>
  </si>
  <si>
    <t>Meatballs Part II</t>
  </si>
  <si>
    <t>Richard Mulligan</t>
  </si>
  <si>
    <t>5410972.0</t>
  </si>
  <si>
    <t>Lassiter</t>
  </si>
  <si>
    <t>Roger Young</t>
  </si>
  <si>
    <t>David Taylor</t>
  </si>
  <si>
    <t>17513452.0</t>
  </si>
  <si>
    <t>Irreconcilable Differences</t>
  </si>
  <si>
    <t>Charles Shyer</t>
  </si>
  <si>
    <t>12414210.0</t>
  </si>
  <si>
    <t>Hemdale</t>
  </si>
  <si>
    <t>City Heat</t>
  </si>
  <si>
    <t>38348988.0</t>
  </si>
  <si>
    <t>Under the Volcano</t>
  </si>
  <si>
    <t>June 13, 1984 (United States)</t>
  </si>
  <si>
    <t>Malcolm Lowry</t>
  </si>
  <si>
    <t>2556800.0</t>
  </si>
  <si>
    <t>Conacite Uno</t>
  </si>
  <si>
    <t>Iceman</t>
  </si>
  <si>
    <t>Chip Proser</t>
  </si>
  <si>
    <t>7343032.0</t>
  </si>
  <si>
    <t>Flashpoint</t>
  </si>
  <si>
    <t>William Tannen</t>
  </si>
  <si>
    <t>George LaFountaine</t>
  </si>
  <si>
    <t>3854833.0</t>
  </si>
  <si>
    <t>HBO Pictures</t>
  </si>
  <si>
    <t>The Little Drummer Girl</t>
  </si>
  <si>
    <t>Loring Mandel</t>
  </si>
  <si>
    <t>Diane Keaton</t>
  </si>
  <si>
    <t>7828841.0</t>
  </si>
  <si>
    <t>Lust in the Dust</t>
  </si>
  <si>
    <t>March 1, 1985 (United States)</t>
  </si>
  <si>
    <t>Paul Bartel</t>
  </si>
  <si>
    <t>Philip John Taylor</t>
  </si>
  <si>
    <t>Tab Hunter</t>
  </si>
  <si>
    <t>727639.0</t>
  </si>
  <si>
    <t>Fox Run Productions Inc.</t>
  </si>
  <si>
    <t>Hot Moves</t>
  </si>
  <si>
    <t>October 4, 1984 (United States)</t>
  </si>
  <si>
    <t>619.0</t>
  </si>
  <si>
    <t>Jim Sotos</t>
  </si>
  <si>
    <t>Larry Anderson</t>
  </si>
  <si>
    <t>Michael Zorek</t>
  </si>
  <si>
    <t>2732684.0</t>
  </si>
  <si>
    <t>Spectrum Cinema Productions</t>
  </si>
  <si>
    <t>Oxford Blues</t>
  </si>
  <si>
    <t>August 24, 1984 (United States)</t>
  </si>
  <si>
    <t>8793152.0</t>
  </si>
  <si>
    <t>Baltic Industrial Finance</t>
  </si>
  <si>
    <t>Thief of Hearts</t>
  </si>
  <si>
    <t>Steven Bauer</t>
  </si>
  <si>
    <t>10435015.0</t>
  </si>
  <si>
    <t>Don Simpson/Jerry Bruckheimer Films</t>
  </si>
  <si>
    <t>The Brother from Another Planet</t>
  </si>
  <si>
    <t>Joe Morton</t>
  </si>
  <si>
    <t>3677209.0</t>
  </si>
  <si>
    <t>Anarchist's Convention Films</t>
  </si>
  <si>
    <t>No Small Affair</t>
  </si>
  <si>
    <t>Craig Bolotin</t>
  </si>
  <si>
    <t>Jon Cryer</t>
  </si>
  <si>
    <t>4994094.0</t>
  </si>
  <si>
    <t>Broadway Danny Rose</t>
  </si>
  <si>
    <t>10600497.0</t>
  </si>
  <si>
    <t>Best Defense</t>
  </si>
  <si>
    <t>Robert Grossbach</t>
  </si>
  <si>
    <t>19265302.0</t>
  </si>
  <si>
    <t>Micki + Maude</t>
  </si>
  <si>
    <t>Jonathan Reynolds</t>
  </si>
  <si>
    <t>15100000.0</t>
  </si>
  <si>
    <t>26080861.0</t>
  </si>
  <si>
    <t>BBE</t>
  </si>
  <si>
    <t>Protocol</t>
  </si>
  <si>
    <t>26186631.0</t>
  </si>
  <si>
    <t>Hawn / Sylbert Movie Company</t>
  </si>
  <si>
    <t>Exterminator 2</t>
  </si>
  <si>
    <t>Mark Buntzman</t>
  </si>
  <si>
    <t>Robert Ginty</t>
  </si>
  <si>
    <t>3739406.0</t>
  </si>
  <si>
    <t>American Dreamer</t>
  </si>
  <si>
    <t>Ann Biderman</t>
  </si>
  <si>
    <t>5021751.0</t>
  </si>
  <si>
    <t>The Lonely Guy</t>
  </si>
  <si>
    <t>6800.0</t>
  </si>
  <si>
    <t>Ed. Weinberger</t>
  </si>
  <si>
    <t>5718573.0</t>
  </si>
  <si>
    <t>Choose Me</t>
  </si>
  <si>
    <t>August 29, 1984 (United States)</t>
  </si>
  <si>
    <t>Geneviève Bujold</t>
  </si>
  <si>
    <t>2490233.0</t>
  </si>
  <si>
    <t>Tartan Productions</t>
  </si>
  <si>
    <t>Making the Grade</t>
  </si>
  <si>
    <t>May 18, 1984 (United States)</t>
  </si>
  <si>
    <t>Dorian Walker</t>
  </si>
  <si>
    <t>Gene Quintano</t>
  </si>
  <si>
    <t>Judd Nelson</t>
  </si>
  <si>
    <t>4561346.0</t>
  </si>
  <si>
    <t>Full Moon in Paris</t>
  </si>
  <si>
    <t>August 29, 1984 (France)</t>
  </si>
  <si>
    <t>Éric Rohmer</t>
  </si>
  <si>
    <t>Pascale Ogier</t>
  </si>
  <si>
    <t>15726.0</t>
  </si>
  <si>
    <t>Unfaithfully Yours</t>
  </si>
  <si>
    <t>February 10, 1984 (United States)</t>
  </si>
  <si>
    <t>Preston Sturges</t>
  </si>
  <si>
    <t>19928200.0</t>
  </si>
  <si>
    <t>Impulse</t>
  </si>
  <si>
    <t>Nicholas Kazan</t>
  </si>
  <si>
    <t>2773433.0</t>
  </si>
  <si>
    <t>Mrs. Soffel</t>
  </si>
  <si>
    <t>February 8, 1985 (United States)</t>
  </si>
  <si>
    <t>Gillian Armstrong</t>
  </si>
  <si>
    <t>Ron Nyswaner</t>
  </si>
  <si>
    <t>4385312.0</t>
  </si>
  <si>
    <t>Garbo Talks</t>
  </si>
  <si>
    <t>October 12, 1984 (United States)</t>
  </si>
  <si>
    <t>Larry Grusin</t>
  </si>
  <si>
    <t>1493782.0</t>
  </si>
  <si>
    <t>Country</t>
  </si>
  <si>
    <t>September 29, 1984 (United States)</t>
  </si>
  <si>
    <t>Richard Pearce</t>
  </si>
  <si>
    <t>9640000.0</t>
  </si>
  <si>
    <t>Far West</t>
  </si>
  <si>
    <t>Cheech &amp; Chong's the Corsican Brothers</t>
  </si>
  <si>
    <t>3772785.0</t>
  </si>
  <si>
    <t>Purple Hearts</t>
  </si>
  <si>
    <t>August 31, 1984 (West Germany)</t>
  </si>
  <si>
    <t>816.0</t>
  </si>
  <si>
    <t>Rick Natkin</t>
  </si>
  <si>
    <t>2075282.0</t>
  </si>
  <si>
    <t>Give My Regards to Broad Street</t>
  </si>
  <si>
    <t>October 23, 1984 (United States)</t>
  </si>
  <si>
    <t>Peter Webb</t>
  </si>
  <si>
    <t>Paul McCartney</t>
  </si>
  <si>
    <t>1393501.0</t>
  </si>
  <si>
    <t>MPL Communications</t>
  </si>
  <si>
    <t>Songwriter</t>
  </si>
  <si>
    <t>October 14, 1984 (United States)</t>
  </si>
  <si>
    <t>Bud Shrake</t>
  </si>
  <si>
    <t>865915.0</t>
  </si>
  <si>
    <t>Finders Keepers</t>
  </si>
  <si>
    <t>856.0</t>
  </si>
  <si>
    <t>Charles Dennis</t>
  </si>
  <si>
    <t>1467396.0</t>
  </si>
  <si>
    <t>The Bostonians</t>
  </si>
  <si>
    <t>October 5, 1984 (United Kingdom)</t>
  </si>
  <si>
    <t>Henry James</t>
  </si>
  <si>
    <t>1009700.0</t>
  </si>
  <si>
    <t>Body Rock</t>
  </si>
  <si>
    <t>446.0</t>
  </si>
  <si>
    <t>Marcelo Epstein</t>
  </si>
  <si>
    <t>Desmond Nakano</t>
  </si>
  <si>
    <t>Lorenzo Lamas</t>
  </si>
  <si>
    <t>1689501.0</t>
  </si>
  <si>
    <t>The River Rat</t>
  </si>
  <si>
    <t>866.0</t>
  </si>
  <si>
    <t>1142944.0</t>
  </si>
  <si>
    <t>Just the Way You Are</t>
  </si>
  <si>
    <t>807.0</t>
  </si>
  <si>
    <t>Allan Burns</t>
  </si>
  <si>
    <t>7889694.0</t>
  </si>
  <si>
    <t>Until September</t>
  </si>
  <si>
    <t>634.0</t>
  </si>
  <si>
    <t>Janice Lee Graham</t>
  </si>
  <si>
    <t>Karen Allen</t>
  </si>
  <si>
    <t>4239154.0</t>
  </si>
  <si>
    <t>Crackers</t>
  </si>
  <si>
    <t>Jeffrey Alan Fiskin</t>
  </si>
  <si>
    <t>129268.0</t>
  </si>
  <si>
    <t>Kaos</t>
  </si>
  <si>
    <t>February 14, 1986 (United States)</t>
  </si>
  <si>
    <t>Paolo Taviani</t>
  </si>
  <si>
    <t>Luigi Pirandello</t>
  </si>
  <si>
    <t>Margarita Lozano</t>
  </si>
  <si>
    <t>Filmtre</t>
  </si>
  <si>
    <t>187.0</t>
  </si>
  <si>
    <t>Misunderstood</t>
  </si>
  <si>
    <t>440.0</t>
  </si>
  <si>
    <t>Florence Montgomery</t>
  </si>
  <si>
    <t>1525532.0</t>
  </si>
  <si>
    <t>ACCENT Films</t>
  </si>
  <si>
    <t>Mike's Murder</t>
  </si>
  <si>
    <t>822.0</t>
  </si>
  <si>
    <t>Debra Winger</t>
  </si>
  <si>
    <t>6300000.0</t>
  </si>
  <si>
    <t>1059966.0</t>
  </si>
  <si>
    <t>Skyewiay</t>
  </si>
  <si>
    <t>The Buddy System</t>
  </si>
  <si>
    <t>January 20, 1984 (United States)</t>
  </si>
  <si>
    <t>794.0</t>
  </si>
  <si>
    <t>Mary Agnes Donoghue</t>
  </si>
  <si>
    <t>1820049.0</t>
  </si>
  <si>
    <t>A Private Function</t>
  </si>
  <si>
    <t>Malcolm Mowbray</t>
  </si>
  <si>
    <t>Alan Bennett</t>
  </si>
  <si>
    <t>2527088.0</t>
  </si>
  <si>
    <t>Scandalous</t>
  </si>
  <si>
    <t>212.0</t>
  </si>
  <si>
    <t>Rob Cohen</t>
  </si>
  <si>
    <t>Larry Cohen</t>
  </si>
  <si>
    <t>526805.0</t>
  </si>
  <si>
    <t>Angeles Cinema Investors</t>
  </si>
  <si>
    <t>Oh, God! You Devil</t>
  </si>
  <si>
    <t>Paul Bogart</t>
  </si>
  <si>
    <t>Andrew Bergman</t>
  </si>
  <si>
    <t>21538850.0</t>
  </si>
  <si>
    <t>The Bay Boy</t>
  </si>
  <si>
    <t>February 15, 1985 (United States)</t>
  </si>
  <si>
    <t>Liv Ullmann</t>
  </si>
  <si>
    <t>162364.0</t>
  </si>
  <si>
    <t>Heavenly Bodies</t>
  </si>
  <si>
    <t>733.0</t>
  </si>
  <si>
    <t>Lawrence Dane</t>
  </si>
  <si>
    <t>Cynthia Dale</t>
  </si>
  <si>
    <t>1839623.0</t>
  </si>
  <si>
    <t>Producers Sales Organization (PSO)</t>
  </si>
  <si>
    <t>Heartbreakers</t>
  </si>
  <si>
    <t>Bobby Roth</t>
  </si>
  <si>
    <t>148750.0</t>
  </si>
  <si>
    <t>Jethro Films Production</t>
  </si>
  <si>
    <t>Champions</t>
  </si>
  <si>
    <t>April 20, 1984 (United States)</t>
  </si>
  <si>
    <t>586.0</t>
  </si>
  <si>
    <t>Bob Champion</t>
  </si>
  <si>
    <t>200498.0</t>
  </si>
  <si>
    <t>Archerwest</t>
  </si>
  <si>
    <t>A Sunday in the Country</t>
  </si>
  <si>
    <t>April 11, 1984 (France)</t>
  </si>
  <si>
    <t>Bertrand Tavernier</t>
  </si>
  <si>
    <t>Pierre Bost</t>
  </si>
  <si>
    <t>Louis Ducreux</t>
  </si>
  <si>
    <t>2411143.0</t>
  </si>
  <si>
    <t>Films A2</t>
  </si>
  <si>
    <t>Mass Appeal</t>
  </si>
  <si>
    <t>952.0</t>
  </si>
  <si>
    <t>Bill C. Davis</t>
  </si>
  <si>
    <t>1945658.0</t>
  </si>
  <si>
    <t>David Foster Productions</t>
  </si>
  <si>
    <t>Windy City</t>
  </si>
  <si>
    <t>January 1, 1986 (Uruguay)</t>
  </si>
  <si>
    <t>262.0</t>
  </si>
  <si>
    <t>John Shea</t>
  </si>
  <si>
    <t>343890.0</t>
  </si>
  <si>
    <t>Lovelines</t>
  </si>
  <si>
    <t>241.0</t>
  </si>
  <si>
    <t>Rod Amateau</t>
  </si>
  <si>
    <t>Chip Hand</t>
  </si>
  <si>
    <t>Greg Bradford</t>
  </si>
  <si>
    <t>The Bear</t>
  </si>
  <si>
    <t>270.0</t>
  </si>
  <si>
    <t>Richard C. Sarafian</t>
  </si>
  <si>
    <t>Gary Busey</t>
  </si>
  <si>
    <t>2687148.0</t>
  </si>
  <si>
    <t>Weekend Pass</t>
  </si>
  <si>
    <t>424.0</t>
  </si>
  <si>
    <t>Lawrence Bassoff</t>
  </si>
  <si>
    <t>Patrick Houser</t>
  </si>
  <si>
    <t>21058033.0</t>
  </si>
  <si>
    <t>Over the Brooklyn Bridge</t>
  </si>
  <si>
    <t>Arnold Somkin</t>
  </si>
  <si>
    <t>837914.0</t>
  </si>
  <si>
    <t>Fast Talking</t>
  </si>
  <si>
    <t>April 23, 1986 (United States)</t>
  </si>
  <si>
    <t>Ken Cameron</t>
  </si>
  <si>
    <t>Steve Bisley</t>
  </si>
  <si>
    <t>Filmtrex</t>
  </si>
  <si>
    <t>Lily in Love</t>
  </si>
  <si>
    <t>184.0</t>
  </si>
  <si>
    <t>Károly Makk</t>
  </si>
  <si>
    <t>Frank Cucci</t>
  </si>
  <si>
    <t>Christopher Plummer</t>
  </si>
  <si>
    <t>Hungary</t>
  </si>
  <si>
    <t>Hungarofilm</t>
  </si>
  <si>
    <t>Winter Flight</t>
  </si>
  <si>
    <t>67.0</t>
  </si>
  <si>
    <t>Roy Battersby</t>
  </si>
  <si>
    <t>Alan Janes</t>
  </si>
  <si>
    <t>Reece Dinsdale</t>
  </si>
  <si>
    <t>2729.0</t>
  </si>
  <si>
    <t>Almost You</t>
  </si>
  <si>
    <t>March 29, 1985 (United States)</t>
  </si>
  <si>
    <t>216.0</t>
  </si>
  <si>
    <t>Adam Brooks</t>
  </si>
  <si>
    <t>Brooke Adams</t>
  </si>
  <si>
    <t>95000.0</t>
  </si>
  <si>
    <t>The Adventures of Pinocchio</t>
  </si>
  <si>
    <t>73.0</t>
  </si>
  <si>
    <t>Ippei Kuri</t>
  </si>
  <si>
    <t>Donald Paonessa</t>
  </si>
  <si>
    <t>Danielle Romeo</t>
  </si>
  <si>
    <t>Century Video Corporation</t>
  </si>
  <si>
    <t>Blame It on the Night</t>
  </si>
  <si>
    <t>172.0</t>
  </si>
  <si>
    <t>Gene Taft</t>
  </si>
  <si>
    <t>Nick Mancuso</t>
  </si>
  <si>
    <t>Petit Con</t>
  </si>
  <si>
    <t>Gérard Lauzier</t>
  </si>
  <si>
    <t>Guy Marchand</t>
  </si>
  <si>
    <t>127426.0</t>
  </si>
  <si>
    <t>Gaumont International</t>
  </si>
  <si>
    <t>Weird Science</t>
  </si>
  <si>
    <t>August 2, 1985 (United States)</t>
  </si>
  <si>
    <t>Anthony Michael Hall</t>
  </si>
  <si>
    <t>38934048.0</t>
  </si>
  <si>
    <t>The Goonies</t>
  </si>
  <si>
    <t>June 7, 1985 (United States)</t>
  </si>
  <si>
    <t>252000.0</t>
  </si>
  <si>
    <t>Sean Astin</t>
  </si>
  <si>
    <t>63980721.0</t>
  </si>
  <si>
    <t>July 3, 1985 (United States)</t>
  </si>
  <si>
    <t>1100000.0</t>
  </si>
  <si>
    <t>Michael J. Fox</t>
  </si>
  <si>
    <t>381906762.0</t>
  </si>
  <si>
    <t>To Live and Die in L.A.</t>
  </si>
  <si>
    <t>November 1, 1985 (United States)</t>
  </si>
  <si>
    <t>Gerald Petievich</t>
  </si>
  <si>
    <t>William Petersen</t>
  </si>
  <si>
    <t>17307019.0</t>
  </si>
  <si>
    <t>SLM Production Group</t>
  </si>
  <si>
    <t>Clue</t>
  </si>
  <si>
    <t>December 13, 1985 (United States)</t>
  </si>
  <si>
    <t>88000.0</t>
  </si>
  <si>
    <t>Jonathan Lynn</t>
  </si>
  <si>
    <t>Eileen Brennan</t>
  </si>
  <si>
    <t>14643997.0</t>
  </si>
  <si>
    <t>The Breakfast Club</t>
  </si>
  <si>
    <t>367000.0</t>
  </si>
  <si>
    <t>Emilio Estevez</t>
  </si>
  <si>
    <t>51525171.0</t>
  </si>
  <si>
    <t>Cocoon</t>
  </si>
  <si>
    <t>June 21, 1985 (United States)</t>
  </si>
  <si>
    <t>Tom Benedek</t>
  </si>
  <si>
    <t>Don Ameche</t>
  </si>
  <si>
    <t>17500000.0</t>
  </si>
  <si>
    <t>85313124.0</t>
  </si>
  <si>
    <t>Rambo: First Blood Part II</t>
  </si>
  <si>
    <t>May 22, 1985 (United States)</t>
  </si>
  <si>
    <t>159000.0</t>
  </si>
  <si>
    <t>300400432.0</t>
  </si>
  <si>
    <t>Mask</t>
  </si>
  <si>
    <t>Peter Bogdanovich</t>
  </si>
  <si>
    <t>Anna Hamilton Phelan</t>
  </si>
  <si>
    <t>48230162.0</t>
  </si>
  <si>
    <t>Legend</t>
  </si>
  <si>
    <t>April 18, 1986 (United States)</t>
  </si>
  <si>
    <t>William Hjortsberg</t>
  </si>
  <si>
    <t>24500000.0</t>
  </si>
  <si>
    <t>15502112.0</t>
  </si>
  <si>
    <t>Legend Production Company</t>
  </si>
  <si>
    <t>The Return of the Living Dead</t>
  </si>
  <si>
    <t>August 16, 1985 (United States)</t>
  </si>
  <si>
    <t>Rudy Ricci</t>
  </si>
  <si>
    <t>Clu Gulager</t>
  </si>
  <si>
    <t>14237880.0</t>
  </si>
  <si>
    <t>St. Elmo's Fire</t>
  </si>
  <si>
    <t>June 28, 1985 (United States)</t>
  </si>
  <si>
    <t>Demi Moore</t>
  </si>
  <si>
    <t>37803872.0</t>
  </si>
  <si>
    <t>Brazil</t>
  </si>
  <si>
    <t>December 18, 1985 (United States)</t>
  </si>
  <si>
    <t>191000.0</t>
  </si>
  <si>
    <t>Jonathan Pryce</t>
  </si>
  <si>
    <t>9949953.0</t>
  </si>
  <si>
    <t>Pale Rider</t>
  </si>
  <si>
    <t>55000.0</t>
  </si>
  <si>
    <t>Michael Butler</t>
  </si>
  <si>
    <t>6900000.0</t>
  </si>
  <si>
    <t>41410568.0</t>
  </si>
  <si>
    <t>Teen Wolf</t>
  </si>
  <si>
    <t>August 23, 1985 (United States)</t>
  </si>
  <si>
    <t>48000.0</t>
  </si>
  <si>
    <t>Rod Daniel</t>
  </si>
  <si>
    <t>Jeph Loeb</t>
  </si>
  <si>
    <t>33086611.0</t>
  </si>
  <si>
    <t>Real Genius</t>
  </si>
  <si>
    <t>August 7, 1985 (United States)</t>
  </si>
  <si>
    <t>12952019.0</t>
  </si>
  <si>
    <t>Delphi III Productions</t>
  </si>
  <si>
    <t>Commando</t>
  </si>
  <si>
    <t>October 4, 1985 (United States)</t>
  </si>
  <si>
    <t>150000.0</t>
  </si>
  <si>
    <t>57491000.0</t>
  </si>
  <si>
    <t>Witness</t>
  </si>
  <si>
    <t>89000.0</t>
  </si>
  <si>
    <t>William Kelley</t>
  </si>
  <si>
    <t>68706993.0</t>
  </si>
  <si>
    <t>The Color Purple</t>
  </si>
  <si>
    <t>February 7, 1986 (United States)</t>
  </si>
  <si>
    <t>81000.0</t>
  </si>
  <si>
    <t>Menno Meyjes</t>
  </si>
  <si>
    <t>Danny Glover</t>
  </si>
  <si>
    <t>98467863.0</t>
  </si>
  <si>
    <t>154.0</t>
  </si>
  <si>
    <t>Silverado</t>
  </si>
  <si>
    <t>July 10, 1985 (United States)</t>
  </si>
  <si>
    <t>32192570.0</t>
  </si>
  <si>
    <t>Rocky IV</t>
  </si>
  <si>
    <t>November 27, 1985 (United States)</t>
  </si>
  <si>
    <t>300473716.0</t>
  </si>
  <si>
    <t>Better Off Dead...</t>
  </si>
  <si>
    <t>October 11, 1985 (United States)</t>
  </si>
  <si>
    <t>Savage Steve Holland</t>
  </si>
  <si>
    <t>John Cusack</t>
  </si>
  <si>
    <t>10297601.0</t>
  </si>
  <si>
    <t>Ran</t>
  </si>
  <si>
    <t>June 1, 1985 (Japan)</t>
  </si>
  <si>
    <t>117000.0</t>
  </si>
  <si>
    <t>Akira Kurosawa</t>
  </si>
  <si>
    <t>Tatsuya Nakadai</t>
  </si>
  <si>
    <t>11500000.0</t>
  </si>
  <si>
    <t>4164283.0</t>
  </si>
  <si>
    <t>Greenwich Film Productions</t>
  </si>
  <si>
    <t>162.0</t>
  </si>
  <si>
    <t>Ladyhawke</t>
  </si>
  <si>
    <t>April 12, 1985 (United States)</t>
  </si>
  <si>
    <t>Edward Khmara</t>
  </si>
  <si>
    <t>18432000.0</t>
  </si>
  <si>
    <t>A Room with a View</t>
  </si>
  <si>
    <t>April 11, 1986 (United Kingdom)</t>
  </si>
  <si>
    <t>Maggie Smith</t>
  </si>
  <si>
    <t>21041453.0</t>
  </si>
  <si>
    <t>Red Sonja</t>
  </si>
  <si>
    <t>17900000.0</t>
  </si>
  <si>
    <t>6951415.0</t>
  </si>
  <si>
    <t>Chris Sarandon</t>
  </si>
  <si>
    <t>24922237.0</t>
  </si>
  <si>
    <t>Explorers</t>
  </si>
  <si>
    <t>July 12, 1985 (United States)</t>
  </si>
  <si>
    <t>Eric Luke</t>
  </si>
  <si>
    <t>Ethan Hawke</t>
  </si>
  <si>
    <t>9873044.0</t>
  </si>
  <si>
    <t>Flesh+Blood</t>
  </si>
  <si>
    <t>August 30, 1985 (United States)</t>
  </si>
  <si>
    <t>Paul Verhoeven</t>
  </si>
  <si>
    <t>Gerard Soeteman</t>
  </si>
  <si>
    <t>Riverside Pictures</t>
  </si>
  <si>
    <t>Mad Max Beyond Thunderdome</t>
  </si>
  <si>
    <t>36230219.0</t>
  </si>
  <si>
    <t>After Hours</t>
  </si>
  <si>
    <t>Joseph Minion</t>
  </si>
  <si>
    <t>Griffin Dunne</t>
  </si>
  <si>
    <t>10609321.0</t>
  </si>
  <si>
    <t>A View to a Kill</t>
  </si>
  <si>
    <t>May 24, 1985 (United States)</t>
  </si>
  <si>
    <t>50327960.0</t>
  </si>
  <si>
    <t>Fletch</t>
  </si>
  <si>
    <t>May 31, 1985 (United States)</t>
  </si>
  <si>
    <t>Gregory McDonald</t>
  </si>
  <si>
    <t>59612888.0</t>
  </si>
  <si>
    <t>Perfect</t>
  </si>
  <si>
    <t>12918858.0</t>
  </si>
  <si>
    <t>A Nightmare on Elm Street 2: Freddy's Revenge</t>
  </si>
  <si>
    <t>Jack Sholder</t>
  </si>
  <si>
    <t>David Chaskin</t>
  </si>
  <si>
    <t>Robert Englund</t>
  </si>
  <si>
    <t>29999213.0</t>
  </si>
  <si>
    <t>Summer Rental</t>
  </si>
  <si>
    <t>August 9, 1985 (United States)</t>
  </si>
  <si>
    <t>Jeremy Stevens</t>
  </si>
  <si>
    <t>24689703.0</t>
  </si>
  <si>
    <t>Lifeforce</t>
  </si>
  <si>
    <t>Colin Wilson</t>
  </si>
  <si>
    <t>11603545.0</t>
  </si>
  <si>
    <t>Pee-wee's Big Adventure</t>
  </si>
  <si>
    <t>Tim Burton</t>
  </si>
  <si>
    <t>Phil Hartman</t>
  </si>
  <si>
    <t>Paul Reubens</t>
  </si>
  <si>
    <t>40940662.0</t>
  </si>
  <si>
    <t>Out of Africa</t>
  </si>
  <si>
    <t>December 20, 1985 (United States)</t>
  </si>
  <si>
    <t>Karen Blixen</t>
  </si>
  <si>
    <t>31000000.0</t>
  </si>
  <si>
    <t>227514205.0</t>
  </si>
  <si>
    <t>Mirage Enterprises</t>
  </si>
  <si>
    <t>161.0</t>
  </si>
  <si>
    <t>Day of the Dead</t>
  </si>
  <si>
    <t>July 19, 1985 (United States)</t>
  </si>
  <si>
    <t>Lori Cardille</t>
  </si>
  <si>
    <t>Just One of the Guys</t>
  </si>
  <si>
    <t>April 26, 1985 (United States)</t>
  </si>
  <si>
    <t>Lisa Gottlieb</t>
  </si>
  <si>
    <t>Dennis Feldman</t>
  </si>
  <si>
    <t>Joyce Hyser</t>
  </si>
  <si>
    <t>11528900.0</t>
  </si>
  <si>
    <t>National Lampoon's European Vacation</t>
  </si>
  <si>
    <t>July 26, 1985 (United States)</t>
  </si>
  <si>
    <t>49364621.0</t>
  </si>
  <si>
    <t>Spies Like Us</t>
  </si>
  <si>
    <t>December 6, 1985 (United States)</t>
  </si>
  <si>
    <t>60088980.0</t>
  </si>
  <si>
    <t>House</t>
  </si>
  <si>
    <t>February 28, 1986 (United States)</t>
  </si>
  <si>
    <t>Fred Dekker</t>
  </si>
  <si>
    <t>William Katt</t>
  </si>
  <si>
    <t>19444631.0</t>
  </si>
  <si>
    <t>Police Academy 2: Their First Assignment</t>
  </si>
  <si>
    <t>Jerry Paris</t>
  </si>
  <si>
    <t>7600000.0</t>
  </si>
  <si>
    <t>55600000.0</t>
  </si>
  <si>
    <t>The Black Cauldron</t>
  </si>
  <si>
    <t>July 24, 1985 (United States)</t>
  </si>
  <si>
    <t>Ted Berman</t>
  </si>
  <si>
    <t>Lloyd Alexander</t>
  </si>
  <si>
    <t>Grant Bardsley</t>
  </si>
  <si>
    <t>21288692.0</t>
  </si>
  <si>
    <t>Friday the 13th: A New Beginning</t>
  </si>
  <si>
    <t>Danny Steinmann</t>
  </si>
  <si>
    <t>Melanie Kinnaman</t>
  </si>
  <si>
    <t>2200000.0</t>
  </si>
  <si>
    <t>21930418.0</t>
  </si>
  <si>
    <t>Runaway Train</t>
  </si>
  <si>
    <t>January 17, 1986 (United States)</t>
  </si>
  <si>
    <t>Andrey Konchalovskiy</t>
  </si>
  <si>
    <t>Djordje Milicevic</t>
  </si>
  <si>
    <t>7683620.0</t>
  </si>
  <si>
    <t>Re-Animator</t>
  </si>
  <si>
    <t>Unrated</t>
  </si>
  <si>
    <t>October 18, 1985 (United States)</t>
  </si>
  <si>
    <t>Stuart Gordon</t>
  </si>
  <si>
    <t>H.P. Lovecraft</t>
  </si>
  <si>
    <t>Jeffrey Combs</t>
  </si>
  <si>
    <t>2023414.0</t>
  </si>
  <si>
    <t>Brewster's Millions</t>
  </si>
  <si>
    <t>George Barr McCutcheon</t>
  </si>
  <si>
    <t>45833132.0</t>
  </si>
  <si>
    <t>The Last Dragon</t>
  </si>
  <si>
    <t>Louis Venosta</t>
  </si>
  <si>
    <t>Taimak</t>
  </si>
  <si>
    <t>25754284.0</t>
  </si>
  <si>
    <t>The Legend of Billie Jean</t>
  </si>
  <si>
    <t>9200.0</t>
  </si>
  <si>
    <t>Mark Rosenthal</t>
  </si>
  <si>
    <t>3099497.0</t>
  </si>
  <si>
    <t>Gomillion Studios</t>
  </si>
  <si>
    <t>Desperately Seeking Susan</t>
  </si>
  <si>
    <t>Susan Seidelman</t>
  </si>
  <si>
    <t>Leora Barish</t>
  </si>
  <si>
    <t>27398584.0</t>
  </si>
  <si>
    <t>Girls Just Want to Have Fun</t>
  </si>
  <si>
    <t>Alan Metter</t>
  </si>
  <si>
    <t>Amy Spies</t>
  </si>
  <si>
    <t>Biff Yeager</t>
  </si>
  <si>
    <t>6326051.0</t>
  </si>
  <si>
    <t>Vision Quest</t>
  </si>
  <si>
    <t>Terry Davis</t>
  </si>
  <si>
    <t>12993175.0</t>
  </si>
  <si>
    <t>Jagged Edge</t>
  </si>
  <si>
    <t>Joe Eszterhas</t>
  </si>
  <si>
    <t>40491165.0</t>
  </si>
  <si>
    <t>Enemy Mine</t>
  </si>
  <si>
    <t>Barry Longyear</t>
  </si>
  <si>
    <t>12303411.0</t>
  </si>
  <si>
    <t>Tuff Turf</t>
  </si>
  <si>
    <t>Jette Rinck</t>
  </si>
  <si>
    <t>James Spader</t>
  </si>
  <si>
    <t>9369329.0</t>
  </si>
  <si>
    <t>Volunteers</t>
  </si>
  <si>
    <t>Keith Critchlow</t>
  </si>
  <si>
    <t>19875740.0</t>
  </si>
  <si>
    <t>The Jewel of the Nile</t>
  </si>
  <si>
    <t>December 11, 1985 (United States)</t>
  </si>
  <si>
    <t>96773200.0</t>
  </si>
  <si>
    <t>Once Bitten</t>
  </si>
  <si>
    <t>November 15, 1985 (United States)</t>
  </si>
  <si>
    <t>Howard Storm</t>
  </si>
  <si>
    <t>Dimitri Villard</t>
  </si>
  <si>
    <t>Lauren Hutton</t>
  </si>
  <si>
    <t>3200000.0</t>
  </si>
  <si>
    <t>Night Life Inc.</t>
  </si>
  <si>
    <t>Private Resort</t>
  </si>
  <si>
    <t>May 3, 1985 (United States)</t>
  </si>
  <si>
    <t>Gordon Mitchell</t>
  </si>
  <si>
    <t>Rob Morrow</t>
  </si>
  <si>
    <t>331816.0</t>
  </si>
  <si>
    <t>Police Story</t>
  </si>
  <si>
    <t>December 14, 1985 (Hong Kong)</t>
  </si>
  <si>
    <t>Jackie Chan</t>
  </si>
  <si>
    <t>113164.0</t>
  </si>
  <si>
    <t>Golden Way Films Ltd.</t>
  </si>
  <si>
    <t>Into the Night</t>
  </si>
  <si>
    <t>February 22, 1985 (United States)</t>
  </si>
  <si>
    <t>Jeff Goldblum</t>
  </si>
  <si>
    <t>7562164.0</t>
  </si>
  <si>
    <t>The Sure Thing</t>
  </si>
  <si>
    <t>Steve Bloom</t>
  </si>
  <si>
    <t>18135531.0</t>
  </si>
  <si>
    <t>White Nights</t>
  </si>
  <si>
    <t>James Goldman</t>
  </si>
  <si>
    <t>Mikhail Baryshnikov</t>
  </si>
  <si>
    <t>42160849.0</t>
  </si>
  <si>
    <t>Mischief</t>
  </si>
  <si>
    <t>5900.0</t>
  </si>
  <si>
    <t>Doug McKeon</t>
  </si>
  <si>
    <t>8692426.0</t>
  </si>
  <si>
    <t>Silver Bullet</t>
  </si>
  <si>
    <t>Daniel Attias</t>
  </si>
  <si>
    <t>12361866.0</t>
  </si>
  <si>
    <t>Kiss of the Spider Woman</t>
  </si>
  <si>
    <t>Hector Babenco</t>
  </si>
  <si>
    <t>Manuel Puig</t>
  </si>
  <si>
    <t>17009654.0</t>
  </si>
  <si>
    <t>HB Filmes</t>
  </si>
  <si>
    <t>My Beautiful Laundrette</t>
  </si>
  <si>
    <t>April 4, 1986 (United States)</t>
  </si>
  <si>
    <t>Hanif Kureishi</t>
  </si>
  <si>
    <t>Saeed Jaffrey</t>
  </si>
  <si>
    <t>2455535.0</t>
  </si>
  <si>
    <t>Working Title Films</t>
  </si>
  <si>
    <t>Young Sherlock Holmes</t>
  </si>
  <si>
    <t>December 4, 1985 (United States)</t>
  </si>
  <si>
    <t>Arthur Conan Doyle</t>
  </si>
  <si>
    <t>Nicholas Rowe</t>
  </si>
  <si>
    <t>19739575.0</t>
  </si>
  <si>
    <t>Smooth Talk</t>
  </si>
  <si>
    <t>Joyce Chopra</t>
  </si>
  <si>
    <t>Joyce Carol Oates</t>
  </si>
  <si>
    <t>2400000.0</t>
  </si>
  <si>
    <t>16785.0</t>
  </si>
  <si>
    <t>American Playhouse</t>
  </si>
  <si>
    <t>Porky's Revenge</t>
  </si>
  <si>
    <t>James Komack</t>
  </si>
  <si>
    <t>20518905.0</t>
  </si>
  <si>
    <t>Year of the Dragon</t>
  </si>
  <si>
    <t>Robert Daley</t>
  </si>
  <si>
    <t>Mickey Rourke</t>
  </si>
  <si>
    <t>18707466.0</t>
  </si>
  <si>
    <t>Prizzi's Honor</t>
  </si>
  <si>
    <t>June 14, 1985 (United States)</t>
  </si>
  <si>
    <t>23000.0</t>
  </si>
  <si>
    <t>Richard Condon</t>
  </si>
  <si>
    <t>26657534.0</t>
  </si>
  <si>
    <t>The Quiet Earth</t>
  </si>
  <si>
    <t>Geoff Murphy</t>
  </si>
  <si>
    <t>Craig Harrison</t>
  </si>
  <si>
    <t>Bruno Lawrence</t>
  </si>
  <si>
    <t>2123135.0</t>
  </si>
  <si>
    <t>Cinepro</t>
  </si>
  <si>
    <t>Tampopo</t>
  </si>
  <si>
    <t>September 1987 (United States)</t>
  </si>
  <si>
    <t>Jûzô Itami</t>
  </si>
  <si>
    <t>Ken Watanabe</t>
  </si>
  <si>
    <t>444213.0</t>
  </si>
  <si>
    <t>Itami Productions</t>
  </si>
  <si>
    <t>Creature</t>
  </si>
  <si>
    <t>March 19, 1986 (France)</t>
  </si>
  <si>
    <t>William Malone</t>
  </si>
  <si>
    <t>Stan Ivar</t>
  </si>
  <si>
    <t>Trans World Entertainment (TWE)</t>
  </si>
  <si>
    <t>Secret Admirer</t>
  </si>
  <si>
    <t>David Greenwalt</t>
  </si>
  <si>
    <t>8622757.0</t>
  </si>
  <si>
    <t>No Retreat, No Surrender</t>
  </si>
  <si>
    <t>Corey Yuen</t>
  </si>
  <si>
    <t>See-Yuen Ng</t>
  </si>
  <si>
    <t>Kurt McKinney</t>
  </si>
  <si>
    <t>4662137.0</t>
  </si>
  <si>
    <t>Seasonal Film Corporation</t>
  </si>
  <si>
    <t>D.A.R.Y.L.</t>
  </si>
  <si>
    <t>Simon Wincer</t>
  </si>
  <si>
    <t>Mary Beth Hurt</t>
  </si>
  <si>
    <t>7840873.0</t>
  </si>
  <si>
    <t>Mishima: A Life in Four Chapters</t>
  </si>
  <si>
    <t>September 20, 1985 (United States)</t>
  </si>
  <si>
    <t>Ken Ogata</t>
  </si>
  <si>
    <t>569996.0</t>
  </si>
  <si>
    <t>A Chorus Line</t>
  </si>
  <si>
    <t>Arnold Schulman</t>
  </si>
  <si>
    <t>14202899.0</t>
  </si>
  <si>
    <t>Cat's Eye</t>
  </si>
  <si>
    <t>13086298.0</t>
  </si>
  <si>
    <t>Murphy's Romance</t>
  </si>
  <si>
    <t>January 31, 1986 (United States)</t>
  </si>
  <si>
    <t>Max Schott</t>
  </si>
  <si>
    <t>30867525.0</t>
  </si>
  <si>
    <t>Heaven Help Us</t>
  </si>
  <si>
    <t>Michael Dinner</t>
  </si>
  <si>
    <t>Charles Purpura</t>
  </si>
  <si>
    <t>6070794.0</t>
  </si>
  <si>
    <t>American Flyers</t>
  </si>
  <si>
    <t>Kevin Costner</t>
  </si>
  <si>
    <t>1420355.0</t>
  </si>
  <si>
    <t>WW Production</t>
  </si>
  <si>
    <t>The Journey of Natty Gann</t>
  </si>
  <si>
    <t>September 27, 1985 (United States)</t>
  </si>
  <si>
    <t>Jeanne Rosenberg</t>
  </si>
  <si>
    <t>Meredith Salenger</t>
  </si>
  <si>
    <t>9708373.0</t>
  </si>
  <si>
    <t>Trouble in Mind</t>
  </si>
  <si>
    <t>March 1986 (United States)</t>
  </si>
  <si>
    <t>19632.0</t>
  </si>
  <si>
    <t>Pfeiffer/Blocker Production</t>
  </si>
  <si>
    <t>Fandango</t>
  </si>
  <si>
    <t>91666.0</t>
  </si>
  <si>
    <t>Gotcha!</t>
  </si>
  <si>
    <t>Paul G. Hensler</t>
  </si>
  <si>
    <t>Anthony Edwards</t>
  </si>
  <si>
    <t>10806919.0</t>
  </si>
  <si>
    <t>Death Wish 3</t>
  </si>
  <si>
    <t>Don Jakoby</t>
  </si>
  <si>
    <t>16116878.0</t>
  </si>
  <si>
    <t>King Solomon's Mines</t>
  </si>
  <si>
    <t>November 22, 1985 (United States)</t>
  </si>
  <si>
    <t>H. Rider Haggard</t>
  </si>
  <si>
    <t>Richard Chamberlain</t>
  </si>
  <si>
    <t>15057465.0</t>
  </si>
  <si>
    <t>American Warrior</t>
  </si>
  <si>
    <t>Paul De Mielche</t>
  </si>
  <si>
    <t>Michael Dudikoff</t>
  </si>
  <si>
    <t>10499694.0</t>
  </si>
  <si>
    <t>The Emerald Forest</t>
  </si>
  <si>
    <t>9600.0</t>
  </si>
  <si>
    <t>Rospo Pallenberg</t>
  </si>
  <si>
    <t>Powers Boothe</t>
  </si>
  <si>
    <t>24468550.0</t>
  </si>
  <si>
    <t>Christel Films</t>
  </si>
  <si>
    <t>The Holcroft Covenant</t>
  </si>
  <si>
    <t>393825.0</t>
  </si>
  <si>
    <t>Edie &amp; Ely Landau Inc.</t>
  </si>
  <si>
    <t>The Falcon and the Snowman</t>
  </si>
  <si>
    <t>Robert Lindsey</t>
  </si>
  <si>
    <t>17130087.0</t>
  </si>
  <si>
    <t>Transylvania 6-5000</t>
  </si>
  <si>
    <t>November 8, 1985 (United States)</t>
  </si>
  <si>
    <t>Yugoslavia</t>
  </si>
  <si>
    <t>7196872.0</t>
  </si>
  <si>
    <t>Balcor Film Investors</t>
  </si>
  <si>
    <t>Desert Hearts</t>
  </si>
  <si>
    <t>March 7, 1986 (United States)</t>
  </si>
  <si>
    <t>Donna Deitch</t>
  </si>
  <si>
    <t>Jane Rule</t>
  </si>
  <si>
    <t>Helen Shaver</t>
  </si>
  <si>
    <t>2492088.0</t>
  </si>
  <si>
    <t>Desert Hearts Productions</t>
  </si>
  <si>
    <t>The Heavenly Kid</t>
  </si>
  <si>
    <t>Cary Medoway</t>
  </si>
  <si>
    <t>Lewis Smith</t>
  </si>
  <si>
    <t>3852271.0</t>
  </si>
  <si>
    <t>Engelberg-Sumner-Cheikes</t>
  </si>
  <si>
    <t>The Purple Rose of Cairo</t>
  </si>
  <si>
    <t>Mia Farrow</t>
  </si>
  <si>
    <t>10631333.0</t>
  </si>
  <si>
    <t>The Man with One Red Shoe</t>
  </si>
  <si>
    <t>8645411.0</t>
  </si>
  <si>
    <t>My Life as a Dog</t>
  </si>
  <si>
    <t>May 1, 1987 (United States)</t>
  </si>
  <si>
    <t>Lasse Hallström</t>
  </si>
  <si>
    <t>Reidar Jönsson</t>
  </si>
  <si>
    <t>Anton Glanzelius</t>
  </si>
  <si>
    <t>8349284.0</t>
  </si>
  <si>
    <t>Svensk Filmindustri (SF)</t>
  </si>
  <si>
    <t>My Science Project</t>
  </si>
  <si>
    <t>John Stockwell</t>
  </si>
  <si>
    <t>4122748.0</t>
  </si>
  <si>
    <t>Seven Minutes in Heaven</t>
  </si>
  <si>
    <t>May 9, 1985 (United States)</t>
  </si>
  <si>
    <t>Linda Feferman</t>
  </si>
  <si>
    <t>Jane Bernstein</t>
  </si>
  <si>
    <t>Jennifer Connelly</t>
  </si>
  <si>
    <t>Fifteen</t>
  </si>
  <si>
    <t>Fraternity Vacation</t>
  </si>
  <si>
    <t>James Frawley</t>
  </si>
  <si>
    <t>Lindsay Harrison</t>
  </si>
  <si>
    <t>Stephen Geoffreys</t>
  </si>
  <si>
    <t>3333306.0</t>
  </si>
  <si>
    <t>The New Kids</t>
  </si>
  <si>
    <t>Stephen Gyllenhaal</t>
  </si>
  <si>
    <t>Shannon Presby</t>
  </si>
  <si>
    <t>199108.0</t>
  </si>
  <si>
    <t>Tomboy</t>
  </si>
  <si>
    <t>November 14, 1985 (West Germany)</t>
  </si>
  <si>
    <t>Ben Zelig</t>
  </si>
  <si>
    <t>Betsy Russell</t>
  </si>
  <si>
    <t>14100000.0</t>
  </si>
  <si>
    <t>Invasion U.S.A.</t>
  </si>
  <si>
    <t>17536256.0</t>
  </si>
  <si>
    <t>Revolution</t>
  </si>
  <si>
    <t>December 25, 1985 (United States)</t>
  </si>
  <si>
    <t>358574.0</t>
  </si>
  <si>
    <t>Lost in America</t>
  </si>
  <si>
    <t>10179000.0</t>
  </si>
  <si>
    <t>Subway</t>
  </si>
  <si>
    <t>November 6, 1985 (United States)</t>
  </si>
  <si>
    <t>Luc Besson</t>
  </si>
  <si>
    <t>390659.0</t>
  </si>
  <si>
    <t>Les Films du Loup</t>
  </si>
  <si>
    <t>Moving Violations</t>
  </si>
  <si>
    <t>John Murray</t>
  </si>
  <si>
    <t>10627754.0</t>
  </si>
  <si>
    <t>Nomads</t>
  </si>
  <si>
    <t>John McTiernan</t>
  </si>
  <si>
    <t>2278264.0</t>
  </si>
  <si>
    <t>Cinema VII</t>
  </si>
  <si>
    <t>Fool for Love</t>
  </si>
  <si>
    <t>May 14, 1986 (France)</t>
  </si>
  <si>
    <t>836156.0</t>
  </si>
  <si>
    <t>Baby: Secret of the Lost Legend</t>
  </si>
  <si>
    <t>Clifford Green</t>
  </si>
  <si>
    <t>14972297.0</t>
  </si>
  <si>
    <t>Silver Screen Partners II</t>
  </si>
  <si>
    <t>Code of Silence</t>
  </si>
  <si>
    <t>Andrew Davis</t>
  </si>
  <si>
    <t>20345361.0</t>
  </si>
  <si>
    <t>Crimewave</t>
  </si>
  <si>
    <t>April 25, 1986 (United States)</t>
  </si>
  <si>
    <t>Ethan Coen</t>
  </si>
  <si>
    <t>Louise Lasser</t>
  </si>
  <si>
    <t>5101.0</t>
  </si>
  <si>
    <t>Gymkata</t>
  </si>
  <si>
    <t>Robert Clouse</t>
  </si>
  <si>
    <t>Charles Robert Carner</t>
  </si>
  <si>
    <t>Kurt Thomas</t>
  </si>
  <si>
    <t>5730596.0</t>
  </si>
  <si>
    <t>Sweet Dreams</t>
  </si>
  <si>
    <t>Robert Getchell</t>
  </si>
  <si>
    <t>9085049.0</t>
  </si>
  <si>
    <t>The Slugger's Wife</t>
  </si>
  <si>
    <t>1878561.0</t>
  </si>
  <si>
    <t>Avenging Angel</t>
  </si>
  <si>
    <t>5622787.0</t>
  </si>
  <si>
    <t>Avenging Venture</t>
  </si>
  <si>
    <t>Santa Claus: The Movie</t>
  </si>
  <si>
    <t>23717291.0</t>
  </si>
  <si>
    <t>GGG</t>
  </si>
  <si>
    <t>That Was Then... This Is Now</t>
  </si>
  <si>
    <t>Christopher Cain</t>
  </si>
  <si>
    <t>8630068.0</t>
  </si>
  <si>
    <t>Media Ventures</t>
  </si>
  <si>
    <t>Agnes of God</t>
  </si>
  <si>
    <t>John Pielmeier</t>
  </si>
  <si>
    <t>25627836.0</t>
  </si>
  <si>
    <t>Rustlers' Rhapsody</t>
  </si>
  <si>
    <t>May 10, 1985 (United States)</t>
  </si>
  <si>
    <t>6090497.0</t>
  </si>
  <si>
    <t>The Adventures of Mark Twain</t>
  </si>
  <si>
    <t>Will Vinton</t>
  </si>
  <si>
    <t>Susan Shadburne</t>
  </si>
  <si>
    <t>James Whitmore</t>
  </si>
  <si>
    <t>849915.0</t>
  </si>
  <si>
    <t>Atlantic</t>
  </si>
  <si>
    <t>Stick</t>
  </si>
  <si>
    <t>Elmore Leonard</t>
  </si>
  <si>
    <t>8489518.0</t>
  </si>
  <si>
    <t>The Bride</t>
  </si>
  <si>
    <t>Lloyd Fonvielle</t>
  </si>
  <si>
    <t>Sting</t>
  </si>
  <si>
    <t>3558669.0</t>
  </si>
  <si>
    <t>Morons from Outer Space</t>
  </si>
  <si>
    <t>Mike Hodges</t>
  </si>
  <si>
    <t>Griff Rhys Jones</t>
  </si>
  <si>
    <t>Mel Smith</t>
  </si>
  <si>
    <t>441137.0</t>
  </si>
  <si>
    <t>Calendar Productions</t>
  </si>
  <si>
    <t>Godzilla 1985</t>
  </si>
  <si>
    <t>Reuben Bercovitch</t>
  </si>
  <si>
    <t>Raymond Burr</t>
  </si>
  <si>
    <t>4116395.0</t>
  </si>
  <si>
    <t>Toho Company</t>
  </si>
  <si>
    <t>Plenty</t>
  </si>
  <si>
    <t>David Hare</t>
  </si>
  <si>
    <t>6148000.0</t>
  </si>
  <si>
    <t>Pressman Productions</t>
  </si>
  <si>
    <t>King David</t>
  </si>
  <si>
    <t>Andrew Birkin</t>
  </si>
  <si>
    <t>5111099.0</t>
  </si>
  <si>
    <t>The Trip to Bountiful</t>
  </si>
  <si>
    <t>January 24, 1986 (United States)</t>
  </si>
  <si>
    <t>Peter Masterson</t>
  </si>
  <si>
    <t>Geraldine Page</t>
  </si>
  <si>
    <t>7491903.0</t>
  </si>
  <si>
    <t>Bountiful Film Partners</t>
  </si>
  <si>
    <t>Missing in Action 2: The Beginning</t>
  </si>
  <si>
    <t>Lance Hool</t>
  </si>
  <si>
    <t>Steve Bing</t>
  </si>
  <si>
    <t>2410000.0</t>
  </si>
  <si>
    <t>10755447.0</t>
  </si>
  <si>
    <t>The Protector</t>
  </si>
  <si>
    <t>981817.0</t>
  </si>
  <si>
    <t>Eurasia Investments</t>
  </si>
  <si>
    <t>The Mean Season</t>
  </si>
  <si>
    <t>Phillip Borsos</t>
  </si>
  <si>
    <t>John Katzenbach</t>
  </si>
  <si>
    <t>4349446.0</t>
  </si>
  <si>
    <t>Turk 182</t>
  </si>
  <si>
    <t>James Gregory Kingston</t>
  </si>
  <si>
    <t>3594997.0</t>
  </si>
  <si>
    <t>Interscope Communications</t>
  </si>
  <si>
    <t>The Official Story</t>
  </si>
  <si>
    <t>8800.0</t>
  </si>
  <si>
    <t>Luis Puenzo</t>
  </si>
  <si>
    <t>Aída Bortnik</t>
  </si>
  <si>
    <t>Norma Aleandro</t>
  </si>
  <si>
    <t>Argentina</t>
  </si>
  <si>
    <t>69832.0</t>
  </si>
  <si>
    <t>Historias Cinematograficas Cinemania</t>
  </si>
  <si>
    <t>Krush Groove</t>
  </si>
  <si>
    <t>October 25, 1985 (United States)</t>
  </si>
  <si>
    <t>Ralph Farquhar</t>
  </si>
  <si>
    <t>Sheila E.</t>
  </si>
  <si>
    <t>11052713.0</t>
  </si>
  <si>
    <t>Crystalite Productions</t>
  </si>
  <si>
    <t>He-Man and She-Ra: The Secret of the Sword</t>
  </si>
  <si>
    <t>Larry DiTillio</t>
  </si>
  <si>
    <t>John Erwin</t>
  </si>
  <si>
    <t>7660857.0</t>
  </si>
  <si>
    <t>Filmation Associates</t>
  </si>
  <si>
    <t>Warning Sign</t>
  </si>
  <si>
    <t>1918117.0</t>
  </si>
  <si>
    <t>Creator</t>
  </si>
  <si>
    <t>Jeremy Leven</t>
  </si>
  <si>
    <t>5349607.0</t>
  </si>
  <si>
    <t>Taipei Story</t>
  </si>
  <si>
    <t>1985 (Taiwan)</t>
  </si>
  <si>
    <t>Edward Yang</t>
  </si>
  <si>
    <t>T'ien-wen Chu</t>
  </si>
  <si>
    <t>Chin Tsai</t>
  </si>
  <si>
    <t>Taiwan</t>
  </si>
  <si>
    <t>35336.0</t>
  </si>
  <si>
    <t>Evergreen Film Company</t>
  </si>
  <si>
    <t>Otac na sluzbenom putu</t>
  </si>
  <si>
    <t>Emir Kusturica</t>
  </si>
  <si>
    <t>Abdulah Sidran</t>
  </si>
  <si>
    <t>Moreno D'E Bartolli</t>
  </si>
  <si>
    <t>34751.0</t>
  </si>
  <si>
    <t>Centar Film</t>
  </si>
  <si>
    <t>The Aviator</t>
  </si>
  <si>
    <t>March 15, 1985 (United States)</t>
  </si>
  <si>
    <t>1304192.0</t>
  </si>
  <si>
    <t>Starchaser: The Legend of Orin</t>
  </si>
  <si>
    <t>Steven Hahn</t>
  </si>
  <si>
    <t>Jeffrey Scott</t>
  </si>
  <si>
    <t>Joe Colligan</t>
  </si>
  <si>
    <t>3360800.0</t>
  </si>
  <si>
    <t>Young Sung Production Co.</t>
  </si>
  <si>
    <t>Maxie</t>
  </si>
  <si>
    <t>993.0</t>
  </si>
  <si>
    <t>Jack Finney</t>
  </si>
  <si>
    <t>Glenn Close</t>
  </si>
  <si>
    <t>2564278.0</t>
  </si>
  <si>
    <t>DEFCON-4</t>
  </si>
  <si>
    <t>Paul Donovan</t>
  </si>
  <si>
    <t>Lenore Zann</t>
  </si>
  <si>
    <t>1057064.0</t>
  </si>
  <si>
    <t>The Care Bears Movie</t>
  </si>
  <si>
    <t>Arna Selznick</t>
  </si>
  <si>
    <t>Peter Sauder</t>
  </si>
  <si>
    <t>Georgia Engel</t>
  </si>
  <si>
    <t>22934622.0</t>
  </si>
  <si>
    <t>Sylvester</t>
  </si>
  <si>
    <t>404.0</t>
  </si>
  <si>
    <t>Richard Farnsworth</t>
  </si>
  <si>
    <t>385687.0</t>
  </si>
  <si>
    <t>Radioactive Dreams</t>
  </si>
  <si>
    <t>September 19, 1986 (United States)</t>
  </si>
  <si>
    <t>220038.0</t>
  </si>
  <si>
    <t>ITM Productions</t>
  </si>
  <si>
    <t>Twice in a Lifetime</t>
  </si>
  <si>
    <t>Bud Yorkin</t>
  </si>
  <si>
    <t>8402424.0</t>
  </si>
  <si>
    <t>Bud Yorkin Productions</t>
  </si>
  <si>
    <t>Dance with a Stranger</t>
  </si>
  <si>
    <t>Shelagh Delaney</t>
  </si>
  <si>
    <t>Miranda Richardson</t>
  </si>
  <si>
    <t>2174622.0</t>
  </si>
  <si>
    <t>Water</t>
  </si>
  <si>
    <t>Dick Clement</t>
  </si>
  <si>
    <t>1256862.0</t>
  </si>
  <si>
    <t>One Magic Christmas</t>
  </si>
  <si>
    <t>13677222.0</t>
  </si>
  <si>
    <t>Echo Park</t>
  </si>
  <si>
    <t>July 25, 1986 (United States)</t>
  </si>
  <si>
    <t>610.0</t>
  </si>
  <si>
    <t>Robert Dornhelm</t>
  </si>
  <si>
    <t>Michael Ventura</t>
  </si>
  <si>
    <t>Susan Dey</t>
  </si>
  <si>
    <t>Sascha-Verleih</t>
  </si>
  <si>
    <t>O.C. and Stiggs</t>
  </si>
  <si>
    <t>1985 (United States)</t>
  </si>
  <si>
    <t>Tod Carroll</t>
  </si>
  <si>
    <t>Daniel Jenkins</t>
  </si>
  <si>
    <t>29815.0</t>
  </si>
  <si>
    <t>The Good Father</t>
  </si>
  <si>
    <t>February 11, 1987 (United States)</t>
  </si>
  <si>
    <t>511.0</t>
  </si>
  <si>
    <t>Anthony Hopkins</t>
  </si>
  <si>
    <t>421201.0</t>
  </si>
  <si>
    <t>Fever Pitch</t>
  </si>
  <si>
    <t>243.0</t>
  </si>
  <si>
    <t>618847.0</t>
  </si>
  <si>
    <t>The Doctor and the Devils</t>
  </si>
  <si>
    <t>Freddie Francis</t>
  </si>
  <si>
    <t>Dylan Thomas</t>
  </si>
  <si>
    <t>Timothy Dalton</t>
  </si>
  <si>
    <t>147070.0</t>
  </si>
  <si>
    <t>Head Office</t>
  </si>
  <si>
    <t>January 3, 1986 (United States)</t>
  </si>
  <si>
    <t>Judge Reinhold</t>
  </si>
  <si>
    <t>3393807.0</t>
  </si>
  <si>
    <t>Guber-Peters Company</t>
  </si>
  <si>
    <t>Eleni</t>
  </si>
  <si>
    <t>December 21, 1985 (Japan)</t>
  </si>
  <si>
    <t>Nicholas Gage</t>
  </si>
  <si>
    <t>Kate Nelligan</t>
  </si>
  <si>
    <t>305102.0</t>
  </si>
  <si>
    <t>CBS Entertainment Production</t>
  </si>
  <si>
    <t>Dreamchild</t>
  </si>
  <si>
    <t>Gavin Millar</t>
  </si>
  <si>
    <t>Coral Browne</t>
  </si>
  <si>
    <t>1215923.0</t>
  </si>
  <si>
    <t>PfH Ltd.</t>
  </si>
  <si>
    <t>Defense of the Realm</t>
  </si>
  <si>
    <t>November 21, 1986 (United States)</t>
  </si>
  <si>
    <t>Martin Stellman</t>
  </si>
  <si>
    <t>Gabriel Byrne</t>
  </si>
  <si>
    <t>The Rank Organisation</t>
  </si>
  <si>
    <t>Bad Medicine</t>
  </si>
  <si>
    <t>Harvey Miller</t>
  </si>
  <si>
    <t>Steven Horowitz</t>
  </si>
  <si>
    <t>2685453.0</t>
  </si>
  <si>
    <t>Lantana Productions</t>
  </si>
  <si>
    <t>Wetherby</t>
  </si>
  <si>
    <t>Vanessa Redgrave</t>
  </si>
  <si>
    <t>1299985.0</t>
  </si>
  <si>
    <t>Film Four International</t>
  </si>
  <si>
    <t>Compromising Positions</t>
  </si>
  <si>
    <t>953.0</t>
  </si>
  <si>
    <t>Susan Isaacs</t>
  </si>
  <si>
    <t>Susan Sarandon</t>
  </si>
  <si>
    <t>12531831.0</t>
  </si>
  <si>
    <t>Blackhawk Productions</t>
  </si>
  <si>
    <t>Rainbow Brite and the Star Stealer</t>
  </si>
  <si>
    <t>Bernard Deyriès</t>
  </si>
  <si>
    <t>Jean Chalopin</t>
  </si>
  <si>
    <t>Bettina Bush</t>
  </si>
  <si>
    <t>4889971.0</t>
  </si>
  <si>
    <t>DIC Entertainment</t>
  </si>
  <si>
    <t>Alamo Bay</t>
  </si>
  <si>
    <t>April 3, 1985 (United States)</t>
  </si>
  <si>
    <t>Alice Arlen</t>
  </si>
  <si>
    <t>Delphi IV Productions</t>
  </si>
  <si>
    <t>Three Men and a Cradle</t>
  </si>
  <si>
    <t>Coline Serreau</t>
  </si>
  <si>
    <t>Roland Giraud</t>
  </si>
  <si>
    <t>2052466.0</t>
  </si>
  <si>
    <t>Flach Film</t>
  </si>
  <si>
    <t>In the Shadow of Kilimanjaro</t>
  </si>
  <si>
    <t>May 9, 1986 (United States)</t>
  </si>
  <si>
    <t>386.0</t>
  </si>
  <si>
    <t>Raju Patel</t>
  </si>
  <si>
    <t>T. Michael Harry</t>
  </si>
  <si>
    <t>John Rhys-Davies</t>
  </si>
  <si>
    <t>Film Corporation of Kenya</t>
  </si>
  <si>
    <t>Rappin'</t>
  </si>
  <si>
    <t>434.0</t>
  </si>
  <si>
    <t>Adam Friedman</t>
  </si>
  <si>
    <t>Mario Van Peebles</t>
  </si>
  <si>
    <t>2864844.0</t>
  </si>
  <si>
    <t>Cannon Pictures</t>
  </si>
  <si>
    <t>Bal na vodi</t>
  </si>
  <si>
    <t>October 24, 1985 (Yugoslavia)</t>
  </si>
  <si>
    <t>804.0</t>
  </si>
  <si>
    <t>Jovan Acin</t>
  </si>
  <si>
    <t>Gala Videnovic</t>
  </si>
  <si>
    <t>CFS Avala Film</t>
  </si>
  <si>
    <t>Certain Fury</t>
  </si>
  <si>
    <t>487.0</t>
  </si>
  <si>
    <t>Michael Jacobs</t>
  </si>
  <si>
    <t>1381091.0</t>
  </si>
  <si>
    <t>Entertainment Events</t>
  </si>
  <si>
    <t>Bliss</t>
  </si>
  <si>
    <t>February 21, 1986 (United States)</t>
  </si>
  <si>
    <t>Ray Lawrence</t>
  </si>
  <si>
    <t>Barry Otto</t>
  </si>
  <si>
    <t>Window III Productions</t>
  </si>
  <si>
    <t>Code Name: Emerald</t>
  </si>
  <si>
    <t>934.0</t>
  </si>
  <si>
    <t>Jonathan Sanger</t>
  </si>
  <si>
    <t>Ronald Bass</t>
  </si>
  <si>
    <t>Ed Harris</t>
  </si>
  <si>
    <t>561548.0</t>
  </si>
  <si>
    <t>Colonel Redl</t>
  </si>
  <si>
    <t>István Szabó</t>
  </si>
  <si>
    <t>Klaus Maria Brandauer</t>
  </si>
  <si>
    <t>2357.0</t>
  </si>
  <si>
    <t>Manfred Durniok Filmproduktion</t>
  </si>
  <si>
    <t>144.0</t>
  </si>
  <si>
    <t>Thunder Run</t>
  </si>
  <si>
    <t>May 30, 1986 (United States)</t>
  </si>
  <si>
    <t>301.0</t>
  </si>
  <si>
    <t>Gary Hudson</t>
  </si>
  <si>
    <t>Charles Davis</t>
  </si>
  <si>
    <t>Forrest Tucker</t>
  </si>
  <si>
    <t>Lynn-Davis Productions</t>
  </si>
  <si>
    <t>Marie</t>
  </si>
  <si>
    <t>861.0</t>
  </si>
  <si>
    <t>Peter Maas</t>
  </si>
  <si>
    <t>2507995.0</t>
  </si>
  <si>
    <t>Movers &amp; Shakers</t>
  </si>
  <si>
    <t>March 31, 1988 (Italy)</t>
  </si>
  <si>
    <t>468.0</t>
  </si>
  <si>
    <t>William Asher</t>
  </si>
  <si>
    <t>Charles Grodin</t>
  </si>
  <si>
    <t>372438.0</t>
  </si>
  <si>
    <t>Asher-Grodin Productions</t>
  </si>
  <si>
    <t>La Cage aux Folles 3: The Wedding</t>
  </si>
  <si>
    <t>760.0</t>
  </si>
  <si>
    <t>Georges Lautner</t>
  </si>
  <si>
    <t>Philippe Nicaud</t>
  </si>
  <si>
    <t>345280.0</t>
  </si>
  <si>
    <t>Columbia Films</t>
  </si>
  <si>
    <t>James Joyce's Women</t>
  </si>
  <si>
    <t>September 13, 1985 (United States)</t>
  </si>
  <si>
    <t>Michael Pearce</t>
  </si>
  <si>
    <t>Fionnula Flanagan</t>
  </si>
  <si>
    <t>Ireland</t>
  </si>
  <si>
    <t>The Rejoycing Company</t>
  </si>
  <si>
    <t>Turtle Diary</t>
  </si>
  <si>
    <t>726.0</t>
  </si>
  <si>
    <t>Russell Hoban</t>
  </si>
  <si>
    <t>Glenda Jackson</t>
  </si>
  <si>
    <t>2156772.0</t>
  </si>
  <si>
    <t>Britannic</t>
  </si>
  <si>
    <t>Maccheroni</t>
  </si>
  <si>
    <t>October 24, 1985 (Italy)</t>
  </si>
  <si>
    <t>Ettore Scola</t>
  </si>
  <si>
    <t>Ruggero Maccari</t>
  </si>
  <si>
    <t>Filmauro</t>
  </si>
  <si>
    <t>My Man Adam</t>
  </si>
  <si>
    <t>Roger L. Simon</t>
  </si>
  <si>
    <t>Renée Missel</t>
  </si>
  <si>
    <t>Raphael Sbarge</t>
  </si>
  <si>
    <t>The Mount Company (II)</t>
  </si>
  <si>
    <t>Sudden Death</t>
  </si>
  <si>
    <t>Sig Shore</t>
  </si>
  <si>
    <t>Denise Coward</t>
  </si>
  <si>
    <t>Lodestar Productions</t>
  </si>
  <si>
    <t>One Woman or Two</t>
  </si>
  <si>
    <t>February 20, 1987 (United States)</t>
  </si>
  <si>
    <t>Élisabeth Rappeneau</t>
  </si>
  <si>
    <t>Hachette Première</t>
  </si>
  <si>
    <t>Joshua Then and Now</t>
  </si>
  <si>
    <t>545.0</t>
  </si>
  <si>
    <t>Mordecai Richler</t>
  </si>
  <si>
    <t>542420.0</t>
  </si>
  <si>
    <t>Films RSL</t>
  </si>
  <si>
    <t>On the Edge</t>
  </si>
  <si>
    <t>214.0</t>
  </si>
  <si>
    <t>Rob Nilsson</t>
  </si>
  <si>
    <t>Roy Kissin</t>
  </si>
  <si>
    <t>Bruce Dern</t>
  </si>
  <si>
    <t>Alliance Communications Corporation</t>
  </si>
  <si>
    <t>The Girl in the Picture</t>
  </si>
  <si>
    <t>July 5, 1985 (United Kingdom)</t>
  </si>
  <si>
    <t>Cary Parker</t>
  </si>
  <si>
    <t>John Gordon Sinclair</t>
  </si>
  <si>
    <t>202428.0</t>
  </si>
  <si>
    <t>Antonine Films</t>
  </si>
  <si>
    <t>Here Come the Littles</t>
  </si>
  <si>
    <t>207.0</t>
  </si>
  <si>
    <t>Heywood Kling</t>
  </si>
  <si>
    <t>Jimmy Keegan</t>
  </si>
  <si>
    <t>6565359.0</t>
  </si>
  <si>
    <t>ABC Entertainment</t>
  </si>
  <si>
    <t>72.0</t>
  </si>
  <si>
    <t>Came a Hot Friday</t>
  </si>
  <si>
    <t>192.0</t>
  </si>
  <si>
    <t>Ian Mune</t>
  </si>
  <si>
    <t>Ronald Hugh Morrieson</t>
  </si>
  <si>
    <t>Peter Bland</t>
  </si>
  <si>
    <t>Mirage Films</t>
  </si>
  <si>
    <t>Wuthering Heights</t>
  </si>
  <si>
    <t>October 9, 1985 (France)</t>
  </si>
  <si>
    <t>339.0</t>
  </si>
  <si>
    <t>Pascal Bonitzer</t>
  </si>
  <si>
    <t>Fabienne Babe</t>
  </si>
  <si>
    <t>La Cecilia</t>
  </si>
  <si>
    <t>The Frog Prince</t>
  </si>
  <si>
    <t>Brian Gilbert</t>
  </si>
  <si>
    <t>Jane Snowden</t>
  </si>
  <si>
    <t>Lune de miel</t>
  </si>
  <si>
    <t>November 20, 1985 (France)</t>
  </si>
  <si>
    <t>Patrick Jamain</t>
  </si>
  <si>
    <t>Robert Geoffrion</t>
  </si>
  <si>
    <t>Nathalie Baye</t>
  </si>
  <si>
    <t>Malofilm</t>
  </si>
  <si>
    <t>Tea in the Harem</t>
  </si>
  <si>
    <t>June 6, 1986 (United States)</t>
  </si>
  <si>
    <t>397.0</t>
  </si>
  <si>
    <t>Mehdi Charef</t>
  </si>
  <si>
    <t>Kader Boukhanef</t>
  </si>
  <si>
    <t>Centre national du cinéma et de l'image animée (CNC)</t>
  </si>
  <si>
    <t>Mr. Love</t>
  </si>
  <si>
    <t>166.0</t>
  </si>
  <si>
    <t>Kenneth Eastaugh</t>
  </si>
  <si>
    <t>Barry Jackson</t>
  </si>
  <si>
    <t>Death of an Angel</t>
  </si>
  <si>
    <t>Petru Popescu</t>
  </si>
  <si>
    <t>Angeles</t>
  </si>
  <si>
    <t>Sincerely Charlotte</t>
  </si>
  <si>
    <t>July 18, 1986 (United States)</t>
  </si>
  <si>
    <t>Caroline Huppert</t>
  </si>
  <si>
    <t>Isabelle Huppert</t>
  </si>
  <si>
    <t>Les Films de la Tour</t>
  </si>
  <si>
    <t>May 16, 1986 (United States)</t>
  </si>
  <si>
    <t>306000.0</t>
  </si>
  <si>
    <t>Jim Cash</t>
  </si>
  <si>
    <t>357288178.0</t>
  </si>
  <si>
    <t>Aliens</t>
  </si>
  <si>
    <t>668000.0</t>
  </si>
  <si>
    <t>Sigourney Weaver</t>
  </si>
  <si>
    <t>18500000.0</t>
  </si>
  <si>
    <t>131060248.0</t>
  </si>
  <si>
    <t>Stand by Me</t>
  </si>
  <si>
    <t>August 22, 1986 (United States)</t>
  </si>
  <si>
    <t>374000.0</t>
  </si>
  <si>
    <t>Wil Wheaton</t>
  </si>
  <si>
    <t>52287414.0</t>
  </si>
  <si>
    <t>Ferris Bueller's Day Off</t>
  </si>
  <si>
    <t>June 11, 1986 (United States)</t>
  </si>
  <si>
    <t>70720215.0</t>
  </si>
  <si>
    <t>September 26, 1986 (United States)</t>
  </si>
  <si>
    <t>Peter Faiman</t>
  </si>
  <si>
    <t>Paul Hogan</t>
  </si>
  <si>
    <t>8800000.0</t>
  </si>
  <si>
    <t>328203506.0</t>
  </si>
  <si>
    <t>Rimfire Films</t>
  </si>
  <si>
    <t>Labyrinth</t>
  </si>
  <si>
    <t>June 27, 1986 (United States)</t>
  </si>
  <si>
    <t>127000.0</t>
  </si>
  <si>
    <t>Dennis Lee</t>
  </si>
  <si>
    <t>13915874.0</t>
  </si>
  <si>
    <t>Highlander</t>
  </si>
  <si>
    <t>Gregory Widen</t>
  </si>
  <si>
    <t>5900712.0</t>
  </si>
  <si>
    <t>Big Trouble in Little China</t>
  </si>
  <si>
    <t>July 2, 1986 (United States)</t>
  </si>
  <si>
    <t>128000.0</t>
  </si>
  <si>
    <t>Gary Goldman</t>
  </si>
  <si>
    <t>11100577.0</t>
  </si>
  <si>
    <t>Pretty in Pink</t>
  </si>
  <si>
    <t>Howard Deutch</t>
  </si>
  <si>
    <t>40479480.0</t>
  </si>
  <si>
    <t>Platoon</t>
  </si>
  <si>
    <t>February 6, 1987 (United States)</t>
  </si>
  <si>
    <t>389000.0</t>
  </si>
  <si>
    <t>Charlie Sheen</t>
  </si>
  <si>
    <t>138545632.0</t>
  </si>
  <si>
    <t>Blue Velvet</t>
  </si>
  <si>
    <t>October 23, 1986 (Italy)</t>
  </si>
  <si>
    <t>186000.0</t>
  </si>
  <si>
    <t>Isabella Rossellini</t>
  </si>
  <si>
    <t>8618766.0</t>
  </si>
  <si>
    <t>Manhunter</t>
  </si>
  <si>
    <t>August 15, 1986 (United States)</t>
  </si>
  <si>
    <t>Thomas Harris</t>
  </si>
  <si>
    <t>8621783.0</t>
  </si>
  <si>
    <t>Howard the Duck</t>
  </si>
  <si>
    <t>August 1, 1986 (United States)</t>
  </si>
  <si>
    <t>Steve Gerber</t>
  </si>
  <si>
    <t>Lea Thompson</t>
  </si>
  <si>
    <t>37962774.0</t>
  </si>
  <si>
    <t>The Fly</t>
  </si>
  <si>
    <t>165000.0</t>
  </si>
  <si>
    <t>George Langelaan</t>
  </si>
  <si>
    <t>60629159.0</t>
  </si>
  <si>
    <t>Little Shop of Horrors</t>
  </si>
  <si>
    <t>December 19, 1986 (United States)</t>
  </si>
  <si>
    <t>Howard Ashman</t>
  </si>
  <si>
    <t>Rick Moranis</t>
  </si>
  <si>
    <t>38983045.0</t>
  </si>
  <si>
    <t>The Mosquito Coast</t>
  </si>
  <si>
    <t>November 26, 1986 (United States)</t>
  </si>
  <si>
    <t>Paul Theroux</t>
  </si>
  <si>
    <t>14302779.0</t>
  </si>
  <si>
    <t>The Saul Zaentz Company</t>
  </si>
  <si>
    <t>The Karate Kid Part II</t>
  </si>
  <si>
    <t>June 20, 1986 (United States)</t>
  </si>
  <si>
    <t>82000.0</t>
  </si>
  <si>
    <t>Pat Morita</t>
  </si>
  <si>
    <t>115103979.0</t>
  </si>
  <si>
    <t>River's Edge</t>
  </si>
  <si>
    <t>May 8, 1987 (United States)</t>
  </si>
  <si>
    <t>Neal Jimenez</t>
  </si>
  <si>
    <t>Crispin Glover</t>
  </si>
  <si>
    <t>1900000.0</t>
  </si>
  <si>
    <t>9½ Weeks</t>
  </si>
  <si>
    <t>Elizabeth McNeill</t>
  </si>
  <si>
    <t>6735922.0</t>
  </si>
  <si>
    <t>The Golden Child</t>
  </si>
  <si>
    <t>December 12, 1986 (United States)</t>
  </si>
  <si>
    <t>79817937.0</t>
  </si>
  <si>
    <t>Star Trek IV: The Voyage Home</t>
  </si>
  <si>
    <t>109713132.0</t>
  </si>
  <si>
    <t>Short Circuit</t>
  </si>
  <si>
    <t>58000.0</t>
  </si>
  <si>
    <t>S.S. Wilson</t>
  </si>
  <si>
    <t>Ally Sheedy</t>
  </si>
  <si>
    <t>40697761.0</t>
  </si>
  <si>
    <t>The Delta Force</t>
  </si>
  <si>
    <t>17768900.0</t>
  </si>
  <si>
    <t>The Name of the Rose</t>
  </si>
  <si>
    <t>September 24, 1986 (United States)</t>
  </si>
  <si>
    <t>104000.0</t>
  </si>
  <si>
    <t>Umberto Eco</t>
  </si>
  <si>
    <t>7153487.0</t>
  </si>
  <si>
    <t>The Wraith</t>
  </si>
  <si>
    <t>New Century Entertainment Corporation</t>
  </si>
  <si>
    <t>The Color of Money</t>
  </si>
  <si>
    <t>October 17, 1986 (United States)</t>
  </si>
  <si>
    <t>Walter Tevis</t>
  </si>
  <si>
    <t>13800000.0</t>
  </si>
  <si>
    <t>52293982.0</t>
  </si>
  <si>
    <t>Hoosiers</t>
  </si>
  <si>
    <t>February 27, 1987 (United States)</t>
  </si>
  <si>
    <t>David Anspaugh</t>
  </si>
  <si>
    <t>Angelo Pizzo</t>
  </si>
  <si>
    <t>28607524.0</t>
  </si>
  <si>
    <t>Heartbreak Ridge</t>
  </si>
  <si>
    <t>December 5, 1986 (United States)</t>
  </si>
  <si>
    <t>James Carabatsos</t>
  </si>
  <si>
    <t>42724017.0</t>
  </si>
  <si>
    <t>Jay Weston Productions</t>
  </si>
  <si>
    <t>Flight of the Navigator</t>
  </si>
  <si>
    <t>Mark H. Baker</t>
  </si>
  <si>
    <t>Joey Cramer</t>
  </si>
  <si>
    <t>18564613.0</t>
  </si>
  <si>
    <t>Cobra</t>
  </si>
  <si>
    <t>May 23, 1986 (United States)</t>
  </si>
  <si>
    <t>69000.0</t>
  </si>
  <si>
    <t>Paula Gosling</t>
  </si>
  <si>
    <t>49042224.0</t>
  </si>
  <si>
    <t>Peggy Sue Got Married</t>
  </si>
  <si>
    <t>October 10, 1986 (United States)</t>
  </si>
  <si>
    <t>Jerry Leichtling</t>
  </si>
  <si>
    <t>41488348.0</t>
  </si>
  <si>
    <t>The Mission</t>
  </si>
  <si>
    <t>October 31, 1986 (United States)</t>
  </si>
  <si>
    <t>17502499.0</t>
  </si>
  <si>
    <t>Working Girls</t>
  </si>
  <si>
    <t>March 20, 1987 (United States)</t>
  </si>
  <si>
    <t>780.0</t>
  </si>
  <si>
    <t>Lizzie Borden</t>
  </si>
  <si>
    <t>Louise Smith</t>
  </si>
  <si>
    <t>1777378.0</t>
  </si>
  <si>
    <t>Alternate Current</t>
  </si>
  <si>
    <t>Youngblood</t>
  </si>
  <si>
    <t>15448384.0</t>
  </si>
  <si>
    <t>Three Amigos!</t>
  </si>
  <si>
    <t>70000.0</t>
  </si>
  <si>
    <t>39246734.0</t>
  </si>
  <si>
    <t>L.A. Films</t>
  </si>
  <si>
    <t>Maximum Overdrive</t>
  </si>
  <si>
    <t>7433663.0</t>
  </si>
  <si>
    <t>Lucas</t>
  </si>
  <si>
    <t>March 28, 1986 (United States)</t>
  </si>
  <si>
    <t>Corey Haim</t>
  </si>
  <si>
    <t>Lawrence Gordon Productions</t>
  </si>
  <si>
    <t>Friday the 13th Part VI: Jason Lives</t>
  </si>
  <si>
    <t>Tom McLoughlin</t>
  </si>
  <si>
    <t>Thom Mathews</t>
  </si>
  <si>
    <t>19472057.0</t>
  </si>
  <si>
    <t>The Money Pit</t>
  </si>
  <si>
    <t>March 26, 1986 (United States)</t>
  </si>
  <si>
    <t>David Giler</t>
  </si>
  <si>
    <t>54999651.0</t>
  </si>
  <si>
    <t>Back to School</t>
  </si>
  <si>
    <t>June 13, 1986 (United States)</t>
  </si>
  <si>
    <t>91258000.0</t>
  </si>
  <si>
    <t>Betty Blue</t>
  </si>
  <si>
    <t>November 7, 1986 (United States)</t>
  </si>
  <si>
    <t>Philippe Djian</t>
  </si>
  <si>
    <t>Jean-Hugues Anglade</t>
  </si>
  <si>
    <t>2016851.0</t>
  </si>
  <si>
    <t>185.0</t>
  </si>
  <si>
    <t>About Last Night</t>
  </si>
  <si>
    <t>Edward Zwick</t>
  </si>
  <si>
    <t>38702310.0</t>
  </si>
  <si>
    <t>Critters</t>
  </si>
  <si>
    <t>April 11, 1986 (United States)</t>
  </si>
  <si>
    <t>Stephen Herek</t>
  </si>
  <si>
    <t>Domonic Muir</t>
  </si>
  <si>
    <t>13167232.0</t>
  </si>
  <si>
    <t>The Texas Chainsaw Massacre 2</t>
  </si>
  <si>
    <t>4700000.0</t>
  </si>
  <si>
    <t>8025872.0</t>
  </si>
  <si>
    <t>Iron Eagle</t>
  </si>
  <si>
    <t>Kevin Alyn Elders</t>
  </si>
  <si>
    <t>Louis Gossett Jr.</t>
  </si>
  <si>
    <t>24159872.0</t>
  </si>
  <si>
    <t>One Crazy Summer</t>
  </si>
  <si>
    <t>August 8, 1986 (United States)</t>
  </si>
  <si>
    <t>13431806.0</t>
  </si>
  <si>
    <t>From Beyond</t>
  </si>
  <si>
    <t>October 24, 1986 (United States)</t>
  </si>
  <si>
    <t>1261000.0</t>
  </si>
  <si>
    <t>Sid and Nancy</t>
  </si>
  <si>
    <t>Gary Oldman</t>
  </si>
  <si>
    <t>2850707.0</t>
  </si>
  <si>
    <t>Initial Pictures</t>
  </si>
  <si>
    <t>Henry: Portrait of a Serial Killer</t>
  </si>
  <si>
    <t>September 7, 1990 (United States)</t>
  </si>
  <si>
    <t>John McNaughton</t>
  </si>
  <si>
    <t>Richard Fire</t>
  </si>
  <si>
    <t>Michael Rooker</t>
  </si>
  <si>
    <t>111000.0</t>
  </si>
  <si>
    <t>609939.0</t>
  </si>
  <si>
    <t>Maljack Productions</t>
  </si>
  <si>
    <t>Mona Lisa</t>
  </si>
  <si>
    <t>Bob Hoskins</t>
  </si>
  <si>
    <t>5794184.0</t>
  </si>
  <si>
    <t>Police Academy 3: Back in Training</t>
  </si>
  <si>
    <t>March 21, 1986 (United States)</t>
  </si>
  <si>
    <t>43000.0</t>
  </si>
  <si>
    <t>43579163.0</t>
  </si>
  <si>
    <t>Police Academy Productions</t>
  </si>
  <si>
    <t>Night of the Creeps</t>
  </si>
  <si>
    <t>Jason Lively</t>
  </si>
  <si>
    <t>591366.0</t>
  </si>
  <si>
    <t>The Sacrifice</t>
  </si>
  <si>
    <t>May 9, 1986 (Sweden)</t>
  </si>
  <si>
    <t>Erland Josephson</t>
  </si>
  <si>
    <t>167292.0</t>
  </si>
  <si>
    <t>Svenska Filminstitutet (SFI)</t>
  </si>
  <si>
    <t>The Hitcher</t>
  </si>
  <si>
    <t>Robert Harmon</t>
  </si>
  <si>
    <t>Eric Red</t>
  </si>
  <si>
    <t>5844868.0</t>
  </si>
  <si>
    <t>Rad</t>
  </si>
  <si>
    <t>Sam Bernard</t>
  </si>
  <si>
    <t>Bart Conner</t>
  </si>
  <si>
    <t>2015882.0</t>
  </si>
  <si>
    <t>An American Tail</t>
  </si>
  <si>
    <t>Judy Freudberg</t>
  </si>
  <si>
    <t>84542002.0</t>
  </si>
  <si>
    <t>SpaceCamp</t>
  </si>
  <si>
    <t>Harry Winer</t>
  </si>
  <si>
    <t>Kate Capshaw</t>
  </si>
  <si>
    <t>9697739.0</t>
  </si>
  <si>
    <t>Raw Deal</t>
  </si>
  <si>
    <t>Luciano Vincenzoni</t>
  </si>
  <si>
    <t>16209459.0</t>
  </si>
  <si>
    <t>Hannah and Her Sisters</t>
  </si>
  <si>
    <t>March 14, 1986 (United States)</t>
  </si>
  <si>
    <t>40084041.0</t>
  </si>
  <si>
    <t>The Great Mouse Detective</t>
  </si>
  <si>
    <t>Peter Young</t>
  </si>
  <si>
    <t>Vincent Price</t>
  </si>
  <si>
    <t>38625550.0</t>
  </si>
  <si>
    <t>Ruthless People</t>
  </si>
  <si>
    <t>Dale Launer</t>
  </si>
  <si>
    <t>71624879.0</t>
  </si>
  <si>
    <t>The Transformers: the Movie</t>
  </si>
  <si>
    <t>Nelson Shin</t>
  </si>
  <si>
    <t>Ron Friedman</t>
  </si>
  <si>
    <t>Orson Welles</t>
  </si>
  <si>
    <t>5860601.0</t>
  </si>
  <si>
    <t>Sunbow Productions</t>
  </si>
  <si>
    <t>Wildcats</t>
  </si>
  <si>
    <t>Ezra Sacks</t>
  </si>
  <si>
    <t>26285544.0</t>
  </si>
  <si>
    <t>Troll</t>
  </si>
  <si>
    <t>9500.0</t>
  </si>
  <si>
    <t>John Carl Buechler</t>
  </si>
  <si>
    <t>Michael Moriarty</t>
  </si>
  <si>
    <t>5450815.0</t>
  </si>
  <si>
    <t>At Close Range</t>
  </si>
  <si>
    <t>Elliott Lewitt</t>
  </si>
  <si>
    <t>2347000.0</t>
  </si>
  <si>
    <t>The Boy Who Could Fly</t>
  </si>
  <si>
    <t>Lucy Deakins</t>
  </si>
  <si>
    <t>7177431.0</t>
  </si>
  <si>
    <t>Lorimar Film Partners</t>
  </si>
  <si>
    <t>Something Wild</t>
  </si>
  <si>
    <t>E. Max Frye</t>
  </si>
  <si>
    <t>Jeff Daniels</t>
  </si>
  <si>
    <t>8362969.0</t>
  </si>
  <si>
    <t>Religioso Primitiva</t>
  </si>
  <si>
    <t>Heartburn</t>
  </si>
  <si>
    <t>25314189.0</t>
  </si>
  <si>
    <t>Crossroads</t>
  </si>
  <si>
    <t>John Fusco</t>
  </si>
  <si>
    <t>5839031.0</t>
  </si>
  <si>
    <t>The Clan of the Cave Bear</t>
  </si>
  <si>
    <t>6200.0</t>
  </si>
  <si>
    <t>Jean M. Auel</t>
  </si>
  <si>
    <t>Daryl Hannah</t>
  </si>
  <si>
    <t>1953732.0</t>
  </si>
  <si>
    <t>She's Gotta Have It</t>
  </si>
  <si>
    <t>Spike Lee</t>
  </si>
  <si>
    <t>Tracy Camilla Johns</t>
  </si>
  <si>
    <t>175000.0</t>
  </si>
  <si>
    <t>7137502.0</t>
  </si>
  <si>
    <t>40 Acres &amp; A Mule Filmworks</t>
  </si>
  <si>
    <t>Running Scared</t>
  </si>
  <si>
    <t>Gregory Hines</t>
  </si>
  <si>
    <t>38500726.0</t>
  </si>
  <si>
    <t>8 Million Ways to Die</t>
  </si>
  <si>
    <t>Lawrence Block</t>
  </si>
  <si>
    <t>1305114.0</t>
  </si>
  <si>
    <t>Soul Man</t>
  </si>
  <si>
    <t>Carol Black</t>
  </si>
  <si>
    <t>27820000.0</t>
  </si>
  <si>
    <t>Down by Law</t>
  </si>
  <si>
    <t>September 25, 1986 (Canada)</t>
  </si>
  <si>
    <t>Tom Waits</t>
  </si>
  <si>
    <t>1504286.0</t>
  </si>
  <si>
    <t>Island Pictures</t>
  </si>
  <si>
    <t>Poltergeist II: the Other Side</t>
  </si>
  <si>
    <t>Brian Gibson</t>
  </si>
  <si>
    <t>Mark Victor</t>
  </si>
  <si>
    <t>40996665.0</t>
  </si>
  <si>
    <t>Freddie Fields Productions</t>
  </si>
  <si>
    <t>Bad Blood</t>
  </si>
  <si>
    <t>November 26, 1986 (France)</t>
  </si>
  <si>
    <t>Leos Carax</t>
  </si>
  <si>
    <t>Michel Piccoli</t>
  </si>
  <si>
    <t>58731.0</t>
  </si>
  <si>
    <t>Les Films Plain Chant</t>
  </si>
  <si>
    <t>Psycho III</t>
  </si>
  <si>
    <t>Charles Edward Pogue</t>
  </si>
  <si>
    <t>14481606.0</t>
  </si>
  <si>
    <t>Allan Quatermain and the Lost City of Gold</t>
  </si>
  <si>
    <t>January 30, 1987 (United States)</t>
  </si>
  <si>
    <t>Gary Nelson</t>
  </si>
  <si>
    <t>3751699.0</t>
  </si>
  <si>
    <t>The Adventures of Milo and Otis</t>
  </si>
  <si>
    <t>August 25, 1989 (United States)</t>
  </si>
  <si>
    <t>Masanori Hata</t>
  </si>
  <si>
    <t>Kyôko Koizumi</t>
  </si>
  <si>
    <t>13299749.0</t>
  </si>
  <si>
    <t>Fuji Television Network</t>
  </si>
  <si>
    <t>76.0</t>
  </si>
  <si>
    <t>Caravaggio</t>
  </si>
  <si>
    <t>August 29, 1986 (United States)</t>
  </si>
  <si>
    <t>Derek Jarman</t>
  </si>
  <si>
    <t>Noam Almaz</t>
  </si>
  <si>
    <t>5478.0</t>
  </si>
  <si>
    <t>British Film Institute (BFI)</t>
  </si>
  <si>
    <t>Children of a Lesser God</t>
  </si>
  <si>
    <t>Randa Haines</t>
  </si>
  <si>
    <t>Mark Medoff</t>
  </si>
  <si>
    <t>31853080.0</t>
  </si>
  <si>
    <t>Invaders from Mars</t>
  </si>
  <si>
    <t>Richard Blake</t>
  </si>
  <si>
    <t>Karen Black</t>
  </si>
  <si>
    <t>4884663.0</t>
  </si>
  <si>
    <t>Matador</t>
  </si>
  <si>
    <t>March 7, 1986 (Spain)</t>
  </si>
  <si>
    <t>Pedro Almodóvar</t>
  </si>
  <si>
    <t>Assumpta Serna</t>
  </si>
  <si>
    <t>286126.0</t>
  </si>
  <si>
    <t>Compañía Iberoamericana de TV</t>
  </si>
  <si>
    <t>Down and Out in Beverly Hills</t>
  </si>
  <si>
    <t>René Fauchois</t>
  </si>
  <si>
    <t>62134225.0</t>
  </si>
  <si>
    <t>April Fool's Day</t>
  </si>
  <si>
    <t>Fred Walton</t>
  </si>
  <si>
    <t>Danilo Bach</t>
  </si>
  <si>
    <t>Deborah Foreman</t>
  </si>
  <si>
    <t>12947763.0</t>
  </si>
  <si>
    <t>The Big Easy</t>
  </si>
  <si>
    <t>August 21, 1987 (United States)</t>
  </si>
  <si>
    <t>17685307.0</t>
  </si>
  <si>
    <t>Pirates</t>
  </si>
  <si>
    <t>Roman Polanski</t>
  </si>
  <si>
    <t>John Brownjohn</t>
  </si>
  <si>
    <t>1641825.0</t>
  </si>
  <si>
    <t>Carthago Films S.a.r.l.</t>
  </si>
  <si>
    <t>No Mercy</t>
  </si>
  <si>
    <t>12303904.0</t>
  </si>
  <si>
    <t>Lady Jane</t>
  </si>
  <si>
    <t>6300.0</t>
  </si>
  <si>
    <t>Trevor Nunn</t>
  </si>
  <si>
    <t>Chris Bryant</t>
  </si>
  <si>
    <t>Helena Bonham Carter</t>
  </si>
  <si>
    <t>277646.0</t>
  </si>
  <si>
    <t>Capital Equipment Leasing</t>
  </si>
  <si>
    <t>Club Paradise</t>
  </si>
  <si>
    <t>July 11, 1986 (United States)</t>
  </si>
  <si>
    <t>Harry Shearer</t>
  </si>
  <si>
    <t>12308521.0</t>
  </si>
  <si>
    <t>Manon of the Spring</t>
  </si>
  <si>
    <t>December 4, 1987 (United States)</t>
  </si>
  <si>
    <t>Claude Berri</t>
  </si>
  <si>
    <t>Yves Montand</t>
  </si>
  <si>
    <t>3940542.0</t>
  </si>
  <si>
    <t>DD Productions</t>
  </si>
  <si>
    <t>Gothic</t>
  </si>
  <si>
    <t>April 10, 1987 (United States)</t>
  </si>
  <si>
    <t>Stephen Volk</t>
  </si>
  <si>
    <t>916172.0</t>
  </si>
  <si>
    <t>Virgin Vision</t>
  </si>
  <si>
    <t>Armed and Dangerous</t>
  </si>
  <si>
    <t>15945534.0</t>
  </si>
  <si>
    <t>F/X</t>
  </si>
  <si>
    <t>Robert T. Megginson</t>
  </si>
  <si>
    <t>Bryan Brown</t>
  </si>
  <si>
    <t>20603715.0</t>
  </si>
  <si>
    <t>King Kong Lives</t>
  </si>
  <si>
    <t>Ronald Shusett</t>
  </si>
  <si>
    <t>Brian Kerwin</t>
  </si>
  <si>
    <t>4711220.0</t>
  </si>
  <si>
    <t>Castaway</t>
  </si>
  <si>
    <t>September 11, 1987 (United States)</t>
  </si>
  <si>
    <t>Lucy Irvine</t>
  </si>
  <si>
    <t>Oliver Reed</t>
  </si>
  <si>
    <t>Cannon Screen Entertainment</t>
  </si>
  <si>
    <t>Wise Guys</t>
  </si>
  <si>
    <t>George Gallo</t>
  </si>
  <si>
    <t>Danny DeVito</t>
  </si>
  <si>
    <t>8475466.0</t>
  </si>
  <si>
    <t>Solarbabies</t>
  </si>
  <si>
    <t>Walon Green</t>
  </si>
  <si>
    <t>Richard Jordan</t>
  </si>
  <si>
    <t>1579260.0</t>
  </si>
  <si>
    <t>The Manhattan Project</t>
  </si>
  <si>
    <t>John Lithgow</t>
  </si>
  <si>
    <t>3900000.0</t>
  </si>
  <si>
    <t>Gladden Entertainment</t>
  </si>
  <si>
    <t>Trick or Treat</t>
  </si>
  <si>
    <t>Rhet Topham</t>
  </si>
  <si>
    <t>Marc Price</t>
  </si>
  <si>
    <t>6797218.0</t>
  </si>
  <si>
    <t>Body Slam</t>
  </si>
  <si>
    <t>May 21, 1987 (United States)</t>
  </si>
  <si>
    <t>976.0</t>
  </si>
  <si>
    <t>Shel Lytton</t>
  </si>
  <si>
    <t>Dirk Benedict</t>
  </si>
  <si>
    <t>Jumpin' Jack Flash</t>
  </si>
  <si>
    <t>Penny Marshall</t>
  </si>
  <si>
    <t>David Franzoni</t>
  </si>
  <si>
    <t>Whoopi Goldberg</t>
  </si>
  <si>
    <t>29844101.0</t>
  </si>
  <si>
    <t>Fire with Fire</t>
  </si>
  <si>
    <t>Duncan Gibbins</t>
  </si>
  <si>
    <t>Bill Phillips</t>
  </si>
  <si>
    <t>Craig Sheffer</t>
  </si>
  <si>
    <t>4636169.0</t>
  </si>
  <si>
    <t>Gung Ho</t>
  </si>
  <si>
    <t>Edwin Blum</t>
  </si>
  <si>
    <t>36611610.0</t>
  </si>
  <si>
    <t>True Stories</t>
  </si>
  <si>
    <t>David Byrne</t>
  </si>
  <si>
    <t>Stephen Tobolowsky</t>
  </si>
  <si>
    <t>2545459.0</t>
  </si>
  <si>
    <t>Gary Kurfirst Pictures</t>
  </si>
  <si>
    <t>When the Wind Blows</t>
  </si>
  <si>
    <t>March 11, 1988 (United States)</t>
  </si>
  <si>
    <t>Jimmy T. Murakami</t>
  </si>
  <si>
    <t>Raymond Briggs</t>
  </si>
  <si>
    <t>Peggy Ashcroft</t>
  </si>
  <si>
    <t>5274.0</t>
  </si>
  <si>
    <t>Meltdown Productions</t>
  </si>
  <si>
    <t>Murphy's Law</t>
  </si>
  <si>
    <t>Gail Morgan Hickman</t>
  </si>
  <si>
    <t>9947631.0</t>
  </si>
  <si>
    <t>Deadly Friend</t>
  </si>
  <si>
    <t>Diana Henstell</t>
  </si>
  <si>
    <t>Matthew Labyorteaux</t>
  </si>
  <si>
    <t>8988731.0</t>
  </si>
  <si>
    <t>Jean de Florette</t>
  </si>
  <si>
    <t>August 28, 1987 (United States)</t>
  </si>
  <si>
    <t>4940939.0</t>
  </si>
  <si>
    <t>Reform School Girls</t>
  </si>
  <si>
    <t>Tom DeSimone</t>
  </si>
  <si>
    <t>Linda Carol</t>
  </si>
  <si>
    <t>2510433.0</t>
  </si>
  <si>
    <t>Band of the Hand</t>
  </si>
  <si>
    <t>Leo Garen</t>
  </si>
  <si>
    <t>Stephen Lang</t>
  </si>
  <si>
    <t>8700000.0</t>
  </si>
  <si>
    <t>4865912.0</t>
  </si>
  <si>
    <t>Delphi V Productions</t>
  </si>
  <si>
    <t>Vamp</t>
  </si>
  <si>
    <t>Richard Wenk</t>
  </si>
  <si>
    <t>Donald P. Borchers</t>
  </si>
  <si>
    <t>4941117.0</t>
  </si>
  <si>
    <t>Nothing in Common</t>
  </si>
  <si>
    <t>July 30, 1986 (United States)</t>
  </si>
  <si>
    <t>32324557.0</t>
  </si>
  <si>
    <t>TerrorVision</t>
  </si>
  <si>
    <t>Ted Nicolaou</t>
  </si>
  <si>
    <t>Diane Franklin</t>
  </si>
  <si>
    <t>320256.0</t>
  </si>
  <si>
    <t>Quicksilver</t>
  </si>
  <si>
    <t>Thomas Michael Donnelly</t>
  </si>
  <si>
    <t>7634909.0</t>
  </si>
  <si>
    <t>52 Pick-Up</t>
  </si>
  <si>
    <t>5186646.0</t>
  </si>
  <si>
    <t>Black Moon Rising</t>
  </si>
  <si>
    <t>January 10, 1986 (United States)</t>
  </si>
  <si>
    <t>Harley Cokeliss</t>
  </si>
  <si>
    <t>6637565.0</t>
  </si>
  <si>
    <t>Extremities</t>
  </si>
  <si>
    <t>Robert M. Young</t>
  </si>
  <si>
    <t>William Mastrosimone</t>
  </si>
  <si>
    <t>Farrah Fawcett</t>
  </si>
  <si>
    <t>13418091.0</t>
  </si>
  <si>
    <t>The Men's Club</t>
  </si>
  <si>
    <t>790.0</t>
  </si>
  <si>
    <t>Leonard Michaels</t>
  </si>
  <si>
    <t>David Dukes</t>
  </si>
  <si>
    <t>2556361.0</t>
  </si>
  <si>
    <t>Haunted Honeymoon</t>
  </si>
  <si>
    <t>8033397.0</t>
  </si>
  <si>
    <t>Summer</t>
  </si>
  <si>
    <t>Marie Rivière</t>
  </si>
  <si>
    <t>63137.0</t>
  </si>
  <si>
    <t>Ministère de la Culture et de la Communication</t>
  </si>
  <si>
    <t>Tough Guys</t>
  </si>
  <si>
    <t>October 3, 1986 (United States)</t>
  </si>
  <si>
    <t>James Orr</t>
  </si>
  <si>
    <t>21458229.0</t>
  </si>
  <si>
    <t>Eliminators</t>
  </si>
  <si>
    <t>Peter Manoogian</t>
  </si>
  <si>
    <t>Paul De Meo</t>
  </si>
  <si>
    <t>Andrew Prine</t>
  </si>
  <si>
    <t>4601256.0</t>
  </si>
  <si>
    <t>The Best of Times</t>
  </si>
  <si>
    <t>7817314.0</t>
  </si>
  <si>
    <t>Firewalker</t>
  </si>
  <si>
    <t>Robert Gosnell</t>
  </si>
  <si>
    <t>11949484.0</t>
  </si>
  <si>
    <t>Modern Girls</t>
  </si>
  <si>
    <t>Jerry Kramer</t>
  </si>
  <si>
    <t>Laurie Craig</t>
  </si>
  <si>
    <t>Daphne Zuniga</t>
  </si>
  <si>
    <t>604849.0</t>
  </si>
  <si>
    <t>Witchboard</t>
  </si>
  <si>
    <t>March 13, 1987 (United States)</t>
  </si>
  <si>
    <t>Kevin Tenney</t>
  </si>
  <si>
    <t>Todd Allen</t>
  </si>
  <si>
    <t>7369373.0</t>
  </si>
  <si>
    <t>Paragon Arts International</t>
  </si>
  <si>
    <t>Clockwise</t>
  </si>
  <si>
    <t>Christopher Morahan</t>
  </si>
  <si>
    <t>Michael Frayn</t>
  </si>
  <si>
    <t>1476356.0</t>
  </si>
  <si>
    <t>Legal Eagles</t>
  </si>
  <si>
    <t>93151591.0</t>
  </si>
  <si>
    <t>Lee David Zlotoff</t>
  </si>
  <si>
    <t>Terence Stamp</t>
  </si>
  <si>
    <t>1720450.0</t>
  </si>
  <si>
    <t>Jo Jo Dancer, Your Life Is Calling</t>
  </si>
  <si>
    <t>Rocco Urbisci</t>
  </si>
  <si>
    <t>18034150.0</t>
  </si>
  <si>
    <t>Wanted: Dead or Alive</t>
  </si>
  <si>
    <t>January 16, 1987 (United States)</t>
  </si>
  <si>
    <t>Michael Patrick Goodman</t>
  </si>
  <si>
    <t>7555000.0</t>
  </si>
  <si>
    <t>American Anthem</t>
  </si>
  <si>
    <t>Evan Archerd</t>
  </si>
  <si>
    <t>Mitchell Gaylord</t>
  </si>
  <si>
    <t>4845724.0</t>
  </si>
  <si>
    <t>The Morning After</t>
  </si>
  <si>
    <t>December 25, 1986 (United States)</t>
  </si>
  <si>
    <t>James Cresson</t>
  </si>
  <si>
    <t>25147055.0</t>
  </si>
  <si>
    <t>American Filmworks</t>
  </si>
  <si>
    <t>Crimes of the Heart</t>
  </si>
  <si>
    <t>January 23, 1987 (United States)</t>
  </si>
  <si>
    <t>Beth Henley</t>
  </si>
  <si>
    <t>22905522.0</t>
  </si>
  <si>
    <t>Under the Cherry Moon</t>
  </si>
  <si>
    <t>Becky Johnston</t>
  </si>
  <si>
    <t>10090429.0</t>
  </si>
  <si>
    <t>Malcolm</t>
  </si>
  <si>
    <t>November 5, 1986 (United States)</t>
  </si>
  <si>
    <t>Nadia Tass</t>
  </si>
  <si>
    <t>David Parker</t>
  </si>
  <si>
    <t>Colin Friels</t>
  </si>
  <si>
    <t>Cascade Films</t>
  </si>
  <si>
    <t>Meatballs III: Summer Job</t>
  </si>
  <si>
    <t>January 9, 1987 (United States)</t>
  </si>
  <si>
    <t>George Mendeluk</t>
  </si>
  <si>
    <t>Janis Allen</t>
  </si>
  <si>
    <t>Sally Kellerman</t>
  </si>
  <si>
    <t>2147228.0</t>
  </si>
  <si>
    <t>TMS Pictures</t>
  </si>
  <si>
    <t>Devil in the Flesh</t>
  </si>
  <si>
    <t>X</t>
  </si>
  <si>
    <t>May 22, 1987 (United States)</t>
  </si>
  <si>
    <t>Marco Bellocchio</t>
  </si>
  <si>
    <t>Maruschka Detmers</t>
  </si>
  <si>
    <t>546904.0</t>
  </si>
  <si>
    <t>L.P. Film</t>
  </si>
  <si>
    <t>Absolute Beginners</t>
  </si>
  <si>
    <t>Julien Temple</t>
  </si>
  <si>
    <t>Colin MacInnes</t>
  </si>
  <si>
    <t>Patsy Kensit</t>
  </si>
  <si>
    <t>930211.0</t>
  </si>
  <si>
    <t>Deadtime Stories</t>
  </si>
  <si>
    <t>November 28, 1986 (United States)</t>
  </si>
  <si>
    <t>Jeffrey Delman</t>
  </si>
  <si>
    <t>Scott Valentine</t>
  </si>
  <si>
    <t>2750741.0</t>
  </si>
  <si>
    <t>Scary Stuff</t>
  </si>
  <si>
    <t>Avenging Force</t>
  </si>
  <si>
    <t>September 12, 1986 (United States)</t>
  </si>
  <si>
    <t>James Booth</t>
  </si>
  <si>
    <t>4679650.0</t>
  </si>
  <si>
    <t>Heat</t>
  </si>
  <si>
    <t>William Goldman</t>
  </si>
  <si>
    <t>2793214.0</t>
  </si>
  <si>
    <t>Escalante Productions</t>
  </si>
  <si>
    <t>Sweet Liberty</t>
  </si>
  <si>
    <t>14205021.0</t>
  </si>
  <si>
    <t>Killer Party</t>
  </si>
  <si>
    <t>William Fruet</t>
  </si>
  <si>
    <t>Barney Cohen</t>
  </si>
  <si>
    <t>Martin Hewitt</t>
  </si>
  <si>
    <t>Marquis</t>
  </si>
  <si>
    <t>Out of Bounds</t>
  </si>
  <si>
    <t>Tony Kayden</t>
  </si>
  <si>
    <t>5099316.0</t>
  </si>
  <si>
    <t>Wisdom</t>
  </si>
  <si>
    <t>January 2, 1987 (United States)</t>
  </si>
  <si>
    <t>5715174.0</t>
  </si>
  <si>
    <t>Shanghai Surprise</t>
  </si>
  <si>
    <t>Jim Goddard</t>
  </si>
  <si>
    <t>John Kohn</t>
  </si>
  <si>
    <t>2315683.0</t>
  </si>
  <si>
    <t>Power</t>
  </si>
  <si>
    <t>David Himmelstein</t>
  </si>
  <si>
    <t>A Fine Mess</t>
  </si>
  <si>
    <t>Ted Danson</t>
  </si>
  <si>
    <t>6029824.0</t>
  </si>
  <si>
    <t>Let's Get Harry</t>
  </si>
  <si>
    <t>Director</t>
  </si>
  <si>
    <t>Mark Feldberg</t>
  </si>
  <si>
    <t>Michael Schoeffling</t>
  </si>
  <si>
    <t>140980.0</t>
  </si>
  <si>
    <t>My Chauffeur</t>
  </si>
  <si>
    <t>David Beaird</t>
  </si>
  <si>
    <t>4781448.0</t>
  </si>
  <si>
    <t>Biggles: Adventures in Time</t>
  </si>
  <si>
    <t>January 29, 1988 (United States)</t>
  </si>
  <si>
    <t>W.E. Johns</t>
  </si>
  <si>
    <t>Neil Dickson</t>
  </si>
  <si>
    <t>Compact Yellowbill</t>
  </si>
  <si>
    <t>Half Moon Street</t>
  </si>
  <si>
    <t>Bob Swaim</t>
  </si>
  <si>
    <t>Edward Behr</t>
  </si>
  <si>
    <t>1131399.0</t>
  </si>
  <si>
    <t>Centurion</t>
  </si>
  <si>
    <t>Every Time We Say Goodbye</t>
  </si>
  <si>
    <t>November 14, 1986 (United States)</t>
  </si>
  <si>
    <t>Moshé Mizrahi</t>
  </si>
  <si>
    <t>278623.0</t>
  </si>
  <si>
    <t>The Decline of the American Empire</t>
  </si>
  <si>
    <t>Denys Arcand</t>
  </si>
  <si>
    <t>Dominique Michel</t>
  </si>
  <si>
    <t>1915792.0</t>
  </si>
  <si>
    <t>Corporation Image M &amp; M</t>
  </si>
  <si>
    <t>Hardbodies 2</t>
  </si>
  <si>
    <t>James Karen</t>
  </si>
  <si>
    <t>78068.0</t>
  </si>
  <si>
    <t>The Boy in Blue</t>
  </si>
  <si>
    <t>Douglas Bowie</t>
  </si>
  <si>
    <t>275000.0</t>
  </si>
  <si>
    <t>Canadian Broadcasting Corporation (CBC)</t>
  </si>
  <si>
    <t>Brighton Beach Memoirs</t>
  </si>
  <si>
    <t>Gene Saks</t>
  </si>
  <si>
    <t>Blythe Danner</t>
  </si>
  <si>
    <t>11957943.0</t>
  </si>
  <si>
    <t>The Longshot</t>
  </si>
  <si>
    <t>565.0</t>
  </si>
  <si>
    <t>Willy/Milly</t>
  </si>
  <si>
    <t>454.0</t>
  </si>
  <si>
    <t>Paul Schneider</t>
  </si>
  <si>
    <t>Alan Friedman</t>
  </si>
  <si>
    <t>Pamela Adlon</t>
  </si>
  <si>
    <t>277405.0</t>
  </si>
  <si>
    <t>Griffon Productions</t>
  </si>
  <si>
    <t>Ginger and Fred</t>
  </si>
  <si>
    <t>837623.0</t>
  </si>
  <si>
    <t>Produzioni Europee Associate (PEA)</t>
  </si>
  <si>
    <t>Round Midnight</t>
  </si>
  <si>
    <t>David Rayfiel</t>
  </si>
  <si>
    <t>Dexter Gordon</t>
  </si>
  <si>
    <t>3272593.0</t>
  </si>
  <si>
    <t>Little Bear</t>
  </si>
  <si>
    <t>Violets Are Blue...</t>
  </si>
  <si>
    <t>906.0</t>
  </si>
  <si>
    <t>Naomi Foner</t>
  </si>
  <si>
    <t>4743287.0</t>
  </si>
  <si>
    <t>Parting Glances</t>
  </si>
  <si>
    <t>February 19, 1986 (United States)</t>
  </si>
  <si>
    <t>Bill Sherwood</t>
  </si>
  <si>
    <t>John Bolger</t>
  </si>
  <si>
    <t>Rondo Productions</t>
  </si>
  <si>
    <t>The Whoopee Boys</t>
  </si>
  <si>
    <t>783.0</t>
  </si>
  <si>
    <t>Steve Zacharias</t>
  </si>
  <si>
    <t>Tai-Pan</t>
  </si>
  <si>
    <t>Daryl Duke</t>
  </si>
  <si>
    <t>4007250.0</t>
  </si>
  <si>
    <t>George Arthur Bloom</t>
  </si>
  <si>
    <t>5958456.0</t>
  </si>
  <si>
    <t>Playing for Keeps</t>
  </si>
  <si>
    <t>616.0</t>
  </si>
  <si>
    <t>Bob Weinstein</t>
  </si>
  <si>
    <t>Daniel Jordano</t>
  </si>
  <si>
    <t>2669366.0</t>
  </si>
  <si>
    <t>Miramax</t>
  </si>
  <si>
    <t>night, Mother</t>
  </si>
  <si>
    <t>January 29, 1987 (Australia)</t>
  </si>
  <si>
    <t>Tom Moore</t>
  </si>
  <si>
    <t>Marsha Norman</t>
  </si>
  <si>
    <t>441863.0</t>
  </si>
  <si>
    <t>Aaron Spelling Productions</t>
  </si>
  <si>
    <t>Jake Speed</t>
  </si>
  <si>
    <t>879.0</t>
  </si>
  <si>
    <t>Wayne Crawford</t>
  </si>
  <si>
    <t>1943751.0</t>
  </si>
  <si>
    <t>The Naked Cage</t>
  </si>
  <si>
    <t>543.0</t>
  </si>
  <si>
    <t>Shari Shattuck</t>
  </si>
  <si>
    <t>3136701.0</t>
  </si>
  <si>
    <t>Blue City</t>
  </si>
  <si>
    <t>Michelle Manning</t>
  </si>
  <si>
    <t>Ross Macdonald</t>
  </si>
  <si>
    <t>6947787.0</t>
  </si>
  <si>
    <t>That's Life!</t>
  </si>
  <si>
    <t>Milton Wexler</t>
  </si>
  <si>
    <t>4079895.0</t>
  </si>
  <si>
    <t>Sky Bandits</t>
  </si>
  <si>
    <t>258.0</t>
  </si>
  <si>
    <t>Zoran Perisic</t>
  </si>
  <si>
    <t>Thom Keyes</t>
  </si>
  <si>
    <t>Scott McGinnis</t>
  </si>
  <si>
    <t>2295500.0</t>
  </si>
  <si>
    <t>J&amp;M Entertainment</t>
  </si>
  <si>
    <t>Ménage</t>
  </si>
  <si>
    <t>October 1, 1986 (United States)</t>
  </si>
  <si>
    <t>Bertrand Blier</t>
  </si>
  <si>
    <t>925952.0</t>
  </si>
  <si>
    <t>Ciné Valse</t>
  </si>
  <si>
    <t>Dream Lover</t>
  </si>
  <si>
    <t>April 2, 1986 (France)</t>
  </si>
  <si>
    <t>503.0</t>
  </si>
  <si>
    <t>Jon Boorstin</t>
  </si>
  <si>
    <t>502237.0</t>
  </si>
  <si>
    <t>Dangerously Close</t>
  </si>
  <si>
    <t>Scott Fields</t>
  </si>
  <si>
    <t>2390525.0</t>
  </si>
  <si>
    <t>The Whistle Blower</t>
  </si>
  <si>
    <t>July 10, 1987 (United States)</t>
  </si>
  <si>
    <t>Simon Langton</t>
  </si>
  <si>
    <t>Julian Bond</t>
  </si>
  <si>
    <t>Portreeve</t>
  </si>
  <si>
    <t>Care Bears Movie II: A New Generation</t>
  </si>
  <si>
    <t>Dale Schott</t>
  </si>
  <si>
    <t>Maxine Miller</t>
  </si>
  <si>
    <t>8540346.0</t>
  </si>
  <si>
    <t>Knights of the City</t>
  </si>
  <si>
    <t>Dominic Orlando</t>
  </si>
  <si>
    <t>601451.0</t>
  </si>
  <si>
    <t>Grace</t>
  </si>
  <si>
    <t>Born American</t>
  </si>
  <si>
    <t>December 19, 1986 (Finland)</t>
  </si>
  <si>
    <t>Renny Harlin</t>
  </si>
  <si>
    <t>Mike Norris</t>
  </si>
  <si>
    <t>3401376.0</t>
  </si>
  <si>
    <t>3388020.0</t>
  </si>
  <si>
    <t>Desert Bloom</t>
  </si>
  <si>
    <t>937.0</t>
  </si>
  <si>
    <t>Eugene Corr</t>
  </si>
  <si>
    <t>Linda Remy</t>
  </si>
  <si>
    <t>416393.0</t>
  </si>
  <si>
    <t>Carson Productions</t>
  </si>
  <si>
    <t>Touch and Go</t>
  </si>
  <si>
    <t>1254040.0</t>
  </si>
  <si>
    <t>Man Facing Southeast</t>
  </si>
  <si>
    <t>Eliseo Subiela</t>
  </si>
  <si>
    <t>Lorenzo Quinteros</t>
  </si>
  <si>
    <t>600000.0</t>
  </si>
  <si>
    <t>Cinequanon</t>
  </si>
  <si>
    <t>Nutcracker</t>
  </si>
  <si>
    <t>Kent Stowell</t>
  </si>
  <si>
    <t>Hugh Duncan Bigney Mitchell</t>
  </si>
  <si>
    <t>781727.0</t>
  </si>
  <si>
    <t>Hyperion Pictures</t>
  </si>
  <si>
    <t>The Fringe Dwellers</t>
  </si>
  <si>
    <t>October 1986 (United States)</t>
  </si>
  <si>
    <t>377.0</t>
  </si>
  <si>
    <t>Kristina Nehm</t>
  </si>
  <si>
    <t>Fringe Dwellers Productions</t>
  </si>
  <si>
    <t>Just Between Friends</t>
  </si>
  <si>
    <t>735.0</t>
  </si>
  <si>
    <t>Mary Tyler Moore</t>
  </si>
  <si>
    <t>6408791.0</t>
  </si>
  <si>
    <t>MTM Enterprises</t>
  </si>
  <si>
    <t>Oviri</t>
  </si>
  <si>
    <t>September 5, 1986 (Denmark)</t>
  </si>
  <si>
    <t>367.0</t>
  </si>
  <si>
    <t>Henning Carlsen</t>
  </si>
  <si>
    <t>Denmark</t>
  </si>
  <si>
    <t>583800.0</t>
  </si>
  <si>
    <t>Caméras Continentales</t>
  </si>
  <si>
    <t>P.O.W. the Escape</t>
  </si>
  <si>
    <t>533.0</t>
  </si>
  <si>
    <t>Gideon Amir</t>
  </si>
  <si>
    <t>Malcolm Barbour</t>
  </si>
  <si>
    <t>2497233.0</t>
  </si>
  <si>
    <t>Armed Response</t>
  </si>
  <si>
    <t>592.0</t>
  </si>
  <si>
    <t>Fred Olen Ray</t>
  </si>
  <si>
    <t>T.L. Lankford</t>
  </si>
  <si>
    <t>Cinetel Films</t>
  </si>
  <si>
    <t>Duet for One</t>
  </si>
  <si>
    <t>February 1987 (United States)</t>
  </si>
  <si>
    <t>840.0</t>
  </si>
  <si>
    <t>Tom Kempinski</t>
  </si>
  <si>
    <t>8736.0</t>
  </si>
  <si>
    <t>Bullies</t>
  </si>
  <si>
    <t>453.0</t>
  </si>
  <si>
    <t>John Sheppard</t>
  </si>
  <si>
    <t>Jonathan Crombie</t>
  </si>
  <si>
    <t>2995527.0</t>
  </si>
  <si>
    <t>Simcom Limited</t>
  </si>
  <si>
    <t>Native Son</t>
  </si>
  <si>
    <t>525.0</t>
  </si>
  <si>
    <t>Jerrold Freedman</t>
  </si>
  <si>
    <t>Richard Wesley</t>
  </si>
  <si>
    <t>Victor Love</t>
  </si>
  <si>
    <t>1301121.0</t>
  </si>
  <si>
    <t>The Assault</t>
  </si>
  <si>
    <t>February 6, 1986 (Netherlands)</t>
  </si>
  <si>
    <t>Fons Rademakers</t>
  </si>
  <si>
    <t>Derek de Lint</t>
  </si>
  <si>
    <t>512403.0</t>
  </si>
  <si>
    <t>Fons Rademakers Produktie</t>
  </si>
  <si>
    <t>754.0</t>
  </si>
  <si>
    <t>Evelyn Purcell</t>
  </si>
  <si>
    <t>563358.0</t>
  </si>
  <si>
    <t>Alien Predator</t>
  </si>
  <si>
    <t>922.0</t>
  </si>
  <si>
    <t>Deran Sarafian</t>
  </si>
  <si>
    <t>Dennis Christopher</t>
  </si>
  <si>
    <t>Continental Motion Pictures</t>
  </si>
  <si>
    <t>Low Blow</t>
  </si>
  <si>
    <t>April 1986 (United States)</t>
  </si>
  <si>
    <t>437.0</t>
  </si>
  <si>
    <t>Frank Harris</t>
  </si>
  <si>
    <t>Leo Fong</t>
  </si>
  <si>
    <t>Action Communications</t>
  </si>
  <si>
    <t>A Man and a Woman: 20 Years Later</t>
  </si>
  <si>
    <t>675.0</t>
  </si>
  <si>
    <t>Claude Lelouch</t>
  </si>
  <si>
    <t>Anouk Aimée</t>
  </si>
  <si>
    <t>Les Films 13</t>
  </si>
  <si>
    <t>The Princess Bride</t>
  </si>
  <si>
    <t>October 9, 1987 (United States)</t>
  </si>
  <si>
    <t>402000.0</t>
  </si>
  <si>
    <t>Cary Elwes</t>
  </si>
  <si>
    <t>30902642.0</t>
  </si>
  <si>
    <t>Act III Communications</t>
  </si>
  <si>
    <t>The Lost Boys</t>
  </si>
  <si>
    <t>July 31, 1987 (United States)</t>
  </si>
  <si>
    <t>Jan Fischer</t>
  </si>
  <si>
    <t>Jason Patric</t>
  </si>
  <si>
    <t>32388898.0</t>
  </si>
  <si>
    <t>Full Metal Jacket</t>
  </si>
  <si>
    <t>691000.0</t>
  </si>
  <si>
    <t>46357676.0</t>
  </si>
  <si>
    <t>Natant</t>
  </si>
  <si>
    <t>Predator</t>
  </si>
  <si>
    <t>June 12, 1987 (United States)</t>
  </si>
  <si>
    <t>Jim Thomas</t>
  </si>
  <si>
    <t>98268458.0</t>
  </si>
  <si>
    <t>July 17, 1987 (United States)</t>
  </si>
  <si>
    <t>240000.0</t>
  </si>
  <si>
    <t>Edward Neumeier</t>
  </si>
  <si>
    <t>53424681.0</t>
  </si>
  <si>
    <t>Dirty Dancing</t>
  </si>
  <si>
    <t>211000.0</t>
  </si>
  <si>
    <t>Emile Ardolino</t>
  </si>
  <si>
    <t>214577242.0</t>
  </si>
  <si>
    <t>Great American Films Limited Partnership</t>
  </si>
  <si>
    <t>Adventures in Babysitting</t>
  </si>
  <si>
    <t>July 3, 1987 (United States)</t>
  </si>
  <si>
    <t>David Simkins</t>
  </si>
  <si>
    <t>Elisabeth Shue</t>
  </si>
  <si>
    <t>34368475.0</t>
  </si>
  <si>
    <t>The Untouchables</t>
  </si>
  <si>
    <t>June 3, 1987 (United States)</t>
  </si>
  <si>
    <t>289000.0</t>
  </si>
  <si>
    <t>76270454.0</t>
  </si>
  <si>
    <t>Spaceballs</t>
  </si>
  <si>
    <t>June 24, 1987 (United States)</t>
  </si>
  <si>
    <t>176000.0</t>
  </si>
  <si>
    <t>22700000.0</t>
  </si>
  <si>
    <t>38119483.0</t>
  </si>
  <si>
    <t>Raising Arizona</t>
  </si>
  <si>
    <t>April 17, 1987 (United States)</t>
  </si>
  <si>
    <t>130000.0</t>
  </si>
  <si>
    <t>29180280.0</t>
  </si>
  <si>
    <t>Circle Films</t>
  </si>
  <si>
    <t>Lethal Weapon</t>
  </si>
  <si>
    <t>March 6, 1987 (United States)</t>
  </si>
  <si>
    <t>243000.0</t>
  </si>
  <si>
    <t>Shane Black</t>
  </si>
  <si>
    <t>120207127.0</t>
  </si>
  <si>
    <t>Near Dark</t>
  </si>
  <si>
    <t>January 8, 1988 (United Kingdom)</t>
  </si>
  <si>
    <t>Kathryn Bigelow</t>
  </si>
  <si>
    <t>Adrian Pasdar</t>
  </si>
  <si>
    <t>3369307.0</t>
  </si>
  <si>
    <t>F/M</t>
  </si>
  <si>
    <t>Mannequin</t>
  </si>
  <si>
    <t>February 13, 1987 (United States)</t>
  </si>
  <si>
    <t>Michael Gottlieb</t>
  </si>
  <si>
    <t>Edward Rugoff</t>
  </si>
  <si>
    <t>Andrew McCarthy</t>
  </si>
  <si>
    <t>42721196.0</t>
  </si>
  <si>
    <t>Masters of the Universe</t>
  </si>
  <si>
    <t>August 7, 1987 (United States)</t>
  </si>
  <si>
    <t>Gary Goddard</t>
  </si>
  <si>
    <t>Dolph Lundgren</t>
  </si>
  <si>
    <t>17336370.0</t>
  </si>
  <si>
    <t>September 18, 1987 (United States)</t>
  </si>
  <si>
    <t>79000.0</t>
  </si>
  <si>
    <t>James Dearden</t>
  </si>
  <si>
    <t>320145693.0</t>
  </si>
  <si>
    <t>Hellraiser</t>
  </si>
  <si>
    <t>Clive Barker</t>
  </si>
  <si>
    <t>Andrew Robinson</t>
  </si>
  <si>
    <t>14575193.0</t>
  </si>
  <si>
    <t>Empire of the Sun</t>
  </si>
  <si>
    <t>December 25, 1987 (United States)</t>
  </si>
  <si>
    <t>119000.0</t>
  </si>
  <si>
    <t>Tom Stoppard</t>
  </si>
  <si>
    <t>Christian Bale</t>
  </si>
  <si>
    <t>22238696.0</t>
  </si>
  <si>
    <t>No Way Out</t>
  </si>
  <si>
    <t>August 14, 1987 (United States)</t>
  </si>
  <si>
    <t>Kenneth Fearing</t>
  </si>
  <si>
    <t>35509515.0</t>
  </si>
  <si>
    <t>The Witches of Eastwick</t>
  </si>
  <si>
    <t>John Updike</t>
  </si>
  <si>
    <t>63766510.0</t>
  </si>
  <si>
    <t>Some Kind of Wonderful</t>
  </si>
  <si>
    <t>Eric Stoltz</t>
  </si>
  <si>
    <t>18553948.0</t>
  </si>
  <si>
    <t>Hughes Entertainment</t>
  </si>
  <si>
    <t>The Running Man</t>
  </si>
  <si>
    <t>November 13, 1987 (United States)</t>
  </si>
  <si>
    <t>144000.0</t>
  </si>
  <si>
    <t>38122105.0</t>
  </si>
  <si>
    <t>TAFT Entertainment Pictures</t>
  </si>
  <si>
    <t>25205460.0</t>
  </si>
  <si>
    <t>Amercent Films</t>
  </si>
  <si>
    <t>Angel Heart</t>
  </si>
  <si>
    <t>17186348.0</t>
  </si>
  <si>
    <t>Carolco International N.V.</t>
  </si>
  <si>
    <t>Moonstruck</t>
  </si>
  <si>
    <t>January 15, 1988 (United States)</t>
  </si>
  <si>
    <t>John Patrick Shanley</t>
  </si>
  <si>
    <t>80642217.0</t>
  </si>
  <si>
    <t>Jaws: the Revenge</t>
  </si>
  <si>
    <t>Lorraine Gary</t>
  </si>
  <si>
    <t>23000000.0</t>
  </si>
  <si>
    <t>51881013.0</t>
  </si>
  <si>
    <t>Wall Street</t>
  </si>
  <si>
    <t>December 11, 1987 (United States)</t>
  </si>
  <si>
    <t>147000.0</t>
  </si>
  <si>
    <t>Stanley Weiser</t>
  </si>
  <si>
    <t>43848069.0</t>
  </si>
  <si>
    <t>Good Morning, Vietnam</t>
  </si>
  <si>
    <t>Mitch Markowitz</t>
  </si>
  <si>
    <t>123922370.0</t>
  </si>
  <si>
    <t>A Nightmare on Elm Street 3: Dream Warriors</t>
  </si>
  <si>
    <t>Chuck Russell</t>
  </si>
  <si>
    <t>44793222.0</t>
  </si>
  <si>
    <t>Planes, Trains &amp; Automobiles</t>
  </si>
  <si>
    <t>49530280.0</t>
  </si>
  <si>
    <t>Can't Buy Me Love</t>
  </si>
  <si>
    <t>Michael Swerdlick</t>
  </si>
  <si>
    <t>Patrick Dempsey</t>
  </si>
  <si>
    <t>31623833.0</t>
  </si>
  <si>
    <t>December 16, 1987 (United States)</t>
  </si>
  <si>
    <t>Leslie Dixon</t>
  </si>
  <si>
    <t>26713187.0</t>
  </si>
  <si>
    <t>Beverly Hills Cop II</t>
  </si>
  <si>
    <t>May 20, 1987 (United States)</t>
  </si>
  <si>
    <t>299965036.0</t>
  </si>
  <si>
    <t>Superman IV: The Quest for Peace</t>
  </si>
  <si>
    <t>15681020.0</t>
  </si>
  <si>
    <t>The Secret of My Success</t>
  </si>
  <si>
    <t>110996879.0</t>
  </si>
  <si>
    <t>Withnail &amp; I</t>
  </si>
  <si>
    <t>June 19, 1987 (United States)</t>
  </si>
  <si>
    <t>Richard E. Grant</t>
  </si>
  <si>
    <t>1628359.0</t>
  </si>
  <si>
    <t>Cineplex Odeon Films</t>
  </si>
  <si>
    <t>Evil Dead II</t>
  </si>
  <si>
    <t>152000.0</t>
  </si>
  <si>
    <t>3600000.0</t>
  </si>
  <si>
    <t>5923798.0</t>
  </si>
  <si>
    <t>Summer School</t>
  </si>
  <si>
    <t>July 22, 1987 (United States)</t>
  </si>
  <si>
    <t>Mark Harmon</t>
  </si>
  <si>
    <t>35659098.0</t>
  </si>
  <si>
    <t>Innerspace</t>
  </si>
  <si>
    <t>July 1, 1987 (United States)</t>
  </si>
  <si>
    <t>25893810.0</t>
  </si>
  <si>
    <t>The Living Daylights</t>
  </si>
  <si>
    <t>51186259.0</t>
  </si>
  <si>
    <t>Over the Top</t>
  </si>
  <si>
    <t>Gary Conway</t>
  </si>
  <si>
    <t>16057580.0</t>
  </si>
  <si>
    <t>The Last Emperor</t>
  </si>
  <si>
    <t>April 15, 1988 (United States)</t>
  </si>
  <si>
    <t>Bernardo Bertolucci</t>
  </si>
  <si>
    <t>Mark Peploe</t>
  </si>
  <si>
    <t>John Lone</t>
  </si>
  <si>
    <t>43993869.0</t>
  </si>
  <si>
    <t>163.0</t>
  </si>
  <si>
    <t>Less Than Zero</t>
  </si>
  <si>
    <t>November 6, 1987 (United States)</t>
  </si>
  <si>
    <t>Marek Kanievska</t>
  </si>
  <si>
    <t>Bret Easton Ellis</t>
  </si>
  <si>
    <t>12396383.0</t>
  </si>
  <si>
    <t>Three Men and a Baby</t>
  </si>
  <si>
    <t>167780960.0</t>
  </si>
  <si>
    <t>La Bamba</t>
  </si>
  <si>
    <t>Lou Diamond Phillips</t>
  </si>
  <si>
    <t>54215416.0</t>
  </si>
  <si>
    <t>Revenge of the Nerds II: Nerds in Paradise</t>
  </si>
  <si>
    <t>Joe Roth</t>
  </si>
  <si>
    <t>30063289.0</t>
  </si>
  <si>
    <t>The Monster Squad</t>
  </si>
  <si>
    <t>Andre Gower</t>
  </si>
  <si>
    <t>3769990.0</t>
  </si>
  <si>
    <t>Prince of Darkness</t>
  </si>
  <si>
    <t>October 23, 1987 (United States)</t>
  </si>
  <si>
    <t>Donald Pleasence</t>
  </si>
  <si>
    <t>14182492.0</t>
  </si>
  <si>
    <t>Alive Films</t>
  </si>
  <si>
    <t>Wings of Desire</t>
  </si>
  <si>
    <t>May 6, 1988 (United States)</t>
  </si>
  <si>
    <t>67000.0</t>
  </si>
  <si>
    <t>Bruno Ganz</t>
  </si>
  <si>
    <t>3404057.0</t>
  </si>
  <si>
    <t>Maurice</t>
  </si>
  <si>
    <t>James Wilby</t>
  </si>
  <si>
    <t>2642567.0</t>
  </si>
  <si>
    <t>Broadcast News</t>
  </si>
  <si>
    <t>67331309.0</t>
  </si>
  <si>
    <t>Harry and the Hendersons</t>
  </si>
  <si>
    <t>June 5, 1987 (United States)</t>
  </si>
  <si>
    <t>William Dear</t>
  </si>
  <si>
    <t>49998613.0</t>
  </si>
  <si>
    <t>Creepshow 2</t>
  </si>
  <si>
    <t>Michael Gornick</t>
  </si>
  <si>
    <t>George Kennedy</t>
  </si>
  <si>
    <t>Police Academy 4: Citizens on Patrol</t>
  </si>
  <si>
    <t>April 3, 1987 (United States)</t>
  </si>
  <si>
    <t>Jim Drake</t>
  </si>
  <si>
    <t>28061343.0</t>
  </si>
  <si>
    <t>Carolyn Lefcourt</t>
  </si>
  <si>
    <t>Terry O'Quinn</t>
  </si>
  <si>
    <t>2488740.0</t>
  </si>
  <si>
    <t>My Best Friend Is a Vampire</t>
  </si>
  <si>
    <t>Jimmy Huston</t>
  </si>
  <si>
    <t>Tab Murphy</t>
  </si>
  <si>
    <t>Robert Sean Leonard</t>
  </si>
  <si>
    <t>174380.0</t>
  </si>
  <si>
    <t>Flowers in the Attic</t>
  </si>
  <si>
    <t>November 20, 1987 (United States)</t>
  </si>
  <si>
    <t>Jeffrey Bloom</t>
  </si>
  <si>
    <t>Virginia C. Andrews</t>
  </si>
  <si>
    <t>Louise Fletcher</t>
  </si>
  <si>
    <t>15151736.0</t>
  </si>
  <si>
    <t>*batteries not included</t>
  </si>
  <si>
    <t>December 18, 1987 (United States)</t>
  </si>
  <si>
    <t>Mick Garris</t>
  </si>
  <si>
    <t>Hume Cronyn</t>
  </si>
  <si>
    <t>65088797.0</t>
  </si>
  <si>
    <t>Roxanne</t>
  </si>
  <si>
    <t>Edmond Rostand</t>
  </si>
  <si>
    <t>40050884.0</t>
  </si>
  <si>
    <t>Columbia Pictures Industries</t>
  </si>
  <si>
    <t>Dragnet</t>
  </si>
  <si>
    <t>June 26, 1987 (United States)</t>
  </si>
  <si>
    <t>Tom Mankiewicz</t>
  </si>
  <si>
    <t>66673516.0</t>
  </si>
  <si>
    <t>Applied Action</t>
  </si>
  <si>
    <t>Throw Momma from the Train</t>
  </si>
  <si>
    <t>Stu Silver</t>
  </si>
  <si>
    <t>57915972.0</t>
  </si>
  <si>
    <t>Amazon Women on the Moon</t>
  </si>
  <si>
    <t>Michael Barrie</t>
  </si>
  <si>
    <t>548696.0</t>
  </si>
  <si>
    <t>Teen Wolf Too</t>
  </si>
  <si>
    <t>Christopher Leitch</t>
  </si>
  <si>
    <t>Jason Bateman</t>
  </si>
  <si>
    <t>7888703.0</t>
  </si>
  <si>
    <t>Baby Boom</t>
  </si>
  <si>
    <t>October 30, 1987 (United States)</t>
  </si>
  <si>
    <t>26712476.0</t>
  </si>
  <si>
    <t>84 Charing Cross Road</t>
  </si>
  <si>
    <t>David Hugh Jones</t>
  </si>
  <si>
    <t>Helene Hanff</t>
  </si>
  <si>
    <t>1083486.0</t>
  </si>
  <si>
    <t>The Gate</t>
  </si>
  <si>
    <t>May 15, 1987 (United States)</t>
  </si>
  <si>
    <t>Tibor Takács</t>
  </si>
  <si>
    <t>Michael Nankin</t>
  </si>
  <si>
    <t>Stephen Dorff</t>
  </si>
  <si>
    <t>13539458.0</t>
  </si>
  <si>
    <t>New Century Entertainment</t>
  </si>
  <si>
    <t>Ernest Goes to Camp</t>
  </si>
  <si>
    <t>John R. Cherry III</t>
  </si>
  <si>
    <t>Jim Varney</t>
  </si>
  <si>
    <t>23509382.0</t>
  </si>
  <si>
    <t>Emshell Producers</t>
  </si>
  <si>
    <t>Aria</t>
  </si>
  <si>
    <t>September 15, 1987 (United States)</t>
  </si>
  <si>
    <t>1028679.0</t>
  </si>
  <si>
    <t>Lightyear Entertainment</t>
  </si>
  <si>
    <t>Hamburger Hill</t>
  </si>
  <si>
    <t>Anthony Barrile</t>
  </si>
  <si>
    <t>13839404.0</t>
  </si>
  <si>
    <t>Cherry 2000</t>
  </si>
  <si>
    <t>February 5, 1988 (United States)</t>
  </si>
  <si>
    <t>Steve De Jarnatt</t>
  </si>
  <si>
    <t>Melanie Griffith</t>
  </si>
  <si>
    <t>The Hidden</t>
  </si>
  <si>
    <t>9747988.0</t>
  </si>
  <si>
    <t>Heron Communications</t>
  </si>
  <si>
    <t>The Bedroom Window</t>
  </si>
  <si>
    <t>Anne Holden</t>
  </si>
  <si>
    <t>8300000.0</t>
  </si>
  <si>
    <t>12640385.0</t>
  </si>
  <si>
    <t>Barfly</t>
  </si>
  <si>
    <t>October 16, 1987 (United States)</t>
  </si>
  <si>
    <t>Barbet Schroeder</t>
  </si>
  <si>
    <t>Charles Bukowski</t>
  </si>
  <si>
    <t>3221568.0</t>
  </si>
  <si>
    <t>Maid to Order</t>
  </si>
  <si>
    <t>9868521.0</t>
  </si>
  <si>
    <t>Vista Organization</t>
  </si>
  <si>
    <t>Blind Date</t>
  </si>
  <si>
    <t>March 27, 1987 (United States)</t>
  </si>
  <si>
    <t>Kim Basinger</t>
  </si>
  <si>
    <t>39337581.0</t>
  </si>
  <si>
    <t>Au Revoir les Enfants</t>
  </si>
  <si>
    <t>February 12, 1988 (United States)</t>
  </si>
  <si>
    <t>Gaspard Manesse</t>
  </si>
  <si>
    <t>4575613.0</t>
  </si>
  <si>
    <t>Nouvelles Éditions de Films (NEF)</t>
  </si>
  <si>
    <t>Rita, Sue and Bob Too</t>
  </si>
  <si>
    <t>May 29, 1987 (United Kingdom)</t>
  </si>
  <si>
    <t>Alan Clarke</t>
  </si>
  <si>
    <t>Andrea Dunbar</t>
  </si>
  <si>
    <t>Siobhan Finneran</t>
  </si>
  <si>
    <t>124167.0</t>
  </si>
  <si>
    <t>British Screen Productions</t>
  </si>
  <si>
    <t>Hope and Glory</t>
  </si>
  <si>
    <t>February 19, 1988 (United States)</t>
  </si>
  <si>
    <t>Sarah Miles</t>
  </si>
  <si>
    <t>10021120.0</t>
  </si>
  <si>
    <t>No Man's Land</t>
  </si>
  <si>
    <t>Peter Werner</t>
  </si>
  <si>
    <t>Dick Wolf</t>
  </si>
  <si>
    <t>2877571.0</t>
  </si>
  <si>
    <t>Ishtar</t>
  </si>
  <si>
    <t>Elaine May</t>
  </si>
  <si>
    <t>55000000.0</t>
  </si>
  <si>
    <t>14375181.0</t>
  </si>
  <si>
    <t>Tough Guys Don't Dance</t>
  </si>
  <si>
    <t>Norman Mailer</t>
  </si>
  <si>
    <t>858250.0</t>
  </si>
  <si>
    <t>Stakeout</t>
  </si>
  <si>
    <t>August 5, 1987 (United States)</t>
  </si>
  <si>
    <t>65673233.0</t>
  </si>
  <si>
    <t>Babette's Feast</t>
  </si>
  <si>
    <t>March 4, 1988 (United States)</t>
  </si>
  <si>
    <t>Gabriel Axel</t>
  </si>
  <si>
    <t>Stéphane Audran</t>
  </si>
  <si>
    <t>4637920.0</t>
  </si>
  <si>
    <t>Panorama Film A/S</t>
  </si>
  <si>
    <t>The Garbage Pail Kids Movie</t>
  </si>
  <si>
    <t>August 22, 1987 (United States)</t>
  </si>
  <si>
    <t>Linda Palmer</t>
  </si>
  <si>
    <t>Anthony Newley</t>
  </si>
  <si>
    <t>1576615.0</t>
  </si>
  <si>
    <t>Radio Days</t>
  </si>
  <si>
    <t>14792779.0</t>
  </si>
  <si>
    <t>Bagdad Cafe</t>
  </si>
  <si>
    <t>April 22, 1988 (United States)</t>
  </si>
  <si>
    <t>Percy Adlon</t>
  </si>
  <si>
    <t>Eleonore Adlon</t>
  </si>
  <si>
    <t>Marianne Sägebrecht</t>
  </si>
  <si>
    <t>3731829.0</t>
  </si>
  <si>
    <t>Pelemele Film</t>
  </si>
  <si>
    <t>Project X</t>
  </si>
  <si>
    <t>21589395.0</t>
  </si>
  <si>
    <t>Three O'Clock High</t>
  </si>
  <si>
    <t>Phil Joanou</t>
  </si>
  <si>
    <t>Richard Christian Matheson</t>
  </si>
  <si>
    <t>Casey Siemaszko</t>
  </si>
  <si>
    <t>3685862.0</t>
  </si>
  <si>
    <t>The Barbarians</t>
  </si>
  <si>
    <t>Alberto Piferi</t>
  </si>
  <si>
    <t>David Paul</t>
  </si>
  <si>
    <t>Canon Italia S.r.l.</t>
  </si>
  <si>
    <t>North Shore</t>
  </si>
  <si>
    <t>William Phelps</t>
  </si>
  <si>
    <t>Matt Adler</t>
  </si>
  <si>
    <t>3832228.0</t>
  </si>
  <si>
    <t>Finnegan/Pinchuk Productions</t>
  </si>
  <si>
    <t>The Believers</t>
  </si>
  <si>
    <t>June 10, 1987 (United States)</t>
  </si>
  <si>
    <t>Nicholas Conde</t>
  </si>
  <si>
    <t>18753438.0</t>
  </si>
  <si>
    <t>House II: the Second Story</t>
  </si>
  <si>
    <t>Ethan Wiley</t>
  </si>
  <si>
    <t>Arye Gross</t>
  </si>
  <si>
    <t>7800000.0</t>
  </si>
  <si>
    <t>Death Wish 4: The Crackdown</t>
  </si>
  <si>
    <t>Brian Garfield</t>
  </si>
  <si>
    <t>6880310.0</t>
  </si>
  <si>
    <t>House of Games</t>
  </si>
  <si>
    <t>October 14, 1987 (United States)</t>
  </si>
  <si>
    <t>Lindsay Crouse</t>
  </si>
  <si>
    <t>2585639.0</t>
  </si>
  <si>
    <t>Filmhaus</t>
  </si>
  <si>
    <t>Cry Freedom</t>
  </si>
  <si>
    <t>Denzel Washington</t>
  </si>
  <si>
    <t>29000000.0</t>
  </si>
  <si>
    <t>5899797.0</t>
  </si>
  <si>
    <t>157.0</t>
  </si>
  <si>
    <t>Man on Fire</t>
  </si>
  <si>
    <t>September 4, 1987 (France)</t>
  </si>
  <si>
    <t>Élie Chouraqui</t>
  </si>
  <si>
    <t>A.J. Quinnell</t>
  </si>
  <si>
    <t>519596.0</t>
  </si>
  <si>
    <t>7 Films Cinéma</t>
  </si>
  <si>
    <t>Assassination</t>
  </si>
  <si>
    <t>Peter R. Hunt</t>
  </si>
  <si>
    <t>Richard Sale</t>
  </si>
  <si>
    <t>6075793.0</t>
  </si>
  <si>
    <t>The Pick-up Artist</t>
  </si>
  <si>
    <t>13290368.0</t>
  </si>
  <si>
    <t>Back to the Beach</t>
  </si>
  <si>
    <t>Lyndall Hobbs</t>
  </si>
  <si>
    <t>Frankie Avalon</t>
  </si>
  <si>
    <t>13110903.0</t>
  </si>
  <si>
    <t>Someone to Watch Over Me</t>
  </si>
  <si>
    <t>Howard Franklin</t>
  </si>
  <si>
    <t>12800000.0</t>
  </si>
  <si>
    <t>10278549.0</t>
  </si>
  <si>
    <t>Born in East L.A.</t>
  </si>
  <si>
    <t>17355263.0</t>
  </si>
  <si>
    <t>Clear Type</t>
  </si>
  <si>
    <t>Ironweed</t>
  </si>
  <si>
    <t>7393346.0</t>
  </si>
  <si>
    <t>Home Box Office (HBO)</t>
  </si>
  <si>
    <t>Who's That Girl</t>
  </si>
  <si>
    <t>Andrew Smith</t>
  </si>
  <si>
    <t>Madonna</t>
  </si>
  <si>
    <t>7305209.0</t>
  </si>
  <si>
    <t>The Guber-Peters Company</t>
  </si>
  <si>
    <t>Extreme Prejudice</t>
  </si>
  <si>
    <t>April 24, 1987 (United States)</t>
  </si>
  <si>
    <t>6400.0</t>
  </si>
  <si>
    <t>11307844.0</t>
  </si>
  <si>
    <t>Carolco Pictures</t>
  </si>
  <si>
    <t>Matewan</t>
  </si>
  <si>
    <t>Chris Cooper</t>
  </si>
  <si>
    <t>1680358.0</t>
  </si>
  <si>
    <t>Cinecom Entertainment Group</t>
  </si>
  <si>
    <t>135.0</t>
  </si>
  <si>
    <t>Pelle the Conqueror</t>
  </si>
  <si>
    <t>December 21, 1988 (United States)</t>
  </si>
  <si>
    <t>Bille August</t>
  </si>
  <si>
    <t>Martin Andersen Nexø</t>
  </si>
  <si>
    <t>Pelle Hvenegaard</t>
  </si>
  <si>
    <t>2063688.0</t>
  </si>
  <si>
    <t>Per Holst Filmproduktion</t>
  </si>
  <si>
    <t>Suspect</t>
  </si>
  <si>
    <t>Eric Roth</t>
  </si>
  <si>
    <t>18782400.0</t>
  </si>
  <si>
    <t>The Fourth Protocol</t>
  </si>
  <si>
    <t>George Axelrod</t>
  </si>
  <si>
    <t>12423831.0</t>
  </si>
  <si>
    <t>Fourth Protocol</t>
  </si>
  <si>
    <t>The Chipmunk Adventure</t>
  </si>
  <si>
    <t>Janice Karman</t>
  </si>
  <si>
    <t>Ross Bagdasarian Jr.</t>
  </si>
  <si>
    <t>6804312.0</t>
  </si>
  <si>
    <t>Bagdasarian Productions</t>
  </si>
  <si>
    <t>The Allnighter</t>
  </si>
  <si>
    <t>Tamar Simon Hoffs</t>
  </si>
  <si>
    <t>Susanna Hoffs</t>
  </si>
  <si>
    <t>Aurora Productions LLC</t>
  </si>
  <si>
    <t>Prom Night II</t>
  </si>
  <si>
    <t>Bruce Pittman</t>
  </si>
  <si>
    <t>Ron Oliver</t>
  </si>
  <si>
    <t>Lisa Schrage</t>
  </si>
  <si>
    <t>2683519.0</t>
  </si>
  <si>
    <t>British Columbia Television</t>
  </si>
  <si>
    <t>Hiding Out</t>
  </si>
  <si>
    <t>Bob Giraldi</t>
  </si>
  <si>
    <t>Joe Menosky</t>
  </si>
  <si>
    <t>7019441.0</t>
  </si>
  <si>
    <t>White Water Summer</t>
  </si>
  <si>
    <t>Jeff Bleckner</t>
  </si>
  <si>
    <t>Manya Starr</t>
  </si>
  <si>
    <t>300859.0</t>
  </si>
  <si>
    <t>Made in Heaven</t>
  </si>
  <si>
    <t>4572845.0</t>
  </si>
  <si>
    <t>Lorimar Motion Pictures</t>
  </si>
  <si>
    <t>Best Seller</t>
  </si>
  <si>
    <t>September 25, 1987 (United States)</t>
  </si>
  <si>
    <t>John Flynn</t>
  </si>
  <si>
    <t>4278150.0</t>
  </si>
  <si>
    <t>Date with an Angel</t>
  </si>
  <si>
    <t>Michael E. Knight</t>
  </si>
  <si>
    <t>1988962.0</t>
  </si>
  <si>
    <t>Hunk</t>
  </si>
  <si>
    <t>John Allen Nelson</t>
  </si>
  <si>
    <t>1749956.0</t>
  </si>
  <si>
    <t>Real Men</t>
  </si>
  <si>
    <t>Jim Belushi</t>
  </si>
  <si>
    <t>873903.0</t>
  </si>
  <si>
    <t>Critical Condition</t>
  </si>
  <si>
    <t>Denis Hamill</t>
  </si>
  <si>
    <t>20240502.0</t>
  </si>
  <si>
    <t>A Month in the Country</t>
  </si>
  <si>
    <t>December 4, 1987 (United Kingdom)</t>
  </si>
  <si>
    <t>Pat O'Connor</t>
  </si>
  <si>
    <t>Simon Gray</t>
  </si>
  <si>
    <t>Colin Firth</t>
  </si>
  <si>
    <t>Outrageous Fortune</t>
  </si>
  <si>
    <t>Shelley Long</t>
  </si>
  <si>
    <t>52864741.0</t>
  </si>
  <si>
    <t>Like Father Like Son</t>
  </si>
  <si>
    <t>October 2, 1987 (United States)</t>
  </si>
  <si>
    <t>Lorne Cameron</t>
  </si>
  <si>
    <t>34377585.0</t>
  </si>
  <si>
    <t>Imagine Films Entertainment</t>
  </si>
  <si>
    <t>Steel Dawn</t>
  </si>
  <si>
    <t>March 31, 1988 (South Africa)</t>
  </si>
  <si>
    <t>Doug Lefler</t>
  </si>
  <si>
    <t>3520000.0</t>
  </si>
  <si>
    <t>562187.0</t>
  </si>
  <si>
    <t>Independent Film Centre</t>
  </si>
  <si>
    <t>Tin Men</t>
  </si>
  <si>
    <t>25411386.0</t>
  </si>
  <si>
    <t>The Big Town</t>
  </si>
  <si>
    <t>Ben Bolt</t>
  </si>
  <si>
    <t>Clark Howard</t>
  </si>
  <si>
    <t>1733017.0</t>
  </si>
  <si>
    <t>Albacore Productions Inc.</t>
  </si>
  <si>
    <t>Light of Day</t>
  </si>
  <si>
    <t>10489617.0</t>
  </si>
  <si>
    <t>Prison</t>
  </si>
  <si>
    <t>December 8, 1987 (United Kingdom)</t>
  </si>
  <si>
    <t>Irwin Yablans</t>
  </si>
  <si>
    <t>Lane Smith</t>
  </si>
  <si>
    <t>345704.0</t>
  </si>
  <si>
    <t>Wish You Were Here</t>
  </si>
  <si>
    <t>David Leland</t>
  </si>
  <si>
    <t>Emily Lloyd</t>
  </si>
  <si>
    <t>3283832.0</t>
  </si>
  <si>
    <t>Gandahar</t>
  </si>
  <si>
    <t>September 20, 1989 (United States)</t>
  </si>
  <si>
    <t>René Laloux</t>
  </si>
  <si>
    <t>370698.0</t>
  </si>
  <si>
    <t>Col.Ima.Son</t>
  </si>
  <si>
    <t>Street Smart</t>
  </si>
  <si>
    <t>David Freeman</t>
  </si>
  <si>
    <t>1119112.0</t>
  </si>
  <si>
    <t>The Curse</t>
  </si>
  <si>
    <t>September 14, 1988 (Spain)</t>
  </si>
  <si>
    <t>1930001.0</t>
  </si>
  <si>
    <t>The House on Carroll Street</t>
  </si>
  <si>
    <t>1987 (United States)</t>
  </si>
  <si>
    <t>Kelly McGillis</t>
  </si>
  <si>
    <t>459824.0</t>
  </si>
  <si>
    <t>The Whales of August</t>
  </si>
  <si>
    <t>August 19, 1987 (France)</t>
  </si>
  <si>
    <t>Lindsay Anderson</t>
  </si>
  <si>
    <t>David Berry</t>
  </si>
  <si>
    <t>1338198.0</t>
  </si>
  <si>
    <t>Prick Up Your Ears</t>
  </si>
  <si>
    <t>John Lahr</t>
  </si>
  <si>
    <t>1672927.0</t>
  </si>
  <si>
    <t>The Principal</t>
  </si>
  <si>
    <t>Frank Deese</t>
  </si>
  <si>
    <t>19734940.0</t>
  </si>
  <si>
    <t>American Ninja 2: The Confrontation</t>
  </si>
  <si>
    <t>Avi Kleinberger</t>
  </si>
  <si>
    <t>Housekeeping</t>
  </si>
  <si>
    <t>February 5, 1988 (Sweden)</t>
  </si>
  <si>
    <t>Marilynne Robinson</t>
  </si>
  <si>
    <t>Christine Lahti</t>
  </si>
  <si>
    <t>1083282.0</t>
  </si>
  <si>
    <t>A Prayer for the Dying</t>
  </si>
  <si>
    <t>Jack Higgins</t>
  </si>
  <si>
    <t>1432687.0</t>
  </si>
  <si>
    <t>Slam Dance</t>
  </si>
  <si>
    <t>Wayne Wang</t>
  </si>
  <si>
    <t>Don Keith Opper</t>
  </si>
  <si>
    <t>Tom Hulce</t>
  </si>
  <si>
    <t>406881.0</t>
  </si>
  <si>
    <t>October 30, 1992 (United States)</t>
  </si>
  <si>
    <t>William P. Wood</t>
  </si>
  <si>
    <t>Michael Biehn</t>
  </si>
  <si>
    <t>796368.0</t>
  </si>
  <si>
    <t>The Sicilian</t>
  </si>
  <si>
    <t>Mario Puzo</t>
  </si>
  <si>
    <t>5406879.0</t>
  </si>
  <si>
    <t>Silent Night, Deadly Night Part 2</t>
  </si>
  <si>
    <t>Lee Harry</t>
  </si>
  <si>
    <t>Michael Hickey</t>
  </si>
  <si>
    <t>Eric Freeman</t>
  </si>
  <si>
    <t>Silent Night Releasing Corporation</t>
  </si>
  <si>
    <t>Creepozoids</t>
  </si>
  <si>
    <t>David DeCoteau</t>
  </si>
  <si>
    <t>Dave Eisenstark</t>
  </si>
  <si>
    <t>Linnea Quigley</t>
  </si>
  <si>
    <t>Titan Productions</t>
  </si>
  <si>
    <t>The Outing</t>
  </si>
  <si>
    <t>November 21, 1987 (Japan)</t>
  </si>
  <si>
    <t>Tom Daley</t>
  </si>
  <si>
    <t>Warren Chaney</t>
  </si>
  <si>
    <t>Deborah Winters</t>
  </si>
  <si>
    <t>1083395.0</t>
  </si>
  <si>
    <t>H.I.T. Films</t>
  </si>
  <si>
    <t>Nightflyers</t>
  </si>
  <si>
    <t>April 7, 1988 (Australia)</t>
  </si>
  <si>
    <t>Robert Collector</t>
  </si>
  <si>
    <t>George R.R. Martin</t>
  </si>
  <si>
    <t>1149470.0</t>
  </si>
  <si>
    <t>Fatal Beauty</t>
  </si>
  <si>
    <t>Bill Svanoe</t>
  </si>
  <si>
    <t>12046526.0</t>
  </si>
  <si>
    <t>Siesta</t>
  </si>
  <si>
    <t>November 11, 1987 (United States)</t>
  </si>
  <si>
    <t>Mary Lambert</t>
  </si>
  <si>
    <t>Patrice Chaplin</t>
  </si>
  <si>
    <t>Ellen Barkin</t>
  </si>
  <si>
    <t>Leonard Part 6</t>
  </si>
  <si>
    <t>Paul Weiland</t>
  </si>
  <si>
    <t>Bill Cosby</t>
  </si>
  <si>
    <t>4615255.0</t>
  </si>
  <si>
    <t>Boyfriends and Girlfriends</t>
  </si>
  <si>
    <t>July 15, 1988 (United States)</t>
  </si>
  <si>
    <t>Emmanuelle Chaulet</t>
  </si>
  <si>
    <t>824024.0</t>
  </si>
  <si>
    <t>White Mischief</t>
  </si>
  <si>
    <t>James Fox</t>
  </si>
  <si>
    <t>5300000.0</t>
  </si>
  <si>
    <t>3107551.0</t>
  </si>
  <si>
    <t>White of the Eye</t>
  </si>
  <si>
    <t>June 19, 1987 (United Kingdom)</t>
  </si>
  <si>
    <t>Donald Cammell</t>
  </si>
  <si>
    <t>China Kong</t>
  </si>
  <si>
    <t>Mrs. White's Productions</t>
  </si>
  <si>
    <t>4215849.0</t>
  </si>
  <si>
    <t>Hollywood Shuffle</t>
  </si>
  <si>
    <t>Robert Townsend</t>
  </si>
  <si>
    <t>Dom Irrera</t>
  </si>
  <si>
    <t>5228617.0</t>
  </si>
  <si>
    <t>Conquering Unicorn</t>
  </si>
  <si>
    <t>The Dead</t>
  </si>
  <si>
    <t>James Joyce</t>
  </si>
  <si>
    <t>Anjelica Huston</t>
  </si>
  <si>
    <t>4370078.0</t>
  </si>
  <si>
    <t>Vestron Pictures</t>
  </si>
  <si>
    <t>Gardens of Stone</t>
  </si>
  <si>
    <t>Nicholas Proffitt</t>
  </si>
  <si>
    <t>5262047.0</t>
  </si>
  <si>
    <t>Nuts</t>
  </si>
  <si>
    <t>Tom Topor</t>
  </si>
  <si>
    <t>30950002.0</t>
  </si>
  <si>
    <t>Four Adventures of Reinette and Mirabelle</t>
  </si>
  <si>
    <t>July 19, 1989 (United States)</t>
  </si>
  <si>
    <t>Joëlle Miquel</t>
  </si>
  <si>
    <t>22039.0</t>
  </si>
  <si>
    <t>Compagnie Eric Rohmer (CER)</t>
  </si>
  <si>
    <t>Walk Like a Man</t>
  </si>
  <si>
    <t>Melvin Frank</t>
  </si>
  <si>
    <t>Robert Klane</t>
  </si>
  <si>
    <t>Christopher Lloyd</t>
  </si>
  <si>
    <t>Cross My Heart</t>
  </si>
  <si>
    <t>999.0</t>
  </si>
  <si>
    <t>Martin Short</t>
  </si>
  <si>
    <t>1025762.0</t>
  </si>
  <si>
    <t>Northern</t>
  </si>
  <si>
    <t>Walker</t>
  </si>
  <si>
    <t>Rudy Wurlitzer</t>
  </si>
  <si>
    <t>5800000.0</t>
  </si>
  <si>
    <t>In-Cine Compañía Industrial Cinematográfica</t>
  </si>
  <si>
    <t>Malone</t>
  </si>
  <si>
    <t>Christopher Frank</t>
  </si>
  <si>
    <t>3060858.0</t>
  </si>
  <si>
    <t>Making Mr. Right</t>
  </si>
  <si>
    <t>Floyd Byars</t>
  </si>
  <si>
    <t>John Malkovich</t>
  </si>
  <si>
    <t>1584970.0</t>
  </si>
  <si>
    <t>Return to Horror High</t>
  </si>
  <si>
    <t>Bill Froehlich</t>
  </si>
  <si>
    <t>Lori Lethin</t>
  </si>
  <si>
    <t>1189709.0</t>
  </si>
  <si>
    <t>Straight to Hell</t>
  </si>
  <si>
    <t>Sy Richardson</t>
  </si>
  <si>
    <t>210200.0</t>
  </si>
  <si>
    <t>Commies From Mars Corporation</t>
  </si>
  <si>
    <t>Hello Again</t>
  </si>
  <si>
    <t>20419446.0</t>
  </si>
  <si>
    <t>Promised Land</t>
  </si>
  <si>
    <t>January 22, 1988 (United States)</t>
  </si>
  <si>
    <t>Michael Hoffman</t>
  </si>
  <si>
    <t>Jason Gedrick</t>
  </si>
  <si>
    <t>316199.0</t>
  </si>
  <si>
    <t>Dead of Winter</t>
  </si>
  <si>
    <t>Arthur Penn</t>
  </si>
  <si>
    <t>Marc Shmuger</t>
  </si>
  <si>
    <t>2413427.0</t>
  </si>
  <si>
    <t>No Retreat, No Surrender 2</t>
  </si>
  <si>
    <t>January 27, 1989 (United States)</t>
  </si>
  <si>
    <t>Maria Elena Cellino</t>
  </si>
  <si>
    <t>Loren Avedon</t>
  </si>
  <si>
    <t>My Demon Lover</t>
  </si>
  <si>
    <t>Charlie Loventhal</t>
  </si>
  <si>
    <t>Leslie Ray</t>
  </si>
  <si>
    <t>3922273.0</t>
  </si>
  <si>
    <t>China Girl</t>
  </si>
  <si>
    <t>Abel Ferrara</t>
  </si>
  <si>
    <t>Nicholas St. John</t>
  </si>
  <si>
    <t>James Russo</t>
  </si>
  <si>
    <t>1262091.0</t>
  </si>
  <si>
    <t>Five Corners</t>
  </si>
  <si>
    <t>May 1988 (United Kingdom)</t>
  </si>
  <si>
    <t>Jodie Foster</t>
  </si>
  <si>
    <t>969205.0</t>
  </si>
  <si>
    <t>The Squeeze</t>
  </si>
  <si>
    <t>Daniel Taplitz</t>
  </si>
  <si>
    <t>2228951.0</t>
  </si>
  <si>
    <t>Nadine</t>
  </si>
  <si>
    <t>5669831.0</t>
  </si>
  <si>
    <t>Personal Services</t>
  </si>
  <si>
    <t>Julie Walters</t>
  </si>
  <si>
    <t>19897678.0</t>
  </si>
  <si>
    <t>1744164.0</t>
  </si>
  <si>
    <t>Cyclone</t>
  </si>
  <si>
    <t>882.0</t>
  </si>
  <si>
    <t>Paul Garson</t>
  </si>
  <si>
    <t>Heather Thomas</t>
  </si>
  <si>
    <t>Three for the Road</t>
  </si>
  <si>
    <t>July 24, 1987 (Philippines)</t>
  </si>
  <si>
    <t>997.0</t>
  </si>
  <si>
    <t>Richard Martini</t>
  </si>
  <si>
    <t>1539000.0</t>
  </si>
  <si>
    <t>Little Dorrit</t>
  </si>
  <si>
    <t>October 21, 1988 (United States)</t>
  </si>
  <si>
    <t>Christine Edzard</t>
  </si>
  <si>
    <t>Charles Dickens</t>
  </si>
  <si>
    <t>Derek Jacobi</t>
  </si>
  <si>
    <t>1025228.0</t>
  </si>
  <si>
    <t>Sands</t>
  </si>
  <si>
    <t>357.0</t>
  </si>
  <si>
    <t>The Year My Voice Broke</t>
  </si>
  <si>
    <t>October 17, 1987 (United States)</t>
  </si>
  <si>
    <t>John Duigan</t>
  </si>
  <si>
    <t>Noah Taylor</t>
  </si>
  <si>
    <t>213901.0</t>
  </si>
  <si>
    <t>The Belly of an Architect</t>
  </si>
  <si>
    <t>October 16, 1987 (United Kingdom)</t>
  </si>
  <si>
    <t>Peter Greenaway</t>
  </si>
  <si>
    <t>Brian Dennehy</t>
  </si>
  <si>
    <t>Callender Company</t>
  </si>
  <si>
    <t>Pass the Ammo</t>
  </si>
  <si>
    <t>512.0</t>
  </si>
  <si>
    <t>Joel Cohen</t>
  </si>
  <si>
    <t>Bill Paxton</t>
  </si>
  <si>
    <t>169785.0</t>
  </si>
  <si>
    <t>The Vista Organisation</t>
  </si>
  <si>
    <t>In the Mood</t>
  </si>
  <si>
    <t>September 16, 1987 (United States)</t>
  </si>
  <si>
    <t>905.0</t>
  </si>
  <si>
    <t>Robert Kosberg</t>
  </si>
  <si>
    <t>999382.0</t>
  </si>
  <si>
    <t>Surrender</t>
  </si>
  <si>
    <t>872.0</t>
  </si>
  <si>
    <t>5711976.0</t>
  </si>
  <si>
    <t>Intervista</t>
  </si>
  <si>
    <t>November 6, 1992 (United States)</t>
  </si>
  <si>
    <t>Sergio Rubini</t>
  </si>
  <si>
    <t>138608.0</t>
  </si>
  <si>
    <t>Aljosha</t>
  </si>
  <si>
    <t>Square Dance</t>
  </si>
  <si>
    <t>January 9, 1988 (Japan)</t>
  </si>
  <si>
    <t>878.0</t>
  </si>
  <si>
    <t>Alan Hines</t>
  </si>
  <si>
    <t>225358.0</t>
  </si>
  <si>
    <t>Shy People</t>
  </si>
  <si>
    <t>A Man in Love</t>
  </si>
  <si>
    <t>541.0</t>
  </si>
  <si>
    <t>Diane Kurys</t>
  </si>
  <si>
    <t>949451.0</t>
  </si>
  <si>
    <t>Alexandre Films</t>
  </si>
  <si>
    <t>Disorderlies</t>
  </si>
  <si>
    <t>Darren Robinson</t>
  </si>
  <si>
    <t>10348437.0</t>
  </si>
  <si>
    <t>Anguish</t>
  </si>
  <si>
    <t>January 8, 1988 (United States)</t>
  </si>
  <si>
    <t>Bigas Luna</t>
  </si>
  <si>
    <t>Zelda Rubinstein</t>
  </si>
  <si>
    <t>Luna Films</t>
  </si>
  <si>
    <t>September</t>
  </si>
  <si>
    <t>Elaine Stritch</t>
  </si>
  <si>
    <t>486434.0</t>
  </si>
  <si>
    <t>Oci ciornie</t>
  </si>
  <si>
    <t>Nikita Mikhalkov</t>
  </si>
  <si>
    <t>Aleksandr Adabashyan</t>
  </si>
  <si>
    <t>2201428.0</t>
  </si>
  <si>
    <t>Excelsior Film-TV</t>
  </si>
  <si>
    <t>Burglar</t>
  </si>
  <si>
    <t>16337355.0</t>
  </si>
  <si>
    <t>The Kindred</t>
  </si>
  <si>
    <t>January 30, 1987 (Canada)</t>
  </si>
  <si>
    <t>Stephen Carpenter</t>
  </si>
  <si>
    <t>Rod Steiger</t>
  </si>
  <si>
    <t>2407024.0</t>
  </si>
  <si>
    <t>Kindred Limited Partnership</t>
  </si>
  <si>
    <t>Julia and Julia</t>
  </si>
  <si>
    <t>771.0</t>
  </si>
  <si>
    <t>Peter Del Monte</t>
  </si>
  <si>
    <t>901364.0</t>
  </si>
  <si>
    <t>RAI Radiotelevisione Italiana</t>
  </si>
  <si>
    <t>Russkies</t>
  </si>
  <si>
    <t>Sheldon Lettich</t>
  </si>
  <si>
    <t>Whip Hubley</t>
  </si>
  <si>
    <t>2189047.0</t>
  </si>
  <si>
    <t>Sister, Sister</t>
  </si>
  <si>
    <t>February 9, 1988 (United States)</t>
  </si>
  <si>
    <t>834.0</t>
  </si>
  <si>
    <t>743445.0</t>
  </si>
  <si>
    <t>New World Entertainment Films</t>
  </si>
  <si>
    <t>From the Hip</t>
  </si>
  <si>
    <t>9518342.0</t>
  </si>
  <si>
    <t>Death Before Dishonor</t>
  </si>
  <si>
    <t>862.0</t>
  </si>
  <si>
    <t>Terry Leonard</t>
  </si>
  <si>
    <t>John Gatliff</t>
  </si>
  <si>
    <t>Fred Dryer</t>
  </si>
  <si>
    <t>4546244.0</t>
  </si>
  <si>
    <t>Cold Steel</t>
  </si>
  <si>
    <t>April 9, 1988 (Japan)</t>
  </si>
  <si>
    <t>697.0</t>
  </si>
  <si>
    <t>Dorothy Ann Puzo</t>
  </si>
  <si>
    <t>Lisa M. Hansen</t>
  </si>
  <si>
    <t>Brad Davis</t>
  </si>
  <si>
    <t>285885.0</t>
  </si>
  <si>
    <t>Million Dollar Mystery</t>
  </si>
  <si>
    <t>390.0</t>
  </si>
  <si>
    <t>Eddie Deezen</t>
  </si>
  <si>
    <t>989033.0</t>
  </si>
  <si>
    <t>The Glass Menagerie</t>
  </si>
  <si>
    <t>May 27, 1987 (France)</t>
  </si>
  <si>
    <t>Tennessee Williams</t>
  </si>
  <si>
    <t>Joanne Woodward</t>
  </si>
  <si>
    <t>895904.0</t>
  </si>
  <si>
    <t>November 28, 1987 (United States)</t>
  </si>
  <si>
    <t>639.0</t>
  </si>
  <si>
    <t>Yurek Bogayevicz</t>
  </si>
  <si>
    <t>Sally Kirkland</t>
  </si>
  <si>
    <t>1236848.0</t>
  </si>
  <si>
    <t>Magnus Films</t>
  </si>
  <si>
    <t>Die Hard</t>
  </si>
  <si>
    <t>July 20, 1988 (United States)</t>
  </si>
  <si>
    <t>810000.0</t>
  </si>
  <si>
    <t>Roderick Thorp</t>
  </si>
  <si>
    <t>Bruce Willis</t>
  </si>
  <si>
    <t>141603197.0</t>
  </si>
  <si>
    <t>Midnight Run</t>
  </si>
  <si>
    <t>81613606.0</t>
  </si>
  <si>
    <t>Beetlejuice</t>
  </si>
  <si>
    <t>March 30, 1988 (United States)</t>
  </si>
  <si>
    <t>270000.0</t>
  </si>
  <si>
    <t>Michael McDowell</t>
  </si>
  <si>
    <t>Alec Baldwin</t>
  </si>
  <si>
    <t>74270074.0</t>
  </si>
  <si>
    <t>Big</t>
  </si>
  <si>
    <t>June 3, 1988 (United States)</t>
  </si>
  <si>
    <t>Gary Ross</t>
  </si>
  <si>
    <t>151927281.0</t>
  </si>
  <si>
    <t>American Entertainment Partners II L.P.</t>
  </si>
  <si>
    <t>December 16, 1988 (United States)</t>
  </si>
  <si>
    <t>483000.0</t>
  </si>
  <si>
    <t>Barry Morrow</t>
  </si>
  <si>
    <t>354825435.0</t>
  </si>
  <si>
    <t>Running on Empty</t>
  </si>
  <si>
    <t>September 9, 1988 (United States)</t>
  </si>
  <si>
    <t>River Phoenix</t>
  </si>
  <si>
    <t>2847941.0</t>
  </si>
  <si>
    <t>They Live</t>
  </si>
  <si>
    <t>November 4, 1988 (United States)</t>
  </si>
  <si>
    <t>Ray Nelson</t>
  </si>
  <si>
    <t>Roddy Piper</t>
  </si>
  <si>
    <t>13008928.0</t>
  </si>
  <si>
    <t>Willow</t>
  </si>
  <si>
    <t>May 20, 1988 (United States)</t>
  </si>
  <si>
    <t>103000.0</t>
  </si>
  <si>
    <t>George Lucas</t>
  </si>
  <si>
    <t>57269863.0</t>
  </si>
  <si>
    <t>Crocodile Dundee II</t>
  </si>
  <si>
    <t>May 25, 1988 (United States)</t>
  </si>
  <si>
    <t>John Cornell</t>
  </si>
  <si>
    <t>239606210.0</t>
  </si>
  <si>
    <t>Heathers</t>
  </si>
  <si>
    <t>March 31, 1989 (United States)</t>
  </si>
  <si>
    <t>92000.0</t>
  </si>
  <si>
    <t>Michael Lehmann</t>
  </si>
  <si>
    <t>Daniel Waters</t>
  </si>
  <si>
    <t>Winona Ryder</t>
  </si>
  <si>
    <t>1163969.0</t>
  </si>
  <si>
    <t>Coming to America</t>
  </si>
  <si>
    <t>June 29, 1988 (United States)</t>
  </si>
  <si>
    <t>196000.0</t>
  </si>
  <si>
    <t>288752301.0</t>
  </si>
  <si>
    <t>June 22, 1988 (United States)</t>
  </si>
  <si>
    <t>187000.0</t>
  </si>
  <si>
    <t>Gary K. Wolf</t>
  </si>
  <si>
    <t>70000000.0</t>
  </si>
  <si>
    <t>329803958.0</t>
  </si>
  <si>
    <t>Mystic Pizza</t>
  </si>
  <si>
    <t>Donald Petrie</t>
  </si>
  <si>
    <t>Annabeth Gish</t>
  </si>
  <si>
    <t>12793213.0</t>
  </si>
  <si>
    <t>Akira</t>
  </si>
  <si>
    <t>July 16, 1988 (Japan)</t>
  </si>
  <si>
    <t>Katsuhiro Ôtomo</t>
  </si>
  <si>
    <t>Mitsuo Iwata</t>
  </si>
  <si>
    <t>2562351.0</t>
  </si>
  <si>
    <t>Akira Committee Company Ltd.</t>
  </si>
  <si>
    <t>Cinema Paradiso</t>
  </si>
  <si>
    <t>February 23, 1990 (United States)</t>
  </si>
  <si>
    <t>239000.0</t>
  </si>
  <si>
    <t>Giuseppe Tornatore</t>
  </si>
  <si>
    <t>Philippe Noiret</t>
  </si>
  <si>
    <t>13019063.0</t>
  </si>
  <si>
    <t>Cristaldifilm</t>
  </si>
  <si>
    <t>Mississippi Burning</t>
  </si>
  <si>
    <t>Chris Gerolmo</t>
  </si>
  <si>
    <t>34603943.0</t>
  </si>
  <si>
    <t>Child's Play</t>
  </si>
  <si>
    <t>November 9, 1988 (United States)</t>
  </si>
  <si>
    <t>Don Mancini</t>
  </si>
  <si>
    <t>Catherine Hicks</t>
  </si>
  <si>
    <t>44196684.0</t>
  </si>
  <si>
    <t>Twins</t>
  </si>
  <si>
    <t>December 9, 1988 (United States)</t>
  </si>
  <si>
    <t>William Davies</t>
  </si>
  <si>
    <t>216614388.0</t>
  </si>
  <si>
    <t>The Naked Gun: from the Files of Police Squad!</t>
  </si>
  <si>
    <t>December 2, 1988 (United States)</t>
  </si>
  <si>
    <t>158000.0</t>
  </si>
  <si>
    <t>David Zucker</t>
  </si>
  <si>
    <t>Jerry Zucker</t>
  </si>
  <si>
    <t>78756177.0</t>
  </si>
  <si>
    <t>The Great Outdoors</t>
  </si>
  <si>
    <t>June 17, 1988 (United States)</t>
  </si>
  <si>
    <t>43455230.0</t>
  </si>
  <si>
    <t>Cocktail</t>
  </si>
  <si>
    <t>July 29, 1988 (United States)</t>
  </si>
  <si>
    <t>171504781.0</t>
  </si>
  <si>
    <t>My Neighbor Totoro</t>
  </si>
  <si>
    <t>July 13, 1990 (United States)</t>
  </si>
  <si>
    <t>304000.0</t>
  </si>
  <si>
    <t>Hitoshi Takagi</t>
  </si>
  <si>
    <t>3700000.0</t>
  </si>
  <si>
    <t>30550920.0</t>
  </si>
  <si>
    <t>Tokuma Japan Communications</t>
  </si>
  <si>
    <t>Young Guns</t>
  </si>
  <si>
    <t>August 12, 1988 (United States)</t>
  </si>
  <si>
    <t>45661556.0</t>
  </si>
  <si>
    <t>Morgan Creek Entertainment</t>
  </si>
  <si>
    <t>A Fish Called Wanda</t>
  </si>
  <si>
    <t>Charles Crichton</t>
  </si>
  <si>
    <t>62493712.0</t>
  </si>
  <si>
    <t>Working Girl</t>
  </si>
  <si>
    <t>Kevin Wade</t>
  </si>
  <si>
    <t>102953112.0</t>
  </si>
  <si>
    <t>Bloodsport</t>
  </si>
  <si>
    <t>April 29, 1988 (United States)</t>
  </si>
  <si>
    <t>Newt Arnold</t>
  </si>
  <si>
    <t>Jean-Claude Van Damme</t>
  </si>
  <si>
    <t>11806119.0</t>
  </si>
  <si>
    <t>Cannon International</t>
  </si>
  <si>
    <t>The Last Temptation of Christ</t>
  </si>
  <si>
    <t>August 12, 1988 (Canada)</t>
  </si>
  <si>
    <t>Nikos Kazantzakis</t>
  </si>
  <si>
    <t>Willem Dafoe</t>
  </si>
  <si>
    <t>8865702.0</t>
  </si>
  <si>
    <t>Married to the Mob</t>
  </si>
  <si>
    <t>August 19, 1988 (United States)</t>
  </si>
  <si>
    <t>Barry Strugatz</t>
  </si>
  <si>
    <t>21486757.0</t>
  </si>
  <si>
    <t>The Land Before Time</t>
  </si>
  <si>
    <t>November 18, 1988 (United States)</t>
  </si>
  <si>
    <t>Pat Hingle</t>
  </si>
  <si>
    <t>84460846.0</t>
  </si>
  <si>
    <t>69.0</t>
  </si>
  <si>
    <t>Rambo III</t>
  </si>
  <si>
    <t>125000.0</t>
  </si>
  <si>
    <t>Peter MacDonald</t>
  </si>
  <si>
    <t>63000000.0</t>
  </si>
  <si>
    <t>189015611.0</t>
  </si>
  <si>
    <t>The Accused</t>
  </si>
  <si>
    <t>October 14, 1988 (United States)</t>
  </si>
  <si>
    <t>32078318.0</t>
  </si>
  <si>
    <t>Dangerous Liaisons</t>
  </si>
  <si>
    <t>February 24, 1989 (United States)</t>
  </si>
  <si>
    <t>Christopher Hampton</t>
  </si>
  <si>
    <t>34670720.0</t>
  </si>
  <si>
    <t>Earth Girls Are Easy</t>
  </si>
  <si>
    <t>May 12, 1989 (United States)</t>
  </si>
  <si>
    <t>Julie Brown</t>
  </si>
  <si>
    <t>Geena Davis</t>
  </si>
  <si>
    <t>3916303.0</t>
  </si>
  <si>
    <t>February 26, 1988 (United States)</t>
  </si>
  <si>
    <t>John Waters</t>
  </si>
  <si>
    <t>Sonny Bono</t>
  </si>
  <si>
    <t>6673032.0</t>
  </si>
  <si>
    <t>Dead Ringers</t>
  </si>
  <si>
    <t>September 23, 1988 (United States)</t>
  </si>
  <si>
    <t>Jeremy Irons</t>
  </si>
  <si>
    <t>8038508.0</t>
  </si>
  <si>
    <t>Bull Durham</t>
  </si>
  <si>
    <t>June 15, 1988 (United States)</t>
  </si>
  <si>
    <t>50888729.0</t>
  </si>
  <si>
    <t>The Mount Company</t>
  </si>
  <si>
    <t>The Big Blue</t>
  </si>
  <si>
    <t>Jean-Marc Barr</t>
  </si>
  <si>
    <t>3975244.0</t>
  </si>
  <si>
    <t>168.0</t>
  </si>
  <si>
    <t>The Unbearable Lightness of Being</t>
  </si>
  <si>
    <t>Milan Kundera</t>
  </si>
  <si>
    <t>Daniel Day-Lewis</t>
  </si>
  <si>
    <t>10006806.0</t>
  </si>
  <si>
    <t>171.0</t>
  </si>
  <si>
    <t>The Blob</t>
  </si>
  <si>
    <t>August 5, 1988 (United States)</t>
  </si>
  <si>
    <t>Theodore Simonson</t>
  </si>
  <si>
    <t>Shawnee Smith</t>
  </si>
  <si>
    <t>8247943.0</t>
  </si>
  <si>
    <t>Oliver &amp; Company</t>
  </si>
  <si>
    <t>George Scribner</t>
  </si>
  <si>
    <t>Jim Cox</t>
  </si>
  <si>
    <t>Joey Lawrence</t>
  </si>
  <si>
    <t>74151346.0</t>
  </si>
  <si>
    <t>Two Moon Junction</t>
  </si>
  <si>
    <t>Zalman King</t>
  </si>
  <si>
    <t>Sherilyn Fenn</t>
  </si>
  <si>
    <t>1547397.0</t>
  </si>
  <si>
    <t>DDM Film Corporation</t>
  </si>
  <si>
    <t>Beaches</t>
  </si>
  <si>
    <t>January 13, 1989 (United States)</t>
  </si>
  <si>
    <t>Iris Rainer</t>
  </si>
  <si>
    <t>57041866.0</t>
  </si>
  <si>
    <t>All Girl Productions</t>
  </si>
  <si>
    <t>Red Heat</t>
  </si>
  <si>
    <t>34994648.0</t>
  </si>
  <si>
    <t>A Nightmare on Elm Street 4: The Dream Master</t>
  </si>
  <si>
    <t>49369899.0</t>
  </si>
  <si>
    <t>The Accidental Tourist</t>
  </si>
  <si>
    <t>January 6, 1989 (United States)</t>
  </si>
  <si>
    <t>Anne Tyler</t>
  </si>
  <si>
    <t>32632093.0</t>
  </si>
  <si>
    <t>The Adventures of Baron Munchausen</t>
  </si>
  <si>
    <t>March 10, 1989 (United States)</t>
  </si>
  <si>
    <t>Charles McKeown</t>
  </si>
  <si>
    <t>John Neville</t>
  </si>
  <si>
    <t>46630000.0</t>
  </si>
  <si>
    <t>8083123.0</t>
  </si>
  <si>
    <t>Prominent Features</t>
  </si>
  <si>
    <t>Killer Klowns from Outer Space</t>
  </si>
  <si>
    <t>May 27, 1988 (United States)</t>
  </si>
  <si>
    <t>Stephen Chiodo</t>
  </si>
  <si>
    <t>Charles Chiodo</t>
  </si>
  <si>
    <t>Sarlui / Diamant</t>
  </si>
  <si>
    <t>Halloween 4: The Return of Michael Myers</t>
  </si>
  <si>
    <t>Dwight H. Little</t>
  </si>
  <si>
    <t>Dhani Lipsius</t>
  </si>
  <si>
    <t>17768757.0</t>
  </si>
  <si>
    <t>Trancas International Films</t>
  </si>
  <si>
    <t>Elvira: Mistress of the Dark</t>
  </si>
  <si>
    <t>September 30, 1988 (United States)</t>
  </si>
  <si>
    <t>Sam Egan</t>
  </si>
  <si>
    <t>Cassandra Peterson</t>
  </si>
  <si>
    <t>5596267.0</t>
  </si>
  <si>
    <t>NBC Productions</t>
  </si>
  <si>
    <t>Mac and Me</t>
  </si>
  <si>
    <t>Christine Ebersole</t>
  </si>
  <si>
    <t>6424112.0</t>
  </si>
  <si>
    <t>Mac and Me Joint Venture</t>
  </si>
  <si>
    <t>Above the Law</t>
  </si>
  <si>
    <t>Steven Seagal</t>
  </si>
  <si>
    <t>18869631.0</t>
  </si>
  <si>
    <t>Scrooged</t>
  </si>
  <si>
    <t>November 23, 1988 (United States)</t>
  </si>
  <si>
    <t>Mitch Glazer</t>
  </si>
  <si>
    <t>60329001.0</t>
  </si>
  <si>
    <t>The Dead Pool</t>
  </si>
  <si>
    <t>July 13, 1988 (United States)</t>
  </si>
  <si>
    <t>37903295.0</t>
  </si>
  <si>
    <t>I'm Gonna Git You Sucka</t>
  </si>
  <si>
    <t>January 11, 1989 (United States)</t>
  </si>
  <si>
    <t>Keenen Ivory Wayans</t>
  </si>
  <si>
    <t>13030057.0</t>
  </si>
  <si>
    <t>Front Films</t>
  </si>
  <si>
    <t>Pumpkinhead</t>
  </si>
  <si>
    <t>Stan Winston</t>
  </si>
  <si>
    <t>Ed Justin</t>
  </si>
  <si>
    <t>Lance Henriksen</t>
  </si>
  <si>
    <t>4385516.0</t>
  </si>
  <si>
    <t>Dirty Rotten Scoundrels</t>
  </si>
  <si>
    <t>December 14, 1988 (United States)</t>
  </si>
  <si>
    <t>42039085.0</t>
  </si>
  <si>
    <t>Friday the 13th Part VII: the New Blood</t>
  </si>
  <si>
    <t>May 13, 1988 (United States)</t>
  </si>
  <si>
    <t>Daryl Haney</t>
  </si>
  <si>
    <t>Terry Kiser</t>
  </si>
  <si>
    <t>19170001.0</t>
  </si>
  <si>
    <t>License to Drive</t>
  </si>
  <si>
    <t>July 6, 1988 (United States)</t>
  </si>
  <si>
    <t>Greg Beeman</t>
  </si>
  <si>
    <t>Neil Tolkin</t>
  </si>
  <si>
    <t>22433275.0</t>
  </si>
  <si>
    <t>Hellbound: Hellraiser II</t>
  </si>
  <si>
    <t>December 23, 1988 (United States)</t>
  </si>
  <si>
    <t>Tony Randel</t>
  </si>
  <si>
    <t>Peter Atkins</t>
  </si>
  <si>
    <t>Doug Bradley</t>
  </si>
  <si>
    <t>12090735.0</t>
  </si>
  <si>
    <t>Frantic</t>
  </si>
  <si>
    <t>17637950.0</t>
  </si>
  <si>
    <t>Colors</t>
  </si>
  <si>
    <t>Michael Schiffer</t>
  </si>
  <si>
    <t>46616067.0</t>
  </si>
  <si>
    <t>My Stepmother Is an Alien</t>
  </si>
  <si>
    <t>Jerico Stone</t>
  </si>
  <si>
    <t>13854000.0</t>
  </si>
  <si>
    <t>Weintraub Entertainment Group</t>
  </si>
  <si>
    <t>A Cry in the Dark</t>
  </si>
  <si>
    <t>November 11, 1988 (United States)</t>
  </si>
  <si>
    <t>John Bryson</t>
  </si>
  <si>
    <t>6908797.0</t>
  </si>
  <si>
    <t>Cannon Entertainment</t>
  </si>
  <si>
    <t>The Lair of the White Worm</t>
  </si>
  <si>
    <t>Amanda Donohoe</t>
  </si>
  <si>
    <t>1189315.0</t>
  </si>
  <si>
    <t>White Lair</t>
  </si>
  <si>
    <t>High Spirits</t>
  </si>
  <si>
    <t>8578231.0</t>
  </si>
  <si>
    <t>Vision PDG</t>
  </si>
  <si>
    <t>Vampire's Kiss</t>
  </si>
  <si>
    <t>June 16, 1989 (Italy)</t>
  </si>
  <si>
    <t>Robert Bierman</t>
  </si>
  <si>
    <t>725131.0</t>
  </si>
  <si>
    <t>Return of the Living Dead II</t>
  </si>
  <si>
    <t>9205924.0</t>
  </si>
  <si>
    <t>The New Adventures of Pippi Longstocking</t>
  </si>
  <si>
    <t>Ken Annakin</t>
  </si>
  <si>
    <t>Astrid Lindgren</t>
  </si>
  <si>
    <t>Tami Erin</t>
  </si>
  <si>
    <t>3569939.0</t>
  </si>
  <si>
    <t>Eight Men Out</t>
  </si>
  <si>
    <t>June 29, 1989 (Australia)</t>
  </si>
  <si>
    <t>Eliot Asinof</t>
  </si>
  <si>
    <t>5680515.0</t>
  </si>
  <si>
    <t>Stand and Deliver</t>
  </si>
  <si>
    <t>Ramón Menéndez</t>
  </si>
  <si>
    <t>Edward James Olmos</t>
  </si>
  <si>
    <t>13994920.0</t>
  </si>
  <si>
    <t>Maniac Cop</t>
  </si>
  <si>
    <t>William Lustig</t>
  </si>
  <si>
    <t>671382.0</t>
  </si>
  <si>
    <t>Shapiro-Glickenhaus Entertainment</t>
  </si>
  <si>
    <t>Women on the Verge of a Nervous Breakdown</t>
  </si>
  <si>
    <t>Carmen Maura</t>
  </si>
  <si>
    <t>7263129.0</t>
  </si>
  <si>
    <t>Laurenfilm</t>
  </si>
  <si>
    <t>She's Having a Baby</t>
  </si>
  <si>
    <t>16031707.0</t>
  </si>
  <si>
    <t>Police Academy 5: Assignment: Miami Beach</t>
  </si>
  <si>
    <t>March 18, 1988 (United States)</t>
  </si>
  <si>
    <t>Bubba Smith</t>
  </si>
  <si>
    <t>19510371.0</t>
  </si>
  <si>
    <t>Tequila Sunrise</t>
  </si>
  <si>
    <t>41292551.0</t>
  </si>
  <si>
    <t>Cinema City Films</t>
  </si>
  <si>
    <t>Night of the Demons</t>
  </si>
  <si>
    <t>Joe Augustyn</t>
  </si>
  <si>
    <t>Cathy Podewell</t>
  </si>
  <si>
    <t>3109904.0</t>
  </si>
  <si>
    <t>Blue Rider Pictures</t>
  </si>
  <si>
    <t>Biloxi Blues</t>
  </si>
  <si>
    <t>March 25, 1988 (United States)</t>
  </si>
  <si>
    <t>51684798.0</t>
  </si>
  <si>
    <t>Shag</t>
  </si>
  <si>
    <t>July 21, 1989 (United States)</t>
  </si>
  <si>
    <t>Zelda Barron</t>
  </si>
  <si>
    <t>Lanier Laney</t>
  </si>
  <si>
    <t>6957975.0</t>
  </si>
  <si>
    <t>Palace Pictures</t>
  </si>
  <si>
    <t>Cocoon: the Return</t>
  </si>
  <si>
    <t>David Saperstein</t>
  </si>
  <si>
    <t>25024919.0</t>
  </si>
  <si>
    <t>Zanuck/Brown Productions</t>
  </si>
  <si>
    <t>Poltergeist III</t>
  </si>
  <si>
    <t>June 10, 1988 (United States)</t>
  </si>
  <si>
    <t>Heather O'Rourke</t>
  </si>
  <si>
    <t>14114488.0</t>
  </si>
  <si>
    <t>Waxwork</t>
  </si>
  <si>
    <t>Anthony Hickox</t>
  </si>
  <si>
    <t>808114.0</t>
  </si>
  <si>
    <t>Palla</t>
  </si>
  <si>
    <t>Funny Farm</t>
  </si>
  <si>
    <t>Jay Cronley</t>
  </si>
  <si>
    <t>25537221.0</t>
  </si>
  <si>
    <t>Cornelius Productions</t>
  </si>
  <si>
    <t>As Tears Go By</t>
  </si>
  <si>
    <t>May 2, 2008 (United States)</t>
  </si>
  <si>
    <t>Kar-Wai Wong</t>
  </si>
  <si>
    <t>Jeffrey Lau</t>
  </si>
  <si>
    <t>Andy Lau</t>
  </si>
  <si>
    <t>13133.0</t>
  </si>
  <si>
    <t>In-Gear Film Production</t>
  </si>
  <si>
    <t>Fright Night Part 2</t>
  </si>
  <si>
    <t>May 19, 1989 (United States)</t>
  </si>
  <si>
    <t>William Ragsdale</t>
  </si>
  <si>
    <t>2983784.0</t>
  </si>
  <si>
    <t>Caddyshack II</t>
  </si>
  <si>
    <t>July 22, 1988 (United States)</t>
  </si>
  <si>
    <t>Jackie Mason</t>
  </si>
  <si>
    <t>11798302.0</t>
  </si>
  <si>
    <t>School Daze</t>
  </si>
  <si>
    <t>Laurence Fishburne</t>
  </si>
  <si>
    <t>14545844.0</t>
  </si>
  <si>
    <t>Johnny Be Good</t>
  </si>
  <si>
    <t>Bud S. Smith</t>
  </si>
  <si>
    <t>17550399.0</t>
  </si>
  <si>
    <t>Zacharias-Buhai Productions</t>
  </si>
  <si>
    <t>Taffin</t>
  </si>
  <si>
    <t>Francis Megahy</t>
  </si>
  <si>
    <t>Pierce Brosnan</t>
  </si>
  <si>
    <t>159969.0</t>
  </si>
  <si>
    <t>United British Artists (UBA)</t>
  </si>
  <si>
    <t>Short Circuit 2</t>
  </si>
  <si>
    <t>Kenneth Johnson</t>
  </si>
  <si>
    <t>Fisher Stevens</t>
  </si>
  <si>
    <t>21630088.0</t>
  </si>
  <si>
    <t>The Serpent and the Rainbow</t>
  </si>
  <si>
    <t>Wade Davis</t>
  </si>
  <si>
    <t>Bill Pullman</t>
  </si>
  <si>
    <t>19595031.0</t>
  </si>
  <si>
    <t>A Night in the Life of Jimmy Reardon</t>
  </si>
  <si>
    <t>William Richert</t>
  </si>
  <si>
    <t>6264058.0</t>
  </si>
  <si>
    <t>The Presidio</t>
  </si>
  <si>
    <t>Larry Ferguson</t>
  </si>
  <si>
    <t>20324096.0</t>
  </si>
  <si>
    <t>Big Business</t>
  </si>
  <si>
    <t>Dori Pierson</t>
  </si>
  <si>
    <t>40150487.0</t>
  </si>
  <si>
    <t>Monkey Shines</t>
  </si>
  <si>
    <t>Michael Stewart</t>
  </si>
  <si>
    <t>Jason Beghe</t>
  </si>
  <si>
    <t>5344577.0</t>
  </si>
  <si>
    <t>The Seventh Sign</t>
  </si>
  <si>
    <t>April 1, 1988 (United States)</t>
  </si>
  <si>
    <t>Carl Schultz</t>
  </si>
  <si>
    <t>Ellen Green</t>
  </si>
  <si>
    <t>18875011.0</t>
  </si>
  <si>
    <t>Time of the Gypsies</t>
  </si>
  <si>
    <t>February 9, 1990 (United States)</t>
  </si>
  <si>
    <t>Davor Dujmovic</t>
  </si>
  <si>
    <t>Forum Sarajevo</t>
  </si>
  <si>
    <t>142.0</t>
  </si>
  <si>
    <t>Masquerade</t>
  </si>
  <si>
    <t>15855828.0</t>
  </si>
  <si>
    <t>Phantasm II</t>
  </si>
  <si>
    <t>July 8, 1988 (United States)</t>
  </si>
  <si>
    <t>James Le Gros</t>
  </si>
  <si>
    <t>7282851.0</t>
  </si>
  <si>
    <t>Spacegate Productions</t>
  </si>
  <si>
    <t>Tucker: The Man and His Dream</t>
  </si>
  <si>
    <t>19652638.0</t>
  </si>
  <si>
    <t>Action Jackson</t>
  </si>
  <si>
    <t>Craig R. Baxley</t>
  </si>
  <si>
    <t>Robert Reneau</t>
  </si>
  <si>
    <t>Carl Weathers</t>
  </si>
  <si>
    <t>20256975.0</t>
  </si>
  <si>
    <t>Bright Lights, Big City</t>
  </si>
  <si>
    <t>Jay McInerney</t>
  </si>
  <si>
    <t>16118077.0</t>
  </si>
  <si>
    <t>Shoot to Kill</t>
  </si>
  <si>
    <t>Harv Zimmel</t>
  </si>
  <si>
    <t>29300090.0</t>
  </si>
  <si>
    <t>The Beast of War</t>
  </si>
  <si>
    <t>September 7, 1988 (France)</t>
  </si>
  <si>
    <t>George Dzundza</t>
  </si>
  <si>
    <t>161004.0</t>
  </si>
  <si>
    <t>Lady in White</t>
  </si>
  <si>
    <t>Frank LaLoggia</t>
  </si>
  <si>
    <t>Lukas Haas</t>
  </si>
  <si>
    <t>1705139.0</t>
  </si>
  <si>
    <t>New Sky Communications Inc.</t>
  </si>
  <si>
    <t>Gorillas in the Mist</t>
  </si>
  <si>
    <t>October 7, 1988 (United States)</t>
  </si>
  <si>
    <t>Harold T.P. Hayes</t>
  </si>
  <si>
    <t>61149479.0</t>
  </si>
  <si>
    <t>Alien Nation</t>
  </si>
  <si>
    <t>Rockne S. O'Bannon</t>
  </si>
  <si>
    <t>32155047.0</t>
  </si>
  <si>
    <t>Betrayed</t>
  </si>
  <si>
    <t>August 26, 1988 (United States)</t>
  </si>
  <si>
    <t>25816139.0</t>
  </si>
  <si>
    <t>Miracle Mile</t>
  </si>
  <si>
    <t>1145404.0</t>
  </si>
  <si>
    <t>Buster</t>
  </si>
  <si>
    <t>David Green</t>
  </si>
  <si>
    <t>Colin Shindler</t>
  </si>
  <si>
    <t>Phil Collins</t>
  </si>
  <si>
    <t>540000.0</t>
  </si>
  <si>
    <t>The Movie Group</t>
  </si>
  <si>
    <t>Big Top Pee-wee</t>
  </si>
  <si>
    <t>15122324.0</t>
  </si>
  <si>
    <t>For Keeps?</t>
  </si>
  <si>
    <t>Tim Kazurinsky</t>
  </si>
  <si>
    <t>17514553.0</t>
  </si>
  <si>
    <t>Appointment with Death</t>
  </si>
  <si>
    <t>April 27, 1988 (France)</t>
  </si>
  <si>
    <t>Agatha Christie</t>
  </si>
  <si>
    <t>960040.0</t>
  </si>
  <si>
    <t>Some Girls</t>
  </si>
  <si>
    <t>Rupert Walters</t>
  </si>
  <si>
    <t>401421.0</t>
  </si>
  <si>
    <t>Critters 2</t>
  </si>
  <si>
    <t>David Twohy</t>
  </si>
  <si>
    <t>Scott Grimes</t>
  </si>
  <si>
    <t>3813293.0</t>
  </si>
  <si>
    <t>Dead Heat</t>
  </si>
  <si>
    <t>Mark Goldblatt</t>
  </si>
  <si>
    <t>Terry Black</t>
  </si>
  <si>
    <t>3588626.0</t>
  </si>
  <si>
    <t>Talk Radio</t>
  </si>
  <si>
    <t>Stephen Singular</t>
  </si>
  <si>
    <t>Eric Bogosian</t>
  </si>
  <si>
    <t>3468572.0</t>
  </si>
  <si>
    <t>Satisfaction</t>
  </si>
  <si>
    <t>Joan Freeman</t>
  </si>
  <si>
    <t>Justine Bateman</t>
  </si>
  <si>
    <t>8253123.0</t>
  </si>
  <si>
    <t>National Broadcasting Company (NBC)</t>
  </si>
  <si>
    <t>October 27, 1989 (United States)</t>
  </si>
  <si>
    <t>James Oliver Curwood</t>
  </si>
  <si>
    <t>Tchéky Karyo</t>
  </si>
  <si>
    <t>31753898.0</t>
  </si>
  <si>
    <t>Price</t>
  </si>
  <si>
    <t>The Milagro Beanfield War</t>
  </si>
  <si>
    <t>John Nichols</t>
  </si>
  <si>
    <t>Rubén Blades</t>
  </si>
  <si>
    <t>13825794.0</t>
  </si>
  <si>
    <t>Esparza</t>
  </si>
  <si>
    <t>18 Again!</t>
  </si>
  <si>
    <t>April 8, 1988 (United States)</t>
  </si>
  <si>
    <t>Paul Flaherty</t>
  </si>
  <si>
    <t>Josh Goldstein</t>
  </si>
  <si>
    <t>Charlie Schlatter</t>
  </si>
  <si>
    <t>2567099.0</t>
  </si>
  <si>
    <t>Vice Versa</t>
  </si>
  <si>
    <t>13664060.0</t>
  </si>
  <si>
    <t>Fresh Horses</t>
  </si>
  <si>
    <t>Larry Ketron</t>
  </si>
  <si>
    <t>6640346.0</t>
  </si>
  <si>
    <t>Bat*21</t>
  </si>
  <si>
    <t>8300.0</t>
  </si>
  <si>
    <t>William C. Anderson</t>
  </si>
  <si>
    <t>3966256.0</t>
  </si>
  <si>
    <t>Casual Sex?</t>
  </si>
  <si>
    <t>Geneviève Robert</t>
  </si>
  <si>
    <t>Wendy Goldman</t>
  </si>
  <si>
    <t>12277096.0</t>
  </si>
  <si>
    <t>Jascat</t>
  </si>
  <si>
    <t>Jack's Back</t>
  </si>
  <si>
    <t>Rowdy Herrington</t>
  </si>
  <si>
    <t>Cinema Group</t>
  </si>
  <si>
    <t>Bird</t>
  </si>
  <si>
    <t>Forest Whitaker</t>
  </si>
  <si>
    <t>2181286.0</t>
  </si>
  <si>
    <t>Stealing Home</t>
  </si>
  <si>
    <t>Steven Kampmann</t>
  </si>
  <si>
    <t>7467504.0</t>
  </si>
  <si>
    <t>Salaam Bombay!</t>
  </si>
  <si>
    <t>Mira Nair</t>
  </si>
  <si>
    <t>Shafiq Syed</t>
  </si>
  <si>
    <t>2080758.0</t>
  </si>
  <si>
    <t>Mirabai Films</t>
  </si>
  <si>
    <t>Young Einstein</t>
  </si>
  <si>
    <t>August 4, 1989 (United States)</t>
  </si>
  <si>
    <t>8500.0</t>
  </si>
  <si>
    <t>Yahoo Serious</t>
  </si>
  <si>
    <t>11536599.0</t>
  </si>
  <si>
    <t>Punchline</t>
  </si>
  <si>
    <t>21042667.0</t>
  </si>
  <si>
    <t>Return to Snowy River</t>
  </si>
  <si>
    <t>Geoff Burrowes</t>
  </si>
  <si>
    <t>John Dixon</t>
  </si>
  <si>
    <t>Tom Burlinson</t>
  </si>
  <si>
    <t>13687027.0</t>
  </si>
  <si>
    <t>Burrowes Film Group</t>
  </si>
  <si>
    <t>Moving</t>
  </si>
  <si>
    <t>Andy Breckman</t>
  </si>
  <si>
    <t>10815378.0</t>
  </si>
  <si>
    <t>And God Created Woman</t>
  </si>
  <si>
    <t>Roger Vadim</t>
  </si>
  <si>
    <t>R.J. Stewart</t>
  </si>
  <si>
    <t>Rebecca De Mornay</t>
  </si>
  <si>
    <t>717376.0</t>
  </si>
  <si>
    <t>High Hopes</t>
  </si>
  <si>
    <t>May 25, 1989 (Italy)</t>
  </si>
  <si>
    <t>Mike Leigh</t>
  </si>
  <si>
    <t>Phil Davis</t>
  </si>
  <si>
    <t>1192322.0</t>
  </si>
  <si>
    <t>Portman Productions</t>
  </si>
  <si>
    <t>Little Nikita</t>
  </si>
  <si>
    <t>1733070.0</t>
  </si>
  <si>
    <t>Camille Claudel</t>
  </si>
  <si>
    <t>December 21, 1989 (United States)</t>
  </si>
  <si>
    <t>Bruno Nuytten</t>
  </si>
  <si>
    <t>Reine-Marie Paris</t>
  </si>
  <si>
    <t>3331297.0</t>
  </si>
  <si>
    <t>Les Films Christian Fechner</t>
  </si>
  <si>
    <t>175.0</t>
  </si>
  <si>
    <t>Torch Song Trilogy</t>
  </si>
  <si>
    <t>Harvey Fierstein</t>
  </si>
  <si>
    <t>4870903.0</t>
  </si>
  <si>
    <t>Vibes</t>
  </si>
  <si>
    <t>Ken Kwapis</t>
  </si>
  <si>
    <t>Deborah Blum</t>
  </si>
  <si>
    <t>Cyndi Lauper</t>
  </si>
  <si>
    <t>1883811.0</t>
  </si>
  <si>
    <t>Imagine Entertainment</t>
  </si>
  <si>
    <t>36 fillette</t>
  </si>
  <si>
    <t>Catherine Breillat</t>
  </si>
  <si>
    <t>Delphine Zentout</t>
  </si>
  <si>
    <t>CB Films</t>
  </si>
  <si>
    <t>D.O.A.</t>
  </si>
  <si>
    <t>Mystery</t>
  </si>
  <si>
    <t>Annabel Jankel</t>
  </si>
  <si>
    <t>12706478.0</t>
  </si>
  <si>
    <t>Bigelow Productions</t>
  </si>
  <si>
    <t>Braddock: Missing in Action III</t>
  </si>
  <si>
    <t>Aaron Norris</t>
  </si>
  <si>
    <t>6193901.0</t>
  </si>
  <si>
    <t>Red Scorpion</t>
  </si>
  <si>
    <t>April 21, 1989 (United States)</t>
  </si>
  <si>
    <t>Robert Abramoff</t>
  </si>
  <si>
    <t>4192440.0</t>
  </si>
  <si>
    <t>Abramoff Production</t>
  </si>
  <si>
    <t>Drowning by Numbers</t>
  </si>
  <si>
    <t>June 1991 (United States)</t>
  </si>
  <si>
    <t>Bernard Hill</t>
  </si>
  <si>
    <t>424773.0</t>
  </si>
  <si>
    <t>Watchers</t>
  </si>
  <si>
    <t>Jon Hess</t>
  </si>
  <si>
    <t>Dean R. Koontz</t>
  </si>
  <si>
    <t>940173.0</t>
  </si>
  <si>
    <t>Concorde Pictures</t>
  </si>
  <si>
    <t>Rocket Gibraltar</t>
  </si>
  <si>
    <t>September 2, 1988 (United States)</t>
  </si>
  <si>
    <t>Amos Poe</t>
  </si>
  <si>
    <t>187349.0</t>
  </si>
  <si>
    <t>The Unholy</t>
  </si>
  <si>
    <t>Camilo Vila</t>
  </si>
  <si>
    <t>Philip Yordan</t>
  </si>
  <si>
    <t>6337299.0</t>
  </si>
  <si>
    <t>Not of This Earth</t>
  </si>
  <si>
    <t>Jim Wynorski</t>
  </si>
  <si>
    <t>R.J. Robertson</t>
  </si>
  <si>
    <t>Traci Lords</t>
  </si>
  <si>
    <t>210000.0</t>
  </si>
  <si>
    <t>Miracle Pictures</t>
  </si>
  <si>
    <t>A New Life</t>
  </si>
  <si>
    <t>497.0</t>
  </si>
  <si>
    <t>7721852.0</t>
  </si>
  <si>
    <t>Robert Downey Jr.</t>
  </si>
  <si>
    <t>5979011.0</t>
  </si>
  <si>
    <t>Arthur 2: on the Rocks</t>
  </si>
  <si>
    <t>14681192.0</t>
  </si>
  <si>
    <t>Messenger of Death</t>
  </si>
  <si>
    <t>September 17, 1988 (United States)</t>
  </si>
  <si>
    <t>Rex Burns</t>
  </si>
  <si>
    <t>3074681.0</t>
  </si>
  <si>
    <t>Memories of Me</t>
  </si>
  <si>
    <t>994.0</t>
  </si>
  <si>
    <t>Billy Crystal</t>
  </si>
  <si>
    <t>3965604.0</t>
  </si>
  <si>
    <t>Chocolat</t>
  </si>
  <si>
    <t>May 1989 (United States)</t>
  </si>
  <si>
    <t>Claire Denis</t>
  </si>
  <si>
    <t>Isaach De Bankolé</t>
  </si>
  <si>
    <t>2319801.0</t>
  </si>
  <si>
    <t>Caroline Productions</t>
  </si>
  <si>
    <t>The Couch Trip</t>
  </si>
  <si>
    <t>Ken Kolb</t>
  </si>
  <si>
    <t>11005304.0</t>
  </si>
  <si>
    <t>Without a Clue</t>
  </si>
  <si>
    <t>Gary Murphy</t>
  </si>
  <si>
    <t>8539181.0</t>
  </si>
  <si>
    <t>Bad Dreams</t>
  </si>
  <si>
    <t>Andrew Fleming</t>
  </si>
  <si>
    <t>Jennifer Rubin</t>
  </si>
  <si>
    <t>9797098.0</t>
  </si>
  <si>
    <t>No Frills Film Production</t>
  </si>
  <si>
    <t>Another Woman</t>
  </si>
  <si>
    <t>Gena Rowlands</t>
  </si>
  <si>
    <t>1562749.0</t>
  </si>
  <si>
    <t>Paperhouse</t>
  </si>
  <si>
    <t>February 17, 1989 (United States)</t>
  </si>
  <si>
    <t>Bernard Rose</t>
  </si>
  <si>
    <t>Catherine Storr</t>
  </si>
  <si>
    <t>Charlotte Burke</t>
  </si>
  <si>
    <t>241278.0</t>
  </si>
  <si>
    <t>Sunset</t>
  </si>
  <si>
    <t>4594452.0</t>
  </si>
  <si>
    <t>Cecchi Gori Group Tiger Cinematografica</t>
  </si>
  <si>
    <t>Cop</t>
  </si>
  <si>
    <t>James B. Harris</t>
  </si>
  <si>
    <t>James Ellroy</t>
  </si>
  <si>
    <t>1984315.0</t>
  </si>
  <si>
    <t>Pulse</t>
  </si>
  <si>
    <t>Paul Golding</t>
  </si>
  <si>
    <t>Cliff De Young</t>
  </si>
  <si>
    <t>40397.0</t>
  </si>
  <si>
    <t>Stormy Monday</t>
  </si>
  <si>
    <t>May 1988 (United States)</t>
  </si>
  <si>
    <t>Mike Figgis</t>
  </si>
  <si>
    <t>1791328.0</t>
  </si>
  <si>
    <t>Heart of Midnight</t>
  </si>
  <si>
    <t>March 3, 1989 (United States)</t>
  </si>
  <si>
    <t>Matthew Chapman</t>
  </si>
  <si>
    <t>Jennifer Jason Leigh</t>
  </si>
  <si>
    <t>Switching Channels</t>
  </si>
  <si>
    <t>Ben Hecht</t>
  </si>
  <si>
    <t>9129999.0</t>
  </si>
  <si>
    <t>Miles from Home</t>
  </si>
  <si>
    <t>September 16, 1988 (United States)</t>
  </si>
  <si>
    <t>Gary Sinise</t>
  </si>
  <si>
    <t>188964.0</t>
  </si>
  <si>
    <t>Cinecom Pictures</t>
  </si>
  <si>
    <t>Clean and Sober</t>
  </si>
  <si>
    <t>August 10, 1988 (United States)</t>
  </si>
  <si>
    <t>Glenn Gordon Caron</t>
  </si>
  <si>
    <t>8674093.0</t>
  </si>
  <si>
    <t>Crossing Delancey</t>
  </si>
  <si>
    <t>Joan Micklin Silver</t>
  </si>
  <si>
    <t>Susan Sandler</t>
  </si>
  <si>
    <t>Amy Irving</t>
  </si>
  <si>
    <t>16262415.0</t>
  </si>
  <si>
    <t>Things Change</t>
  </si>
  <si>
    <t>3527886.0</t>
  </si>
  <si>
    <t>Kansas</t>
  </si>
  <si>
    <t>David Stevens</t>
  </si>
  <si>
    <t>Spencer Eastman</t>
  </si>
  <si>
    <t>2432536.0</t>
  </si>
  <si>
    <t>Hot to Trot</t>
  </si>
  <si>
    <t>Stephen Neigher</t>
  </si>
  <si>
    <t>Bobcat Goldthwait</t>
  </si>
  <si>
    <t>6436211.0</t>
  </si>
  <si>
    <t>Shakedown</t>
  </si>
  <si>
    <t>10068039.0</t>
  </si>
  <si>
    <t>976-EVIL</t>
  </si>
  <si>
    <t>March 24, 1989 (United States)</t>
  </si>
  <si>
    <t>2955917.0</t>
  </si>
  <si>
    <t>Pascali's Island</t>
  </si>
  <si>
    <t>August 1988 (United States)</t>
  </si>
  <si>
    <t>1451857.0</t>
  </si>
  <si>
    <t>Avenue Pictures</t>
  </si>
  <si>
    <t>Everybody's All-American</t>
  </si>
  <si>
    <t>Frank Deford</t>
  </si>
  <si>
    <t>12638294.0</t>
  </si>
  <si>
    <t>New Visions</t>
  </si>
  <si>
    <t>Heartbreak Hotel</t>
  </si>
  <si>
    <t>5509417.0</t>
  </si>
  <si>
    <t>Silver Screen Partners III</t>
  </si>
  <si>
    <t>The Chocolate War</t>
  </si>
  <si>
    <t>Robert Cormier</t>
  </si>
  <si>
    <t>John Glover</t>
  </si>
  <si>
    <t>303624.0</t>
  </si>
  <si>
    <t>Management Company Entertainment Group (MCEG)</t>
  </si>
  <si>
    <t>It Takes Two</t>
  </si>
  <si>
    <t>688.0</t>
  </si>
  <si>
    <t>George Newbern</t>
  </si>
  <si>
    <t>344375.0</t>
  </si>
  <si>
    <t>Iron Eagle II</t>
  </si>
  <si>
    <t>10497324.0</t>
  </si>
  <si>
    <t>Party Line</t>
  </si>
  <si>
    <t>October 1988 (United States)</t>
  </si>
  <si>
    <t>309.0</t>
  </si>
  <si>
    <t>William Webb</t>
  </si>
  <si>
    <t>Richard Brandes</t>
  </si>
  <si>
    <t>Richard Hatch</t>
  </si>
  <si>
    <t>Westwind</t>
  </si>
  <si>
    <t>The Kiss</t>
  </si>
  <si>
    <t>Pen Densham</t>
  </si>
  <si>
    <t>Tom Ropelewski</t>
  </si>
  <si>
    <t>Joanna Pacula</t>
  </si>
  <si>
    <t>1869148.0</t>
  </si>
  <si>
    <t>Spellbinder</t>
  </si>
  <si>
    <t>Janet Greek</t>
  </si>
  <si>
    <t>Tracy Tormé</t>
  </si>
  <si>
    <t>Tim Daly</t>
  </si>
  <si>
    <t>657446.0</t>
  </si>
  <si>
    <t>Patty Hearst</t>
  </si>
  <si>
    <t>Patricia Hearst</t>
  </si>
  <si>
    <t>Natasha Richardson</t>
  </si>
  <si>
    <t>1223326.0</t>
  </si>
  <si>
    <t>A Handful of Dust</t>
  </si>
  <si>
    <t>June 24, 1988 (United States)</t>
  </si>
  <si>
    <t>Charles Sturridge</t>
  </si>
  <si>
    <t>Evelyn Waugh</t>
  </si>
  <si>
    <t>1560700.0</t>
  </si>
  <si>
    <t>Handful of Dust</t>
  </si>
  <si>
    <t>Criminal Law</t>
  </si>
  <si>
    <t>April 28, 1989 (United States)</t>
  </si>
  <si>
    <t>Martin Campbell</t>
  </si>
  <si>
    <t>Mark Kasdan</t>
  </si>
  <si>
    <t>9974446.0</t>
  </si>
  <si>
    <t>A Summer Story</t>
  </si>
  <si>
    <t>July 23, 1988 (South Korea)</t>
  </si>
  <si>
    <t>998.0</t>
  </si>
  <si>
    <t>John Galsworthy</t>
  </si>
  <si>
    <t>Imogen Stubbs</t>
  </si>
  <si>
    <t>Platoon Leader</t>
  </si>
  <si>
    <t>Andrew Deutsch</t>
  </si>
  <si>
    <t>Tony Pierce</t>
  </si>
  <si>
    <t>1348771.0</t>
  </si>
  <si>
    <t>The Girl in a Swing</t>
  </si>
  <si>
    <t>September 29, 1989 (United States)</t>
  </si>
  <si>
    <t>613.0</t>
  </si>
  <si>
    <t>Gordon Hessler</t>
  </si>
  <si>
    <t>Richard Adams</t>
  </si>
  <si>
    <t>Meg Tilly</t>
  </si>
  <si>
    <t>747013.0</t>
  </si>
  <si>
    <t>Panorama</t>
  </si>
  <si>
    <t>Permanent Record</t>
  </si>
  <si>
    <t>Marisa Silver</t>
  </si>
  <si>
    <t>Jarre Fees</t>
  </si>
  <si>
    <t>Alan Boyce</t>
  </si>
  <si>
    <t>1893139.0</t>
  </si>
  <si>
    <t>Hero and the Terror</t>
  </si>
  <si>
    <t>Michael Blodgett</t>
  </si>
  <si>
    <t>5301200.0</t>
  </si>
  <si>
    <t>Illegally Yours</t>
  </si>
  <si>
    <t>949.0</t>
  </si>
  <si>
    <t>Michael Kaplan</t>
  </si>
  <si>
    <t>259019.0</t>
  </si>
  <si>
    <t>Crescent Moon</t>
  </si>
  <si>
    <t>Track 29</t>
  </si>
  <si>
    <t>July 12, 1988 (United States)</t>
  </si>
  <si>
    <t>Theresa Russell</t>
  </si>
  <si>
    <t>429028.0</t>
  </si>
  <si>
    <t>Distant Voices, Still Lives</t>
  </si>
  <si>
    <t>November 16, 1988 (France)</t>
  </si>
  <si>
    <t>Terence Davies</t>
  </si>
  <si>
    <t>Pete Postlethwaite</t>
  </si>
  <si>
    <t>771745.0</t>
  </si>
  <si>
    <t>Ernest Saves Christmas</t>
  </si>
  <si>
    <t>Ed Turner</t>
  </si>
  <si>
    <t>28202109.0</t>
  </si>
  <si>
    <t>Feds</t>
  </si>
  <si>
    <t>October 28, 1988 (United States)</t>
  </si>
  <si>
    <t>Daniel Goldberg</t>
  </si>
  <si>
    <t>3838793.0</t>
  </si>
  <si>
    <t>Moon Over Parador</t>
  </si>
  <si>
    <t>Charles G. Booth</t>
  </si>
  <si>
    <t>11444204.0</t>
  </si>
  <si>
    <t>Salome's Last Dance</t>
  </si>
  <si>
    <t>June 1988 (United States)</t>
  </si>
  <si>
    <t>Oscar Wilde</t>
  </si>
  <si>
    <t>Jolly Russell Productions</t>
  </si>
  <si>
    <t>Off Limits</t>
  </si>
  <si>
    <t>7242035.0</t>
  </si>
  <si>
    <t>Tapeheads</t>
  </si>
  <si>
    <t>Bill Fishman</t>
  </si>
  <si>
    <t>343786.0</t>
  </si>
  <si>
    <t>Apartment Zero</t>
  </si>
  <si>
    <t>September 15, 1989 (United Kingdom)</t>
  </si>
  <si>
    <t>Hart Bochner</t>
  </si>
  <si>
    <t>1267578.0</t>
  </si>
  <si>
    <t>Producers Representative Organization</t>
  </si>
  <si>
    <t>The Good Mother</t>
  </si>
  <si>
    <t>Michael Bortman</t>
  </si>
  <si>
    <t>4764606.0</t>
  </si>
  <si>
    <t>Indiana Jones and the Last Crusade</t>
  </si>
  <si>
    <t>May 24, 1989 (United States)</t>
  </si>
  <si>
    <t>707000.0</t>
  </si>
  <si>
    <t>48000000.0</t>
  </si>
  <si>
    <t>474171806.0</t>
  </si>
  <si>
    <t>Road House</t>
  </si>
  <si>
    <t>30050028.0</t>
  </si>
  <si>
    <t>Silver Pictures</t>
  </si>
  <si>
    <t>June 23, 1989 (United States)</t>
  </si>
  <si>
    <t>346000.0</t>
  </si>
  <si>
    <t>Bob Kane</t>
  </si>
  <si>
    <t>411508343.0</t>
  </si>
  <si>
    <t>Bill &amp; Ted's Excellent Adventure</t>
  </si>
  <si>
    <t>Chris Matheson</t>
  </si>
  <si>
    <t>Keanu Reeves</t>
  </si>
  <si>
    <t>40508994.0</t>
  </si>
  <si>
    <t>Field of Dreams</t>
  </si>
  <si>
    <t>May 5, 1989 (United States)</t>
  </si>
  <si>
    <t>W.P. Kinsella</t>
  </si>
  <si>
    <t>84431625.0</t>
  </si>
  <si>
    <t>Gordon Company</t>
  </si>
  <si>
    <t>Dead Poets Society</t>
  </si>
  <si>
    <t>June 9, 1989 (United States)</t>
  </si>
  <si>
    <t>442000.0</t>
  </si>
  <si>
    <t>Tom Schulman</t>
  </si>
  <si>
    <t>16400000.0</t>
  </si>
  <si>
    <t>235860116.0</t>
  </si>
  <si>
    <t>The Little Mermaid</t>
  </si>
  <si>
    <t>November 17, 1989 (United States)</t>
  </si>
  <si>
    <t>244000.0</t>
  </si>
  <si>
    <t>Ron Clements</t>
  </si>
  <si>
    <t>John Musker</t>
  </si>
  <si>
    <t>Jodi Benson</t>
  </si>
  <si>
    <t>211343479.0</t>
  </si>
  <si>
    <t>The Abyss</t>
  </si>
  <si>
    <t>August 9, 1989 (United States)</t>
  </si>
  <si>
    <t>167000.0</t>
  </si>
  <si>
    <t>90000098.0</t>
  </si>
  <si>
    <t>Back to the Future Part II</t>
  </si>
  <si>
    <t>November 22, 1989 (United States)</t>
  </si>
  <si>
    <t>494000.0</t>
  </si>
  <si>
    <t>332500002.0</t>
  </si>
  <si>
    <t>Do the Right Thing</t>
  </si>
  <si>
    <t>Danny Aiello</t>
  </si>
  <si>
    <t>37295445.0</t>
  </si>
  <si>
    <t>Honey, I Shrunk the Kids</t>
  </si>
  <si>
    <t>146000.0</t>
  </si>
  <si>
    <t>Joe Johnston</t>
  </si>
  <si>
    <t>222724172.0</t>
  </si>
  <si>
    <t>Turner &amp; Hooch</t>
  </si>
  <si>
    <t>July 28, 1989 (United States)</t>
  </si>
  <si>
    <t>Dennis Shryack</t>
  </si>
  <si>
    <t>71079915.0</t>
  </si>
  <si>
    <t>Weekend at Bernie's</t>
  </si>
  <si>
    <t>July 5, 1989 (United States)</t>
  </si>
  <si>
    <t>30218387.0</t>
  </si>
  <si>
    <t>The Karate Kid Part III</t>
  </si>
  <si>
    <t>June 30, 1989 (United States)</t>
  </si>
  <si>
    <t>38956288.0</t>
  </si>
  <si>
    <t>Sex, Lies, and Videotape</t>
  </si>
  <si>
    <t>September 22, 1989 (United States)</t>
  </si>
  <si>
    <t>Steven Soderbergh</t>
  </si>
  <si>
    <t>24741667.0</t>
  </si>
  <si>
    <t>Outlaw Productions (I)</t>
  </si>
  <si>
    <t>When Harry Met Sally...</t>
  </si>
  <si>
    <t>201000.0</t>
  </si>
  <si>
    <t>93232006.0</t>
  </si>
  <si>
    <t>Castle Rock Entertainment</t>
  </si>
  <si>
    <t>Major League</t>
  </si>
  <si>
    <t>April 7, 1989 (United States)</t>
  </si>
  <si>
    <t>64000.0</t>
  </si>
  <si>
    <t>49797148.0</t>
  </si>
  <si>
    <t>Steel Magnolias</t>
  </si>
  <si>
    <t>Robert Harling</t>
  </si>
  <si>
    <t>96759512.0</t>
  </si>
  <si>
    <t>Pet Sematary</t>
  </si>
  <si>
    <t>Dale Midkiff</t>
  </si>
  <si>
    <t>57470138.0</t>
  </si>
  <si>
    <t>Uncle Buck</t>
  </si>
  <si>
    <t>August 16, 1989 (United States)</t>
  </si>
  <si>
    <t>79258538.0</t>
  </si>
  <si>
    <t>Ghostbusters II</t>
  </si>
  <si>
    <t>June 16, 1989 (United States)</t>
  </si>
  <si>
    <t>215394738.0</t>
  </si>
  <si>
    <t>Tango &amp; Cash</t>
  </si>
  <si>
    <t>December 22, 1989 (United States)</t>
  </si>
  <si>
    <t>Randy Feldman</t>
  </si>
  <si>
    <t>63408614.0</t>
  </si>
  <si>
    <t>Born on the Fourth of July</t>
  </si>
  <si>
    <t>January 5, 1990 (United States)</t>
  </si>
  <si>
    <t>Ron Kovic</t>
  </si>
  <si>
    <t>161001698.0</t>
  </si>
  <si>
    <t>Ixtlan</t>
  </si>
  <si>
    <t>Glory</t>
  </si>
  <si>
    <t>February 16, 1990 (United States)</t>
  </si>
  <si>
    <t>126000.0</t>
  </si>
  <si>
    <t>Kevin Jarre</t>
  </si>
  <si>
    <t>26979166.0</t>
  </si>
  <si>
    <t>Parenthood</t>
  </si>
  <si>
    <t>August 2, 1989 (United States)</t>
  </si>
  <si>
    <t>126297830.0</t>
  </si>
  <si>
    <t>Lethal Weapon 2</t>
  </si>
  <si>
    <t>July 7, 1989 (United States)</t>
  </si>
  <si>
    <t>166000.0</t>
  </si>
  <si>
    <t>227853986.0</t>
  </si>
  <si>
    <t>National Lampoon's Christmas Vacation</t>
  </si>
  <si>
    <t>December 1, 1989 (United States)</t>
  </si>
  <si>
    <t>164000.0</t>
  </si>
  <si>
    <t>Jeremiah S. Chechik</t>
  </si>
  <si>
    <t>73594646.0</t>
  </si>
  <si>
    <t>The 'Burbs</t>
  </si>
  <si>
    <t>49101993.0</t>
  </si>
  <si>
    <t>Say Anything</t>
  </si>
  <si>
    <t>April 14, 1989 (United States)</t>
  </si>
  <si>
    <t>85000.0</t>
  </si>
  <si>
    <t>21515196.0</t>
  </si>
  <si>
    <t>Gracie Films</t>
  </si>
  <si>
    <t>License to Kill</t>
  </si>
  <si>
    <t>July 14, 1989 (United States)</t>
  </si>
  <si>
    <t>Michael G. Wilson</t>
  </si>
  <si>
    <t>156167015.0</t>
  </si>
  <si>
    <t>Danjaq</t>
  </si>
  <si>
    <t>Shirley Valentine</t>
  </si>
  <si>
    <t>August 30, 1989 (United States)</t>
  </si>
  <si>
    <t>Pauline Collins</t>
  </si>
  <si>
    <t>6056912.0</t>
  </si>
  <si>
    <t>Harlem Nights</t>
  </si>
  <si>
    <t>60864870.0</t>
  </si>
  <si>
    <t>Eddie Murphy Productions</t>
  </si>
  <si>
    <t>Lock Up</t>
  </si>
  <si>
    <t>Richard Smith</t>
  </si>
  <si>
    <t>22099847.0</t>
  </si>
  <si>
    <t>White Eagle</t>
  </si>
  <si>
    <t>The Cook, the Thief, His Wife &amp; Her Lover</t>
  </si>
  <si>
    <t>April 6, 1990 (United States)</t>
  </si>
  <si>
    <t>Richard Bohringer</t>
  </si>
  <si>
    <t>7724701.0</t>
  </si>
  <si>
    <t>Allarts</t>
  </si>
  <si>
    <t>Warlock</t>
  </si>
  <si>
    <t>January 11, 1991 (United States)</t>
  </si>
  <si>
    <t>Julian Sands</t>
  </si>
  <si>
    <t>9094451.0</t>
  </si>
  <si>
    <t>See No Evil, Hear No Evil</t>
  </si>
  <si>
    <t>Earl Barret</t>
  </si>
  <si>
    <t>46908987.0</t>
  </si>
  <si>
    <t>Casualties of War</t>
  </si>
  <si>
    <t>August 18, 1989 (United States)</t>
  </si>
  <si>
    <t>Daniel Lang</t>
  </si>
  <si>
    <t>22500000.0</t>
  </si>
  <si>
    <t>18671317.0</t>
  </si>
  <si>
    <t>Art Linson Productions</t>
  </si>
  <si>
    <t>The Package</t>
  </si>
  <si>
    <t>John Bishop</t>
  </si>
  <si>
    <t>10647219.0</t>
  </si>
  <si>
    <t>My Left Foot</t>
  </si>
  <si>
    <t>March 30, 1990 (United States)</t>
  </si>
  <si>
    <t>Jim Sheridan</t>
  </si>
  <si>
    <t>Shane Connaughton</t>
  </si>
  <si>
    <t>14743391.0</t>
  </si>
  <si>
    <t>Ferndale Films</t>
  </si>
  <si>
    <t>The War of the Roses</t>
  </si>
  <si>
    <t>December 8, 1989 (United States)</t>
  </si>
  <si>
    <t>Warren Adler</t>
  </si>
  <si>
    <t>160188546.0</t>
  </si>
  <si>
    <t>Wild Orchid</t>
  </si>
  <si>
    <t>April 27, 1990 (United States)</t>
  </si>
  <si>
    <t>Patricia Louisianna Knop</t>
  </si>
  <si>
    <t>11060485.0</t>
  </si>
  <si>
    <t>Little Monsters</t>
  </si>
  <si>
    <t>Richard Greenberg</t>
  </si>
  <si>
    <t>Terry Rossio</t>
  </si>
  <si>
    <t>Fred Savage</t>
  </si>
  <si>
    <t>793775.0</t>
  </si>
  <si>
    <t>Davis Entertainment</t>
  </si>
  <si>
    <t>The Wizard</t>
  </si>
  <si>
    <t>December 15, 1989 (United States)</t>
  </si>
  <si>
    <t>Todd Holland</t>
  </si>
  <si>
    <t>David Chisholm</t>
  </si>
  <si>
    <t>14278900.0</t>
  </si>
  <si>
    <t>UHF</t>
  </si>
  <si>
    <t>Jay Levey</t>
  </si>
  <si>
    <t>Weird Al' Yankovic</t>
  </si>
  <si>
    <t>6157157.0</t>
  </si>
  <si>
    <t>Cinecorp SAC</t>
  </si>
  <si>
    <t>Look Who's Talking</t>
  </si>
  <si>
    <t>October 13, 1989 (United States)</t>
  </si>
  <si>
    <t>296999813.0</t>
  </si>
  <si>
    <t>Star Trek V: The Final Frontier</t>
  </si>
  <si>
    <t>27800000.0</t>
  </si>
  <si>
    <t>52210049.0</t>
  </si>
  <si>
    <t>Tie Me Up! Tie Me Down!</t>
  </si>
  <si>
    <t>January 22, 1990 (Spain)</t>
  </si>
  <si>
    <t>Victoria Abril</t>
  </si>
  <si>
    <t>4088140.0</t>
  </si>
  <si>
    <t>El Deseo</t>
  </si>
  <si>
    <t>All Dogs Go to Heaven</t>
  </si>
  <si>
    <t>27100027.0</t>
  </si>
  <si>
    <t>Cyborg</t>
  </si>
  <si>
    <t>500000.0</t>
  </si>
  <si>
    <t>10166459.0</t>
  </si>
  <si>
    <t>Always</t>
  </si>
  <si>
    <t>74134790.0</t>
  </si>
  <si>
    <t>Leviathan</t>
  </si>
  <si>
    <t>March 17, 1989 (United States)</t>
  </si>
  <si>
    <t>David Webb Peoples</t>
  </si>
  <si>
    <t>15704614.0</t>
  </si>
  <si>
    <t>Best of the Best</t>
  </si>
  <si>
    <t>November 10, 1989 (United States)</t>
  </si>
  <si>
    <t>Robert Radler</t>
  </si>
  <si>
    <t>Phillip Rhee</t>
  </si>
  <si>
    <t>1700000.0</t>
  </si>
  <si>
    <t>Dead Calm</t>
  </si>
  <si>
    <t>Phillip Noyce</t>
  </si>
  <si>
    <t>Nicole Kidman</t>
  </si>
  <si>
    <t>10400000.0</t>
  </si>
  <si>
    <t>7825009.0</t>
  </si>
  <si>
    <t>Kickboxer</t>
  </si>
  <si>
    <t>September 8, 1989 (United States)</t>
  </si>
  <si>
    <t>Mark DiSalle</t>
  </si>
  <si>
    <t>14697005.0</t>
  </si>
  <si>
    <t>Black Rain</t>
  </si>
  <si>
    <t>134212055.0</t>
  </si>
  <si>
    <t>Troop Beverly Hills</t>
  </si>
  <si>
    <t>Ava Ostern Fries</t>
  </si>
  <si>
    <t>8508843.0</t>
  </si>
  <si>
    <t>Driving Miss Daisy</t>
  </si>
  <si>
    <t>January 26, 1990 (United States)</t>
  </si>
  <si>
    <t>102000.0</t>
  </si>
  <si>
    <t>Alfred Uhry</t>
  </si>
  <si>
    <t>Morgan Freeman</t>
  </si>
  <si>
    <t>145793296.0</t>
  </si>
  <si>
    <t>The Zanuck Company</t>
  </si>
  <si>
    <t>Drugstore Cowboy</t>
  </si>
  <si>
    <t>October 20, 1989 (United States)</t>
  </si>
  <si>
    <t>Gus Van Sant</t>
  </si>
  <si>
    <t>James Fogle</t>
  </si>
  <si>
    <t>4729352.0</t>
  </si>
  <si>
    <t>A Nightmare on Elm Street 5: The Dream Child</t>
  </si>
  <si>
    <t>August 11, 1989 (United States)</t>
  </si>
  <si>
    <t>Stephen Hopkins</t>
  </si>
  <si>
    <t>22168359.0</t>
  </si>
  <si>
    <t>Dream a Little Dream</t>
  </si>
  <si>
    <t>Marc Rocco</t>
  </si>
  <si>
    <t>Daniel Jay Franklin</t>
  </si>
  <si>
    <t>Corey Feldman</t>
  </si>
  <si>
    <t>5552441.0</t>
  </si>
  <si>
    <t>Lightning Pictures</t>
  </si>
  <si>
    <t>Halloween 5: The Revenge of Michael Myers</t>
  </si>
  <si>
    <t>Dominique Othenin-Girard</t>
  </si>
  <si>
    <t>11642254.0</t>
  </si>
  <si>
    <t>Magnum Pictures Inc.</t>
  </si>
  <si>
    <t>DeepStar Six</t>
  </si>
  <si>
    <t>Lewis Abernathy</t>
  </si>
  <si>
    <t>Greg Evigan</t>
  </si>
  <si>
    <t>8143225.0</t>
  </si>
  <si>
    <t>Carolco Entertainment</t>
  </si>
  <si>
    <t>Sea of Love</t>
  </si>
  <si>
    <t>September 15, 1989 (United States)</t>
  </si>
  <si>
    <t>Richard Price</t>
  </si>
  <si>
    <t>110879513.0</t>
  </si>
  <si>
    <t>Skin Deep</t>
  </si>
  <si>
    <t>19674852.0</t>
  </si>
  <si>
    <t>Beco Films</t>
  </si>
  <si>
    <t>K-9</t>
  </si>
  <si>
    <t>Steven Siegel</t>
  </si>
  <si>
    <t>78247647.0</t>
  </si>
  <si>
    <t>Lean on Me</t>
  </si>
  <si>
    <t>31906454.0</t>
  </si>
  <si>
    <t>Norman Twain Productions</t>
  </si>
  <si>
    <t>Henry V</t>
  </si>
  <si>
    <t>November 8, 1989 (United States)</t>
  </si>
  <si>
    <t>Kenneth Branagh</t>
  </si>
  <si>
    <t>William Shakespeare</t>
  </si>
  <si>
    <t>10161099.0</t>
  </si>
  <si>
    <t>Renaissance Films</t>
  </si>
  <si>
    <t>She's Out of Control</t>
  </si>
  <si>
    <t>Seth Winston</t>
  </si>
  <si>
    <t>12065892.0</t>
  </si>
  <si>
    <t>Friday the 13th Part VIII: Jason Takes Manhattan</t>
  </si>
  <si>
    <t>Rob Hedden</t>
  </si>
  <si>
    <t>Jensen Daggett</t>
  </si>
  <si>
    <t>14343976.0</t>
  </si>
  <si>
    <t>Teen Witch</t>
  </si>
  <si>
    <t>Robin Menken</t>
  </si>
  <si>
    <t>Robyn Lively</t>
  </si>
  <si>
    <t>27843.0</t>
  </si>
  <si>
    <t>Valmont</t>
  </si>
  <si>
    <t>Choderlos de Laclos</t>
  </si>
  <si>
    <t>33000000.0</t>
  </si>
  <si>
    <t>1132112.0</t>
  </si>
  <si>
    <t>Renn Productions</t>
  </si>
  <si>
    <t>Scandal</t>
  </si>
  <si>
    <t>Michael Caton-Jones</t>
  </si>
  <si>
    <t>Michael Thomas</t>
  </si>
  <si>
    <t>The Fabulous Baker Boys</t>
  </si>
  <si>
    <t>18428904.0</t>
  </si>
  <si>
    <t>Shocker</t>
  </si>
  <si>
    <t>Michael Murphy</t>
  </si>
  <si>
    <t>16554699.0</t>
  </si>
  <si>
    <t>Next of Kin</t>
  </si>
  <si>
    <t>Michael Jenning</t>
  </si>
  <si>
    <t>15942628.0</t>
  </si>
  <si>
    <t>The Fly II</t>
  </si>
  <si>
    <t>February 10, 1989 (United States)</t>
  </si>
  <si>
    <t>Chris Walas</t>
  </si>
  <si>
    <t>38903179.0</t>
  </si>
  <si>
    <t>She-Devil</t>
  </si>
  <si>
    <t>Fay Weldon</t>
  </si>
  <si>
    <t>15351421.0</t>
  </si>
  <si>
    <t>Mystery Train</t>
  </si>
  <si>
    <t>Masatoshi Nagase</t>
  </si>
  <si>
    <t>1544973.0</t>
  </si>
  <si>
    <t>JVC Entertainment Networks</t>
  </si>
  <si>
    <t>Blaze</t>
  </si>
  <si>
    <t>December 13, 1989 (United States)</t>
  </si>
  <si>
    <t>Blaze Starr</t>
  </si>
  <si>
    <t>19131246.0</t>
  </si>
  <si>
    <t>The Rainbow</t>
  </si>
  <si>
    <t>May 26, 1989 (United States)</t>
  </si>
  <si>
    <t>Sammi Davis</t>
  </si>
  <si>
    <t>11987578.0</t>
  </si>
  <si>
    <t>444055.0</t>
  </si>
  <si>
    <t>Gleaming the Cube</t>
  </si>
  <si>
    <t>Michael Tolkin</t>
  </si>
  <si>
    <t>Christian Slater</t>
  </si>
  <si>
    <t>2777280.0</t>
  </si>
  <si>
    <t>Fletch Lives</t>
  </si>
  <si>
    <t>39450960.0</t>
  </si>
  <si>
    <t>Communion</t>
  </si>
  <si>
    <t>1919653.0</t>
  </si>
  <si>
    <t>Allied Vision</t>
  </si>
  <si>
    <t>Erik the Viking</t>
  </si>
  <si>
    <t>Tim Robbins</t>
  </si>
  <si>
    <t>1932642.0</t>
  </si>
  <si>
    <t>KB Erik the Viking</t>
  </si>
  <si>
    <t>Crimes and Misdemeanors</t>
  </si>
  <si>
    <t>November 3, 1989 (United States)</t>
  </si>
  <si>
    <t>Martin Landau</t>
  </si>
  <si>
    <t>18254702.0</t>
  </si>
  <si>
    <t>An Innocent Man</t>
  </si>
  <si>
    <t>October 6, 1989 (United States)</t>
  </si>
  <si>
    <t>Larry Brothers</t>
  </si>
  <si>
    <t>20047604.0</t>
  </si>
  <si>
    <t>Let It Ride</t>
  </si>
  <si>
    <t>Joe Pytka</t>
  </si>
  <si>
    <t>4973285.0</t>
  </si>
  <si>
    <t>Alleged Productions</t>
  </si>
  <si>
    <t>Loverboy</t>
  </si>
  <si>
    <t>Robin Schiff</t>
  </si>
  <si>
    <t>3960327.0</t>
  </si>
  <si>
    <t>Crescent Film Enterprises</t>
  </si>
  <si>
    <t>Kill Me Again</t>
  </si>
  <si>
    <t>John Dahl</t>
  </si>
  <si>
    <t>283694.0</t>
  </si>
  <si>
    <t>The Gods Must Be Crazy II</t>
  </si>
  <si>
    <t>April 13, 1990 (United States)</t>
  </si>
  <si>
    <t>6291444.0</t>
  </si>
  <si>
    <t>Elrina Investment</t>
  </si>
  <si>
    <t>Millennium</t>
  </si>
  <si>
    <t>Michael Anderson</t>
  </si>
  <si>
    <t>John Varley</t>
  </si>
  <si>
    <t>5777099.0</t>
  </si>
  <si>
    <t>First Millenium Partnership</t>
  </si>
  <si>
    <t>Chances Are</t>
  </si>
  <si>
    <t>Perry Howze</t>
  </si>
  <si>
    <t>Cybill Shepherd</t>
  </si>
  <si>
    <t>16278590.0</t>
  </si>
  <si>
    <t>The Dream Team</t>
  </si>
  <si>
    <t>Jon Connolly</t>
  </si>
  <si>
    <t>28890240.0</t>
  </si>
  <si>
    <t>Last Exit to Brooklyn</t>
  </si>
  <si>
    <t>May 4, 1990 (United States)</t>
  </si>
  <si>
    <t>Uli Edel</t>
  </si>
  <si>
    <t>Hubert Selby Jr.</t>
  </si>
  <si>
    <t>1730005.0</t>
  </si>
  <si>
    <t>Allied Filmmakers</t>
  </si>
  <si>
    <t>Little Nemo: Adventures in Slumberland</t>
  </si>
  <si>
    <t>August 21, 1992 (United States)</t>
  </si>
  <si>
    <t>Masami Hata</t>
  </si>
  <si>
    <t>Gabriel Damon</t>
  </si>
  <si>
    <t>1368000.0</t>
  </si>
  <si>
    <t>TMS Entertainment</t>
  </si>
  <si>
    <t>Kinjite: Forbidden Subjects</t>
  </si>
  <si>
    <t>February 3, 1989 (United States)</t>
  </si>
  <si>
    <t>Harold Nebenzal</t>
  </si>
  <si>
    <t>3416846.0</t>
  </si>
  <si>
    <t>Great Balls of Fire!</t>
  </si>
  <si>
    <t>Myra Lewis</t>
  </si>
  <si>
    <t>13741060.0</t>
  </si>
  <si>
    <t>New York Stories</t>
  </si>
  <si>
    <t>10763469.0</t>
  </si>
  <si>
    <t>Cousins</t>
  </si>
  <si>
    <t>Jean-Charles Tacchella</t>
  </si>
  <si>
    <t>22026369.0</t>
  </si>
  <si>
    <t>Blind Fury</t>
  </si>
  <si>
    <t>March 16, 1990 (United States)</t>
  </si>
  <si>
    <t>Ryôzô Kasahara</t>
  </si>
  <si>
    <t>2692037.0</t>
  </si>
  <si>
    <t>The Return of Swamp Thing</t>
  </si>
  <si>
    <t>Neil Cuthbert</t>
  </si>
  <si>
    <t>Dick Durock</t>
  </si>
  <si>
    <t>192816.0</t>
  </si>
  <si>
    <t>The January Man</t>
  </si>
  <si>
    <t>4611062.0</t>
  </si>
  <si>
    <t>We're No Angels</t>
  </si>
  <si>
    <t>10555348.0</t>
  </si>
  <si>
    <t>Johnny Handsome</t>
  </si>
  <si>
    <t>John Godey</t>
  </si>
  <si>
    <t>7237794.0</t>
  </si>
  <si>
    <t>Who's Harry Crumb?</t>
  </si>
  <si>
    <t>Robert Conte</t>
  </si>
  <si>
    <t>10982364.0</t>
  </si>
  <si>
    <t>The Mighty Quinn</t>
  </si>
  <si>
    <t>Carl Schenkel</t>
  </si>
  <si>
    <t>Albert Z. Carr</t>
  </si>
  <si>
    <t>4557214.0</t>
  </si>
  <si>
    <t>Fat Man and Little Boy</t>
  </si>
  <si>
    <t>3563162.0</t>
  </si>
  <si>
    <t>Police Academy 6: City Under Siege</t>
  </si>
  <si>
    <t>Peter Bonerz</t>
  </si>
  <si>
    <t>11567217.0</t>
  </si>
  <si>
    <t>Her Alibi</t>
  </si>
  <si>
    <t>18699037.0</t>
  </si>
  <si>
    <t>The Blood of Heroes</t>
  </si>
  <si>
    <t>882290.0</t>
  </si>
  <si>
    <t>Pink Cadillac</t>
  </si>
  <si>
    <t>John Eskow</t>
  </si>
  <si>
    <t>12143484.0</t>
  </si>
  <si>
    <t>Malpaso Productions</t>
  </si>
  <si>
    <t>Three Fugitives</t>
  </si>
  <si>
    <t>40586886.0</t>
  </si>
  <si>
    <t>Robot Jox</t>
  </si>
  <si>
    <t>November 21, 1990 (United States)</t>
  </si>
  <si>
    <t>Gary Graham</t>
  </si>
  <si>
    <t>1272977.0</t>
  </si>
  <si>
    <t>No Holds Barred</t>
  </si>
  <si>
    <t>June 2, 1989 (United States)</t>
  </si>
  <si>
    <t>Thomas J. Wright</t>
  </si>
  <si>
    <t>Hulk Hogan</t>
  </si>
  <si>
    <t>16093651.0</t>
  </si>
  <si>
    <t>Family Business</t>
  </si>
  <si>
    <t>12195695.0</t>
  </si>
  <si>
    <t>Wicked Stepmother</t>
  </si>
  <si>
    <t>Larco Productions</t>
  </si>
  <si>
    <t>Chattahoochee</t>
  </si>
  <si>
    <t>April 20, 1990 (United States)</t>
  </si>
  <si>
    <t>Mick Jackson</t>
  </si>
  <si>
    <t>259486.0</t>
  </si>
  <si>
    <t>Stepfather II: Make Room for Daddy</t>
  </si>
  <si>
    <t>Jeff Burr</t>
  </si>
  <si>
    <t>1519796.0</t>
  </si>
  <si>
    <t>Eddie and the Cruisers II: Eddie Lives!</t>
  </si>
  <si>
    <t>P.F. Kluge</t>
  </si>
  <si>
    <t>536508.0</t>
  </si>
  <si>
    <t>Scotti Brothers Pictures (I)</t>
  </si>
  <si>
    <t>The Big Picture</t>
  </si>
  <si>
    <t>December 15, 1989 (Brazil)</t>
  </si>
  <si>
    <t>Michael Varhol</t>
  </si>
  <si>
    <t>117463.0</t>
  </si>
  <si>
    <t>Parents</t>
  </si>
  <si>
    <t>Bob Balaban</t>
  </si>
  <si>
    <t>Christopher Hawthorne</t>
  </si>
  <si>
    <t>Randy Quaid</t>
  </si>
  <si>
    <t>870532.0</t>
  </si>
  <si>
    <t>Jacknife</t>
  </si>
  <si>
    <t>Stephen Metcalfe</t>
  </si>
  <si>
    <t>2049769.0</t>
  </si>
  <si>
    <t>Dad</t>
  </si>
  <si>
    <t>Gary David Goldberg</t>
  </si>
  <si>
    <t>27503037.0</t>
  </si>
  <si>
    <t>Speed Zone</t>
  </si>
  <si>
    <t>Michael Short</t>
  </si>
  <si>
    <t>3077361.0</t>
  </si>
  <si>
    <t>Canadian International Studios VIII</t>
  </si>
  <si>
    <t>How to Get Ahead in Advertising</t>
  </si>
  <si>
    <t>March 29, 1990 (West Germany)</t>
  </si>
  <si>
    <t>418053.0</t>
  </si>
  <si>
    <t>Lisa</t>
  </si>
  <si>
    <t>October 20, 1989 (Argentina)</t>
  </si>
  <si>
    <t>Staci Keanan</t>
  </si>
  <si>
    <t>4347648.0</t>
  </si>
  <si>
    <t>Gary Sherman Productions</t>
  </si>
  <si>
    <t>Out Cold</t>
  </si>
  <si>
    <t>703.0</t>
  </si>
  <si>
    <t>Leonard Glasser</t>
  </si>
  <si>
    <t>294266.0</t>
  </si>
  <si>
    <t>Braunstein and Hamady Productions</t>
  </si>
  <si>
    <t>Longtime Companion</t>
  </si>
  <si>
    <t>May 1, 1990 (Portugal)</t>
  </si>
  <si>
    <t>Norman René</t>
  </si>
  <si>
    <t>Craig Lucas</t>
  </si>
  <si>
    <t>Stephen Caffrey</t>
  </si>
  <si>
    <t>4609953.0</t>
  </si>
  <si>
    <t>Happily Ever After</t>
  </si>
  <si>
    <t>May 28, 1993 (United States)</t>
  </si>
  <si>
    <t>John Howley</t>
  </si>
  <si>
    <t>Martha Moran</t>
  </si>
  <si>
    <t>Edward Asner</t>
  </si>
  <si>
    <t>3299382.0</t>
  </si>
  <si>
    <t>Heart of Dixie</t>
  </si>
  <si>
    <t>677.0</t>
  </si>
  <si>
    <t>Anne Rivers Siddons</t>
  </si>
  <si>
    <t>1097333.0</t>
  </si>
  <si>
    <t>Tap</t>
  </si>
  <si>
    <t>9114702.0</t>
  </si>
  <si>
    <t>A Dry White Season</t>
  </si>
  <si>
    <t>Euzhan Palcy</t>
  </si>
  <si>
    <t>André P. Brink</t>
  </si>
  <si>
    <t>3766879.0</t>
  </si>
  <si>
    <t>Davros Films</t>
  </si>
  <si>
    <t>The Phantom of the Opera</t>
  </si>
  <si>
    <t>Gaston Leroux</t>
  </si>
  <si>
    <t>3953745.0</t>
  </si>
  <si>
    <t>21st Century Film Corporation</t>
  </si>
  <si>
    <t>The Experts</t>
  </si>
  <si>
    <t>Dave Thomas</t>
  </si>
  <si>
    <t>Steven Greene</t>
  </si>
  <si>
    <t>169203.0</t>
  </si>
  <si>
    <t>Triumph of the Spirit</t>
  </si>
  <si>
    <t>December 23, 1989 (South Korea)</t>
  </si>
  <si>
    <t>Shimon Arama</t>
  </si>
  <si>
    <t>408839.0</t>
  </si>
  <si>
    <t>Nova International Films</t>
  </si>
  <si>
    <t>The Unbelievable Truth</t>
  </si>
  <si>
    <t>November 8, 1990 (Australia)</t>
  </si>
  <si>
    <t>Hal Hartley</t>
  </si>
  <si>
    <t>Adrienne Shelly</t>
  </si>
  <si>
    <t>Action Features</t>
  </si>
  <si>
    <t>True Believer</t>
  </si>
  <si>
    <t>Wesley Strick</t>
  </si>
  <si>
    <t>8742750.0</t>
  </si>
  <si>
    <t>The Horror Show</t>
  </si>
  <si>
    <t>James Isaac</t>
  </si>
  <si>
    <t>Allyn Warner</t>
  </si>
  <si>
    <t>1738897.0</t>
  </si>
  <si>
    <t>Sean S. Cunningham Films</t>
  </si>
  <si>
    <t>The Tall Guy</t>
  </si>
  <si>
    <t>September 21, 1990 (United States)</t>
  </si>
  <si>
    <t>Richard Curtis</t>
  </si>
  <si>
    <t>510712.0</t>
  </si>
  <si>
    <t>London Weekend Television (LWT)</t>
  </si>
  <si>
    <t>The Toxic Avenger Part II</t>
  </si>
  <si>
    <t>Michael Herz</t>
  </si>
  <si>
    <t>Lloyd Kaufman</t>
  </si>
  <si>
    <t>Ron Fazio</t>
  </si>
  <si>
    <t>792966.0</t>
  </si>
  <si>
    <t>Dead Bang</t>
  </si>
  <si>
    <t>Robert Foster</t>
  </si>
  <si>
    <t>Don Johnson</t>
  </si>
  <si>
    <t>8125592.0</t>
  </si>
  <si>
    <t>Music Box</t>
  </si>
  <si>
    <t>January 19, 1990 (United States)</t>
  </si>
  <si>
    <t>6263883.0</t>
  </si>
  <si>
    <t>Gross Anatomy</t>
  </si>
  <si>
    <t>Mark Spragg</t>
  </si>
  <si>
    <t>11604598.0</t>
  </si>
  <si>
    <t>Hill/Rosenman</t>
  </si>
  <si>
    <t>Violent Cop</t>
  </si>
  <si>
    <t>July 16, 1999 (United States)</t>
  </si>
  <si>
    <t>Takeshi Kitano</t>
  </si>
  <si>
    <t>Hisashi Nozawa</t>
  </si>
  <si>
    <t>Bandai Media Department</t>
  </si>
  <si>
    <t>Renegades</t>
  </si>
  <si>
    <t>David Rich</t>
  </si>
  <si>
    <t>Kiefer Sutherland</t>
  </si>
  <si>
    <t>9015164.0</t>
  </si>
  <si>
    <t>716.0</t>
  </si>
  <si>
    <t>Richard Baskin</t>
  </si>
  <si>
    <t>Lorraine Bracco</t>
  </si>
  <si>
    <t>2260616.0</t>
  </si>
  <si>
    <t>Sweetie</t>
  </si>
  <si>
    <t>September 28, 1989 (Australia)</t>
  </si>
  <si>
    <t>Jane Campion</t>
  </si>
  <si>
    <t>Gerard Lee</t>
  </si>
  <si>
    <t>Geneviève Lemon</t>
  </si>
  <si>
    <t>938562.0</t>
  </si>
  <si>
    <t>Arenafilm</t>
  </si>
  <si>
    <t>Listen to Me</t>
  </si>
  <si>
    <t>Kirk Cameron</t>
  </si>
  <si>
    <t>4299023.0</t>
  </si>
  <si>
    <t>Miss Firecracker</t>
  </si>
  <si>
    <t>January 19, 1990 (Sweden)</t>
  </si>
  <si>
    <t>Thomas Schlamme</t>
  </si>
  <si>
    <t>Holly Hunter</t>
  </si>
  <si>
    <t>1852655.0</t>
  </si>
  <si>
    <t>Corsair Pictures</t>
  </si>
  <si>
    <t>The Rachel Papers</t>
  </si>
  <si>
    <t>Damian Harris</t>
  </si>
  <si>
    <t>Dexter Fletcher</t>
  </si>
  <si>
    <t>201468.0</t>
  </si>
  <si>
    <t>Initial Film and Television</t>
  </si>
  <si>
    <t>Wired</t>
  </si>
  <si>
    <t>Bob Woodward</t>
  </si>
  <si>
    <t>Michael Chiklis</t>
  </si>
  <si>
    <t>1089000.0</t>
  </si>
  <si>
    <t>FM Entertainment</t>
  </si>
  <si>
    <t>Lost Angels</t>
  </si>
  <si>
    <t>881.0</t>
  </si>
  <si>
    <t>Michael Weller</t>
  </si>
  <si>
    <t>1247946.0</t>
  </si>
  <si>
    <t>Jesus of Montreal</t>
  </si>
  <si>
    <t>May 25, 1990 (United States)</t>
  </si>
  <si>
    <t>Lothaire Bluteau</t>
  </si>
  <si>
    <t>1601612.0</t>
  </si>
  <si>
    <t>Max Films Productions</t>
  </si>
  <si>
    <t>Rooftops</t>
  </si>
  <si>
    <t>490.0</t>
  </si>
  <si>
    <t>Robert Wise</t>
  </si>
  <si>
    <t>Allan A. Goldstein</t>
  </si>
  <si>
    <t>2043889.0</t>
  </si>
  <si>
    <t>Koch Company</t>
  </si>
  <si>
    <t>After Midnight</t>
  </si>
  <si>
    <t>Jim Wheat</t>
  </si>
  <si>
    <t>Ken Wheat</t>
  </si>
  <si>
    <t>Jillian McWhirter</t>
  </si>
  <si>
    <t>76325.0</t>
  </si>
  <si>
    <t>High Bar Productions</t>
  </si>
  <si>
    <t>Disorganized Crime</t>
  </si>
  <si>
    <t>Hoyt Axton</t>
  </si>
  <si>
    <t>7723506.0</t>
  </si>
  <si>
    <t>Kouf/Bigelow Productions</t>
  </si>
  <si>
    <t>Slaves of New York</t>
  </si>
  <si>
    <t>March 1989 (United States)</t>
  </si>
  <si>
    <t>917.0</t>
  </si>
  <si>
    <t>Tama Janowitz</t>
  </si>
  <si>
    <t>Bernadette Peters</t>
  </si>
  <si>
    <t>463972.0</t>
  </si>
  <si>
    <t>Damned River</t>
  </si>
  <si>
    <t>201.0</t>
  </si>
  <si>
    <t>Michael Schroeder</t>
  </si>
  <si>
    <t>John Crowther</t>
  </si>
  <si>
    <t>Stephen Shellen</t>
  </si>
  <si>
    <t>My Twentieth Century</t>
  </si>
  <si>
    <t>January 13, 1990 (Japan)</t>
  </si>
  <si>
    <t>Ildikó Enyedi</t>
  </si>
  <si>
    <t>Dorota Segda</t>
  </si>
  <si>
    <t>Budapest Stúdió Vállalat</t>
  </si>
  <si>
    <t>Scenes from the Class Struggle in Beverly Hills</t>
  </si>
  <si>
    <t>July 1989 (United States)</t>
  </si>
  <si>
    <t>2156471.0</t>
  </si>
  <si>
    <t>North Street Films</t>
  </si>
  <si>
    <t>The Terror Within</t>
  </si>
  <si>
    <t>January 20, 1989 (United States)</t>
  </si>
  <si>
    <t>Thierry Notz</t>
  </si>
  <si>
    <t>Thomas McKelvey Cleaver</t>
  </si>
  <si>
    <t>Andrew Stevens</t>
  </si>
  <si>
    <t>858591.0</t>
  </si>
  <si>
    <t>Farewell to the King</t>
  </si>
  <si>
    <t>Pierre Schoendoerffer</t>
  </si>
  <si>
    <t>2420917.0</t>
  </si>
  <si>
    <t>Cine Location Services</t>
  </si>
  <si>
    <t>See You in the Morning</t>
  </si>
  <si>
    <t>849.0</t>
  </si>
  <si>
    <t>4795009.0</t>
  </si>
  <si>
    <t>I, Madman</t>
  </si>
  <si>
    <t>Jenny Wright</t>
  </si>
  <si>
    <t>Immediate Family</t>
  </si>
  <si>
    <t>Barbara Benedek</t>
  </si>
  <si>
    <t>5932613.0</t>
  </si>
  <si>
    <t>In Country</t>
  </si>
  <si>
    <t>Bobbie Ann Mason</t>
  </si>
  <si>
    <t>3531971.0</t>
  </si>
  <si>
    <t>Winter People</t>
  </si>
  <si>
    <t>John Ehle</t>
  </si>
  <si>
    <t>2023282.0</t>
  </si>
  <si>
    <t>Enemies, A Love Story</t>
  </si>
  <si>
    <t>Isaac Bashevis Singer</t>
  </si>
  <si>
    <t>Ron Silver</t>
  </si>
  <si>
    <t>7754571.0</t>
  </si>
  <si>
    <t>American Ninja 3: Blood Hunt</t>
  </si>
  <si>
    <t>Cedric Sundstrom</t>
  </si>
  <si>
    <t>David Bradley</t>
  </si>
  <si>
    <t>902152.0</t>
  </si>
  <si>
    <t>Breton Film Productions</t>
  </si>
  <si>
    <t>Physical Evidence</t>
  </si>
  <si>
    <t>Steve Ransohoff</t>
  </si>
  <si>
    <t>3560932.0</t>
  </si>
  <si>
    <t>Worth Winning</t>
  </si>
  <si>
    <t>Will Mackenzie</t>
  </si>
  <si>
    <t>Dan Lewandowski</t>
  </si>
  <si>
    <t>3690328.0</t>
  </si>
  <si>
    <t>Edge of Sanity</t>
  </si>
  <si>
    <t>Gérard Kikoïne</t>
  </si>
  <si>
    <t>J.P. Félix</t>
  </si>
  <si>
    <t>Brenda Starr</t>
  </si>
  <si>
    <t>April 15, 1992 (United States)</t>
  </si>
  <si>
    <t>Robert Ellis Miller</t>
  </si>
  <si>
    <t>Noreen Stone</t>
  </si>
  <si>
    <t>67878.0</t>
  </si>
  <si>
    <t>AM/PM Entertainment</t>
  </si>
  <si>
    <t>How I Got Into College</t>
  </si>
  <si>
    <t>Terrel Seltzer</t>
  </si>
  <si>
    <t>1642239.0</t>
  </si>
  <si>
    <t>Mortal Passions</t>
  </si>
  <si>
    <t>274.0</t>
  </si>
  <si>
    <t>Alan Moskowitz</t>
  </si>
  <si>
    <t>Gibraltar Entertainment</t>
  </si>
  <si>
    <t>Old Gringo</t>
  </si>
  <si>
    <t>Carlos Fuentes</t>
  </si>
  <si>
    <t>34000000.0</t>
  </si>
  <si>
    <t>3574256.0</t>
  </si>
  <si>
    <t>Relentless</t>
  </si>
  <si>
    <t>6985999.0</t>
  </si>
  <si>
    <t>Cheetah</t>
  </si>
  <si>
    <t>943.0</t>
  </si>
  <si>
    <t>Jeff Blyth</t>
  </si>
  <si>
    <t>Alan Caillou</t>
  </si>
  <si>
    <t>Keith Coogan</t>
  </si>
  <si>
    <t>8153677.0</t>
  </si>
  <si>
    <t>Monsieur Hire</t>
  </si>
  <si>
    <t>June 1990 (United States)</t>
  </si>
  <si>
    <t>Patrice Leconte</t>
  </si>
  <si>
    <t>Georges Simenon</t>
  </si>
  <si>
    <t>Michel Blanc</t>
  </si>
  <si>
    <t>1417030.0</t>
  </si>
  <si>
    <t>Cinéa</t>
  </si>
  <si>
    <t>Prancer</t>
  </si>
  <si>
    <t>John D. Hancock</t>
  </si>
  <si>
    <t>Greg Taylor</t>
  </si>
  <si>
    <t>Sam Elliott</t>
  </si>
  <si>
    <t>18587135.0</t>
  </si>
  <si>
    <t>Too Beautiful for You</t>
  </si>
  <si>
    <t>April 1990 (United States)</t>
  </si>
  <si>
    <t>1776440.0</t>
  </si>
  <si>
    <t>Getting It Right</t>
  </si>
  <si>
    <t>Elizabeth Jane Howard</t>
  </si>
  <si>
    <t>Jesse Birdsall</t>
  </si>
  <si>
    <t>960385.0</t>
  </si>
  <si>
    <t>Rude Awakening</t>
  </si>
  <si>
    <t>Neil Levy</t>
  </si>
  <si>
    <t>3169719.0</t>
  </si>
  <si>
    <t>Aaron Russo Entertainment</t>
  </si>
  <si>
    <t>Cookie</t>
  </si>
  <si>
    <t>August 23, 1989 (United States)</t>
  </si>
  <si>
    <t>Peter Falk</t>
  </si>
  <si>
    <t>1869417.0</t>
  </si>
  <si>
    <t>Bloodhounds of Broadway</t>
  </si>
  <si>
    <t>Howard Brookner</t>
  </si>
  <si>
    <t>Josef Sommer</t>
  </si>
  <si>
    <t>43671.0</t>
  </si>
  <si>
    <t>American Playhouse Theatrical Films</t>
  </si>
  <si>
    <t>The Toxic Avenger Part III: The Last Temptation of Toxie</t>
  </si>
  <si>
    <t>November 24, 1989 (United States)</t>
  </si>
  <si>
    <t>363561.0</t>
  </si>
  <si>
    <t>Troma Entertainment</t>
  </si>
  <si>
    <t>River of Death</t>
  </si>
  <si>
    <t>Alistair MacLean</t>
  </si>
  <si>
    <t>Staying Together</t>
  </si>
  <si>
    <t>Lee Grant</t>
  </si>
  <si>
    <t>Monte Merrick</t>
  </si>
  <si>
    <t>4348025.0</t>
  </si>
  <si>
    <t>Fast Food</t>
  </si>
  <si>
    <t>Michael A. Simpson</t>
  </si>
  <si>
    <t>Scott B. Sowers</t>
  </si>
  <si>
    <t>Clark Brandon</t>
  </si>
  <si>
    <t>Double Helix Films</t>
  </si>
  <si>
    <t>Martians Go Home</t>
  </si>
  <si>
    <t>666.0</t>
  </si>
  <si>
    <t>Fredric Brown</t>
  </si>
  <si>
    <t>129778.0</t>
  </si>
  <si>
    <t>Edward R. Pressman Productions</t>
  </si>
  <si>
    <t>Night Game</t>
  </si>
  <si>
    <t>710.0</t>
  </si>
  <si>
    <t>337812.0</t>
  </si>
  <si>
    <t>Epic Productions</t>
  </si>
  <si>
    <t>Romero</t>
  </si>
  <si>
    <t>John Sacret Young</t>
  </si>
  <si>
    <t>1316495.0</t>
  </si>
  <si>
    <t>Paulist Pictures</t>
  </si>
  <si>
    <t>84C MoPic</t>
  </si>
  <si>
    <t>Patrick Sheane Duncan</t>
  </si>
  <si>
    <t>Jonathan Emerson</t>
  </si>
  <si>
    <t>Charlie Mopic</t>
  </si>
  <si>
    <t>Rosalie Goes Shopping</t>
  </si>
  <si>
    <t>May 1990 (United States)</t>
  </si>
  <si>
    <t>877.0</t>
  </si>
  <si>
    <t>Christopher Doherty</t>
  </si>
  <si>
    <t>574080.0</t>
  </si>
  <si>
    <t>Bayerischer Rundfunk (BR)</t>
  </si>
  <si>
    <t>True Love</t>
  </si>
  <si>
    <t>696.0</t>
  </si>
  <si>
    <t>Nancy Savoca</t>
  </si>
  <si>
    <t>Annabella Sciorra</t>
  </si>
  <si>
    <t>1354268.0</t>
  </si>
  <si>
    <t>Second Sight</t>
  </si>
  <si>
    <t>Joel Zwick</t>
  </si>
  <si>
    <t>John Larroquette</t>
  </si>
  <si>
    <t>5368865.0</t>
  </si>
  <si>
    <t>A Chorus of Disapproval</t>
  </si>
  <si>
    <t>November 3, 1989 (United Kingdom)</t>
  </si>
  <si>
    <t>776.0</t>
  </si>
  <si>
    <t>Alan Ayckbourn</t>
  </si>
  <si>
    <t>216373.0</t>
  </si>
  <si>
    <t>Curzon Films</t>
  </si>
  <si>
    <t>The Lemon Sisters</t>
  </si>
  <si>
    <t>August 31, 1990 (United States)</t>
  </si>
  <si>
    <t>694.0</t>
  </si>
  <si>
    <t>Jeremy Pikser</t>
  </si>
  <si>
    <t>3473905.0</t>
  </si>
  <si>
    <t>1877618.0</t>
  </si>
  <si>
    <t>Crack House</t>
  </si>
  <si>
    <t>353.0</t>
  </si>
  <si>
    <t>Michael Fischa</t>
  </si>
  <si>
    <t>Blake Schaffer</t>
  </si>
  <si>
    <t>Jim Brown</t>
  </si>
  <si>
    <t>862551.0</t>
  </si>
  <si>
    <t>Silverman Entertainment</t>
  </si>
  <si>
    <t>Goodfellas</t>
  </si>
  <si>
    <t>Nicholas Pileggi</t>
  </si>
  <si>
    <t>46963277.0</t>
  </si>
  <si>
    <t>The Godfather: Part III</t>
  </si>
  <si>
    <t>December 25, 1990 (United States)</t>
  </si>
  <si>
    <t>370000.0</t>
  </si>
  <si>
    <t>136861392.0</t>
  </si>
  <si>
    <t>June 1, 1990 (United States)</t>
  </si>
  <si>
    <t>310000.0</t>
  </si>
  <si>
    <t>Philip K. Dick</t>
  </si>
  <si>
    <t>65000000.0</t>
  </si>
  <si>
    <t>261317921.0</t>
  </si>
  <si>
    <t>March 23, 1990 (United States)</t>
  </si>
  <si>
    <t>299000.0</t>
  </si>
  <si>
    <t>J.F. Lawton</t>
  </si>
  <si>
    <t>463406268.0</t>
  </si>
  <si>
    <t>November 16, 1990 (United States)</t>
  </si>
  <si>
    <t>501000.0</t>
  </si>
  <si>
    <t>Macaulay Culkin</t>
  </si>
  <si>
    <t>476684675.0</t>
  </si>
  <si>
    <t>203000.0</t>
  </si>
  <si>
    <t>505703557.0</t>
  </si>
  <si>
    <t>247000.0</t>
  </si>
  <si>
    <t>Michael Blake</t>
  </si>
  <si>
    <t>424208848.0</t>
  </si>
  <si>
    <t>Tig Productions</t>
  </si>
  <si>
    <t>181.0</t>
  </si>
  <si>
    <t>Tremors</t>
  </si>
  <si>
    <t>Ron Underwood</t>
  </si>
  <si>
    <t>16667084.0</t>
  </si>
  <si>
    <t>Die Hard 2</t>
  </si>
  <si>
    <t>July 3, 1990 (United States)</t>
  </si>
  <si>
    <t>344000.0</t>
  </si>
  <si>
    <t>Steven E. de Souza</t>
  </si>
  <si>
    <t>240031274.0</t>
  </si>
  <si>
    <t>Misery</t>
  </si>
  <si>
    <t>November 30, 1990 (United States)</t>
  </si>
  <si>
    <t>61276872.0</t>
  </si>
  <si>
    <t>Kindergarten Cop</t>
  </si>
  <si>
    <t>December 21, 1990 (United States)</t>
  </si>
  <si>
    <t>140000.0</t>
  </si>
  <si>
    <t>Murray Salem</t>
  </si>
  <si>
    <t>201957688.0</t>
  </si>
  <si>
    <t>The Bonfire of the Vanities</t>
  </si>
  <si>
    <t>15691192.0</t>
  </si>
  <si>
    <t>Kevin Eastman</t>
  </si>
  <si>
    <t>Judith Hoag</t>
  </si>
  <si>
    <t>13500000.0</t>
  </si>
  <si>
    <t>201965915.0</t>
  </si>
  <si>
    <t>888 Productions</t>
  </si>
  <si>
    <t>Edward Scissorhands</t>
  </si>
  <si>
    <t>December 14, 1990 (United States)</t>
  </si>
  <si>
    <t>456000.0</t>
  </si>
  <si>
    <t>Johnny Depp</t>
  </si>
  <si>
    <t>86024005.0</t>
  </si>
  <si>
    <t>The Hunt for Red October</t>
  </si>
  <si>
    <t>March 2, 1990 (United States)</t>
  </si>
  <si>
    <t>Tom Clancy</t>
  </si>
  <si>
    <t>200512643.0</t>
  </si>
  <si>
    <t>Dick Tracy</t>
  </si>
  <si>
    <t>June 15, 1990 (United States)</t>
  </si>
  <si>
    <t>Chester Gould</t>
  </si>
  <si>
    <t>162738726.0</t>
  </si>
  <si>
    <t>Awakenings</t>
  </si>
  <si>
    <t>Oliver Sacks</t>
  </si>
  <si>
    <t>52096475.0</t>
  </si>
  <si>
    <t>The Handmaid's Tale</t>
  </si>
  <si>
    <t>March 9, 1990 (United States)</t>
  </si>
  <si>
    <t>Volker Schlöndorff</t>
  </si>
  <si>
    <t>Margaret Atwood</t>
  </si>
  <si>
    <t>4960385.0</t>
  </si>
  <si>
    <t>Bioskop Film</t>
  </si>
  <si>
    <t>Wild at Heart</t>
  </si>
  <si>
    <t>August 17, 1990 (United States)</t>
  </si>
  <si>
    <t>Barry Gifford</t>
  </si>
  <si>
    <t>14561425.0</t>
  </si>
  <si>
    <t>Predator 2</t>
  </si>
  <si>
    <t>151000.0</t>
  </si>
  <si>
    <t>57120318.0</t>
  </si>
  <si>
    <t>RoboCop 2</t>
  </si>
  <si>
    <t>June 22, 1990 (United States)</t>
  </si>
  <si>
    <t>45681173.0</t>
  </si>
  <si>
    <t>The Witches</t>
  </si>
  <si>
    <t>August 24, 1990 (United States)</t>
  </si>
  <si>
    <t>Roald Dahl</t>
  </si>
  <si>
    <t>10360553.0</t>
  </si>
  <si>
    <t>Jacob's Ladder</t>
  </si>
  <si>
    <t>November 2, 1990 (United States)</t>
  </si>
  <si>
    <t>26118851.0</t>
  </si>
  <si>
    <t>Back to the Future Part III</t>
  </si>
  <si>
    <t>416000.0</t>
  </si>
  <si>
    <t>245077583.0</t>
  </si>
  <si>
    <t>Darkman</t>
  </si>
  <si>
    <t>Liam Neeson</t>
  </si>
  <si>
    <t>48878502.0</t>
  </si>
  <si>
    <t>The Hot Spot</t>
  </si>
  <si>
    <t>October 26, 1990 (United States)</t>
  </si>
  <si>
    <t>Charles Williams</t>
  </si>
  <si>
    <t>1293976.0</t>
  </si>
  <si>
    <t>Cry-Baby</t>
  </si>
  <si>
    <t>8266343.0</t>
  </si>
  <si>
    <t>Presumed Innocent</t>
  </si>
  <si>
    <t>July 27, 1990 (United States)</t>
  </si>
  <si>
    <t>Scott Turow</t>
  </si>
  <si>
    <t>221303188.0</t>
  </si>
  <si>
    <t>Arachnophobia</t>
  </si>
  <si>
    <t>July 18, 1990 (United States)</t>
  </si>
  <si>
    <t>Frank Marshall</t>
  </si>
  <si>
    <t>53208180.0</t>
  </si>
  <si>
    <t>Hollywood Pictures</t>
  </si>
  <si>
    <t>Days of Thunder</t>
  </si>
  <si>
    <t>June 27, 1990 (United States)</t>
  </si>
  <si>
    <t>60000000.0</t>
  </si>
  <si>
    <t>157920733.0</t>
  </si>
  <si>
    <t>King of New York</t>
  </si>
  <si>
    <t>January 5, 1991 (United States)</t>
  </si>
  <si>
    <t>2554476.0</t>
  </si>
  <si>
    <t>Reteitalia</t>
  </si>
  <si>
    <t>Gremlins 2: The New Batch</t>
  </si>
  <si>
    <t>41482207.0</t>
  </si>
  <si>
    <t>Rocky V</t>
  </si>
  <si>
    <t>42000000.0</t>
  </si>
  <si>
    <t>119946358.0</t>
  </si>
  <si>
    <t>Young Guns II</t>
  </si>
  <si>
    <t>August 1, 1990 (United States)</t>
  </si>
  <si>
    <t>44143410.0</t>
  </si>
  <si>
    <t>Miller's Crossing</t>
  </si>
  <si>
    <t>October 5, 1990 (United States)</t>
  </si>
  <si>
    <t>5080409.0</t>
  </si>
  <si>
    <t>Revenge</t>
  </si>
  <si>
    <t>Jim Harrison</t>
  </si>
  <si>
    <t>15645616.0</t>
  </si>
  <si>
    <t>Lord of the Flies</t>
  </si>
  <si>
    <t>Harry Hook</t>
  </si>
  <si>
    <t>William Golding</t>
  </si>
  <si>
    <t>Balthazar Getty</t>
  </si>
  <si>
    <t>13985225.0</t>
  </si>
  <si>
    <t>Nikita</t>
  </si>
  <si>
    <t>April 1991 (United States)</t>
  </si>
  <si>
    <t>Anne Parillaud</t>
  </si>
  <si>
    <t>5017971.0</t>
  </si>
  <si>
    <t>Mermaids</t>
  </si>
  <si>
    <t>Patty Dann</t>
  </si>
  <si>
    <t>35419397.0</t>
  </si>
  <si>
    <t>Child's Play 2</t>
  </si>
  <si>
    <t>November 9, 1990 (United States)</t>
  </si>
  <si>
    <t>John Lafia</t>
  </si>
  <si>
    <t>Alex Vincent</t>
  </si>
  <si>
    <t>35763605.0</t>
  </si>
  <si>
    <t>Joe Versus the Volcano</t>
  </si>
  <si>
    <t>39404261.0</t>
  </si>
  <si>
    <t>Slacker</t>
  </si>
  <si>
    <t>July 5, 1991 (United States)</t>
  </si>
  <si>
    <t>Richard Linklater</t>
  </si>
  <si>
    <t>1228108.0</t>
  </si>
  <si>
    <t>Detour Filmproduction</t>
  </si>
  <si>
    <t>August 10, 1990 (United States)</t>
  </si>
  <si>
    <t>Peter Filardi</t>
  </si>
  <si>
    <t>61489265.0</t>
  </si>
  <si>
    <t>Days of Being Wild</t>
  </si>
  <si>
    <t>December 15, 1990 (Hong Kong)</t>
  </si>
  <si>
    <t>Leslie Cheung</t>
  </si>
  <si>
    <t>3106052.0</t>
  </si>
  <si>
    <t>In-Gear Film</t>
  </si>
  <si>
    <t>The Exorcist III</t>
  </si>
  <si>
    <t>William Peter Blatty</t>
  </si>
  <si>
    <t>39024251.0</t>
  </si>
  <si>
    <t>Quigley Down Under</t>
  </si>
  <si>
    <t>October 19, 1990 (United States)</t>
  </si>
  <si>
    <t>21413105.0</t>
  </si>
  <si>
    <t>Pathé Entertainment</t>
  </si>
  <si>
    <t>Nightbreed</t>
  </si>
  <si>
    <t>8862354.0</t>
  </si>
  <si>
    <t>The Two Jakes</t>
  </si>
  <si>
    <t>10005969.0</t>
  </si>
  <si>
    <t>88 Productions</t>
  </si>
  <si>
    <t>Lionheart</t>
  </si>
  <si>
    <t>Stefani Warren</t>
  </si>
  <si>
    <t>24271196.0</t>
  </si>
  <si>
    <t>Imperial Entertainment Corporation</t>
  </si>
  <si>
    <t>Internal Affairs</t>
  </si>
  <si>
    <t>January 12, 1990 (United States)</t>
  </si>
  <si>
    <t>27734391.0</t>
  </si>
  <si>
    <t>Three Men and a Little Lady</t>
  </si>
  <si>
    <t>71609321.0</t>
  </si>
  <si>
    <t>Problem Child</t>
  </si>
  <si>
    <t>Dennis Dugan</t>
  </si>
  <si>
    <t>Scott Alexander</t>
  </si>
  <si>
    <t>Michael Oliver</t>
  </si>
  <si>
    <t>72270891.0</t>
  </si>
  <si>
    <t>The Grifters</t>
  </si>
  <si>
    <t>January 25, 1991 (United States)</t>
  </si>
  <si>
    <t>Jim Thompson</t>
  </si>
  <si>
    <t>13446769.0</t>
  </si>
  <si>
    <t>My Blue Heaven</t>
  </si>
  <si>
    <t>23591472.0</t>
  </si>
  <si>
    <t>The Rescuers Down Under</t>
  </si>
  <si>
    <t>Hendel Butoy</t>
  </si>
  <si>
    <t>27931461.0</t>
  </si>
  <si>
    <t>Silver Screen Partners IV</t>
  </si>
  <si>
    <t>House Party</t>
  </si>
  <si>
    <t>Reginald Hudlin</t>
  </si>
  <si>
    <t>Christopher Reid</t>
  </si>
  <si>
    <t>26385627.0</t>
  </si>
  <si>
    <t>Jackson/McHenry Company,The</t>
  </si>
  <si>
    <t>Another 48 Hrs.</t>
  </si>
  <si>
    <t>June 8, 1990 (United States)</t>
  </si>
  <si>
    <t>John Fasano</t>
  </si>
  <si>
    <t>38000000.0</t>
  </si>
  <si>
    <t>153518974.0</t>
  </si>
  <si>
    <t>Night of the Living Dead</t>
  </si>
  <si>
    <t>Tom Savini</t>
  </si>
  <si>
    <t>John A. Russo</t>
  </si>
  <si>
    <t>Tony Todd</t>
  </si>
  <si>
    <t>4200000.0</t>
  </si>
  <si>
    <t>5835247.0</t>
  </si>
  <si>
    <t>Pacific Heights</t>
  </si>
  <si>
    <t>September 28, 1990 (United States)</t>
  </si>
  <si>
    <t>Daniel Pyne</t>
  </si>
  <si>
    <t>44926706.0</t>
  </si>
  <si>
    <t>Postcards from the Edge</t>
  </si>
  <si>
    <t>September 14, 1990 (United States)</t>
  </si>
  <si>
    <t>Carrie Fisher</t>
  </si>
  <si>
    <t>39071603.0</t>
  </si>
  <si>
    <t>Henry &amp; June</t>
  </si>
  <si>
    <t>Anaïs Nin</t>
  </si>
  <si>
    <t>Fred Ward</t>
  </si>
  <si>
    <t>23472449.0</t>
  </si>
  <si>
    <t>Hard to Kill</t>
  </si>
  <si>
    <t>Steven McKay</t>
  </si>
  <si>
    <t>47410827.0</t>
  </si>
  <si>
    <t>Pump Up the Volume</t>
  </si>
  <si>
    <t>August 22, 1990 (United States)</t>
  </si>
  <si>
    <t>Allan Moyle</t>
  </si>
  <si>
    <t>11541758.0</t>
  </si>
  <si>
    <t>Hamlet</t>
  </si>
  <si>
    <t>January 18, 1991 (United States)</t>
  </si>
  <si>
    <t>20710451.0</t>
  </si>
  <si>
    <t>Icon Productions</t>
  </si>
  <si>
    <t>The NeverEnding Story II: The Next Chapter</t>
  </si>
  <si>
    <t>February 8, 1991 (United States)</t>
  </si>
  <si>
    <t>Karin Howard</t>
  </si>
  <si>
    <t>Jonathan Brandis</t>
  </si>
  <si>
    <t>Germany</t>
  </si>
  <si>
    <t>17373527.0</t>
  </si>
  <si>
    <t>Men at Work</t>
  </si>
  <si>
    <t>16247964.0</t>
  </si>
  <si>
    <t>Leatherface: Texas Chainsaw Massacre III</t>
  </si>
  <si>
    <t>Kim Henkel</t>
  </si>
  <si>
    <t>Kate Hodge</t>
  </si>
  <si>
    <t>5765562.0</t>
  </si>
  <si>
    <t>Nicolas Entertainment</t>
  </si>
  <si>
    <t>Reversal of Fortune</t>
  </si>
  <si>
    <t>Alan Dershowitz</t>
  </si>
  <si>
    <t>15445131.0</t>
  </si>
  <si>
    <t>Sovereign Pictures</t>
  </si>
  <si>
    <t>Frankenhooker</t>
  </si>
  <si>
    <t>Frank Henenlotter</t>
  </si>
  <si>
    <t>Robert Martin</t>
  </si>
  <si>
    <t>James Lorinz</t>
  </si>
  <si>
    <t>205068.0</t>
  </si>
  <si>
    <t>Levins-Henenlotter</t>
  </si>
  <si>
    <t>State of Grace</t>
  </si>
  <si>
    <t>Dennis McIntyre</t>
  </si>
  <si>
    <t>1911542.0</t>
  </si>
  <si>
    <t>Cinehaus</t>
  </si>
  <si>
    <t>Bird on a Wire</t>
  </si>
  <si>
    <t>May 18, 1990 (United States)</t>
  </si>
  <si>
    <t>138697012.0</t>
  </si>
  <si>
    <t>Memphis Belle</t>
  </si>
  <si>
    <t>October 12, 1990 (United States)</t>
  </si>
  <si>
    <t>27441977.0</t>
  </si>
  <si>
    <t>The Adventures of Ford Fairlane</t>
  </si>
  <si>
    <t>July 11, 1990 (United States)</t>
  </si>
  <si>
    <t>Andrew Dice Clay</t>
  </si>
  <si>
    <t>21413502.0</t>
  </si>
  <si>
    <t>Marked for Death</t>
  </si>
  <si>
    <t>Michael Grais</t>
  </si>
  <si>
    <t>57968936.0</t>
  </si>
  <si>
    <t>Victor &amp; Grais</t>
  </si>
  <si>
    <t>Slumber Party Massacre III</t>
  </si>
  <si>
    <t>Sally Mattison</t>
  </si>
  <si>
    <t>Catherine Cyran</t>
  </si>
  <si>
    <t>Keely Christian</t>
  </si>
  <si>
    <t>1242995.0</t>
  </si>
  <si>
    <t>Dreams</t>
  </si>
  <si>
    <t>Akira Terao</t>
  </si>
  <si>
    <t>2970161.0</t>
  </si>
  <si>
    <t>Air America</t>
  </si>
  <si>
    <t>Christopher Robbins</t>
  </si>
  <si>
    <t>33461269.0</t>
  </si>
  <si>
    <t>I Love You to Death</t>
  </si>
  <si>
    <t>John Kostmayer</t>
  </si>
  <si>
    <t>16186793.0</t>
  </si>
  <si>
    <t>Chestnut Hill Productions</t>
  </si>
  <si>
    <t>Class of 1999</t>
  </si>
  <si>
    <t>May 11, 1990 (United States)</t>
  </si>
  <si>
    <t>Bradley Gregg</t>
  </si>
  <si>
    <t>5200000.0</t>
  </si>
  <si>
    <t>2459895.0</t>
  </si>
  <si>
    <t>Death Warrant</t>
  </si>
  <si>
    <t>David S. Goyer</t>
  </si>
  <si>
    <t>16853487.0</t>
  </si>
  <si>
    <t>White Palace</t>
  </si>
  <si>
    <t>Luis Mandoki</t>
  </si>
  <si>
    <t>Glenn Savan</t>
  </si>
  <si>
    <t>17487531.0</t>
  </si>
  <si>
    <t>Close-Up</t>
  </si>
  <si>
    <t>October 30, 1991 (France)</t>
  </si>
  <si>
    <t>Abbas Kiarostami</t>
  </si>
  <si>
    <t>Hossain Sabzian</t>
  </si>
  <si>
    <t>Iran</t>
  </si>
  <si>
    <t>Kanun parvaresh fekri</t>
  </si>
  <si>
    <t>Quick Change</t>
  </si>
  <si>
    <t>15260154.0</t>
  </si>
  <si>
    <t>Devoted Productions</t>
  </si>
  <si>
    <t>Hardware</t>
  </si>
  <si>
    <t>Richard Stanley</t>
  </si>
  <si>
    <t>Steve MacManus</t>
  </si>
  <si>
    <t>Dylan McDermott</t>
  </si>
  <si>
    <t>5728953.0</t>
  </si>
  <si>
    <t>Mr. Destiny</t>
  </si>
  <si>
    <t>15379253.0</t>
  </si>
  <si>
    <t>Laurence Mark Productions</t>
  </si>
  <si>
    <t>The Freshman</t>
  </si>
  <si>
    <t>Marlon Brando</t>
  </si>
  <si>
    <t>21460601.0</t>
  </si>
  <si>
    <t>Blue Steel</t>
  </si>
  <si>
    <t>8217997.0</t>
  </si>
  <si>
    <t>The Krays</t>
  </si>
  <si>
    <t>Philip Ridley</t>
  </si>
  <si>
    <t>Gary Kemp</t>
  </si>
  <si>
    <t>2060847.0</t>
  </si>
  <si>
    <t>Fugitive TV Productions</t>
  </si>
  <si>
    <t>Navy Seals</t>
  </si>
  <si>
    <t>July 20, 1990 (United States)</t>
  </si>
  <si>
    <t>Chuck Pfarrer</t>
  </si>
  <si>
    <t>25069101.0</t>
  </si>
  <si>
    <t>Graveyard Shift</t>
  </si>
  <si>
    <t>Ralph S. Singleton</t>
  </si>
  <si>
    <t>David Andrews</t>
  </si>
  <si>
    <t>11582891.0</t>
  </si>
  <si>
    <t>The Sheltering Sky</t>
  </si>
  <si>
    <t>December 12, 1990 (United States)</t>
  </si>
  <si>
    <t>Paul Bowles</t>
  </si>
  <si>
    <t>2075084.0</t>
  </si>
  <si>
    <t>Dark Angel</t>
  </si>
  <si>
    <t>Jonathan Tydor</t>
  </si>
  <si>
    <t>4348368.0</t>
  </si>
  <si>
    <t>The Comfort of Strangers</t>
  </si>
  <si>
    <t>Ian McEwan</t>
  </si>
  <si>
    <t>1244381.0</t>
  </si>
  <si>
    <t>Erre Produzioni</t>
  </si>
  <si>
    <t>Mo' Better Blues</t>
  </si>
  <si>
    <t>August 3, 1990 (United States)</t>
  </si>
  <si>
    <t>16153593.0</t>
  </si>
  <si>
    <t>Welcome Home, Roxy Carmichael</t>
  </si>
  <si>
    <t>Karen Leigh Hopkins</t>
  </si>
  <si>
    <t>3989297.0</t>
  </si>
  <si>
    <t>Bad Influence</t>
  </si>
  <si>
    <t>David Koepp</t>
  </si>
  <si>
    <t>12626043.0</t>
  </si>
  <si>
    <t>Look Who's Talking Too</t>
  </si>
  <si>
    <t>47789074.0</t>
  </si>
  <si>
    <t>Rosencrantz &amp; Guildenstern Are Dead</t>
  </si>
  <si>
    <t>739104.0</t>
  </si>
  <si>
    <t>Brandenberg</t>
  </si>
  <si>
    <t>Tales from the Darkside: The Movie</t>
  </si>
  <si>
    <t>John Harrison</t>
  </si>
  <si>
    <t>Debbie Harry</t>
  </si>
  <si>
    <t>16324573.0</t>
  </si>
  <si>
    <t>The Rookie</t>
  </si>
  <si>
    <t>December 7, 1990 (United States)</t>
  </si>
  <si>
    <t>Boaz Yakin</t>
  </si>
  <si>
    <t>21633874.0</t>
  </si>
  <si>
    <t>Green Card</t>
  </si>
  <si>
    <t>February 1, 1991 (United States)</t>
  </si>
  <si>
    <t>29888235.0</t>
  </si>
  <si>
    <t>Metropolitan</t>
  </si>
  <si>
    <t>Whit Stillman</t>
  </si>
  <si>
    <t>Carolyn Farina</t>
  </si>
  <si>
    <t>230000.0</t>
  </si>
  <si>
    <t>2960492.0</t>
  </si>
  <si>
    <t>Westerly Films</t>
  </si>
  <si>
    <t>Europa Europa</t>
  </si>
  <si>
    <t>November 14, 1990 (France)</t>
  </si>
  <si>
    <t>Agnieszka Holland</t>
  </si>
  <si>
    <t>Solomon Perel</t>
  </si>
  <si>
    <t>5575738.0</t>
  </si>
  <si>
    <t>Cyrano de Bergerac</t>
  </si>
  <si>
    <t>December 1, 1990 (United States)</t>
  </si>
  <si>
    <t>Jean-Paul Rappeneau</t>
  </si>
  <si>
    <t>5822041.0</t>
  </si>
  <si>
    <t>Caméra One</t>
  </si>
  <si>
    <t>Almost an Angel</t>
  </si>
  <si>
    <t>December 19, 1990 (United States)</t>
  </si>
  <si>
    <t>6939946.0</t>
  </si>
  <si>
    <t>Ironbark Films</t>
  </si>
  <si>
    <t>Everybody Wins</t>
  </si>
  <si>
    <t>Arthur Miller</t>
  </si>
  <si>
    <t>1372350.0</t>
  </si>
  <si>
    <t>Truly Madly Deeply</t>
  </si>
  <si>
    <t>May 24, 1991 (United States)</t>
  </si>
  <si>
    <t>Anthony Minghella</t>
  </si>
  <si>
    <t>Juliet Stevenson</t>
  </si>
  <si>
    <t>1554742.0</t>
  </si>
  <si>
    <t>British Broadcasting Corporation (BBC)</t>
  </si>
  <si>
    <t>Havana</t>
  </si>
  <si>
    <t>Judith Rascoe</t>
  </si>
  <si>
    <t>9645440.0</t>
  </si>
  <si>
    <t>DuckTales the Movie: Treasure of the Lost Lamp</t>
  </si>
  <si>
    <t>Bob Hathcock</t>
  </si>
  <si>
    <t>Alan Burnett</t>
  </si>
  <si>
    <t>Alan Young</t>
  </si>
  <si>
    <t>18115724.0</t>
  </si>
  <si>
    <t>Disney Television Animation</t>
  </si>
  <si>
    <t>The Russia House</t>
  </si>
  <si>
    <t>John le Carré</t>
  </si>
  <si>
    <t>21800000.0</t>
  </si>
  <si>
    <t>22997992.0</t>
  </si>
  <si>
    <t>Life Is Sweet</t>
  </si>
  <si>
    <t>December 1991 (United States)</t>
  </si>
  <si>
    <t>Alison Steadman</t>
  </si>
  <si>
    <t>1516414.0</t>
  </si>
  <si>
    <t>Jetsons: The Movie</t>
  </si>
  <si>
    <t>July 6, 1990 (United States)</t>
  </si>
  <si>
    <t>Dennis Marks</t>
  </si>
  <si>
    <t>George O'Hanlon</t>
  </si>
  <si>
    <t>20305841.0</t>
  </si>
  <si>
    <t>White Hunter Black Heart</t>
  </si>
  <si>
    <t>Peter Viertel</t>
  </si>
  <si>
    <t>2319124.0</t>
  </si>
  <si>
    <t>Avalon</t>
  </si>
  <si>
    <t>15779578.0</t>
  </si>
  <si>
    <t>Narrow Margin</t>
  </si>
  <si>
    <t>10873237.0</t>
  </si>
  <si>
    <t>Cadillac Man</t>
  </si>
  <si>
    <t>27627310.0</t>
  </si>
  <si>
    <t>Taking Care of Business</t>
  </si>
  <si>
    <t>Jill Mazursky</t>
  </si>
  <si>
    <t>20005435.0</t>
  </si>
  <si>
    <t>Texasville</t>
  </si>
  <si>
    <t>2268181.0</t>
  </si>
  <si>
    <t>Cine-Source</t>
  </si>
  <si>
    <t>The Guardian</t>
  </si>
  <si>
    <t>Jenny Seagrove</t>
  </si>
  <si>
    <t>17037887.0</t>
  </si>
  <si>
    <t>Repossessed</t>
  </si>
  <si>
    <t>Bob Logan</t>
  </si>
  <si>
    <t>1382462.0</t>
  </si>
  <si>
    <t>Fire Birds</t>
  </si>
  <si>
    <t>Step Tyner</t>
  </si>
  <si>
    <t>14760451.0</t>
  </si>
  <si>
    <t>Miami Blues</t>
  </si>
  <si>
    <t>George Armitage</t>
  </si>
  <si>
    <t>Charles Willeford</t>
  </si>
  <si>
    <t>9888167.0</t>
  </si>
  <si>
    <t>Tristes Tropiques</t>
  </si>
  <si>
    <t>The Field</t>
  </si>
  <si>
    <t>March 1991 (United States)</t>
  </si>
  <si>
    <t>Richard Harris</t>
  </si>
  <si>
    <t>1494399.0</t>
  </si>
  <si>
    <t>Granada Television</t>
  </si>
  <si>
    <t>After Dark, My Sweet</t>
  </si>
  <si>
    <t>2678414.0</t>
  </si>
  <si>
    <t>Alice</t>
  </si>
  <si>
    <t>January 10, 1991 (Argentina)</t>
  </si>
  <si>
    <t>7331647.0</t>
  </si>
  <si>
    <t>Side Out</t>
  </si>
  <si>
    <t>Peter Israelson</t>
  </si>
  <si>
    <t>David Thoreau</t>
  </si>
  <si>
    <t>The First Power</t>
  </si>
  <si>
    <t>Robert Resnikoff</t>
  </si>
  <si>
    <t>22424195.0</t>
  </si>
  <si>
    <t>Delta Force 2: the Colombian Connection</t>
  </si>
  <si>
    <t>6698361.0</t>
  </si>
  <si>
    <t>Desperate Hours</t>
  </si>
  <si>
    <t>Joseph Hayes</t>
  </si>
  <si>
    <t>2742912.0</t>
  </si>
  <si>
    <t>Ju Dou</t>
  </si>
  <si>
    <t>Yimou Zhang</t>
  </si>
  <si>
    <t>Heng Liu</t>
  </si>
  <si>
    <t>Gong Li</t>
  </si>
  <si>
    <t>China</t>
  </si>
  <si>
    <t>1986433.0</t>
  </si>
  <si>
    <t>China Film Co-Production Corporation</t>
  </si>
  <si>
    <t>Cadence</t>
  </si>
  <si>
    <t>February 15, 1991 (United States)</t>
  </si>
  <si>
    <t>2070871.0</t>
  </si>
  <si>
    <t>Brain Dead</t>
  </si>
  <si>
    <t>Adam Simon</t>
  </si>
  <si>
    <t>Charles Beaumont</t>
  </si>
  <si>
    <t>1627955.0</t>
  </si>
  <si>
    <t>The Hairdresser's Husband</t>
  </si>
  <si>
    <t>October 3, 1990 (France)</t>
  </si>
  <si>
    <t>Claude Klotz</t>
  </si>
  <si>
    <t>Jean Rochefort</t>
  </si>
  <si>
    <t>1217084.0</t>
  </si>
  <si>
    <t>Lambart Productions</t>
  </si>
  <si>
    <t>Ernest Goes to Jail</t>
  </si>
  <si>
    <t>Charlie Cohen</t>
  </si>
  <si>
    <t>25029569.0</t>
  </si>
  <si>
    <t>Madhouse</t>
  </si>
  <si>
    <t>Richard Alexander</t>
  </si>
  <si>
    <t>A Cry in the Wild</t>
  </si>
  <si>
    <t>945.0</t>
  </si>
  <si>
    <t>Gary Paulsen</t>
  </si>
  <si>
    <t>Jared Rushton</t>
  </si>
  <si>
    <t>1494969.0</t>
  </si>
  <si>
    <t>The Long Walk Home</t>
  </si>
  <si>
    <t>April 12, 1991 (Brazil)</t>
  </si>
  <si>
    <t>John Cork</t>
  </si>
  <si>
    <t>4873620.0</t>
  </si>
  <si>
    <t>Dave Bell Associates</t>
  </si>
  <si>
    <t>Mountains of the Moon</t>
  </si>
  <si>
    <t>William Harrison</t>
  </si>
  <si>
    <t>Patrick Bergin</t>
  </si>
  <si>
    <t>4011793.0</t>
  </si>
  <si>
    <t>Two Evil Eyes</t>
  </si>
  <si>
    <t>October 25, 1991 (United States)</t>
  </si>
  <si>
    <t>Dario Argento</t>
  </si>
  <si>
    <t>Edgar Allan Poe</t>
  </si>
  <si>
    <t>349618.0</t>
  </si>
  <si>
    <t>ADC Films</t>
  </si>
  <si>
    <t>Mr. &amp; Mrs. Bridge</t>
  </si>
  <si>
    <t>January 18, 1991 (United Kingdom)</t>
  </si>
  <si>
    <t>Evan S. Connell</t>
  </si>
  <si>
    <t>7698010.0</t>
  </si>
  <si>
    <t>Trust</t>
  </si>
  <si>
    <t>September 20, 1991 (United Kingdom)</t>
  </si>
  <si>
    <t>357400.0</t>
  </si>
  <si>
    <t>Crazy People</t>
  </si>
  <si>
    <t>13236513.0</t>
  </si>
  <si>
    <t>A Shock to the System</t>
  </si>
  <si>
    <t>Jan Egleson</t>
  </si>
  <si>
    <t>Simon Brett</t>
  </si>
  <si>
    <t>3417056.0</t>
  </si>
  <si>
    <t>Brigand Films</t>
  </si>
  <si>
    <t>The Boyfriend School</t>
  </si>
  <si>
    <t>Sarah Bird</t>
  </si>
  <si>
    <t>6700000.0</t>
  </si>
  <si>
    <t>1171762.0</t>
  </si>
  <si>
    <t>Roger Corman's Frankenstein Unbound</t>
  </si>
  <si>
    <t>Roger Corman</t>
  </si>
  <si>
    <t>Brian Aldiss</t>
  </si>
  <si>
    <t>334748.0</t>
  </si>
  <si>
    <t>Nuns on the Run</t>
  </si>
  <si>
    <t>Eric Idle</t>
  </si>
  <si>
    <t>10959015.0</t>
  </si>
  <si>
    <t>Q&amp;A</t>
  </si>
  <si>
    <t>Edwin Torres</t>
  </si>
  <si>
    <t>11207891.0</t>
  </si>
  <si>
    <t>Regency International Pictures</t>
  </si>
  <si>
    <t>An Angel at My Table</t>
  </si>
  <si>
    <t>September 20, 1990 (Australia)</t>
  </si>
  <si>
    <t>Janet Frame</t>
  </si>
  <si>
    <t>Kerry Fox</t>
  </si>
  <si>
    <t>1055995.0</t>
  </si>
  <si>
    <t>Hibiscus Films</t>
  </si>
  <si>
    <t>158.0</t>
  </si>
  <si>
    <t>Stanley &amp; Iris</t>
  </si>
  <si>
    <t>Pat Barker</t>
  </si>
  <si>
    <t>5820015.0</t>
  </si>
  <si>
    <t>Flashback</t>
  </si>
  <si>
    <t>February 2, 1990 (United States)</t>
  </si>
  <si>
    <t>Franco Amurri</t>
  </si>
  <si>
    <t>6488114.0</t>
  </si>
  <si>
    <t>Men Don't Leave</t>
  </si>
  <si>
    <t>6070725.0</t>
  </si>
  <si>
    <t>Ski Patrol</t>
  </si>
  <si>
    <t>Richard Correll</t>
  </si>
  <si>
    <t>Steven Long Mitchell</t>
  </si>
  <si>
    <t>Roger Rose</t>
  </si>
  <si>
    <t>8533973.0</t>
  </si>
  <si>
    <t>Ghost Dad</t>
  </si>
  <si>
    <t>June 29, 1990 (United States)</t>
  </si>
  <si>
    <t>Brent Maddock</t>
  </si>
  <si>
    <t>25421633.0</t>
  </si>
  <si>
    <t>Book of Love</t>
  </si>
  <si>
    <t>Robert Shaye</t>
  </si>
  <si>
    <t>William Kotzwinkle</t>
  </si>
  <si>
    <t>Chris Young</t>
  </si>
  <si>
    <t>1382259.0</t>
  </si>
  <si>
    <t>Hidden Agenda</t>
  </si>
  <si>
    <t>January 1991 (United States)</t>
  </si>
  <si>
    <t>Ken Loach</t>
  </si>
  <si>
    <t>Jim Allen</t>
  </si>
  <si>
    <t>Frances McDormand</t>
  </si>
  <si>
    <t>1232210.0</t>
  </si>
  <si>
    <t>Everybody's Fine</t>
  </si>
  <si>
    <t>May 31, 1991 (United States)</t>
  </si>
  <si>
    <t>Massimo De Rita</t>
  </si>
  <si>
    <t>1745470.0</t>
  </si>
  <si>
    <t>Spaced Invaders</t>
  </si>
  <si>
    <t>Patrick Read Johnson</t>
  </si>
  <si>
    <t>Douglas Barr</t>
  </si>
  <si>
    <t>15369573.0</t>
  </si>
  <si>
    <t>Meet the Applegates</t>
  </si>
  <si>
    <t>Ed Begley Jr.</t>
  </si>
  <si>
    <t>485772.0</t>
  </si>
  <si>
    <t>Cinemarque Entertainment</t>
  </si>
  <si>
    <t>Betsy's Wedding</t>
  </si>
  <si>
    <t>19740070.0</t>
  </si>
  <si>
    <t>Def by Temptation</t>
  </si>
  <si>
    <t>James Bond III</t>
  </si>
  <si>
    <t>2218579.0</t>
  </si>
  <si>
    <t>Bonded Filmworks</t>
  </si>
  <si>
    <t>Heart Condition</t>
  </si>
  <si>
    <t>James D. Parriott</t>
  </si>
  <si>
    <t>4134992.0</t>
  </si>
  <si>
    <t>My Father's Glory</t>
  </si>
  <si>
    <t>August 1991 (United States)</t>
  </si>
  <si>
    <t>Yves Robert</t>
  </si>
  <si>
    <t>Louis Nucéra</t>
  </si>
  <si>
    <t>Philippe Caubère</t>
  </si>
  <si>
    <t>1730856.0</t>
  </si>
  <si>
    <t>Vincent &amp; Theo</t>
  </si>
  <si>
    <t>Julian Mitchell</t>
  </si>
  <si>
    <t>Tim Roth</t>
  </si>
  <si>
    <t>2231274.0</t>
  </si>
  <si>
    <t>Belbo Films</t>
  </si>
  <si>
    <t>Streets</t>
  </si>
  <si>
    <t>712.0</t>
  </si>
  <si>
    <t>Katt Shea</t>
  </si>
  <si>
    <t>Andy Ruben</t>
  </si>
  <si>
    <t>Christina Applegate</t>
  </si>
  <si>
    <t>1510053.0</t>
  </si>
  <si>
    <t>Stella</t>
  </si>
  <si>
    <t>John Erman</t>
  </si>
  <si>
    <t>Olive Higgins Prouty</t>
  </si>
  <si>
    <t>20240128.0</t>
  </si>
  <si>
    <t>The Forbidden Dance</t>
  </si>
  <si>
    <t>Greydon Clark</t>
  </si>
  <si>
    <t>Laura Harring</t>
  </si>
  <si>
    <t>1823154.0</t>
  </si>
  <si>
    <t>Loose Cannons</t>
  </si>
  <si>
    <t>5585154.0</t>
  </si>
  <si>
    <t>A Tale of Springtime</t>
  </si>
  <si>
    <t>April 4, 1990 (France)</t>
  </si>
  <si>
    <t>Anne Teyssèdre</t>
  </si>
  <si>
    <t>20554.0</t>
  </si>
  <si>
    <t>To Sleep with Anger</t>
  </si>
  <si>
    <t>1161135.0</t>
  </si>
  <si>
    <t>SVS Films</t>
  </si>
  <si>
    <t>Where the Heart Is</t>
  </si>
  <si>
    <t>Telsche Boorman</t>
  </si>
  <si>
    <t>Dabney Coleman</t>
  </si>
  <si>
    <t>1106475.0</t>
  </si>
  <si>
    <t>Love at Large</t>
  </si>
  <si>
    <t>1436308.0</t>
  </si>
  <si>
    <t>David Blocker Productions</t>
  </si>
  <si>
    <t>Boiling Point</t>
  </si>
  <si>
    <t>November 19, 1999 (United States)</t>
  </si>
  <si>
    <t>Bandai Visual Company</t>
  </si>
  <si>
    <t>Downtown</t>
  </si>
  <si>
    <t>Nat Mauldin</t>
  </si>
  <si>
    <t>2346150.0</t>
  </si>
  <si>
    <t>Pacific Western</t>
  </si>
  <si>
    <t>Short Time</t>
  </si>
  <si>
    <t>Gregg Champion</t>
  </si>
  <si>
    <t>John Blumenthal</t>
  </si>
  <si>
    <t>4010647.0</t>
  </si>
  <si>
    <t>American Ninja 4: The Annihilation</t>
  </si>
  <si>
    <t>March 8, 1991 (United States)</t>
  </si>
  <si>
    <t>358047.0</t>
  </si>
  <si>
    <t>Gate 2: The Trespassers</t>
  </si>
  <si>
    <t>February 28, 1992 (United States)</t>
  </si>
  <si>
    <t>Louis Tripp</t>
  </si>
  <si>
    <t>2032973.0</t>
  </si>
  <si>
    <t>Come See the Paradise</t>
  </si>
  <si>
    <t>947306.0</t>
  </si>
  <si>
    <t>The Garden</t>
  </si>
  <si>
    <t>1990 (United States)</t>
  </si>
  <si>
    <t>Tilda Swinton</t>
  </si>
  <si>
    <t>5006.0</t>
  </si>
  <si>
    <t>Basilisk Communications</t>
  </si>
  <si>
    <t>Lambada</t>
  </si>
  <si>
    <t>979.0</t>
  </si>
  <si>
    <t>J. Eddie Peck</t>
  </si>
  <si>
    <t>4263112.0</t>
  </si>
  <si>
    <t>The Shrimp on the Barbie</t>
  </si>
  <si>
    <t>Grant Morris</t>
  </si>
  <si>
    <t>Unity Pictures</t>
  </si>
  <si>
    <t>May Fools</t>
  </si>
  <si>
    <t>July 1990 (United States)</t>
  </si>
  <si>
    <t>Miou-Miou</t>
  </si>
  <si>
    <t>1576702.0</t>
  </si>
  <si>
    <t>The Last of the Finest</t>
  </si>
  <si>
    <t>Jere Cunningham</t>
  </si>
  <si>
    <t>1531489.0</t>
  </si>
  <si>
    <t>Strangers in Good Company</t>
  </si>
  <si>
    <t>1990 (Canada)</t>
  </si>
  <si>
    <t>995.0</t>
  </si>
  <si>
    <t>Cynthia Scott</t>
  </si>
  <si>
    <t>Gloria Demers</t>
  </si>
  <si>
    <t>Alice Diabo</t>
  </si>
  <si>
    <t>National Film Board of Canada (NFB)</t>
  </si>
  <si>
    <t>Opportunity Knocks</t>
  </si>
  <si>
    <t>Mitchel Katlin</t>
  </si>
  <si>
    <t>Dana Carvey</t>
  </si>
  <si>
    <t>11359129.0</t>
  </si>
  <si>
    <t>Funny About Love</t>
  </si>
  <si>
    <t>Bob Greene</t>
  </si>
  <si>
    <t>8141292.0</t>
  </si>
  <si>
    <t>Duffy Films</t>
  </si>
  <si>
    <t>Graffiti Bridge</t>
  </si>
  <si>
    <t>4562778.0</t>
  </si>
  <si>
    <t>Paisley Park Films</t>
  </si>
  <si>
    <t>Coupe de Ville</t>
  </si>
  <si>
    <t>Mike Binder</t>
  </si>
  <si>
    <t>715983.0</t>
  </si>
  <si>
    <t>Sibling Rivalry</t>
  </si>
  <si>
    <t>Martha Goldhirsh</t>
  </si>
  <si>
    <t>Kirstie Alley</t>
  </si>
  <si>
    <t>17854933.0</t>
  </si>
  <si>
    <t>Vital Signs</t>
  </si>
  <si>
    <t>1224605.0</t>
  </si>
  <si>
    <t>Body Chemistry</t>
  </si>
  <si>
    <t>406.0</t>
  </si>
  <si>
    <t>Kristine Peterson</t>
  </si>
  <si>
    <t>Jackson Barr</t>
  </si>
  <si>
    <t>2415312.0</t>
  </si>
  <si>
    <t>Concorde-New Horizons</t>
  </si>
  <si>
    <t>The Haunting of Morella</t>
  </si>
  <si>
    <t>Nicole Eggert</t>
  </si>
  <si>
    <t>1547867.0</t>
  </si>
  <si>
    <t>The Fourth War</t>
  </si>
  <si>
    <t>Stephen Peters</t>
  </si>
  <si>
    <t>1305887.0</t>
  </si>
  <si>
    <t>Kodiak Films</t>
  </si>
  <si>
    <t>Tune in Tomorrow...</t>
  </si>
  <si>
    <t>Jon Amiel</t>
  </si>
  <si>
    <t>Mario Vargas Llosa</t>
  </si>
  <si>
    <t>1794001.0</t>
  </si>
  <si>
    <t>Odyssey</t>
  </si>
  <si>
    <t>Sondra Locke</t>
  </si>
  <si>
    <t>John DeMarco</t>
  </si>
  <si>
    <t>2544504.0</t>
  </si>
  <si>
    <t>La discrète</t>
  </si>
  <si>
    <t>November 21, 1990 (France)</t>
  </si>
  <si>
    <t>930.0</t>
  </si>
  <si>
    <t>Christian Vincent</t>
  </si>
  <si>
    <t>Fabrice Luchini</t>
  </si>
  <si>
    <t>France 3 Cinéma</t>
  </si>
  <si>
    <t>Heaven and Earth</t>
  </si>
  <si>
    <t>958.0</t>
  </si>
  <si>
    <t>Haruki Kadokawa</t>
  </si>
  <si>
    <t>Takaaki Enoki</t>
  </si>
  <si>
    <t>Haruki Kadokawa Films</t>
  </si>
  <si>
    <t>Crossing the Line</t>
  </si>
  <si>
    <t>August 31, 1990 (United Kingdom)</t>
  </si>
  <si>
    <t>William McIlvanney</t>
  </si>
  <si>
    <t>Kenny Ireland</t>
  </si>
  <si>
    <t>59227.0</t>
  </si>
  <si>
    <t>Mindwalk</t>
  </si>
  <si>
    <t>December 20, 1991 (United States)</t>
  </si>
  <si>
    <t>Bernt Amadeus Capra</t>
  </si>
  <si>
    <t>774048.0</t>
  </si>
  <si>
    <t>Atlas</t>
  </si>
  <si>
    <t>The Nasty Girl</t>
  </si>
  <si>
    <t>Michael Verhoeven</t>
  </si>
  <si>
    <t>Lena Stolze</t>
  </si>
  <si>
    <t>2293625.0</t>
  </si>
  <si>
    <t>Filmverlag der Autoren</t>
  </si>
  <si>
    <t>Archangel</t>
  </si>
  <si>
    <t>September 1, 1990 (Canada)</t>
  </si>
  <si>
    <t>Guy Maddin</t>
  </si>
  <si>
    <t>John B. Harvie</t>
  </si>
  <si>
    <t>Michael Gottli</t>
  </si>
  <si>
    <t>Cinephile</t>
  </si>
  <si>
    <t>July 3, 1991 (United States)</t>
  </si>
  <si>
    <t>102000000.0</t>
  </si>
  <si>
    <t>520881154.0</t>
  </si>
  <si>
    <t>July 12, 1991 (United States)</t>
  </si>
  <si>
    <t>Rick King</t>
  </si>
  <si>
    <t>83531958.0</t>
  </si>
  <si>
    <t>Largo Entertainment</t>
  </si>
  <si>
    <t>The Silence of the Lambs</t>
  </si>
  <si>
    <t>February 14, 1991 (United States)</t>
  </si>
  <si>
    <t>1300000.0</t>
  </si>
  <si>
    <t>272742922.0</t>
  </si>
  <si>
    <t>Strong Heart/Demme Production</t>
  </si>
  <si>
    <t>Hook</t>
  </si>
  <si>
    <t>December 11, 1991 (United States)</t>
  </si>
  <si>
    <t>J.M. Barrie</t>
  </si>
  <si>
    <t>300854823.0</t>
  </si>
  <si>
    <t>Boyz n the Hood</t>
  </si>
  <si>
    <t>John Singleton</t>
  </si>
  <si>
    <t>Cuba Gooding Jr.</t>
  </si>
  <si>
    <t>57529070.0</t>
  </si>
  <si>
    <t>Cape Fear</t>
  </si>
  <si>
    <t>November 15, 1991 (United States)</t>
  </si>
  <si>
    <t>180000.0</t>
  </si>
  <si>
    <t>John D. MacDonald</t>
  </si>
  <si>
    <t>182291969.0</t>
  </si>
  <si>
    <t>Career Opportunities</t>
  </si>
  <si>
    <t>March 29, 1991 (United States)</t>
  </si>
  <si>
    <t>Bryan Gordon</t>
  </si>
  <si>
    <t>Frank Whaley</t>
  </si>
  <si>
    <t>11336986.0</t>
  </si>
  <si>
    <t>November 22, 1991 (United States)</t>
  </si>
  <si>
    <t>Barry Sonnenfeld</t>
  </si>
  <si>
    <t>Charles Addams</t>
  </si>
  <si>
    <t>191502426.0</t>
  </si>
  <si>
    <t>Thelma &amp; Louise</t>
  </si>
  <si>
    <t>142000.0</t>
  </si>
  <si>
    <t>Callie Khouri</t>
  </si>
  <si>
    <t>16500000.0</t>
  </si>
  <si>
    <t>45456285.0</t>
  </si>
  <si>
    <t>Y Tu Mamá También</t>
  </si>
  <si>
    <t>June 8, 2001 (Mexico)</t>
  </si>
  <si>
    <t>Alfonso Cuarón</t>
  </si>
  <si>
    <t>Carlos Cuarón</t>
  </si>
  <si>
    <t>Maribel Verdú</t>
  </si>
  <si>
    <t>33616692.0</t>
  </si>
  <si>
    <t>Anhelo Producciones</t>
  </si>
  <si>
    <t>June 14, 1991 (United States)</t>
  </si>
  <si>
    <t>182000.0</t>
  </si>
  <si>
    <t>390493908.0</t>
  </si>
  <si>
    <t>The Doors</t>
  </si>
  <si>
    <t>March 1, 1991 (United States)</t>
  </si>
  <si>
    <t>Randall Jahnson</t>
  </si>
  <si>
    <t>34416893.0</t>
  </si>
  <si>
    <t>Bill Graham Films</t>
  </si>
  <si>
    <t>424000.0</t>
  </si>
  <si>
    <t>Gary Trousdale</t>
  </si>
  <si>
    <t>Linda Woolverton</t>
  </si>
  <si>
    <t>Paige O'Hara</t>
  </si>
  <si>
    <t>424967620.0</t>
  </si>
  <si>
    <t>Fried Green Tomatoes</t>
  </si>
  <si>
    <t>January 24, 1992 (United States)</t>
  </si>
  <si>
    <t>Jon Avnet</t>
  </si>
  <si>
    <t>Fannie Flagg</t>
  </si>
  <si>
    <t>Kathy Bates</t>
  </si>
  <si>
    <t>119418501.0</t>
  </si>
  <si>
    <t>JFK</t>
  </si>
  <si>
    <t>Jim Garrison</t>
  </si>
  <si>
    <t>205405498.0</t>
  </si>
  <si>
    <t>189.0</t>
  </si>
  <si>
    <t>The Rocketeer</t>
  </si>
  <si>
    <t>June 21, 1991 (United States)</t>
  </si>
  <si>
    <t>Dave Stevens</t>
  </si>
  <si>
    <t>Billy Campbell</t>
  </si>
  <si>
    <t>46704056.0</t>
  </si>
  <si>
    <t>My Girl</t>
  </si>
  <si>
    <t>November 27, 1991 (United States)</t>
  </si>
  <si>
    <t>Laurice Elehwany</t>
  </si>
  <si>
    <t>Anna Chlumsky</t>
  </si>
  <si>
    <t>59489799.0</t>
  </si>
  <si>
    <t>Backdraft</t>
  </si>
  <si>
    <t>74000.0</t>
  </si>
  <si>
    <t>152368585.0</t>
  </si>
  <si>
    <t>Bill &amp; Ted's Bogus Journey</t>
  </si>
  <si>
    <t>July 19, 1991 (United States)</t>
  </si>
  <si>
    <t>72000.0</t>
  </si>
  <si>
    <t>Peter Hewitt</t>
  </si>
  <si>
    <t>38039850.0</t>
  </si>
  <si>
    <t>Nelson Entertainment</t>
  </si>
  <si>
    <t>Father of the Bride</t>
  </si>
  <si>
    <t>Frances Goodrich</t>
  </si>
  <si>
    <t>89325780.0</t>
  </si>
  <si>
    <t>City Slickers</t>
  </si>
  <si>
    <t>June 7, 1991 (United States)</t>
  </si>
  <si>
    <t>179033791.0</t>
  </si>
  <si>
    <t>Don't Tell Mom the Babysitter's Dead</t>
  </si>
  <si>
    <t>Neil Landau</t>
  </si>
  <si>
    <t>25196249.0</t>
  </si>
  <si>
    <t>The Fisher King</t>
  </si>
  <si>
    <t>September 27, 1991 (United States)</t>
  </si>
  <si>
    <t>Richard LaGravenese</t>
  </si>
  <si>
    <t>41895491.0</t>
  </si>
  <si>
    <t>Sex and Zen</t>
  </si>
  <si>
    <t>November 30, 1991 (Hong Kong)</t>
  </si>
  <si>
    <t>Michael Mak</t>
  </si>
  <si>
    <t>Alexander Lee</t>
  </si>
  <si>
    <t>Lawrence Ng</t>
  </si>
  <si>
    <t>Sleeping with the Enemy</t>
  </si>
  <si>
    <t>Nancy Price</t>
  </si>
  <si>
    <t>Julia Roberts</t>
  </si>
  <si>
    <t>174999005.0</t>
  </si>
  <si>
    <t>The Beautiful Troublemaker</t>
  </si>
  <si>
    <t>September 4, 1991 (France)</t>
  </si>
  <si>
    <t>403056.0</t>
  </si>
  <si>
    <t>Pierre Grise Productions</t>
  </si>
  <si>
    <t>238.0</t>
  </si>
  <si>
    <t>Return to the Blue Lagoon</t>
  </si>
  <si>
    <t>August 2, 1991 (United States)</t>
  </si>
  <si>
    <t>William A. Graham</t>
  </si>
  <si>
    <t>Brian Krause</t>
  </si>
  <si>
    <t>2807854.0</t>
  </si>
  <si>
    <t>The Last Boy Scout</t>
  </si>
  <si>
    <t>December 13, 1991 (United States)</t>
  </si>
  <si>
    <t>43000000.0</t>
  </si>
  <si>
    <t>59509925.0</t>
  </si>
  <si>
    <t>Geffen Pictures</t>
  </si>
  <si>
    <t>Star Trek VI: The Undiscovered Country</t>
  </si>
  <si>
    <t>December 6, 1991 (United States)</t>
  </si>
  <si>
    <t>96888996.0</t>
  </si>
  <si>
    <t>My Own Private Idaho</t>
  </si>
  <si>
    <t>July 20, 1991 (Japan)</t>
  </si>
  <si>
    <t>6401336.0</t>
  </si>
  <si>
    <t>Drop Dead Fred</t>
  </si>
  <si>
    <t>Ate de Jong</t>
  </si>
  <si>
    <t>Elizabeth Livingston</t>
  </si>
  <si>
    <t>6788000.0</t>
  </si>
  <si>
    <t>13878411.0</t>
  </si>
  <si>
    <t>Hot Shots!</t>
  </si>
  <si>
    <t>July 31, 1991 (United States)</t>
  </si>
  <si>
    <t>181096164.0</t>
  </si>
  <si>
    <t>Hudson Hawk</t>
  </si>
  <si>
    <t>17218080.0</t>
  </si>
  <si>
    <t>The Prince of Tides</t>
  </si>
  <si>
    <t>December 25, 1991 (United States)</t>
  </si>
  <si>
    <t>74787599.0</t>
  </si>
  <si>
    <t>Barton Fink</t>
  </si>
  <si>
    <t>August 21, 1991 (United States)</t>
  </si>
  <si>
    <t>116000.0</t>
  </si>
  <si>
    <t>John Turturro</t>
  </si>
  <si>
    <t>6153939.0</t>
  </si>
  <si>
    <t>Nothing But Trouble</t>
  </si>
  <si>
    <t>Peter Aykroyd</t>
  </si>
  <si>
    <t>8479793.0</t>
  </si>
  <si>
    <t>What About Bob?</t>
  </si>
  <si>
    <t>May 17, 1991 (United States)</t>
  </si>
  <si>
    <t>Alvin Sargent</t>
  </si>
  <si>
    <t>63707829.0</t>
  </si>
  <si>
    <t>Naked Lunch</t>
  </si>
  <si>
    <t>April 24, 1992 (United Kingdom)</t>
  </si>
  <si>
    <t>William S. Burroughs</t>
  </si>
  <si>
    <t>2641357.0</t>
  </si>
  <si>
    <t>Teenage Mutant Ninja Turtles II: The Secret of the Ooze</t>
  </si>
  <si>
    <t>March 22, 1991 (United States)</t>
  </si>
  <si>
    <t>Paige Turco</t>
  </si>
  <si>
    <t>78656813.0</t>
  </si>
  <si>
    <t>The Naked Gun 2½: The Smell of Fear</t>
  </si>
  <si>
    <t>June 28, 1991 (United States)</t>
  </si>
  <si>
    <t>86930411.0</t>
  </si>
  <si>
    <t>Double Impact</t>
  </si>
  <si>
    <t>August 9, 1991 (United States)</t>
  </si>
  <si>
    <t>30102717.0</t>
  </si>
  <si>
    <t>Stone Group Pictures</t>
  </si>
  <si>
    <t>The Commitments</t>
  </si>
  <si>
    <t>September 13, 1991 (United States)</t>
  </si>
  <si>
    <t>Roddy Doyle</t>
  </si>
  <si>
    <t>Robert Arkins</t>
  </si>
  <si>
    <t>14919570.0</t>
  </si>
  <si>
    <t>Beacon Communications</t>
  </si>
  <si>
    <t>The Man in the Moon</t>
  </si>
  <si>
    <t>October 4, 1991 (United States)</t>
  </si>
  <si>
    <t>Jenny Wingfield</t>
  </si>
  <si>
    <t>2853801.0</t>
  </si>
  <si>
    <t>The Double Life of Véronique</t>
  </si>
  <si>
    <t>Krzysztof Kieslowski</t>
  </si>
  <si>
    <t>Irène Jacob</t>
  </si>
  <si>
    <t>2175939.0</t>
  </si>
  <si>
    <t>Sidéral Productions</t>
  </si>
  <si>
    <t>New Jack City</t>
  </si>
  <si>
    <t>Thomas Lee Wright</t>
  </si>
  <si>
    <t>Wesley Snipes</t>
  </si>
  <si>
    <t>47624353.0</t>
  </si>
  <si>
    <t>Toy Soldiers</t>
  </si>
  <si>
    <t>April 26, 1991 (United States)</t>
  </si>
  <si>
    <t>William P. Kennedy</t>
  </si>
  <si>
    <t>15073942.0</t>
  </si>
  <si>
    <t>The People Under the Stairs</t>
  </si>
  <si>
    <t>November 1, 1991 (United States)</t>
  </si>
  <si>
    <t>Brandon Quintin Adams</t>
  </si>
  <si>
    <t>31347154.0</t>
  </si>
  <si>
    <t>Regarding Henry</t>
  </si>
  <si>
    <t>July 10, 1991 (United States)</t>
  </si>
  <si>
    <t>J.J. Abrams</t>
  </si>
  <si>
    <t>43001500.0</t>
  </si>
  <si>
    <t>Bugsy</t>
  </si>
  <si>
    <t>49114016.0</t>
  </si>
  <si>
    <t>Doc Hollywood</t>
  </si>
  <si>
    <t>Neil B. Shulman</t>
  </si>
  <si>
    <t>54830779.0</t>
  </si>
  <si>
    <t>Delicatessen</t>
  </si>
  <si>
    <t>April 3, 1992 (United States)</t>
  </si>
  <si>
    <t>Marc Caro</t>
  </si>
  <si>
    <t>Jean-Pierre Jeunet</t>
  </si>
  <si>
    <t>Marie-Laure Dougnac</t>
  </si>
  <si>
    <t>1794187.0</t>
  </si>
  <si>
    <t>Constellation</t>
  </si>
  <si>
    <t>Night on Earth</t>
  </si>
  <si>
    <t>December 12, 1991 (Germany)</t>
  </si>
  <si>
    <t>2023808.0</t>
  </si>
  <si>
    <t>Victor Company of Japan (JVC)</t>
  </si>
  <si>
    <t>Child's Play 3</t>
  </si>
  <si>
    <t>August 30, 1991 (United States)</t>
  </si>
  <si>
    <t>Jack Bender</t>
  </si>
  <si>
    <t>Justin Whalin</t>
  </si>
  <si>
    <t>20560255.0</t>
  </si>
  <si>
    <t>Freddy's Dead: The Final Nightmare</t>
  </si>
  <si>
    <t>Rachel Talalay</t>
  </si>
  <si>
    <t>34872033.0</t>
  </si>
  <si>
    <t>Oscar</t>
  </si>
  <si>
    <t>Claude Magnier</t>
  </si>
  <si>
    <t>23562716.0</t>
  </si>
  <si>
    <t>Joseph S. Vecchio Entertainment</t>
  </si>
  <si>
    <t>The Lovers on the Bridge</t>
  </si>
  <si>
    <t>July 2, 1999 (United States)</t>
  </si>
  <si>
    <t>Juliette Binoche</t>
  </si>
  <si>
    <t>29679.0</t>
  </si>
  <si>
    <t>Highlander II: The Quickening</t>
  </si>
  <si>
    <t>15556340.0</t>
  </si>
  <si>
    <t>Davis-Panzer Productions</t>
  </si>
  <si>
    <t>Stone Cold</t>
  </si>
  <si>
    <t>Walter Doniger</t>
  </si>
  <si>
    <t>Brian Bosworth</t>
  </si>
  <si>
    <t>9151887.0</t>
  </si>
  <si>
    <t>Wild Hearts Can't Be Broken</t>
  </si>
  <si>
    <t>Matt Williams</t>
  </si>
  <si>
    <t>Gabrielle Anwar</t>
  </si>
  <si>
    <t>7294835.0</t>
  </si>
  <si>
    <t>Showdown in Little Tokyo</t>
  </si>
  <si>
    <t>August 23, 1991 (United States)</t>
  </si>
  <si>
    <t>Stephen Glantz</t>
  </si>
  <si>
    <t>2275557.0</t>
  </si>
  <si>
    <t>Little Tokyo Productions</t>
  </si>
  <si>
    <t>Jungle Fever</t>
  </si>
  <si>
    <t>43882682.0</t>
  </si>
  <si>
    <t>Harley Davidson and the Marlboro Man</t>
  </si>
  <si>
    <t>Don Michael Paul</t>
  </si>
  <si>
    <t>7434726.0</t>
  </si>
  <si>
    <t>Krisjair</t>
  </si>
  <si>
    <t>Not Without My Daughter</t>
  </si>
  <si>
    <t>Betty Mahmoody</t>
  </si>
  <si>
    <t>14789113.0</t>
  </si>
  <si>
    <t>Defending Your Life</t>
  </si>
  <si>
    <t>April 5, 1991 (United States)</t>
  </si>
  <si>
    <t>16371128.0</t>
  </si>
  <si>
    <t>Flight of the Intruder</t>
  </si>
  <si>
    <t>Stephen Coonts</t>
  </si>
  <si>
    <t>14587732.0</t>
  </si>
  <si>
    <t>Problem Child 2</t>
  </si>
  <si>
    <t>Brian Levant</t>
  </si>
  <si>
    <t>32704700.0</t>
  </si>
  <si>
    <t>The Hard Way</t>
  </si>
  <si>
    <t>Lem Dobbs</t>
  </si>
  <si>
    <t>65595485.0</t>
  </si>
  <si>
    <t>Ricochet</t>
  </si>
  <si>
    <t>21756163.0</t>
  </si>
  <si>
    <t>L.A. Story</t>
  </si>
  <si>
    <t>28862081.0</t>
  </si>
  <si>
    <t>Rush</t>
  </si>
  <si>
    <t>January 17, 1992 (United States)</t>
  </si>
  <si>
    <t>Lili Fini Zanuck</t>
  </si>
  <si>
    <t>Kim Wozencraft</t>
  </si>
  <si>
    <t>7241350.0</t>
  </si>
  <si>
    <t>Dead Again</t>
  </si>
  <si>
    <t>Scott Frank</t>
  </si>
  <si>
    <t>38016380.0</t>
  </si>
  <si>
    <t>Out for Justice</t>
  </si>
  <si>
    <t>April 12, 1991 (United States)</t>
  </si>
  <si>
    <t>39673161.0</t>
  </si>
  <si>
    <t>Arnold Kopelson Productions</t>
  </si>
  <si>
    <t>Only Yesterday</t>
  </si>
  <si>
    <t>February 26, 2016 (United States)</t>
  </si>
  <si>
    <t>Isao Takahata</t>
  </si>
  <si>
    <t>Hotaru Okamoto</t>
  </si>
  <si>
    <t>Miki Imai</t>
  </si>
  <si>
    <t>545825.0</t>
  </si>
  <si>
    <t>Nippon Television Network (NTV)</t>
  </si>
  <si>
    <t>The Indian Runner</t>
  </si>
  <si>
    <t>September 20, 1991 (United States)</t>
  </si>
  <si>
    <t>David Morse</t>
  </si>
  <si>
    <t>191125.0</t>
  </si>
  <si>
    <t>An American Tail: Fievel Goes West</t>
  </si>
  <si>
    <t>Phil Nibbelink</t>
  </si>
  <si>
    <t>Flint Dille</t>
  </si>
  <si>
    <t>James Stewart</t>
  </si>
  <si>
    <t>40766041.0</t>
  </si>
  <si>
    <t>Life Stinks</t>
  </si>
  <si>
    <t>July 26, 1991 (United States)</t>
  </si>
  <si>
    <t>4102526.0</t>
  </si>
  <si>
    <t>Frankie and Johnny</t>
  </si>
  <si>
    <t>October 11, 1991 (United States)</t>
  </si>
  <si>
    <t>Terrence McNally</t>
  </si>
  <si>
    <t>22773535.0</t>
  </si>
  <si>
    <t>Grand Canyon</t>
  </si>
  <si>
    <t>40991329.0</t>
  </si>
  <si>
    <t>Close My Eyes</t>
  </si>
  <si>
    <t>Stephen Poliakoff</t>
  </si>
  <si>
    <t>Alan Rickman</t>
  </si>
  <si>
    <t>135893.0</t>
  </si>
  <si>
    <t>Homicide</t>
  </si>
  <si>
    <t>August 28, 1991 (France)</t>
  </si>
  <si>
    <t>Joe Mantegna</t>
  </si>
  <si>
    <t>2971661.0</t>
  </si>
  <si>
    <t>Pressman Film</t>
  </si>
  <si>
    <t>Soapdish</t>
  </si>
  <si>
    <t>36489888.0</t>
  </si>
  <si>
    <t>Curly Sue</t>
  </si>
  <si>
    <t>33691313.0</t>
  </si>
  <si>
    <t>The Rapture</t>
  </si>
  <si>
    <t>Mimi Rogers</t>
  </si>
  <si>
    <t>1277404.0</t>
  </si>
  <si>
    <t>Mannequin: on the Move</t>
  </si>
  <si>
    <t>Kristy Swanson</t>
  </si>
  <si>
    <t>3752428.0</t>
  </si>
  <si>
    <t>Rock-A-Doodle</t>
  </si>
  <si>
    <t>Glen Campbell</t>
  </si>
  <si>
    <t>11657385.0</t>
  </si>
  <si>
    <t>Necessary Roughness</t>
  </si>
  <si>
    <t>Scott Bakula</t>
  </si>
  <si>
    <t>26255594.0</t>
  </si>
  <si>
    <t>Cool as Ice</t>
  </si>
  <si>
    <t>October 18, 1991 (United States)</t>
  </si>
  <si>
    <t>David Kellogg</t>
  </si>
  <si>
    <t>David Stenn</t>
  </si>
  <si>
    <t>Vanilla Ice</t>
  </si>
  <si>
    <t>1193062.0</t>
  </si>
  <si>
    <t>Wild Orchid II: Two Shades of Blue</t>
  </si>
  <si>
    <t>May 8, 1992 (United States)</t>
  </si>
  <si>
    <t>Nina Siemaszko</t>
  </si>
  <si>
    <t>573904.0</t>
  </si>
  <si>
    <t>Switch</t>
  </si>
  <si>
    <t>May 10, 1991 (United States)</t>
  </si>
  <si>
    <t>15545943.0</t>
  </si>
  <si>
    <t>White Fang</t>
  </si>
  <si>
    <t>Jack London</t>
  </si>
  <si>
    <t>34793160.0</t>
  </si>
  <si>
    <t>Until the End of the World</t>
  </si>
  <si>
    <t>Peter Carey</t>
  </si>
  <si>
    <t>829625.0</t>
  </si>
  <si>
    <t>Argos Films</t>
  </si>
  <si>
    <t>Only the Lonely</t>
  </si>
  <si>
    <t>25092802.0</t>
  </si>
  <si>
    <t>Dutch</t>
  </si>
  <si>
    <t>Ed O'Neill</t>
  </si>
  <si>
    <t>4603929.0</t>
  </si>
  <si>
    <t>Shattered</t>
  </si>
  <si>
    <t>Richard Neely</t>
  </si>
  <si>
    <t>11511031.0</t>
  </si>
  <si>
    <t>Capella International</t>
  </si>
  <si>
    <t>Raise the Red Lantern</t>
  </si>
  <si>
    <t>December 18, 1991 (Italy)</t>
  </si>
  <si>
    <t>Tong Su</t>
  </si>
  <si>
    <t>2603061.0</t>
  </si>
  <si>
    <t>ERA International</t>
  </si>
  <si>
    <t>Suburban Commando</t>
  </si>
  <si>
    <t>Burt Kennedy</t>
  </si>
  <si>
    <t>Frank A. Cappello</t>
  </si>
  <si>
    <t>6948859.0</t>
  </si>
  <si>
    <t>Popcorn</t>
  </si>
  <si>
    <t>Mark Herrier</t>
  </si>
  <si>
    <t>Mitchell Smith</t>
  </si>
  <si>
    <t>Jill Schoelen</t>
  </si>
  <si>
    <t>4205000.0</t>
  </si>
  <si>
    <t>Movie Partners</t>
  </si>
  <si>
    <t>Mobsters</t>
  </si>
  <si>
    <t>Michael Karbelnikoff</t>
  </si>
  <si>
    <t>Michael Mahern</t>
  </si>
  <si>
    <t>20246790.0</t>
  </si>
  <si>
    <t>Operation Condor</t>
  </si>
  <si>
    <t>July 18, 1997 (United States)</t>
  </si>
  <si>
    <t>10405394.0</t>
  </si>
  <si>
    <t>If Looks Could Kill</t>
  </si>
  <si>
    <t>March 15, 1991 (United States)</t>
  </si>
  <si>
    <t>Richard Grieco</t>
  </si>
  <si>
    <t>7788597.0</t>
  </si>
  <si>
    <t>The Butcher's Wife</t>
  </si>
  <si>
    <t>Terry Hughes</t>
  </si>
  <si>
    <t>Ezra Litwak</t>
  </si>
  <si>
    <t>9689816.0</t>
  </si>
  <si>
    <t>Dying Young</t>
  </si>
  <si>
    <t>Marti Leimbach</t>
  </si>
  <si>
    <t>82264675.0</t>
  </si>
  <si>
    <t>Fogwood Films</t>
  </si>
  <si>
    <t>Dogfight</t>
  </si>
  <si>
    <t>Bob Comfort</t>
  </si>
  <si>
    <t>394631.0</t>
  </si>
  <si>
    <t>Whore</t>
  </si>
  <si>
    <t>David Hines</t>
  </si>
  <si>
    <t>1008404.0</t>
  </si>
  <si>
    <t>Cheap Date</t>
  </si>
  <si>
    <t>Hear My Song</t>
  </si>
  <si>
    <t>February 1992 (United States)</t>
  </si>
  <si>
    <t>Peter Chelsom</t>
  </si>
  <si>
    <t>Ned Beatty</t>
  </si>
  <si>
    <t>4313473.0</t>
  </si>
  <si>
    <t>Other People's Money</t>
  </si>
  <si>
    <t>Jerry Sterner</t>
  </si>
  <si>
    <t>25682090.0</t>
  </si>
  <si>
    <t>Delirious</t>
  </si>
  <si>
    <t>Lawrence J. Cohen</t>
  </si>
  <si>
    <t>5546827.0</t>
  </si>
  <si>
    <t>Flirting</t>
  </si>
  <si>
    <t>November 14, 1992 (United States)</t>
  </si>
  <si>
    <t>2415396.0</t>
  </si>
  <si>
    <t>The Pit and the Pendulum</t>
  </si>
  <si>
    <t>High Heels</t>
  </si>
  <si>
    <t>1710057.0</t>
  </si>
  <si>
    <t>Canal+</t>
  </si>
  <si>
    <t>Little Man Tate</t>
  </si>
  <si>
    <t>25010896.0</t>
  </si>
  <si>
    <t>Shadows and Fog</t>
  </si>
  <si>
    <t>March 20, 1992 (United States)</t>
  </si>
  <si>
    <t>2735731.0</t>
  </si>
  <si>
    <t>Shakes the Clown</t>
  </si>
  <si>
    <t>March 13, 1992 (United States)</t>
  </si>
  <si>
    <t>1400000.0</t>
  </si>
  <si>
    <t>115103.0</t>
  </si>
  <si>
    <t>IRS Media</t>
  </si>
  <si>
    <t>Black Robe</t>
  </si>
  <si>
    <t>Brian Moore</t>
  </si>
  <si>
    <t>8211952.0</t>
  </si>
  <si>
    <t>Billy Bathgate</t>
  </si>
  <si>
    <t>15565363.0</t>
  </si>
  <si>
    <t>Europa</t>
  </si>
  <si>
    <t>June 27, 1991 (Germany)</t>
  </si>
  <si>
    <t>Lars von Trier</t>
  </si>
  <si>
    <t>Barbara Sukowa</t>
  </si>
  <si>
    <t>1015007.0</t>
  </si>
  <si>
    <t>Alicéléo</t>
  </si>
  <si>
    <t>The Doctor</t>
  </si>
  <si>
    <t>August 16, 1991 (United States)</t>
  </si>
  <si>
    <t>Ed Rosenbaum</t>
  </si>
  <si>
    <t>38120905.0</t>
  </si>
  <si>
    <t>Kafka</t>
  </si>
  <si>
    <t>1059071.0</t>
  </si>
  <si>
    <t>Baltimore Pictures</t>
  </si>
  <si>
    <t>Johnny Suede</t>
  </si>
  <si>
    <t>April 22, 1992 (France)</t>
  </si>
  <si>
    <t>Tom DiCillo</t>
  </si>
  <si>
    <t>Brad Pitt</t>
  </si>
  <si>
    <t>90091.0</t>
  </si>
  <si>
    <t>Arena</t>
  </si>
  <si>
    <t>Mystery Date</t>
  </si>
  <si>
    <t>Jonathan Wacks</t>
  </si>
  <si>
    <t>Parker Bennett</t>
  </si>
  <si>
    <t>6166819.0</t>
  </si>
  <si>
    <t>Ernest Scared Stupid</t>
  </si>
  <si>
    <t>14143280.0</t>
  </si>
  <si>
    <t>The Five Heartbeats</t>
  </si>
  <si>
    <t>8750400.0</t>
  </si>
  <si>
    <t>Mississippi Masala</t>
  </si>
  <si>
    <t>February 5, 1992 (United States)</t>
  </si>
  <si>
    <t>Sooni Taraporevala</t>
  </si>
  <si>
    <t>7308786.0</t>
  </si>
  <si>
    <t>Black River Productions</t>
  </si>
  <si>
    <t>The Marrying Man</t>
  </si>
  <si>
    <t>Jerry Rees</t>
  </si>
  <si>
    <t>12454768.0</t>
  </si>
  <si>
    <t>He Said, She Said</t>
  </si>
  <si>
    <t>February 22, 1991 (United States)</t>
  </si>
  <si>
    <t>Brian Hohlfeld</t>
  </si>
  <si>
    <t>9804775.0</t>
  </si>
  <si>
    <t>Poison</t>
  </si>
  <si>
    <t>August 16, 1991 (Sweden)</t>
  </si>
  <si>
    <t>Todd Haynes</t>
  </si>
  <si>
    <t>Jean Genet</t>
  </si>
  <si>
    <t>Edith Meeks</t>
  </si>
  <si>
    <t>787280.0</t>
  </si>
  <si>
    <t>Bronze Eye Productions</t>
  </si>
  <si>
    <t>King Ralph</t>
  </si>
  <si>
    <t>Emlyn Williams</t>
  </si>
  <si>
    <t>John Goodman</t>
  </si>
  <si>
    <t>52487045.0</t>
  </si>
  <si>
    <t>Enchanted April</t>
  </si>
  <si>
    <t>December 25, 1992 (Sweden)</t>
  </si>
  <si>
    <t>Elizabeth von Arnim</t>
  </si>
  <si>
    <t>Alfred Molina</t>
  </si>
  <si>
    <t>13200170.0</t>
  </si>
  <si>
    <t>BBC Films</t>
  </si>
  <si>
    <t>Mediterraneo</t>
  </si>
  <si>
    <t>January 31, 1991 (Italy)</t>
  </si>
  <si>
    <t>Gabriele Salvatores</t>
  </si>
  <si>
    <t>Enzo Monteleone</t>
  </si>
  <si>
    <t>Diego Abatantuono</t>
  </si>
  <si>
    <t>4532791.0</t>
  </si>
  <si>
    <t>A.M.A. Film</t>
  </si>
  <si>
    <t>House Party 2</t>
  </si>
  <si>
    <t>October 23, 1991 (United States)</t>
  </si>
  <si>
    <t>George Jackson</t>
  </si>
  <si>
    <t>19438638.0</t>
  </si>
  <si>
    <t>Deceived</t>
  </si>
  <si>
    <t>28738096.0</t>
  </si>
  <si>
    <t>The Perfect Weapon</t>
  </si>
  <si>
    <t>David C. Wilson</t>
  </si>
  <si>
    <t>Jeff Speakman</t>
  </si>
  <si>
    <t>14061361.0</t>
  </si>
  <si>
    <t>Class Action</t>
  </si>
  <si>
    <t>Carolyn Shelby</t>
  </si>
  <si>
    <t>28277918.0</t>
  </si>
  <si>
    <t>Under Suspicion</t>
  </si>
  <si>
    <t>Simon Moore</t>
  </si>
  <si>
    <t>221295.0</t>
  </si>
  <si>
    <t>Carnival Film &amp; Television</t>
  </si>
  <si>
    <t>Edward II</t>
  </si>
  <si>
    <t>October 18, 1991 (United Kingdom)</t>
  </si>
  <si>
    <t>Christopher Marlowe</t>
  </si>
  <si>
    <t>Steven Waddington</t>
  </si>
  <si>
    <t>706131.0</t>
  </si>
  <si>
    <t>The Princess and the Goblin</t>
  </si>
  <si>
    <t>June 3, 1994 (United States)</t>
  </si>
  <si>
    <t>József Gémes</t>
  </si>
  <si>
    <t>Robin Lyons</t>
  </si>
  <si>
    <t>Claire Bloom</t>
  </si>
  <si>
    <t>2105078.0</t>
  </si>
  <si>
    <t>Siriol Productions</t>
  </si>
  <si>
    <t>Rambling Rose</t>
  </si>
  <si>
    <t>Calder Willingham</t>
  </si>
  <si>
    <t>Laura Dern</t>
  </si>
  <si>
    <t>6266621.0</t>
  </si>
  <si>
    <t>Big Girls Don't Cry... They Get Even</t>
  </si>
  <si>
    <t>Frank Mugavero</t>
  </si>
  <si>
    <t>271327.0</t>
  </si>
  <si>
    <t>K2</t>
  </si>
  <si>
    <t>May 1, 1992 (United States)</t>
  </si>
  <si>
    <t>Patrick Meyers</t>
  </si>
  <si>
    <t>3106559.0</t>
  </si>
  <si>
    <t>Prospero's Books</t>
  </si>
  <si>
    <t>August 30, 1991 (United Kingdom)</t>
  </si>
  <si>
    <t>John Gielgud</t>
  </si>
  <si>
    <t>1750301.0</t>
  </si>
  <si>
    <t>Pure Luck</t>
  </si>
  <si>
    <t>17010000.0</t>
  </si>
  <si>
    <t>24941969.0</t>
  </si>
  <si>
    <t>Hivemind</t>
  </si>
  <si>
    <t>F/X2</t>
  </si>
  <si>
    <t>21082165.0</t>
  </si>
  <si>
    <t>The Adjuster</t>
  </si>
  <si>
    <t>July 1992 (United States)</t>
  </si>
  <si>
    <t>Atom Egoyan</t>
  </si>
  <si>
    <t>Elias Koteas</t>
  </si>
  <si>
    <t>396573.0</t>
  </si>
  <si>
    <t>Alliance Entertainment</t>
  </si>
  <si>
    <t>Mortal Thoughts</t>
  </si>
  <si>
    <t>April 19, 1991 (United States)</t>
  </si>
  <si>
    <t>William Reilly</t>
  </si>
  <si>
    <t>18784957.0</t>
  </si>
  <si>
    <t>Another You</t>
  </si>
  <si>
    <t>Maurice Phillips</t>
  </si>
  <si>
    <t>Ziggy Steinberg</t>
  </si>
  <si>
    <t>2865916.0</t>
  </si>
  <si>
    <t>For the Boys</t>
  </si>
  <si>
    <t>23202444.0</t>
  </si>
  <si>
    <t>Beastmaster 2: Through the Portal of Time</t>
  </si>
  <si>
    <t>Sylvio Tabet</t>
  </si>
  <si>
    <t>Andre Norton</t>
  </si>
  <si>
    <t>869325.0</t>
  </si>
  <si>
    <t>Les Films 21</t>
  </si>
  <si>
    <t>McBain</t>
  </si>
  <si>
    <t>456127.0</t>
  </si>
  <si>
    <t>Marble Hall</t>
  </si>
  <si>
    <t>Eve of Destruction</t>
  </si>
  <si>
    <t>5451119.0</t>
  </si>
  <si>
    <t>A Rage in Harlem</t>
  </si>
  <si>
    <t>May 3, 1991 (United States)</t>
  </si>
  <si>
    <t>Bill Duke</t>
  </si>
  <si>
    <t>Chester Himes</t>
  </si>
  <si>
    <t>10438504.0</t>
  </si>
  <si>
    <t>Rhapsody in August</t>
  </si>
  <si>
    <t>Kiyoko Murata</t>
  </si>
  <si>
    <t>Sachiko Murase</t>
  </si>
  <si>
    <t>516431.0</t>
  </si>
  <si>
    <t>Feature Film Enterprise II</t>
  </si>
  <si>
    <t>Kickboxer 2: the Road Back</t>
  </si>
  <si>
    <t>Sasha Mitchell</t>
  </si>
  <si>
    <t>1250712.0</t>
  </si>
  <si>
    <t>V.I. Warshawski</t>
  </si>
  <si>
    <t>Sara Paretsky</t>
  </si>
  <si>
    <t>11128309.0</t>
  </si>
  <si>
    <t>The Super</t>
  </si>
  <si>
    <t>Sam Simon</t>
  </si>
  <si>
    <t>Joe Pesci</t>
  </si>
  <si>
    <t>11000863.0</t>
  </si>
  <si>
    <t>Proof</t>
  </si>
  <si>
    <t>Jocelyn Moorhouse</t>
  </si>
  <si>
    <t>Hugo Weaving</t>
  </si>
  <si>
    <t>524668.0</t>
  </si>
  <si>
    <t>House &amp; Moorhouse Films</t>
  </si>
  <si>
    <t>At Play in the Fields of the Lord</t>
  </si>
  <si>
    <t>Peter Matthiessen</t>
  </si>
  <si>
    <t>1345903.0</t>
  </si>
  <si>
    <t>True Colors</t>
  </si>
  <si>
    <t>418807.0</t>
  </si>
  <si>
    <t>Impromptu</t>
  </si>
  <si>
    <t>May 1991 (United States)</t>
  </si>
  <si>
    <t>James Lapine</t>
  </si>
  <si>
    <t>Sarah Kernochan</t>
  </si>
  <si>
    <t>4076211.0</t>
  </si>
  <si>
    <t>C.L.G. Films</t>
  </si>
  <si>
    <t>A Kiss Before Dying</t>
  </si>
  <si>
    <t>15429177.0</t>
  </si>
  <si>
    <t>Guilty by Suspicion</t>
  </si>
  <si>
    <t>Irwin Winkler</t>
  </si>
  <si>
    <t>9480198.0</t>
  </si>
  <si>
    <t>Scissors</t>
  </si>
  <si>
    <t>Joyce Selznick</t>
  </si>
  <si>
    <t>Sharon Stone</t>
  </si>
  <si>
    <t>2368.0</t>
  </si>
  <si>
    <t>Where Angels Fear to Tread</t>
  </si>
  <si>
    <t>1403033.0</t>
  </si>
  <si>
    <t>Tous les matins du monde</t>
  </si>
  <si>
    <t>December 18, 1991 (France)</t>
  </si>
  <si>
    <t>Alain Corneau</t>
  </si>
  <si>
    <t>Pascal Quignard</t>
  </si>
  <si>
    <t>3089497.0</t>
  </si>
  <si>
    <t>Film Par Film</t>
  </si>
  <si>
    <t>The Hitman</t>
  </si>
  <si>
    <t>4654288.0</t>
  </si>
  <si>
    <t>Bingo</t>
  </si>
  <si>
    <t>Jim Strain</t>
  </si>
  <si>
    <t>Cindy Williams</t>
  </si>
  <si>
    <t>8667684.0</t>
  </si>
  <si>
    <t>Queens Logic</t>
  </si>
  <si>
    <t>Tony Spiridakis</t>
  </si>
  <si>
    <t>612781.0</t>
  </si>
  <si>
    <t>Body Parts</t>
  </si>
  <si>
    <t>Pierre Boileau</t>
  </si>
  <si>
    <t>Jeff Fahey</t>
  </si>
  <si>
    <t>9188150.0</t>
  </si>
  <si>
    <t>One Good Cop</t>
  </si>
  <si>
    <t>11276846.0</t>
  </si>
  <si>
    <t>Year of the Gun</t>
  </si>
  <si>
    <t>Michael Mewshaw</t>
  </si>
  <si>
    <t>1182273.0</t>
  </si>
  <si>
    <t>Initial Films</t>
  </si>
  <si>
    <t>Strictly Business</t>
  </si>
  <si>
    <t>November 8, 1991 (United States)</t>
  </si>
  <si>
    <t>Kevin Hooks</t>
  </si>
  <si>
    <t>Pam Gibson</t>
  </si>
  <si>
    <t>Tommy Davidson</t>
  </si>
  <si>
    <t>7683267.0</t>
  </si>
  <si>
    <t>Island World</t>
  </si>
  <si>
    <t>The Efficiency Expert</t>
  </si>
  <si>
    <t>Mark Joffe</t>
  </si>
  <si>
    <t>Max Dann</t>
  </si>
  <si>
    <t>179469.0</t>
  </si>
  <si>
    <t>Australian Film Finance Corporation (AFFC)</t>
  </si>
  <si>
    <t>All I Want for Christmas</t>
  </si>
  <si>
    <t>Harley Jane Kozak</t>
  </si>
  <si>
    <t>14812144.0</t>
  </si>
  <si>
    <t>29th Street</t>
  </si>
  <si>
    <t>Frank Pesce</t>
  </si>
  <si>
    <t>Anthony LaPaglia</t>
  </si>
  <si>
    <t>2120564.0</t>
  </si>
  <si>
    <t>Shout</t>
  </si>
  <si>
    <t>Jeffrey Hornaday</t>
  </si>
  <si>
    <t>3547684.0</t>
  </si>
  <si>
    <t>Robert Simonds Productions</t>
  </si>
  <si>
    <t>Daughters of the Dust</t>
  </si>
  <si>
    <t>December 27, 1991 (United States)</t>
  </si>
  <si>
    <t>Julie Dash</t>
  </si>
  <si>
    <t>Cora Lee Day</t>
  </si>
  <si>
    <t>1689723.0</t>
  </si>
  <si>
    <t>Geechee Girls</t>
  </si>
  <si>
    <t>Once Around</t>
  </si>
  <si>
    <t>Malia Scotch Marmo</t>
  </si>
  <si>
    <t>14851083.0</t>
  </si>
  <si>
    <t>Sólo con tu pareja</t>
  </si>
  <si>
    <t>December 25, 1992 (Mexico)</t>
  </si>
  <si>
    <t>Daniel Giménez Cacho</t>
  </si>
  <si>
    <t>9915.0</t>
  </si>
  <si>
    <t>Esperanto Filmoj</t>
  </si>
  <si>
    <t>The Taking of Beverly Hills</t>
  </si>
  <si>
    <t>939277.0</t>
  </si>
  <si>
    <t>Run</t>
  </si>
  <si>
    <t>4409328.0</t>
  </si>
  <si>
    <t>18634643.0</t>
  </si>
  <si>
    <t>Grand Highway Productions</t>
  </si>
  <si>
    <t>Madame Bovary</t>
  </si>
  <si>
    <t>Claude Chabrol</t>
  </si>
  <si>
    <t>Gustave Flaubert</t>
  </si>
  <si>
    <t>1942423.0</t>
  </si>
  <si>
    <t>MK2 Productions</t>
  </si>
  <si>
    <t>Company Business</t>
  </si>
  <si>
    <t>September 6, 1991 (United States)</t>
  </si>
  <si>
    <t>1501785.0</t>
  </si>
  <si>
    <t>Talent for the Game</t>
  </si>
  <si>
    <t>June 28, 1991 (United Kingdom)</t>
  </si>
  <si>
    <t>796.0</t>
  </si>
  <si>
    <t>336396.0</t>
  </si>
  <si>
    <t>City of Hope</t>
  </si>
  <si>
    <t>November 15, 1991 (United Kingdom)</t>
  </si>
  <si>
    <t>Vincent Spano</t>
  </si>
  <si>
    <t>1345015.0</t>
  </si>
  <si>
    <t>Esperanza Films Inc.</t>
  </si>
  <si>
    <t>Riff-Raff</t>
  </si>
  <si>
    <t>February 12, 1993 (United States)</t>
  </si>
  <si>
    <t>Bill Jesse</t>
  </si>
  <si>
    <t>Robert Carlyle</t>
  </si>
  <si>
    <t>295444.0</t>
  </si>
  <si>
    <t>Parallax Pictures</t>
  </si>
  <si>
    <t>The Object of Beauty</t>
  </si>
  <si>
    <t>Michael Lindsay-Hogg</t>
  </si>
  <si>
    <t>5136759.0</t>
  </si>
  <si>
    <t>Liebestraum</t>
  </si>
  <si>
    <t>November 1991 (United States)</t>
  </si>
  <si>
    <t>Kevin Anderson</t>
  </si>
  <si>
    <t>133645.0</t>
  </si>
  <si>
    <t>Initial Entertainment Group (IEG)</t>
  </si>
  <si>
    <t>Voyager</t>
  </si>
  <si>
    <t>January 31, 1992 (United States)</t>
  </si>
  <si>
    <t>Max Frisch</t>
  </si>
  <si>
    <t>516517.0</t>
  </si>
  <si>
    <t>Closet Land</t>
  </si>
  <si>
    <t>March 6, 1991 (United States)</t>
  </si>
  <si>
    <t>Radha Bharadwaj</t>
  </si>
  <si>
    <t>Madeleine Stowe</t>
  </si>
  <si>
    <t>259012.0</t>
  </si>
  <si>
    <t>Timebomb</t>
  </si>
  <si>
    <t>May 25, 1991 (South Korea)</t>
  </si>
  <si>
    <t>Avi Nesher</t>
  </si>
  <si>
    <t>Raffaella Productions</t>
  </si>
  <si>
    <t>Crooked Hearts</t>
  </si>
  <si>
    <t>Robert Boswell</t>
  </si>
  <si>
    <t>Peter Berg</t>
  </si>
  <si>
    <t>30964.0</t>
  </si>
  <si>
    <t>Rodman Flender</t>
  </si>
  <si>
    <t>John Brancato</t>
  </si>
  <si>
    <t>1159578.0</t>
  </si>
  <si>
    <t>Califilm</t>
  </si>
  <si>
    <t>Van Gogh</t>
  </si>
  <si>
    <t>Maurice Pialat</t>
  </si>
  <si>
    <t>Jacques Dutronc</t>
  </si>
  <si>
    <t>193205.0</t>
  </si>
  <si>
    <t>Erato Films</t>
  </si>
  <si>
    <t>Late for Dinner</t>
  </si>
  <si>
    <t>Mark Andrus</t>
  </si>
  <si>
    <t>8906823.0</t>
  </si>
  <si>
    <t>Lovers: A True Story</t>
  </si>
  <si>
    <t>April 12, 1991 (Spain)</t>
  </si>
  <si>
    <t>Vicente Aranda</t>
  </si>
  <si>
    <t>Álvaro del Amo</t>
  </si>
  <si>
    <t>1407309.0</t>
  </si>
  <si>
    <t>Pedro Costa Producciones Cinematográficas</t>
  </si>
  <si>
    <t>Johnny Stecchino</t>
  </si>
  <si>
    <t>October 24, 1991 (Italy)</t>
  </si>
  <si>
    <t>Roberto Benigni</t>
  </si>
  <si>
    <t>626057.0</t>
  </si>
  <si>
    <t>Stepping Out</t>
  </si>
  <si>
    <t>Liza Minnelli</t>
  </si>
  <si>
    <t>246000.0</t>
  </si>
  <si>
    <t>The Inner Circle</t>
  </si>
  <si>
    <t>93292.0</t>
  </si>
  <si>
    <t>Numero Uno International</t>
  </si>
  <si>
    <t>Mon père, ce héros.</t>
  </si>
  <si>
    <t>October 23, 1991 (France)</t>
  </si>
  <si>
    <t>Defenseless</t>
  </si>
  <si>
    <t>815.0</t>
  </si>
  <si>
    <t>6413375.0</t>
  </si>
  <si>
    <t>New Visions Pictures</t>
  </si>
  <si>
    <t>Reservoir Dogs</t>
  </si>
  <si>
    <t>September 2, 1992 (France)</t>
  </si>
  <si>
    <t>943000.0</t>
  </si>
  <si>
    <t>Quentin Tarantino</t>
  </si>
  <si>
    <t>Harvey Keitel</t>
  </si>
  <si>
    <t>2913644.0</t>
  </si>
  <si>
    <t>Live Entertainment</t>
  </si>
  <si>
    <t>49000000.0</t>
  </si>
  <si>
    <t>352927224.0</t>
  </si>
  <si>
    <t>Candyman</t>
  </si>
  <si>
    <t>October 16, 1992 (United States)</t>
  </si>
  <si>
    <t>Virginia Madsen</t>
  </si>
  <si>
    <t>25795897.0</t>
  </si>
  <si>
    <t>Candyman Films</t>
  </si>
  <si>
    <t>My Cousin Vinny</t>
  </si>
  <si>
    <t>112000.0</t>
  </si>
  <si>
    <t>64088552.0</t>
  </si>
  <si>
    <t>The Last of the Mohicans</t>
  </si>
  <si>
    <t>September 25, 1992 (United States)</t>
  </si>
  <si>
    <t>156000.0</t>
  </si>
  <si>
    <t>James Fenimore Cooper</t>
  </si>
  <si>
    <t>75505856.0</t>
  </si>
  <si>
    <t>Dracula</t>
  </si>
  <si>
    <t>November 13, 1992 (United States)</t>
  </si>
  <si>
    <t>199000.0</t>
  </si>
  <si>
    <t>Bram Stoker</t>
  </si>
  <si>
    <t>215862692.0</t>
  </si>
  <si>
    <t>American Zoetrope</t>
  </si>
  <si>
    <t>Unforgiven</t>
  </si>
  <si>
    <t>August 7, 1992 (United States)</t>
  </si>
  <si>
    <t>385000.0</t>
  </si>
  <si>
    <t>159157447.0</t>
  </si>
  <si>
    <t>A Few Good Men</t>
  </si>
  <si>
    <t>December 11, 1992 (United States)</t>
  </si>
  <si>
    <t>242000.0</t>
  </si>
  <si>
    <t>Aaron Sorkin</t>
  </si>
  <si>
    <t>41000000.0</t>
  </si>
  <si>
    <t>243240178.0</t>
  </si>
  <si>
    <t>A League of Their Own</t>
  </si>
  <si>
    <t>July 1, 1992 (United States)</t>
  </si>
  <si>
    <t>Kim Wilson</t>
  </si>
  <si>
    <t>132440069.0</t>
  </si>
  <si>
    <t>November 25, 1992 (United States)</t>
  </si>
  <si>
    <t>124000.0</t>
  </si>
  <si>
    <t>411006740.0</t>
  </si>
  <si>
    <t>Kasdan Pictures</t>
  </si>
  <si>
    <t>Scent of a Woman</t>
  </si>
  <si>
    <t>January 8, 1993 (United States)</t>
  </si>
  <si>
    <t>274000.0</t>
  </si>
  <si>
    <t>Giovanni Arpino</t>
  </si>
  <si>
    <t>134095253.0</t>
  </si>
  <si>
    <t>156.0</t>
  </si>
  <si>
    <t>Batman Returns</t>
  </si>
  <si>
    <t>June 19, 1992 (United States)</t>
  </si>
  <si>
    <t>280000.0</t>
  </si>
  <si>
    <t>80000000.0</t>
  </si>
  <si>
    <t>266892996.0</t>
  </si>
  <si>
    <t>The Mighty Ducks</t>
  </si>
  <si>
    <t>October 2, 1992 (United States)</t>
  </si>
  <si>
    <t>Steven Brill</t>
  </si>
  <si>
    <t>50752337.0</t>
  </si>
  <si>
    <t>Avnet/Kerner Productions</t>
  </si>
  <si>
    <t>Scott Weinger</t>
  </si>
  <si>
    <t>504050219.0</t>
  </si>
  <si>
    <t>Sister Act</t>
  </si>
  <si>
    <t>May 29, 1992 (United States)</t>
  </si>
  <si>
    <t>Paul Rudnick</t>
  </si>
  <si>
    <t>231605150.0</t>
  </si>
  <si>
    <t>Alien 3</t>
  </si>
  <si>
    <t>May 22, 1992 (United States)</t>
  </si>
  <si>
    <t>284000.0</t>
  </si>
  <si>
    <t>David Fincher</t>
  </si>
  <si>
    <t>159814498.0</t>
  </si>
  <si>
    <t>Death Becomes Her</t>
  </si>
  <si>
    <t>July 31, 1992 (United States)</t>
  </si>
  <si>
    <t>149022650.0</t>
  </si>
  <si>
    <t>Far and Away</t>
  </si>
  <si>
    <t>Bob Dolman</t>
  </si>
  <si>
    <t>137783840.0</t>
  </si>
  <si>
    <t>The Crying Game</t>
  </si>
  <si>
    <t>February 19, 1993 (United States)</t>
  </si>
  <si>
    <t>Stephen Rea</t>
  </si>
  <si>
    <t>62548947.0</t>
  </si>
  <si>
    <t>Howards End</t>
  </si>
  <si>
    <t>February 26, 1993 (United States)</t>
  </si>
  <si>
    <t>26341736.0</t>
  </si>
  <si>
    <t>Under Siege</t>
  </si>
  <si>
    <t>October 9, 1992 (United States)</t>
  </si>
  <si>
    <t>80000.0</t>
  </si>
  <si>
    <t>156563139.0</t>
  </si>
  <si>
    <t>Deep Cover</t>
  </si>
  <si>
    <t>16639799.0</t>
  </si>
  <si>
    <t>Image Organization</t>
  </si>
  <si>
    <t>Single White Female</t>
  </si>
  <si>
    <t>August 14, 1992 (United States)</t>
  </si>
  <si>
    <t>John Lutz</t>
  </si>
  <si>
    <t>Bridget Fonda</t>
  </si>
  <si>
    <t>48017402.0</t>
  </si>
  <si>
    <t>Cool World</t>
  </si>
  <si>
    <t>July 10, 1992 (United States)</t>
  </si>
  <si>
    <t>14110589.0</t>
  </si>
  <si>
    <t>Bakshi Animation</t>
  </si>
  <si>
    <t>Glengarry Glen Ross</t>
  </si>
  <si>
    <t>10725228.0</t>
  </si>
  <si>
    <t>Wayne's World</t>
  </si>
  <si>
    <t>February 14, 1992 (United States)</t>
  </si>
  <si>
    <t>Penelope Spheeris</t>
  </si>
  <si>
    <t>Mike Myers</t>
  </si>
  <si>
    <t>183097323.0</t>
  </si>
  <si>
    <t>Army of Darkness</t>
  </si>
  <si>
    <t>11502976.0</t>
  </si>
  <si>
    <t>A River Runs Through It</t>
  </si>
  <si>
    <t>Norman Maclean</t>
  </si>
  <si>
    <t>43440294.0</t>
  </si>
  <si>
    <t>Twin Peaks: Fire Walk with Me</t>
  </si>
  <si>
    <t>August 28, 1992 (United States)</t>
  </si>
  <si>
    <t>Sheryl Lee</t>
  </si>
  <si>
    <t>4184990.0</t>
  </si>
  <si>
    <t>Of Mice and Men</t>
  </si>
  <si>
    <t>5471088.0</t>
  </si>
  <si>
    <t>Beethoven</t>
  </si>
  <si>
    <t>147214049.0</t>
  </si>
  <si>
    <t>Universal Soldier</t>
  </si>
  <si>
    <t>Roland Emmerich</t>
  </si>
  <si>
    <t>Richard Rothstein</t>
  </si>
  <si>
    <t>36299898.0</t>
  </si>
  <si>
    <t>StudioCanal</t>
  </si>
  <si>
    <t>Buffy the Vampire Slayer</t>
  </si>
  <si>
    <t>Fran Rubel Kuzui</t>
  </si>
  <si>
    <t>Joss Whedon</t>
  </si>
  <si>
    <t>16624456.0</t>
  </si>
  <si>
    <t>Sleepwalkers</t>
  </si>
  <si>
    <t>April 10, 1992 (United States)</t>
  </si>
  <si>
    <t>30524763.0</t>
  </si>
  <si>
    <t>Chaplin</t>
  </si>
  <si>
    <t>David Robinson</t>
  </si>
  <si>
    <t>9493259.0</t>
  </si>
  <si>
    <t>The Lover</t>
  </si>
  <si>
    <t>Marguerite Duras</t>
  </si>
  <si>
    <t>Jane March</t>
  </si>
  <si>
    <t>5013090.0</t>
  </si>
  <si>
    <t>Home Alone 2: Lost in New York</t>
  </si>
  <si>
    <t>November 20, 1992 (United States)</t>
  </si>
  <si>
    <t>318000.0</t>
  </si>
  <si>
    <t>358994850.0</t>
  </si>
  <si>
    <t>The Hand That Rocks the Cradle</t>
  </si>
  <si>
    <t>January 10, 1992 (United States)</t>
  </si>
  <si>
    <t>Amanda Silver</t>
  </si>
  <si>
    <t>11700000.0</t>
  </si>
  <si>
    <t>88036683.0</t>
  </si>
  <si>
    <t>Newsies</t>
  </si>
  <si>
    <t>Kenny Ortega</t>
  </si>
  <si>
    <t>Bob Tzudiker</t>
  </si>
  <si>
    <t>2819485.0</t>
  </si>
  <si>
    <t>Touchwood Pacific Partners 1</t>
  </si>
  <si>
    <t>Malcolm X</t>
  </si>
  <si>
    <t>November 18, 1992 (United States)</t>
  </si>
  <si>
    <t>Alex Haley</t>
  </si>
  <si>
    <t>48169910.0</t>
  </si>
  <si>
    <t>Largo International N.V.</t>
  </si>
  <si>
    <t>202.0</t>
  </si>
  <si>
    <t>Patriot Games</t>
  </si>
  <si>
    <t>June 5, 1992 (United States)</t>
  </si>
  <si>
    <t>106000.0</t>
  </si>
  <si>
    <t>45000000.0</t>
  </si>
  <si>
    <t>178051587.0</t>
  </si>
  <si>
    <t>Mace Neufeld Productions</t>
  </si>
  <si>
    <t>Dead Alive</t>
  </si>
  <si>
    <t>Peter Jackson</t>
  </si>
  <si>
    <t>Stephen Sinclair</t>
  </si>
  <si>
    <t>Timothy Balme</t>
  </si>
  <si>
    <t>242623.0</t>
  </si>
  <si>
    <t>WingNut Films</t>
  </si>
  <si>
    <t>Poison Ivy</t>
  </si>
  <si>
    <t>Melissa Goddard</t>
  </si>
  <si>
    <t>1829804.0</t>
  </si>
  <si>
    <t>Sneakers</t>
  </si>
  <si>
    <t>September 11, 1992 (United States)</t>
  </si>
  <si>
    <t>105232691.0</t>
  </si>
  <si>
    <t>Parkes/Lasker productions</t>
  </si>
  <si>
    <t>The Lawnmower Man</t>
  </si>
  <si>
    <t>March 6, 1992 (United States)</t>
  </si>
  <si>
    <t>Brett Leonard</t>
  </si>
  <si>
    <t>32100816.0</t>
  </si>
  <si>
    <t>The Player</t>
  </si>
  <si>
    <t>21706101.0</t>
  </si>
  <si>
    <t>Encino Man</t>
  </si>
  <si>
    <t>Les Mayfield</t>
  </si>
  <si>
    <t>George Zaloom</t>
  </si>
  <si>
    <t>40693477.0</t>
  </si>
  <si>
    <t>Encino Man Productions</t>
  </si>
  <si>
    <t>White Men Can't Jump</t>
  </si>
  <si>
    <t>March 27, 1992 (United States)</t>
  </si>
  <si>
    <t>90753806.0</t>
  </si>
  <si>
    <t>May 15, 1992 (United States)</t>
  </si>
  <si>
    <t>160000.0</t>
  </si>
  <si>
    <t>321731527.0</t>
  </si>
  <si>
    <t>American Me</t>
  </si>
  <si>
    <t>13086430.0</t>
  </si>
  <si>
    <t>El Mariachi</t>
  </si>
  <si>
    <t>Robert Rodriguez</t>
  </si>
  <si>
    <t>Carlos Gallardo</t>
  </si>
  <si>
    <t>2040920.0</t>
  </si>
  <si>
    <t>Bitter Moon</t>
  </si>
  <si>
    <t>March 18, 1994 (United States)</t>
  </si>
  <si>
    <t>Pascal Bruckner</t>
  </si>
  <si>
    <t>Hugh Grant</t>
  </si>
  <si>
    <t>1862805.0</t>
  </si>
  <si>
    <t>Pet Sematary II</t>
  </si>
  <si>
    <t>Richard Outten</t>
  </si>
  <si>
    <t>Edward Furlong</t>
  </si>
  <si>
    <t>17092453.0</t>
  </si>
  <si>
    <t>Bad Lieutenant</t>
  </si>
  <si>
    <t>December 17, 1992 (Argentina)</t>
  </si>
  <si>
    <t>Zoë Lund</t>
  </si>
  <si>
    <t>2038916.0</t>
  </si>
  <si>
    <t>Bad Lt. Productions</t>
  </si>
  <si>
    <t>Singles</t>
  </si>
  <si>
    <t>September 18, 1992 (United States)</t>
  </si>
  <si>
    <t>18471850.0</t>
  </si>
  <si>
    <t>FernGully: The Last Rainforest</t>
  </si>
  <si>
    <t>Bill Kroyer</t>
  </si>
  <si>
    <t>Samantha Mathis</t>
  </si>
  <si>
    <t>32710894.0</t>
  </si>
  <si>
    <t>FAI Films</t>
  </si>
  <si>
    <t>HouseSitter</t>
  </si>
  <si>
    <t>June 12, 1992 (United States)</t>
  </si>
  <si>
    <t>Mark Stein</t>
  </si>
  <si>
    <t>94900635.0</t>
  </si>
  <si>
    <t>School Ties</t>
  </si>
  <si>
    <t>Brendan Fraser</t>
  </si>
  <si>
    <t>14715067.0</t>
  </si>
  <si>
    <t>Hoffa</t>
  </si>
  <si>
    <t>December 25, 1992 (United States)</t>
  </si>
  <si>
    <t>29302121.0</t>
  </si>
  <si>
    <t>Juice</t>
  </si>
  <si>
    <t>Ernest R. Dickerson</t>
  </si>
  <si>
    <t>Omar Epps</t>
  </si>
  <si>
    <t>20146880.0</t>
  </si>
  <si>
    <t>Damage</t>
  </si>
  <si>
    <t>January 22, 1993 (United States)</t>
  </si>
  <si>
    <t>7532911.0</t>
  </si>
  <si>
    <t>December 16, 1992 (United States)</t>
  </si>
  <si>
    <t>127956187.0</t>
  </si>
  <si>
    <t>Man Bites Dog</t>
  </si>
  <si>
    <t>January 15, 1993 (United States)</t>
  </si>
  <si>
    <t>Rémy Belvaux</t>
  </si>
  <si>
    <t>Benoît Poelvoorde</t>
  </si>
  <si>
    <t>Belgium</t>
  </si>
  <si>
    <t>205569.0</t>
  </si>
  <si>
    <t>Les Artistes Anonymes</t>
  </si>
  <si>
    <t>3 Ninjas</t>
  </si>
  <si>
    <t>Jon Turteltaub</t>
  </si>
  <si>
    <t>Kenny Kim</t>
  </si>
  <si>
    <t>Victor Wong</t>
  </si>
  <si>
    <t>29000301.0</t>
  </si>
  <si>
    <t>Hellraiser III: Hell on Earth</t>
  </si>
  <si>
    <t>Terry Farrell</t>
  </si>
  <si>
    <t>12534961.0</t>
  </si>
  <si>
    <t>Fifth Avenue Entertainment</t>
  </si>
  <si>
    <t>Body of Evidence</t>
  </si>
  <si>
    <t>Brad Mirman</t>
  </si>
  <si>
    <t>13273595.0</t>
  </si>
  <si>
    <t>Honey, I Blew Up the Kid</t>
  </si>
  <si>
    <t>July 17, 1992 (United States)</t>
  </si>
  <si>
    <t>58662452.0</t>
  </si>
  <si>
    <t>Captain Ron</t>
  </si>
  <si>
    <t>John Dwyer</t>
  </si>
  <si>
    <t>22518097.0</t>
  </si>
  <si>
    <t>The Cutting Edge</t>
  </si>
  <si>
    <t>Tony Gilroy</t>
  </si>
  <si>
    <t>D.B. Sweeney</t>
  </si>
  <si>
    <t>25105517.0</t>
  </si>
  <si>
    <t>Passenger 57</t>
  </si>
  <si>
    <t>44065653.0</t>
  </si>
  <si>
    <t>Jamón, Jamón</t>
  </si>
  <si>
    <t>February 4, 1994 (United States)</t>
  </si>
  <si>
    <t>Cuca Canals</t>
  </si>
  <si>
    <t>Penélope Cruz</t>
  </si>
  <si>
    <t>Lolafilms</t>
  </si>
  <si>
    <t>Children of the Corn II: the Final Sacrifice</t>
  </si>
  <si>
    <t>January 29, 1993 (United States)</t>
  </si>
  <si>
    <t>David Price</t>
  </si>
  <si>
    <t>A L Katz</t>
  </si>
  <si>
    <t>Terence Knox</t>
  </si>
  <si>
    <t>6980986.0</t>
  </si>
  <si>
    <t>Ladybugs</t>
  </si>
  <si>
    <t>Curtis Burch</t>
  </si>
  <si>
    <t>14796494.0</t>
  </si>
  <si>
    <t>Radio Flyer</t>
  </si>
  <si>
    <t>February 21, 1992 (United States)</t>
  </si>
  <si>
    <t>David Mickey Evans</t>
  </si>
  <si>
    <t>4651977.0</t>
  </si>
  <si>
    <t>Strictly Ballroom</t>
  </si>
  <si>
    <t>Baz Luhrmann</t>
  </si>
  <si>
    <t>Paul Mercurio</t>
  </si>
  <si>
    <t>11749595.0</t>
  </si>
  <si>
    <t>Beyond Films</t>
  </si>
  <si>
    <t>Raising Cain</t>
  </si>
  <si>
    <t>37170057.0</t>
  </si>
  <si>
    <t>Orlando</t>
  </si>
  <si>
    <t>June 9, 1993 (United States)</t>
  </si>
  <si>
    <t>Sally Potter</t>
  </si>
  <si>
    <t>Virginia Woolf</t>
  </si>
  <si>
    <t>5378172.0</t>
  </si>
  <si>
    <t>Adventure Pictures</t>
  </si>
  <si>
    <t>James Marshall</t>
  </si>
  <si>
    <t>9223441.0</t>
  </si>
  <si>
    <t>Split Second</t>
  </si>
  <si>
    <t>Tony Maylam</t>
  </si>
  <si>
    <t>Gary Scott Thompson</t>
  </si>
  <si>
    <t>5430822.0</t>
  </si>
  <si>
    <t>Challenge Film Corporation</t>
  </si>
  <si>
    <t>Tom and Jerry: The Movie</t>
  </si>
  <si>
    <t>July 30, 1993 (United States)</t>
  </si>
  <si>
    <t>Phil Roman</t>
  </si>
  <si>
    <t>Richard Kind</t>
  </si>
  <si>
    <t>3560469.0</t>
  </si>
  <si>
    <t>Turner Pictures (I)</t>
  </si>
  <si>
    <t>Toys</t>
  </si>
  <si>
    <t>December 18, 1992 (United States)</t>
  </si>
  <si>
    <t>23278931.0</t>
  </si>
  <si>
    <t>Romper Stomper</t>
  </si>
  <si>
    <t>November 12, 1992 (Australia)</t>
  </si>
  <si>
    <t>Geoffrey Wright</t>
  </si>
  <si>
    <t>Russell Crowe</t>
  </si>
  <si>
    <t>175340.0</t>
  </si>
  <si>
    <t>Film Victoria</t>
  </si>
  <si>
    <t>1492: Conquest of Paradise</t>
  </si>
  <si>
    <t>Rose Bosch</t>
  </si>
  <si>
    <t>7191399.0</t>
  </si>
  <si>
    <t>Pure Country</t>
  </si>
  <si>
    <t>October 23, 1992 (United States)</t>
  </si>
  <si>
    <t>Rex McGee</t>
  </si>
  <si>
    <t>George Strait</t>
  </si>
  <si>
    <t>15164458.0</t>
  </si>
  <si>
    <t>Boomerang</t>
  </si>
  <si>
    <t>Barry W. Blaustein</t>
  </si>
  <si>
    <t>131052444.0</t>
  </si>
  <si>
    <t>The Power of One</t>
  </si>
  <si>
    <t>Bryce Courtenay</t>
  </si>
  <si>
    <t>2827107.0</t>
  </si>
  <si>
    <t>Alcor Films</t>
  </si>
  <si>
    <t>Dr. Giggles</t>
  </si>
  <si>
    <t>Manny Coto</t>
  </si>
  <si>
    <t>Larry Drake</t>
  </si>
  <si>
    <t>8403433.0</t>
  </si>
  <si>
    <t>Dark Horse Entertainment</t>
  </si>
  <si>
    <t>Sidekicks</t>
  </si>
  <si>
    <t>April 30, 1993 (United States)</t>
  </si>
  <si>
    <t>Lou Illar</t>
  </si>
  <si>
    <t>17180393.0</t>
  </si>
  <si>
    <t>Gallery Films</t>
  </si>
  <si>
    <t>Medicine Man</t>
  </si>
  <si>
    <t>February 7, 1992 (United States)</t>
  </si>
  <si>
    <t>45500797.0</t>
  </si>
  <si>
    <t>Honeymoon in Vegas</t>
  </si>
  <si>
    <t>35208854.0</t>
  </si>
  <si>
    <t>Thunderheart</t>
  </si>
  <si>
    <t>22660758.0</t>
  </si>
  <si>
    <t>Stop! Or My Mom Will Shoot</t>
  </si>
  <si>
    <t>Blake Snyder</t>
  </si>
  <si>
    <t>70611210.0</t>
  </si>
  <si>
    <t>Northern Lights Entertainment</t>
  </si>
  <si>
    <t>Innocent Blood</t>
  </si>
  <si>
    <t>Michael Wolk</t>
  </si>
  <si>
    <t>4943279.0</t>
  </si>
  <si>
    <t>Unlawful Entry</t>
  </si>
  <si>
    <t>June 26, 1992 (United States)</t>
  </si>
  <si>
    <t>George Putnam</t>
  </si>
  <si>
    <t>57138719.0</t>
  </si>
  <si>
    <t>Lorenzo's Oil</t>
  </si>
  <si>
    <t>7286388.0</t>
  </si>
  <si>
    <t>Final Analysis</t>
  </si>
  <si>
    <t>Robert Berger</t>
  </si>
  <si>
    <t>28590665.0</t>
  </si>
  <si>
    <t>One False Move</t>
  </si>
  <si>
    <t>Carl Franklin</t>
  </si>
  <si>
    <t>Billy Bob Thornton</t>
  </si>
  <si>
    <t>1543112.0</t>
  </si>
  <si>
    <t>Stay Tuned</t>
  </si>
  <si>
    <t>Tom S. Parker</t>
  </si>
  <si>
    <t>10736401.0</t>
  </si>
  <si>
    <t>Consenting Adults</t>
  </si>
  <si>
    <t>21591728.0</t>
  </si>
  <si>
    <t>Fortress</t>
  </si>
  <si>
    <t>September 3, 1993 (United States)</t>
  </si>
  <si>
    <t>Troy Neighbors</t>
  </si>
  <si>
    <t>6739141.0</t>
  </si>
  <si>
    <t>Once Upon a Crime...</t>
  </si>
  <si>
    <t>Eugene Levy</t>
  </si>
  <si>
    <t>Rodolfo Sonego</t>
  </si>
  <si>
    <t>8669847.0</t>
  </si>
  <si>
    <t>Ascot Film</t>
  </si>
  <si>
    <t>Mom and Dad Save the World</t>
  </si>
  <si>
    <t>July 24, 1992 (United States)</t>
  </si>
  <si>
    <t>2034470.0</t>
  </si>
  <si>
    <t>Supercop</t>
  </si>
  <si>
    <t>July 4, 1992 (Hong Kong)</t>
  </si>
  <si>
    <t>Stanley Tong</t>
  </si>
  <si>
    <t>Edward Tang</t>
  </si>
  <si>
    <t>16270600.0</t>
  </si>
  <si>
    <t>Jennifer 8</t>
  </si>
  <si>
    <t>Andy Garcia</t>
  </si>
  <si>
    <t>11390479.0</t>
  </si>
  <si>
    <t>Bébé's Kids</t>
  </si>
  <si>
    <t>Bruce W. Smith</t>
  </si>
  <si>
    <t>Robin Harris</t>
  </si>
  <si>
    <t>Faizon Love</t>
  </si>
  <si>
    <t>8442162.0</t>
  </si>
  <si>
    <t>Memoirs of an Invisible Man</t>
  </si>
  <si>
    <t>H.F. Saint</t>
  </si>
  <si>
    <t>14358033.0</t>
  </si>
  <si>
    <t>Peter's Friends</t>
  </si>
  <si>
    <t>Rita Rudner</t>
  </si>
  <si>
    <t>Hugh Laurie</t>
  </si>
  <si>
    <t>4058564.0</t>
  </si>
  <si>
    <t>Freejack</t>
  </si>
  <si>
    <t>Robert Sheckley</t>
  </si>
  <si>
    <t>17129026.0</t>
  </si>
  <si>
    <t>Como agua para chocolate</t>
  </si>
  <si>
    <t>Alfonso Arau</t>
  </si>
  <si>
    <t>Laura Esquivel</t>
  </si>
  <si>
    <t>Marco Leonardi</t>
  </si>
  <si>
    <t>21744201.0</t>
  </si>
  <si>
    <t>Consejo Nacional para la Cultura y las Artes (CONACULTA)</t>
  </si>
  <si>
    <t>Leap of Faith</t>
  </si>
  <si>
    <t>Janus Cercone</t>
  </si>
  <si>
    <t>23369283.0</t>
  </si>
  <si>
    <t>Noises Off...</t>
  </si>
  <si>
    <t>2280148.0</t>
  </si>
  <si>
    <t>Class Act</t>
  </si>
  <si>
    <t>Randall Miller</t>
  </si>
  <si>
    <t>13272113.0</t>
  </si>
  <si>
    <t>Diggstown</t>
  </si>
  <si>
    <t>Leonard Wise</t>
  </si>
  <si>
    <t>4836637.0</t>
  </si>
  <si>
    <t>Indochine</t>
  </si>
  <si>
    <t>December 23, 1992 (United States)</t>
  </si>
  <si>
    <t>Régis Wargnier</t>
  </si>
  <si>
    <t>Erik Orsenna</t>
  </si>
  <si>
    <t>5603158.0</t>
  </si>
  <si>
    <t>Paradis Films</t>
  </si>
  <si>
    <t>Nemesis</t>
  </si>
  <si>
    <t>December 26, 1992 (Japan)</t>
  </si>
  <si>
    <t>Rebecca Charles</t>
  </si>
  <si>
    <t>Olivier Gruner</t>
  </si>
  <si>
    <t>2001124.0</t>
  </si>
  <si>
    <t>Imperial Entertainment</t>
  </si>
  <si>
    <t>Kuffs</t>
  </si>
  <si>
    <t>21142815.0</t>
  </si>
  <si>
    <t>Dino de Laurentiis Communications</t>
  </si>
  <si>
    <t>Shining Through</t>
  </si>
  <si>
    <t>43838238.0</t>
  </si>
  <si>
    <t>Mo' Money</t>
  </si>
  <si>
    <t>Damon Wayans</t>
  </si>
  <si>
    <t>40227006.0</t>
  </si>
  <si>
    <t>Husbands and Wives</t>
  </si>
  <si>
    <t>10555619.0</t>
  </si>
  <si>
    <t>Trespass</t>
  </si>
  <si>
    <t>Bob Gale</t>
  </si>
  <si>
    <t>13249535.0</t>
  </si>
  <si>
    <t>Love Potion No. 9</t>
  </si>
  <si>
    <t>Tate Donovan</t>
  </si>
  <si>
    <t>754935.0</t>
  </si>
  <si>
    <t>Penta Pictures</t>
  </si>
  <si>
    <t>Rapid Fire</t>
  </si>
  <si>
    <t>Cindy Cirile</t>
  </si>
  <si>
    <t>Brandon Lee</t>
  </si>
  <si>
    <t>14356479.0</t>
  </si>
  <si>
    <t>Wind</t>
  </si>
  <si>
    <t>Jeff Benjamin</t>
  </si>
  <si>
    <t>5519569.0</t>
  </si>
  <si>
    <t>Hero</t>
  </si>
  <si>
    <t>Laura Ziskin</t>
  </si>
  <si>
    <t>19507345.0</t>
  </si>
  <si>
    <t>South Central</t>
  </si>
  <si>
    <t>Stephen Milburn Anderson</t>
  </si>
  <si>
    <t>Glenn Plummer</t>
  </si>
  <si>
    <t>1373196.0</t>
  </si>
  <si>
    <t>Enchantment Films Inc.</t>
  </si>
  <si>
    <t>The Muppet Christmas Carol</t>
  </si>
  <si>
    <t>Brian Henson</t>
  </si>
  <si>
    <t>32574382.0</t>
  </si>
  <si>
    <t>Un Coeur en Hiver</t>
  </si>
  <si>
    <t>June 4, 1993 (United States)</t>
  </si>
  <si>
    <t>Claude Sautet</t>
  </si>
  <si>
    <t>Daniel Auteuil</t>
  </si>
  <si>
    <t>1605437.0</t>
  </si>
  <si>
    <t>Tokyo Decadence</t>
  </si>
  <si>
    <t>Ryû Murakami</t>
  </si>
  <si>
    <t>Miho Nikaido</t>
  </si>
  <si>
    <t>277845.0</t>
  </si>
  <si>
    <t>Cinemabrain</t>
  </si>
  <si>
    <t>Mr. Baseball</t>
  </si>
  <si>
    <t>Theo Pelletier</t>
  </si>
  <si>
    <t>20883046.0</t>
  </si>
  <si>
    <t>DENTSU Music And Entertainment</t>
  </si>
  <si>
    <t>Love Crimes</t>
  </si>
  <si>
    <t>874.0</t>
  </si>
  <si>
    <t>Sean Young</t>
  </si>
  <si>
    <t>2287928.0</t>
  </si>
  <si>
    <t>Naked Killer</t>
  </si>
  <si>
    <t>August 4, 1995 (United States)</t>
  </si>
  <si>
    <t>Clarence Fok</t>
  </si>
  <si>
    <t>Jing Wong</t>
  </si>
  <si>
    <t>Chingmy Yau</t>
  </si>
  <si>
    <t>Wong Jing's Workshop Ltd.</t>
  </si>
  <si>
    <t>CrissCross</t>
  </si>
  <si>
    <t>Chris Menges</t>
  </si>
  <si>
    <t>Scott Sommer</t>
  </si>
  <si>
    <t>3052738.0</t>
  </si>
  <si>
    <t>Waterland</t>
  </si>
  <si>
    <t>Graham Swift</t>
  </si>
  <si>
    <t>1100218.0</t>
  </si>
  <si>
    <t>The Distinguished Gentleman</t>
  </si>
  <si>
    <t>December 4, 1992 (United States)</t>
  </si>
  <si>
    <t>Marty Kaplan</t>
  </si>
  <si>
    <t>46666502.0</t>
  </si>
  <si>
    <t>White Sands</t>
  </si>
  <si>
    <t>April 24, 1992 (United States)</t>
  </si>
  <si>
    <t>9011574.0</t>
  </si>
  <si>
    <t>Belle Epoque</t>
  </si>
  <si>
    <t>February 25, 1994 (United States)</t>
  </si>
  <si>
    <t>Fernando Trueba</t>
  </si>
  <si>
    <t>Rafael Azcona</t>
  </si>
  <si>
    <t>Fernando Fernán Gómez</t>
  </si>
  <si>
    <t>5418216.0</t>
  </si>
  <si>
    <t>Animatógrafo</t>
  </si>
  <si>
    <t>Swoon</t>
  </si>
  <si>
    <t>September 25, 1992 (United Kingdom)</t>
  </si>
  <si>
    <t>Tom Kalin</t>
  </si>
  <si>
    <t>Daniel Schlachet</t>
  </si>
  <si>
    <t>Knight Moves</t>
  </si>
  <si>
    <t>923418.0</t>
  </si>
  <si>
    <t>Light Sleeper</t>
  </si>
  <si>
    <t>March 13, 1992 (United Kingdom)</t>
  </si>
  <si>
    <t>1055987.0</t>
  </si>
  <si>
    <t>A Midnight Clear</t>
  </si>
  <si>
    <t>1526697.0</t>
  </si>
  <si>
    <t>Bob Roberts</t>
  </si>
  <si>
    <t>September 4, 1992 (United States)</t>
  </si>
  <si>
    <t>4479470.0</t>
  </si>
  <si>
    <t>Sarafina!</t>
  </si>
  <si>
    <t>Darrell Roodt</t>
  </si>
  <si>
    <t>Mbongeni Ngema</t>
  </si>
  <si>
    <t>7306242.0</t>
  </si>
  <si>
    <t>For a Lost Soldier</t>
  </si>
  <si>
    <t>May 7, 1993 (United States)</t>
  </si>
  <si>
    <t>Roeland Kerbosch</t>
  </si>
  <si>
    <t>Don Bloch</t>
  </si>
  <si>
    <t>Maarten Smit</t>
  </si>
  <si>
    <t>Sigma Film Productions</t>
  </si>
  <si>
    <t>In the Soup</t>
  </si>
  <si>
    <t>August 13, 1992 (Germany)</t>
  </si>
  <si>
    <t>Alexandre Rockwell</t>
  </si>
  <si>
    <t>Sollace Mitchell</t>
  </si>
  <si>
    <t>Steve Buscemi</t>
  </si>
  <si>
    <t>256249.0</t>
  </si>
  <si>
    <t>A Stranger Among Us</t>
  </si>
  <si>
    <t>12282994.0</t>
  </si>
  <si>
    <t>Where the Day Takes You</t>
  </si>
  <si>
    <t>Michael Hitchcock</t>
  </si>
  <si>
    <t>Dermot Mulroney</t>
  </si>
  <si>
    <t>390152.0</t>
  </si>
  <si>
    <t>Passion Fish</t>
  </si>
  <si>
    <t>Mary McDonnell</t>
  </si>
  <si>
    <t>3330000.0</t>
  </si>
  <si>
    <t>4814619.0</t>
  </si>
  <si>
    <t>Atchafalaya</t>
  </si>
  <si>
    <t>That Night</t>
  </si>
  <si>
    <t>August 6, 1993 (United States)</t>
  </si>
  <si>
    <t>Alice McDermott</t>
  </si>
  <si>
    <t>20194.0</t>
  </si>
  <si>
    <t>Gas Food Lodging</t>
  </si>
  <si>
    <t>Allison Anders</t>
  </si>
  <si>
    <t>1342613.0</t>
  </si>
  <si>
    <t>Cineville</t>
  </si>
  <si>
    <t>American Heart</t>
  </si>
  <si>
    <t>Martin Bell</t>
  </si>
  <si>
    <t>Peter Silverman</t>
  </si>
  <si>
    <t>384048.0</t>
  </si>
  <si>
    <t>The Babe</t>
  </si>
  <si>
    <t>April 17, 1992 (United States)</t>
  </si>
  <si>
    <t>19930973.0</t>
  </si>
  <si>
    <t>La sentinelle</t>
  </si>
  <si>
    <t>October 16, 1998 (United States)</t>
  </si>
  <si>
    <t>745.0</t>
  </si>
  <si>
    <t>Arnaud Desplechin</t>
  </si>
  <si>
    <t>Emmanuel Salinger</t>
  </si>
  <si>
    <t>Why Not Productions</t>
  </si>
  <si>
    <t>Christopher Columbus: The Discovery</t>
  </si>
  <si>
    <t>8251071.0</t>
  </si>
  <si>
    <t>Christopher Columbus Productions</t>
  </si>
  <si>
    <t>Claire of the Moon</t>
  </si>
  <si>
    <t>October 21, 1993 (Australia)</t>
  </si>
  <si>
    <t>950.0</t>
  </si>
  <si>
    <t>Nicole Conn</t>
  </si>
  <si>
    <t>Trisha Todd</t>
  </si>
  <si>
    <t>Demi-Monde Productions</t>
  </si>
  <si>
    <t>Prelude to a Kiss</t>
  </si>
  <si>
    <t>Meg Ryan</t>
  </si>
  <si>
    <t>22697691.0</t>
  </si>
  <si>
    <t>Gruskoff/Levy Company</t>
  </si>
  <si>
    <t>The Best Intentions</t>
  </si>
  <si>
    <t>Samuel Fröler</t>
  </si>
  <si>
    <t>1253106.0</t>
  </si>
  <si>
    <t>SVT Drama</t>
  </si>
  <si>
    <t>The Public Eye</t>
  </si>
  <si>
    <t>3067917.0</t>
  </si>
  <si>
    <t>Article 99</t>
  </si>
  <si>
    <t>Ron Cutler</t>
  </si>
  <si>
    <t>Ray Liotta</t>
  </si>
  <si>
    <t>6375979.0</t>
  </si>
  <si>
    <t>The Mambo Kings</t>
  </si>
  <si>
    <t>Arne Glimcher</t>
  </si>
  <si>
    <t>Oscar Hijuelos</t>
  </si>
  <si>
    <t>15500000.0</t>
  </si>
  <si>
    <t>6742168.0</t>
  </si>
  <si>
    <t>Into the West</t>
  </si>
  <si>
    <t>September 17, 1993 (United States)</t>
  </si>
  <si>
    <t>4790801.0</t>
  </si>
  <si>
    <t>The Playboys</t>
  </si>
  <si>
    <t>April 22, 1992 (United States)</t>
  </si>
  <si>
    <t>Gillies MacKinnon</t>
  </si>
  <si>
    <t>4906900.0</t>
  </si>
  <si>
    <t>Green Umbrella Ltd.</t>
  </si>
  <si>
    <t>City of Joy</t>
  </si>
  <si>
    <t>Dominique Lapierre</t>
  </si>
  <si>
    <t>14683921.0</t>
  </si>
  <si>
    <t>Straight Talk</t>
  </si>
  <si>
    <t>Barnet Kellman</t>
  </si>
  <si>
    <t>Dolly Parton</t>
  </si>
  <si>
    <t>21202099.0</t>
  </si>
  <si>
    <t>Qing shao nian nuo zha</t>
  </si>
  <si>
    <t>August 4, 1994 (Netherlands)</t>
  </si>
  <si>
    <t>Ming-liang Tsai</t>
  </si>
  <si>
    <t>Chao-jung Chen</t>
  </si>
  <si>
    <t>28791.0</t>
  </si>
  <si>
    <t>Central Motion Pictures</t>
  </si>
  <si>
    <t>Love Field</t>
  </si>
  <si>
    <t>Don Roos</t>
  </si>
  <si>
    <t>1014726.0</t>
  </si>
  <si>
    <t>Mr. Saturday Night</t>
  </si>
  <si>
    <t>13351357.0</t>
  </si>
  <si>
    <t>Twin Dragons</t>
  </si>
  <si>
    <t>April 9, 1999 (United States)</t>
  </si>
  <si>
    <t>Ringo Lam</t>
  </si>
  <si>
    <t>Barry Wong</t>
  </si>
  <si>
    <t>8359717.0</t>
  </si>
  <si>
    <t>Aces: Iron Eagle III</t>
  </si>
  <si>
    <t>2517600.0</t>
  </si>
  <si>
    <t>The Living End</t>
  </si>
  <si>
    <t>Gregg Araki</t>
  </si>
  <si>
    <t>Mike Dytri</t>
  </si>
  <si>
    <t>22769.0</t>
  </si>
  <si>
    <t>692585.0</t>
  </si>
  <si>
    <t>Desperate Pictures</t>
  </si>
  <si>
    <t>Simple Men</t>
  </si>
  <si>
    <t>November 6, 1992 (United Kingdom)</t>
  </si>
  <si>
    <t>Robert John Burke</t>
  </si>
  <si>
    <t>143010.0</t>
  </si>
  <si>
    <t>Guncrazy</t>
  </si>
  <si>
    <t>September 9, 1993 (Australia)</t>
  </si>
  <si>
    <t>Tamra Davis</t>
  </si>
  <si>
    <t>Matthew Bright</t>
  </si>
  <si>
    <t>114516.0</t>
  </si>
  <si>
    <t>Zeta Entertainment</t>
  </si>
  <si>
    <t>Folks!</t>
  </si>
  <si>
    <t>6132924.0</t>
  </si>
  <si>
    <t>Léolo</t>
  </si>
  <si>
    <t>April 2, 1993 (United States)</t>
  </si>
  <si>
    <t>Jean-Claude Lauzon</t>
  </si>
  <si>
    <t>Maxime Collin</t>
  </si>
  <si>
    <t>611703.0</t>
  </si>
  <si>
    <t>Alliance Films Corporation</t>
  </si>
  <si>
    <t>Night and the City</t>
  </si>
  <si>
    <t>Gerald Kersh</t>
  </si>
  <si>
    <t>6202756.0</t>
  </si>
  <si>
    <t>Penta Films</t>
  </si>
  <si>
    <t>Whispers in the Dark</t>
  </si>
  <si>
    <t>11124511.0</t>
  </si>
  <si>
    <t>Zebrahead</t>
  </si>
  <si>
    <t>Anthony Drazan</t>
  </si>
  <si>
    <t>Michael Rapaport</t>
  </si>
  <si>
    <t>1557771.0</t>
  </si>
  <si>
    <t>Hyenas</t>
  </si>
  <si>
    <t>April 26, 2019 (United States)</t>
  </si>
  <si>
    <t>Djibril Diop Mambéty</t>
  </si>
  <si>
    <t>Friedrich Dürrenmatt</t>
  </si>
  <si>
    <t>Mansour Diouf</t>
  </si>
  <si>
    <t>24672.0</t>
  </si>
  <si>
    <t>Thelma Film AG</t>
  </si>
  <si>
    <t>A Tale of Winter</t>
  </si>
  <si>
    <t>January 29, 1992 (France)</t>
  </si>
  <si>
    <t>Charlotte Véry</t>
  </si>
  <si>
    <t>52431.0</t>
  </si>
  <si>
    <t>Man Trouble</t>
  </si>
  <si>
    <t>Carole Eastman</t>
  </si>
  <si>
    <t>4096030.0</t>
  </si>
  <si>
    <t>Penta Entertainment</t>
  </si>
  <si>
    <t>Laws of Gravity</t>
  </si>
  <si>
    <t>August 20, 1993 (United Kingdom)</t>
  </si>
  <si>
    <t>Nick Gomez</t>
  </si>
  <si>
    <t>Peter Greene</t>
  </si>
  <si>
    <t>Brain Donors</t>
  </si>
  <si>
    <t>Pat Proft</t>
  </si>
  <si>
    <t>918239.0</t>
  </si>
  <si>
    <t>Out on a Limb</t>
  </si>
  <si>
    <t>Daniel Goldin</t>
  </si>
  <si>
    <t>1659542.0</t>
  </si>
  <si>
    <t>Tetsuo II: Body Hammer</t>
  </si>
  <si>
    <t>August 15, 1997 (United States)</t>
  </si>
  <si>
    <t>Shin'ya Tsukamoto</t>
  </si>
  <si>
    <t>Tomorô Taguchi</t>
  </si>
  <si>
    <t>F2</t>
  </si>
  <si>
    <t>Traces of Red</t>
  </si>
  <si>
    <t>November 11, 1992 (United States)</t>
  </si>
  <si>
    <t>Andy Wolk</t>
  </si>
  <si>
    <t>Jim Piddock</t>
  </si>
  <si>
    <t>3206714.0</t>
  </si>
  <si>
    <t>Storyville</t>
  </si>
  <si>
    <t>September 30, 1992 (France)</t>
  </si>
  <si>
    <t>Mark Frost</t>
  </si>
  <si>
    <t>Frank Galbally</t>
  </si>
  <si>
    <t>422503.0</t>
  </si>
  <si>
    <t>Rescue Me</t>
  </si>
  <si>
    <t>December 3, 1993 (United States)</t>
  </si>
  <si>
    <t>Arthur Allan Seidelman</t>
  </si>
  <si>
    <t>Mike Snyder</t>
  </si>
  <si>
    <t>Map of the Human Heart</t>
  </si>
  <si>
    <t>May 14, 1993 (United States)</t>
  </si>
  <si>
    <t>Vincent Ward</t>
  </si>
  <si>
    <t>Louis Nowra</t>
  </si>
  <si>
    <t>Jason Scott Lee</t>
  </si>
  <si>
    <t>2806881.0</t>
  </si>
  <si>
    <t>Ruby Cairo</t>
  </si>
  <si>
    <t>October 29, 1993 (United States)</t>
  </si>
  <si>
    <t>Andie MacDowell</t>
  </si>
  <si>
    <t>608866.0</t>
  </si>
  <si>
    <t>Majestic Films International</t>
  </si>
  <si>
    <t>The Waterdance</t>
  </si>
  <si>
    <t>May 13, 1992 (United States)</t>
  </si>
  <si>
    <t>1723319.0</t>
  </si>
  <si>
    <t>Year of the Comet</t>
  </si>
  <si>
    <t>Penelope Ann Miller</t>
  </si>
  <si>
    <t>2791515.0</t>
  </si>
  <si>
    <t>This Is My Life</t>
  </si>
  <si>
    <t>Meg Wolitzer</t>
  </si>
  <si>
    <t>Julie Kavner</t>
  </si>
  <si>
    <t>2922094.0</t>
  </si>
  <si>
    <t>Mistress</t>
  </si>
  <si>
    <t>Barry Primus</t>
  </si>
  <si>
    <t>Robert Wuhl</t>
  </si>
  <si>
    <t>1102469.0</t>
  </si>
  <si>
    <t>Meir Teper</t>
  </si>
  <si>
    <t>Passed Away</t>
  </si>
  <si>
    <t>4030793.0</t>
  </si>
  <si>
    <t>Blame It on the Bellboy</t>
  </si>
  <si>
    <t>Mark Herman</t>
  </si>
  <si>
    <t>Bronson Pinchot</t>
  </si>
  <si>
    <t>3104545.0</t>
  </si>
  <si>
    <t>Bellboy Films Limited</t>
  </si>
  <si>
    <t>Leaving Normal</t>
  </si>
  <si>
    <t>April 29, 1992 (United States)</t>
  </si>
  <si>
    <t>Ed Solomon</t>
  </si>
  <si>
    <t>1514114.0</t>
  </si>
  <si>
    <t>Mirage Entertainment</t>
  </si>
  <si>
    <t>House of Angels</t>
  </si>
  <si>
    <t>Colin Nutley</t>
  </si>
  <si>
    <t>Helena Bergström</t>
  </si>
  <si>
    <t>9481984.0</t>
  </si>
  <si>
    <t>Memfis Film</t>
  </si>
  <si>
    <t>The Long Day Closes</t>
  </si>
  <si>
    <t>Leigh McCormack</t>
  </si>
  <si>
    <t>22765.0</t>
  </si>
  <si>
    <t>Once Upon a Time in China III</t>
  </si>
  <si>
    <t>February 11, 1993 (Hong Kong)</t>
  </si>
  <si>
    <t>Hark Tsui</t>
  </si>
  <si>
    <t>Tin-suen Chan</t>
  </si>
  <si>
    <t>Jet Li</t>
  </si>
  <si>
    <t>Shadow of the Wolf</t>
  </si>
  <si>
    <t>March 5, 1993 (United States)</t>
  </si>
  <si>
    <t>876.0</t>
  </si>
  <si>
    <t>Jacques Dorfmann</t>
  </si>
  <si>
    <t>1434174.0</t>
  </si>
  <si>
    <t>Vision International</t>
  </si>
  <si>
    <t>The Gun in Betty Lou's Handbag</t>
  </si>
  <si>
    <t>Grace Cary Bickley</t>
  </si>
  <si>
    <t>3721911.0</t>
  </si>
  <si>
    <t>In The Bag Productions</t>
  </si>
  <si>
    <t>Tombstone</t>
  </si>
  <si>
    <t>December 25, 1993 (United States)</t>
  </si>
  <si>
    <t>56505065.0</t>
  </si>
  <si>
    <t>The Sandlot</t>
  </si>
  <si>
    <t>April 7, 1993 (United States)</t>
  </si>
  <si>
    <t>Tom Guiry</t>
  </si>
  <si>
    <t>34348443.0</t>
  </si>
  <si>
    <t>June 11, 1993 (United States)</t>
  </si>
  <si>
    <t>894000.0</t>
  </si>
  <si>
    <t>1033928303.0</t>
  </si>
  <si>
    <t>Dazed and Confused</t>
  </si>
  <si>
    <t>September 24, 1993 (United States)</t>
  </si>
  <si>
    <t>Jason London</t>
  </si>
  <si>
    <t>7993039.0</t>
  </si>
  <si>
    <t>Gramercy Pictures (I)</t>
  </si>
  <si>
    <t>Thomas Keneally</t>
  </si>
  <si>
    <t>322161245.0</t>
  </si>
  <si>
    <t>True Romance</t>
  </si>
  <si>
    <t>September 10, 1993 (United States)</t>
  </si>
  <si>
    <t>13088850.0</t>
  </si>
  <si>
    <t>Naked</t>
  </si>
  <si>
    <t>David Thewlis</t>
  </si>
  <si>
    <t>1769305.0</t>
  </si>
  <si>
    <t>Thin Man Films</t>
  </si>
  <si>
    <t>Robin Hood: Men in Tights</t>
  </si>
  <si>
    <t>July 28, 1993 (United States)</t>
  </si>
  <si>
    <t>J.D. Shapiro</t>
  </si>
  <si>
    <t>35739755.0</t>
  </si>
  <si>
    <t>A Bronx Tale</t>
  </si>
  <si>
    <t>October 1, 1993 (United States)</t>
  </si>
  <si>
    <t>Chazz Palminteri</t>
  </si>
  <si>
    <t>17287898.0</t>
  </si>
  <si>
    <t>Price Entertainment</t>
  </si>
  <si>
    <t>What's Eating Gilbert Grape</t>
  </si>
  <si>
    <t>March 4, 1994 (United States)</t>
  </si>
  <si>
    <t>Peter Hedges</t>
  </si>
  <si>
    <t>10032765.0</t>
  </si>
  <si>
    <t>Hocus Pocus</t>
  </si>
  <si>
    <t>July 16, 1993 (United States)</t>
  </si>
  <si>
    <t>David Kirschner</t>
  </si>
  <si>
    <t>44947705.0</t>
  </si>
  <si>
    <t>Carlito's Way</t>
  </si>
  <si>
    <t>November 12, 1993 (United States)</t>
  </si>
  <si>
    <t>206000.0</t>
  </si>
  <si>
    <t>63848322.0</t>
  </si>
  <si>
    <t>November 24, 1993 (United States)</t>
  </si>
  <si>
    <t>Anne Fine</t>
  </si>
  <si>
    <t>441286195.0</t>
  </si>
  <si>
    <t>Jeb Stuart</t>
  </si>
  <si>
    <t>368875760.0</t>
  </si>
  <si>
    <t>Demolition Man</t>
  </si>
  <si>
    <t>October 8, 1993 (United States)</t>
  </si>
  <si>
    <t>163000.0</t>
  </si>
  <si>
    <t>Marco Brambilla</t>
  </si>
  <si>
    <t>Peter M. Lenkov</t>
  </si>
  <si>
    <t>57000000.0</t>
  </si>
  <si>
    <t>58055768.0</t>
  </si>
  <si>
    <t>Dennis the Menace</t>
  </si>
  <si>
    <t>June 25, 1993 (United States)</t>
  </si>
  <si>
    <t>Hank Ketcham</t>
  </si>
  <si>
    <t>117270765.0</t>
  </si>
  <si>
    <t>Falling Down</t>
  </si>
  <si>
    <t>177000.0</t>
  </si>
  <si>
    <t>Ebbe Roe Smith</t>
  </si>
  <si>
    <t>40903593.0</t>
  </si>
  <si>
    <t>The Pelican Brief</t>
  </si>
  <si>
    <t>December 17, 1993 (United States)</t>
  </si>
  <si>
    <t>John Grisham</t>
  </si>
  <si>
    <t>195268056.0</t>
  </si>
  <si>
    <t>The Firm</t>
  </si>
  <si>
    <t>June 30, 1993 (United States)</t>
  </si>
  <si>
    <t>270248367.0</t>
  </si>
  <si>
    <t>Last Action Hero</t>
  </si>
  <si>
    <t>June 18, 1993 (United States)</t>
  </si>
  <si>
    <t>Zak Penn</t>
  </si>
  <si>
    <t>85000000.0</t>
  </si>
  <si>
    <t>137298489.0</t>
  </si>
  <si>
    <t>Sister Act 2: Back in the Habit</t>
  </si>
  <si>
    <t>December 10, 1993 (United States)</t>
  </si>
  <si>
    <t>57319029.0</t>
  </si>
  <si>
    <t>Groundhog Day</t>
  </si>
  <si>
    <t>589000.0</t>
  </si>
  <si>
    <t>Danny Rubin</t>
  </si>
  <si>
    <t>14600000.0</t>
  </si>
  <si>
    <t>71074049.0</t>
  </si>
  <si>
    <t>Philadelphia</t>
  </si>
  <si>
    <t>January 14, 1994 (United States)</t>
  </si>
  <si>
    <t>229000.0</t>
  </si>
  <si>
    <t>206678440.0</t>
  </si>
  <si>
    <t>Super Mario Bros.</t>
  </si>
  <si>
    <t>20915465.0</t>
  </si>
  <si>
    <t>Sleepless in Seattle</t>
  </si>
  <si>
    <t>Jeff Arch</t>
  </si>
  <si>
    <t>227927165.0</t>
  </si>
  <si>
    <t>Cliffhanger</t>
  </si>
  <si>
    <t>122000.0</t>
  </si>
  <si>
    <t>John Long</t>
  </si>
  <si>
    <t>255000211.0</t>
  </si>
  <si>
    <t>The Piano</t>
  </si>
  <si>
    <t>February 11, 1994 (United States)</t>
  </si>
  <si>
    <t>40185556.0</t>
  </si>
  <si>
    <t>CiBy 2000</t>
  </si>
  <si>
    <t>The Nightmare Before Christmas</t>
  </si>
  <si>
    <t>Henry Selick</t>
  </si>
  <si>
    <t>Danny Elfman</t>
  </si>
  <si>
    <t>91491247.0</t>
  </si>
  <si>
    <t>Rookie of the Year</t>
  </si>
  <si>
    <t>July 7, 1993 (United States)</t>
  </si>
  <si>
    <t>Daniel Stern</t>
  </si>
  <si>
    <t>Sam Harper</t>
  </si>
  <si>
    <t>Thomas Ian Nicholas</t>
  </si>
  <si>
    <t>56500758.0</t>
  </si>
  <si>
    <t>Blood In, Blood Out</t>
  </si>
  <si>
    <t>Ross Thomas</t>
  </si>
  <si>
    <t>Damian Chapa</t>
  </si>
  <si>
    <t>4496583.0</t>
  </si>
  <si>
    <t>180.0</t>
  </si>
  <si>
    <t>In the Name of the Father</t>
  </si>
  <si>
    <t>Gerry Conlon</t>
  </si>
  <si>
    <t>65796862.0</t>
  </si>
  <si>
    <t>Hell's Kitchen Films</t>
  </si>
  <si>
    <t>Alive</t>
  </si>
  <si>
    <t>Piers Paul Read</t>
  </si>
  <si>
    <t>36733909.0</t>
  </si>
  <si>
    <t>Film Andes S.A.</t>
  </si>
  <si>
    <t>Addams Family Values</t>
  </si>
  <si>
    <t>November 19, 1993 (United States)</t>
  </si>
  <si>
    <t>84000.0</t>
  </si>
  <si>
    <t>48919043.0</t>
  </si>
  <si>
    <t>Indecent Proposal</t>
  </si>
  <si>
    <t>Jack Engelhard</t>
  </si>
  <si>
    <t>266614059.0</t>
  </si>
  <si>
    <t>In the Line of Fire</t>
  </si>
  <si>
    <t>July 9, 1993 (United States)</t>
  </si>
  <si>
    <t>Jeff Maguire</t>
  </si>
  <si>
    <t>176997168.0</t>
  </si>
  <si>
    <t>The Age of Innocence</t>
  </si>
  <si>
    <t>Edith Wharton</t>
  </si>
  <si>
    <t>32255440.0</t>
  </si>
  <si>
    <t>Menace II Society</t>
  </si>
  <si>
    <t>May 26, 1993 (United States)</t>
  </si>
  <si>
    <t>Albert Hughes</t>
  </si>
  <si>
    <t>Allen Hughes</t>
  </si>
  <si>
    <t>Tyrin Turner</t>
  </si>
  <si>
    <t>27912072.0</t>
  </si>
  <si>
    <t>Gettysburg</t>
  </si>
  <si>
    <t>Michael Shaara</t>
  </si>
  <si>
    <t>10769960.0</t>
  </si>
  <si>
    <t>TriStar Television</t>
  </si>
  <si>
    <t>271.0</t>
  </si>
  <si>
    <t>Alexandre Dumas</t>
  </si>
  <si>
    <t>Austria</t>
  </si>
  <si>
    <t>53898845.0</t>
  </si>
  <si>
    <t>Homeward Bound: The Incredible Journey</t>
  </si>
  <si>
    <t>Duwayne Dunham</t>
  </si>
  <si>
    <t>Sheila Burnford</t>
  </si>
  <si>
    <t>41833324.0</t>
  </si>
  <si>
    <t>The Secret Garden</t>
  </si>
  <si>
    <t>August 13, 1993 (United States)</t>
  </si>
  <si>
    <t>Frances Hodgson Burnett</t>
  </si>
  <si>
    <t>Kate Maberly</t>
  </si>
  <si>
    <t>31181347.0</t>
  </si>
  <si>
    <t>Free Willy</t>
  </si>
  <si>
    <t>Keith Walker</t>
  </si>
  <si>
    <t>Jason James Richter</t>
  </si>
  <si>
    <t>153698625.0</t>
  </si>
  <si>
    <t>Warner Bros. Family Entertainment</t>
  </si>
  <si>
    <t>RoboCop 3</t>
  </si>
  <si>
    <t>November 5, 1993 (United States)</t>
  </si>
  <si>
    <t>10696210.0</t>
  </si>
  <si>
    <t>The Remains of the Day</t>
  </si>
  <si>
    <t>Kazuo Ishiguro</t>
  </si>
  <si>
    <t>23237911.0</t>
  </si>
  <si>
    <t>Hard Target</t>
  </si>
  <si>
    <t>August 20, 1993 (United States)</t>
  </si>
  <si>
    <t>John Woo</t>
  </si>
  <si>
    <t>74189677.0</t>
  </si>
  <si>
    <t>Fire in the Sky</t>
  </si>
  <si>
    <t>March 12, 1993 (United States)</t>
  </si>
  <si>
    <t>Travis Walton</t>
  </si>
  <si>
    <t>19885552.0</t>
  </si>
  <si>
    <t>Cool Runnings</t>
  </si>
  <si>
    <t>Lynn Siefert</t>
  </si>
  <si>
    <t>154856263.0</t>
  </si>
  <si>
    <t>Dave</t>
  </si>
  <si>
    <t>63270710.0</t>
  </si>
  <si>
    <t>Kalifornia</t>
  </si>
  <si>
    <t>Dominic Sena</t>
  </si>
  <si>
    <t>Stephen Levy</t>
  </si>
  <si>
    <t>2395231.0</t>
  </si>
  <si>
    <t>Benny &amp; Joon</t>
  </si>
  <si>
    <t>April 16, 1993 (United States)</t>
  </si>
  <si>
    <t>Barry Berman</t>
  </si>
  <si>
    <t>23261580.0</t>
  </si>
  <si>
    <t>Sliver</t>
  </si>
  <si>
    <t>May 21, 1993 (United States)</t>
  </si>
  <si>
    <t>116300000.0</t>
  </si>
  <si>
    <t>Rudy</t>
  </si>
  <si>
    <t>October 22, 1993 (United States)</t>
  </si>
  <si>
    <t>22881563.0</t>
  </si>
  <si>
    <t>Coneheads</t>
  </si>
  <si>
    <t>July 23, 1993 (United States)</t>
  </si>
  <si>
    <t>Tom Davis</t>
  </si>
  <si>
    <t>21274717.0</t>
  </si>
  <si>
    <t>So I Married an Axe Murderer</t>
  </si>
  <si>
    <t>Robbie Fox</t>
  </si>
  <si>
    <t>11585483.0</t>
  </si>
  <si>
    <t>Hot Shots! Part Deux</t>
  </si>
  <si>
    <t>133752825.0</t>
  </si>
  <si>
    <t>Much Ado About Nothing</t>
  </si>
  <si>
    <t>July 2, 1993 (United States)</t>
  </si>
  <si>
    <t>22549338.0</t>
  </si>
  <si>
    <t>The Crush</t>
  </si>
  <si>
    <t>Alan Shapiro</t>
  </si>
  <si>
    <t>13609396.0</t>
  </si>
  <si>
    <t>Loaded Weapon 1</t>
  </si>
  <si>
    <t>February 5, 1993 (United States)</t>
  </si>
  <si>
    <t>Don Holley</t>
  </si>
  <si>
    <t>27979399.0</t>
  </si>
  <si>
    <t>This Boy's Life</t>
  </si>
  <si>
    <t>April 23, 1993 (United States)</t>
  </si>
  <si>
    <t>Tobias Wolff</t>
  </si>
  <si>
    <t>4104962.0</t>
  </si>
  <si>
    <t>Knickerbocker Films</t>
  </si>
  <si>
    <t>Three Colors: Blue</t>
  </si>
  <si>
    <t>September 8, 1993 (France)</t>
  </si>
  <si>
    <t>1341154.0</t>
  </si>
  <si>
    <t>Grumpy Old Men</t>
  </si>
  <si>
    <t>Mark Steven Johnson</t>
  </si>
  <si>
    <t>70172621.0</t>
  </si>
  <si>
    <t>John Davis</t>
  </si>
  <si>
    <t>A Perfect World</t>
  </si>
  <si>
    <t>John Lee Hancock</t>
  </si>
  <si>
    <t>135130999.0</t>
  </si>
  <si>
    <t>Leprechaun</t>
  </si>
  <si>
    <t>Mark Jones</t>
  </si>
  <si>
    <t>Warwick Davis</t>
  </si>
  <si>
    <t>8556940.0</t>
  </si>
  <si>
    <t>Trimark Pictures</t>
  </si>
  <si>
    <t>Malice</t>
  </si>
  <si>
    <t>46405336.0</t>
  </si>
  <si>
    <t>What's Love Got to Do with It</t>
  </si>
  <si>
    <t>Tina Turner</t>
  </si>
  <si>
    <t>Angela Bassett</t>
  </si>
  <si>
    <t>39100956.0</t>
  </si>
  <si>
    <t>Short Cuts</t>
  </si>
  <si>
    <t>October 1, 1993 (Italy)</t>
  </si>
  <si>
    <t>Raymond Carver</t>
  </si>
  <si>
    <t>6110979.0</t>
  </si>
  <si>
    <t>Fine Line Features</t>
  </si>
  <si>
    <t>Son in Law</t>
  </si>
  <si>
    <t>Patrick J. Clifton</t>
  </si>
  <si>
    <t>Pauly Shore</t>
  </si>
  <si>
    <t>36448400.0</t>
  </si>
  <si>
    <t>Striking Distance</t>
  </si>
  <si>
    <t>24107867.0</t>
  </si>
  <si>
    <t>Return of the Living Dead III</t>
  </si>
  <si>
    <t>February 25, 1994 (Brazil)</t>
  </si>
  <si>
    <t>Brian Yuzna</t>
  </si>
  <si>
    <t>John Penney</t>
  </si>
  <si>
    <t>Kent McCord</t>
  </si>
  <si>
    <t>54207.0</t>
  </si>
  <si>
    <t>Searching for Bobby Fischer</t>
  </si>
  <si>
    <t>August 11, 1993 (United States)</t>
  </si>
  <si>
    <t>Steven Zaillian</t>
  </si>
  <si>
    <t>Fred Waitzkin</t>
  </si>
  <si>
    <t>7266383.0</t>
  </si>
  <si>
    <t>Jason Goes to Hell: the Final Friday</t>
  </si>
  <si>
    <t>Adam Marcus</t>
  </si>
  <si>
    <t>Jay Huguely</t>
  </si>
  <si>
    <t>John D. LeMay</t>
  </si>
  <si>
    <t>15935068.0</t>
  </si>
  <si>
    <t>Matinee</t>
  </si>
  <si>
    <t>9532895.0</t>
  </si>
  <si>
    <t>The Good Son</t>
  </si>
  <si>
    <t>60613008.0</t>
  </si>
  <si>
    <t>The Beverly Hillbillies</t>
  </si>
  <si>
    <t>October 15, 1993 (United States)</t>
  </si>
  <si>
    <t>Paul Henning</t>
  </si>
  <si>
    <t>Diedrich Bader</t>
  </si>
  <si>
    <t>57405220.0</t>
  </si>
  <si>
    <t>Beethoven's 2nd</t>
  </si>
  <si>
    <t>118243066.0</t>
  </si>
  <si>
    <t>Killing Zoe</t>
  </si>
  <si>
    <t>September 1994 (United States)</t>
  </si>
  <si>
    <t>Roger Avary</t>
  </si>
  <si>
    <t>418961.0</t>
  </si>
  <si>
    <t>Davis-Films</t>
  </si>
  <si>
    <t>Cronos</t>
  </si>
  <si>
    <t>May 1994 (United States)</t>
  </si>
  <si>
    <t>Guillermo del Toro</t>
  </si>
  <si>
    <t>Federico Luppi</t>
  </si>
  <si>
    <t>621392.0</t>
  </si>
  <si>
    <t>CNCAIMC</t>
  </si>
  <si>
    <t>Geronimo: An American Legend</t>
  </si>
  <si>
    <t>18635620.0</t>
  </si>
  <si>
    <t>Wayne's World 2</t>
  </si>
  <si>
    <t>Stephen Surjik</t>
  </si>
  <si>
    <t>48198019.0</t>
  </si>
  <si>
    <t>Point of No Return</t>
  </si>
  <si>
    <t>March 19, 1993 (United States)</t>
  </si>
  <si>
    <t>30038362.0</t>
  </si>
  <si>
    <t>Boxing Helena</t>
  </si>
  <si>
    <t>Jennifer Lynch</t>
  </si>
  <si>
    <t>Philippe Caland</t>
  </si>
  <si>
    <t>1796389.0</t>
  </si>
  <si>
    <t>Mainline Pictures</t>
  </si>
  <si>
    <t>Romeo Is Bleeding</t>
  </si>
  <si>
    <t>Hilary Henkin</t>
  </si>
  <si>
    <t>3275585.0</t>
  </si>
  <si>
    <t>Polygram Filmed Entertainment</t>
  </si>
  <si>
    <t>Rising Sun</t>
  </si>
  <si>
    <t>107198790.0</t>
  </si>
  <si>
    <t>For Love or Money</t>
  </si>
  <si>
    <t>11146270.0</t>
  </si>
  <si>
    <t>Teenage Mutant Ninja Turtles III</t>
  </si>
  <si>
    <t>42273609.0</t>
  </si>
  <si>
    <t>Body Snatchers</t>
  </si>
  <si>
    <t>February 18, 1994 (United States)</t>
  </si>
  <si>
    <t>428868.0</t>
  </si>
  <si>
    <t>Dorset Productions</t>
  </si>
  <si>
    <t>Stalingrad</t>
  </si>
  <si>
    <t>January 21, 1993 (Germany)</t>
  </si>
  <si>
    <t>Joseph Vilsmaier</t>
  </si>
  <si>
    <t>Jürgen Büscher</t>
  </si>
  <si>
    <t>Dominique Horwitz</t>
  </si>
  <si>
    <t>152972.0</t>
  </si>
  <si>
    <t>B.A. Produktion</t>
  </si>
  <si>
    <t>Airborne</t>
  </si>
  <si>
    <t>Rob Bowman</t>
  </si>
  <si>
    <t>Bill Apablasa</t>
  </si>
  <si>
    <t>Shane McDermott</t>
  </si>
  <si>
    <t>2850263.0</t>
  </si>
  <si>
    <t>Icon Entertainment International</t>
  </si>
  <si>
    <t>The Thing Called Love</t>
  </si>
  <si>
    <t>August 27, 1993 (United States)</t>
  </si>
  <si>
    <t>Carol Heikkinen</t>
  </si>
  <si>
    <t>1029721.0</t>
  </si>
  <si>
    <t>The Vanishing</t>
  </si>
  <si>
    <t>George Sluizer</t>
  </si>
  <si>
    <t>Tim Krabbé</t>
  </si>
  <si>
    <t>14543394.0</t>
  </si>
  <si>
    <t>The House of the Spirits</t>
  </si>
  <si>
    <t>April 1, 1994 (United States)</t>
  </si>
  <si>
    <t>Isabel Allende</t>
  </si>
  <si>
    <t>Portugal</t>
  </si>
  <si>
    <t>6265311.0</t>
  </si>
  <si>
    <t>Undercover Blues</t>
  </si>
  <si>
    <t>Ian Abrams</t>
  </si>
  <si>
    <t>12324660.0</t>
  </si>
  <si>
    <t>Little Buddha</t>
  </si>
  <si>
    <t>May 25, 1994 (United States)</t>
  </si>
  <si>
    <t>4858139.0</t>
  </si>
  <si>
    <t>Dragon</t>
  </si>
  <si>
    <t>63513743.0</t>
  </si>
  <si>
    <t>Raffaella De Laurentiis Productions</t>
  </si>
  <si>
    <t>Poetic Justice</t>
  </si>
  <si>
    <t>Janet Jackson</t>
  </si>
  <si>
    <t>27515786.0</t>
  </si>
  <si>
    <t>The Joy Luck Club</t>
  </si>
  <si>
    <t>Amy Tan</t>
  </si>
  <si>
    <t>Tamlyn Tomita</t>
  </si>
  <si>
    <t>32901136.0</t>
  </si>
  <si>
    <t>The Cement Garden</t>
  </si>
  <si>
    <t>Charlotte Gainsbourg</t>
  </si>
  <si>
    <t>322975.0</t>
  </si>
  <si>
    <t>Untamed Heart</t>
  </si>
  <si>
    <t>Tom Sierchio</t>
  </si>
  <si>
    <t>18898806.0</t>
  </si>
  <si>
    <t>Batman: Mask of the Phantasm</t>
  </si>
  <si>
    <t>Kevin Conroy</t>
  </si>
  <si>
    <t>5635204.0</t>
  </si>
  <si>
    <t>Freaked</t>
  </si>
  <si>
    <t>March 31, 1994 (Australia)</t>
  </si>
  <si>
    <t>Tom Stern</t>
  </si>
  <si>
    <t>Tim Burns</t>
  </si>
  <si>
    <t>29296.0</t>
  </si>
  <si>
    <t>Chiodo Brothers Productions</t>
  </si>
  <si>
    <t>Swing Kids</t>
  </si>
  <si>
    <t>Thomas Carter</t>
  </si>
  <si>
    <t>Jonathan Marc Feldman</t>
  </si>
  <si>
    <t>5632086.0</t>
  </si>
  <si>
    <t>Heart and Souls</t>
  </si>
  <si>
    <t>Gregory Hansen</t>
  </si>
  <si>
    <t>16589540.0</t>
  </si>
  <si>
    <t>Needful Things</t>
  </si>
  <si>
    <t>Fraser C. Heston</t>
  </si>
  <si>
    <t>Max von Sydow</t>
  </si>
  <si>
    <t>15185672.0</t>
  </si>
  <si>
    <t>Ruby in Paradise</t>
  </si>
  <si>
    <t>Victor Nunez</t>
  </si>
  <si>
    <t>Jane Austen</t>
  </si>
  <si>
    <t>Ashley Judd</t>
  </si>
  <si>
    <t>1001437.0</t>
  </si>
  <si>
    <t>Full Crew/Say Yea</t>
  </si>
  <si>
    <t>Six Degrees of Separation</t>
  </si>
  <si>
    <t>December 8, 1993 (United States)</t>
  </si>
  <si>
    <t>John Guare</t>
  </si>
  <si>
    <t>Will Smith</t>
  </si>
  <si>
    <t>6405918.0</t>
  </si>
  <si>
    <t>The Man Without a Face</t>
  </si>
  <si>
    <t>August 25, 1993 (United States)</t>
  </si>
  <si>
    <t>Isabelle Holland</t>
  </si>
  <si>
    <t>24760338.0</t>
  </si>
  <si>
    <t>Farewell My Concubine</t>
  </si>
  <si>
    <t>Kaige Chen</t>
  </si>
  <si>
    <t>Pik-Wah Lee</t>
  </si>
  <si>
    <t>6122607.0</t>
  </si>
  <si>
    <t>Tomson Films</t>
  </si>
  <si>
    <t>Sniper</t>
  </si>
  <si>
    <t>Luis Llosa</t>
  </si>
  <si>
    <t>Michael Frost Beckner</t>
  </si>
  <si>
    <t>18994653.0</t>
  </si>
  <si>
    <t>Judgment Night</t>
  </si>
  <si>
    <t>Lewis Colick</t>
  </si>
  <si>
    <t>12526677.0</t>
  </si>
  <si>
    <t>Shadowlands</t>
  </si>
  <si>
    <t>William Nicholson</t>
  </si>
  <si>
    <t>25842377.0</t>
  </si>
  <si>
    <t>Arizona Dream</t>
  </si>
  <si>
    <t>September 9, 1994 (United States)</t>
  </si>
  <si>
    <t>David Atkins</t>
  </si>
  <si>
    <t>112547.0</t>
  </si>
  <si>
    <t>Nowhere to Run</t>
  </si>
  <si>
    <t>22189039.0</t>
  </si>
  <si>
    <t>King of the Hill</t>
  </si>
  <si>
    <t>A.E. Hotchner</t>
  </si>
  <si>
    <t>Jesse Bradford</t>
  </si>
  <si>
    <t>1214231.0</t>
  </si>
  <si>
    <t>Wildwood Enterprises</t>
  </si>
  <si>
    <t>Mad Dog and Glory</t>
  </si>
  <si>
    <t>11081586.0</t>
  </si>
  <si>
    <t>We're Back! A Dinosaur's Story</t>
  </si>
  <si>
    <t>9317021.0</t>
  </si>
  <si>
    <t>Red Rock West</t>
  </si>
  <si>
    <t>May 14, 1993 (Italy)</t>
  </si>
  <si>
    <t>2502551.0</t>
  </si>
  <si>
    <t>Propaganda Films</t>
  </si>
  <si>
    <t>The Program</t>
  </si>
  <si>
    <t>23032565.0</t>
  </si>
  <si>
    <t>Ghost in the Machine</t>
  </si>
  <si>
    <t>December 29, 1993 (United States)</t>
  </si>
  <si>
    <t>5086909.0</t>
  </si>
  <si>
    <t>Fearless</t>
  </si>
  <si>
    <t>Rafael Yglesias</t>
  </si>
  <si>
    <t>6995302.0</t>
  </si>
  <si>
    <t>Spring Creek Productions</t>
  </si>
  <si>
    <t>Manhattan Murder Mystery</t>
  </si>
  <si>
    <t>August 18, 1993 (United States)</t>
  </si>
  <si>
    <t>11330911.0</t>
  </si>
  <si>
    <t>Surf Ninjas</t>
  </si>
  <si>
    <t>Ernie Reyes Sr.</t>
  </si>
  <si>
    <t>4916135.0</t>
  </si>
  <si>
    <t>Weekend at Bernie's II</t>
  </si>
  <si>
    <t>12741891.0</t>
  </si>
  <si>
    <t>Artimm</t>
  </si>
  <si>
    <t>Les visiteurs</t>
  </si>
  <si>
    <t>July 12, 1996 (United States)</t>
  </si>
  <si>
    <t>Jean-Marie Poiré</t>
  </si>
  <si>
    <t>Christian Clavier</t>
  </si>
  <si>
    <t>659810.0</t>
  </si>
  <si>
    <t>Alpilles Productions</t>
  </si>
  <si>
    <t>The Adventures of Huck Finn</t>
  </si>
  <si>
    <t>Stephen Sommers</t>
  </si>
  <si>
    <t>Mark Twain</t>
  </si>
  <si>
    <t>Elijah Wood</t>
  </si>
  <si>
    <t>24103594.0</t>
  </si>
  <si>
    <t>Steve White Productions</t>
  </si>
  <si>
    <t>Made in America</t>
  </si>
  <si>
    <t>Marcia Brandwynne</t>
  </si>
  <si>
    <t>104942695.0</t>
  </si>
  <si>
    <t>May 6, 1994 (United States)</t>
  </si>
  <si>
    <t>256264.0</t>
  </si>
  <si>
    <t>M. Butterfly</t>
  </si>
  <si>
    <t>David Henry Hwang</t>
  </si>
  <si>
    <t>1498795.0</t>
  </si>
  <si>
    <t>The Dark Half</t>
  </si>
  <si>
    <t>10611160.0</t>
  </si>
  <si>
    <t>Only the Strong</t>
  </si>
  <si>
    <t>Mark Dacascos</t>
  </si>
  <si>
    <t>3283371.0</t>
  </si>
  <si>
    <t>August Entertainment</t>
  </si>
  <si>
    <t>My Life</t>
  </si>
  <si>
    <t>27804899.0</t>
  </si>
  <si>
    <t>Capella Films</t>
  </si>
  <si>
    <t>Mi vida loca</t>
  </si>
  <si>
    <t>July 15, 1994 (United States)</t>
  </si>
  <si>
    <t>Angel Aviles</t>
  </si>
  <si>
    <t>3267313.0</t>
  </si>
  <si>
    <t>Look Who's Talking Now</t>
  </si>
  <si>
    <t>10340263.0</t>
  </si>
  <si>
    <t>The Meteor Man</t>
  </si>
  <si>
    <t>8016708.0</t>
  </si>
  <si>
    <t>Fatal Instinct</t>
  </si>
  <si>
    <t>David O'Malley</t>
  </si>
  <si>
    <t>7839327.0</t>
  </si>
  <si>
    <t>CB4</t>
  </si>
  <si>
    <t>Chris Rock</t>
  </si>
  <si>
    <t>17953778.0</t>
  </si>
  <si>
    <t>Calendar Girl</t>
  </si>
  <si>
    <t>John Whitesell</t>
  </si>
  <si>
    <t>Paul W. Shapiro</t>
  </si>
  <si>
    <t>Jason Priestley</t>
  </si>
  <si>
    <t>2570550.0</t>
  </si>
  <si>
    <t>Parkway Productions</t>
  </si>
  <si>
    <t>Heaven &amp; Earth</t>
  </si>
  <si>
    <t>January 7, 1994 (United States)</t>
  </si>
  <si>
    <t>Le Ly Hayslip</t>
  </si>
  <si>
    <t>Hiep Thi Le</t>
  </si>
  <si>
    <t>5864949.0</t>
  </si>
  <si>
    <t>Indian Summer</t>
  </si>
  <si>
    <t>Alan Arkin</t>
  </si>
  <si>
    <t>14904910.0</t>
  </si>
  <si>
    <t>Once Upon a Forest</t>
  </si>
  <si>
    <t>Charles Grosvenor</t>
  </si>
  <si>
    <t>Rae Lambert</t>
  </si>
  <si>
    <t>Michael Crawford</t>
  </si>
  <si>
    <t>6582052.0</t>
  </si>
  <si>
    <t>71.0</t>
  </si>
  <si>
    <t>Posse</t>
  </si>
  <si>
    <t>18289763.0</t>
  </si>
  <si>
    <t>Flesh and Bone</t>
  </si>
  <si>
    <t>9709451.0</t>
  </si>
  <si>
    <t>Sommersby</t>
  </si>
  <si>
    <t>140081992.0</t>
  </si>
  <si>
    <t>Even Cowgirls Get the Blues</t>
  </si>
  <si>
    <t>May 20, 1994 (United States)</t>
  </si>
  <si>
    <t>Tom Robbins</t>
  </si>
  <si>
    <t>Uma Thurman</t>
  </si>
  <si>
    <t>1708873.0</t>
  </si>
  <si>
    <t>Life with Mikey</t>
  </si>
  <si>
    <t>Marc Lawrence</t>
  </si>
  <si>
    <t>12440858.0</t>
  </si>
  <si>
    <t>Best of the Best II</t>
  </si>
  <si>
    <t>Max Strom</t>
  </si>
  <si>
    <t>6608687.0</t>
  </si>
  <si>
    <t>Picture Securities</t>
  </si>
  <si>
    <t>The Thief and the Cobbler</t>
  </si>
  <si>
    <t>August 25, 1995 (United States)</t>
  </si>
  <si>
    <t>Richard Williams</t>
  </si>
  <si>
    <t>669276.0</t>
  </si>
  <si>
    <t>Richard Williams Productions</t>
  </si>
  <si>
    <t>My Boyfriend's Back</t>
  </si>
  <si>
    <t>Dean Lorey</t>
  </si>
  <si>
    <t>Andrew Lowery</t>
  </si>
  <si>
    <t>3335984.0</t>
  </si>
  <si>
    <t>Warlock: The Armageddon</t>
  </si>
  <si>
    <t>Kevin Rock</t>
  </si>
  <si>
    <t>3902679.0</t>
  </si>
  <si>
    <t>The Scent of Green Papaya</t>
  </si>
  <si>
    <t>January 28, 1994 (United States)</t>
  </si>
  <si>
    <t>Anh Hung Tran</t>
  </si>
  <si>
    <t>Nu Yên-Khê Tran</t>
  </si>
  <si>
    <t>Vietnam</t>
  </si>
  <si>
    <t>1700992.0</t>
  </si>
  <si>
    <t>Les Productions Lazennec</t>
  </si>
  <si>
    <t>Kika</t>
  </si>
  <si>
    <t>2019581.0</t>
  </si>
  <si>
    <t>Wide Sargasso Sea</t>
  </si>
  <si>
    <t>Jan Sharp</t>
  </si>
  <si>
    <t>Karina Lombard</t>
  </si>
  <si>
    <t>1614784.0</t>
  </si>
  <si>
    <t>Laughing Kookaburra Productions</t>
  </si>
  <si>
    <t>Iron Monkey</t>
  </si>
  <si>
    <t>October 12, 2001 (United States)</t>
  </si>
  <si>
    <t>Woo-Ping Yuen</t>
  </si>
  <si>
    <t>Tan Cheung</t>
  </si>
  <si>
    <t>Rongguang Yu</t>
  </si>
  <si>
    <t>14694904.0</t>
  </si>
  <si>
    <t>Film Workshop</t>
  </si>
  <si>
    <t>Mr. Nanny</t>
  </si>
  <si>
    <t>4348572.0</t>
  </si>
  <si>
    <t>The Real McCoy</t>
  </si>
  <si>
    <t>Desmond Lowden</t>
  </si>
  <si>
    <t>6484246.0</t>
  </si>
  <si>
    <t>Bregman/Baer Productions</t>
  </si>
  <si>
    <t>3 Ninjas: Knuckle Up</t>
  </si>
  <si>
    <t>April 7, 1995 (United States)</t>
  </si>
  <si>
    <t>Sang-ok Shin</t>
  </si>
  <si>
    <t>Alex S. Kim</t>
  </si>
  <si>
    <t>413479.0</t>
  </si>
  <si>
    <t>Sheen Productions</t>
  </si>
  <si>
    <t>Father Hood</t>
  </si>
  <si>
    <t>3418141.0</t>
  </si>
  <si>
    <t>Faraway, So Close!</t>
  </si>
  <si>
    <t>December 21, 1993 (United States)</t>
  </si>
  <si>
    <t>Otto Sander</t>
  </si>
  <si>
    <t>810455.0</t>
  </si>
  <si>
    <t>Dangerous Game</t>
  </si>
  <si>
    <t>1261210.0</t>
  </si>
  <si>
    <t>Cecchi Gori Europa N.V.</t>
  </si>
  <si>
    <t>Deadfall</t>
  </si>
  <si>
    <t>Christopher Coppola</t>
  </si>
  <si>
    <t>18369.0</t>
  </si>
  <si>
    <t>A Home of Our Own</t>
  </si>
  <si>
    <t>1677807.0</t>
  </si>
  <si>
    <t>A Far Off Place</t>
  </si>
  <si>
    <t>Mikael Salomon</t>
  </si>
  <si>
    <t>Reese Witherspoon</t>
  </si>
  <si>
    <t>12890752.0</t>
  </si>
  <si>
    <t>Guilty as Sin</t>
  </si>
  <si>
    <t>22866222.0</t>
  </si>
  <si>
    <t>The Wedding Banquet</t>
  </si>
  <si>
    <t>August 4, 1993 (United States)</t>
  </si>
  <si>
    <t>Ang Lee</t>
  </si>
  <si>
    <t>Winston Chao</t>
  </si>
  <si>
    <t>6933459.0</t>
  </si>
  <si>
    <t>Ang Lee Productions</t>
  </si>
  <si>
    <t>Another Stakeout</t>
  </si>
  <si>
    <t>20208496.0</t>
  </si>
  <si>
    <t>Aspen Extreme</t>
  </si>
  <si>
    <t>Patrick Hasburgh</t>
  </si>
  <si>
    <t>Paul Gross</t>
  </si>
  <si>
    <t>8041049.0</t>
  </si>
  <si>
    <t>Suture</t>
  </si>
  <si>
    <t>August 24, 1994 (France)</t>
  </si>
  <si>
    <t>Scott McGehee</t>
  </si>
  <si>
    <t>Dennis Haysbert</t>
  </si>
  <si>
    <t>102780.0</t>
  </si>
  <si>
    <t>Kino Korsakoff</t>
  </si>
  <si>
    <t>Blink</t>
  </si>
  <si>
    <t>January 26, 1994 (United States)</t>
  </si>
  <si>
    <t>Dana Stevens</t>
  </si>
  <si>
    <t>16696219.0</t>
  </si>
  <si>
    <t>Where the Rivers Flow North</t>
  </si>
  <si>
    <t>464.0</t>
  </si>
  <si>
    <t>Jay Craven</t>
  </si>
  <si>
    <t>Howard Frank Mosher</t>
  </si>
  <si>
    <t>Rip Torn</t>
  </si>
  <si>
    <t>595505.0</t>
  </si>
  <si>
    <t>Caledonia Pictures</t>
  </si>
  <si>
    <t>Sugar Hill</t>
  </si>
  <si>
    <t>Leon Ichaso</t>
  </si>
  <si>
    <t>Barry Michael Cooper</t>
  </si>
  <si>
    <t>18225518.0</t>
  </si>
  <si>
    <t>Man's Best Friend</t>
  </si>
  <si>
    <t>12974636.0</t>
  </si>
  <si>
    <t>Mr. Jones</t>
  </si>
  <si>
    <t>8345845.0</t>
  </si>
  <si>
    <t>Rastar Productions</t>
  </si>
  <si>
    <t>Carnosaur</t>
  </si>
  <si>
    <t>John Brosnan</t>
  </si>
  <si>
    <t>Diane Ladd</t>
  </si>
  <si>
    <t>1753979.0</t>
  </si>
  <si>
    <t>New Horizons Picture</t>
  </si>
  <si>
    <t>Mr. Wonderful</t>
  </si>
  <si>
    <t>Amy Schor Ferris</t>
  </si>
  <si>
    <t>3125424.0</t>
  </si>
  <si>
    <t>Cop &amp; ½</t>
  </si>
  <si>
    <t>Arne Olsen</t>
  </si>
  <si>
    <t>40689691.0</t>
  </si>
  <si>
    <t>Madadayo</t>
  </si>
  <si>
    <t>April 17, 1993 (Japan)</t>
  </si>
  <si>
    <t>Ishirô Honda</t>
  </si>
  <si>
    <t>Tatsuo Matsumura</t>
  </si>
  <si>
    <t>11900000.0</t>
  </si>
  <si>
    <t>596.0</t>
  </si>
  <si>
    <t>Caro diario</t>
  </si>
  <si>
    <t>September 30, 1994 (United States)</t>
  </si>
  <si>
    <t>Nanni Moretti</t>
  </si>
  <si>
    <t>225278.0</t>
  </si>
  <si>
    <t>Sacher Film</t>
  </si>
  <si>
    <t>Jack the Bear</t>
  </si>
  <si>
    <t>Marshall Herskovitz</t>
  </si>
  <si>
    <t>Dan McCall</t>
  </si>
  <si>
    <t>5145823.0</t>
  </si>
  <si>
    <t>Money for Nothing</t>
  </si>
  <si>
    <t>Mark Bowden</t>
  </si>
  <si>
    <t>1039824.0</t>
  </si>
  <si>
    <t>Naked in New York</t>
  </si>
  <si>
    <t>April 13, 1994 (United States)</t>
  </si>
  <si>
    <t>Daniel Algrant</t>
  </si>
  <si>
    <t>1038959.0</t>
  </si>
  <si>
    <t>Some Film</t>
  </si>
  <si>
    <t>Son of the Pink Panther</t>
  </si>
  <si>
    <t>Maurice Richlin</t>
  </si>
  <si>
    <t>2438031.0</t>
  </si>
  <si>
    <t>Jung on zo</t>
  </si>
  <si>
    <t>June 24, 1993 (Hong Kong)</t>
  </si>
  <si>
    <t>Kirk Wong</t>
  </si>
  <si>
    <t>Tin Nam Chun</t>
  </si>
  <si>
    <t>3741869.0</t>
  </si>
  <si>
    <t>Totally F***ed Up</t>
  </si>
  <si>
    <t>January 13, 1995 (United Kingdom)</t>
  </si>
  <si>
    <t>James Duval</t>
  </si>
  <si>
    <t>101071.0</t>
  </si>
  <si>
    <t>Blurco</t>
  </si>
  <si>
    <t>Bodies, Rest &amp; Motion</t>
  </si>
  <si>
    <t>April 9, 1993 (United States)</t>
  </si>
  <si>
    <t>Michael Steinberg</t>
  </si>
  <si>
    <t>Roger Hedden</t>
  </si>
  <si>
    <t>764724.0</t>
  </si>
  <si>
    <t>House of Cards</t>
  </si>
  <si>
    <t>Michael Lessac</t>
  </si>
  <si>
    <t>322871.0</t>
  </si>
  <si>
    <t>Bhaji on the Beach</t>
  </si>
  <si>
    <t>Gurinder Chadha</t>
  </si>
  <si>
    <t>Kim Vithana</t>
  </si>
  <si>
    <t>735162.0</t>
  </si>
  <si>
    <t>Silent Tongue</t>
  </si>
  <si>
    <t>January 27, 1995 (United Kingdom)</t>
  </si>
  <si>
    <t>Alan Bates</t>
  </si>
  <si>
    <t>61274.0</t>
  </si>
  <si>
    <t>Amos &amp; Andrew</t>
  </si>
  <si>
    <t>9745803.0</t>
  </si>
  <si>
    <t>Splitting Heirs</t>
  </si>
  <si>
    <t>Robert Young</t>
  </si>
  <si>
    <t>3246063.0</t>
  </si>
  <si>
    <t>Born Yesterday</t>
  </si>
  <si>
    <t>March 26, 1993 (United States)</t>
  </si>
  <si>
    <t>Garson Kanin</t>
  </si>
  <si>
    <t>17952857.0</t>
  </si>
  <si>
    <t>Mother's Boys</t>
  </si>
  <si>
    <t>Yves Simoneau</t>
  </si>
  <si>
    <t>Bernard Taylor</t>
  </si>
  <si>
    <t>737548.0</t>
  </si>
  <si>
    <t>The Nutcracker</t>
  </si>
  <si>
    <t>Susan Cooper</t>
  </si>
  <si>
    <t>Darci Kistler</t>
  </si>
  <si>
    <t>2119994.0</t>
  </si>
  <si>
    <t>Krasnow Productions</t>
  </si>
  <si>
    <t>Philadelphia Experiment II</t>
  </si>
  <si>
    <t>June 4, 1994 (South Korea)</t>
  </si>
  <si>
    <t>Stephen Cornwell</t>
  </si>
  <si>
    <t>Wallace C. Bennett</t>
  </si>
  <si>
    <t>Brad Johnson</t>
  </si>
  <si>
    <t>2970.0</t>
  </si>
  <si>
    <t>Blue</t>
  </si>
  <si>
    <t>Channel 4 Television Corporation</t>
  </si>
  <si>
    <t>Fear of a Black Hat</t>
  </si>
  <si>
    <t>Rusty Cundieff</t>
  </si>
  <si>
    <t>Larry B. Scott</t>
  </si>
  <si>
    <t>999999.0</t>
  </si>
  <si>
    <t>233824.0</t>
  </si>
  <si>
    <t>Ed and His Dead Mother</t>
  </si>
  <si>
    <t>November 17, 1993 (United States)</t>
  </si>
  <si>
    <t>Chuck Hughes</t>
  </si>
  <si>
    <t>Eric Christmas</t>
  </si>
  <si>
    <t>10058318.0</t>
  </si>
  <si>
    <t>A Dangerous Woman</t>
  </si>
  <si>
    <t>Mary McGarry Morris</t>
  </si>
  <si>
    <t>1497222.0</t>
  </si>
  <si>
    <t>Josh and S.A.M.</t>
  </si>
  <si>
    <t>Billy Weber</t>
  </si>
  <si>
    <t>Jacob Tierney</t>
  </si>
  <si>
    <t>1640220.0</t>
  </si>
  <si>
    <t>Ethan Frome</t>
  </si>
  <si>
    <t>John Madden</t>
  </si>
  <si>
    <t>Richard Nelson</t>
  </si>
  <si>
    <t>296081.0</t>
  </si>
  <si>
    <t>The Night We Never Met</t>
  </si>
  <si>
    <t>Warren Leight</t>
  </si>
  <si>
    <t>1884814.0</t>
  </si>
  <si>
    <t>The Shawshank Redemption</t>
  </si>
  <si>
    <t>October 14, 1994 (United States)</t>
  </si>
  <si>
    <t>Frank Darabont</t>
  </si>
  <si>
    <t>28817291.0</t>
  </si>
  <si>
    <t>Pulp Fiction</t>
  </si>
  <si>
    <t>213928762.0</t>
  </si>
  <si>
    <t>July 6, 1994 (United States)</t>
  </si>
  <si>
    <t>Winston Groom</t>
  </si>
  <si>
    <t>678226133.0</t>
  </si>
  <si>
    <t>Léon: The Professional</t>
  </si>
  <si>
    <t>November 18, 1994 (United States)</t>
  </si>
  <si>
    <t>Jean Reno</t>
  </si>
  <si>
    <t>19552639.0</t>
  </si>
  <si>
    <t>Claude Zidi</t>
  </si>
  <si>
    <t>115000000.0</t>
  </si>
  <si>
    <t>378882411.0</t>
  </si>
  <si>
    <t>June 24, 1994 (United States)</t>
  </si>
  <si>
    <t>970000.0</t>
  </si>
  <si>
    <t>Roger Allers</t>
  </si>
  <si>
    <t>Irene Mecchi</t>
  </si>
  <si>
    <t>1083720877.0</t>
  </si>
  <si>
    <t>July 29, 1994 (United States)</t>
  </si>
  <si>
    <t>357000.0</t>
  </si>
  <si>
    <t>Michael Fallon</t>
  </si>
  <si>
    <t>Jim Carrey</t>
  </si>
  <si>
    <t>351583407.0</t>
  </si>
  <si>
    <t>June 10, 1994 (United States)</t>
  </si>
  <si>
    <t>339000.0</t>
  </si>
  <si>
    <t>Jan de Bont</t>
  </si>
  <si>
    <t>Graham Yost</t>
  </si>
  <si>
    <t>350448145.0</t>
  </si>
  <si>
    <t>The Mark Gordon Company</t>
  </si>
  <si>
    <t>Stargate</t>
  </si>
  <si>
    <t>October 28, 1994 (United States)</t>
  </si>
  <si>
    <t>Dean Devlin</t>
  </si>
  <si>
    <t>196567262.0</t>
  </si>
  <si>
    <t>The Little Rascals</t>
  </si>
  <si>
    <t>August 5, 1994 (United States)</t>
  </si>
  <si>
    <t>Travis Tedford</t>
  </si>
  <si>
    <t>67308282.0</t>
  </si>
  <si>
    <t>Dumb and Dumber</t>
  </si>
  <si>
    <t>December 16, 1994 (United States)</t>
  </si>
  <si>
    <t>361000.0</t>
  </si>
  <si>
    <t>Peter Farrelly</t>
  </si>
  <si>
    <t>247275374.0</t>
  </si>
  <si>
    <t>Legends of the Fall</t>
  </si>
  <si>
    <t>January 13, 1995 (United States)</t>
  </si>
  <si>
    <t>154000.0</t>
  </si>
  <si>
    <t>Susan Shilliday</t>
  </si>
  <si>
    <t>160638883.0</t>
  </si>
  <si>
    <t>Natural Born Killers</t>
  </si>
  <si>
    <t>August 26, 1994 (United States)</t>
  </si>
  <si>
    <t>222000.0</t>
  </si>
  <si>
    <t>Woody Harrelson</t>
  </si>
  <si>
    <t>50283563.0</t>
  </si>
  <si>
    <t>The Crow</t>
  </si>
  <si>
    <t>May 13, 1994 (United States)</t>
  </si>
  <si>
    <t>Alex Proyas</t>
  </si>
  <si>
    <t>James O'Barr</t>
  </si>
  <si>
    <t>50693129.0</t>
  </si>
  <si>
    <t>Crowvision Inc.</t>
  </si>
  <si>
    <t>Interview with the Vampire: the Vampire Chronicles</t>
  </si>
  <si>
    <t>November 11, 1994 (United States)</t>
  </si>
  <si>
    <t>301000.0</t>
  </si>
  <si>
    <t>Anne Rice</t>
  </si>
  <si>
    <t>223664608.0</t>
  </si>
  <si>
    <t>Four Weddings and a Funeral</t>
  </si>
  <si>
    <t>April 15, 1994 (United States)</t>
  </si>
  <si>
    <t>245700832.0</t>
  </si>
  <si>
    <t>May 27, 1994 (United States)</t>
  </si>
  <si>
    <t>341631208.0</t>
  </si>
  <si>
    <t>Ace Ventura: Pet Detective</t>
  </si>
  <si>
    <t>Tom Shadyac</t>
  </si>
  <si>
    <t>Jack Bernstein</t>
  </si>
  <si>
    <t>107217396.0</t>
  </si>
  <si>
    <t>December 25, 1994 (United States)</t>
  </si>
  <si>
    <t>Louisa May Alcott</t>
  </si>
  <si>
    <t>50083616.0</t>
  </si>
  <si>
    <t>Street Fighter</t>
  </si>
  <si>
    <t>December 23, 1994 (United States)</t>
  </si>
  <si>
    <t>99431786.0</t>
  </si>
  <si>
    <t>Capcom Entertainment</t>
  </si>
  <si>
    <t>Chungking Express</t>
  </si>
  <si>
    <t>March 8, 1996 (United States)</t>
  </si>
  <si>
    <t>Brigitte Lin</t>
  </si>
  <si>
    <t>1432358.0</t>
  </si>
  <si>
    <t>Jet Tone Production</t>
  </si>
  <si>
    <t>Clear and Present Danger</t>
  </si>
  <si>
    <t>August 3, 1994 (United States)</t>
  </si>
  <si>
    <t>62000000.0</t>
  </si>
  <si>
    <t>215887717.0</t>
  </si>
  <si>
    <t>D2: The Mighty Ducks</t>
  </si>
  <si>
    <t>March 25, 1994 (United States)</t>
  </si>
  <si>
    <t>Sam Weisman</t>
  </si>
  <si>
    <t>45610410.0</t>
  </si>
  <si>
    <t>Heavenly Creatures</t>
  </si>
  <si>
    <t>October 14, 1994 (New Zealand)</t>
  </si>
  <si>
    <t>Fran Walsh</t>
  </si>
  <si>
    <t>Melanie Lynskey</t>
  </si>
  <si>
    <t>3049135.0</t>
  </si>
  <si>
    <t>Clerks</t>
  </si>
  <si>
    <t>November 9, 1994 (France)</t>
  </si>
  <si>
    <t>214000.0</t>
  </si>
  <si>
    <t>Kevin Smith</t>
  </si>
  <si>
    <t>Brian O'Halloran</t>
  </si>
  <si>
    <t>3151130.0</t>
  </si>
  <si>
    <t>View Askew Productions</t>
  </si>
  <si>
    <t>Camp Nowhere</t>
  </si>
  <si>
    <t>Jonathan Prince</t>
  </si>
  <si>
    <t>Andrew Kurtzman</t>
  </si>
  <si>
    <t>Jonathan Jackson</t>
  </si>
  <si>
    <t>10475705.0</t>
  </si>
  <si>
    <t>Maverick</t>
  </si>
  <si>
    <t>Roy Huggins</t>
  </si>
  <si>
    <t>75000000.0</t>
  </si>
  <si>
    <t>183031272.0</t>
  </si>
  <si>
    <t>Donner/Shuler-Donner Productions</t>
  </si>
  <si>
    <t>Wyatt Earp</t>
  </si>
  <si>
    <t>25052000.0</t>
  </si>
  <si>
    <t>The Last Seduction</t>
  </si>
  <si>
    <t>October 26, 1994 (United States)</t>
  </si>
  <si>
    <t>Steve Barancik</t>
  </si>
  <si>
    <t>Linda Fiorentino</t>
  </si>
  <si>
    <t>5842603.0</t>
  </si>
  <si>
    <t>The Adventures of Priscilla, Queen of the Desert</t>
  </si>
  <si>
    <t>August 10, 1994 (United States)</t>
  </si>
  <si>
    <t>Stephan Elliott</t>
  </si>
  <si>
    <t>11265402.0</t>
  </si>
  <si>
    <t>Little Giants</t>
  </si>
  <si>
    <t>James Ferguson</t>
  </si>
  <si>
    <t>19306362.0</t>
  </si>
  <si>
    <t>Ed Wood</t>
  </si>
  <si>
    <t>October 7, 1994 (United States)</t>
  </si>
  <si>
    <t>168000.0</t>
  </si>
  <si>
    <t>Rudolph Grey</t>
  </si>
  <si>
    <t>5887457.0</t>
  </si>
  <si>
    <t>Star Trek: Generations</t>
  </si>
  <si>
    <t>David Carson</t>
  </si>
  <si>
    <t>Patrick Stewart</t>
  </si>
  <si>
    <t>118071125.0</t>
  </si>
  <si>
    <t>Disclosure</t>
  </si>
  <si>
    <t>December 9, 1994 (United States)</t>
  </si>
  <si>
    <t>214015089.0</t>
  </si>
  <si>
    <t>Angels in the Outfield</t>
  </si>
  <si>
    <t>Dorothy Kingsley</t>
  </si>
  <si>
    <t>50236831.0</t>
  </si>
  <si>
    <t>Caravan Pictures</t>
  </si>
  <si>
    <t>In the Mouth of Madness</t>
  </si>
  <si>
    <t>February 3, 1995 (United States)</t>
  </si>
  <si>
    <t>Michael De Luca</t>
  </si>
  <si>
    <t>8924549.0</t>
  </si>
  <si>
    <t>Richie Rich</t>
  </si>
  <si>
    <t>December 21, 1994 (United States)</t>
  </si>
  <si>
    <t>38087756.0</t>
  </si>
  <si>
    <t>Beverly Hills Cop III</t>
  </si>
  <si>
    <t>119208989.0</t>
  </si>
  <si>
    <t>Reality Bites</t>
  </si>
  <si>
    <t>Ben Stiller</t>
  </si>
  <si>
    <t>Helen Childress</t>
  </si>
  <si>
    <t>33351557.0</t>
  </si>
  <si>
    <t>Jersey Films</t>
  </si>
  <si>
    <t>Naked Gun 33 1/3: the Final Insult</t>
  </si>
  <si>
    <t>Peter Segal</t>
  </si>
  <si>
    <t>51132598.0</t>
  </si>
  <si>
    <t>Sirens</t>
  </si>
  <si>
    <t>7770731.0</t>
  </si>
  <si>
    <t>British Screen Finance Ltd.</t>
  </si>
  <si>
    <t>Three Colors: Red</t>
  </si>
  <si>
    <t>November 23, 1994 (United States)</t>
  </si>
  <si>
    <t>3581969.0</t>
  </si>
  <si>
    <t>Junior</t>
  </si>
  <si>
    <t>108431355.0</t>
  </si>
  <si>
    <t>New Nightmare</t>
  </si>
  <si>
    <t>19721741.0</t>
  </si>
  <si>
    <t>Baby's Day Out</t>
  </si>
  <si>
    <t>July 1, 1994 (United States)</t>
  </si>
  <si>
    <t>Lara Flynn Boyle</t>
  </si>
  <si>
    <t>16827402.0</t>
  </si>
  <si>
    <t>The River Wild</t>
  </si>
  <si>
    <t>Denis O'Neill</t>
  </si>
  <si>
    <t>94216343.0</t>
  </si>
  <si>
    <t>Airheads</t>
  </si>
  <si>
    <t>Rich Wilkes</t>
  </si>
  <si>
    <t>5751882.0</t>
  </si>
  <si>
    <t>Texas Chainsaw Massacre: The Next Generation</t>
  </si>
  <si>
    <t>January 1, 1994 (Germany)</t>
  </si>
  <si>
    <t>Renée Zellweger</t>
  </si>
  <si>
    <t>185898.0</t>
  </si>
  <si>
    <t>Ultra Muchos Productions</t>
  </si>
  <si>
    <t>The Next Karate Kid</t>
  </si>
  <si>
    <t>15876353.0</t>
  </si>
  <si>
    <t>Blown Away</t>
  </si>
  <si>
    <t>John Rice</t>
  </si>
  <si>
    <t>30156002.0</t>
  </si>
  <si>
    <t>Color of Night</t>
  </si>
  <si>
    <t>August 19, 1994 (United States)</t>
  </si>
  <si>
    <t>Billy Ray</t>
  </si>
  <si>
    <t>19726050.0</t>
  </si>
  <si>
    <t>Cinergi Pictures Entertainment</t>
  </si>
  <si>
    <t>North</t>
  </si>
  <si>
    <t>July 22, 1994 (United States)</t>
  </si>
  <si>
    <t>Alan Zweibel</t>
  </si>
  <si>
    <t>7182747.0</t>
  </si>
  <si>
    <t>Muriel's Wedding</t>
  </si>
  <si>
    <t>March 31, 1995 (United States)</t>
  </si>
  <si>
    <t>P.J. Hogan</t>
  </si>
  <si>
    <t>Toni Collette</t>
  </si>
  <si>
    <t>15482277.0</t>
  </si>
  <si>
    <t>The Client</t>
  </si>
  <si>
    <t>July 20, 1994 (United States)</t>
  </si>
  <si>
    <t>117615211.0</t>
  </si>
  <si>
    <t>Blank Check</t>
  </si>
  <si>
    <t>Rupert Wainwright</t>
  </si>
  <si>
    <t>Brian Bonsall</t>
  </si>
  <si>
    <t>30577969.0</t>
  </si>
  <si>
    <t>It Could Happen to You</t>
  </si>
  <si>
    <t>Jane Anderson</t>
  </si>
  <si>
    <t>37939757.0</t>
  </si>
  <si>
    <t>Only You</t>
  </si>
  <si>
    <t>Diane Drake</t>
  </si>
  <si>
    <t>Marisa Tomei</t>
  </si>
  <si>
    <t>20059210.0</t>
  </si>
  <si>
    <t>Once Were Warriors</t>
  </si>
  <si>
    <t>March 3, 1995 (United States)</t>
  </si>
  <si>
    <t>Lee Tamahori</t>
  </si>
  <si>
    <t>Riwia Brown</t>
  </si>
  <si>
    <t>Rena Owen</t>
  </si>
  <si>
    <t>1608570.0</t>
  </si>
  <si>
    <t>Communicado Productions</t>
  </si>
  <si>
    <t>Wolf</t>
  </si>
  <si>
    <t>June 17, 1994 (United States)</t>
  </si>
  <si>
    <t>131002597.0</t>
  </si>
  <si>
    <t>Mary Shelley's Frankenstein</t>
  </si>
  <si>
    <t>November 4, 1994 (United States)</t>
  </si>
  <si>
    <t>Mary Shelley</t>
  </si>
  <si>
    <t>112006296.0</t>
  </si>
  <si>
    <t>Exit to Eden</t>
  </si>
  <si>
    <t>Dana Delany</t>
  </si>
  <si>
    <t>6841570.0</t>
  </si>
  <si>
    <t>Savoy Pictures</t>
  </si>
  <si>
    <t>Rudyard Kipling</t>
  </si>
  <si>
    <t>43229904.0</t>
  </si>
  <si>
    <t>Vegahom Europe</t>
  </si>
  <si>
    <t>The Hudsucker Proxy</t>
  </si>
  <si>
    <t>March 11, 1994 (United States)</t>
  </si>
  <si>
    <t>2816518.0</t>
  </si>
  <si>
    <t>Timecop</t>
  </si>
  <si>
    <t>September 16, 1994 (United States)</t>
  </si>
  <si>
    <t>Mark Verheiden</t>
  </si>
  <si>
    <t>101646581.0</t>
  </si>
  <si>
    <t>The Santa Clause</t>
  </si>
  <si>
    <t>John Pasquin</t>
  </si>
  <si>
    <t>Leo Benvenuti</t>
  </si>
  <si>
    <t>Tim Allen</t>
  </si>
  <si>
    <t>190539357.0</t>
  </si>
  <si>
    <t>The Specialist</t>
  </si>
  <si>
    <t>John Shirley</t>
  </si>
  <si>
    <t>170362582.0</t>
  </si>
  <si>
    <t>The Pagemaster</t>
  </si>
  <si>
    <t>Pixote Hunt</t>
  </si>
  <si>
    <t>13670688.0</t>
  </si>
  <si>
    <t>Shallow Grave</t>
  </si>
  <si>
    <t>February 10, 1995 (United States)</t>
  </si>
  <si>
    <t>Danny Boyle</t>
  </si>
  <si>
    <t>John Hodge</t>
  </si>
  <si>
    <t>2079569.0</t>
  </si>
  <si>
    <t>Serial Mom</t>
  </si>
  <si>
    <t>7820688.0</t>
  </si>
  <si>
    <t>Bad Girls</t>
  </si>
  <si>
    <t>April 22, 1994 (United States)</t>
  </si>
  <si>
    <t>Albert S. Ruddy</t>
  </si>
  <si>
    <t>15240435.0</t>
  </si>
  <si>
    <t>The Shadow</t>
  </si>
  <si>
    <t>Walter B. Gibson</t>
  </si>
  <si>
    <t>48063435.0</t>
  </si>
  <si>
    <t>When a Man Loves a Woman</t>
  </si>
  <si>
    <t>50021959.0</t>
  </si>
  <si>
    <t>Blue Sky</t>
  </si>
  <si>
    <t>Rama Laurie Stagner</t>
  </si>
  <si>
    <t>3359465.0</t>
  </si>
  <si>
    <t>Quiz Show</t>
  </si>
  <si>
    <t>Paul Attanasio</t>
  </si>
  <si>
    <t>Ralph Fiennes</t>
  </si>
  <si>
    <t>24822619.0</t>
  </si>
  <si>
    <t>Surviving the Game</t>
  </si>
  <si>
    <t>Eric Bernt</t>
  </si>
  <si>
    <t>7727256.0</t>
  </si>
  <si>
    <t>My Father the Hero</t>
  </si>
  <si>
    <t>25479558.0</t>
  </si>
  <si>
    <t>Nell</t>
  </si>
  <si>
    <t>Mark Handley</t>
  </si>
  <si>
    <t>106683817.0</t>
  </si>
  <si>
    <t>Egg Pictures</t>
  </si>
  <si>
    <t>Three Colors: White</t>
  </si>
  <si>
    <t>Zbigniew Zamachowski</t>
  </si>
  <si>
    <t>1237219.0</t>
  </si>
  <si>
    <t>My Girl 2</t>
  </si>
  <si>
    <t>17359799.0</t>
  </si>
  <si>
    <t>Chasers</t>
  </si>
  <si>
    <t>Joe Batteer</t>
  </si>
  <si>
    <t>1596687.0</t>
  </si>
  <si>
    <t>The Getaway</t>
  </si>
  <si>
    <t>30057974.0</t>
  </si>
  <si>
    <t>Major League II</t>
  </si>
  <si>
    <t>March 30, 1994 (United States)</t>
  </si>
  <si>
    <t>30626182.0</t>
  </si>
  <si>
    <t>Torment</t>
  </si>
  <si>
    <t>November 1994 (United States)</t>
  </si>
  <si>
    <t>Emmanuelle Béart</t>
  </si>
  <si>
    <t>39003.0</t>
  </si>
  <si>
    <t>Don Juan DeMarco</t>
  </si>
  <si>
    <t>Lord Byron</t>
  </si>
  <si>
    <t>68792531.0</t>
  </si>
  <si>
    <t>Exotica</t>
  </si>
  <si>
    <t>March 24, 1995 (United States)</t>
  </si>
  <si>
    <t>Bruce Greenwood</t>
  </si>
  <si>
    <t>4221036.0</t>
  </si>
  <si>
    <t>Clifford</t>
  </si>
  <si>
    <t>William Porter</t>
  </si>
  <si>
    <t>7408745.0</t>
  </si>
  <si>
    <t>Thumbelina</t>
  </si>
  <si>
    <t>11373501.0</t>
  </si>
  <si>
    <t>Double Dragon</t>
  </si>
  <si>
    <t>James Yukich</t>
  </si>
  <si>
    <t>Paul Dini</t>
  </si>
  <si>
    <t>Robert Patrick</t>
  </si>
  <si>
    <t>7850000.0</t>
  </si>
  <si>
    <t>2341309.0</t>
  </si>
  <si>
    <t>Greenleaf Productions</t>
  </si>
  <si>
    <t>Death and the Maiden</t>
  </si>
  <si>
    <t>January 27, 1995 (United States)</t>
  </si>
  <si>
    <t>Ariel Dorfman</t>
  </si>
  <si>
    <t>3103716.0</t>
  </si>
  <si>
    <t>PCU</t>
  </si>
  <si>
    <t>April 29, 1994 (United States)</t>
  </si>
  <si>
    <t>Adam Leff</t>
  </si>
  <si>
    <t>Jeremy Piven</t>
  </si>
  <si>
    <t>4330020.0</t>
  </si>
  <si>
    <t>The Postman</t>
  </si>
  <si>
    <t>March 22, 1996 (United States)</t>
  </si>
  <si>
    <t>Antonio Skármeta</t>
  </si>
  <si>
    <t>Massimo Troisi</t>
  </si>
  <si>
    <t>21898920.0</t>
  </si>
  <si>
    <t>8 Seconds</t>
  </si>
  <si>
    <t>Luke Perry</t>
  </si>
  <si>
    <t>19623396.0</t>
  </si>
  <si>
    <t>The Madness of King George</t>
  </si>
  <si>
    <t>December 28, 1994 (United States)</t>
  </si>
  <si>
    <t>Nicholas Hytner</t>
  </si>
  <si>
    <t>Nigel Hawthorne</t>
  </si>
  <si>
    <t>65897768.0</t>
  </si>
  <si>
    <t>15238689.0</t>
  </si>
  <si>
    <t>Of Love and Shadows</t>
  </si>
  <si>
    <t>May 10, 1996 (United States)</t>
  </si>
  <si>
    <t>Betty Kaplan</t>
  </si>
  <si>
    <t>Antonio Banderas</t>
  </si>
  <si>
    <t>1181182.0</t>
  </si>
  <si>
    <t>Aleph Producciones S.A.</t>
  </si>
  <si>
    <t>Richard Russo</t>
  </si>
  <si>
    <t>39491975.0</t>
  </si>
  <si>
    <t>Wagons East</t>
  </si>
  <si>
    <t>Matthew Carlson</t>
  </si>
  <si>
    <t>4412297.0</t>
  </si>
  <si>
    <t>The Secret of Roan Inish</t>
  </si>
  <si>
    <t>Rosalie K. Fry</t>
  </si>
  <si>
    <t>Jeni Courtney</t>
  </si>
  <si>
    <t>6159269.0</t>
  </si>
  <si>
    <t>Jones Entertainment Group</t>
  </si>
  <si>
    <t>Above the Rim</t>
  </si>
  <si>
    <t>March 23, 1994 (United States)</t>
  </si>
  <si>
    <t>Jeff Pollack</t>
  </si>
  <si>
    <t>Duane Martin</t>
  </si>
  <si>
    <t>16192320.0</t>
  </si>
  <si>
    <t>Greedy</t>
  </si>
  <si>
    <t>13137484.0</t>
  </si>
  <si>
    <t>With Honors</t>
  </si>
  <si>
    <t>Alek Keshishian</t>
  </si>
  <si>
    <t>20016254.0</t>
  </si>
  <si>
    <t>Police Academy: Mission to Moscow</t>
  </si>
  <si>
    <t>G.W. Bailey</t>
  </si>
  <si>
    <t>126247.0</t>
  </si>
  <si>
    <t>Little Big League</t>
  </si>
  <si>
    <t>June 29, 1994 (United States)</t>
  </si>
  <si>
    <t>Andrew Scheinman</t>
  </si>
  <si>
    <t>Gregory K. Pincus</t>
  </si>
  <si>
    <t>Luke Edwards</t>
  </si>
  <si>
    <t>12267790.0</t>
  </si>
  <si>
    <t>On Deadly Ground</t>
  </si>
  <si>
    <t>Ed Horowitz</t>
  </si>
  <si>
    <t>38590458.0</t>
  </si>
  <si>
    <t>Seagal/Nasso Productions</t>
  </si>
  <si>
    <t>Ready to Wear</t>
  </si>
  <si>
    <t>Sophia Loren</t>
  </si>
  <si>
    <t>11300653.0</t>
  </si>
  <si>
    <t>Etalon Film</t>
  </si>
  <si>
    <t>Bullets Over Broadway</t>
  </si>
  <si>
    <t>February 24, 1995 (United States)</t>
  </si>
  <si>
    <t>13383747.0</t>
  </si>
  <si>
    <t>Queen Margot</t>
  </si>
  <si>
    <t>Patrice Chéreau</t>
  </si>
  <si>
    <t>1318578.0</t>
  </si>
  <si>
    <t>159.0</t>
  </si>
  <si>
    <t>Crooklyn</t>
  </si>
  <si>
    <t>Joie Lee</t>
  </si>
  <si>
    <t>Alfre Woodard</t>
  </si>
  <si>
    <t>13642861.0</t>
  </si>
  <si>
    <t>Spanking the Monkey</t>
  </si>
  <si>
    <t>David O. Russell</t>
  </si>
  <si>
    <t>Jeremy Davies</t>
  </si>
  <si>
    <t>200000.0</t>
  </si>
  <si>
    <t>1359736.0</t>
  </si>
  <si>
    <t>Buckeye Films</t>
  </si>
  <si>
    <t>The Legend of Drunken Master</t>
  </si>
  <si>
    <t>October 20, 2000 (United States)</t>
  </si>
  <si>
    <t>Chia-Liang Liu</t>
  </si>
  <si>
    <t>11555430.0</t>
  </si>
  <si>
    <t>Intersection</t>
  </si>
  <si>
    <t>January 21, 1994 (United States)</t>
  </si>
  <si>
    <t>21355893.0</t>
  </si>
  <si>
    <t>Sister My Sister</t>
  </si>
  <si>
    <t>July 14, 1995 (United States)</t>
  </si>
  <si>
    <t>Nancy Meckler</t>
  </si>
  <si>
    <t>Wendy Kesselman</t>
  </si>
  <si>
    <t>217881.0</t>
  </si>
  <si>
    <t>Miracle on 34th Street</t>
  </si>
  <si>
    <t>Valentine Davies</t>
  </si>
  <si>
    <t>46264384.0</t>
  </si>
  <si>
    <t>The Swan Princess</t>
  </si>
  <si>
    <t>Richard Rich</t>
  </si>
  <si>
    <t>Jack Palance</t>
  </si>
  <si>
    <t>9771658.0</t>
  </si>
  <si>
    <t>Nest Family Entertainment</t>
  </si>
  <si>
    <t>Threesome</t>
  </si>
  <si>
    <t>April 8, 1994 (United States)</t>
  </si>
  <si>
    <t>14815317.0</t>
  </si>
  <si>
    <t>Motion Picture Corporation of America (MPCA)</t>
  </si>
  <si>
    <t>The War</t>
  </si>
  <si>
    <t>Kathy McWorter</t>
  </si>
  <si>
    <t>16928556.0</t>
  </si>
  <si>
    <t>The Chase</t>
  </si>
  <si>
    <t>Adam Rifkin</t>
  </si>
  <si>
    <t>7924955.0</t>
  </si>
  <si>
    <t>Capitol Films</t>
  </si>
  <si>
    <t>Milk Money</t>
  </si>
  <si>
    <t>August 31, 1994 (United States)</t>
  </si>
  <si>
    <t>John Mattson</t>
  </si>
  <si>
    <t>18137661.0</t>
  </si>
  <si>
    <t>Renaissance Man</t>
  </si>
  <si>
    <t>Jim Burnstein</t>
  </si>
  <si>
    <t>24332324.0</t>
  </si>
  <si>
    <t>S.F.W.</t>
  </si>
  <si>
    <t>January 20, 1995 (United States)</t>
  </si>
  <si>
    <t>Jefery Levy</t>
  </si>
  <si>
    <t>Andrew Wellman</t>
  </si>
  <si>
    <t>63513.0</t>
  </si>
  <si>
    <t>Jason's Lyric</t>
  </si>
  <si>
    <t>September 28, 1994 (United States)</t>
  </si>
  <si>
    <t>Doug McHenry</t>
  </si>
  <si>
    <t>Bobby Smith Jr.</t>
  </si>
  <si>
    <t>Allen Payne</t>
  </si>
  <si>
    <t>20851521.0</t>
  </si>
  <si>
    <t>Immortal Beloved</t>
  </si>
  <si>
    <t>9914409.0</t>
  </si>
  <si>
    <t>Eat Drink Man Woman</t>
  </si>
  <si>
    <t>Sihung Lung</t>
  </si>
  <si>
    <t>7294403.0</t>
  </si>
  <si>
    <t>Blue Chips</t>
  </si>
  <si>
    <t>23070663.0</t>
  </si>
  <si>
    <t>The Cowboy Way</t>
  </si>
  <si>
    <t>Robert C. Thompson</t>
  </si>
  <si>
    <t>20280016.0</t>
  </si>
  <si>
    <t>Richard Herley</t>
  </si>
  <si>
    <t>15339030.0</t>
  </si>
  <si>
    <t>The Road to Wellville</t>
  </si>
  <si>
    <t>T. Coraghessan Boyle</t>
  </si>
  <si>
    <t>6562513.0</t>
  </si>
  <si>
    <t>Andre</t>
  </si>
  <si>
    <t>August 17, 1994 (United States)</t>
  </si>
  <si>
    <t>Harry Goodridge</t>
  </si>
  <si>
    <t>Tina Majorino</t>
  </si>
  <si>
    <t>16820893.0</t>
  </si>
  <si>
    <t>Highlander: The Final Dimension</t>
  </si>
  <si>
    <t>Andrew Morahan</t>
  </si>
  <si>
    <t>12303080.0</t>
  </si>
  <si>
    <t>Fallingcloud</t>
  </si>
  <si>
    <t>Cemetery Man</t>
  </si>
  <si>
    <t>April 26, 1996 (United States)</t>
  </si>
  <si>
    <t>Michele Soavi</t>
  </si>
  <si>
    <t>Tiziano Sclavi</t>
  </si>
  <si>
    <t>Rupert Everett</t>
  </si>
  <si>
    <t>253986.0</t>
  </si>
  <si>
    <t>Audifilm</t>
  </si>
  <si>
    <t>Death Machine</t>
  </si>
  <si>
    <t>May 26, 1995 (United Kingdom)</t>
  </si>
  <si>
    <t>Stephen Norrington</t>
  </si>
  <si>
    <t>Brad Dourif</t>
  </si>
  <si>
    <t>3129045.0</t>
  </si>
  <si>
    <t>Entertainment Film Distributors</t>
  </si>
  <si>
    <t>Ashes of Time</t>
  </si>
  <si>
    <t>September 17, 1994 (Hong Kong)</t>
  </si>
  <si>
    <t>Louis Cha</t>
  </si>
  <si>
    <t>1977198.0</t>
  </si>
  <si>
    <t>Brainscan</t>
  </si>
  <si>
    <t>Brian Owens</t>
  </si>
  <si>
    <t>4352094.0</t>
  </si>
  <si>
    <t>Admire Productions Ltd.</t>
  </si>
  <si>
    <t>Cabin Boy</t>
  </si>
  <si>
    <t>Adam Resnick</t>
  </si>
  <si>
    <t>Chris Elliott</t>
  </si>
  <si>
    <t>3662459.0</t>
  </si>
  <si>
    <t>Guarding Tess</t>
  </si>
  <si>
    <t>27058304.0</t>
  </si>
  <si>
    <t>Channel Films</t>
  </si>
  <si>
    <t>Black Beauty</t>
  </si>
  <si>
    <t>Caroline Thompson</t>
  </si>
  <si>
    <t>Anna Sewell</t>
  </si>
  <si>
    <t>Sean Bean</t>
  </si>
  <si>
    <t>4630377.0</t>
  </si>
  <si>
    <t>Iron Will</t>
  </si>
  <si>
    <t>Charles Haid</t>
  </si>
  <si>
    <t>John Michael Hayes</t>
  </si>
  <si>
    <t>Mackenzie Astin</t>
  </si>
  <si>
    <t>21006361.0</t>
  </si>
  <si>
    <t>Drop Zone</t>
  </si>
  <si>
    <t>Tony Griffin</t>
  </si>
  <si>
    <t>28735315.0</t>
  </si>
  <si>
    <t>Through the Olive Trees</t>
  </si>
  <si>
    <t>January 25, 1995 (France)</t>
  </si>
  <si>
    <t>Mohamad Ali Keshavarz</t>
  </si>
  <si>
    <t>Abbas Kiarostami Productions</t>
  </si>
  <si>
    <t>To Live</t>
  </si>
  <si>
    <t>Wei Lu</t>
  </si>
  <si>
    <t>You Ge</t>
  </si>
  <si>
    <t>2332728.0</t>
  </si>
  <si>
    <t>In the Army Now</t>
  </si>
  <si>
    <t>August 12, 1994 (United States)</t>
  </si>
  <si>
    <t>28881266.0</t>
  </si>
  <si>
    <t>Trapped in Paradise</t>
  </si>
  <si>
    <t>December 2, 1994 (United States)</t>
  </si>
  <si>
    <t>6017509.0</t>
  </si>
  <si>
    <t>Death Wish: The Face of Death</t>
  </si>
  <si>
    <t>1702394.0</t>
  </si>
  <si>
    <t>21st Century Films</t>
  </si>
  <si>
    <t>City Slickers II: the Legend of Curly's Gold</t>
  </si>
  <si>
    <t>43622150.0</t>
  </si>
  <si>
    <t>Corrina, Corrina</t>
  </si>
  <si>
    <t>Jessie Nelson</t>
  </si>
  <si>
    <t>20164171.0</t>
  </si>
  <si>
    <t>The Ref</t>
  </si>
  <si>
    <t>Ted Demme</t>
  </si>
  <si>
    <t>Marie Weiss</t>
  </si>
  <si>
    <t>Denis Leary</t>
  </si>
  <si>
    <t>11439193.0</t>
  </si>
  <si>
    <t>I.Q.</t>
  </si>
  <si>
    <t>26381221.0</t>
  </si>
  <si>
    <t>3 Ninjas Kick Back</t>
  </si>
  <si>
    <t>Charles T. Kanganis</t>
  </si>
  <si>
    <t>11798854.0</t>
  </si>
  <si>
    <t>Ben-Ami/Leeds Productions</t>
  </si>
  <si>
    <t>It's Pat: the Movie</t>
  </si>
  <si>
    <t>November 25, 1994 (Brazil)</t>
  </si>
  <si>
    <t>Adam Bernstein</t>
  </si>
  <si>
    <t>Julia Sweeney</t>
  </si>
  <si>
    <t>60822.0</t>
  </si>
  <si>
    <t>The Favor</t>
  </si>
  <si>
    <t>Sara Parriott</t>
  </si>
  <si>
    <t>3134381.0</t>
  </si>
  <si>
    <t>The Paper</t>
  </si>
  <si>
    <t>48424341.0</t>
  </si>
  <si>
    <t>Terminal Velocity</t>
  </si>
  <si>
    <t>September 23, 1994 (United States)</t>
  </si>
  <si>
    <t>16487349.0</t>
  </si>
  <si>
    <t>China Moon</t>
  </si>
  <si>
    <t>John Bailey</t>
  </si>
  <si>
    <t>Roy Carlson</t>
  </si>
  <si>
    <t>3038499.0</t>
  </si>
  <si>
    <t>Cops and Robbersons</t>
  </si>
  <si>
    <t>Bernie Somers</t>
  </si>
  <si>
    <t>11391093.0</t>
  </si>
  <si>
    <t>Little Odessa</t>
  </si>
  <si>
    <t>May 19, 1995 (United States)</t>
  </si>
  <si>
    <t>James Gray</t>
  </si>
  <si>
    <t>1095885.0</t>
  </si>
  <si>
    <t>Lassie</t>
  </si>
  <si>
    <t>Eric Knight</t>
  </si>
  <si>
    <t>9979683.0</t>
  </si>
  <si>
    <t>Broadway Pictures</t>
  </si>
  <si>
    <t>Monkey Trouble</t>
  </si>
  <si>
    <t>Thora Birch</t>
  </si>
  <si>
    <t>16453258.0</t>
  </si>
  <si>
    <t>Fresh</t>
  </si>
  <si>
    <t>September 2, 1994 (United States)</t>
  </si>
  <si>
    <t>Sean Nelson</t>
  </si>
  <si>
    <t>8094616.0</t>
  </si>
  <si>
    <t>Lumière Pictures</t>
  </si>
  <si>
    <t>The Puppet Masters</t>
  </si>
  <si>
    <t>October 21, 1994 (United States)</t>
  </si>
  <si>
    <t>Stuart Orme</t>
  </si>
  <si>
    <t>Robert A. Heinlein</t>
  </si>
  <si>
    <t>8647042.0</t>
  </si>
  <si>
    <t>The Scout</t>
  </si>
  <si>
    <t>Roger Angell</t>
  </si>
  <si>
    <t>2694234.0</t>
  </si>
  <si>
    <t>Santo Domingo Film &amp; Music Video</t>
  </si>
  <si>
    <t>Backbeat</t>
  </si>
  <si>
    <t>Iain Softley</t>
  </si>
  <si>
    <t>2392589.0</t>
  </si>
  <si>
    <t>Leprechaun 2</t>
  </si>
  <si>
    <t>2260622.0</t>
  </si>
  <si>
    <t>Planet Productions</t>
  </si>
  <si>
    <t>Love Affair</t>
  </si>
  <si>
    <t>Mildred Cram</t>
  </si>
  <si>
    <t>18272894.0</t>
  </si>
  <si>
    <t>Mulholland Productions</t>
  </si>
  <si>
    <t>Mixed Nuts</t>
  </si>
  <si>
    <t>6821850.0</t>
  </si>
  <si>
    <t>Silent Fall</t>
  </si>
  <si>
    <t>Akiva Goldsman</t>
  </si>
  <si>
    <t>3180674.0</t>
  </si>
  <si>
    <t>House Party 3</t>
  </si>
  <si>
    <t>January 12, 1994 (United States)</t>
  </si>
  <si>
    <t>Eric Meza</t>
  </si>
  <si>
    <t>19281235.0</t>
  </si>
  <si>
    <t>The Air Up There</t>
  </si>
  <si>
    <t>Max Apple</t>
  </si>
  <si>
    <t>17080000.0</t>
  </si>
  <si>
    <t>21011318.0</t>
  </si>
  <si>
    <t>Sleep with Me</t>
  </si>
  <si>
    <t>November 2, 1994 (France)</t>
  </si>
  <si>
    <t>Rory Kelly</t>
  </si>
  <si>
    <t>Duane Dell'Amico</t>
  </si>
  <si>
    <t>200151.0</t>
  </si>
  <si>
    <t>Princess Caraboo</t>
  </si>
  <si>
    <t>3062530.0</t>
  </si>
  <si>
    <t>Ardican Films</t>
  </si>
  <si>
    <t>A Low Down Dirty Shame</t>
  </si>
  <si>
    <t>29392418.0</t>
  </si>
  <si>
    <t>Lightning Jack</t>
  </si>
  <si>
    <t>16821273.0</t>
  </si>
  <si>
    <t>Lightning Ridge</t>
  </si>
  <si>
    <t>A Pure Formality</t>
  </si>
  <si>
    <t>May 26, 1995 (United States)</t>
  </si>
  <si>
    <t>190749.0</t>
  </si>
  <si>
    <t>Swimming with Sharks</t>
  </si>
  <si>
    <t>April 21, 1995 (United States)</t>
  </si>
  <si>
    <t>George Huang</t>
  </si>
  <si>
    <t>Kevin Spacey</t>
  </si>
  <si>
    <t>382928.0</t>
  </si>
  <si>
    <t>I Love Trouble</t>
  </si>
  <si>
    <t>30806194.0</t>
  </si>
  <si>
    <t>Annhall</t>
  </si>
  <si>
    <t>A Troll in Central Park</t>
  </si>
  <si>
    <t>71368.0</t>
  </si>
  <si>
    <t>Mosquito</t>
  </si>
  <si>
    <t>November 21, 1994 (Japan)</t>
  </si>
  <si>
    <t>Gary Jones</t>
  </si>
  <si>
    <t>Tom Chaney</t>
  </si>
  <si>
    <t>Gunnar Hansen</t>
  </si>
  <si>
    <t>Antibes Inc.</t>
  </si>
  <si>
    <t>Blankman</t>
  </si>
  <si>
    <t>7941977.0</t>
  </si>
  <si>
    <t>Trading Mom</t>
  </si>
  <si>
    <t>Tia Brelis</t>
  </si>
  <si>
    <t>Nancy Brelis</t>
  </si>
  <si>
    <t>319123.0</t>
  </si>
  <si>
    <t>First Look International</t>
  </si>
  <si>
    <t>A Simple Twist of Fate</t>
  </si>
  <si>
    <t>George Eliot</t>
  </si>
  <si>
    <t>3430583.0</t>
  </si>
  <si>
    <t>Farinelli</t>
  </si>
  <si>
    <t>March 17, 1995 (United States)</t>
  </si>
  <si>
    <t>Gérard Corbiau</t>
  </si>
  <si>
    <t>Andrée Corbiau</t>
  </si>
  <si>
    <t>Stefano Dionisi</t>
  </si>
  <si>
    <t>1600226.0</t>
  </si>
  <si>
    <t>Stéphan Films</t>
  </si>
  <si>
    <t>Antonia Bird</t>
  </si>
  <si>
    <t>Jimmy McGovern</t>
  </si>
  <si>
    <t>Linus Roache</t>
  </si>
  <si>
    <t>4165845.0</t>
  </si>
  <si>
    <t>Mrs. Parker and the Vicious Circle</t>
  </si>
  <si>
    <t>2144667.0</t>
  </si>
  <si>
    <t>Barcelona</t>
  </si>
  <si>
    <t>Taylor Nichols</t>
  </si>
  <si>
    <t>7266973.0</t>
  </si>
  <si>
    <t>Barcelona Films</t>
  </si>
  <si>
    <t>Pred dozhdot</t>
  </si>
  <si>
    <t>Milcho Manchevski</t>
  </si>
  <si>
    <t>Katrin Cartlidge</t>
  </si>
  <si>
    <t>Republic of Macedonia</t>
  </si>
  <si>
    <t>763847.0</t>
  </si>
  <si>
    <t>Aim</t>
  </si>
  <si>
    <t>Burnt by the Sun</t>
  </si>
  <si>
    <t>Russia</t>
  </si>
  <si>
    <t>2313461.0</t>
  </si>
  <si>
    <t>Studio Trite</t>
  </si>
  <si>
    <t>War of the Buttons</t>
  </si>
  <si>
    <t>September 29, 1995 (United States)</t>
  </si>
  <si>
    <t>John Roberts</t>
  </si>
  <si>
    <t>Louis Pergaud</t>
  </si>
  <si>
    <t>Gregg Fitzgerald</t>
  </si>
  <si>
    <t>12712.0</t>
  </si>
  <si>
    <t>There Goes My Baby</t>
  </si>
  <si>
    <t>123509.0</t>
  </si>
  <si>
    <t>The Sum of Us</t>
  </si>
  <si>
    <t>March 8, 1995 (United States)</t>
  </si>
  <si>
    <t>Geoff Burton</t>
  </si>
  <si>
    <t>Jack Thompson</t>
  </si>
  <si>
    <t>766464.0</t>
  </si>
  <si>
    <t>Radioland Murders</t>
  </si>
  <si>
    <t>Brian Benben</t>
  </si>
  <si>
    <t>1316865.0</t>
  </si>
  <si>
    <t>The Inkwell</t>
  </si>
  <si>
    <t>Matty Rich</t>
  </si>
  <si>
    <t>Trey Ellis</t>
  </si>
  <si>
    <t>Larenz Tate</t>
  </si>
  <si>
    <t>8880705.0</t>
  </si>
  <si>
    <t>Being Human</t>
  </si>
  <si>
    <t>1519366.0</t>
  </si>
  <si>
    <t>Jimmy Hollywood</t>
  </si>
  <si>
    <t>3783003.0</t>
  </si>
  <si>
    <t>Holy Matrimony</t>
  </si>
  <si>
    <t>David Weisberg</t>
  </si>
  <si>
    <t>Patricia Arquette</t>
  </si>
  <si>
    <t>713234.0</t>
  </si>
  <si>
    <t>Tom &amp; Viv</t>
  </si>
  <si>
    <t>Michael Hastings</t>
  </si>
  <si>
    <t>538534.0</t>
  </si>
  <si>
    <t>Squanto: A Warrior's Tale</t>
  </si>
  <si>
    <t>Xavier Koller</t>
  </si>
  <si>
    <t>Darlene Craviotto</t>
  </si>
  <si>
    <t>Adam Beach</t>
  </si>
  <si>
    <t>19200000.0</t>
  </si>
  <si>
    <t>3342223.0</t>
  </si>
  <si>
    <t>My Summer Story</t>
  </si>
  <si>
    <t>70936.0</t>
  </si>
  <si>
    <t>Getting Even with Dad</t>
  </si>
  <si>
    <t>18869594.0</t>
  </si>
  <si>
    <t>River of Grass</t>
  </si>
  <si>
    <t>October 13, 1995 (United States)</t>
  </si>
  <si>
    <t>Kelly Reichardt</t>
  </si>
  <si>
    <t>Jesse Hartman</t>
  </si>
  <si>
    <t>Lisa Donaldson</t>
  </si>
  <si>
    <t>11553.0</t>
  </si>
  <si>
    <t>Good Machine</t>
  </si>
  <si>
    <t>Rapa Nui</t>
  </si>
  <si>
    <t>305070.0</t>
  </si>
  <si>
    <t>The Browning Version</t>
  </si>
  <si>
    <t>October 12, 1994 (United States)</t>
  </si>
  <si>
    <t>Terence Rattigan</t>
  </si>
  <si>
    <t>487391.0</t>
  </si>
  <si>
    <t>Percy Main</t>
  </si>
  <si>
    <t>Cobb</t>
  </si>
  <si>
    <t>Al Stump</t>
  </si>
  <si>
    <t>1007583.0</t>
  </si>
  <si>
    <t>December 15, 1995 (United States)</t>
  </si>
  <si>
    <t>596000.0</t>
  </si>
  <si>
    <t>187436818.0</t>
  </si>
  <si>
    <t>Clueless</t>
  </si>
  <si>
    <t>July 19, 1995 (United States)</t>
  </si>
  <si>
    <t>193000.0</t>
  </si>
  <si>
    <t>Alicia Silverstone</t>
  </si>
  <si>
    <t>56631572.0</t>
  </si>
  <si>
    <t>September 22, 1995 (United States)</t>
  </si>
  <si>
    <t>Andrew Kevin Walker</t>
  </si>
  <si>
    <t>327333559.0</t>
  </si>
  <si>
    <t>Cecchi Gori Pictures</t>
  </si>
  <si>
    <t>Braveheart</t>
  </si>
  <si>
    <t>May 24, 1995 (United States)</t>
  </si>
  <si>
    <t>978000.0</t>
  </si>
  <si>
    <t>Randall Wallace</t>
  </si>
  <si>
    <t>72000000.0</t>
  </si>
  <si>
    <t>213216216.0</t>
  </si>
  <si>
    <t>178.0</t>
  </si>
  <si>
    <t>June 30, 1995 (United States)</t>
  </si>
  <si>
    <t>277000.0</t>
  </si>
  <si>
    <t>Jim Lovell</t>
  </si>
  <si>
    <t>52000000.0</t>
  </si>
  <si>
    <t>355237933.0</t>
  </si>
  <si>
    <t>The Usual Suspects</t>
  </si>
  <si>
    <t>August 16, 1995 (United States)</t>
  </si>
  <si>
    <t>Bryan Singer</t>
  </si>
  <si>
    <t>Christopher McQuarrie</t>
  </si>
  <si>
    <t>23341568.0</t>
  </si>
  <si>
    <t>Jumanji</t>
  </si>
  <si>
    <t>Jonathan Hensleigh</t>
  </si>
  <si>
    <t>262821940.0</t>
  </si>
  <si>
    <t>Casino</t>
  </si>
  <si>
    <t>November 22, 1995 (United States)</t>
  </si>
  <si>
    <t>480000.0</t>
  </si>
  <si>
    <t>116112375.0</t>
  </si>
  <si>
    <t>Congo</t>
  </si>
  <si>
    <t>June 9, 1995 (United States)</t>
  </si>
  <si>
    <t>Laura Linney</t>
  </si>
  <si>
    <t>152022101.0</t>
  </si>
  <si>
    <t>June 16, 1995 (United States)</t>
  </si>
  <si>
    <t>100000000.0</t>
  </si>
  <si>
    <t>336567158.0</t>
  </si>
  <si>
    <t>Kids</t>
  </si>
  <si>
    <t>September 1, 1995 (United States)</t>
  </si>
  <si>
    <t>Larry Clark</t>
  </si>
  <si>
    <t>Harmony Korine</t>
  </si>
  <si>
    <t>Leo Fitzpatrick</t>
  </si>
  <si>
    <t>7412216.0</t>
  </si>
  <si>
    <t>Guys Upstairs</t>
  </si>
  <si>
    <t>913000.0</t>
  </si>
  <si>
    <t>John Lasseter</t>
  </si>
  <si>
    <t>394436586.0</t>
  </si>
  <si>
    <t>Desperado</t>
  </si>
  <si>
    <t>25405445.0</t>
  </si>
  <si>
    <t>90000000.0</t>
  </si>
  <si>
    <t>366101666.0</t>
  </si>
  <si>
    <t>Mortal Kombat</t>
  </si>
  <si>
    <t>August 18, 1995 (United States)</t>
  </si>
  <si>
    <t>Paul W.S. Anderson</t>
  </si>
  <si>
    <t>Ed Boon</t>
  </si>
  <si>
    <t>122195920.0</t>
  </si>
  <si>
    <t>Mallrats</t>
  </si>
  <si>
    <t>October 20, 1995 (United States)</t>
  </si>
  <si>
    <t>Shannen Doherty</t>
  </si>
  <si>
    <t>2122561.0</t>
  </si>
  <si>
    <t>12 Monkeys</t>
  </si>
  <si>
    <t>January 5, 1996 (United States)</t>
  </si>
  <si>
    <t>Chris Marker</t>
  </si>
  <si>
    <t>29000001.0</t>
  </si>
  <si>
    <t>168839459.0</t>
  </si>
  <si>
    <t>Leaving Las Vegas</t>
  </si>
  <si>
    <t>February 9, 1996 (United States)</t>
  </si>
  <si>
    <t>John O'Brien</t>
  </si>
  <si>
    <t>32029928.0</t>
  </si>
  <si>
    <t>Lumiere Pictures</t>
  </si>
  <si>
    <t>Showgirls</t>
  </si>
  <si>
    <t>Elizabeth Berkley</t>
  </si>
  <si>
    <t>20358624.0</t>
  </si>
  <si>
    <t>Before Sunrise</t>
  </si>
  <si>
    <t>282000.0</t>
  </si>
  <si>
    <t>5987386.0</t>
  </si>
  <si>
    <t>Friday</t>
  </si>
  <si>
    <t>April 26, 1995 (United States)</t>
  </si>
  <si>
    <t>F. Gary Gray</t>
  </si>
  <si>
    <t>Ice Cube</t>
  </si>
  <si>
    <t>28215918.0</t>
  </si>
  <si>
    <t>Sense and Sensibility</t>
  </si>
  <si>
    <t>January 26, 1996 (United States)</t>
  </si>
  <si>
    <t>Emma Thompson</t>
  </si>
  <si>
    <t>134582776.0</t>
  </si>
  <si>
    <t>Waterworld</t>
  </si>
  <si>
    <t>July 28, 1995 (United States)</t>
  </si>
  <si>
    <t>Peter Rader</t>
  </si>
  <si>
    <t>175000000.0</t>
  </si>
  <si>
    <t>264218220.0</t>
  </si>
  <si>
    <t>The Basketball Diaries</t>
  </si>
  <si>
    <t>105000.0</t>
  </si>
  <si>
    <t>Scott Kalvert</t>
  </si>
  <si>
    <t>Jim Carroll</t>
  </si>
  <si>
    <t>Leonardo DiCaprio</t>
  </si>
  <si>
    <t>2402438.0</t>
  </si>
  <si>
    <t>Michael Bay</t>
  </si>
  <si>
    <t>141407024.0</t>
  </si>
  <si>
    <t>Billy Madison</t>
  </si>
  <si>
    <t>Tim Herlihy</t>
  </si>
  <si>
    <t>Adam Sandler</t>
  </si>
  <si>
    <t>26488734.0</t>
  </si>
  <si>
    <t>Mighty Morphin Power Rangers: The Movie</t>
  </si>
  <si>
    <t>Bryan Spicer</t>
  </si>
  <si>
    <t>John Kamps</t>
  </si>
  <si>
    <t>Karan Ashley</t>
  </si>
  <si>
    <t>66433194.0</t>
  </si>
  <si>
    <t>November 17, 1995 (United States)</t>
  </si>
  <si>
    <t>Ian Fleming</t>
  </si>
  <si>
    <t>352194034.0</t>
  </si>
  <si>
    <t>Species</t>
  </si>
  <si>
    <t>July 7, 1995 (United States)</t>
  </si>
  <si>
    <t>Natasha Henstridge</t>
  </si>
  <si>
    <t>113374103.0</t>
  </si>
  <si>
    <t>Outbreak</t>
  </si>
  <si>
    <t>March 10, 1995 (United States)</t>
  </si>
  <si>
    <t>Laurence Dworet</t>
  </si>
  <si>
    <t>189859560.0</t>
  </si>
  <si>
    <t>Four Rooms</t>
  </si>
  <si>
    <t>December 25, 1995 (United States)</t>
  </si>
  <si>
    <t>4257354.0</t>
  </si>
  <si>
    <t>Empire Records</t>
  </si>
  <si>
    <t>273188.0</t>
  </si>
  <si>
    <t>Monarchy Enterprises B.V.</t>
  </si>
  <si>
    <t>The Quick and the Dead</t>
  </si>
  <si>
    <t>18636537.0</t>
  </si>
  <si>
    <t>Hackers</t>
  </si>
  <si>
    <t>September 15, 1995 (United States)</t>
  </si>
  <si>
    <t>Rafael Moreu</t>
  </si>
  <si>
    <t>Jonny Lee Miller</t>
  </si>
  <si>
    <t>7563728.0</t>
  </si>
  <si>
    <t>La Haine</t>
  </si>
  <si>
    <t>February 23, 1996 (United States)</t>
  </si>
  <si>
    <t>Mathieu Kassovitz</t>
  </si>
  <si>
    <t>Vincent Cassel</t>
  </si>
  <si>
    <t>302606.0</t>
  </si>
  <si>
    <t>Le Studio Canal+</t>
  </si>
  <si>
    <t>Casper</t>
  </si>
  <si>
    <t>Brad Silberling</t>
  </si>
  <si>
    <t>Joseph Oriolo</t>
  </si>
  <si>
    <t>287928194.0</t>
  </si>
  <si>
    <t>To Wong Foo Thanks for Everything, Julie Newmar</t>
  </si>
  <si>
    <t>September 8, 1995 (United States)</t>
  </si>
  <si>
    <t>Beeban Kidron</t>
  </si>
  <si>
    <t>Douglas Carter Beane</t>
  </si>
  <si>
    <t>47774193.0</t>
  </si>
  <si>
    <t>Heavyweights</t>
  </si>
  <si>
    <t>February 17, 1995 (United States)</t>
  </si>
  <si>
    <t>Judd Apatow</t>
  </si>
  <si>
    <t>Tom McGowan</t>
  </si>
  <si>
    <t>17689177.0</t>
  </si>
  <si>
    <t>Tank Girl</t>
  </si>
  <si>
    <t>Alan Martin</t>
  </si>
  <si>
    <t>Lori Petty</t>
  </si>
  <si>
    <t>4064495.0</t>
  </si>
  <si>
    <t>Image Comics</t>
  </si>
  <si>
    <t>Now and Then</t>
  </si>
  <si>
    <t>Lesli Linka Glatter</t>
  </si>
  <si>
    <t>I. Marlene King</t>
  </si>
  <si>
    <t>Christina Ricci</t>
  </si>
  <si>
    <t>37591674.0</t>
  </si>
  <si>
    <t>June 23, 1995 (United States)</t>
  </si>
  <si>
    <t>Mike Gabriel</t>
  </si>
  <si>
    <t>Carl Binder</t>
  </si>
  <si>
    <t>346079773.0</t>
  </si>
  <si>
    <t>A Goofy Movie</t>
  </si>
  <si>
    <t>Kevin Lima</t>
  </si>
  <si>
    <t>Jymn Magon</t>
  </si>
  <si>
    <t>Bill Farmer</t>
  </si>
  <si>
    <t>35348597.0</t>
  </si>
  <si>
    <t>Dangerous Minds</t>
  </si>
  <si>
    <t>August 11, 1995 (United States)</t>
  </si>
  <si>
    <t>John N. Smith</t>
  </si>
  <si>
    <t>LouAnne Johnson</t>
  </si>
  <si>
    <t>179519401.0</t>
  </si>
  <si>
    <t>Crimson Tide</t>
  </si>
  <si>
    <t>May 12, 1995 (United States)</t>
  </si>
  <si>
    <t>53000000.0</t>
  </si>
  <si>
    <t>157387195.0</t>
  </si>
  <si>
    <t>To Die For</t>
  </si>
  <si>
    <t>October 6, 1995 (United States)</t>
  </si>
  <si>
    <t>Joyce Maynard</t>
  </si>
  <si>
    <t>21284514.0</t>
  </si>
  <si>
    <t>Sabrina</t>
  </si>
  <si>
    <t>Samuel A. Taylor</t>
  </si>
  <si>
    <t>53672080.0</t>
  </si>
  <si>
    <t>Constellation Entertainment</t>
  </si>
  <si>
    <t>Ghost in the Shell</t>
  </si>
  <si>
    <t>TV-MA</t>
  </si>
  <si>
    <t>March 29, 1996 (United States)</t>
  </si>
  <si>
    <t>133000.0</t>
  </si>
  <si>
    <t>Mamoru Oshii</t>
  </si>
  <si>
    <t>Shirow Masamune</t>
  </si>
  <si>
    <t>Atsuko Tanaka</t>
  </si>
  <si>
    <t>516540.0</t>
  </si>
  <si>
    <t>Kôdansha</t>
  </si>
  <si>
    <t>While You Were Sleeping</t>
  </si>
  <si>
    <t>Daniel G. Sullivan</t>
  </si>
  <si>
    <t>Sandra Bullock</t>
  </si>
  <si>
    <t>182057016.0</t>
  </si>
  <si>
    <t>Get Shorty</t>
  </si>
  <si>
    <t>30250000.0</t>
  </si>
  <si>
    <t>115101622.0</t>
  </si>
  <si>
    <t>Tommy Boy</t>
  </si>
  <si>
    <t>Bonnie Turner</t>
  </si>
  <si>
    <t>Chris Farley</t>
  </si>
  <si>
    <t>32679899.0</t>
  </si>
  <si>
    <t>Babe</t>
  </si>
  <si>
    <t>Chris Noonan</t>
  </si>
  <si>
    <t>Dick King-Smith</t>
  </si>
  <si>
    <t>James Cromwell</t>
  </si>
  <si>
    <t>254134910.0</t>
  </si>
  <si>
    <t>Dead Man Walking</t>
  </si>
  <si>
    <t>February 2, 1996 (United States)</t>
  </si>
  <si>
    <t>Helen Prejean</t>
  </si>
  <si>
    <t>39363635.0</t>
  </si>
  <si>
    <t>Havoc</t>
  </si>
  <si>
    <t>The Brady Bunch Movie</t>
  </si>
  <si>
    <t>Betty Thomas</t>
  </si>
  <si>
    <t>Sherwood Schwartz</t>
  </si>
  <si>
    <t>46576136.0</t>
  </si>
  <si>
    <t>Johnny Mnemonic</t>
  </si>
  <si>
    <t>Robert Longo</t>
  </si>
  <si>
    <t>William Gibson</t>
  </si>
  <si>
    <t>19075720.0</t>
  </si>
  <si>
    <t>Just Cause</t>
  </si>
  <si>
    <t>36853222.0</t>
  </si>
  <si>
    <t>The Bridges of Madison County</t>
  </si>
  <si>
    <t>June 2, 1995 (United States)</t>
  </si>
  <si>
    <t>182016617.0</t>
  </si>
  <si>
    <t>Strange Days</t>
  </si>
  <si>
    <t>7959291.0</t>
  </si>
  <si>
    <t>Lightstorm Entertainment</t>
  </si>
  <si>
    <t>Cutthroat Island</t>
  </si>
  <si>
    <t>December 22, 1995 (United States)</t>
  </si>
  <si>
    <t>98000000.0</t>
  </si>
  <si>
    <t>10017322.0</t>
  </si>
  <si>
    <t>Beckner/Gorman Productions</t>
  </si>
  <si>
    <t>Judge Dredd</t>
  </si>
  <si>
    <t>Danny Cannon</t>
  </si>
  <si>
    <t>John Wagner</t>
  </si>
  <si>
    <t>113493481.0</t>
  </si>
  <si>
    <t>The City of Lost Children</t>
  </si>
  <si>
    <t>Gilles Adrien</t>
  </si>
  <si>
    <t>Ron Perlman</t>
  </si>
  <si>
    <t>1781465.0</t>
  </si>
  <si>
    <t>Copycat</t>
  </si>
  <si>
    <t>October 27, 1995 (United States)</t>
  </si>
  <si>
    <t>32051917.0</t>
  </si>
  <si>
    <t>New Regency Productions</t>
  </si>
  <si>
    <t>Major Payne</t>
  </si>
  <si>
    <t>Joe Connelly</t>
  </si>
  <si>
    <t>30112050.0</t>
  </si>
  <si>
    <t>Powder</t>
  </si>
  <si>
    <t>Victor Salva</t>
  </si>
  <si>
    <t>30862156.0</t>
  </si>
  <si>
    <t>A Little Princess</t>
  </si>
  <si>
    <t>Liesel Matthews</t>
  </si>
  <si>
    <t>10015449.0</t>
  </si>
  <si>
    <t>The American President</t>
  </si>
  <si>
    <t>107879496.0</t>
  </si>
  <si>
    <t>Under Siege 2: Dark Territory</t>
  </si>
  <si>
    <t>Richard Hatem</t>
  </si>
  <si>
    <t>104324083.0</t>
  </si>
  <si>
    <t>Higher Learning</t>
  </si>
  <si>
    <t>January 11, 1995 (United States)</t>
  </si>
  <si>
    <t>38290723.0</t>
  </si>
  <si>
    <t>Mr. Holland's Opus</t>
  </si>
  <si>
    <t>January 19, 1996 (United States)</t>
  </si>
  <si>
    <t>106269971.0</t>
  </si>
  <si>
    <t>The Prophecy</t>
  </si>
  <si>
    <t>16115878.0</t>
  </si>
  <si>
    <t>Dead Man</t>
  </si>
  <si>
    <t>1037847.0</t>
  </si>
  <si>
    <t>Pandora Filmproduktion</t>
  </si>
  <si>
    <t>Ace Ventura: When Nature Calls</t>
  </si>
  <si>
    <t>November 10, 1995 (United States)</t>
  </si>
  <si>
    <t>Steve Oedekerk</t>
  </si>
  <si>
    <t>212385533.0</t>
  </si>
  <si>
    <t>Dolores Claiborne</t>
  </si>
  <si>
    <t>24361867.0</t>
  </si>
  <si>
    <t>First Knight</t>
  </si>
  <si>
    <t>127600435.0</t>
  </si>
  <si>
    <t>Jade</t>
  </si>
  <si>
    <t>David Caruso</t>
  </si>
  <si>
    <t>9851610.0</t>
  </si>
  <si>
    <t>The Big Green</t>
  </si>
  <si>
    <t>Holly Goldberg Sloan</t>
  </si>
  <si>
    <t>17736619.0</t>
  </si>
  <si>
    <t>Virtuosity</t>
  </si>
  <si>
    <t>24047675.0</t>
  </si>
  <si>
    <t>Halloween: The Curse of Michael Myers</t>
  </si>
  <si>
    <t>Joe Chappelle</t>
  </si>
  <si>
    <t>Debra Hill</t>
  </si>
  <si>
    <t>15116634.0</t>
  </si>
  <si>
    <t>Halloween VI Productions</t>
  </si>
  <si>
    <t>Father of the Bride Part II</t>
  </si>
  <si>
    <t>December 8, 1995 (United States)</t>
  </si>
  <si>
    <t>Albert Hackett</t>
  </si>
  <si>
    <t>76594107.0</t>
  </si>
  <si>
    <t>Sandollar Productions</t>
  </si>
  <si>
    <t>Assassins</t>
  </si>
  <si>
    <t>Lilly Wachowski</t>
  </si>
  <si>
    <t>30303072.0</t>
  </si>
  <si>
    <t>French Kiss</t>
  </si>
  <si>
    <t>May 5, 1995 (United States)</t>
  </si>
  <si>
    <t>101982854.0</t>
  </si>
  <si>
    <t>A Walk in the Clouds</t>
  </si>
  <si>
    <t>50008143.0</t>
  </si>
  <si>
    <t>Andy Tennant</t>
  </si>
  <si>
    <t>Deborah Dean Davis</t>
  </si>
  <si>
    <t>19474589.0</t>
  </si>
  <si>
    <t>Dualstar Productions</t>
  </si>
  <si>
    <t>Rob Roy</t>
  </si>
  <si>
    <t>April 14, 1995 (United States)</t>
  </si>
  <si>
    <t>Alan Sharp</t>
  </si>
  <si>
    <t>31596911.0</t>
  </si>
  <si>
    <t>Dead Presidents</t>
  </si>
  <si>
    <t>24147179.0</t>
  </si>
  <si>
    <t>The Baby-Sitters Club</t>
  </si>
  <si>
    <t>Melanie Mayron</t>
  </si>
  <si>
    <t>Ann M. Martin</t>
  </si>
  <si>
    <t>Schuyler Fisk</t>
  </si>
  <si>
    <t>9685976.0</t>
  </si>
  <si>
    <t>Waiting to Exhale</t>
  </si>
  <si>
    <t>Terry McMillan</t>
  </si>
  <si>
    <t>Whitney Houston</t>
  </si>
  <si>
    <t>81452156.0</t>
  </si>
  <si>
    <t>Welcome to the Dollhouse</t>
  </si>
  <si>
    <t>May 24, 1996 (United States)</t>
  </si>
  <si>
    <t>Todd Solondz</t>
  </si>
  <si>
    <t>Heather Matarazzo</t>
  </si>
  <si>
    <t>4569019.0</t>
  </si>
  <si>
    <t>Suburban Pictures</t>
  </si>
  <si>
    <t>The Indian in the Cupboard</t>
  </si>
  <si>
    <t>Lynne Reid Banks</t>
  </si>
  <si>
    <t>Hal Scardino</t>
  </si>
  <si>
    <t>35656131.0</t>
  </si>
  <si>
    <t>Rumble in the Bronx</t>
  </si>
  <si>
    <t>32392047.0</t>
  </si>
  <si>
    <t>Devil in a Blue Dress</t>
  </si>
  <si>
    <t>Walter Mosley</t>
  </si>
  <si>
    <t>16140822.0</t>
  </si>
  <si>
    <t>How to Make an American Quilt</t>
  </si>
  <si>
    <t>Whitney Otto</t>
  </si>
  <si>
    <t>41200020.0</t>
  </si>
  <si>
    <t>Kicking and Screaming</t>
  </si>
  <si>
    <t>Noah Baumbach</t>
  </si>
  <si>
    <t>Josh Hamilton</t>
  </si>
  <si>
    <t>718490.0</t>
  </si>
  <si>
    <t>Tales from the Crypt: Demon Knight</t>
  </si>
  <si>
    <t>Ethan Reiff</t>
  </si>
  <si>
    <t>Billy Zane</t>
  </si>
  <si>
    <t>21089146.0</t>
  </si>
  <si>
    <t>The Net</t>
  </si>
  <si>
    <t>110627965.0</t>
  </si>
  <si>
    <t>Living in Oblivion</t>
  </si>
  <si>
    <t>July 21, 1995 (United States)</t>
  </si>
  <si>
    <t>1111790.0</t>
  </si>
  <si>
    <t>JDI Productions</t>
  </si>
  <si>
    <t>Dracula: Dead and Loving It</t>
  </si>
  <si>
    <t>10772144.0</t>
  </si>
  <si>
    <t>Tom and Huck</t>
  </si>
  <si>
    <t>Jonathan Taylor Thomas</t>
  </si>
  <si>
    <t>23920048.0</t>
  </si>
  <si>
    <t>Village of the Damned</t>
  </si>
  <si>
    <t>April 28, 1995 (United States)</t>
  </si>
  <si>
    <t>John Wyndham</t>
  </si>
  <si>
    <t>9418365.0</t>
  </si>
  <si>
    <t>Wild Bill</t>
  </si>
  <si>
    <t>December 1, 1995 (United States)</t>
  </si>
  <si>
    <t>Peter Dexter</t>
  </si>
  <si>
    <t>2193982.0</t>
  </si>
  <si>
    <t>Grumpier Old Men</t>
  </si>
  <si>
    <t>71518503.0</t>
  </si>
  <si>
    <t>Lancaster Gate</t>
  </si>
  <si>
    <t>Boys on the Side</t>
  </si>
  <si>
    <t>23440188.0</t>
  </si>
  <si>
    <t>Tales from the Hood</t>
  </si>
  <si>
    <t>Clarence Williams III</t>
  </si>
  <si>
    <t>11837928.0</t>
  </si>
  <si>
    <t>Money Train</t>
  </si>
  <si>
    <t>Doug Richardson</t>
  </si>
  <si>
    <t>68000000.0</t>
  </si>
  <si>
    <t>35431113.0</t>
  </si>
  <si>
    <t>Candyman: Farewell to the Flesh</t>
  </si>
  <si>
    <t>13940383.0</t>
  </si>
  <si>
    <t>The Crossing Guard</t>
  </si>
  <si>
    <t>November 16, 1995 (United States)</t>
  </si>
  <si>
    <t>868979.0</t>
  </si>
  <si>
    <t>Man of the House</t>
  </si>
  <si>
    <t>David E. Peckinpah</t>
  </si>
  <si>
    <t>40070995.0</t>
  </si>
  <si>
    <t>Nixon</t>
  </si>
  <si>
    <t>Stephen J. Rivele</t>
  </si>
  <si>
    <t>13681765.0</t>
  </si>
  <si>
    <t>Hideaway</t>
  </si>
  <si>
    <t>12201255.0</t>
  </si>
  <si>
    <t>When Night Is Falling</t>
  </si>
  <si>
    <t>Patricia Rozema</t>
  </si>
  <si>
    <t>Pascale Bussières</t>
  </si>
  <si>
    <t>919671.0</t>
  </si>
  <si>
    <t>Underground</t>
  </si>
  <si>
    <t>June 20, 1997 (United States)</t>
  </si>
  <si>
    <t>Dusan Kovacevic</t>
  </si>
  <si>
    <t>Predrag 'Miki' Manojlovic</t>
  </si>
  <si>
    <t>Federal Republic of Yugoslavia</t>
  </si>
  <si>
    <t>171082.0</t>
  </si>
  <si>
    <t>Mighty Aphrodite</t>
  </si>
  <si>
    <t>6468498.0</t>
  </si>
  <si>
    <t>Sweetland Films</t>
  </si>
  <si>
    <t>Balto</t>
  </si>
  <si>
    <t>Simon Wells</t>
  </si>
  <si>
    <t>Cliff Ruby</t>
  </si>
  <si>
    <t>11349090.0</t>
  </si>
  <si>
    <t>Amblimation</t>
  </si>
  <si>
    <t>Total Eclipse</t>
  </si>
  <si>
    <t>November 3, 1995 (United States)</t>
  </si>
  <si>
    <t>340139.0</t>
  </si>
  <si>
    <t>FIT Productions</t>
  </si>
  <si>
    <t>Fair Game</t>
  </si>
  <si>
    <t>Andrew Sipes</t>
  </si>
  <si>
    <t>William Baldwin</t>
  </si>
  <si>
    <t>11534477.0</t>
  </si>
  <si>
    <t>Lord of Illusions</t>
  </si>
  <si>
    <t>13294422.0</t>
  </si>
  <si>
    <t>Seraphim Films</t>
  </si>
  <si>
    <t>The Scarlet Letter</t>
  </si>
  <si>
    <t>Nathaniel Hawthorne</t>
  </si>
  <si>
    <t>10382407.0</t>
  </si>
  <si>
    <t>Allied Stars Ltd.</t>
  </si>
  <si>
    <t>Nick of Time</t>
  </si>
  <si>
    <t>8175346.0</t>
  </si>
  <si>
    <t>Senior Trip</t>
  </si>
  <si>
    <t>Kelly Makin</t>
  </si>
  <si>
    <t>Roger Kumble</t>
  </si>
  <si>
    <t>Matt Frewer</t>
  </si>
  <si>
    <t>4686937.0</t>
  </si>
  <si>
    <t>1992 Number Four Limited Partnership</t>
  </si>
  <si>
    <t>Free Willy 2: The Adventure Home</t>
  </si>
  <si>
    <t>30077111.0</t>
  </si>
  <si>
    <t>Things to Do in Denver When You're Dead</t>
  </si>
  <si>
    <t>Gary Fleder</t>
  </si>
  <si>
    <t>Scott Rosenberg</t>
  </si>
  <si>
    <t>529766.0</t>
  </si>
  <si>
    <t>The Doom Generation</t>
  </si>
  <si>
    <t>284785.0</t>
  </si>
  <si>
    <t>Union Générale Cinématographique (UGC)</t>
  </si>
  <si>
    <t>Nine Months</t>
  </si>
  <si>
    <t>July 12, 1995 (United States)</t>
  </si>
  <si>
    <t>Patrick Braoudé</t>
  </si>
  <si>
    <t>138510230.0</t>
  </si>
  <si>
    <t>Julianne Moore</t>
  </si>
  <si>
    <t>512245.0</t>
  </si>
  <si>
    <t>Karen Elise Baldwin</t>
  </si>
  <si>
    <t>64350171.0</t>
  </si>
  <si>
    <t>Circle of Friends</t>
  </si>
  <si>
    <t>Andrew Davies</t>
  </si>
  <si>
    <t>Chris O'Donnell</t>
  </si>
  <si>
    <t>23389975.0</t>
  </si>
  <si>
    <t>Canadian Bacon</t>
  </si>
  <si>
    <t>Michael Moore</t>
  </si>
  <si>
    <t>163971.0</t>
  </si>
  <si>
    <t>Dog Eat Dog Films</t>
  </si>
  <si>
    <t>Screamers</t>
  </si>
  <si>
    <t>Christian Duguay</t>
  </si>
  <si>
    <t>5711695.0</t>
  </si>
  <si>
    <t>Triumph Films</t>
  </si>
  <si>
    <t>Vampire in Brooklyn</t>
  </si>
  <si>
    <t>19751736.0</t>
  </si>
  <si>
    <t>Murder in the First</t>
  </si>
  <si>
    <t>17381942.0</t>
  </si>
  <si>
    <t>Richard III</t>
  </si>
  <si>
    <t>December 29, 1995 (United States)</t>
  </si>
  <si>
    <t>Ian McKellen</t>
  </si>
  <si>
    <t>2748518.0</t>
  </si>
  <si>
    <t>Mayfair Entertainment International</t>
  </si>
  <si>
    <t>The Day of the Beast</t>
  </si>
  <si>
    <t>December 23, 1998 (United States)</t>
  </si>
  <si>
    <t>Álex de la Iglesia</t>
  </si>
  <si>
    <t>Jorge Guerricaechevarría</t>
  </si>
  <si>
    <t>Álex Angulo</t>
  </si>
  <si>
    <t>Canal+ España</t>
  </si>
  <si>
    <t>A Kid in King Arthur's Court</t>
  </si>
  <si>
    <t>Michael Part</t>
  </si>
  <si>
    <t>13406717.0</t>
  </si>
  <si>
    <t>Tapestry Films</t>
  </si>
  <si>
    <t>Othello</t>
  </si>
  <si>
    <t>Oliver Parker</t>
  </si>
  <si>
    <t>2844379.0</t>
  </si>
  <si>
    <t>Gold Diggers: The Secret of Bear Mountain</t>
  </si>
  <si>
    <t>Kevin James Dobson</t>
  </si>
  <si>
    <t>Barry Glasser</t>
  </si>
  <si>
    <t>6029091.0</t>
  </si>
  <si>
    <t>Clockers</t>
  </si>
  <si>
    <t>September 13, 1995 (United States)</t>
  </si>
  <si>
    <t>13071518.0</t>
  </si>
  <si>
    <t>Smoke</t>
  </si>
  <si>
    <t>Paul Auster</t>
  </si>
  <si>
    <t>8367636.0</t>
  </si>
  <si>
    <t>Something to Talk About</t>
  </si>
  <si>
    <t>50865589.0</t>
  </si>
  <si>
    <t>Tall Tale</t>
  </si>
  <si>
    <t>11047627.0</t>
  </si>
  <si>
    <t>Kiss of Death</t>
  </si>
  <si>
    <t>Eleazar Lipsky</t>
  </si>
  <si>
    <t>14942422.0</t>
  </si>
  <si>
    <t>Delta of Venus</t>
  </si>
  <si>
    <t>Audie England</t>
  </si>
  <si>
    <t>63174.0</t>
  </si>
  <si>
    <t>Heavy</t>
  </si>
  <si>
    <t>June 5, 1996 (United States)</t>
  </si>
  <si>
    <t>James Mangold</t>
  </si>
  <si>
    <t>Pruitt Taylor Vince</t>
  </si>
  <si>
    <t>941414.0</t>
  </si>
  <si>
    <t>Available Light Productions</t>
  </si>
  <si>
    <t>Home for the Holidays</t>
  </si>
  <si>
    <t>Chris Radant</t>
  </si>
  <si>
    <t>17519169.0</t>
  </si>
  <si>
    <t>Angels and Insects</t>
  </si>
  <si>
    <t>Philip Haas</t>
  </si>
  <si>
    <t>A.S. Byatt</t>
  </si>
  <si>
    <t>Mark Rylance</t>
  </si>
  <si>
    <t>4997987.0</t>
  </si>
  <si>
    <t>3414301.0</t>
  </si>
  <si>
    <t>Playhouse International Pictures</t>
  </si>
  <si>
    <t>The Cure</t>
  </si>
  <si>
    <t>Robert Kuhn</t>
  </si>
  <si>
    <t>Joseph Mazzello</t>
  </si>
  <si>
    <t>2568425.0</t>
  </si>
  <si>
    <t>The Horseman on the Roof</t>
  </si>
  <si>
    <t>Jean Giono</t>
  </si>
  <si>
    <t>Olivier Martinez</t>
  </si>
  <si>
    <t>1320043.0</t>
  </si>
  <si>
    <t>Forget Paris</t>
  </si>
  <si>
    <t>33177694.0</t>
  </si>
  <si>
    <t>Mad Love</t>
  </si>
  <si>
    <t>Paula Milne</t>
  </si>
  <si>
    <t>15453274.0</t>
  </si>
  <si>
    <t>The Hunted</t>
  </si>
  <si>
    <t>6609661.0</t>
  </si>
  <si>
    <t>Restoration</t>
  </si>
  <si>
    <t>Rose Tremain</t>
  </si>
  <si>
    <t>4005941.0</t>
  </si>
  <si>
    <t>Al di là delle nuvole</t>
  </si>
  <si>
    <t>October 27, 1995 (Italy)</t>
  </si>
  <si>
    <t>Michelangelo Antonioni</t>
  </si>
  <si>
    <t>Tonino Guerra</t>
  </si>
  <si>
    <t>Fanny Ardant</t>
  </si>
  <si>
    <t>31738.0</t>
  </si>
  <si>
    <t>Sunshine</t>
  </si>
  <si>
    <t>My Family</t>
  </si>
  <si>
    <t>May 3, 1995 (United States)</t>
  </si>
  <si>
    <t>Gregory Nava</t>
  </si>
  <si>
    <t>Jimmy Smits</t>
  </si>
  <si>
    <t>11079373.0</t>
  </si>
  <si>
    <t>The Brothers McMullen</t>
  </si>
  <si>
    <t>Edward Burns</t>
  </si>
  <si>
    <t>Jack Mulcahy</t>
  </si>
  <si>
    <t>238000.0</t>
  </si>
  <si>
    <t>10426506.0</t>
  </si>
  <si>
    <t>Brothers McMullen Productions</t>
  </si>
  <si>
    <t>The Last Supper</t>
  </si>
  <si>
    <t>April 5, 1996 (United States)</t>
  </si>
  <si>
    <t>Stacy Title</t>
  </si>
  <si>
    <t>Dan Rosen</t>
  </si>
  <si>
    <t>Cameron Diaz</t>
  </si>
  <si>
    <t>459749.0</t>
  </si>
  <si>
    <t>Bushwhacked</t>
  </si>
  <si>
    <t>John Jordan</t>
  </si>
  <si>
    <t>7919823.0</t>
  </si>
  <si>
    <t>La Cérémonie</t>
  </si>
  <si>
    <t>December 20, 1996 (United States)</t>
  </si>
  <si>
    <t>Ruth Rendell</t>
  </si>
  <si>
    <t>873196.0</t>
  </si>
  <si>
    <t>The Addiction</t>
  </si>
  <si>
    <t>Lili Taylor</t>
  </si>
  <si>
    <t>307308.0</t>
  </si>
  <si>
    <t>Fast Films</t>
  </si>
  <si>
    <t>Last of the Dogmen</t>
  </si>
  <si>
    <t>7024389.0</t>
  </si>
  <si>
    <t>The Englishman Who Went Up a Hill But Came Down a Mountain</t>
  </si>
  <si>
    <t>Christopher Monger</t>
  </si>
  <si>
    <t>Ifor David Monger</t>
  </si>
  <si>
    <t>40997769.0</t>
  </si>
  <si>
    <t>10904930.0</t>
  </si>
  <si>
    <t>Jack &amp; Sarah</t>
  </si>
  <si>
    <t>Tim Sullivan</t>
  </si>
  <si>
    <t>218626.0</t>
  </si>
  <si>
    <t>The Flower of My Secret</t>
  </si>
  <si>
    <t>Marisa Paredes</t>
  </si>
  <si>
    <t>1104622.0</t>
  </si>
  <si>
    <t>Blue in the Face</t>
  </si>
  <si>
    <t>1268636.0</t>
  </si>
  <si>
    <t>Bye Bye Love</t>
  </si>
  <si>
    <t>12096673.0</t>
  </si>
  <si>
    <t>The Mangler</t>
  </si>
  <si>
    <t>1781383.0</t>
  </si>
  <si>
    <t>Distant Horizon</t>
  </si>
  <si>
    <t>Jeffrey</t>
  </si>
  <si>
    <t>Christopher Ashley</t>
  </si>
  <si>
    <t>Steven Weber</t>
  </si>
  <si>
    <t>3487767.0</t>
  </si>
  <si>
    <t>The Booking Office</t>
  </si>
  <si>
    <t>Angus</t>
  </si>
  <si>
    <t>Chris Crutcher</t>
  </si>
  <si>
    <t>Charlie Talbert</t>
  </si>
  <si>
    <t>4821759.0</t>
  </si>
  <si>
    <t>Atlas Entertainment</t>
  </si>
  <si>
    <t>Party Girl</t>
  </si>
  <si>
    <t>Daisy von Scherler Mayer</t>
  </si>
  <si>
    <t>Harry Birckmayer</t>
  </si>
  <si>
    <t>Parker Posey</t>
  </si>
  <si>
    <t>472370.0</t>
  </si>
  <si>
    <t>Party Productions</t>
  </si>
  <si>
    <t>Operation Dumbo Drop</t>
  </si>
  <si>
    <t>James Morris</t>
  </si>
  <si>
    <t>24670346.0</t>
  </si>
  <si>
    <t>Losing Isaiah</t>
  </si>
  <si>
    <t>Seth Margolis</t>
  </si>
  <si>
    <t>7603766.0</t>
  </si>
  <si>
    <t>The Underneath</t>
  </si>
  <si>
    <t>Don Tracy</t>
  </si>
  <si>
    <t>536023.0</t>
  </si>
  <si>
    <t>Populist Pictures</t>
  </si>
  <si>
    <t>The Pebble and the Penguin</t>
  </si>
  <si>
    <t>April 12, 1995 (United States)</t>
  </si>
  <si>
    <t>Rachel Koretsky</t>
  </si>
  <si>
    <t>3983912.0</t>
  </si>
  <si>
    <t>Fluke</t>
  </si>
  <si>
    <t>Carlo Carlei</t>
  </si>
  <si>
    <t>James Herbert</t>
  </si>
  <si>
    <t>3987768.0</t>
  </si>
  <si>
    <t>Houseguest</t>
  </si>
  <si>
    <t>January 6, 1995 (United States)</t>
  </si>
  <si>
    <t>Michael J. Di Gaetano</t>
  </si>
  <si>
    <t>Sinbad</t>
  </si>
  <si>
    <t>26325256.0</t>
  </si>
  <si>
    <t>Bad Company</t>
  </si>
  <si>
    <t>3674841.0</t>
  </si>
  <si>
    <t>The White Balloon</t>
  </si>
  <si>
    <t>1995 (Iran)</t>
  </si>
  <si>
    <t>Jafar Panahi</t>
  </si>
  <si>
    <t>Aida Mohammadkhani</t>
  </si>
  <si>
    <t>924940.0</t>
  </si>
  <si>
    <t>Farabi Cinema Foundation</t>
  </si>
  <si>
    <t>Georgia</t>
  </si>
  <si>
    <t>Barbara Turner</t>
  </si>
  <si>
    <t>1110104.0</t>
  </si>
  <si>
    <t>Land and Freedom</t>
  </si>
  <si>
    <t>Ian Hart</t>
  </si>
  <si>
    <t>228800.0</t>
  </si>
  <si>
    <t>ARD Degeto Film</t>
  </si>
  <si>
    <t>White Man's Burden</t>
  </si>
  <si>
    <t>3734870.0</t>
  </si>
  <si>
    <t>A Band Apart</t>
  </si>
  <si>
    <t>Never Talk to Strangers</t>
  </si>
  <si>
    <t>Peter Hall</t>
  </si>
  <si>
    <t>Lewis A. Green</t>
  </si>
  <si>
    <t>6858261.0</t>
  </si>
  <si>
    <t>Top Dog</t>
  </si>
  <si>
    <t>5093707.0</t>
  </si>
  <si>
    <t>The Incredibly True Adventure of Two Girls in Love</t>
  </si>
  <si>
    <t>Maria Maggenti</t>
  </si>
  <si>
    <t>Laurel Holloman</t>
  </si>
  <si>
    <t>2210408.0</t>
  </si>
  <si>
    <t>Jury Duty</t>
  </si>
  <si>
    <t>John Fortenberry</t>
  </si>
  <si>
    <t>Barbara Williams</t>
  </si>
  <si>
    <t>17014653.0</t>
  </si>
  <si>
    <t>Rumpelstiltskin</t>
  </si>
  <si>
    <t>November 24, 1995 (United States)</t>
  </si>
  <si>
    <t>Max Grodénchik</t>
  </si>
  <si>
    <t>Republic Pictures (II)</t>
  </si>
  <si>
    <t>An Awfully Big Adventure</t>
  </si>
  <si>
    <t>Beryl Bainbridge</t>
  </si>
  <si>
    <t>259724.0</t>
  </si>
  <si>
    <t>To vlemma tou Odyssea</t>
  </si>
  <si>
    <t>November 1, 1997 (United States)</t>
  </si>
  <si>
    <t>Theodoros Angelopoulos</t>
  </si>
  <si>
    <t>Greece</t>
  </si>
  <si>
    <t>Greek Film Center</t>
  </si>
  <si>
    <t>176.0</t>
  </si>
  <si>
    <t>Dr. Jekyll and Ms. Hyde</t>
  </si>
  <si>
    <t>2763020.0</t>
  </si>
  <si>
    <t>Jefferson in Paris</t>
  </si>
  <si>
    <t>2473668.0</t>
  </si>
  <si>
    <t>Three Wishes</t>
  </si>
  <si>
    <t>7027517.0</t>
  </si>
  <si>
    <t>Rysher Entertainment</t>
  </si>
  <si>
    <t>Far from Home: the Adventures of Yellow Dog</t>
  </si>
  <si>
    <t>11642946.0</t>
  </si>
  <si>
    <t>New Jersey Drive</t>
  </si>
  <si>
    <t>April 19, 1995 (United States)</t>
  </si>
  <si>
    <t>Shar-Ron Corley</t>
  </si>
  <si>
    <t>3565508.0</t>
  </si>
  <si>
    <t>The Star Maker</t>
  </si>
  <si>
    <t>Sergio Castellitto</t>
  </si>
  <si>
    <t>371674.0</t>
  </si>
  <si>
    <t>La fille seule</t>
  </si>
  <si>
    <t>October 30, 1996 (United States)</t>
  </si>
  <si>
    <t>Benoît Jacquot</t>
  </si>
  <si>
    <t>Jérôme Beaujour</t>
  </si>
  <si>
    <t>Virginie Ledoyen</t>
  </si>
  <si>
    <t>230049.0</t>
  </si>
  <si>
    <t>Magic in the Water</t>
  </si>
  <si>
    <t>August 30, 1995 (United States)</t>
  </si>
  <si>
    <t>Rick Stevenson</t>
  </si>
  <si>
    <t>2680717.0</t>
  </si>
  <si>
    <t>Oxford Film Company</t>
  </si>
  <si>
    <t>Miami Rhapsody</t>
  </si>
  <si>
    <t>David Frankel</t>
  </si>
  <si>
    <t>Sarah Jessica Parker</t>
  </si>
  <si>
    <t>5221281.0</t>
  </si>
  <si>
    <t>Cantaloupe Production</t>
  </si>
  <si>
    <t>Antonia's Line</t>
  </si>
  <si>
    <t>Marleen Gorris</t>
  </si>
  <si>
    <t>Willeke van Ammelrooy</t>
  </si>
  <si>
    <t>4249321.0</t>
  </si>
  <si>
    <t>Bergen</t>
  </si>
  <si>
    <t>Rough Magic</t>
  </si>
  <si>
    <t>May 30, 1997 (United States)</t>
  </si>
  <si>
    <t>Clare Peploe</t>
  </si>
  <si>
    <t>James Hadley Chase</t>
  </si>
  <si>
    <t>247202.0</t>
  </si>
  <si>
    <t>Beyond Rangoon</t>
  </si>
  <si>
    <t>5750110.0</t>
  </si>
  <si>
    <t>The Amazing Panda Adventure</t>
  </si>
  <si>
    <t>John Wilcox</t>
  </si>
  <si>
    <t>7506759.0</t>
  </si>
  <si>
    <t>Lee Rich Productions</t>
  </si>
  <si>
    <t>Nelly &amp; Monsieur Arnaud</t>
  </si>
  <si>
    <t>June 21, 1996 (United States)</t>
  </si>
  <si>
    <t>Jacques Fieschi</t>
  </si>
  <si>
    <t>955708.0</t>
  </si>
  <si>
    <t>The Walking Dead</t>
  </si>
  <si>
    <t>759.0</t>
  </si>
  <si>
    <t>Preston A. Whitmore II</t>
  </si>
  <si>
    <t>6014341.0</t>
  </si>
  <si>
    <t>Panther</t>
  </si>
  <si>
    <t>Melvin Van Peebles</t>
  </si>
  <si>
    <t>Kadeem Hardison</t>
  </si>
  <si>
    <t>6834525.0</t>
  </si>
  <si>
    <t>Space Jam</t>
  </si>
  <si>
    <t>November 15, 1996 (United States)</t>
  </si>
  <si>
    <t>Michael Jordan</t>
  </si>
  <si>
    <t>230418342.0</t>
  </si>
  <si>
    <t>July 3, 1996 (United States)</t>
  </si>
  <si>
    <t>543000.0</t>
  </si>
  <si>
    <t>817400891.0</t>
  </si>
  <si>
    <t>Romeo + Juliet</t>
  </si>
  <si>
    <t>November 1, 1996 (United States)</t>
  </si>
  <si>
    <t>216000.0</t>
  </si>
  <si>
    <t>147554998.0</t>
  </si>
  <si>
    <t>Bazmark Films</t>
  </si>
  <si>
    <t>295000.0</t>
  </si>
  <si>
    <t>Kevin Williamson</t>
  </si>
  <si>
    <t>Neve Campbell</t>
  </si>
  <si>
    <t>173046663.0</t>
  </si>
  <si>
    <t>Dimension Films</t>
  </si>
  <si>
    <t>Sleepers</t>
  </si>
  <si>
    <t>October 18, 1996 (United States)</t>
  </si>
  <si>
    <t>202000.0</t>
  </si>
  <si>
    <t>Lorenzo Carcaterra</t>
  </si>
  <si>
    <t>165615285.0</t>
  </si>
  <si>
    <t>Astoria Films</t>
  </si>
  <si>
    <t>147.0</t>
  </si>
  <si>
    <t>From Dusk Till Dawn</t>
  </si>
  <si>
    <t>294000.0</t>
  </si>
  <si>
    <t>Robert Kurtzman</t>
  </si>
  <si>
    <t>25837111.0</t>
  </si>
  <si>
    <t>Fargo</t>
  </si>
  <si>
    <t>634000.0</t>
  </si>
  <si>
    <t>William H. Macy</t>
  </si>
  <si>
    <t>60611975.0</t>
  </si>
  <si>
    <t>May 22, 1996 (United States)</t>
  </si>
  <si>
    <t>398000.0</t>
  </si>
  <si>
    <t>Bruce Geller</t>
  </si>
  <si>
    <t>457696391.0</t>
  </si>
  <si>
    <t>Matilda</t>
  </si>
  <si>
    <t>August 2, 1996 (United States)</t>
  </si>
  <si>
    <t>33459416.0</t>
  </si>
  <si>
    <t>Trainspotting</t>
  </si>
  <si>
    <t>August 9, 1996 (United States)</t>
  </si>
  <si>
    <t>647000.0</t>
  </si>
  <si>
    <t>Irvine Welsh</t>
  </si>
  <si>
    <t>Ewan McGregor</t>
  </si>
  <si>
    <t>16607872.0</t>
  </si>
  <si>
    <t>183000.0</t>
  </si>
  <si>
    <t>Helen Hunt</t>
  </si>
  <si>
    <t>92000000.0</t>
  </si>
  <si>
    <t>494471524.0</t>
  </si>
  <si>
    <t>Happy Gilmore</t>
  </si>
  <si>
    <t>February 16, 1996 (United States)</t>
  </si>
  <si>
    <t>41205099.0</t>
  </si>
  <si>
    <t>November 27, 1996 (United States)</t>
  </si>
  <si>
    <t>Dodie Smith</t>
  </si>
  <si>
    <t>320689294.0</t>
  </si>
  <si>
    <t>Crash</t>
  </si>
  <si>
    <t>March 21, 1997 (United States)</t>
  </si>
  <si>
    <t>J.G. Ballard</t>
  </si>
  <si>
    <t>2671291.0</t>
  </si>
  <si>
    <t>Jerry Maguire</t>
  </si>
  <si>
    <t>December 13, 1996 (United States)</t>
  </si>
  <si>
    <t>249000.0</t>
  </si>
  <si>
    <t>273552592.0</t>
  </si>
  <si>
    <t>June 7, 1996 (United States)</t>
  </si>
  <si>
    <t>319000.0</t>
  </si>
  <si>
    <t>335062621.0</t>
  </si>
  <si>
    <t>A Time to Kill</t>
  </si>
  <si>
    <t>July 24, 1996 (United States)</t>
  </si>
  <si>
    <t>138000.0</t>
  </si>
  <si>
    <t>Matthew McConaughey</t>
  </si>
  <si>
    <t>152266007.0</t>
  </si>
  <si>
    <t>The Craft</t>
  </si>
  <si>
    <t>May 3, 1996 (United States)</t>
  </si>
  <si>
    <t>Robin Tunney</t>
  </si>
  <si>
    <t>24819936.0</t>
  </si>
  <si>
    <t>Primal Fear</t>
  </si>
  <si>
    <t>April 3, 1996 (United States)</t>
  </si>
  <si>
    <t>Gregory Hoblit</t>
  </si>
  <si>
    <t>102616183.0</t>
  </si>
  <si>
    <t>Mars Attacks!</t>
  </si>
  <si>
    <t>Len Brown</t>
  </si>
  <si>
    <t>101371017.0</t>
  </si>
  <si>
    <t>Tim Burton Productions</t>
  </si>
  <si>
    <t>The English Patient</t>
  </si>
  <si>
    <t>December 6, 1996 (United States)</t>
  </si>
  <si>
    <t>Michael Ondaatje</t>
  </si>
  <si>
    <t>231976425.0</t>
  </si>
  <si>
    <t>The Long Kiss Goodnight</t>
  </si>
  <si>
    <t>October 11, 1996 (United States)</t>
  </si>
  <si>
    <t>89456761.0</t>
  </si>
  <si>
    <t>Fear</t>
  </si>
  <si>
    <t>April 12, 1996 (United States)</t>
  </si>
  <si>
    <t>Mark Wahlberg</t>
  </si>
  <si>
    <t>20831000.0</t>
  </si>
  <si>
    <t>Bottle Rocket</t>
  </si>
  <si>
    <t>February 21, 1996 (United States)</t>
  </si>
  <si>
    <t>Wes Anderson</t>
  </si>
  <si>
    <t>Owen Wilson</t>
  </si>
  <si>
    <t>Luke Wilson</t>
  </si>
  <si>
    <t>560069.0</t>
  </si>
  <si>
    <t>Stealing Beauty</t>
  </si>
  <si>
    <t>June 14, 1996 (United States)</t>
  </si>
  <si>
    <t>4762310.0</t>
  </si>
  <si>
    <t>Fiction</t>
  </si>
  <si>
    <t>Bound</t>
  </si>
  <si>
    <t>October 4, 1996 (United States)</t>
  </si>
  <si>
    <t>Lana Wachowski</t>
  </si>
  <si>
    <t>Jennifer Tilly</t>
  </si>
  <si>
    <t>3802260.0</t>
  </si>
  <si>
    <t>Sling Blade</t>
  </si>
  <si>
    <t>March 14, 1997 (United States)</t>
  </si>
  <si>
    <t>24444121.0</t>
  </si>
  <si>
    <t>The Mirror Has Two Faces</t>
  </si>
  <si>
    <t>André Cayatte</t>
  </si>
  <si>
    <t>41083864.0</t>
  </si>
  <si>
    <t>The Birdcage</t>
  </si>
  <si>
    <t>185260553.0</t>
  </si>
  <si>
    <t>That Thing You Do!</t>
  </si>
  <si>
    <t>34585416.0</t>
  </si>
  <si>
    <t>Clavius Base</t>
  </si>
  <si>
    <t>The Island of Dr. Moreau</t>
  </si>
  <si>
    <t>August 23, 1996 (United States)</t>
  </si>
  <si>
    <t>H.G. Wells</t>
  </si>
  <si>
    <t>49627779.0</t>
  </si>
  <si>
    <t>Kingpin</t>
  </si>
  <si>
    <t>July 26, 1996 (United States)</t>
  </si>
  <si>
    <t>Bobby Farrelly</t>
  </si>
  <si>
    <t>Barry Fanaro</t>
  </si>
  <si>
    <t>25023434.0</t>
  </si>
  <si>
    <t>325338851.0</t>
  </si>
  <si>
    <t>The Frighteners</t>
  </si>
  <si>
    <t>July 19, 1996 (United States)</t>
  </si>
  <si>
    <t>29359216.0</t>
  </si>
  <si>
    <t>Eraser</t>
  </si>
  <si>
    <t>Tony Puryear</t>
  </si>
  <si>
    <t>242295562.0</t>
  </si>
  <si>
    <t>Kopelson Entertainment</t>
  </si>
  <si>
    <t>Striptease</t>
  </si>
  <si>
    <t>June 28, 1996 (United States)</t>
  </si>
  <si>
    <t>Carl Hiaasen</t>
  </si>
  <si>
    <t>113309743.0</t>
  </si>
  <si>
    <t>Star Trek: First Contact</t>
  </si>
  <si>
    <t>November 22, 1996 (United States)</t>
  </si>
  <si>
    <t>120000.0</t>
  </si>
  <si>
    <t>Jonathan Frakes</t>
  </si>
  <si>
    <t>146027888.0</t>
  </si>
  <si>
    <t>Digital Image Associates</t>
  </si>
  <si>
    <t>Swingers</t>
  </si>
  <si>
    <t>April 11, 1997 (Brazil)</t>
  </si>
  <si>
    <t>Doug Liman</t>
  </si>
  <si>
    <t>Jon Favreau</t>
  </si>
  <si>
    <t>Vince Vaughn</t>
  </si>
  <si>
    <t>4555020.0</t>
  </si>
  <si>
    <t>Doug Liman Productions</t>
  </si>
  <si>
    <t>Escape from L.A.</t>
  </si>
  <si>
    <t>25477365.0</t>
  </si>
  <si>
    <t>Beautiful Girls</t>
  </si>
  <si>
    <t>10597759.0</t>
  </si>
  <si>
    <t>The Cable Guy</t>
  </si>
  <si>
    <t>Lou Holtz Jr.</t>
  </si>
  <si>
    <t>102825796.0</t>
  </si>
  <si>
    <t>Don't Be a Menace to South Central While Drinking Your Juice in the Hood</t>
  </si>
  <si>
    <t>January 12, 1996 (United States)</t>
  </si>
  <si>
    <t>Paris Barclay</t>
  </si>
  <si>
    <t>Shawn Wayans</t>
  </si>
  <si>
    <t>20949601.0</t>
  </si>
  <si>
    <t>Thinner</t>
  </si>
  <si>
    <t>October 25, 1996 (United States)</t>
  </si>
  <si>
    <t>15315484.0</t>
  </si>
  <si>
    <t>Hard Eight</t>
  </si>
  <si>
    <t>February 28, 1997 (United States)</t>
  </si>
  <si>
    <t>Paul Thomas Anderson</t>
  </si>
  <si>
    <t>Philip Baker Hall</t>
  </si>
  <si>
    <t>222559.0</t>
  </si>
  <si>
    <t>Green Parrot</t>
  </si>
  <si>
    <t>The Nutty Professor</t>
  </si>
  <si>
    <t>Jerry Lewis</t>
  </si>
  <si>
    <t>273961019.0</t>
  </si>
  <si>
    <t>December 25, 1996 (United States)</t>
  </si>
  <si>
    <t>4770222.0</t>
  </si>
  <si>
    <t>242.0</t>
  </si>
  <si>
    <t>Big Night</t>
  </si>
  <si>
    <t>September 20, 1996 (United States)</t>
  </si>
  <si>
    <t>Campbell Scott</t>
  </si>
  <si>
    <t>Stanley Tucci</t>
  </si>
  <si>
    <t>Tony Shalhoub</t>
  </si>
  <si>
    <t>4100000.0</t>
  </si>
  <si>
    <t>12008376.0</t>
  </si>
  <si>
    <t>The Ghost and the Darkness</t>
  </si>
  <si>
    <t>38619405.0</t>
  </si>
  <si>
    <t>Courage Under Fire</t>
  </si>
  <si>
    <t>100860818.0</t>
  </si>
  <si>
    <t>Fox 2000 Pictures</t>
  </si>
  <si>
    <t>The First Wives Club</t>
  </si>
  <si>
    <t>Olivia Goldsmith</t>
  </si>
  <si>
    <t>181489203.0</t>
  </si>
  <si>
    <t>Set It Off</t>
  </si>
  <si>
    <t>November 6, 1996 (United States)</t>
  </si>
  <si>
    <t>Takashi Bufford</t>
  </si>
  <si>
    <t>Jada Pinkett Smith</t>
  </si>
  <si>
    <t>41590886.0</t>
  </si>
  <si>
    <t>James and the Giant Peach</t>
  </si>
  <si>
    <t>Paul Terry</t>
  </si>
  <si>
    <t>28946127.0</t>
  </si>
  <si>
    <t>DragonHeart</t>
  </si>
  <si>
    <t>May 31, 1996 (United States)</t>
  </si>
  <si>
    <t>115267375.0</t>
  </si>
  <si>
    <t>Executive Decision</t>
  </si>
  <si>
    <t>March 15, 1996 (United States)</t>
  </si>
  <si>
    <t>Stuart Baird</t>
  </si>
  <si>
    <t>121969216.0</t>
  </si>
  <si>
    <t>Bio-Dome</t>
  </si>
  <si>
    <t>Jason Bloom</t>
  </si>
  <si>
    <t>13427615.0</t>
  </si>
  <si>
    <t>Jack</t>
  </si>
  <si>
    <t>James DeMonaco</t>
  </si>
  <si>
    <t>58620973.0</t>
  </si>
  <si>
    <t>White Squall</t>
  </si>
  <si>
    <t>Charles Gieg Jr.</t>
  </si>
  <si>
    <t>10292300.0</t>
  </si>
  <si>
    <t>D3: The Mighty Ducks</t>
  </si>
  <si>
    <t>22955097.0</t>
  </si>
  <si>
    <t>Broken Arrow</t>
  </si>
  <si>
    <t>150270147.0</t>
  </si>
  <si>
    <t>Emma</t>
  </si>
  <si>
    <t>August 30, 1996 (United States)</t>
  </si>
  <si>
    <t>Douglas McGrath</t>
  </si>
  <si>
    <t>Gwyneth Paltrow</t>
  </si>
  <si>
    <t>22231658.0</t>
  </si>
  <si>
    <t>Chain Reaction</t>
  </si>
  <si>
    <t>Arne Schmidt</t>
  </si>
  <si>
    <t>60209334.0</t>
  </si>
  <si>
    <t>3 Arts Entertainment</t>
  </si>
  <si>
    <t>Kama Sutra: A Tale of Love</t>
  </si>
  <si>
    <t>Helena Kriel</t>
  </si>
  <si>
    <t>Naveen Andrews</t>
  </si>
  <si>
    <t>4109095.0</t>
  </si>
  <si>
    <t>NDF International</t>
  </si>
  <si>
    <t>The Crucible</t>
  </si>
  <si>
    <t>7343114.0</t>
  </si>
  <si>
    <t>Pusher</t>
  </si>
  <si>
    <t>August 30, 1996 (Denmark)</t>
  </si>
  <si>
    <t>Nicolas Winding Refn</t>
  </si>
  <si>
    <t>Jens Dahl</t>
  </si>
  <si>
    <t>Kim Bodnia</t>
  </si>
  <si>
    <t>1605.0</t>
  </si>
  <si>
    <t>Balboa Entertainment</t>
  </si>
  <si>
    <t>Waiting for Guffman</t>
  </si>
  <si>
    <t>January 31, 1997 (United States)</t>
  </si>
  <si>
    <t>2923982.0</t>
  </si>
  <si>
    <t>Secrets &amp; Lies</t>
  </si>
  <si>
    <t>Timothy Spall</t>
  </si>
  <si>
    <t>13417292.0</t>
  </si>
  <si>
    <t>Daylight</t>
  </si>
  <si>
    <t>Leslie Bohem</t>
  </si>
  <si>
    <t>159212469.0</t>
  </si>
  <si>
    <t>Last Man Standing</t>
  </si>
  <si>
    <t>Ryûzô Kikushima</t>
  </si>
  <si>
    <t>67000000.0</t>
  </si>
  <si>
    <t>47267001.0</t>
  </si>
  <si>
    <t>The Arrival</t>
  </si>
  <si>
    <t>14063331.0</t>
  </si>
  <si>
    <t>November 8, 1996 (United States)</t>
  </si>
  <si>
    <t>121000.0</t>
  </si>
  <si>
    <t>Cyril Hume</t>
  </si>
  <si>
    <t>309492681.0</t>
  </si>
  <si>
    <t>Beavis and Butt-Head Do America</t>
  </si>
  <si>
    <t>Mike Judge</t>
  </si>
  <si>
    <t>63118386.0</t>
  </si>
  <si>
    <t>Fly Away Home</t>
  </si>
  <si>
    <t>September 13, 1996 (United States)</t>
  </si>
  <si>
    <t>Bill Lishman</t>
  </si>
  <si>
    <t>25143818.0</t>
  </si>
  <si>
    <t>Tin Cup</t>
  </si>
  <si>
    <t>August 16, 1996 (United States)</t>
  </si>
  <si>
    <t>John Norville</t>
  </si>
  <si>
    <t>53854588.0</t>
  </si>
  <si>
    <t>Barb Wire</t>
  </si>
  <si>
    <t>David Hogan</t>
  </si>
  <si>
    <t>Chris Warner</t>
  </si>
  <si>
    <t>Pamela Anderson</t>
  </si>
  <si>
    <t>3793614.0</t>
  </si>
  <si>
    <t>Breaking the Waves</t>
  </si>
  <si>
    <t>November 13, 1996 (United States)</t>
  </si>
  <si>
    <t>Emily Watson</t>
  </si>
  <si>
    <t>3828405.0</t>
  </si>
  <si>
    <t>ARTE</t>
  </si>
  <si>
    <t>The Phantom</t>
  </si>
  <si>
    <t>Lee Falk</t>
  </si>
  <si>
    <t>17323326.0</t>
  </si>
  <si>
    <t>The Fan</t>
  </si>
  <si>
    <t>Peter Abrahams</t>
  </si>
  <si>
    <t>18626419.0</t>
  </si>
  <si>
    <t>Eye for an Eye</t>
  </si>
  <si>
    <t>Erika Holzer</t>
  </si>
  <si>
    <t>26877589.0</t>
  </si>
  <si>
    <t>2 Days in the Valley</t>
  </si>
  <si>
    <t>September 27, 1996 (United States)</t>
  </si>
  <si>
    <t>Teri Hatcher</t>
  </si>
  <si>
    <t>11132210.0</t>
  </si>
  <si>
    <t>Trees Lounge</t>
  </si>
  <si>
    <t>749741.0</t>
  </si>
  <si>
    <t>Addis Wechsler Pictures</t>
  </si>
  <si>
    <t>The People vs. Larry Flynt</t>
  </si>
  <si>
    <t>January 10, 1997 (United States)</t>
  </si>
  <si>
    <t>20300385.0</t>
  </si>
  <si>
    <t>Freeway</t>
  </si>
  <si>
    <t>September 3, 1997 (France)</t>
  </si>
  <si>
    <t>295493.0</t>
  </si>
  <si>
    <t>The Kushner-Locke Company</t>
  </si>
  <si>
    <t>Kazaam</t>
  </si>
  <si>
    <t>July 17, 1996 (United States)</t>
  </si>
  <si>
    <t>Shaquille O'Neal</t>
  </si>
  <si>
    <t>18937262.0</t>
  </si>
  <si>
    <t>Down Periscope</t>
  </si>
  <si>
    <t>March 1, 1996 (United States)</t>
  </si>
  <si>
    <t>Kelsey Grammer</t>
  </si>
  <si>
    <t>37553752.0</t>
  </si>
  <si>
    <t>Michael</t>
  </si>
  <si>
    <t>119718203.0</t>
  </si>
  <si>
    <t>Mulholland Falls</t>
  </si>
  <si>
    <t>11526099.0</t>
  </si>
  <si>
    <t>Jingle All the Way</t>
  </si>
  <si>
    <t>Randy Kornfield</t>
  </si>
  <si>
    <t>129832389.0</t>
  </si>
  <si>
    <t>1492 Pictures</t>
  </si>
  <si>
    <t>She's the One</t>
  </si>
  <si>
    <t>9538948.0</t>
  </si>
  <si>
    <t>Brassed Off</t>
  </si>
  <si>
    <t>May 23, 1997 (United States)</t>
  </si>
  <si>
    <t>2576738.0</t>
  </si>
  <si>
    <t>Shine</t>
  </si>
  <si>
    <t>February 14, 1997 (United States)</t>
  </si>
  <si>
    <t>Scott Hicks</t>
  </si>
  <si>
    <t>Jan Sardi</t>
  </si>
  <si>
    <t>Geoffrey Rush</t>
  </si>
  <si>
    <t>35999081.0</t>
  </si>
  <si>
    <t>Black Sheep</t>
  </si>
  <si>
    <t>Fred Wolf</t>
  </si>
  <si>
    <t>32417995.0</t>
  </si>
  <si>
    <t>Maximum Risk</t>
  </si>
  <si>
    <t>14502483.0</t>
  </si>
  <si>
    <t>One Fine Day</t>
  </si>
  <si>
    <t>97529550.0</t>
  </si>
  <si>
    <t>Lone Star</t>
  </si>
  <si>
    <t>12408986.0</t>
  </si>
  <si>
    <t>Michael Collins</t>
  </si>
  <si>
    <t>11135803.0</t>
  </si>
  <si>
    <t>Phenomenon</t>
  </si>
  <si>
    <t>Gerald Di Pego</t>
  </si>
  <si>
    <t>152036382.0</t>
  </si>
  <si>
    <t>Harriet the Spy</t>
  </si>
  <si>
    <t>July 10, 1996 (United States)</t>
  </si>
  <si>
    <t>Bronwen Hughes</t>
  </si>
  <si>
    <t>Louise Fitzhugh</t>
  </si>
  <si>
    <t>Michelle Trachtenberg</t>
  </si>
  <si>
    <t>26570048.0</t>
  </si>
  <si>
    <t>Flipper</t>
  </si>
  <si>
    <t>May 17, 1996 (United States)</t>
  </si>
  <si>
    <t>Ricou Browning</t>
  </si>
  <si>
    <t>25530000.0</t>
  </si>
  <si>
    <t>20080020.0</t>
  </si>
  <si>
    <t>Evita</t>
  </si>
  <si>
    <t>Tim Rice</t>
  </si>
  <si>
    <t>141047179.0</t>
  </si>
  <si>
    <t>Diabolique</t>
  </si>
  <si>
    <t>17100266.0</t>
  </si>
  <si>
    <t>ABC Productions</t>
  </si>
  <si>
    <t>Bordello of Blood</t>
  </si>
  <si>
    <t>Gilbert Adler</t>
  </si>
  <si>
    <t>William M. Gaines</t>
  </si>
  <si>
    <t>Dennis Miller</t>
  </si>
  <si>
    <t>5781045.0</t>
  </si>
  <si>
    <t>Universal City Studios</t>
  </si>
  <si>
    <t>Spy Hard</t>
  </si>
  <si>
    <t>Rick Friedberg</t>
  </si>
  <si>
    <t>Jason Friedberg</t>
  </si>
  <si>
    <t>26960191.0</t>
  </si>
  <si>
    <t>The Substitute</t>
  </si>
  <si>
    <t>April 19, 1996 (United States)</t>
  </si>
  <si>
    <t>Roy Frumkes</t>
  </si>
  <si>
    <t>14818176.0</t>
  </si>
  <si>
    <t>Dinamo Entertainment</t>
  </si>
  <si>
    <t>Marvin's Room</t>
  </si>
  <si>
    <t>Jerry Zaks</t>
  </si>
  <si>
    <t>Scott McPherson</t>
  </si>
  <si>
    <t>12803305.0</t>
  </si>
  <si>
    <t>Scott Rudin Productions</t>
  </si>
  <si>
    <t>Multiplicity</t>
  </si>
  <si>
    <t>Chris Miller</t>
  </si>
  <si>
    <t>21075014.0</t>
  </si>
  <si>
    <t>House Arrest</t>
  </si>
  <si>
    <t>August 14, 1996 (United States)</t>
  </si>
  <si>
    <t>7032782.0</t>
  </si>
  <si>
    <t>Everyone Says I Love You</t>
  </si>
  <si>
    <t>January 17, 1997 (United States)</t>
  </si>
  <si>
    <t>9759200.0</t>
  </si>
  <si>
    <t>A Very Brady Sequel</t>
  </si>
  <si>
    <t>Arlene Sanford</t>
  </si>
  <si>
    <t>21440752.0</t>
  </si>
  <si>
    <t>The Crow: City of Angels</t>
  </si>
  <si>
    <t>Tim Pope</t>
  </si>
  <si>
    <t>Vincent Perez</t>
  </si>
  <si>
    <t>17917287.0</t>
  </si>
  <si>
    <t>Bad Bird Productions</t>
  </si>
  <si>
    <t>Basquiat</t>
  </si>
  <si>
    <t>Julian Schnabel</t>
  </si>
  <si>
    <t>Lech Majewski</t>
  </si>
  <si>
    <t>Jeffrey Wright</t>
  </si>
  <si>
    <t>3011195.0</t>
  </si>
  <si>
    <t>Eleventh Street Production</t>
  </si>
  <si>
    <t>The Quest</t>
  </si>
  <si>
    <t>Frank Dux</t>
  </si>
  <si>
    <t>57400547.0</t>
  </si>
  <si>
    <t>MDP Worldwide</t>
  </si>
  <si>
    <t>Muppet Treasure Island</t>
  </si>
  <si>
    <t>Robert Louis Stevenson</t>
  </si>
  <si>
    <t>Tim Curry</t>
  </si>
  <si>
    <t>34327391.0</t>
  </si>
  <si>
    <t>Hellraiser: Bloodline</t>
  </si>
  <si>
    <t>Bruce Ramsay</t>
  </si>
  <si>
    <t>9336886.0</t>
  </si>
  <si>
    <t>Manny &amp; Lo</t>
  </si>
  <si>
    <t>Lisa Krueger</t>
  </si>
  <si>
    <t>Scarlett Johansson</t>
  </si>
  <si>
    <t>502313.0</t>
  </si>
  <si>
    <t>Pope Productions</t>
  </si>
  <si>
    <t>Beautiful Thing</t>
  </si>
  <si>
    <t>October 9, 1996 (United States)</t>
  </si>
  <si>
    <t>Hettie Macdonald</t>
  </si>
  <si>
    <t>Jonathan Harvey</t>
  </si>
  <si>
    <t>Glen Berry</t>
  </si>
  <si>
    <t>1548120.0</t>
  </si>
  <si>
    <t>The Chamber</t>
  </si>
  <si>
    <t>22540359.0</t>
  </si>
  <si>
    <t>Blood and Wine</t>
  </si>
  <si>
    <t>February 21, 1997 (United States)</t>
  </si>
  <si>
    <t>Nick Villiers</t>
  </si>
  <si>
    <t>1094668.0</t>
  </si>
  <si>
    <t>Jude</t>
  </si>
  <si>
    <t>Michael Winterbottom</t>
  </si>
  <si>
    <t>Hossein Amini</t>
  </si>
  <si>
    <t>Christopher Eccleston</t>
  </si>
  <si>
    <t>409144.0</t>
  </si>
  <si>
    <t>Bulletproof</t>
  </si>
  <si>
    <t>September 6, 1996 (United States)</t>
  </si>
  <si>
    <t>22611954.0</t>
  </si>
  <si>
    <t>Mad Dog Time</t>
  </si>
  <si>
    <t>Larry Bishop</t>
  </si>
  <si>
    <t>Michael J. Pollard</t>
  </si>
  <si>
    <t>107874.0</t>
  </si>
  <si>
    <t>Bruin Grip Services</t>
  </si>
  <si>
    <t>Irma Vep</t>
  </si>
  <si>
    <t>April 30, 1997 (United States)</t>
  </si>
  <si>
    <t>Olivier Assayas</t>
  </si>
  <si>
    <t>Maggie Cheung</t>
  </si>
  <si>
    <t>292040.0</t>
  </si>
  <si>
    <t>Dacia Films</t>
  </si>
  <si>
    <t>Mrs. Winterbourne</t>
  </si>
  <si>
    <t>Cornell Woolrich</t>
  </si>
  <si>
    <t>10082005.0</t>
  </si>
  <si>
    <t>The Portrait of a Lady</t>
  </si>
  <si>
    <t>3692836.0</t>
  </si>
  <si>
    <t>Foxfire</t>
  </si>
  <si>
    <t>Annette Haywood-Carter</t>
  </si>
  <si>
    <t>Hedy Burress</t>
  </si>
  <si>
    <t>269300.0</t>
  </si>
  <si>
    <t>The Glimmer Man</t>
  </si>
  <si>
    <t>John Gray</t>
  </si>
  <si>
    <t>Kevin Brodbin</t>
  </si>
  <si>
    <t>20351264.0</t>
  </si>
  <si>
    <t>Up Close &amp; Personal</t>
  </si>
  <si>
    <t>Joan Didion</t>
  </si>
  <si>
    <t>100688705.0</t>
  </si>
  <si>
    <t>The Juror</t>
  </si>
  <si>
    <t>George Dawes Green</t>
  </si>
  <si>
    <t>22754725.0</t>
  </si>
  <si>
    <t>Flirting with Disaster</t>
  </si>
  <si>
    <t>14702438.0</t>
  </si>
  <si>
    <t>Homeward Bound II: Lost in San Francisco</t>
  </si>
  <si>
    <t>David R. Ellis</t>
  </si>
  <si>
    <t>Chris Hauty</t>
  </si>
  <si>
    <t>32772492.0</t>
  </si>
  <si>
    <t>Joe's Apartment</t>
  </si>
  <si>
    <t>John Payson</t>
  </si>
  <si>
    <t>Jerry O'Connell</t>
  </si>
  <si>
    <t>4619014.0</t>
  </si>
  <si>
    <t>Ghosts of Mississippi</t>
  </si>
  <si>
    <t>January 3, 1997 (United States)</t>
  </si>
  <si>
    <t>13323144.0</t>
  </si>
  <si>
    <t>A Summer's Tale</t>
  </si>
  <si>
    <t>June 20, 2014 (United States)</t>
  </si>
  <si>
    <t>Melvil Poupaud</t>
  </si>
  <si>
    <t>198126.0</t>
  </si>
  <si>
    <t>The Preacher's Wife</t>
  </si>
  <si>
    <t>Robert Nathan</t>
  </si>
  <si>
    <t>48102795.0</t>
  </si>
  <si>
    <t>Mundy Lane Entertainment</t>
  </si>
  <si>
    <t>Charlotte Brontë</t>
  </si>
  <si>
    <t>5200601.0</t>
  </si>
  <si>
    <t>Cineritino S.r.L.</t>
  </si>
  <si>
    <t>If Lucy Fell</t>
  </si>
  <si>
    <t>Eric Schaeffer</t>
  </si>
  <si>
    <t>2420162.0</t>
  </si>
  <si>
    <t>SubUrbia</t>
  </si>
  <si>
    <t>July 3, 1997 (Germany)</t>
  </si>
  <si>
    <t>Giovanni Ribisi</t>
  </si>
  <si>
    <t>656747.0</t>
  </si>
  <si>
    <t>First Strike</t>
  </si>
  <si>
    <t>Greg Mellott</t>
  </si>
  <si>
    <t>21890845.0</t>
  </si>
  <si>
    <t>Bad Moon</t>
  </si>
  <si>
    <t>Wayne Smith</t>
  </si>
  <si>
    <t>1060264.0</t>
  </si>
  <si>
    <t>Dunston Checks In</t>
  </si>
  <si>
    <t>John Hopkins</t>
  </si>
  <si>
    <t>Jason Alexander</t>
  </si>
  <si>
    <t>9871065.0</t>
  </si>
  <si>
    <t>Joe Wizan/Todd Black</t>
  </si>
  <si>
    <t>Carpool</t>
  </si>
  <si>
    <t>Don Rhymer</t>
  </si>
  <si>
    <t>Tom Arnold</t>
  </si>
  <si>
    <t>3325651.0</t>
  </si>
  <si>
    <t>The Daytrippers</t>
  </si>
  <si>
    <t>March 5, 1997 (United States)</t>
  </si>
  <si>
    <t>Greg Mottola</t>
  </si>
  <si>
    <t>Hope Davis</t>
  </si>
  <si>
    <t>2099677.0</t>
  </si>
  <si>
    <t>Before and After</t>
  </si>
  <si>
    <t>Rosellen Brown</t>
  </si>
  <si>
    <t>8797839.0</t>
  </si>
  <si>
    <t>Citizen Ruth</t>
  </si>
  <si>
    <t>Alexander Payne</t>
  </si>
  <si>
    <t>285112.0</t>
  </si>
  <si>
    <t>Independent Pictures (II)</t>
  </si>
  <si>
    <t>Extreme Measures</t>
  </si>
  <si>
    <t>Michael Palmer</t>
  </si>
  <si>
    <t>17380126.0</t>
  </si>
  <si>
    <t>Female Perversions</t>
  </si>
  <si>
    <t>April 25, 1997 (United States)</t>
  </si>
  <si>
    <t>Susan Streitfeld</t>
  </si>
  <si>
    <t>Louise J. Kaplan</t>
  </si>
  <si>
    <t>926954.0</t>
  </si>
  <si>
    <t>Mindy Affrime</t>
  </si>
  <si>
    <t>A Thin Line Between Love and Hate</t>
  </si>
  <si>
    <t>Martin Lawrence</t>
  </si>
  <si>
    <t>35599803.0</t>
  </si>
  <si>
    <t>Kissed</t>
  </si>
  <si>
    <t>April 11, 1997 (United States)</t>
  </si>
  <si>
    <t>Lynne Stopkewich</t>
  </si>
  <si>
    <t>Angus Fraser</t>
  </si>
  <si>
    <t>Molly Parker</t>
  </si>
  <si>
    <t>329211.0</t>
  </si>
  <si>
    <t>Boneyard Film Company Inc.</t>
  </si>
  <si>
    <t>The Truth About Cats &amp; Dogs</t>
  </si>
  <si>
    <t>Audrey Wells</t>
  </si>
  <si>
    <t>34861807.0</t>
  </si>
  <si>
    <t>The Whole Wide World</t>
  </si>
  <si>
    <t>Dan Ireland</t>
  </si>
  <si>
    <t>Novalyne Price Ellis</t>
  </si>
  <si>
    <t>Vincent D'Onofrio</t>
  </si>
  <si>
    <t>375757.0</t>
  </si>
  <si>
    <t>Dear God</t>
  </si>
  <si>
    <t>Greg Kinnear</t>
  </si>
  <si>
    <t>7138523.0</t>
  </si>
  <si>
    <t>Bed of Roses</t>
  </si>
  <si>
    <t>Michael Goldenberg</t>
  </si>
  <si>
    <t>27315527.0</t>
  </si>
  <si>
    <t>Juno Pix</t>
  </si>
  <si>
    <t>The Pallbearer</t>
  </si>
  <si>
    <t>Matt Reeves</t>
  </si>
  <si>
    <t>Jason Katims</t>
  </si>
  <si>
    <t>David Schwimmer</t>
  </si>
  <si>
    <t>5656388.0</t>
  </si>
  <si>
    <t>Lawnmower Man 2: Beyond Cyberspace</t>
  </si>
  <si>
    <t>Farhad Mann</t>
  </si>
  <si>
    <t>2409225.0</t>
  </si>
  <si>
    <t>A Family Thing</t>
  </si>
  <si>
    <t>10125417.0</t>
  </si>
  <si>
    <t>Curdled</t>
  </si>
  <si>
    <t>Reb Braddock</t>
  </si>
  <si>
    <t>49620.0</t>
  </si>
  <si>
    <t>First Kid</t>
  </si>
  <si>
    <t>Tim Kelleher</t>
  </si>
  <si>
    <t>26491793.0</t>
  </si>
  <si>
    <t>Eddie</t>
  </si>
  <si>
    <t>31387164.0</t>
  </si>
  <si>
    <t>Feeling Minnesota</t>
  </si>
  <si>
    <t>Steven Baigelman</t>
  </si>
  <si>
    <t>3124440.0</t>
  </si>
  <si>
    <t>The Pillow Book</t>
  </si>
  <si>
    <t>June 6, 1997 (United States)</t>
  </si>
  <si>
    <t>Sei Shonagon</t>
  </si>
  <si>
    <t>Vivian Wu</t>
  </si>
  <si>
    <t>2372744.0</t>
  </si>
  <si>
    <t>Sherry Mills</t>
  </si>
  <si>
    <t>Czech Republic</t>
  </si>
  <si>
    <t>15094530.0</t>
  </si>
  <si>
    <t>City Hall</t>
  </si>
  <si>
    <t>Ken Lipper</t>
  </si>
  <si>
    <t>20340204.0</t>
  </si>
  <si>
    <t>Night Falls on Manhattan</t>
  </si>
  <si>
    <t>May 16, 1997 (United States)</t>
  </si>
  <si>
    <t>9889670.0</t>
  </si>
  <si>
    <t>The Great White Hype</t>
  </si>
  <si>
    <t>Tony Hendra</t>
  </si>
  <si>
    <t>Samuel L. Jackson</t>
  </si>
  <si>
    <t>8008255.0</t>
  </si>
  <si>
    <t>Atman Entertainment</t>
  </si>
  <si>
    <t>Twelfth Night</t>
  </si>
  <si>
    <t>588621.0</t>
  </si>
  <si>
    <t>Mary Reilly</t>
  </si>
  <si>
    <t>Valerie Martin</t>
  </si>
  <si>
    <t>12379402.0</t>
  </si>
  <si>
    <t>NFH Productions</t>
  </si>
  <si>
    <t>My Fellow Americans</t>
  </si>
  <si>
    <t>E. Jack Kaplan</t>
  </si>
  <si>
    <t>21500000.0</t>
  </si>
  <si>
    <t>22313201.0</t>
  </si>
  <si>
    <t>Peters Entertainment</t>
  </si>
  <si>
    <t>Sgt. Bilko</t>
  </si>
  <si>
    <t>Nat Hiken</t>
  </si>
  <si>
    <t>37956793.0</t>
  </si>
  <si>
    <t>Heaven's Prisoners</t>
  </si>
  <si>
    <t>James Lee Burke</t>
  </si>
  <si>
    <t>5009305.0</t>
  </si>
  <si>
    <t>PVM Entertainment</t>
  </si>
  <si>
    <t>Caught</t>
  </si>
  <si>
    <t>January 24, 1996 (United States)</t>
  </si>
  <si>
    <t>Edward Pomerantz</t>
  </si>
  <si>
    <t>I Shot Andy Warhol</t>
  </si>
  <si>
    <t>May 1, 1996 (United States)</t>
  </si>
  <si>
    <t>Mary Harron</t>
  </si>
  <si>
    <t>Jeremiah Newton</t>
  </si>
  <si>
    <t>1875527.0</t>
  </si>
  <si>
    <t>The Sunchaser</t>
  </si>
  <si>
    <t>Charles Leavitt</t>
  </si>
  <si>
    <t>21508.0</t>
  </si>
  <si>
    <t>Appledown Films Inc.</t>
  </si>
  <si>
    <t>All Dogs Go to Heaven 2</t>
  </si>
  <si>
    <t>Larry Leker</t>
  </si>
  <si>
    <t>8620678.0</t>
  </si>
  <si>
    <t>MGM Family Entertainment</t>
  </si>
  <si>
    <t>Girl 6</t>
  </si>
  <si>
    <t>Suzan-Lori Parks</t>
  </si>
  <si>
    <t>Theresa Randle</t>
  </si>
  <si>
    <t>4939939.0</t>
  </si>
  <si>
    <t>Fox Searchlight Pictures</t>
  </si>
  <si>
    <t>The Evening Star</t>
  </si>
  <si>
    <t>12767815.0</t>
  </si>
  <si>
    <t>Larger Than Life</t>
  </si>
  <si>
    <t>Roy Blount Jr.</t>
  </si>
  <si>
    <t>8315693.0</t>
  </si>
  <si>
    <t>United Artists Pictures</t>
  </si>
  <si>
    <t>Head Above Water</t>
  </si>
  <si>
    <t>June 25, 1997 (United States)</t>
  </si>
  <si>
    <t>Jim Wilson</t>
  </si>
  <si>
    <t>Eirik Ildahl</t>
  </si>
  <si>
    <t>32212.0</t>
  </si>
  <si>
    <t>Two If by Sea</t>
  </si>
  <si>
    <t>Bill Bennett</t>
  </si>
  <si>
    <t>10658278.0</t>
  </si>
  <si>
    <t>The Stupids</t>
  </si>
  <si>
    <t>2491989.0</t>
  </si>
  <si>
    <t>The Funeral</t>
  </si>
  <si>
    <t>1227324.0</t>
  </si>
  <si>
    <t>October Films</t>
  </si>
  <si>
    <t>Kids in the Hall: Brain Candy</t>
  </si>
  <si>
    <t>Norm Hiscock</t>
  </si>
  <si>
    <t>Dave Foley</t>
  </si>
  <si>
    <t>2654308.0</t>
  </si>
  <si>
    <t>High School High</t>
  </si>
  <si>
    <t>Jon Lovitz</t>
  </si>
  <si>
    <t>21302121.0</t>
  </si>
  <si>
    <t>Schizopolis</t>
  </si>
  <si>
    <t>April 9, 1997 (United States)</t>
  </si>
  <si>
    <t>10580.0</t>
  </si>
  <si>
    <t>.406 Production</t>
  </si>
  <si>
    <t>The Van</t>
  </si>
  <si>
    <t>Colm Meaney</t>
  </si>
  <si>
    <t>712095.0</t>
  </si>
  <si>
    <t>Alaska</t>
  </si>
  <si>
    <t>Andy Burg</t>
  </si>
  <si>
    <t>11829959.0</t>
  </si>
  <si>
    <t>Moll Flanders</t>
  </si>
  <si>
    <t>Daniel Defoe</t>
  </si>
  <si>
    <t>Robin Wright</t>
  </si>
  <si>
    <t>3486957.0</t>
  </si>
  <si>
    <t>The Associate</t>
  </si>
  <si>
    <t>Jenaro Prieto</t>
  </si>
  <si>
    <t>12844057.0</t>
  </si>
  <si>
    <t>Shiloh</t>
  </si>
  <si>
    <t>Dale Rosenbloom</t>
  </si>
  <si>
    <t>Phyllis Reynolds Naylor</t>
  </si>
  <si>
    <t>Blake Heron</t>
  </si>
  <si>
    <t>1007822.0</t>
  </si>
  <si>
    <t>Good Dog Productions LLC</t>
  </si>
  <si>
    <t>In Love and War</t>
  </si>
  <si>
    <t>January 24, 1997 (United States)</t>
  </si>
  <si>
    <t>Henry S. Villard</t>
  </si>
  <si>
    <t>25372294.0</t>
  </si>
  <si>
    <t>Dimitri Villard Productions</t>
  </si>
  <si>
    <t>Surviving Picasso</t>
  </si>
  <si>
    <t>Arianna Huffington</t>
  </si>
  <si>
    <t>2021348.0</t>
  </si>
  <si>
    <t>Kansas City</t>
  </si>
  <si>
    <t>1356828.0</t>
  </si>
  <si>
    <t>Mr. Wrong</t>
  </si>
  <si>
    <t>Ellen DeGeneres</t>
  </si>
  <si>
    <t>12825141.0</t>
  </si>
  <si>
    <t>Mandeville Films</t>
  </si>
  <si>
    <t>Fled</t>
  </si>
  <si>
    <t>17193231.0</t>
  </si>
  <si>
    <t>Infinity</t>
  </si>
  <si>
    <t>Richard Feynman</t>
  </si>
  <si>
    <t>195170.0</t>
  </si>
  <si>
    <t>Unforgettable</t>
  </si>
  <si>
    <t>Bill Geddie</t>
  </si>
  <si>
    <t>2821671.0</t>
  </si>
  <si>
    <t>Bloodsport 2</t>
  </si>
  <si>
    <t>Alan Mehrez</t>
  </si>
  <si>
    <t>Jeff Schechter</t>
  </si>
  <si>
    <t>Daniel Bernhardt</t>
  </si>
  <si>
    <t>684351.0</t>
  </si>
  <si>
    <t>FM Entertainment International N.V.</t>
  </si>
  <si>
    <t>Phat Beach</t>
  </si>
  <si>
    <t>833.0</t>
  </si>
  <si>
    <t>Doug Ellin</t>
  </si>
  <si>
    <t>Cleveland O'Neal III</t>
  </si>
  <si>
    <t>Jermaine Hopkins</t>
  </si>
  <si>
    <t>1383553.0</t>
  </si>
  <si>
    <t>Connection III Entertainment</t>
  </si>
  <si>
    <t>Last Dance</t>
  </si>
  <si>
    <t>Steven Haft</t>
  </si>
  <si>
    <t>5939449.0</t>
  </si>
  <si>
    <t>Grace of My Heart</t>
  </si>
  <si>
    <t>Illeana Douglas</t>
  </si>
  <si>
    <t>660313.0</t>
  </si>
  <si>
    <t>Cappa Production</t>
  </si>
  <si>
    <t>Celtic Pride</t>
  </si>
  <si>
    <t>Tom DeCerchio</t>
  </si>
  <si>
    <t>9255027.0</t>
  </si>
  <si>
    <t>Ed</t>
  </si>
  <si>
    <t>Bill Couturié</t>
  </si>
  <si>
    <t>Ken Richards</t>
  </si>
  <si>
    <t>Matt LeBlanc</t>
  </si>
  <si>
    <t>4422380.0</t>
  </si>
  <si>
    <t>Longview Entertainment</t>
  </si>
  <si>
    <t>The Game</t>
  </si>
  <si>
    <t>September 12, 1997 (United States)</t>
  </si>
  <si>
    <t>109423648.0</t>
  </si>
  <si>
    <t>Boogie Nights</t>
  </si>
  <si>
    <t>October 31, 1997 (United States)</t>
  </si>
  <si>
    <t>43101594.0</t>
  </si>
  <si>
    <t>December 19, 1997 (United States)</t>
  </si>
  <si>
    <t>200000000.0</t>
  </si>
  <si>
    <t>2201647264.0</t>
  </si>
  <si>
    <t>194.0</t>
  </si>
  <si>
    <t>The Fifth Element</t>
  </si>
  <si>
    <t>May 9, 1997 (United States)</t>
  </si>
  <si>
    <t>444000.0</t>
  </si>
  <si>
    <t>93000000.0</t>
  </si>
  <si>
    <t>263920180.0</t>
  </si>
  <si>
    <t>Austin Powers: International Man of Mystery</t>
  </si>
  <si>
    <t>May 2, 1997 (United States)</t>
  </si>
  <si>
    <t>227000.0</t>
  </si>
  <si>
    <t>Jay Roach</t>
  </si>
  <si>
    <t>67683989.0</t>
  </si>
  <si>
    <t>Lolita</t>
  </si>
  <si>
    <t>September 25, 1998 (United States)</t>
  </si>
  <si>
    <t>Vladimir Nabokov</t>
  </si>
  <si>
    <t>1071255.0</t>
  </si>
  <si>
    <t>Guild</t>
  </si>
  <si>
    <t>Good Will Hunting</t>
  </si>
  <si>
    <t>January 9, 1998 (United States)</t>
  </si>
  <si>
    <t>887000.0</t>
  </si>
  <si>
    <t>Matt Damon</t>
  </si>
  <si>
    <t>225933435.0</t>
  </si>
  <si>
    <t>Starship Troopers</t>
  </si>
  <si>
    <t>November 7, 1997 (United States)</t>
  </si>
  <si>
    <t>276000.0</t>
  </si>
  <si>
    <t>Casper Van Dien</t>
  </si>
  <si>
    <t>105000000.0</t>
  </si>
  <si>
    <t>121214377.0</t>
  </si>
  <si>
    <t>The Devil's Advocate</t>
  </si>
  <si>
    <t>October 17, 1997 (United States)</t>
  </si>
  <si>
    <t>342000.0</t>
  </si>
  <si>
    <t>Andrew Neiderman</t>
  </si>
  <si>
    <t>152944660.0</t>
  </si>
  <si>
    <t>Con Air</t>
  </si>
  <si>
    <t>Simon West</t>
  </si>
  <si>
    <t>224012234.0</t>
  </si>
  <si>
    <t>Jackie Brown</t>
  </si>
  <si>
    <t>December 25, 1997 (United States)</t>
  </si>
  <si>
    <t>325000.0</t>
  </si>
  <si>
    <t>Pam Grier</t>
  </si>
  <si>
    <t>39673807.0</t>
  </si>
  <si>
    <t>L.A. Confidential</t>
  </si>
  <si>
    <t>September 19, 1997 (United States)</t>
  </si>
  <si>
    <t>544000.0</t>
  </si>
  <si>
    <t>126216940.0</t>
  </si>
  <si>
    <t>Life Is Beautiful</t>
  </si>
  <si>
    <t>December 20, 1997 (Italy)</t>
  </si>
  <si>
    <t>642000.0</t>
  </si>
  <si>
    <t>Vincenzo Cerami</t>
  </si>
  <si>
    <t>230098753.0</t>
  </si>
  <si>
    <t>Melampo Cinematografica</t>
  </si>
  <si>
    <t>Contact</t>
  </si>
  <si>
    <t>July 11, 1997 (United States)</t>
  </si>
  <si>
    <t>260000.0</t>
  </si>
  <si>
    <t>James V. Hart</t>
  </si>
  <si>
    <t>171120329.0</t>
  </si>
  <si>
    <t>July 2, 1997 (United States)</t>
  </si>
  <si>
    <t>529000.0</t>
  </si>
  <si>
    <t>Lowell Cunningham</t>
  </si>
  <si>
    <t>589390539.0</t>
  </si>
  <si>
    <t>Home Alone 3</t>
  </si>
  <si>
    <t>December 12, 1997 (United States)</t>
  </si>
  <si>
    <t>109000.0</t>
  </si>
  <si>
    <t>Raja Gosnell</t>
  </si>
  <si>
    <t>Alex D. Linz</t>
  </si>
  <si>
    <t>79082515.0</t>
  </si>
  <si>
    <t>July 25, 1997 (United States)</t>
  </si>
  <si>
    <t>185000.0</t>
  </si>
  <si>
    <t>Andrew W. Marlowe</t>
  </si>
  <si>
    <t>315156409.0</t>
  </si>
  <si>
    <t>Batman &amp; Robin</t>
  </si>
  <si>
    <t>125000000.0</t>
  </si>
  <si>
    <t>238235719.0</t>
  </si>
  <si>
    <t>Event Horizon</t>
  </si>
  <si>
    <t>Philip Eisner</t>
  </si>
  <si>
    <t>26673829.0</t>
  </si>
  <si>
    <t>Golar Productions</t>
  </si>
  <si>
    <t>June 27, 1997 (United States)</t>
  </si>
  <si>
    <t>252712101.0</t>
  </si>
  <si>
    <t>Dante's Peak</t>
  </si>
  <si>
    <t>February 7, 1997 (United States)</t>
  </si>
  <si>
    <t>116000000.0</t>
  </si>
  <si>
    <t>178127760.0</t>
  </si>
  <si>
    <t>388000.0</t>
  </si>
  <si>
    <t>73000000.0</t>
  </si>
  <si>
    <t>618638999.0</t>
  </si>
  <si>
    <t>Princess Mononoke</t>
  </si>
  <si>
    <t>Yôji Matsuda</t>
  </si>
  <si>
    <t>169785704.0</t>
  </si>
  <si>
    <t>Scream 2</t>
  </si>
  <si>
    <t>161000.0</t>
  </si>
  <si>
    <t>172363301.0</t>
  </si>
  <si>
    <t>Face/Off</t>
  </si>
  <si>
    <t>Mike Werb</t>
  </si>
  <si>
    <t>245676146.0</t>
  </si>
  <si>
    <t>314178011.0</t>
  </si>
  <si>
    <t>Gattaca</t>
  </si>
  <si>
    <t>October 24, 1997 (United States)</t>
  </si>
  <si>
    <t>287000.0</t>
  </si>
  <si>
    <t>Andrew Niccol</t>
  </si>
  <si>
    <t>12532777.0</t>
  </si>
  <si>
    <t>The Rainmaker</t>
  </si>
  <si>
    <t>November 21, 1997 (United States)</t>
  </si>
  <si>
    <t>45916769.0</t>
  </si>
  <si>
    <t>I Know What You Did Last Summer</t>
  </si>
  <si>
    <t>136000.0</t>
  </si>
  <si>
    <t>Jim Gillespie</t>
  </si>
  <si>
    <t>Lois Duncan</t>
  </si>
  <si>
    <t>Jennifer Love Hewitt</t>
  </si>
  <si>
    <t>125586134.0</t>
  </si>
  <si>
    <t>Mandalay Entertainment</t>
  </si>
  <si>
    <t>Alien: Resurrection</t>
  </si>
  <si>
    <t>November 26, 1997 (United States)</t>
  </si>
  <si>
    <t>161376069.0</t>
  </si>
  <si>
    <t>Brandywine Productions</t>
  </si>
  <si>
    <t>Cube</t>
  </si>
  <si>
    <t>July 11, 1998 (Netherlands)</t>
  </si>
  <si>
    <t>218000.0</t>
  </si>
  <si>
    <t>Vincenzo Natali</t>
  </si>
  <si>
    <t>André Bijelic</t>
  </si>
  <si>
    <t>Nicole de Boer</t>
  </si>
  <si>
    <t>565727.0</t>
  </si>
  <si>
    <t>Cube Libre</t>
  </si>
  <si>
    <t>Liar Liar</t>
  </si>
  <si>
    <t>Paul Guay</t>
  </si>
  <si>
    <t>302710615.0</t>
  </si>
  <si>
    <t>Donnie Brasco</t>
  </si>
  <si>
    <t>Joseph D. Pistone</t>
  </si>
  <si>
    <t>124909762.0</t>
  </si>
  <si>
    <t>George of the Jungle</t>
  </si>
  <si>
    <t>July 16, 1997 (United States)</t>
  </si>
  <si>
    <t>Jay Ward</t>
  </si>
  <si>
    <t>174463257.0</t>
  </si>
  <si>
    <t>Anastasia</t>
  </si>
  <si>
    <t>Susan Gauthier</t>
  </si>
  <si>
    <t>139804348.0</t>
  </si>
  <si>
    <t>Fools Rush In</t>
  </si>
  <si>
    <t>Joan Taylor</t>
  </si>
  <si>
    <t>Matthew Perry</t>
  </si>
  <si>
    <t>29481428.0</t>
  </si>
  <si>
    <t>Midnight in the Garden of Good and Evil</t>
  </si>
  <si>
    <t>John Berendt</t>
  </si>
  <si>
    <t>25105255.0</t>
  </si>
  <si>
    <t>Good Burger</t>
  </si>
  <si>
    <t>Brian Robbins</t>
  </si>
  <si>
    <t>Dan Schneider</t>
  </si>
  <si>
    <t>Kel Mitchell</t>
  </si>
  <si>
    <t>23712993.0</t>
  </si>
  <si>
    <t>Perfect Blue</t>
  </si>
  <si>
    <t>February 28, 1998 (Japan)</t>
  </si>
  <si>
    <t>Satoshi Kon</t>
  </si>
  <si>
    <t>Sadayuki Murai</t>
  </si>
  <si>
    <t>Junko Iwao</t>
  </si>
  <si>
    <t>563130.0</t>
  </si>
  <si>
    <t>Rex Entertainment</t>
  </si>
  <si>
    <t>The Edge</t>
  </si>
  <si>
    <t>September 26, 1997 (United States)</t>
  </si>
  <si>
    <t>43312294.0</t>
  </si>
  <si>
    <t>My Best Friend's Wedding</t>
  </si>
  <si>
    <t>299288605.0</t>
  </si>
  <si>
    <t>Anaconda</t>
  </si>
  <si>
    <t>99000.0</t>
  </si>
  <si>
    <t>Hans Bauer</t>
  </si>
  <si>
    <t>136885767.0</t>
  </si>
  <si>
    <t>Cinema Line Film Corporation</t>
  </si>
  <si>
    <t>Bruce Feirstein</t>
  </si>
  <si>
    <t>110000000.0</t>
  </si>
  <si>
    <t>333011068.0</t>
  </si>
  <si>
    <t>Speed 2: Cruise Control</t>
  </si>
  <si>
    <t>June 13, 1997 (United States)</t>
  </si>
  <si>
    <t>160000000.0</t>
  </si>
  <si>
    <t>164508066.0</t>
  </si>
  <si>
    <t>Blue Tulip Productions</t>
  </si>
  <si>
    <t>The Saint</t>
  </si>
  <si>
    <t>April 4, 1997 (United States)</t>
  </si>
  <si>
    <t>Leslie Charteris</t>
  </si>
  <si>
    <t>118063304.0</t>
  </si>
  <si>
    <t>Lost Highway</t>
  </si>
  <si>
    <t>January 15, 1997 (France)</t>
  </si>
  <si>
    <t>3703548.0</t>
  </si>
  <si>
    <t>The Full Monty</t>
  </si>
  <si>
    <t>Peter Cattaneo</t>
  </si>
  <si>
    <t>Simon Beaufoy</t>
  </si>
  <si>
    <t>257938649.0</t>
  </si>
  <si>
    <t>Redwave Films</t>
  </si>
  <si>
    <t>Spawn</t>
  </si>
  <si>
    <t>August 1, 1997 (United States)</t>
  </si>
  <si>
    <t>Mark A.Z. Dippé</t>
  </si>
  <si>
    <t>Todd McFarlane</t>
  </si>
  <si>
    <t>Michael Jai White</t>
  </si>
  <si>
    <t>87840042.0</t>
  </si>
  <si>
    <t>McFarlane Films</t>
  </si>
  <si>
    <t>Romy and Michele's High School Reunion</t>
  </si>
  <si>
    <t>David Mirkin</t>
  </si>
  <si>
    <t>Mira Sorvino</t>
  </si>
  <si>
    <t>29235353.0</t>
  </si>
  <si>
    <t>Seven Years in Tibet</t>
  </si>
  <si>
    <t>October 10, 1997 (United States)</t>
  </si>
  <si>
    <t>Heinrich Harrer</t>
  </si>
  <si>
    <t>131457682.0</t>
  </si>
  <si>
    <t>Cop Land</t>
  </si>
  <si>
    <t>44862187.0</t>
  </si>
  <si>
    <t>Gummo</t>
  </si>
  <si>
    <t>November 24, 1997 (Australia)</t>
  </si>
  <si>
    <t>Nick Sutton</t>
  </si>
  <si>
    <t>116799.0</t>
  </si>
  <si>
    <t>In &amp; Out</t>
  </si>
  <si>
    <t>63856929.0</t>
  </si>
  <si>
    <t>Wilde</t>
  </si>
  <si>
    <t>May 1, 1998 (United States)</t>
  </si>
  <si>
    <t>Stephen Fry</t>
  </si>
  <si>
    <t>2158775.0</t>
  </si>
  <si>
    <t>Samuelson Productions</t>
  </si>
  <si>
    <t>Chasing Amy</t>
  </si>
  <si>
    <t>April 18, 1997 (United States)</t>
  </si>
  <si>
    <t>Ben Affleck</t>
  </si>
  <si>
    <t>12021272.0</t>
  </si>
  <si>
    <t>Too Askew Prod. Inc.</t>
  </si>
  <si>
    <t>U Turn</t>
  </si>
  <si>
    <t>October 3, 1997 (United States)</t>
  </si>
  <si>
    <t>John Ridley</t>
  </si>
  <si>
    <t>6682098.0</t>
  </si>
  <si>
    <t>Phoenix Pictures</t>
  </si>
  <si>
    <t>Conspiracy Theory</t>
  </si>
  <si>
    <t>August 8, 1997 (United States)</t>
  </si>
  <si>
    <t>Brian Helgeland</t>
  </si>
  <si>
    <t>136982834.0</t>
  </si>
  <si>
    <t>Breakdown</t>
  </si>
  <si>
    <t>Jonathan Mostow</t>
  </si>
  <si>
    <t>50159144.0</t>
  </si>
  <si>
    <t>G.I. Jane</t>
  </si>
  <si>
    <t>August 22, 1997 (United States)</t>
  </si>
  <si>
    <t>Danielle Alexandra</t>
  </si>
  <si>
    <t>48169156.0</t>
  </si>
  <si>
    <t>The Jackal</t>
  </si>
  <si>
    <t>November 14, 1997 (United States)</t>
  </si>
  <si>
    <t>Kenneth Ross</t>
  </si>
  <si>
    <t>159330280.0</t>
  </si>
  <si>
    <t>Kiss the Girls</t>
  </si>
  <si>
    <t>James Patterson</t>
  </si>
  <si>
    <t>60527873.0</t>
  </si>
  <si>
    <t>Vegas Vacation</t>
  </si>
  <si>
    <t>Stephen Kessler</t>
  </si>
  <si>
    <t>Elisa Bell</t>
  </si>
  <si>
    <t>36400360.0</t>
  </si>
  <si>
    <t>The Devil's Own</t>
  </si>
  <si>
    <t>March 26, 1997 (United States)</t>
  </si>
  <si>
    <t>140807547.0</t>
  </si>
  <si>
    <t>Amistad</t>
  </si>
  <si>
    <t>Djimon Hounsou</t>
  </si>
  <si>
    <t>44229441.0</t>
  </si>
  <si>
    <t>Dreamworks Pictures</t>
  </si>
  <si>
    <t>David Brin</t>
  </si>
  <si>
    <t>17626234.0</t>
  </si>
  <si>
    <t>177.0</t>
  </si>
  <si>
    <t>Mimic</t>
  </si>
  <si>
    <t>Donald A. Wollheim</t>
  </si>
  <si>
    <t>25480803.0</t>
  </si>
  <si>
    <t>Fierce Creatures</t>
  </si>
  <si>
    <t>9381260.0</t>
  </si>
  <si>
    <t>Grosse Pointe Blank</t>
  </si>
  <si>
    <t>Tom Jankiewicz</t>
  </si>
  <si>
    <t>28084357.0</t>
  </si>
  <si>
    <t>Mortal Kombat: Annihilation</t>
  </si>
  <si>
    <t>John R. Leonetti</t>
  </si>
  <si>
    <t>Robin Shou</t>
  </si>
  <si>
    <t>51376861.0</t>
  </si>
  <si>
    <t>Spice World</t>
  </si>
  <si>
    <t>January 23, 1998 (United States)</t>
  </si>
  <si>
    <t>Bob Spiers</t>
  </si>
  <si>
    <t>Spice Girls</t>
  </si>
  <si>
    <t>Mel B</t>
  </si>
  <si>
    <t>29342592.0</t>
  </si>
  <si>
    <t>Selena</t>
  </si>
  <si>
    <t>Jennifer Lopez</t>
  </si>
  <si>
    <t>35281794.0</t>
  </si>
  <si>
    <t>Q Productions</t>
  </si>
  <si>
    <t>Happy Together</t>
  </si>
  <si>
    <t>May 30, 1997 (Hong Kong)</t>
  </si>
  <si>
    <t>585773.0</t>
  </si>
  <si>
    <t>Block 2 Pictures</t>
  </si>
  <si>
    <t>The Borrowers</t>
  </si>
  <si>
    <t>February 13, 1998 (United States)</t>
  </si>
  <si>
    <t>Mary Norton</t>
  </si>
  <si>
    <t>22619589.0</t>
  </si>
  <si>
    <t>The Peacemaker</t>
  </si>
  <si>
    <t>Mimi Leder</t>
  </si>
  <si>
    <t>Leslie Cockburn</t>
  </si>
  <si>
    <t>George Clooney</t>
  </si>
  <si>
    <t>110463140.0</t>
  </si>
  <si>
    <t>Volcano</t>
  </si>
  <si>
    <t>Jerome Armstrong</t>
  </si>
  <si>
    <t>122823468.0</t>
  </si>
  <si>
    <t>Clockwatchers</t>
  </si>
  <si>
    <t>May 15, 1998 (United States)</t>
  </si>
  <si>
    <t>Jill Sprecher</t>
  </si>
  <si>
    <t>537948.0</t>
  </si>
  <si>
    <t>April 14, 1997 (United States)</t>
  </si>
  <si>
    <t>Lance Young</t>
  </si>
  <si>
    <t>294064.0</t>
  </si>
  <si>
    <t>Mousehunt</t>
  </si>
  <si>
    <t>Gore Verbinski</t>
  </si>
  <si>
    <t>Nathan Lane</t>
  </si>
  <si>
    <t>122417389.0</t>
  </si>
  <si>
    <t>Inventing the Abbotts</t>
  </si>
  <si>
    <t>Sue Miller</t>
  </si>
  <si>
    <t>Liv Tyler</t>
  </si>
  <si>
    <t>5936344.0</t>
  </si>
  <si>
    <t>Open Your Eyes</t>
  </si>
  <si>
    <t>December 19, 1997 (Spain)</t>
  </si>
  <si>
    <t>Alejandro Amenábar</t>
  </si>
  <si>
    <t>Eduardo Noriega</t>
  </si>
  <si>
    <t>377967.0</t>
  </si>
  <si>
    <t>Beverly Hills Ninja</t>
  </si>
  <si>
    <t>31480418.0</t>
  </si>
  <si>
    <t>Murder at 1600</t>
  </si>
  <si>
    <t>Wayne Beach</t>
  </si>
  <si>
    <t>25804707.0</t>
  </si>
  <si>
    <t>Flubber</t>
  </si>
  <si>
    <t>Samuel W. Taylor</t>
  </si>
  <si>
    <t>177977226.0</t>
  </si>
  <si>
    <t>Orgazmo</t>
  </si>
  <si>
    <t>October 23, 1998 (United States)</t>
  </si>
  <si>
    <t>Trey Parker</t>
  </si>
  <si>
    <t>602302.0</t>
  </si>
  <si>
    <t>Kuzui Enterprises</t>
  </si>
  <si>
    <t>The Ice Storm</t>
  </si>
  <si>
    <t>Rick Moody</t>
  </si>
  <si>
    <t>8038061.0</t>
  </si>
  <si>
    <t>Soul Food</t>
  </si>
  <si>
    <t>George Tillman Jr.</t>
  </si>
  <si>
    <t>Vanessa Williams</t>
  </si>
  <si>
    <t>43700855.0</t>
  </si>
  <si>
    <t>Children of Heaven</t>
  </si>
  <si>
    <t>January 22, 1999 (United States)</t>
  </si>
  <si>
    <t>Majid Majidi</t>
  </si>
  <si>
    <t>Mohammad Amir Naji</t>
  </si>
  <si>
    <t>933933.0</t>
  </si>
  <si>
    <t>Double Team</t>
  </si>
  <si>
    <t>11438337.0</t>
  </si>
  <si>
    <t>The Relic</t>
  </si>
  <si>
    <t>Douglas Preston</t>
  </si>
  <si>
    <t>33956608.0</t>
  </si>
  <si>
    <t>An American Werewolf in Paris</t>
  </si>
  <si>
    <t>Anthony Waller</t>
  </si>
  <si>
    <t>Tom Everett Scott</t>
  </si>
  <si>
    <t>26570463.0</t>
  </si>
  <si>
    <t>Bean</t>
  </si>
  <si>
    <t>Rowan Atkinson</t>
  </si>
  <si>
    <t>251212670.0</t>
  </si>
  <si>
    <t>Wag the Dog</t>
  </si>
  <si>
    <t>Larry Beinhart</t>
  </si>
  <si>
    <t>64256513.0</t>
  </si>
  <si>
    <t>Taste of Cherry</t>
  </si>
  <si>
    <t>November 26, 1997 (France)</t>
  </si>
  <si>
    <t>Homayoun Ershadi</t>
  </si>
  <si>
    <t>10923.0</t>
  </si>
  <si>
    <t>Absolute Power</t>
  </si>
  <si>
    <t>David Baldacci</t>
  </si>
  <si>
    <t>50068310.0</t>
  </si>
  <si>
    <t>Wishmaster</t>
  </si>
  <si>
    <t>Tammy Lauren</t>
  </si>
  <si>
    <t>15738769.0</t>
  </si>
  <si>
    <t>Jungle 2 Jungle</t>
  </si>
  <si>
    <t>March 7, 1997 (United States)</t>
  </si>
  <si>
    <t>Hervé Palud</t>
  </si>
  <si>
    <t>59927618.0</t>
  </si>
  <si>
    <t>B*A*P*S</t>
  </si>
  <si>
    <t>March 28, 1997 (United States)</t>
  </si>
  <si>
    <t>Troy Byer</t>
  </si>
  <si>
    <t>Halle Berry</t>
  </si>
  <si>
    <t>7338279.0</t>
  </si>
  <si>
    <t>Private Parts</t>
  </si>
  <si>
    <t>Howard Stern</t>
  </si>
  <si>
    <t>41230799.0</t>
  </si>
  <si>
    <t>The Boxer</t>
  </si>
  <si>
    <t>16534578.0</t>
  </si>
  <si>
    <t>Picture Perfect</t>
  </si>
  <si>
    <t>Arleen Sorkin</t>
  </si>
  <si>
    <t>Jennifer Aniston</t>
  </si>
  <si>
    <t>44332015.0</t>
  </si>
  <si>
    <t>Money Talks</t>
  </si>
  <si>
    <t>Brett Ratner</t>
  </si>
  <si>
    <t>48407611.0</t>
  </si>
  <si>
    <t>The Sweet Hereafter</t>
  </si>
  <si>
    <t>Russell Banks</t>
  </si>
  <si>
    <t>Ian Holm</t>
  </si>
  <si>
    <t>3263585.0</t>
  </si>
  <si>
    <t>RocketMan</t>
  </si>
  <si>
    <t>Oren Aviv</t>
  </si>
  <si>
    <t>Harland Williams</t>
  </si>
  <si>
    <t>15448043.0</t>
  </si>
  <si>
    <t>Switchback</t>
  </si>
  <si>
    <t>6492660.0</t>
  </si>
  <si>
    <t>Wild America</t>
  </si>
  <si>
    <t>David Michael Wieger</t>
  </si>
  <si>
    <t>7342923.0</t>
  </si>
  <si>
    <t>Nothing to Lose</t>
  </si>
  <si>
    <t>44480039.0</t>
  </si>
  <si>
    <t>O Entertainment</t>
  </si>
  <si>
    <t>Steel</t>
  </si>
  <si>
    <t>Louise Simonson</t>
  </si>
  <si>
    <t>1710972.0</t>
  </si>
  <si>
    <t>DC Entertainment</t>
  </si>
  <si>
    <t>Eve's Bayou</t>
  </si>
  <si>
    <t>Kasi Lemmons</t>
  </si>
  <si>
    <t>14842388.0</t>
  </si>
  <si>
    <t>Kundun</t>
  </si>
  <si>
    <t>January 16, 1998 (United States)</t>
  </si>
  <si>
    <t>Tenzin Thuthob Tsarong</t>
  </si>
  <si>
    <t>5684789.0</t>
  </si>
  <si>
    <t>De Fina-Cappa</t>
  </si>
  <si>
    <t>Cure</t>
  </si>
  <si>
    <t>July 8, 2001 (United States)</t>
  </si>
  <si>
    <t>Kiyoshi Kurosawa</t>
  </si>
  <si>
    <t>Masato Hagiwara</t>
  </si>
  <si>
    <t>Daiei Studios</t>
  </si>
  <si>
    <t>Live Flesh</t>
  </si>
  <si>
    <t>Liberto Rabal</t>
  </si>
  <si>
    <t>1785901.0</t>
  </si>
  <si>
    <t>Fire Down Below</t>
  </si>
  <si>
    <t>September 5, 1997 (United States)</t>
  </si>
  <si>
    <t>Félix Enríquez Alcalá</t>
  </si>
  <si>
    <t>16228448.0</t>
  </si>
  <si>
    <t>Air Bud</t>
  </si>
  <si>
    <t>Kevin DiCicco</t>
  </si>
  <si>
    <t>Michael Jeter</t>
  </si>
  <si>
    <t>23144499.0</t>
  </si>
  <si>
    <t>The Opposite of Sex</t>
  </si>
  <si>
    <t>May 22, 1998 (United States)</t>
  </si>
  <si>
    <t>5881367.0</t>
  </si>
  <si>
    <t>For Richer or Poorer</t>
  </si>
  <si>
    <t>Jana Howington</t>
  </si>
  <si>
    <t>32748995.0</t>
  </si>
  <si>
    <t>The Castle</t>
  </si>
  <si>
    <t>May 7, 1999 (United States)</t>
  </si>
  <si>
    <t>Rob Sitch</t>
  </si>
  <si>
    <t>Santo Cilauro</t>
  </si>
  <si>
    <t>Michael Caton</t>
  </si>
  <si>
    <t>877862.0</t>
  </si>
  <si>
    <t>Working Dog</t>
  </si>
  <si>
    <t>Turbo: A Power Rangers Movie</t>
  </si>
  <si>
    <t>Shuki Levy</t>
  </si>
  <si>
    <t>Jason David Frank</t>
  </si>
  <si>
    <t>9615840.0</t>
  </si>
  <si>
    <t>Rosewood</t>
  </si>
  <si>
    <t>Gregory Poirier</t>
  </si>
  <si>
    <t>13130349.0</t>
  </si>
  <si>
    <t>Addicted to Love</t>
  </si>
  <si>
    <t>Robert Gordon</t>
  </si>
  <si>
    <t>34673095.0</t>
  </si>
  <si>
    <t>Metro</t>
  </si>
  <si>
    <t>32000301.0</t>
  </si>
  <si>
    <t>Red Corner</t>
  </si>
  <si>
    <t>Robert King</t>
  </si>
  <si>
    <t>22459274.0</t>
  </si>
  <si>
    <t>Affliction</t>
  </si>
  <si>
    <t>February 19, 1999 (United States)</t>
  </si>
  <si>
    <t>6330054.0</t>
  </si>
  <si>
    <t>Love Jones</t>
  </si>
  <si>
    <t>Theodore Witcher</t>
  </si>
  <si>
    <t>12782749.0</t>
  </si>
  <si>
    <t>A Thousand Acres</t>
  </si>
  <si>
    <t>Jane Smiley</t>
  </si>
  <si>
    <t>7936780.0</t>
  </si>
  <si>
    <t>Nowhere</t>
  </si>
  <si>
    <t>194201.0</t>
  </si>
  <si>
    <t>Hoodlum</t>
  </si>
  <si>
    <t>August 27, 1997 (United States)</t>
  </si>
  <si>
    <t>Chris Brancato</t>
  </si>
  <si>
    <t>23499102.0</t>
  </si>
  <si>
    <t>Excess Baggage</t>
  </si>
  <si>
    <t>August 29, 1997 (United States)</t>
  </si>
  <si>
    <t>Max D. Adams</t>
  </si>
  <si>
    <t>14515490.0</t>
  </si>
  <si>
    <t>April 4, 1997 (United Kingdom)</t>
  </si>
  <si>
    <t>David Evans</t>
  </si>
  <si>
    <t>Nick Hornby</t>
  </si>
  <si>
    <t>3736.0</t>
  </si>
  <si>
    <t>The Man Who Knew Too Little</t>
  </si>
  <si>
    <t>Robert Farrar</t>
  </si>
  <si>
    <t>13717039.0</t>
  </si>
  <si>
    <t>The Beautician and the Beast</t>
  </si>
  <si>
    <t>Todd Graff</t>
  </si>
  <si>
    <t>Fran Drescher</t>
  </si>
  <si>
    <t>11486880.0</t>
  </si>
  <si>
    <t>High School Sweethearts</t>
  </si>
  <si>
    <t>Suicide Kings</t>
  </si>
  <si>
    <t>September 25, 1998 (Greece)</t>
  </si>
  <si>
    <t>Peter O'Fallon</t>
  </si>
  <si>
    <t>Josh McKinney</t>
  </si>
  <si>
    <t>1740156.0</t>
  </si>
  <si>
    <t>City of Industry</t>
  </si>
  <si>
    <t>Ken Solarz</t>
  </si>
  <si>
    <t>1568258.0</t>
  </si>
  <si>
    <t>Bent</t>
  </si>
  <si>
    <t>Sean Mathias</t>
  </si>
  <si>
    <t>Martin Sherman</t>
  </si>
  <si>
    <t>496059.0</t>
  </si>
  <si>
    <t>One Eight Seven</t>
  </si>
  <si>
    <t>July 30, 1997 (United States)</t>
  </si>
  <si>
    <t>Scott Yagemann</t>
  </si>
  <si>
    <t>5727130.0</t>
  </si>
  <si>
    <t>Mrs. Brown</t>
  </si>
  <si>
    <t>Jeremy Brock</t>
  </si>
  <si>
    <t>Judi Dench</t>
  </si>
  <si>
    <t>9229808.0</t>
  </si>
  <si>
    <t>BBC Scotland</t>
  </si>
  <si>
    <t>Deconstructing Harry</t>
  </si>
  <si>
    <t>January 2, 1998 (United States)</t>
  </si>
  <si>
    <t>10686841.0</t>
  </si>
  <si>
    <t>A Life Less Ordinary</t>
  </si>
  <si>
    <t>4366722.0</t>
  </si>
  <si>
    <t>Fireworks</t>
  </si>
  <si>
    <t>March 20, 1998 (United States)</t>
  </si>
  <si>
    <t>Insomnia</t>
  </si>
  <si>
    <t>May 29, 1998 (United States)</t>
  </si>
  <si>
    <t>Erik Skjoldbjærg</t>
  </si>
  <si>
    <t>Nikolaj Frobenius</t>
  </si>
  <si>
    <t>Stellan Skarsgård</t>
  </si>
  <si>
    <t>Norway</t>
  </si>
  <si>
    <t>227569.0</t>
  </si>
  <si>
    <t>Norsk Film</t>
  </si>
  <si>
    <t>Booty Call</t>
  </si>
  <si>
    <t>February 26, 1997 (United States)</t>
  </si>
  <si>
    <t>Jamie Foxx</t>
  </si>
  <si>
    <t>20050376.0</t>
  </si>
  <si>
    <t>Nightwatch</t>
  </si>
  <si>
    <t>April 17, 1998 (United States)</t>
  </si>
  <si>
    <t>Ole Bornedal</t>
  </si>
  <si>
    <t>1179002.0</t>
  </si>
  <si>
    <t>The Night Flier</t>
  </si>
  <si>
    <t>February 6, 1998 (United States)</t>
  </si>
  <si>
    <t>Mark Pavia</t>
  </si>
  <si>
    <t>Miguel Ferrer</t>
  </si>
  <si>
    <t>125397.0</t>
  </si>
  <si>
    <t>New Amsterdam Entertainment</t>
  </si>
  <si>
    <t>Kull the Conqueror</t>
  </si>
  <si>
    <t>John Nicolella</t>
  </si>
  <si>
    <t>Kevin Sorbo</t>
  </si>
  <si>
    <t>6112613.0</t>
  </si>
  <si>
    <t>The Spanish Prisoner</t>
  </si>
  <si>
    <t>9593903.0</t>
  </si>
  <si>
    <t>Jasmine Productions Inc.</t>
  </si>
  <si>
    <t>The Pest</t>
  </si>
  <si>
    <t>Paul Miller</t>
  </si>
  <si>
    <t>David Bar Katz</t>
  </si>
  <si>
    <t>John Leguizamo</t>
  </si>
  <si>
    <t>3600616.0</t>
  </si>
  <si>
    <t>Papazian-Hirsch Entertainment International</t>
  </si>
  <si>
    <t>The Wings of the Dove</t>
  </si>
  <si>
    <t>March 13, 1998 (United States)</t>
  </si>
  <si>
    <t>13692848.0</t>
  </si>
  <si>
    <t>Warriors of Virtue</t>
  </si>
  <si>
    <t>Ronny Yu</t>
  </si>
  <si>
    <t>Michael Vickerman</t>
  </si>
  <si>
    <t>Angus Macfadyen</t>
  </si>
  <si>
    <t>6537036.0</t>
  </si>
  <si>
    <t>Gridlock'd</t>
  </si>
  <si>
    <t>January 29, 1997 (United States)</t>
  </si>
  <si>
    <t>Vondie Curtis-Hall</t>
  </si>
  <si>
    <t>Tupac Shakur</t>
  </si>
  <si>
    <t>5571205.0</t>
  </si>
  <si>
    <t>Def Pictures</t>
  </si>
  <si>
    <t>FairyTale: A True Story</t>
  </si>
  <si>
    <t>Albert Ash</t>
  </si>
  <si>
    <t>Paul McGann</t>
  </si>
  <si>
    <t>14059077.0</t>
  </si>
  <si>
    <t>The Apostle</t>
  </si>
  <si>
    <t>February 20, 1998 (United States)</t>
  </si>
  <si>
    <t>19868354.0</t>
  </si>
  <si>
    <t>Butcher's Run Films</t>
  </si>
  <si>
    <t>Still Breathing</t>
  </si>
  <si>
    <t>November 12, 1998 (Singapore)</t>
  </si>
  <si>
    <t>James F. Robinson</t>
  </si>
  <si>
    <t>228455.0</t>
  </si>
  <si>
    <t>ZapPictures</t>
  </si>
  <si>
    <t>Mr. Nice Guy</t>
  </si>
  <si>
    <t>Sammo Kam-Bo Hung</t>
  </si>
  <si>
    <t>Fibe Ma</t>
  </si>
  <si>
    <t>18814720.0</t>
  </si>
  <si>
    <t>GH Pictures</t>
  </si>
  <si>
    <t>That Darn Cat</t>
  </si>
  <si>
    <t>Gordon Gordon</t>
  </si>
  <si>
    <t>18301610.0</t>
  </si>
  <si>
    <t>Lev Tolstoy</t>
  </si>
  <si>
    <t>Sophie Marceau</t>
  </si>
  <si>
    <t>858553.0</t>
  </si>
  <si>
    <t>Ulee's Gold</t>
  </si>
  <si>
    <t>Peter Fonda</t>
  </si>
  <si>
    <t>9161691.0</t>
  </si>
  <si>
    <t>Clinica Estetico</t>
  </si>
  <si>
    <t>Prefontaine</t>
  </si>
  <si>
    <t>Steve James</t>
  </si>
  <si>
    <t>Jared Leto</t>
  </si>
  <si>
    <t>589304.0</t>
  </si>
  <si>
    <t>Cats Don't Dance</t>
  </si>
  <si>
    <t>Mark Dindal</t>
  </si>
  <si>
    <t>3566637.0</t>
  </si>
  <si>
    <t>David Kirschner Productions</t>
  </si>
  <si>
    <t>Turbulence</t>
  </si>
  <si>
    <t>Jonathan Brett</t>
  </si>
  <si>
    <t>11538235.0</t>
  </si>
  <si>
    <t>One Night Stand</t>
  </si>
  <si>
    <t>September 17, 1997 (France)</t>
  </si>
  <si>
    <t>2642983.0</t>
  </si>
  <si>
    <t>Paradise Road</t>
  </si>
  <si>
    <t>David Giles</t>
  </si>
  <si>
    <t>2007100.0</t>
  </si>
  <si>
    <t>Samson Productions Pty. Ltd.</t>
  </si>
  <si>
    <t>Trojan War</t>
  </si>
  <si>
    <t>October 1, 1997 (Brazil)</t>
  </si>
  <si>
    <t>Will Friedle</t>
  </si>
  <si>
    <t>Daybreak</t>
  </si>
  <si>
    <t>Mr. Magoo</t>
  </si>
  <si>
    <t>21437192.0</t>
  </si>
  <si>
    <t>Fathers' Day</t>
  </si>
  <si>
    <t>28598376.0</t>
  </si>
  <si>
    <t>Lawn Dogs</t>
  </si>
  <si>
    <t>Naomi Wallace</t>
  </si>
  <si>
    <t>Sam Rockwell</t>
  </si>
  <si>
    <t>106404.0</t>
  </si>
  <si>
    <t>Two Girls and a Guy</t>
  </si>
  <si>
    <t>January 29, 1999 (United Kingdom)</t>
  </si>
  <si>
    <t>2057193.0</t>
  </si>
  <si>
    <t>Free Willy 3: The Rescue</t>
  </si>
  <si>
    <t>Sam Pillsbury</t>
  </si>
  <si>
    <t>3446539.0</t>
  </si>
  <si>
    <t>Knockin' on Heaven's Door</t>
  </si>
  <si>
    <t>February 20, 1997 (Germany)</t>
  </si>
  <si>
    <t>Thomas Jahn</t>
  </si>
  <si>
    <t>Til Schweiger</t>
  </si>
  <si>
    <t>5710.0</t>
  </si>
  <si>
    <t>Buena Vista International Film Production (Germany)</t>
  </si>
  <si>
    <t>The House of Yes</t>
  </si>
  <si>
    <t>Mark Waters</t>
  </si>
  <si>
    <t>Wendy MacLeod</t>
  </si>
  <si>
    <t>Bandeira Entertainment</t>
  </si>
  <si>
    <t>She's So Lovely</t>
  </si>
  <si>
    <t>Nick Cassavetes</t>
  </si>
  <si>
    <t>7281450.0</t>
  </si>
  <si>
    <t>Twin Town</t>
  </si>
  <si>
    <t>Kevin Allen</t>
  </si>
  <si>
    <t>Llyr Ifans</t>
  </si>
  <si>
    <t>127923.0</t>
  </si>
  <si>
    <t>Agenda</t>
  </si>
  <si>
    <t>Leave It to Beaver</t>
  </si>
  <si>
    <t>Andy Cadiff</t>
  </si>
  <si>
    <t>Bob Mosher</t>
  </si>
  <si>
    <t>Christopher McDonald</t>
  </si>
  <si>
    <t>10925060.0</t>
  </si>
  <si>
    <t>A Simple Wish</t>
  </si>
  <si>
    <t>Jeff Rothberg</t>
  </si>
  <si>
    <t>8345056.0</t>
  </si>
  <si>
    <t>Going All the Way</t>
  </si>
  <si>
    <t>Mark Pellington</t>
  </si>
  <si>
    <t>Dan Wakefield</t>
  </si>
  <si>
    <t>113069.0</t>
  </si>
  <si>
    <t>Lakeshore Entertainment</t>
  </si>
  <si>
    <t>Star Kid</t>
  </si>
  <si>
    <t>7029025.0</t>
  </si>
  <si>
    <t>JLT Productions</t>
  </si>
  <si>
    <t>Plump Fiction</t>
  </si>
  <si>
    <t>May 23, 1997 (Poland)</t>
  </si>
  <si>
    <t>Bob Koherr</t>
  </si>
  <si>
    <t>71145.0</t>
  </si>
  <si>
    <t>Plump Fiction LLC</t>
  </si>
  <si>
    <t>The Last Time I Committed Suicide</t>
  </si>
  <si>
    <t>Stephen Kay</t>
  </si>
  <si>
    <t>Neal Cassady</t>
  </si>
  <si>
    <t>Thomas Jane</t>
  </si>
  <si>
    <t>46362.0</t>
  </si>
  <si>
    <t>Bates Entertainment</t>
  </si>
  <si>
    <t>Out to Sea</t>
  </si>
  <si>
    <t>Robert Nelson Jacobs</t>
  </si>
  <si>
    <t>30716901.0</t>
  </si>
  <si>
    <t>Gone Fishin'</t>
  </si>
  <si>
    <t>19745922.0</t>
  </si>
  <si>
    <t>Gang Related</t>
  </si>
  <si>
    <t>October 8, 1997 (United States)</t>
  </si>
  <si>
    <t>5906773.0</t>
  </si>
  <si>
    <t>Most Wanted</t>
  </si>
  <si>
    <t>11838218.0</t>
  </si>
  <si>
    <t>Ivory Way Productions</t>
  </si>
  <si>
    <t>8 Heads in a Duffel Bag</t>
  </si>
  <si>
    <t>3602884.0</t>
  </si>
  <si>
    <t>The Sixth Man</t>
  </si>
  <si>
    <t>Christopher Reed</t>
  </si>
  <si>
    <t>Marlon Wayans</t>
  </si>
  <si>
    <t>14772788.0</t>
  </si>
  <si>
    <t>All Net Productions</t>
  </si>
  <si>
    <t>Firelight</t>
  </si>
  <si>
    <t>September 4, 1998 (United States)</t>
  </si>
  <si>
    <t>785482.0</t>
  </si>
  <si>
    <t>1935539.0</t>
  </si>
  <si>
    <t>The Real Blonde</t>
  </si>
  <si>
    <t>February 27, 1998 (United States)</t>
  </si>
  <si>
    <t>83488.0</t>
  </si>
  <si>
    <t>The Assignment</t>
  </si>
  <si>
    <t>332597.0</t>
  </si>
  <si>
    <t>Eight Days a Week</t>
  </si>
  <si>
    <t>February 26, 1999 (United States)</t>
  </si>
  <si>
    <t>Michael Davis</t>
  </si>
  <si>
    <t>Joshua Schaefer</t>
  </si>
  <si>
    <t>9090.0</t>
  </si>
  <si>
    <t>Underdog Productions</t>
  </si>
  <si>
    <t>Welcome to Sarajevo</t>
  </si>
  <si>
    <t>Michael Nicholson</t>
  </si>
  <si>
    <t>Stephen Dillane</t>
  </si>
  <si>
    <t>334319.0</t>
  </si>
  <si>
    <t>Swept from the Sea</t>
  </si>
  <si>
    <t>Joseph Conrad</t>
  </si>
  <si>
    <t>Rachel Weisz</t>
  </si>
  <si>
    <t>397020.0</t>
  </si>
  <si>
    <t>Playing God</t>
  </si>
  <si>
    <t>Andy Wilson</t>
  </si>
  <si>
    <t>Mark Haskell Smith</t>
  </si>
  <si>
    <t>David Duchovny</t>
  </si>
  <si>
    <t>4166918.0</t>
  </si>
  <si>
    <t>In the Company of Men</t>
  </si>
  <si>
    <t>Neil LaBute</t>
  </si>
  <si>
    <t>Aaron Eckhart</t>
  </si>
  <si>
    <t>2804473.0</t>
  </si>
  <si>
    <t>Alliance Atlantis Communications</t>
  </si>
  <si>
    <t>Hugo Pool</t>
  </si>
  <si>
    <t>Robert Downey Sr.</t>
  </si>
  <si>
    <t>Alyssa Milano</t>
  </si>
  <si>
    <t>13330.0</t>
  </si>
  <si>
    <t>BMG Independents</t>
  </si>
  <si>
    <t>How to Be a Player</t>
  </si>
  <si>
    <t>August 6, 1997 (United States)</t>
  </si>
  <si>
    <t>Lionel C. Martin</t>
  </si>
  <si>
    <t>Mark Brown</t>
  </si>
  <si>
    <t>Bill Bellamy</t>
  </si>
  <si>
    <t>14009368.0</t>
  </si>
  <si>
    <t>The Locusts</t>
  </si>
  <si>
    <t>John Patrick Kelley</t>
  </si>
  <si>
    <t>40158.0</t>
  </si>
  <si>
    <t>Mr. Jealousy</t>
  </si>
  <si>
    <t>June 5, 1998 (United States)</t>
  </si>
  <si>
    <t>301796.0</t>
  </si>
  <si>
    <t>Joel Castleberg Productions</t>
  </si>
  <si>
    <t>McHale's Navy</t>
  </si>
  <si>
    <t>Peter Crabbe</t>
  </si>
  <si>
    <t>31190000.0</t>
  </si>
  <si>
    <t>4529843.0</t>
  </si>
  <si>
    <t>Sheinberg Productions</t>
  </si>
  <si>
    <t>Oscar and Lucinda</t>
  </si>
  <si>
    <t>December 31, 1997 (United States)</t>
  </si>
  <si>
    <t>Laura Jones</t>
  </si>
  <si>
    <t>1897404.0</t>
  </si>
  <si>
    <t>Smilla's Sense of Snow</t>
  </si>
  <si>
    <t>Peter Høeg</t>
  </si>
  <si>
    <t>Julia Ormond</t>
  </si>
  <si>
    <t>2372903.0</t>
  </si>
  <si>
    <t>Trial and Error</t>
  </si>
  <si>
    <t>Sara Bernstein</t>
  </si>
  <si>
    <t>Michael Richards</t>
  </si>
  <si>
    <t>14598571.0</t>
  </si>
  <si>
    <t>Larger Than Life Productions</t>
  </si>
  <si>
    <t>The MatchMaker</t>
  </si>
  <si>
    <t>Greg Dinner</t>
  </si>
  <si>
    <t>Janeane Garofalo</t>
  </si>
  <si>
    <t>3392080.0</t>
  </si>
  <si>
    <t>Good Film Company</t>
  </si>
  <si>
    <t>The Big Lebowski</t>
  </si>
  <si>
    <t>March 6, 1998 (United States)</t>
  </si>
  <si>
    <t>754000.0</t>
  </si>
  <si>
    <t>46748721.0</t>
  </si>
  <si>
    <t>July 24, 1998 (United States)</t>
  </si>
  <si>
    <t>Robert Rodat</t>
  </si>
  <si>
    <t>482349603.0</t>
  </si>
  <si>
    <t>American History X</t>
  </si>
  <si>
    <t>November 20, 1998 (United States)</t>
  </si>
  <si>
    <t>Tony Kaye</t>
  </si>
  <si>
    <t>David McKenna</t>
  </si>
  <si>
    <t>Edward Norton</t>
  </si>
  <si>
    <t>23875127.0</t>
  </si>
  <si>
    <t>Lock, Stock and Two Smoking Barrels</t>
  </si>
  <si>
    <t>August 28, 1998 (United Kingdom)</t>
  </si>
  <si>
    <t>547000.0</t>
  </si>
  <si>
    <t>Guy Ritchie</t>
  </si>
  <si>
    <t>Jason Flemyng</t>
  </si>
  <si>
    <t>3753929.0</t>
  </si>
  <si>
    <t>Summit Entertainment</t>
  </si>
  <si>
    <t>The Truman Show</t>
  </si>
  <si>
    <t>972000.0</t>
  </si>
  <si>
    <t>264118201.0</t>
  </si>
  <si>
    <t>July 1, 1998 (United States)</t>
  </si>
  <si>
    <t>403000.0</t>
  </si>
  <si>
    <t>140000000.0</t>
  </si>
  <si>
    <t>553709788.0</t>
  </si>
  <si>
    <t>151.0</t>
  </si>
  <si>
    <t>Rounders</t>
  </si>
  <si>
    <t>September 11, 1998 (United States)</t>
  </si>
  <si>
    <t>David Levien</t>
  </si>
  <si>
    <t>22912409.0</t>
  </si>
  <si>
    <t>The Parent Trap</t>
  </si>
  <si>
    <t>July 29, 1998 (United States)</t>
  </si>
  <si>
    <t>Erich Kästner</t>
  </si>
  <si>
    <t>Lindsay Lohan</t>
  </si>
  <si>
    <t>92108659.0</t>
  </si>
  <si>
    <t>Wild Things</t>
  </si>
  <si>
    <t>30166293.0</t>
  </si>
  <si>
    <t>Blade</t>
  </si>
  <si>
    <t>August 21, 1998 (United States)</t>
  </si>
  <si>
    <t>131183530.0</t>
  </si>
  <si>
    <t>Amen Ra Films</t>
  </si>
  <si>
    <t>The Wedding Singer</t>
  </si>
  <si>
    <t>139000.0</t>
  </si>
  <si>
    <t>Frank Coraci</t>
  </si>
  <si>
    <t>123306987.0</t>
  </si>
  <si>
    <t>Meet Joe Black</t>
  </si>
  <si>
    <t>November 13, 1998 (United States)</t>
  </si>
  <si>
    <t>223000.0</t>
  </si>
  <si>
    <t>Ron Osborn</t>
  </si>
  <si>
    <t>142940100.0</t>
  </si>
  <si>
    <t>Rush Hour</t>
  </si>
  <si>
    <t>September 18, 1998 (United States)</t>
  </si>
  <si>
    <t>Ross LaManna</t>
  </si>
  <si>
    <t>244721064.0</t>
  </si>
  <si>
    <t>Fear and Loathing in Las Vegas</t>
  </si>
  <si>
    <t>266000.0</t>
  </si>
  <si>
    <t>10680275.0</t>
  </si>
  <si>
    <t>Fear and Loathing LLC</t>
  </si>
  <si>
    <t>May 8, 1998 (United States)</t>
  </si>
  <si>
    <t>349464664.0</t>
  </si>
  <si>
    <t>July 15, 1998 (United States)</t>
  </si>
  <si>
    <t>297000.0</t>
  </si>
  <si>
    <t>Ed Decter</t>
  </si>
  <si>
    <t>369884651.0</t>
  </si>
  <si>
    <t>The Faculty</t>
  </si>
  <si>
    <t>December 25, 1998 (United States)</t>
  </si>
  <si>
    <t>114000.0</t>
  </si>
  <si>
    <t>David Wechter</t>
  </si>
  <si>
    <t>Jordana Brewster</t>
  </si>
  <si>
    <t>40283321.0</t>
  </si>
  <si>
    <t>November 25, 1998 (United States)</t>
  </si>
  <si>
    <t>273000.0</t>
  </si>
  <si>
    <t>120000000.0</t>
  </si>
  <si>
    <t>363258859.0</t>
  </si>
  <si>
    <t>Pixar Animation Studios</t>
  </si>
  <si>
    <t>Out of Sight</t>
  </si>
  <si>
    <t>June 26, 1998 (United States)</t>
  </si>
  <si>
    <t>77745966.0</t>
  </si>
  <si>
    <t>Mulan</t>
  </si>
  <si>
    <t>June 19, 1998 (United States)</t>
  </si>
  <si>
    <t>265000.0</t>
  </si>
  <si>
    <t>Tony Bancroft</t>
  </si>
  <si>
    <t>Robert D. San Souci</t>
  </si>
  <si>
    <t>Ming-Na Wen</t>
  </si>
  <si>
    <t>304320254.0</t>
  </si>
  <si>
    <t>Practical Magic</t>
  </si>
  <si>
    <t>46733235.0</t>
  </si>
  <si>
    <t>DiNovi Pictures</t>
  </si>
  <si>
    <t>The Thin Red Line</t>
  </si>
  <si>
    <t>January 15, 1999 (United States)</t>
  </si>
  <si>
    <t>Terrence Malick</t>
  </si>
  <si>
    <t>James Jones</t>
  </si>
  <si>
    <t>Jim Caviezel</t>
  </si>
  <si>
    <t>98126565.0</t>
  </si>
  <si>
    <t>Pleasantville</t>
  </si>
  <si>
    <t>Tobey Maguire</t>
  </si>
  <si>
    <t>49805462.0</t>
  </si>
  <si>
    <t>You've Got Mail</t>
  </si>
  <si>
    <t>December 18, 1998 (United States)</t>
  </si>
  <si>
    <t>Miklós László</t>
  </si>
  <si>
    <t>250821495.0</t>
  </si>
  <si>
    <t>What Dreams May Come</t>
  </si>
  <si>
    <t>October 2, 1998 (United States)</t>
  </si>
  <si>
    <t>55382927.0</t>
  </si>
  <si>
    <t>Rushmore</t>
  </si>
  <si>
    <t>174000.0</t>
  </si>
  <si>
    <t>Jason Schwartzman</t>
  </si>
  <si>
    <t>17196103.0</t>
  </si>
  <si>
    <t>American Empirical Pictures</t>
  </si>
  <si>
    <t>The Mask of Zorro</t>
  </si>
  <si>
    <t>July 17, 1998 (United States)</t>
  </si>
  <si>
    <t>173000.0</t>
  </si>
  <si>
    <t>Johnston McCulley</t>
  </si>
  <si>
    <t>95000000.0</t>
  </si>
  <si>
    <t>250288523.0</t>
  </si>
  <si>
    <t>A Perfect Murder</t>
  </si>
  <si>
    <t>Frederick Knott</t>
  </si>
  <si>
    <t>128038368.0</t>
  </si>
  <si>
    <t>Dark City</t>
  </si>
  <si>
    <t>Rufus Sewell</t>
  </si>
  <si>
    <t>27200316.0</t>
  </si>
  <si>
    <t>Mystery Clock Cinema</t>
  </si>
  <si>
    <t>Ever After: A Cinderella Story</t>
  </si>
  <si>
    <t>July 31, 1998 (United States)</t>
  </si>
  <si>
    <t>Susannah Grant</t>
  </si>
  <si>
    <t>98005666.0</t>
  </si>
  <si>
    <t>May 20, 1998 (United States)</t>
  </si>
  <si>
    <t>130000000.0</t>
  </si>
  <si>
    <t>379014294.0</t>
  </si>
  <si>
    <t>Centropolis Film Productions</t>
  </si>
  <si>
    <t>Shakespeare in Love</t>
  </si>
  <si>
    <t>January 8, 1999 (United States)</t>
  </si>
  <si>
    <t>217000.0</t>
  </si>
  <si>
    <t>Marc Norman</t>
  </si>
  <si>
    <t>289317794.0</t>
  </si>
  <si>
    <t>Can't Hardly Wait</t>
  </si>
  <si>
    <t>June 12, 1998 (United States)</t>
  </si>
  <si>
    <t>Harry Elfont</t>
  </si>
  <si>
    <t>Deborah Kaplan</t>
  </si>
  <si>
    <t>25605015.0</t>
  </si>
  <si>
    <t>Small Soldiers</t>
  </si>
  <si>
    <t>July 10, 1998 (United States)</t>
  </si>
  <si>
    <t>Gavin Scott</t>
  </si>
  <si>
    <t>Kirsten Dunst</t>
  </si>
  <si>
    <t>54682547.0</t>
  </si>
  <si>
    <t>Snake Eyes</t>
  </si>
  <si>
    <t>August 7, 1998 (United States)</t>
  </si>
  <si>
    <t>103891409.0</t>
  </si>
  <si>
    <t>The Prince of Egypt</t>
  </si>
  <si>
    <t>Brenda Chapman</t>
  </si>
  <si>
    <t>Philip LaZebnik</t>
  </si>
  <si>
    <t>218613188.0</t>
  </si>
  <si>
    <t>DreamWorks Animation</t>
  </si>
  <si>
    <t>Stepmom</t>
  </si>
  <si>
    <t>Gigi Levangie</t>
  </si>
  <si>
    <t>159710793.0</t>
  </si>
  <si>
    <t>The Waterboy</t>
  </si>
  <si>
    <t>November 6, 1998 (United States)</t>
  </si>
  <si>
    <t>153000.0</t>
  </si>
  <si>
    <t>185991646.0</t>
  </si>
  <si>
    <t>Blast from the Past</t>
  </si>
  <si>
    <t>February 12, 1999 (United States)</t>
  </si>
  <si>
    <t>Bill Kelly</t>
  </si>
  <si>
    <t>40263020.0</t>
  </si>
  <si>
    <t>Forge</t>
  </si>
  <si>
    <t>Star Trek: Insurrection</t>
  </si>
  <si>
    <t>December 11, 1998 (United States)</t>
  </si>
  <si>
    <t>112587658.0</t>
  </si>
  <si>
    <t>The Man in the Iron Mask</t>
  </si>
  <si>
    <t>182968902.0</t>
  </si>
  <si>
    <t>Enemy of the State</t>
  </si>
  <si>
    <t>232000.0</t>
  </si>
  <si>
    <t>David Marconi</t>
  </si>
  <si>
    <t>250849789.0</t>
  </si>
  <si>
    <t>The Celebration</t>
  </si>
  <si>
    <t>June 19, 1998 (Denmark)</t>
  </si>
  <si>
    <t>Thomas Vinterberg</t>
  </si>
  <si>
    <t>Ulrich Thomsen</t>
  </si>
  <si>
    <t>1657778.0</t>
  </si>
  <si>
    <t>Nimbus Film Productions</t>
  </si>
  <si>
    <t>Urban Legend</t>
  </si>
  <si>
    <t>Jamie Blanks</t>
  </si>
  <si>
    <t>Silvio Horta</t>
  </si>
  <si>
    <t>72527595.0</t>
  </si>
  <si>
    <t>Fallen</t>
  </si>
  <si>
    <t>25232289.0</t>
  </si>
  <si>
    <t>Ronin</t>
  </si>
  <si>
    <t>J.D. Zeik</t>
  </si>
  <si>
    <t>41616262.0</t>
  </si>
  <si>
    <t>FGM Entertainment</t>
  </si>
  <si>
    <t>Lost in Space</t>
  </si>
  <si>
    <t>April 3, 1998 (United States)</t>
  </si>
  <si>
    <t>Irwin Allen</t>
  </si>
  <si>
    <t>136159423.0</t>
  </si>
  <si>
    <t>Bride of Chucky</t>
  </si>
  <si>
    <t>50688658.0</t>
  </si>
  <si>
    <t>Midwinter Productions Inc.</t>
  </si>
  <si>
    <t>Pi</t>
  </si>
  <si>
    <t>Darren Aronofsky</t>
  </si>
  <si>
    <t>Sean Gullette</t>
  </si>
  <si>
    <t>3221152.0</t>
  </si>
  <si>
    <t>Harvest Filmworks</t>
  </si>
  <si>
    <t>The Horse Whisperer</t>
  </si>
  <si>
    <t>Nick Evans</t>
  </si>
  <si>
    <t>186883563.0</t>
  </si>
  <si>
    <t>Happiness</t>
  </si>
  <si>
    <t>Jane Adams</t>
  </si>
  <si>
    <t>2982011.0</t>
  </si>
  <si>
    <t>Patch Adams</t>
  </si>
  <si>
    <t>202292902.0</t>
  </si>
  <si>
    <t>Sphere</t>
  </si>
  <si>
    <t>37020277.0</t>
  </si>
  <si>
    <t>U.S. Marshals</t>
  </si>
  <si>
    <t>102367405.0</t>
  </si>
  <si>
    <t>Six Days Seven Nights</t>
  </si>
  <si>
    <t>Michael Browning</t>
  </si>
  <si>
    <t>164839294.0</t>
  </si>
  <si>
    <t>Deep Rising</t>
  </si>
  <si>
    <t>January 30, 1998 (United States)</t>
  </si>
  <si>
    <t>11203026.0</t>
  </si>
  <si>
    <t>Calimari Productions</t>
  </si>
  <si>
    <t>Lethal Weapon 4</t>
  </si>
  <si>
    <t>285444603.0</t>
  </si>
  <si>
    <t>Elizabeth</t>
  </si>
  <si>
    <t>Shekhar Kapur</t>
  </si>
  <si>
    <t>Michael Hirst</t>
  </si>
  <si>
    <t>Cate Blanchett</t>
  </si>
  <si>
    <t>82150642.0</t>
  </si>
  <si>
    <t>The Negotiator</t>
  </si>
  <si>
    <t>44547681.0</t>
  </si>
  <si>
    <t>August 28, 1998 (United States)</t>
  </si>
  <si>
    <t>Mark Christopher</t>
  </si>
  <si>
    <t>Ryan Phillippe</t>
  </si>
  <si>
    <t>16757163.0</t>
  </si>
  <si>
    <t>Dollface</t>
  </si>
  <si>
    <t>Hope Floats</t>
  </si>
  <si>
    <t>Steven Rogers</t>
  </si>
  <si>
    <t>81471882.0</t>
  </si>
  <si>
    <t>Sliding Doors</t>
  </si>
  <si>
    <t>Peter Howitt</t>
  </si>
  <si>
    <t>11841544.0</t>
  </si>
  <si>
    <t>Intermedia Films</t>
  </si>
  <si>
    <t>Buffalo '66</t>
  </si>
  <si>
    <t>Vincent Gallo</t>
  </si>
  <si>
    <t>2375097.0</t>
  </si>
  <si>
    <t>Cinépix Film Properties (CFP)</t>
  </si>
  <si>
    <t>Psycho</t>
  </si>
  <si>
    <t>December 4, 1998 (United States)</t>
  </si>
  <si>
    <t>Robert Bloch</t>
  </si>
  <si>
    <t>37170655.0</t>
  </si>
  <si>
    <t>Halloween H20: 20 Years Later</t>
  </si>
  <si>
    <t>August 5, 1998 (United States)</t>
  </si>
  <si>
    <t>55041738.0</t>
  </si>
  <si>
    <t>Disturbing Behavior</t>
  </si>
  <si>
    <t>David Nutter</t>
  </si>
  <si>
    <t>James Marsden</t>
  </si>
  <si>
    <t>17514980.0</t>
  </si>
  <si>
    <t>Mercury Rising</t>
  </si>
  <si>
    <t>Ryne Douglas Pearson</t>
  </si>
  <si>
    <t>93107289.0</t>
  </si>
  <si>
    <t>Run Lola Run</t>
  </si>
  <si>
    <t>June 18, 1999 (United States)</t>
  </si>
  <si>
    <t>Tom Tykwer</t>
  </si>
  <si>
    <t>Franka Potente</t>
  </si>
  <si>
    <t>7267585.0</t>
  </si>
  <si>
    <t>X-Filme Creative Pool</t>
  </si>
  <si>
    <t>City of Angels</t>
  </si>
  <si>
    <t>April 10, 1998 (United States)</t>
  </si>
  <si>
    <t>198685114.0</t>
  </si>
  <si>
    <t>Half Baked</t>
  </si>
  <si>
    <t>Dave Chappelle</t>
  </si>
  <si>
    <t>17460020.0</t>
  </si>
  <si>
    <t>He Got Game</t>
  </si>
  <si>
    <t>21567853.0</t>
  </si>
  <si>
    <t>Antz</t>
  </si>
  <si>
    <t>149000.0</t>
  </si>
  <si>
    <t>Eric Darnell</t>
  </si>
  <si>
    <t>Todd Alcott</t>
  </si>
  <si>
    <t>171757863.0</t>
  </si>
  <si>
    <t>A Simple Plan</t>
  </si>
  <si>
    <t>Scott B. Smith</t>
  </si>
  <si>
    <t>16316273.0</t>
  </si>
  <si>
    <t>Vampires</t>
  </si>
  <si>
    <t>October 30, 1998 (United States)</t>
  </si>
  <si>
    <t>John Steakley</t>
  </si>
  <si>
    <t>20308772.0</t>
  </si>
  <si>
    <t>Velvet Goldmine</t>
  </si>
  <si>
    <t>October 23, 1998 (United Kingdom)</t>
  </si>
  <si>
    <t>James Lyons</t>
  </si>
  <si>
    <t>1053788.0</t>
  </si>
  <si>
    <t>Following</t>
  </si>
  <si>
    <t>November 5, 1999 (United Kingdom)</t>
  </si>
  <si>
    <t>Christopher Nolan</t>
  </si>
  <si>
    <t>Jeremy Theobald</t>
  </si>
  <si>
    <t>48482.0</t>
  </si>
  <si>
    <t>Next Wave Films</t>
  </si>
  <si>
    <t>I Stand Alone</t>
  </si>
  <si>
    <t>February 17, 1999 (France)</t>
  </si>
  <si>
    <t>Gaspar Noé</t>
  </si>
  <si>
    <t>Philippe Nahon</t>
  </si>
  <si>
    <t>6955.0</t>
  </si>
  <si>
    <t>Great Expectations</t>
  </si>
  <si>
    <t>55494066.0</t>
  </si>
  <si>
    <t>August 14, 1998 (United States)</t>
  </si>
  <si>
    <t>Sydney Newman</t>
  </si>
  <si>
    <t>23384939.0</t>
  </si>
  <si>
    <t>The Legend of 1900</t>
  </si>
  <si>
    <t>October 28, 1998 (Italy)</t>
  </si>
  <si>
    <t>Alessandro Baricco</t>
  </si>
  <si>
    <t>21057208.0</t>
  </si>
  <si>
    <t>Sciarlò</t>
  </si>
  <si>
    <t>I Still Know What You Did Last Summer</t>
  </si>
  <si>
    <t>40002112.0</t>
  </si>
  <si>
    <t>The Siege</t>
  </si>
  <si>
    <t>Lawrence Wright</t>
  </si>
  <si>
    <t>116672912.0</t>
  </si>
  <si>
    <t>Kuch Kuch Hota Hai</t>
  </si>
  <si>
    <t>October 16, 1998 (India)</t>
  </si>
  <si>
    <t>Karan Johar</t>
  </si>
  <si>
    <t>Shah Rukh Khan</t>
  </si>
  <si>
    <t>India</t>
  </si>
  <si>
    <t>Dharma Productions</t>
  </si>
  <si>
    <t>Soldier</t>
  </si>
  <si>
    <t>14594226.0</t>
  </si>
  <si>
    <t>A Night at the Roxbury</t>
  </si>
  <si>
    <t>Steve Koren</t>
  </si>
  <si>
    <t>Chris Kattan</t>
  </si>
  <si>
    <t>30331165.0</t>
  </si>
  <si>
    <t>Why Do Fools Fall in Love</t>
  </si>
  <si>
    <t>Tina Andrews</t>
  </si>
  <si>
    <t>12461773.0</t>
  </si>
  <si>
    <t>Rhino Films</t>
  </si>
  <si>
    <t>The X Files</t>
  </si>
  <si>
    <t>Chris Carter</t>
  </si>
  <si>
    <t>66000000.0</t>
  </si>
  <si>
    <t>189176423.0</t>
  </si>
  <si>
    <t>BASEketball</t>
  </si>
  <si>
    <t>7027290.0</t>
  </si>
  <si>
    <t>Zucker Brothers Productions</t>
  </si>
  <si>
    <t>Six-String Samurai</t>
  </si>
  <si>
    <t>Lance Mungia</t>
  </si>
  <si>
    <t>Jeffrey Falcon</t>
  </si>
  <si>
    <t>146125.0</t>
  </si>
  <si>
    <t>HSX Films</t>
  </si>
  <si>
    <t>L'ennui</t>
  </si>
  <si>
    <t>December 16, 1998 (France)</t>
  </si>
  <si>
    <t>Cédric Kahn</t>
  </si>
  <si>
    <t>Charles Berling</t>
  </si>
  <si>
    <t>Gemini Films</t>
  </si>
  <si>
    <t>SLC Punk!</t>
  </si>
  <si>
    <t>April 16, 1999 (United States)</t>
  </si>
  <si>
    <t>James Merendino</t>
  </si>
  <si>
    <t>Matthew Lillard</t>
  </si>
  <si>
    <t>299569.0</t>
  </si>
  <si>
    <t>The Replacement Killers</t>
  </si>
  <si>
    <t>Antoine Fuqua</t>
  </si>
  <si>
    <t>Ken Sanzel</t>
  </si>
  <si>
    <t>Chow Yun-Fat</t>
  </si>
  <si>
    <t>19204929.0</t>
  </si>
  <si>
    <t>Taxi</t>
  </si>
  <si>
    <t>Gérard Pirès</t>
  </si>
  <si>
    <t>Samy Naceri</t>
  </si>
  <si>
    <t>ARP Sélection</t>
  </si>
  <si>
    <t>Croupier</t>
  </si>
  <si>
    <t>July 28, 2000 (United States)</t>
  </si>
  <si>
    <t>Paul Mayersberg</t>
  </si>
  <si>
    <t>Clive Owen</t>
  </si>
  <si>
    <t>7120568.0</t>
  </si>
  <si>
    <t>Bulworth</t>
  </si>
  <si>
    <t>29202884.0</t>
  </si>
  <si>
    <t>Dirty Work</t>
  </si>
  <si>
    <t>Bob Saget</t>
  </si>
  <si>
    <t>Frank Sebastiano</t>
  </si>
  <si>
    <t>Norm MacDonald</t>
  </si>
  <si>
    <t>10023282.0</t>
  </si>
  <si>
    <t>Apt Pupil</t>
  </si>
  <si>
    <t>8863193.0</t>
  </si>
  <si>
    <t>Doctor Dolittle</t>
  </si>
  <si>
    <t>Hugh Lofting</t>
  </si>
  <si>
    <t>71500000.0</t>
  </si>
  <si>
    <t>294456605.0</t>
  </si>
  <si>
    <t>Species II</t>
  </si>
  <si>
    <t>19221939.0</t>
  </si>
  <si>
    <t>Celebrity</t>
  </si>
  <si>
    <t>5078660.0</t>
  </si>
  <si>
    <t>Very Bad Things</t>
  </si>
  <si>
    <t>9898412.0</t>
  </si>
  <si>
    <t>Madeline</t>
  </si>
  <si>
    <t>Ludwig Bemelmans</t>
  </si>
  <si>
    <t>29967750.0</t>
  </si>
  <si>
    <t>Jaffilms</t>
  </si>
  <si>
    <t>The Last Days of Disco</t>
  </si>
  <si>
    <t>Chloë Sevigny</t>
  </si>
  <si>
    <t>3020601.0</t>
  </si>
  <si>
    <t>The Big Hit</t>
  </si>
  <si>
    <t>April 24, 1998 (United States)</t>
  </si>
  <si>
    <t>Ben Ramsey</t>
  </si>
  <si>
    <t>27007143.0</t>
  </si>
  <si>
    <t>Blues Brothers 2000</t>
  </si>
  <si>
    <t>14051384.0</t>
  </si>
  <si>
    <t>Gods and Monsters</t>
  </si>
  <si>
    <t>November 4, 1998 (United States)</t>
  </si>
  <si>
    <t>Christopher Bram</t>
  </si>
  <si>
    <t>6451628.0</t>
  </si>
  <si>
    <t>Lions Gate Films</t>
  </si>
  <si>
    <t>The Red Violin</t>
  </si>
  <si>
    <t>June 11, 1999 (United States)</t>
  </si>
  <si>
    <t>François Girard</t>
  </si>
  <si>
    <t>Don McKellar</t>
  </si>
  <si>
    <t>Carlo Cecchi</t>
  </si>
  <si>
    <t>10019109.0</t>
  </si>
  <si>
    <t>Rhombus Media</t>
  </si>
  <si>
    <t>Mighty Joe Young</t>
  </si>
  <si>
    <t>Merian C. Cooper</t>
  </si>
  <si>
    <t>50632037.0</t>
  </si>
  <si>
    <t>The Object of My Affection</t>
  </si>
  <si>
    <t>Stephen McCauley</t>
  </si>
  <si>
    <t>46905889.0</t>
  </si>
  <si>
    <t>15055091.0</t>
  </si>
  <si>
    <t>Pokémon: The First Movie - Mewtwo Strikes Back</t>
  </si>
  <si>
    <t>November 10, 1999 (United States)</t>
  </si>
  <si>
    <t>Kunihiko Yuyama</t>
  </si>
  <si>
    <t>Satoshi Tajiri</t>
  </si>
  <si>
    <t>Veronica Taylor</t>
  </si>
  <si>
    <t>163644662.0</t>
  </si>
  <si>
    <t>Oriental Light and Magic (OLM)</t>
  </si>
  <si>
    <t>Belly</t>
  </si>
  <si>
    <t>Hype Williams</t>
  </si>
  <si>
    <t>Anthony Bodden</t>
  </si>
  <si>
    <t>Nas</t>
  </si>
  <si>
    <t>Jamaica</t>
  </si>
  <si>
    <t>9639390.0</t>
  </si>
  <si>
    <t>Big Dog Films</t>
  </si>
  <si>
    <t>Victor Hugo</t>
  </si>
  <si>
    <t>14096321.0</t>
  </si>
  <si>
    <t>Waking Ned Devine</t>
  </si>
  <si>
    <t>Kirk Jones</t>
  </si>
  <si>
    <t>Ian Bannen</t>
  </si>
  <si>
    <t>55257450.0</t>
  </si>
  <si>
    <t>Tomboy Films</t>
  </si>
  <si>
    <t>Babe: Pig in the City</t>
  </si>
  <si>
    <t>Magda Szubanski</t>
  </si>
  <si>
    <t>69131860.0</t>
  </si>
  <si>
    <t>Eternity and a Day</t>
  </si>
  <si>
    <t>May 28, 1999 (United States)</t>
  </si>
  <si>
    <t>107178.0</t>
  </si>
  <si>
    <t>Primary Colors</t>
  </si>
  <si>
    <t>Joe Klein</t>
  </si>
  <si>
    <t>52090187.0</t>
  </si>
  <si>
    <t>Award Entertainment</t>
  </si>
  <si>
    <t>Quest for Camelot</t>
  </si>
  <si>
    <t>Frederik Du Chau</t>
  </si>
  <si>
    <t>Vera Chapman</t>
  </si>
  <si>
    <t>Jessalyn Gilsig</t>
  </si>
  <si>
    <t>22510798.0</t>
  </si>
  <si>
    <t>Show Me Love</t>
  </si>
  <si>
    <t>October 23, 1998 (Sweden)</t>
  </si>
  <si>
    <t>Lukas Moodysson</t>
  </si>
  <si>
    <t>Alexandra Dahlström</t>
  </si>
  <si>
    <t>219331.0</t>
  </si>
  <si>
    <t>Hard Rain</t>
  </si>
  <si>
    <t>19870567.0</t>
  </si>
  <si>
    <t>British Broadcasting Corporation (BBC) Television</t>
  </si>
  <si>
    <t>Strike!</t>
  </si>
  <si>
    <t>913834.0</t>
  </si>
  <si>
    <t>The Mighty</t>
  </si>
  <si>
    <t>Rodman Philbrick</t>
  </si>
  <si>
    <t>Kieran Culkin</t>
  </si>
  <si>
    <t>2652246.0</t>
  </si>
  <si>
    <t>Chaos Productions</t>
  </si>
  <si>
    <t>Wrongfully Accused</t>
  </si>
  <si>
    <t>9623329.0</t>
  </si>
  <si>
    <t>New Rose Hotel</t>
  </si>
  <si>
    <t>March 19, 1999 (Italy)</t>
  </si>
  <si>
    <t>21521.0</t>
  </si>
  <si>
    <t>Simon Birch</t>
  </si>
  <si>
    <t>Ian Michael Smith</t>
  </si>
  <si>
    <t>18253415.0</t>
  </si>
  <si>
    <t>The Idiots</t>
  </si>
  <si>
    <t>May 21, 1998 (France)</t>
  </si>
  <si>
    <t>Bodil Jørgensen</t>
  </si>
  <si>
    <t>Zentropa Entertainments</t>
  </si>
  <si>
    <t>Thursday</t>
  </si>
  <si>
    <t>September 25, 1998 (United Kingdom)</t>
  </si>
  <si>
    <t>Skip Woods</t>
  </si>
  <si>
    <t>3121.0</t>
  </si>
  <si>
    <t>Crna macka, beli macor</t>
  </si>
  <si>
    <t>June 1, 1998 (Federal Republic of Yugoslavia)</t>
  </si>
  <si>
    <t>Gordan Mihic</t>
  </si>
  <si>
    <t>Bajram Severdzan</t>
  </si>
  <si>
    <t>351447.0</t>
  </si>
  <si>
    <t>Dance with Me</t>
  </si>
  <si>
    <t>Daryl Matthews</t>
  </si>
  <si>
    <t>15923122.0</t>
  </si>
  <si>
    <t>Jack Frost</t>
  </si>
  <si>
    <t>Troy Miller</t>
  </si>
  <si>
    <t>34562556.0</t>
  </si>
  <si>
    <t>Hush</t>
  </si>
  <si>
    <t>Jonathan Darby</t>
  </si>
  <si>
    <t>13583690.0</t>
  </si>
  <si>
    <t>How Stella Got Her Groove Back</t>
  </si>
  <si>
    <t>Kevin Rodney Sullivan</t>
  </si>
  <si>
    <t>39278722.0</t>
  </si>
  <si>
    <t>Almost Heroes</t>
  </si>
  <si>
    <t>Mark Nutter</t>
  </si>
  <si>
    <t>6136856.0</t>
  </si>
  <si>
    <t>Major League: Back to the Minors</t>
  </si>
  <si>
    <t>John Warren</t>
  </si>
  <si>
    <t>3572443.0</t>
  </si>
  <si>
    <t>High Art</t>
  </si>
  <si>
    <t>Lisa Cholodenko</t>
  </si>
  <si>
    <t>Radha Mitchell</t>
  </si>
  <si>
    <t>1960216.0</t>
  </si>
  <si>
    <t>391 Productions</t>
  </si>
  <si>
    <t>A Civil Action</t>
  </si>
  <si>
    <t>Jonathan Harr</t>
  </si>
  <si>
    <t>56709981.0</t>
  </si>
  <si>
    <t>Playing by Heart</t>
  </si>
  <si>
    <t>Willard Carroll</t>
  </si>
  <si>
    <t>Gillian Anderson</t>
  </si>
  <si>
    <t>3970078.0</t>
  </si>
  <si>
    <t>The Rugrats Movie</t>
  </si>
  <si>
    <t>Igor Kovalyov</t>
  </si>
  <si>
    <t>David N. Weiss</t>
  </si>
  <si>
    <t>Elizabeth Daily</t>
  </si>
  <si>
    <t>140894675.0</t>
  </si>
  <si>
    <t>The Players Club</t>
  </si>
  <si>
    <t>April 8, 1998 (United States)</t>
  </si>
  <si>
    <t>LisaRaye McCoy</t>
  </si>
  <si>
    <t>23261485.0</t>
  </si>
  <si>
    <t>Dead Man on Campus</t>
  </si>
  <si>
    <t>Alan Cohn</t>
  </si>
  <si>
    <t>Anthony Abrams</t>
  </si>
  <si>
    <t>15064946.0</t>
  </si>
  <si>
    <t>Senseless</t>
  </si>
  <si>
    <t>Greg Erb</t>
  </si>
  <si>
    <t>12874899.0</t>
  </si>
  <si>
    <t>Black Dog</t>
  </si>
  <si>
    <t>William Mickelberry</t>
  </si>
  <si>
    <t>12951088.0</t>
  </si>
  <si>
    <t>Dangerous Beauty</t>
  </si>
  <si>
    <t>Margaret Rosenthal</t>
  </si>
  <si>
    <t>Catherine McCormack</t>
  </si>
  <si>
    <t>4553271.0</t>
  </si>
  <si>
    <t>The Newton Boys</t>
  </si>
  <si>
    <t>March 27, 1998 (United States)</t>
  </si>
  <si>
    <t>Claude Stanush</t>
  </si>
  <si>
    <t>10452012.0</t>
  </si>
  <si>
    <t>Central Station</t>
  </si>
  <si>
    <t>Walter Salles</t>
  </si>
  <si>
    <t>Marcos Bernstein</t>
  </si>
  <si>
    <t>Fernanda Montenegro</t>
  </si>
  <si>
    <t>2900000.0</t>
  </si>
  <si>
    <t>5971073.0</t>
  </si>
  <si>
    <t>Audiovisual Development Bureau, Ministerio da Cultura</t>
  </si>
  <si>
    <t>Pecker</t>
  </si>
  <si>
    <t>October 9, 1998 (Canada)</t>
  </si>
  <si>
    <t>2281761.0</t>
  </si>
  <si>
    <t>Polar Entertainment</t>
  </si>
  <si>
    <t>Without Limits</t>
  </si>
  <si>
    <t>Billy Crudup</t>
  </si>
  <si>
    <t>777423.0</t>
  </si>
  <si>
    <t>Cruise/Wagner Productions</t>
  </si>
  <si>
    <t>Wide Awake</t>
  </si>
  <si>
    <t>M. Night Shyamalan</t>
  </si>
  <si>
    <t>Joseph Cross</t>
  </si>
  <si>
    <t>282175.0</t>
  </si>
  <si>
    <t>Return to Paradise</t>
  </si>
  <si>
    <t>Pierre Jolivet</t>
  </si>
  <si>
    <t>8341087.0</t>
  </si>
  <si>
    <t>Mafia!</t>
  </si>
  <si>
    <t>Jay Mohr</t>
  </si>
  <si>
    <t>19889299.0</t>
  </si>
  <si>
    <t>Desperate Measures</t>
  </si>
  <si>
    <t>David Klass</t>
  </si>
  <si>
    <t>13806137.0</t>
  </si>
  <si>
    <t>I Want You</t>
  </si>
  <si>
    <t>October 30, 1998 (United Kingdom)</t>
  </si>
  <si>
    <t>Eoin McNamee</t>
  </si>
  <si>
    <t>1672.0</t>
  </si>
  <si>
    <t>Hideous Kinky</t>
  </si>
  <si>
    <t>January 13, 1999 (France)</t>
  </si>
  <si>
    <t>Esther Freud</t>
  </si>
  <si>
    <t>Kate Winslet</t>
  </si>
  <si>
    <t>1263279.0</t>
  </si>
  <si>
    <t>Phantoms</t>
  </si>
  <si>
    <t>5624282.0</t>
  </si>
  <si>
    <t>Smoke Signals</t>
  </si>
  <si>
    <t>November 27, 1998 (Iceland)</t>
  </si>
  <si>
    <t>Chris Eyre</t>
  </si>
  <si>
    <t>Sherman Alexie</t>
  </si>
  <si>
    <t>6745362.0</t>
  </si>
  <si>
    <t>ShadowCatcher Entertainment</t>
  </si>
  <si>
    <t>Beloved</t>
  </si>
  <si>
    <t>Toni Morrison</t>
  </si>
  <si>
    <t>Oprah Winfrey</t>
  </si>
  <si>
    <t>22852487.0</t>
  </si>
  <si>
    <t>Harpo Films</t>
  </si>
  <si>
    <t>3 Ninjas: High Noon at Mega Mountain</t>
  </si>
  <si>
    <t>June 18, 1998 (Australia)</t>
  </si>
  <si>
    <t>Sean McNamara</t>
  </si>
  <si>
    <t>Loni Anderson</t>
  </si>
  <si>
    <t>375805.0</t>
  </si>
  <si>
    <t>Leeds/Ben-Ami Productions</t>
  </si>
  <si>
    <t>Lovers of the Arctic Circle</t>
  </si>
  <si>
    <t>August 28, 1998 (Spain)</t>
  </si>
  <si>
    <t>Julio Medem</t>
  </si>
  <si>
    <t>Najwa Nimri</t>
  </si>
  <si>
    <t>357549.0</t>
  </si>
  <si>
    <t>One True Thing</t>
  </si>
  <si>
    <t>Anna Quindlen</t>
  </si>
  <si>
    <t>26616840.0</t>
  </si>
  <si>
    <t>Monarch Pictures</t>
  </si>
  <si>
    <t>Firestorm</t>
  </si>
  <si>
    <t>Dean Semler</t>
  </si>
  <si>
    <t>Chris Soth</t>
  </si>
  <si>
    <t>Howie Long</t>
  </si>
  <si>
    <t>8165212.0</t>
  </si>
  <si>
    <t>Slums of Beverly Hills</t>
  </si>
  <si>
    <t>Tamara Jenkins</t>
  </si>
  <si>
    <t>Natasha Lyonne</t>
  </si>
  <si>
    <t>5502773.0</t>
  </si>
  <si>
    <t>Palmetto</t>
  </si>
  <si>
    <t>5878911.0</t>
  </si>
  <si>
    <t>Strangeland</t>
  </si>
  <si>
    <t>John Pieplow</t>
  </si>
  <si>
    <t>Dee Snider</t>
  </si>
  <si>
    <t>Kevin Gage</t>
  </si>
  <si>
    <t>713239.0</t>
  </si>
  <si>
    <t>Shooting Gallery</t>
  </si>
  <si>
    <t>Le Dîner de Cons</t>
  </si>
  <si>
    <t>April 15, 1998 (France)</t>
  </si>
  <si>
    <t>Thierry Lhermitte</t>
  </si>
  <si>
    <t>4071548.0</t>
  </si>
  <si>
    <t>Paulie</t>
  </si>
  <si>
    <t>26875268.0</t>
  </si>
  <si>
    <t>After Life</t>
  </si>
  <si>
    <t>April 17, 1999 (Japan)</t>
  </si>
  <si>
    <t>Hirokazu Koreeda</t>
  </si>
  <si>
    <t>Arata Iura</t>
  </si>
  <si>
    <t>801985.0</t>
  </si>
  <si>
    <t>Engine Film</t>
  </si>
  <si>
    <t>Barney's Great Adventure</t>
  </si>
  <si>
    <t>Steve Gomer</t>
  </si>
  <si>
    <t>Stephen White</t>
  </si>
  <si>
    <t>George Hearn</t>
  </si>
  <si>
    <t>12218638.0</t>
  </si>
  <si>
    <t>Permanent Midnight</t>
  </si>
  <si>
    <t>April 23, 1999 (Iceland)</t>
  </si>
  <si>
    <t>David Veloz</t>
  </si>
  <si>
    <t>Jerry Stahl</t>
  </si>
  <si>
    <t>1171001.0</t>
  </si>
  <si>
    <t>JD Productions</t>
  </si>
  <si>
    <t>Meet the Deedles</t>
  </si>
  <si>
    <t>Steve Boyum</t>
  </si>
  <si>
    <t>Jim Herzfeld</t>
  </si>
  <si>
    <t>Paul Walker</t>
  </si>
  <si>
    <t>4356216.0</t>
  </si>
  <si>
    <t>The Gingerbread Man</t>
  </si>
  <si>
    <t>1677131.0</t>
  </si>
  <si>
    <t>Enchanter Entertainment</t>
  </si>
  <si>
    <t>Savior</t>
  </si>
  <si>
    <t>Predrag Antonijevic</t>
  </si>
  <si>
    <t>Robert Orr</t>
  </si>
  <si>
    <t>14328.0</t>
  </si>
  <si>
    <t>Little Voice</t>
  </si>
  <si>
    <t>Jim Cartwright</t>
  </si>
  <si>
    <t>Brenda Blethyn</t>
  </si>
  <si>
    <t>4611784.0</t>
  </si>
  <si>
    <t>The Odd Couple II</t>
  </si>
  <si>
    <t>18912328.0</t>
  </si>
  <si>
    <t>Spriggan</t>
  </si>
  <si>
    <t>September 5, 1998 (Japan)</t>
  </si>
  <si>
    <t>Hirotsugu Kawasaki</t>
  </si>
  <si>
    <t>Yasutaka Itô</t>
  </si>
  <si>
    <t>Shôtarô Morikubo</t>
  </si>
  <si>
    <t>25824.0</t>
  </si>
  <si>
    <t>Besieged</t>
  </si>
  <si>
    <t>February 5, 1999 (Italy)</t>
  </si>
  <si>
    <t>Thandiwe Newton</t>
  </si>
  <si>
    <t>2048740.0</t>
  </si>
  <si>
    <t>Clay Pigeons</t>
  </si>
  <si>
    <t>David Dobkin</t>
  </si>
  <si>
    <t>Matthew L. Healy</t>
  </si>
  <si>
    <t>Joaquin Phoenix</t>
  </si>
  <si>
    <t>1794086.0</t>
  </si>
  <si>
    <t>Fade In Films</t>
  </si>
  <si>
    <t>Knock Off</t>
  </si>
  <si>
    <t>Aruba</t>
  </si>
  <si>
    <t>10319915.0</t>
  </si>
  <si>
    <t>Knock Films A.V.V.</t>
  </si>
  <si>
    <t>I'll Be Home for Christmas</t>
  </si>
  <si>
    <t>Tom Nursall</t>
  </si>
  <si>
    <t>12214338.0</t>
  </si>
  <si>
    <t>Edge of Seventeen</t>
  </si>
  <si>
    <t>April 20, 2000 (Australia)</t>
  </si>
  <si>
    <t>David Moreton</t>
  </si>
  <si>
    <t>Todd Stephens</t>
  </si>
  <si>
    <t>Chris Stafford</t>
  </si>
  <si>
    <t>871759.0</t>
  </si>
  <si>
    <t>Blue Streak Films</t>
  </si>
  <si>
    <t>My Giant</t>
  </si>
  <si>
    <t>8072007.0</t>
  </si>
  <si>
    <t>Ringmaster</t>
  </si>
  <si>
    <t>Neil Abramson</t>
  </si>
  <si>
    <t>Jon Bernstein</t>
  </si>
  <si>
    <t>Jerry Springer</t>
  </si>
  <si>
    <t>9257103.0</t>
  </si>
  <si>
    <t>Artisan Entertainment</t>
  </si>
  <si>
    <t>The General</t>
  </si>
  <si>
    <t>Brendan Gleeson</t>
  </si>
  <si>
    <t>1214198.0</t>
  </si>
  <si>
    <t>J &amp; M</t>
  </si>
  <si>
    <t>The Acid House</t>
  </si>
  <si>
    <t>January 1, 1999 (United Kingdom)</t>
  </si>
  <si>
    <t>Paul McGuigan</t>
  </si>
  <si>
    <t>Stephen McCole</t>
  </si>
  <si>
    <t>Picture Palace North</t>
  </si>
  <si>
    <t>Another Day in Paradise</t>
  </si>
  <si>
    <t>Eddie Little</t>
  </si>
  <si>
    <t>1036818.0</t>
  </si>
  <si>
    <t>Chinese Bookie Pictures</t>
  </si>
  <si>
    <t>Kissing a Fool</t>
  </si>
  <si>
    <t>James Frey</t>
  </si>
  <si>
    <t>4106588.0</t>
  </si>
  <si>
    <t>A Cool, Dry Place</t>
  </si>
  <si>
    <t>January 29, 1999 (United States)</t>
  </si>
  <si>
    <t>Michael Grant Jaffe</t>
  </si>
  <si>
    <t>4390.0</t>
  </si>
  <si>
    <t>Sour Grapes</t>
  </si>
  <si>
    <t>Larry David</t>
  </si>
  <si>
    <t>123104.0</t>
  </si>
  <si>
    <t>Still Crazy</t>
  </si>
  <si>
    <t>524864.0</t>
  </si>
  <si>
    <t>The Land Girls</t>
  </si>
  <si>
    <t>Angela Huth</t>
  </si>
  <si>
    <t>238497.0</t>
  </si>
  <si>
    <t>Place Vendôme</t>
  </si>
  <si>
    <t>October 7, 1998 (France)</t>
  </si>
  <si>
    <t>Nicole Garcia</t>
  </si>
  <si>
    <t>895788.0</t>
  </si>
  <si>
    <t>Les Films Alain Sarde</t>
  </si>
  <si>
    <t>Little Men</t>
  </si>
  <si>
    <t>506.0</t>
  </si>
  <si>
    <t>Rodney Gibbons</t>
  </si>
  <si>
    <t>Mark Evan Schwartz</t>
  </si>
  <si>
    <t>Kathleen Fee</t>
  </si>
  <si>
    <t>104255.0</t>
  </si>
  <si>
    <t>Allegro Films</t>
  </si>
  <si>
    <t>Holy Man</t>
  </si>
  <si>
    <t>October 9, 1998 (United States)</t>
  </si>
  <si>
    <t>12069719.0</t>
  </si>
  <si>
    <t>Your Friends and Neighbors</t>
  </si>
  <si>
    <t>Amy Brenneman</t>
  </si>
  <si>
    <t>4714658.0</t>
  </si>
  <si>
    <t>Zero Effect</t>
  </si>
  <si>
    <t>Jake Kasdan</t>
  </si>
  <si>
    <t>2087471.0</t>
  </si>
  <si>
    <t>Krippendorf's Tribe</t>
  </si>
  <si>
    <t>Frank Parkin</t>
  </si>
  <si>
    <t>7571115.0</t>
  </si>
  <si>
    <t>Dreyfuss / James Productions</t>
  </si>
  <si>
    <t>Hell's Kitchen</t>
  </si>
  <si>
    <t>January 19, 2001 (Italy)</t>
  </si>
  <si>
    <t>Tony Cinciripini</t>
  </si>
  <si>
    <t>11710.0</t>
  </si>
  <si>
    <t>HK Film Corporation</t>
  </si>
  <si>
    <t>Homegrown</t>
  </si>
  <si>
    <t>Jonah Raskin</t>
  </si>
  <si>
    <t>77910.0</t>
  </si>
  <si>
    <t>Lakeshore International</t>
  </si>
  <si>
    <t>Hurlyburly</t>
  </si>
  <si>
    <t>David Rabe</t>
  </si>
  <si>
    <t>1808004.0</t>
  </si>
  <si>
    <t>FilmColony</t>
  </si>
  <si>
    <t>Home Fries</t>
  </si>
  <si>
    <t>Dean Parisot</t>
  </si>
  <si>
    <t>Vince Gilligan</t>
  </si>
  <si>
    <t>10493366.0</t>
  </si>
  <si>
    <t>Sweet Jane</t>
  </si>
  <si>
    <t>February 1, 1998 (United States)</t>
  </si>
  <si>
    <t>534.0</t>
  </si>
  <si>
    <t>NEO Motion Pictures</t>
  </si>
  <si>
    <t>March 31, 1999 (United States)</t>
  </si>
  <si>
    <t>466364845.0</t>
  </si>
  <si>
    <t>Fight Club</t>
  </si>
  <si>
    <t>October 15, 1999 (United States)</t>
  </si>
  <si>
    <t>Chuck Palahniuk</t>
  </si>
  <si>
    <t>101209702.0</t>
  </si>
  <si>
    <t>The Talented Mr. Ripley</t>
  </si>
  <si>
    <t>December 25, 1999 (United States)</t>
  </si>
  <si>
    <t>189000.0</t>
  </si>
  <si>
    <t>Patricia Highsmith</t>
  </si>
  <si>
    <t>128799509.0</t>
  </si>
  <si>
    <t>Eyes Wide Shut</t>
  </si>
  <si>
    <t>313000.0</t>
  </si>
  <si>
    <t>162242684.0</t>
  </si>
  <si>
    <t>401000.0</t>
  </si>
  <si>
    <t>415933406.0</t>
  </si>
  <si>
    <t>American Pie</t>
  </si>
  <si>
    <t>July 9, 1999 (United States)</t>
  </si>
  <si>
    <t>Paul Weitz</t>
  </si>
  <si>
    <t>Adam Herz</t>
  </si>
  <si>
    <t>Jason Biggs</t>
  </si>
  <si>
    <t>235483004.0</t>
  </si>
  <si>
    <t>The Green Mile</t>
  </si>
  <si>
    <t>December 10, 1999 (United States)</t>
  </si>
  <si>
    <t>286801374.0</t>
  </si>
  <si>
    <t>October 1, 1999 (United States)</t>
  </si>
  <si>
    <t>Sam Mendes</t>
  </si>
  <si>
    <t>Alan Ball</t>
  </si>
  <si>
    <t>356296601.0</t>
  </si>
  <si>
    <t>Star Wars: Episode I - The Phantom Menace</t>
  </si>
  <si>
    <t>May 19, 1999 (United States)</t>
  </si>
  <si>
    <t>748000.0</t>
  </si>
  <si>
    <t>1027082707.0</t>
  </si>
  <si>
    <t>10 Things I Hate About You</t>
  </si>
  <si>
    <t>309000.0</t>
  </si>
  <si>
    <t>Gil Junger</t>
  </si>
  <si>
    <t>Karen McCullah</t>
  </si>
  <si>
    <t>Heath Ledger</t>
  </si>
  <si>
    <t>53478579.0</t>
  </si>
  <si>
    <t>August 6, 1999 (United States)</t>
  </si>
  <si>
    <t>930000.0</t>
  </si>
  <si>
    <t>672806292.0</t>
  </si>
  <si>
    <t>Austin Powers: the Spy Who Shagged Me</t>
  </si>
  <si>
    <t>312016928.0</t>
  </si>
  <si>
    <t>Office Space</t>
  </si>
  <si>
    <t>248000.0</t>
  </si>
  <si>
    <t>Ron Livingston</t>
  </si>
  <si>
    <t>10828256.0</t>
  </si>
  <si>
    <t>Galaxy Quest</t>
  </si>
  <si>
    <t>155000.0</t>
  </si>
  <si>
    <t>David Howard</t>
  </si>
  <si>
    <t>90683916.0</t>
  </si>
  <si>
    <t>286000.0</t>
  </si>
  <si>
    <t>Roger Michell</t>
  </si>
  <si>
    <t>363889678.0</t>
  </si>
  <si>
    <t>Cruel Intentions</t>
  </si>
  <si>
    <t>March 5, 1999 (United States)</t>
  </si>
  <si>
    <t>Sarah Michelle Gellar</t>
  </si>
  <si>
    <t>76347426.0</t>
  </si>
  <si>
    <t>The Blair Witch Project</t>
  </si>
  <si>
    <t>July 30, 1999 (United States)</t>
  </si>
  <si>
    <t>Daniel Myrick</t>
  </si>
  <si>
    <t>Heather Donahue</t>
  </si>
  <si>
    <t>248639099.0</t>
  </si>
  <si>
    <t>Haxan Films</t>
  </si>
  <si>
    <t>The Virgin Suicides</t>
  </si>
  <si>
    <t>May 19, 2000 (United States)</t>
  </si>
  <si>
    <t>Sofia Coppola</t>
  </si>
  <si>
    <t>Jeffrey Eugenides</t>
  </si>
  <si>
    <t>10410044.0</t>
  </si>
  <si>
    <t>Magnolia</t>
  </si>
  <si>
    <t>January 7, 2000 (United States)</t>
  </si>
  <si>
    <t>48451803.0</t>
  </si>
  <si>
    <t>Ghoulardi Film Company</t>
  </si>
  <si>
    <t>Girl, Interrupted</t>
  </si>
  <si>
    <t>January 14, 2000 (United States)</t>
  </si>
  <si>
    <t>169000.0</t>
  </si>
  <si>
    <t>Susanna Kaysen</t>
  </si>
  <si>
    <t>48350205.0</t>
  </si>
  <si>
    <t>Stuart Little</t>
  </si>
  <si>
    <t>December 17, 1999 (United States)</t>
  </si>
  <si>
    <t>Rob Minkoff</t>
  </si>
  <si>
    <t>E.B. White</t>
  </si>
  <si>
    <t>133000000.0</t>
  </si>
  <si>
    <t>300135367.0</t>
  </si>
  <si>
    <t>Deep Blue Sea</t>
  </si>
  <si>
    <t>July 28, 1999 (United States)</t>
  </si>
  <si>
    <t>Duncan Kennedy</t>
  </si>
  <si>
    <t>164648142.0</t>
  </si>
  <si>
    <t>The Boondock Saints</t>
  </si>
  <si>
    <t>January 21, 2000 (Canada)</t>
  </si>
  <si>
    <t>Troy Duffy</t>
  </si>
  <si>
    <t>30471.0</t>
  </si>
  <si>
    <t>Franchise Pictures</t>
  </si>
  <si>
    <t>Varsity Blues</t>
  </si>
  <si>
    <t>W. Peter Iliff</t>
  </si>
  <si>
    <t>James Van Der Beek</t>
  </si>
  <si>
    <t>54294169.0</t>
  </si>
  <si>
    <t>MTV Films</t>
  </si>
  <si>
    <t>She's All That</t>
  </si>
  <si>
    <t>Robert Iscove</t>
  </si>
  <si>
    <t>R. Lee Fleming Jr.</t>
  </si>
  <si>
    <t>Freddie Prinze Jr.</t>
  </si>
  <si>
    <t>103166989.0</t>
  </si>
  <si>
    <t>Sleepy Hollow</t>
  </si>
  <si>
    <t>338000.0</t>
  </si>
  <si>
    <t>Washington Irving</t>
  </si>
  <si>
    <t>206071502.0</t>
  </si>
  <si>
    <t>Lake Placid</t>
  </si>
  <si>
    <t>David E. Kelley</t>
  </si>
  <si>
    <t>56870414.0</t>
  </si>
  <si>
    <t>November 24, 1999 (United States)</t>
  </si>
  <si>
    <t>497375381.0</t>
  </si>
  <si>
    <t>Dogma</t>
  </si>
  <si>
    <t>November 12, 1999 (United States)</t>
  </si>
  <si>
    <t>31429330.0</t>
  </si>
  <si>
    <t>Chris Buck</t>
  </si>
  <si>
    <t>Tony Goldwyn</t>
  </si>
  <si>
    <t>448191819.0</t>
  </si>
  <si>
    <t>Election</t>
  </si>
  <si>
    <t>Tom Perrotta</t>
  </si>
  <si>
    <t>14902041.0</t>
  </si>
  <si>
    <t>Bona Fide Productions</t>
  </si>
  <si>
    <t>Being John Malkovich</t>
  </si>
  <si>
    <t>December 3, 1999 (United States)</t>
  </si>
  <si>
    <t>Spike Jonze</t>
  </si>
  <si>
    <t>Charlie Kaufman</t>
  </si>
  <si>
    <t>23106667.0</t>
  </si>
  <si>
    <t>Astralwerks</t>
  </si>
  <si>
    <t>The Iron Giant</t>
  </si>
  <si>
    <t>Brad Bird</t>
  </si>
  <si>
    <t>Tim McCanlies</t>
  </si>
  <si>
    <t>Eli Marienthal</t>
  </si>
  <si>
    <t>23180087.0</t>
  </si>
  <si>
    <t>Neal Purvis</t>
  </si>
  <si>
    <t>135000000.0</t>
  </si>
  <si>
    <t>361832400.0</t>
  </si>
  <si>
    <t>April 14, 1999 (France)</t>
  </si>
  <si>
    <t>Caroline Ducey</t>
  </si>
  <si>
    <t>1585642.0</t>
  </si>
  <si>
    <t>Mystery Men</t>
  </si>
  <si>
    <t>Kinka Usher</t>
  </si>
  <si>
    <t>33461011.0</t>
  </si>
  <si>
    <t>Wild Wild West</t>
  </si>
  <si>
    <t>June 30, 1999 (United States)</t>
  </si>
  <si>
    <t>170000000.0</t>
  </si>
  <si>
    <t>222104681.0</t>
  </si>
  <si>
    <t>Big Daddy</t>
  </si>
  <si>
    <t>June 25, 1999 (United States)</t>
  </si>
  <si>
    <t>Steve Franks</t>
  </si>
  <si>
    <t>34200000.0</t>
  </si>
  <si>
    <t>234801895.0</t>
  </si>
  <si>
    <t>Jack Giarraputo Productions</t>
  </si>
  <si>
    <t>The Ninth Gate</t>
  </si>
  <si>
    <t>March 10, 2000 (United States)</t>
  </si>
  <si>
    <t>172000.0</t>
  </si>
  <si>
    <t>Arturo Pérez-Reverte</t>
  </si>
  <si>
    <t>58401898.0</t>
  </si>
  <si>
    <t>Double Jeopardy</t>
  </si>
  <si>
    <t>September 24, 1999 (United States)</t>
  </si>
  <si>
    <t>177841558.0</t>
  </si>
  <si>
    <t>The Insider</t>
  </si>
  <si>
    <t>November 5, 1999 (United States)</t>
  </si>
  <si>
    <t>Marie Brenner</t>
  </si>
  <si>
    <t>60289912.0</t>
  </si>
  <si>
    <t>Deuce Bigalow: Male Gigolo</t>
  </si>
  <si>
    <t>Mike Mitchell</t>
  </si>
  <si>
    <t>Harris Goldberg</t>
  </si>
  <si>
    <t>Rob Schneider</t>
  </si>
  <si>
    <t>92938755.0</t>
  </si>
  <si>
    <t>Happy Madison Productions</t>
  </si>
  <si>
    <t>The 13th Warrior</t>
  </si>
  <si>
    <t>August 27, 1999 (United States)</t>
  </si>
  <si>
    <t>61698899.0</t>
  </si>
  <si>
    <t>Life</t>
  </si>
  <si>
    <t>Robert Ramsey</t>
  </si>
  <si>
    <t>73475268.0</t>
  </si>
  <si>
    <t>End of Days</t>
  </si>
  <si>
    <t>107000.0</t>
  </si>
  <si>
    <t>211989043.0</t>
  </si>
  <si>
    <t>The Thomas Crown Affair</t>
  </si>
  <si>
    <t>Alan Trustman</t>
  </si>
  <si>
    <t>124305181.0</t>
  </si>
  <si>
    <t>Drop Dead Gorgeous</t>
  </si>
  <si>
    <t>July 23, 1999 (United States)</t>
  </si>
  <si>
    <t>Michael Patrick Jann</t>
  </si>
  <si>
    <t>Lona Williams</t>
  </si>
  <si>
    <t>10571408.0</t>
  </si>
  <si>
    <t>Boys Don't Cry</t>
  </si>
  <si>
    <t>March 31, 2000 (United States)</t>
  </si>
  <si>
    <t>Kimberly Peirce</t>
  </si>
  <si>
    <t>Hilary Swank</t>
  </si>
  <si>
    <t>11540607.0</t>
  </si>
  <si>
    <t>8MM</t>
  </si>
  <si>
    <t>96618699.0</t>
  </si>
  <si>
    <t>House on Haunted Hill</t>
  </si>
  <si>
    <t>October 29, 1999 (United States)</t>
  </si>
  <si>
    <t>Robb White</t>
  </si>
  <si>
    <t>42593455.0</t>
  </si>
  <si>
    <t>Dark Castle Entertainment</t>
  </si>
  <si>
    <t>But I'm a Cheerleader</t>
  </si>
  <si>
    <t>August 11, 2000 (United States)</t>
  </si>
  <si>
    <t>Jamie Babbit</t>
  </si>
  <si>
    <t>Brian Peterson</t>
  </si>
  <si>
    <t>2595216.0</t>
  </si>
  <si>
    <t>Cheerleader LLC</t>
  </si>
  <si>
    <t>Never Been Kissed</t>
  </si>
  <si>
    <t>Abby Kohn</t>
  </si>
  <si>
    <t>84565230.0</t>
  </si>
  <si>
    <t>Jawbreaker</t>
  </si>
  <si>
    <t>Darren Stein</t>
  </si>
  <si>
    <t>Rose McGowan</t>
  </si>
  <si>
    <t>3117085.0</t>
  </si>
  <si>
    <t>Crossroads Films</t>
  </si>
  <si>
    <t>The Bone Collector</t>
  </si>
  <si>
    <t>Jeffery Deaver</t>
  </si>
  <si>
    <t>151493655.0</t>
  </si>
  <si>
    <t>Any Given Sunday</t>
  </si>
  <si>
    <t>December 22, 1999 (United States)</t>
  </si>
  <si>
    <t>100230832.0</t>
  </si>
  <si>
    <t>A Walk on the Moon</t>
  </si>
  <si>
    <t>April 23, 1999 (United States)</t>
  </si>
  <si>
    <t>Pamela Gray</t>
  </si>
  <si>
    <t>Diane Lane</t>
  </si>
  <si>
    <t>4750660.0</t>
  </si>
  <si>
    <t>Summer of Sam</t>
  </si>
  <si>
    <t>19288130.0</t>
  </si>
  <si>
    <t>The Cider House Rules</t>
  </si>
  <si>
    <t>88545092.0</t>
  </si>
  <si>
    <t>October Sky</t>
  </si>
  <si>
    <t>Homer H. Hickam Jr.</t>
  </si>
  <si>
    <t>Jake Gyllenhaal</t>
  </si>
  <si>
    <t>34698753.0</t>
  </si>
  <si>
    <t>The Haunting</t>
  </si>
  <si>
    <t>David Self</t>
  </si>
  <si>
    <t>177311151.0</t>
  </si>
  <si>
    <t>eXistenZ</t>
  </si>
  <si>
    <t>Jude Law</t>
  </si>
  <si>
    <t>2856712.0</t>
  </si>
  <si>
    <t>For Love of the Game</t>
  </si>
  <si>
    <t>September 17, 1999 (United States)</t>
  </si>
  <si>
    <t>46112640.0</t>
  </si>
  <si>
    <t>Bringing Out the Dead</t>
  </si>
  <si>
    <t>October 22, 1999 (United States)</t>
  </si>
  <si>
    <t>16797191.0</t>
  </si>
  <si>
    <t>Three Kings</t>
  </si>
  <si>
    <t>107752036.0</t>
  </si>
  <si>
    <t>Go</t>
  </si>
  <si>
    <t>John August</t>
  </si>
  <si>
    <t>Sarah Polley</t>
  </si>
  <si>
    <t>28451622.0</t>
  </si>
  <si>
    <t>Payback</t>
  </si>
  <si>
    <t>February 5, 1999 (United States)</t>
  </si>
  <si>
    <t>Donald E. Westlake</t>
  </si>
  <si>
    <t>161626121.0</t>
  </si>
  <si>
    <t>South Park: Bigger, Longer &amp; Uncut</t>
  </si>
  <si>
    <t>195000.0</t>
  </si>
  <si>
    <t>83137603.0</t>
  </si>
  <si>
    <t>The Straight Story</t>
  </si>
  <si>
    <t>November 3, 1999 (France)</t>
  </si>
  <si>
    <t>John Roach</t>
  </si>
  <si>
    <t>6416569.0</t>
  </si>
  <si>
    <t>Asymmetrical Productions</t>
  </si>
  <si>
    <t>Idle Hands</t>
  </si>
  <si>
    <t>April 30, 1999 (United States)</t>
  </si>
  <si>
    <t>Terri Hughes Burton</t>
  </si>
  <si>
    <t>Devon Sawa</t>
  </si>
  <si>
    <t>4152230.0</t>
  </si>
  <si>
    <t>Bowfinger</t>
  </si>
  <si>
    <t>August 13, 1999 (United States)</t>
  </si>
  <si>
    <t>98625775.0</t>
  </si>
  <si>
    <t>Detroit Rock City</t>
  </si>
  <si>
    <t>Carl V. Dupré</t>
  </si>
  <si>
    <t>4217115.0</t>
  </si>
  <si>
    <t>The General's Daughter</t>
  </si>
  <si>
    <t>Nelson DeMille</t>
  </si>
  <si>
    <t>149705852.0</t>
  </si>
  <si>
    <t>The Messenger: The Story of Joan of Arc</t>
  </si>
  <si>
    <t>Milla Jovovich</t>
  </si>
  <si>
    <t>66976317.0</t>
  </si>
  <si>
    <t>148.0</t>
  </si>
  <si>
    <t>Man on the Moon</t>
  </si>
  <si>
    <t>82000000.0</t>
  </si>
  <si>
    <t>47434430.0</t>
  </si>
  <si>
    <t>Ratcatcher</t>
  </si>
  <si>
    <t>November 12, 1999 (United Kingdom)</t>
  </si>
  <si>
    <t>Lynne Ramsay</t>
  </si>
  <si>
    <t>Tommy Flanagan</t>
  </si>
  <si>
    <t>217244.0</t>
  </si>
  <si>
    <t>Pathé Pictures International</t>
  </si>
  <si>
    <t>Ravenous</t>
  </si>
  <si>
    <t>March 19, 1999 (United States)</t>
  </si>
  <si>
    <t>Ted Griffin</t>
  </si>
  <si>
    <t>Guy Pearce</t>
  </si>
  <si>
    <t>2062405.0</t>
  </si>
  <si>
    <t>ETIC Films</t>
  </si>
  <si>
    <t>Entrapment</t>
  </si>
  <si>
    <t>110000.0</t>
  </si>
  <si>
    <t>212404396.0</t>
  </si>
  <si>
    <t>Mansfield Park</t>
  </si>
  <si>
    <t>Frances O'Connor</t>
  </si>
  <si>
    <t>4775847.0</t>
  </si>
  <si>
    <t>Arts Council of England</t>
  </si>
  <si>
    <t>Stir of Echoes</t>
  </si>
  <si>
    <t>September 10, 1999 (United States)</t>
  </si>
  <si>
    <t>21142914.0</t>
  </si>
  <si>
    <t>Pola X</t>
  </si>
  <si>
    <t>October 9, 1999 (Japan)</t>
  </si>
  <si>
    <t>Guillaume Depardieu</t>
  </si>
  <si>
    <t>Ghost Dog: The Way of the Samurai</t>
  </si>
  <si>
    <t>March 24, 2000 (United States)</t>
  </si>
  <si>
    <t>9380473.0</t>
  </si>
  <si>
    <t>Teaching Mrs. Tingle</t>
  </si>
  <si>
    <t>August 20, 1999 (United States)</t>
  </si>
  <si>
    <t>Helen Mirren</t>
  </si>
  <si>
    <t>8951935.0</t>
  </si>
  <si>
    <t>Bicentennial Man</t>
  </si>
  <si>
    <t>Isaac Asimov</t>
  </si>
  <si>
    <t>87423861.0</t>
  </si>
  <si>
    <t>Runaway Bride</t>
  </si>
  <si>
    <t>Josann McGibbon</t>
  </si>
  <si>
    <t>309460292.0</t>
  </si>
  <si>
    <t>The Thirteenth Floor</t>
  </si>
  <si>
    <t>Josef Rusnak</t>
  </si>
  <si>
    <t>Daniel F. Galouye</t>
  </si>
  <si>
    <t>Craig Bierko</t>
  </si>
  <si>
    <t>18564088.0</t>
  </si>
  <si>
    <t>Inspector Gadget</t>
  </si>
  <si>
    <t>Andy Heyward</t>
  </si>
  <si>
    <t>134403112.0</t>
  </si>
  <si>
    <t>Arlington Road</t>
  </si>
  <si>
    <t>Ehren Kruger</t>
  </si>
  <si>
    <t>41067311.0</t>
  </si>
  <si>
    <t>Screen Gems</t>
  </si>
  <si>
    <t>The Hurricane</t>
  </si>
  <si>
    <t>Rubin 'Hurricane' Carter</t>
  </si>
  <si>
    <t>73956241.0</t>
  </si>
  <si>
    <t>Azoff Entertainment</t>
  </si>
  <si>
    <t>All About My Mother</t>
  </si>
  <si>
    <t>Cecilia Roth</t>
  </si>
  <si>
    <t>67952969.0</t>
  </si>
  <si>
    <t>Drive Me Crazy</t>
  </si>
  <si>
    <t>John Schultz</t>
  </si>
  <si>
    <t>Todd Strasser</t>
  </si>
  <si>
    <t>Melissa Joan Hart</t>
  </si>
  <si>
    <t>22593409.0</t>
  </si>
  <si>
    <t>Blue Streak</t>
  </si>
  <si>
    <t>Michael Berry</t>
  </si>
  <si>
    <t>117758500.0</t>
  </si>
  <si>
    <t>The Limey</t>
  </si>
  <si>
    <t>August 4, 1999 (France)</t>
  </si>
  <si>
    <t>3325736.0</t>
  </si>
  <si>
    <t>Message in a Bottle</t>
  </si>
  <si>
    <t>Nicholas Sparks</t>
  </si>
  <si>
    <t>118880016.0</t>
  </si>
  <si>
    <t>Stigmata</t>
  </si>
  <si>
    <t>Tom Lazarus</t>
  </si>
  <si>
    <t>89446268.0</t>
  </si>
  <si>
    <t>A Midsummer Night's Dream</t>
  </si>
  <si>
    <t>May 14, 1999 (United States)</t>
  </si>
  <si>
    <t>16071990.0</t>
  </si>
  <si>
    <t>The Other Sister</t>
  </si>
  <si>
    <t>Alexandra Rose</t>
  </si>
  <si>
    <t>Juliette Lewis</t>
  </si>
  <si>
    <t>27807627.0</t>
  </si>
  <si>
    <t>Analyze This</t>
  </si>
  <si>
    <t>Kenneth Lonergan</t>
  </si>
  <si>
    <t>176885658.0</t>
  </si>
  <si>
    <t>Village Roadshow Pictures</t>
  </si>
  <si>
    <t>Human Traffic</t>
  </si>
  <si>
    <t>May 5, 2000 (United States)</t>
  </si>
  <si>
    <t>Justin Kerrigan</t>
  </si>
  <si>
    <t>John Simm</t>
  </si>
  <si>
    <t>104257.0</t>
  </si>
  <si>
    <t>Irish Screen</t>
  </si>
  <si>
    <t>Brokedown Palace</t>
  </si>
  <si>
    <t>Adam Fields</t>
  </si>
  <si>
    <t>Claire Danes</t>
  </si>
  <si>
    <t>10115013.0</t>
  </si>
  <si>
    <t>Holy Smoke</t>
  </si>
  <si>
    <t>February 18, 2000 (United States)</t>
  </si>
  <si>
    <t>Anna Campion</t>
  </si>
  <si>
    <t>1765545.0</t>
  </si>
  <si>
    <t>India Take One Productions</t>
  </si>
  <si>
    <t>Virus</t>
  </si>
  <si>
    <t>John Bruno</t>
  </si>
  <si>
    <t>30657854.0</t>
  </si>
  <si>
    <t>Mutual Film Company</t>
  </si>
  <si>
    <t>Superstar</t>
  </si>
  <si>
    <t>October 8, 1999 (United States)</t>
  </si>
  <si>
    <t>Bruce McCulloch</t>
  </si>
  <si>
    <t>Molly Shannon</t>
  </si>
  <si>
    <t>30636478.0</t>
  </si>
  <si>
    <t>The Best Man</t>
  </si>
  <si>
    <t>Malcolm D. Lee</t>
  </si>
  <si>
    <t>Taye Diggs</t>
  </si>
  <si>
    <t>34573780.0</t>
  </si>
  <si>
    <t>Dick</t>
  </si>
  <si>
    <t>August 4, 1999 (United States)</t>
  </si>
  <si>
    <t>6262878.0</t>
  </si>
  <si>
    <t>Canal+ Droits Audiovisuels</t>
  </si>
  <si>
    <t>The War Zone</t>
  </si>
  <si>
    <t>June 11, 1999 (Italy)</t>
  </si>
  <si>
    <t>Alexander Stuart</t>
  </si>
  <si>
    <t>Ray Winstone</t>
  </si>
  <si>
    <t>254441.0</t>
  </si>
  <si>
    <t>True Crime</t>
  </si>
  <si>
    <t>Andrew Klavan</t>
  </si>
  <si>
    <t>16649768.0</t>
  </si>
  <si>
    <t>Titus</t>
  </si>
  <si>
    <t>February 11, 2000 (United States)</t>
  </si>
  <si>
    <t>Julie Taymor</t>
  </si>
  <si>
    <t>2259680.0</t>
  </si>
  <si>
    <t>Clear Blue Sky Productions</t>
  </si>
  <si>
    <t>Forces of Nature</t>
  </si>
  <si>
    <t>93900680.0</t>
  </si>
  <si>
    <t>Better Than Chocolate</t>
  </si>
  <si>
    <t>August 13, 1999 (Canada)</t>
  </si>
  <si>
    <t>Anne Wheeler</t>
  </si>
  <si>
    <t>Peggy Thompson</t>
  </si>
  <si>
    <t>Wendy Crewson</t>
  </si>
  <si>
    <t>2015406.0</t>
  </si>
  <si>
    <t>British Columbia Film</t>
  </si>
  <si>
    <t>Body Shots</t>
  </si>
  <si>
    <t>January 21, 2000 (Spain)</t>
  </si>
  <si>
    <t>Joe Basile</t>
  </si>
  <si>
    <t>752122.0</t>
  </si>
  <si>
    <t>Angela's Ashes</t>
  </si>
  <si>
    <t>January 21, 2000 (United States)</t>
  </si>
  <si>
    <t>Frank McCourt</t>
  </si>
  <si>
    <t>13042112.0</t>
  </si>
  <si>
    <t>David Brown Productions</t>
  </si>
  <si>
    <t>Universal Soldier: the Return</t>
  </si>
  <si>
    <t>Mic Rodgers</t>
  </si>
  <si>
    <t>10667893.0</t>
  </si>
  <si>
    <t>Anna and the King</t>
  </si>
  <si>
    <t>Anna Leonowens</t>
  </si>
  <si>
    <t>113996937.0</t>
  </si>
  <si>
    <t>Humanity</t>
  </si>
  <si>
    <t>October 27, 1999 (France)</t>
  </si>
  <si>
    <t>Bruno Dumont</t>
  </si>
  <si>
    <t>Emmanuel Schotté</t>
  </si>
  <si>
    <t>3B Productions</t>
  </si>
  <si>
    <t>The End of the Affair</t>
  </si>
  <si>
    <t>10827816.0</t>
  </si>
  <si>
    <t>Mystery, Alaska</t>
  </si>
  <si>
    <t>8891623.0</t>
  </si>
  <si>
    <t>Baldwin/Cohen Productions</t>
  </si>
  <si>
    <t>Baby Geniuses</t>
  </si>
  <si>
    <t>March 12, 1999 (United States)</t>
  </si>
  <si>
    <t>Steven Paul</t>
  </si>
  <si>
    <t>36450736.0</t>
  </si>
  <si>
    <t>Crystal Sky Worldwide</t>
  </si>
  <si>
    <t>My Favorite Martian</t>
  </si>
  <si>
    <t>John L. Greene</t>
  </si>
  <si>
    <t>36850101.0</t>
  </si>
  <si>
    <t>Beau travail</t>
  </si>
  <si>
    <t>May 3, 2000 (France)</t>
  </si>
  <si>
    <t>Denis Lavant</t>
  </si>
  <si>
    <t>La Sept-Arte</t>
  </si>
  <si>
    <t>Anywhere But Here</t>
  </si>
  <si>
    <t>Mona Simpson</t>
  </si>
  <si>
    <t>23631929.0</t>
  </si>
  <si>
    <t>Ride with the Devil</t>
  </si>
  <si>
    <t>Daniel Woodrell</t>
  </si>
  <si>
    <t>635096.0</t>
  </si>
  <si>
    <t>200 Cigarettes</t>
  </si>
  <si>
    <t>Risa Bramon Garcia</t>
  </si>
  <si>
    <t>Shana Larsen</t>
  </si>
  <si>
    <t>6852450.0</t>
  </si>
  <si>
    <t>Dogstar Films</t>
  </si>
  <si>
    <t>Edtv</t>
  </si>
  <si>
    <t>March 26, 1999 (United States)</t>
  </si>
  <si>
    <t>Émile Gaudreault</t>
  </si>
  <si>
    <t>35242897.0</t>
  </si>
  <si>
    <t>July 14, 2000 (United States)</t>
  </si>
  <si>
    <t>7918035.0</t>
  </si>
  <si>
    <t>Random Hearts</t>
  </si>
  <si>
    <t>64000000.0</t>
  </si>
  <si>
    <t>74608570.0</t>
  </si>
  <si>
    <t>Mickey Blue Eyes</t>
  </si>
  <si>
    <t>Adam Scheinman</t>
  </si>
  <si>
    <t>54264342.0</t>
  </si>
  <si>
    <t>Asterix and Obelix vs. Caesar</t>
  </si>
  <si>
    <t>René Goscinny</t>
  </si>
  <si>
    <t>1632567.0</t>
  </si>
  <si>
    <t>Fantasia 2000</t>
  </si>
  <si>
    <t>June 16, 2000 (United States)</t>
  </si>
  <si>
    <t>Eric Goldberg</t>
  </si>
  <si>
    <t>James Levine</t>
  </si>
  <si>
    <t>90874570.0</t>
  </si>
  <si>
    <t>The Rage: Carrie 2</t>
  </si>
  <si>
    <t>Emily Bergl</t>
  </si>
  <si>
    <t>17762705.0</t>
  </si>
  <si>
    <t>The Astronaut's Wife</t>
  </si>
  <si>
    <t>Rand Ravich</t>
  </si>
  <si>
    <t>Charlize Theron</t>
  </si>
  <si>
    <t>19598588.0</t>
  </si>
  <si>
    <t>Muppets from Space</t>
  </si>
  <si>
    <t>July 14, 1999 (United States)</t>
  </si>
  <si>
    <t>Tim Hill</t>
  </si>
  <si>
    <t>Jerry Juhl</t>
  </si>
  <si>
    <t>Dave Goelz</t>
  </si>
  <si>
    <t>22323612.0</t>
  </si>
  <si>
    <t>Jim Henson Pictures</t>
  </si>
  <si>
    <t>The Wind Will Carry Us</t>
  </si>
  <si>
    <t>November 24, 1999 (France)</t>
  </si>
  <si>
    <t>Mahmoud Aiden</t>
  </si>
  <si>
    <t>Behzad Dorani</t>
  </si>
  <si>
    <t>259510.0</t>
  </si>
  <si>
    <t>Eye of the Beholder</t>
  </si>
  <si>
    <t>January 28, 2000 (United States)</t>
  </si>
  <si>
    <t>Marc Behm</t>
  </si>
  <si>
    <t>17589705.0</t>
  </si>
  <si>
    <t>Ambridge Film Partnership</t>
  </si>
  <si>
    <t>The Wood</t>
  </si>
  <si>
    <t>Rick Famuyiwa</t>
  </si>
  <si>
    <t>Elayn J. Taylor</t>
  </si>
  <si>
    <t>25059640.0</t>
  </si>
  <si>
    <t>Flawless</t>
  </si>
  <si>
    <t>4488529.0</t>
  </si>
  <si>
    <t>Tribeca Productions</t>
  </si>
  <si>
    <t>Love Stinks</t>
  </si>
  <si>
    <t>Jeff Franklin</t>
  </si>
  <si>
    <t>French Stewart</t>
  </si>
  <si>
    <t>2924635.0</t>
  </si>
  <si>
    <t>Baumgarten-Prophet Entertainment</t>
  </si>
  <si>
    <t>Pushing Tin</t>
  </si>
  <si>
    <t>Darcy Frey</t>
  </si>
  <si>
    <t>8408835.0</t>
  </si>
  <si>
    <t>3 Miles Apart Productions Ltd.</t>
  </si>
  <si>
    <t>The Adventures of Elmo in Grouchland</t>
  </si>
  <si>
    <t>Gary Halvorson</t>
  </si>
  <si>
    <t>Mitchell Kriegman</t>
  </si>
  <si>
    <t>Kevin Clash</t>
  </si>
  <si>
    <t>11683047.0</t>
  </si>
  <si>
    <t>In Dreams</t>
  </si>
  <si>
    <t>Bari Wood</t>
  </si>
  <si>
    <t>Annette Bening</t>
  </si>
  <si>
    <t>12017369.0</t>
  </si>
  <si>
    <t>Topsy-Turvy</t>
  </si>
  <si>
    <t>Jim Broadbent</t>
  </si>
  <si>
    <t>6208548.0</t>
  </si>
  <si>
    <t>Goldwyn Films</t>
  </si>
  <si>
    <t>Instinct</t>
  </si>
  <si>
    <t>June 4, 1999 (United States)</t>
  </si>
  <si>
    <t>34105207.0</t>
  </si>
  <si>
    <t>Spyglass Entertainment</t>
  </si>
  <si>
    <t>Dudley Do-Right</t>
  </si>
  <si>
    <t>9974410.0</t>
  </si>
  <si>
    <t>The Deep End of the Ocean</t>
  </si>
  <si>
    <t>Jacquelyn Mitchard</t>
  </si>
  <si>
    <t>28121100.0</t>
  </si>
  <si>
    <t>Outside Providence</t>
  </si>
  <si>
    <t>September 1, 1999 (United States)</t>
  </si>
  <si>
    <t>Michael Corrente</t>
  </si>
  <si>
    <t>Shawn Hatosy</t>
  </si>
  <si>
    <t>7302522.0</t>
  </si>
  <si>
    <t>Kikujiro</t>
  </si>
  <si>
    <t>May 26, 2000 (United States)</t>
  </si>
  <si>
    <t>461259.0</t>
  </si>
  <si>
    <t>Simply Irresistible</t>
  </si>
  <si>
    <t>Mark Tarlov</t>
  </si>
  <si>
    <t>Judith Roberts</t>
  </si>
  <si>
    <t>4398989.0</t>
  </si>
  <si>
    <t>Godzilla 2000: Millennium</t>
  </si>
  <si>
    <t>August 18, 2000 (United States)</t>
  </si>
  <si>
    <t>Takao Okawara</t>
  </si>
  <si>
    <t>Hiroshi Kashiwabara</t>
  </si>
  <si>
    <t>Takehiro Murata</t>
  </si>
  <si>
    <t>12924063.0</t>
  </si>
  <si>
    <t>Toho Pictures</t>
  </si>
  <si>
    <t>The Story of Us</t>
  </si>
  <si>
    <t>58900031.0</t>
  </si>
  <si>
    <t>East Is East</t>
  </si>
  <si>
    <t>June 2, 2000 (United States)</t>
  </si>
  <si>
    <t>Damien O'Donnell</t>
  </si>
  <si>
    <t>Ayub Khan-Din</t>
  </si>
  <si>
    <t>Om Puri</t>
  </si>
  <si>
    <t>4177818.0</t>
  </si>
  <si>
    <t>FilmFour</t>
  </si>
  <si>
    <t>Pokémon the Movie 2000</t>
  </si>
  <si>
    <t>July 21, 2000 (United States)</t>
  </si>
  <si>
    <t>Michael Haigney</t>
  </si>
  <si>
    <t>133949270.0</t>
  </si>
  <si>
    <t>4 Kids Entertainment</t>
  </si>
  <si>
    <t>Sweet and Lowdown</t>
  </si>
  <si>
    <t>29750000.0</t>
  </si>
  <si>
    <t>4525794.0</t>
  </si>
  <si>
    <t>Bats</t>
  </si>
  <si>
    <t>Louis Morneau</t>
  </si>
  <si>
    <t>John Logan</t>
  </si>
  <si>
    <t>5250000.0</t>
  </si>
  <si>
    <t>10155690.0</t>
  </si>
  <si>
    <t>Destination Films</t>
  </si>
  <si>
    <t>At First Sight</t>
  </si>
  <si>
    <t>22365133.0</t>
  </si>
  <si>
    <t>An Ideal Husband</t>
  </si>
  <si>
    <t>18542974.0</t>
  </si>
  <si>
    <t>Coming Soon</t>
  </si>
  <si>
    <t>April 17, 1999 (United States)</t>
  </si>
  <si>
    <t>Colette Burson</t>
  </si>
  <si>
    <t>Bonnie Root</t>
  </si>
  <si>
    <t>5453.0</t>
  </si>
  <si>
    <t>Tea with Mussolini</t>
  </si>
  <si>
    <t>John Mortimer</t>
  </si>
  <si>
    <t>14401563.0</t>
  </si>
  <si>
    <t>Medusa Film</t>
  </si>
  <si>
    <t>Gloria</t>
  </si>
  <si>
    <t>4197729.0</t>
  </si>
  <si>
    <t>Cookie's Fortune</t>
  </si>
  <si>
    <t>Anne Rapp</t>
  </si>
  <si>
    <t>10920544.0</t>
  </si>
  <si>
    <t>Elysian Dreams</t>
  </si>
  <si>
    <t>Julien Donkey-Boy</t>
  </si>
  <si>
    <t>September 13, 2000 (France)</t>
  </si>
  <si>
    <t>Ewen Bremner</t>
  </si>
  <si>
    <t>92442.0</t>
  </si>
  <si>
    <t>Three to Tango</t>
  </si>
  <si>
    <t>Damon Santostefano</t>
  </si>
  <si>
    <t>Rodney Patrick Vaccaro</t>
  </si>
  <si>
    <t>10570375.0</t>
  </si>
  <si>
    <t>Onegin</t>
  </si>
  <si>
    <t>November 19, 1999 (United Kingdom)</t>
  </si>
  <si>
    <t>Martha Fiennes</t>
  </si>
  <si>
    <t>Peter Ettedgui</t>
  </si>
  <si>
    <t>206128.0</t>
  </si>
  <si>
    <t>7 Arts International</t>
  </si>
  <si>
    <t>Jin-Roh: The Wolf Brigade</t>
  </si>
  <si>
    <t>November 17, 1999 (France)</t>
  </si>
  <si>
    <t>Hiroyuki Okiura</t>
  </si>
  <si>
    <t>Michael Dobson</t>
  </si>
  <si>
    <t>94591.0</t>
  </si>
  <si>
    <t>Mumford</t>
  </si>
  <si>
    <t>Loren Dean</t>
  </si>
  <si>
    <t>4555459.0</t>
  </si>
  <si>
    <t>Wing Commander</t>
  </si>
  <si>
    <t>Chris Roberts</t>
  </si>
  <si>
    <t>11578059.0</t>
  </si>
  <si>
    <t>The Corruptor</t>
  </si>
  <si>
    <t>Robert Pucci</t>
  </si>
  <si>
    <t>24493601.0</t>
  </si>
  <si>
    <t>Snow Falling on Cedars</t>
  </si>
  <si>
    <t>David Guterson</t>
  </si>
  <si>
    <t>23049593.0</t>
  </si>
  <si>
    <t>Music of the Heart</t>
  </si>
  <si>
    <t>14936407.0</t>
  </si>
  <si>
    <t>Craven-Maddalena Films</t>
  </si>
  <si>
    <t>The Love Letter</t>
  </si>
  <si>
    <t>May 21, 1999 (United States)</t>
  </si>
  <si>
    <t>Peter Ho-Sun Chan</t>
  </si>
  <si>
    <t>Cathleen Schine</t>
  </si>
  <si>
    <t>9177355.0</t>
  </si>
  <si>
    <t>The Bachelor</t>
  </si>
  <si>
    <t>Gary Sinyor</t>
  </si>
  <si>
    <t>Roi Cooper Megrue</t>
  </si>
  <si>
    <t>51000000.0</t>
  </si>
  <si>
    <t>36911617.0</t>
  </si>
  <si>
    <t>In Too Deep</t>
  </si>
  <si>
    <t>August 25, 1999 (United States)</t>
  </si>
  <si>
    <t>Michael Rymer</t>
  </si>
  <si>
    <t>Michael Henry Brown</t>
  </si>
  <si>
    <t>14011454.0</t>
  </si>
  <si>
    <t>Black &amp; White</t>
  </si>
  <si>
    <t>April 5, 2000 (United States)</t>
  </si>
  <si>
    <t>5541431.0</t>
  </si>
  <si>
    <t>Bigel / Mailer Films</t>
  </si>
  <si>
    <t>Crazy in Alabama</t>
  </si>
  <si>
    <t>Mark Childress</t>
  </si>
  <si>
    <t>2005840.0</t>
  </si>
  <si>
    <t>Lost &amp; Found</t>
  </si>
  <si>
    <t>J.B. Cook</t>
  </si>
  <si>
    <t>David Spade</t>
  </si>
  <si>
    <t>6552255.0</t>
  </si>
  <si>
    <t>Alcon Entertainment</t>
  </si>
  <si>
    <t>The Piano Player</t>
  </si>
  <si>
    <t>October 21, 1999 (Germany)</t>
  </si>
  <si>
    <t>Rolf Schübel</t>
  </si>
  <si>
    <t>Ruth Toma</t>
  </si>
  <si>
    <t>Joachim Król</t>
  </si>
  <si>
    <t>646532.0</t>
  </si>
  <si>
    <t>Studio Hamburg Filmproduktion</t>
  </si>
  <si>
    <t>The Mod Squad</t>
  </si>
  <si>
    <t>Scott Silver</t>
  </si>
  <si>
    <t>Buddy Ruskin</t>
  </si>
  <si>
    <t>13263993.0</t>
  </si>
  <si>
    <t>Best Laid Plans</t>
  </si>
  <si>
    <t>May 14, 1999 (United Kingdom)</t>
  </si>
  <si>
    <t>Mike Barker</t>
  </si>
  <si>
    <t>Alessandro Nivola</t>
  </si>
  <si>
    <t>27816.0</t>
  </si>
  <si>
    <t>Play It to the Bone</t>
  </si>
  <si>
    <t>8678812.0</t>
  </si>
  <si>
    <t>Play It Inc.</t>
  </si>
  <si>
    <t>Jakob the Liar</t>
  </si>
  <si>
    <t>Peter Kassovitz</t>
  </si>
  <si>
    <t>Jurek Becker</t>
  </si>
  <si>
    <t>4956401.0</t>
  </si>
  <si>
    <t>Cradle Will Rock</t>
  </si>
  <si>
    <t>Hank Azaria</t>
  </si>
  <si>
    <t>2986932.0</t>
  </si>
  <si>
    <t>Cradle Productions Inc.</t>
  </si>
  <si>
    <t>Plunkett &amp; Macleane</t>
  </si>
  <si>
    <t>April 2, 1999 (United Kingdom)</t>
  </si>
  <si>
    <t>Jake Scott</t>
  </si>
  <si>
    <t>Selwyn Roberts</t>
  </si>
  <si>
    <t>474900.0</t>
  </si>
  <si>
    <t>Breakfast of Champions</t>
  </si>
  <si>
    <t>February 18, 1999 (Germany)</t>
  </si>
  <si>
    <t>Kurt Vonnegut Jr.</t>
  </si>
  <si>
    <t>178278.0</t>
  </si>
  <si>
    <t>Flying Heart Films</t>
  </si>
  <si>
    <t>The Winslow Boy</t>
  </si>
  <si>
    <t>October 29, 1999 (United Kingdom)</t>
  </si>
  <si>
    <t>Rebecca Pidgeon</t>
  </si>
  <si>
    <t>3957934.0</t>
  </si>
  <si>
    <t>Winslow Partners Ltd.</t>
  </si>
  <si>
    <t>Liberty Heights</t>
  </si>
  <si>
    <t>December 31, 1999 (United States)</t>
  </si>
  <si>
    <t>Adrien Brody</t>
  </si>
  <si>
    <t>3736868.0</t>
  </si>
  <si>
    <t>The Color of Paradise</t>
  </si>
  <si>
    <t>September 7, 2000 (Australia)</t>
  </si>
  <si>
    <t>Hossein Mahjoub</t>
  </si>
  <si>
    <t>2777552.0</t>
  </si>
  <si>
    <t>Varahonar Company</t>
  </si>
  <si>
    <t>Rosetta</t>
  </si>
  <si>
    <t>September 22, 1999 (Belgium)</t>
  </si>
  <si>
    <t>Jean-Pierre Dardenne</t>
  </si>
  <si>
    <t>Émilie Dequenne</t>
  </si>
  <si>
    <t>293092.0</t>
  </si>
  <si>
    <t>Trick</t>
  </si>
  <si>
    <t>Jim Fall</t>
  </si>
  <si>
    <t>Jason Schafer</t>
  </si>
  <si>
    <t>Christian Campbell</t>
  </si>
  <si>
    <t>450000.0</t>
  </si>
  <si>
    <t>2087228.0</t>
  </si>
  <si>
    <t>A Room for Romeo Brass</t>
  </si>
  <si>
    <t>February 4, 2000 (United Kingdom)</t>
  </si>
  <si>
    <t>Shane Meadows</t>
  </si>
  <si>
    <t>Robyn Slovo</t>
  </si>
  <si>
    <t>Martin Arrowsmith</t>
  </si>
  <si>
    <t>19478.0</t>
  </si>
  <si>
    <t>An Affair of Love</t>
  </si>
  <si>
    <t>September 4, 1999 (France)</t>
  </si>
  <si>
    <t>Frédéric Fonteyne</t>
  </si>
  <si>
    <t>Philippe Blasband</t>
  </si>
  <si>
    <t>401299.0</t>
  </si>
  <si>
    <t>Artémis Productions</t>
  </si>
  <si>
    <t>The Loss of Sexual Innocence</t>
  </si>
  <si>
    <t>January 7, 2000 (United Kingdom)</t>
  </si>
  <si>
    <t>164022.0</t>
  </si>
  <si>
    <t>Newmarket Capital Group</t>
  </si>
  <si>
    <t>Aimee &amp; Jaguar</t>
  </si>
  <si>
    <t>February 11, 1999 (Germany)</t>
  </si>
  <si>
    <t>Max Färberböck</t>
  </si>
  <si>
    <t>Maria Schrader</t>
  </si>
  <si>
    <t>927107.0</t>
  </si>
  <si>
    <t>Senator Film Produktion</t>
  </si>
  <si>
    <t>The Out-of-Towners</t>
  </si>
  <si>
    <t>April 2, 1999 (United States)</t>
  </si>
  <si>
    <t>28544120.0</t>
  </si>
  <si>
    <t>Cherry Alley Productions</t>
  </si>
  <si>
    <t>A Map of the World</t>
  </si>
  <si>
    <t>Scott Elliott</t>
  </si>
  <si>
    <t>Jane Hamilton</t>
  </si>
  <si>
    <t>570708.0</t>
  </si>
  <si>
    <t>Cinerenta Medienbeteiligungs KG</t>
  </si>
  <si>
    <t>The Minus Man</t>
  </si>
  <si>
    <t>Lew McCreary</t>
  </si>
  <si>
    <t>370668.0</t>
  </si>
  <si>
    <t>Terror Firmer</t>
  </si>
  <si>
    <t>June 20, 1999 (United States)</t>
  </si>
  <si>
    <t>Patrick Cassidy</t>
  </si>
  <si>
    <t>Will Keenan</t>
  </si>
  <si>
    <t>Santa Monica Holdings</t>
  </si>
  <si>
    <t>8 ½ Women</t>
  </si>
  <si>
    <t>December 10, 1999 (United Kingdom)</t>
  </si>
  <si>
    <t>John Standing</t>
  </si>
  <si>
    <t>437568.0</t>
  </si>
  <si>
    <t>Woodline Productions</t>
  </si>
  <si>
    <t>The King and I</t>
  </si>
  <si>
    <t>Oscar Hammerstein II</t>
  </si>
  <si>
    <t>11993021.0</t>
  </si>
  <si>
    <t>Jesus' Son</t>
  </si>
  <si>
    <t>July 7, 2000 (United States)</t>
  </si>
  <si>
    <t>Alison Maclean</t>
  </si>
  <si>
    <t>Denis Johnson</t>
  </si>
  <si>
    <t>1302067.0</t>
  </si>
  <si>
    <t>Evenstar Films</t>
  </si>
  <si>
    <t>Happy, Texas</t>
  </si>
  <si>
    <t>December 3, 1999 (United Kingdom)</t>
  </si>
  <si>
    <t>Mark Illsley</t>
  </si>
  <si>
    <t>Ed Stone</t>
  </si>
  <si>
    <t>Jeremy Northam</t>
  </si>
  <si>
    <t>1955933.0</t>
  </si>
  <si>
    <t>Marked Entertainment</t>
  </si>
  <si>
    <t>La fille sur le pont</t>
  </si>
  <si>
    <t>March 31, 1999 (France)</t>
  </si>
  <si>
    <t>Serge Frydman</t>
  </si>
  <si>
    <t>Vanessa Paradis</t>
  </si>
  <si>
    <t>Joe the King</t>
  </si>
  <si>
    <t>Noah Fleiss</t>
  </si>
  <si>
    <t>60279.0</t>
  </si>
  <si>
    <t>49th Parallel Productions</t>
  </si>
  <si>
    <t>Almost Famous</t>
  </si>
  <si>
    <t>September 22, 2000 (United States)</t>
  </si>
  <si>
    <t>47386287.0</t>
  </si>
  <si>
    <t>American Psycho</t>
  </si>
  <si>
    <t>April 14, 2000 (United States)</t>
  </si>
  <si>
    <t>514000.0</t>
  </si>
  <si>
    <t>34266564.0</t>
  </si>
  <si>
    <t>Am Psycho Productions</t>
  </si>
  <si>
    <t>103000000.0</t>
  </si>
  <si>
    <t>465380802.0</t>
  </si>
  <si>
    <t>Snatch</t>
  </si>
  <si>
    <t>January 19, 2001 (United States)</t>
  </si>
  <si>
    <t>Jason Statham</t>
  </si>
  <si>
    <t>83557872.0</t>
  </si>
  <si>
    <t>Requiem for a Dream</t>
  </si>
  <si>
    <t>December 15, 2000 (United States)</t>
  </si>
  <si>
    <t>786000.0</t>
  </si>
  <si>
    <t>7390108.0</t>
  </si>
  <si>
    <t>Memento</t>
  </si>
  <si>
    <t>May 25, 2001 (United States)</t>
  </si>
  <si>
    <t>40047078.0</t>
  </si>
  <si>
    <t>Malena</t>
  </si>
  <si>
    <t>February 2, 2001 (United States)</t>
  </si>
  <si>
    <t>Monica Bellucci</t>
  </si>
  <si>
    <t>14493284.0</t>
  </si>
  <si>
    <t>December 22, 2000 (United States)</t>
  </si>
  <si>
    <t>542000.0</t>
  </si>
  <si>
    <t>William Broyles Jr.</t>
  </si>
  <si>
    <t>429632142.0</t>
  </si>
  <si>
    <t>Scary Movie</t>
  </si>
  <si>
    <t>Anna Faris</t>
  </si>
  <si>
    <t>278019771.0</t>
  </si>
  <si>
    <t>June 30, 2000 (United States)</t>
  </si>
  <si>
    <t>Sebastian Junger</t>
  </si>
  <si>
    <t>328718434.0</t>
  </si>
  <si>
    <t>Coyote Ugly</t>
  </si>
  <si>
    <t>August 4, 2000 (United States)</t>
  </si>
  <si>
    <t>David McNally</t>
  </si>
  <si>
    <t>Gina Wendkos</t>
  </si>
  <si>
    <t>Piper Perabo</t>
  </si>
  <si>
    <t>113916474.0</t>
  </si>
  <si>
    <t>X-Men</t>
  </si>
  <si>
    <t>582000.0</t>
  </si>
  <si>
    <t>Tom DeSanto</t>
  </si>
  <si>
    <t>296339528.0</t>
  </si>
  <si>
    <t>Space Cowboys</t>
  </si>
  <si>
    <t>Ken Kaufman</t>
  </si>
  <si>
    <t>128884132.0</t>
  </si>
  <si>
    <t>Clipsal Films</t>
  </si>
  <si>
    <t>The Patriot</t>
  </si>
  <si>
    <t>June 28, 2000 (United States)</t>
  </si>
  <si>
    <t>215294342.0</t>
  </si>
  <si>
    <t>165.0</t>
  </si>
  <si>
    <t>Erin Brockovich</t>
  </si>
  <si>
    <t>March 17, 2000 (United States)</t>
  </si>
  <si>
    <t>256271286.0</t>
  </si>
  <si>
    <t>Unbreakable</t>
  </si>
  <si>
    <t>November 22, 2000 (United States)</t>
  </si>
  <si>
    <t>396000.0</t>
  </si>
  <si>
    <t>248118121.0</t>
  </si>
  <si>
    <t>Charlie's Angels</t>
  </si>
  <si>
    <t>November 3, 2000 (United States)</t>
  </si>
  <si>
    <t>McG</t>
  </si>
  <si>
    <t>Ryan Rowe</t>
  </si>
  <si>
    <t>264105545.0</t>
  </si>
  <si>
    <t>Road Trip</t>
  </si>
  <si>
    <t>Todd Phillips</t>
  </si>
  <si>
    <t>Breckin Meyer</t>
  </si>
  <si>
    <t>119754278.0</t>
  </si>
  <si>
    <t>The Beach</t>
  </si>
  <si>
    <t>228000.0</t>
  </si>
  <si>
    <t>144056873.0</t>
  </si>
  <si>
    <t>Figment Films</t>
  </si>
  <si>
    <t>Bring It on</t>
  </si>
  <si>
    <t>August 25, 2000 (United States)</t>
  </si>
  <si>
    <t>Peyton Reed</t>
  </si>
  <si>
    <t>Jessica Bendinger</t>
  </si>
  <si>
    <t>90449929.0</t>
  </si>
  <si>
    <t>Remember the Titans</t>
  </si>
  <si>
    <t>September 29, 2000 (United States)</t>
  </si>
  <si>
    <t>Gregory Allen Howard</t>
  </si>
  <si>
    <t>136771683.0</t>
  </si>
  <si>
    <t>Jerry Bruckheimer Films</t>
  </si>
  <si>
    <t>May 24, 2000 (United States)</t>
  </si>
  <si>
    <t>322000.0</t>
  </si>
  <si>
    <t>546388108.0</t>
  </si>
  <si>
    <t>O Brother, Where Art Thou?</t>
  </si>
  <si>
    <t>Homer</t>
  </si>
  <si>
    <t>71870729.0</t>
  </si>
  <si>
    <t>The 6th Day</t>
  </si>
  <si>
    <t>November 17, 2000 (United States)</t>
  </si>
  <si>
    <t>Cormac Wibberley</t>
  </si>
  <si>
    <t>96085477.0</t>
  </si>
  <si>
    <t>Chicken Run</t>
  </si>
  <si>
    <t>June 23, 2000 (United States)</t>
  </si>
  <si>
    <t>181000.0</t>
  </si>
  <si>
    <t>Peter Lord</t>
  </si>
  <si>
    <t>224834564.0</t>
  </si>
  <si>
    <t>Aardman Animations</t>
  </si>
  <si>
    <t>The Cell</t>
  </si>
  <si>
    <t>Tarsem Singh</t>
  </si>
  <si>
    <t>Mark Protosevich</t>
  </si>
  <si>
    <t>104155843.0</t>
  </si>
  <si>
    <t>Final Destination</t>
  </si>
  <si>
    <t>236000.0</t>
  </si>
  <si>
    <t>James Wong</t>
  </si>
  <si>
    <t>Glen Morgan</t>
  </si>
  <si>
    <t>112880294.0</t>
  </si>
  <si>
    <t>Traffic</t>
  </si>
  <si>
    <t>January 5, 2001 (United States)</t>
  </si>
  <si>
    <t>207515725.0</t>
  </si>
  <si>
    <t>Compulsion Inc.</t>
  </si>
  <si>
    <t>Sexy Beast</t>
  </si>
  <si>
    <t>July 13, 2001 (United States)</t>
  </si>
  <si>
    <t>Jonathan Glazer</t>
  </si>
  <si>
    <t>Louis Mellis</t>
  </si>
  <si>
    <t>10045677.0</t>
  </si>
  <si>
    <t>In the Mood for Love</t>
  </si>
  <si>
    <t>March 9, 2001 (United States)</t>
  </si>
  <si>
    <t>Tony Chiu-Wai Leung</t>
  </si>
  <si>
    <t>14244250.0</t>
  </si>
  <si>
    <t>What Lies Beneath</t>
  </si>
  <si>
    <t>Clark Gregg</t>
  </si>
  <si>
    <t>291420351.0</t>
  </si>
  <si>
    <t>The Emperor's New Groove</t>
  </si>
  <si>
    <t>Chris Williams</t>
  </si>
  <si>
    <t>169661687.0</t>
  </si>
  <si>
    <t>Crouching Tiger, Hidden Dragon</t>
  </si>
  <si>
    <t>January 12, 2001 (United States)</t>
  </si>
  <si>
    <t>258000.0</t>
  </si>
  <si>
    <t>Hui-Ling Wang</t>
  </si>
  <si>
    <t>213525736.0</t>
  </si>
  <si>
    <t>Asia Union Film &amp; Entertainment Ltd.</t>
  </si>
  <si>
    <t>Gone in 60 Seconds</t>
  </si>
  <si>
    <t>June 9, 2000 (United States)</t>
  </si>
  <si>
    <t>H.B. Halicki</t>
  </si>
  <si>
    <t>237202299.0</t>
  </si>
  <si>
    <t>Dude, Where's My Car?</t>
  </si>
  <si>
    <t>Danny Leiner</t>
  </si>
  <si>
    <t>Philip Stark</t>
  </si>
  <si>
    <t>Ashton Kutcher</t>
  </si>
  <si>
    <t>73180723.0</t>
  </si>
  <si>
    <t>October 6, 2000 (United States)</t>
  </si>
  <si>
    <t>317000.0</t>
  </si>
  <si>
    <t>Greg Glienna</t>
  </si>
  <si>
    <t>330444045.0</t>
  </si>
  <si>
    <t>Pitch Black</t>
  </si>
  <si>
    <t>53187659.0</t>
  </si>
  <si>
    <t>Hollow Man</t>
  </si>
  <si>
    <t>190213455.0</t>
  </si>
  <si>
    <t>Ginger Snaps</t>
  </si>
  <si>
    <t>May 11, 2001 (Canada)</t>
  </si>
  <si>
    <t>John Fawcett</t>
  </si>
  <si>
    <t>Karen Walton</t>
  </si>
  <si>
    <t>Emily Perkins</t>
  </si>
  <si>
    <t>2554.0</t>
  </si>
  <si>
    <t>Copperheart Entertainment</t>
  </si>
  <si>
    <t>Miss Congeniality</t>
  </si>
  <si>
    <t>194000.0</t>
  </si>
  <si>
    <t>212742720.0</t>
  </si>
  <si>
    <t>High Fidelity</t>
  </si>
  <si>
    <t>47126295.0</t>
  </si>
  <si>
    <t>Battlefield Earth</t>
  </si>
  <si>
    <t>May 12, 2000 (United States)</t>
  </si>
  <si>
    <t>Corey Mandell</t>
  </si>
  <si>
    <t>29725663.0</t>
  </si>
  <si>
    <t>Scream 3</t>
  </si>
  <si>
    <t>February 4, 2000 (United States)</t>
  </si>
  <si>
    <t>David Arquette</t>
  </si>
  <si>
    <t>161834276.0</t>
  </si>
  <si>
    <t>Best in Show</t>
  </si>
  <si>
    <t>Fred Willard</t>
  </si>
  <si>
    <t>20789556.0</t>
  </si>
  <si>
    <t>The Whole Nine Yards</t>
  </si>
  <si>
    <t>Mitchell Kapner</t>
  </si>
  <si>
    <t>41300000.0</t>
  </si>
  <si>
    <t>106371651.0</t>
  </si>
  <si>
    <t>Joanne Harris</t>
  </si>
  <si>
    <t>152699976.0</t>
  </si>
  <si>
    <t>Billy Elliot</t>
  </si>
  <si>
    <t>November 10, 2000 (United States)</t>
  </si>
  <si>
    <t>Stephen Daldry</t>
  </si>
  <si>
    <t>Lee Hall</t>
  </si>
  <si>
    <t>Jamie Bell</t>
  </si>
  <si>
    <t>109283018.0</t>
  </si>
  <si>
    <t>Amores Perros</t>
  </si>
  <si>
    <t>April 13, 2001 (United States)</t>
  </si>
  <si>
    <t>Alejandro G. Iñárritu</t>
  </si>
  <si>
    <t>Guillermo Arriaga</t>
  </si>
  <si>
    <t>Emilio Echevarría</t>
  </si>
  <si>
    <t>20908467.0</t>
  </si>
  <si>
    <t>Altavista Films</t>
  </si>
  <si>
    <t>Me, Myself &amp; Irene</t>
  </si>
  <si>
    <t>226000.0</t>
  </si>
  <si>
    <t>149270999.0</t>
  </si>
  <si>
    <t>U-571</t>
  </si>
  <si>
    <t>April 21, 2000 (United States)</t>
  </si>
  <si>
    <t>127666415.0</t>
  </si>
  <si>
    <t>Bedazzled</t>
  </si>
  <si>
    <t>Peter Cook</t>
  </si>
  <si>
    <t>90383208.0</t>
  </si>
  <si>
    <t>The Road to El Dorado</t>
  </si>
  <si>
    <t>Bibo Bergeron</t>
  </si>
  <si>
    <t>76432727.0</t>
  </si>
  <si>
    <t>Scarlet Diva</t>
  </si>
  <si>
    <t>May 26, 2000 (Italy)</t>
  </si>
  <si>
    <t>Asia Argento</t>
  </si>
  <si>
    <t>18062.0</t>
  </si>
  <si>
    <t>Opera Film (II)</t>
  </si>
  <si>
    <t>Eric Leighton</t>
  </si>
  <si>
    <t>Thom Enriquez</t>
  </si>
  <si>
    <t>127500000.0</t>
  </si>
  <si>
    <t>349822765.0</t>
  </si>
  <si>
    <t>219000.0</t>
  </si>
  <si>
    <t>Dr. Seuss</t>
  </si>
  <si>
    <t>123000000.0</t>
  </si>
  <si>
    <t>363597184.0</t>
  </si>
  <si>
    <t>Dancer in the Dark</t>
  </si>
  <si>
    <t>Björk</t>
  </si>
  <si>
    <t>40059672.0</t>
  </si>
  <si>
    <t>197000.0</t>
  </si>
  <si>
    <t>Josh Goldsmith</t>
  </si>
  <si>
    <t>374111707.0</t>
  </si>
  <si>
    <t>44567606.0</t>
  </si>
  <si>
    <t>The Family Man</t>
  </si>
  <si>
    <t>David Diamond</t>
  </si>
  <si>
    <t>124745083.0</t>
  </si>
  <si>
    <t>Mission to Mars</t>
  </si>
  <si>
    <t>Lowell Cannon</t>
  </si>
  <si>
    <t>110983407.0</t>
  </si>
  <si>
    <t>The Replacements</t>
  </si>
  <si>
    <t>Vince McKewin</t>
  </si>
  <si>
    <t>50054511.0</t>
  </si>
  <si>
    <t>Bel Air Entertainment</t>
  </si>
  <si>
    <t>Next Friday</t>
  </si>
  <si>
    <t>January 12, 2000 (United States)</t>
  </si>
  <si>
    <t>Steve Carr</t>
  </si>
  <si>
    <t>59827328.0</t>
  </si>
  <si>
    <t>November 15, 2000 (France)</t>
  </si>
  <si>
    <t>John Wainwright</t>
  </si>
  <si>
    <t>1308242.0</t>
  </si>
  <si>
    <t>Revelations Entertainment</t>
  </si>
  <si>
    <t>Little Nicky</t>
  </si>
  <si>
    <t>58292295.0</t>
  </si>
  <si>
    <t>Avery Pix</t>
  </si>
  <si>
    <t>Boiler Room</t>
  </si>
  <si>
    <t>Ben Younger</t>
  </si>
  <si>
    <t>28780255.0</t>
  </si>
  <si>
    <t>April 28, 2000 (United States)</t>
  </si>
  <si>
    <t>Natalie Portman</t>
  </si>
  <si>
    <t>40863718.0</t>
  </si>
  <si>
    <t>Frequency</t>
  </si>
  <si>
    <t>Toby Emmerich</t>
  </si>
  <si>
    <t>68106245.0</t>
  </si>
  <si>
    <t>Men of Honor</t>
  </si>
  <si>
    <t>Scott Marshall Smith</t>
  </si>
  <si>
    <t>82343495.0</t>
  </si>
  <si>
    <t>28 Days</t>
  </si>
  <si>
    <t>62198945.0</t>
  </si>
  <si>
    <t>Love &amp; Basketball</t>
  </si>
  <si>
    <t>Gina Prince-Bythewood</t>
  </si>
  <si>
    <t>Sanaa Lathan</t>
  </si>
  <si>
    <t>27728118.0</t>
  </si>
  <si>
    <t>Shanghai Noon</t>
  </si>
  <si>
    <t>Tom Dey</t>
  </si>
  <si>
    <t>Miles Millar</t>
  </si>
  <si>
    <t>99274467.0</t>
  </si>
  <si>
    <t>The Little Vampire</t>
  </si>
  <si>
    <t>October 27, 2000 (United States)</t>
  </si>
  <si>
    <t>Angela Sommer-Bodenburg</t>
  </si>
  <si>
    <t>Jonathan Lipnicki</t>
  </si>
  <si>
    <t>27965865.0</t>
  </si>
  <si>
    <t>Avrora Media</t>
  </si>
  <si>
    <t>Quills</t>
  </si>
  <si>
    <t>January 19, 2001 (United Kingdom)</t>
  </si>
  <si>
    <t>Doug Wright</t>
  </si>
  <si>
    <t>17989227.0</t>
  </si>
  <si>
    <t>Pay It Forward</t>
  </si>
  <si>
    <t>Catherine Ryan Hyde</t>
  </si>
  <si>
    <t>55707411.0</t>
  </si>
  <si>
    <t>Vertical Limit</t>
  </si>
  <si>
    <t>December 8, 2000 (United States)</t>
  </si>
  <si>
    <t>215663859.0</t>
  </si>
  <si>
    <t>The Flintstones in Viva Rock Vegas</t>
  </si>
  <si>
    <t>William Hanna</t>
  </si>
  <si>
    <t>Mark Addy</t>
  </si>
  <si>
    <t>83000000.0</t>
  </si>
  <si>
    <t>59468275.0</t>
  </si>
  <si>
    <t>Baise-moi</t>
  </si>
  <si>
    <t>June 28, 2000 (France)</t>
  </si>
  <si>
    <t>Virginie Despentes</t>
  </si>
  <si>
    <t>Raffaëla Anderson</t>
  </si>
  <si>
    <t>940944.0</t>
  </si>
  <si>
    <t>Reindeer Games</t>
  </si>
  <si>
    <t>February 25, 2000 (United States)</t>
  </si>
  <si>
    <t>32168970.0</t>
  </si>
  <si>
    <t>Dracula 2000</t>
  </si>
  <si>
    <t>Patrick Lussier</t>
  </si>
  <si>
    <t>Joel Soisson</t>
  </si>
  <si>
    <t>Gerard Butler</t>
  </si>
  <si>
    <t>47053625.0</t>
  </si>
  <si>
    <t>102 Dalmatians</t>
  </si>
  <si>
    <t>183611771.0</t>
  </si>
  <si>
    <t>Cruella Productions</t>
  </si>
  <si>
    <t>Red Planet</t>
  </si>
  <si>
    <t>Antony Hoffman</t>
  </si>
  <si>
    <t>33463969.0</t>
  </si>
  <si>
    <t>Dungeons &amp; Dragons</t>
  </si>
  <si>
    <t>Courtney Solomon</t>
  </si>
  <si>
    <t>Topper Lilien</t>
  </si>
  <si>
    <t>33978694.0</t>
  </si>
  <si>
    <t>Get Carter</t>
  </si>
  <si>
    <t>Ted Lewis</t>
  </si>
  <si>
    <t>63600000.0</t>
  </si>
  <si>
    <t>19412993.0</t>
  </si>
  <si>
    <t>Wonder Boys</t>
  </si>
  <si>
    <t>Michael Chabon</t>
  </si>
  <si>
    <t>33426588.0</t>
  </si>
  <si>
    <t>107626125.0</t>
  </si>
  <si>
    <t>Finding Forrester</t>
  </si>
  <si>
    <t>Mike Rich</t>
  </si>
  <si>
    <t>80049764.0</t>
  </si>
  <si>
    <t>The Legend of Bagger Vance</t>
  </si>
  <si>
    <t>Steven Pressfield</t>
  </si>
  <si>
    <t>39459427.0</t>
  </si>
  <si>
    <t>Titan A.E.</t>
  </si>
  <si>
    <t>36754634.0</t>
  </si>
  <si>
    <t>Snow Day</t>
  </si>
  <si>
    <t>Chris Koch</t>
  </si>
  <si>
    <t>Will McRobb</t>
  </si>
  <si>
    <t>62464731.0</t>
  </si>
  <si>
    <t>MFF Feature Film Productions</t>
  </si>
  <si>
    <t>The Watcher</t>
  </si>
  <si>
    <t>September 8, 2000 (United States)</t>
  </si>
  <si>
    <t>Joe Charbanic</t>
  </si>
  <si>
    <t>Darcy Meyers</t>
  </si>
  <si>
    <t>47267829.0</t>
  </si>
  <si>
    <t>Lewitt / Eberts Productions</t>
  </si>
  <si>
    <t>The Skulls</t>
  </si>
  <si>
    <t>John Pogue</t>
  </si>
  <si>
    <t>Joshua Jackson</t>
  </si>
  <si>
    <t>50802120.0</t>
  </si>
  <si>
    <t>Romeo Must Die</t>
  </si>
  <si>
    <t>March 22, 2000 (United States)</t>
  </si>
  <si>
    <t>Andrzej Bartkowiak</t>
  </si>
  <si>
    <t>91036760.0</t>
  </si>
  <si>
    <t>Big Momma's House</t>
  </si>
  <si>
    <t>Darryl Quarles</t>
  </si>
  <si>
    <t>173959438.0</t>
  </si>
  <si>
    <t>Drowning Mona</t>
  </si>
  <si>
    <t>March 3, 2000 (United States)</t>
  </si>
  <si>
    <t>Peter Steinfeld</t>
  </si>
  <si>
    <t>15910104.0</t>
  </si>
  <si>
    <t>Code Entertainment</t>
  </si>
  <si>
    <t>Chopper</t>
  </si>
  <si>
    <t>August 3, 2000 (Australia)</t>
  </si>
  <si>
    <t>Andrew Dominik</t>
  </si>
  <si>
    <t>Mark Brandon Read</t>
  </si>
  <si>
    <t>Eric Bana</t>
  </si>
  <si>
    <t>238471.0</t>
  </si>
  <si>
    <t>Keeping the Faith</t>
  </si>
  <si>
    <t>Stuart Blumberg</t>
  </si>
  <si>
    <t>59945183.0</t>
  </si>
  <si>
    <t>Center Stage</t>
  </si>
  <si>
    <t>Amanda Schull</t>
  </si>
  <si>
    <t>26385941.0</t>
  </si>
  <si>
    <t>Dancing at the Blue Iguana</t>
  </si>
  <si>
    <t>October 11, 2001 (Israel)</t>
  </si>
  <si>
    <t>Charlotte Ayanna</t>
  </si>
  <si>
    <t>122121.0</t>
  </si>
  <si>
    <t>Moonstone Entertainment</t>
  </si>
  <si>
    <t>Book of Shadows: Blair Witch 2</t>
  </si>
  <si>
    <t>Joe Berlinger</t>
  </si>
  <si>
    <t>Jeffrey Donovan</t>
  </si>
  <si>
    <t>47737094.0</t>
  </si>
  <si>
    <t>Rules of Engagement</t>
  </si>
  <si>
    <t>April 7, 2000 (United States)</t>
  </si>
  <si>
    <t>Jim Webb</t>
  </si>
  <si>
    <t>71732303.0</t>
  </si>
  <si>
    <t>Seven Arts Pictures</t>
  </si>
  <si>
    <t>Thirteen Days</t>
  </si>
  <si>
    <t>66579890.0</t>
  </si>
  <si>
    <t>You Can Count on Me</t>
  </si>
  <si>
    <t>11242521.0</t>
  </si>
  <si>
    <t>Hart Sharp Entertainment</t>
  </si>
  <si>
    <t>The Kid</t>
  </si>
  <si>
    <t>110317580.0</t>
  </si>
  <si>
    <t>Chester Films Inc.</t>
  </si>
  <si>
    <t>All the Pretty Horses</t>
  </si>
  <si>
    <t>December 25, 2000 (United States)</t>
  </si>
  <si>
    <t>Cormac McCarthy</t>
  </si>
  <si>
    <t>18133495.0</t>
  </si>
  <si>
    <t>Hanging Up</t>
  </si>
  <si>
    <t>Delia Ephron</t>
  </si>
  <si>
    <t>51880044.0</t>
  </si>
  <si>
    <t>Yi Yi</t>
  </si>
  <si>
    <t>December 16, 2000 (Japan)</t>
  </si>
  <si>
    <t>Nien-Jen Wu</t>
  </si>
  <si>
    <t>1196218.0</t>
  </si>
  <si>
    <t>1+2 Seisaku Iinkai</t>
  </si>
  <si>
    <t>The Dish</t>
  </si>
  <si>
    <t>May 4, 2001 (United States)</t>
  </si>
  <si>
    <t>16575074.0</t>
  </si>
  <si>
    <t>Supernova</t>
  </si>
  <si>
    <t>14828081.0</t>
  </si>
  <si>
    <t>Hammerhead Productions</t>
  </si>
  <si>
    <t>Loser</t>
  </si>
  <si>
    <t>18404706.0</t>
  </si>
  <si>
    <t>Branti Film Productions</t>
  </si>
  <si>
    <t>Down to You</t>
  </si>
  <si>
    <t>Kris Isacsson</t>
  </si>
  <si>
    <t>24419914.0</t>
  </si>
  <si>
    <t>Open City Films</t>
  </si>
  <si>
    <t>The Way of the Gun</t>
  </si>
  <si>
    <t>13200972.0</t>
  </si>
  <si>
    <t>The Adventures of Rocky &amp; Bullwinkle</t>
  </si>
  <si>
    <t>Des McAnuff</t>
  </si>
  <si>
    <t>76000000.0</t>
  </si>
  <si>
    <t>35134820.0</t>
  </si>
  <si>
    <t>Cecil B. Demented</t>
  </si>
  <si>
    <t>September 1, 2000 (United States)</t>
  </si>
  <si>
    <t>1961544.0</t>
  </si>
  <si>
    <t>Artic Productions LLC</t>
  </si>
  <si>
    <t>Nutty Professor II: the Klumps</t>
  </si>
  <si>
    <t>84000000.0</t>
  </si>
  <si>
    <t>166339890.0</t>
  </si>
  <si>
    <t>The Crimson Rivers</t>
  </si>
  <si>
    <t>Jean-Christophe Grangé</t>
  </si>
  <si>
    <t>60103680.0</t>
  </si>
  <si>
    <t>Légende Films</t>
  </si>
  <si>
    <t>Proof of Life</t>
  </si>
  <si>
    <t>62761005.0</t>
  </si>
  <si>
    <t>Bamboozled</t>
  </si>
  <si>
    <t>2463650.0</t>
  </si>
  <si>
    <t>Shadow of the Vampire</t>
  </si>
  <si>
    <t>January 26, 2001 (United States)</t>
  </si>
  <si>
    <t>E. Elias Merhige</t>
  </si>
  <si>
    <t>Steven Katz</t>
  </si>
  <si>
    <t>11155214.0</t>
  </si>
  <si>
    <t>Saturn Films</t>
  </si>
  <si>
    <t>Thomas and the Magic Railroad</t>
  </si>
  <si>
    <t>July 26, 2000 (United States)</t>
  </si>
  <si>
    <t>Britt Allcroft</t>
  </si>
  <si>
    <t>19748009.0</t>
  </si>
  <si>
    <t>Gullane Pictures</t>
  </si>
  <si>
    <t>Tigerland</t>
  </si>
  <si>
    <t>May 24, 2001 (Germany)</t>
  </si>
  <si>
    <t>Ross Klavan</t>
  </si>
  <si>
    <t>Colin Farrell</t>
  </si>
  <si>
    <t>148701.0</t>
  </si>
  <si>
    <t>Haft Entertainment</t>
  </si>
  <si>
    <t>Return to Me</t>
  </si>
  <si>
    <t>Bonnie Hunt</t>
  </si>
  <si>
    <t>36609995.0</t>
  </si>
  <si>
    <t>Boys and Girls</t>
  </si>
  <si>
    <t>25850615.0</t>
  </si>
  <si>
    <t>Punch 21 Productions</t>
  </si>
  <si>
    <t>Whatever It Takes</t>
  </si>
  <si>
    <t>David Raynr</t>
  </si>
  <si>
    <t>Mark Schwahn</t>
  </si>
  <si>
    <t>Shane West</t>
  </si>
  <si>
    <t>9902115.0</t>
  </si>
  <si>
    <t>Chuck &amp; Buck</t>
  </si>
  <si>
    <t>Miguel Arteta</t>
  </si>
  <si>
    <t>Mike White</t>
  </si>
  <si>
    <t>1182065.0</t>
  </si>
  <si>
    <t>Autumn in New York</t>
  </si>
  <si>
    <t>Joan Chen</t>
  </si>
  <si>
    <t>Allison Burnett</t>
  </si>
  <si>
    <t>90726668.0</t>
  </si>
  <si>
    <t>Pollock</t>
  </si>
  <si>
    <t>March 23, 2001 (United States)</t>
  </si>
  <si>
    <t>Steven Naifeh</t>
  </si>
  <si>
    <t>10994533.0</t>
  </si>
  <si>
    <t>Brant-Allen</t>
  </si>
  <si>
    <t>The Art of War</t>
  </si>
  <si>
    <t>40400425.0</t>
  </si>
  <si>
    <t>Before Night Falls</t>
  </si>
  <si>
    <t>February 23, 2001 (United States)</t>
  </si>
  <si>
    <t>Cunningham O'Keefe</t>
  </si>
  <si>
    <t>Javier Bardem</t>
  </si>
  <si>
    <t>8601053.0</t>
  </si>
  <si>
    <t>El Mar Pictures</t>
  </si>
  <si>
    <t>Left Behind: The Movie</t>
  </si>
  <si>
    <t>Vic Sarin</t>
  </si>
  <si>
    <t>Alan B. McElroy</t>
  </si>
  <si>
    <t>4224065.0</t>
  </si>
  <si>
    <t>Cloud Ten Pictures</t>
  </si>
  <si>
    <t>Love &amp; Sex</t>
  </si>
  <si>
    <t>July 14, 2000 (Spain)</t>
  </si>
  <si>
    <t>Valerie Breiman</t>
  </si>
  <si>
    <t>Famke Janssen</t>
  </si>
  <si>
    <t>580372.0</t>
  </si>
  <si>
    <t>Behaviour Worldwide</t>
  </si>
  <si>
    <t>Psycho Beach Party</t>
  </si>
  <si>
    <t>September 7, 2001 (United States)</t>
  </si>
  <si>
    <t>Robert Lee King</t>
  </si>
  <si>
    <t>Charles Busch</t>
  </si>
  <si>
    <t>Lauren Ambrose</t>
  </si>
  <si>
    <t>268117.0</t>
  </si>
  <si>
    <t>New Oz Productions</t>
  </si>
  <si>
    <t>Bait</t>
  </si>
  <si>
    <t>September 15, 2000 (United States)</t>
  </si>
  <si>
    <t>15471969.0</t>
  </si>
  <si>
    <t>Saving Grace</t>
  </si>
  <si>
    <t>Nigel Cole</t>
  </si>
  <si>
    <t>Mark Crowdy</t>
  </si>
  <si>
    <t>28741330.0</t>
  </si>
  <si>
    <t>Portman Entertainment Group</t>
  </si>
  <si>
    <t>Michael Almereyda</t>
  </si>
  <si>
    <t>2046433.0</t>
  </si>
  <si>
    <t>double A Films</t>
  </si>
  <si>
    <t>The Isle</t>
  </si>
  <si>
    <t>April 22, 2000 (South Korea)</t>
  </si>
  <si>
    <t>Kim Ki-duk</t>
  </si>
  <si>
    <t>Jung Suh</t>
  </si>
  <si>
    <t>24963.0</t>
  </si>
  <si>
    <t>Myung Film Company Ltd.</t>
  </si>
  <si>
    <t>Water Drops on Burning Rocks</t>
  </si>
  <si>
    <t>March 15, 2000 (France)</t>
  </si>
  <si>
    <t>François Ozon</t>
  </si>
  <si>
    <t>Bernard Giraudeau</t>
  </si>
  <si>
    <t>Fidélité Productions</t>
  </si>
  <si>
    <t>Greenfingers</t>
  </si>
  <si>
    <t>September 14, 2001 (United Kingdom)</t>
  </si>
  <si>
    <t>Joel Hershman</t>
  </si>
  <si>
    <t>1961054.0</t>
  </si>
  <si>
    <t>Boneyard Entertainment</t>
  </si>
  <si>
    <t>Highlander: Endgame</t>
  </si>
  <si>
    <t>Douglas Aarniokoski</t>
  </si>
  <si>
    <t>15843608.0</t>
  </si>
  <si>
    <t>Dr. T &amp; the Women</t>
  </si>
  <si>
    <t>October 13, 2000 (United States)</t>
  </si>
  <si>
    <t>22844291.0</t>
  </si>
  <si>
    <t>The Yards</t>
  </si>
  <si>
    <t>April 27, 2000 (Singapore)</t>
  </si>
  <si>
    <t>924036.0</t>
  </si>
  <si>
    <t>Urban Legends: Final Cut</t>
  </si>
  <si>
    <t>John Ottman</t>
  </si>
  <si>
    <t>Jennifer Morrison</t>
  </si>
  <si>
    <t>38574362.0</t>
  </si>
  <si>
    <t>Woman on Top</t>
  </si>
  <si>
    <t>Fina Torres</t>
  </si>
  <si>
    <t>Vera Blasi</t>
  </si>
  <si>
    <t>10194274.0</t>
  </si>
  <si>
    <t>Ready to Rumble</t>
  </si>
  <si>
    <t>12452362.0</t>
  </si>
  <si>
    <t>Vampire Hunter D: Bloodlust</t>
  </si>
  <si>
    <t>September 28, 2001 (United States)</t>
  </si>
  <si>
    <t>Jack Fletcher</t>
  </si>
  <si>
    <t>Hideyuki Kikuchi</t>
  </si>
  <si>
    <t>Andrew Philpot</t>
  </si>
  <si>
    <t>151086.0</t>
  </si>
  <si>
    <t>Werckmeister Harmonies</t>
  </si>
  <si>
    <t>February 1, 2001 (Hungary)</t>
  </si>
  <si>
    <t>Béla Tarr</t>
  </si>
  <si>
    <t>László Krasznahorkai</t>
  </si>
  <si>
    <t>Lars Rudolph</t>
  </si>
  <si>
    <t>25461.0</t>
  </si>
  <si>
    <t>13 Productions</t>
  </si>
  <si>
    <t>The Ladies Man</t>
  </si>
  <si>
    <t>Tim Meadows</t>
  </si>
  <si>
    <t>13743212.0</t>
  </si>
  <si>
    <t>The Contender</t>
  </si>
  <si>
    <t>Rod Lurie</t>
  </si>
  <si>
    <t>Joan Allen</t>
  </si>
  <si>
    <t>22428990.0</t>
  </si>
  <si>
    <t>Nine Queens</t>
  </si>
  <si>
    <t>August 31, 2000 (Argentina)</t>
  </si>
  <si>
    <t>Fabián Bielinsky</t>
  </si>
  <si>
    <t>Ricardo Darín</t>
  </si>
  <si>
    <t>12413888.0</t>
  </si>
  <si>
    <t>FX Sound</t>
  </si>
  <si>
    <t>The Broken Hearts Club: A Romantic Comedy</t>
  </si>
  <si>
    <t>Greg Berlanti</t>
  </si>
  <si>
    <t>Timothy Olyphant</t>
  </si>
  <si>
    <t>2019121.0</t>
  </si>
  <si>
    <t>Banner Entertainment</t>
  </si>
  <si>
    <t>The in Crowd</t>
  </si>
  <si>
    <t>July 19, 2000 (United States)</t>
  </si>
  <si>
    <t>Mark Gibson</t>
  </si>
  <si>
    <t>Lori Heuring</t>
  </si>
  <si>
    <t>5280035.0</t>
  </si>
  <si>
    <t>Girlfight</t>
  </si>
  <si>
    <t>Karyn Kusama</t>
  </si>
  <si>
    <t>Michelle Rodriguez</t>
  </si>
  <si>
    <t>1666028.0</t>
  </si>
  <si>
    <t>Green/Renzi</t>
  </si>
  <si>
    <t>Bill Eagles</t>
  </si>
  <si>
    <t>Simon Donald</t>
  </si>
  <si>
    <t>313768.0</t>
  </si>
  <si>
    <t>Gossip</t>
  </si>
  <si>
    <t>Davis Guggenheim</t>
  </si>
  <si>
    <t>12591270.0</t>
  </si>
  <si>
    <t>NPV Entertainment</t>
  </si>
  <si>
    <t>Waking the Dead</t>
  </si>
  <si>
    <t>270745.0</t>
  </si>
  <si>
    <t>My Dog Skip</t>
  </si>
  <si>
    <t>Jay Russell</t>
  </si>
  <si>
    <t>Willie Morris</t>
  </si>
  <si>
    <t>Frankie Muniz</t>
  </si>
  <si>
    <t>35547761.0</t>
  </si>
  <si>
    <t>Under the Sand</t>
  </si>
  <si>
    <t>Charlotte Rampling</t>
  </si>
  <si>
    <t>6531687.0</t>
  </si>
  <si>
    <t>O Fantasma</t>
  </si>
  <si>
    <t>October 20, 2000 (Portugal)</t>
  </si>
  <si>
    <t>João Pedro Rodrigues</t>
  </si>
  <si>
    <t>Ricardo Meneses</t>
  </si>
  <si>
    <t>126783.0</t>
  </si>
  <si>
    <t>Rosa Filmes</t>
  </si>
  <si>
    <t>Hey Ram</t>
  </si>
  <si>
    <t>February 18, 2000 (India)</t>
  </si>
  <si>
    <t>Kamal Haasan</t>
  </si>
  <si>
    <t>H. Banerjee</t>
  </si>
  <si>
    <t>274675.0</t>
  </si>
  <si>
    <t>Raajkamal Films International</t>
  </si>
  <si>
    <t>186.0</t>
  </si>
  <si>
    <t>Duets</t>
  </si>
  <si>
    <t>Huey Lewis</t>
  </si>
  <si>
    <t>6620242.0</t>
  </si>
  <si>
    <t>The Weight of Water</t>
  </si>
  <si>
    <t>July 31, 2002 (France)</t>
  </si>
  <si>
    <t>Anita Shreve</t>
  </si>
  <si>
    <t>321279.0</t>
  </si>
  <si>
    <t>Lucky Numbers</t>
  </si>
  <si>
    <t>10890222.0</t>
  </si>
  <si>
    <t>Animal Factory</t>
  </si>
  <si>
    <t>August 1, 2000 (Spain)</t>
  </si>
  <si>
    <t>Edward Bunker</t>
  </si>
  <si>
    <t>43805.0</t>
  </si>
  <si>
    <t>Animal Productions LLC</t>
  </si>
  <si>
    <t>Bless the Child</t>
  </si>
  <si>
    <t>Cathy Cash Spellman</t>
  </si>
  <si>
    <t>40443010.0</t>
  </si>
  <si>
    <t>The Man Who Cried</t>
  </si>
  <si>
    <t>December 8, 2000 (United Kingdom)</t>
  </si>
  <si>
    <t>1322763.0</t>
  </si>
  <si>
    <t>State and Main</t>
  </si>
  <si>
    <t>Philip Seymour Hoffman</t>
  </si>
  <si>
    <t>9206279.0</t>
  </si>
  <si>
    <t>Filmtown Entertainment</t>
  </si>
  <si>
    <t>Rugrats in Paris</t>
  </si>
  <si>
    <t>Stig Bergqvist</t>
  </si>
  <si>
    <t>J. David Stem</t>
  </si>
  <si>
    <t>Christine Cavanaugh</t>
  </si>
  <si>
    <t>103291131.0</t>
  </si>
  <si>
    <t>Code Unknown</t>
  </si>
  <si>
    <t>November 30, 2001 (United States)</t>
  </si>
  <si>
    <t>Michael Haneke</t>
  </si>
  <si>
    <t>95242.0</t>
  </si>
  <si>
    <t>Arte France Cinéma</t>
  </si>
  <si>
    <t>Maelstrom</t>
  </si>
  <si>
    <t>September 15, 2000 (Canada)</t>
  </si>
  <si>
    <t>Denis Villeneuve</t>
  </si>
  <si>
    <t>Marie-Josée Croze</t>
  </si>
  <si>
    <t>254380.0</t>
  </si>
  <si>
    <t>Gangster No. 1</t>
  </si>
  <si>
    <t>June 9, 2000 (United Kingdom)</t>
  </si>
  <si>
    <t>Johnny Ferguson</t>
  </si>
  <si>
    <t>30915.0</t>
  </si>
  <si>
    <t>Taxi 2</t>
  </si>
  <si>
    <t>Gérard Krawczyk</t>
  </si>
  <si>
    <t>60726164.0</t>
  </si>
  <si>
    <t>Small Time Crooks</t>
  </si>
  <si>
    <t>29934477.0</t>
  </si>
  <si>
    <t>Songs from the Second Floor</t>
  </si>
  <si>
    <t>October 6, 2000 (Sweden)</t>
  </si>
  <si>
    <t>Roy Andersson</t>
  </si>
  <si>
    <t>Lars Nordh</t>
  </si>
  <si>
    <t>80334.0</t>
  </si>
  <si>
    <t>Bounce</t>
  </si>
  <si>
    <t>53425292.0</t>
  </si>
  <si>
    <t>Bread and Tulips</t>
  </si>
  <si>
    <t>November 2, 2001 (United States)</t>
  </si>
  <si>
    <t>Silvio Soldini</t>
  </si>
  <si>
    <t>Licia Maglietta</t>
  </si>
  <si>
    <t>9719848.0</t>
  </si>
  <si>
    <t>Monogatari</t>
  </si>
  <si>
    <t>Brother</t>
  </si>
  <si>
    <t>January 27, 2001 (Japan)</t>
  </si>
  <si>
    <t>15250594.0</t>
  </si>
  <si>
    <t>Love, Honor and Obey</t>
  </si>
  <si>
    <t>February 9, 2001 (United States)</t>
  </si>
  <si>
    <t>Dominic Anciano</t>
  </si>
  <si>
    <t>Sadie Frost</t>
  </si>
  <si>
    <t>Nurse Betty</t>
  </si>
  <si>
    <t>John C. Richards</t>
  </si>
  <si>
    <t>29364989.0</t>
  </si>
  <si>
    <t>The House of Mirth</t>
  </si>
  <si>
    <t>October 13, 2000 (United Kingdom)</t>
  </si>
  <si>
    <t>5164404.0</t>
  </si>
  <si>
    <t>Three Rivers Production</t>
  </si>
  <si>
    <t>Beautiful</t>
  </si>
  <si>
    <t>Minnie Driver</t>
  </si>
  <si>
    <t>3169930.0</t>
  </si>
  <si>
    <t>Here on Earth</t>
  </si>
  <si>
    <t>Mark Piznarski</t>
  </si>
  <si>
    <t>Michael Seitzman</t>
  </si>
  <si>
    <t>Chris Klein</t>
  </si>
  <si>
    <t>10873148.0</t>
  </si>
  <si>
    <t>The Million Dollar Hotel</t>
  </si>
  <si>
    <t>February 10, 2000 (Germany)</t>
  </si>
  <si>
    <t>Nicholas Klein</t>
  </si>
  <si>
    <t>105983.0</t>
  </si>
  <si>
    <t>The Tigger Movie</t>
  </si>
  <si>
    <t>Jun Falkenstein</t>
  </si>
  <si>
    <t>Eddie Guzelian</t>
  </si>
  <si>
    <t>Jim Cummings</t>
  </si>
  <si>
    <t>96159800.0</t>
  </si>
  <si>
    <t>What Planet Are You From?</t>
  </si>
  <si>
    <t>Garry Shandling</t>
  </si>
  <si>
    <t>14145677.0</t>
  </si>
  <si>
    <t>Brillstein-Grey Entertainment</t>
  </si>
  <si>
    <t>Sade</t>
  </si>
  <si>
    <t>August 23, 2000 (France)</t>
  </si>
  <si>
    <t>Serge Bramly</t>
  </si>
  <si>
    <t>100544.0</t>
  </si>
  <si>
    <t>Committed</t>
  </si>
  <si>
    <t>April 18, 2000 (Canada)</t>
  </si>
  <si>
    <t>Heather Graham</t>
  </si>
  <si>
    <t>40361.0</t>
  </si>
  <si>
    <t>Tillsammans</t>
  </si>
  <si>
    <t>September 21, 2001 (United States)</t>
  </si>
  <si>
    <t>Lisa Lindgren</t>
  </si>
  <si>
    <t>14596148.0</t>
  </si>
  <si>
    <t>Harrison's Flowers</t>
  </si>
  <si>
    <t>March 15, 2002 (United States)</t>
  </si>
  <si>
    <t>Isabel Ellsen</t>
  </si>
  <si>
    <t>3033646.0</t>
  </si>
  <si>
    <t>The Specials</t>
  </si>
  <si>
    <t>September 18, 2000 (United States)</t>
  </si>
  <si>
    <t>Craig Mazin</t>
  </si>
  <si>
    <t>James Gunn</t>
  </si>
  <si>
    <t>13276.0</t>
  </si>
  <si>
    <t>Love's Labour's Lost</t>
  </si>
  <si>
    <t>March 31, 2000 (United Kingdom)</t>
  </si>
  <si>
    <t>299792.0</t>
  </si>
  <si>
    <t>Lost Souls</t>
  </si>
  <si>
    <t>Janusz Kaminski</t>
  </si>
  <si>
    <t>Pierce Gardner</t>
  </si>
  <si>
    <t>31355910.0</t>
  </si>
  <si>
    <t>Prufrock Pictures</t>
  </si>
  <si>
    <t>The Golden Bowl</t>
  </si>
  <si>
    <t>5753678.0</t>
  </si>
  <si>
    <t>Digimon: The Movie</t>
  </si>
  <si>
    <t>Akiyoshi Hongo</t>
  </si>
  <si>
    <t>Lara Jill Miller</t>
  </si>
  <si>
    <t>16643191.0</t>
  </si>
  <si>
    <t>Saban Entertainment</t>
  </si>
  <si>
    <t>Kaho Naa... Pyaar Hai</t>
  </si>
  <si>
    <t>January 14, 2000 (India)</t>
  </si>
  <si>
    <t>Rakesh Roshan</t>
  </si>
  <si>
    <t>Hrithik Roshan</t>
  </si>
  <si>
    <t>Film Kraft</t>
  </si>
  <si>
    <t>Sordid Lives</t>
  </si>
  <si>
    <t>May 11, 2001 (United States)</t>
  </si>
  <si>
    <t>Del Shores</t>
  </si>
  <si>
    <t>Delta Burke</t>
  </si>
  <si>
    <t>1111273.0</t>
  </si>
  <si>
    <t>Daly-Harris Productions</t>
  </si>
  <si>
    <t>The Monkey's Mask</t>
  </si>
  <si>
    <t>May 10, 2001 (Australia)</t>
  </si>
  <si>
    <t>Samantha Lang</t>
  </si>
  <si>
    <t>Anne Kennedy</t>
  </si>
  <si>
    <t>Susie Porter</t>
  </si>
  <si>
    <t>6831.0</t>
  </si>
  <si>
    <t>Suzhou River</t>
  </si>
  <si>
    <t>October 11, 2000 (France)</t>
  </si>
  <si>
    <t>Ye Lou</t>
  </si>
  <si>
    <t>Xun Zhou</t>
  </si>
  <si>
    <t>Coproduction Office</t>
  </si>
  <si>
    <t>The Next Best Thing</t>
  </si>
  <si>
    <t>24362772.0</t>
  </si>
  <si>
    <t>Ed Gein</t>
  </si>
  <si>
    <t>July 20, 2001 (United Kingdom)</t>
  </si>
  <si>
    <t>Chuck Parello</t>
  </si>
  <si>
    <t>Stephen Johnston</t>
  </si>
  <si>
    <t>Tartan Films</t>
  </si>
  <si>
    <t>Gun Shy</t>
  </si>
  <si>
    <t>March 9, 2000 (Australia)</t>
  </si>
  <si>
    <t>Eric Blakeney</t>
  </si>
  <si>
    <t>3284444.0</t>
  </si>
  <si>
    <t>Big Eden</t>
  </si>
  <si>
    <t>April 18, 2000 (United States)</t>
  </si>
  <si>
    <t>Thomas Bezucha</t>
  </si>
  <si>
    <t>512451.0</t>
  </si>
  <si>
    <t>Chaiken Films</t>
  </si>
  <si>
    <t>Harry Potter and the Sorcerer's Stone</t>
  </si>
  <si>
    <t>November 16, 2001 (United States)</t>
  </si>
  <si>
    <t>685000.0</t>
  </si>
  <si>
    <t>J.K. Rowling</t>
  </si>
  <si>
    <t>Daniel Radcliffe</t>
  </si>
  <si>
    <t>1006968171.0</t>
  </si>
  <si>
    <t>152.0</t>
  </si>
  <si>
    <t>The Fast and the Furious</t>
  </si>
  <si>
    <t>June 22, 2001 (United States)</t>
  </si>
  <si>
    <t>362000.0</t>
  </si>
  <si>
    <t>Ken Li</t>
  </si>
  <si>
    <t>Vin Diesel</t>
  </si>
  <si>
    <t>207305509.0</t>
  </si>
  <si>
    <t>The Lord of the Rings: The Fellowship of the Ring</t>
  </si>
  <si>
    <t>December 19, 2001 (United States)</t>
  </si>
  <si>
    <t>J.R.R. Tolkien</t>
  </si>
  <si>
    <t>897690072.0</t>
  </si>
  <si>
    <t>Legally Blonde</t>
  </si>
  <si>
    <t>Robert Luketic</t>
  </si>
  <si>
    <t>Amanda Brown</t>
  </si>
  <si>
    <t>141774679.0</t>
  </si>
  <si>
    <t>Mulholland Dr.</t>
  </si>
  <si>
    <t>October 19, 2001 (United States)</t>
  </si>
  <si>
    <t>331000.0</t>
  </si>
  <si>
    <t>Naomi Watts</t>
  </si>
  <si>
    <t>20263646.0</t>
  </si>
  <si>
    <t>838000.0</t>
  </si>
  <si>
    <t>Pete Docter</t>
  </si>
  <si>
    <t>579707738.0</t>
  </si>
  <si>
    <t>March 28, 2003 (United States)</t>
  </si>
  <si>
    <t>679000.0</t>
  </si>
  <si>
    <t>Daveigh Chase</t>
  </si>
  <si>
    <t>355475245.0</t>
  </si>
  <si>
    <t>Tokuma Shoten</t>
  </si>
  <si>
    <t>Donnie Darko</t>
  </si>
  <si>
    <t>January 19, 2001 (Mexico)</t>
  </si>
  <si>
    <t>755000.0</t>
  </si>
  <si>
    <t>Richard Kelly</t>
  </si>
  <si>
    <t>6981586.0</t>
  </si>
  <si>
    <t>Pandora Cinema</t>
  </si>
  <si>
    <t>Not Another Teen Movie</t>
  </si>
  <si>
    <t>December 14, 2001 (United States)</t>
  </si>
  <si>
    <t>Joel Gallen</t>
  </si>
  <si>
    <t>Mike Bender</t>
  </si>
  <si>
    <t>Chyler Leigh</t>
  </si>
  <si>
    <t>66468985.0</t>
  </si>
  <si>
    <t>Scary Movie 2</t>
  </si>
  <si>
    <t>July 4, 2001 (United States)</t>
  </si>
  <si>
    <t>141220678.0</t>
  </si>
  <si>
    <t>December 7, 2001 (United States)</t>
  </si>
  <si>
    <t>531000.0</t>
  </si>
  <si>
    <t>George Clayton Johnson</t>
  </si>
  <si>
    <t>450717150.0</t>
  </si>
  <si>
    <t>May 18, 2001 (United States)</t>
  </si>
  <si>
    <t>630000.0</t>
  </si>
  <si>
    <t>Andrew Adamson</t>
  </si>
  <si>
    <t>William Steig</t>
  </si>
  <si>
    <t>487853320.0</t>
  </si>
  <si>
    <t>Black Hawk Down</t>
  </si>
  <si>
    <t>January 18, 2002 (United States)</t>
  </si>
  <si>
    <t>372000.0</t>
  </si>
  <si>
    <t>Josh Hartnett</t>
  </si>
  <si>
    <t>172989651.0</t>
  </si>
  <si>
    <t>Revolution Studios</t>
  </si>
  <si>
    <t>January 4, 2002 (United States)</t>
  </si>
  <si>
    <t>871000.0</t>
  </si>
  <si>
    <t>316791257.0</t>
  </si>
  <si>
    <t>307000.0</t>
  </si>
  <si>
    <t>443280904.0</t>
  </si>
  <si>
    <t>449220945.0</t>
  </si>
  <si>
    <t>183.0</t>
  </si>
  <si>
    <t>The Royal Tenenbaums</t>
  </si>
  <si>
    <t>71444482.0</t>
  </si>
  <si>
    <t>Amélie</t>
  </si>
  <si>
    <t>February 8, 2002 (United States)</t>
  </si>
  <si>
    <t>717000.0</t>
  </si>
  <si>
    <t>Guillaume Laurant</t>
  </si>
  <si>
    <t>Audrey Tautou</t>
  </si>
  <si>
    <t>173997108.0</t>
  </si>
  <si>
    <t>Claudie Ossard Productions</t>
  </si>
  <si>
    <t>Training Day</t>
  </si>
  <si>
    <t>October 5, 2001 (United States)</t>
  </si>
  <si>
    <t>David Ayer</t>
  </si>
  <si>
    <t>104876233.0</t>
  </si>
  <si>
    <t>A.I. Artificial Intelligence</t>
  </si>
  <si>
    <t>June 29, 2001 (United States)</t>
  </si>
  <si>
    <t>Haley Joel Osment</t>
  </si>
  <si>
    <t>235926552.0</t>
  </si>
  <si>
    <t>Ghost World</t>
  </si>
  <si>
    <t>Terry Zwigoff</t>
  </si>
  <si>
    <t>Daniel Clowes</t>
  </si>
  <si>
    <t>8764007.0</t>
  </si>
  <si>
    <t>Super Troopers</t>
  </si>
  <si>
    <t>February 15, 2002 (United States)</t>
  </si>
  <si>
    <t>Jay Chandrasekhar</t>
  </si>
  <si>
    <t>23182223.0</t>
  </si>
  <si>
    <t>A Knight's Tale</t>
  </si>
  <si>
    <t>117487473.0</t>
  </si>
  <si>
    <t>Blow</t>
  </si>
  <si>
    <t>April 6, 2001 (United States)</t>
  </si>
  <si>
    <t>Bruce Porter</t>
  </si>
  <si>
    <t>83282296.0</t>
  </si>
  <si>
    <t>Apostle</t>
  </si>
  <si>
    <t>261000.0</t>
  </si>
  <si>
    <t>87000000.0</t>
  </si>
  <si>
    <t>351692268.0</t>
  </si>
  <si>
    <t>The Princess Diaries</t>
  </si>
  <si>
    <t>August 3, 2001 (United States)</t>
  </si>
  <si>
    <t>Meg Cabot</t>
  </si>
  <si>
    <t>165335153.0</t>
  </si>
  <si>
    <t>Moulin Rouge!</t>
  </si>
  <si>
    <t>June 1, 2001 (United States)</t>
  </si>
  <si>
    <t>271000.0</t>
  </si>
  <si>
    <t>184935320.0</t>
  </si>
  <si>
    <t>Vanilla Sky</t>
  </si>
  <si>
    <t>253000.0</t>
  </si>
  <si>
    <t>203388341.0</t>
  </si>
  <si>
    <t>Thir13en Ghosts</t>
  </si>
  <si>
    <t>October 26, 2001 (United States)</t>
  </si>
  <si>
    <t>Steve Beck</t>
  </si>
  <si>
    <t>68467960.0</t>
  </si>
  <si>
    <t>July 27, 2001 (United States)</t>
  </si>
  <si>
    <t>213000.0</t>
  </si>
  <si>
    <t>Pierre Boulle</t>
  </si>
  <si>
    <t>362211740.0</t>
  </si>
  <si>
    <t>The Others</t>
  </si>
  <si>
    <t>August 10, 2001 (United States)</t>
  </si>
  <si>
    <t>209947037.0</t>
  </si>
  <si>
    <t>Joe Dirt</t>
  </si>
  <si>
    <t>April 11, 2001 (United States)</t>
  </si>
  <si>
    <t>Dennie Gordon</t>
  </si>
  <si>
    <t>17700000.0</t>
  </si>
  <si>
    <t>30987695.0</t>
  </si>
  <si>
    <t>Atlantis: The Lost Empire</t>
  </si>
  <si>
    <t>June 15, 2001 (United States)</t>
  </si>
  <si>
    <t>186053725.0</t>
  </si>
  <si>
    <t>Rat Race</t>
  </si>
  <si>
    <t>August 17, 2001 (United States)</t>
  </si>
  <si>
    <t>85498534.0</t>
  </si>
  <si>
    <t>Summer Catch</t>
  </si>
  <si>
    <t>August 24, 2001 (United States)</t>
  </si>
  <si>
    <t>Michael Tollin</t>
  </si>
  <si>
    <t>Kevin Falls</t>
  </si>
  <si>
    <t>19772447.0</t>
  </si>
  <si>
    <t>Wet Hot American Summer</t>
  </si>
  <si>
    <t>August 31, 2001 (Canada)</t>
  </si>
  <si>
    <t>David Wain</t>
  </si>
  <si>
    <t>Michael Showalter</t>
  </si>
  <si>
    <t>295206.0</t>
  </si>
  <si>
    <t>Eureka Pictures</t>
  </si>
  <si>
    <t>Shallow Hal</t>
  </si>
  <si>
    <t>November 9, 2001 (United States)</t>
  </si>
  <si>
    <t>Sean Moynihan</t>
  </si>
  <si>
    <t>Jack Black</t>
  </si>
  <si>
    <t>141069860.0</t>
  </si>
  <si>
    <t>Zoolander</t>
  </si>
  <si>
    <t>251000.0</t>
  </si>
  <si>
    <t>Drake Sather</t>
  </si>
  <si>
    <t>60780981.0</t>
  </si>
  <si>
    <t>July 18, 2001 (United States)</t>
  </si>
  <si>
    <t>368780809.0</t>
  </si>
  <si>
    <t>Enemy at the Gates</t>
  </si>
  <si>
    <t>March 16, 2001 (United States)</t>
  </si>
  <si>
    <t>96976270.0</t>
  </si>
  <si>
    <t>Gosford Park</t>
  </si>
  <si>
    <t>Julian Fellowes</t>
  </si>
  <si>
    <t>19800000.0</t>
  </si>
  <si>
    <t>87754044.0</t>
  </si>
  <si>
    <t>USA Films</t>
  </si>
  <si>
    <t>Swordfish</t>
  </si>
  <si>
    <t>June 8, 2001 (United States)</t>
  </si>
  <si>
    <t>147080413.0</t>
  </si>
  <si>
    <t>Hollywood Licensing Group</t>
  </si>
  <si>
    <t>Jeepers Creepers</t>
  </si>
  <si>
    <t>August 31, 2001 (United States)</t>
  </si>
  <si>
    <t>Gina Philips</t>
  </si>
  <si>
    <t>59371303.0</t>
  </si>
  <si>
    <t>Sex and Lucía</t>
  </si>
  <si>
    <t>August 24, 2001 (Spain)</t>
  </si>
  <si>
    <t>Paz Vega</t>
  </si>
  <si>
    <t>7640680.0</t>
  </si>
  <si>
    <t>Alicia Produce</t>
  </si>
  <si>
    <t>Hardball</t>
  </si>
  <si>
    <t>September 14, 2001 (United States)</t>
  </si>
  <si>
    <t>Daniel Coyle</t>
  </si>
  <si>
    <t>44102389.0</t>
  </si>
  <si>
    <t>Evolution</t>
  </si>
  <si>
    <t>98376292.0</t>
  </si>
  <si>
    <t>Original Sin</t>
  </si>
  <si>
    <t>35402320.0</t>
  </si>
  <si>
    <t>Monster's Ball</t>
  </si>
  <si>
    <t>March 1, 2002 (United States)</t>
  </si>
  <si>
    <t>Marc Forster</t>
  </si>
  <si>
    <t>Milo Addica</t>
  </si>
  <si>
    <t>45011434.0</t>
  </si>
  <si>
    <t>Lee Daniels Entertainment</t>
  </si>
  <si>
    <t>Spy Kids</t>
  </si>
  <si>
    <t>March 30, 2001 (United States)</t>
  </si>
  <si>
    <t>Alexa PenaVega</t>
  </si>
  <si>
    <t>147934180.0</t>
  </si>
  <si>
    <t>Behind Enemy Lines</t>
  </si>
  <si>
    <t>John Moore</t>
  </si>
  <si>
    <t>91753202.0</t>
  </si>
  <si>
    <t>Intimacy</t>
  </si>
  <si>
    <t>March 28, 2001 (France)</t>
  </si>
  <si>
    <t>2672527.0</t>
  </si>
  <si>
    <t>Téléma</t>
  </si>
  <si>
    <t>Bully</t>
  </si>
  <si>
    <t>December 12, 2001 (France)</t>
  </si>
  <si>
    <t>Jim Schutze</t>
  </si>
  <si>
    <t>Brad Renfro</t>
  </si>
  <si>
    <t>704808.0</t>
  </si>
  <si>
    <t>Bridget Jones's Diary</t>
  </si>
  <si>
    <t>Sharon Maguire</t>
  </si>
  <si>
    <t>Helen Fielding</t>
  </si>
  <si>
    <t>281995610.0</t>
  </si>
  <si>
    <t>I Am Sam</t>
  </si>
  <si>
    <t>January 25, 2002 (United States)</t>
  </si>
  <si>
    <t>145000.0</t>
  </si>
  <si>
    <t>Kristine Johnson</t>
  </si>
  <si>
    <t>97818139.0</t>
  </si>
  <si>
    <t>The Last Castle</t>
  </si>
  <si>
    <t>David Scarpa</t>
  </si>
  <si>
    <t>27642707.0</t>
  </si>
  <si>
    <t>The Piano Teacher</t>
  </si>
  <si>
    <t>September 5, 2001 (France)</t>
  </si>
  <si>
    <t>6766381.0</t>
  </si>
  <si>
    <t>Spy Game</t>
  </si>
  <si>
    <t>November 21, 2001 (United States)</t>
  </si>
  <si>
    <t>143049560.0</t>
  </si>
  <si>
    <t>Lara Croft: Tomb Raider</t>
  </si>
  <si>
    <t>Sara B. Cooper</t>
  </si>
  <si>
    <t>Angelina Jolie</t>
  </si>
  <si>
    <t>274703340.0</t>
  </si>
  <si>
    <t>American Pie 2</t>
  </si>
  <si>
    <t>J.B. Rogers</t>
  </si>
  <si>
    <t>287553595.0</t>
  </si>
  <si>
    <t>LivePlanet</t>
  </si>
  <si>
    <t>Frailty</t>
  </si>
  <si>
    <t>April 12, 2002 (United States)</t>
  </si>
  <si>
    <t>Brent Hanley</t>
  </si>
  <si>
    <t>17423030.0</t>
  </si>
  <si>
    <t>Along Came a Spider</t>
  </si>
  <si>
    <t>105178561.0</t>
  </si>
  <si>
    <t>347325802.0</t>
  </si>
  <si>
    <t>Save the Last Dance</t>
  </si>
  <si>
    <t>Duane Adler</t>
  </si>
  <si>
    <t>Julia Stiles</t>
  </si>
  <si>
    <t>131706809.0</t>
  </si>
  <si>
    <t>Cort/Madden Productions</t>
  </si>
  <si>
    <t>Domestic Disturbance</t>
  </si>
  <si>
    <t>54249294.0</t>
  </si>
  <si>
    <t>Riding in Cars with Boys</t>
  </si>
  <si>
    <t>Beverly D'Onofrio</t>
  </si>
  <si>
    <t>35743308.0</t>
  </si>
  <si>
    <t>The Animal</t>
  </si>
  <si>
    <t>Luke Greenfield</t>
  </si>
  <si>
    <t>Tom Brady</t>
  </si>
  <si>
    <t>85191134.0</t>
  </si>
  <si>
    <t>How High</t>
  </si>
  <si>
    <t>December 21, 2001 (United States)</t>
  </si>
  <si>
    <t>Jesse Dylan</t>
  </si>
  <si>
    <t>Dustin Lee Abraham</t>
  </si>
  <si>
    <t>Method Man</t>
  </si>
  <si>
    <t>31283740.0</t>
  </si>
  <si>
    <t>Joy Ride</t>
  </si>
  <si>
    <t>Clay Tarver</t>
  </si>
  <si>
    <t>Steve Zahn</t>
  </si>
  <si>
    <t>36642838.0</t>
  </si>
  <si>
    <t>3000 Miles to Graceland</t>
  </si>
  <si>
    <t>Demian Lichtenstein</t>
  </si>
  <si>
    <t>Richard Recco</t>
  </si>
  <si>
    <t>18720175.0</t>
  </si>
  <si>
    <t>The Score</t>
  </si>
  <si>
    <t>Daniel E. Taylor</t>
  </si>
  <si>
    <t>114252154.0</t>
  </si>
  <si>
    <t>Jason X</t>
  </si>
  <si>
    <t>April 26, 2002 (United States)</t>
  </si>
  <si>
    <t>Kane Hodder</t>
  </si>
  <si>
    <t>17077882.0</t>
  </si>
  <si>
    <t>Jay and Silent Bob Strike Back</t>
  </si>
  <si>
    <t>Jason Mewes</t>
  </si>
  <si>
    <t>33788161.0</t>
  </si>
  <si>
    <t>The Mexican</t>
  </si>
  <si>
    <t>March 2, 2001 (United States)</t>
  </si>
  <si>
    <t>J.H. Wyman</t>
  </si>
  <si>
    <t>147845033.0</t>
  </si>
  <si>
    <t>From Hell</t>
  </si>
  <si>
    <t>Alan Moore</t>
  </si>
  <si>
    <t>74558115.0</t>
  </si>
  <si>
    <t>Crocodile Dundee in Los Angeles</t>
  </si>
  <si>
    <t>April 20, 2001 (United States)</t>
  </si>
  <si>
    <t>21150000.0</t>
  </si>
  <si>
    <t>39438674.0</t>
  </si>
  <si>
    <t>Bungalow Productions</t>
  </si>
  <si>
    <t>Heist</t>
  </si>
  <si>
    <t>28510652.0</t>
  </si>
  <si>
    <t>Serendipity</t>
  </si>
  <si>
    <t>Marc Klein</t>
  </si>
  <si>
    <t>77516304.0</t>
  </si>
  <si>
    <t>Brotherhood of the Wolf</t>
  </si>
  <si>
    <t>Christophe Gans</t>
  </si>
  <si>
    <t>Stéphane Cabel</t>
  </si>
  <si>
    <t>Samuel Le Bihan</t>
  </si>
  <si>
    <t>70752904.0</t>
  </si>
  <si>
    <t>Metropolitan Filmexport</t>
  </si>
  <si>
    <t>The Pledge</t>
  </si>
  <si>
    <t>29419291.0</t>
  </si>
  <si>
    <t>American Outlaws</t>
  </si>
  <si>
    <t>13678913.0</t>
  </si>
  <si>
    <t>Ghosts of Mars</t>
  </si>
  <si>
    <t>Larry Sulkis</t>
  </si>
  <si>
    <t>14010832.0</t>
  </si>
  <si>
    <t>18916623.0</t>
  </si>
  <si>
    <t>Rock Star</t>
  </si>
  <si>
    <t>19334145.0</t>
  </si>
  <si>
    <t>Osmosis Jones</t>
  </si>
  <si>
    <t>Marc Hyman</t>
  </si>
  <si>
    <t>14026418.0</t>
  </si>
  <si>
    <t>Fat Girl</t>
  </si>
  <si>
    <t>March 7, 2001 (France)</t>
  </si>
  <si>
    <t>Anaïs Reboux</t>
  </si>
  <si>
    <t>765705.0</t>
  </si>
  <si>
    <t>Saving Silverman</t>
  </si>
  <si>
    <t>Hank Nelken</t>
  </si>
  <si>
    <t>26086706.0</t>
  </si>
  <si>
    <t>The Glass House</t>
  </si>
  <si>
    <t>Daniel Sackheim</t>
  </si>
  <si>
    <t>23619609.0</t>
  </si>
  <si>
    <t>The Wedding Planner</t>
  </si>
  <si>
    <t>Adam Shankman</t>
  </si>
  <si>
    <t>Pamela Falk</t>
  </si>
  <si>
    <t>94728529.0</t>
  </si>
  <si>
    <t>Robert Dunn</t>
  </si>
  <si>
    <t>57756408.0</t>
  </si>
  <si>
    <t>Session 9</t>
  </si>
  <si>
    <t>September 14, 2001 (Italy)</t>
  </si>
  <si>
    <t>Brad Anderson</t>
  </si>
  <si>
    <t>1612259.0</t>
  </si>
  <si>
    <t>Brendan Malloy</t>
  </si>
  <si>
    <t>Jon Zack</t>
  </si>
  <si>
    <t>Flex Alexander</t>
  </si>
  <si>
    <t>14782676.0</t>
  </si>
  <si>
    <t>Hedwig and the Angry Inch</t>
  </si>
  <si>
    <t>John Cameron Mitchell</t>
  </si>
  <si>
    <t>3645107.0</t>
  </si>
  <si>
    <t>Killer Films</t>
  </si>
  <si>
    <t>Baby Boy</t>
  </si>
  <si>
    <t>June 27, 2001 (United States)</t>
  </si>
  <si>
    <t>Alexsandra Wright</t>
  </si>
  <si>
    <t>29381649.0</t>
  </si>
  <si>
    <t>K-PAX</t>
  </si>
  <si>
    <t>Gene Brewer</t>
  </si>
  <si>
    <t>65001485.0</t>
  </si>
  <si>
    <t>IMF Internationale Medien und Film GmbH &amp; Co. 2. Produktions KG</t>
  </si>
  <si>
    <t>Freddy Got Fingered</t>
  </si>
  <si>
    <t>Tom Green</t>
  </si>
  <si>
    <t>14343028.0</t>
  </si>
  <si>
    <t>November 9, 2005 (United States)</t>
  </si>
  <si>
    <t>Haruhiko Katô</t>
  </si>
  <si>
    <t>318451.0</t>
  </si>
  <si>
    <t>Daiei Eiga</t>
  </si>
  <si>
    <t>Sweet November</t>
  </si>
  <si>
    <t>February 16, 2001 (United States)</t>
  </si>
  <si>
    <t>Herman Raucher</t>
  </si>
  <si>
    <t>65754228.0</t>
  </si>
  <si>
    <t>Kate &amp; Leopold</t>
  </si>
  <si>
    <t>December 25, 2001 (United States)</t>
  </si>
  <si>
    <t>76019048.0</t>
  </si>
  <si>
    <t>Konrad Pictures</t>
  </si>
  <si>
    <t>Don't Say a Word</t>
  </si>
  <si>
    <t>100020092.0</t>
  </si>
  <si>
    <t>Ali</t>
  </si>
  <si>
    <t>107000000.0</t>
  </si>
  <si>
    <t>87812729.0</t>
  </si>
  <si>
    <t>Life as a House</t>
  </si>
  <si>
    <t>Hayden Christensen</t>
  </si>
  <si>
    <t>23903791.0</t>
  </si>
  <si>
    <t>Winkler Films</t>
  </si>
  <si>
    <t>Ichi the Killer</t>
  </si>
  <si>
    <t>December 22, 2001 (Japan)</t>
  </si>
  <si>
    <t>Takashi Miike</t>
  </si>
  <si>
    <t>Sakichi Sato</t>
  </si>
  <si>
    <t>Tadanobu Asano</t>
  </si>
  <si>
    <t>80631.0</t>
  </si>
  <si>
    <t>Omega Project</t>
  </si>
  <si>
    <t>Tomcats</t>
  </si>
  <si>
    <t>Shannon Elizabeth</t>
  </si>
  <si>
    <t>23430766.0</t>
  </si>
  <si>
    <t>Bandits</t>
  </si>
  <si>
    <t>Harley Peyton</t>
  </si>
  <si>
    <t>67631903.0</t>
  </si>
  <si>
    <t>Monkeybone</t>
  </si>
  <si>
    <t>Kaja Blackley</t>
  </si>
  <si>
    <t>7622365.0</t>
  </si>
  <si>
    <t>In the Bedroom</t>
  </si>
  <si>
    <t>Todd Field</t>
  </si>
  <si>
    <t>Andre Dubus</t>
  </si>
  <si>
    <t>Tom Wilkinson</t>
  </si>
  <si>
    <t>44763181.0</t>
  </si>
  <si>
    <t>Pootie Tang</t>
  </si>
  <si>
    <t>Louis C.K.</t>
  </si>
  <si>
    <t>3313583.0</t>
  </si>
  <si>
    <t>Waking Life</t>
  </si>
  <si>
    <t>March 7, 2002 (Australia)</t>
  </si>
  <si>
    <t>3176880.0</t>
  </si>
  <si>
    <t>Bubble Boy</t>
  </si>
  <si>
    <t>Blair Hayes</t>
  </si>
  <si>
    <t>Cinco Paul</t>
  </si>
  <si>
    <t>5007898.0</t>
  </si>
  <si>
    <t>Josie and the Pussycats</t>
  </si>
  <si>
    <t>Rachael Leigh Cook</t>
  </si>
  <si>
    <t>14866015.0</t>
  </si>
  <si>
    <t>The Devil's Backbone</t>
  </si>
  <si>
    <t>April 20, 2001 (Spain)</t>
  </si>
  <si>
    <t>6582065.0</t>
  </si>
  <si>
    <t>Shaolin Soccer</t>
  </si>
  <si>
    <t>July 5, 2001 (China)</t>
  </si>
  <si>
    <t>Stephen Chow</t>
  </si>
  <si>
    <t>42776760.0</t>
  </si>
  <si>
    <t>Star Overseas</t>
  </si>
  <si>
    <t>Jimmy Neutron: Boy Genius</t>
  </si>
  <si>
    <t>John A. Davis</t>
  </si>
  <si>
    <t>Debi Derryberry</t>
  </si>
  <si>
    <t>102992536.0</t>
  </si>
  <si>
    <t>Driven</t>
  </si>
  <si>
    <t>April 27, 2001 (United States)</t>
  </si>
  <si>
    <t>Jan Skrentny</t>
  </si>
  <si>
    <t>94000000.0</t>
  </si>
  <si>
    <t>54744738.0</t>
  </si>
  <si>
    <t>Get Over It</t>
  </si>
  <si>
    <t>Tommy O'Haver</t>
  </si>
  <si>
    <t>19900366.0</t>
  </si>
  <si>
    <t>Cowboy Bebop: The Movie</t>
  </si>
  <si>
    <t>May 16, 2003 (United States)</t>
  </si>
  <si>
    <t>Keiko Nobumoto</t>
  </si>
  <si>
    <t>Beau Billingslea</t>
  </si>
  <si>
    <t>3007903.0</t>
  </si>
  <si>
    <t>An American Rhapsody</t>
  </si>
  <si>
    <t>February 28, 2002 (Hungary)</t>
  </si>
  <si>
    <t>Éva Gárdos</t>
  </si>
  <si>
    <t>970676.0</t>
  </si>
  <si>
    <t>Fireworks Pictures</t>
  </si>
  <si>
    <t>Exit Wounds</t>
  </si>
  <si>
    <t>79958599.0</t>
  </si>
  <si>
    <t>Manic</t>
  </si>
  <si>
    <t>May 23, 2003 (United States)</t>
  </si>
  <si>
    <t>Jordan Melamed</t>
  </si>
  <si>
    <t>Michael Bacall</t>
  </si>
  <si>
    <t>Joseph Gordon-Levitt</t>
  </si>
  <si>
    <t>69958.0</t>
  </si>
  <si>
    <t>Manic LLC</t>
  </si>
  <si>
    <t>Lagaan: Once Upon a Time in India</t>
  </si>
  <si>
    <t>Ashutosh Gowariker</t>
  </si>
  <si>
    <t>Aamir Khan</t>
  </si>
  <si>
    <t>1724806.0</t>
  </si>
  <si>
    <t>Aamir Khan Productions</t>
  </si>
  <si>
    <t>224.0</t>
  </si>
  <si>
    <t>The Majestic</t>
  </si>
  <si>
    <t>Michael Sloane</t>
  </si>
  <si>
    <t>37317673.0</t>
  </si>
  <si>
    <t>Valentine</t>
  </si>
  <si>
    <t>Tom Savage</t>
  </si>
  <si>
    <t>Denise Richards</t>
  </si>
  <si>
    <t>36684136.0</t>
  </si>
  <si>
    <t>Final Fantasy: The Spirits Within</t>
  </si>
  <si>
    <t>July 11, 2001 (United States)</t>
  </si>
  <si>
    <t>Hironobu Sakaguchi</t>
  </si>
  <si>
    <t>137000000.0</t>
  </si>
  <si>
    <t>85131830.0</t>
  </si>
  <si>
    <t>Chris Lee Productions</t>
  </si>
  <si>
    <t>The One</t>
  </si>
  <si>
    <t>74005691.0</t>
  </si>
  <si>
    <t>Lost and Delirious</t>
  </si>
  <si>
    <t>September 20, 2001 (Israel)</t>
  </si>
  <si>
    <t>Léa Pool</t>
  </si>
  <si>
    <t>Susan Swan</t>
  </si>
  <si>
    <t>396897.0</t>
  </si>
  <si>
    <t>Cité-Amérique</t>
  </si>
  <si>
    <t>Sugar &amp; Spice</t>
  </si>
  <si>
    <t>Francine McDougall</t>
  </si>
  <si>
    <t>Mandy Nelson</t>
  </si>
  <si>
    <t>Marla Sokoloff</t>
  </si>
  <si>
    <t>16923761.0</t>
  </si>
  <si>
    <t>Cats &amp; Dogs</t>
  </si>
  <si>
    <t>Lawrence Guterman</t>
  </si>
  <si>
    <t>John Requa</t>
  </si>
  <si>
    <t>200687492.0</t>
  </si>
  <si>
    <t>Hearts in Atlantis</t>
  </si>
  <si>
    <t>30919415.0</t>
  </si>
  <si>
    <t>America's Sweethearts</t>
  </si>
  <si>
    <t>July 20, 2001 (United States)</t>
  </si>
  <si>
    <t>138307673.0</t>
  </si>
  <si>
    <t>Kiss of the Dragon</t>
  </si>
  <si>
    <t>July 6, 2001 (United States)</t>
  </si>
  <si>
    <t>Chris Nahon</t>
  </si>
  <si>
    <t>64437847.0</t>
  </si>
  <si>
    <t>Captain Corelli's Mandolin</t>
  </si>
  <si>
    <t>Shawn Slovo</t>
  </si>
  <si>
    <t>62112895.0</t>
  </si>
  <si>
    <t>The Believer</t>
  </si>
  <si>
    <t>August 23, 2001 (Russia)</t>
  </si>
  <si>
    <t>Ryan Gosling</t>
  </si>
  <si>
    <t>1309316.0</t>
  </si>
  <si>
    <t>Fuller Films</t>
  </si>
  <si>
    <t>Dil Chahta Hai</t>
  </si>
  <si>
    <t>August 10, 2001 (India)</t>
  </si>
  <si>
    <t>Farhan Akhtar</t>
  </si>
  <si>
    <t>Kassim Jagmagia</t>
  </si>
  <si>
    <t>316221.0</t>
  </si>
  <si>
    <t>Excel Entertainment</t>
  </si>
  <si>
    <t>Someone Like You</t>
  </si>
  <si>
    <t>Laura Zigman</t>
  </si>
  <si>
    <t>38689940.0</t>
  </si>
  <si>
    <t>Mean Machine</t>
  </si>
  <si>
    <t>December 26, 2001 (United Kingdom)</t>
  </si>
  <si>
    <t>Barry Skolnick</t>
  </si>
  <si>
    <t>Tracy Keenan Wynn</t>
  </si>
  <si>
    <t>Vinnie Jones</t>
  </si>
  <si>
    <t>7310206.0</t>
  </si>
  <si>
    <t>Enigma</t>
  </si>
  <si>
    <t>June 7, 2002 (United States)</t>
  </si>
  <si>
    <t>Robert Harris</t>
  </si>
  <si>
    <t>Dougray Scott</t>
  </si>
  <si>
    <t>15713204.0</t>
  </si>
  <si>
    <t>Manhattan Pictures International</t>
  </si>
  <si>
    <t>The Experiment</t>
  </si>
  <si>
    <t>March 8, 2001 (Germany)</t>
  </si>
  <si>
    <t>Oliver Hirschbiegel</t>
  </si>
  <si>
    <t>Mario Giordano</t>
  </si>
  <si>
    <t>Moritz Bleibtreu</t>
  </si>
  <si>
    <t>13782896.0</t>
  </si>
  <si>
    <t>Typhoon</t>
  </si>
  <si>
    <t>Millennium Actress</t>
  </si>
  <si>
    <t>September 14, 2002 (Japan)</t>
  </si>
  <si>
    <t>Miyoko Shôji</t>
  </si>
  <si>
    <t>262891.0</t>
  </si>
  <si>
    <t>The Tailor of Panama</t>
  </si>
  <si>
    <t>28008462.0</t>
  </si>
  <si>
    <t>Formula 51</t>
  </si>
  <si>
    <t>October 18, 2002 (United States)</t>
  </si>
  <si>
    <t>Stel Pavlou</t>
  </si>
  <si>
    <t>12881605.0</t>
  </si>
  <si>
    <t>15 Minutes</t>
  </si>
  <si>
    <t>56359980.0</t>
  </si>
  <si>
    <t>Iris</t>
  </si>
  <si>
    <t>March 29, 2002 (United States)</t>
  </si>
  <si>
    <t>Richard Eyre</t>
  </si>
  <si>
    <t>John Bayley</t>
  </si>
  <si>
    <t>16153953.0</t>
  </si>
  <si>
    <t>Nowhere in Africa</t>
  </si>
  <si>
    <t>Caroline Link</t>
  </si>
  <si>
    <t>Juliane Köhler</t>
  </si>
  <si>
    <t>24322180.0</t>
  </si>
  <si>
    <t>BKM, kulturelle Filmförderung des Bundes</t>
  </si>
  <si>
    <t>Crazy/Beautiful</t>
  </si>
  <si>
    <t>Phil Hay</t>
  </si>
  <si>
    <t>19937988.0</t>
  </si>
  <si>
    <t>Angel Eyes</t>
  </si>
  <si>
    <t>29715606.0</t>
  </si>
  <si>
    <t>September 19, 2001 (France)</t>
  </si>
  <si>
    <t>Danis Tanovic</t>
  </si>
  <si>
    <t>Branko Djuric</t>
  </si>
  <si>
    <t>4858869.0</t>
  </si>
  <si>
    <t>Noé Productions</t>
  </si>
  <si>
    <t>Kabhi Khushi Kabhie Gham...</t>
  </si>
  <si>
    <t>11334547.0</t>
  </si>
  <si>
    <t>210.0</t>
  </si>
  <si>
    <t>Buffalo Soldiers</t>
  </si>
  <si>
    <t>October 31, 2002 (Germany)</t>
  </si>
  <si>
    <t>Gregor Jordan</t>
  </si>
  <si>
    <t>Robert O'Connor</t>
  </si>
  <si>
    <t>2300684.0</t>
  </si>
  <si>
    <t>The Anniversary Party</t>
  </si>
  <si>
    <t>Alan Cumming</t>
  </si>
  <si>
    <t>4931888.0</t>
  </si>
  <si>
    <t>Blow Dry</t>
  </si>
  <si>
    <t>March 30, 2001 (United Kingdom)</t>
  </si>
  <si>
    <t>Paddy Breathnach</t>
  </si>
  <si>
    <t>830286.0</t>
  </si>
  <si>
    <t>IMF Internationale Medien und Film GmbH &amp; Co. Produktions KG</t>
  </si>
  <si>
    <t>The Musketeer</t>
  </si>
  <si>
    <t>Justin Chambers</t>
  </si>
  <si>
    <t>32533802.0</t>
  </si>
  <si>
    <t>O</t>
  </si>
  <si>
    <t>Tim Blake Nelson</t>
  </si>
  <si>
    <t>Mekhi Phifer</t>
  </si>
  <si>
    <t>19260537.0</t>
  </si>
  <si>
    <t>Chickie the Cop</t>
  </si>
  <si>
    <t>Birthday Girl</t>
  </si>
  <si>
    <t>February 1, 2002 (United States)</t>
  </si>
  <si>
    <t>Jez Butterworth</t>
  </si>
  <si>
    <t>Tom Butterworth</t>
  </si>
  <si>
    <t>16171098.0</t>
  </si>
  <si>
    <t>Human Nature</t>
  </si>
  <si>
    <t>September 12, 2001 (France)</t>
  </si>
  <si>
    <t>Michel Gondry</t>
  </si>
  <si>
    <t>1574660.0</t>
  </si>
  <si>
    <t>Made</t>
  </si>
  <si>
    <t>5480653.0</t>
  </si>
  <si>
    <t>One Night at McCool's</t>
  </si>
  <si>
    <t>Harald Zwart</t>
  </si>
  <si>
    <t>Stan Seidel</t>
  </si>
  <si>
    <t>13578186.0</t>
  </si>
  <si>
    <t>Dr. Dolittle 2</t>
  </si>
  <si>
    <t>176104344.0</t>
  </si>
  <si>
    <t>Trouble Every Day</t>
  </si>
  <si>
    <t>July 11, 2001 (France)</t>
  </si>
  <si>
    <t>15571.0</t>
  </si>
  <si>
    <t>Max Keeble's Big Move</t>
  </si>
  <si>
    <t>David L. Watts</t>
  </si>
  <si>
    <t>18634654.0</t>
  </si>
  <si>
    <t>The Center of the World</t>
  </si>
  <si>
    <t>May 18, 2001 (Italy)</t>
  </si>
  <si>
    <t>Shane Edelman</t>
  </si>
  <si>
    <t>1460687.0</t>
  </si>
  <si>
    <t>Wasabi</t>
  </si>
  <si>
    <t>October 31, 2001 (France)</t>
  </si>
  <si>
    <t>10366360.0</t>
  </si>
  <si>
    <t>EuropaCorp</t>
  </si>
  <si>
    <t>Soul Survivors</t>
  </si>
  <si>
    <t>Melissa Sagemiller</t>
  </si>
  <si>
    <t>4299141.0</t>
  </si>
  <si>
    <t>Lost Soul Productions</t>
  </si>
  <si>
    <t>Black Knight</t>
  </si>
  <si>
    <t>39976235.0</t>
  </si>
  <si>
    <t>The Shipping News</t>
  </si>
  <si>
    <t>Annie Proulx</t>
  </si>
  <si>
    <t>24690441.0</t>
  </si>
  <si>
    <t>The Deep End</t>
  </si>
  <si>
    <t>Elisabeth Sanxay Holding</t>
  </si>
  <si>
    <t>10031529.0</t>
  </si>
  <si>
    <t>i5 Films</t>
  </si>
  <si>
    <t>The Son's Room</t>
  </si>
  <si>
    <t>March 9, 2001 (Italy)</t>
  </si>
  <si>
    <t>11767402.0</t>
  </si>
  <si>
    <t>Kissing Jessica Stein</t>
  </si>
  <si>
    <t>April 5, 2002 (United States)</t>
  </si>
  <si>
    <t>Charles Herman-Wurmfeld</t>
  </si>
  <si>
    <t>Heather Juergensen</t>
  </si>
  <si>
    <t>Jennifer Westfeldt</t>
  </si>
  <si>
    <t>10013424.0</t>
  </si>
  <si>
    <t>Antitrust</t>
  </si>
  <si>
    <t>18195610.0</t>
  </si>
  <si>
    <t>Just Visiting</t>
  </si>
  <si>
    <t>16176732.0</t>
  </si>
  <si>
    <t>Knockaround Guys</t>
  </si>
  <si>
    <t>October 11, 2002 (United States)</t>
  </si>
  <si>
    <t>Brian Koppelman</t>
  </si>
  <si>
    <t>Jennifer Baxter</t>
  </si>
  <si>
    <t>12806614.0</t>
  </si>
  <si>
    <t>Monsoon Wedding</t>
  </si>
  <si>
    <t>Sabrina Dhawan</t>
  </si>
  <si>
    <t>Naseeruddin Shah</t>
  </si>
  <si>
    <t>30787356.0</t>
  </si>
  <si>
    <t>IFC Productions</t>
  </si>
  <si>
    <t>March 8, 2002 (United States)</t>
  </si>
  <si>
    <t>Andrew Bovell</t>
  </si>
  <si>
    <t>15747450.0</t>
  </si>
  <si>
    <t>MBP (Germany)</t>
  </si>
  <si>
    <t>L.I.E.</t>
  </si>
  <si>
    <t>November 29, 2002 (United Kingdom)</t>
  </si>
  <si>
    <t>Michael Cuesta</t>
  </si>
  <si>
    <t>Stephen M. Ryder</t>
  </si>
  <si>
    <t>Brian Cox</t>
  </si>
  <si>
    <t>1846059.0</t>
  </si>
  <si>
    <t>Alter Ego Entertainment</t>
  </si>
  <si>
    <t>The Wash</t>
  </si>
  <si>
    <t>November 14, 2001 (United States)</t>
  </si>
  <si>
    <t>DJ Pooh</t>
  </si>
  <si>
    <t>Dr. Dre</t>
  </si>
  <si>
    <t>10229331.0</t>
  </si>
  <si>
    <t>Bones</t>
  </si>
  <si>
    <t>October 24, 2001 (United States)</t>
  </si>
  <si>
    <t>Snoop Dogg</t>
  </si>
  <si>
    <t>8378853.0</t>
  </si>
  <si>
    <t>Say It Isn't So</t>
  </si>
  <si>
    <t>Peter Gaulke</t>
  </si>
  <si>
    <t>12320393.0</t>
  </si>
  <si>
    <t>Texas Rangers</t>
  </si>
  <si>
    <t>George Durham</t>
  </si>
  <si>
    <t>763740.0</t>
  </si>
  <si>
    <t>Greisman Productions</t>
  </si>
  <si>
    <t>What's the Worst That Could Happen?</t>
  </si>
  <si>
    <t>38464131.0</t>
  </si>
  <si>
    <t>Head Over Heels</t>
  </si>
  <si>
    <t>John J. Strauss</t>
  </si>
  <si>
    <t>Monica Potter</t>
  </si>
  <si>
    <t>13127022.0</t>
  </si>
  <si>
    <t>Glitter</t>
  </si>
  <si>
    <t>Cheryl L. West</t>
  </si>
  <si>
    <t>Mariah Carey</t>
  </si>
  <si>
    <t>5271666.0</t>
  </si>
  <si>
    <t>Down to Earth</t>
  </si>
  <si>
    <t>Chris Weitz</t>
  </si>
  <si>
    <t>71186502.0</t>
  </si>
  <si>
    <t>Tape</t>
  </si>
  <si>
    <t>July 12, 2002 (Denmark)</t>
  </si>
  <si>
    <t>Stephen Belber</t>
  </si>
  <si>
    <t>515900.0</t>
  </si>
  <si>
    <t>See Spot Run</t>
  </si>
  <si>
    <t>43057552.0</t>
  </si>
  <si>
    <t>Two Can Play That Game</t>
  </si>
  <si>
    <t>Vivica A. Fox</t>
  </si>
  <si>
    <t>22391450.0</t>
  </si>
  <si>
    <t>Impostor</t>
  </si>
  <si>
    <t>Shane Brolly</t>
  </si>
  <si>
    <t>8694320.0</t>
  </si>
  <si>
    <t>Storytelling</t>
  </si>
  <si>
    <t>November 8, 2001 (Russia)</t>
  </si>
  <si>
    <t>Selma Blair</t>
  </si>
  <si>
    <t>1318945.0</t>
  </si>
  <si>
    <t>Metropolis</t>
  </si>
  <si>
    <t>Rintaro</t>
  </si>
  <si>
    <t>Osamu Tezuka</t>
  </si>
  <si>
    <t>Toshio Furukawa</t>
  </si>
  <si>
    <t>4035192.0</t>
  </si>
  <si>
    <t>Scotland, Pa.</t>
  </si>
  <si>
    <t>January 22, 2001 (United States)</t>
  </si>
  <si>
    <t>Billy Morrissette</t>
  </si>
  <si>
    <t>384098.0</t>
  </si>
  <si>
    <t>Abandon Pictures</t>
  </si>
  <si>
    <t>Tortilla Soup</t>
  </si>
  <si>
    <t>Maria Ripoll</t>
  </si>
  <si>
    <t>Hector Elizondo</t>
  </si>
  <si>
    <t>4634077.0</t>
  </si>
  <si>
    <t>Samuel Goldwyn Films</t>
  </si>
  <si>
    <t>The Affair of the Necklace</t>
  </si>
  <si>
    <t>John Sweet</t>
  </si>
  <si>
    <t>1198113.0</t>
  </si>
  <si>
    <t>Lovely &amp; Amazing</t>
  </si>
  <si>
    <t>August 2, 2002 (United States)</t>
  </si>
  <si>
    <t>Nicole Holofcener</t>
  </si>
  <si>
    <t>Catherine Keener</t>
  </si>
  <si>
    <t>4677852.0</t>
  </si>
  <si>
    <t>Blow Up Pictures</t>
  </si>
  <si>
    <t>La Ciénaga</t>
  </si>
  <si>
    <t>April 12, 2001 (Argentina)</t>
  </si>
  <si>
    <t>Lucrecia Martel</t>
  </si>
  <si>
    <t>Mercedes Morán</t>
  </si>
  <si>
    <t>270811.0</t>
  </si>
  <si>
    <t>4k Films</t>
  </si>
  <si>
    <t>Corky Romano</t>
  </si>
  <si>
    <t>Rob Pritts</t>
  </si>
  <si>
    <t>David Garrett</t>
  </si>
  <si>
    <t>25272752.0</t>
  </si>
  <si>
    <t>Read My Lips</t>
  </si>
  <si>
    <t>July 26, 2002 (United States)</t>
  </si>
  <si>
    <t>Jacques Audiard</t>
  </si>
  <si>
    <t>5393526.0</t>
  </si>
  <si>
    <t>Recess: School's Out</t>
  </si>
  <si>
    <t>Chuck Sheetz</t>
  </si>
  <si>
    <t>Paul Germain</t>
  </si>
  <si>
    <t>Andrew Lawrence</t>
  </si>
  <si>
    <t>44460850.0</t>
  </si>
  <si>
    <t>The Other Side of Heaven</t>
  </si>
  <si>
    <t>Mitch Davis</t>
  </si>
  <si>
    <t>Christopher Gorham</t>
  </si>
  <si>
    <t>4760014.0</t>
  </si>
  <si>
    <t>3Mark Entertainment</t>
  </si>
  <si>
    <t>The Grey Zone</t>
  </si>
  <si>
    <t>November 30, 2001 (Spain)</t>
  </si>
  <si>
    <t>Miklos Nyiszli</t>
  </si>
  <si>
    <t>621592.0</t>
  </si>
  <si>
    <t>Novocaine</t>
  </si>
  <si>
    <t>Paul Felopulos</t>
  </si>
  <si>
    <t>2534372.0</t>
  </si>
  <si>
    <t>Charlotte Gray</t>
  </si>
  <si>
    <t>January 11, 2002 (United States)</t>
  </si>
  <si>
    <t>Sebastian Faulks</t>
  </si>
  <si>
    <t>5323109.0</t>
  </si>
  <si>
    <t>Ecosse Films</t>
  </si>
  <si>
    <t>The Curse of the Jade Scorpion</t>
  </si>
  <si>
    <t>Greg Stebner</t>
  </si>
  <si>
    <t>18914307.0</t>
  </si>
  <si>
    <t>May 3, 2002 (United States)</t>
  </si>
  <si>
    <t>706000.0</t>
  </si>
  <si>
    <t>Stan Lee</t>
  </si>
  <si>
    <t>139000000.0</t>
  </si>
  <si>
    <t>825025036.0</t>
  </si>
  <si>
    <t>The Sum of All Fears</t>
  </si>
  <si>
    <t>May 31, 2002 (United States)</t>
  </si>
  <si>
    <t>193921372.0</t>
  </si>
  <si>
    <t>8 Mile</t>
  </si>
  <si>
    <t>November 8, 2002 (United States)</t>
  </si>
  <si>
    <t>259000.0</t>
  </si>
  <si>
    <t>Eminem</t>
  </si>
  <si>
    <t>242875078.0</t>
  </si>
  <si>
    <t>The Pianist</t>
  </si>
  <si>
    <t>756000.0</t>
  </si>
  <si>
    <t>120072577.0</t>
  </si>
  <si>
    <t>R.P. Productions</t>
  </si>
  <si>
    <t>November 15, 2002 (United States)</t>
  </si>
  <si>
    <t>572000.0</t>
  </si>
  <si>
    <t>879602366.0</t>
  </si>
  <si>
    <t>The Lord of the Rings: The Two Towers</t>
  </si>
  <si>
    <t>December 18, 2002 (United States)</t>
  </si>
  <si>
    <t>947495095.0</t>
  </si>
  <si>
    <t>179.0</t>
  </si>
  <si>
    <t>Road to Perdition</t>
  </si>
  <si>
    <t>July 12, 2002 (United States)</t>
  </si>
  <si>
    <t>Max Allan Collins</t>
  </si>
  <si>
    <t>181001478.0</t>
  </si>
  <si>
    <t>Resident Evil</t>
  </si>
  <si>
    <t>254000.0</t>
  </si>
  <si>
    <t>102984862.0</t>
  </si>
  <si>
    <t>December 25, 2002 (United States)</t>
  </si>
  <si>
    <t>866000.0</t>
  </si>
  <si>
    <t>Jeff Nathanson</t>
  </si>
  <si>
    <t>352114312.0</t>
  </si>
  <si>
    <t>28 Days Later...</t>
  </si>
  <si>
    <t>June 27, 2003 (United States)</t>
  </si>
  <si>
    <t>386000.0</t>
  </si>
  <si>
    <t>Alex Garland</t>
  </si>
  <si>
    <t>Cillian Murphy</t>
  </si>
  <si>
    <t>85720385.0</t>
  </si>
  <si>
    <t>DNA Films</t>
  </si>
  <si>
    <t>City of God</t>
  </si>
  <si>
    <t>February 13, 2004 (United States)</t>
  </si>
  <si>
    <t>714000.0</t>
  </si>
  <si>
    <t>Fernando Meirelles</t>
  </si>
  <si>
    <t>Paulo Lins</t>
  </si>
  <si>
    <t>Alexandre Rodrigues</t>
  </si>
  <si>
    <t>30680793.0</t>
  </si>
  <si>
    <t>O2 Filmes</t>
  </si>
  <si>
    <t>Irreversible</t>
  </si>
  <si>
    <t>May 24, 2002 (France)</t>
  </si>
  <si>
    <t>6479328.0</t>
  </si>
  <si>
    <t>120 Films</t>
  </si>
  <si>
    <t>The Ring</t>
  </si>
  <si>
    <t>328000.0</t>
  </si>
  <si>
    <t>249348933.0</t>
  </si>
  <si>
    <t>408247917.0</t>
  </si>
  <si>
    <t>The Bourne Identity</t>
  </si>
  <si>
    <t>June 14, 2002 (United States)</t>
  </si>
  <si>
    <t>519000.0</t>
  </si>
  <si>
    <t>214034224.0</t>
  </si>
  <si>
    <t>Star Wars: Episode II - Attack of the Clones</t>
  </si>
  <si>
    <t>May 16, 2002 (United States)</t>
  </si>
  <si>
    <t>658000.0</t>
  </si>
  <si>
    <t>653779970.0</t>
  </si>
  <si>
    <t>Secretary</t>
  </si>
  <si>
    <t>Steven Shainberg</t>
  </si>
  <si>
    <t>Erin Cressida Wilson</t>
  </si>
  <si>
    <t>9304609.0</t>
  </si>
  <si>
    <t>Slough Pond</t>
  </si>
  <si>
    <t>Scooby-Doo</t>
  </si>
  <si>
    <t>275650703.0</t>
  </si>
  <si>
    <t>Reign of Fire</t>
  </si>
  <si>
    <t>Gregg Chabot</t>
  </si>
  <si>
    <t>82150183.0</t>
  </si>
  <si>
    <t>June 21, 2002 (United States)</t>
  </si>
  <si>
    <t>358372926.0</t>
  </si>
  <si>
    <t>Austin Powers in Goldmember</t>
  </si>
  <si>
    <t>296938801.0</t>
  </si>
  <si>
    <t>Red Dragon</t>
  </si>
  <si>
    <t>October 4, 2002 (United States)</t>
  </si>
  <si>
    <t>78000000.0</t>
  </si>
  <si>
    <t>209196298.0</t>
  </si>
  <si>
    <t>Gangs of New York</t>
  </si>
  <si>
    <t>December 20, 2002 (United States)</t>
  </si>
  <si>
    <t>415000.0</t>
  </si>
  <si>
    <t>Jay Cocks</t>
  </si>
  <si>
    <t>193772504.0</t>
  </si>
  <si>
    <t>The Importance of Being Earnest</t>
  </si>
  <si>
    <t>18009625.0</t>
  </si>
  <si>
    <t>Sweet Home Alabama</t>
  </si>
  <si>
    <t>September 27, 2002 (United States)</t>
  </si>
  <si>
    <t>Douglas J. Eboch</t>
  </si>
  <si>
    <t>180622424.0</t>
  </si>
  <si>
    <t>The Count of Monte Cristo</t>
  </si>
  <si>
    <t>75395048.0</t>
  </si>
  <si>
    <t>The Hot Chick</t>
  </si>
  <si>
    <t>December 13, 2002 (United States)</t>
  </si>
  <si>
    <t>54639553.0</t>
  </si>
  <si>
    <t>Adaptation.</t>
  </si>
  <si>
    <t>February 14, 2003 (United States)</t>
  </si>
  <si>
    <t>Susan Orlean</t>
  </si>
  <si>
    <t>32801173.0</t>
  </si>
  <si>
    <t>Beverly Detroit</t>
  </si>
  <si>
    <t>Unfaithful</t>
  </si>
  <si>
    <t>May 10, 2002 (United States)</t>
  </si>
  <si>
    <t>119137784.0</t>
  </si>
  <si>
    <t>452000.0</t>
  </si>
  <si>
    <t>Chris Wedge</t>
  </si>
  <si>
    <t>Michael J. Wilson</t>
  </si>
  <si>
    <t>59000000.0</t>
  </si>
  <si>
    <t>383257136.0</t>
  </si>
  <si>
    <t>Panic Room</t>
  </si>
  <si>
    <t>197079546.0</t>
  </si>
  <si>
    <t>May 24, 2002 (United States)</t>
  </si>
  <si>
    <t>281000.0</t>
  </si>
  <si>
    <t>Hillary Seitz</t>
  </si>
  <si>
    <t>113758770.0</t>
  </si>
  <si>
    <t>July 3, 2002 (United States)</t>
  </si>
  <si>
    <t>351000.0</t>
  </si>
  <si>
    <t>445135288.0</t>
  </si>
  <si>
    <t>Lilo &amp; Stitch</t>
  </si>
  <si>
    <t>Dean DeBlois</t>
  </si>
  <si>
    <t>Chris Sanders</t>
  </si>
  <si>
    <t>273144151.0</t>
  </si>
  <si>
    <t>Chicago</t>
  </si>
  <si>
    <t>January 24, 2003 (United States)</t>
  </si>
  <si>
    <t>Rob Marshall</t>
  </si>
  <si>
    <t>306776732.0</t>
  </si>
  <si>
    <t>A Walk to Remember</t>
  </si>
  <si>
    <t>Mandy Moore</t>
  </si>
  <si>
    <t>47494916.0</t>
  </si>
  <si>
    <t>Treasure Planet</t>
  </si>
  <si>
    <t>November 27, 2002 (United States)</t>
  </si>
  <si>
    <t>110041363.0</t>
  </si>
  <si>
    <t>Nia Vardalos</t>
  </si>
  <si>
    <t>368744044.0</t>
  </si>
  <si>
    <t>Gold Circle Films</t>
  </si>
  <si>
    <t>We Were Soldiers</t>
  </si>
  <si>
    <t>Harold G. Moore</t>
  </si>
  <si>
    <t>115374915.0</t>
  </si>
  <si>
    <t>The Sweetest Thing</t>
  </si>
  <si>
    <t>Nancy M. Pimental</t>
  </si>
  <si>
    <t>69319426.0</t>
  </si>
  <si>
    <t>xXx</t>
  </si>
  <si>
    <t>August 9, 2002 (United States)</t>
  </si>
  <si>
    <t>277448382.0</t>
  </si>
  <si>
    <t>Equilibrium</t>
  </si>
  <si>
    <t>December 6, 2002 (United States)</t>
  </si>
  <si>
    <t>316000.0</t>
  </si>
  <si>
    <t>Kurt Wimmer</t>
  </si>
  <si>
    <t>5368217.0</t>
  </si>
  <si>
    <t>The Scorpion King</t>
  </si>
  <si>
    <t>April 19, 2002 (United States)</t>
  </si>
  <si>
    <t>Dwayne Johnson</t>
  </si>
  <si>
    <t>180630907.0</t>
  </si>
  <si>
    <t>Punch-Drunk Love</t>
  </si>
  <si>
    <t>November 1, 2002 (United States)</t>
  </si>
  <si>
    <t>24675714.0</t>
  </si>
  <si>
    <t>November 22, 2002 (United States)</t>
  </si>
  <si>
    <t>209000.0</t>
  </si>
  <si>
    <t>142000000.0</t>
  </si>
  <si>
    <t>431971116.0</t>
  </si>
  <si>
    <t>The Time Machine</t>
  </si>
  <si>
    <t>123729176.0</t>
  </si>
  <si>
    <t>Bend It Like Beckham</t>
  </si>
  <si>
    <t>August 1, 2003 (United States)</t>
  </si>
  <si>
    <t>Parminder Nagra</t>
  </si>
  <si>
    <t>76585828.0</t>
  </si>
  <si>
    <t>Kintop Pictures</t>
  </si>
  <si>
    <t>The Transporter</t>
  </si>
  <si>
    <t>290000.0</t>
  </si>
  <si>
    <t>Louis Leterrier</t>
  </si>
  <si>
    <t>43928932.0</t>
  </si>
  <si>
    <t>Blue Crush</t>
  </si>
  <si>
    <t>August 16, 2002 (United States)</t>
  </si>
  <si>
    <t>Kate Bosworth</t>
  </si>
  <si>
    <t>51843679.0</t>
  </si>
  <si>
    <t>Ghost Ship</t>
  </si>
  <si>
    <t>October 25, 2002 (United States)</t>
  </si>
  <si>
    <t>Mark Hanlon</t>
  </si>
  <si>
    <t>Julianna Margulies</t>
  </si>
  <si>
    <t>68349884.0</t>
  </si>
  <si>
    <t>Van Wilder</t>
  </si>
  <si>
    <t>Walt Becker</t>
  </si>
  <si>
    <t>Brent Goldberg</t>
  </si>
  <si>
    <t>Ryan Reynolds</t>
  </si>
  <si>
    <t>38275483.0</t>
  </si>
  <si>
    <t>Myriad Pictures</t>
  </si>
  <si>
    <t>Maid in Manhattan</t>
  </si>
  <si>
    <t>154906693.0</t>
  </si>
  <si>
    <t>Spirit: Stallion of the Cimarron</t>
  </si>
  <si>
    <t>Kelly Asbury</t>
  </si>
  <si>
    <t>122563539.0</t>
  </si>
  <si>
    <t>Blade II</t>
  </si>
  <si>
    <t>March 22, 2002 (United States)</t>
  </si>
  <si>
    <t>Marv Wolfman</t>
  </si>
  <si>
    <t>155010032.0</t>
  </si>
  <si>
    <t>Frida</t>
  </si>
  <si>
    <t>Hayden Herrera</t>
  </si>
  <si>
    <t>Salma Hayek</t>
  </si>
  <si>
    <t>56298474.0</t>
  </si>
  <si>
    <t>Handprint Entertainment</t>
  </si>
  <si>
    <t>Phone Booth</t>
  </si>
  <si>
    <t>April 4, 2003 (United States)</t>
  </si>
  <si>
    <t>255000.0</t>
  </si>
  <si>
    <t>97837138.0</t>
  </si>
  <si>
    <t>About a Boy</t>
  </si>
  <si>
    <t>May 17, 2002 (United States)</t>
  </si>
  <si>
    <t>130549455.0</t>
  </si>
  <si>
    <t>Confessions of a Dangerous Mind</t>
  </si>
  <si>
    <t>33013805.0</t>
  </si>
  <si>
    <t>Kung Pow: Enter the Fist</t>
  </si>
  <si>
    <t>16994625.0</t>
  </si>
  <si>
    <t>August 27, 2004 (United States)</t>
  </si>
  <si>
    <t>Feng Li</t>
  </si>
  <si>
    <t>177395557.0</t>
  </si>
  <si>
    <t>Edko Films</t>
  </si>
  <si>
    <t>Star Trek: Nemesis</t>
  </si>
  <si>
    <t>67336470.0</t>
  </si>
  <si>
    <t>Eight Legged Freaks</t>
  </si>
  <si>
    <t>July 17, 2002 (United States)</t>
  </si>
  <si>
    <t>Ellory Elkayem</t>
  </si>
  <si>
    <t>45867333.0</t>
  </si>
  <si>
    <t>Queen of the Damned</t>
  </si>
  <si>
    <t>February 22, 2002 (United States)</t>
  </si>
  <si>
    <t>Aaliyah</t>
  </si>
  <si>
    <t>45479110.0</t>
  </si>
  <si>
    <t>Femme Fatale</t>
  </si>
  <si>
    <t>November 6, 2002 (United States)</t>
  </si>
  <si>
    <t>Rebecca Romijn</t>
  </si>
  <si>
    <t>16838910.0</t>
  </si>
  <si>
    <t>Quinta Communications</t>
  </si>
  <si>
    <t>The Hours</t>
  </si>
  <si>
    <t>Michael Cunningham</t>
  </si>
  <si>
    <t>108846072.0</t>
  </si>
  <si>
    <t>40 Days and 40 Nights</t>
  </si>
  <si>
    <t>Rob Perez</t>
  </si>
  <si>
    <t>95146283.0</t>
  </si>
  <si>
    <t>One Hour Photo</t>
  </si>
  <si>
    <t>September 13, 2002 (United States)</t>
  </si>
  <si>
    <t>Mark Romanek</t>
  </si>
  <si>
    <t>52223306.0</t>
  </si>
  <si>
    <t>Cabin Fever</t>
  </si>
  <si>
    <t>September 12, 2003 (United States)</t>
  </si>
  <si>
    <t>Eli Roth</t>
  </si>
  <si>
    <t>Jordan Ladd</t>
  </si>
  <si>
    <t>30553394.0</t>
  </si>
  <si>
    <t>Tonic Films</t>
  </si>
  <si>
    <t>Secret Things</t>
  </si>
  <si>
    <t>October 16, 2002 (France)</t>
  </si>
  <si>
    <t>Jean-Claude Brisseau</t>
  </si>
  <si>
    <t>Coralie Revel</t>
  </si>
  <si>
    <t>234255.0</t>
  </si>
  <si>
    <t>The New Guy</t>
  </si>
  <si>
    <t>David Kendall</t>
  </si>
  <si>
    <t>DJ Qualls</t>
  </si>
  <si>
    <t>31167388.0</t>
  </si>
  <si>
    <t>Orange County</t>
  </si>
  <si>
    <t>Colin Hanks</t>
  </si>
  <si>
    <t>43325009.0</t>
  </si>
  <si>
    <t>Mr. Deeds</t>
  </si>
  <si>
    <t>June 28, 2002 (United States)</t>
  </si>
  <si>
    <t>Clarence Budington Kelland</t>
  </si>
  <si>
    <t>171269535.0</t>
  </si>
  <si>
    <t>Devdas</t>
  </si>
  <si>
    <t>July 12, 2002 (India)</t>
  </si>
  <si>
    <t>Sanjay Leela Bhansali</t>
  </si>
  <si>
    <t>Saratchandra Chatterjee</t>
  </si>
  <si>
    <t>5427830.0</t>
  </si>
  <si>
    <t>Red Chillies Entertainment</t>
  </si>
  <si>
    <t>John Q</t>
  </si>
  <si>
    <t>James Kearns</t>
  </si>
  <si>
    <t>102244770.0</t>
  </si>
  <si>
    <t>Shonda Rhimes</t>
  </si>
  <si>
    <t>Britney Spears</t>
  </si>
  <si>
    <t>61141030.0</t>
  </si>
  <si>
    <t>Fuzzy Bunny Films (I)</t>
  </si>
  <si>
    <t>25th Hour</t>
  </si>
  <si>
    <t>January 10, 2003 (United States)</t>
  </si>
  <si>
    <t>David Benioff</t>
  </si>
  <si>
    <t>23932055.0</t>
  </si>
  <si>
    <t>25th Hour Productions</t>
  </si>
  <si>
    <t>Infernal Affairs</t>
  </si>
  <si>
    <t>December 12, 2002 (Hong Kong)</t>
  </si>
  <si>
    <t>Andrew Lau</t>
  </si>
  <si>
    <t>Alan Mak</t>
  </si>
  <si>
    <t>6428966.0</t>
  </si>
  <si>
    <t>8836958.0</t>
  </si>
  <si>
    <t>Media Asia Films</t>
  </si>
  <si>
    <t>Solaris</t>
  </si>
  <si>
    <t>Stanislaw Lem</t>
  </si>
  <si>
    <t>30002758.0</t>
  </si>
  <si>
    <t>Like Mike</t>
  </si>
  <si>
    <t>Michael Elliot</t>
  </si>
  <si>
    <t>Shad Moss</t>
  </si>
  <si>
    <t>62274780.0</t>
  </si>
  <si>
    <t>The Rules of Attraction</t>
  </si>
  <si>
    <t>11832822.0</t>
  </si>
  <si>
    <t>Kingsgate Films</t>
  </si>
  <si>
    <t>I Spy</t>
  </si>
  <si>
    <t>Morton S. Fine</t>
  </si>
  <si>
    <t>51386477.0</t>
  </si>
  <si>
    <t>The Mothman Prophecies</t>
  </si>
  <si>
    <t>55305279.0</t>
  </si>
  <si>
    <t>Antwone Fisher</t>
  </si>
  <si>
    <t>23367586.0</t>
  </si>
  <si>
    <t>The Good Girl</t>
  </si>
  <si>
    <t>August 30, 2002 (United States)</t>
  </si>
  <si>
    <t>16860964.0</t>
  </si>
  <si>
    <t>Flan de Coco Films</t>
  </si>
  <si>
    <t>Spun</t>
  </si>
  <si>
    <t>February 7, 2003 (Norway)</t>
  </si>
  <si>
    <t>Jonas Åkerlund</t>
  </si>
  <si>
    <t>Will De Los Santos</t>
  </si>
  <si>
    <t>685608.0</t>
  </si>
  <si>
    <t>Muse Productions</t>
  </si>
  <si>
    <t>Sympathy for Mr. Vengeance</t>
  </si>
  <si>
    <t>March 29, 2002 (South Korea)</t>
  </si>
  <si>
    <t>Park Chan-Wook</t>
  </si>
  <si>
    <t>Myeong-chan Park</t>
  </si>
  <si>
    <t>Kang-ho Song</t>
  </si>
  <si>
    <t>2046061.0</t>
  </si>
  <si>
    <t>CJ Entertainment</t>
  </si>
  <si>
    <t>Enough</t>
  </si>
  <si>
    <t>51806184.0</t>
  </si>
  <si>
    <t>High Crimes</t>
  </si>
  <si>
    <t>Joseph Finder</t>
  </si>
  <si>
    <t>63781810.0</t>
  </si>
  <si>
    <t>Two Weeks Notice</t>
  </si>
  <si>
    <t>199043471.0</t>
  </si>
  <si>
    <t>Death to Smoochy</t>
  </si>
  <si>
    <t>8382938.0</t>
  </si>
  <si>
    <t>The Four Feathers</t>
  </si>
  <si>
    <t>September 20, 2002 (United States)</t>
  </si>
  <si>
    <t>A.E.W. Mason</t>
  </si>
  <si>
    <t>29882645.0</t>
  </si>
  <si>
    <t>Better Luck Tomorrow</t>
  </si>
  <si>
    <t>April 25, 2003 (United States)</t>
  </si>
  <si>
    <t>Justin Lin</t>
  </si>
  <si>
    <t>Ernesto Foronda</t>
  </si>
  <si>
    <t>Parry Shen</t>
  </si>
  <si>
    <t>3809226.0</t>
  </si>
  <si>
    <t>Cherry Sky Films</t>
  </si>
  <si>
    <t>Big Fat Liar</t>
  </si>
  <si>
    <t>Shawn Levy</t>
  </si>
  <si>
    <t>52970014.0</t>
  </si>
  <si>
    <t>About Schmidt</t>
  </si>
  <si>
    <t>January 3, 2003 (United States)</t>
  </si>
  <si>
    <t>Louis Begley</t>
  </si>
  <si>
    <t>105834556.0</t>
  </si>
  <si>
    <t>The Master of Disguise</t>
  </si>
  <si>
    <t>Perry Andelin Blake</t>
  </si>
  <si>
    <t>43411001.0</t>
  </si>
  <si>
    <t>Drumline</t>
  </si>
  <si>
    <t>Charles Stone III</t>
  </si>
  <si>
    <t>Shawn Schepps</t>
  </si>
  <si>
    <t>Nick Cannon</t>
  </si>
  <si>
    <t>57588485.0</t>
  </si>
  <si>
    <t>Halloween: Resurrection</t>
  </si>
  <si>
    <t>37664855.0</t>
  </si>
  <si>
    <t>Windtalkers</t>
  </si>
  <si>
    <t>77628265.0</t>
  </si>
  <si>
    <t>Friday After Next</t>
  </si>
  <si>
    <t>Marcus Raboy</t>
  </si>
  <si>
    <t>33526835.0</t>
  </si>
  <si>
    <t>Eye See You</t>
  </si>
  <si>
    <t>January 17, 2002 (Germany)</t>
  </si>
  <si>
    <t>Howard Swindle</t>
  </si>
  <si>
    <t>6632383.0</t>
  </si>
  <si>
    <t>Undercover Brother</t>
  </si>
  <si>
    <t>Eddie Griffin</t>
  </si>
  <si>
    <t>41604473.0</t>
  </si>
  <si>
    <t>Spy Kids 2: Island of Lost Dreams</t>
  </si>
  <si>
    <t>August 7, 2002 (United States)</t>
  </si>
  <si>
    <t>119723358.0</t>
  </si>
  <si>
    <t>Tuck Everlasting</t>
  </si>
  <si>
    <t>Natalie Babbitt</t>
  </si>
  <si>
    <t>Alexis Bledel</t>
  </si>
  <si>
    <t>19344615.0</t>
  </si>
  <si>
    <t>80693537.0</t>
  </si>
  <si>
    <t>98 MPH Productions</t>
  </si>
  <si>
    <t>Murder by Numbers</t>
  </si>
  <si>
    <t>Tony Gayton</t>
  </si>
  <si>
    <t>56714147.0</t>
  </si>
  <si>
    <t>Hart's War</t>
  </si>
  <si>
    <t>32287044.0</t>
  </si>
  <si>
    <t>Cheyenne Enterprises</t>
  </si>
  <si>
    <t>Asterix &amp; Obelix: Mission Cleopatra</t>
  </si>
  <si>
    <t>June 24, 2005 (United States)</t>
  </si>
  <si>
    <t>Alain Chabat</t>
  </si>
  <si>
    <t>128027976.0</t>
  </si>
  <si>
    <t>Swept Away</t>
  </si>
  <si>
    <t>1036520.0</t>
  </si>
  <si>
    <t>May</t>
  </si>
  <si>
    <t>April 11, 2003 (Denmark)</t>
  </si>
  <si>
    <t>Lucky McKee</t>
  </si>
  <si>
    <t>Angela Bettis</t>
  </si>
  <si>
    <t>264349.0</t>
  </si>
  <si>
    <t>2 Loop Films</t>
  </si>
  <si>
    <t>Dragonfly</t>
  </si>
  <si>
    <t>Brandon Camp</t>
  </si>
  <si>
    <t>52323400.0</t>
  </si>
  <si>
    <t>Juwanna Mann</t>
  </si>
  <si>
    <t>Jesse Vaughan</t>
  </si>
  <si>
    <t>Bradley Allenstein</t>
  </si>
  <si>
    <t>Miguel A. Núñez Jr.</t>
  </si>
  <si>
    <t>15600000.0</t>
  </si>
  <si>
    <t>13802599.0</t>
  </si>
  <si>
    <t>Divine Secrets of the Ya-Ya Sisterhood</t>
  </si>
  <si>
    <t>Rebecca Wells</t>
  </si>
  <si>
    <t>73839240.0</t>
  </si>
  <si>
    <t>Dirty Pretty Things</t>
  </si>
  <si>
    <t>September 5, 2003 (United States)</t>
  </si>
  <si>
    <t>Steven Knight</t>
  </si>
  <si>
    <t>Chiwetel Ejiofor</t>
  </si>
  <si>
    <t>13904766.0</t>
  </si>
  <si>
    <t>Paid in Full</t>
  </si>
  <si>
    <t>Azie Faison Jr.</t>
  </si>
  <si>
    <t>3116526.0</t>
  </si>
  <si>
    <t>The Tuxedo</t>
  </si>
  <si>
    <t>Kevin Donovan</t>
  </si>
  <si>
    <t>104391623.0</t>
  </si>
  <si>
    <t>Blue Train Productions</t>
  </si>
  <si>
    <t>Swimfan</t>
  </si>
  <si>
    <t>September 6, 2002 (United States)</t>
  </si>
  <si>
    <t>John Polson</t>
  </si>
  <si>
    <t>Charles F. Bohl</t>
  </si>
  <si>
    <t>34411240.0</t>
  </si>
  <si>
    <t>Talk to Her</t>
  </si>
  <si>
    <t>Rosario Flores</t>
  </si>
  <si>
    <t>64790996.0</t>
  </si>
  <si>
    <t>Lilya 4-Ever</t>
  </si>
  <si>
    <t>August 23, 2002 (Sweden)</t>
  </si>
  <si>
    <t>Oksana Akinshina</t>
  </si>
  <si>
    <t>1007747.0</t>
  </si>
  <si>
    <t>Serving Sara</t>
  </si>
  <si>
    <t>August 23, 2002 (United States)</t>
  </si>
  <si>
    <t>Jay Scherick</t>
  </si>
  <si>
    <t>20146150.0</t>
  </si>
  <si>
    <t>FTM Productions</t>
  </si>
  <si>
    <t>K-19: The Widowmaker</t>
  </si>
  <si>
    <t>July 19, 2002 (United States)</t>
  </si>
  <si>
    <t>65716126.0</t>
  </si>
  <si>
    <t>First Light Production</t>
  </si>
  <si>
    <t>Stuart Little 2</t>
  </si>
  <si>
    <t>169956806.0</t>
  </si>
  <si>
    <t>Igby Goes Down</t>
  </si>
  <si>
    <t>Burr Steers</t>
  </si>
  <si>
    <t>6919198.0</t>
  </si>
  <si>
    <t>24 Hour Party People</t>
  </si>
  <si>
    <t>Frank Cottrell Boyce</t>
  </si>
  <si>
    <t>Steve Coogan</t>
  </si>
  <si>
    <t>2801397.0</t>
  </si>
  <si>
    <t>Revolution Films</t>
  </si>
  <si>
    <t>Rollerball</t>
  </si>
  <si>
    <t>25852764.0</t>
  </si>
  <si>
    <t>Changing Lanes</t>
  </si>
  <si>
    <t>Chap Taylor</t>
  </si>
  <si>
    <t>94935764.0</t>
  </si>
  <si>
    <t>White Oleander</t>
  </si>
  <si>
    <t>Peter Kosminsky</t>
  </si>
  <si>
    <t>Janet Fitch</t>
  </si>
  <si>
    <t>21672284.0</t>
  </si>
  <si>
    <t>Below</t>
  </si>
  <si>
    <t>Lucas Sussman</t>
  </si>
  <si>
    <t>2622015.0</t>
  </si>
  <si>
    <t>Big Trouble</t>
  </si>
  <si>
    <t>Dave Barry</t>
  </si>
  <si>
    <t>8493890.0</t>
  </si>
  <si>
    <t>Far from Heaven</t>
  </si>
  <si>
    <t>29027914.0</t>
  </si>
  <si>
    <t>Focus Features</t>
  </si>
  <si>
    <t>Bubba Ho-Tep</t>
  </si>
  <si>
    <t>October 10, 2003 (United States)</t>
  </si>
  <si>
    <t>Joe R. Lansdale</t>
  </si>
  <si>
    <t>1239183.0</t>
  </si>
  <si>
    <t>Silver Sphere Corporation</t>
  </si>
  <si>
    <t>S1m0ne</t>
  </si>
  <si>
    <t>19576023.0</t>
  </si>
  <si>
    <t>Auto Focus</t>
  </si>
  <si>
    <t>Robert Graysmith</t>
  </si>
  <si>
    <t>2704951.0</t>
  </si>
  <si>
    <t>Focus Puller Inc.</t>
  </si>
  <si>
    <t>Blood Work</t>
  </si>
  <si>
    <t>Michael Connelly</t>
  </si>
  <si>
    <t>31794718.0</t>
  </si>
  <si>
    <t>Collateral Damage</t>
  </si>
  <si>
    <t>Ronald Roose</t>
  </si>
  <si>
    <t>78382433.0</t>
  </si>
  <si>
    <t>Undisputed</t>
  </si>
  <si>
    <t>14946150.0</t>
  </si>
  <si>
    <t>The Salton Sea</t>
  </si>
  <si>
    <t>June 21, 2002 (Ireland)</t>
  </si>
  <si>
    <t>D.J. Caruso</t>
  </si>
  <si>
    <t>1073198.0</t>
  </si>
  <si>
    <t>Ju-on: The Grudge</t>
  </si>
  <si>
    <t>January 25, 2003 (Japan)</t>
  </si>
  <si>
    <t>Takashi Shimizu</t>
  </si>
  <si>
    <t>Megumi Okina</t>
  </si>
  <si>
    <t>3657876.0</t>
  </si>
  <si>
    <t>Pioneer LDC</t>
  </si>
  <si>
    <t>Barbershop</t>
  </si>
  <si>
    <t>Tim Story</t>
  </si>
  <si>
    <t>77063924.0</t>
  </si>
  <si>
    <t>Whale Rider</t>
  </si>
  <si>
    <t>August 29, 2003 (United States)</t>
  </si>
  <si>
    <t>Niki Caro</t>
  </si>
  <si>
    <t>Keisha Castle-Hughes</t>
  </si>
  <si>
    <t>41062976.0</t>
  </si>
  <si>
    <t>South Pacific Pictures</t>
  </si>
  <si>
    <t>Rabbit-Proof Fence</t>
  </si>
  <si>
    <t>January 31, 2003 (United States)</t>
  </si>
  <si>
    <t>Doris Pilkington</t>
  </si>
  <si>
    <t>Everlyn Sampi</t>
  </si>
  <si>
    <t>16217411.0</t>
  </si>
  <si>
    <t>Rumbalara Films</t>
  </si>
  <si>
    <t>Trapped</t>
  </si>
  <si>
    <t>Greg Iles</t>
  </si>
  <si>
    <t>13414416.0</t>
  </si>
  <si>
    <t>Narc</t>
  </si>
  <si>
    <t>Joe Carnahan</t>
  </si>
  <si>
    <t>12633747.0</t>
  </si>
  <si>
    <t>In America</t>
  </si>
  <si>
    <t>February 6, 2004 (United States)</t>
  </si>
  <si>
    <t>Paddy Considine</t>
  </si>
  <si>
    <t>25382911.0</t>
  </si>
  <si>
    <t>Dark Blue</t>
  </si>
  <si>
    <t>February 21, 2003 (United States)</t>
  </si>
  <si>
    <t>12150301.0</t>
  </si>
  <si>
    <t>Alphaville Films</t>
  </si>
  <si>
    <t>Dahmer</t>
  </si>
  <si>
    <t>2019 (United States)</t>
  </si>
  <si>
    <t>David Jacobson</t>
  </si>
  <si>
    <t>David Birke</t>
  </si>
  <si>
    <t>Jeremy Renner</t>
  </si>
  <si>
    <t>144008.0</t>
  </si>
  <si>
    <t>Blockbuster Films</t>
  </si>
  <si>
    <t>Boat Trip</t>
  </si>
  <si>
    <t>March 21, 2003 (United States)</t>
  </si>
  <si>
    <t>Mort Nathan</t>
  </si>
  <si>
    <t>15020293.0</t>
  </si>
  <si>
    <t>The Magdalene Sisters</t>
  </si>
  <si>
    <t>Peter Mullan</t>
  </si>
  <si>
    <t>Eileen Walsh</t>
  </si>
  <si>
    <t>21107578.0</t>
  </si>
  <si>
    <t>Scottish Screen</t>
  </si>
  <si>
    <t>Nicholas Nickleby</t>
  </si>
  <si>
    <t>June 27, 2003 (United Kingdom)</t>
  </si>
  <si>
    <t>Charlie Hunnam</t>
  </si>
  <si>
    <t>3651462.0</t>
  </si>
  <si>
    <t>United Artists Film Corporation</t>
  </si>
  <si>
    <t>Gary M. Goodman</t>
  </si>
  <si>
    <t>66200782.0</t>
  </si>
  <si>
    <t>8 Women</t>
  </si>
  <si>
    <t>42426583.0</t>
  </si>
  <si>
    <t>BIM Distribuzione</t>
  </si>
  <si>
    <t>Spider</t>
  </si>
  <si>
    <t>November 13, 2002 (France)</t>
  </si>
  <si>
    <t>Patrick McGrath</t>
  </si>
  <si>
    <t>5808941.0</t>
  </si>
  <si>
    <t>Odeon Films</t>
  </si>
  <si>
    <t>Snow Dogs</t>
  </si>
  <si>
    <t>115035090.0</t>
  </si>
  <si>
    <t>The Quiet American</t>
  </si>
  <si>
    <t>March 7, 2003 (United States)</t>
  </si>
  <si>
    <t>27674124.0</t>
  </si>
  <si>
    <t>The Santa Clause 2</t>
  </si>
  <si>
    <t>Michael Lembeck</t>
  </si>
  <si>
    <t>172855065.0</t>
  </si>
  <si>
    <t>Laurel Canyon</t>
  </si>
  <si>
    <t>4412203.0</t>
  </si>
  <si>
    <t>Sony Pictures Classics</t>
  </si>
  <si>
    <t>Slackers</t>
  </si>
  <si>
    <t>Dewey Nicks</t>
  </si>
  <si>
    <t>David H. Steinberg</t>
  </si>
  <si>
    <t>6413915.0</t>
  </si>
  <si>
    <t>Sorority Boys</t>
  </si>
  <si>
    <t>Wallace Wolodarsky</t>
  </si>
  <si>
    <t>Joe Jarvis</t>
  </si>
  <si>
    <t>Barry Watson</t>
  </si>
  <si>
    <t>12517488.0</t>
  </si>
  <si>
    <t>Morra, Brezner, Steinberg and Tenenbaum Entertainment (MBST)</t>
  </si>
  <si>
    <t>The Country Bears</t>
  </si>
  <si>
    <t>Peter Hastings</t>
  </si>
  <si>
    <t>Mark Perez</t>
  </si>
  <si>
    <t>18012097.0</t>
  </si>
  <si>
    <t>All About the Benjamins</t>
  </si>
  <si>
    <t>Kevin Bray</t>
  </si>
  <si>
    <t>Ronald Lang</t>
  </si>
  <si>
    <t>26306533.0</t>
  </si>
  <si>
    <t>Abandon</t>
  </si>
  <si>
    <t>Stephen Gaghan</t>
  </si>
  <si>
    <t>Katie Holmes</t>
  </si>
  <si>
    <t>12302219.0</t>
  </si>
  <si>
    <t>Gerry</t>
  </si>
  <si>
    <t>September 20, 2002 (Greece)</t>
  </si>
  <si>
    <t>Casey Affleck</t>
  </si>
  <si>
    <t>254683.0</t>
  </si>
  <si>
    <t>Epsilon Motion Pictures</t>
  </si>
  <si>
    <t>The Spanish Apartment</t>
  </si>
  <si>
    <t>June 20, 2003 (United States)</t>
  </si>
  <si>
    <t>Cédric Klapisch</t>
  </si>
  <si>
    <t>Romain Duris</t>
  </si>
  <si>
    <t>33272835.0</t>
  </si>
  <si>
    <t>Bac Films</t>
  </si>
  <si>
    <t>Clockstoppers</t>
  </si>
  <si>
    <t>38793283.0</t>
  </si>
  <si>
    <t>Pumpkin</t>
  </si>
  <si>
    <t>March 12, 2004 (Spain)</t>
  </si>
  <si>
    <t>Adam Larson Broder</t>
  </si>
  <si>
    <t>308552.0</t>
  </si>
  <si>
    <t>Peter Pan 2: Return to Never Land</t>
  </si>
  <si>
    <t>Robin Budd</t>
  </si>
  <si>
    <t>Temple Mathews</t>
  </si>
  <si>
    <t>Blayne Weaver</t>
  </si>
  <si>
    <t>115121981.0</t>
  </si>
  <si>
    <t>Russian Ark</t>
  </si>
  <si>
    <t>April 19, 2003 (Russia)</t>
  </si>
  <si>
    <t>Aleksandr Sokurov</t>
  </si>
  <si>
    <t>Boris Khaimsky</t>
  </si>
  <si>
    <t>Sergey Dreyden</t>
  </si>
  <si>
    <t>8690168.0</t>
  </si>
  <si>
    <t>The State Hermitage Museum</t>
  </si>
  <si>
    <t>Poolhall Junkies</t>
  </si>
  <si>
    <t>February 28, 2003 (United States)</t>
  </si>
  <si>
    <t>Mars Callahan</t>
  </si>
  <si>
    <t>563711.0</t>
  </si>
  <si>
    <t>Feardotcom</t>
  </si>
  <si>
    <t>Moshe Diamant</t>
  </si>
  <si>
    <t>18902015.0</t>
  </si>
  <si>
    <t>Morvern Callar</t>
  </si>
  <si>
    <t>November 1, 2002 (United Kingdom)</t>
  </si>
  <si>
    <t>Samantha Morton</t>
  </si>
  <si>
    <t>772336.0</t>
  </si>
  <si>
    <t>Alliance Atlantis Motion Picture Production</t>
  </si>
  <si>
    <t>No Good Deed</t>
  </si>
  <si>
    <t>November 20, 2014 (Germany)</t>
  </si>
  <si>
    <t>Dashiell Hammett</t>
  </si>
  <si>
    <t>1440653.0</t>
  </si>
  <si>
    <t>ApolloMedia Distribution</t>
  </si>
  <si>
    <t>Darkness</t>
  </si>
  <si>
    <t>December 25, 2004 (United States)</t>
  </si>
  <si>
    <t>Jaume Balagueró</t>
  </si>
  <si>
    <t>Anna Paquin</t>
  </si>
  <si>
    <t>10600000.0</t>
  </si>
  <si>
    <t>33988736.0</t>
  </si>
  <si>
    <t>Castelao Producciones</t>
  </si>
  <si>
    <t>Analyze That</t>
  </si>
  <si>
    <t>55003135.0</t>
  </si>
  <si>
    <t>The Banger Sisters</t>
  </si>
  <si>
    <t>38068353.0</t>
  </si>
  <si>
    <t>Demonlover</t>
  </si>
  <si>
    <t>November 6, 2002 (France)</t>
  </si>
  <si>
    <t>Connie Nielsen</t>
  </si>
  <si>
    <t>462976.0</t>
  </si>
  <si>
    <t>Citizen Films</t>
  </si>
  <si>
    <t>The Wild Thornberrys</t>
  </si>
  <si>
    <t>Cathy Malkasian</t>
  </si>
  <si>
    <t>Arlene Klasky</t>
  </si>
  <si>
    <t>60694737.0</t>
  </si>
  <si>
    <t>The Adventures of Pluto Nash</t>
  </si>
  <si>
    <t>7103973.0</t>
  </si>
  <si>
    <t>Bloody Sunday</t>
  </si>
  <si>
    <t>April 19, 2002 (Portugal)</t>
  </si>
  <si>
    <t>Paul Greengrass</t>
  </si>
  <si>
    <t>James Nesbitt</t>
  </si>
  <si>
    <t>1758689.0</t>
  </si>
  <si>
    <t>Bórd Scannán na hÉireann</t>
  </si>
  <si>
    <t>Eight Crazy Nights</t>
  </si>
  <si>
    <t>Seth Kearsley</t>
  </si>
  <si>
    <t>Brooks Arthur</t>
  </si>
  <si>
    <t>23833131.0</t>
  </si>
  <si>
    <t>Full Frontal</t>
  </si>
  <si>
    <t>Coleman Hough</t>
  </si>
  <si>
    <t>3438804.0</t>
  </si>
  <si>
    <t>Moonlight Mile</t>
  </si>
  <si>
    <t>10011050.0</t>
  </si>
  <si>
    <t>Half Past Dead</t>
  </si>
  <si>
    <t>Morris Chestnut</t>
  </si>
  <si>
    <t>19233280.0</t>
  </si>
  <si>
    <t>Life or Something Like It</t>
  </si>
  <si>
    <t>John Scott Shepherd</t>
  </si>
  <si>
    <t>16872671.0</t>
  </si>
  <si>
    <t>Showtime</t>
  </si>
  <si>
    <t>Jorge Saralegui</t>
  </si>
  <si>
    <t>77885672.0</t>
  </si>
  <si>
    <t>Material</t>
  </si>
  <si>
    <t>Open Hearts</t>
  </si>
  <si>
    <t>September 6, 2002 (Denmark)</t>
  </si>
  <si>
    <t>Susanne Bier</t>
  </si>
  <si>
    <t>Sonja Richter</t>
  </si>
  <si>
    <t>1692272.0</t>
  </si>
  <si>
    <t>Det Danske Filminstitut</t>
  </si>
  <si>
    <t>Ted Bundy</t>
  </si>
  <si>
    <t>November 22, 2002 (United Kingdom)</t>
  </si>
  <si>
    <t>Michael Reilly Burke</t>
  </si>
  <si>
    <t>68716.0</t>
  </si>
  <si>
    <t>Sex Is Comedy</t>
  </si>
  <si>
    <t>June 5, 2002 (France)</t>
  </si>
  <si>
    <t>411830.0</t>
  </si>
  <si>
    <t>Ballistic: Ecks vs. Sever</t>
  </si>
  <si>
    <t>Wych Kaosayananda</t>
  </si>
  <si>
    <t>20154899.0</t>
  </si>
  <si>
    <t>Brown Sugar</t>
  </si>
  <si>
    <t>28316451.0</t>
  </si>
  <si>
    <t>Deuces Wild</t>
  </si>
  <si>
    <t>Paul Kimatian</t>
  </si>
  <si>
    <t>6282446.0</t>
  </si>
  <si>
    <t>CineWild</t>
  </si>
  <si>
    <t>Pinocchio</t>
  </si>
  <si>
    <t>44310395.0</t>
  </si>
  <si>
    <t>The Emperor's Club</t>
  </si>
  <si>
    <t>Ethan Canin</t>
  </si>
  <si>
    <t>16318449.0</t>
  </si>
  <si>
    <t>All or Nothing</t>
  </si>
  <si>
    <t>October 18, 2002 (United Kingdom)</t>
  </si>
  <si>
    <t>2845696.0</t>
  </si>
  <si>
    <t>Sweet Sixteen</t>
  </si>
  <si>
    <t>October 4, 2002 (United Kingdom)</t>
  </si>
  <si>
    <t>Paul Laverty</t>
  </si>
  <si>
    <t>Martin Compston</t>
  </si>
  <si>
    <t>3633509.0</t>
  </si>
  <si>
    <t>Alta Films</t>
  </si>
  <si>
    <t>Real Women Have Curves</t>
  </si>
  <si>
    <t>Patricia Cardoso</t>
  </si>
  <si>
    <t>Josefina Lopez</t>
  </si>
  <si>
    <t>America Ferrera</t>
  </si>
  <si>
    <t>7777790.0</t>
  </si>
  <si>
    <t>HBO Films</t>
  </si>
  <si>
    <t>The Crocodile Hunter: Collision Course</t>
  </si>
  <si>
    <t>John Stainton</t>
  </si>
  <si>
    <t>Steve Irwin</t>
  </si>
  <si>
    <t>33082548.0</t>
  </si>
  <si>
    <t>14815898.0</t>
  </si>
  <si>
    <t>City by the Sea</t>
  </si>
  <si>
    <t>Mike McAlary</t>
  </si>
  <si>
    <t>29676703.0</t>
  </si>
  <si>
    <t>Heaven</t>
  </si>
  <si>
    <t>February 21, 2002 (Germany)</t>
  </si>
  <si>
    <t>4247089.0</t>
  </si>
  <si>
    <t>XX/XY</t>
  </si>
  <si>
    <t>July 18, 2003 (Portugal)</t>
  </si>
  <si>
    <t>Austin Chick</t>
  </si>
  <si>
    <t>Mark Ruffalo</t>
  </si>
  <si>
    <t>104130.0</t>
  </si>
  <si>
    <t>Intrinsic Value Films</t>
  </si>
  <si>
    <t>Sonny</t>
  </si>
  <si>
    <t>March 21, 2003 (Greece)</t>
  </si>
  <si>
    <t>John Carlen</t>
  </si>
  <si>
    <t>James Franco</t>
  </si>
  <si>
    <t>132221.0</t>
  </si>
  <si>
    <t>Kill Bill: Vol. 1</t>
  </si>
  <si>
    <t>180906076.0</t>
  </si>
  <si>
    <t>Pirates of the Caribbean: the Curse of the Black Pearl</t>
  </si>
  <si>
    <t>July 9, 2003 (United States)</t>
  </si>
  <si>
    <t>Ted Elliott</t>
  </si>
  <si>
    <t>654264015.0</t>
  </si>
  <si>
    <t>The Lord of the Rings: The Return of the King</t>
  </si>
  <si>
    <t>December 17, 2003 (United States)</t>
  </si>
  <si>
    <t>1146030912.0</t>
  </si>
  <si>
    <t>Old School</t>
  </si>
  <si>
    <t>Court Crandall</t>
  </si>
  <si>
    <t>87135520.0</t>
  </si>
  <si>
    <t>Mystic River</t>
  </si>
  <si>
    <t>October 15, 2003 (United States)</t>
  </si>
  <si>
    <t>430000.0</t>
  </si>
  <si>
    <t>156595191.0</t>
  </si>
  <si>
    <t>Love Actually</t>
  </si>
  <si>
    <t>November 14, 2003 (United States)</t>
  </si>
  <si>
    <t>245203167.0</t>
  </si>
  <si>
    <t>The Life of David Gale</t>
  </si>
  <si>
    <t>Charles Randolph</t>
  </si>
  <si>
    <t>38955598.0</t>
  </si>
  <si>
    <t>2 Fast 2 Furious</t>
  </si>
  <si>
    <t>June 6, 2003 (United States)</t>
  </si>
  <si>
    <t>236350661.0</t>
  </si>
  <si>
    <t>Underworld</t>
  </si>
  <si>
    <t>September 19, 2003 (United States)</t>
  </si>
  <si>
    <t>Len Wiseman</t>
  </si>
  <si>
    <t>Kevin Grevioux</t>
  </si>
  <si>
    <t>Kate Beckinsale</t>
  </si>
  <si>
    <t>95708457.0</t>
  </si>
  <si>
    <t>November 21, 2003 (South Korea)</t>
  </si>
  <si>
    <t>532000.0</t>
  </si>
  <si>
    <t>Garon Tsuchiya</t>
  </si>
  <si>
    <t>Choi Min-sik</t>
  </si>
  <si>
    <t>15189934.0</t>
  </si>
  <si>
    <t>Show East</t>
  </si>
  <si>
    <t>Lost in Translation</t>
  </si>
  <si>
    <t>October 3, 2003 (United States)</t>
  </si>
  <si>
    <t>426000.0</t>
  </si>
  <si>
    <t>118686937.0</t>
  </si>
  <si>
    <t>Looney Tunes: Back in Action</t>
  </si>
  <si>
    <t>Larry Doyle</t>
  </si>
  <si>
    <t>68514844.0</t>
  </si>
  <si>
    <t>Big Fish</t>
  </si>
  <si>
    <t>January 9, 2004 (United States)</t>
  </si>
  <si>
    <t>422000.0</t>
  </si>
  <si>
    <t>Daniel Wallace</t>
  </si>
  <si>
    <t>123218424.0</t>
  </si>
  <si>
    <t>May 15, 2003 (United States)</t>
  </si>
  <si>
    <t>150000000.0</t>
  </si>
  <si>
    <t>741847937.0</t>
  </si>
  <si>
    <t>The Dreamers</t>
  </si>
  <si>
    <t>February 20, 2004 (United States)</t>
  </si>
  <si>
    <t>Gilbert Adair</t>
  </si>
  <si>
    <t>Michael Pitt</t>
  </si>
  <si>
    <t>24152155.0</t>
  </si>
  <si>
    <t>Memories of Murder</t>
  </si>
  <si>
    <t>May 2, 2003 (South Korea)</t>
  </si>
  <si>
    <t>Bong Joon Ho</t>
  </si>
  <si>
    <t>1162593.0</t>
  </si>
  <si>
    <t>May 30, 2003 (United States)</t>
  </si>
  <si>
    <t>Andrew Stanton</t>
  </si>
  <si>
    <t>940352645.0</t>
  </si>
  <si>
    <t>Hulk</t>
  </si>
  <si>
    <t>245285165.0</t>
  </si>
  <si>
    <t>School of Rock</t>
  </si>
  <si>
    <t>283000.0</t>
  </si>
  <si>
    <t>131095990.0</t>
  </si>
  <si>
    <t>Thirteen</t>
  </si>
  <si>
    <t>Catherine Hardwicke</t>
  </si>
  <si>
    <t>Evan Rachel Wood</t>
  </si>
  <si>
    <t>10128960.0</t>
  </si>
  <si>
    <t>Wrong Turn</t>
  </si>
  <si>
    <t>113000.0</t>
  </si>
  <si>
    <t>Rob Schmidt</t>
  </si>
  <si>
    <t>Eliza Dushku</t>
  </si>
  <si>
    <t>12600000.0</t>
  </si>
  <si>
    <t>28650575.0</t>
  </si>
  <si>
    <t>The Italian Job</t>
  </si>
  <si>
    <t>Troy Kennedy-Martin</t>
  </si>
  <si>
    <t>176070171.0</t>
  </si>
  <si>
    <t>July 2, 2003 (United States)</t>
  </si>
  <si>
    <t>383000.0</t>
  </si>
  <si>
    <t>433371112.0</t>
  </si>
  <si>
    <t>C-2 Pictures</t>
  </si>
  <si>
    <t>Peter Pan</t>
  </si>
  <si>
    <t>December 25, 2003 (United States)</t>
  </si>
  <si>
    <t>Jeremy Sumpter</t>
  </si>
  <si>
    <t>121975011.0</t>
  </si>
  <si>
    <t>Monster</t>
  </si>
  <si>
    <t>January 30, 2004 (United States)</t>
  </si>
  <si>
    <t>Patty Jenkins</t>
  </si>
  <si>
    <t>58469210.0</t>
  </si>
  <si>
    <t>Media 8 Entertainment</t>
  </si>
  <si>
    <t>November 5, 2003 (United States)</t>
  </si>
  <si>
    <t>427344325.0</t>
  </si>
  <si>
    <t>Daredevil</t>
  </si>
  <si>
    <t>179179718.0</t>
  </si>
  <si>
    <t>Marvel Enterprises</t>
  </si>
  <si>
    <t>Master and Commander: the Far Side of the World</t>
  </si>
  <si>
    <t>208000.0</t>
  </si>
  <si>
    <t>Patrick O'Brian</t>
  </si>
  <si>
    <t>211622535.0</t>
  </si>
  <si>
    <t>The Missing</t>
  </si>
  <si>
    <t>November 26, 2003 (United States)</t>
  </si>
  <si>
    <t>Thomas Eidson</t>
  </si>
  <si>
    <t>38364277.0</t>
  </si>
  <si>
    <t>The Room</t>
  </si>
  <si>
    <t>June 27, 2003 (Italy)</t>
  </si>
  <si>
    <t>Tommy Wiseau</t>
  </si>
  <si>
    <t>4988181.0</t>
  </si>
  <si>
    <t>Wiseau-Films</t>
  </si>
  <si>
    <t>The Texas Chainsaw Massacre</t>
  </si>
  <si>
    <t>October 17, 2003 (United States)</t>
  </si>
  <si>
    <t>Marcus Nispel</t>
  </si>
  <si>
    <t>Jessica Biel</t>
  </si>
  <si>
    <t>107363905.0</t>
  </si>
  <si>
    <t>S.W.A.T.</t>
  </si>
  <si>
    <t>August 8, 2003 (United States)</t>
  </si>
  <si>
    <t>Clark Johnson</t>
  </si>
  <si>
    <t>Robert Hamner</t>
  </si>
  <si>
    <t>207725639.0</t>
  </si>
  <si>
    <t>December 5, 2003 (United States)</t>
  </si>
  <si>
    <t>409000.0</t>
  </si>
  <si>
    <t>454627263.0</t>
  </si>
  <si>
    <t>Holes</t>
  </si>
  <si>
    <t>April 18, 2003 (United States)</t>
  </si>
  <si>
    <t>Louis Sachar</t>
  </si>
  <si>
    <t>Shia LaBeouf</t>
  </si>
  <si>
    <t>71406573.0</t>
  </si>
  <si>
    <t>Timeline</t>
  </si>
  <si>
    <t>43935763.0</t>
  </si>
  <si>
    <t>May 2, 2003 (United States)</t>
  </si>
  <si>
    <t>521000.0</t>
  </si>
  <si>
    <t>407711549.0</t>
  </si>
  <si>
    <t>The Rundown</t>
  </si>
  <si>
    <t>September 26, 2003 (United States)</t>
  </si>
  <si>
    <t>80981914.0</t>
  </si>
  <si>
    <t>House of 1000 Corpses</t>
  </si>
  <si>
    <t>April 11, 2003 (United States)</t>
  </si>
  <si>
    <t>Rob Zombie</t>
  </si>
  <si>
    <t>Sid Haig</t>
  </si>
  <si>
    <t>16829545.0</t>
  </si>
  <si>
    <t>Spectacle Entertainment Group</t>
  </si>
  <si>
    <t>Identity</t>
  </si>
  <si>
    <t>233000.0</t>
  </si>
  <si>
    <t>Michael Cooney</t>
  </si>
  <si>
    <t>90259536.0</t>
  </si>
  <si>
    <t>Once Upon a Time in Mexico</t>
  </si>
  <si>
    <t>98769390.0</t>
  </si>
  <si>
    <t>Swimming Pool</t>
  </si>
  <si>
    <t>22441497.0</t>
  </si>
  <si>
    <t>Cold Mountain</t>
  </si>
  <si>
    <t>Charles Frazier</t>
  </si>
  <si>
    <t>79000000.0</t>
  </si>
  <si>
    <t>173013509.0</t>
  </si>
  <si>
    <t>Cheaper by the Dozen</t>
  </si>
  <si>
    <t>Frank B. Gilbreth Jr.</t>
  </si>
  <si>
    <t>190538630.0</t>
  </si>
  <si>
    <t>In the Cut</t>
  </si>
  <si>
    <t>October 31, 2003 (United States)</t>
  </si>
  <si>
    <t>23726793.0</t>
  </si>
  <si>
    <t>Secondhand Lions</t>
  </si>
  <si>
    <t>48260279.0</t>
  </si>
  <si>
    <t>Scary Movie 3</t>
  </si>
  <si>
    <t>October 24, 2003 (United States)</t>
  </si>
  <si>
    <t>220673217.0</t>
  </si>
  <si>
    <t>How to Lose a Guy in 10 Days</t>
  </si>
  <si>
    <t>February 7, 2003 (United States)</t>
  </si>
  <si>
    <t>Michele Alexander</t>
  </si>
  <si>
    <t>Kate Hudson</t>
  </si>
  <si>
    <t>177502387.0</t>
  </si>
  <si>
    <t>Lynda Obst Productions</t>
  </si>
  <si>
    <t>The League of Extraordinary Gentlemen</t>
  </si>
  <si>
    <t>July 11, 2003 (United States)</t>
  </si>
  <si>
    <t>179265204.0</t>
  </si>
  <si>
    <t>Angry Films</t>
  </si>
  <si>
    <t>What a Girl Wants</t>
  </si>
  <si>
    <t>William Douglas-Home</t>
  </si>
  <si>
    <t>Amanda Bynes</t>
  </si>
  <si>
    <t>50732139.0</t>
  </si>
  <si>
    <t>Bad Boys II</t>
  </si>
  <si>
    <t>July 18, 2003 (United States)</t>
  </si>
  <si>
    <t>273339556.0</t>
  </si>
  <si>
    <t>Open Range</t>
  </si>
  <si>
    <t>August 15, 2003 (United States)</t>
  </si>
  <si>
    <t>Lauran Paine</t>
  </si>
  <si>
    <t>68296293.0</t>
  </si>
  <si>
    <t>Mona Lisa Smile</t>
  </si>
  <si>
    <t>December 19, 2003 (United States)</t>
  </si>
  <si>
    <t>Lawrence Konner</t>
  </si>
  <si>
    <t>141337989.0</t>
  </si>
  <si>
    <t>Freddy vs. Jason</t>
  </si>
  <si>
    <t>116632628.0</t>
  </si>
  <si>
    <t>380000.0</t>
  </si>
  <si>
    <t>81000000.0</t>
  </si>
  <si>
    <t>484592874.0</t>
  </si>
  <si>
    <t>Dogville</t>
  </si>
  <si>
    <t>April 23, 2004 (United States)</t>
  </si>
  <si>
    <t>16689283.0</t>
  </si>
  <si>
    <t>Elf</t>
  </si>
  <si>
    <t>November 7, 2003 (United States)</t>
  </si>
  <si>
    <t>235000.0</t>
  </si>
  <si>
    <t>David Berenbaum</t>
  </si>
  <si>
    <t>Will Ferrell</t>
  </si>
  <si>
    <t>223853736.0</t>
  </si>
  <si>
    <t>Freaky Friday</t>
  </si>
  <si>
    <t>August 6, 2003 (United States)</t>
  </si>
  <si>
    <t>160846332.0</t>
  </si>
  <si>
    <t>Casual Friday Productions</t>
  </si>
  <si>
    <t>Charlie's Angels: Full Throttle</t>
  </si>
  <si>
    <t>259175788.0</t>
  </si>
  <si>
    <t>Legally Blonde 2</t>
  </si>
  <si>
    <t>124914842.0</t>
  </si>
  <si>
    <t>Dickie Roberts: Former Child Star</t>
  </si>
  <si>
    <t>23769505.0</t>
  </si>
  <si>
    <t>Anger Management</t>
  </si>
  <si>
    <t>207000.0</t>
  </si>
  <si>
    <t>David Dorfman</t>
  </si>
  <si>
    <t>195745823.0</t>
  </si>
  <si>
    <t>Open Water</t>
  </si>
  <si>
    <t>August 20, 2004 (United States)</t>
  </si>
  <si>
    <t>Chris Kentis</t>
  </si>
  <si>
    <t>Blanchard Ryan</t>
  </si>
  <si>
    <t>54683487.0</t>
  </si>
  <si>
    <t>Plunge Pictures LLC</t>
  </si>
  <si>
    <t>Something's Gotta Give</t>
  </si>
  <si>
    <t>December 12, 2003 (United States)</t>
  </si>
  <si>
    <t>265328738.0</t>
  </si>
  <si>
    <t>Girl with a Pearl Earring</t>
  </si>
  <si>
    <t>Peter Webber</t>
  </si>
  <si>
    <t>Tracy Chevalier</t>
  </si>
  <si>
    <t>33030115.0</t>
  </si>
  <si>
    <t>Archer Street Productions</t>
  </si>
  <si>
    <t>The Cat in the Hat</t>
  </si>
  <si>
    <t>November 21, 2003 (United States)</t>
  </si>
  <si>
    <t>Bo Welch</t>
  </si>
  <si>
    <t>109000000.0</t>
  </si>
  <si>
    <t>133960541.0</t>
  </si>
  <si>
    <t>Brother Bear</t>
  </si>
  <si>
    <t>November 1, 2003 (United States)</t>
  </si>
  <si>
    <t>Aaron Blaise</t>
  </si>
  <si>
    <t>128000000.0</t>
  </si>
  <si>
    <t>250397798.0</t>
  </si>
  <si>
    <t>The Brown Bunny</t>
  </si>
  <si>
    <t>November 14, 2003 (Austria)</t>
  </si>
  <si>
    <t>402599.0</t>
  </si>
  <si>
    <t>Gray Daisy Films</t>
  </si>
  <si>
    <t>Tears of the Sun</t>
  </si>
  <si>
    <t>86468162.0</t>
  </si>
  <si>
    <t>Final Destination 2</t>
  </si>
  <si>
    <t>J. Mackye Gruber</t>
  </si>
  <si>
    <t>A.J. Cook</t>
  </si>
  <si>
    <t>90941129.0</t>
  </si>
  <si>
    <t>21 Grams</t>
  </si>
  <si>
    <t>January 16, 2004 (United States)</t>
  </si>
  <si>
    <t>60427839.0</t>
  </si>
  <si>
    <t>This Is That Productions</t>
  </si>
  <si>
    <t>Intolerable Cruelty</t>
  </si>
  <si>
    <t>120801243.0</t>
  </si>
  <si>
    <t>Johnny English</t>
  </si>
  <si>
    <t>160466000.0</t>
  </si>
  <si>
    <t>March 14, 2003 (United States)</t>
  </si>
  <si>
    <t>David Griffiths</t>
  </si>
  <si>
    <t>46061847.0</t>
  </si>
  <si>
    <t>Matchstick Men</t>
  </si>
  <si>
    <t>Eric Garcia</t>
  </si>
  <si>
    <t>65565672.0</t>
  </si>
  <si>
    <t>Under the Tuscan Sun</t>
  </si>
  <si>
    <t>Frances Mayes</t>
  </si>
  <si>
    <t>58878723.0</t>
  </si>
  <si>
    <t>Seabiscuit</t>
  </si>
  <si>
    <t>July 25, 2003 (United States)</t>
  </si>
  <si>
    <t>Laura Hillenbrand</t>
  </si>
  <si>
    <t>148336445.0</t>
  </si>
  <si>
    <t>American Wedding</t>
  </si>
  <si>
    <t>198000.0</t>
  </si>
  <si>
    <t>232722935.0</t>
  </si>
  <si>
    <t>Just Married</t>
  </si>
  <si>
    <t>101564935.0</t>
  </si>
  <si>
    <t>High Tension</t>
  </si>
  <si>
    <t>June 10, 2005 (United States)</t>
  </si>
  <si>
    <t>Alexandre Aja</t>
  </si>
  <si>
    <t>Cécile de France</t>
  </si>
  <si>
    <t>6291958.0</t>
  </si>
  <si>
    <t>Lara Croft Tomb Raider: The Cradle of Life</t>
  </si>
  <si>
    <t>Dean Georgaris</t>
  </si>
  <si>
    <t>160099222.0</t>
  </si>
  <si>
    <t>Elephant</t>
  </si>
  <si>
    <t>Elias McConnell</t>
  </si>
  <si>
    <t>10012022.0</t>
  </si>
  <si>
    <t>Darkness Falls</t>
  </si>
  <si>
    <t>Jonathan Liebesman</t>
  </si>
  <si>
    <t>Joe Harris</t>
  </si>
  <si>
    <t>Chaney Kley</t>
  </si>
  <si>
    <t>47488536.0</t>
  </si>
  <si>
    <t>Spy Kids 3-D: Game Over</t>
  </si>
  <si>
    <t>Daryl Sabara</t>
  </si>
  <si>
    <t>197101678.0</t>
  </si>
  <si>
    <t>Gigli</t>
  </si>
  <si>
    <t>7266209.0</t>
  </si>
  <si>
    <t>Out of Time</t>
  </si>
  <si>
    <t>David Collard</t>
  </si>
  <si>
    <t>55495563.0</t>
  </si>
  <si>
    <t>The Core</t>
  </si>
  <si>
    <t>Cooper Layne</t>
  </si>
  <si>
    <t>73498611.0</t>
  </si>
  <si>
    <t>Dumb and Dumberer: When Harry Met Lloyd</t>
  </si>
  <si>
    <t>June 13, 2003 (United States)</t>
  </si>
  <si>
    <t>Derek Richardson</t>
  </si>
  <si>
    <t>39267515.0</t>
  </si>
  <si>
    <t>Runaway Jury</t>
  </si>
  <si>
    <t>80154140.0</t>
  </si>
  <si>
    <t>Jeepers Creepers 2</t>
  </si>
  <si>
    <t>Jonathan Breck</t>
  </si>
  <si>
    <t>63102666.0</t>
  </si>
  <si>
    <t>Shanghai Knights</t>
  </si>
  <si>
    <t>Alfred Gough</t>
  </si>
  <si>
    <t>88323487.0</t>
  </si>
  <si>
    <t>Dreamcatcher</t>
  </si>
  <si>
    <t>81240406.0</t>
  </si>
  <si>
    <t>Spring, Summer, Fall, Winter... and Spring</t>
  </si>
  <si>
    <t>May 28, 2004 (United States)</t>
  </si>
  <si>
    <t>8945072.0</t>
  </si>
  <si>
    <t>Korea Pictures</t>
  </si>
  <si>
    <t>Daddy Day Care</t>
  </si>
  <si>
    <t>May 9, 2003 (United States)</t>
  </si>
  <si>
    <t>Geoff Rodkey</t>
  </si>
  <si>
    <t>164433867.0</t>
  </si>
  <si>
    <t>Paycheck</t>
  </si>
  <si>
    <t>117248958.0</t>
  </si>
  <si>
    <t>Duplex</t>
  </si>
  <si>
    <t>19322135.0</t>
  </si>
  <si>
    <t>Honey</t>
  </si>
  <si>
    <t>Bille Woodruff</t>
  </si>
  <si>
    <t>Alonzo Brown</t>
  </si>
  <si>
    <t>Jessica Alba</t>
  </si>
  <si>
    <t>62228395.0</t>
  </si>
  <si>
    <t>Wonderland</t>
  </si>
  <si>
    <t>James Cox</t>
  </si>
  <si>
    <t>2466444.0</t>
  </si>
  <si>
    <t>The Haunted Mansion</t>
  </si>
  <si>
    <t>182290266.0</t>
  </si>
  <si>
    <t>Sinbad: Legend of the Seven Seas</t>
  </si>
  <si>
    <t>Patrick Gilmore</t>
  </si>
  <si>
    <t>80773077.0</t>
  </si>
  <si>
    <t>House of the Dead</t>
  </si>
  <si>
    <t>Uwe Boll</t>
  </si>
  <si>
    <t>Mark A. Altman</t>
  </si>
  <si>
    <t>Jonathan Cherry</t>
  </si>
  <si>
    <t>13818181.0</t>
  </si>
  <si>
    <t>Boll Kino Beteiligungs GmbH &amp; Co. KG</t>
  </si>
  <si>
    <t>Gods and Generals</t>
  </si>
  <si>
    <t>Jeff Shaara</t>
  </si>
  <si>
    <t>56000000.0</t>
  </si>
  <si>
    <t>12923936.0</t>
  </si>
  <si>
    <t>House of Sand and Fog</t>
  </si>
  <si>
    <t>Vadim Perelman</t>
  </si>
  <si>
    <t>Andre Dubus III</t>
  </si>
  <si>
    <t>16763804.0</t>
  </si>
  <si>
    <t>A Man Apart</t>
  </si>
  <si>
    <t>Christian Gudegast</t>
  </si>
  <si>
    <t>44350926.0</t>
  </si>
  <si>
    <t>"DIA" Productions GmbH &amp; Co. KG</t>
  </si>
  <si>
    <t>The Station Agent</t>
  </si>
  <si>
    <t>Tom McCarthy</t>
  </si>
  <si>
    <t>Peter Dinklage</t>
  </si>
  <si>
    <t>8701337.0</t>
  </si>
  <si>
    <t>SenArt Films</t>
  </si>
  <si>
    <t>Good Bye Lenin!</t>
  </si>
  <si>
    <t>May 14, 2004 (United States)</t>
  </si>
  <si>
    <t>Wolfgang Becker</t>
  </si>
  <si>
    <t>Bernd Lichtenberg</t>
  </si>
  <si>
    <t>Daniel Brühl</t>
  </si>
  <si>
    <t>79316957.0</t>
  </si>
  <si>
    <t>Basic</t>
  </si>
  <si>
    <t>James Vanderbilt</t>
  </si>
  <si>
    <t>42792561.0</t>
  </si>
  <si>
    <t>The Human Stain</t>
  </si>
  <si>
    <t>December 18, 2003 (Germany)</t>
  </si>
  <si>
    <t>Philip Roth</t>
  </si>
  <si>
    <t>22954068.0</t>
  </si>
  <si>
    <t>Grind</t>
  </si>
  <si>
    <t>Casey La Scala</t>
  </si>
  <si>
    <t>Ralph Sall</t>
  </si>
  <si>
    <t>Adam Brody</t>
  </si>
  <si>
    <t>5141166.0</t>
  </si>
  <si>
    <t>900 Films</t>
  </si>
  <si>
    <t>Gothika</t>
  </si>
  <si>
    <t>Sebastian Gutierrez</t>
  </si>
  <si>
    <t>141591324.0</t>
  </si>
  <si>
    <t>Agent Cody Banks</t>
  </si>
  <si>
    <t>Ashley Miller</t>
  </si>
  <si>
    <t>58795814.0</t>
  </si>
  <si>
    <t>Ong-Bak: The Thai Warrior</t>
  </si>
  <si>
    <t>February 11, 2005 (United States)</t>
  </si>
  <si>
    <t>Prachya Pinkaew</t>
  </si>
  <si>
    <t>Panna Rittikrai</t>
  </si>
  <si>
    <t>Tony Jaa</t>
  </si>
  <si>
    <t>Thailand</t>
  </si>
  <si>
    <t>20235426.0</t>
  </si>
  <si>
    <t>Bad Santa</t>
  </si>
  <si>
    <t>137000.0</t>
  </si>
  <si>
    <t>Glenn Ficarra</t>
  </si>
  <si>
    <t>76490720.0</t>
  </si>
  <si>
    <t>Shattered Glass</t>
  </si>
  <si>
    <t>Buzz Bissinger</t>
  </si>
  <si>
    <t>2944752.0</t>
  </si>
  <si>
    <t>The Lizzie McGuire Movie</t>
  </si>
  <si>
    <t>Susan Estelle Jansen</t>
  </si>
  <si>
    <t>Hilary Duff</t>
  </si>
  <si>
    <t>55534455.0</t>
  </si>
  <si>
    <t>The Cooler</t>
  </si>
  <si>
    <t>Wayne Kramer</t>
  </si>
  <si>
    <t>Frank Hannah</t>
  </si>
  <si>
    <t>10464788.0</t>
  </si>
  <si>
    <t>ContentFilm</t>
  </si>
  <si>
    <t>Cradle 2 the Grave</t>
  </si>
  <si>
    <t>56489558.0</t>
  </si>
  <si>
    <t>Uptown Girls</t>
  </si>
  <si>
    <t>Julia Dahl</t>
  </si>
  <si>
    <t>Brittany Murphy</t>
  </si>
  <si>
    <t>44617342.0</t>
  </si>
  <si>
    <t>A Mighty Wind</t>
  </si>
  <si>
    <t>18750246.0</t>
  </si>
  <si>
    <t>Cold Creek Manor</t>
  </si>
  <si>
    <t>Richard Jefferies</t>
  </si>
  <si>
    <t>29119434.0</t>
  </si>
  <si>
    <t>Calendar Girls</t>
  </si>
  <si>
    <t>January 1, 2004 (United States)</t>
  </si>
  <si>
    <t>Juliette Towhidi</t>
  </si>
  <si>
    <t>93400759.0</t>
  </si>
  <si>
    <t>Kal Ho Naa Ho</t>
  </si>
  <si>
    <t>November 28, 2003 (India)</t>
  </si>
  <si>
    <t>Nikkhil Advani</t>
  </si>
  <si>
    <t>Niranjan Iyengar</t>
  </si>
  <si>
    <t>Preity Zinta</t>
  </si>
  <si>
    <t>13200241.0</t>
  </si>
  <si>
    <t>View from the Top</t>
  </si>
  <si>
    <t>Eric Wald</t>
  </si>
  <si>
    <t>19526014.0</t>
  </si>
  <si>
    <t>Malibu's Most Wanted</t>
  </si>
  <si>
    <t>Fax Bahr</t>
  </si>
  <si>
    <t>Jamie Kennedy</t>
  </si>
  <si>
    <t>34622504.0</t>
  </si>
  <si>
    <t>Kangaroo Jack</t>
  </si>
  <si>
    <t>January 17, 2003 (United States)</t>
  </si>
  <si>
    <t>Anthony Anderson</t>
  </si>
  <si>
    <t>88929111.0</t>
  </si>
  <si>
    <t>The Return</t>
  </si>
  <si>
    <t>June 25, 2003 (Russia)</t>
  </si>
  <si>
    <t>Andrey Zvyagintsev</t>
  </si>
  <si>
    <t>Vladimir Moiseenko</t>
  </si>
  <si>
    <t>Vladimir Garin</t>
  </si>
  <si>
    <t>8482993.0</t>
  </si>
  <si>
    <t>Ren Film</t>
  </si>
  <si>
    <t>Radio</t>
  </si>
  <si>
    <t>53293628.0</t>
  </si>
  <si>
    <t>The Recruit</t>
  </si>
  <si>
    <t>Roger Towne</t>
  </si>
  <si>
    <t>101191884.0</t>
  </si>
  <si>
    <t>Coffee and Cigarettes</t>
  </si>
  <si>
    <t>June 11, 2004 (United States)</t>
  </si>
  <si>
    <t>7929307.0</t>
  </si>
  <si>
    <t>Asmik Ace Entertainment</t>
  </si>
  <si>
    <t>Young Adam</t>
  </si>
  <si>
    <t>September 26, 2003 (United Kingdom)</t>
  </si>
  <si>
    <t>David Mackenzie</t>
  </si>
  <si>
    <t>Alexander Trocchi</t>
  </si>
  <si>
    <t>2561820.0</t>
  </si>
  <si>
    <t>Hollywood Homicide</t>
  </si>
  <si>
    <t>Robert Souza</t>
  </si>
  <si>
    <t>51142659.0</t>
  </si>
  <si>
    <t>Evil</t>
  </si>
  <si>
    <t>September 26, 2003 (Sweden)</t>
  </si>
  <si>
    <t>Mikael Håfström</t>
  </si>
  <si>
    <t>Jan Guillou</t>
  </si>
  <si>
    <t>Andreas Wilson</t>
  </si>
  <si>
    <t>528245.0</t>
  </si>
  <si>
    <t>Moviola Film och Television AB</t>
  </si>
  <si>
    <t>National Security</t>
  </si>
  <si>
    <t>50097949.0</t>
  </si>
  <si>
    <t>The Triplets of Belleville</t>
  </si>
  <si>
    <t>Sylvain Chomet</t>
  </si>
  <si>
    <t>Michèle Caucheteux</t>
  </si>
  <si>
    <t>14776760.0</t>
  </si>
  <si>
    <t>Les Armateurs</t>
  </si>
  <si>
    <t>Untold Scandal</t>
  </si>
  <si>
    <t>October 2, 2003 (South Korea)</t>
  </si>
  <si>
    <t>Je-yong Lee</t>
  </si>
  <si>
    <t>Dae-woo Kim</t>
  </si>
  <si>
    <t>Mi-sook Lee</t>
  </si>
  <si>
    <t>5762801.0</t>
  </si>
  <si>
    <t>B.O.M. Film Productions Co.</t>
  </si>
  <si>
    <t>Twentynine Palms</t>
  </si>
  <si>
    <t>September 17, 2003 (France)</t>
  </si>
  <si>
    <t>Yekaterina Golubeva</t>
  </si>
  <si>
    <t>167999.0</t>
  </si>
  <si>
    <t>Stuck on You</t>
  </si>
  <si>
    <t>Charles B. Wessler</t>
  </si>
  <si>
    <t>65784503.0</t>
  </si>
  <si>
    <t>Ned Kelly</t>
  </si>
  <si>
    <t>March 26, 2004 (United States)</t>
  </si>
  <si>
    <t>Robert Drewe</t>
  </si>
  <si>
    <t>6585516.0</t>
  </si>
  <si>
    <t>Tokyo Godfathers</t>
  </si>
  <si>
    <t>November 8, 2003 (Japan)</t>
  </si>
  <si>
    <t>Tôru Emori</t>
  </si>
  <si>
    <t>453133.0</t>
  </si>
  <si>
    <t>Dorm Daze</t>
  </si>
  <si>
    <t>August 20, 2004 (Russia)</t>
  </si>
  <si>
    <t>David Hillenbrand</t>
  </si>
  <si>
    <t>Pat Casey</t>
  </si>
  <si>
    <t>Tatyana Ali</t>
  </si>
  <si>
    <t>436365.0</t>
  </si>
  <si>
    <t>The Blind Swordsman: Zatoichi</t>
  </si>
  <si>
    <t>September 6, 2003 (Japan)</t>
  </si>
  <si>
    <t>34196922.0</t>
  </si>
  <si>
    <t>Asahi National Broadcasting Company</t>
  </si>
  <si>
    <t>Bright Young Things</t>
  </si>
  <si>
    <t>October 3, 2003 (United Kingdom)</t>
  </si>
  <si>
    <t>Stephen Campbell Moore</t>
  </si>
  <si>
    <t>2905499.0</t>
  </si>
  <si>
    <t>The Film Consortium</t>
  </si>
  <si>
    <t>Love Me If You Dare</t>
  </si>
  <si>
    <t>Yann Samuell</t>
  </si>
  <si>
    <t>Guillaume Canet</t>
  </si>
  <si>
    <t>8604201.0</t>
  </si>
  <si>
    <t>Nord-Ouest Films</t>
  </si>
  <si>
    <t>Bulletproof Monk</t>
  </si>
  <si>
    <t>April 16, 2003 (United States)</t>
  </si>
  <si>
    <t>Paul Hunter</t>
  </si>
  <si>
    <t>37713879.0</t>
  </si>
  <si>
    <t>Down with Love</t>
  </si>
  <si>
    <t>Eve Ahlert</t>
  </si>
  <si>
    <t>39468111.0</t>
  </si>
  <si>
    <t>Biker Boyz</t>
  </si>
  <si>
    <t>Reggie Rock Bythewood</t>
  </si>
  <si>
    <t>Michael Gougis</t>
  </si>
  <si>
    <t>23510621.0</t>
  </si>
  <si>
    <t>The Green Butchers</t>
  </si>
  <si>
    <t>March 21, 2003 (Denmark)</t>
  </si>
  <si>
    <t>Anders Thomas Jensen</t>
  </si>
  <si>
    <t>Nikolaj Lie Kaas</t>
  </si>
  <si>
    <t>3783.0</t>
  </si>
  <si>
    <t>M&amp;M Productions</t>
  </si>
  <si>
    <t>The Medallion</t>
  </si>
  <si>
    <t>August 22, 2003 (United States)</t>
  </si>
  <si>
    <t>Gordon Chan</t>
  </si>
  <si>
    <t>Alfred Cheung</t>
  </si>
  <si>
    <t>34268701.0</t>
  </si>
  <si>
    <t>Emperor Multimedia Group (EMG)</t>
  </si>
  <si>
    <t>American Splendor</t>
  </si>
  <si>
    <t>Shari Springer Berman</t>
  </si>
  <si>
    <t>Harvey Pekar</t>
  </si>
  <si>
    <t>Paul Giamatti</t>
  </si>
  <si>
    <t>7986084.0</t>
  </si>
  <si>
    <t>The Shape of Things</t>
  </si>
  <si>
    <t>Paul Rudd</t>
  </si>
  <si>
    <t>826617.0</t>
  </si>
  <si>
    <t>Mepris Films</t>
  </si>
  <si>
    <t>Party Monster</t>
  </si>
  <si>
    <t>October 17, 2003 (United Kingdom)</t>
  </si>
  <si>
    <t>Fenton Bailey</t>
  </si>
  <si>
    <t>782606.0</t>
  </si>
  <si>
    <t>World of Wonder Productions</t>
  </si>
  <si>
    <t>Bringing Down the House</t>
  </si>
  <si>
    <t>Jason Filardi</t>
  </si>
  <si>
    <t>164729679.0</t>
  </si>
  <si>
    <t>Willard</t>
  </si>
  <si>
    <t>8564586.0</t>
  </si>
  <si>
    <t>Love Don't Cost a Thing</t>
  </si>
  <si>
    <t>21964072.0</t>
  </si>
  <si>
    <t>The Best of Youth</t>
  </si>
  <si>
    <t>June 20, 2003 (Italy)</t>
  </si>
  <si>
    <t>Marco Tullio Giordana</t>
  </si>
  <si>
    <t>Sandro Petraglia</t>
  </si>
  <si>
    <t>Luigi Lo Cascio</t>
  </si>
  <si>
    <t>2799773.0</t>
  </si>
  <si>
    <t>BiBi Film</t>
  </si>
  <si>
    <t>366.0</t>
  </si>
  <si>
    <t>The in-Laws</t>
  </si>
  <si>
    <t>26891849.0</t>
  </si>
  <si>
    <t>Confidence</t>
  </si>
  <si>
    <t>Doug Jung</t>
  </si>
  <si>
    <t>23014206.0</t>
  </si>
  <si>
    <t>Latter Days</t>
  </si>
  <si>
    <t>July 1, 2004 (Israel)</t>
  </si>
  <si>
    <t>C. Jay Cox</t>
  </si>
  <si>
    <t>Wes Ramsey</t>
  </si>
  <si>
    <t>865028.0</t>
  </si>
  <si>
    <t>Funny Boy Films</t>
  </si>
  <si>
    <t>Beyond Borders</t>
  </si>
  <si>
    <t>Caspian Tredwell-Owen</t>
  </si>
  <si>
    <t>11705002.0</t>
  </si>
  <si>
    <t>Mandalay Pictures</t>
  </si>
  <si>
    <t>It Runs in the Family</t>
  </si>
  <si>
    <t>Jesse Wigutow</t>
  </si>
  <si>
    <t>8211508.0</t>
  </si>
  <si>
    <t>Buena Vista International</t>
  </si>
  <si>
    <t>Chasing Papi</t>
  </si>
  <si>
    <t>Linda Mendoza</t>
  </si>
  <si>
    <t>Laura Angelica Simon</t>
  </si>
  <si>
    <t>Eduardo Verástegui</t>
  </si>
  <si>
    <t>12661189.0</t>
  </si>
  <si>
    <t>The Fighting Temptations</t>
  </si>
  <si>
    <t>Elizabeth Hunter</t>
  </si>
  <si>
    <t>33972062.0</t>
  </si>
  <si>
    <t>Anything Else</t>
  </si>
  <si>
    <t>13585075.0</t>
  </si>
  <si>
    <t>I Capture the Castle</t>
  </si>
  <si>
    <t>Tim Fywell</t>
  </si>
  <si>
    <t>Romola Garai</t>
  </si>
  <si>
    <t>6586341.0</t>
  </si>
  <si>
    <t>Camp</t>
  </si>
  <si>
    <t>Don Dixon</t>
  </si>
  <si>
    <t>2707738.0</t>
  </si>
  <si>
    <t>The Jungle Book 2</t>
  </si>
  <si>
    <t>Steve Trenbirth</t>
  </si>
  <si>
    <t>Karl Geurs</t>
  </si>
  <si>
    <t>186303759.0</t>
  </si>
  <si>
    <t>My Boss's Daughter</t>
  </si>
  <si>
    <t>18191005.0</t>
  </si>
  <si>
    <t>A Guy Thing</t>
  </si>
  <si>
    <t>Jason Lee</t>
  </si>
  <si>
    <t>17432163.0</t>
  </si>
  <si>
    <t>Intermission</t>
  </si>
  <si>
    <t>April 16, 2004 (United States)</t>
  </si>
  <si>
    <t>John Crowley</t>
  </si>
  <si>
    <t>Mark O'Rowe</t>
  </si>
  <si>
    <t>5175215.0</t>
  </si>
  <si>
    <t>All the Real Girls</t>
  </si>
  <si>
    <t>August 1, 2003 (United Kingdom)</t>
  </si>
  <si>
    <t>David Gordon Green</t>
  </si>
  <si>
    <t>Zooey Deschanel</t>
  </si>
  <si>
    <t>579986.0</t>
  </si>
  <si>
    <t>From Justin to Kelly</t>
  </si>
  <si>
    <t>Kim Fuller</t>
  </si>
  <si>
    <t>Kelly Clarkson</t>
  </si>
  <si>
    <t>4928883.0</t>
  </si>
  <si>
    <t>19 Entertainment</t>
  </si>
  <si>
    <t>Owning Mahowny</t>
  </si>
  <si>
    <t>September 25, 2003 (Argentina)</t>
  </si>
  <si>
    <t>Richard Kwietniowski</t>
  </si>
  <si>
    <t>Gary Stephen Ross</t>
  </si>
  <si>
    <t>1271244.0</t>
  </si>
  <si>
    <t>Head of State</t>
  </si>
  <si>
    <t>35200000.0</t>
  </si>
  <si>
    <t>38620484.0</t>
  </si>
  <si>
    <t>The Singing Detective</t>
  </si>
  <si>
    <t>November 14, 2003 (Brazil)</t>
  </si>
  <si>
    <t>435625.0</t>
  </si>
  <si>
    <t>Pieces of April</t>
  </si>
  <si>
    <t>November 28, 2003 (United States)</t>
  </si>
  <si>
    <t>3282321.0</t>
  </si>
  <si>
    <t>Code 46</t>
  </si>
  <si>
    <t>September 17, 2004 (United Kingdom)</t>
  </si>
  <si>
    <t>886018.0</t>
  </si>
  <si>
    <t>Time of the Wolf</t>
  </si>
  <si>
    <t>October 8, 2003 (France)</t>
  </si>
  <si>
    <t>499149.0</t>
  </si>
  <si>
    <t>Barely Legal</t>
  </si>
  <si>
    <t>May 25, 2006 (Thailand)</t>
  </si>
  <si>
    <t>Erik von Detten</t>
  </si>
  <si>
    <t>83439.0</t>
  </si>
  <si>
    <t>International West Pictures (IWP)</t>
  </si>
  <si>
    <t>Nathalie...</t>
  </si>
  <si>
    <t>January 7, 2004 (France)</t>
  </si>
  <si>
    <t>Anne Fontaine</t>
  </si>
  <si>
    <t>5254422.0</t>
  </si>
  <si>
    <t>The Order</t>
  </si>
  <si>
    <t>11560806.0</t>
  </si>
  <si>
    <t>Gozu</t>
  </si>
  <si>
    <t>July 14, 2004 (France)</t>
  </si>
  <si>
    <t>Yûta Sone</t>
  </si>
  <si>
    <t>58202.0</t>
  </si>
  <si>
    <t>Rakueisha</t>
  </si>
  <si>
    <t>Veronica Guerin</t>
  </si>
  <si>
    <t>Carol Doyle</t>
  </si>
  <si>
    <t>9439660.0</t>
  </si>
  <si>
    <t>Shade</t>
  </si>
  <si>
    <t>May 9, 2004 (United States)</t>
  </si>
  <si>
    <t>Damian Nieman</t>
  </si>
  <si>
    <t>Joe Nicolo</t>
  </si>
  <si>
    <t>459098.0</t>
  </si>
  <si>
    <t>Cobalt Media Group</t>
  </si>
  <si>
    <t>The Mother</t>
  </si>
  <si>
    <t>June 18, 2004 (United States)</t>
  </si>
  <si>
    <t>Anne Reid</t>
  </si>
  <si>
    <t>3039587.0</t>
  </si>
  <si>
    <t>Sylvia</t>
  </si>
  <si>
    <t>Christine Jeffs</t>
  </si>
  <si>
    <t>John Brownlow</t>
  </si>
  <si>
    <t>2917393.0</t>
  </si>
  <si>
    <t>Rugrats Go Wild</t>
  </si>
  <si>
    <t>John Eng</t>
  </si>
  <si>
    <t>Kate Boutilier</t>
  </si>
  <si>
    <t>Jodi Carlisle</t>
  </si>
  <si>
    <t>55250496.0</t>
  </si>
  <si>
    <t>Klasky-Csupo</t>
  </si>
  <si>
    <t>The Divorce</t>
  </si>
  <si>
    <t>Diane Johnson</t>
  </si>
  <si>
    <t>12991996.0</t>
  </si>
  <si>
    <t>Luther</t>
  </si>
  <si>
    <t>Camille Thomasson</t>
  </si>
  <si>
    <t>Joseph Fiennes</t>
  </si>
  <si>
    <t>29632684.0</t>
  </si>
  <si>
    <t>Eikon Film</t>
  </si>
  <si>
    <t>Pride and Prejudice</t>
  </si>
  <si>
    <t>Andrew Black</t>
  </si>
  <si>
    <t>Kam Heskin</t>
  </si>
  <si>
    <t>377271.0</t>
  </si>
  <si>
    <t>Bestboy Pictures</t>
  </si>
  <si>
    <t>Saints and Soldiers</t>
  </si>
  <si>
    <t>March 25, 2005 (United States)</t>
  </si>
  <si>
    <t>Ryan Little</t>
  </si>
  <si>
    <t>Geoffrey Panos</t>
  </si>
  <si>
    <t>Corbin Allred</t>
  </si>
  <si>
    <t>780000.0</t>
  </si>
  <si>
    <t>1310470.0</t>
  </si>
  <si>
    <t>Go Films</t>
  </si>
  <si>
    <t>Carandiru</t>
  </si>
  <si>
    <t>April 11, 2003 (Brazil)</t>
  </si>
  <si>
    <t>Enrique Diaz</t>
  </si>
  <si>
    <t>10781635.0</t>
  </si>
  <si>
    <t>BR Petrobrás</t>
  </si>
  <si>
    <t>Taxi 3</t>
  </si>
  <si>
    <t>January 29, 2003 (France)</t>
  </si>
  <si>
    <t>65497208.0</t>
  </si>
  <si>
    <t>My Life Without Me</t>
  </si>
  <si>
    <t>March 7, 2003 (Spain)</t>
  </si>
  <si>
    <t>Isabel Coixet</t>
  </si>
  <si>
    <t>9781854.0</t>
  </si>
  <si>
    <t>The Company</t>
  </si>
  <si>
    <t>May 7, 2004 (United Kingdom)</t>
  </si>
  <si>
    <t>6415017.0</t>
  </si>
  <si>
    <t>The Barbarian Invasions</t>
  </si>
  <si>
    <t>March 5, 2004 (United States)</t>
  </si>
  <si>
    <t>Rémy Girard</t>
  </si>
  <si>
    <t>34883010.0</t>
  </si>
  <si>
    <t>Pyramide Productions</t>
  </si>
  <si>
    <t>Good Boy</t>
  </si>
  <si>
    <t>John Hoffman</t>
  </si>
  <si>
    <t>Zeke Richardson</t>
  </si>
  <si>
    <t>Liam Aiken</t>
  </si>
  <si>
    <t>45490616.0</t>
  </si>
  <si>
    <t>The United States of Leland</t>
  </si>
  <si>
    <t>March 25, 2005 (Italy)</t>
  </si>
  <si>
    <t>Matthew Ryan Hoge</t>
  </si>
  <si>
    <t>343847.0</t>
  </si>
  <si>
    <t>How to Deal</t>
  </si>
  <si>
    <t>Clare Kilner</t>
  </si>
  <si>
    <t>Sarah Dessen</t>
  </si>
  <si>
    <t>14390329.0</t>
  </si>
  <si>
    <t>It's All About Love</t>
  </si>
  <si>
    <t>January 10, 2003 (Denmark)</t>
  </si>
  <si>
    <t>Mogens Rukov</t>
  </si>
  <si>
    <t>478996.0</t>
  </si>
  <si>
    <t>Masked and Anonymous</t>
  </si>
  <si>
    <t>August 8, 2003 (Canada)</t>
  </si>
  <si>
    <t>Larry Charles</t>
  </si>
  <si>
    <t>Bob Dylan</t>
  </si>
  <si>
    <t>546106.0</t>
  </si>
  <si>
    <t>American Entertainment Investors</t>
  </si>
  <si>
    <t>Control</t>
  </si>
  <si>
    <t>November 20, 2003 (Hungary)</t>
  </si>
  <si>
    <t>Nimród Antal</t>
  </si>
  <si>
    <t>Jim Adler</t>
  </si>
  <si>
    <t>Sándor Csányi</t>
  </si>
  <si>
    <t>1277800.0</t>
  </si>
  <si>
    <t>Café Film</t>
  </si>
  <si>
    <t>The Girl Next Door</t>
  </si>
  <si>
    <t>April 9, 2004 (United States)</t>
  </si>
  <si>
    <t>David Wagner</t>
  </si>
  <si>
    <t>Emile Hirsch</t>
  </si>
  <si>
    <t>30381722.0</t>
  </si>
  <si>
    <t>EuroTrip</t>
  </si>
  <si>
    <t>Jeff Schaffer</t>
  </si>
  <si>
    <t>Alec Berg</t>
  </si>
  <si>
    <t>Scott Mechlowicz</t>
  </si>
  <si>
    <t>22605153.0</t>
  </si>
  <si>
    <t>Dodgeball: A True Underdog Story</t>
  </si>
  <si>
    <t>Rawson Marshall Thurber</t>
  </si>
  <si>
    <t>168423227.0</t>
  </si>
  <si>
    <t>White Chicks</t>
  </si>
  <si>
    <t>June 23, 2004 (United States)</t>
  </si>
  <si>
    <t>113100873.0</t>
  </si>
  <si>
    <t>Mean Girls</t>
  </si>
  <si>
    <t>April 30, 2004 (United States)</t>
  </si>
  <si>
    <t>347000.0</t>
  </si>
  <si>
    <t>Rosalind Wiseman</t>
  </si>
  <si>
    <t>130126277.0</t>
  </si>
  <si>
    <t>Harry Potter and the Prisoner of Azkaban</t>
  </si>
  <si>
    <t>June 4, 2004 (United States)</t>
  </si>
  <si>
    <t>570000.0</t>
  </si>
  <si>
    <t>797361618.0</t>
  </si>
  <si>
    <t>497409852.0</t>
  </si>
  <si>
    <t>Eternal Sunshine of the Spotless Mind</t>
  </si>
  <si>
    <t>March 19, 2004 (United States)</t>
  </si>
  <si>
    <t>935000.0</t>
  </si>
  <si>
    <t>74036715.0</t>
  </si>
  <si>
    <t>Kill Bill: Vol. 2</t>
  </si>
  <si>
    <t>702000.0</t>
  </si>
  <si>
    <t>154118820.0</t>
  </si>
  <si>
    <t>The Notebook</t>
  </si>
  <si>
    <t>June 25, 2004 (United States)</t>
  </si>
  <si>
    <t>534000.0</t>
  </si>
  <si>
    <t>117815157.0</t>
  </si>
  <si>
    <t>The Terminal</t>
  </si>
  <si>
    <t>421000.0</t>
  </si>
  <si>
    <t>219100084.0</t>
  </si>
  <si>
    <t>Van Helsing</t>
  </si>
  <si>
    <t>May 7, 2004 (United States)</t>
  </si>
  <si>
    <t>Hugh Jackman</t>
  </si>
  <si>
    <t>300157638.0</t>
  </si>
  <si>
    <t>November 5, 2004 (United States)</t>
  </si>
  <si>
    <t>673000.0</t>
  </si>
  <si>
    <t>Craig T. Nelson</t>
  </si>
  <si>
    <t>631607053.0</t>
  </si>
  <si>
    <t>Saw</t>
  </si>
  <si>
    <t>October 29, 2004 (United States)</t>
  </si>
  <si>
    <t>391000.0</t>
  </si>
  <si>
    <t>James Wan</t>
  </si>
  <si>
    <t>Leigh Whannell</t>
  </si>
  <si>
    <t>103911669.0</t>
  </si>
  <si>
    <t>Evolution Entertainment</t>
  </si>
  <si>
    <t>Collateral</t>
  </si>
  <si>
    <t>August 6, 2004 (United States)</t>
  </si>
  <si>
    <t>373000.0</t>
  </si>
  <si>
    <t>Stuart Beattie</t>
  </si>
  <si>
    <t>220239925.0</t>
  </si>
  <si>
    <t>213719942.0</t>
  </si>
  <si>
    <t>Forward Pass</t>
  </si>
  <si>
    <t>June 30, 2004 (United States)</t>
  </si>
  <si>
    <t>559000.0</t>
  </si>
  <si>
    <t>788976453.0</t>
  </si>
  <si>
    <t>The Punisher</t>
  </si>
  <si>
    <t>54700105.0</t>
  </si>
  <si>
    <t>July 16, 2004 (United States)</t>
  </si>
  <si>
    <t>509000.0</t>
  </si>
  <si>
    <t>Jeff Vintar</t>
  </si>
  <si>
    <t>353133898.0</t>
  </si>
  <si>
    <t>Howl's Moving Castle</t>
  </si>
  <si>
    <t>June 17, 2005 (United States)</t>
  </si>
  <si>
    <t>Chieko Baishô</t>
  </si>
  <si>
    <t>236214446.0</t>
  </si>
  <si>
    <t>Buena Vista Home Entertainment</t>
  </si>
  <si>
    <t>Spanglish</t>
  </si>
  <si>
    <t>December 17, 2004 (United States)</t>
  </si>
  <si>
    <t>55470154.0</t>
  </si>
  <si>
    <t>Million Dollar Baby</t>
  </si>
  <si>
    <t>January 28, 2005 (United States)</t>
  </si>
  <si>
    <t>650000.0</t>
  </si>
  <si>
    <t>Paul Haggis</t>
  </si>
  <si>
    <t>216763646.0</t>
  </si>
  <si>
    <t>Shaun of the Dead</t>
  </si>
  <si>
    <t>September 24, 2004 (United States)</t>
  </si>
  <si>
    <t>525000.0</t>
  </si>
  <si>
    <t>Edgar Wright</t>
  </si>
  <si>
    <t>Simon Pegg</t>
  </si>
  <si>
    <t>30097092.0</t>
  </si>
  <si>
    <t>The Village</t>
  </si>
  <si>
    <t>July 30, 2004 (United States)</t>
  </si>
  <si>
    <t>256697520.0</t>
  </si>
  <si>
    <t>My Summer of Love</t>
  </si>
  <si>
    <t>July 1, 2005 (United States)</t>
  </si>
  <si>
    <t>Pawel Pawlikowski</t>
  </si>
  <si>
    <t>Helen Cross</t>
  </si>
  <si>
    <t>Natalie Press</t>
  </si>
  <si>
    <t>2766976.0</t>
  </si>
  <si>
    <t>Apocalypso Pictures</t>
  </si>
  <si>
    <t>The Butterfly Effect</t>
  </si>
  <si>
    <t>January 23, 2004 (United States)</t>
  </si>
  <si>
    <t>460000.0</t>
  </si>
  <si>
    <t>Eric Bress</t>
  </si>
  <si>
    <t>96822421.0</t>
  </si>
  <si>
    <t>BenderSpink</t>
  </si>
  <si>
    <t>552639571.0</t>
  </si>
  <si>
    <t>Layer Cake</t>
  </si>
  <si>
    <t>June 3, 2005 (United States)</t>
  </si>
  <si>
    <t>Matthew Vaughn</t>
  </si>
  <si>
    <t>J.J. Connolly</t>
  </si>
  <si>
    <t>Daniel Craig</t>
  </si>
  <si>
    <t>11850214.0</t>
  </si>
  <si>
    <t>Napoleon Dynamite</t>
  </si>
  <si>
    <t>Jared Hess</t>
  </si>
  <si>
    <t>Jon Heder</t>
  </si>
  <si>
    <t>46138887.0</t>
  </si>
  <si>
    <t>50 First Dates</t>
  </si>
  <si>
    <t>335000.0</t>
  </si>
  <si>
    <t>George Wing</t>
  </si>
  <si>
    <t>198520934.0</t>
  </si>
  <si>
    <t>336000.0</t>
  </si>
  <si>
    <t>130834852.0</t>
  </si>
  <si>
    <t>Downfall</t>
  </si>
  <si>
    <t>April 8, 2005 (United States)</t>
  </si>
  <si>
    <t>Bernd Eichinger</t>
  </si>
  <si>
    <t>92181574.0</t>
  </si>
  <si>
    <t>13 Going on 30</t>
  </si>
  <si>
    <t>Gary Winick</t>
  </si>
  <si>
    <t>Jennifer Garner</t>
  </si>
  <si>
    <t>96455697.0</t>
  </si>
  <si>
    <t>May 19, 2004 (United States)</t>
  </si>
  <si>
    <t>431000.0</t>
  </si>
  <si>
    <t>928760770.0</t>
  </si>
  <si>
    <t>May 6, 2005 (United States)</t>
  </si>
  <si>
    <t>Don Cheadle</t>
  </si>
  <si>
    <t>98410061.0</t>
  </si>
  <si>
    <t>Bob Yari Productions</t>
  </si>
  <si>
    <t>The Bourne Supremacy</t>
  </si>
  <si>
    <t>July 23, 2004 (United States)</t>
  </si>
  <si>
    <t>443000.0</t>
  </si>
  <si>
    <t>290835269.0</t>
  </si>
  <si>
    <t>Dawn of the Dead</t>
  </si>
  <si>
    <t>Zack Snyder</t>
  </si>
  <si>
    <t>102278712.0</t>
  </si>
  <si>
    <t>Strike Entertainment</t>
  </si>
  <si>
    <t>February 25, 2004 (United States)</t>
  </si>
  <si>
    <t>Benedict Fitzgerald</t>
  </si>
  <si>
    <t>612054506.0</t>
  </si>
  <si>
    <t>Resident Evil: Apocalypse</t>
  </si>
  <si>
    <t>September 10, 2004 (United States)</t>
  </si>
  <si>
    <t>190000.0</t>
  </si>
  <si>
    <t>Alexander Witt</t>
  </si>
  <si>
    <t>129342769.0</t>
  </si>
  <si>
    <t>April 2, 2004 (United States)</t>
  </si>
  <si>
    <t>312000.0</t>
  </si>
  <si>
    <t>99378985.0</t>
  </si>
  <si>
    <t>Anchorman: The Legend of Ron Burgundy</t>
  </si>
  <si>
    <t>July 9, 2004 (United States)</t>
  </si>
  <si>
    <t>337000.0</t>
  </si>
  <si>
    <t>Adam McKay</t>
  </si>
  <si>
    <t>90709367.0</t>
  </si>
  <si>
    <t>Walking Tall</t>
  </si>
  <si>
    <t>Mort Briskin</t>
  </si>
  <si>
    <t>57223890.0</t>
  </si>
  <si>
    <t>The Life Aquatic with Steve Zissou</t>
  </si>
  <si>
    <t>34809623.0</t>
  </si>
  <si>
    <t>A Series of Unfortunate Events</t>
  </si>
  <si>
    <t>211468235.0</t>
  </si>
  <si>
    <t>The Machinist</t>
  </si>
  <si>
    <t>December 3, 2004 (United States)</t>
  </si>
  <si>
    <t>366000.0</t>
  </si>
  <si>
    <t>Scott Kosar</t>
  </si>
  <si>
    <t>8203235.0</t>
  </si>
  <si>
    <t>Filmax Group</t>
  </si>
  <si>
    <t>December 10, 2004 (United Kingdom)</t>
  </si>
  <si>
    <t>154649125.0</t>
  </si>
  <si>
    <t>Closer</t>
  </si>
  <si>
    <t>Patrick Marber</t>
  </si>
  <si>
    <t>115505027.0</t>
  </si>
  <si>
    <t>November 19, 2004 (United States)</t>
  </si>
  <si>
    <t>311000.0</t>
  </si>
  <si>
    <t>347512318.0</t>
  </si>
  <si>
    <t>Alexander</t>
  </si>
  <si>
    <t>November 24, 2004 (United States)</t>
  </si>
  <si>
    <t>155000000.0</t>
  </si>
  <si>
    <t>167298192.0</t>
  </si>
  <si>
    <t>The Chronicles of Riddick</t>
  </si>
  <si>
    <t>115900534.0</t>
  </si>
  <si>
    <t>9 Songs</t>
  </si>
  <si>
    <t>March 11, 2005 (United Kingdom)</t>
  </si>
  <si>
    <t>Kieran O'Brien</t>
  </si>
  <si>
    <t>1590308.0</t>
  </si>
  <si>
    <t>The Manchurian Candidate</t>
  </si>
  <si>
    <t>96105910.0</t>
  </si>
  <si>
    <t>King Arthur</t>
  </si>
  <si>
    <t>July 7, 2004 (United States)</t>
  </si>
  <si>
    <t>162000.0</t>
  </si>
  <si>
    <t>203567857.0</t>
  </si>
  <si>
    <t>December 10, 2004 (United States)</t>
  </si>
  <si>
    <t>George Nolfi</t>
  </si>
  <si>
    <t>362744280.0</t>
  </si>
  <si>
    <t>Harold &amp; Kumar Go to White Castle</t>
  </si>
  <si>
    <t>Jon Hurwitz</t>
  </si>
  <si>
    <t>John Cho</t>
  </si>
  <si>
    <t>23936908.0</t>
  </si>
  <si>
    <t>Endgame Entertainment</t>
  </si>
  <si>
    <t>Blade: Trinity</t>
  </si>
  <si>
    <t>December 8, 2004 (United States)</t>
  </si>
  <si>
    <t>131977904.0</t>
  </si>
  <si>
    <t>Alien vs. Predator</t>
  </si>
  <si>
    <t>August 13, 2004 (United States)</t>
  </si>
  <si>
    <t>177427090.0</t>
  </si>
  <si>
    <t>December 22, 2004 (United States)</t>
  </si>
  <si>
    <t>257000.0</t>
  </si>
  <si>
    <t>522657936.0</t>
  </si>
  <si>
    <t>Sideways</t>
  </si>
  <si>
    <t>October 22, 2004 (United States)</t>
  </si>
  <si>
    <t>Rex Pickett</t>
  </si>
  <si>
    <t>109706931.0</t>
  </si>
  <si>
    <t>Friday Night Lights</t>
  </si>
  <si>
    <t>October 8, 2004 (United States)</t>
  </si>
  <si>
    <t>61950770.0</t>
  </si>
  <si>
    <t>Starsky &amp; Hutch</t>
  </si>
  <si>
    <t>William Blinn</t>
  </si>
  <si>
    <t>170268750.0</t>
  </si>
  <si>
    <t>October 1, 2004 (United States)</t>
  </si>
  <si>
    <t>374583879.0</t>
  </si>
  <si>
    <t>Before Sunset</t>
  </si>
  <si>
    <t>15936507.0</t>
  </si>
  <si>
    <t>Warner Independent Pictures (WIP)</t>
  </si>
  <si>
    <t>Ella Enchanted</t>
  </si>
  <si>
    <t>Anne Hathaway</t>
  </si>
  <si>
    <t>27388767.0</t>
  </si>
  <si>
    <t>Primer</t>
  </si>
  <si>
    <t>May 27, 2005 (Spain)</t>
  </si>
  <si>
    <t>Shane Carruth</t>
  </si>
  <si>
    <t>545436.0</t>
  </si>
  <si>
    <t>ERBP</t>
  </si>
  <si>
    <t>A Cinderella Story</t>
  </si>
  <si>
    <t>Leigh Dunlap</t>
  </si>
  <si>
    <t>70067909.0</t>
  </si>
  <si>
    <t>Along Came Polly</t>
  </si>
  <si>
    <t>John Hamburg</t>
  </si>
  <si>
    <t>178311729.0</t>
  </si>
  <si>
    <t>Somersault</t>
  </si>
  <si>
    <t>September 16, 2004 (Australia)</t>
  </si>
  <si>
    <t>Cate Shortland</t>
  </si>
  <si>
    <t>Abbie Cornish</t>
  </si>
  <si>
    <t>1482316.0</t>
  </si>
  <si>
    <t>Red Carpet Productions</t>
  </si>
  <si>
    <t>The SpongeBob SquarePants Movie</t>
  </si>
  <si>
    <t>Stephen Hillenburg</t>
  </si>
  <si>
    <t>Derek Drymon</t>
  </si>
  <si>
    <t>Tom Kenny</t>
  </si>
  <si>
    <t>141067127.0</t>
  </si>
  <si>
    <t>Scooby-Doo 2: Monsters Unleashed</t>
  </si>
  <si>
    <t>181216833.0</t>
  </si>
  <si>
    <t>The Ladykillers</t>
  </si>
  <si>
    <t>76665191.0</t>
  </si>
  <si>
    <t>Hotel Rwanda</t>
  </si>
  <si>
    <t>February 4, 2005 (United States)</t>
  </si>
  <si>
    <t>340000.0</t>
  </si>
  <si>
    <t>Terry George</t>
  </si>
  <si>
    <t>Keir Pearson</t>
  </si>
  <si>
    <t>33882243.0</t>
  </si>
  <si>
    <t>Taking Lives</t>
  </si>
  <si>
    <t>Michael Pye</t>
  </si>
  <si>
    <t>65470529.0</t>
  </si>
  <si>
    <t>Kung Fu Hustle</t>
  </si>
  <si>
    <t>April 22, 2005 (United States)</t>
  </si>
  <si>
    <t>104882445.0</t>
  </si>
  <si>
    <t>Columbia Pictures Film Production Asia</t>
  </si>
  <si>
    <t>The Perfect Score</t>
  </si>
  <si>
    <t>10898337.0</t>
  </si>
  <si>
    <t>Garden State</t>
  </si>
  <si>
    <t>Zach Braff</t>
  </si>
  <si>
    <t>35825316.0</t>
  </si>
  <si>
    <t>Camelot Pictures</t>
  </si>
  <si>
    <t>The Princess Diaries 2: Royal Engagement</t>
  </si>
  <si>
    <t>August 11, 2004 (United States)</t>
  </si>
  <si>
    <t>134734481.0</t>
  </si>
  <si>
    <t>Twisted</t>
  </si>
  <si>
    <t>February 27, 2004 (United States)</t>
  </si>
  <si>
    <t>Sarah Thorp</t>
  </si>
  <si>
    <t>40954603.0</t>
  </si>
  <si>
    <t>Catwoman</t>
  </si>
  <si>
    <t>Pitof</t>
  </si>
  <si>
    <t>82102379.0</t>
  </si>
  <si>
    <t>Seed of Chucky</t>
  </si>
  <si>
    <t>November 12, 2004 (United States)</t>
  </si>
  <si>
    <t>24829644.0</t>
  </si>
  <si>
    <t>Rogue Pictures</t>
  </si>
  <si>
    <t>September 29, 2004 (Hong Kong)</t>
  </si>
  <si>
    <t>20205757.0</t>
  </si>
  <si>
    <t>Torque</t>
  </si>
  <si>
    <t>Joseph Kahn</t>
  </si>
  <si>
    <t>Matt Johnson</t>
  </si>
  <si>
    <t>Martin Henderson</t>
  </si>
  <si>
    <t>46546197.0</t>
  </si>
  <si>
    <t>Ray</t>
  </si>
  <si>
    <t>123971376.0</t>
  </si>
  <si>
    <t>Chasing Liberty</t>
  </si>
  <si>
    <t>Derek Guiley</t>
  </si>
  <si>
    <t>12313323.0</t>
  </si>
  <si>
    <t>Secret Window</t>
  </si>
  <si>
    <t>March 12, 2004 (United States)</t>
  </si>
  <si>
    <t>92913171.0</t>
  </si>
  <si>
    <t>Grand Slam Productions</t>
  </si>
  <si>
    <t>Bride &amp; Prejudice</t>
  </si>
  <si>
    <t>March 11, 2005 (United States)</t>
  </si>
  <si>
    <t>24716440.0</t>
  </si>
  <si>
    <t>Finding Neverland</t>
  </si>
  <si>
    <t>Allan Knee</t>
  </si>
  <si>
    <t>116650613.0</t>
  </si>
  <si>
    <t>Team America: World Police</t>
  </si>
  <si>
    <t>October 15, 2004 (United States)</t>
  </si>
  <si>
    <t>50826898.0</t>
  </si>
  <si>
    <t>Sleepover</t>
  </si>
  <si>
    <t>Joe Nussbaum</t>
  </si>
  <si>
    <t>10143022.0</t>
  </si>
  <si>
    <t>The Grudge</t>
  </si>
  <si>
    <t>Stephen Susco</t>
  </si>
  <si>
    <t>187281115.0</t>
  </si>
  <si>
    <t>Around the World in 80 Days</t>
  </si>
  <si>
    <t>June 16, 2004 (United States)</t>
  </si>
  <si>
    <t>Jules Verne</t>
  </si>
  <si>
    <t>72178895.0</t>
  </si>
  <si>
    <t>Wimbledon</t>
  </si>
  <si>
    <t>September 17, 2004 (United States)</t>
  </si>
  <si>
    <t>41682237.0</t>
  </si>
  <si>
    <t>The Adventures of Sharkboy and Lavagirl 3-D</t>
  </si>
  <si>
    <t>Cayden Boyd</t>
  </si>
  <si>
    <t>71992655.0</t>
  </si>
  <si>
    <t>November 10, 2004 (United States)</t>
  </si>
  <si>
    <t>Chris Van Allsburg</t>
  </si>
  <si>
    <t>165000000.0</t>
  </si>
  <si>
    <t>314215454.0</t>
  </si>
  <si>
    <t>Without a Paddle</t>
  </si>
  <si>
    <t>73029190.0</t>
  </si>
  <si>
    <t>Miracle</t>
  </si>
  <si>
    <t>Gavin O'Connor</t>
  </si>
  <si>
    <t>Eric Guggenheim</t>
  </si>
  <si>
    <t>64445708.0</t>
  </si>
  <si>
    <t>Pop Pop Productions</t>
  </si>
  <si>
    <t>Mindhunters</t>
  </si>
  <si>
    <t>May 13, 2005 (United States)</t>
  </si>
  <si>
    <t>21148829.0</t>
  </si>
  <si>
    <t>Mysterious Skin</t>
  </si>
  <si>
    <t>Brady Corbet</t>
  </si>
  <si>
    <t>1532932.0</t>
  </si>
  <si>
    <t>Antidote Films (I)</t>
  </si>
  <si>
    <t>The Prince and Me</t>
  </si>
  <si>
    <t>Mark Amin</t>
  </si>
  <si>
    <t>37666766.0</t>
  </si>
  <si>
    <t>October 6, 2004 (United States)</t>
  </si>
  <si>
    <t>Queen Latifah</t>
  </si>
  <si>
    <t>71255003.0</t>
  </si>
  <si>
    <t>Wicker Park</t>
  </si>
  <si>
    <t>September 3, 2004 (United States)</t>
  </si>
  <si>
    <t>Gilles Mimouni</t>
  </si>
  <si>
    <t>21741598.0</t>
  </si>
  <si>
    <t>Cellular</t>
  </si>
  <si>
    <t>57678321.0</t>
  </si>
  <si>
    <t>Kinsey</t>
  </si>
  <si>
    <t>January 7, 2005 (United States)</t>
  </si>
  <si>
    <t>17050017.0</t>
  </si>
  <si>
    <t>Anacondas: The Hunt for the Blood Orchid</t>
  </si>
  <si>
    <t>70992898.0</t>
  </si>
  <si>
    <t>The Heart Is Deceitful Above All Things</t>
  </si>
  <si>
    <t>January 19, 2005 (France)</t>
  </si>
  <si>
    <t>Laura Albert</t>
  </si>
  <si>
    <t>217499.0</t>
  </si>
  <si>
    <t>Above All Things Inc.</t>
  </si>
  <si>
    <t>Confessions of a Teenage Drama Queen</t>
  </si>
  <si>
    <t>Sara Sugarman</t>
  </si>
  <si>
    <t>Dyan Sheldon</t>
  </si>
  <si>
    <t>33251890.0</t>
  </si>
  <si>
    <t>Raising Helen</t>
  </si>
  <si>
    <t>49718611.0</t>
  </si>
  <si>
    <t>Fat Albert</t>
  </si>
  <si>
    <t>Kenan Thompson</t>
  </si>
  <si>
    <t>48551322.0</t>
  </si>
  <si>
    <t>Sky Captain and the World of Tomorrow</t>
  </si>
  <si>
    <t>Kerry Conran</t>
  </si>
  <si>
    <t>57947036.0</t>
  </si>
  <si>
    <t>The Final Cut</t>
  </si>
  <si>
    <t>Omar Naim</t>
  </si>
  <si>
    <t>3222439.0</t>
  </si>
  <si>
    <t>Lions Gate Entertainment</t>
  </si>
  <si>
    <t>The Stepford Wives</t>
  </si>
  <si>
    <t>103370127.0</t>
  </si>
  <si>
    <t>Shall We Dance</t>
  </si>
  <si>
    <t>Masayuki Suô</t>
  </si>
  <si>
    <t>170128460.0</t>
  </si>
  <si>
    <t>House of Flying Daggers</t>
  </si>
  <si>
    <t>January 14, 2005 (United States)</t>
  </si>
  <si>
    <t>Ziyi Zhang</t>
  </si>
  <si>
    <t>92863945.0</t>
  </si>
  <si>
    <t>Beijing New Picture Film</t>
  </si>
  <si>
    <t>District B13</t>
  </si>
  <si>
    <t>June 2, 2006 (United States)</t>
  </si>
  <si>
    <t>Pierre Morel</t>
  </si>
  <si>
    <t>Cyril Raffaelli</t>
  </si>
  <si>
    <t>11169386.0</t>
  </si>
  <si>
    <t>Dead Man's Shoes</t>
  </si>
  <si>
    <t>October 1, 2004 (Ireland)</t>
  </si>
  <si>
    <t>203450.0</t>
  </si>
  <si>
    <t>Warp Films</t>
  </si>
  <si>
    <t>After the Sunset</t>
  </si>
  <si>
    <t>Paul Zbyszewski</t>
  </si>
  <si>
    <t>62657868.0</t>
  </si>
  <si>
    <t>A Very Long Engagement</t>
  </si>
  <si>
    <t>Sébastien Japrisot</t>
  </si>
  <si>
    <t>56600000.0</t>
  </si>
  <si>
    <t>69424389.0</t>
  </si>
  <si>
    <t>2003 Productions</t>
  </si>
  <si>
    <t>The Forgotten</t>
  </si>
  <si>
    <t>117592831.0</t>
  </si>
  <si>
    <t>Flight of the Phoenix</t>
  </si>
  <si>
    <t>Lukas Heller</t>
  </si>
  <si>
    <t>35021497.0</t>
  </si>
  <si>
    <t>Saved!</t>
  </si>
  <si>
    <t>Brian Dannelly</t>
  </si>
  <si>
    <t>Jena Malone</t>
  </si>
  <si>
    <t>10275509.0</t>
  </si>
  <si>
    <t>Garfield</t>
  </si>
  <si>
    <t>Jim Davis</t>
  </si>
  <si>
    <t>203172417.0</t>
  </si>
  <si>
    <t>In Good Company</t>
  </si>
  <si>
    <t>61315215.0</t>
  </si>
  <si>
    <t>First Daughter</t>
  </si>
  <si>
    <t>10592180.0</t>
  </si>
  <si>
    <t>Jersey Girl</t>
  </si>
  <si>
    <t>35492921.0</t>
  </si>
  <si>
    <t>The Alamo</t>
  </si>
  <si>
    <t>25819961.0</t>
  </si>
  <si>
    <t>A Love Song for Bobby Long</t>
  </si>
  <si>
    <t>January 21, 2005 (United States)</t>
  </si>
  <si>
    <t>Shainee Gabel</t>
  </si>
  <si>
    <t>Ronald Everett Capps</t>
  </si>
  <si>
    <t>2039526.0</t>
  </si>
  <si>
    <t>Raise Your Voice</t>
  </si>
  <si>
    <t>Mitch Rotter</t>
  </si>
  <si>
    <t>14867514.0</t>
  </si>
  <si>
    <t>Hidalgo</t>
  </si>
  <si>
    <t>Viggo Mortensen</t>
  </si>
  <si>
    <t>108040622.0</t>
  </si>
  <si>
    <t>Bridget Jones: The Edge of Reason</t>
  </si>
  <si>
    <t>265126918.0</t>
  </si>
  <si>
    <t>Mean Creek</t>
  </si>
  <si>
    <t>September 29, 2004 (France)</t>
  </si>
  <si>
    <t>Jacob Estes</t>
  </si>
  <si>
    <t>Rory Culkin</t>
  </si>
  <si>
    <t>802948.0</t>
  </si>
  <si>
    <t>Whitewater Films</t>
  </si>
  <si>
    <t>Dirty Dancing: Havana Nights</t>
  </si>
  <si>
    <t>Guy Ferland</t>
  </si>
  <si>
    <t>Kate Gunzinger</t>
  </si>
  <si>
    <t>Diego Luna</t>
  </si>
  <si>
    <t>27685016.0</t>
  </si>
  <si>
    <t>D.E.B.S.</t>
  </si>
  <si>
    <t>Angela Robinson</t>
  </si>
  <si>
    <t>Sara Foster</t>
  </si>
  <si>
    <t>97446.0</t>
  </si>
  <si>
    <t>The Motorcycle Diaries</t>
  </si>
  <si>
    <t>Ernesto 'Che' Guevara</t>
  </si>
  <si>
    <t>Gael García Bernal</t>
  </si>
  <si>
    <t>57663711.0</t>
  </si>
  <si>
    <t>Club Dread</t>
  </si>
  <si>
    <t>7565807.0</t>
  </si>
  <si>
    <t>Broken Lizard Industries</t>
  </si>
  <si>
    <t>Eros</t>
  </si>
  <si>
    <t>December 3, 2004 (Italy)</t>
  </si>
  <si>
    <t>1553020.0</t>
  </si>
  <si>
    <t>Bad Education</t>
  </si>
  <si>
    <t>40423279.0</t>
  </si>
  <si>
    <t>Soul Plane</t>
  </si>
  <si>
    <t>Jessy Terrero</t>
  </si>
  <si>
    <t>Bo Zenga</t>
  </si>
  <si>
    <t>Dwayne Adway</t>
  </si>
  <si>
    <t>14821824.0</t>
  </si>
  <si>
    <t>3-Iron</t>
  </si>
  <si>
    <t>October 15, 2004 (South Korea)</t>
  </si>
  <si>
    <t>Seung-Yun Lee</t>
  </si>
  <si>
    <t>3403957.0</t>
  </si>
  <si>
    <t>Kim Ki-Duk Film</t>
  </si>
  <si>
    <t>Thunderbirds</t>
  </si>
  <si>
    <t>Gerry Anderson</t>
  </si>
  <si>
    <t>28283637.0</t>
  </si>
  <si>
    <t>New York Minute</t>
  </si>
  <si>
    <t>Emily Fox</t>
  </si>
  <si>
    <t>Mary-Kate Olsen</t>
  </si>
  <si>
    <t>21289826.0</t>
  </si>
  <si>
    <t>Birth</t>
  </si>
  <si>
    <t>23925492.0</t>
  </si>
  <si>
    <t>Vanity Fair</t>
  </si>
  <si>
    <t>September 1, 2004 (United States)</t>
  </si>
  <si>
    <t>Matthew Faulk</t>
  </si>
  <si>
    <t>19463185.0</t>
  </si>
  <si>
    <t>Exorcist: the Beginning</t>
  </si>
  <si>
    <t>78110021.0</t>
  </si>
  <si>
    <t>A Dirty Shame</t>
  </si>
  <si>
    <t>Tracey Ullman</t>
  </si>
  <si>
    <t>1914166.0</t>
  </si>
  <si>
    <t>Swades</t>
  </si>
  <si>
    <t>December 17, 2004 (India)</t>
  </si>
  <si>
    <t>M.G. Sathya</t>
  </si>
  <si>
    <t>1953889.0</t>
  </si>
  <si>
    <t>Ashutosh Gowariker Productions</t>
  </si>
  <si>
    <t>I Heart Huckabees</t>
  </si>
  <si>
    <t>20094909.0</t>
  </si>
  <si>
    <t>The Sea Inside</t>
  </si>
  <si>
    <t>March 4, 2005 (United States)</t>
  </si>
  <si>
    <t>43731621.0</t>
  </si>
  <si>
    <t>Sogepaq</t>
  </si>
  <si>
    <t>The Door in the Floor</t>
  </si>
  <si>
    <t>Tod Williams</t>
  </si>
  <si>
    <t>6715067.0</t>
  </si>
  <si>
    <t>The Whole Ten Yards</t>
  </si>
  <si>
    <t>26170671.0</t>
  </si>
  <si>
    <t>Nine Yards Two Productions</t>
  </si>
  <si>
    <t>Envy</t>
  </si>
  <si>
    <t>Steve Adams</t>
  </si>
  <si>
    <t>14494036.0</t>
  </si>
  <si>
    <t>Alfie</t>
  </si>
  <si>
    <t>Bill Naughton</t>
  </si>
  <si>
    <t>35060882.0</t>
  </si>
  <si>
    <t>Superbabies: Baby Geniuses 2</t>
  </si>
  <si>
    <t>Robert Grasmere</t>
  </si>
  <si>
    <t>9448644.0</t>
  </si>
  <si>
    <t>Nobody Knows</t>
  </si>
  <si>
    <t>October 21, 2004 (Hong Kong)</t>
  </si>
  <si>
    <t>Yûya Yagira</t>
  </si>
  <si>
    <t>2288093.0</t>
  </si>
  <si>
    <t>Black Friday</t>
  </si>
  <si>
    <t>February 9, 2007 (India)</t>
  </si>
  <si>
    <t>Anurag Kashyap</t>
  </si>
  <si>
    <t>Kay Kay Menon</t>
  </si>
  <si>
    <t>1610897.0</t>
  </si>
  <si>
    <t>Mid Day Multimedia Limited</t>
  </si>
  <si>
    <t>Johnson Family Vacation</t>
  </si>
  <si>
    <t>April 7, 2004 (United States)</t>
  </si>
  <si>
    <t>Christopher Erskin</t>
  </si>
  <si>
    <t>Todd R. Jones</t>
  </si>
  <si>
    <t>Cedric the Entertainer</t>
  </si>
  <si>
    <t>31326183.0</t>
  </si>
  <si>
    <t>The Chorus</t>
  </si>
  <si>
    <t>March 17, 2004 (France)</t>
  </si>
  <si>
    <t>Christophe Barratier</t>
  </si>
  <si>
    <t>Georges Chaperot</t>
  </si>
  <si>
    <t>Gérard Jugnot</t>
  </si>
  <si>
    <t>88385944.0</t>
  </si>
  <si>
    <t>Vega Film</t>
  </si>
  <si>
    <t>The Woodsman</t>
  </si>
  <si>
    <t>January 28, 2005 (Greece)</t>
  </si>
  <si>
    <t>Nicole Kassell</t>
  </si>
  <si>
    <t>Steven Fechter</t>
  </si>
  <si>
    <t>4678405.0</t>
  </si>
  <si>
    <t>Dash Films</t>
  </si>
  <si>
    <t>Three... Extremes</t>
  </si>
  <si>
    <t>August 20, 2004 (South Korea)</t>
  </si>
  <si>
    <t>Fruit Chan</t>
  </si>
  <si>
    <t>Bai Ling</t>
  </si>
  <si>
    <t>516930.0</t>
  </si>
  <si>
    <t>Applause Pictures</t>
  </si>
  <si>
    <t>Spartan</t>
  </si>
  <si>
    <t>19250000.0</t>
  </si>
  <si>
    <t>8112712.0</t>
  </si>
  <si>
    <t>Home on the Range</t>
  </si>
  <si>
    <t>Will Finn</t>
  </si>
  <si>
    <t>145358062.0</t>
  </si>
  <si>
    <t>Christmas with the Kranks</t>
  </si>
  <si>
    <t>96593018.0</t>
  </si>
  <si>
    <t>Win a Date with Tad Hamilton!</t>
  </si>
  <si>
    <t>Victor Levin</t>
  </si>
  <si>
    <t>21513434.0</t>
  </si>
  <si>
    <t>Night Watch</t>
  </si>
  <si>
    <t>March 3, 2006 (United States)</t>
  </si>
  <si>
    <t>Timur Bekmambetov</t>
  </si>
  <si>
    <t>Konstantin Khabenskiy</t>
  </si>
  <si>
    <t>50336279.0</t>
  </si>
  <si>
    <t>Bazelevs Production</t>
  </si>
  <si>
    <t>The Merchant of Venice</t>
  </si>
  <si>
    <t>February 18, 2005 (United States)</t>
  </si>
  <si>
    <t>21560182.0</t>
  </si>
  <si>
    <t>Movision</t>
  </si>
  <si>
    <t>Ladder 49</t>
  </si>
  <si>
    <t>100572044.0</t>
  </si>
  <si>
    <t>The Libertine</t>
  </si>
  <si>
    <t>March 10, 2006 (United States)</t>
  </si>
  <si>
    <t>Laurence Dunmore</t>
  </si>
  <si>
    <t>Stephen Jeffreys</t>
  </si>
  <si>
    <t>10852064.0</t>
  </si>
  <si>
    <t>The Weinstein Company</t>
  </si>
  <si>
    <t>Ma mère</t>
  </si>
  <si>
    <t>May 19, 2004 (France)</t>
  </si>
  <si>
    <t>Christophe Honoré</t>
  </si>
  <si>
    <t>Georges Bataille</t>
  </si>
  <si>
    <t>1510052.0</t>
  </si>
  <si>
    <t>You Got Served</t>
  </si>
  <si>
    <t>Chris Stokes</t>
  </si>
  <si>
    <t>Omarion</t>
  </si>
  <si>
    <t>50576805.0</t>
  </si>
  <si>
    <t>A Good Woman</t>
  </si>
  <si>
    <t>May 13, 2005 (United Kingdom)</t>
  </si>
  <si>
    <t>6878433.0</t>
  </si>
  <si>
    <t>Beyond the Sea</t>
  </si>
  <si>
    <t>December 29, 2004 (United States)</t>
  </si>
  <si>
    <t>8447615.0</t>
  </si>
  <si>
    <t>Ladies in Lavender</t>
  </si>
  <si>
    <t>May 27, 2005 (United States)</t>
  </si>
  <si>
    <t>Charles Dance</t>
  </si>
  <si>
    <t>William J. Locke</t>
  </si>
  <si>
    <t>20421130.0</t>
  </si>
  <si>
    <t>UK Film Council</t>
  </si>
  <si>
    <t>Eulogy</t>
  </si>
  <si>
    <t>September 26, 2004 (Greece)</t>
  </si>
  <si>
    <t>Michael Clancy</t>
  </si>
  <si>
    <t>Ray Romano</t>
  </si>
  <si>
    <t>89781.0</t>
  </si>
  <si>
    <t>Eulogy Productions LLC</t>
  </si>
  <si>
    <t>Before the Fall</t>
  </si>
  <si>
    <t>January 13, 2005 (Germany)</t>
  </si>
  <si>
    <t>Dennis Gansel</t>
  </si>
  <si>
    <t>Max Riemelt</t>
  </si>
  <si>
    <t>3764219.0</t>
  </si>
  <si>
    <t>Olga Film</t>
  </si>
  <si>
    <t>Saving Face</t>
  </si>
  <si>
    <t>Alice Wu</t>
  </si>
  <si>
    <t>1236518.0</t>
  </si>
  <si>
    <t>The Big Bounce</t>
  </si>
  <si>
    <t>6808550.0</t>
  </si>
  <si>
    <t>Shangri-La Entertainment</t>
  </si>
  <si>
    <t>Veer-Zaara</t>
  </si>
  <si>
    <t>November 12, 2004 (India)</t>
  </si>
  <si>
    <t>Yash Chopra</t>
  </si>
  <si>
    <t>Aditya Chopra</t>
  </si>
  <si>
    <t>6887221.0</t>
  </si>
  <si>
    <t>Yash Raj Films</t>
  </si>
  <si>
    <t>Little Black Book</t>
  </si>
  <si>
    <t>Nick Hurran</t>
  </si>
  <si>
    <t>Melissa Carter</t>
  </si>
  <si>
    <t>22035509.0</t>
  </si>
  <si>
    <t>Laws of Attraction</t>
  </si>
  <si>
    <t>Aline Brosh McKenna</t>
  </si>
  <si>
    <t>30031874.0</t>
  </si>
  <si>
    <t>Deep River Productions</t>
  </si>
  <si>
    <t>Undertow</t>
  </si>
  <si>
    <t>December 17, 2004 (Greece)</t>
  </si>
  <si>
    <t>Lingard Jervey</t>
  </si>
  <si>
    <t>156767.0</t>
  </si>
  <si>
    <t>Head in the Clouds</t>
  </si>
  <si>
    <t>October 30, 2004 (Japan)</t>
  </si>
  <si>
    <t>3664858.0</t>
  </si>
  <si>
    <t>Remstar Productions</t>
  </si>
  <si>
    <t>Maria Full of Grace</t>
  </si>
  <si>
    <t>Joshua Marston</t>
  </si>
  <si>
    <t>Catalina Sandino Moreno</t>
  </si>
  <si>
    <t>Colombia</t>
  </si>
  <si>
    <t>12594630.0</t>
  </si>
  <si>
    <t>Vera Drake</t>
  </si>
  <si>
    <t>Imelda Staunton</t>
  </si>
  <si>
    <t>13267869.0</t>
  </si>
  <si>
    <t>Millions</t>
  </si>
  <si>
    <t>April 29, 2005 (United States)</t>
  </si>
  <si>
    <t>Alex Etel</t>
  </si>
  <si>
    <t>11782282.0</t>
  </si>
  <si>
    <t>It's All Gone Pete Tong</t>
  </si>
  <si>
    <t>May 27, 2005 (United Kingdom)</t>
  </si>
  <si>
    <t>Michael Dowse</t>
  </si>
  <si>
    <t>Paul Kaye</t>
  </si>
  <si>
    <t>1635056.0</t>
  </si>
  <si>
    <t>True West Films</t>
  </si>
  <si>
    <t>Catch That Kid</t>
  </si>
  <si>
    <t>Bart Freundlich</t>
  </si>
  <si>
    <t>Nikolaj Arcel</t>
  </si>
  <si>
    <t>Kristen Stewart</t>
  </si>
  <si>
    <t>16951702.0</t>
  </si>
  <si>
    <t>Lakshya</t>
  </si>
  <si>
    <t>Javed Akhtar</t>
  </si>
  <si>
    <t>5859242.0</t>
  </si>
  <si>
    <t>Main Hoon Na</t>
  </si>
  <si>
    <t>April 30, 2004 (India)</t>
  </si>
  <si>
    <t>Farah Khan</t>
  </si>
  <si>
    <t>10836270.0</t>
  </si>
  <si>
    <t>Tae Guk Gi: The Brotherhood of War</t>
  </si>
  <si>
    <t>Je-kyu Kang</t>
  </si>
  <si>
    <t>Richard Epcar</t>
  </si>
  <si>
    <t>Jang Dong-Gun</t>
  </si>
  <si>
    <t>76287982.0</t>
  </si>
  <si>
    <t>Kang Je-Kyu Film Co. Ltd.</t>
  </si>
  <si>
    <t>Lila dit ça</t>
  </si>
  <si>
    <t>January 26, 2005 (France)</t>
  </si>
  <si>
    <t>Ziad Doueiri</t>
  </si>
  <si>
    <t>Chimo</t>
  </si>
  <si>
    <t>Vahina Giocante</t>
  </si>
  <si>
    <t>537871.0</t>
  </si>
  <si>
    <t>Huit et Demi Productions</t>
  </si>
  <si>
    <t>Five Times Two</t>
  </si>
  <si>
    <t>September 1, 2004 (France)</t>
  </si>
  <si>
    <t>Valeria Bruni Tedeschi</t>
  </si>
  <si>
    <t>7444906.0</t>
  </si>
  <si>
    <t>She Hate Me</t>
  </si>
  <si>
    <t>Michael Genet</t>
  </si>
  <si>
    <t>Anthony Mackie</t>
  </si>
  <si>
    <t>1526951.0</t>
  </si>
  <si>
    <t>Mind Game</t>
  </si>
  <si>
    <t>June 26, 2005 (United States)</t>
  </si>
  <si>
    <t>Masaaki Yuasa</t>
  </si>
  <si>
    <t>Robin Nishi</t>
  </si>
  <si>
    <t>Kôji Imada</t>
  </si>
  <si>
    <t>36613.0</t>
  </si>
  <si>
    <t>Studio 4°C</t>
  </si>
  <si>
    <t>As It Is in Heaven</t>
  </si>
  <si>
    <t>September 3, 2004 (Sweden)</t>
  </si>
  <si>
    <t>Kay Pollak</t>
  </si>
  <si>
    <t>Anders Nyberg</t>
  </si>
  <si>
    <t>Michael Nyqvist</t>
  </si>
  <si>
    <t>18328469.0</t>
  </si>
  <si>
    <t>Sonet Film AB</t>
  </si>
  <si>
    <t>Palindromes</t>
  </si>
  <si>
    <t>January 21, 2005 (Sweden)</t>
  </si>
  <si>
    <t>809686.0</t>
  </si>
  <si>
    <t>Extra Large Pictures</t>
  </si>
  <si>
    <t>Dhoom</t>
  </si>
  <si>
    <t>August 27, 2004 (India)</t>
  </si>
  <si>
    <t>Sanjay Gadhvi</t>
  </si>
  <si>
    <t>Vijay Krishna Acharya</t>
  </si>
  <si>
    <t>Abhishek Bachchan</t>
  </si>
  <si>
    <t>7312209.0</t>
  </si>
  <si>
    <t>Welcome to Mooseport</t>
  </si>
  <si>
    <t>14615099.0</t>
  </si>
  <si>
    <t>Ghost in the Shell 2: Innocence</t>
  </si>
  <si>
    <t>Akio Ôtsuka</t>
  </si>
  <si>
    <t>9789651.0</t>
  </si>
  <si>
    <t>Clifford's Really Big Movie</t>
  </si>
  <si>
    <t>Robert C. Ramirez</t>
  </si>
  <si>
    <t>Rhett Reese</t>
  </si>
  <si>
    <t>3255426.0</t>
  </si>
  <si>
    <t>Big Red Dog Productions</t>
  </si>
  <si>
    <t>Summer Storm</t>
  </si>
  <si>
    <t>September 2, 2004 (Germany)</t>
  </si>
  <si>
    <t>Marco Kreuzpaintner</t>
  </si>
  <si>
    <t>Thomas Bahmann</t>
  </si>
  <si>
    <t>Robert Stadlober</t>
  </si>
  <si>
    <t>2096892.0</t>
  </si>
  <si>
    <t>Claussen &amp; Wöbke Filmproduktion GmbH</t>
  </si>
  <si>
    <t>Melinda and Melinda</t>
  </si>
  <si>
    <t>20129327.0</t>
  </si>
  <si>
    <t>Harry Potter and the Goblet of Fire</t>
  </si>
  <si>
    <t>November 18, 2005 (United States)</t>
  </si>
  <si>
    <t>566000.0</t>
  </si>
  <si>
    <t>896678241.0</t>
  </si>
  <si>
    <t>The 40-Year-Old Virgin</t>
  </si>
  <si>
    <t>August 19, 2005 (United States)</t>
  </si>
  <si>
    <t>407000.0</t>
  </si>
  <si>
    <t>Steve Carell</t>
  </si>
  <si>
    <t>177378645.0</t>
  </si>
  <si>
    <t>Memoirs of a Geisha</t>
  </si>
  <si>
    <t>December 23, 2005 (United States)</t>
  </si>
  <si>
    <t>Robin Swicord</t>
  </si>
  <si>
    <t>162242962.0</t>
  </si>
  <si>
    <t>Pride &amp; Prejudice</t>
  </si>
  <si>
    <t>November 23, 2005 (United States)</t>
  </si>
  <si>
    <t>269000.0</t>
  </si>
  <si>
    <t>Joe Wright</t>
  </si>
  <si>
    <t>Deborah Moggach</t>
  </si>
  <si>
    <t>Keira Knightley</t>
  </si>
  <si>
    <t>121616555.0</t>
  </si>
  <si>
    <t>June 15, 2005 (United States)</t>
  </si>
  <si>
    <t>373661946.0</t>
  </si>
  <si>
    <t>The Descent</t>
  </si>
  <si>
    <t>August 4, 2006 (United States)</t>
  </si>
  <si>
    <t>Neil Marshall</t>
  </si>
  <si>
    <t>Shauna Macdonald</t>
  </si>
  <si>
    <t>57130027.0</t>
  </si>
  <si>
    <t>Celador Films</t>
  </si>
  <si>
    <t>Brokeback Mountain</t>
  </si>
  <si>
    <t>January 13, 2006 (United States)</t>
  </si>
  <si>
    <t>333000.0</t>
  </si>
  <si>
    <t>178062759.0</t>
  </si>
  <si>
    <t>Sin City</t>
  </si>
  <si>
    <t>April 1, 2005 (United States)</t>
  </si>
  <si>
    <t>745000.0</t>
  </si>
  <si>
    <t>Frank Miller</t>
  </si>
  <si>
    <t>158733820.0</t>
  </si>
  <si>
    <t>July 15, 2005 (United States)</t>
  </si>
  <si>
    <t>441000.0</t>
  </si>
  <si>
    <t>474968763.0</t>
  </si>
  <si>
    <t>V for Vendetta</t>
  </si>
  <si>
    <t>March 17, 2006 (United States)</t>
  </si>
  <si>
    <t>James McTeigue</t>
  </si>
  <si>
    <t>132511035.0</t>
  </si>
  <si>
    <t>The Chronicles of Narnia: The Lion, the Witch and the Wardrobe</t>
  </si>
  <si>
    <t>December 9, 2005 (United States)</t>
  </si>
  <si>
    <t>375000.0</t>
  </si>
  <si>
    <t>Ann Peacock</t>
  </si>
  <si>
    <t>180000000.0</t>
  </si>
  <si>
    <t>745013115.0</t>
  </si>
  <si>
    <t>Wedding Crashers</t>
  </si>
  <si>
    <t>Steve Faber</t>
  </si>
  <si>
    <t>288467645.0</t>
  </si>
  <si>
    <t>June 29, 2005 (United States)</t>
  </si>
  <si>
    <t>Josh Friedman</t>
  </si>
  <si>
    <t>132000000.0</t>
  </si>
  <si>
    <t>603873119.0</t>
  </si>
  <si>
    <t>Kingdom of Heaven</t>
  </si>
  <si>
    <t>272000.0</t>
  </si>
  <si>
    <t>William Monahan</t>
  </si>
  <si>
    <t>Orlando Bloom</t>
  </si>
  <si>
    <t>218122627.0</t>
  </si>
  <si>
    <t>Constantine</t>
  </si>
  <si>
    <t>Francis Lawrence</t>
  </si>
  <si>
    <t>Jamie Delano</t>
  </si>
  <si>
    <t>230884728.0</t>
  </si>
  <si>
    <t>Star Wars: Episode III - Revenge of the Sith</t>
  </si>
  <si>
    <t>May 19, 2005 (United States)</t>
  </si>
  <si>
    <t>729000.0</t>
  </si>
  <si>
    <t>113000000.0</t>
  </si>
  <si>
    <t>868390560.0</t>
  </si>
  <si>
    <t>December 14, 2005 (United States)</t>
  </si>
  <si>
    <t>207000000.0</t>
  </si>
  <si>
    <t>562363449.0</t>
  </si>
  <si>
    <t>The Hitchhiker's Guide to the Galaxy</t>
  </si>
  <si>
    <t>Garth Jennings</t>
  </si>
  <si>
    <t>Douglas Adams</t>
  </si>
  <si>
    <t>Martin Freeman</t>
  </si>
  <si>
    <t>104478416.0</t>
  </si>
  <si>
    <t>July 8, 2005 (United States)</t>
  </si>
  <si>
    <t>Ioan Gruffudd</t>
  </si>
  <si>
    <t>333535934.0</t>
  </si>
  <si>
    <t>Green Street Hooligans</t>
  </si>
  <si>
    <t>September 9, 2005 (United Kingdom)</t>
  </si>
  <si>
    <t>Lexi Alexander</t>
  </si>
  <si>
    <t>3814717.0</t>
  </si>
  <si>
    <t>Baker Street</t>
  </si>
  <si>
    <t>Serenity</t>
  </si>
  <si>
    <t>September 30, 2005 (United States)</t>
  </si>
  <si>
    <t>Nathan Fillion</t>
  </si>
  <si>
    <t>40445129.0</t>
  </si>
  <si>
    <t>461000.0</t>
  </si>
  <si>
    <t>Simon Kinberg</t>
  </si>
  <si>
    <t>487287646.0</t>
  </si>
  <si>
    <t>July 22, 2005 (United States)</t>
  </si>
  <si>
    <t>126000000.0</t>
  </si>
  <si>
    <t>162949164.0</t>
  </si>
  <si>
    <t>Waiting...</t>
  </si>
  <si>
    <t>October 7, 2005 (United States)</t>
  </si>
  <si>
    <t>Rob McKittrick</t>
  </si>
  <si>
    <t>18637690.0</t>
  </si>
  <si>
    <t>Eden Rock Media</t>
  </si>
  <si>
    <t>Match Point</t>
  </si>
  <si>
    <t>January 20, 2006 (United States)</t>
  </si>
  <si>
    <t>85638656.0</t>
  </si>
  <si>
    <t>Hostel</t>
  </si>
  <si>
    <t>January 6, 2006 (United States)</t>
  </si>
  <si>
    <t>Jay Hernandez</t>
  </si>
  <si>
    <t>81979826.0</t>
  </si>
  <si>
    <t>Next Entertainment</t>
  </si>
  <si>
    <t>Sky High</t>
  </si>
  <si>
    <t>July 29, 2005 (United States)</t>
  </si>
  <si>
    <t>Paul Hernandez</t>
  </si>
  <si>
    <t>86369815.0</t>
  </si>
  <si>
    <t>Assault on Precinct 13</t>
  </si>
  <si>
    <t>January 19, 2005 (United States)</t>
  </si>
  <si>
    <t>Jean-François Richet</t>
  </si>
  <si>
    <t>35294470.0</t>
  </si>
  <si>
    <t>376000.0</t>
  </si>
  <si>
    <t>Mark Burton</t>
  </si>
  <si>
    <t>542063846.0</t>
  </si>
  <si>
    <t>Hard Candy</t>
  </si>
  <si>
    <t>April 28, 2006 (United States)</t>
  </si>
  <si>
    <t>David Slade</t>
  </si>
  <si>
    <t>Brian Nelson</t>
  </si>
  <si>
    <t>Patrick Wilson</t>
  </si>
  <si>
    <t>950000.0</t>
  </si>
  <si>
    <t>7022209.0</t>
  </si>
  <si>
    <t>The Sisterhood of the Traveling Pants</t>
  </si>
  <si>
    <t>June 1, 2005 (United States)</t>
  </si>
  <si>
    <t>Ann Brashares</t>
  </si>
  <si>
    <t>Amber Tamblyn</t>
  </si>
  <si>
    <t>42013878.0</t>
  </si>
  <si>
    <t>The Longest Yard</t>
  </si>
  <si>
    <t>191466556.0</t>
  </si>
  <si>
    <t>Red Eye</t>
  </si>
  <si>
    <t>Carl Ellsworth</t>
  </si>
  <si>
    <t>Rachel McAdams</t>
  </si>
  <si>
    <t>96258201.0</t>
  </si>
  <si>
    <t>House of Wax</t>
  </si>
  <si>
    <t>Jaume Collet-Serra</t>
  </si>
  <si>
    <t>Charles Belden</t>
  </si>
  <si>
    <t>Chad Michael Murray</t>
  </si>
  <si>
    <t>68766121.0</t>
  </si>
  <si>
    <t>Four Brothers</t>
  </si>
  <si>
    <t>David Elliot</t>
  </si>
  <si>
    <t>92374674.0</t>
  </si>
  <si>
    <t>The Dukes of Hazzard</t>
  </si>
  <si>
    <t>August 5, 2005 (United States)</t>
  </si>
  <si>
    <t>Gy Waldron</t>
  </si>
  <si>
    <t>Seann William Scott</t>
  </si>
  <si>
    <t>111069515.0</t>
  </si>
  <si>
    <t>The Interpreter</t>
  </si>
  <si>
    <t>162944923.0</t>
  </si>
  <si>
    <t>Walk the Line</t>
  </si>
  <si>
    <t>Johnny Cash</t>
  </si>
  <si>
    <t>186797986.0</t>
  </si>
  <si>
    <t>Lords of Dogtown</t>
  </si>
  <si>
    <t>Stacy Peralta</t>
  </si>
  <si>
    <t>13411957.0</t>
  </si>
  <si>
    <t>Munich</t>
  </si>
  <si>
    <t>Tony Kushner</t>
  </si>
  <si>
    <t>130982129.0</t>
  </si>
  <si>
    <t>Kiss Kiss Bang Bang</t>
  </si>
  <si>
    <t>Brett Halliday</t>
  </si>
  <si>
    <t>15785148.0</t>
  </si>
  <si>
    <t>The Constant Gardener</t>
  </si>
  <si>
    <t>August 31, 2005 (United States)</t>
  </si>
  <si>
    <t>Jeffrey Caine</t>
  </si>
  <si>
    <t>82468097.0</t>
  </si>
  <si>
    <t>The Pacifier</t>
  </si>
  <si>
    <t>Thomas Lennon</t>
  </si>
  <si>
    <t>198636868.0</t>
  </si>
  <si>
    <t>A History of Violence</t>
  </si>
  <si>
    <t>61385065.0</t>
  </si>
  <si>
    <t>The Devil's Rejects</t>
  </si>
  <si>
    <t>20901859.0</t>
  </si>
  <si>
    <t>Kevin Bisch</t>
  </si>
  <si>
    <t>371594210.0</t>
  </si>
  <si>
    <t>Mirrormask</t>
  </si>
  <si>
    <t>March 3, 2006 (United Kingdom)</t>
  </si>
  <si>
    <t>Dave McKean</t>
  </si>
  <si>
    <t>Neil Gaiman</t>
  </si>
  <si>
    <t>Stephanie Leonidas</t>
  </si>
  <si>
    <t>866999.0</t>
  </si>
  <si>
    <t>Rent</t>
  </si>
  <si>
    <t>Stephen Chbosky</t>
  </si>
  <si>
    <t>31670620.0</t>
  </si>
  <si>
    <t>Rent Productions LLC</t>
  </si>
  <si>
    <t>Robots</t>
  </si>
  <si>
    <t>Ron Mita</t>
  </si>
  <si>
    <t>262511490.0</t>
  </si>
  <si>
    <t>Twentieth Century Fox Animation</t>
  </si>
  <si>
    <t>Jarhead</t>
  </si>
  <si>
    <t>November 4, 2005 (United States)</t>
  </si>
  <si>
    <t>97076152.0</t>
  </si>
  <si>
    <t>Into the Blue</t>
  </si>
  <si>
    <t>46117696.0</t>
  </si>
  <si>
    <t>Saw II</t>
  </si>
  <si>
    <t>October 28, 2005 (United States)</t>
  </si>
  <si>
    <t>Darren Lynn Bousman</t>
  </si>
  <si>
    <t>Donnie Wahlberg</t>
  </si>
  <si>
    <t>147748505.0</t>
  </si>
  <si>
    <t>Twisted Pictures</t>
  </si>
  <si>
    <t>Revolver</t>
  </si>
  <si>
    <t>September 22, 2005 (United Kingdom)</t>
  </si>
  <si>
    <t>7155807.0</t>
  </si>
  <si>
    <t>Flightplan</t>
  </si>
  <si>
    <t>September 23, 2005 (United States)</t>
  </si>
  <si>
    <t>Robert Schwentke</t>
  </si>
  <si>
    <t>Peter A. Dowling</t>
  </si>
  <si>
    <t>223387299.0</t>
  </si>
  <si>
    <t>Coach Carter</t>
  </si>
  <si>
    <t>76669554.0</t>
  </si>
  <si>
    <t>Dark Water</t>
  </si>
  <si>
    <t>Kôji Suzuki</t>
  </si>
  <si>
    <t>68357079.0</t>
  </si>
  <si>
    <t>Lord of War</t>
  </si>
  <si>
    <t>September 16, 2005 (United States)</t>
  </si>
  <si>
    <t>72617068.0</t>
  </si>
  <si>
    <t>Entertainment Manufacturing Company</t>
  </si>
  <si>
    <t>Zathura: A Space Adventure</t>
  </si>
  <si>
    <t>November 11, 2005 (United States)</t>
  </si>
  <si>
    <t>Josh Hutcherson</t>
  </si>
  <si>
    <t>65079104.0</t>
  </si>
  <si>
    <t>The Quiet</t>
  </si>
  <si>
    <t>August 25, 2006 (United States)</t>
  </si>
  <si>
    <t>Abdi Nazemian</t>
  </si>
  <si>
    <t>Camilla Belle</t>
  </si>
  <si>
    <t>381420.0</t>
  </si>
  <si>
    <t>Andrea Sperling Productions</t>
  </si>
  <si>
    <t>The Amityville Horror</t>
  </si>
  <si>
    <t>April 15, 2005 (United States)</t>
  </si>
  <si>
    <t>Andrew Douglas</t>
  </si>
  <si>
    <t>107516369.0</t>
  </si>
  <si>
    <t>Be Cool</t>
  </si>
  <si>
    <t>95763716.0</t>
  </si>
  <si>
    <t>Just Friends</t>
  </si>
  <si>
    <t>Adam 'Tex' Davis</t>
  </si>
  <si>
    <t>51024243.0</t>
  </si>
  <si>
    <t>Inferno Distribution</t>
  </si>
  <si>
    <t>Yours, Mine &amp; Ours</t>
  </si>
  <si>
    <t>Ron Burch</t>
  </si>
  <si>
    <t>72662923.0</t>
  </si>
  <si>
    <t>Cinderella Man</t>
  </si>
  <si>
    <t>Cliff Hollingsworth</t>
  </si>
  <si>
    <t>88000000.0</t>
  </si>
  <si>
    <t>108539911.0</t>
  </si>
  <si>
    <t>Nanny McPhee</t>
  </si>
  <si>
    <t>January 27, 2006 (United States)</t>
  </si>
  <si>
    <t>123276807.0</t>
  </si>
  <si>
    <t>The Brothers Grimm</t>
  </si>
  <si>
    <t>August 26, 2005 (United States)</t>
  </si>
  <si>
    <t>105316267.0</t>
  </si>
  <si>
    <t>Breck Eisner</t>
  </si>
  <si>
    <t>Clive Cussler</t>
  </si>
  <si>
    <t>119240351.0</t>
  </si>
  <si>
    <t>Corpse Bride</t>
  </si>
  <si>
    <t>118090836.0</t>
  </si>
  <si>
    <t>Transporter 2</t>
  </si>
  <si>
    <t>September 2, 2005 (United States)</t>
  </si>
  <si>
    <t>89083229.0</t>
  </si>
  <si>
    <t>Two for the Money</t>
  </si>
  <si>
    <t>Dan Gilroy</t>
  </si>
  <si>
    <t>30526509.0</t>
  </si>
  <si>
    <t>The New World</t>
  </si>
  <si>
    <t>49334775.0</t>
  </si>
  <si>
    <t>Brick</t>
  </si>
  <si>
    <t>April 14, 2006 (United States)</t>
  </si>
  <si>
    <t>Rian Johnson</t>
  </si>
  <si>
    <t>475000.0</t>
  </si>
  <si>
    <t>3947579.0</t>
  </si>
  <si>
    <t>Bergman Lustig Productions</t>
  </si>
  <si>
    <t>Wolf Creek</t>
  </si>
  <si>
    <t>December 25, 2005 (United States)</t>
  </si>
  <si>
    <t>Greg McLean</t>
  </si>
  <si>
    <t>Nathan Phillips</t>
  </si>
  <si>
    <t>30894796.0</t>
  </si>
  <si>
    <t>Breakfast on Pluto</t>
  </si>
  <si>
    <t>3942254.0</t>
  </si>
  <si>
    <t>The Exorcism of Emily Rose</t>
  </si>
  <si>
    <t>September 9, 2005 (United States)</t>
  </si>
  <si>
    <t>Scott Derrickson</t>
  </si>
  <si>
    <t>Paul Harris Boardman</t>
  </si>
  <si>
    <t>145166804.0</t>
  </si>
  <si>
    <t>Elektra</t>
  </si>
  <si>
    <t>56995646.0</t>
  </si>
  <si>
    <t>Doom</t>
  </si>
  <si>
    <t>October 21, 2005 (United States)</t>
  </si>
  <si>
    <t>Dave Callaham</t>
  </si>
  <si>
    <t>Karl Urban</t>
  </si>
  <si>
    <t>58072119.0</t>
  </si>
  <si>
    <t>John Wells Productions</t>
  </si>
  <si>
    <t>The Legend of Zorro</t>
  </si>
  <si>
    <t>Roberto Orci</t>
  </si>
  <si>
    <t>142400065.0</t>
  </si>
  <si>
    <t>Cheaper by the Dozen 2</t>
  </si>
  <si>
    <t>December 21, 2005 (United States)</t>
  </si>
  <si>
    <t>130154568.0</t>
  </si>
  <si>
    <t>Æon Flux</t>
  </si>
  <si>
    <t>December 2, 2005 (United States)</t>
  </si>
  <si>
    <t>53321673.0</t>
  </si>
  <si>
    <t>Son of the Mask</t>
  </si>
  <si>
    <t>Lance Khazei</t>
  </si>
  <si>
    <t>59981548.0</t>
  </si>
  <si>
    <t>Rumor Has It...</t>
  </si>
  <si>
    <t>88933562.0</t>
  </si>
  <si>
    <t>The Producers</t>
  </si>
  <si>
    <t>Susan Stroman</t>
  </si>
  <si>
    <t>38075318.0</t>
  </si>
  <si>
    <t>The Ringer</t>
  </si>
  <si>
    <t>Ricky Blitt</t>
  </si>
  <si>
    <t>Johnny Knoxville</t>
  </si>
  <si>
    <t>40442443.0</t>
  </si>
  <si>
    <t>Conundrum Entertainment</t>
  </si>
  <si>
    <t>Kicking &amp; Screaming</t>
  </si>
  <si>
    <t>56070433.0</t>
  </si>
  <si>
    <t>The Cave</t>
  </si>
  <si>
    <t>Bruce Hunt</t>
  </si>
  <si>
    <t>33296457.0</t>
  </si>
  <si>
    <t>Lady Vengeance</t>
  </si>
  <si>
    <t>July 29, 2005 (South Korea)</t>
  </si>
  <si>
    <t>Nam-mi Kang</t>
  </si>
  <si>
    <t>23834149.0</t>
  </si>
  <si>
    <t>Broken Flowers</t>
  </si>
  <si>
    <t>47329961.0</t>
  </si>
  <si>
    <t>Fun with Dick and Jane</t>
  </si>
  <si>
    <t>204681899.0</t>
  </si>
  <si>
    <t>Imagine Me &amp; You</t>
  </si>
  <si>
    <t>May 25, 2006 (Germany)</t>
  </si>
  <si>
    <t>Ol Parker</t>
  </si>
  <si>
    <t>7900000.0</t>
  </si>
  <si>
    <t>2635305.0</t>
  </si>
  <si>
    <t>The Family Stone</t>
  </si>
  <si>
    <t>December 16, 2005 (United States)</t>
  </si>
  <si>
    <t>92884429.0</t>
  </si>
  <si>
    <t>Just Like Heaven</t>
  </si>
  <si>
    <t>Peter Tolan</t>
  </si>
  <si>
    <t>102854431.0</t>
  </si>
  <si>
    <t>Capote</t>
  </si>
  <si>
    <t>February 3, 2006 (United States)</t>
  </si>
  <si>
    <t>Bennett Miller</t>
  </si>
  <si>
    <t>Dan Futterman</t>
  </si>
  <si>
    <t>49327405.0</t>
  </si>
  <si>
    <t>The Skeleton Key</t>
  </si>
  <si>
    <t>August 12, 2005 (United States)</t>
  </si>
  <si>
    <t>93983911.0</t>
  </si>
  <si>
    <t>The Squid and the Whale</t>
  </si>
  <si>
    <t>Owen Kline</t>
  </si>
  <si>
    <t>11098131.0</t>
  </si>
  <si>
    <t>Land of the Dead</t>
  </si>
  <si>
    <t>47074133.0</t>
  </si>
  <si>
    <t>February 25, 2005 (United States)</t>
  </si>
  <si>
    <t>John J. McLaughlin</t>
  </si>
  <si>
    <t>21577624.0</t>
  </si>
  <si>
    <t>Elizabethtown</t>
  </si>
  <si>
    <t>October 14, 2005 (United States)</t>
  </si>
  <si>
    <t>52164016.0</t>
  </si>
  <si>
    <t>314432837.0</t>
  </si>
  <si>
    <t>Monster-in-Law</t>
  </si>
  <si>
    <t>Anya Kochoff</t>
  </si>
  <si>
    <t>155457327.0</t>
  </si>
  <si>
    <t>Domino</t>
  </si>
  <si>
    <t>22984628.0</t>
  </si>
  <si>
    <t>The Ring Two</t>
  </si>
  <si>
    <t>March 18, 2005 (United States)</t>
  </si>
  <si>
    <t>Hideo Nakata</t>
  </si>
  <si>
    <t>163995949.0</t>
  </si>
  <si>
    <t>London</t>
  </si>
  <si>
    <t>February 10, 2006 (United States)</t>
  </si>
  <si>
    <t>Hunter Richards</t>
  </si>
  <si>
    <t>20361.0</t>
  </si>
  <si>
    <t>Deuce Bigalow: European Gigolo</t>
  </si>
  <si>
    <t>Mike Bigelow</t>
  </si>
  <si>
    <t>45109561.0</t>
  </si>
  <si>
    <t>Harsh Times</t>
  </si>
  <si>
    <t>November 10, 2006 (United States)</t>
  </si>
  <si>
    <t>5969708.0</t>
  </si>
  <si>
    <t>Diary of a Mad Black Woman</t>
  </si>
  <si>
    <t>Darren Grant</t>
  </si>
  <si>
    <t>Tyler Perry</t>
  </si>
  <si>
    <t>Kimberly Elise</t>
  </si>
  <si>
    <t>50652203.0</t>
  </si>
  <si>
    <t>BET Pictures</t>
  </si>
  <si>
    <t>Herbie Fully Loaded</t>
  </si>
  <si>
    <t>June 22, 2005 (United States)</t>
  </si>
  <si>
    <t>144146816.0</t>
  </si>
  <si>
    <t>Wallace &amp; Gromit: The Curse of the Were-Rabbit</t>
  </si>
  <si>
    <t>Steve Box</t>
  </si>
  <si>
    <t>Peter Sallis</t>
  </si>
  <si>
    <t>194137091.0</t>
  </si>
  <si>
    <t>Casanova</t>
  </si>
  <si>
    <t>Jeffrey Hatcher</t>
  </si>
  <si>
    <t>37691644.0</t>
  </si>
  <si>
    <t>The Jacket</t>
  </si>
  <si>
    <t>John Maybury</t>
  </si>
  <si>
    <t>Tom Bleecker</t>
  </si>
  <si>
    <t>21733230.0</t>
  </si>
  <si>
    <t>The Wedding Date</t>
  </si>
  <si>
    <t>Elizabeth Young</t>
  </si>
  <si>
    <t>47096206.0</t>
  </si>
  <si>
    <t>Thank You for Smoking</t>
  </si>
  <si>
    <t>215000.0</t>
  </si>
  <si>
    <t>Jason Reitman</t>
  </si>
  <si>
    <t>39323027.0</t>
  </si>
  <si>
    <t>Room 9 Entertainment</t>
  </si>
  <si>
    <t>Hide and Seek</t>
  </si>
  <si>
    <t>Ari Schlossberg</t>
  </si>
  <si>
    <t>127369981.0</t>
  </si>
  <si>
    <t>Cursed</t>
  </si>
  <si>
    <t>29621722.0</t>
  </si>
  <si>
    <t>Miss Congeniality 2: Armed &amp; Fabulous</t>
  </si>
  <si>
    <t>March 24, 2005 (United States)</t>
  </si>
  <si>
    <t>101393569.0</t>
  </si>
  <si>
    <t>Bad News Bears</t>
  </si>
  <si>
    <t>34252847.0</t>
  </si>
  <si>
    <t>50605163.0</t>
  </si>
  <si>
    <t>Kinky Boots</t>
  </si>
  <si>
    <t>May 26, 2006 (United States)</t>
  </si>
  <si>
    <t>Julian Jarrold</t>
  </si>
  <si>
    <t>Geoff Deane</t>
  </si>
  <si>
    <t>9950133.0</t>
  </si>
  <si>
    <t>xXx: State of the Union</t>
  </si>
  <si>
    <t>71022693.0</t>
  </si>
  <si>
    <t>Syriana</t>
  </si>
  <si>
    <t>93974620.0</t>
  </si>
  <si>
    <t>North Country</t>
  </si>
  <si>
    <t>25211175.0</t>
  </si>
  <si>
    <t>Derailed</t>
  </si>
  <si>
    <t>57479076.0</t>
  </si>
  <si>
    <t>Di Bonaventura Pictures</t>
  </si>
  <si>
    <t>Romance &amp; Cigarettes</t>
  </si>
  <si>
    <t>March 3, 2006 (Norway)</t>
  </si>
  <si>
    <t>James Gandolfini</t>
  </si>
  <si>
    <t>2935242.0</t>
  </si>
  <si>
    <t>The Perfect Man</t>
  </si>
  <si>
    <t>Michael McQuown</t>
  </si>
  <si>
    <t>19770475.0</t>
  </si>
  <si>
    <t>Unleashed</t>
  </si>
  <si>
    <t>50871113.0</t>
  </si>
  <si>
    <t>Hostage</t>
  </si>
  <si>
    <t>Florent-Emilio Siri</t>
  </si>
  <si>
    <t>Robert Crais</t>
  </si>
  <si>
    <t>77663556.0</t>
  </si>
  <si>
    <t>The Greatest Game Ever Played</t>
  </si>
  <si>
    <t>15431177.0</t>
  </si>
  <si>
    <t>Fairway Films</t>
  </si>
  <si>
    <t>Caché (Hidden)</t>
  </si>
  <si>
    <t>February 17, 2006 (United States)</t>
  </si>
  <si>
    <t>16197824.0</t>
  </si>
  <si>
    <t>Get Rich or Die Tryin'</t>
  </si>
  <si>
    <t>Terence Winter</t>
  </si>
  <si>
    <t>50 Cent</t>
  </si>
  <si>
    <t>46563961.0</t>
  </si>
  <si>
    <t>Cent Productions Inc.</t>
  </si>
  <si>
    <t>Bewitched</t>
  </si>
  <si>
    <t>131426169.0</t>
  </si>
  <si>
    <t>Hoodwinked</t>
  </si>
  <si>
    <t>Cory Edwards</t>
  </si>
  <si>
    <t>Todd Edwards</t>
  </si>
  <si>
    <t>110013167.0</t>
  </si>
  <si>
    <t>Adam's Apples</t>
  </si>
  <si>
    <t>April 15, 2005 (Denmark)</t>
  </si>
  <si>
    <t>2421577.0</t>
  </si>
  <si>
    <t>BloodRayne</t>
  </si>
  <si>
    <t>Guinevere Turner</t>
  </si>
  <si>
    <t>Kristanna Loken</t>
  </si>
  <si>
    <t>3650275.0</t>
  </si>
  <si>
    <t>The Three Burials of Melquiades Estrada</t>
  </si>
  <si>
    <t>February 24, 2006 (United States)</t>
  </si>
  <si>
    <t>12045362.0</t>
  </si>
  <si>
    <t>Feast</t>
  </si>
  <si>
    <t>January 18, 2007 (Singapore)</t>
  </si>
  <si>
    <t>John Gulager</t>
  </si>
  <si>
    <t>Patrick Melton</t>
  </si>
  <si>
    <t>Navi Rawat</t>
  </si>
  <si>
    <t>719135.0</t>
  </si>
  <si>
    <t>Goal! The Dream Begins</t>
  </si>
  <si>
    <t>May 12, 2006 (United States)</t>
  </si>
  <si>
    <t>Mike Jefferies</t>
  </si>
  <si>
    <t>Kuno Becker</t>
  </si>
  <si>
    <t>27610873.0</t>
  </si>
  <si>
    <t>Milkshake Films</t>
  </si>
  <si>
    <t>The Notorious Bettie Page</t>
  </si>
  <si>
    <t>May 5, 2006 (United States)</t>
  </si>
  <si>
    <t>Gretchen Mol</t>
  </si>
  <si>
    <t>1778006.0</t>
  </si>
  <si>
    <t>Man-Thing</t>
  </si>
  <si>
    <t>April 21, 2005 (Singapore)</t>
  </si>
  <si>
    <t>1123136.0</t>
  </si>
  <si>
    <t>Good Night, and Good Luck.</t>
  </si>
  <si>
    <t>David Strathairn</t>
  </si>
  <si>
    <t>54641191.0</t>
  </si>
  <si>
    <t>Ice Princess</t>
  </si>
  <si>
    <t>27645491.0</t>
  </si>
  <si>
    <t>A Lot Like Love</t>
  </si>
  <si>
    <t>Colin Patrick Lynch</t>
  </si>
  <si>
    <t>42886719.0</t>
  </si>
  <si>
    <t>Cry Wolf</t>
  </si>
  <si>
    <t>Jeff Wadlow</t>
  </si>
  <si>
    <t>Julian Morris</t>
  </si>
  <si>
    <t>32586408.0</t>
  </si>
  <si>
    <t>The Proposition</t>
  </si>
  <si>
    <t>June 9, 2006 (United States)</t>
  </si>
  <si>
    <t>John Hillcoat</t>
  </si>
  <si>
    <t>Nick Cave</t>
  </si>
  <si>
    <t>5048693.0</t>
  </si>
  <si>
    <t>The World's Fastest Indian</t>
  </si>
  <si>
    <t>March 24, 2006 (United States)</t>
  </si>
  <si>
    <t>18299138.0</t>
  </si>
  <si>
    <t>OLC / Rights Entertainment</t>
  </si>
  <si>
    <t>Stealth</t>
  </si>
  <si>
    <t>Josh Lucas</t>
  </si>
  <si>
    <t>79268322.0</t>
  </si>
  <si>
    <t>Hustle &amp; Flow</t>
  </si>
  <si>
    <t>Craig Brewer</t>
  </si>
  <si>
    <t>Terrence Howard</t>
  </si>
  <si>
    <t>23563727.0</t>
  </si>
  <si>
    <t>Crunk Pictures</t>
  </si>
  <si>
    <t>The Matador</t>
  </si>
  <si>
    <t>Richard Shepard</t>
  </si>
  <si>
    <t>17356268.0</t>
  </si>
  <si>
    <t>Stratus Film Co.</t>
  </si>
  <si>
    <t>In Her Shoes</t>
  </si>
  <si>
    <t>Jennifer Weiner</t>
  </si>
  <si>
    <t>83697473.0</t>
  </si>
  <si>
    <t>Tom Welling</t>
  </si>
  <si>
    <t>46201432.0</t>
  </si>
  <si>
    <t>Because of Winn-Dixie</t>
  </si>
  <si>
    <t>Kate DiCamillo</t>
  </si>
  <si>
    <t>AnnaSophia Robb</t>
  </si>
  <si>
    <t>33589427.0</t>
  </si>
  <si>
    <t>Where the Truth Lies</t>
  </si>
  <si>
    <t>October 7, 2005 (Canada)</t>
  </si>
  <si>
    <t>3487678.0</t>
  </si>
  <si>
    <t>Serendipity Point Films</t>
  </si>
  <si>
    <t>Must Love Dogs</t>
  </si>
  <si>
    <t>Claire Cook</t>
  </si>
  <si>
    <t>58231520.0</t>
  </si>
  <si>
    <t>Guess Who</t>
  </si>
  <si>
    <t>William Rose</t>
  </si>
  <si>
    <t>103121466.0</t>
  </si>
  <si>
    <t>The Ballad of Jack and Rose</t>
  </si>
  <si>
    <t>Rebecca Miller</t>
  </si>
  <si>
    <t>916051.0</t>
  </si>
  <si>
    <t>Stay</t>
  </si>
  <si>
    <t>8483797.0</t>
  </si>
  <si>
    <t>The Great Raid</t>
  </si>
  <si>
    <t>William B. Breuer</t>
  </si>
  <si>
    <t>Benjamin Bratt</t>
  </si>
  <si>
    <t>10777375.0</t>
  </si>
  <si>
    <t>Agnes Bruckner</t>
  </si>
  <si>
    <t>881779.0</t>
  </si>
  <si>
    <t>Tideland</t>
  </si>
  <si>
    <t>August 11, 2006 (United Kingdom)</t>
  </si>
  <si>
    <t>Tony Grisoni</t>
  </si>
  <si>
    <t>19300000.0</t>
  </si>
  <si>
    <t>566611.0</t>
  </si>
  <si>
    <t>Roll Bounce</t>
  </si>
  <si>
    <t>Norman Vance Jr.</t>
  </si>
  <si>
    <t>17521290.0</t>
  </si>
  <si>
    <t>State Street Pictures</t>
  </si>
  <si>
    <t>Alone in the Dark</t>
  </si>
  <si>
    <t>Elan Mastai</t>
  </si>
  <si>
    <t>12693645.0</t>
  </si>
  <si>
    <t>AITD Productions</t>
  </si>
  <si>
    <t>An American Haunting</t>
  </si>
  <si>
    <t>Brent Monahan</t>
  </si>
  <si>
    <t>29612137.0</t>
  </si>
  <si>
    <t>Allan Zeman Productions</t>
  </si>
  <si>
    <t>Supercross</t>
  </si>
  <si>
    <t>August 17, 2005 (United States)</t>
  </si>
  <si>
    <t>Steve Howey</t>
  </si>
  <si>
    <t>3344431.0</t>
  </si>
  <si>
    <t>Tag Entertainment</t>
  </si>
  <si>
    <t>Oliver Twist</t>
  </si>
  <si>
    <t>Barney Clark</t>
  </si>
  <si>
    <t>42580321.0</t>
  </si>
  <si>
    <t>White Noise</t>
  </si>
  <si>
    <t>Geoffrey Sax</t>
  </si>
  <si>
    <t>Niall Johnson</t>
  </si>
  <si>
    <t>91196419.0</t>
  </si>
  <si>
    <t>Are We There Yet?</t>
  </si>
  <si>
    <t>Steven Gary Banks</t>
  </si>
  <si>
    <t>97918663.0</t>
  </si>
  <si>
    <t>September 8, 2006 (United States)</t>
  </si>
  <si>
    <t>Napalee</t>
  </si>
  <si>
    <t>27165581.0</t>
  </si>
  <si>
    <t>Sahamongkolfilm Co.</t>
  </si>
  <si>
    <t>David Auburn</t>
  </si>
  <si>
    <t>14189860.0</t>
  </si>
  <si>
    <t>Last Days</t>
  </si>
  <si>
    <t>May 13, 2005 (France)</t>
  </si>
  <si>
    <t>2456454.0</t>
  </si>
  <si>
    <t>Racing Stripes</t>
  </si>
  <si>
    <t>David Schmidt</t>
  </si>
  <si>
    <t>90754475.0</t>
  </si>
  <si>
    <t>A Sound of Thunder</t>
  </si>
  <si>
    <t>11665465.0</t>
  </si>
  <si>
    <t>The Weather Man</t>
  </si>
  <si>
    <t>Steve Conrad</t>
  </si>
  <si>
    <t>19126398.0</t>
  </si>
  <si>
    <t>Keeping Mum</t>
  </si>
  <si>
    <t>October 6, 2006 (United States)</t>
  </si>
  <si>
    <t>18586834.0</t>
  </si>
  <si>
    <t>Angel-A</t>
  </si>
  <si>
    <t>December 21, 2005 (France)</t>
  </si>
  <si>
    <t>Rie Rasmussen</t>
  </si>
  <si>
    <t>9995168.0</t>
  </si>
  <si>
    <t>An Unfinished Life</t>
  </si>
  <si>
    <t>18618284.0</t>
  </si>
  <si>
    <t>Boogeyman</t>
  </si>
  <si>
    <t>Eric Kripke</t>
  </si>
  <si>
    <t>67192859.0</t>
  </si>
  <si>
    <t>Fierce People</t>
  </si>
  <si>
    <t>November 30, 2007 (United States)</t>
  </si>
  <si>
    <t>Dirk Wittenborn</t>
  </si>
  <si>
    <t>269755.0</t>
  </si>
  <si>
    <t>Industry Entertainment</t>
  </si>
  <si>
    <t>Asylum</t>
  </si>
  <si>
    <t>2788033.0</t>
  </si>
  <si>
    <t>Paramount Classics</t>
  </si>
  <si>
    <t>Me and You and Everyone We Know</t>
  </si>
  <si>
    <t>Miranda July</t>
  </si>
  <si>
    <t>John Hawkes</t>
  </si>
  <si>
    <t>8012838.0</t>
  </si>
  <si>
    <t>IFC Films</t>
  </si>
  <si>
    <t>Transamerica</t>
  </si>
  <si>
    <t>Duncan Tucker</t>
  </si>
  <si>
    <t>Felicity Huffman</t>
  </si>
  <si>
    <t>15151744.0</t>
  </si>
  <si>
    <t>Belladonna Productions</t>
  </si>
  <si>
    <t>The Lost City</t>
  </si>
  <si>
    <t>Guillermo Cabrera Infante</t>
  </si>
  <si>
    <t>9600000.0</t>
  </si>
  <si>
    <t>4408011.0</t>
  </si>
  <si>
    <t>Crescent Drive Pictures</t>
  </si>
  <si>
    <t>Beauty Shop</t>
  </si>
  <si>
    <t>March 30, 2005 (United States)</t>
  </si>
  <si>
    <t>37245453.0</t>
  </si>
  <si>
    <t>The Upside of Anger</t>
  </si>
  <si>
    <t>28237488.0</t>
  </si>
  <si>
    <t>The Chumscrubber</t>
  </si>
  <si>
    <t>October 5, 2006 (Germany)</t>
  </si>
  <si>
    <t>Arie Posin</t>
  </si>
  <si>
    <t>6800000.0</t>
  </si>
  <si>
    <t>351401.0</t>
  </si>
  <si>
    <t>El Camino Pictures</t>
  </si>
  <si>
    <t>The Man</t>
  </si>
  <si>
    <t>13485145.0</t>
  </si>
  <si>
    <t>Valiant</t>
  </si>
  <si>
    <t>Gary Chapman</t>
  </si>
  <si>
    <t>George Webster</t>
  </si>
  <si>
    <t>61746888.0</t>
  </si>
  <si>
    <t>Vanguard Films and Animation</t>
  </si>
  <si>
    <t>Prime</t>
  </si>
  <si>
    <t>67937494.0</t>
  </si>
  <si>
    <t>Prime Film Productions LLC</t>
  </si>
  <si>
    <t>Manderlay</t>
  </si>
  <si>
    <t>June 3, 2005 (Denmark)</t>
  </si>
  <si>
    <t>Bryce Dallas Howard</t>
  </si>
  <si>
    <t>14200000.0</t>
  </si>
  <si>
    <t>674918.0</t>
  </si>
  <si>
    <t>Junebug</t>
  </si>
  <si>
    <t>Phil Morrison</t>
  </si>
  <si>
    <t>Angus MacLachlan</t>
  </si>
  <si>
    <t>Embeth Davidtz</t>
  </si>
  <si>
    <t>3399228.0</t>
  </si>
  <si>
    <t>Junebug Movie</t>
  </si>
  <si>
    <t>Dominion</t>
  </si>
  <si>
    <t>August 1, 2005 (United Kingdom)</t>
  </si>
  <si>
    <t>William Wisher</t>
  </si>
  <si>
    <t>251495.0</t>
  </si>
  <si>
    <t>Battle in Heaven</t>
  </si>
  <si>
    <t>October 26, 2005 (Belgium)</t>
  </si>
  <si>
    <t>Carlos Reygadas</t>
  </si>
  <si>
    <t>Marcos Hernández</t>
  </si>
  <si>
    <t>258227.0</t>
  </si>
  <si>
    <t>Little Manhattan</t>
  </si>
  <si>
    <t>January 5, 2006 (Puerto Rico)</t>
  </si>
  <si>
    <t>Mark Levin</t>
  </si>
  <si>
    <t>Jennifer Flackett</t>
  </si>
  <si>
    <t>1254005.0</t>
  </si>
  <si>
    <t>Dreamer</t>
  </si>
  <si>
    <t>John Gatins</t>
  </si>
  <si>
    <t>38741732.0</t>
  </si>
  <si>
    <t>Black</t>
  </si>
  <si>
    <t>Amitabh Bachchan</t>
  </si>
  <si>
    <t>1266341.0</t>
  </si>
  <si>
    <t>Applause Bhansali Productions</t>
  </si>
  <si>
    <t>Factotum</t>
  </si>
  <si>
    <t>April 29, 2005 (Norway)</t>
  </si>
  <si>
    <t>Bent Hamer</t>
  </si>
  <si>
    <t>2708087.0</t>
  </si>
  <si>
    <t>Bulbul Films</t>
  </si>
  <si>
    <t>Beowulf &amp; Grendel</t>
  </si>
  <si>
    <t>March 9, 2006 (Thailand)</t>
  </si>
  <si>
    <t>Sturla Gunnarsson</t>
  </si>
  <si>
    <t>Hringur Ingvarsson</t>
  </si>
  <si>
    <t>92076.0</t>
  </si>
  <si>
    <t>Joyeux Noel</t>
  </si>
  <si>
    <t>November 9, 2005 (France)</t>
  </si>
  <si>
    <t>Christian Carion</t>
  </si>
  <si>
    <t>Diane Kruger</t>
  </si>
  <si>
    <t>17709155.0</t>
  </si>
  <si>
    <t>Dirty Love</t>
  </si>
  <si>
    <t>May 5, 2006 (Italy)</t>
  </si>
  <si>
    <t>John Asher</t>
  </si>
  <si>
    <t>Jenny McCarthy</t>
  </si>
  <si>
    <t>36099.0</t>
  </si>
  <si>
    <t>Big Screen Entertainment Group</t>
  </si>
  <si>
    <t>Everything Is Illuminated</t>
  </si>
  <si>
    <t>November 4, 2005 (Mexico)</t>
  </si>
  <si>
    <t>Liev Schreiber</t>
  </si>
  <si>
    <t>Jonathan Safran Foer</t>
  </si>
  <si>
    <t>3601974.0</t>
  </si>
  <si>
    <t>Thumbsucker</t>
  </si>
  <si>
    <t>Mike Mills</t>
  </si>
  <si>
    <t>Walter Kirn</t>
  </si>
  <si>
    <t>Lou Taylor Pucci</t>
  </si>
  <si>
    <t>2138742.0</t>
  </si>
  <si>
    <t>Rebound</t>
  </si>
  <si>
    <t>Bill Wolff</t>
  </si>
  <si>
    <t>33100000.0</t>
  </si>
  <si>
    <t>17492014.0</t>
  </si>
  <si>
    <t>The Departed</t>
  </si>
  <si>
    <t>291465373.0</t>
  </si>
  <si>
    <t>The Fast and the Furious: Tokyo Drift</t>
  </si>
  <si>
    <t>June 16, 2006 (United States)</t>
  </si>
  <si>
    <t>Chris Morgan</t>
  </si>
  <si>
    <t>Lucas Black</t>
  </si>
  <si>
    <t>158964610.0</t>
  </si>
  <si>
    <t>Talladega Nights: the Ballad of Ricky Bobby</t>
  </si>
  <si>
    <t>72500000.0</t>
  </si>
  <si>
    <t>163362095.0</t>
  </si>
  <si>
    <t>The Prestige</t>
  </si>
  <si>
    <t>October 20, 2006 (United States)</t>
  </si>
  <si>
    <t>Jonathan Nolan</t>
  </si>
  <si>
    <t>109676311.0</t>
  </si>
  <si>
    <t>461991867.0</t>
  </si>
  <si>
    <t>March 9, 2007 (United States)</t>
  </si>
  <si>
    <t>456068181.0</t>
  </si>
  <si>
    <t>June 30, 2006 (United States)</t>
  </si>
  <si>
    <t>326706115.0</t>
  </si>
  <si>
    <t>November 17, 2006 (United States)</t>
  </si>
  <si>
    <t>594000.0</t>
  </si>
  <si>
    <t>616502912.0</t>
  </si>
  <si>
    <t>Pan's Labyrinth</t>
  </si>
  <si>
    <t>January 19, 2007 (United States)</t>
  </si>
  <si>
    <t>631000.0</t>
  </si>
  <si>
    <t>Ivana Baquero</t>
  </si>
  <si>
    <t>83850267.0</t>
  </si>
  <si>
    <t>Estudios Picasso</t>
  </si>
  <si>
    <t>July 7, 2006 (United States)</t>
  </si>
  <si>
    <t>225000000.0</t>
  </si>
  <si>
    <t>1066179747.0</t>
  </si>
  <si>
    <t>Idiocracy</t>
  </si>
  <si>
    <t>January 25, 2007 (Germany)</t>
  </si>
  <si>
    <t>495303.0</t>
  </si>
  <si>
    <t>Apocalypto</t>
  </si>
  <si>
    <t>December 8, 2006 (United States)</t>
  </si>
  <si>
    <t>Gerardo Taracena</t>
  </si>
  <si>
    <t>120673227.0</t>
  </si>
  <si>
    <t>She's the Man</t>
  </si>
  <si>
    <t>Andy Fickman</t>
  </si>
  <si>
    <t>Ewan Leslie</t>
  </si>
  <si>
    <t>57194667.0</t>
  </si>
  <si>
    <t>Little Children</t>
  </si>
  <si>
    <t>February 9, 2007 (United States)</t>
  </si>
  <si>
    <t>14821658.0</t>
  </si>
  <si>
    <t>Children of Men</t>
  </si>
  <si>
    <t>January 5, 2007 (United States)</t>
  </si>
  <si>
    <t>474000.0</t>
  </si>
  <si>
    <t>70595464.0</t>
  </si>
  <si>
    <t>May 19, 2006 (United States)</t>
  </si>
  <si>
    <t>410000.0</t>
  </si>
  <si>
    <t>760006945.0</t>
  </si>
  <si>
    <t>The Pursuit of Happyness</t>
  </si>
  <si>
    <t>December 15, 2006 (United States)</t>
  </si>
  <si>
    <t>465000.0</t>
  </si>
  <si>
    <t>Gabriele Muccino</t>
  </si>
  <si>
    <t>307127625.0</t>
  </si>
  <si>
    <t>Little Miss Sunshine</t>
  </si>
  <si>
    <t>August 18, 2006 (United States)</t>
  </si>
  <si>
    <t>Jonathan Dayton</t>
  </si>
  <si>
    <t>Michael Arndt</t>
  </si>
  <si>
    <t>101058954.0</t>
  </si>
  <si>
    <t>The Last King of Scotland</t>
  </si>
  <si>
    <t>Kevin Macdonald</t>
  </si>
  <si>
    <t>Peter Morgan</t>
  </si>
  <si>
    <t>James McAvoy</t>
  </si>
  <si>
    <t>48618191.0</t>
  </si>
  <si>
    <t>Blood Diamond</t>
  </si>
  <si>
    <t>511000.0</t>
  </si>
  <si>
    <t>171720398.0</t>
  </si>
  <si>
    <t>The Lives of Others</t>
  </si>
  <si>
    <t>March 30, 2007 (United States)</t>
  </si>
  <si>
    <t>368000.0</t>
  </si>
  <si>
    <t>Florian Henckel von Donnersmarck</t>
  </si>
  <si>
    <t>Ulrich Mühe</t>
  </si>
  <si>
    <t>77356942.0</t>
  </si>
  <si>
    <t>Wiedemann &amp; Berg Filmproduktion</t>
  </si>
  <si>
    <t>December 22, 2006 (United States)</t>
  </si>
  <si>
    <t>323000.0</t>
  </si>
  <si>
    <t>Robert Ben Garant</t>
  </si>
  <si>
    <t>574481229.0</t>
  </si>
  <si>
    <t>Alex Kurtzman</t>
  </si>
  <si>
    <t>398479497.0</t>
  </si>
  <si>
    <t>Marie Antoinette</t>
  </si>
  <si>
    <t>60917189.0</t>
  </si>
  <si>
    <t>Inside Man</t>
  </si>
  <si>
    <t>Russell Gewirtz</t>
  </si>
  <si>
    <t>186003591.0</t>
  </si>
  <si>
    <t>9380029.0</t>
  </si>
  <si>
    <t>Accepted</t>
  </si>
  <si>
    <t>Steve Pink</t>
  </si>
  <si>
    <t>Adam Cooper</t>
  </si>
  <si>
    <t>Justin Long</t>
  </si>
  <si>
    <t>38623262.0</t>
  </si>
  <si>
    <t>June 28, 2006 (United States)</t>
  </si>
  <si>
    <t>Michael Dougherty</t>
  </si>
  <si>
    <t>Brandon Routh</t>
  </si>
  <si>
    <t>270000000.0</t>
  </si>
  <si>
    <t>391081192.0</t>
  </si>
  <si>
    <t>Slither</t>
  </si>
  <si>
    <t>March 31, 2006 (United States)</t>
  </si>
  <si>
    <t>12834936.0</t>
  </si>
  <si>
    <t>Nacho Libre</t>
  </si>
  <si>
    <t>99255460.0</t>
  </si>
  <si>
    <t>The Covenant</t>
  </si>
  <si>
    <t>J.S. Cardone</t>
  </si>
  <si>
    <t>Steven Strait</t>
  </si>
  <si>
    <t>37598767.0</t>
  </si>
  <si>
    <t>The Hills Have Eyes</t>
  </si>
  <si>
    <t>Ted Levine</t>
  </si>
  <si>
    <t>70009308.0</t>
  </si>
  <si>
    <t>The Fountain</t>
  </si>
  <si>
    <t>November 22, 2006 (United States)</t>
  </si>
  <si>
    <t>16468343.0</t>
  </si>
  <si>
    <t>X-Men: the Last Stand</t>
  </si>
  <si>
    <t>491000.0</t>
  </si>
  <si>
    <t>210000000.0</t>
  </si>
  <si>
    <t>460435291.0</t>
  </si>
  <si>
    <t>Underworld: Evolution</t>
  </si>
  <si>
    <t>Danny McBride</t>
  </si>
  <si>
    <t>111476513.0</t>
  </si>
  <si>
    <t>Click</t>
  </si>
  <si>
    <t>June 23, 2006 (United States)</t>
  </si>
  <si>
    <t>82500000.0</t>
  </si>
  <si>
    <t>240685326.0</t>
  </si>
  <si>
    <t>The Holiday</t>
  </si>
  <si>
    <t>205850134.0</t>
  </si>
  <si>
    <t>Silent Hill</t>
  </si>
  <si>
    <t>April 21, 2006 (United States)</t>
  </si>
  <si>
    <t>100605135.0</t>
  </si>
  <si>
    <t>Basic Instinct 2</t>
  </si>
  <si>
    <t>38629478.0</t>
  </si>
  <si>
    <t>The Black Dahlia</t>
  </si>
  <si>
    <t>September 15, 2006 (United States)</t>
  </si>
  <si>
    <t>49332692.0</t>
  </si>
  <si>
    <t>Perfume: The Story of a Murderer</t>
  </si>
  <si>
    <t>Ben Whishaw</t>
  </si>
  <si>
    <t>135039924.0</t>
  </si>
  <si>
    <t>DreamWorks</t>
  </si>
  <si>
    <t>Lucky Number Slevin</t>
  </si>
  <si>
    <t>April 7, 2006 (United States)</t>
  </si>
  <si>
    <t>303000.0</t>
  </si>
  <si>
    <t>Jason Smilovic</t>
  </si>
  <si>
    <t>56308881.0</t>
  </si>
  <si>
    <t>January 26, 2007 (United States)</t>
  </si>
  <si>
    <t>57232879.0</t>
  </si>
  <si>
    <t>This Is England</t>
  </si>
  <si>
    <t>April 27, 2007 (United Kingdom)</t>
  </si>
  <si>
    <t>Thomas Turgoose</t>
  </si>
  <si>
    <t>8481254.0</t>
  </si>
  <si>
    <t>Cashback</t>
  </si>
  <si>
    <t>May 9, 2008 (United Kingdom)</t>
  </si>
  <si>
    <t>Sean Ellis</t>
  </si>
  <si>
    <t>Sean Biggerstaff</t>
  </si>
  <si>
    <t>2294291.0</t>
  </si>
  <si>
    <t>Left Turn Films</t>
  </si>
  <si>
    <t>Deja Vu</t>
  </si>
  <si>
    <t>298000.0</t>
  </si>
  <si>
    <t>Bill Marsilii</t>
  </si>
  <si>
    <t>180557550.0</t>
  </si>
  <si>
    <t>Grandma's Boy</t>
  </si>
  <si>
    <t>Nicholaus Goossen</t>
  </si>
  <si>
    <t>Barry Wernick</t>
  </si>
  <si>
    <t>Allen Covert</t>
  </si>
  <si>
    <t>6566277.0</t>
  </si>
  <si>
    <t>RV</t>
  </si>
  <si>
    <t>87528173.0</t>
  </si>
  <si>
    <t>Tenacious D in the Pick of Destiny</t>
  </si>
  <si>
    <t>Liam Lynch</t>
  </si>
  <si>
    <t>13939963.0</t>
  </si>
  <si>
    <t>Red Hour Films</t>
  </si>
  <si>
    <t>Black Book</t>
  </si>
  <si>
    <t>May 18, 2007 (United States)</t>
  </si>
  <si>
    <t>Carice van Houten</t>
  </si>
  <si>
    <t>26768563.0</t>
  </si>
  <si>
    <t>Fu Works</t>
  </si>
  <si>
    <t>Stick It</t>
  </si>
  <si>
    <t>Missy Peregrym</t>
  </si>
  <si>
    <t>31976848.0</t>
  </si>
  <si>
    <t>Kaltenbach Pictures</t>
  </si>
  <si>
    <t>Step Up</t>
  </si>
  <si>
    <t>August 11, 2006 (United States)</t>
  </si>
  <si>
    <t>Anne Fletcher</t>
  </si>
  <si>
    <t>Channing Tatum</t>
  </si>
  <si>
    <t>114197742.0</t>
  </si>
  <si>
    <t>89433436.0</t>
  </si>
  <si>
    <t>Chungeorahm Film</t>
  </si>
  <si>
    <t>Borat: Cultural Learnings of America for Make Benefit Glorious Nation of Kazakhstan</t>
  </si>
  <si>
    <t>November 3, 2006 (United States)</t>
  </si>
  <si>
    <t>387000.0</t>
  </si>
  <si>
    <t>Sacha Baron Cohen</t>
  </si>
  <si>
    <t>262552893.0</t>
  </si>
  <si>
    <t>Everyman Pictures</t>
  </si>
  <si>
    <t>Snakes on a Plane</t>
  </si>
  <si>
    <t>John Heffernan</t>
  </si>
  <si>
    <t>62022014.0</t>
  </si>
  <si>
    <t>Lady in the Water</t>
  </si>
  <si>
    <t>July 21, 2006 (United States)</t>
  </si>
  <si>
    <t>72785169.0</t>
  </si>
  <si>
    <t>Crank</t>
  </si>
  <si>
    <t>September 1, 2006 (United States)</t>
  </si>
  <si>
    <t>Mark Neveldine</t>
  </si>
  <si>
    <t>42931041.0</t>
  </si>
  <si>
    <t>The Illusionist</t>
  </si>
  <si>
    <t>360000.0</t>
  </si>
  <si>
    <t>Neil Burger</t>
  </si>
  <si>
    <t>87892388.0</t>
  </si>
  <si>
    <t>Bull's Eye Entertainment</t>
  </si>
  <si>
    <t>Tim Johnson</t>
  </si>
  <si>
    <t>339795890.0</t>
  </si>
  <si>
    <t>Final Destination 3</t>
  </si>
  <si>
    <t>Mary Elizabeth Winstead</t>
  </si>
  <si>
    <t>118890272.0</t>
  </si>
  <si>
    <t>Stranger Than Fiction</t>
  </si>
  <si>
    <t>Zach Helm</t>
  </si>
  <si>
    <t>53653224.0</t>
  </si>
  <si>
    <t>Alpha Dog</t>
  </si>
  <si>
    <t>January 12, 2007 (United States)</t>
  </si>
  <si>
    <t>32351125.0</t>
  </si>
  <si>
    <t>Sidney Kimmel Entertainment</t>
  </si>
  <si>
    <t>Aquamarine</t>
  </si>
  <si>
    <t>Elizabeth Allen Rosenbaum</t>
  </si>
  <si>
    <t>John Quaintance</t>
  </si>
  <si>
    <t>Emma Roberts</t>
  </si>
  <si>
    <t>22989957.0</t>
  </si>
  <si>
    <t>Scary Movie 4</t>
  </si>
  <si>
    <t>178262620.0</t>
  </si>
  <si>
    <t>The Fall</t>
  </si>
  <si>
    <t>May 30, 2008 (United States)</t>
  </si>
  <si>
    <t>Lee Pace</t>
  </si>
  <si>
    <t>3669465.0</t>
  </si>
  <si>
    <t>Googly Films</t>
  </si>
  <si>
    <t>John Tucker Must Die</t>
  </si>
  <si>
    <t>July 28, 2006 (United States)</t>
  </si>
  <si>
    <t>Jeff Lowell</t>
  </si>
  <si>
    <t>Jesse Metcalfe</t>
  </si>
  <si>
    <t>68844775.0</t>
  </si>
  <si>
    <t>The Good Shepherd</t>
  </si>
  <si>
    <t>100266865.0</t>
  </si>
  <si>
    <t>Rocky Balboa</t>
  </si>
  <si>
    <t>December 20, 2006 (United States)</t>
  </si>
  <si>
    <t>155929020.0</t>
  </si>
  <si>
    <t>Eragon</t>
  </si>
  <si>
    <t>Stefen Fangmeier</t>
  </si>
  <si>
    <t>Peter Buchman</t>
  </si>
  <si>
    <t>Ed Speleers</t>
  </si>
  <si>
    <t>250425512.0</t>
  </si>
  <si>
    <t>Dreamgirls</t>
  </si>
  <si>
    <t>December 25, 2006 (United States)</t>
  </si>
  <si>
    <t>Tom Eyen</t>
  </si>
  <si>
    <t>Beyoncé</t>
  </si>
  <si>
    <t>155430335.0</t>
  </si>
  <si>
    <t>The Queen</t>
  </si>
  <si>
    <t>123384128.0</t>
  </si>
  <si>
    <t>Babel</t>
  </si>
  <si>
    <t>293000.0</t>
  </si>
  <si>
    <t>135330182.0</t>
  </si>
  <si>
    <t>A Good Year</t>
  </si>
  <si>
    <t>42269923.0</t>
  </si>
  <si>
    <t>Miami Vice</t>
  </si>
  <si>
    <t>163794509.0</t>
  </si>
  <si>
    <t>Saw III</t>
  </si>
  <si>
    <t>October 27, 2006 (United States)</t>
  </si>
  <si>
    <t>Tobin Bell</t>
  </si>
  <si>
    <t>164874275.0</t>
  </si>
  <si>
    <t>384336108.0</t>
  </si>
  <si>
    <t>The Texas Chainsaw Massacre: the Beginning</t>
  </si>
  <si>
    <t>Sheldon Turner</t>
  </si>
  <si>
    <t>51764406.0</t>
  </si>
  <si>
    <t>Black Snake Moan</t>
  </si>
  <si>
    <t>March 2, 2007 (United States)</t>
  </si>
  <si>
    <t>10907485.0</t>
  </si>
  <si>
    <t>Paprika</t>
  </si>
  <si>
    <t>June 22, 2007 (United States)</t>
  </si>
  <si>
    <t>Yasutaka Tsutsui</t>
  </si>
  <si>
    <t>Megumi Hayashibara</t>
  </si>
  <si>
    <t>946590.0</t>
  </si>
  <si>
    <t>Monster House</t>
  </si>
  <si>
    <t>Gil Kenan</t>
  </si>
  <si>
    <t>Dan Harmon</t>
  </si>
  <si>
    <t>Mitchel Musso</t>
  </si>
  <si>
    <t>141861243.0</t>
  </si>
  <si>
    <t>Scoop</t>
  </si>
  <si>
    <t>17300000.0</t>
  </si>
  <si>
    <t>39220946.0</t>
  </si>
  <si>
    <t>World Trade Center</t>
  </si>
  <si>
    <t>August 9, 2006 (United States)</t>
  </si>
  <si>
    <t>Andrea Berloff</t>
  </si>
  <si>
    <t>163247198.0</t>
  </si>
  <si>
    <t>Employee of the Month</t>
  </si>
  <si>
    <t>Greg Coolidge</t>
  </si>
  <si>
    <t>Don Calame</t>
  </si>
  <si>
    <t>Jessica Simpson</t>
  </si>
  <si>
    <t>38395414.0</t>
  </si>
  <si>
    <t>Lionsgate</t>
  </si>
  <si>
    <t>Little Man</t>
  </si>
  <si>
    <t>July 14, 2006 (United States)</t>
  </si>
  <si>
    <t>104003322.0</t>
  </si>
  <si>
    <t>The Benchwarmers</t>
  </si>
  <si>
    <t>64962629.0</t>
  </si>
  <si>
    <t>Poseidon</t>
  </si>
  <si>
    <t>181674817.0</t>
  </si>
  <si>
    <t>Flushed Away</t>
  </si>
  <si>
    <t>David Bowers</t>
  </si>
  <si>
    <t>149000000.0</t>
  </si>
  <si>
    <t>178281554.0</t>
  </si>
  <si>
    <t>September 29, 2006 (United States)</t>
  </si>
  <si>
    <t>Ron L. Brinkerhoff</t>
  </si>
  <si>
    <t>94973540.0</t>
  </si>
  <si>
    <t>Rescue Dawn</t>
  </si>
  <si>
    <t>July 27, 2007 (United States)</t>
  </si>
  <si>
    <t>Werner Herzog</t>
  </si>
  <si>
    <t>7177143.0</t>
  </si>
  <si>
    <t>When a Stranger Calls</t>
  </si>
  <si>
    <t>Jake Wade Wall</t>
  </si>
  <si>
    <t>67062123.0</t>
  </si>
  <si>
    <t>A Scanner Darkly</t>
  </si>
  <si>
    <t>7659918.0</t>
  </si>
  <si>
    <t>DOA: Dead or Alive</t>
  </si>
  <si>
    <t>June 15, 2007 (United States)</t>
  </si>
  <si>
    <t>Jaime Pressly</t>
  </si>
  <si>
    <t>7563172.0</t>
  </si>
  <si>
    <t>Shortbus</t>
  </si>
  <si>
    <t>Sook-Yin Lee</t>
  </si>
  <si>
    <t>5526675.0</t>
  </si>
  <si>
    <t>THINKFilm</t>
  </si>
  <si>
    <t>Catch and Release</t>
  </si>
  <si>
    <t>16162580.0</t>
  </si>
  <si>
    <t>The Break-Up</t>
  </si>
  <si>
    <t>Jeremy Garelick</t>
  </si>
  <si>
    <t>205668210.0</t>
  </si>
  <si>
    <t>Tell No One</t>
  </si>
  <si>
    <t>November 1, 2006 (France)</t>
  </si>
  <si>
    <t>François Cluzet</t>
  </si>
  <si>
    <t>33428799.0</t>
  </si>
  <si>
    <t>Trésor Films</t>
  </si>
  <si>
    <t>United 93</t>
  </si>
  <si>
    <t>David Alan Basche</t>
  </si>
  <si>
    <t>76700659.0</t>
  </si>
  <si>
    <t>The Pink Panther</t>
  </si>
  <si>
    <t>164115897.0</t>
  </si>
  <si>
    <t>Letters from Iwo Jima</t>
  </si>
  <si>
    <t>February 2, 2007 (United States)</t>
  </si>
  <si>
    <t>Iris Yamashita</t>
  </si>
  <si>
    <t>68673228.0</t>
  </si>
  <si>
    <t>Southland Tales</t>
  </si>
  <si>
    <t>December 7, 2007 (United Kingdom)</t>
  </si>
  <si>
    <t>374743.0</t>
  </si>
  <si>
    <t>Inland Empire</t>
  </si>
  <si>
    <t>February 7, 2007 (France)</t>
  </si>
  <si>
    <t>Karolina Gruszka</t>
  </si>
  <si>
    <t>4046144.0</t>
  </si>
  <si>
    <t>Flags of Our Fathers</t>
  </si>
  <si>
    <t>65900249.0</t>
  </si>
  <si>
    <t>Failure to Launch</t>
  </si>
  <si>
    <t>Tom J. Astle</t>
  </si>
  <si>
    <t>130224158.0</t>
  </si>
  <si>
    <t>Clerks II</t>
  </si>
  <si>
    <t>26986174.0</t>
  </si>
  <si>
    <t>16 Blocks</t>
  </si>
  <si>
    <t>65664721.0</t>
  </si>
  <si>
    <t>My Super Ex-Girlfriend</t>
  </si>
  <si>
    <t>Don Payne</t>
  </si>
  <si>
    <t>61108981.0</t>
  </si>
  <si>
    <t>Tristan + Isolde</t>
  </si>
  <si>
    <t>28047963.0</t>
  </si>
  <si>
    <t>The Lake House</t>
  </si>
  <si>
    <t>143000.0</t>
  </si>
  <si>
    <t>Alejandro Agresti</t>
  </si>
  <si>
    <t>114830111.0</t>
  </si>
  <si>
    <t>The Wicker Man</t>
  </si>
  <si>
    <t>38805380.0</t>
  </si>
  <si>
    <t>Open Season</t>
  </si>
  <si>
    <t>Steve Bencich</t>
  </si>
  <si>
    <t>200811689.0</t>
  </si>
  <si>
    <t>Charlotte's Web</t>
  </si>
  <si>
    <t>Dakota Fanning</t>
  </si>
  <si>
    <t>148963822.0</t>
  </si>
  <si>
    <t>Candy</t>
  </si>
  <si>
    <t>May 25, 2006 (Australia)</t>
  </si>
  <si>
    <t>Neil Armfield</t>
  </si>
  <si>
    <t>Luke Davies</t>
  </si>
  <si>
    <t>2105096.0</t>
  </si>
  <si>
    <t>Film Finance</t>
  </si>
  <si>
    <t>The Omen</t>
  </si>
  <si>
    <t>June 6, 2006 (United States)</t>
  </si>
  <si>
    <t>119974972.0</t>
  </si>
  <si>
    <t>The Wind that Shakes the Barley</t>
  </si>
  <si>
    <t>March 23, 2007 (United States)</t>
  </si>
  <si>
    <t>22903165.0</t>
  </si>
  <si>
    <t>Sixteen Films</t>
  </si>
  <si>
    <t>February 29, 2008 (United States)</t>
  </si>
  <si>
    <t>Mark Palansky</t>
  </si>
  <si>
    <t>Leslie Caveny</t>
  </si>
  <si>
    <t>21156270.0</t>
  </si>
  <si>
    <t>Ice Age: the Meltdown</t>
  </si>
  <si>
    <t>262000.0</t>
  </si>
  <si>
    <t>Carlos Saldanha</t>
  </si>
  <si>
    <t>667094506.0</t>
  </si>
  <si>
    <t>Beerfest</t>
  </si>
  <si>
    <t>20387597.0</t>
  </si>
  <si>
    <t>Stay Alive</t>
  </si>
  <si>
    <t>William Brent Bell</t>
  </si>
  <si>
    <t>Jon Foster</t>
  </si>
  <si>
    <t>27298695.0</t>
  </si>
  <si>
    <t>Bug</t>
  </si>
  <si>
    <t>May 25, 2007 (United States)</t>
  </si>
  <si>
    <t>Tracy Letts</t>
  </si>
  <si>
    <t>8095658.0</t>
  </si>
  <si>
    <t>Turistas</t>
  </si>
  <si>
    <t>December 1, 2006 (United States)</t>
  </si>
  <si>
    <t>Michael Arlen Ross</t>
  </si>
  <si>
    <t>Josh Duhamel</t>
  </si>
  <si>
    <t>14756513.0</t>
  </si>
  <si>
    <t>Fox Atomic</t>
  </si>
  <si>
    <t>Notes on a Scandal</t>
  </si>
  <si>
    <t>49814392.0</t>
  </si>
  <si>
    <t>Paris, je t'aime</t>
  </si>
  <si>
    <t>Tristan Carné</t>
  </si>
  <si>
    <t>17471727.0</t>
  </si>
  <si>
    <t>Victoires International</t>
  </si>
  <si>
    <t>Volver</t>
  </si>
  <si>
    <t>85585177.0</t>
  </si>
  <si>
    <t>Seraphim Falls</t>
  </si>
  <si>
    <t>April 13, 2007 (Taiwan)</t>
  </si>
  <si>
    <t>David Von Ancken</t>
  </si>
  <si>
    <t>1220058.0</t>
  </si>
  <si>
    <t>Invincible</t>
  </si>
  <si>
    <t>Ericson Core</t>
  </si>
  <si>
    <t>Brad Gann</t>
  </si>
  <si>
    <t>58480828.0</t>
  </si>
  <si>
    <t>Firewall</t>
  </si>
  <si>
    <t>Joe Forte</t>
  </si>
  <si>
    <t>82751189.0</t>
  </si>
  <si>
    <t>The Exterminating Angels</t>
  </si>
  <si>
    <t>September 13, 2006 (France)</t>
  </si>
  <si>
    <t>Frédéric van den Driessche</t>
  </si>
  <si>
    <t>154210.0</t>
  </si>
  <si>
    <t>TS Productions</t>
  </si>
  <si>
    <t>Hatchet</t>
  </si>
  <si>
    <t>April 2, 2010 (Italy)</t>
  </si>
  <si>
    <t>Adam Green</t>
  </si>
  <si>
    <t>208550.0</t>
  </si>
  <si>
    <t>ArieScope Pictures</t>
  </si>
  <si>
    <t>We Are Marshall</t>
  </si>
  <si>
    <t>Jamie Linden</t>
  </si>
  <si>
    <t>43545364.0</t>
  </si>
  <si>
    <t>Just My Luck</t>
  </si>
  <si>
    <t>38159905.0</t>
  </si>
  <si>
    <t>Madea's Family Reunion</t>
  </si>
  <si>
    <t>63368939.0</t>
  </si>
  <si>
    <t>The Marine</t>
  </si>
  <si>
    <t>October 13, 2006 (United States)</t>
  </si>
  <si>
    <t>John Bonito</t>
  </si>
  <si>
    <t>Michelle Gallagher</t>
  </si>
  <si>
    <t>John Cena</t>
  </si>
  <si>
    <t>22165608.0</t>
  </si>
  <si>
    <t>The Painted Veil</t>
  </si>
  <si>
    <t>John Curran</t>
  </si>
  <si>
    <t>19400000.0</t>
  </si>
  <si>
    <t>26910847.0</t>
  </si>
  <si>
    <t>WIP</t>
  </si>
  <si>
    <t>Let's Go to Prison</t>
  </si>
  <si>
    <t>Bob Odenkirk</t>
  </si>
  <si>
    <t>Dax Shepard</t>
  </si>
  <si>
    <t>4630045.0</t>
  </si>
  <si>
    <t>Carsey-Werner Company</t>
  </si>
  <si>
    <t>Ultraviolet</t>
  </si>
  <si>
    <t>31070211.0</t>
  </si>
  <si>
    <t>Factory Girl</t>
  </si>
  <si>
    <t>February 16, 2007 (United States)</t>
  </si>
  <si>
    <t>George Hickenlooper</t>
  </si>
  <si>
    <t>Captain Mauzner</t>
  </si>
  <si>
    <t>Sienna Miller</t>
  </si>
  <si>
    <t>3572632.0</t>
  </si>
  <si>
    <t>Akeelah and the Bee</t>
  </si>
  <si>
    <t>Doug Atchison</t>
  </si>
  <si>
    <t>18948425.0</t>
  </si>
  <si>
    <t>Out of the Blue... Entertainment</t>
  </si>
  <si>
    <t>Sixty Six</t>
  </si>
  <si>
    <t>November 3, 2006 (United Kingdom)</t>
  </si>
  <si>
    <t>Peter Straughan</t>
  </si>
  <si>
    <t>Charlie Clark</t>
  </si>
  <si>
    <t>1930133.0</t>
  </si>
  <si>
    <t>The Ultimate Gift</t>
  </si>
  <si>
    <t>Michael O. Sajbel</t>
  </si>
  <si>
    <t>Cheryl McKay</t>
  </si>
  <si>
    <t>Drew Fuller</t>
  </si>
  <si>
    <t>3438735.0</t>
  </si>
  <si>
    <t>The Ultimate Gift LLC</t>
  </si>
  <si>
    <t>Barnyard</t>
  </si>
  <si>
    <t>Kevin James</t>
  </si>
  <si>
    <t>116755080.0</t>
  </si>
  <si>
    <t>Arthur and the Invisibles</t>
  </si>
  <si>
    <t>Céline Garcia</t>
  </si>
  <si>
    <t>Freddie Highmore</t>
  </si>
  <si>
    <t>86000000.0</t>
  </si>
  <si>
    <t>108605609.0</t>
  </si>
  <si>
    <t>Zoom</t>
  </si>
  <si>
    <t>12506362.0</t>
  </si>
  <si>
    <t>Eight Below</t>
  </si>
  <si>
    <t>David DiGilio</t>
  </si>
  <si>
    <t>120455994.0</t>
  </si>
  <si>
    <t>Curse of the Golden Flower</t>
  </si>
  <si>
    <t>Zhihong Bian</t>
  </si>
  <si>
    <t>78568977.0</t>
  </si>
  <si>
    <t>Film Partner International</t>
  </si>
  <si>
    <t>Reprise</t>
  </si>
  <si>
    <t>September 8, 2006 (Norway)</t>
  </si>
  <si>
    <t>Joachim Trier</t>
  </si>
  <si>
    <t>Anders Danielsen Lie</t>
  </si>
  <si>
    <t>1297260.0</t>
  </si>
  <si>
    <t>4 1/2 Film</t>
  </si>
  <si>
    <t>Date Movie</t>
  </si>
  <si>
    <t>Aaron Seltzer</t>
  </si>
  <si>
    <t>Alyson Hannigan</t>
  </si>
  <si>
    <t>85749034.0</t>
  </si>
  <si>
    <t>Flyboys</t>
  </si>
  <si>
    <t>September 22, 2006 (United States)</t>
  </si>
  <si>
    <t>Phil Sears</t>
  </si>
  <si>
    <t>17858059.0</t>
  </si>
  <si>
    <t>Electric Entertainment</t>
  </si>
  <si>
    <t>Find Me Guilty</t>
  </si>
  <si>
    <t>2636637.0</t>
  </si>
  <si>
    <t>Yari Film Group Releasing</t>
  </si>
  <si>
    <t>You, Me and Dupree</t>
  </si>
  <si>
    <t>Anthony Russo</t>
  </si>
  <si>
    <t>Michael LeSieur</t>
  </si>
  <si>
    <t>130628903.0</t>
  </si>
  <si>
    <t>Curious George</t>
  </si>
  <si>
    <t>Matthew O'Callaghan</t>
  </si>
  <si>
    <t>69865924.0</t>
  </si>
  <si>
    <t>Tales from Earthsea</t>
  </si>
  <si>
    <t>July 29, 2006 (Japan)</t>
  </si>
  <si>
    <t>Gorô Miyazaki</t>
  </si>
  <si>
    <t>Ursula K. Le Guin</t>
  </si>
  <si>
    <t>68673762.0</t>
  </si>
  <si>
    <t>Flicka</t>
  </si>
  <si>
    <t>Michael Mayer</t>
  </si>
  <si>
    <t>Alison Lohman</t>
  </si>
  <si>
    <t>21893591.0</t>
  </si>
  <si>
    <t>After the Wedding</t>
  </si>
  <si>
    <t>May 11, 2007 (United States)</t>
  </si>
  <si>
    <t>Mads Mikkelsen</t>
  </si>
  <si>
    <t>11632723.0</t>
  </si>
  <si>
    <t>Glory Road</t>
  </si>
  <si>
    <t>James Gartner</t>
  </si>
  <si>
    <t>Christopher Cleveland</t>
  </si>
  <si>
    <t>42938449.0</t>
  </si>
  <si>
    <t>21510851.0</t>
  </si>
  <si>
    <t>Wristcutters: A Love Story</t>
  </si>
  <si>
    <t>November 2, 2007 (United States)</t>
  </si>
  <si>
    <t>Goran Dukic</t>
  </si>
  <si>
    <t>Patrick Fugit</t>
  </si>
  <si>
    <t>454026.0</t>
  </si>
  <si>
    <t>No Matter Pictures</t>
  </si>
  <si>
    <t>See No Evil</t>
  </si>
  <si>
    <t>Gregory Dark</t>
  </si>
  <si>
    <t>Dan Madigan</t>
  </si>
  <si>
    <t>Glenn Jacobs</t>
  </si>
  <si>
    <t>18707966.0</t>
  </si>
  <si>
    <t>World Wrestling Entertainment (WWE)</t>
  </si>
  <si>
    <t>Last Holiday</t>
  </si>
  <si>
    <t>43451846.0</t>
  </si>
  <si>
    <t>Last Holiday Productions</t>
  </si>
  <si>
    <t>Friends with Money</t>
  </si>
  <si>
    <t>18245244.0</t>
  </si>
  <si>
    <t>All the King's Men</t>
  </si>
  <si>
    <t>9451623.0</t>
  </si>
  <si>
    <t>Hollywoodland</t>
  </si>
  <si>
    <t>Allen Coulter</t>
  </si>
  <si>
    <t>Paul Bernbaum</t>
  </si>
  <si>
    <t>16800438.0</t>
  </si>
  <si>
    <t>OSS 117: Cairo, Nest of Spies</t>
  </si>
  <si>
    <t>May 9, 2008 (United States)</t>
  </si>
  <si>
    <t>Michel Hazanavicius</t>
  </si>
  <si>
    <t>Jean-François Halin</t>
  </si>
  <si>
    <t>Jean Dujardin</t>
  </si>
  <si>
    <t>23055884.0</t>
  </si>
  <si>
    <t>ATL</t>
  </si>
  <si>
    <t>Chris Robinson</t>
  </si>
  <si>
    <t>Tina Gordon</t>
  </si>
  <si>
    <t>T.I.</t>
  </si>
  <si>
    <t>21170563.0</t>
  </si>
  <si>
    <t>Sweet Tea Pictures LLC</t>
  </si>
  <si>
    <t>Stormbreaker</t>
  </si>
  <si>
    <t>Anthony Horowitz</t>
  </si>
  <si>
    <t>Alex Pettyfer</t>
  </si>
  <si>
    <t>23937870.0</t>
  </si>
  <si>
    <t>Chris Chow</t>
  </si>
  <si>
    <t>68072848.0</t>
  </si>
  <si>
    <t>Behind the Mask: The Rise of Leslie Vernon</t>
  </si>
  <si>
    <t>Scott Glosserman</t>
  </si>
  <si>
    <t>Nathan Baesel</t>
  </si>
  <si>
    <t>69136.0</t>
  </si>
  <si>
    <t>Glen Echo Entertainment</t>
  </si>
  <si>
    <t>Bobby</t>
  </si>
  <si>
    <t>November 23, 2006 (United States)</t>
  </si>
  <si>
    <t>20718608.0</t>
  </si>
  <si>
    <t>Half Nelson</t>
  </si>
  <si>
    <t>Ryan Fleck</t>
  </si>
  <si>
    <t>4660481.0</t>
  </si>
  <si>
    <t>Hunting Lane Films</t>
  </si>
  <si>
    <t>The Wild</t>
  </si>
  <si>
    <t>Steve 'Spaz' Williams</t>
  </si>
  <si>
    <t>102338515.0</t>
  </si>
  <si>
    <t>C.O.R.E. Feature Animation</t>
  </si>
  <si>
    <t>Infamous</t>
  </si>
  <si>
    <t>Toby Jones</t>
  </si>
  <si>
    <t>2689799.0</t>
  </si>
  <si>
    <t>March 29, 2007 (New Zealand)</t>
  </si>
  <si>
    <t>Jonathan King</t>
  </si>
  <si>
    <t>Oliver Driver</t>
  </si>
  <si>
    <t>4947717.0</t>
  </si>
  <si>
    <t>New Zealand Film Commission</t>
  </si>
  <si>
    <t>Take the Lead</t>
  </si>
  <si>
    <t>Liz Friedlander</t>
  </si>
  <si>
    <t>Dianne Houston</t>
  </si>
  <si>
    <t>66500090.0</t>
  </si>
  <si>
    <t>Gridiron Gang</t>
  </si>
  <si>
    <t>41480851.0</t>
  </si>
  <si>
    <t>The Ant Bully</t>
  </si>
  <si>
    <t>55181129.0</t>
  </si>
  <si>
    <t>Fur: an Imaginary Portrait of Diane Arbus</t>
  </si>
  <si>
    <t>October 20, 2006 (Italy)</t>
  </si>
  <si>
    <t>16800000.0</t>
  </si>
  <si>
    <t>2312717.0</t>
  </si>
  <si>
    <t>Rang De Basanti</t>
  </si>
  <si>
    <t>January 26, 2006 (United States)</t>
  </si>
  <si>
    <t>Rakeysh Omprakash Mehra</t>
  </si>
  <si>
    <t>Renzil D'Silva</t>
  </si>
  <si>
    <t>10800778.0</t>
  </si>
  <si>
    <t>ROMP</t>
  </si>
  <si>
    <t>Peaceful Warrior</t>
  </si>
  <si>
    <t>Kevin Bernhardt</t>
  </si>
  <si>
    <t>4326927.0</t>
  </si>
  <si>
    <t>DEJ Productions</t>
  </si>
  <si>
    <t>The Santa Clause 3: The Escape Clause</t>
  </si>
  <si>
    <t>110768122.0</t>
  </si>
  <si>
    <t>Miss Potter</t>
  </si>
  <si>
    <t>Richard Maltby Jr.</t>
  </si>
  <si>
    <t>35078241.0</t>
  </si>
  <si>
    <t>Big Momma's House 2</t>
  </si>
  <si>
    <t>141522961.0</t>
  </si>
  <si>
    <t>Jim Sonzero</t>
  </si>
  <si>
    <t>Kristen Bell</t>
  </si>
  <si>
    <t>29907685.0</t>
  </si>
  <si>
    <t>The Last Kiss</t>
  </si>
  <si>
    <t>15852401.0</t>
  </si>
  <si>
    <t>The Foot Fist Way</t>
  </si>
  <si>
    <t>September 26, 2008 (United Kingdom)</t>
  </si>
  <si>
    <t>Jody Hill</t>
  </si>
  <si>
    <t>Ben Best</t>
  </si>
  <si>
    <t>245292.0</t>
  </si>
  <si>
    <t>The Astronaut Farmer</t>
  </si>
  <si>
    <t>February 23, 2007 (United States)</t>
  </si>
  <si>
    <t>Michael Polish</t>
  </si>
  <si>
    <t>Mark Polish</t>
  </si>
  <si>
    <t>11130889.0</t>
  </si>
  <si>
    <t>Starter for 10</t>
  </si>
  <si>
    <t>Tom Vaughan</t>
  </si>
  <si>
    <t>David Nicholls</t>
  </si>
  <si>
    <t>1736394.0</t>
  </si>
  <si>
    <t>Mini's First Time</t>
  </si>
  <si>
    <t>July 14, 2006 (Canada)</t>
  </si>
  <si>
    <t>Nick Guthe</t>
  </si>
  <si>
    <t>156318.0</t>
  </si>
  <si>
    <t>Bold Films</t>
  </si>
  <si>
    <t>October 21, 2006 (Taiwan)</t>
  </si>
  <si>
    <t>Todd Robinson</t>
  </si>
  <si>
    <t>2520835.0</t>
  </si>
  <si>
    <t>Millennium Films</t>
  </si>
  <si>
    <t>A Guide to Recognizing Your Saints</t>
  </si>
  <si>
    <t>Dito Montiel</t>
  </si>
  <si>
    <t>2035468.0</t>
  </si>
  <si>
    <t>Everyone's Hero</t>
  </si>
  <si>
    <t>Colin Brady</t>
  </si>
  <si>
    <t>Robert Kurtz</t>
  </si>
  <si>
    <t>Jake T. Austin</t>
  </si>
  <si>
    <t>16627188.0</t>
  </si>
  <si>
    <t>Arc Productions</t>
  </si>
  <si>
    <t>Severance</t>
  </si>
  <si>
    <t>August 25, 2006 (United Kingdom)</t>
  </si>
  <si>
    <t>Christopher Smith</t>
  </si>
  <si>
    <t>James Moran</t>
  </si>
  <si>
    <t>Danny Dyer</t>
  </si>
  <si>
    <t>5515163.0</t>
  </si>
  <si>
    <t>Qwerty Films</t>
  </si>
  <si>
    <t>Loving Annabelle</t>
  </si>
  <si>
    <t>May 24, 2007 (Germany)</t>
  </si>
  <si>
    <t>Katherine Brooks</t>
  </si>
  <si>
    <t>Erin Kelly</t>
  </si>
  <si>
    <t>Big Easy Pictures</t>
  </si>
  <si>
    <t>Kabhi Alvida Naa Kehna</t>
  </si>
  <si>
    <t>August 11, 2006 (India)</t>
  </si>
  <si>
    <t>25229168.0</t>
  </si>
  <si>
    <t>Old Joy</t>
  </si>
  <si>
    <t>January 26, 2007 (United Kingdom)</t>
  </si>
  <si>
    <t>Jonathan Raymond</t>
  </si>
  <si>
    <t>Daniel London</t>
  </si>
  <si>
    <t>301047.0</t>
  </si>
  <si>
    <t>Film Science</t>
  </si>
  <si>
    <t>The Grudge 2</t>
  </si>
  <si>
    <t>70711175.0</t>
  </si>
  <si>
    <t>For Your Consideration</t>
  </si>
  <si>
    <t>Catherine O'Hara</t>
  </si>
  <si>
    <t>5925637.0</t>
  </si>
  <si>
    <t>The Sentinel</t>
  </si>
  <si>
    <t>78810595.0</t>
  </si>
  <si>
    <t>The Breed</t>
  </si>
  <si>
    <t>October 19, 2007 (South Africa)</t>
  </si>
  <si>
    <t>Nicholas Mastandrea</t>
  </si>
  <si>
    <t>1689984.0</t>
  </si>
  <si>
    <t>Film Afrika Worldwide</t>
  </si>
  <si>
    <t>Skinwalkers</t>
  </si>
  <si>
    <t>August 10, 2007 (United States)</t>
  </si>
  <si>
    <t>Jason Behr</t>
  </si>
  <si>
    <t>3269736.0</t>
  </si>
  <si>
    <t>Hoot</t>
  </si>
  <si>
    <t>Wil Shriner</t>
  </si>
  <si>
    <t>Logan Lerman</t>
  </si>
  <si>
    <t>8224998.0</t>
  </si>
  <si>
    <t>Hoot Productions LLC</t>
  </si>
  <si>
    <t>Garfield: A Tail of Two Kitties</t>
  </si>
  <si>
    <t>143325970.0</t>
  </si>
  <si>
    <t>January 25, 2008 (United States)</t>
  </si>
  <si>
    <t>535000.0</t>
  </si>
  <si>
    <t>76182388.0</t>
  </si>
  <si>
    <t>Paramount Vantage</t>
  </si>
  <si>
    <t>November 21, 2007 (United States)</t>
  </si>
  <si>
    <t>886000.0</t>
  </si>
  <si>
    <t>171627166.0</t>
  </si>
  <si>
    <t>Stardust</t>
  </si>
  <si>
    <t>Jane Goldman</t>
  </si>
  <si>
    <t>Charlie Cox</t>
  </si>
  <si>
    <t>137515140.0</t>
  </si>
  <si>
    <t>Gone Baby Gone</t>
  </si>
  <si>
    <t>October 19, 2007 (United States)</t>
  </si>
  <si>
    <t>34612443.0</t>
  </si>
  <si>
    <t>April 13, 2007 (United States)</t>
  </si>
  <si>
    <t>Christopher Landon</t>
  </si>
  <si>
    <t>118114220.0</t>
  </si>
  <si>
    <t>486000.0</t>
  </si>
  <si>
    <t>84785914.0</t>
  </si>
  <si>
    <t>August 17, 2007 (United States)</t>
  </si>
  <si>
    <t>Seth Rogen</t>
  </si>
  <si>
    <t>Michael Cera</t>
  </si>
  <si>
    <t>170812526.0</t>
  </si>
  <si>
    <t>July 3, 2007 (United States)</t>
  </si>
  <si>
    <t>607000.0</t>
  </si>
  <si>
    <t>709709780.0</t>
  </si>
  <si>
    <t>Harry Potter and the Order of the Phoenix</t>
  </si>
  <si>
    <t>July 11, 2007 (United States)</t>
  </si>
  <si>
    <t>527000.0</t>
  </si>
  <si>
    <t>David Yates</t>
  </si>
  <si>
    <t>942172396.0</t>
  </si>
  <si>
    <t>588000.0</t>
  </si>
  <si>
    <t>56675895.0</t>
  </si>
  <si>
    <t>June 29, 2007 (United States)</t>
  </si>
  <si>
    <t>660000.0</t>
  </si>
  <si>
    <t>Brad Garrett</t>
  </si>
  <si>
    <t>623726085.0</t>
  </si>
  <si>
    <t>Atonement</t>
  </si>
  <si>
    <t>January 11, 2008 (United States)</t>
  </si>
  <si>
    <t>131016624.0</t>
  </si>
  <si>
    <t>Jonathan Lemkin</t>
  </si>
  <si>
    <t>61000000.0</t>
  </si>
  <si>
    <t>95696996.0</t>
  </si>
  <si>
    <t>269755430.0</t>
  </si>
  <si>
    <t>May 4, 2007 (United States)</t>
  </si>
  <si>
    <t>513000.0</t>
  </si>
  <si>
    <t>258000000.0</t>
  </si>
  <si>
    <t>894983373.0</t>
  </si>
  <si>
    <t>June 27, 2007 (United States)</t>
  </si>
  <si>
    <t>394000.0</t>
  </si>
  <si>
    <t>John Carlin</t>
  </si>
  <si>
    <t>388156011.0</t>
  </si>
  <si>
    <t>Hot Fuzz</t>
  </si>
  <si>
    <t>April 20, 2007 (United States)</t>
  </si>
  <si>
    <t>476000.0</t>
  </si>
  <si>
    <t>80743363.0</t>
  </si>
  <si>
    <t>Pirates of the Caribbean: at World's End</t>
  </si>
  <si>
    <t>608000.0</t>
  </si>
  <si>
    <t>300000000.0</t>
  </si>
  <si>
    <t>960996492.0</t>
  </si>
  <si>
    <t>December 14, 2007 (United States)</t>
  </si>
  <si>
    <t>704000.0</t>
  </si>
  <si>
    <t>585410052.0</t>
  </si>
  <si>
    <t>34806812.0</t>
  </si>
  <si>
    <t>December 25, 2007 (United States)</t>
  </si>
  <si>
    <t>499000.0</t>
  </si>
  <si>
    <t>Diablo Cody</t>
  </si>
  <si>
    <t>Elliot Page</t>
  </si>
  <si>
    <t>232372681.0</t>
  </si>
  <si>
    <t>28 Weeks Later</t>
  </si>
  <si>
    <t>263000.0</t>
  </si>
  <si>
    <t>Juan Carlos Fresnadillo</t>
  </si>
  <si>
    <t>Rowan Joffe</t>
  </si>
  <si>
    <t>65048678.0</t>
  </si>
  <si>
    <t>Xavier Gens</t>
  </si>
  <si>
    <t>101276318.0</t>
  </si>
  <si>
    <t>Amy Adams</t>
  </si>
  <si>
    <t>340487836.0</t>
  </si>
  <si>
    <t>57470220.0</t>
  </si>
  <si>
    <t>July 20, 2007 (United States)</t>
  </si>
  <si>
    <t>203553311.0</t>
  </si>
  <si>
    <t>June 1, 2007 (United States)</t>
  </si>
  <si>
    <t>356000.0</t>
  </si>
  <si>
    <t>219922417.0</t>
  </si>
  <si>
    <t>Sweeney Todd: the Demon Barber of Fleet Street</t>
  </si>
  <si>
    <t>December 21, 2007 (United States)</t>
  </si>
  <si>
    <t>153383627.0</t>
  </si>
  <si>
    <t>April 6, 2007 (United States)</t>
  </si>
  <si>
    <t>25422088.0</t>
  </si>
  <si>
    <t>228738393.0</t>
  </si>
  <si>
    <t>Hot Rod</t>
  </si>
  <si>
    <t>August 3, 2007 (United States)</t>
  </si>
  <si>
    <t>Akiva Schaffer</t>
  </si>
  <si>
    <t>Pam Brady</t>
  </si>
  <si>
    <t>Andy Samberg</t>
  </si>
  <si>
    <t>14353654.0</t>
  </si>
  <si>
    <t>October 26, 2007 (United States)</t>
  </si>
  <si>
    <t>35310019.0</t>
  </si>
  <si>
    <t>Bridge to Terabithia</t>
  </si>
  <si>
    <t>Gabor Csupo</t>
  </si>
  <si>
    <t>Jeff Stockwell</t>
  </si>
  <si>
    <t>137587063.0</t>
  </si>
  <si>
    <t>Walden Media</t>
  </si>
  <si>
    <t>August 24, 2007 (United States)</t>
  </si>
  <si>
    <t>Emma McLaughlin</t>
  </si>
  <si>
    <t>47817020.0</t>
  </si>
  <si>
    <t>Funny Games</t>
  </si>
  <si>
    <t>April 4, 2008 (United Kingdom)</t>
  </si>
  <si>
    <t>7938872.0</t>
  </si>
  <si>
    <t>Celluloid Dreams</t>
  </si>
  <si>
    <t>August 31, 2007 (United States)</t>
  </si>
  <si>
    <t>Scout Taylor-Compton</t>
  </si>
  <si>
    <t>80460948.0</t>
  </si>
  <si>
    <t>Eastern Promises</t>
  </si>
  <si>
    <t>September 21, 2007 (United States)</t>
  </si>
  <si>
    <t>56107312.0</t>
  </si>
  <si>
    <t>Kudos Film and Television</t>
  </si>
  <si>
    <t>612000.0</t>
  </si>
  <si>
    <t>444100035.0</t>
  </si>
  <si>
    <t>159814490.0</t>
  </si>
  <si>
    <t>Fracture</t>
  </si>
  <si>
    <t>92011561.0</t>
  </si>
  <si>
    <t>November 16, 2007 (United States)</t>
  </si>
  <si>
    <t>196393745.0</t>
  </si>
  <si>
    <t>April 27, 2007 (United States)</t>
  </si>
  <si>
    <t>77621983.0</t>
  </si>
  <si>
    <t>September 7, 2007 (United States)</t>
  </si>
  <si>
    <t>Halsted Welles</t>
  </si>
  <si>
    <t>70016220.0</t>
  </si>
  <si>
    <t>October 12, 2007 (United States)</t>
  </si>
  <si>
    <t>29625761.0</t>
  </si>
  <si>
    <t>June 8, 2007 (United States)</t>
  </si>
  <si>
    <t>311312624.0</t>
  </si>
  <si>
    <t>Josh Gordon</t>
  </si>
  <si>
    <t>Jeff Cox</t>
  </si>
  <si>
    <t>145710347.0</t>
  </si>
  <si>
    <t>Ash Brannon</t>
  </si>
  <si>
    <t>152005713.0</t>
  </si>
  <si>
    <t>Resident Evil: Extinction</t>
  </si>
  <si>
    <t>147717833.0</t>
  </si>
  <si>
    <t>Steve Niles</t>
  </si>
  <si>
    <t>75513170.0</t>
  </si>
  <si>
    <t>Awake</t>
  </si>
  <si>
    <t>Joby Harold</t>
  </si>
  <si>
    <t>32730062.0</t>
  </si>
  <si>
    <t>Dead Silence</t>
  </si>
  <si>
    <t>March 16, 2007 (United States)</t>
  </si>
  <si>
    <t>Ryan Kwanten</t>
  </si>
  <si>
    <t>22382047.0</t>
  </si>
  <si>
    <t>Simon J. Smith</t>
  </si>
  <si>
    <t>Jerry Seinfeld</t>
  </si>
  <si>
    <t>293514336.0</t>
  </si>
  <si>
    <t>October 5, 2007 (United States)</t>
  </si>
  <si>
    <t>Scot Armstrong</t>
  </si>
  <si>
    <t>128453183.0</t>
  </si>
  <si>
    <t>Aliens vs. Predator: Requiem</t>
  </si>
  <si>
    <t>Colin Strause</t>
  </si>
  <si>
    <t>Shane Salerno</t>
  </si>
  <si>
    <t>Reiko Aylesworth</t>
  </si>
  <si>
    <t>130290885.0</t>
  </si>
  <si>
    <t>288000.0</t>
  </si>
  <si>
    <t>813367380.0</t>
  </si>
  <si>
    <t>Matt Greenberg</t>
  </si>
  <si>
    <t>132963417.0</t>
  </si>
  <si>
    <t>September 28, 2007 (United States)</t>
  </si>
  <si>
    <t>Matthew Michael Carnahan</t>
  </si>
  <si>
    <t>87019158.0</t>
  </si>
  <si>
    <t>The Assassination of Jesse James by the Coward Robert Ford</t>
  </si>
  <si>
    <t>15001776.0</t>
  </si>
  <si>
    <t>Mark Helfrich</t>
  </si>
  <si>
    <t>Josh Stolberg</t>
  </si>
  <si>
    <t>Dane Cook</t>
  </si>
  <si>
    <t>59768495.0</t>
  </si>
  <si>
    <t>Hostel: Part II</t>
  </si>
  <si>
    <t>Lauren German</t>
  </si>
  <si>
    <t>10200000.0</t>
  </si>
  <si>
    <t>35728183.0</t>
  </si>
  <si>
    <t>Fantastic 4: Rise of the Silver Surfer</t>
  </si>
  <si>
    <t>301913131.0</t>
  </si>
  <si>
    <t>December 7, 2007 (United States)</t>
  </si>
  <si>
    <t>372234864.0</t>
  </si>
  <si>
    <t>258097122.0</t>
  </si>
  <si>
    <t>The Babysitters</t>
  </si>
  <si>
    <t>May 13, 2011 (Poland)</t>
  </si>
  <si>
    <t>David Ross</t>
  </si>
  <si>
    <t>Lauren Birkell</t>
  </si>
  <si>
    <t>44852.0</t>
  </si>
  <si>
    <t>Forensic Films</t>
  </si>
  <si>
    <t>Timecrimes</t>
  </si>
  <si>
    <t>June 27, 2008 (Spain)</t>
  </si>
  <si>
    <t>Nacho Vigalondo</t>
  </si>
  <si>
    <t>Karra Elejalde</t>
  </si>
  <si>
    <t>553198.0</t>
  </si>
  <si>
    <t>Karbo Vantas Entertainment</t>
  </si>
  <si>
    <t>Kal Penn</t>
  </si>
  <si>
    <t>87238158.0</t>
  </si>
  <si>
    <t>Stephen J. Anderson</t>
  </si>
  <si>
    <t>Daniel Hansen</t>
  </si>
  <si>
    <t>169333034.0</t>
  </si>
  <si>
    <t>92991835.0</t>
  </si>
  <si>
    <t>Samuels Media</t>
  </si>
  <si>
    <t>Justin Zackham</t>
  </si>
  <si>
    <t>175372502.0</t>
  </si>
  <si>
    <t>Lust, Caution</t>
  </si>
  <si>
    <t>Eileen Chang</t>
  </si>
  <si>
    <t>67091915.0</t>
  </si>
  <si>
    <t>Haishang Films</t>
  </si>
  <si>
    <t>119483446.0</t>
  </si>
  <si>
    <t>Paranormal Activity</t>
  </si>
  <si>
    <t>October 16, 2009 (United States)</t>
  </si>
  <si>
    <t>225000.0</t>
  </si>
  <si>
    <t>Oren Peli</t>
  </si>
  <si>
    <t>Katie Featherston</t>
  </si>
  <si>
    <t>193355800.0</t>
  </si>
  <si>
    <t>Solana Films</t>
  </si>
  <si>
    <t>Freedom Writers</t>
  </si>
  <si>
    <t>43095175.0</t>
  </si>
  <si>
    <t>Before the Devil Knows You're Dead</t>
  </si>
  <si>
    <t>Kelly Masterson</t>
  </si>
  <si>
    <t>25038466.0</t>
  </si>
  <si>
    <t>In the Valley of Elah</t>
  </si>
  <si>
    <t>29541790.0</t>
  </si>
  <si>
    <t>Jon Vitti</t>
  </si>
  <si>
    <t>365352546.0</t>
  </si>
  <si>
    <t>156835339.0</t>
  </si>
  <si>
    <t>Walk Hard: the Dewey Cox Story</t>
  </si>
  <si>
    <t>John C. Reilly</t>
  </si>
  <si>
    <t>20576198.0</t>
  </si>
  <si>
    <t>Apatow Productions</t>
  </si>
  <si>
    <t>Marianne Wibberley</t>
  </si>
  <si>
    <t>459242249.0</t>
  </si>
  <si>
    <t>Lars and the Real Girl</t>
  </si>
  <si>
    <t>Craig Gillespie</t>
  </si>
  <si>
    <t>Nancy Oliver</t>
  </si>
  <si>
    <t>11293663.0</t>
  </si>
  <si>
    <t>The Orphanage</t>
  </si>
  <si>
    <t>J.A. Bayona</t>
  </si>
  <si>
    <t>Sergio G. Sánchez</t>
  </si>
  <si>
    <t>Belén Rueda</t>
  </si>
  <si>
    <t>78638987.0</t>
  </si>
  <si>
    <t>MEDIA Programme of the European Union</t>
  </si>
  <si>
    <t>Nichole Millard</t>
  </si>
  <si>
    <t>147880543.0</t>
  </si>
  <si>
    <t>Hannibal Rising</t>
  </si>
  <si>
    <t>Gaspard Ulliel</t>
  </si>
  <si>
    <t>82169884.0</t>
  </si>
  <si>
    <t>Young Hannibal Productions</t>
  </si>
  <si>
    <t>139352633.0</t>
  </si>
  <si>
    <t>Mennan Yapo</t>
  </si>
  <si>
    <t>84297309.0</t>
  </si>
  <si>
    <t>314000.0</t>
  </si>
  <si>
    <t>David Silverman</t>
  </si>
  <si>
    <t>Dan Castellaneta</t>
  </si>
  <si>
    <t>536414293.0</t>
  </si>
  <si>
    <t>Teeth</t>
  </si>
  <si>
    <t>April 3, 2008 (Singapore)</t>
  </si>
  <si>
    <t>Mitchell Lichtenstein</t>
  </si>
  <si>
    <t>Jess Weixler</t>
  </si>
  <si>
    <t>2340110.0</t>
  </si>
  <si>
    <t>Pierpoline Films</t>
  </si>
  <si>
    <t>Dean Craig</t>
  </si>
  <si>
    <t>Matthew Macfadyen</t>
  </si>
  <si>
    <t>46789413.0</t>
  </si>
  <si>
    <t>Brad Copeland</t>
  </si>
  <si>
    <t>253625427.0</t>
  </si>
  <si>
    <t>48443734.0</t>
  </si>
  <si>
    <t>Mark L. Smith</t>
  </si>
  <si>
    <t>35442935.0</t>
  </si>
  <si>
    <t>Like Stars on Earth</t>
  </si>
  <si>
    <t>December 21, 2007 (India)</t>
  </si>
  <si>
    <t>Amole Gupte</t>
  </si>
  <si>
    <t>Darsheel Safary</t>
  </si>
  <si>
    <t>21897373.0</t>
  </si>
  <si>
    <t>Mr. Bean's Holiday</t>
  </si>
  <si>
    <t>Steve Bendelack</t>
  </si>
  <si>
    <t>232225908.0</t>
  </si>
  <si>
    <t>Perfect Stranger</t>
  </si>
  <si>
    <t>Todd Komarnicki</t>
  </si>
  <si>
    <t>60795000.0</t>
  </si>
  <si>
    <t>73534117.0</t>
  </si>
  <si>
    <t>The Condemned</t>
  </si>
  <si>
    <t>Scott Wiper</t>
  </si>
  <si>
    <t>Steve Austin</t>
  </si>
  <si>
    <t>8642858.0</t>
  </si>
  <si>
    <t>The Brothers Solomon</t>
  </si>
  <si>
    <t>Will Forte</t>
  </si>
  <si>
    <t>Will Arnett</t>
  </si>
  <si>
    <t>1035056.0</t>
  </si>
  <si>
    <t>August Rush</t>
  </si>
  <si>
    <t>Kirsten Sheridan</t>
  </si>
  <si>
    <t>66122026.0</t>
  </si>
  <si>
    <t>February 14, 2007 (United States)</t>
  </si>
  <si>
    <t>145896422.0</t>
  </si>
  <si>
    <t>Reservation Road</t>
  </si>
  <si>
    <t>June 19, 2008 (Germany)</t>
  </si>
  <si>
    <t>John Burnham Schwartz</t>
  </si>
  <si>
    <t>1783226.0</t>
  </si>
  <si>
    <t>I'm Not There</t>
  </si>
  <si>
    <t>11792542.0</t>
  </si>
  <si>
    <t>Reno 911! Miami</t>
  </si>
  <si>
    <t>22021262.0</t>
  </si>
  <si>
    <t>The Number 23</t>
  </si>
  <si>
    <t>Fernley Phillips</t>
  </si>
  <si>
    <t>77677553.0</t>
  </si>
  <si>
    <t>27122238.0</t>
  </si>
  <si>
    <t>174440724.0</t>
  </si>
  <si>
    <t>Dan in Real Life</t>
  </si>
  <si>
    <t>68474305.0</t>
  </si>
  <si>
    <t>September 26, 2007 (France)</t>
  </si>
  <si>
    <t>Anton Corbijn</t>
  </si>
  <si>
    <t>Deborah Curtis</t>
  </si>
  <si>
    <t>Sam Riley</t>
  </si>
  <si>
    <t>8159508.0</t>
  </si>
  <si>
    <t>Becker Films</t>
  </si>
  <si>
    <t>The Lookout</t>
  </si>
  <si>
    <t>5371181.0</t>
  </si>
  <si>
    <t>September 14, 2007 (United States)</t>
  </si>
  <si>
    <t>69787394.0</t>
  </si>
  <si>
    <t>I Now Pronounce You Chuck &amp; Larry</t>
  </si>
  <si>
    <t>187134117.0</t>
  </si>
  <si>
    <t>Rogue</t>
  </si>
  <si>
    <t>November 8, 2007 (Australia)</t>
  </si>
  <si>
    <t>Michael Vartan</t>
  </si>
  <si>
    <t>4631926.0</t>
  </si>
  <si>
    <t>La Vie En Rose</t>
  </si>
  <si>
    <t>Olivier Dahan</t>
  </si>
  <si>
    <t>Isabelle Sobelman</t>
  </si>
  <si>
    <t>Marion Cotillard</t>
  </si>
  <si>
    <t>86274793.0</t>
  </si>
  <si>
    <t>Once</t>
  </si>
  <si>
    <t>John Carney</t>
  </si>
  <si>
    <t>Glen Hansard</t>
  </si>
  <si>
    <t>20936722.0</t>
  </si>
  <si>
    <t>Philip G. Atwell</t>
  </si>
  <si>
    <t>Lee Anthony Smith</t>
  </si>
  <si>
    <t>40481352.0</t>
  </si>
  <si>
    <t>May 23, 2008 (United States)</t>
  </si>
  <si>
    <t>Richard Jenkins</t>
  </si>
  <si>
    <t>18197518.0</t>
  </si>
  <si>
    <t>Groundswell Productions</t>
  </si>
  <si>
    <t>Elizabeth: The Golden Age</t>
  </si>
  <si>
    <t>75782758.0</t>
  </si>
  <si>
    <t>Keri Russell</t>
  </si>
  <si>
    <t>22240529.0</t>
  </si>
  <si>
    <t>Night and Day Pictures</t>
  </si>
  <si>
    <t>The Seeker: the Dark Is Rising</t>
  </si>
  <si>
    <t>David L. Cunningham</t>
  </si>
  <si>
    <t>Alexander Ludwig</t>
  </si>
  <si>
    <t>31852619.0</t>
  </si>
  <si>
    <t>Carol Fuchs</t>
  </si>
  <si>
    <t>Catherine Zeta-Jones</t>
  </si>
  <si>
    <t>92601050.0</t>
  </si>
  <si>
    <t>Kevin Munroe</t>
  </si>
  <si>
    <t>95802916.0</t>
  </si>
  <si>
    <t>4Kids Entertainment</t>
  </si>
  <si>
    <t>Martin Weisz</t>
  </si>
  <si>
    <t>Daniella Alonso</t>
  </si>
  <si>
    <t>37697773.0</t>
  </si>
  <si>
    <t>Shelter</t>
  </si>
  <si>
    <t>April 16, 2009 (Germany)</t>
  </si>
  <si>
    <t>Jonah Markowitz</t>
  </si>
  <si>
    <t>Trevor Wright</t>
  </si>
  <si>
    <t>142666.0</t>
  </si>
  <si>
    <t>GP Pictures</t>
  </si>
  <si>
    <t>Dave Meyers</t>
  </si>
  <si>
    <t>25399945.0</t>
  </si>
  <si>
    <t>Sydney White</t>
  </si>
  <si>
    <t>Chad Gomez Creasey</t>
  </si>
  <si>
    <t>13620075.0</t>
  </si>
  <si>
    <t>Khalid Abdalla</t>
  </si>
  <si>
    <t>75011029.0</t>
  </si>
  <si>
    <t>Reign Over Me</t>
  </si>
  <si>
    <t>22242388.0</t>
  </si>
  <si>
    <t>Relativity Media</t>
  </si>
  <si>
    <t>Bratz</t>
  </si>
  <si>
    <t>Skyler Shaye</t>
  </si>
  <si>
    <t>26013153.0</t>
  </si>
  <si>
    <t>Avi Arad &amp; Associates</t>
  </si>
  <si>
    <t>Daddy's Little Girls</t>
  </si>
  <si>
    <t>Gabrielle Union</t>
  </si>
  <si>
    <t>31609243.0</t>
  </si>
  <si>
    <t>Becoming Jane</t>
  </si>
  <si>
    <t>37407812.0</t>
  </si>
  <si>
    <t>HanWay Films</t>
  </si>
  <si>
    <t>Breach</t>
  </si>
  <si>
    <t>Adam Mazer</t>
  </si>
  <si>
    <t>40953935.0</t>
  </si>
  <si>
    <t>In the Name of the King: A Dungeon Siege Tale</t>
  </si>
  <si>
    <t>Doug Taylor</t>
  </si>
  <si>
    <t>13097915.0</t>
  </si>
  <si>
    <t>Balls of Fury</t>
  </si>
  <si>
    <t>August 29, 2007 (United States)</t>
  </si>
  <si>
    <t>Dan Fogler</t>
  </si>
  <si>
    <t>41739766.0</t>
  </si>
  <si>
    <t>Pathfinder</t>
  </si>
  <si>
    <t>Laeta Kalogridis</t>
  </si>
  <si>
    <t>30984583.0</t>
  </si>
  <si>
    <t>The Comebacks</t>
  </si>
  <si>
    <t>Ed Yeager</t>
  </si>
  <si>
    <t>David Koechner</t>
  </si>
  <si>
    <t>13539154.0</t>
  </si>
  <si>
    <t>55033767.0</t>
  </si>
  <si>
    <t>Savage Grace</t>
  </si>
  <si>
    <t>January 25, 2008 (Spain)</t>
  </si>
  <si>
    <t>Howard A. Rodman</t>
  </si>
  <si>
    <t>1432799.0</t>
  </si>
  <si>
    <t>Death Sentence</t>
  </si>
  <si>
    <t>Ian Mackenzie Jeffers</t>
  </si>
  <si>
    <t>16974459.0</t>
  </si>
  <si>
    <t>The Water Horse</t>
  </si>
  <si>
    <t>103967384.0</t>
  </si>
  <si>
    <t>Elite Squad</t>
  </si>
  <si>
    <t>October 12, 2007 (Brazil)</t>
  </si>
  <si>
    <t>José Padilha</t>
  </si>
  <si>
    <t>André Batista</t>
  </si>
  <si>
    <t>Wagner Moura</t>
  </si>
  <si>
    <t>14759148.0</t>
  </si>
  <si>
    <t>Zazen Produções</t>
  </si>
  <si>
    <t>The Diving Bell and the Butterfly</t>
  </si>
  <si>
    <t>February 1, 2008 (United States)</t>
  </si>
  <si>
    <t>Mathieu Amalric</t>
  </si>
  <si>
    <t>19780116.0</t>
  </si>
  <si>
    <t>Pathé</t>
  </si>
  <si>
    <t>My Blueberry Nights</t>
  </si>
  <si>
    <t>November 28, 2007 (France)</t>
  </si>
  <si>
    <t>Norah Jones</t>
  </si>
  <si>
    <t>22007671.0</t>
  </si>
  <si>
    <t>Margot at the Wedding</t>
  </si>
  <si>
    <t>February 21, 2008 (Australia)</t>
  </si>
  <si>
    <t>2900156.0</t>
  </si>
  <si>
    <t>The Messengers</t>
  </si>
  <si>
    <t>Danny Pang</t>
  </si>
  <si>
    <t>Mark Wheaton</t>
  </si>
  <si>
    <t>55060212.0</t>
  </si>
  <si>
    <t>Water Lilies</t>
  </si>
  <si>
    <t>August 15, 2007 (France)</t>
  </si>
  <si>
    <t>Céline Sciamma</t>
  </si>
  <si>
    <t>Pauline Acquart</t>
  </si>
  <si>
    <t>628258.0</t>
  </si>
  <si>
    <t>Balthazar Productions</t>
  </si>
  <si>
    <t>Om Shanti Om</t>
  </si>
  <si>
    <t>November 9, 2007 (India)</t>
  </si>
  <si>
    <t>39997274.0</t>
  </si>
  <si>
    <t>Films &amp; Casting Temple Pvt. Ltd. Sydney</t>
  </si>
  <si>
    <t>Feast of Love</t>
  </si>
  <si>
    <t>5741608.0</t>
  </si>
  <si>
    <t>GreeneStreet Films</t>
  </si>
  <si>
    <t>Tyler Perry's Why Did I Get Married?</t>
  </si>
  <si>
    <t>55862886.0</t>
  </si>
  <si>
    <t>Love in the Time of Cholera</t>
  </si>
  <si>
    <t>31575877.0</t>
  </si>
  <si>
    <t>P2</t>
  </si>
  <si>
    <t>November 9, 2007 (United States)</t>
  </si>
  <si>
    <t>Franck Khalfoun</t>
  </si>
  <si>
    <t>Rachel Nichols</t>
  </si>
  <si>
    <t>7766240.0</t>
  </si>
  <si>
    <t>P2 Productions</t>
  </si>
  <si>
    <t>April 5, 2007 (United States)</t>
  </si>
  <si>
    <t>Carey W. Hayes</t>
  </si>
  <si>
    <t>62771059.0</t>
  </si>
  <si>
    <t>David Kajganich</t>
  </si>
  <si>
    <t>40170558.0</t>
  </si>
  <si>
    <t>Redacted</t>
  </si>
  <si>
    <t>November 16, 2007 (Spain)</t>
  </si>
  <si>
    <t>Patrick Carroll</t>
  </si>
  <si>
    <t>784604.0</t>
  </si>
  <si>
    <t>HDNet Films</t>
  </si>
  <si>
    <t>Who's Your Caddy?</t>
  </si>
  <si>
    <t>Big Boi</t>
  </si>
  <si>
    <t>5713425.0</t>
  </si>
  <si>
    <t>Ascendant Pictures</t>
  </si>
  <si>
    <t>Persepolis</t>
  </si>
  <si>
    <t>February 22, 2008 (United States)</t>
  </si>
  <si>
    <t>Vincent Paronnaud</t>
  </si>
  <si>
    <t>Marjane Satrapi</t>
  </si>
  <si>
    <t>Chiara Mastroianni</t>
  </si>
  <si>
    <t>7300000.0</t>
  </si>
  <si>
    <t>22783978.0</t>
  </si>
  <si>
    <t>2.4.7. Films</t>
  </si>
  <si>
    <t>The Great Debaters</t>
  </si>
  <si>
    <t>Robert Eisele</t>
  </si>
  <si>
    <t>30271556.0</t>
  </si>
  <si>
    <t>Georgia Rule</t>
  </si>
  <si>
    <t>25000167.0</t>
  </si>
  <si>
    <t>The Nines</t>
  </si>
  <si>
    <t>November 30, 2007 (United Kingdom)</t>
  </si>
  <si>
    <t>130880.0</t>
  </si>
  <si>
    <t>I Know Who Killed Me</t>
  </si>
  <si>
    <t>Chris Sivertson</t>
  </si>
  <si>
    <t>Jeff Hammond</t>
  </si>
  <si>
    <t>9669758.0</t>
  </si>
  <si>
    <t>360 Pictures</t>
  </si>
  <si>
    <t>69474661.0</t>
  </si>
  <si>
    <t>Mandate Pictures</t>
  </si>
  <si>
    <t>Rise: Blood Hunter</t>
  </si>
  <si>
    <t>July 6, 2007 (Turkey)</t>
  </si>
  <si>
    <t>Lucy Liu</t>
  </si>
  <si>
    <t>2850927.0</t>
  </si>
  <si>
    <t>Hotel for Dogs</t>
  </si>
  <si>
    <t>January 16, 2009 (United States)</t>
  </si>
  <si>
    <t>Thor Freudenthal</t>
  </si>
  <si>
    <t>117252578.0</t>
  </si>
  <si>
    <t>Because I Said So</t>
  </si>
  <si>
    <t>69485490.0</t>
  </si>
  <si>
    <t>4 Months, 3 Weeks and 2 Days</t>
  </si>
  <si>
    <t>September 14, 2007 (Romania)</t>
  </si>
  <si>
    <t>Cristian Mungiu</t>
  </si>
  <si>
    <t>Anamaria Marinca</t>
  </si>
  <si>
    <t>Romania</t>
  </si>
  <si>
    <t>10174839.0</t>
  </si>
  <si>
    <t>Mobra Films</t>
  </si>
  <si>
    <t>Fred Claus</t>
  </si>
  <si>
    <t>Dan Fogelman</t>
  </si>
  <si>
    <t>97838349.0</t>
  </si>
  <si>
    <t>Sex and Death 101</t>
  </si>
  <si>
    <t>Robert Wisdom</t>
  </si>
  <si>
    <t>1229330.0</t>
  </si>
  <si>
    <t>64811540.0</t>
  </si>
  <si>
    <t>Captivity</t>
  </si>
  <si>
    <t>July 13, 2007 (United States)</t>
  </si>
  <si>
    <t>Elisha Cuthbert</t>
  </si>
  <si>
    <t>10921200.0</t>
  </si>
  <si>
    <t>Captivity Productions</t>
  </si>
  <si>
    <t>Charlie Bartlett</t>
  </si>
  <si>
    <t>Jon Poll</t>
  </si>
  <si>
    <t>Gustin Nash</t>
  </si>
  <si>
    <t>Anton Yelchin</t>
  </si>
  <si>
    <t>5254986.0</t>
  </si>
  <si>
    <t>The Invisible</t>
  </si>
  <si>
    <t>Mick Davis</t>
  </si>
  <si>
    <t>Justin Chatwin</t>
  </si>
  <si>
    <t>26810113.0</t>
  </si>
  <si>
    <t>Underdog</t>
  </si>
  <si>
    <t>65270477.0</t>
  </si>
  <si>
    <t>Have No Fear Productions</t>
  </si>
  <si>
    <t>The Last Legion</t>
  </si>
  <si>
    <t>25303038.0</t>
  </si>
  <si>
    <t>Diary of the Dead</t>
  </si>
  <si>
    <t>Michelle Morgan</t>
  </si>
  <si>
    <t>5540941.0</t>
  </si>
  <si>
    <t>Artfire Films</t>
  </si>
  <si>
    <t>Evangelion: 1.0 You Are (Not) Alone</t>
  </si>
  <si>
    <t>September 1, 2007 (Japan)</t>
  </si>
  <si>
    <t>Masayuki</t>
  </si>
  <si>
    <t>Hideaki Anno</t>
  </si>
  <si>
    <t>Megumi Ogata</t>
  </si>
  <si>
    <t>16444137.0</t>
  </si>
  <si>
    <t>Gainax</t>
  </si>
  <si>
    <t>Mongol: The Rise of Genghis Khan</t>
  </si>
  <si>
    <t>July 4, 2008 (United States)</t>
  </si>
  <si>
    <t>Sergei Bodrov</t>
  </si>
  <si>
    <t>Arif Aliev</t>
  </si>
  <si>
    <t>26527510.0</t>
  </si>
  <si>
    <t>CTB Film Company</t>
  </si>
  <si>
    <t>Eagle vs Shark</t>
  </si>
  <si>
    <t>August 30, 2007 (New Zealand)</t>
  </si>
  <si>
    <t>Taika Waititi</t>
  </si>
  <si>
    <t>Loren Taylor</t>
  </si>
  <si>
    <t>1298037.0</t>
  </si>
  <si>
    <t>Towelhead</t>
  </si>
  <si>
    <t>September 26, 2008 (United States)</t>
  </si>
  <si>
    <t>Summer Bishil</t>
  </si>
  <si>
    <t>691733.0</t>
  </si>
  <si>
    <t>Indian Paintbrush</t>
  </si>
  <si>
    <t>The Life Before Her Eyes</t>
  </si>
  <si>
    <t>September 5, 2008 (Poland)</t>
  </si>
  <si>
    <t>Laura Kasischke</t>
  </si>
  <si>
    <t>7248490.0</t>
  </si>
  <si>
    <t>2929 Productions</t>
  </si>
  <si>
    <t>The Counterfeiters</t>
  </si>
  <si>
    <t>April 18, 2008 (United States)</t>
  </si>
  <si>
    <t>Stefan Ruzowitzky</t>
  </si>
  <si>
    <t>Adolf Burger</t>
  </si>
  <si>
    <t>Karl Markovics</t>
  </si>
  <si>
    <t>18814713.0</t>
  </si>
  <si>
    <t>Magnolia Filmproduktion</t>
  </si>
  <si>
    <t>Shotgun Stories</t>
  </si>
  <si>
    <t>March 26, 2008 (United States)</t>
  </si>
  <si>
    <t>Jeff Nichols</t>
  </si>
  <si>
    <t>Michael Shannon</t>
  </si>
  <si>
    <t>185699.0</t>
  </si>
  <si>
    <t>A Lucky Old Sun Production</t>
  </si>
  <si>
    <t>30666930.0</t>
  </si>
  <si>
    <t>Jonathan Kasdan</t>
  </si>
  <si>
    <t>17562071.0</t>
  </si>
  <si>
    <t>Joshua</t>
  </si>
  <si>
    <t>George Ratliff</t>
  </si>
  <si>
    <t>David Gilbert</t>
  </si>
  <si>
    <t>719968.0</t>
  </si>
  <si>
    <t>ATO Pictures</t>
  </si>
  <si>
    <t>Jab We Met</t>
  </si>
  <si>
    <t>Imtiaz Ali</t>
  </si>
  <si>
    <t>Shahid Kapoor</t>
  </si>
  <si>
    <t>10065630.0</t>
  </si>
  <si>
    <t>Shree Ashtavinayak Cine Vision</t>
  </si>
  <si>
    <t>Rendition</t>
  </si>
  <si>
    <t>Gavin Hood</t>
  </si>
  <si>
    <t>Kelley Sane</t>
  </si>
  <si>
    <t>27066382.0</t>
  </si>
  <si>
    <t>Anonymous Content</t>
  </si>
  <si>
    <t>Kim Barker</t>
  </si>
  <si>
    <t>70181325.0</t>
  </si>
  <si>
    <t>32593385.0</t>
  </si>
  <si>
    <t>The Last Mimzy</t>
  </si>
  <si>
    <t>Joely Richardson</t>
  </si>
  <si>
    <t>27308918.0</t>
  </si>
  <si>
    <t>Primeval</t>
  </si>
  <si>
    <t>Michael Katleman</t>
  </si>
  <si>
    <t>Dominic Purcell</t>
  </si>
  <si>
    <t>15291277.0</t>
  </si>
  <si>
    <t>Smiley Face</t>
  </si>
  <si>
    <t>January 16, 2008 (France)</t>
  </si>
  <si>
    <t>Dylan Haggerty</t>
  </si>
  <si>
    <t>179381.0</t>
  </si>
  <si>
    <t>Boarding Gate</t>
  </si>
  <si>
    <t>August 22, 2007 (France)</t>
  </si>
  <si>
    <t>586888.0</t>
  </si>
  <si>
    <t>Meet Bill</t>
  </si>
  <si>
    <t>June 18, 2008 (Iceland)</t>
  </si>
  <si>
    <t>Bernie Goldmann</t>
  </si>
  <si>
    <t>Melisa Wallack</t>
  </si>
  <si>
    <t>346592.0</t>
  </si>
  <si>
    <t>Sylvain White</t>
  </si>
  <si>
    <t>Robert Adetuyi</t>
  </si>
  <si>
    <t>Columbus Short</t>
  </si>
  <si>
    <t>75511123.0</t>
  </si>
  <si>
    <t>Rainforest Films</t>
  </si>
  <si>
    <t>Hounddog</t>
  </si>
  <si>
    <t>January 22, 2007 (United States)</t>
  </si>
  <si>
    <t>Deborah Kampmeier</t>
  </si>
  <si>
    <t>3750000.0</t>
  </si>
  <si>
    <t>131961.0</t>
  </si>
  <si>
    <t>Deerjen Films</t>
  </si>
  <si>
    <t>The Savages</t>
  </si>
  <si>
    <t>10653221.0</t>
  </si>
  <si>
    <t>Cassandra's Dream</t>
  </si>
  <si>
    <t>January 18, 2008 (United States)</t>
  </si>
  <si>
    <t>22687639.0</t>
  </si>
  <si>
    <t>Iberville Productions</t>
  </si>
  <si>
    <t>Chapter 27</t>
  </si>
  <si>
    <t>December 15, 2007 (Japan)</t>
  </si>
  <si>
    <t>J.P. Schaefer</t>
  </si>
  <si>
    <t>Chuck Cooper</t>
  </si>
  <si>
    <t>187488.0</t>
  </si>
  <si>
    <t>Peace Arch Entertainment Group</t>
  </si>
  <si>
    <t>The Jane Austen Book Club</t>
  </si>
  <si>
    <t>Kathy Baker</t>
  </si>
  <si>
    <t>7163566.0</t>
  </si>
  <si>
    <t>Mockingbird Pictures</t>
  </si>
  <si>
    <t>Postal</t>
  </si>
  <si>
    <t>October 18, 2007 (Germany)</t>
  </si>
  <si>
    <t>Zack Ward</t>
  </si>
  <si>
    <t>146741.0</t>
  </si>
  <si>
    <t>The Hunting Party</t>
  </si>
  <si>
    <t>7674033.0</t>
  </si>
  <si>
    <t>Intermedia</t>
  </si>
  <si>
    <t>Son of Rambow</t>
  </si>
  <si>
    <t>Bill Milner</t>
  </si>
  <si>
    <t>10871449.0</t>
  </si>
  <si>
    <t>Hammer &amp; Tongs</t>
  </si>
  <si>
    <t>Things We Lost in the Fire</t>
  </si>
  <si>
    <t>Allan Loeb</t>
  </si>
  <si>
    <t>8591255.0</t>
  </si>
  <si>
    <t>July 18, 2008 (United States)</t>
  </si>
  <si>
    <t>9.0</t>
  </si>
  <si>
    <t>185000000.0</t>
  </si>
  <si>
    <t>1005973645.0</t>
  </si>
  <si>
    <t>November 21, 2008 (United States)</t>
  </si>
  <si>
    <t>Melissa Rosenberg</t>
  </si>
  <si>
    <t>408430415.0</t>
  </si>
  <si>
    <t>969000.0</t>
  </si>
  <si>
    <t>Mark Fergus</t>
  </si>
  <si>
    <t>585796247.0</t>
  </si>
  <si>
    <t>June 13, 2008 (United States)</t>
  </si>
  <si>
    <t>448000.0</t>
  </si>
  <si>
    <t>264770996.0</t>
  </si>
  <si>
    <t>June 6, 2008 (United States)</t>
  </si>
  <si>
    <t>432000.0</t>
  </si>
  <si>
    <t>Mark Osborne</t>
  </si>
  <si>
    <t>Jonathan Aibel</t>
  </si>
  <si>
    <t>631746197.0</t>
  </si>
  <si>
    <t>August 13, 2008 (United States)</t>
  </si>
  <si>
    <t>390000.0</t>
  </si>
  <si>
    <t>Justin Theroux</t>
  </si>
  <si>
    <t>195702963.0</t>
  </si>
  <si>
    <t>July 25, 2008 (United States)</t>
  </si>
  <si>
    <t>128108211.0</t>
  </si>
  <si>
    <t>November 14, 2008 (United States)</t>
  </si>
  <si>
    <t>412000.0</t>
  </si>
  <si>
    <t>589580482.0</t>
  </si>
  <si>
    <t>224000.0</t>
  </si>
  <si>
    <t>Phyllida Lloyd</t>
  </si>
  <si>
    <t>Catherine Johnson</t>
  </si>
  <si>
    <t>611257819.0</t>
  </si>
  <si>
    <t>Bryan Bertino</t>
  </si>
  <si>
    <t>Scott Speedman</t>
  </si>
  <si>
    <t>82410456.0</t>
  </si>
  <si>
    <t>May 22, 2008 (United States)</t>
  </si>
  <si>
    <t>433000.0</t>
  </si>
  <si>
    <t>790653942.0</t>
  </si>
  <si>
    <t>Taken</t>
  </si>
  <si>
    <t>January 30, 2009 (United States)</t>
  </si>
  <si>
    <t>575000.0</t>
  </si>
  <si>
    <t>226837760.0</t>
  </si>
  <si>
    <t>December 25, 2008 (United States)</t>
  </si>
  <si>
    <t>605000.0</t>
  </si>
  <si>
    <t>335802786.0</t>
  </si>
  <si>
    <t>June 27, 2008 (United States)</t>
  </si>
  <si>
    <t>369000.0</t>
  </si>
  <si>
    <t>Michael Brandt</t>
  </si>
  <si>
    <t>342463063.0</t>
  </si>
  <si>
    <t>September 12, 2008 (United States)</t>
  </si>
  <si>
    <t>163728902.0</t>
  </si>
  <si>
    <t>Revolutionary Road</t>
  </si>
  <si>
    <t>January 23, 2009 (United States)</t>
  </si>
  <si>
    <t>Justin Haythe</t>
  </si>
  <si>
    <t>75981180.0</t>
  </si>
  <si>
    <t>October 31, 2008 (United States)</t>
  </si>
  <si>
    <t>42784344.0</t>
  </si>
  <si>
    <t>Blue Askew</t>
  </si>
  <si>
    <t>Ben Burtt</t>
  </si>
  <si>
    <t>521311890.0</t>
  </si>
  <si>
    <t>FortyFour Studios</t>
  </si>
  <si>
    <t>Nicholas Stoller</t>
  </si>
  <si>
    <t>Jason Segel</t>
  </si>
  <si>
    <t>105833257.0</t>
  </si>
  <si>
    <t>December 19, 2008 (United States)</t>
  </si>
  <si>
    <t>291000.0</t>
  </si>
  <si>
    <t>Grant Nieporte</t>
  </si>
  <si>
    <t>169748929.0</t>
  </si>
  <si>
    <t>August 15, 2008 (United States)</t>
  </si>
  <si>
    <t>Rebecca Hall</t>
  </si>
  <si>
    <t>96409300.0</t>
  </si>
  <si>
    <t>Martin McDonagh</t>
  </si>
  <si>
    <t>34085749.0</t>
  </si>
  <si>
    <t>Michael Patrick King</t>
  </si>
  <si>
    <t>418765519.0</t>
  </si>
  <si>
    <t>Dev Patel</t>
  </si>
  <si>
    <t>378410542.0</t>
  </si>
  <si>
    <t>August 22, 2008 (United States)</t>
  </si>
  <si>
    <t>70439696.0</t>
  </si>
  <si>
    <t>RocknRolla</t>
  </si>
  <si>
    <t>241000.0</t>
  </si>
  <si>
    <t>25740863.0</t>
  </si>
  <si>
    <t>January 9, 2009 (United States)</t>
  </si>
  <si>
    <t>734000.0</t>
  </si>
  <si>
    <t>Nick Schenk</t>
  </si>
  <si>
    <t>269958228.0</t>
  </si>
  <si>
    <t>Matten Productions</t>
  </si>
  <si>
    <t>October 10, 2008 (United States)</t>
  </si>
  <si>
    <t>Saul Dibb</t>
  </si>
  <si>
    <t>43343384.0</t>
  </si>
  <si>
    <t>The Reader</t>
  </si>
  <si>
    <t>108902486.0</t>
  </si>
  <si>
    <t>The Hurt Locker</t>
  </si>
  <si>
    <t>July 31, 2009 (United States)</t>
  </si>
  <si>
    <t>Mark Boal</t>
  </si>
  <si>
    <t>49259766.0</t>
  </si>
  <si>
    <t>Voltage Pictures</t>
  </si>
  <si>
    <t>Art Monterastelli</t>
  </si>
  <si>
    <t>113244290.0</t>
  </si>
  <si>
    <t>Eden Lake</t>
  </si>
  <si>
    <t>September 12, 2008 (United Kingdom)</t>
  </si>
  <si>
    <t>James Watkins</t>
  </si>
  <si>
    <t>Kelly Reilly</t>
  </si>
  <si>
    <t>3984669.0</t>
  </si>
  <si>
    <t>Rollercoaster Films</t>
  </si>
  <si>
    <t>163403799.0</t>
  </si>
  <si>
    <t>The Wrestler</t>
  </si>
  <si>
    <t>Robert Siegel</t>
  </si>
  <si>
    <t>44734660.0</t>
  </si>
  <si>
    <t>Wild Bunch</t>
  </si>
  <si>
    <t>379000.0</t>
  </si>
  <si>
    <t>Drew Goddard</t>
  </si>
  <si>
    <t>Mike Vogel</t>
  </si>
  <si>
    <t>172394180.0</t>
  </si>
  <si>
    <t>J. Michael Straczynski</t>
  </si>
  <si>
    <t>113398237.0</t>
  </si>
  <si>
    <t>John Glenn</t>
  </si>
  <si>
    <t>178767383.0</t>
  </si>
  <si>
    <t>April 4, 2008 (United States)</t>
  </si>
  <si>
    <t>Carter Smith</t>
  </si>
  <si>
    <t>Shawn Ashmore</t>
  </si>
  <si>
    <t>22818256.0</t>
  </si>
  <si>
    <t>Justin Chadwick</t>
  </si>
  <si>
    <t>78201830.0</t>
  </si>
  <si>
    <t>March 28, 2008 (United States)</t>
  </si>
  <si>
    <t>Jim Sturgess</t>
  </si>
  <si>
    <t>159808370.0</t>
  </si>
  <si>
    <t>March 14, 2008 (United States)</t>
  </si>
  <si>
    <t>Sean Faris</t>
  </si>
  <si>
    <t>41627431.0</t>
  </si>
  <si>
    <t>August 1, 2008 (United States)</t>
  </si>
  <si>
    <t>145000000.0</t>
  </si>
  <si>
    <t>403449830.0</t>
  </si>
  <si>
    <t>July 2, 2008 (United States)</t>
  </si>
  <si>
    <t>454000.0</t>
  </si>
  <si>
    <t>Vy Vincent Ngo</t>
  </si>
  <si>
    <t>629443428.0</t>
  </si>
  <si>
    <t>July 11, 2008 (United States)</t>
  </si>
  <si>
    <t>Eric Brevig</t>
  </si>
  <si>
    <t>Michael D. Weiss</t>
  </si>
  <si>
    <t>244232688.0</t>
  </si>
  <si>
    <t>Felon</t>
  </si>
  <si>
    <t>July 18, 2008 (Canada)</t>
  </si>
  <si>
    <t>Ric Roman Waugh</t>
  </si>
  <si>
    <t>Stage 6 Films</t>
  </si>
  <si>
    <t>Byron Howard</t>
  </si>
  <si>
    <t>309979994.0</t>
  </si>
  <si>
    <t>October 17, 2008 (United States)</t>
  </si>
  <si>
    <t>Sean Anders</t>
  </si>
  <si>
    <t>Josh Zuckerman</t>
  </si>
  <si>
    <t>18755936.0</t>
  </si>
  <si>
    <t>76014335.0</t>
  </si>
  <si>
    <t>May 16, 2008 (United States)</t>
  </si>
  <si>
    <t>Ben Barnes</t>
  </si>
  <si>
    <t>419665568.0</t>
  </si>
  <si>
    <t>August 6, 2008 (United States)</t>
  </si>
  <si>
    <t>101624843.0</t>
  </si>
  <si>
    <t>The Boy in the Striped Pajamas</t>
  </si>
  <si>
    <t>November 26, 2008 (United States)</t>
  </si>
  <si>
    <t>John Boyne</t>
  </si>
  <si>
    <t>Asa Butterfield</t>
  </si>
  <si>
    <t>40416563.0</t>
  </si>
  <si>
    <t>201545517.0</t>
  </si>
  <si>
    <t>Katherine Heigl</t>
  </si>
  <si>
    <t>162655351.0</t>
  </si>
  <si>
    <t>Let the Right One In</t>
  </si>
  <si>
    <t>December 12, 2008 (United States)</t>
  </si>
  <si>
    <t>Tomas Alfredson</t>
  </si>
  <si>
    <t>John Ajvide Lindqvist</t>
  </si>
  <si>
    <t>Kåre Hedebrant</t>
  </si>
  <si>
    <t>11227336.0</t>
  </si>
  <si>
    <t>EFTI</t>
  </si>
  <si>
    <t>November 7, 2008 (United States)</t>
  </si>
  <si>
    <t>Timothy Dowling</t>
  </si>
  <si>
    <t>92649419.0</t>
  </si>
  <si>
    <t>Defiance</t>
  </si>
  <si>
    <t>Clayton Frohman</t>
  </si>
  <si>
    <t>51262751.0</t>
  </si>
  <si>
    <t>Wild Child</t>
  </si>
  <si>
    <t>August 15, 2008 (United Kingdom)</t>
  </si>
  <si>
    <t>Nick Moore</t>
  </si>
  <si>
    <t>Lucy Dahl</t>
  </si>
  <si>
    <t>21972336.0</t>
  </si>
  <si>
    <t>February 14, 2008 (United States)</t>
  </si>
  <si>
    <t>55990299.0</t>
  </si>
  <si>
    <t>128792411.0</t>
  </si>
  <si>
    <t>Casey Silver Productions</t>
  </si>
  <si>
    <t>Bronson</t>
  </si>
  <si>
    <t>March 13, 2009 (United Kingdom)</t>
  </si>
  <si>
    <t>Brock Norman Brock</t>
  </si>
  <si>
    <t>Tom Hardy</t>
  </si>
  <si>
    <t>2260712.0</t>
  </si>
  <si>
    <t>Vertigo Films</t>
  </si>
  <si>
    <t>211787511.0</t>
  </si>
  <si>
    <t>343000.0</t>
  </si>
  <si>
    <t>223241637.0</t>
  </si>
  <si>
    <t>115900897.0</t>
  </si>
  <si>
    <t>August 29, 2008 (United States)</t>
  </si>
  <si>
    <t>Carmen Electra</t>
  </si>
  <si>
    <t>34816824.0</t>
  </si>
  <si>
    <t>Drake Bell</t>
  </si>
  <si>
    <t>71571300.0</t>
  </si>
  <si>
    <t>Ponyo</t>
  </si>
  <si>
    <t>August 14, 2009 (United States)</t>
  </si>
  <si>
    <t>204826668.0</t>
  </si>
  <si>
    <t>Studio Ghibli</t>
  </si>
  <si>
    <t>292000.0</t>
  </si>
  <si>
    <t>225132113.0</t>
  </si>
  <si>
    <t>93945766.0</t>
  </si>
  <si>
    <t>March 7, 2008 (United States)</t>
  </si>
  <si>
    <t>64828421.0</t>
  </si>
  <si>
    <t>Mosaic</t>
  </si>
  <si>
    <t>April 11, 2008 (United States)</t>
  </si>
  <si>
    <t>66476363.0</t>
  </si>
  <si>
    <t>June 20, 2008 (United States)</t>
  </si>
  <si>
    <t>230685453.0</t>
  </si>
  <si>
    <t>December 5, 2008 (United States)</t>
  </si>
  <si>
    <t>Nick Santora</t>
  </si>
  <si>
    <t>Ray Stevenson</t>
  </si>
  <si>
    <t>10161493.0</t>
  </si>
  <si>
    <t>204313400.0</t>
  </si>
  <si>
    <t>Hellboy II: the Golden Army</t>
  </si>
  <si>
    <t>168319243.0</t>
  </si>
  <si>
    <t>Synecdoche, New York</t>
  </si>
  <si>
    <t>February 5, 2009 (Netherlands)</t>
  </si>
  <si>
    <t>4658401.0</t>
  </si>
  <si>
    <t>Marley &amp; Me</t>
  </si>
  <si>
    <t>255743093.0</t>
  </si>
  <si>
    <t>February 8, 2008 (United States)</t>
  </si>
  <si>
    <t>John Claflin</t>
  </si>
  <si>
    <t>111231041.0</t>
  </si>
  <si>
    <t>39952437.0</t>
  </si>
  <si>
    <t>October 3, 2008 (United States)</t>
  </si>
  <si>
    <t>Peter Sollett</t>
  </si>
  <si>
    <t>Lorene Scafaria</t>
  </si>
  <si>
    <t>33556631.0</t>
  </si>
  <si>
    <t>Karey Kirkpatrick</t>
  </si>
  <si>
    <t>164170327.0</t>
  </si>
  <si>
    <t>Rhona Mitra</t>
  </si>
  <si>
    <t>22472631.0</t>
  </si>
  <si>
    <t>Beau Thorne</t>
  </si>
  <si>
    <t>87066930.0</t>
  </si>
  <si>
    <t>Abandon Entertainment</t>
  </si>
  <si>
    <t>The Day the Earth Stood Still</t>
  </si>
  <si>
    <t>233093859.0</t>
  </si>
  <si>
    <t>Dustin Lance Black</t>
  </si>
  <si>
    <t>54589558.0</t>
  </si>
  <si>
    <t>Etan Cohen</t>
  </si>
  <si>
    <t>603900354.0</t>
  </si>
  <si>
    <t>Gabriel Macht</t>
  </si>
  <si>
    <t>39164441.0</t>
  </si>
  <si>
    <t>September 19, 2008 (United States)</t>
  </si>
  <si>
    <t>Ricky Gervais</t>
  </si>
  <si>
    <t>27090159.0</t>
  </si>
  <si>
    <t>Bottle Shock</t>
  </si>
  <si>
    <t>September 5, 2008 (United States)</t>
  </si>
  <si>
    <t>Jody Savin</t>
  </si>
  <si>
    <t>Chris Pine</t>
  </si>
  <si>
    <t>4629770.0</t>
  </si>
  <si>
    <t>Shocking Bottle</t>
  </si>
  <si>
    <t>The Rocker</t>
  </si>
  <si>
    <t>August 20, 2008 (United States)</t>
  </si>
  <si>
    <t>Maya Forbes</t>
  </si>
  <si>
    <t>Rainn Wilson</t>
  </si>
  <si>
    <t>8808935.0</t>
  </si>
  <si>
    <t>Step Up 2: the Streets</t>
  </si>
  <si>
    <t>Jon M. Chu</t>
  </si>
  <si>
    <t>Toni Ann Johnson</t>
  </si>
  <si>
    <t>Robert Hoffman</t>
  </si>
  <si>
    <t>150988382.0</t>
  </si>
  <si>
    <t>Kent Alterman</t>
  </si>
  <si>
    <t>44004502.0</t>
  </si>
  <si>
    <t>Repo! The Genetic Opera</t>
  </si>
  <si>
    <t>November 20, 2008 (Czech Republic)</t>
  </si>
  <si>
    <t>Darren Smith</t>
  </si>
  <si>
    <t>Paul Sorvino</t>
  </si>
  <si>
    <t>188126.0</t>
  </si>
  <si>
    <t>Outlander</t>
  </si>
  <si>
    <t>July 11, 2008 (Latvia)</t>
  </si>
  <si>
    <t>Howard McCain</t>
  </si>
  <si>
    <t>Dirk Blackman</t>
  </si>
  <si>
    <t>7034698.0</t>
  </si>
  <si>
    <t>October 24, 2008 (United States)</t>
  </si>
  <si>
    <t>David Hackl</t>
  </si>
  <si>
    <t>Scott Patterson</t>
  </si>
  <si>
    <t>10800000.0</t>
  </si>
  <si>
    <t>113864059.0</t>
  </si>
  <si>
    <t>Bharat Nalluri</t>
  </si>
  <si>
    <t>David Magee</t>
  </si>
  <si>
    <t>16724933.0</t>
  </si>
  <si>
    <t>Hunger</t>
  </si>
  <si>
    <t>October 31, 2008 (United Kingdom)</t>
  </si>
  <si>
    <t>Steve McQueen</t>
  </si>
  <si>
    <t>Enda Walsh</t>
  </si>
  <si>
    <t>Stuart Graham</t>
  </si>
  <si>
    <t>3185113.0</t>
  </si>
  <si>
    <t>Film4</t>
  </si>
  <si>
    <t>Horton Hears a Who!</t>
  </si>
  <si>
    <t>Jimmy Hayward</t>
  </si>
  <si>
    <t>298572799.0</t>
  </si>
  <si>
    <t>Blue Sky Studios</t>
  </si>
  <si>
    <t>Diane English</t>
  </si>
  <si>
    <t>50007546.0</t>
  </si>
  <si>
    <t>Picturehouse</t>
  </si>
  <si>
    <t>Choke</t>
  </si>
  <si>
    <t>October 30, 2008 (Australia)</t>
  </si>
  <si>
    <t>3982459.0</t>
  </si>
  <si>
    <t>51699984.0</t>
  </si>
  <si>
    <t>Goodspeed Productions</t>
  </si>
  <si>
    <t>Matt Lopez</t>
  </si>
  <si>
    <t>212874864.0</t>
  </si>
  <si>
    <t>10,000 BC</t>
  </si>
  <si>
    <t>269784201.0</t>
  </si>
  <si>
    <t>The Midnight Meat Train</t>
  </si>
  <si>
    <t>Ryûhei Kitamura</t>
  </si>
  <si>
    <t>Jeff Buhler</t>
  </si>
  <si>
    <t>3534313.0</t>
  </si>
  <si>
    <t>March 21, 2008 (United States)</t>
  </si>
  <si>
    <t>Kristofor Brown</t>
  </si>
  <si>
    <t>49944325.0</t>
  </si>
  <si>
    <t>Adam Sztykiel</t>
  </si>
  <si>
    <t>106407672.0</t>
  </si>
  <si>
    <t>Dana Fox</t>
  </si>
  <si>
    <t>219375562.0</t>
  </si>
  <si>
    <t>The Brothers Bloom</t>
  </si>
  <si>
    <t>June 19, 2009 (United States)</t>
  </si>
  <si>
    <t>5530764.0</t>
  </si>
  <si>
    <t>Inkheart</t>
  </si>
  <si>
    <t>David Lindsay-Abaire</t>
  </si>
  <si>
    <t>62803180.0</t>
  </si>
  <si>
    <t>Robert Knott</t>
  </si>
  <si>
    <t>27712362.0</t>
  </si>
  <si>
    <t>Pete Travis</t>
  </si>
  <si>
    <t>Barry L. Levy</t>
  </si>
  <si>
    <t>152039882.0</t>
  </si>
  <si>
    <t>Josh Brolin</t>
  </si>
  <si>
    <t>25100000.0</t>
  </si>
  <si>
    <t>29560587.0</t>
  </si>
  <si>
    <t>The Hottie &amp; the Nottie</t>
  </si>
  <si>
    <t>February 21, 2008 (Russia)</t>
  </si>
  <si>
    <t>Tom Putnam</t>
  </si>
  <si>
    <t>Heidi Ferrer</t>
  </si>
  <si>
    <t>Paris Hilton</t>
  </si>
  <si>
    <t>1596232.0</t>
  </si>
  <si>
    <t>Purple Pictures</t>
  </si>
  <si>
    <t>Robert Fyvolent</t>
  </si>
  <si>
    <t>52933513.0</t>
  </si>
  <si>
    <t>Red Cliff</t>
  </si>
  <si>
    <t>December 4, 2009 (United States)</t>
  </si>
  <si>
    <t>129710514.0</t>
  </si>
  <si>
    <t>Beijing Film Studio</t>
  </si>
  <si>
    <t>Sunshine Cleaning</t>
  </si>
  <si>
    <t>April 17, 2009 (United States)</t>
  </si>
  <si>
    <t>Megan Holley</t>
  </si>
  <si>
    <t>16580250.0</t>
  </si>
  <si>
    <t>Overture Films</t>
  </si>
  <si>
    <t>How to Lose Friends &amp; Alienate People</t>
  </si>
  <si>
    <t>Robert B. Weide</t>
  </si>
  <si>
    <t>19152009.0</t>
  </si>
  <si>
    <t>Number 9 Films</t>
  </si>
  <si>
    <t>Olivier Megaton</t>
  </si>
  <si>
    <t>108979549.0</t>
  </si>
  <si>
    <t>Nelson McCormick</t>
  </si>
  <si>
    <t>Brittany Snow</t>
  </si>
  <si>
    <t>57197876.0</t>
  </si>
  <si>
    <t>Peter Barsocchini</t>
  </si>
  <si>
    <t>Zac Efron</t>
  </si>
  <si>
    <t>252909177.0</t>
  </si>
  <si>
    <t>October 31, 2008 (Spain)</t>
  </si>
  <si>
    <t>Jenny Lumet</t>
  </si>
  <si>
    <t>16937968.0</t>
  </si>
  <si>
    <t>Armian Pictures</t>
  </si>
  <si>
    <t>79498846.0</t>
  </si>
  <si>
    <t>Duncan Brantley</t>
  </si>
  <si>
    <t>41319039.0</t>
  </si>
  <si>
    <t>Sean Maguire</t>
  </si>
  <si>
    <t>85897593.0</t>
  </si>
  <si>
    <t>Dave Filoni</t>
  </si>
  <si>
    <t>Henry Gilroy</t>
  </si>
  <si>
    <t>Matt Lanter</t>
  </si>
  <si>
    <t>68282844.0</t>
  </si>
  <si>
    <t>Lucasfilm Animation</t>
  </si>
  <si>
    <t>78094714.0</t>
  </si>
  <si>
    <t>Harold &amp; Kumar Escape from Guantanamo Bay</t>
  </si>
  <si>
    <t>April 25, 2008 (United States)</t>
  </si>
  <si>
    <t>43495888.0</t>
  </si>
  <si>
    <t>Michael McCullers</t>
  </si>
  <si>
    <t>Tina Fey</t>
  </si>
  <si>
    <t>64444713.0</t>
  </si>
  <si>
    <t>Broadway Video</t>
  </si>
  <si>
    <t>Joseph Kwong</t>
  </si>
  <si>
    <t>100104565.0</t>
  </si>
  <si>
    <t>Saoirse Ronan</t>
  </si>
  <si>
    <t>17929684.0</t>
  </si>
  <si>
    <t>Playtone</t>
  </si>
  <si>
    <t>John Erick Dowdle</t>
  </si>
  <si>
    <t>Jennifer Carpenter</t>
  </si>
  <si>
    <t>41319906.0</t>
  </si>
  <si>
    <t>Jason Richman</t>
  </si>
  <si>
    <t>42487390.0</t>
  </si>
  <si>
    <t>George C. Wolfe</t>
  </si>
  <si>
    <t>84375346.0</t>
  </si>
  <si>
    <t>Seth Gordon</t>
  </si>
  <si>
    <t>Matt Allen</t>
  </si>
  <si>
    <t>164112721.0</t>
  </si>
  <si>
    <t>Sanaa Hamri</t>
  </si>
  <si>
    <t>Elizabeth Chandler</t>
  </si>
  <si>
    <t>44352417.0</t>
  </si>
  <si>
    <t>Pride and Glory</t>
  </si>
  <si>
    <t>31200557.0</t>
  </si>
  <si>
    <t>Blindness</t>
  </si>
  <si>
    <t>José Saramago</t>
  </si>
  <si>
    <t>19844979.0</t>
  </si>
  <si>
    <t>Che: Part One</t>
  </si>
  <si>
    <t>January 24, 2009 (United States)</t>
  </si>
  <si>
    <t>34209066.0</t>
  </si>
  <si>
    <t>The Edge of Love</t>
  </si>
  <si>
    <t>June 20, 2008 (United Kingdom)</t>
  </si>
  <si>
    <t>Sharman Macdonald</t>
  </si>
  <si>
    <t>4297711.0</t>
  </si>
  <si>
    <t>I Can't Think Straight</t>
  </si>
  <si>
    <t>November 1, 2008 (United States)</t>
  </si>
  <si>
    <t>Shamim Sarif</t>
  </si>
  <si>
    <t>Lisa Ray</t>
  </si>
  <si>
    <t>40945.0</t>
  </si>
  <si>
    <t>Enlightenment Productions</t>
  </si>
  <si>
    <t>Strange Wilderness</t>
  </si>
  <si>
    <t>6964734.0</t>
  </si>
  <si>
    <t>Pelican Productions LLC (I)</t>
  </si>
  <si>
    <t>Frost/Nixon</t>
  </si>
  <si>
    <t>27426335.0</t>
  </si>
  <si>
    <t>Gomorrah</t>
  </si>
  <si>
    <t>April 10, 2009 (United States)</t>
  </si>
  <si>
    <t>Matteo Garrone</t>
  </si>
  <si>
    <t>Roberto Saviano</t>
  </si>
  <si>
    <t>Gianfelice Imparato</t>
  </si>
  <si>
    <t>34861529.0</t>
  </si>
  <si>
    <t>Mark Richard</t>
  </si>
  <si>
    <t>11212953.0</t>
  </si>
  <si>
    <t>Two Lovers</t>
  </si>
  <si>
    <t>March 20, 2009 (United States)</t>
  </si>
  <si>
    <t>9800000.0</t>
  </si>
  <si>
    <t>16303643.0</t>
  </si>
  <si>
    <t>Maurice G. Dantec</t>
  </si>
  <si>
    <t>72109200.0</t>
  </si>
  <si>
    <t>Chocolate</t>
  </si>
  <si>
    <t>February 6, 2008 (Thailand)</t>
  </si>
  <si>
    <t>JeeJa Yanin</t>
  </si>
  <si>
    <t>3179014.0</t>
  </si>
  <si>
    <t>Sahamongkol Film International</t>
  </si>
  <si>
    <t>Killshot</t>
  </si>
  <si>
    <t>November 13, 2008 (Israel)</t>
  </si>
  <si>
    <t>2961647.0</t>
  </si>
  <si>
    <t>The Good the Bad the Weird</t>
  </si>
  <si>
    <t>July 17, 2008 (South Korea)</t>
  </si>
  <si>
    <t>Jee-woon Kim</t>
  </si>
  <si>
    <t>44261209.0</t>
  </si>
  <si>
    <t>Barunson E&amp;A</t>
  </si>
  <si>
    <t>September 26, 2008 (Spain)</t>
  </si>
  <si>
    <t>Rodrigo García</t>
  </si>
  <si>
    <t>Ronnie Christensen</t>
  </si>
  <si>
    <t>5798974.0</t>
  </si>
  <si>
    <t>Masayuki Ochiai</t>
  </si>
  <si>
    <t>Luke Dawson</t>
  </si>
  <si>
    <t>48555306.0</t>
  </si>
  <si>
    <t>Deception</t>
  </si>
  <si>
    <t>Marcel Langenegger</t>
  </si>
  <si>
    <t>Mark Bomback</t>
  </si>
  <si>
    <t>18024545.0</t>
  </si>
  <si>
    <t>Rifkin-Eberts</t>
  </si>
  <si>
    <t>Ghajini</t>
  </si>
  <si>
    <t>December 24, 2008 (United States)</t>
  </si>
  <si>
    <t>A.R. Murugadoss</t>
  </si>
  <si>
    <t>Piyush Mishra</t>
  </si>
  <si>
    <t>38316584.0</t>
  </si>
  <si>
    <t>Geetha Arts</t>
  </si>
  <si>
    <t>Donkey Punch</t>
  </si>
  <si>
    <t>July 18, 2008 (United Kingdom)</t>
  </si>
  <si>
    <t>Olly Blackburn</t>
  </si>
  <si>
    <t>Sian Breckin</t>
  </si>
  <si>
    <t>694422.0</t>
  </si>
  <si>
    <t>Warp X</t>
  </si>
  <si>
    <t>David Moreau</t>
  </si>
  <si>
    <t>58010320.0</t>
  </si>
  <si>
    <t>Marco Schnabel</t>
  </si>
  <si>
    <t>40877556.0</t>
  </si>
  <si>
    <t>The Informers</t>
  </si>
  <si>
    <t>April 24, 2009 (United States)</t>
  </si>
  <si>
    <t>382174.0</t>
  </si>
  <si>
    <t>Senator Entertainment Co</t>
  </si>
  <si>
    <t>The X Files: I Want to Believe</t>
  </si>
  <si>
    <t>Frank Spotnitz</t>
  </si>
  <si>
    <t>69363381.0</t>
  </si>
  <si>
    <t>Asterix at the Olympic Games</t>
  </si>
  <si>
    <t>Frédéric Forestier</t>
  </si>
  <si>
    <t>131856927.0</t>
  </si>
  <si>
    <t>Pathé Renn Productions</t>
  </si>
  <si>
    <t>Wendy and Lucy</t>
  </si>
  <si>
    <t>March 6, 2009 (United Kingdom)</t>
  </si>
  <si>
    <t>Michelle Williams</t>
  </si>
  <si>
    <t>1192995.0</t>
  </si>
  <si>
    <t>Field Guide Films</t>
  </si>
  <si>
    <t>Tokyo!</t>
  </si>
  <si>
    <t>August 16, 2008 (Japan)</t>
  </si>
  <si>
    <t>Gabrielle Bell</t>
  </si>
  <si>
    <t>Ayako Fujitani</t>
  </si>
  <si>
    <t>1194397.0</t>
  </si>
  <si>
    <t>Comme des Cinémas</t>
  </si>
  <si>
    <t>January 4, 2008 (United States)</t>
  </si>
  <si>
    <t>Eric Valette</t>
  </si>
  <si>
    <t>45847751.0</t>
  </si>
  <si>
    <t>Transsiberian</t>
  </si>
  <si>
    <t>5926410.0</t>
  </si>
  <si>
    <t>Filmax International</t>
  </si>
  <si>
    <t>44655002.0</t>
  </si>
  <si>
    <t>Alex Kendrick</t>
  </si>
  <si>
    <t>33473297.0</t>
  </si>
  <si>
    <t>August 27, 2008 (United States)</t>
  </si>
  <si>
    <t>Jeffrey Nachmanoff</t>
  </si>
  <si>
    <t>27675014.0</t>
  </si>
  <si>
    <t>Jordan Cahan</t>
  </si>
  <si>
    <t>41624687.0</t>
  </si>
  <si>
    <t>New York, I Love You</t>
  </si>
  <si>
    <t>Hu Hong</t>
  </si>
  <si>
    <t>14700000.0</t>
  </si>
  <si>
    <t>14603177.0</t>
  </si>
  <si>
    <t>Vivendi Entertainment</t>
  </si>
  <si>
    <t>Nothing But the Truth</t>
  </si>
  <si>
    <t>July 29, 2009 (Philippines)</t>
  </si>
  <si>
    <t>409832.0</t>
  </si>
  <si>
    <t>Yari Film Group (YFG)</t>
  </si>
  <si>
    <t>Darnell Martin</t>
  </si>
  <si>
    <t>8883644.0</t>
  </si>
  <si>
    <t>LightWave Entertainment</t>
  </si>
  <si>
    <t>Pontypool</t>
  </si>
  <si>
    <t>September 18, 2009 (Turkey)</t>
  </si>
  <si>
    <t>Bruce McDonald</t>
  </si>
  <si>
    <t>Tony Burgess</t>
  </si>
  <si>
    <t>Stephen McHattie</t>
  </si>
  <si>
    <t>32118.0</t>
  </si>
  <si>
    <t>Ponty Up Pictures</t>
  </si>
  <si>
    <t>Happy-Go-Lucky</t>
  </si>
  <si>
    <t>Sally Hawkins</t>
  </si>
  <si>
    <t>18696602.0</t>
  </si>
  <si>
    <t>Analisa LaBianco</t>
  </si>
  <si>
    <t>149292488.0</t>
  </si>
  <si>
    <t>Waltz with Bashir</t>
  </si>
  <si>
    <t>June 12, 2008 (Israel)</t>
  </si>
  <si>
    <t>Ari Folman</t>
  </si>
  <si>
    <t>11179372.0</t>
  </si>
  <si>
    <t>Bridgit Folman Film Gang</t>
  </si>
  <si>
    <t>Redbelt</t>
  </si>
  <si>
    <t>2674090.0</t>
  </si>
  <si>
    <t>Departures</t>
  </si>
  <si>
    <t>Yôjirô Takita</t>
  </si>
  <si>
    <t>Kundô Koyama</t>
  </si>
  <si>
    <t>Masahiro Motoki</t>
  </si>
  <si>
    <t>70636951.0</t>
  </si>
  <si>
    <t>Amuse Soft</t>
  </si>
  <si>
    <t>Glenn Gers</t>
  </si>
  <si>
    <t>26412163.0</t>
  </si>
  <si>
    <t>Big City Pictures</t>
  </si>
  <si>
    <t>The Burning Plain</t>
  </si>
  <si>
    <t>November 5, 2009 (Argentina)</t>
  </si>
  <si>
    <t>5642478.0</t>
  </si>
  <si>
    <t>Brideshead Revisited</t>
  </si>
  <si>
    <t>Matthew Goode</t>
  </si>
  <si>
    <t>13451186.0</t>
  </si>
  <si>
    <t>Sam Fell</t>
  </si>
  <si>
    <t>86957280.0</t>
  </si>
  <si>
    <t>Meet the Browns</t>
  </si>
  <si>
    <t>Tamela J. Mann</t>
  </si>
  <si>
    <t>41975388.0</t>
  </si>
  <si>
    <t>The Tyler Perry Company</t>
  </si>
  <si>
    <t>Pathology</t>
  </si>
  <si>
    <t>April 11, 2008 (United Kingdom)</t>
  </si>
  <si>
    <t>Marc Schölermann</t>
  </si>
  <si>
    <t>3234706.0</t>
  </si>
  <si>
    <t>Chaos Theory</t>
  </si>
  <si>
    <t>October 16, 2008 (Russia)</t>
  </si>
  <si>
    <t>Marcos Siega</t>
  </si>
  <si>
    <t>338440.0</t>
  </si>
  <si>
    <t>Be Kind Rewind</t>
  </si>
  <si>
    <t>30579406.0</t>
  </si>
  <si>
    <t>Rob Brown</t>
  </si>
  <si>
    <t>9808124.0</t>
  </si>
  <si>
    <t>Easy Virtue</t>
  </si>
  <si>
    <t>18463793.0</t>
  </si>
  <si>
    <t>Ealing Studios</t>
  </si>
  <si>
    <t>The Baader Meinhof Complex</t>
  </si>
  <si>
    <t>September 25, 2008 (Germany)</t>
  </si>
  <si>
    <t>Martina Gedeck</t>
  </si>
  <si>
    <t>26937355.0</t>
  </si>
  <si>
    <t>What Just Happened</t>
  </si>
  <si>
    <t>6759057.0</t>
  </si>
  <si>
    <t>Rob Greenberg</t>
  </si>
  <si>
    <t>51339567.0</t>
  </si>
  <si>
    <t>JCVD</t>
  </si>
  <si>
    <t>August 2, 2019 (United States)</t>
  </si>
  <si>
    <t>Mabrouk El Mechri</t>
  </si>
  <si>
    <t>2342211.0</t>
  </si>
  <si>
    <t>Hell Ride</t>
  </si>
  <si>
    <t>January 17, 2009 (Japan)</t>
  </si>
  <si>
    <t>390128.0</t>
  </si>
  <si>
    <t>Tony Leondis</t>
  </si>
  <si>
    <t>Chris McKenna</t>
  </si>
  <si>
    <t>30893885.0</t>
  </si>
  <si>
    <t>The Wackness</t>
  </si>
  <si>
    <t>Jonathan Levine</t>
  </si>
  <si>
    <t>Josh Peck</t>
  </si>
  <si>
    <t>3175469.0</t>
  </si>
  <si>
    <t>Occupant Entertainment</t>
  </si>
  <si>
    <t>CJ7</t>
  </si>
  <si>
    <t>January 30, 2008 (China)</t>
  </si>
  <si>
    <t>49529913.0</t>
  </si>
  <si>
    <t>Shorts</t>
  </si>
  <si>
    <t>August 21, 2009 (United States)</t>
  </si>
  <si>
    <t>Jimmy Bennett</t>
  </si>
  <si>
    <t>28972508.0</t>
  </si>
  <si>
    <t>Frozen River</t>
  </si>
  <si>
    <t>Courtney Hunt</t>
  </si>
  <si>
    <t>Melissa Leo</t>
  </si>
  <si>
    <t>5457664.0</t>
  </si>
  <si>
    <t>Cohen Media Group</t>
  </si>
  <si>
    <t>Surfer, Dude</t>
  </si>
  <si>
    <t>S.R. Bindler</t>
  </si>
  <si>
    <t>52132.0</t>
  </si>
  <si>
    <t>Berk/Lane Entertainment</t>
  </si>
  <si>
    <t>Last Chance Harvey</t>
  </si>
  <si>
    <t>Joel Hopkins</t>
  </si>
  <si>
    <t>32568427.0</t>
  </si>
  <si>
    <t>43655418.0</t>
  </si>
  <si>
    <t>The Family That Preys</t>
  </si>
  <si>
    <t>37105289.0</t>
  </si>
  <si>
    <t>Louisiana Producers Film Source</t>
  </si>
  <si>
    <t>Surveillance</t>
  </si>
  <si>
    <t>July 31, 2008 (Germany)</t>
  </si>
  <si>
    <t>Kent Harper</t>
  </si>
  <si>
    <t>1138322.0</t>
  </si>
  <si>
    <t>Lago Film</t>
  </si>
  <si>
    <t>321457747.0</t>
  </si>
  <si>
    <t>May 8, 2009 (United States)</t>
  </si>
  <si>
    <t>585000.0</t>
  </si>
  <si>
    <t>385680446.0</t>
  </si>
  <si>
    <t>December 18, 2009 (United States)</t>
  </si>
  <si>
    <t>Sam Worthington</t>
  </si>
  <si>
    <t>237000000.0</t>
  </si>
  <si>
    <t>2847246203.0</t>
  </si>
  <si>
    <t>Jennifer's Body</t>
  </si>
  <si>
    <t>September 18, 2009 (United States)</t>
  </si>
  <si>
    <t>Megan Fox</t>
  </si>
  <si>
    <t>31556061.0</t>
  </si>
  <si>
    <t>Watchmen</t>
  </si>
  <si>
    <t>March 6, 2009 (United States)</t>
  </si>
  <si>
    <t>520000.0</t>
  </si>
  <si>
    <t>David Hayter</t>
  </si>
  <si>
    <t>Jackie Earle Haley</t>
  </si>
  <si>
    <t>185382813.0</t>
  </si>
  <si>
    <t>April 3, 2009 (United States)</t>
  </si>
  <si>
    <t>360366870.0</t>
  </si>
  <si>
    <t>G.I. Joe: The Rise of Cobra</t>
  </si>
  <si>
    <t>August 7, 2009 (United States)</t>
  </si>
  <si>
    <t>302469017.0</t>
  </si>
  <si>
    <t>June 5, 2009 (United States)</t>
  </si>
  <si>
    <t>733000.0</t>
  </si>
  <si>
    <t>Jon Lucas</t>
  </si>
  <si>
    <t>Zach Galifianakis</t>
  </si>
  <si>
    <t>469310836.0</t>
  </si>
  <si>
    <t>July 15, 2009 (United States)</t>
  </si>
  <si>
    <t>492000.0</t>
  </si>
  <si>
    <t>250000000.0</t>
  </si>
  <si>
    <t>934454096.0</t>
  </si>
  <si>
    <t>He's Just Not That Into You</t>
  </si>
  <si>
    <t>February 6, 2009 (United States)</t>
  </si>
  <si>
    <t>Ginnifer Goodwin</t>
  </si>
  <si>
    <t>178866158.0</t>
  </si>
  <si>
    <t>November 13, 2009 (United States)</t>
  </si>
  <si>
    <t>791217826.0</t>
  </si>
  <si>
    <t>The Lovely Bones</t>
  </si>
  <si>
    <t>January 15, 2010 (United States)</t>
  </si>
  <si>
    <t>93621340.0</t>
  </si>
  <si>
    <t>State of Play</t>
  </si>
  <si>
    <t>87812371.0</t>
  </si>
  <si>
    <t>Zombieland</t>
  </si>
  <si>
    <t>October 2, 2009 (United States)</t>
  </si>
  <si>
    <t>Ruben Fleischer</t>
  </si>
  <si>
    <t>Jesse Eisenberg</t>
  </si>
  <si>
    <t>23600000.0</t>
  </si>
  <si>
    <t>102392080.0</t>
  </si>
  <si>
    <t>500 Days of Summer</t>
  </si>
  <si>
    <t>Marc Webb</t>
  </si>
  <si>
    <t>Scott Neustadter</t>
  </si>
  <si>
    <t>60800444.0</t>
  </si>
  <si>
    <t>December 25, 2009 (United States)</t>
  </si>
  <si>
    <t>Michael Robert Johnson</t>
  </si>
  <si>
    <t>524028679.0</t>
  </si>
  <si>
    <t>District 9</t>
  </si>
  <si>
    <t>648000.0</t>
  </si>
  <si>
    <t>Neill Blomkamp</t>
  </si>
  <si>
    <t>Sharlto Copley</t>
  </si>
  <si>
    <t>210888950.0</t>
  </si>
  <si>
    <t>The Blind Side</t>
  </si>
  <si>
    <t>November 20, 2009 (United States)</t>
  </si>
  <si>
    <t>Quinton Aaron</t>
  </si>
  <si>
    <t>309208309.0</t>
  </si>
  <si>
    <t>May 29, 2009 (United States)</t>
  </si>
  <si>
    <t>962000.0</t>
  </si>
  <si>
    <t>735099102.0</t>
  </si>
  <si>
    <t>May 1, 2009 (United States)</t>
  </si>
  <si>
    <t>477000.0</t>
  </si>
  <si>
    <t>373062864.0</t>
  </si>
  <si>
    <t>Fantastic Mr. Fox</t>
  </si>
  <si>
    <t>November 25, 2009 (United States)</t>
  </si>
  <si>
    <t>46474181.0</t>
  </si>
  <si>
    <t>Brothers</t>
  </si>
  <si>
    <t>43474578.0</t>
  </si>
  <si>
    <t>Orphan</t>
  </si>
  <si>
    <t>July 24, 2009 (United States)</t>
  </si>
  <si>
    <t>David Leslie Johnson-McGoldrick</t>
  </si>
  <si>
    <t>Vera Farmiga</t>
  </si>
  <si>
    <t>77912251.0</t>
  </si>
  <si>
    <t>3 Idiots</t>
  </si>
  <si>
    <t>December 25, 2009 (India)</t>
  </si>
  <si>
    <t>Rajkumar Hirani</t>
  </si>
  <si>
    <t>60262836.0</t>
  </si>
  <si>
    <t>Vinod Chopra Productions</t>
  </si>
  <si>
    <t>Fanboys</t>
  </si>
  <si>
    <t>February 13, 2009 (Iceland)</t>
  </si>
  <si>
    <t>Kyle Newman</t>
  </si>
  <si>
    <t>Ernest Cline</t>
  </si>
  <si>
    <t>961203.0</t>
  </si>
  <si>
    <t>June 24, 2009 (United States)</t>
  </si>
  <si>
    <t>836303693.0</t>
  </si>
  <si>
    <t>Up in the Air</t>
  </si>
  <si>
    <t>December 23, 2009 (United States)</t>
  </si>
  <si>
    <t>324000.0</t>
  </si>
  <si>
    <t>166842739.0</t>
  </si>
  <si>
    <t>The Twilight Saga: New Moon</t>
  </si>
  <si>
    <t>711025481.0</t>
  </si>
  <si>
    <t>Temple Hill Entertainment</t>
  </si>
  <si>
    <t>Antichrist</t>
  </si>
  <si>
    <t>May 20, 2009 (Denmark)</t>
  </si>
  <si>
    <t>7413863.0</t>
  </si>
  <si>
    <t>February 13, 2009 (United States)</t>
  </si>
  <si>
    <t>Jared Padalecki</t>
  </si>
  <si>
    <t>91509154.0</t>
  </si>
  <si>
    <t>The Princess and the Frog</t>
  </si>
  <si>
    <t>December 11, 2009 (United States)</t>
  </si>
  <si>
    <t>Anika Noni Rose</t>
  </si>
  <si>
    <t>267045765.0</t>
  </si>
  <si>
    <t>May 21, 2009 (United States)</t>
  </si>
  <si>
    <t>348000.0</t>
  </si>
  <si>
    <t>371353001.0</t>
  </si>
  <si>
    <t>The Halcyon Company</t>
  </si>
  <si>
    <t>Coraline</t>
  </si>
  <si>
    <t>124596837.0</t>
  </si>
  <si>
    <t>Moon</t>
  </si>
  <si>
    <t>July 10, 2009 (United States)</t>
  </si>
  <si>
    <t>Duncan Jones</t>
  </si>
  <si>
    <t>9760107.0</t>
  </si>
  <si>
    <t>I Love You, Man</t>
  </si>
  <si>
    <t>91980359.0</t>
  </si>
  <si>
    <t>Public Enemies</t>
  </si>
  <si>
    <t>July 1, 2009 (United States)</t>
  </si>
  <si>
    <t>Ronan Bennett</t>
  </si>
  <si>
    <t>214104620.0</t>
  </si>
  <si>
    <t>The Human Centipede (First Sequence)</t>
  </si>
  <si>
    <t>April 28, 2010 (United States)</t>
  </si>
  <si>
    <t>Tom Six</t>
  </si>
  <si>
    <t>Dieter Laser</t>
  </si>
  <si>
    <t>325113.0</t>
  </si>
  <si>
    <t>Six Entertainment</t>
  </si>
  <si>
    <t>Law Abiding Citizen</t>
  </si>
  <si>
    <t>279000.0</t>
  </si>
  <si>
    <t>127944208.0</t>
  </si>
  <si>
    <t>G-BASE</t>
  </si>
  <si>
    <t>Peter Chiarelli</t>
  </si>
  <si>
    <t>317375031.0</t>
  </si>
  <si>
    <t>Mr. Nobody</t>
  </si>
  <si>
    <t>September 26, 2013 (United States)</t>
  </si>
  <si>
    <t>Jaco Van Dormael</t>
  </si>
  <si>
    <t>3559160.0</t>
  </si>
  <si>
    <t>Pan Européenne</t>
  </si>
  <si>
    <t>Enter the Void</t>
  </si>
  <si>
    <t>May 5, 2010 (France)</t>
  </si>
  <si>
    <t>Nathaniel Brown</t>
  </si>
  <si>
    <t>775385.0</t>
  </si>
  <si>
    <t>Fidélité Films</t>
  </si>
  <si>
    <t>17 Again</t>
  </si>
  <si>
    <t>136316880.0</t>
  </si>
  <si>
    <t>Knowing</t>
  </si>
  <si>
    <t>183658498.0</t>
  </si>
  <si>
    <t>Fired Up!</t>
  </si>
  <si>
    <t>February 20, 2009 (United States)</t>
  </si>
  <si>
    <t>Will Gluck</t>
  </si>
  <si>
    <t>Eric Christian Olsen</t>
  </si>
  <si>
    <t>18599102.0</t>
  </si>
  <si>
    <t>Dogtooth</t>
  </si>
  <si>
    <t>November 11, 2009 (Greece)</t>
  </si>
  <si>
    <t>Yorgos Lanthimos</t>
  </si>
  <si>
    <t>Efthymis Filippou</t>
  </si>
  <si>
    <t>Christos Stergioglou</t>
  </si>
  <si>
    <t>676126.0</t>
  </si>
  <si>
    <t>Boo Productions</t>
  </si>
  <si>
    <t>May 15, 2009 (United States)</t>
  </si>
  <si>
    <t>485930816.0</t>
  </si>
  <si>
    <t>The Road</t>
  </si>
  <si>
    <t>Joe Penhall</t>
  </si>
  <si>
    <t>27639579.0</t>
  </si>
  <si>
    <t>Whip It</t>
  </si>
  <si>
    <t>Shauna Cross</t>
  </si>
  <si>
    <t>16691303.0</t>
  </si>
  <si>
    <t>The Secret in Their Eyes</t>
  </si>
  <si>
    <t>May 21, 2010 (United States)</t>
  </si>
  <si>
    <t>Juan José Campanella</t>
  </si>
  <si>
    <t>Eduardo Sacheri</t>
  </si>
  <si>
    <t>35079650.0</t>
  </si>
  <si>
    <t>Tornasol Films</t>
  </si>
  <si>
    <t>Pandorum</t>
  </si>
  <si>
    <t>September 25, 2009 (United States)</t>
  </si>
  <si>
    <t>Christian Alvart</t>
  </si>
  <si>
    <t>Travis Milloy</t>
  </si>
  <si>
    <t>20648328.0</t>
  </si>
  <si>
    <t>March 27, 2009 (United States)</t>
  </si>
  <si>
    <t>Rob Letterman</t>
  </si>
  <si>
    <t>381509870.0</t>
  </si>
  <si>
    <t>Underworld: Rise of the Lycans</t>
  </si>
  <si>
    <t>Patrick Tatopoulos</t>
  </si>
  <si>
    <t>92158961.0</t>
  </si>
  <si>
    <t>Couples Retreat</t>
  </si>
  <si>
    <t>October 9, 2009 (United States)</t>
  </si>
  <si>
    <t>171844840.0</t>
  </si>
  <si>
    <t>Ondine</t>
  </si>
  <si>
    <t>March 5, 2010 (Ireland)</t>
  </si>
  <si>
    <t>1790061.0</t>
  </si>
  <si>
    <t>Wayfare Entertainment</t>
  </si>
  <si>
    <t>Drag Me to Hell</t>
  </si>
  <si>
    <t>90842646.0</t>
  </si>
  <si>
    <t>The Last House on the Left</t>
  </si>
  <si>
    <t>March 13, 2009 (United States)</t>
  </si>
  <si>
    <t>Dennis Iliadis</t>
  </si>
  <si>
    <t>Adam Alleca</t>
  </si>
  <si>
    <t>Garret Dillahunt</t>
  </si>
  <si>
    <t>45995223.0</t>
  </si>
  <si>
    <t>The Girl with the Dragon Tattoo</t>
  </si>
  <si>
    <t>April 30, 2010 (United States)</t>
  </si>
  <si>
    <t>Niels Arden Oplev</t>
  </si>
  <si>
    <t>104414200.0</t>
  </si>
  <si>
    <t>Yellow Bird</t>
  </si>
  <si>
    <t>Penn Badgley</t>
  </si>
  <si>
    <t>31198531.0</t>
  </si>
  <si>
    <t>Where the Wild Things Are</t>
  </si>
  <si>
    <t>Max Records</t>
  </si>
  <si>
    <t>100140916.0</t>
  </si>
  <si>
    <t>Sorority Row</t>
  </si>
  <si>
    <t>September 11, 2009 (United States)</t>
  </si>
  <si>
    <t>Stewart Hendler</t>
  </si>
  <si>
    <t>Briana Evigan</t>
  </si>
  <si>
    <t>27206120.0</t>
  </si>
  <si>
    <t>House Row Productions</t>
  </si>
  <si>
    <t>Gamer</t>
  </si>
  <si>
    <t>September 4, 2009 (United States)</t>
  </si>
  <si>
    <t>40828540.0</t>
  </si>
  <si>
    <t>The Imaginarium of Doctor Parnassus</t>
  </si>
  <si>
    <t>January 8, 2010 (United States)</t>
  </si>
  <si>
    <t>61808775.0</t>
  </si>
  <si>
    <t>Infinity Features Entertainment</t>
  </si>
  <si>
    <t>May 22, 2009 (United States)</t>
  </si>
  <si>
    <t>413106170.0</t>
  </si>
  <si>
    <t>Year One</t>
  </si>
  <si>
    <t>62357900.0</t>
  </si>
  <si>
    <t>Adventureland</t>
  </si>
  <si>
    <t>17164820.0</t>
  </si>
  <si>
    <t>Precious</t>
  </si>
  <si>
    <t>Lee Daniels</t>
  </si>
  <si>
    <t>Geoffrey Fletcher</t>
  </si>
  <si>
    <t>Gabourey Sidibe</t>
  </si>
  <si>
    <t>63649529.0</t>
  </si>
  <si>
    <t>The Time Traveler's Wife</t>
  </si>
  <si>
    <t>101344412.0</t>
  </si>
  <si>
    <t>Cloudy with a Chance of Meatballs</t>
  </si>
  <si>
    <t>Phil Lord</t>
  </si>
  <si>
    <t>243006126.0</t>
  </si>
  <si>
    <t>A Perfect Getaway</t>
  </si>
  <si>
    <t>22955544.0</t>
  </si>
  <si>
    <t>Anthony Peckham</t>
  </si>
  <si>
    <t>122426792.0</t>
  </si>
  <si>
    <t>Mother</t>
  </si>
  <si>
    <t>May 28, 2009 (South Korea)</t>
  </si>
  <si>
    <t>Hye-ja Kim</t>
  </si>
  <si>
    <t>17203507.0</t>
  </si>
  <si>
    <t>The Ugly Truth</t>
  </si>
  <si>
    <t>Nicole Eastman</t>
  </si>
  <si>
    <t>321682600.0</t>
  </si>
  <si>
    <t>The Invention of Lying</t>
  </si>
  <si>
    <t>32406507.0</t>
  </si>
  <si>
    <t>The Fourth Kind</t>
  </si>
  <si>
    <t>November 6, 2009 (United States)</t>
  </si>
  <si>
    <t>Olatunde Osunsanmi</t>
  </si>
  <si>
    <t>47719794.0</t>
  </si>
  <si>
    <t>A Serious Man</t>
  </si>
  <si>
    <t>Michael Stuhlbarg</t>
  </si>
  <si>
    <t>31430334.0</t>
  </si>
  <si>
    <t>Extract</t>
  </si>
  <si>
    <t>10848783.0</t>
  </si>
  <si>
    <t>Ternion Pictures</t>
  </si>
  <si>
    <t>The Collector</t>
  </si>
  <si>
    <t>Marcus Dunstan</t>
  </si>
  <si>
    <t>Josh Stewart</t>
  </si>
  <si>
    <t>10234475.0</t>
  </si>
  <si>
    <t>LD Entertainment</t>
  </si>
  <si>
    <t>Ninja Assassin</t>
  </si>
  <si>
    <t>Matthew Sand</t>
  </si>
  <si>
    <t>Rain</t>
  </si>
  <si>
    <t>61601280.0</t>
  </si>
  <si>
    <t>The Men Who Stare at Goats</t>
  </si>
  <si>
    <t>Grant Heslov</t>
  </si>
  <si>
    <t>Jon Ronson</t>
  </si>
  <si>
    <t>69095771.0</t>
  </si>
  <si>
    <t>Land of the Lost</t>
  </si>
  <si>
    <t>Chris Henchy</t>
  </si>
  <si>
    <t>68777554.0</t>
  </si>
  <si>
    <t>A Single Man</t>
  </si>
  <si>
    <t>February 5, 2010 (United States)</t>
  </si>
  <si>
    <t>Tom Ford</t>
  </si>
  <si>
    <t>Christopher Isherwood</t>
  </si>
  <si>
    <t>24964890.0</t>
  </si>
  <si>
    <t>Fade to Black Productions</t>
  </si>
  <si>
    <t>Now &amp; Later</t>
  </si>
  <si>
    <t>February 18, 2011 (United States)</t>
  </si>
  <si>
    <t>Philippe Diaz</t>
  </si>
  <si>
    <t>Keller Wortham</t>
  </si>
  <si>
    <t>1808.0</t>
  </si>
  <si>
    <t>Cinema Libre Studio</t>
  </si>
  <si>
    <t>Pirate Radio</t>
  </si>
  <si>
    <t>36348784.0</t>
  </si>
  <si>
    <t>Dragonball Evolution</t>
  </si>
  <si>
    <t>55720772.0</t>
  </si>
  <si>
    <t>Spread</t>
  </si>
  <si>
    <t>July 8, 2009 (France)</t>
  </si>
  <si>
    <t>Jason Hall</t>
  </si>
  <si>
    <t>12035862.0</t>
  </si>
  <si>
    <t>Barbarian Films</t>
  </si>
  <si>
    <t>October 1, 2010 (United States)</t>
  </si>
  <si>
    <t>Ray Wright</t>
  </si>
  <si>
    <t>28190603.0</t>
  </si>
  <si>
    <t>The Taking of Pelham 123</t>
  </si>
  <si>
    <t>June 12, 2009 (United States)</t>
  </si>
  <si>
    <t>150166126.0</t>
  </si>
  <si>
    <t>It's Complicated</t>
  </si>
  <si>
    <t>219103655.0</t>
  </si>
  <si>
    <t>August 28, 2009 (United States)</t>
  </si>
  <si>
    <t>39421467.0</t>
  </si>
  <si>
    <t>The Final Destination</t>
  </si>
  <si>
    <t>Nick Zano</t>
  </si>
  <si>
    <t>186167139.0</t>
  </si>
  <si>
    <t>Chloe</t>
  </si>
  <si>
    <t>March 10, 2010 (France)</t>
  </si>
  <si>
    <t>13657649.0</t>
  </si>
  <si>
    <t>Agora</t>
  </si>
  <si>
    <t>October 9, 2009 (Spain)</t>
  </si>
  <si>
    <t>39457342.0</t>
  </si>
  <si>
    <t>Mod Producciones</t>
  </si>
  <si>
    <t>April 23, 2010 (United States)</t>
  </si>
  <si>
    <t>Derrick Borte</t>
  </si>
  <si>
    <t>Randy T. Dinzler</t>
  </si>
  <si>
    <t>7043835.0</t>
  </si>
  <si>
    <t>Echo Lake Entertainment</t>
  </si>
  <si>
    <t>Daybreakers</t>
  </si>
  <si>
    <t>Michael Spierig</t>
  </si>
  <si>
    <t>51417188.0</t>
  </si>
  <si>
    <t>Lone Scherfig</t>
  </si>
  <si>
    <t>Lynn Barber</t>
  </si>
  <si>
    <t>Carey Mulligan</t>
  </si>
  <si>
    <t>26096852.0</t>
  </si>
  <si>
    <t>Crazy Heart</t>
  </si>
  <si>
    <t>Scott Cooper</t>
  </si>
  <si>
    <t>47405566.0</t>
  </si>
  <si>
    <t>Michael Berg</t>
  </si>
  <si>
    <t>886686817.0</t>
  </si>
  <si>
    <t>Crank: High Voltage</t>
  </si>
  <si>
    <t>34572541.0</t>
  </si>
  <si>
    <t>The International</t>
  </si>
  <si>
    <t>Eric Warren Singer</t>
  </si>
  <si>
    <t>60253843.0</t>
  </si>
  <si>
    <t>The Uninvited</t>
  </si>
  <si>
    <t>Charles Guard</t>
  </si>
  <si>
    <t>Craig Rosenberg</t>
  </si>
  <si>
    <t>Emily Browning</t>
  </si>
  <si>
    <t>41633384.0</t>
  </si>
  <si>
    <t>Todd Farmer</t>
  </si>
  <si>
    <t>Jensen Ackles</t>
  </si>
  <si>
    <t>100734718.0</t>
  </si>
  <si>
    <t>Julie &amp; Julia</t>
  </si>
  <si>
    <t>129540522.0</t>
  </si>
  <si>
    <t>Confessions of a Shopaholic</t>
  </si>
  <si>
    <t>Tracey Jackson</t>
  </si>
  <si>
    <t>Isla Fisher</t>
  </si>
  <si>
    <t>108394089.0</t>
  </si>
  <si>
    <t>Race to Witch Mountain</t>
  </si>
  <si>
    <t>106387141.0</t>
  </si>
  <si>
    <t>September 9, 2009 (United States)</t>
  </si>
  <si>
    <t>Shane Acker</t>
  </si>
  <si>
    <t>Pamela Pettler</t>
  </si>
  <si>
    <t>48428063.0</t>
  </si>
  <si>
    <t>The Young Victoria</t>
  </si>
  <si>
    <t>Jean-Marc Vallée</t>
  </si>
  <si>
    <t>Emily Blunt</t>
  </si>
  <si>
    <t>29196409.0</t>
  </si>
  <si>
    <t>GK Films</t>
  </si>
  <si>
    <t>Splice</t>
  </si>
  <si>
    <t>June 4, 2010 (United States)</t>
  </si>
  <si>
    <t>27127620.0</t>
  </si>
  <si>
    <t>A Prophet</t>
  </si>
  <si>
    <t>March 26, 2010 (United States)</t>
  </si>
  <si>
    <t>Thomas Bidegain</t>
  </si>
  <si>
    <t>Tahar Rahim</t>
  </si>
  <si>
    <t>17874044.0</t>
  </si>
  <si>
    <t>My Sister's Keeper</t>
  </si>
  <si>
    <t>June 26, 2009 (United States)</t>
  </si>
  <si>
    <t>95714875.0</t>
  </si>
  <si>
    <t>Curmudgeon Films</t>
  </si>
  <si>
    <t>Bride Wars</t>
  </si>
  <si>
    <t>Greg DePaul</t>
  </si>
  <si>
    <t>115375850.0</t>
  </si>
  <si>
    <t>Surrogates</t>
  </si>
  <si>
    <t>Michael Ferris</t>
  </si>
  <si>
    <t>122444772.0</t>
  </si>
  <si>
    <t>Valhalla Rising</t>
  </si>
  <si>
    <t>March 31, 2010 (Denmark)</t>
  </si>
  <si>
    <t>282737.0</t>
  </si>
  <si>
    <t>Funny People</t>
  </si>
  <si>
    <t>71585235.0</t>
  </si>
  <si>
    <t>Saw VI</t>
  </si>
  <si>
    <t>October 23, 2009 (United States)</t>
  </si>
  <si>
    <t>Kevin Greutert</t>
  </si>
  <si>
    <t>68234154.0</t>
  </si>
  <si>
    <t>Fish Tank</t>
  </si>
  <si>
    <t>September 11, 2009 (United Kingdom)</t>
  </si>
  <si>
    <t>Andrea Arnold</t>
  </si>
  <si>
    <t>Katie Jarvis</t>
  </si>
  <si>
    <t>2404300.0</t>
  </si>
  <si>
    <t>Push</t>
  </si>
  <si>
    <t>David Bourla</t>
  </si>
  <si>
    <t>48858618.0</t>
  </si>
  <si>
    <t>After.Life</t>
  </si>
  <si>
    <t>December 16, 2009 (Brazil)</t>
  </si>
  <si>
    <t>Agnieszka Wojtowicz-Vosloo</t>
  </si>
  <si>
    <t>2425535.0</t>
  </si>
  <si>
    <t>Lleju Productions</t>
  </si>
  <si>
    <t>Nine</t>
  </si>
  <si>
    <t>54004950.0</t>
  </si>
  <si>
    <t>Obsessed</t>
  </si>
  <si>
    <t>Steve Shill</t>
  </si>
  <si>
    <t>73830347.0</t>
  </si>
  <si>
    <t>Paul Blart: Mall Cop</t>
  </si>
  <si>
    <t>183348429.0</t>
  </si>
  <si>
    <t>The Box</t>
  </si>
  <si>
    <t>33334176.0</t>
  </si>
  <si>
    <t>16443609.0</t>
  </si>
  <si>
    <t>Brüno</t>
  </si>
  <si>
    <t>138805831.0</t>
  </si>
  <si>
    <t>I Love You, Beth Cooper</t>
  </si>
  <si>
    <t>Hayden Panettiere</t>
  </si>
  <si>
    <t>15821907.0</t>
  </si>
  <si>
    <t>Odette Annable</t>
  </si>
  <si>
    <t>76514050.0</t>
  </si>
  <si>
    <t>Thirst</t>
  </si>
  <si>
    <t>April 30, 2009 (South Korea)</t>
  </si>
  <si>
    <t>Émile Zola</t>
  </si>
  <si>
    <t>13085023.0</t>
  </si>
  <si>
    <t>Jamal Woolard</t>
  </si>
  <si>
    <t>44420167.0</t>
  </si>
  <si>
    <t>Serious Moonlight</t>
  </si>
  <si>
    <t>Cheryl Hines</t>
  </si>
  <si>
    <t>348327.0</t>
  </si>
  <si>
    <t>All About Steve</t>
  </si>
  <si>
    <t>Phil Traill</t>
  </si>
  <si>
    <t>40105542.0</t>
  </si>
  <si>
    <t>Old Dogs</t>
  </si>
  <si>
    <t>96753696.0</t>
  </si>
  <si>
    <t>Nowhere Boy</t>
  </si>
  <si>
    <t>December 25, 2009 (United Kingdom)</t>
  </si>
  <si>
    <t>Sam Taylor-Johnson</t>
  </si>
  <si>
    <t>Julia Baird</t>
  </si>
  <si>
    <t>Aaron Taylor-Johnson</t>
  </si>
  <si>
    <t>6577779.0</t>
  </si>
  <si>
    <t>The Girlfriend Experience</t>
  </si>
  <si>
    <t>Sasha Grey</t>
  </si>
  <si>
    <t>1060941.0</t>
  </si>
  <si>
    <t>Magnolia Pictures</t>
  </si>
  <si>
    <t>The Girl Who Played with Fire</t>
  </si>
  <si>
    <t>August 27, 2010 (United States)</t>
  </si>
  <si>
    <t>Daniel Alfredson</t>
  </si>
  <si>
    <t>Jonas Frykberg</t>
  </si>
  <si>
    <t>Noomi Rapace</t>
  </si>
  <si>
    <t>67153225.0</t>
  </si>
  <si>
    <t>Ghosts of Girlfriends Past</t>
  </si>
  <si>
    <t>37500000.0</t>
  </si>
  <si>
    <t>102366815.0</t>
  </si>
  <si>
    <t>Jon Shestack Productions</t>
  </si>
  <si>
    <t>The Haunting in Connecticut</t>
  </si>
  <si>
    <t>Peter Cornwell</t>
  </si>
  <si>
    <t>77578320.0</t>
  </si>
  <si>
    <t>January 7, 2011 (United States)</t>
  </si>
  <si>
    <t>20768906.0</t>
  </si>
  <si>
    <t>Bad Lieutenant: Port of Call New Orleans</t>
  </si>
  <si>
    <t>William M. Finkelstein</t>
  </si>
  <si>
    <t>10606422.0</t>
  </si>
  <si>
    <t>Black Dynamite</t>
  </si>
  <si>
    <t>January 13, 2010 (France)</t>
  </si>
  <si>
    <t>Scott Sanders</t>
  </si>
  <si>
    <t>296557.0</t>
  </si>
  <si>
    <t>March 5, 2010 (United States)</t>
  </si>
  <si>
    <t>Michael C. Martin</t>
  </si>
  <si>
    <t>45719985.0</t>
  </si>
  <si>
    <t>In the Loop</t>
  </si>
  <si>
    <t>Armando Iannucci</t>
  </si>
  <si>
    <t>Jesse Armstrong</t>
  </si>
  <si>
    <t>Tom Hollander</t>
  </si>
  <si>
    <t>7787487.0</t>
  </si>
  <si>
    <t>The White Ribbon</t>
  </si>
  <si>
    <t>Christian Friedel</t>
  </si>
  <si>
    <t>19319671.0</t>
  </si>
  <si>
    <t>The Boondock Saints II: All Saints Day</t>
  </si>
  <si>
    <t>Sean Patrick Flanery</t>
  </si>
  <si>
    <t>10629321.0</t>
  </si>
  <si>
    <t>Whatever Works</t>
  </si>
  <si>
    <t>July 3, 2009 (United States)</t>
  </si>
  <si>
    <t>36020534.0</t>
  </si>
  <si>
    <t>Hannah Montana: The Movie</t>
  </si>
  <si>
    <t>Dan Berendsen</t>
  </si>
  <si>
    <t>Miley Cyrus</t>
  </si>
  <si>
    <t>155545279.0</t>
  </si>
  <si>
    <t>It's a Laugh Productions</t>
  </si>
  <si>
    <t>Darbareye Elly</t>
  </si>
  <si>
    <t>June 6, 2009 (Iran)</t>
  </si>
  <si>
    <t>Asghar Farhadi</t>
  </si>
  <si>
    <t>Golshifteh Farahani</t>
  </si>
  <si>
    <t>879422.0</t>
  </si>
  <si>
    <t>Dreamlab</t>
  </si>
  <si>
    <t>Alvin and the Chipmunks: the Squeakquel</t>
  </si>
  <si>
    <t>443140005.0</t>
  </si>
  <si>
    <t>12 Rounds</t>
  </si>
  <si>
    <t>Daniel Kunka</t>
  </si>
  <si>
    <t>17280326.0</t>
  </si>
  <si>
    <t>Survival of the Dead</t>
  </si>
  <si>
    <t>May 6, 2010 (Germany)</t>
  </si>
  <si>
    <t>Alan Van Sprang</t>
  </si>
  <si>
    <t>386078.0</t>
  </si>
  <si>
    <t>Blank of the Dead Productions</t>
  </si>
  <si>
    <t>Kevin Tancharoen</t>
  </si>
  <si>
    <t>77211836.0</t>
  </si>
  <si>
    <t>I Am Love</t>
  </si>
  <si>
    <t>July 23, 2010 (United States)</t>
  </si>
  <si>
    <t>Luca Guadagnino</t>
  </si>
  <si>
    <t>Barbara Alberti</t>
  </si>
  <si>
    <t>12014663.0</t>
  </si>
  <si>
    <t>First Sun</t>
  </si>
  <si>
    <t>The House of the Devil</t>
  </si>
  <si>
    <t>April 25, 2009 (Brazil)</t>
  </si>
  <si>
    <t>Ti West</t>
  </si>
  <si>
    <t>Jocelin Donahue</t>
  </si>
  <si>
    <t>101215.0</t>
  </si>
  <si>
    <t>MPI Media Group</t>
  </si>
  <si>
    <t>Middle Men</t>
  </si>
  <si>
    <t>August 6, 2010 (United States)</t>
  </si>
  <si>
    <t>754301.0</t>
  </si>
  <si>
    <t>Astro Boy</t>
  </si>
  <si>
    <t>39886986.0</t>
  </si>
  <si>
    <t>Imagi Animation Studios</t>
  </si>
  <si>
    <t>Carriers</t>
  </si>
  <si>
    <t>September 2, 2009 (Indonesia)</t>
  </si>
  <si>
    <t>David Pastor</t>
  </si>
  <si>
    <t>Àlex Pastor</t>
  </si>
  <si>
    <t>5805279.0</t>
  </si>
  <si>
    <t>My Life in Ruins</t>
  </si>
  <si>
    <t>Mike Reiss</t>
  </si>
  <si>
    <t>20458873.0</t>
  </si>
  <si>
    <t>26 Films</t>
  </si>
  <si>
    <t>G-Force</t>
  </si>
  <si>
    <t>Hoyt Yeatman</t>
  </si>
  <si>
    <t>292817898.0</t>
  </si>
  <si>
    <t>Did You Hear About the Morgans?</t>
  </si>
  <si>
    <t>85280250.0</t>
  </si>
  <si>
    <t>Away We Go</t>
  </si>
  <si>
    <t>Dave Eggers</t>
  </si>
  <si>
    <t>John Krasinski</t>
  </si>
  <si>
    <t>15779455.0</t>
  </si>
  <si>
    <t>Love Happens</t>
  </si>
  <si>
    <t>36088028.0</t>
  </si>
  <si>
    <t>The Girl Who Kicked the Hornet's Nest</t>
  </si>
  <si>
    <t>November 12, 2010 (United States)</t>
  </si>
  <si>
    <t>44276335.0</t>
  </si>
  <si>
    <t>Film i Väst</t>
  </si>
  <si>
    <t>19651093.0</t>
  </si>
  <si>
    <t>Observe and Report</t>
  </si>
  <si>
    <t>26973554.0</t>
  </si>
  <si>
    <t>De Line Pictures</t>
  </si>
  <si>
    <t>Bright Star</t>
  </si>
  <si>
    <t>14374652.0</t>
  </si>
  <si>
    <t>Harry Brown</t>
  </si>
  <si>
    <t>May 14, 2010 (United States)</t>
  </si>
  <si>
    <t>Daniel Barber</t>
  </si>
  <si>
    <t>Gary Young</t>
  </si>
  <si>
    <t>10371451.0</t>
  </si>
  <si>
    <t>Marv Films</t>
  </si>
  <si>
    <t>Duplicity</t>
  </si>
  <si>
    <t>78176181.0</t>
  </si>
  <si>
    <t>The Pink Panther 2</t>
  </si>
  <si>
    <t>76025134.0</t>
  </si>
  <si>
    <t>The Informant!</t>
  </si>
  <si>
    <t>Scott Z. Burns</t>
  </si>
  <si>
    <t>41771168.0</t>
  </si>
  <si>
    <t>The Answer Man</t>
  </si>
  <si>
    <t>December 30, 2009 (France)</t>
  </si>
  <si>
    <t>John Hindman</t>
  </si>
  <si>
    <t>26676.0</t>
  </si>
  <si>
    <t>120dB Films</t>
  </si>
  <si>
    <t>Planet 51</t>
  </si>
  <si>
    <t>Jorge Blanco</t>
  </si>
  <si>
    <t>Joe Stillman</t>
  </si>
  <si>
    <t>105647102.0</t>
  </si>
  <si>
    <t>Crossing Over</t>
  </si>
  <si>
    <t>February 26, 2009 (Bahrain)</t>
  </si>
  <si>
    <t>3676533.0</t>
  </si>
  <si>
    <t>Madea Goes to Jail</t>
  </si>
  <si>
    <t>90508336.0</t>
  </si>
  <si>
    <t>325286646.0</t>
  </si>
  <si>
    <t>Sin Nombre</t>
  </si>
  <si>
    <t>Cary Joji Fukunaga</t>
  </si>
  <si>
    <t>Paulina Gaitan</t>
  </si>
  <si>
    <t>5102705.0</t>
  </si>
  <si>
    <t>Scion Films</t>
  </si>
  <si>
    <t>Raymond De Felitta</t>
  </si>
  <si>
    <t>7878856.0</t>
  </si>
  <si>
    <t>CineSon Entertainment</t>
  </si>
  <si>
    <t>Coco Before Chanel</t>
  </si>
  <si>
    <t>Edmonde Charles-Roux</t>
  </si>
  <si>
    <t>50812934.0</t>
  </si>
  <si>
    <t>Haut et Court</t>
  </si>
  <si>
    <t>Dead Snow</t>
  </si>
  <si>
    <t>January 9, 2009 (Norway)</t>
  </si>
  <si>
    <t>Tommy Wirkola</t>
  </si>
  <si>
    <t>Jeppe Beck Laursen</t>
  </si>
  <si>
    <t>2166797.0</t>
  </si>
  <si>
    <t>Euforia Film</t>
  </si>
  <si>
    <t>Summer Wars</t>
  </si>
  <si>
    <t>August 1, 2009 (Japan)</t>
  </si>
  <si>
    <t>Mamoru Hosoda</t>
  </si>
  <si>
    <t>Ryûnosuke Kamiki</t>
  </si>
  <si>
    <t>18434328.0</t>
  </si>
  <si>
    <t>The Messenger</t>
  </si>
  <si>
    <t>Oren Moverman</t>
  </si>
  <si>
    <t>Alessandro Camon</t>
  </si>
  <si>
    <t>Ben Foster</t>
  </si>
  <si>
    <t>1595417.0</t>
  </si>
  <si>
    <t>Oscilloscope</t>
  </si>
  <si>
    <t>Bitch Slap</t>
  </si>
  <si>
    <t>November 6, 2009 (Finland)</t>
  </si>
  <si>
    <t>Rick Jacobson</t>
  </si>
  <si>
    <t>Julia Voth</t>
  </si>
  <si>
    <t>439587.0</t>
  </si>
  <si>
    <t>Bombshell Pictures</t>
  </si>
  <si>
    <t>The Soloist</t>
  </si>
  <si>
    <t>38332994.0</t>
  </si>
  <si>
    <t>World's Greatest Dad</t>
  </si>
  <si>
    <t>September 24, 2010 (Ireland)</t>
  </si>
  <si>
    <t>221805.0</t>
  </si>
  <si>
    <t>Whiteout</t>
  </si>
  <si>
    <t>Jon Hoeber</t>
  </si>
  <si>
    <t>17976667.0</t>
  </si>
  <si>
    <t>Beyond a Reasonable Doubt</t>
  </si>
  <si>
    <t>July 10, 2009 (Spain)</t>
  </si>
  <si>
    <t>4515258.0</t>
  </si>
  <si>
    <t>Autonomous Films</t>
  </si>
  <si>
    <t>Paper Man</t>
  </si>
  <si>
    <t>May 1, 2014 (South Korea)</t>
  </si>
  <si>
    <t>Kieran Mulroney</t>
  </si>
  <si>
    <t>Michele Mulroney</t>
  </si>
  <si>
    <t>13514.0</t>
  </si>
  <si>
    <t>The Secret of Kells</t>
  </si>
  <si>
    <t>June 22, 2016 (United States)</t>
  </si>
  <si>
    <t>Tomm Moore</t>
  </si>
  <si>
    <t>Evan McGuire</t>
  </si>
  <si>
    <t>1803412.0</t>
  </si>
  <si>
    <t>The Disappearance of Alice Creed</t>
  </si>
  <si>
    <t>April 30, 2010 (United Kingdom)</t>
  </si>
  <si>
    <t>J Blakeson</t>
  </si>
  <si>
    <t>Gemma Arterton</t>
  </si>
  <si>
    <t>896919.0</t>
  </si>
  <si>
    <t>CinemaNX</t>
  </si>
  <si>
    <t>The Goods: Live Hard, Sell Hard</t>
  </si>
  <si>
    <t>Neal Brennan</t>
  </si>
  <si>
    <t>Andy Stock</t>
  </si>
  <si>
    <t>15300885.0</t>
  </si>
  <si>
    <t>Miss March</t>
  </si>
  <si>
    <t>Zach Cregger</t>
  </si>
  <si>
    <t>4591629.0</t>
  </si>
  <si>
    <t>Cirque du Freak: the Vampire's Assistant</t>
  </si>
  <si>
    <t>Chris Massoglia</t>
  </si>
  <si>
    <t>39291383.0</t>
  </si>
  <si>
    <t>Aliens in the Attic</t>
  </si>
  <si>
    <t>Ashley Tisdale</t>
  </si>
  <si>
    <t>57881056.0</t>
  </si>
  <si>
    <t>Street Fighter: The Legend of Chun-Li</t>
  </si>
  <si>
    <t>February 27, 2009 (United States)</t>
  </si>
  <si>
    <t>Justin Marks</t>
  </si>
  <si>
    <t>Kristin Kreuk</t>
  </si>
  <si>
    <t>12764201.0</t>
  </si>
  <si>
    <t>Hyde Park Entertainment</t>
  </si>
  <si>
    <t>Daniel and Ana</t>
  </si>
  <si>
    <t>Michel Franco</t>
  </si>
  <si>
    <t>Dario Yazbek Bernal</t>
  </si>
  <si>
    <t>2372.0</t>
  </si>
  <si>
    <t>Alameda Films</t>
  </si>
  <si>
    <t>Broken Embraces</t>
  </si>
  <si>
    <t>37472736.0</t>
  </si>
  <si>
    <t>Universal Pictures International (UPI)</t>
  </si>
  <si>
    <t>Fighting</t>
  </si>
  <si>
    <t>Robert Munic</t>
  </si>
  <si>
    <t>32482728.0</t>
  </si>
  <si>
    <t>The Damned United</t>
  </si>
  <si>
    <t>March 27, 2009 (United Kingdom)</t>
  </si>
  <si>
    <t>Tom Hooper</t>
  </si>
  <si>
    <t>4091378.0</t>
  </si>
  <si>
    <t>Gentlemen Broncos</t>
  </si>
  <si>
    <t>May 27, 2010 (Germany)</t>
  </si>
  <si>
    <t>Michael Angarano</t>
  </si>
  <si>
    <t>118492.0</t>
  </si>
  <si>
    <t>Bronco Productions</t>
  </si>
  <si>
    <t>Chéri</t>
  </si>
  <si>
    <t>July 17, 2009 (United States)</t>
  </si>
  <si>
    <t>9368242.0</t>
  </si>
  <si>
    <t>Bill Kenwright Films</t>
  </si>
  <si>
    <t>Tanner Hall</t>
  </si>
  <si>
    <t>January 15, 2015 (Sweden)</t>
  </si>
  <si>
    <t>Francesca Gregorini</t>
  </si>
  <si>
    <t>Tatiana von Fürstenberg</t>
  </si>
  <si>
    <t>Rooney Mara</t>
  </si>
  <si>
    <t>Two Prong Lesson</t>
  </si>
  <si>
    <t>Cracks</t>
  </si>
  <si>
    <t>March 18, 2011 (United States)</t>
  </si>
  <si>
    <t>Jordan Scott</t>
  </si>
  <si>
    <t>Ben Court</t>
  </si>
  <si>
    <t>Eva Green</t>
  </si>
  <si>
    <t>101860.0</t>
  </si>
  <si>
    <t>Antena 3 Films</t>
  </si>
  <si>
    <t>[Rec]²</t>
  </si>
  <si>
    <t>October 2, 2009 (Spain)</t>
  </si>
  <si>
    <t>Jonathan D. Mellor</t>
  </si>
  <si>
    <t>18853164.0</t>
  </si>
  <si>
    <t>Filmax</t>
  </si>
  <si>
    <t>July 16, 2010 (United States)</t>
  </si>
  <si>
    <t>2100000.0</t>
  </si>
  <si>
    <t>836836967.0</t>
  </si>
  <si>
    <t>May 7, 2010 (United States)</t>
  </si>
  <si>
    <t>746000.0</t>
  </si>
  <si>
    <t>623933331.0</t>
  </si>
  <si>
    <t>February 19, 2010 (United States)</t>
  </si>
  <si>
    <t>294805697.0</t>
  </si>
  <si>
    <t>August 13, 2010 (United States)</t>
  </si>
  <si>
    <t>48917974.0</t>
  </si>
  <si>
    <t>Grown Ups</t>
  </si>
  <si>
    <t>June 25, 2010 (United States)</t>
  </si>
  <si>
    <t>271457301.0</t>
  </si>
  <si>
    <t>March 12, 2010 (United States)</t>
  </si>
  <si>
    <t>Jim Field Smith</t>
  </si>
  <si>
    <t>Jay Baruchel</t>
  </si>
  <si>
    <t>49779728.0</t>
  </si>
  <si>
    <t>April 16, 2010 (United States)</t>
  </si>
  <si>
    <t>96188903.0</t>
  </si>
  <si>
    <t>December 17, 2010 (United States)</t>
  </si>
  <si>
    <t>716000.0</t>
  </si>
  <si>
    <t>Mark Heyman</t>
  </si>
  <si>
    <t>329398046.0</t>
  </si>
  <si>
    <t>September 17, 2010 (United States)</t>
  </si>
  <si>
    <t>363000.0</t>
  </si>
  <si>
    <t>Peter Craig</t>
  </si>
  <si>
    <t>154026136.0</t>
  </si>
  <si>
    <t>November 19, 2010 (United States)</t>
  </si>
  <si>
    <t>495000.0</t>
  </si>
  <si>
    <t>977043483.0</t>
  </si>
  <si>
    <t>Flipped</t>
  </si>
  <si>
    <t>September 10, 2010 (United States)</t>
  </si>
  <si>
    <t>Madeline Carroll</t>
  </si>
  <si>
    <t>4324817.0</t>
  </si>
  <si>
    <t>645000.0</t>
  </si>
  <si>
    <t>224920375.0</t>
  </si>
  <si>
    <t>321669741.0</t>
  </si>
  <si>
    <t>Monsters</t>
  </si>
  <si>
    <t>December 3, 2010 (United Kingdom)</t>
  </si>
  <si>
    <t>Gareth Edwards</t>
  </si>
  <si>
    <t>Scoot McNairy</t>
  </si>
  <si>
    <t>5060438.0</t>
  </si>
  <si>
    <t>Protagonist Pictures</t>
  </si>
  <si>
    <t>April 1, 2011 (United States)</t>
  </si>
  <si>
    <t>99557032.0</t>
  </si>
  <si>
    <t>FilmDistrict</t>
  </si>
  <si>
    <t>November 24, 2010 (United States)</t>
  </si>
  <si>
    <t>417000.0</t>
  </si>
  <si>
    <t>Nathan Greno</t>
  </si>
  <si>
    <t>260000000.0</t>
  </si>
  <si>
    <t>592462816.0</t>
  </si>
  <si>
    <t>RED</t>
  </si>
  <si>
    <t>October 15, 2010 (United States)</t>
  </si>
  <si>
    <t>199006387.0</t>
  </si>
  <si>
    <t>I Spit on Your Grave</t>
  </si>
  <si>
    <t>January 20, 2011 (Argentina)</t>
  </si>
  <si>
    <t>Steven R. Monroe</t>
  </si>
  <si>
    <t>Adam Rockoff</t>
  </si>
  <si>
    <t>Sarah Butler</t>
  </si>
  <si>
    <t>1278650.0</t>
  </si>
  <si>
    <t>July 1, 2010 (United States)</t>
  </si>
  <si>
    <t>Noah Ringer</t>
  </si>
  <si>
    <t>319713881.0</t>
  </si>
  <si>
    <t>494879471.0</t>
  </si>
  <si>
    <t>September 1, 2010 (United States)</t>
  </si>
  <si>
    <t>67876281.0</t>
  </si>
  <si>
    <t>Incendies</t>
  </si>
  <si>
    <t>January 12, 2011 (France)</t>
  </si>
  <si>
    <t>Lubna Azabal</t>
  </si>
  <si>
    <t>7099598.0</t>
  </si>
  <si>
    <t>micro_scope</t>
  </si>
  <si>
    <t>May 27, 2010 (United States)</t>
  </si>
  <si>
    <t>290745055.0</t>
  </si>
  <si>
    <t>Steve Antin</t>
  </si>
  <si>
    <t>89520336.0</t>
  </si>
  <si>
    <t>392000.0</t>
  </si>
  <si>
    <t>Mia Wasikowska</t>
  </si>
  <si>
    <t>1025468216.0</t>
  </si>
  <si>
    <t>July 9, 2010 (United States)</t>
  </si>
  <si>
    <t>512000.0</t>
  </si>
  <si>
    <t>Pierre Coffin</t>
  </si>
  <si>
    <t>69000000.0</t>
  </si>
  <si>
    <t>543113985.0</t>
  </si>
  <si>
    <t>102820008.0</t>
  </si>
  <si>
    <t>December 22, 2010 (United States)</t>
  </si>
  <si>
    <t>252276927.0</t>
  </si>
  <si>
    <t>December 10, 2010 (United States)</t>
  </si>
  <si>
    <t>278780441.0</t>
  </si>
  <si>
    <t>June 30, 2010 (United States)</t>
  </si>
  <si>
    <t>698491347.0</t>
  </si>
  <si>
    <t>February 12, 2010 (United States)</t>
  </si>
  <si>
    <t>Craig Titley</t>
  </si>
  <si>
    <t>226497209.0</t>
  </si>
  <si>
    <t>April 2, 2010 (United States)</t>
  </si>
  <si>
    <t>Travis Beacham</t>
  </si>
  <si>
    <t>493214993.0</t>
  </si>
  <si>
    <t>The Book of Eli</t>
  </si>
  <si>
    <t>Gary Whitta</t>
  </si>
  <si>
    <t>157107755.0</t>
  </si>
  <si>
    <t>Blue Valentine</t>
  </si>
  <si>
    <t>January 28, 2011 (United States)</t>
  </si>
  <si>
    <t>Derek Cianfrance</t>
  </si>
  <si>
    <t>15440333.0</t>
  </si>
  <si>
    <t>Incentive Filmed Entertainment</t>
  </si>
  <si>
    <t>June 23, 2010 (United States)</t>
  </si>
  <si>
    <t>184000.0</t>
  </si>
  <si>
    <t>Patrick O'Neill</t>
  </si>
  <si>
    <t>117000000.0</t>
  </si>
  <si>
    <t>261989769.0</t>
  </si>
  <si>
    <t>Piranha 3D</t>
  </si>
  <si>
    <t>August 20, 2010 (United States)</t>
  </si>
  <si>
    <t>Pete Goldfinger</t>
  </si>
  <si>
    <t>83188165.0</t>
  </si>
  <si>
    <t>60738797.0</t>
  </si>
  <si>
    <t>274470394.0</t>
  </si>
  <si>
    <t>170458922.0</t>
  </si>
  <si>
    <t>TRON: Legacy</t>
  </si>
  <si>
    <t>Joseph Kosinski</t>
  </si>
  <si>
    <t>Edward Kitsis</t>
  </si>
  <si>
    <t>400063852.0</t>
  </si>
  <si>
    <t>October 8, 2010 (United States)</t>
  </si>
  <si>
    <t>Ian Deitchman</t>
  </si>
  <si>
    <t>105734416.0</t>
  </si>
  <si>
    <t>Josephson Entertainment</t>
  </si>
  <si>
    <t>I Saw the Devil</t>
  </si>
  <si>
    <t>August 12, 2010 (South Korea)</t>
  </si>
  <si>
    <t>Park Hoon-jung</t>
  </si>
  <si>
    <t>Lee Byung-hun</t>
  </si>
  <si>
    <t>12966357.0</t>
  </si>
  <si>
    <t>Softbank Ventures</t>
  </si>
  <si>
    <t>June 18, 2010 (United States)</t>
  </si>
  <si>
    <t>776000.0</t>
  </si>
  <si>
    <t>Lee Unkrich</t>
  </si>
  <si>
    <t>1066970811.0</t>
  </si>
  <si>
    <t>67448651.0</t>
  </si>
  <si>
    <t>Bert V. Royal</t>
  </si>
  <si>
    <t>Emma Stone</t>
  </si>
  <si>
    <t>75026327.0</t>
  </si>
  <si>
    <t>December 25, 2010 (United States)</t>
  </si>
  <si>
    <t>651000.0</t>
  </si>
  <si>
    <t>David Seidler</t>
  </si>
  <si>
    <t>427374317.0</t>
  </si>
  <si>
    <t>129190869.0</t>
  </si>
  <si>
    <t>Closest to the Hole Productions</t>
  </si>
  <si>
    <t>September 3, 2010 (United States)</t>
  </si>
  <si>
    <t>Ethan Maniquis</t>
  </si>
  <si>
    <t>Danny Trejo</t>
  </si>
  <si>
    <t>45491656.0</t>
  </si>
  <si>
    <t>Overnight Films</t>
  </si>
  <si>
    <t>August 31, 2011 (United States)</t>
  </si>
  <si>
    <t>45636368.0</t>
  </si>
  <si>
    <t>November 5, 2010 (United States)</t>
  </si>
  <si>
    <t>Tom McGrath</t>
  </si>
  <si>
    <t>Alan Schoolcraft</t>
  </si>
  <si>
    <t>321885765.0</t>
  </si>
  <si>
    <t>Idris Elba</t>
  </si>
  <si>
    <t>29397654.0</t>
  </si>
  <si>
    <t>167805466.0</t>
  </si>
  <si>
    <t>June 11, 2010 (United States)</t>
  </si>
  <si>
    <t>Christopher Murphey</t>
  </si>
  <si>
    <t>359126022.0</t>
  </si>
  <si>
    <t>Eat Pray Love</t>
  </si>
  <si>
    <t>Ryan Murphy</t>
  </si>
  <si>
    <t>204594016.0</t>
  </si>
  <si>
    <t>July 30, 2010 (United States)</t>
  </si>
  <si>
    <t>Michael Fassbender</t>
  </si>
  <si>
    <t>6890432.0</t>
  </si>
  <si>
    <t>177238796.0</t>
  </si>
  <si>
    <t>Animal Kingdom</t>
  </si>
  <si>
    <t>June 3, 2010 (Australia)</t>
  </si>
  <si>
    <t>David Michôd</t>
  </si>
  <si>
    <t>James Frecheville</t>
  </si>
  <si>
    <t>7209912.0</t>
  </si>
  <si>
    <t>Porchlight Films</t>
  </si>
  <si>
    <t>Josh Heald</t>
  </si>
  <si>
    <t>64780213.0</t>
  </si>
  <si>
    <t>Prince of Persia: the Sands of Time</t>
  </si>
  <si>
    <t>May 28, 2010 (United States)</t>
  </si>
  <si>
    <t>336365676.0</t>
  </si>
  <si>
    <t>March 19, 2010 (United States)</t>
  </si>
  <si>
    <t>Jackie Filgo</t>
  </si>
  <si>
    <t>Zachary Gordon</t>
  </si>
  <si>
    <t>76196538.0</t>
  </si>
  <si>
    <t>Color Force</t>
  </si>
  <si>
    <t>9918093.0</t>
  </si>
  <si>
    <t>Alex Litvak</t>
  </si>
  <si>
    <t>127233108.0</t>
  </si>
  <si>
    <t>Rodrigo Cortés</t>
  </si>
  <si>
    <t>Chris Sparling</t>
  </si>
  <si>
    <t>19439764.0</t>
  </si>
  <si>
    <t>Audiovisual Aval SGR</t>
  </si>
  <si>
    <t>January 22, 2010 (United States)</t>
  </si>
  <si>
    <t>Scott Stewart</t>
  </si>
  <si>
    <t>Peter Schink</t>
  </si>
  <si>
    <t>Paul Bettany</t>
  </si>
  <si>
    <t>67918658.0</t>
  </si>
  <si>
    <t>Will Fetters</t>
  </si>
  <si>
    <t>Robert Pattinson</t>
  </si>
  <si>
    <t>56032889.0</t>
  </si>
  <si>
    <t>10903312.0</t>
  </si>
  <si>
    <t>293503354.0</t>
  </si>
  <si>
    <t>November 10, 2010 (United States)</t>
  </si>
  <si>
    <t>60040976.0</t>
  </si>
  <si>
    <t>Bad Robot</t>
  </si>
  <si>
    <t>Debra Granik</t>
  </si>
  <si>
    <t>Jennifer Lawrence</t>
  </si>
  <si>
    <t>13796834.0</t>
  </si>
  <si>
    <t>Samuel Bayer</t>
  </si>
  <si>
    <t>115695182.0</t>
  </si>
  <si>
    <t>300228084.0</t>
  </si>
  <si>
    <t>John Luessenhop</t>
  </si>
  <si>
    <t>Peter Allen</t>
  </si>
  <si>
    <t>Chris Brown</t>
  </si>
  <si>
    <t>80205382.0</t>
  </si>
  <si>
    <t>Boy</t>
  </si>
  <si>
    <t>March 25, 2010 (New Zealand)</t>
  </si>
  <si>
    <t>James Rolleston</t>
  </si>
  <si>
    <t>43551154.0</t>
  </si>
  <si>
    <t>Whenua Films</t>
  </si>
  <si>
    <t>The Way Back</t>
  </si>
  <si>
    <t>January 21, 2011 (United States)</t>
  </si>
  <si>
    <t>Slavomir Rawicz</t>
  </si>
  <si>
    <t>24172201.0</t>
  </si>
  <si>
    <t>Exclusive Films</t>
  </si>
  <si>
    <t>Bob DeRosa</t>
  </si>
  <si>
    <t>98159963.0</t>
  </si>
  <si>
    <t>Tucker and Dale vs Evil</t>
  </si>
  <si>
    <t>December 9, 2010 (Kazakhstan)</t>
  </si>
  <si>
    <t>Eli Craig</t>
  </si>
  <si>
    <t>Tyler Labine</t>
  </si>
  <si>
    <t>5224938.0</t>
  </si>
  <si>
    <t>Reliance Big Pictures</t>
  </si>
  <si>
    <t>329000.0</t>
  </si>
  <si>
    <t>Alan R. Cohen</t>
  </si>
  <si>
    <t>211780824.0</t>
  </si>
  <si>
    <t>Chris Messina</t>
  </si>
  <si>
    <t>62695489.0</t>
  </si>
  <si>
    <t>154711438.0</t>
  </si>
  <si>
    <t>Faster</t>
  </si>
  <si>
    <t>35626958.0</t>
  </si>
  <si>
    <t>CBS Films</t>
  </si>
  <si>
    <t>Super</t>
  </si>
  <si>
    <t>June 10, 2011 (Iceland)</t>
  </si>
  <si>
    <t>422618.0</t>
  </si>
  <si>
    <t>It's Kind of a Funny Story</t>
  </si>
  <si>
    <t>Anna Boden</t>
  </si>
  <si>
    <t>Keir Gilchrist</t>
  </si>
  <si>
    <t>6491240.0</t>
  </si>
  <si>
    <t>February 26, 2010 (United States)</t>
  </si>
  <si>
    <t>54806823.0</t>
  </si>
  <si>
    <t>Josh Klausner</t>
  </si>
  <si>
    <t>752600867.0</t>
  </si>
  <si>
    <t>The Chronicles of Narnia: the Voyage of the Dawn Treader</t>
  </si>
  <si>
    <t>Christopher Markus</t>
  </si>
  <si>
    <t>415686217.0</t>
  </si>
  <si>
    <t>Saw: The Final Chapter</t>
  </si>
  <si>
    <t>Let Me In</t>
  </si>
  <si>
    <t>Kodi Smit-McPhee</t>
  </si>
  <si>
    <t>27093592.0</t>
  </si>
  <si>
    <t>Benicio Del Toro</t>
  </si>
  <si>
    <t>34758951.0</t>
  </si>
  <si>
    <t>April 9, 2010 (United States)</t>
  </si>
  <si>
    <t>152263880.0</t>
  </si>
  <si>
    <t>Anand Tucker</t>
  </si>
  <si>
    <t>32686500.0</t>
  </si>
  <si>
    <t>Four Lions</t>
  </si>
  <si>
    <t>May 7, 2010 (United Kingdom)</t>
  </si>
  <si>
    <t>Christopher Morris</t>
  </si>
  <si>
    <t>Will Adamsdale</t>
  </si>
  <si>
    <t>6149356.0</t>
  </si>
  <si>
    <t>310650585.0</t>
  </si>
  <si>
    <t>April 8, 2010 (Malaysia)</t>
  </si>
  <si>
    <t>Floria Sigismondi</t>
  </si>
  <si>
    <t>4681651.0</t>
  </si>
  <si>
    <t>River Road Entertainment</t>
  </si>
  <si>
    <t>July 14, 2010 (United States)</t>
  </si>
  <si>
    <t>215283742.0</t>
  </si>
  <si>
    <t>Jorma Taccone</t>
  </si>
  <si>
    <t>9322895.0</t>
  </si>
  <si>
    <t>March 25, 2010 (Kazakhstan)</t>
  </si>
  <si>
    <t>3843774.0</t>
  </si>
  <si>
    <t>A Bigger Boat</t>
  </si>
  <si>
    <t>Beyond the Black Rainbow</t>
  </si>
  <si>
    <t>April 22, 2011 (United States)</t>
  </si>
  <si>
    <t>Panos Cosmatos</t>
  </si>
  <si>
    <t>Eva Bourne</t>
  </si>
  <si>
    <t>56491.0</t>
  </si>
  <si>
    <t>Chromewood Productions</t>
  </si>
  <si>
    <t>60331447.0</t>
  </si>
  <si>
    <t>Joshua Cordes</t>
  </si>
  <si>
    <t>Eric Balfour</t>
  </si>
  <si>
    <t>66984887.0</t>
  </si>
  <si>
    <t>Uncle Boonmee Who Can Recall His Past Lives</t>
  </si>
  <si>
    <t>September 1, 2010 (France)</t>
  </si>
  <si>
    <t>Apichatpong Weerasethakul</t>
  </si>
  <si>
    <t>Phra Sripariyattiweti</t>
  </si>
  <si>
    <t>Thanapat Saisaymar</t>
  </si>
  <si>
    <t>1214424.0</t>
  </si>
  <si>
    <t>Kick the Machine</t>
  </si>
  <si>
    <t>January 29, 2010 (United States)</t>
  </si>
  <si>
    <t>81126522.0</t>
  </si>
  <si>
    <t>The Man from Nowhere</t>
  </si>
  <si>
    <t>August 5, 2010 (South Korea)</t>
  </si>
  <si>
    <t>Jeong-beom Lee</t>
  </si>
  <si>
    <t>Won Bin</t>
  </si>
  <si>
    <t>44723232.0</t>
  </si>
  <si>
    <t>Cinema Service</t>
  </si>
  <si>
    <t>Ramona and Beezus</t>
  </si>
  <si>
    <t>Joey King</t>
  </si>
  <si>
    <t>27293743.0</t>
  </si>
  <si>
    <t>Trollhunter</t>
  </si>
  <si>
    <t>October 29, 2010 (Norway)</t>
  </si>
  <si>
    <t>André Øvredal</t>
  </si>
  <si>
    <t>Otto Jespersen</t>
  </si>
  <si>
    <t>5341098.0</t>
  </si>
  <si>
    <t>Filmkameratene A/S</t>
  </si>
  <si>
    <t>Katherine Fugate</t>
  </si>
  <si>
    <t>216485654.0</t>
  </si>
  <si>
    <t>Jose Rivera</t>
  </si>
  <si>
    <t>Amanda Seyfried</t>
  </si>
  <si>
    <t>79628830.0</t>
  </si>
  <si>
    <t>114984666.0</t>
  </si>
  <si>
    <t>Jonah Hill</t>
  </si>
  <si>
    <t>91720255.0</t>
  </si>
  <si>
    <t>David Guion</t>
  </si>
  <si>
    <t>86855739.0</t>
  </si>
  <si>
    <t>How Do You Know</t>
  </si>
  <si>
    <t>48668907.0</t>
  </si>
  <si>
    <t>The Secret World of Arrietty</t>
  </si>
  <si>
    <t>February 17, 2012 (United States)</t>
  </si>
  <si>
    <t>Hiromasa Yonebayashi</t>
  </si>
  <si>
    <t>Amy Poehler</t>
  </si>
  <si>
    <t>149411550.0</t>
  </si>
  <si>
    <t>112000000.0</t>
  </si>
  <si>
    <t>237382724.0</t>
  </si>
  <si>
    <t>Submarine</t>
  </si>
  <si>
    <t>March 18, 2011 (United Kingdom)</t>
  </si>
  <si>
    <t>Richard Ayoade</t>
  </si>
  <si>
    <t>Craig Roberts</t>
  </si>
  <si>
    <t>3875173.0</t>
  </si>
  <si>
    <t>112462508.0</t>
  </si>
  <si>
    <t>49843011.0</t>
  </si>
  <si>
    <t>Amy Andelson</t>
  </si>
  <si>
    <t>Sharni Vinson</t>
  </si>
  <si>
    <t>159291809.0</t>
  </si>
  <si>
    <t>The Way</t>
  </si>
  <si>
    <t>November 19, 2010 (Spain)</t>
  </si>
  <si>
    <t>13348704.0</t>
  </si>
  <si>
    <t>Filmax Entertainment</t>
  </si>
  <si>
    <t>Elektra Luxx</t>
  </si>
  <si>
    <t>March 14, 2010 (United States)</t>
  </si>
  <si>
    <t>11514.0</t>
  </si>
  <si>
    <t>Gato Negro Films</t>
  </si>
  <si>
    <t>Black Death</t>
  </si>
  <si>
    <t>June 11, 2010 (United Kingdom)</t>
  </si>
  <si>
    <t>Dario Poloni</t>
  </si>
  <si>
    <t>Eddie Redmayne</t>
  </si>
  <si>
    <t>382879.0</t>
  </si>
  <si>
    <t>Egoli Tossell Pictures</t>
  </si>
  <si>
    <t>Certified Copy</t>
  </si>
  <si>
    <t>March 25, 2011 (United States)</t>
  </si>
  <si>
    <t>7736632.0</t>
  </si>
  <si>
    <t>September 24, 2010 (United States)</t>
  </si>
  <si>
    <t>134748021.0</t>
  </si>
  <si>
    <t>March 31, 2010 (United States)</t>
  </si>
  <si>
    <t>Julie Anne Robinson</t>
  </si>
  <si>
    <t>89137047.0</t>
  </si>
  <si>
    <t>Robb Cullen</t>
  </si>
  <si>
    <t>55611001.0</t>
  </si>
  <si>
    <t>Rubber</t>
  </si>
  <si>
    <t>November 10, 2010 (France)</t>
  </si>
  <si>
    <t>Quentin Dupieux</t>
  </si>
  <si>
    <t>Stephen Spinella</t>
  </si>
  <si>
    <t>101729.0</t>
  </si>
  <si>
    <t>Realitism Films</t>
  </si>
  <si>
    <t>Biutiful</t>
  </si>
  <si>
    <t>February 4, 2011 (United States)</t>
  </si>
  <si>
    <t>25147786.0</t>
  </si>
  <si>
    <t>Menageatroz</t>
  </si>
  <si>
    <t>Moe Jelline</t>
  </si>
  <si>
    <t>32054369.0</t>
  </si>
  <si>
    <t>136333522.0</t>
  </si>
  <si>
    <t>Adi Hasak</t>
  </si>
  <si>
    <t>52844496.0</t>
  </si>
  <si>
    <t>13 Assassins</t>
  </si>
  <si>
    <t>September 25, 2010 (Japan)</t>
  </si>
  <si>
    <t>Kaneo Ikegami</t>
  </si>
  <si>
    <t>Kôji Yakusho</t>
  </si>
  <si>
    <t>18689058.0</t>
  </si>
  <si>
    <t>Sedic International</t>
  </si>
  <si>
    <t>Susanna White</t>
  </si>
  <si>
    <t>93251121.0</t>
  </si>
  <si>
    <t>All Good Things</t>
  </si>
  <si>
    <t>December 3, 2010 (Canada)</t>
  </si>
  <si>
    <t>Andrew Jarecki</t>
  </si>
  <si>
    <t>Marcus Hinchey</t>
  </si>
  <si>
    <t>1754389.0</t>
  </si>
  <si>
    <t>Wild Target</t>
  </si>
  <si>
    <t>June 18, 2010 (United Kingdom)</t>
  </si>
  <si>
    <t>Lucinda Coxon</t>
  </si>
  <si>
    <t>Bill Nighy</t>
  </si>
  <si>
    <t>3494154.0</t>
  </si>
  <si>
    <t>Magic Light Pictures</t>
  </si>
  <si>
    <t>43053376.0</t>
  </si>
  <si>
    <t>Nanette Burstein</t>
  </si>
  <si>
    <t>Geoff LaTulippe</t>
  </si>
  <si>
    <t>42059111.0</t>
  </si>
  <si>
    <t>Somewhere</t>
  </si>
  <si>
    <t>14788642.0</t>
  </si>
  <si>
    <t>Secretariat</t>
  </si>
  <si>
    <t>60321861.0</t>
  </si>
  <si>
    <t>Ip Man 2</t>
  </si>
  <si>
    <t>April 29, 2010 (China)</t>
  </si>
  <si>
    <t>Wilson Yip</t>
  </si>
  <si>
    <t>Tai-lee Chan</t>
  </si>
  <si>
    <t>Donnie Yen</t>
  </si>
  <si>
    <t>15089448.0</t>
  </si>
  <si>
    <t>49050886.0</t>
  </si>
  <si>
    <t>Jonathan Bernstein</t>
  </si>
  <si>
    <t>66166000.0</t>
  </si>
  <si>
    <t>Hereafter</t>
  </si>
  <si>
    <t>October 22, 2010 (United States)</t>
  </si>
  <si>
    <t>106956330.0</t>
  </si>
  <si>
    <t>Miguel Sapochnik</t>
  </si>
  <si>
    <t>18409891.0</t>
  </si>
  <si>
    <t>August 18, 2010 (United States)</t>
  </si>
  <si>
    <t>Jenn Proske</t>
  </si>
  <si>
    <t>80547866.0</t>
  </si>
  <si>
    <t>I'm Still Here</t>
  </si>
  <si>
    <t>September 16, 2010 (Australia)</t>
  </si>
  <si>
    <t>626396.0</t>
  </si>
  <si>
    <t>They Are Going to Kill Us Productions</t>
  </si>
  <si>
    <t>The Whistleblower</t>
  </si>
  <si>
    <t>October 27, 2011 (Germany)</t>
  </si>
  <si>
    <t>Larysa Kondracki</t>
  </si>
  <si>
    <t>1870392.0</t>
  </si>
  <si>
    <t>Tamara Drewe</t>
  </si>
  <si>
    <t>September 10, 2010 (United Kingdom)</t>
  </si>
  <si>
    <t>Posy Simmonds</t>
  </si>
  <si>
    <t>12037973.0</t>
  </si>
  <si>
    <t>Ruby Films</t>
  </si>
  <si>
    <t>Twelve</t>
  </si>
  <si>
    <t>Chace Crawford</t>
  </si>
  <si>
    <t>2648195.0</t>
  </si>
  <si>
    <t>The Housemaid</t>
  </si>
  <si>
    <t>January 26, 2011 (United States)</t>
  </si>
  <si>
    <t>Sang-soo Im</t>
  </si>
  <si>
    <t>Ki-young Kim</t>
  </si>
  <si>
    <t>Jeon Do-yeon</t>
  </si>
  <si>
    <t>15038301.0</t>
  </si>
  <si>
    <t>Sidus FNH-Benex Cinema Fund 1</t>
  </si>
  <si>
    <t>June 9, 2011 (Germany)</t>
  </si>
  <si>
    <t>14311701.0</t>
  </si>
  <si>
    <t>Olympus Pictures</t>
  </si>
  <si>
    <t>Legend of the Guardians: the Owls of Ga'Hoole</t>
  </si>
  <si>
    <t>John Orloff</t>
  </si>
  <si>
    <t>140073390.0</t>
  </si>
  <si>
    <t>Rabbit Hole</t>
  </si>
  <si>
    <t>5144717.0</t>
  </si>
  <si>
    <t>Meek's Cutoff</t>
  </si>
  <si>
    <t>April 15, 2011 (United Kingdom)</t>
  </si>
  <si>
    <t>1205257.0</t>
  </si>
  <si>
    <t>11104555.0</t>
  </si>
  <si>
    <t>Omega Entertainment</t>
  </si>
  <si>
    <t>April 28, 2011 (Israel)</t>
  </si>
  <si>
    <t>Andy Bellin</t>
  </si>
  <si>
    <t>595802.0</t>
  </si>
  <si>
    <t>My Name Is Khan</t>
  </si>
  <si>
    <t>Shibani Bathija</t>
  </si>
  <si>
    <t>42345360.0</t>
  </si>
  <si>
    <t>Last Night</t>
  </si>
  <si>
    <t>February 16, 2011 (France)</t>
  </si>
  <si>
    <t>Massy Tadjedin</t>
  </si>
  <si>
    <t>11042068.0</t>
  </si>
  <si>
    <t>February 11, 2011 (United States)</t>
  </si>
  <si>
    <t>John Wells</t>
  </si>
  <si>
    <t>8087000.0</t>
  </si>
  <si>
    <t>Jay Duplass</t>
  </si>
  <si>
    <t>Mark Duplass</t>
  </si>
  <si>
    <t>9933873.0</t>
  </si>
  <si>
    <t>Dune Entertainment III</t>
  </si>
  <si>
    <t>Michael R. Perry</t>
  </si>
  <si>
    <t>177512032.0</t>
  </si>
  <si>
    <t>The Killer Inside Me</t>
  </si>
  <si>
    <t>June 8, 2010 (United Kingdom)</t>
  </si>
  <si>
    <t>4052191.0</t>
  </si>
  <si>
    <t>Hero Entertainment</t>
  </si>
  <si>
    <t>The Extra Man</t>
  </si>
  <si>
    <t>January 27, 2011 (Greece)</t>
  </si>
  <si>
    <t>Robert Pulcini</t>
  </si>
  <si>
    <t>649626.0</t>
  </si>
  <si>
    <t>6344112.0</t>
  </si>
  <si>
    <t>10300416.0</t>
  </si>
  <si>
    <t>60673972.0</t>
  </si>
  <si>
    <t>Daniel Stamm</t>
  </si>
  <si>
    <t>Huck Botko</t>
  </si>
  <si>
    <t>Patrick Fabian</t>
  </si>
  <si>
    <t>69432527.0</t>
  </si>
  <si>
    <t>Dirty Girl</t>
  </si>
  <si>
    <t>July 7, 2011 (Thailand)</t>
  </si>
  <si>
    <t>Abe Sylvia</t>
  </si>
  <si>
    <t>Juno Temple</t>
  </si>
  <si>
    <t>143485.0</t>
  </si>
  <si>
    <t>London Boulevard</t>
  </si>
  <si>
    <t>November 26, 2010 (United Kingdom)</t>
  </si>
  <si>
    <t>8307227.0</t>
  </si>
  <si>
    <t>December 3, 2010 (United States)</t>
  </si>
  <si>
    <t>25806953.0</t>
  </si>
  <si>
    <t>The Silence</t>
  </si>
  <si>
    <t>August 19, 2010 (Germany)</t>
  </si>
  <si>
    <t>Baran bo Odar</t>
  </si>
  <si>
    <t>416675.0</t>
  </si>
  <si>
    <t>Cine Plus</t>
  </si>
  <si>
    <t>Alan Poul</t>
  </si>
  <si>
    <t>Kate Angelo</t>
  </si>
  <si>
    <t>77477008.0</t>
  </si>
  <si>
    <t>What If...</t>
  </si>
  <si>
    <t>April 23, 2010 (Brazil)</t>
  </si>
  <si>
    <t>Dallas Jenkins</t>
  </si>
  <si>
    <t>Chuck Konzelman</t>
  </si>
  <si>
    <t>814906.0</t>
  </si>
  <si>
    <t>10 West Studios</t>
  </si>
  <si>
    <t>Udaan</t>
  </si>
  <si>
    <t>July 16, 2010 (India)</t>
  </si>
  <si>
    <t>Vikramaditya Motwane</t>
  </si>
  <si>
    <t>Rajat Barmecha</t>
  </si>
  <si>
    <t>434862.0</t>
  </si>
  <si>
    <t>UTV Spotboy</t>
  </si>
  <si>
    <t>Don't Be Afraid of the Dark</t>
  </si>
  <si>
    <t>August 26, 2011 (United States)</t>
  </si>
  <si>
    <t>Troy Nixey</t>
  </si>
  <si>
    <t>38269529.0</t>
  </si>
  <si>
    <t>Shana Feste</t>
  </si>
  <si>
    <t>Garrett Hedlund</t>
  </si>
  <si>
    <t>20529194.0</t>
  </si>
  <si>
    <t>Little White Lies</t>
  </si>
  <si>
    <t>October 20, 2010 (Belgium)</t>
  </si>
  <si>
    <t>53319615.0</t>
  </si>
  <si>
    <t>Charlie St. Cloud</t>
  </si>
  <si>
    <t>Craig Pearce</t>
  </si>
  <si>
    <t>48190704.0</t>
  </si>
  <si>
    <t>Snabba Cash</t>
  </si>
  <si>
    <t>January 15, 2010 (Sweden)</t>
  </si>
  <si>
    <t>Daniel Espinosa</t>
  </si>
  <si>
    <t>Joel Kinnaman</t>
  </si>
  <si>
    <t>8444544.0</t>
  </si>
  <si>
    <t>Tre Vänner Produktion AB</t>
  </si>
  <si>
    <t>Stake Land</t>
  </si>
  <si>
    <t>June 17, 2011 (Ireland)</t>
  </si>
  <si>
    <t>Jim Mickle</t>
  </si>
  <si>
    <t>Nick Damici</t>
  </si>
  <si>
    <t>Connor Paolo</t>
  </si>
  <si>
    <t>405380.0</t>
  </si>
  <si>
    <t>Glass Eye Pix</t>
  </si>
  <si>
    <t>Vanishing on 7th Street</t>
  </si>
  <si>
    <t>February 5, 2011 (Japan)</t>
  </si>
  <si>
    <t>Anthony Jaswinski</t>
  </si>
  <si>
    <t>1671196.0</t>
  </si>
  <si>
    <t>Herrick Entertainment</t>
  </si>
  <si>
    <t>Barney's Version</t>
  </si>
  <si>
    <t>Richard J. Lewis</t>
  </si>
  <si>
    <t>12106921.0</t>
  </si>
  <si>
    <t>36015260.0</t>
  </si>
  <si>
    <t>Mediapro</t>
  </si>
  <si>
    <t>April 15, 2011 (United States)</t>
  </si>
  <si>
    <t>James D. Solomon</t>
  </si>
  <si>
    <t>15625544.0</t>
  </si>
  <si>
    <t>The American Film Company</t>
  </si>
  <si>
    <t>Furry Vengeance</t>
  </si>
  <si>
    <t>Michael Carnes</t>
  </si>
  <si>
    <t>36351945.0</t>
  </si>
  <si>
    <t>The Tempest</t>
  </si>
  <si>
    <t>January 7, 2011 (Brazil)</t>
  </si>
  <si>
    <t>405861.0</t>
  </si>
  <si>
    <t>Henry's Crime</t>
  </si>
  <si>
    <t>January 14, 2011 (United Kingdom)</t>
  </si>
  <si>
    <t>Malcolm Venville</t>
  </si>
  <si>
    <t>Sacha Gervasi</t>
  </si>
  <si>
    <t>2169799.0</t>
  </si>
  <si>
    <t>Company Films</t>
  </si>
  <si>
    <t>Extraordinary Measures</t>
  </si>
  <si>
    <t>15134293.0</t>
  </si>
  <si>
    <t>Jennifer Ventimilia</t>
  </si>
  <si>
    <t>203509374.0</t>
  </si>
  <si>
    <t>Max Thieriot</t>
  </si>
  <si>
    <t>21500813.0</t>
  </si>
  <si>
    <t>Elle s'appelait Sarah</t>
  </si>
  <si>
    <t>July 22, 2011 (United States)</t>
  </si>
  <si>
    <t>Gilles Paquet-Brenner</t>
  </si>
  <si>
    <t>Tatiana De Rosnay</t>
  </si>
  <si>
    <t>Kristin Scott Thomas</t>
  </si>
  <si>
    <t>24792815.0</t>
  </si>
  <si>
    <t>Hugo Productions</t>
  </si>
  <si>
    <t>The Warrior's Way</t>
  </si>
  <si>
    <t>Sngmoo Lee</t>
  </si>
  <si>
    <t>11103434.0</t>
  </si>
  <si>
    <t>Hatchet II</t>
  </si>
  <si>
    <t>November 2010 (Australia)</t>
  </si>
  <si>
    <t>Danielle Harris</t>
  </si>
  <si>
    <t>156190.0</t>
  </si>
  <si>
    <t>The Trip</t>
  </si>
  <si>
    <t>April 24, 2011 (Greece)</t>
  </si>
  <si>
    <t>3945217.0</t>
  </si>
  <si>
    <t>Baby Cow Productions</t>
  </si>
  <si>
    <t>Hesher</t>
  </si>
  <si>
    <t>June 25, 2011 (Japan)</t>
  </si>
  <si>
    <t>Spencer Susser</t>
  </si>
  <si>
    <t>449702.0</t>
  </si>
  <si>
    <t>The Last Picture Company</t>
  </si>
  <si>
    <t>37981984.0</t>
  </si>
  <si>
    <t>The Perfect Host</t>
  </si>
  <si>
    <t>May 7, 2011 (Japan)</t>
  </si>
  <si>
    <t>Nick Tomnay</t>
  </si>
  <si>
    <t>David Hyde Pierce</t>
  </si>
  <si>
    <t>453708.0</t>
  </si>
  <si>
    <t>Stacey Testro International</t>
  </si>
  <si>
    <t>Love Ranch</t>
  </si>
  <si>
    <t>January 6, 2011 (Netherlands)</t>
  </si>
  <si>
    <t>Mark Jacobson</t>
  </si>
  <si>
    <t>146149.0</t>
  </si>
  <si>
    <t>Aramid Entertainment Fund</t>
  </si>
  <si>
    <t>Love Crime</t>
  </si>
  <si>
    <t>September 2, 2011 (United States)</t>
  </si>
  <si>
    <t>Ludivine Sagnier</t>
  </si>
  <si>
    <t>3696522.0</t>
  </si>
  <si>
    <t>SBS Films</t>
  </si>
  <si>
    <t>Passion Play</t>
  </si>
  <si>
    <t>July 2, 2011 (Taiwan)</t>
  </si>
  <si>
    <t>25603.0</t>
  </si>
  <si>
    <t>Annapurna Productions</t>
  </si>
  <si>
    <t>Kaboom</t>
  </si>
  <si>
    <t>October 6, 2010 (France)</t>
  </si>
  <si>
    <t>Thomas Dekker</t>
  </si>
  <si>
    <t>635162.0</t>
  </si>
  <si>
    <t>October 14, 2011 (United Kingdom)</t>
  </si>
  <si>
    <t>Dan Rush</t>
  </si>
  <si>
    <t>2820490.0</t>
  </si>
  <si>
    <t>Captain America: the First Avenger</t>
  </si>
  <si>
    <t>769000.0</t>
  </si>
  <si>
    <t>Chris Evans</t>
  </si>
  <si>
    <t>370569774.0</t>
  </si>
  <si>
    <t>May 6, 2011 (United States)</t>
  </si>
  <si>
    <t>772000.0</t>
  </si>
  <si>
    <t>Chris Hemsworth</t>
  </si>
  <si>
    <t>449326618.0</t>
  </si>
  <si>
    <t>July 15, 2011 (United States)</t>
  </si>
  <si>
    <t>790000.0</t>
  </si>
  <si>
    <t>1342321665.0</t>
  </si>
  <si>
    <t>November 10, 2011 (Croatia)</t>
  </si>
  <si>
    <t>3741098.0</t>
  </si>
  <si>
    <t>Hydraulx</t>
  </si>
  <si>
    <t>May 13, 2011 (United States)</t>
  </si>
  <si>
    <t>Paul Feig</t>
  </si>
  <si>
    <t>Kristen Wiig</t>
  </si>
  <si>
    <t>288383523.0</t>
  </si>
  <si>
    <t>April 29, 2011 (United States)</t>
  </si>
  <si>
    <t>626137675.0</t>
  </si>
  <si>
    <t>June 10, 2011 (United States)</t>
  </si>
  <si>
    <t>151653750.0</t>
  </si>
  <si>
    <t>September 23, 2011 (United States)</t>
  </si>
  <si>
    <t>110206216.0</t>
  </si>
  <si>
    <t>December 21, 2011 (United States)</t>
  </si>
  <si>
    <t>232617430.0</t>
  </si>
  <si>
    <t>Just Go with It</t>
  </si>
  <si>
    <t>214945591.0</t>
  </si>
  <si>
    <t>The Intouchables</t>
  </si>
  <si>
    <t>November 2, 2011 (France)</t>
  </si>
  <si>
    <t>785000.0</t>
  </si>
  <si>
    <t>Olivier Nakache</t>
  </si>
  <si>
    <t>426588510.0</t>
  </si>
  <si>
    <t>Quad Productions</t>
  </si>
  <si>
    <t>September 16, 2011 (United States)</t>
  </si>
  <si>
    <t>587000.0</t>
  </si>
  <si>
    <t>77187281.0</t>
  </si>
  <si>
    <t>June 17, 2011 (United States)</t>
  </si>
  <si>
    <t>219851172.0</t>
  </si>
  <si>
    <t>April 13, 2012 (United States)</t>
  </si>
  <si>
    <t>Kristen Connolly</t>
  </si>
  <si>
    <t>69935600.0</t>
  </si>
  <si>
    <t>August 10, 2011 (United States)</t>
  </si>
  <si>
    <t>436000.0</t>
  </si>
  <si>
    <t>Tate Taylor</t>
  </si>
  <si>
    <t>216639112.0</t>
  </si>
  <si>
    <t>Crazy, Stupid, Love.</t>
  </si>
  <si>
    <t>July 29, 2011 (United States)</t>
  </si>
  <si>
    <t>487000.0</t>
  </si>
  <si>
    <t>145051197.0</t>
  </si>
  <si>
    <t>Carousel Productions (II)</t>
  </si>
  <si>
    <t>Elizabeth Meriwether</t>
  </si>
  <si>
    <t>149228077.0</t>
  </si>
  <si>
    <t>Pirates of the Caribbean: on Stranger Tides</t>
  </si>
  <si>
    <t>May 20, 2011 (United States)</t>
  </si>
  <si>
    <t>1045713802.0</t>
  </si>
  <si>
    <t>89792502.0</t>
  </si>
  <si>
    <t>September 9, 2011 (United States)</t>
  </si>
  <si>
    <t>445000.0</t>
  </si>
  <si>
    <t>23308615.0</t>
  </si>
  <si>
    <t>May 26, 2011 (United States)</t>
  </si>
  <si>
    <t>Jennifer Yuh Nelson</t>
  </si>
  <si>
    <t>665692281.0</t>
  </si>
  <si>
    <t>Friends with Benefits</t>
  </si>
  <si>
    <t>Keith Merryman</t>
  </si>
  <si>
    <t>Mila Kunis</t>
  </si>
  <si>
    <t>149542245.0</t>
  </si>
  <si>
    <t>November 11, 2011 (United States)</t>
  </si>
  <si>
    <t>Charley Parlapanides</t>
  </si>
  <si>
    <t>Henry Cavill</t>
  </si>
  <si>
    <t>226904017.0</t>
  </si>
  <si>
    <t>June 3, 2011 (United States)</t>
  </si>
  <si>
    <t>657000.0</t>
  </si>
  <si>
    <t>352616690.0</t>
  </si>
  <si>
    <t>United Arab Emirates</t>
  </si>
  <si>
    <t>136515867.0</t>
  </si>
  <si>
    <t>June 24, 2011 (United States)</t>
  </si>
  <si>
    <t>Gene Stupnitsky</t>
  </si>
  <si>
    <t>216197492.0</t>
  </si>
  <si>
    <t>October 28, 2011 (United States)</t>
  </si>
  <si>
    <t>Justin Timberlake</t>
  </si>
  <si>
    <t>173930596.0</t>
  </si>
  <si>
    <t>August 19, 2011 (United States)</t>
  </si>
  <si>
    <t>59389433.0</t>
  </si>
  <si>
    <t>97231420.0</t>
  </si>
  <si>
    <t>January 13, 2012 (United Kingdom)</t>
  </si>
  <si>
    <t>19123767.0</t>
  </si>
  <si>
    <t>466000.0</t>
  </si>
  <si>
    <t>694713380.0</t>
  </si>
  <si>
    <t>Super 8</t>
  </si>
  <si>
    <t>Elle Fanning</t>
  </si>
  <si>
    <t>260095986.0</t>
  </si>
  <si>
    <t>We Need to Talk About Kevin</t>
  </si>
  <si>
    <t>October 21, 2011 (United Kingdom)</t>
  </si>
  <si>
    <t>9232318.0</t>
  </si>
  <si>
    <t>538000.0</t>
  </si>
  <si>
    <t>Bradley Cooper</t>
  </si>
  <si>
    <t>161849455.0</t>
  </si>
  <si>
    <t>Oliver Butcher</t>
  </si>
  <si>
    <t>135710029.0</t>
  </si>
  <si>
    <t>June 29, 2011 (United States)</t>
  </si>
  <si>
    <t>195000000.0</t>
  </si>
  <si>
    <t>1123794079.0</t>
  </si>
  <si>
    <t>Cowboys &amp; Aliens</t>
  </si>
  <si>
    <t>163000000.0</t>
  </si>
  <si>
    <t>174822325.0</t>
  </si>
  <si>
    <t>January 6, 2012 (United States)</t>
  </si>
  <si>
    <t>81529126.0</t>
  </si>
  <si>
    <t>The Twilight Saga: Breaking Dawn - Part 1</t>
  </si>
  <si>
    <t>November 18, 2011 (United States)</t>
  </si>
  <si>
    <t>712205856.0</t>
  </si>
  <si>
    <t>Thomas Dean Donnelly</t>
  </si>
  <si>
    <t>Jason Momoa</t>
  </si>
  <si>
    <t>63523283.0</t>
  </si>
  <si>
    <t>559852396.0</t>
  </si>
  <si>
    <t>March 4, 2011 (United States)</t>
  </si>
  <si>
    <t>245000.0</t>
  </si>
  <si>
    <t>245724603.0</t>
  </si>
  <si>
    <t>Melancholia</t>
  </si>
  <si>
    <t>May 26, 2011 (Denmark)</t>
  </si>
  <si>
    <t>17039814.0</t>
  </si>
  <si>
    <t>Ben Ripley</t>
  </si>
  <si>
    <t>147332697.0</t>
  </si>
  <si>
    <t>October 7, 2011 (United States)</t>
  </si>
  <si>
    <t>299268508.0</t>
  </si>
  <si>
    <t>July 8, 2011 (United States)</t>
  </si>
  <si>
    <t>428000.0</t>
  </si>
  <si>
    <t>Michael Markowitz</t>
  </si>
  <si>
    <t>209838559.0</t>
  </si>
  <si>
    <t>483866518.0</t>
  </si>
  <si>
    <t>The Skin I Live In</t>
  </si>
  <si>
    <t>September 2, 2011 (Spain)</t>
  </si>
  <si>
    <t>Thierry Jonquet</t>
  </si>
  <si>
    <t>33750478.0</t>
  </si>
  <si>
    <t>Blue Haze Entertainment</t>
  </si>
  <si>
    <t>December 16, 2011 (United States)</t>
  </si>
  <si>
    <t>429000.0</t>
  </si>
  <si>
    <t>543848418.0</t>
  </si>
  <si>
    <t>October 21, 2011 (United States)</t>
  </si>
  <si>
    <t>132274484.0</t>
  </si>
  <si>
    <t>Sleeping Beauty</t>
  </si>
  <si>
    <t>December 2, 2011 (United States)</t>
  </si>
  <si>
    <t>Julia Leigh</t>
  </si>
  <si>
    <t>408680.0</t>
  </si>
  <si>
    <t>Screen Australia</t>
  </si>
  <si>
    <t>November 4, 2011 (United States)</t>
  </si>
  <si>
    <t>152930623.0</t>
  </si>
  <si>
    <t>97984015.0</t>
  </si>
  <si>
    <t>December 23, 2011 (United States)</t>
  </si>
  <si>
    <t>120081841.0</t>
  </si>
  <si>
    <t>August 5, 2011 (United States)</t>
  </si>
  <si>
    <t>504000.0</t>
  </si>
  <si>
    <t>Rupert Wyatt</t>
  </si>
  <si>
    <t>Rick Jaffa</t>
  </si>
  <si>
    <t>481800873.0</t>
  </si>
  <si>
    <t>April 8, 2011 (United States)</t>
  </si>
  <si>
    <t>49900000.0</t>
  </si>
  <si>
    <t>28013733.0</t>
  </si>
  <si>
    <t>Brad Furman</t>
  </si>
  <si>
    <t>John Romano</t>
  </si>
  <si>
    <t>86752352.0</t>
  </si>
  <si>
    <t>Zoe Saldana</t>
  </si>
  <si>
    <t>71508440.0</t>
  </si>
  <si>
    <t>July 1, 2011 (United States)</t>
  </si>
  <si>
    <t>75055070.0</t>
  </si>
  <si>
    <t>Shawn Christensen</t>
  </si>
  <si>
    <t>Taylor Lautner</t>
  </si>
  <si>
    <t>82087155.0</t>
  </si>
  <si>
    <t>A Separation</t>
  </si>
  <si>
    <t>March 16, 2011 (Iran)</t>
  </si>
  <si>
    <t>Payman Maadi</t>
  </si>
  <si>
    <t>22926076.0</t>
  </si>
  <si>
    <t>Asghar Farhadi Productions</t>
  </si>
  <si>
    <t>November 23, 2011 (United States)</t>
  </si>
  <si>
    <t>185770310.0</t>
  </si>
  <si>
    <t>50200000.0</t>
  </si>
  <si>
    <t>127869379.0</t>
  </si>
  <si>
    <t>10 Years</t>
  </si>
  <si>
    <t>October 5, 2012 (United States)</t>
  </si>
  <si>
    <t>285984.0</t>
  </si>
  <si>
    <t>Anchor Bay Films</t>
  </si>
  <si>
    <t>The Tree of Life</t>
  </si>
  <si>
    <t>May 17, 2011 (France)</t>
  </si>
  <si>
    <t>58409247.0</t>
  </si>
  <si>
    <t>Cottonwood Pictures</t>
  </si>
  <si>
    <t>The Deep Blue Sea</t>
  </si>
  <si>
    <t>November 25, 2011 (United Kingdom)</t>
  </si>
  <si>
    <t>3143514.0</t>
  </si>
  <si>
    <t>Camberwell / Fly Films</t>
  </si>
  <si>
    <t>Killer Joe</t>
  </si>
  <si>
    <t>June 29, 2012 (United Kingdom)</t>
  </si>
  <si>
    <t>4633668.0</t>
  </si>
  <si>
    <t>34710627.0</t>
  </si>
  <si>
    <t>Kill the Irishman</t>
  </si>
  <si>
    <t>May 11, 2012 (Mexico)</t>
  </si>
  <si>
    <t>1188194.0</t>
  </si>
  <si>
    <t>December 25, 2011 (United States)</t>
  </si>
  <si>
    <t>Jeremy Irvine</t>
  </si>
  <si>
    <t>177584879.0</t>
  </si>
  <si>
    <t>The Change-Up</t>
  </si>
  <si>
    <t>75450437.0</t>
  </si>
  <si>
    <t>The Raid: Redemption</t>
  </si>
  <si>
    <t>Gareth Evans</t>
  </si>
  <si>
    <t>Iko Uwais</t>
  </si>
  <si>
    <t>Indonesia</t>
  </si>
  <si>
    <t>9148519.0</t>
  </si>
  <si>
    <t>Pt. Merantau Films</t>
  </si>
  <si>
    <t>September 29, 2011 (Germany)</t>
  </si>
  <si>
    <t>J.C. Chandor</t>
  </si>
  <si>
    <t>Zachary Quinto</t>
  </si>
  <si>
    <t>19504039.0</t>
  </si>
  <si>
    <t>Before The Door Pictures</t>
  </si>
  <si>
    <t>Martha Marcy May Marlene</t>
  </si>
  <si>
    <t>December 21, 2011 (Sweden)</t>
  </si>
  <si>
    <t>Sean Durkin</t>
  </si>
  <si>
    <t>Elizabeth Olsen</t>
  </si>
  <si>
    <t>4778439.0</t>
  </si>
  <si>
    <t>Seth Lochhead</t>
  </si>
  <si>
    <t>63782078.0</t>
  </si>
  <si>
    <t>September 30, 2011 (United States)</t>
  </si>
  <si>
    <t>320000.0</t>
  </si>
  <si>
    <t>Will Reiser</t>
  </si>
  <si>
    <t>41097853.0</t>
  </si>
  <si>
    <t>December 9, 2011 (United States)</t>
  </si>
  <si>
    <t>177243185.0</t>
  </si>
  <si>
    <t>Hergé</t>
  </si>
  <si>
    <t>373993951.0</t>
  </si>
  <si>
    <t>The Darkest Hour</t>
  </si>
  <si>
    <t>Chris Gorak</t>
  </si>
  <si>
    <t>Jon Spaihts</t>
  </si>
  <si>
    <t>64626786.0</t>
  </si>
  <si>
    <t>August 12, 2011 (United States)</t>
  </si>
  <si>
    <t>Steven Quale</t>
  </si>
  <si>
    <t>Eric Heisserer</t>
  </si>
  <si>
    <t>Nicholas D'Agosto</t>
  </si>
  <si>
    <t>157887643.0</t>
  </si>
  <si>
    <t>149878437.0</t>
  </si>
  <si>
    <t>October 14, 2011 (United States)</t>
  </si>
  <si>
    <t>Kenny Wormald</t>
  </si>
  <si>
    <t>63543328.0</t>
  </si>
  <si>
    <t>You're Next</t>
  </si>
  <si>
    <t>August 23, 2013 (United States)</t>
  </si>
  <si>
    <t>Adam Wingard</t>
  </si>
  <si>
    <t>Simon Barrett</t>
  </si>
  <si>
    <t>26895481.0</t>
  </si>
  <si>
    <t>Snoot Entertainment</t>
  </si>
  <si>
    <t>Zindagi Na Milegi Dobara</t>
  </si>
  <si>
    <t>July 15, 2011 (India)</t>
  </si>
  <si>
    <t>Zoya Akhtar</t>
  </si>
  <si>
    <t>5192743.0</t>
  </si>
  <si>
    <t>Eros Worldwide</t>
  </si>
  <si>
    <t>The Hunter</t>
  </si>
  <si>
    <t>October 6, 2011 (Australia)</t>
  </si>
  <si>
    <t>Daniel Nettheim</t>
  </si>
  <si>
    <t>Alice Addison</t>
  </si>
  <si>
    <t>1680778.0</t>
  </si>
  <si>
    <t>Matthijs van Heijningen Jr.</t>
  </si>
  <si>
    <t>31505287.0</t>
  </si>
  <si>
    <t>February 25, 2011 (United States)</t>
  </si>
  <si>
    <t>40909909.0</t>
  </si>
  <si>
    <t>Ben Zook</t>
  </si>
  <si>
    <t>149673788.0</t>
  </si>
  <si>
    <t>Nick Bakay</t>
  </si>
  <si>
    <t>169852759.0</t>
  </si>
  <si>
    <t>472000.0</t>
  </si>
  <si>
    <t>586764305.0</t>
  </si>
  <si>
    <t>Pete Jones</t>
  </si>
  <si>
    <t>86157237.0</t>
  </si>
  <si>
    <t>May 25, 2012 (United States)</t>
  </si>
  <si>
    <t>136836272.0</t>
  </si>
  <si>
    <t>Blueprint Pictures</t>
  </si>
  <si>
    <t>January 27, 2012 (United States)</t>
  </si>
  <si>
    <t>79781695.0</t>
  </si>
  <si>
    <t>Open Road Films (II)</t>
  </si>
  <si>
    <t>Brian Gatewood</t>
  </si>
  <si>
    <t>34942188.0</t>
  </si>
  <si>
    <t>Topher Grace</t>
  </si>
  <si>
    <t>7550073.0</t>
  </si>
  <si>
    <t>76130093.0</t>
  </si>
  <si>
    <t>Scott M. Gimple</t>
  </si>
  <si>
    <t>132563930.0</t>
  </si>
  <si>
    <t>Battle Los Angeles</t>
  </si>
  <si>
    <t>March 11, 2011 (United States)</t>
  </si>
  <si>
    <t>Christopher Bertolini</t>
  </si>
  <si>
    <t>211819354.0</t>
  </si>
  <si>
    <t>January 14, 2011 (United States)</t>
  </si>
  <si>
    <t>227817248.0</t>
  </si>
  <si>
    <t>Gary McKendry</t>
  </si>
  <si>
    <t>Matt Sherring</t>
  </si>
  <si>
    <t>57084522.0</t>
  </si>
  <si>
    <t>Omnilab Media</t>
  </si>
  <si>
    <t>Shark Night</t>
  </si>
  <si>
    <t>Will Hayes</t>
  </si>
  <si>
    <t>Sara Paxton</t>
  </si>
  <si>
    <t>41363927.0</t>
  </si>
  <si>
    <t>J. Edgar</t>
  </si>
  <si>
    <t>84920539.0</t>
  </si>
  <si>
    <t>David Loucka</t>
  </si>
  <si>
    <t>39984400.0</t>
  </si>
  <si>
    <t>Cliffjack Motion Pictures</t>
  </si>
  <si>
    <t>January 20, 2012 (United States)</t>
  </si>
  <si>
    <t>Gina Carano</t>
  </si>
  <si>
    <t>34513760.0</t>
  </si>
  <si>
    <t>November 10, 2011 (Germany)</t>
  </si>
  <si>
    <t>30519436.0</t>
  </si>
  <si>
    <t>James Bobin</t>
  </si>
  <si>
    <t>165184237.0</t>
  </si>
  <si>
    <t>563749323.0</t>
  </si>
  <si>
    <t>76338111.0</t>
  </si>
  <si>
    <t>Marti Noxon</t>
  </si>
  <si>
    <t>41002607.0</t>
  </si>
  <si>
    <t>47120948.0</t>
  </si>
  <si>
    <t>Enticing Entertainment</t>
  </si>
  <si>
    <t>133432856.0</t>
  </si>
  <si>
    <t>Studio 37</t>
  </si>
  <si>
    <t>Water for Elephants</t>
  </si>
  <si>
    <t>117094902.0</t>
  </si>
  <si>
    <t>Oslo, August 31st</t>
  </si>
  <si>
    <t>August 31, 2011 (Norway)</t>
  </si>
  <si>
    <t>Pierre Drieu La Rochelle</t>
  </si>
  <si>
    <t>1470679.0</t>
  </si>
  <si>
    <t>Motlys</t>
  </si>
  <si>
    <t>The Snowtown Murders</t>
  </si>
  <si>
    <t>May 19, 2011 (Australia)</t>
  </si>
  <si>
    <t>Justin Kurzel</t>
  </si>
  <si>
    <t>Shaun Grant</t>
  </si>
  <si>
    <t>Lucas Pittaway</t>
  </si>
  <si>
    <t>1349387.0</t>
  </si>
  <si>
    <t>Carver Films</t>
  </si>
  <si>
    <t>Jennie Snyder Urman</t>
  </si>
  <si>
    <t>65100369.0</t>
  </si>
  <si>
    <t>The Human Centipede II (Full Sequence)</t>
  </si>
  <si>
    <t>November 2011 (Australia)</t>
  </si>
  <si>
    <t>Laurence R. Harvey</t>
  </si>
  <si>
    <t>170323.0</t>
  </si>
  <si>
    <t>Six Entertainment Company</t>
  </si>
  <si>
    <t>Cory Goodman</t>
  </si>
  <si>
    <t>78309505.0</t>
  </si>
  <si>
    <t>Hamish McColl</t>
  </si>
  <si>
    <t>160078586.0</t>
  </si>
  <si>
    <t>The Inbetweeners</t>
  </si>
  <si>
    <t>August 17, 2011 (United Kingdom)</t>
  </si>
  <si>
    <t>Ben Palmer</t>
  </si>
  <si>
    <t>Iain Morris</t>
  </si>
  <si>
    <t>James Buckley</t>
  </si>
  <si>
    <t>88823111.0</t>
  </si>
  <si>
    <t>Bucky Larson: Born to Be a Star</t>
  </si>
  <si>
    <t>Nick Swardson</t>
  </si>
  <si>
    <t>2530394.0</t>
  </si>
  <si>
    <t>Diary of a Wimpy Kid: Rodrick Rules</t>
  </si>
  <si>
    <t>Gabe Sachs</t>
  </si>
  <si>
    <t>72526996.0</t>
  </si>
  <si>
    <t>Kill List</t>
  </si>
  <si>
    <t>September 2, 2011 (United Kingdom)</t>
  </si>
  <si>
    <t>Ben Wheatley</t>
  </si>
  <si>
    <t>Neil Maskell</t>
  </si>
  <si>
    <t>450275.0</t>
  </si>
  <si>
    <t>Carnage</t>
  </si>
  <si>
    <t>November 18, 2011 (Spain)</t>
  </si>
  <si>
    <t>Yasmina Reza</t>
  </si>
  <si>
    <t>30722632.0</t>
  </si>
  <si>
    <t>SBS Productions</t>
  </si>
  <si>
    <t>Attack the Block</t>
  </si>
  <si>
    <t>May 13, 2011 (United Kingdom)</t>
  </si>
  <si>
    <t>Joe Cornish</t>
  </si>
  <si>
    <t>John Boyega</t>
  </si>
  <si>
    <t>6206022.0</t>
  </si>
  <si>
    <t>The Guard</t>
  </si>
  <si>
    <t>July 7, 2011 (Ireland)</t>
  </si>
  <si>
    <t>John Michael McDonagh</t>
  </si>
  <si>
    <t>19561904.0</t>
  </si>
  <si>
    <t>Reprisal Films</t>
  </si>
  <si>
    <t>Young Adult</t>
  </si>
  <si>
    <t>22939027.0</t>
  </si>
  <si>
    <t>The Devil's Double</t>
  </si>
  <si>
    <t>September 8, 2011 (Netherlands)</t>
  </si>
  <si>
    <t>Dominic Cooper</t>
  </si>
  <si>
    <t>19100000.0</t>
  </si>
  <si>
    <t>5728213.0</t>
  </si>
  <si>
    <t>Corsan</t>
  </si>
  <si>
    <t>October 12, 2011 (France)</t>
  </si>
  <si>
    <t>Mike Cahill</t>
  </si>
  <si>
    <t>Brit Marling</t>
  </si>
  <si>
    <t>1938783.0</t>
  </si>
  <si>
    <t>Artists Public Domain</t>
  </si>
  <si>
    <t>Perfect Sense</t>
  </si>
  <si>
    <t>October 7, 2011 (United Kingdom)</t>
  </si>
  <si>
    <t>Kim Fupz Aakeson</t>
  </si>
  <si>
    <t>933352.0</t>
  </si>
  <si>
    <t>Like Crazy</t>
  </si>
  <si>
    <t>January 27, 2012 (United Kingdom)</t>
  </si>
  <si>
    <t>Drake Doremus</t>
  </si>
  <si>
    <t>Felicity Jones</t>
  </si>
  <si>
    <t>3852409.0</t>
  </si>
  <si>
    <t>What's Your Number?</t>
  </si>
  <si>
    <t>Mark Mylod</t>
  </si>
  <si>
    <t>Karyn Bosnak</t>
  </si>
  <si>
    <t>30426096.0</t>
  </si>
  <si>
    <t>Detachment</t>
  </si>
  <si>
    <t>February 1, 2012 (France)</t>
  </si>
  <si>
    <t>Carl Lund</t>
  </si>
  <si>
    <t>1688710.0</t>
  </si>
  <si>
    <t>Paper Street Films</t>
  </si>
  <si>
    <t>Gnomeo &amp; Juliet</t>
  </si>
  <si>
    <t>Rob Sprackling</t>
  </si>
  <si>
    <t>193967670.0</t>
  </si>
  <si>
    <t>Tom Wheeler</t>
  </si>
  <si>
    <t>554987477.0</t>
  </si>
  <si>
    <t>Daniel Barnz</t>
  </si>
  <si>
    <t>43202283.0</t>
  </si>
  <si>
    <t>The Art of Getting by</t>
  </si>
  <si>
    <t>Gavin Wiesen</t>
  </si>
  <si>
    <t>1892130.0</t>
  </si>
  <si>
    <t>Goldcrest Pictures</t>
  </si>
  <si>
    <t>Simon Curtis</t>
  </si>
  <si>
    <t>Adrian Hodges</t>
  </si>
  <si>
    <t>35057696.0</t>
  </si>
  <si>
    <t>This Must Be the Place</t>
  </si>
  <si>
    <t>August 24, 2011 (France)</t>
  </si>
  <si>
    <t>Paolo Sorrentino</t>
  </si>
  <si>
    <t>11928909.0</t>
  </si>
  <si>
    <t>Indigo Film</t>
  </si>
  <si>
    <t>Butter</t>
  </si>
  <si>
    <t>October 18, 2012 (Russia)</t>
  </si>
  <si>
    <t>Jason A. Micallef</t>
  </si>
  <si>
    <t>175706.0</t>
  </si>
  <si>
    <t>Hurwitz Creative</t>
  </si>
  <si>
    <t>Bernie</t>
  </si>
  <si>
    <t>June 22, 2012 (Iceland)</t>
  </si>
  <si>
    <t>Skip Hollandsworth</t>
  </si>
  <si>
    <t>10173061.0</t>
  </si>
  <si>
    <t>Mandalay Vision</t>
  </si>
  <si>
    <t>Season of the Witch</t>
  </si>
  <si>
    <t>Bragi F. Schut</t>
  </si>
  <si>
    <t>91627228.0</t>
  </si>
  <si>
    <t>Silent House</t>
  </si>
  <si>
    <t>March 9, 2012 (United States)</t>
  </si>
  <si>
    <t>Gustavo Hernández</t>
  </si>
  <si>
    <t>16527747.0</t>
  </si>
  <si>
    <t>Elle Driver</t>
  </si>
  <si>
    <t>Winnie the Pooh</t>
  </si>
  <si>
    <t>49871429.0</t>
  </si>
  <si>
    <t>63.0</t>
  </si>
  <si>
    <t>Hobo with a Shotgun</t>
  </si>
  <si>
    <t>May 12, 2011 (Netherlands)</t>
  </si>
  <si>
    <t>Jason Eisener</t>
  </si>
  <si>
    <t>John Davies</t>
  </si>
  <si>
    <t>748453.0</t>
  </si>
  <si>
    <t>37989684.0</t>
  </si>
  <si>
    <t>30134958.0</t>
  </si>
  <si>
    <t>Spy Kids 4-D: All the Time in the World</t>
  </si>
  <si>
    <t>85564310.0</t>
  </si>
  <si>
    <t>The Divide</t>
  </si>
  <si>
    <t>April 20, 2012 (United Kingdom)</t>
  </si>
  <si>
    <t>Karl Mueller</t>
  </si>
  <si>
    <t>145676.0</t>
  </si>
  <si>
    <t>Preferred Content</t>
  </si>
  <si>
    <t>90260376.0</t>
  </si>
  <si>
    <t>Christian E. Christiansen</t>
  </si>
  <si>
    <t>Sonny Mallhi</t>
  </si>
  <si>
    <t>Minka Kelly</t>
  </si>
  <si>
    <t>40492652.0</t>
  </si>
  <si>
    <t>34564651.0</t>
  </si>
  <si>
    <t>Selena Gomez</t>
  </si>
  <si>
    <t>39782683.0</t>
  </si>
  <si>
    <t>Michael Petroni</t>
  </si>
  <si>
    <t>Colin O'Donoghue</t>
  </si>
  <si>
    <t>96560591.0</t>
  </si>
  <si>
    <t>142044638.0</t>
  </si>
  <si>
    <t>Sound of My Voice</t>
  </si>
  <si>
    <t>August 3, 2012 (United Kingdom)</t>
  </si>
  <si>
    <t>Zal Batmanglij</t>
  </si>
  <si>
    <t>Christopher Denham</t>
  </si>
  <si>
    <t>424088.0</t>
  </si>
  <si>
    <t>Skyscraper Films</t>
  </si>
  <si>
    <t>W.E.</t>
  </si>
  <si>
    <t>January 20, 2012 (United Kingdom)</t>
  </si>
  <si>
    <t>2042203.0</t>
  </si>
  <si>
    <t>Semtex Films</t>
  </si>
  <si>
    <t>Goon</t>
  </si>
  <si>
    <t>February 24, 2012 (Canada)</t>
  </si>
  <si>
    <t>6985158.0</t>
  </si>
  <si>
    <t>No Trace Camping</t>
  </si>
  <si>
    <t>Extremely Loud &amp; Incredibly Close</t>
  </si>
  <si>
    <t>Thomas Horn</t>
  </si>
  <si>
    <t>55247881.0</t>
  </si>
  <si>
    <t>342695435.0</t>
  </si>
  <si>
    <t>House of Tolerance</t>
  </si>
  <si>
    <t>November 25, 2011 (United States)</t>
  </si>
  <si>
    <t>Bertrand Bonello</t>
  </si>
  <si>
    <t>Noémie Lvovsky</t>
  </si>
  <si>
    <t>1389920.0</t>
  </si>
  <si>
    <t>Les Films du Lendemain</t>
  </si>
  <si>
    <t>Jesse Peretz</t>
  </si>
  <si>
    <t>25804448.0</t>
  </si>
  <si>
    <t>Big Beach Films</t>
  </si>
  <si>
    <t>Weekend</t>
  </si>
  <si>
    <t>November 4, 2011 (United Kingdom)</t>
  </si>
  <si>
    <t>Andrew Haigh</t>
  </si>
  <si>
    <t>Tom Cullen</t>
  </si>
  <si>
    <t>1192003.0</t>
  </si>
  <si>
    <t>EM Media</t>
  </si>
  <si>
    <t>July 25, 2012 (France)</t>
  </si>
  <si>
    <t>4396975.0</t>
  </si>
  <si>
    <t>Alister Grierson</t>
  </si>
  <si>
    <t>John Garvin</t>
  </si>
  <si>
    <t>Rhys Wakefield</t>
  </si>
  <si>
    <t>108609310.0</t>
  </si>
  <si>
    <t>The Big Year</t>
  </si>
  <si>
    <t>8179416.0</t>
  </si>
  <si>
    <t>Jo Nesbø's Headhunters</t>
  </si>
  <si>
    <t>August 26, 2011 (Norway)</t>
  </si>
  <si>
    <t>Morten Tyldum</t>
  </si>
  <si>
    <t>Ulf Ryberg</t>
  </si>
  <si>
    <t>Aksel Hennie</t>
  </si>
  <si>
    <t>18962444.0</t>
  </si>
  <si>
    <t>Straw Dogs</t>
  </si>
  <si>
    <t>11168712.0</t>
  </si>
  <si>
    <t>September 30, 2011 (United Kingdom)</t>
  </si>
  <si>
    <t>Michael Parks</t>
  </si>
  <si>
    <t>1874460.0</t>
  </si>
  <si>
    <t>NVSH Productions</t>
  </si>
  <si>
    <t>October 21, 2011 (Bulgaria)</t>
  </si>
  <si>
    <t>Karl Gajdusek</t>
  </si>
  <si>
    <t>10117966.0</t>
  </si>
  <si>
    <t>Machine Gun Preacher</t>
  </si>
  <si>
    <t>November 2, 2011 (United Kingdom)</t>
  </si>
  <si>
    <t>Jason Keller</t>
  </si>
  <si>
    <t>3338690.0</t>
  </si>
  <si>
    <t>From Up on Poppy Hill</t>
  </si>
  <si>
    <t>July 16, 2011 (Japan)</t>
  </si>
  <si>
    <t>Tetsurô Sayama</t>
  </si>
  <si>
    <t>Sarah Bolger</t>
  </si>
  <si>
    <t>61487846.0</t>
  </si>
  <si>
    <t>Michael Diliberti</t>
  </si>
  <si>
    <t>40662632.0</t>
  </si>
  <si>
    <t>January 13, 2012 (United States)</t>
  </si>
  <si>
    <t>Abi Morgan</t>
  </si>
  <si>
    <t>115890699.0</t>
  </si>
  <si>
    <t>DJ Films</t>
  </si>
  <si>
    <t>Your Sister's Sister</t>
  </si>
  <si>
    <t>Lynn Shelton</t>
  </si>
  <si>
    <t>3242802.0</t>
  </si>
  <si>
    <t>Ada Films</t>
  </si>
  <si>
    <t>187361754.0</t>
  </si>
  <si>
    <t>Texas Killing Fields</t>
  </si>
  <si>
    <t>Ami Canaan Mann</t>
  </si>
  <si>
    <t>Don Ferrarone</t>
  </si>
  <si>
    <t>1271319.0</t>
  </si>
  <si>
    <t>Take This Waltz</t>
  </si>
  <si>
    <t>July 6, 2012 (Canada)</t>
  </si>
  <si>
    <t>4965950.0</t>
  </si>
  <si>
    <t>Joe's Daughter</t>
  </si>
  <si>
    <t>A Good Old Fashioned Orgy</t>
  </si>
  <si>
    <t>October 27, 2011 (Russia)</t>
  </si>
  <si>
    <t>Alex Gregory</t>
  </si>
  <si>
    <t>Jason Sudeikis</t>
  </si>
  <si>
    <t>1378947.0</t>
  </si>
  <si>
    <t>Special Forces</t>
  </si>
  <si>
    <t>Stéphane Rybojad</t>
  </si>
  <si>
    <t>3424648.0</t>
  </si>
  <si>
    <t>Easy Company</t>
  </si>
  <si>
    <t>Courageous</t>
  </si>
  <si>
    <t>35185884.0</t>
  </si>
  <si>
    <t>Jin ling shi san chai</t>
  </si>
  <si>
    <t>December 16, 2011 (China)</t>
  </si>
  <si>
    <t>2855644.0</t>
  </si>
  <si>
    <t>Gonzalo López-Gallego</t>
  </si>
  <si>
    <t>Brian Miller</t>
  </si>
  <si>
    <t>Warren Christie</t>
  </si>
  <si>
    <t>26236153.0</t>
  </si>
  <si>
    <t>October 28, 2011 (United Kingdom)</t>
  </si>
  <si>
    <t>Rhys Ifans</t>
  </si>
  <si>
    <t>15395087.0</t>
  </si>
  <si>
    <t>Russell Brand</t>
  </si>
  <si>
    <t>183954145.0</t>
  </si>
  <si>
    <t>Atlas Shrugged: Part I</t>
  </si>
  <si>
    <t>Paul Johansson</t>
  </si>
  <si>
    <t>Brian Patrick O'Toole</t>
  </si>
  <si>
    <t>Taylor Schilling</t>
  </si>
  <si>
    <t>4627375.0</t>
  </si>
  <si>
    <t>Atlas Productions</t>
  </si>
  <si>
    <t>Coriolanus</t>
  </si>
  <si>
    <t>2435325.0</t>
  </si>
  <si>
    <t>Hermetof Pictures</t>
  </si>
  <si>
    <t>Elles</t>
  </si>
  <si>
    <t>Malgorzata Szumowska</t>
  </si>
  <si>
    <t>Tine Byrckel</t>
  </si>
  <si>
    <t>3822241.0</t>
  </si>
  <si>
    <t>Slot Machine</t>
  </si>
  <si>
    <t>Angels Crest</t>
  </si>
  <si>
    <t>December 30, 2011 (United States)</t>
  </si>
  <si>
    <t>Gaby Dellal</t>
  </si>
  <si>
    <t>Leslie Schwartz</t>
  </si>
  <si>
    <t>2037.0</t>
  </si>
  <si>
    <t>Process Film</t>
  </si>
  <si>
    <t>Happy Feet Two</t>
  </si>
  <si>
    <t>159197038.0</t>
  </si>
  <si>
    <t>Hysteria</t>
  </si>
  <si>
    <t>December 14, 2011 (France)</t>
  </si>
  <si>
    <t>Tanya Wexler</t>
  </si>
  <si>
    <t>Stephen Dyer</t>
  </si>
  <si>
    <t>Maggie Gyllenhaal</t>
  </si>
  <si>
    <t>Informant Media</t>
  </si>
  <si>
    <t>May 19, 2011 (Germany)</t>
  </si>
  <si>
    <t>Kyle Killen</t>
  </si>
  <si>
    <t>7294800.0</t>
  </si>
  <si>
    <t>The Prey</t>
  </si>
  <si>
    <t>June 7, 2013 (United States)</t>
  </si>
  <si>
    <t>Laurent Turner</t>
  </si>
  <si>
    <t>Albert Dupontel</t>
  </si>
  <si>
    <t>3102666.0</t>
  </si>
  <si>
    <t>Brio Films</t>
  </si>
  <si>
    <t>November 11, 2011 (United Kingdom)</t>
  </si>
  <si>
    <t>Kaya Scodelario</t>
  </si>
  <si>
    <t>1742215.0</t>
  </si>
  <si>
    <t>Win Win</t>
  </si>
  <si>
    <t>11789613.0</t>
  </si>
  <si>
    <t>Rockstar</t>
  </si>
  <si>
    <t>Ranbir Kapoor</t>
  </si>
  <si>
    <t>10920000.0</t>
  </si>
  <si>
    <t>11219667.0</t>
  </si>
  <si>
    <t>Big Mommas: Like Father, Like Son</t>
  </si>
  <si>
    <t>Matthew Fogel</t>
  </si>
  <si>
    <t>82686066.0</t>
  </si>
  <si>
    <t>Tyrannosaur</t>
  </si>
  <si>
    <t>October 7, 2011 (Ireland)</t>
  </si>
  <si>
    <t>676111.0</t>
  </si>
  <si>
    <t>Once Upon a Time in Anatolia</t>
  </si>
  <si>
    <t>September 23, 2011 (Turkey)</t>
  </si>
  <si>
    <t>Nuri Bilge Ceylan</t>
  </si>
  <si>
    <t>Ercan Kesal</t>
  </si>
  <si>
    <t>Muhammet Uzuner</t>
  </si>
  <si>
    <t>Turkey</t>
  </si>
  <si>
    <t>2099472.0</t>
  </si>
  <si>
    <t>NBC Film</t>
  </si>
  <si>
    <t>69721966.0</t>
  </si>
  <si>
    <t>Karen Janszen</t>
  </si>
  <si>
    <t>95943453.0</t>
  </si>
  <si>
    <t>May 4, 2012 (United States)</t>
  </si>
  <si>
    <t>220000000.0</t>
  </si>
  <si>
    <t>1518815515.0</t>
  </si>
  <si>
    <t>Marvel Studios</t>
  </si>
  <si>
    <t>December 25, 2012 (United States)</t>
  </si>
  <si>
    <t>426074373.0</t>
  </si>
  <si>
    <t>December 14, 2012 (United States)</t>
  </si>
  <si>
    <t>773000.0</t>
  </si>
  <si>
    <t>1017003568.0</t>
  </si>
  <si>
    <t>March 23, 2012 (United States)</t>
  </si>
  <si>
    <t>862000.0</t>
  </si>
  <si>
    <t>694394724.0</t>
  </si>
  <si>
    <t>July 20, 2012 (United States)</t>
  </si>
  <si>
    <t>1600000.0</t>
  </si>
  <si>
    <t>1081142612.0</t>
  </si>
  <si>
    <t>285000.0</t>
  </si>
  <si>
    <t>Jason Moore</t>
  </si>
  <si>
    <t>Kay Cannon</t>
  </si>
  <si>
    <t>Anna Kendrick</t>
  </si>
  <si>
    <t>115350426.0</t>
  </si>
  <si>
    <t>Brownstone Productions (II)</t>
  </si>
  <si>
    <t>December 21, 2012 (United States)</t>
  </si>
  <si>
    <t>88215156.0</t>
  </si>
  <si>
    <t>The Hunt</t>
  </si>
  <si>
    <t>January 10, 2013 (Denmark)</t>
  </si>
  <si>
    <t>Tobias Lindholm</t>
  </si>
  <si>
    <t>15843274.0</t>
  </si>
  <si>
    <t>Danmarks Radio (DR)</t>
  </si>
  <si>
    <t>June 8, 2012 (United States)</t>
  </si>
  <si>
    <t>578000.0</t>
  </si>
  <si>
    <t>403354469.0</t>
  </si>
  <si>
    <t>June 29, 2012 (United States)</t>
  </si>
  <si>
    <t>327000.0</t>
  </si>
  <si>
    <t>Jared Gilman</t>
  </si>
  <si>
    <t>68264022.0</t>
  </si>
  <si>
    <t>January 4, 2013 (United States)</t>
  </si>
  <si>
    <t>198087212.0</t>
  </si>
  <si>
    <t>Mediaset España</t>
  </si>
  <si>
    <t>October 12, 2012 (United States)</t>
  </si>
  <si>
    <t>Chris Terrio</t>
  </si>
  <si>
    <t>44500000.0</t>
  </si>
  <si>
    <t>232325503.0</t>
  </si>
  <si>
    <t>The Twilight Saga: Breaking Dawn - Part 2</t>
  </si>
  <si>
    <t>November 16, 2012 (United States)</t>
  </si>
  <si>
    <t>829747654.0</t>
  </si>
  <si>
    <t>Lee Child</t>
  </si>
  <si>
    <t>218340595.0</t>
  </si>
  <si>
    <t>January 11, 2013 (United States)</t>
  </si>
  <si>
    <t>Jessica Chastain</t>
  </si>
  <si>
    <t>132820716.0</t>
  </si>
  <si>
    <t>October 26, 2012 (United States)</t>
  </si>
  <si>
    <t>349000.0</t>
  </si>
  <si>
    <t>David Mitchell</t>
  </si>
  <si>
    <t>130482868.0</t>
  </si>
  <si>
    <t>Cloud Atlas Productions</t>
  </si>
  <si>
    <t>November 9, 2012 (United States)</t>
  </si>
  <si>
    <t>1108569499.0</t>
  </si>
  <si>
    <t>33384127.0</t>
  </si>
  <si>
    <t>July 3, 2012 (United States)</t>
  </si>
  <si>
    <t>571000.0</t>
  </si>
  <si>
    <t>Andrew Garfield</t>
  </si>
  <si>
    <t>230000000.0</t>
  </si>
  <si>
    <t>757930663.0</t>
  </si>
  <si>
    <t>315000.0</t>
  </si>
  <si>
    <t>441809770.0</t>
  </si>
  <si>
    <t>675000.0</t>
  </si>
  <si>
    <t>236412453.0</t>
  </si>
  <si>
    <t>June 1, 2012 (United States)</t>
  </si>
  <si>
    <t>278000.0</t>
  </si>
  <si>
    <t>Rupert Sanders</t>
  </si>
  <si>
    <t>Evan Daugherty</t>
  </si>
  <si>
    <t>396592829.0</t>
  </si>
  <si>
    <t>Roth Films</t>
  </si>
  <si>
    <t>September 21, 2012 (United States)</t>
  </si>
  <si>
    <t>28258060.0</t>
  </si>
  <si>
    <t>September 28, 2012 (United States)</t>
  </si>
  <si>
    <t>545000.0</t>
  </si>
  <si>
    <t>176506819.0</t>
  </si>
  <si>
    <t>November 30, 2012 (United States)</t>
  </si>
  <si>
    <t>37930465.0</t>
  </si>
  <si>
    <t>Plan B Entertainment</t>
  </si>
  <si>
    <t>November 2, 2012 (United States)</t>
  </si>
  <si>
    <t>334000.0</t>
  </si>
  <si>
    <t>161772375.0</t>
  </si>
  <si>
    <t>March 16, 2012 (United States)</t>
  </si>
  <si>
    <t>201585328.0</t>
  </si>
  <si>
    <t>580000.0</t>
  </si>
  <si>
    <t>Seth MacFarlane</t>
  </si>
  <si>
    <t>549368315.0</t>
  </si>
  <si>
    <t>82515113.0</t>
  </si>
  <si>
    <t>This Means War</t>
  </si>
  <si>
    <t>156491279.0</t>
  </si>
  <si>
    <t>Overbrook Entertainment</t>
  </si>
  <si>
    <t>June 15, 2012 (United States)</t>
  </si>
  <si>
    <t>David Caspe</t>
  </si>
  <si>
    <t>57719093.0</t>
  </si>
  <si>
    <t>275293450.0</t>
  </si>
  <si>
    <t>June 22, 2012 (United States)</t>
  </si>
  <si>
    <t>Mark Andrews</t>
  </si>
  <si>
    <t>Kelly Macdonald</t>
  </si>
  <si>
    <t>538983207.0</t>
  </si>
  <si>
    <t>The Place Beyond the Pines</t>
  </si>
  <si>
    <t>April 19, 2013 (United States)</t>
  </si>
  <si>
    <t>47052899.0</t>
  </si>
  <si>
    <t>41037742.0</t>
  </si>
  <si>
    <t>May 11, 2012 (United States)</t>
  </si>
  <si>
    <t>Seth Grahame-Smith</t>
  </si>
  <si>
    <t>245527149.0</t>
  </si>
  <si>
    <t>Taylor Kitsch</t>
  </si>
  <si>
    <t>284139100.0</t>
  </si>
  <si>
    <t>May 18, 2012 (United States)</t>
  </si>
  <si>
    <t>Alexander Skarsgård</t>
  </si>
  <si>
    <t>209000000.0</t>
  </si>
  <si>
    <t>303025485.0</t>
  </si>
  <si>
    <t>Reid Carolin</t>
  </si>
  <si>
    <t>167739961.0</t>
  </si>
  <si>
    <t>Iron Horse Entertainment (II)</t>
  </si>
  <si>
    <t>Genndy Tartakovsky</t>
  </si>
  <si>
    <t>Peter Baynham</t>
  </si>
  <si>
    <t>358375603.0</t>
  </si>
  <si>
    <t>August 29, 2012 (United States)</t>
  </si>
  <si>
    <t>55404207.0</t>
  </si>
  <si>
    <t>Spring Breakers</t>
  </si>
  <si>
    <t>March 22, 2013 (United States)</t>
  </si>
  <si>
    <t>Vanessa Hudgens</t>
  </si>
  <si>
    <t>32170399.0</t>
  </si>
  <si>
    <t>Underworld: Awakening</t>
  </si>
  <si>
    <t>Måns Mårlind</t>
  </si>
  <si>
    <t>160112671.0</t>
  </si>
  <si>
    <t>Piranha 3DD</t>
  </si>
  <si>
    <t>July 14, 2012 (Japan)</t>
  </si>
  <si>
    <t>Danielle Panabaker</t>
  </si>
  <si>
    <t>8518634.0</t>
  </si>
  <si>
    <t>February 10, 2012 (United States)</t>
  </si>
  <si>
    <t>David Guggenheim</t>
  </si>
  <si>
    <t>208076205.0</t>
  </si>
  <si>
    <t>Seeking a Friend for the End of the World</t>
  </si>
  <si>
    <t>11681781.0</t>
  </si>
  <si>
    <t>Lore</t>
  </si>
  <si>
    <t>September 20, 2012 (Australia)</t>
  </si>
  <si>
    <t>Saskia Rosendahl</t>
  </si>
  <si>
    <t>2362019.0</t>
  </si>
  <si>
    <t>Rohfilm</t>
  </si>
  <si>
    <t>August 10, 2012 (United States)</t>
  </si>
  <si>
    <t>276144750.0</t>
  </si>
  <si>
    <t>Benjamin Walker</t>
  </si>
  <si>
    <t>116471580.0</t>
  </si>
  <si>
    <t>Abraham Productions</t>
  </si>
  <si>
    <t>Rich Moore</t>
  </si>
  <si>
    <t>471222889.0</t>
  </si>
  <si>
    <t>August 3, 2012 (United States)</t>
  </si>
  <si>
    <t>198467168.0</t>
  </si>
  <si>
    <t>March 2, 2012 (United States)</t>
  </si>
  <si>
    <t>Nima Nourizadeh</t>
  </si>
  <si>
    <t>Matt Drake</t>
  </si>
  <si>
    <t>Thomas Mann</t>
  </si>
  <si>
    <t>102731865.0</t>
  </si>
  <si>
    <t>Green Hat Films</t>
  </si>
  <si>
    <t>April 6, 2012 (United States)</t>
  </si>
  <si>
    <t>234989584.0</t>
  </si>
  <si>
    <t>Wanderlust</t>
  </si>
  <si>
    <t>February 24, 2012 (United States)</t>
  </si>
  <si>
    <t>23812816.0</t>
  </si>
  <si>
    <t>A Hot Dog</t>
  </si>
  <si>
    <t>Savages</t>
  </si>
  <si>
    <t>July 6, 2012 (United States)</t>
  </si>
  <si>
    <t>82966152.0</t>
  </si>
  <si>
    <t>November 21, 2012 (United States)</t>
  </si>
  <si>
    <t>Yann Martel</t>
  </si>
  <si>
    <t>Suraj Sharma</t>
  </si>
  <si>
    <t>609016565.0</t>
  </si>
  <si>
    <t>September 7, 2012 (United Kingdom)</t>
  </si>
  <si>
    <t>40600000.0</t>
  </si>
  <si>
    <t>68929150.0</t>
  </si>
  <si>
    <t>September 14, 2012 (United States)</t>
  </si>
  <si>
    <t>240159255.0</t>
  </si>
  <si>
    <t>Constantin Film International</t>
  </si>
  <si>
    <t>624026776.0</t>
  </si>
  <si>
    <t>Brad Peyton</t>
  </si>
  <si>
    <t>Brian Gunn</t>
  </si>
  <si>
    <t>335260290.0</t>
  </si>
  <si>
    <t>32226382.0</t>
  </si>
  <si>
    <t>Julianne Hough</t>
  </si>
  <si>
    <t>59418613.0</t>
  </si>
  <si>
    <t>May 16, 2012 (United States)</t>
  </si>
  <si>
    <t>179379533.0</t>
  </si>
  <si>
    <t>July 27, 2012 (United States)</t>
  </si>
  <si>
    <t>Jared Stern</t>
  </si>
  <si>
    <t>68267862.0</t>
  </si>
  <si>
    <t>August 17, 2012 (United States)</t>
  </si>
  <si>
    <t>296000.0</t>
  </si>
  <si>
    <t>314975955.0</t>
  </si>
  <si>
    <t>Safety Not Guaranteed</t>
  </si>
  <si>
    <t>June 15, 2012 (Canada)</t>
  </si>
  <si>
    <t>Colin Trevorrow</t>
  </si>
  <si>
    <t>Derek Connolly</t>
  </si>
  <si>
    <t>Aubrey Plaza</t>
  </si>
  <si>
    <t>4424699.0</t>
  </si>
  <si>
    <t>February 3, 2012 (United States)</t>
  </si>
  <si>
    <t>Josh Trank</t>
  </si>
  <si>
    <t>Max Landis</t>
  </si>
  <si>
    <t>Dane DeHaan</t>
  </si>
  <si>
    <t>126636097.0</t>
  </si>
  <si>
    <t>Dan Bradley</t>
  </si>
  <si>
    <t>50950296.0</t>
  </si>
  <si>
    <t>55078146.0</t>
  </si>
  <si>
    <t>Exclusive Media Group</t>
  </si>
  <si>
    <t>March 30, 2012 (United States)</t>
  </si>
  <si>
    <t>Dan Mazeau</t>
  </si>
  <si>
    <t>301970083.0</t>
  </si>
  <si>
    <t>Mud</t>
  </si>
  <si>
    <t>May 10, 2013 (United States)</t>
  </si>
  <si>
    <t>32613173.0</t>
  </si>
  <si>
    <t>Chris Renaud</t>
  </si>
  <si>
    <t>348840316.0</t>
  </si>
  <si>
    <t>Asger Leth</t>
  </si>
  <si>
    <t>Pablo F. Fenjves</t>
  </si>
  <si>
    <t>47636031.0</t>
  </si>
  <si>
    <t>77229695.0</t>
  </si>
  <si>
    <t>April 20, 2012 (United States)</t>
  </si>
  <si>
    <t>99357138.0</t>
  </si>
  <si>
    <t>Peter Ramsey</t>
  </si>
  <si>
    <t>306941670.0</t>
  </si>
  <si>
    <t>The Iceman</t>
  </si>
  <si>
    <t>May 2, 2013 (Lebanon)</t>
  </si>
  <si>
    <t>Ariel Vromen</t>
  </si>
  <si>
    <t>Morgan Land</t>
  </si>
  <si>
    <t>4552970.0</t>
  </si>
  <si>
    <t>Bleiberg Entertainment</t>
  </si>
  <si>
    <t>Maniac</t>
  </si>
  <si>
    <t>January 2, 2013 (France)</t>
  </si>
  <si>
    <t>2631275.0</t>
  </si>
  <si>
    <t>La Petite Reine</t>
  </si>
  <si>
    <t>Byzantium</t>
  </si>
  <si>
    <t>May 31, 2013 (United Kingdom)</t>
  </si>
  <si>
    <t>Moira Buffini</t>
  </si>
  <si>
    <t>828284.0</t>
  </si>
  <si>
    <t>Demarest Films</t>
  </si>
  <si>
    <t>Frances Ha</t>
  </si>
  <si>
    <t>August 23, 2013 (Brazil)</t>
  </si>
  <si>
    <t>Greta Gerwig</t>
  </si>
  <si>
    <t>9058065.0</t>
  </si>
  <si>
    <t>Pine District Pictures</t>
  </si>
  <si>
    <t>746921274.0</t>
  </si>
  <si>
    <t>April 27, 2012 (United States)</t>
  </si>
  <si>
    <t>54169363.0</t>
  </si>
  <si>
    <t>House at the End of the Street</t>
  </si>
  <si>
    <t>Mark Tonderai</t>
  </si>
  <si>
    <t>44287131.0</t>
  </si>
  <si>
    <t>The Sessions</t>
  </si>
  <si>
    <t>Ben Lewin</t>
  </si>
  <si>
    <t>10656155.0</t>
  </si>
  <si>
    <t>Susan Hill</t>
  </si>
  <si>
    <t>128955898.0</t>
  </si>
  <si>
    <t>Mike Cerrone</t>
  </si>
  <si>
    <t>Sean Hayes</t>
  </si>
  <si>
    <t>54819301.0</t>
  </si>
  <si>
    <t>Think Like a Man</t>
  </si>
  <si>
    <t>96070507.0</t>
  </si>
  <si>
    <t>Michael Sucsy</t>
  </si>
  <si>
    <t>196114570.0</t>
  </si>
  <si>
    <t>376152455.0</t>
  </si>
  <si>
    <t>Compliance</t>
  </si>
  <si>
    <t>September 26, 2012 (France)</t>
  </si>
  <si>
    <t>Craig Zobel</t>
  </si>
  <si>
    <t>Ann Dowd</t>
  </si>
  <si>
    <t>592116.0</t>
  </si>
  <si>
    <t>Bad Cop Bad Cop Film Productions</t>
  </si>
  <si>
    <t>Rust and Bone</t>
  </si>
  <si>
    <t>May 17, 2012 (Belgium)</t>
  </si>
  <si>
    <t>25807712.0</t>
  </si>
  <si>
    <t>The Company You Keep</t>
  </si>
  <si>
    <t>April 26, 2013 (United States)</t>
  </si>
  <si>
    <t>20014680.0</t>
  </si>
  <si>
    <t>Hit and Run</t>
  </si>
  <si>
    <t>August 22, 2012 (United States)</t>
  </si>
  <si>
    <t>David Palmer</t>
  </si>
  <si>
    <t>16816647.0</t>
  </si>
  <si>
    <t>Act of Valor</t>
  </si>
  <si>
    <t>Mike McCoy</t>
  </si>
  <si>
    <t>Kurt Johnstad</t>
  </si>
  <si>
    <t>Alex Veadov</t>
  </si>
  <si>
    <t>82499399.0</t>
  </si>
  <si>
    <t>Passion</t>
  </si>
  <si>
    <t>August 30, 2013 (United States)</t>
  </si>
  <si>
    <t>713616.0</t>
  </si>
  <si>
    <t>On the Road</t>
  </si>
  <si>
    <t>May 23, 2012 (France)</t>
  </si>
  <si>
    <t>Jack Kerouac</t>
  </si>
  <si>
    <t>9617377.0</t>
  </si>
  <si>
    <t>Bullet to the Head</t>
  </si>
  <si>
    <t>February 1, 2013 (United States)</t>
  </si>
  <si>
    <t>21947209.0</t>
  </si>
  <si>
    <t>IM Global</t>
  </si>
  <si>
    <t>LOL</t>
  </si>
  <si>
    <t>March 1, 2012 (Singapore)</t>
  </si>
  <si>
    <t>Lisa Azuelos</t>
  </si>
  <si>
    <t>10578643.0</t>
  </si>
  <si>
    <t>Double Feature Films</t>
  </si>
  <si>
    <t>Gone</t>
  </si>
  <si>
    <t>Heitor Dhalia</t>
  </si>
  <si>
    <t>19767535.0</t>
  </si>
  <si>
    <t>The First Time</t>
  </si>
  <si>
    <t>February 7, 2013 (Russia)</t>
  </si>
  <si>
    <t>Dylan O'Brien</t>
  </si>
  <si>
    <t>92654.0</t>
  </si>
  <si>
    <t>July 13, 2012 (United States)</t>
  </si>
  <si>
    <t>Steve Martino</t>
  </si>
  <si>
    <t>877244782.0</t>
  </si>
  <si>
    <t>V/H/S</t>
  </si>
  <si>
    <t>September 6, 2012 (Russia)</t>
  </si>
  <si>
    <t>Brad Miska</t>
  </si>
  <si>
    <t>Calvin Reeder</t>
  </si>
  <si>
    <t>1944287.0</t>
  </si>
  <si>
    <t>8383 Productions</t>
  </si>
  <si>
    <t>No One Lives</t>
  </si>
  <si>
    <t>David Cohen</t>
  </si>
  <si>
    <t>Luke Evans</t>
  </si>
  <si>
    <t>1048704.0</t>
  </si>
  <si>
    <t>Milk &amp; Media</t>
  </si>
  <si>
    <t>Lily Collins</t>
  </si>
  <si>
    <t>183018522.0</t>
  </si>
  <si>
    <t>About Cherry</t>
  </si>
  <si>
    <t>August 9, 2012 (United States)</t>
  </si>
  <si>
    <t>Stephen Elliott</t>
  </si>
  <si>
    <t>Ashley Hinshaw</t>
  </si>
  <si>
    <t>8315.0</t>
  </si>
  <si>
    <t>Enderby Entertainment</t>
  </si>
  <si>
    <t>Hitchcock</t>
  </si>
  <si>
    <t>15700000.0</t>
  </si>
  <si>
    <t>27039669.0</t>
  </si>
  <si>
    <t>The Lords of Salem</t>
  </si>
  <si>
    <t>April 18, 2013 (Russia)</t>
  </si>
  <si>
    <t>Sheri Moon Zombie</t>
  </si>
  <si>
    <t>1544989.0</t>
  </si>
  <si>
    <t>Alliance</t>
  </si>
  <si>
    <t>Scott Speer</t>
  </si>
  <si>
    <t>Amanda Brody</t>
  </si>
  <si>
    <t>Kathryn McCormick</t>
  </si>
  <si>
    <t>140470746.0</t>
  </si>
  <si>
    <t>Ruby Sparks</t>
  </si>
  <si>
    <t>September 6, 2012 (Portugal)</t>
  </si>
  <si>
    <t>Zoe Kazan</t>
  </si>
  <si>
    <t>Paul Dano</t>
  </si>
  <si>
    <t>9368803.0</t>
  </si>
  <si>
    <t>Stuck in Love.</t>
  </si>
  <si>
    <t>May 2, 2013 (Israel)</t>
  </si>
  <si>
    <t>Josh Boone</t>
  </si>
  <si>
    <t>977671.0</t>
  </si>
  <si>
    <t>The Paperboy</t>
  </si>
  <si>
    <t>October 17, 2012 (Belgium)</t>
  </si>
  <si>
    <t>3783865.0</t>
  </si>
  <si>
    <t>August 31, 2012 (United States)</t>
  </si>
  <si>
    <t>Juliet Snowden</t>
  </si>
  <si>
    <t>Natasha Calis</t>
  </si>
  <si>
    <t>85446075.0</t>
  </si>
  <si>
    <t>Ghost House Pictures</t>
  </si>
  <si>
    <t>Silent Hill: Revelation</t>
  </si>
  <si>
    <t>M.J. Bassett</t>
  </si>
  <si>
    <t>Adelaide Clemens</t>
  </si>
  <si>
    <t>55362705.0</t>
  </si>
  <si>
    <t>41564670.0</t>
  </si>
  <si>
    <t>The Brass Teapot</t>
  </si>
  <si>
    <t>April 15, 2013 (United States)</t>
  </si>
  <si>
    <t>Ramaa Mosley</t>
  </si>
  <si>
    <t>Tim Macy</t>
  </si>
  <si>
    <t>245027.0</t>
  </si>
  <si>
    <t>Atlantic Pictures (II)</t>
  </si>
  <si>
    <t>Alex Cross</t>
  </si>
  <si>
    <t>October 19, 2012 (United States)</t>
  </si>
  <si>
    <t>Marc Moss</t>
  </si>
  <si>
    <t>34618867.0</t>
  </si>
  <si>
    <t>Block / Hanson</t>
  </si>
  <si>
    <t>Amour</t>
  </si>
  <si>
    <t>September 20, 2012 (Germany)</t>
  </si>
  <si>
    <t>Jean-Louis Trintignant</t>
  </si>
  <si>
    <t>8900000.0</t>
  </si>
  <si>
    <t>29664140.0</t>
  </si>
  <si>
    <t>84384002.0</t>
  </si>
  <si>
    <t>Trouble with the Curve</t>
  </si>
  <si>
    <t>Robert Lorenz</t>
  </si>
  <si>
    <t>Randy Brown</t>
  </si>
  <si>
    <t>48963137.0</t>
  </si>
  <si>
    <t>Here Comes the Boom</t>
  </si>
  <si>
    <t>73100172.0</t>
  </si>
  <si>
    <t>The Collection</t>
  </si>
  <si>
    <t>9929706.0</t>
  </si>
  <si>
    <t>John Dies at the End</t>
  </si>
  <si>
    <t>December 27, 2012 (United States)</t>
  </si>
  <si>
    <t>Chase Williamson</t>
  </si>
  <si>
    <t>141951.0</t>
  </si>
  <si>
    <t>M3 Alliance</t>
  </si>
  <si>
    <t>To Rome with Love</t>
  </si>
  <si>
    <t>73244881.0</t>
  </si>
  <si>
    <t>The Giant Mechanical Man</t>
  </si>
  <si>
    <t>Lee Kirk</t>
  </si>
  <si>
    <t>Jenna Fischer</t>
  </si>
  <si>
    <t>7396.0</t>
  </si>
  <si>
    <t>Votiv Films</t>
  </si>
  <si>
    <t>Chris Butler</t>
  </si>
  <si>
    <t>107139399.0</t>
  </si>
  <si>
    <t>Baltasar Kormákur</t>
  </si>
  <si>
    <t>Aaron Guzikowski</t>
  </si>
  <si>
    <t>96262212.0</t>
  </si>
  <si>
    <t>Red Lights</t>
  </si>
  <si>
    <t>March 2, 2012 (Spain)</t>
  </si>
  <si>
    <t>14107313.0</t>
  </si>
  <si>
    <t>Nicholas Jarecki</t>
  </si>
  <si>
    <t>35485056.0</t>
  </si>
  <si>
    <t>The Man with the Iron Fists</t>
  </si>
  <si>
    <t>RZA</t>
  </si>
  <si>
    <t>20546518.0</t>
  </si>
  <si>
    <t>Arcade Pictures</t>
  </si>
  <si>
    <t>Cosmopolis</t>
  </si>
  <si>
    <t>May 25, 2012 (France)</t>
  </si>
  <si>
    <t>7029095.0</t>
  </si>
  <si>
    <t>Alfama Films</t>
  </si>
  <si>
    <t>104907746.0</t>
  </si>
  <si>
    <t>Leonard Ripps</t>
  </si>
  <si>
    <t>81493846.0</t>
  </si>
  <si>
    <t>A Royal Affair</t>
  </si>
  <si>
    <t>March 29, 2012 (Denmark)</t>
  </si>
  <si>
    <t>Bodil Steensen-Leth</t>
  </si>
  <si>
    <t>Alicia Vikander</t>
  </si>
  <si>
    <t>14758997.0</t>
  </si>
  <si>
    <t>December 19, 2012 (United States)</t>
  </si>
  <si>
    <t>41863726.0</t>
  </si>
  <si>
    <t>Stand Up Guys</t>
  </si>
  <si>
    <t>Noah Haidle</t>
  </si>
  <si>
    <t>5072654.0</t>
  </si>
  <si>
    <t>November 9, 2012 (Bulgaria)</t>
  </si>
  <si>
    <t>Zach Dean</t>
  </si>
  <si>
    <t>1946254.0</t>
  </si>
  <si>
    <t>The Bay</t>
  </si>
  <si>
    <t>November 21, 2012 (Belgium)</t>
  </si>
  <si>
    <t>Michael Wallach</t>
  </si>
  <si>
    <t>Will Rogers</t>
  </si>
  <si>
    <t>1581252.0</t>
  </si>
  <si>
    <t>Automatik Entertainment</t>
  </si>
  <si>
    <t>The Words</t>
  </si>
  <si>
    <t>September 7, 2012 (United States)</t>
  </si>
  <si>
    <t>Brian Klugman</t>
  </si>
  <si>
    <t>15950164.0</t>
  </si>
  <si>
    <t>Also Known As Pictures</t>
  </si>
  <si>
    <t>The Broken Circle Breakdown</t>
  </si>
  <si>
    <t>October 10, 2012 (Belgium)</t>
  </si>
  <si>
    <t>Felix van Groeningen</t>
  </si>
  <si>
    <t>Johan Heldenbergh</t>
  </si>
  <si>
    <t>Veerle Baetens</t>
  </si>
  <si>
    <t>5990754.0</t>
  </si>
  <si>
    <t>Menuet Producties</t>
  </si>
  <si>
    <t>Thanks for Sharing</t>
  </si>
  <si>
    <t>September 14, 2013 (Denmark)</t>
  </si>
  <si>
    <t>3499442.0</t>
  </si>
  <si>
    <t>Class 5 Films</t>
  </si>
  <si>
    <t>Starlet</t>
  </si>
  <si>
    <t>May 9, 2013 (Germany)</t>
  </si>
  <si>
    <t>Sean Baker</t>
  </si>
  <si>
    <t>Dree Hemingway</t>
  </si>
  <si>
    <t>146222.0</t>
  </si>
  <si>
    <t>Maybach Film Productions</t>
  </si>
  <si>
    <t>The Angels' Share</t>
  </si>
  <si>
    <t>June 1, 2012 (United Kingdom)</t>
  </si>
  <si>
    <t>Paul Brannigan</t>
  </si>
  <si>
    <t>13090471.0</t>
  </si>
  <si>
    <t>Entertainment One</t>
  </si>
  <si>
    <t>Universal Soldier: Day of Reckoning</t>
  </si>
  <si>
    <t>October 25, 2012 (United States)</t>
  </si>
  <si>
    <t>John Hyams</t>
  </si>
  <si>
    <t>1402307.0</t>
  </si>
  <si>
    <t>Foresight Unlimited</t>
  </si>
  <si>
    <t>11039031.0</t>
  </si>
  <si>
    <t>July 5, 2012 (Russia)</t>
  </si>
  <si>
    <t>Benh Zeitlin</t>
  </si>
  <si>
    <t>Lucy Alibar</t>
  </si>
  <si>
    <t>Quvenzhané Wallis</t>
  </si>
  <si>
    <t>21107746.0</t>
  </si>
  <si>
    <t>Cinereach</t>
  </si>
  <si>
    <t>Anthony Hemingway</t>
  </si>
  <si>
    <t>50365498.0</t>
  </si>
  <si>
    <t>In the House</t>
  </si>
  <si>
    <t>October 10, 2012 (France)</t>
  </si>
  <si>
    <t>Juan Mayorga</t>
  </si>
  <si>
    <t>16190771.0</t>
  </si>
  <si>
    <t>Mandarin Films</t>
  </si>
  <si>
    <t>The Cold Light of Day</t>
  </si>
  <si>
    <t>16863583.0</t>
  </si>
  <si>
    <t>The Apparition</t>
  </si>
  <si>
    <t>August 24, 2012 (United States)</t>
  </si>
  <si>
    <t>Todd Lincoln</t>
  </si>
  <si>
    <t>Ashley Greene</t>
  </si>
  <si>
    <t>11350665.0</t>
  </si>
  <si>
    <t>To the Wonder</t>
  </si>
  <si>
    <t>February 22, 2013 (Ireland)</t>
  </si>
  <si>
    <t>2801166.0</t>
  </si>
  <si>
    <t>Brothers K Productions</t>
  </si>
  <si>
    <t>Lockout</t>
  </si>
  <si>
    <t>James Mather</t>
  </si>
  <si>
    <t>32948113.0</t>
  </si>
  <si>
    <t>Chasing Mavericks</t>
  </si>
  <si>
    <t>Kario Salem</t>
  </si>
  <si>
    <t>Jonny Weston</t>
  </si>
  <si>
    <t>7942116.0</t>
  </si>
  <si>
    <t>One for the Money</t>
  </si>
  <si>
    <t>Stacy Sherman</t>
  </si>
  <si>
    <t>38084162.0</t>
  </si>
  <si>
    <t>Bachelorette</t>
  </si>
  <si>
    <t>Leslye Headland</t>
  </si>
  <si>
    <t>12128575.0</t>
  </si>
  <si>
    <t>Gary Sanchez Productions</t>
  </si>
  <si>
    <t>Lay the Favorite</t>
  </si>
  <si>
    <t>June 22, 2012 (United Kingdom)</t>
  </si>
  <si>
    <t>D.V. DeVincentis</t>
  </si>
  <si>
    <t>26350000.0</t>
  </si>
  <si>
    <t>1577272.0</t>
  </si>
  <si>
    <t>Emmett/Furla/Oasis Films (EFO Films)</t>
  </si>
  <si>
    <t>Kahaani</t>
  </si>
  <si>
    <t>March 9, 2012 (India)</t>
  </si>
  <si>
    <t>Sujoy Ghosh</t>
  </si>
  <si>
    <t>Vidya Balan</t>
  </si>
  <si>
    <t>459234.0</t>
  </si>
  <si>
    <t>Boundscript</t>
  </si>
  <si>
    <t>Lisa Addario</t>
  </si>
  <si>
    <t>119772232.0</t>
  </si>
  <si>
    <t>The Raven</t>
  </si>
  <si>
    <t>Hannah Shakespeare</t>
  </si>
  <si>
    <t>29699345.0</t>
  </si>
  <si>
    <t>Intrepid Pictures</t>
  </si>
  <si>
    <t>Liberal Arts</t>
  </si>
  <si>
    <t>October 5, 2012 (United Kingdom)</t>
  </si>
  <si>
    <t>Josh Radnor</t>
  </si>
  <si>
    <t>1150681.0</t>
  </si>
  <si>
    <t>BCDF Pictures</t>
  </si>
  <si>
    <t>Stolen</t>
  </si>
  <si>
    <t>September 6, 2012 (United Arab Emirates)</t>
  </si>
  <si>
    <t>17415418.0</t>
  </si>
  <si>
    <t>Kon-Tiki</t>
  </si>
  <si>
    <t>Joachim Rønning</t>
  </si>
  <si>
    <t>Petter Skavlan</t>
  </si>
  <si>
    <t>Pål Sverre Hagen</t>
  </si>
  <si>
    <t>16600000.0</t>
  </si>
  <si>
    <t>22842887.0</t>
  </si>
  <si>
    <t>Henry Joost</t>
  </si>
  <si>
    <t>Stephen Dunham</t>
  </si>
  <si>
    <t>142802657.0</t>
  </si>
  <si>
    <t>March 1, 2013 (United States)</t>
  </si>
  <si>
    <t>59520298.0</t>
  </si>
  <si>
    <t>Headline Pictures</t>
  </si>
  <si>
    <t>28 Hotel Rooms</t>
  </si>
  <si>
    <t>Matt Ross</t>
  </si>
  <si>
    <t>Marin Ireland</t>
  </si>
  <si>
    <t>131208.0</t>
  </si>
  <si>
    <t>Mott Street Pictures</t>
  </si>
  <si>
    <t>December 7, 2012 (United States)</t>
  </si>
  <si>
    <t>30962335.0</t>
  </si>
  <si>
    <t>Eclectic Pictures</t>
  </si>
  <si>
    <t>Upside Down</t>
  </si>
  <si>
    <t>May 1, 2013 (France)</t>
  </si>
  <si>
    <t>Juan Solanas</t>
  </si>
  <si>
    <t>22187813.0</t>
  </si>
  <si>
    <t>Upside Down Films</t>
  </si>
  <si>
    <t>November 8, 2013 (United States)</t>
  </si>
  <si>
    <t>Toby Irvine</t>
  </si>
  <si>
    <t>6202879.0</t>
  </si>
  <si>
    <t>The Odd Life of Timothy Green</t>
  </si>
  <si>
    <t>August 15, 2012 (United States)</t>
  </si>
  <si>
    <t>56012642.0</t>
  </si>
  <si>
    <t>Monsterfoot Productions</t>
  </si>
  <si>
    <t>31083599.0</t>
  </si>
  <si>
    <t>Not Fade Away</t>
  </si>
  <si>
    <t>July 19, 2013 (Turkey)</t>
  </si>
  <si>
    <t>David Chase</t>
  </si>
  <si>
    <t>John Magaro</t>
  </si>
  <si>
    <t>636399.0</t>
  </si>
  <si>
    <t>Chase Films</t>
  </si>
  <si>
    <t>Disconnect</t>
  </si>
  <si>
    <t>July 5, 2013 (United States)</t>
  </si>
  <si>
    <t>Henry Alex Rubin</t>
  </si>
  <si>
    <t>Andrew Stern</t>
  </si>
  <si>
    <t>3428048.0</t>
  </si>
  <si>
    <t>Sightseers</t>
  </si>
  <si>
    <t>Alice Lowe</t>
  </si>
  <si>
    <t>2122909.0</t>
  </si>
  <si>
    <t>Gideon Defoe</t>
  </si>
  <si>
    <t>123054041.0</t>
  </si>
  <si>
    <t>Bradley Parker</t>
  </si>
  <si>
    <t>Jesse McCartney</t>
  </si>
  <si>
    <t>38390020.0</t>
  </si>
  <si>
    <t>Celeste &amp; Jesse Forever</t>
  </si>
  <si>
    <t>August 3, 2012 (Canada)</t>
  </si>
  <si>
    <t>Lee Toland Krieger</t>
  </si>
  <si>
    <t>Rashida Jones</t>
  </si>
  <si>
    <t>3640975.0</t>
  </si>
  <si>
    <t>Envision Media Arts</t>
  </si>
  <si>
    <t>Talaash</t>
  </si>
  <si>
    <t>November 30, 2012 (India)</t>
  </si>
  <si>
    <t>Reema Kagti</t>
  </si>
  <si>
    <t>7395080.0</t>
  </si>
  <si>
    <t>5277766.0</t>
  </si>
  <si>
    <t>August 8, 2012 (United States)</t>
  </si>
  <si>
    <t>Vanessa Taylor</t>
  </si>
  <si>
    <t>114281051.0</t>
  </si>
  <si>
    <t>People Like Us</t>
  </si>
  <si>
    <t>12558931.0</t>
  </si>
  <si>
    <t>The ABCs of Death</t>
  </si>
  <si>
    <t>April 26, 2013 (United Kingdom)</t>
  </si>
  <si>
    <t>Ant Timpson</t>
  </si>
  <si>
    <t>Ingrid Bolsø Berdal</t>
  </si>
  <si>
    <t>23589.0</t>
  </si>
  <si>
    <t>Magnet Releasing</t>
  </si>
  <si>
    <t>Into the White</t>
  </si>
  <si>
    <t>April 12, 2013 (United States)</t>
  </si>
  <si>
    <t>Petter Næss</t>
  </si>
  <si>
    <t>Ole Meldgaard</t>
  </si>
  <si>
    <t>Florian Lukas</t>
  </si>
  <si>
    <t>712216.0</t>
  </si>
  <si>
    <t>Zentropa International Norway</t>
  </si>
  <si>
    <t>The Sweeney</t>
  </si>
  <si>
    <t>Nick Love</t>
  </si>
  <si>
    <t>7708312.0</t>
  </si>
  <si>
    <t>Vamps</t>
  </si>
  <si>
    <t>92748.0</t>
  </si>
  <si>
    <t>Lucky Monkey Pictures</t>
  </si>
  <si>
    <t>Barfi!</t>
  </si>
  <si>
    <t>September 14, 2012 (India)</t>
  </si>
  <si>
    <t>Anurag Basu</t>
  </si>
  <si>
    <t>4490134.0</t>
  </si>
  <si>
    <t>UTV Motion Pictures</t>
  </si>
  <si>
    <t>Bel Ami</t>
  </si>
  <si>
    <t>March 9, 2012 (United Kingdom)</t>
  </si>
  <si>
    <t>Declan Donnellan</t>
  </si>
  <si>
    <t>Guy de Maupassant</t>
  </si>
  <si>
    <t>9374932.0</t>
  </si>
  <si>
    <t>Unfinished Song</t>
  </si>
  <si>
    <t>February 22, 2013 (United Kingdom)</t>
  </si>
  <si>
    <t>Paul Andrew Williams</t>
  </si>
  <si>
    <t>9166865.0</t>
  </si>
  <si>
    <t>Steel Mill Pictures</t>
  </si>
  <si>
    <t>A Thousand Words</t>
  </si>
  <si>
    <t>22044277.0</t>
  </si>
  <si>
    <t>Like Someone in Love</t>
  </si>
  <si>
    <t>September 15, 2012 (Japan)</t>
  </si>
  <si>
    <t>Rin Takanashi</t>
  </si>
  <si>
    <t>562878.0</t>
  </si>
  <si>
    <t>Escape from Planet Earth</t>
  </si>
  <si>
    <t>February 15, 2013 (United States)</t>
  </si>
  <si>
    <t>Cal Brunker</t>
  </si>
  <si>
    <t>Bob Barlen</t>
  </si>
  <si>
    <t>74939189.0</t>
  </si>
  <si>
    <t>Blue Yonder Films</t>
  </si>
  <si>
    <t>The Reluctant Fundamentalist</t>
  </si>
  <si>
    <t>May 17, 2013 (India)</t>
  </si>
  <si>
    <t>Riz Ahmed</t>
  </si>
  <si>
    <t>2176576.0</t>
  </si>
  <si>
    <t>Cine Mosaic</t>
  </si>
  <si>
    <t>June 14, 2013 (United Kingdom)</t>
  </si>
  <si>
    <t>Alexis Denisof</t>
  </si>
  <si>
    <t>5341221.0</t>
  </si>
  <si>
    <t>Bellwether Pictures</t>
  </si>
  <si>
    <t>Ginger &amp; Rosa</t>
  </si>
  <si>
    <t>October 19, 2012 (United Kingdom)</t>
  </si>
  <si>
    <t>1674776.0</t>
  </si>
  <si>
    <t>For a Good Time, Call...</t>
  </si>
  <si>
    <t>November 2, 2012 (United Kingdom)</t>
  </si>
  <si>
    <t>Jamie Travis</t>
  </si>
  <si>
    <t>Katie Anne Naylon</t>
  </si>
  <si>
    <t>Ari Graynor</t>
  </si>
  <si>
    <t>1386088.0</t>
  </si>
  <si>
    <t>AdScott Pictures</t>
  </si>
  <si>
    <t>Jack Amiel</t>
  </si>
  <si>
    <t>24740061.0</t>
  </si>
  <si>
    <t>What Maisie Knew</t>
  </si>
  <si>
    <t>May 3, 2013 (United States)</t>
  </si>
  <si>
    <t>Nancy Doyne</t>
  </si>
  <si>
    <t>2711379.0</t>
  </si>
  <si>
    <t>Red Crown Productions</t>
  </si>
  <si>
    <t>Fernanda Andrade</t>
  </si>
  <si>
    <t>101758490.0</t>
  </si>
  <si>
    <t>Insurge Pictures</t>
  </si>
  <si>
    <t>July 13, 2012 (United Kingdom)</t>
  </si>
  <si>
    <t>Homi Adajania</t>
  </si>
  <si>
    <t>Saif Ali Khan</t>
  </si>
  <si>
    <t>7980000.0</t>
  </si>
  <si>
    <t>2724695.0</t>
  </si>
  <si>
    <t>Cocktail Film</t>
  </si>
  <si>
    <t>Fun Size</t>
  </si>
  <si>
    <t>Josh Schwartz</t>
  </si>
  <si>
    <t>Max Werner</t>
  </si>
  <si>
    <t>Victoria Justice</t>
  </si>
  <si>
    <t>11417362.0</t>
  </si>
  <si>
    <t>Farewell, My Queen</t>
  </si>
  <si>
    <t>March 21, 2012 (France)</t>
  </si>
  <si>
    <t>Léa Seydoux</t>
  </si>
  <si>
    <t>6366835.0</t>
  </si>
  <si>
    <t>GMT Productions</t>
  </si>
  <si>
    <t>The Magic of Belle Isle</t>
  </si>
  <si>
    <t>123821.0</t>
  </si>
  <si>
    <t>Robot &amp; Frank</t>
  </si>
  <si>
    <t>September 19, 2012 (France)</t>
  </si>
  <si>
    <t>Jake Schreier</t>
  </si>
  <si>
    <t>Christopher Ford</t>
  </si>
  <si>
    <t>Peter Sarsgaard</t>
  </si>
  <si>
    <t>4806423.0</t>
  </si>
  <si>
    <t>Dog Run Pictures</t>
  </si>
  <si>
    <t>December 25, 2013 (United States)</t>
  </si>
  <si>
    <t>392000694.0</t>
  </si>
  <si>
    <t>Red Granite Pictures</t>
  </si>
  <si>
    <t>779000.0</t>
  </si>
  <si>
    <t>Drew Pearce</t>
  </si>
  <si>
    <t>1214811252.0</t>
  </si>
  <si>
    <t>July 19, 2013 (United States)</t>
  </si>
  <si>
    <t>464000.0</t>
  </si>
  <si>
    <t>Chad Hayes</t>
  </si>
  <si>
    <t>320290989.0</t>
  </si>
  <si>
    <t>September 20, 2013 (United States)</t>
  </si>
  <si>
    <t>625000.0</t>
  </si>
  <si>
    <t>122126687.0</t>
  </si>
  <si>
    <t>618000.0</t>
  </si>
  <si>
    <t>Alan Taylor</t>
  </si>
  <si>
    <t>Christopher L. Yost</t>
  </si>
  <si>
    <t>644783140.0</t>
  </si>
  <si>
    <t>89328627.0</t>
  </si>
  <si>
    <t>July 12, 2013 (United States)</t>
  </si>
  <si>
    <t>246984278.0</t>
  </si>
  <si>
    <t>May 24, 2013 (United States)</t>
  </si>
  <si>
    <t>788680968.0</t>
  </si>
  <si>
    <t>October 4, 2013 (United States)</t>
  </si>
  <si>
    <t>784000.0</t>
  </si>
  <si>
    <t>723192705.0</t>
  </si>
  <si>
    <t>Domhnall Gleeson</t>
  </si>
  <si>
    <t>87100449.0</t>
  </si>
  <si>
    <t>Translux</t>
  </si>
  <si>
    <t>December 13, 2013 (United States)</t>
  </si>
  <si>
    <t>615000.0</t>
  </si>
  <si>
    <t>959007513.0</t>
  </si>
  <si>
    <t>June 14, 2013 (United States)</t>
  </si>
  <si>
    <t>721000.0</t>
  </si>
  <si>
    <t>668045518.0</t>
  </si>
  <si>
    <t>Under the Skin</t>
  </si>
  <si>
    <t>March 14, 2014 (United Kingdom)</t>
  </si>
  <si>
    <t>Walter Campbell</t>
  </si>
  <si>
    <t>13300000.0</t>
  </si>
  <si>
    <t>5866389.0</t>
  </si>
  <si>
    <t>Blue Is the Warmest Colour</t>
  </si>
  <si>
    <t>October 9, 2013 (Belgium)</t>
  </si>
  <si>
    <t>Abdellatif Kechiche</t>
  </si>
  <si>
    <t>19465835.0</t>
  </si>
  <si>
    <t>Quat'sous Films</t>
  </si>
  <si>
    <t>Only Lovers Left Alive</t>
  </si>
  <si>
    <t>December 25, 2013 (Germany)</t>
  </si>
  <si>
    <t>7609187.0</t>
  </si>
  <si>
    <t>Her</t>
  </si>
  <si>
    <t>January 10, 2014 (United States)</t>
  </si>
  <si>
    <t>48517427.0</t>
  </si>
  <si>
    <t>Annapurna Pictures</t>
  </si>
  <si>
    <t>Snowpiercer</t>
  </si>
  <si>
    <t>July 11, 2014 (United States)</t>
  </si>
  <si>
    <t>Jacques Lob</t>
  </si>
  <si>
    <t>39200000.0</t>
  </si>
  <si>
    <t>86758912.0</t>
  </si>
  <si>
    <t>SnowPiercer</t>
  </si>
  <si>
    <t>We're the Millers</t>
  </si>
  <si>
    <t>August 7, 2013 (United States)</t>
  </si>
  <si>
    <t>Bob Fisher</t>
  </si>
  <si>
    <t>269994119.0</t>
  </si>
  <si>
    <t>August 16, 2013 (United States)</t>
  </si>
  <si>
    <t>60795985.0</t>
  </si>
  <si>
    <t>November 27, 2013 (United States)</t>
  </si>
  <si>
    <t>Jennifer Lee</t>
  </si>
  <si>
    <t>1281508100.0</t>
  </si>
  <si>
    <t>353642274.0</t>
  </si>
  <si>
    <t>December 20, 2013 (United States)</t>
  </si>
  <si>
    <t>458000.0</t>
  </si>
  <si>
    <t>251171807.0</t>
  </si>
  <si>
    <t>The Green Inferno</t>
  </si>
  <si>
    <t>September 25, 2015 (United States)</t>
  </si>
  <si>
    <t>Lorenza Izzo</t>
  </si>
  <si>
    <t>12666449.0</t>
  </si>
  <si>
    <t>Worldview Entertainment</t>
  </si>
  <si>
    <t>September 27, 2013 (United States)</t>
  </si>
  <si>
    <t>446000.0</t>
  </si>
  <si>
    <t>96983009.0</t>
  </si>
  <si>
    <t>June 21, 2013 (United States)</t>
  </si>
  <si>
    <t>332000.0</t>
  </si>
  <si>
    <t>Dan Scanlon</t>
  </si>
  <si>
    <t>743559645.0</t>
  </si>
  <si>
    <t>39439355.0</t>
  </si>
  <si>
    <t>May 31, 2013 (United States)</t>
  </si>
  <si>
    <t>351723989.0</t>
  </si>
  <si>
    <t>286168572.0</t>
  </si>
  <si>
    <t>February 8, 2013 (United States)</t>
  </si>
  <si>
    <t>173965010.0</t>
  </si>
  <si>
    <t>Aggregate Films</t>
  </si>
  <si>
    <t>Nymphomaniac: Vol. I</t>
  </si>
  <si>
    <t>March 6, 2014 (United States)</t>
  </si>
  <si>
    <t>13551156.0</t>
  </si>
  <si>
    <t>May 16, 2013 (United States)</t>
  </si>
  <si>
    <t>468000.0</t>
  </si>
  <si>
    <t>190000000.0</t>
  </si>
  <si>
    <t>467365246.0</t>
  </si>
  <si>
    <t>November 22, 2013 (United States)</t>
  </si>
  <si>
    <t>626000.0</t>
  </si>
  <si>
    <t>865011746.0</t>
  </si>
  <si>
    <t>Homefront</t>
  </si>
  <si>
    <t>48449416.0</t>
  </si>
  <si>
    <t>January 25, 2013 (United States)</t>
  </si>
  <si>
    <t>Rocky Russo</t>
  </si>
  <si>
    <t>32443111.0</t>
  </si>
  <si>
    <t>540455876.0</t>
  </si>
  <si>
    <t>187733202.0</t>
  </si>
  <si>
    <t>March 28, 2013 (United States)</t>
  </si>
  <si>
    <t>375740705.0</t>
  </si>
  <si>
    <t>455000.0</t>
  </si>
  <si>
    <t>Craig Borten</t>
  </si>
  <si>
    <t>55736588.0</t>
  </si>
  <si>
    <t>Truth Entertainment (II)</t>
  </si>
  <si>
    <t>188133322.0</t>
  </si>
  <si>
    <t>411002906.0</t>
  </si>
  <si>
    <t>Kirk DeMicco</t>
  </si>
  <si>
    <t>587205319.0</t>
  </si>
  <si>
    <t>This Is the End</t>
  </si>
  <si>
    <t>June 12, 2013 (United States)</t>
  </si>
  <si>
    <t>Evan Goldberg</t>
  </si>
  <si>
    <t>126041322.0</t>
  </si>
  <si>
    <t>The Way Way Back</t>
  </si>
  <si>
    <t>July 26, 2013 (United States)</t>
  </si>
  <si>
    <t>Nat Faxon</t>
  </si>
  <si>
    <t>26474920.0</t>
  </si>
  <si>
    <t>Sycamore Pictures</t>
  </si>
  <si>
    <t>93492844.0</t>
  </si>
  <si>
    <t>August 9, 2013 (United States)</t>
  </si>
  <si>
    <t>286140700.0</t>
  </si>
  <si>
    <t>Hansel &amp; Gretel: Witch Hunters</t>
  </si>
  <si>
    <t>226349749.0</t>
  </si>
  <si>
    <t>October 11, 2013 (United States)</t>
  </si>
  <si>
    <t>218791811.0</t>
  </si>
  <si>
    <t>April 5, 2013 (United States)</t>
  </si>
  <si>
    <t>Fede Alvarez</t>
  </si>
  <si>
    <t>Jane Levy</t>
  </si>
  <si>
    <t>97542952.0</t>
  </si>
  <si>
    <t>June 28, 2013 (United States)</t>
  </si>
  <si>
    <t>205366737.0</t>
  </si>
  <si>
    <t>Enemy</t>
  </si>
  <si>
    <t>February 6, 2014 (United States)</t>
  </si>
  <si>
    <t>3468224.0</t>
  </si>
  <si>
    <t>Creighton Rothenberger</t>
  </si>
  <si>
    <t>170270201.0</t>
  </si>
  <si>
    <t>154802912.0</t>
  </si>
  <si>
    <t>Film 44</t>
  </si>
  <si>
    <t>March 8, 2013 (United States)</t>
  </si>
  <si>
    <t>215000000.0</t>
  </si>
  <si>
    <t>493311825.0</t>
  </si>
  <si>
    <t>87305549.0</t>
  </si>
  <si>
    <t>5186767.0</t>
  </si>
  <si>
    <t>Good Universe</t>
  </si>
  <si>
    <t>December 6, 2013 (United States)</t>
  </si>
  <si>
    <t>Brad Ingelsby</t>
  </si>
  <si>
    <t>15661554.0</t>
  </si>
  <si>
    <t>Appian Way</t>
  </si>
  <si>
    <t>Coherence</t>
  </si>
  <si>
    <t>August 6, 2014 (United States)</t>
  </si>
  <si>
    <t>James Ward Byrkit</t>
  </si>
  <si>
    <t>Emily Baldoni</t>
  </si>
  <si>
    <t>139745.0</t>
  </si>
  <si>
    <t>Bellanova Films</t>
  </si>
  <si>
    <t>November 1, 2013 (United States)</t>
  </si>
  <si>
    <t>125544024.0</t>
  </si>
  <si>
    <t>Anchorman 2: the Legend Continues</t>
  </si>
  <si>
    <t>December 18, 2013 (United States)</t>
  </si>
  <si>
    <t>173649931.0</t>
  </si>
  <si>
    <t>46091271.0</t>
  </si>
  <si>
    <t>Stoker</t>
  </si>
  <si>
    <t>March 1, 2013 (United Kingdom)</t>
  </si>
  <si>
    <t>Wentworth Miller</t>
  </si>
  <si>
    <t>12077441.0</t>
  </si>
  <si>
    <t>August 21, 2013 (United States)</t>
  </si>
  <si>
    <t>Jessica Postigo</t>
  </si>
  <si>
    <t>95396573.0</t>
  </si>
  <si>
    <t>January 18, 2013 (United States)</t>
  </si>
  <si>
    <t>Andy Muschietti</t>
  </si>
  <si>
    <t>146428180.0</t>
  </si>
  <si>
    <t>September 6, 2013 (United States)</t>
  </si>
  <si>
    <t>98337295.0</t>
  </si>
  <si>
    <t>Riddick Canada Productions</t>
  </si>
  <si>
    <t>February 14, 2013 (United States)</t>
  </si>
  <si>
    <t>304654182.0</t>
  </si>
  <si>
    <t>October 18, 2013 (United States)</t>
  </si>
  <si>
    <t>Miles Chapman</t>
  </si>
  <si>
    <t>137328301.0</t>
  </si>
  <si>
    <t>439000.0</t>
  </si>
  <si>
    <t>414828246.0</t>
  </si>
  <si>
    <t>Texas Chainsaw</t>
  </si>
  <si>
    <t>Alexandra Daddario</t>
  </si>
  <si>
    <t>47340586.0</t>
  </si>
  <si>
    <t>July 3, 2013 (United States)</t>
  </si>
  <si>
    <t>970766005.0</t>
  </si>
  <si>
    <t>Carl Rinsch</t>
  </si>
  <si>
    <t>151783839.0</t>
  </si>
  <si>
    <t>Bluegrass Films</t>
  </si>
  <si>
    <t>Adore</t>
  </si>
  <si>
    <t>April 3, 2013 (France)</t>
  </si>
  <si>
    <t>1575749.0</t>
  </si>
  <si>
    <t>Kyle Ward</t>
  </si>
  <si>
    <t>17496820.0</t>
  </si>
  <si>
    <t>AR Films</t>
  </si>
  <si>
    <t>Isaac Marion</t>
  </si>
  <si>
    <t>Nicholas Hoult</t>
  </si>
  <si>
    <t>116980662.0</t>
  </si>
  <si>
    <t>Marc Guggenheim</t>
  </si>
  <si>
    <t>199850315.0</t>
  </si>
  <si>
    <t>99104804.0</t>
  </si>
  <si>
    <t>Gravier Productions</t>
  </si>
  <si>
    <t>Nymphomaniac: Vol. II</t>
  </si>
  <si>
    <t>March 20, 2014 (United States)</t>
  </si>
  <si>
    <t>4934725.0</t>
  </si>
  <si>
    <t>97594140.0</t>
  </si>
  <si>
    <t>Will Beall</t>
  </si>
  <si>
    <t>105200903.0</t>
  </si>
  <si>
    <t>74188937.0</t>
  </si>
  <si>
    <t>Locke</t>
  </si>
  <si>
    <t>April 18, 2014 (United Kingdom)</t>
  </si>
  <si>
    <t>5090608.0</t>
  </si>
  <si>
    <t>Before Midnight</t>
  </si>
  <si>
    <t>20994648.0</t>
  </si>
  <si>
    <t>Faliro House Productions</t>
  </si>
  <si>
    <t>Young &amp; Beautiful</t>
  </si>
  <si>
    <t>April 25, 2014 (United States)</t>
  </si>
  <si>
    <t>Marine Vacth</t>
  </si>
  <si>
    <t>9757417.0</t>
  </si>
  <si>
    <t>Begin Again</t>
  </si>
  <si>
    <t>65652908.0</t>
  </si>
  <si>
    <t>Oculus</t>
  </si>
  <si>
    <t>April 11, 2014 (United States)</t>
  </si>
  <si>
    <t>Mike Flanagan</t>
  </si>
  <si>
    <t>Karen Gillan</t>
  </si>
  <si>
    <t>44459951.0</t>
  </si>
  <si>
    <t>Big Bad Wolves</t>
  </si>
  <si>
    <t>August 15, 2013 (Israel)</t>
  </si>
  <si>
    <t>Aharon Keshales</t>
  </si>
  <si>
    <t>Lior Ashkenazi</t>
  </si>
  <si>
    <t>291239.0</t>
  </si>
  <si>
    <t>United Channel Movies</t>
  </si>
  <si>
    <t>The Counselor</t>
  </si>
  <si>
    <t>October 25, 2013 (United States)</t>
  </si>
  <si>
    <t>71009334.0</t>
  </si>
  <si>
    <t>Parker</t>
  </si>
  <si>
    <t>46922566.0</t>
  </si>
  <si>
    <t>March 15, 2013 (United States)</t>
  </si>
  <si>
    <t>Richard D'Ovidio</t>
  </si>
  <si>
    <t>68572631.0</t>
  </si>
  <si>
    <t>Scary Movie V</t>
  </si>
  <si>
    <t>Simon Rex</t>
  </si>
  <si>
    <t>78378744.0</t>
  </si>
  <si>
    <t>78324220.0</t>
  </si>
  <si>
    <t>Oscar Isaac</t>
  </si>
  <si>
    <t>32960249.0</t>
  </si>
  <si>
    <t>The To Do List</t>
  </si>
  <si>
    <t>Maggie Carey</t>
  </si>
  <si>
    <t>3909596.0</t>
  </si>
  <si>
    <t>Lawrence D. Cohen</t>
  </si>
  <si>
    <t>Chloë Grace Moretz</t>
  </si>
  <si>
    <t>84790678.0</t>
  </si>
  <si>
    <t>260502115.0</t>
  </si>
  <si>
    <t>March 29, 2013 (United States)</t>
  </si>
  <si>
    <t>63365859.0</t>
  </si>
  <si>
    <t>Chockstone Pictures</t>
  </si>
  <si>
    <t>July 17, 2013 (United States)</t>
  </si>
  <si>
    <t>David Soren</t>
  </si>
  <si>
    <t>Darren Lemke</t>
  </si>
  <si>
    <t>282570682.0</t>
  </si>
  <si>
    <t>What If</t>
  </si>
  <si>
    <t>August 15, 2014 (United States)</t>
  </si>
  <si>
    <t>8526288.0</t>
  </si>
  <si>
    <t>August 2, 2013 (United States)</t>
  </si>
  <si>
    <t>Blake Masters</t>
  </si>
  <si>
    <t>131940411.0</t>
  </si>
  <si>
    <t>Enough Said</t>
  </si>
  <si>
    <t>Julia Louis-Dreyfus</t>
  </si>
  <si>
    <t>25288872.0</t>
  </si>
  <si>
    <t>63414135.0</t>
  </si>
  <si>
    <t>Katie Dippold</t>
  </si>
  <si>
    <t>229930771.0</t>
  </si>
  <si>
    <t>Insidious: Chapter 2</t>
  </si>
  <si>
    <t>September 13, 2013 (United States)</t>
  </si>
  <si>
    <t>161919318.0</t>
  </si>
  <si>
    <t>Redemption</t>
  </si>
  <si>
    <t>June 28, 2013 (United Kingdom)</t>
  </si>
  <si>
    <t>12671109.0</t>
  </si>
  <si>
    <t>Belle</t>
  </si>
  <si>
    <t>June 13, 2014 (United Kingdom)</t>
  </si>
  <si>
    <t>Amma Asante</t>
  </si>
  <si>
    <t>Misan Sagay</t>
  </si>
  <si>
    <t>Gugu Mbatha-Raw</t>
  </si>
  <si>
    <t>10900000.0</t>
  </si>
  <si>
    <t>16607575.0</t>
  </si>
  <si>
    <t>Horns</t>
  </si>
  <si>
    <t>October 3, 2014 (United States)</t>
  </si>
  <si>
    <t>Keith Bunin</t>
  </si>
  <si>
    <t>3875442.0</t>
  </si>
  <si>
    <t>Jaden Smith</t>
  </si>
  <si>
    <t>243611982.0</t>
  </si>
  <si>
    <t>Danny Strong</t>
  </si>
  <si>
    <t>177313795.0</t>
  </si>
  <si>
    <t>Follow Through Productions</t>
  </si>
  <si>
    <t>Only God Forgives</t>
  </si>
  <si>
    <t>May 22, 2013 (France)</t>
  </si>
  <si>
    <t>10639616.0</t>
  </si>
  <si>
    <t>Space Rocket Nation</t>
  </si>
  <si>
    <t>RED 2</t>
  </si>
  <si>
    <t>148075565.0</t>
  </si>
  <si>
    <t>Blood Ties</t>
  </si>
  <si>
    <t>October 30, 2013 (France)</t>
  </si>
  <si>
    <t>25500000.0</t>
  </si>
  <si>
    <t>2566435.0</t>
  </si>
  <si>
    <t>The Great Beauty</t>
  </si>
  <si>
    <t>March 14, 2014 (United States)</t>
  </si>
  <si>
    <t>Toni Servillo</t>
  </si>
  <si>
    <t>24665023.0</t>
  </si>
  <si>
    <t>Dead Man Down</t>
  </si>
  <si>
    <t>18074539.0</t>
  </si>
  <si>
    <t>James Ponsoldt</t>
  </si>
  <si>
    <t>Miles Teller</t>
  </si>
  <si>
    <t>6918591.0</t>
  </si>
  <si>
    <t>Andrew Lauren Productions</t>
  </si>
  <si>
    <t>Chadwick Boseman</t>
  </si>
  <si>
    <t>97470701.0</t>
  </si>
  <si>
    <t>The Best Offer</t>
  </si>
  <si>
    <t>January 1, 2014 (United States)</t>
  </si>
  <si>
    <t>20919703.0</t>
  </si>
  <si>
    <t>Paco Cinematografica</t>
  </si>
  <si>
    <t>The Last Stand</t>
  </si>
  <si>
    <t>Andrew Knauer</t>
  </si>
  <si>
    <t>48330757.0</t>
  </si>
  <si>
    <t>Filth</t>
  </si>
  <si>
    <t>April 24, 2014 (United States)</t>
  </si>
  <si>
    <t>Jon S. Baird</t>
  </si>
  <si>
    <t>8417248.0</t>
  </si>
  <si>
    <t>The Grand Seduction</t>
  </si>
  <si>
    <t>May 30, 2014 (Canada)</t>
  </si>
  <si>
    <t>Ken Scott</t>
  </si>
  <si>
    <t>12700000.0</t>
  </si>
  <si>
    <t>4292517.0</t>
  </si>
  <si>
    <t>I Spit on Your Grave 2</t>
  </si>
  <si>
    <t>September 5, 2013 (Ukraine)</t>
  </si>
  <si>
    <t>Neil Elman</t>
  </si>
  <si>
    <t>Jemma Dallender</t>
  </si>
  <si>
    <t>678604.0</t>
  </si>
  <si>
    <t>Short Term 12</t>
  </si>
  <si>
    <t>Destin Daniel Cretton</t>
  </si>
  <si>
    <t>Brie Larson</t>
  </si>
  <si>
    <t>1645164.0</t>
  </si>
  <si>
    <t>Kelly Marcel</t>
  </si>
  <si>
    <t>117867984.0</t>
  </si>
  <si>
    <t>Brian Percival</t>
  </si>
  <si>
    <t>Markus Zusak</t>
  </si>
  <si>
    <t>Sophie Nélisse</t>
  </si>
  <si>
    <t>76586316.0</t>
  </si>
  <si>
    <t>May 23, 2013 (United States)</t>
  </si>
  <si>
    <t>362000072.0</t>
  </si>
  <si>
    <t>Lovelace</t>
  </si>
  <si>
    <t>August 8, 2013 (Croatia)</t>
  </si>
  <si>
    <t>Rob Epstein</t>
  </si>
  <si>
    <t>1585583.0</t>
  </si>
  <si>
    <t>The Bling Ring</t>
  </si>
  <si>
    <t>Katie Chang</t>
  </si>
  <si>
    <t>20045576.0</t>
  </si>
  <si>
    <t>78418811.0</t>
  </si>
  <si>
    <t>The Wind Rises</t>
  </si>
  <si>
    <t>February 21, 2014 (United States)</t>
  </si>
  <si>
    <t>136533257.0</t>
  </si>
  <si>
    <t>Life of Crime</t>
  </si>
  <si>
    <t>August 29, 2014 (Bahamas)</t>
  </si>
  <si>
    <t>Daniel Schechter</t>
  </si>
  <si>
    <t>1456675.0</t>
  </si>
  <si>
    <t>Abbolita Productions</t>
  </si>
  <si>
    <t>Alice Englert</t>
  </si>
  <si>
    <t>60052138.0</t>
  </si>
  <si>
    <t>Joe</t>
  </si>
  <si>
    <t>Gary Hawkins</t>
  </si>
  <si>
    <t>2431443.0</t>
  </si>
  <si>
    <t>53120346.0</t>
  </si>
  <si>
    <t>Afternoon Delight</t>
  </si>
  <si>
    <t>September 15, 2013 (Canada)</t>
  </si>
  <si>
    <t>Joey Soloway</t>
  </si>
  <si>
    <t>Kathryn Hahn</t>
  </si>
  <si>
    <t>175755.0</t>
  </si>
  <si>
    <t>44907260.0</t>
  </si>
  <si>
    <t>Callahan Filmworks</t>
  </si>
  <si>
    <t>Klay Hall</t>
  </si>
  <si>
    <t>Carlos Alazraqui</t>
  </si>
  <si>
    <t>239258712.0</t>
  </si>
  <si>
    <t>Prana Studios</t>
  </si>
  <si>
    <t>Cloudy with a Chance of Meatballs 2</t>
  </si>
  <si>
    <t>Cody Cameron</t>
  </si>
  <si>
    <t>Erica Rivinoja</t>
  </si>
  <si>
    <t>Bill Hader</t>
  </si>
  <si>
    <t>274325949.0</t>
  </si>
  <si>
    <t>197687603.0</t>
  </si>
  <si>
    <t>Blue Ruin</t>
  </si>
  <si>
    <t>July 9, 2014 (France)</t>
  </si>
  <si>
    <t>Jeremy Saulnier</t>
  </si>
  <si>
    <t>Macon Blair</t>
  </si>
  <si>
    <t>420000.0</t>
  </si>
  <si>
    <t>993313.0</t>
  </si>
  <si>
    <t>The Lab of Madness</t>
  </si>
  <si>
    <t>268426634.0</t>
  </si>
  <si>
    <t>Dark Skies</t>
  </si>
  <si>
    <t>February 22, 2013 (United States)</t>
  </si>
  <si>
    <t>27858103.0</t>
  </si>
  <si>
    <t>Alliance Films</t>
  </si>
  <si>
    <t>Nebraska</t>
  </si>
  <si>
    <t>January 24, 2014 (United States)</t>
  </si>
  <si>
    <t>Bob Nelson</t>
  </si>
  <si>
    <t>27682872.0</t>
  </si>
  <si>
    <t>The Kings of Summer</t>
  </si>
  <si>
    <t>August 23, 2013 (United Kingdom)</t>
  </si>
  <si>
    <t>Jordan Vogt-Roberts</t>
  </si>
  <si>
    <t>Chris Galletta</t>
  </si>
  <si>
    <t>Nick Robinson</t>
  </si>
  <si>
    <t>1501595.0</t>
  </si>
  <si>
    <t>Bhaag Milkha Bhaag</t>
  </si>
  <si>
    <t>Prasoon Joshi</t>
  </si>
  <si>
    <t>17551296.0</t>
  </si>
  <si>
    <t>Rakeysh Omprakash Mehra Pictures</t>
  </si>
  <si>
    <t>Labor Day</t>
  </si>
  <si>
    <t>January 31, 2014 (United States)</t>
  </si>
  <si>
    <t>20275812.0</t>
  </si>
  <si>
    <t>Trance</t>
  </si>
  <si>
    <t>March 27, 2013 (United Kingdom)</t>
  </si>
  <si>
    <t>Joe Ahearne</t>
  </si>
  <si>
    <t>24261569.0</t>
  </si>
  <si>
    <t>Broken City</t>
  </si>
  <si>
    <t>Brian Tucker</t>
  </si>
  <si>
    <t>34737199.0</t>
  </si>
  <si>
    <t>The Zero Theorem</t>
  </si>
  <si>
    <t>August 19, 2014 (United States)</t>
  </si>
  <si>
    <t>Pat Rushin</t>
  </si>
  <si>
    <t>Christoph Waltz</t>
  </si>
  <si>
    <t>1486506.0</t>
  </si>
  <si>
    <t>All Is Lost</t>
  </si>
  <si>
    <t>October 25, 2013 (Canada)</t>
  </si>
  <si>
    <t>13627519.0</t>
  </si>
  <si>
    <t>Roadside Attractions</t>
  </si>
  <si>
    <t>January 24, 2014 (Spain)</t>
  </si>
  <si>
    <t>Jorge Dorado</t>
  </si>
  <si>
    <t>Guy Holmes</t>
  </si>
  <si>
    <t>Mark Strong</t>
  </si>
  <si>
    <t>1257142.0</t>
  </si>
  <si>
    <t>The Safran Company</t>
  </si>
  <si>
    <t>Third Person</t>
  </si>
  <si>
    <t>November 14, 2014 (United Kingdom)</t>
  </si>
  <si>
    <t>2624761.0</t>
  </si>
  <si>
    <t>One Chance</t>
  </si>
  <si>
    <t>October 25, 2013 (United Kingdom)</t>
  </si>
  <si>
    <t>James Corden</t>
  </si>
  <si>
    <t>10900434.0</t>
  </si>
  <si>
    <t>Relevant Entertainment</t>
  </si>
  <si>
    <t>The Grandmaster</t>
  </si>
  <si>
    <t>38600000.0</t>
  </si>
  <si>
    <t>73906736.0</t>
  </si>
  <si>
    <t>The Incredible Burt Wonderstone</t>
  </si>
  <si>
    <t>Don Scardino</t>
  </si>
  <si>
    <t>Jonathan Goldstein</t>
  </si>
  <si>
    <t>27437881.0</t>
  </si>
  <si>
    <t>Austenland</t>
  </si>
  <si>
    <t>September 27, 2013 (United Kingdom)</t>
  </si>
  <si>
    <t>Jerusha Hess</t>
  </si>
  <si>
    <t>2313509.0</t>
  </si>
  <si>
    <t>Fickle Fish Films</t>
  </si>
  <si>
    <t>The Big Wedding</t>
  </si>
  <si>
    <t>46522137.0</t>
  </si>
  <si>
    <t>Two Ton Films</t>
  </si>
  <si>
    <t>September 19, 2013 (Croatia)</t>
  </si>
  <si>
    <t>John Krokidas</t>
  </si>
  <si>
    <t>Austin Bunn</t>
  </si>
  <si>
    <t>1877924.0</t>
  </si>
  <si>
    <t>57824674.0</t>
  </si>
  <si>
    <t>July 31, 2013 (United States)</t>
  </si>
  <si>
    <t>Neil Patrick Harris</t>
  </si>
  <si>
    <t>347545360.0</t>
  </si>
  <si>
    <t>134409025.0</t>
  </si>
  <si>
    <t>Fruitvale Station</t>
  </si>
  <si>
    <t>Ryan Coogler</t>
  </si>
  <si>
    <t>Michael B. Jordan</t>
  </si>
  <si>
    <t>17385830.0</t>
  </si>
  <si>
    <t>Forest Whitaker's Significant Productions</t>
  </si>
  <si>
    <t>Palo Alto</t>
  </si>
  <si>
    <t>May 9, 2014 (United States)</t>
  </si>
  <si>
    <t>Gia Coppola</t>
  </si>
  <si>
    <t>919591.0</t>
  </si>
  <si>
    <t>Jeff Tremaine</t>
  </si>
  <si>
    <t>151826547.0</t>
  </si>
  <si>
    <t>Dickhouse Productions</t>
  </si>
  <si>
    <t>100129872.0</t>
  </si>
  <si>
    <t>The Canyons</t>
  </si>
  <si>
    <t>270185.0</t>
  </si>
  <si>
    <t>Prettybird</t>
  </si>
  <si>
    <t>Jobs</t>
  </si>
  <si>
    <t>Joshua Michael Stern</t>
  </si>
  <si>
    <t>Matt Whiteley</t>
  </si>
  <si>
    <t>42128352.0</t>
  </si>
  <si>
    <t>Europa Report</t>
  </si>
  <si>
    <t>June 27, 2013 (United States)</t>
  </si>
  <si>
    <t>Sebastián Cordero</t>
  </si>
  <si>
    <t>Philip Gelatt</t>
  </si>
  <si>
    <t>125687.0</t>
  </si>
  <si>
    <t>The Immigrant</t>
  </si>
  <si>
    <t>May 23, 2014 (United States)</t>
  </si>
  <si>
    <t>5952884.0</t>
  </si>
  <si>
    <t>I Give It a Year</t>
  </si>
  <si>
    <t>February 8, 2013 (United Kingdom)</t>
  </si>
  <si>
    <t>Dan Mazer</t>
  </si>
  <si>
    <t>Rose Byrne</t>
  </si>
  <si>
    <t>29128433.0</t>
  </si>
  <si>
    <t>Starred Up</t>
  </si>
  <si>
    <t>August 26, 2014 (United States)</t>
  </si>
  <si>
    <t>Jonathan Asser</t>
  </si>
  <si>
    <t>Jack O'Connell</t>
  </si>
  <si>
    <t>3025189.0</t>
  </si>
  <si>
    <t>21 &amp; Over</t>
  </si>
  <si>
    <t>48065672.0</t>
  </si>
  <si>
    <t>The Inevitable Defeat of Mister &amp; Pete</t>
  </si>
  <si>
    <t>Michael Starrbury</t>
  </si>
  <si>
    <t>Skylan Brooks</t>
  </si>
  <si>
    <t>506303.0</t>
  </si>
  <si>
    <t>iDeal Partners Film Fund</t>
  </si>
  <si>
    <t>2013 (United States)</t>
  </si>
  <si>
    <t>Arthur Brooke</t>
  </si>
  <si>
    <t>Hailee Steinfeld</t>
  </si>
  <si>
    <t>2966268.0</t>
  </si>
  <si>
    <t>Amber Entertainment</t>
  </si>
  <si>
    <t>Runner Runner</t>
  </si>
  <si>
    <t>62675095.0</t>
  </si>
  <si>
    <t>Michael Tiddes</t>
  </si>
  <si>
    <t>60159584.0</t>
  </si>
  <si>
    <t>Open Road Films</t>
  </si>
  <si>
    <t>The Tale of The Princess Kaguya</t>
  </si>
  <si>
    <t>November 23, 2013 (Japan)</t>
  </si>
  <si>
    <t>24706166.0</t>
  </si>
  <si>
    <t>The Double</t>
  </si>
  <si>
    <t>April 4, 2014 (United Kingdom)</t>
  </si>
  <si>
    <t>Fyodor Dostoevsky</t>
  </si>
  <si>
    <t>1662515.0</t>
  </si>
  <si>
    <t>Alcove Entertainment</t>
  </si>
  <si>
    <t>Yeh Jawaani Hai Deewani</t>
  </si>
  <si>
    <t>May 31, 2013 (India)</t>
  </si>
  <si>
    <t>Ayan Mukherjee</t>
  </si>
  <si>
    <t>Hussain Dalal</t>
  </si>
  <si>
    <t>30991781.0</t>
  </si>
  <si>
    <t>How I Live Now</t>
  </si>
  <si>
    <t>October 4, 2013 (United Kingdom)</t>
  </si>
  <si>
    <t>Meg Rosoff</t>
  </si>
  <si>
    <t>925762.0</t>
  </si>
  <si>
    <t>Upstream Color</t>
  </si>
  <si>
    <t>August 30, 2013 (United Kingdom)</t>
  </si>
  <si>
    <t>Amy Seimetz</t>
  </si>
  <si>
    <t>587174.0</t>
  </si>
  <si>
    <t>erbp</t>
  </si>
  <si>
    <t>Parkland</t>
  </si>
  <si>
    <t>October 2, 2013 (France)</t>
  </si>
  <si>
    <t>Peter Landesman</t>
  </si>
  <si>
    <t>1412181.0</t>
  </si>
  <si>
    <t>A Field in England</t>
  </si>
  <si>
    <t>July 5, 2013 (United Kingdom)</t>
  </si>
  <si>
    <t>Amy Jump</t>
  </si>
  <si>
    <t>Julian Barratt</t>
  </si>
  <si>
    <t>97195.0</t>
  </si>
  <si>
    <t>In Secret</t>
  </si>
  <si>
    <t>April 3, 2014 (Singapore)</t>
  </si>
  <si>
    <t>Charlie Stratton</t>
  </si>
  <si>
    <t>Serbia</t>
  </si>
  <si>
    <t>652228.0</t>
  </si>
  <si>
    <t>Paranoia</t>
  </si>
  <si>
    <t>Liam Hemsworth</t>
  </si>
  <si>
    <t>17056265.0</t>
  </si>
  <si>
    <t>The Past</t>
  </si>
  <si>
    <t>May 17, 2013 (France)</t>
  </si>
  <si>
    <t>Bérénice Bejo</t>
  </si>
  <si>
    <t>12673462.0</t>
  </si>
  <si>
    <t>Memento Films Production</t>
  </si>
  <si>
    <t>Breathe In</t>
  </si>
  <si>
    <t>July 19, 2013 (Ireland)</t>
  </si>
  <si>
    <t>500207.0</t>
  </si>
  <si>
    <t>V/H/S/2</t>
  </si>
  <si>
    <t>June 6, 2013 (United States)</t>
  </si>
  <si>
    <t>Lawrence Michael Levine</t>
  </si>
  <si>
    <t>805574.0</t>
  </si>
  <si>
    <t>The Collective Studios</t>
  </si>
  <si>
    <t>Knights of Badassdom</t>
  </si>
  <si>
    <t>April 11, 2014 (Australia)</t>
  </si>
  <si>
    <t>Joe Lynch</t>
  </si>
  <si>
    <t>Kevin Dreyfuss</t>
  </si>
  <si>
    <t>123854.0</t>
  </si>
  <si>
    <t>Bayview Films</t>
  </si>
  <si>
    <t>The Congress</t>
  </si>
  <si>
    <t>July 24, 2014 (United States)</t>
  </si>
  <si>
    <t>758754.0</t>
  </si>
  <si>
    <t>The Fifth Estate</t>
  </si>
  <si>
    <t>Daniel Domscheit-Berg</t>
  </si>
  <si>
    <t>Benedict Cumberbatch</t>
  </si>
  <si>
    <t>9058564.0</t>
  </si>
  <si>
    <t>Ida</t>
  </si>
  <si>
    <t>October 25, 2013 (Poland)</t>
  </si>
  <si>
    <t>Agata Kulesza</t>
  </si>
  <si>
    <t>Poland</t>
  </si>
  <si>
    <t>11156836.0</t>
  </si>
  <si>
    <t>Opus Film</t>
  </si>
  <si>
    <t>The Love Punch</t>
  </si>
  <si>
    <t>8366493.0</t>
  </si>
  <si>
    <t>Process Media</t>
  </si>
  <si>
    <t>Tracks</t>
  </si>
  <si>
    <t>March 6, 2014 (Australia)</t>
  </si>
  <si>
    <t>Marion Nelson</t>
  </si>
  <si>
    <t>5853509.0</t>
  </si>
  <si>
    <t>See-Saw Films</t>
  </si>
  <si>
    <t>Bad Words</t>
  </si>
  <si>
    <t>March 28, 2014 (United States)</t>
  </si>
  <si>
    <t>Andrew Dodge</t>
  </si>
  <si>
    <t>7804337.0</t>
  </si>
  <si>
    <t>In a World...</t>
  </si>
  <si>
    <t>September 13, 2013 (United Kingdom)</t>
  </si>
  <si>
    <t>Lake Bell</t>
  </si>
  <si>
    <t>3114953.0</t>
  </si>
  <si>
    <t>3311 Productions</t>
  </si>
  <si>
    <t>Ain't Them Bodies Saints</t>
  </si>
  <si>
    <t>David Lowery</t>
  </si>
  <si>
    <t>1031243.0</t>
  </si>
  <si>
    <t>Sailor Bear</t>
  </si>
  <si>
    <t>Man of Tai Chi</t>
  </si>
  <si>
    <t>July 5, 2013 (China)</t>
  </si>
  <si>
    <t>Michael G. Cooney</t>
  </si>
  <si>
    <t>Tiger Hu Chen</t>
  </si>
  <si>
    <t>5464885.0</t>
  </si>
  <si>
    <t>China Film Group Corporation (CFGC)</t>
  </si>
  <si>
    <t>The East</t>
  </si>
  <si>
    <t>2891812.0</t>
  </si>
  <si>
    <t>Dune Entertainment</t>
  </si>
  <si>
    <t>The Lunchbox</t>
  </si>
  <si>
    <t>September 20, 2013 (India)</t>
  </si>
  <si>
    <t>Ritesh Batra</t>
  </si>
  <si>
    <t>Irrfan Khan</t>
  </si>
  <si>
    <t>11621777.0</t>
  </si>
  <si>
    <t>Sikhya Entertainment</t>
  </si>
  <si>
    <t>New World</t>
  </si>
  <si>
    <t>February 21, 2013 (South Korea)</t>
  </si>
  <si>
    <t>Jung-jae Lee</t>
  </si>
  <si>
    <t>31673928.0</t>
  </si>
  <si>
    <t>Sanai Pictures</t>
  </si>
  <si>
    <t>Charlie Countryman</t>
  </si>
  <si>
    <t>September 13, 2013 (Norway)</t>
  </si>
  <si>
    <t>Fredrik Bond</t>
  </si>
  <si>
    <t>443990.0</t>
  </si>
  <si>
    <t>Media Pro Pictures</t>
  </si>
  <si>
    <t>Getaway</t>
  </si>
  <si>
    <t>Sean Finegan</t>
  </si>
  <si>
    <t>11806432.0</t>
  </si>
  <si>
    <t>After Dark Films</t>
  </si>
  <si>
    <t>August 1, 2014 (United States)</t>
  </si>
  <si>
    <t>Chris Pratt</t>
  </si>
  <si>
    <t>773350147.0</t>
  </si>
  <si>
    <t>November 7, 2014 (United States)</t>
  </si>
  <si>
    <t>701729206.0</t>
  </si>
  <si>
    <t>October 24, 2014 (United States)</t>
  </si>
  <si>
    <t>565000.0</t>
  </si>
  <si>
    <t>Chad Stahelski</t>
  </si>
  <si>
    <t>Derek Kolstad</t>
  </si>
  <si>
    <t>86081711.0</t>
  </si>
  <si>
    <t>June 6, 2014 (United States)</t>
  </si>
  <si>
    <t>620000.0</t>
  </si>
  <si>
    <t>178000000.0</t>
  </si>
  <si>
    <t>370541256.0</t>
  </si>
  <si>
    <t>893000.0</t>
  </si>
  <si>
    <t>Gillian Flynn</t>
  </si>
  <si>
    <t>369330363.0</t>
  </si>
  <si>
    <t>April 4, 2014 (United States)</t>
  </si>
  <si>
    <t>764000.0</t>
  </si>
  <si>
    <t>714421503.0</t>
  </si>
  <si>
    <t>Marvel Entertainment</t>
  </si>
  <si>
    <t>Stefan Zweig</t>
  </si>
  <si>
    <t>172945750.0</t>
  </si>
  <si>
    <t>October 15, 2014 (Philippines)</t>
  </si>
  <si>
    <t>749000.0</t>
  </si>
  <si>
    <t>Damien Chazelle</t>
  </si>
  <si>
    <t>49396747.0</t>
  </si>
  <si>
    <t>February 13, 2015 (United States)</t>
  </si>
  <si>
    <t>414351546.0</t>
  </si>
  <si>
    <t>April 24, 2015 (United States)</t>
  </si>
  <si>
    <t>493000.0</t>
  </si>
  <si>
    <t>36869414.0</t>
  </si>
  <si>
    <t>A24</t>
  </si>
  <si>
    <t>March 21, 2014 (United States)</t>
  </si>
  <si>
    <t>Shailene Woodley</t>
  </si>
  <si>
    <t>288885818.0</t>
  </si>
  <si>
    <t>October 31, 2014 (United States)</t>
  </si>
  <si>
    <t>47398992.0</t>
  </si>
  <si>
    <t>December 17, 2014 (United States)</t>
  </si>
  <si>
    <t>962182865.0</t>
  </si>
  <si>
    <t>September 26, 2014 (United States)</t>
  </si>
  <si>
    <t>192330738.0</t>
  </si>
  <si>
    <t>September 19, 2014 (United States)</t>
  </si>
  <si>
    <t>Wes Ball</t>
  </si>
  <si>
    <t>Noah Oppenheim</t>
  </si>
  <si>
    <t>348319861.0</t>
  </si>
  <si>
    <t>July 25, 2014 (United States)</t>
  </si>
  <si>
    <t>458863600.0</t>
  </si>
  <si>
    <t>May 30, 2014 (United States)</t>
  </si>
  <si>
    <t>48428048.0</t>
  </si>
  <si>
    <t>Aldamisa Entertainment</t>
  </si>
  <si>
    <t>What We Do in the Shadows</t>
  </si>
  <si>
    <t>Jemaine Clement</t>
  </si>
  <si>
    <t>7253160.0</t>
  </si>
  <si>
    <t>Unison Films</t>
  </si>
  <si>
    <t>December 25, 2014 (United States)</t>
  </si>
  <si>
    <t>Graham Moore</t>
  </si>
  <si>
    <t>233555708.0</t>
  </si>
  <si>
    <t>Black Bear Pictures</t>
  </si>
  <si>
    <t>Fury</t>
  </si>
  <si>
    <t>October 17, 2014 (United States)</t>
  </si>
  <si>
    <t>211822697.0</t>
  </si>
  <si>
    <t>746045700.0</t>
  </si>
  <si>
    <t>Predestination</t>
  </si>
  <si>
    <t>January 9, 2015 (United States)</t>
  </si>
  <si>
    <t>4942449.0</t>
  </si>
  <si>
    <t>July 18, 2014 (United States)</t>
  </si>
  <si>
    <t>Frank Grillo</t>
  </si>
  <si>
    <t>111928365.0</t>
  </si>
  <si>
    <t>Birdman or (The Unexpected Virtue of Ignorance)</t>
  </si>
  <si>
    <t>November 14, 2014 (United States)</t>
  </si>
  <si>
    <t>103215094.0</t>
  </si>
  <si>
    <t>March 13, 2015 (United States)</t>
  </si>
  <si>
    <t>David Robert Mitchell</t>
  </si>
  <si>
    <t>Maika Monroe</t>
  </si>
  <si>
    <t>21947454.0</t>
  </si>
  <si>
    <t>Northern Lights Films</t>
  </si>
  <si>
    <t>Ivan Menchell</t>
  </si>
  <si>
    <t>127994610.0</t>
  </si>
  <si>
    <t>Gulfstream Pictures</t>
  </si>
  <si>
    <t>Ryan J. Condal</t>
  </si>
  <si>
    <t>244819862.0</t>
  </si>
  <si>
    <t>October 10, 2014 (United States)</t>
  </si>
  <si>
    <t>84419388.0</t>
  </si>
  <si>
    <t>December 19, 2014 (United States)</t>
  </si>
  <si>
    <t>136853506.0</t>
  </si>
  <si>
    <t>Marcy Media</t>
  </si>
  <si>
    <t>May 16, 2014 (United States)</t>
  </si>
  <si>
    <t>524976069.0</t>
  </si>
  <si>
    <t>Michael Mitnick</t>
  </si>
  <si>
    <t>Brenton Thwaites</t>
  </si>
  <si>
    <t>66980456.0</t>
  </si>
  <si>
    <t>Tonik Productions</t>
  </si>
  <si>
    <t>March 7, 2014 (United States)</t>
  </si>
  <si>
    <t>Noam Murro</t>
  </si>
  <si>
    <t>Sullivan Stapleton</t>
  </si>
  <si>
    <t>337580051.0</t>
  </si>
  <si>
    <t>January 16, 2015 (United States)</t>
  </si>
  <si>
    <t>451000.0</t>
  </si>
  <si>
    <t>58800000.0</t>
  </si>
  <si>
    <t>547426372.0</t>
  </si>
  <si>
    <t>Love, Rosie</t>
  </si>
  <si>
    <t>October 22, 2014 (United Kingdom)</t>
  </si>
  <si>
    <t>Christian Ditter</t>
  </si>
  <si>
    <t>25574387.0</t>
  </si>
  <si>
    <t>Canyon Creek Films</t>
  </si>
  <si>
    <t>423000.0</t>
  </si>
  <si>
    <t>Don Hall</t>
  </si>
  <si>
    <t>Jordan Roberts</t>
  </si>
  <si>
    <t>Ryan Potter</t>
  </si>
  <si>
    <t>657869686.0</t>
  </si>
  <si>
    <t>May 2, 2014 (United States)</t>
  </si>
  <si>
    <t>427000.0</t>
  </si>
  <si>
    <t>708982323.0</t>
  </si>
  <si>
    <t>353000.0</t>
  </si>
  <si>
    <t>Robert Stromberg</t>
  </si>
  <si>
    <t>758411779.0</t>
  </si>
  <si>
    <t>Jolie Pas</t>
  </si>
  <si>
    <t>212902372.0</t>
  </si>
  <si>
    <t>BBL Motion Picture Studios</t>
  </si>
  <si>
    <t>161459297.0</t>
  </si>
  <si>
    <t>February 7, 2014 (United States)</t>
  </si>
  <si>
    <t>Christopher Miller</t>
  </si>
  <si>
    <t>468060692.0</t>
  </si>
  <si>
    <t>November 21, 2014 (United States)</t>
  </si>
  <si>
    <t>755356711.0</t>
  </si>
  <si>
    <t>1882074.0</t>
  </si>
  <si>
    <t>SModcast Pictures</t>
  </si>
  <si>
    <t>127000000.0</t>
  </si>
  <si>
    <t>363204635.0</t>
  </si>
  <si>
    <t>The Fault in Our Stars</t>
  </si>
  <si>
    <t>352000.0</t>
  </si>
  <si>
    <t>307166834.0</t>
  </si>
  <si>
    <t>As Above, So Below</t>
  </si>
  <si>
    <t>August 29, 2014 (United States)</t>
  </si>
  <si>
    <t>Perdita Weeks</t>
  </si>
  <si>
    <t>41898409.0</t>
  </si>
  <si>
    <t>Legendary Entertainment</t>
  </si>
  <si>
    <t>Gary Dauberman</t>
  </si>
  <si>
    <t>Ward Horton</t>
  </si>
  <si>
    <t>257579282.0</t>
  </si>
  <si>
    <t>341000.0</t>
  </si>
  <si>
    <t>Ellar Coltrane</t>
  </si>
  <si>
    <t>48137666.0</t>
  </si>
  <si>
    <t>November 26, 2014 (United States)</t>
  </si>
  <si>
    <t>James Marsh</t>
  </si>
  <si>
    <t>Anthony McCarten</t>
  </si>
  <si>
    <t>123726688.0</t>
  </si>
  <si>
    <t>Patrick Hughes</t>
  </si>
  <si>
    <t>214657577.0</t>
  </si>
  <si>
    <t>December 24, 2014 (United States)</t>
  </si>
  <si>
    <t>Dan Sterling</t>
  </si>
  <si>
    <t>11782625.0</t>
  </si>
  <si>
    <t>September 12, 2014 (United States)</t>
  </si>
  <si>
    <t>Michaël R. Roskam</t>
  </si>
  <si>
    <t>Dennis Lehane</t>
  </si>
  <si>
    <t>18658381.0</t>
  </si>
  <si>
    <t>Big Screen Productions</t>
  </si>
  <si>
    <t>June 27, 2014 (United States)</t>
  </si>
  <si>
    <t>302000.0</t>
  </si>
  <si>
    <t>1104054072.0</t>
  </si>
  <si>
    <t>Inherent Vice</t>
  </si>
  <si>
    <t>14710975.0</t>
  </si>
  <si>
    <t>Andrew Jay Cohen</t>
  </si>
  <si>
    <t>270665134.0</t>
  </si>
  <si>
    <t>November 28, 2014 (United States)</t>
  </si>
  <si>
    <t>Jennifer Kent</t>
  </si>
  <si>
    <t>Essie Davis</t>
  </si>
  <si>
    <t>10312540.0</t>
  </si>
  <si>
    <t>126069509.0</t>
  </si>
  <si>
    <t>The Other Woman</t>
  </si>
  <si>
    <t>Melissa K. Stack</t>
  </si>
  <si>
    <t>196710396.0</t>
  </si>
  <si>
    <t>Wild Tales</t>
  </si>
  <si>
    <t>August 21, 2014 (Argentina)</t>
  </si>
  <si>
    <t>Damián Szifron</t>
  </si>
  <si>
    <t>Germán Servidio</t>
  </si>
  <si>
    <t>Darío Grandinetti</t>
  </si>
  <si>
    <t>30642704.0</t>
  </si>
  <si>
    <t>Kramer &amp; Sigman Films</t>
  </si>
  <si>
    <t>Wild</t>
  </si>
  <si>
    <t>52501541.0</t>
  </si>
  <si>
    <t>Bob Industries</t>
  </si>
  <si>
    <t>19206513.0</t>
  </si>
  <si>
    <t>The Guest</t>
  </si>
  <si>
    <t>September 5, 2014 (United Kingdom)</t>
  </si>
  <si>
    <t>Dan Stevens</t>
  </si>
  <si>
    <t>2700051.0</t>
  </si>
  <si>
    <t>August 8, 2014 (United States)</t>
  </si>
  <si>
    <t>Josh Appelbaum</t>
  </si>
  <si>
    <t>485004754.0</t>
  </si>
  <si>
    <t>February 12, 2014 (United States)</t>
  </si>
  <si>
    <t>Joshua Zetumer</t>
  </si>
  <si>
    <t>242688965.0</t>
  </si>
  <si>
    <t>June 13, 2014 (United States)</t>
  </si>
  <si>
    <t>354000.0</t>
  </si>
  <si>
    <t>331333876.0</t>
  </si>
  <si>
    <t>419000.0</t>
  </si>
  <si>
    <t>710644566.0</t>
  </si>
  <si>
    <t>Chernin Entertainment</t>
  </si>
  <si>
    <t>Sin City: A Dame to Kill for</t>
  </si>
  <si>
    <t>August 22, 2014 (United States)</t>
  </si>
  <si>
    <t>39407616.0</t>
  </si>
  <si>
    <t>Brick Mansions</t>
  </si>
  <si>
    <t>Camille Delamarre</t>
  </si>
  <si>
    <t>71416730.0</t>
  </si>
  <si>
    <t>Richelle Mead</t>
  </si>
  <si>
    <t>Zoey Deutch</t>
  </si>
  <si>
    <t>15642346.0</t>
  </si>
  <si>
    <t>156706638.0</t>
  </si>
  <si>
    <t>Honeymoon</t>
  </si>
  <si>
    <t>Leigh Janiak</t>
  </si>
  <si>
    <t>Phil Graziadei</t>
  </si>
  <si>
    <t>Rose Leslie</t>
  </si>
  <si>
    <t>24343.0</t>
  </si>
  <si>
    <t>Fewlas Entertainment</t>
  </si>
  <si>
    <t>Dumb and Dumber to</t>
  </si>
  <si>
    <t>169837010.0</t>
  </si>
  <si>
    <t>Before We Go</t>
  </si>
  <si>
    <t>July 21, 2015 (United States)</t>
  </si>
  <si>
    <t>462875.0</t>
  </si>
  <si>
    <t>G4 Productions</t>
  </si>
  <si>
    <t>621537519.0</t>
  </si>
  <si>
    <t>359200044.0</t>
  </si>
  <si>
    <t>58834384.0</t>
  </si>
  <si>
    <t>1984 Private Defense Contractors</t>
  </si>
  <si>
    <t>Scott Waugh</t>
  </si>
  <si>
    <t>George Gatins</t>
  </si>
  <si>
    <t>Aaron Paul</t>
  </si>
  <si>
    <t>203277636.0</t>
  </si>
  <si>
    <t>498781117.0</t>
  </si>
  <si>
    <t>Seventh Son</t>
  </si>
  <si>
    <t>February 6, 2015 (United States)</t>
  </si>
  <si>
    <t>114178613.0</t>
  </si>
  <si>
    <t>Beijing Skywheel Entertainment Co.</t>
  </si>
  <si>
    <t>December 12, 2014 (United States)</t>
  </si>
  <si>
    <t>268175631.0</t>
  </si>
  <si>
    <t>87189756.0</t>
  </si>
  <si>
    <t>Sabotage</t>
  </si>
  <si>
    <t>22126842.0</t>
  </si>
  <si>
    <t>Paddington</t>
  </si>
  <si>
    <t>Paul King</t>
  </si>
  <si>
    <t>Hugh Bonneville</t>
  </si>
  <si>
    <t>282377683.0</t>
  </si>
  <si>
    <t>February 28, 2014 (United States)</t>
  </si>
  <si>
    <t>John W. Richardson</t>
  </si>
  <si>
    <t>222809600.0</t>
  </si>
  <si>
    <t>38609668.0</t>
  </si>
  <si>
    <t>107645357.0</t>
  </si>
  <si>
    <t>This Is Where I Leave You</t>
  </si>
  <si>
    <t>Jonathan Tropper</t>
  </si>
  <si>
    <t>41296320.0</t>
  </si>
  <si>
    <t>21 Laps Entertainment</t>
  </si>
  <si>
    <t>Into the Storm</t>
  </si>
  <si>
    <t>John Swetnam</t>
  </si>
  <si>
    <t>Richard Armitage</t>
  </si>
  <si>
    <t>161502194.0</t>
  </si>
  <si>
    <t>Broken Road Productions</t>
  </si>
  <si>
    <t>Michael Colton</t>
  </si>
  <si>
    <t>373515621.0</t>
  </si>
  <si>
    <t>January 17, 2014 (United States)</t>
  </si>
  <si>
    <t>Adam Cozad</t>
  </si>
  <si>
    <t>135503748.0</t>
  </si>
  <si>
    <t>Mommy</t>
  </si>
  <si>
    <t>October 8, 2014 (Belgium)</t>
  </si>
  <si>
    <t>Xavier Dolan</t>
  </si>
  <si>
    <t>Anne Dorval</t>
  </si>
  <si>
    <t>13156856.0</t>
  </si>
  <si>
    <t>Les Films Séville</t>
  </si>
  <si>
    <t>Testament of Youth</t>
  </si>
  <si>
    <t>January 16, 2015 (United Kingdom)</t>
  </si>
  <si>
    <t>James Kent</t>
  </si>
  <si>
    <t>Vera Brittain</t>
  </si>
  <si>
    <t>5874883.0</t>
  </si>
  <si>
    <t>Cooties</t>
  </si>
  <si>
    <t>September 18, 2015 (United States)</t>
  </si>
  <si>
    <t>Jonathan Milott</t>
  </si>
  <si>
    <t>485544.0</t>
  </si>
  <si>
    <t>SpectreVision</t>
  </si>
  <si>
    <t>The Book of Life</t>
  </si>
  <si>
    <t>Jorge R. Gutiérrez</t>
  </si>
  <si>
    <t>99783556.0</t>
  </si>
  <si>
    <t>Reel FX Creative Studios</t>
  </si>
  <si>
    <t>Goodnight Mommy</t>
  </si>
  <si>
    <t>September 11, 2015 (United States)</t>
  </si>
  <si>
    <t>Severin Fiala</t>
  </si>
  <si>
    <t>Veronika Franz</t>
  </si>
  <si>
    <t>Lukas Schwarz</t>
  </si>
  <si>
    <t>2193474.0</t>
  </si>
  <si>
    <t>Ulrich Seidl Film Produktion GmbH</t>
  </si>
  <si>
    <t>The November Man</t>
  </si>
  <si>
    <t>August 27, 2014 (United States)</t>
  </si>
  <si>
    <t>Michael Finch</t>
  </si>
  <si>
    <t>39661919.0</t>
  </si>
  <si>
    <t>Gary Shore</t>
  </si>
  <si>
    <t>Matt Sazama</t>
  </si>
  <si>
    <t>217124280.0</t>
  </si>
  <si>
    <t>Unfriended</t>
  </si>
  <si>
    <t>April 17, 2015 (United States)</t>
  </si>
  <si>
    <t>Levan Gabriadze</t>
  </si>
  <si>
    <t>Nelson Greaves</t>
  </si>
  <si>
    <t>Heather Sossaman</t>
  </si>
  <si>
    <t>62882090.0</t>
  </si>
  <si>
    <t>I Origins</t>
  </si>
  <si>
    <t>September 19, 2014 (South Africa)</t>
  </si>
  <si>
    <t>481234.0</t>
  </si>
  <si>
    <t>Verisimilitude</t>
  </si>
  <si>
    <t>Transcendence</t>
  </si>
  <si>
    <t>April 18, 2014 (United States)</t>
  </si>
  <si>
    <t>Wally Pfister</t>
  </si>
  <si>
    <t>Jack Paglen</t>
  </si>
  <si>
    <t>103039258.0</t>
  </si>
  <si>
    <t>February 14, 2014 (United States)</t>
  </si>
  <si>
    <t>Gabriella Wilde</t>
  </si>
  <si>
    <t>34718173.0</t>
  </si>
  <si>
    <t>Just Before I Go</t>
  </si>
  <si>
    <t>Courteney Cox</t>
  </si>
  <si>
    <t>David Flebotte</t>
  </si>
  <si>
    <t>10970.0</t>
  </si>
  <si>
    <t>New Artists Alliance</t>
  </si>
  <si>
    <t>Before I Go to Sleep</t>
  </si>
  <si>
    <t>17669776.0</t>
  </si>
  <si>
    <t>Scott Free Productions</t>
  </si>
  <si>
    <t>The Good Lie</t>
  </si>
  <si>
    <t>November 7, 2014 (South Africa)</t>
  </si>
  <si>
    <t>Philippe Falardeau</t>
  </si>
  <si>
    <t>Margaret Nagle</t>
  </si>
  <si>
    <t>Kenya</t>
  </si>
  <si>
    <t>3396345.0</t>
  </si>
  <si>
    <t>Deliver Us from Evil</t>
  </si>
  <si>
    <t>July 2, 2014 (United States)</t>
  </si>
  <si>
    <t>87937815.0</t>
  </si>
  <si>
    <t>The Raid 2</t>
  </si>
  <si>
    <t>6566916.0</t>
  </si>
  <si>
    <t>326479141.0</t>
  </si>
  <si>
    <t>Pompeii</t>
  </si>
  <si>
    <t>Janet Scott Batchler</t>
  </si>
  <si>
    <t>Kit Harington</t>
  </si>
  <si>
    <t>117831631.0</t>
  </si>
  <si>
    <t>Kill Me Three Times</t>
  </si>
  <si>
    <t>April 10, 2015 (United States)</t>
  </si>
  <si>
    <t>Kriv Stenders</t>
  </si>
  <si>
    <t>James McFarland</t>
  </si>
  <si>
    <t>101807.0</t>
  </si>
  <si>
    <t>Cargo Entertainment</t>
  </si>
  <si>
    <t>154468902.0</t>
  </si>
  <si>
    <t>Tom Gormican</t>
  </si>
  <si>
    <t>45640143.0</t>
  </si>
  <si>
    <t>Treehouse Pictures</t>
  </si>
  <si>
    <t>The Homesman</t>
  </si>
  <si>
    <t>May 18, 2014 (France)</t>
  </si>
  <si>
    <t>3819421.0</t>
  </si>
  <si>
    <t>Black Sea</t>
  </si>
  <si>
    <t>January 23, 2015 (United States)</t>
  </si>
  <si>
    <t>Dennis Kelly</t>
  </si>
  <si>
    <t>4070789.0</t>
  </si>
  <si>
    <t>Men, Women &amp; Children</t>
  </si>
  <si>
    <t>Chad Kultgen</t>
  </si>
  <si>
    <t>Kaitlyn Dever</t>
  </si>
  <si>
    <t>1705908.0</t>
  </si>
  <si>
    <t>August 13, 2014 (United States)</t>
  </si>
  <si>
    <t>Jake Johnson</t>
  </si>
  <si>
    <t>138224951.0</t>
  </si>
  <si>
    <t>Genre Films</t>
  </si>
  <si>
    <t>A Most Violent Year</t>
  </si>
  <si>
    <t>January 30, 2015 (United States)</t>
  </si>
  <si>
    <t>12007070.0</t>
  </si>
  <si>
    <t>PK</t>
  </si>
  <si>
    <t>December 19, 2014 (India)</t>
  </si>
  <si>
    <t>100370104.0</t>
  </si>
  <si>
    <t>Rajkumar Hirani Films</t>
  </si>
  <si>
    <t>A Little Chaos</t>
  </si>
  <si>
    <t>June 26, 2015 (United States)</t>
  </si>
  <si>
    <t>10084623.0</t>
  </si>
  <si>
    <t>The Loft</t>
  </si>
  <si>
    <t>Erik Van Looy</t>
  </si>
  <si>
    <t>Bart De Pauw</t>
  </si>
  <si>
    <t>11020402.0</t>
  </si>
  <si>
    <t>A Most Wanted Man</t>
  </si>
  <si>
    <t>36233517.0</t>
  </si>
  <si>
    <t>Clown</t>
  </si>
  <si>
    <t>June 17, 2016 (United States)</t>
  </si>
  <si>
    <t>Jon Watts</t>
  </si>
  <si>
    <t>Andy Powers</t>
  </si>
  <si>
    <t>4381603.0</t>
  </si>
  <si>
    <t>Cross Creek Pictures</t>
  </si>
  <si>
    <t>The Signal</t>
  </si>
  <si>
    <t>July 10, 2014 (Germany)</t>
  </si>
  <si>
    <t>William Eubank</t>
  </si>
  <si>
    <t>Carlyle Eubank</t>
  </si>
  <si>
    <t>2595622.0</t>
  </si>
  <si>
    <t>89514453.0</t>
  </si>
  <si>
    <t>Beyond the Lights</t>
  </si>
  <si>
    <t>14618727.0</t>
  </si>
  <si>
    <t>Black Entertainment Television (BET)</t>
  </si>
  <si>
    <t>Maps to the Stars</t>
  </si>
  <si>
    <t>February 27, 2015 (United States)</t>
  </si>
  <si>
    <t>Bruce Wagner</t>
  </si>
  <si>
    <t>4510934.0</t>
  </si>
  <si>
    <t>Prospero Pictures</t>
  </si>
  <si>
    <t>R.J. Cutler</t>
  </si>
  <si>
    <t>78274843.0</t>
  </si>
  <si>
    <t>She's Funny That Way</t>
  </si>
  <si>
    <t>August 21, 2015 (United States)</t>
  </si>
  <si>
    <t>Louise Stratten</t>
  </si>
  <si>
    <t>Imogen Poots</t>
  </si>
  <si>
    <t>6034851.0</t>
  </si>
  <si>
    <t>Lagniappe Films</t>
  </si>
  <si>
    <t>71</t>
  </si>
  <si>
    <t>October 10, 2014 (United Kingdom)</t>
  </si>
  <si>
    <t>Yann Demange</t>
  </si>
  <si>
    <t>Gregory Burke</t>
  </si>
  <si>
    <t>3062178.0</t>
  </si>
  <si>
    <t>Film 4</t>
  </si>
  <si>
    <t>Still Alice</t>
  </si>
  <si>
    <t>February 20, 2015 (United States)</t>
  </si>
  <si>
    <t>Richard Glatzer</t>
  </si>
  <si>
    <t>44779195.0</t>
  </si>
  <si>
    <t>Lutzus-Brown</t>
  </si>
  <si>
    <t>53260230.0</t>
  </si>
  <si>
    <t>Spring</t>
  </si>
  <si>
    <t>March 20, 2015 (United States)</t>
  </si>
  <si>
    <t>Justin Benson</t>
  </si>
  <si>
    <t>49970.0</t>
  </si>
  <si>
    <t>Rustic Films</t>
  </si>
  <si>
    <t>Love &amp; Mercy</t>
  </si>
  <si>
    <t>June 19, 2015 (United States)</t>
  </si>
  <si>
    <t>Bill Pohlad</t>
  </si>
  <si>
    <t>28641776.0</t>
  </si>
  <si>
    <t>29253166.0</t>
  </si>
  <si>
    <t>Addicted</t>
  </si>
  <si>
    <t>Christina Welsh</t>
  </si>
  <si>
    <t>Sharon Leal</t>
  </si>
  <si>
    <t>17534314.0</t>
  </si>
  <si>
    <t>Codeblack Entertainment</t>
  </si>
  <si>
    <t>The Water Diviner</t>
  </si>
  <si>
    <t>December 26, 2014 (Australia)</t>
  </si>
  <si>
    <t>Andrew Knight</t>
  </si>
  <si>
    <t>38176317.0</t>
  </si>
  <si>
    <t>Fear of God Films</t>
  </si>
  <si>
    <t>Selma</t>
  </si>
  <si>
    <t>Ava DuVernay</t>
  </si>
  <si>
    <t>Paul Webb</t>
  </si>
  <si>
    <t>David Oyelowo</t>
  </si>
  <si>
    <t>66787908.0</t>
  </si>
  <si>
    <t>Veronica Mars</t>
  </si>
  <si>
    <t>March 13, 2014 (Germany)</t>
  </si>
  <si>
    <t>Rob Thomas</t>
  </si>
  <si>
    <t>3485383.0</t>
  </si>
  <si>
    <t>Warner Bros. Digital Distribution</t>
  </si>
  <si>
    <t>Jon Hamm</t>
  </si>
  <si>
    <t>38483455.0</t>
  </si>
  <si>
    <t>The One I Love</t>
  </si>
  <si>
    <t>Charlie McDowell</t>
  </si>
  <si>
    <t>Justin Lader</t>
  </si>
  <si>
    <t>596933.0</t>
  </si>
  <si>
    <t>RADiUS-TWC</t>
  </si>
  <si>
    <t>John Lloyd Young</t>
  </si>
  <si>
    <t>67647013.0</t>
  </si>
  <si>
    <t>Four Seasons Partnership</t>
  </si>
  <si>
    <t>Walk of Shame</t>
  </si>
  <si>
    <t>May 1, 2014 (Israel)</t>
  </si>
  <si>
    <t>Elizabeth Banks</t>
  </si>
  <si>
    <t>8122990.0</t>
  </si>
  <si>
    <t>Focus World</t>
  </si>
  <si>
    <t>Scott Rothman</t>
  </si>
  <si>
    <t>29824199.0</t>
  </si>
  <si>
    <t>And So It Goes</t>
  </si>
  <si>
    <t>25419147.0</t>
  </si>
  <si>
    <t>ASIG Productions</t>
  </si>
  <si>
    <t>A Haunted House 2</t>
  </si>
  <si>
    <t>25358716.0</t>
  </si>
  <si>
    <t>Baby Way Productions</t>
  </si>
  <si>
    <t>39280992.0</t>
  </si>
  <si>
    <t>Cake</t>
  </si>
  <si>
    <t>Patrick Tobin</t>
  </si>
  <si>
    <t>2433850.0</t>
  </si>
  <si>
    <t>Cinelou Films</t>
  </si>
  <si>
    <t>I, Frankenstein</t>
  </si>
  <si>
    <t>76801179.0</t>
  </si>
  <si>
    <t>Hopscotch Features</t>
  </si>
  <si>
    <t>80383113.0</t>
  </si>
  <si>
    <t>Two Night Stand</t>
  </si>
  <si>
    <t>Max Nichols</t>
  </si>
  <si>
    <t>Mark Hammer</t>
  </si>
  <si>
    <t>492332.0</t>
  </si>
  <si>
    <t>Apartment Two</t>
  </si>
  <si>
    <t>Son of a Gun</t>
  </si>
  <si>
    <t>December 11, 2014 (United States)</t>
  </si>
  <si>
    <t>Julius Avery</t>
  </si>
  <si>
    <t>660241.0</t>
  </si>
  <si>
    <t>Pawn Sacrifice</t>
  </si>
  <si>
    <t>5578519.0</t>
  </si>
  <si>
    <t>Gail Katz Productions</t>
  </si>
  <si>
    <t>Left Behind</t>
  </si>
  <si>
    <t>Vic Armstrong</t>
  </si>
  <si>
    <t>Paul Lalonde</t>
  </si>
  <si>
    <t>27405896.0</t>
  </si>
  <si>
    <t>Stoney Lake Entertainment</t>
  </si>
  <si>
    <t>Rob Lieber</t>
  </si>
  <si>
    <t>100654149.0</t>
  </si>
  <si>
    <t>Theodore Melfi</t>
  </si>
  <si>
    <t>54837234.0</t>
  </si>
  <si>
    <t>The Legend of Hercules</t>
  </si>
  <si>
    <t>Sean Hood</t>
  </si>
  <si>
    <t>Kellan Lutz</t>
  </si>
  <si>
    <t>61279452.0</t>
  </si>
  <si>
    <t>Kill the Messenger</t>
  </si>
  <si>
    <t>October 9, 2014 (Hungary)</t>
  </si>
  <si>
    <t>5218973.0</t>
  </si>
  <si>
    <t>Sierra / Affinity</t>
  </si>
  <si>
    <t>Step Up All in</t>
  </si>
  <si>
    <t>Trish Sie</t>
  </si>
  <si>
    <t>Ryan Guzman</t>
  </si>
  <si>
    <t>86165646.0</t>
  </si>
  <si>
    <t>The Salvation</t>
  </si>
  <si>
    <t>Kristian Levring</t>
  </si>
  <si>
    <t>1363964.0</t>
  </si>
  <si>
    <t>Harold Cronk</t>
  </si>
  <si>
    <t>Hunter Dennis</t>
  </si>
  <si>
    <t>Shane Harper</t>
  </si>
  <si>
    <t>64676349.0</t>
  </si>
  <si>
    <t>Pure Flix Productions</t>
  </si>
  <si>
    <t>Winter's Tale</t>
  </si>
  <si>
    <t>30800231.0</t>
  </si>
  <si>
    <t>When Marnie Was There</t>
  </si>
  <si>
    <t>August 7, 2015 (United States)</t>
  </si>
  <si>
    <t>James Simone</t>
  </si>
  <si>
    <t>Joan G. Robinson</t>
  </si>
  <si>
    <t>Sara Takatsuki</t>
  </si>
  <si>
    <t>34949567.0</t>
  </si>
  <si>
    <t>Dentsu</t>
  </si>
  <si>
    <t>Ty Burrell</t>
  </si>
  <si>
    <t>275698039.0</t>
  </si>
  <si>
    <t>Bullwinkle Studios</t>
  </si>
  <si>
    <t>Ben Falcone</t>
  </si>
  <si>
    <t>Melissa McCarthy</t>
  </si>
  <si>
    <t>100375432.0</t>
  </si>
  <si>
    <t>RatPac-Dune Entertainment</t>
  </si>
  <si>
    <t>Big Game</t>
  </si>
  <si>
    <t>Jalmari Helander</t>
  </si>
  <si>
    <t>Finland</t>
  </si>
  <si>
    <t>7455398.0</t>
  </si>
  <si>
    <t>Subzero Film Entertainment</t>
  </si>
  <si>
    <t>A Long Way Down</t>
  </si>
  <si>
    <t>June 5, 2014 (United States)</t>
  </si>
  <si>
    <t>Pascal Chaumeil</t>
  </si>
  <si>
    <t>7257942.0</t>
  </si>
  <si>
    <t>Wildgaze Films</t>
  </si>
  <si>
    <t>The Rover</t>
  </si>
  <si>
    <t>2510007.0</t>
  </si>
  <si>
    <t>Force Majeure</t>
  </si>
  <si>
    <t>December 30, 2014 (United States)</t>
  </si>
  <si>
    <t>Ruben Östlund</t>
  </si>
  <si>
    <t>Johannes Kuhnke</t>
  </si>
  <si>
    <t>4094339.0</t>
  </si>
  <si>
    <t>Plattform Produktion</t>
  </si>
  <si>
    <t>Two Days, One Night</t>
  </si>
  <si>
    <t>May 21, 2014 (Belgium)</t>
  </si>
  <si>
    <t>9016922.0</t>
  </si>
  <si>
    <t>Les Films du Fleuve</t>
  </si>
  <si>
    <t>Lost River</t>
  </si>
  <si>
    <t>Christina Hendricks</t>
  </si>
  <si>
    <t>615500.0</t>
  </si>
  <si>
    <t>Magic in the Moonlight</t>
  </si>
  <si>
    <t>51029361.0</t>
  </si>
  <si>
    <t>Song of the Sea</t>
  </si>
  <si>
    <t>November 20, 2015 (United States)</t>
  </si>
  <si>
    <t>Will Collins</t>
  </si>
  <si>
    <t>David Rawle</t>
  </si>
  <si>
    <t>4190884.0</t>
  </si>
  <si>
    <t>Backup Media</t>
  </si>
  <si>
    <t>Hector and the Search for Happiness</t>
  </si>
  <si>
    <t>August 14, 2014 (Germany)</t>
  </si>
  <si>
    <t>Maria von Heland</t>
  </si>
  <si>
    <t>6337728.0</t>
  </si>
  <si>
    <t>The Quiet Ones</t>
  </si>
  <si>
    <t>Jared Harris</t>
  </si>
  <si>
    <t>17835162.0</t>
  </si>
  <si>
    <t>Zombeavers</t>
  </si>
  <si>
    <t>Jordan Rubin</t>
  </si>
  <si>
    <t>Al Kaplan</t>
  </si>
  <si>
    <t>Rachel Melvin</t>
  </si>
  <si>
    <t>54985.0</t>
  </si>
  <si>
    <t>Armory Films</t>
  </si>
  <si>
    <t>Barefoot</t>
  </si>
  <si>
    <t>September 4, 2014 (Israel)</t>
  </si>
  <si>
    <t>Stephen Zotnowski</t>
  </si>
  <si>
    <t>15071.0</t>
  </si>
  <si>
    <t>WhiteFlame Productions</t>
  </si>
  <si>
    <t>Sam Miller</t>
  </si>
  <si>
    <t>Aimee Lagos</t>
  </si>
  <si>
    <t>Taraji P. Henson</t>
  </si>
  <si>
    <t>54323210.0</t>
  </si>
  <si>
    <t>February 5, 2015 (Russia)</t>
  </si>
  <si>
    <t>Oleg Negin</t>
  </si>
  <si>
    <t>Aleksey Serebryakov</t>
  </si>
  <si>
    <t>4439481.0</t>
  </si>
  <si>
    <t>Non-Stop Productions</t>
  </si>
  <si>
    <t>Serena</t>
  </si>
  <si>
    <t>February 26, 2015 (United States)</t>
  </si>
  <si>
    <t>Christopher Kyle</t>
  </si>
  <si>
    <t>5092129.0</t>
  </si>
  <si>
    <t>The Duke of Burgundy</t>
  </si>
  <si>
    <t>Peter Strickland</t>
  </si>
  <si>
    <t>Sidse Babett Knudsen</t>
  </si>
  <si>
    <t>185147.0</t>
  </si>
  <si>
    <t>Rook Films</t>
  </si>
  <si>
    <t>Effie Gray</t>
  </si>
  <si>
    <t>Richard Laxton</t>
  </si>
  <si>
    <t>721143.0</t>
  </si>
  <si>
    <t>Sovereign Films (II)</t>
  </si>
  <si>
    <t>Wish I Was Here</t>
  </si>
  <si>
    <t>Adam J. Braff</t>
  </si>
  <si>
    <t>5670776.0</t>
  </si>
  <si>
    <t>Frank</t>
  </si>
  <si>
    <t>September 5, 2014 (United States)</t>
  </si>
  <si>
    <t>Lenny Abrahamson</t>
  </si>
  <si>
    <t>1897363.0</t>
  </si>
  <si>
    <t>Element Pictures</t>
  </si>
  <si>
    <t>Get on Up</t>
  </si>
  <si>
    <t>33448971.0</t>
  </si>
  <si>
    <t>Suffragette</t>
  </si>
  <si>
    <t>October 12, 2015 (United Kingdom)</t>
  </si>
  <si>
    <t>Sarah Gavron</t>
  </si>
  <si>
    <t>31972096.0</t>
  </si>
  <si>
    <t>Stiles White</t>
  </si>
  <si>
    <t>Olivia Cooke</t>
  </si>
  <si>
    <t>103687316.0</t>
  </si>
  <si>
    <t>Heaven Is for Real</t>
  </si>
  <si>
    <t>April 16, 2014 (United States)</t>
  </si>
  <si>
    <t>101982712.0</t>
  </si>
  <si>
    <t>While We're Young</t>
  </si>
  <si>
    <t>18117839.0</t>
  </si>
  <si>
    <t>IAC Films</t>
  </si>
  <si>
    <t>Winter Sleep</t>
  </si>
  <si>
    <t>June 12, 2014 (Turkey)</t>
  </si>
  <si>
    <t>Ebru Ceylan</t>
  </si>
  <si>
    <t>Haluk Bilginer</t>
  </si>
  <si>
    <t>4018705.0</t>
  </si>
  <si>
    <t>196.0</t>
  </si>
  <si>
    <t>White Bird in a Blizzard</t>
  </si>
  <si>
    <t>September 25, 2014 (United States)</t>
  </si>
  <si>
    <t>469701.0</t>
  </si>
  <si>
    <t>Dear White People</t>
  </si>
  <si>
    <t>December 4, 2014 (Brazil)</t>
  </si>
  <si>
    <t>Justin Simien</t>
  </si>
  <si>
    <t>Tyler James Williams</t>
  </si>
  <si>
    <t>4633961.0</t>
  </si>
  <si>
    <t>Code Red</t>
  </si>
  <si>
    <t>Calvary</t>
  </si>
  <si>
    <t>April 11, 2014 (United Kingdom)</t>
  </si>
  <si>
    <t>16887741.0</t>
  </si>
  <si>
    <t>Kevin Hart</t>
  </si>
  <si>
    <t>70181428.0</t>
  </si>
  <si>
    <t>LStar Capital</t>
  </si>
  <si>
    <t>Heaven Knows What</t>
  </si>
  <si>
    <t>May 29, 2015 (United States)</t>
  </si>
  <si>
    <t>Benny Safdie</t>
  </si>
  <si>
    <t>Arielle Holmes</t>
  </si>
  <si>
    <t>84417.0</t>
  </si>
  <si>
    <t>Iconoclast</t>
  </si>
  <si>
    <t>The Keeping Room</t>
  </si>
  <si>
    <t>Julia Hart</t>
  </si>
  <si>
    <t>73922.0</t>
  </si>
  <si>
    <t>Gilbert Films</t>
  </si>
  <si>
    <t>Roberts Gannaway</t>
  </si>
  <si>
    <t>146965787.0</t>
  </si>
  <si>
    <t>Disneytoon Studios</t>
  </si>
  <si>
    <t>Top Five</t>
  </si>
  <si>
    <t>26117471.0</t>
  </si>
  <si>
    <t>99 Homes</t>
  </si>
  <si>
    <t>October 9, 2015 (United States)</t>
  </si>
  <si>
    <t>Ramin Bahrani</t>
  </si>
  <si>
    <t>1828232.0</t>
  </si>
  <si>
    <t>Broad Green Pictures</t>
  </si>
  <si>
    <t>Black or White</t>
  </si>
  <si>
    <t>21833967.0</t>
  </si>
  <si>
    <t>BlackWhite</t>
  </si>
  <si>
    <t>Clouds of Sils Maria</t>
  </si>
  <si>
    <t>August 20, 2014 (France)</t>
  </si>
  <si>
    <t>4728401.0</t>
  </si>
  <si>
    <t>CG Cinéma</t>
  </si>
  <si>
    <t>May 20, 2016 (Spain)</t>
  </si>
  <si>
    <t>Adriana Trigiani</t>
  </si>
  <si>
    <t>1012804.0</t>
  </si>
  <si>
    <t>Altar Identity Studios</t>
  </si>
  <si>
    <t>Laggies</t>
  </si>
  <si>
    <t>Andrea Seigel</t>
  </si>
  <si>
    <t>2379154.0</t>
  </si>
  <si>
    <t>May 15, 2015 (United States)</t>
  </si>
  <si>
    <t>912000.0</t>
  </si>
  <si>
    <t>375658750.0</t>
  </si>
  <si>
    <t>May 1, 2015 (United States)</t>
  </si>
  <si>
    <t>777000.0</t>
  </si>
  <si>
    <t>1402809540.0</t>
  </si>
  <si>
    <t>October 16, 2015 (United States)</t>
  </si>
  <si>
    <t>74679822.0</t>
  </si>
  <si>
    <t>Double Dare You (DDY)</t>
  </si>
  <si>
    <t>April 3, 2015 (United States)</t>
  </si>
  <si>
    <t>1515341399.0</t>
  </si>
  <si>
    <t>The Hateful Eight</t>
  </si>
  <si>
    <t>December 30, 2015 (United States)</t>
  </si>
  <si>
    <t>539000.0</t>
  </si>
  <si>
    <t>156480177.0</t>
  </si>
  <si>
    <t>Visiona Romantica</t>
  </si>
  <si>
    <t>July 17, 2015 (United States)</t>
  </si>
  <si>
    <t>595000.0</t>
  </si>
  <si>
    <t>519311965.0</t>
  </si>
  <si>
    <t>Dakota Johnson</t>
  </si>
  <si>
    <t>569651467.0</t>
  </si>
  <si>
    <t>October 2, 2015 (United States)</t>
  </si>
  <si>
    <t>Taylor Sheridan</t>
  </si>
  <si>
    <t>84872444.0</t>
  </si>
  <si>
    <t>February 19, 2016 (United States)</t>
  </si>
  <si>
    <t>Robert Eggers</t>
  </si>
  <si>
    <t>Anya Taylor-Joy</t>
  </si>
  <si>
    <t>40423945.0</t>
  </si>
  <si>
    <t>Parts and Labor</t>
  </si>
  <si>
    <t>December 23, 2015 (United States)</t>
  </si>
  <si>
    <t>133440870.0</t>
  </si>
  <si>
    <t>June 12, 2015 (United States)</t>
  </si>
  <si>
    <t>593000.0</t>
  </si>
  <si>
    <t>1670516444.0</t>
  </si>
  <si>
    <t>January 8, 2016 (United States)</t>
  </si>
  <si>
    <t>532950503.0</t>
  </si>
  <si>
    <t>783000.0</t>
  </si>
  <si>
    <t>108000000.0</t>
  </si>
  <si>
    <t>630162448.0</t>
  </si>
  <si>
    <t>January 22, 2016 (United States)</t>
  </si>
  <si>
    <t>Emma Donoghue</t>
  </si>
  <si>
    <t>35401758.0</t>
  </si>
  <si>
    <t>641000.0</t>
  </si>
  <si>
    <t>858848019.0</t>
  </si>
  <si>
    <t>Spotlight</t>
  </si>
  <si>
    <t>Josh Singer</t>
  </si>
  <si>
    <t>98690254.0</t>
  </si>
  <si>
    <t>Participant</t>
  </si>
  <si>
    <t>27262374.0</t>
  </si>
  <si>
    <t>PalmStar Media</t>
  </si>
  <si>
    <t>August 14, 2015 (United States)</t>
  </si>
  <si>
    <t>107045109.0</t>
  </si>
  <si>
    <t>July 1, 2015 (United States)</t>
  </si>
  <si>
    <t>264000.0</t>
  </si>
  <si>
    <t>440603537.0</t>
  </si>
  <si>
    <t>Lily James</t>
  </si>
  <si>
    <t>542358331.0</t>
  </si>
  <si>
    <t>Allison Shearmur Productions</t>
  </si>
  <si>
    <t>Star Wars: Episode VII - The Force Awakens</t>
  </si>
  <si>
    <t>December 18, 2015 (United States)</t>
  </si>
  <si>
    <t>876000.0</t>
  </si>
  <si>
    <t>Daisy Ridley</t>
  </si>
  <si>
    <t>245000000.0</t>
  </si>
  <si>
    <t>2069521700.0</t>
  </si>
  <si>
    <t>October 16, 2015 (United Kingdom)</t>
  </si>
  <si>
    <t>15509546.0</t>
  </si>
  <si>
    <t>November 6, 2015 (United States)</t>
  </si>
  <si>
    <t>393000.0</t>
  </si>
  <si>
    <t>880681519.0</t>
  </si>
  <si>
    <t>B24</t>
  </si>
  <si>
    <t>High-Rise</t>
  </si>
  <si>
    <t>April 28, 2016 (United States)</t>
  </si>
  <si>
    <t>Tom Hiddleston</t>
  </si>
  <si>
    <t>4289074.0</t>
  </si>
  <si>
    <t>42972994.0</t>
  </si>
  <si>
    <t>March 6, 2015 (United States)</t>
  </si>
  <si>
    <t>102811889.0</t>
  </si>
  <si>
    <t>Knock Knock</t>
  </si>
  <si>
    <t>5567103.0</t>
  </si>
  <si>
    <t>December 11, 2015 (United States)</t>
  </si>
  <si>
    <t>93920758.0</t>
  </si>
  <si>
    <t>The Bronze</t>
  </si>
  <si>
    <t>March 18, 2016 (United States)</t>
  </si>
  <si>
    <t>Bryan Buckley</t>
  </si>
  <si>
    <t>Melissa Rauch</t>
  </si>
  <si>
    <t>615816.0</t>
  </si>
  <si>
    <t>Duplass Brothers Productions</t>
  </si>
  <si>
    <t>231000.0</t>
  </si>
  <si>
    <t>194564672.0</t>
  </si>
  <si>
    <t>Waverly Films</t>
  </si>
  <si>
    <t>658344137.0</t>
  </si>
  <si>
    <t>Jason Clarke</t>
  </si>
  <si>
    <t>203427584.0</t>
  </si>
  <si>
    <t>Morgan Davis Foehl</t>
  </si>
  <si>
    <t>19652057.0</t>
  </si>
  <si>
    <t>June 5, 2015 (United States)</t>
  </si>
  <si>
    <t>235666219.0</t>
  </si>
  <si>
    <t>Jeremy Slater</t>
  </si>
  <si>
    <t>167882881.0</t>
  </si>
  <si>
    <t>July 31, 2015 (United States)</t>
  </si>
  <si>
    <t>682716636.0</t>
  </si>
  <si>
    <t>Olivia DeJonge</t>
  </si>
  <si>
    <t>98450062.0</t>
  </si>
  <si>
    <t>Blinding Edge Pictures</t>
  </si>
  <si>
    <t>July 29, 2015 (United States)</t>
  </si>
  <si>
    <t>John Francis Daley</t>
  </si>
  <si>
    <t>Ed Helms</t>
  </si>
  <si>
    <t>107228221.0</t>
  </si>
  <si>
    <t>November 25, 2015 (United States)</t>
  </si>
  <si>
    <t>173567581.0</t>
  </si>
  <si>
    <t>J. Mills Goodloe</t>
  </si>
  <si>
    <t>Blake Lively</t>
  </si>
  <si>
    <t>65663276.0</t>
  </si>
  <si>
    <t>Mark Mallouk</t>
  </si>
  <si>
    <t>99775678.0</t>
  </si>
  <si>
    <t>50100000.0</t>
  </si>
  <si>
    <t>158762963.0</t>
  </si>
  <si>
    <t>March 27, 2015 (United States)</t>
  </si>
  <si>
    <t>Jim Parsons</t>
  </si>
  <si>
    <t>386041607.0</t>
  </si>
  <si>
    <t>176000000.0</t>
  </si>
  <si>
    <t>183887723.0</t>
  </si>
  <si>
    <t>I Saw the Light</t>
  </si>
  <si>
    <t>April 1, 2016 (United States)</t>
  </si>
  <si>
    <t>Marc Abraham</t>
  </si>
  <si>
    <t>1767963.0</t>
  </si>
  <si>
    <t>BRON Studios</t>
  </si>
  <si>
    <t>July 10, 2015 (United States)</t>
  </si>
  <si>
    <t>Kyle Balda</t>
  </si>
  <si>
    <t>Brian Lynch</t>
  </si>
  <si>
    <t>74000000.0</t>
  </si>
  <si>
    <t>1159444662.0</t>
  </si>
  <si>
    <t>Illumination Entertainment</t>
  </si>
  <si>
    <t>287144079.0</t>
  </si>
  <si>
    <t>Carlton Cuse</t>
  </si>
  <si>
    <t>473990832.0</t>
  </si>
  <si>
    <t>Amy Schumer</t>
  </si>
  <si>
    <t>140795793.0</t>
  </si>
  <si>
    <t>Tomorrowland</t>
  </si>
  <si>
    <t>May 22, 2015 (United States)</t>
  </si>
  <si>
    <t>Damon Lindelof</t>
  </si>
  <si>
    <t>209035668.0</t>
  </si>
  <si>
    <t>Matt Charman</t>
  </si>
  <si>
    <t>165478348.0</t>
  </si>
  <si>
    <t>64191523.0</t>
  </si>
  <si>
    <t>The Divergent Series: Insurgent</t>
  </si>
  <si>
    <t>Brian Duffield</t>
  </si>
  <si>
    <t>297002527.0</t>
  </si>
  <si>
    <t>Jonathan Herman</t>
  </si>
  <si>
    <t>O'Shea Jackson Jr.</t>
  </si>
  <si>
    <t>201634991.0</t>
  </si>
  <si>
    <t>January 15, 2016 (United States)</t>
  </si>
  <si>
    <t>Phyllis Nagy</t>
  </si>
  <si>
    <t>40272135.0</t>
  </si>
  <si>
    <t>August 26, 2015 (United States)</t>
  </si>
  <si>
    <t>16200000.0</t>
  </si>
  <si>
    <t>54418872.0</t>
  </si>
  <si>
    <t>Barbara Curry</t>
  </si>
  <si>
    <t>52425855.0</t>
  </si>
  <si>
    <t>July 24, 2015 (United States)</t>
  </si>
  <si>
    <t>Kurt Sutter</t>
  </si>
  <si>
    <t>91970827.0</t>
  </si>
  <si>
    <t>Escape Artists</t>
  </si>
  <si>
    <t>The Dressmaker</t>
  </si>
  <si>
    <t>October 29, 2015 (Australia)</t>
  </si>
  <si>
    <t>Rosalie Ham</t>
  </si>
  <si>
    <t>25003426.0</t>
  </si>
  <si>
    <t>T.S. Nowlin</t>
  </si>
  <si>
    <t>312296056.0</t>
  </si>
  <si>
    <t>Gotham Group</t>
  </si>
  <si>
    <t>Lost and Love</t>
  </si>
  <si>
    <t>March 20, 2015 (China)</t>
  </si>
  <si>
    <t>620.0</t>
  </si>
  <si>
    <t>Sanyuan Peng</t>
  </si>
  <si>
    <t>34930177.0</t>
  </si>
  <si>
    <t>Chongqing Film Group</t>
  </si>
  <si>
    <t>October 23, 2015 (United States)</t>
  </si>
  <si>
    <t>146936910.0</t>
  </si>
  <si>
    <t>Green Room</t>
  </si>
  <si>
    <t>May 13, 2016 (United States)</t>
  </si>
  <si>
    <t>3769214.0</t>
  </si>
  <si>
    <t>October 30, 2015 (United States)</t>
  </si>
  <si>
    <t>36606743.0</t>
  </si>
  <si>
    <t>Peter Sohn</t>
  </si>
  <si>
    <t>Bob Peterson</t>
  </si>
  <si>
    <t>332207671.0</t>
  </si>
  <si>
    <t>Thomas Hardy</t>
  </si>
  <si>
    <t>30229977.0</t>
  </si>
  <si>
    <t>The Invitation</t>
  </si>
  <si>
    <t>April 8, 2016 (United States)</t>
  </si>
  <si>
    <t>Logan Marshall-Green</t>
  </si>
  <si>
    <t>354835.0</t>
  </si>
  <si>
    <t>Gamechanger Films</t>
  </si>
  <si>
    <t>Joel Edgerton</t>
  </si>
  <si>
    <t>58980521.0</t>
  </si>
  <si>
    <t>Blumhouse Productions</t>
  </si>
  <si>
    <t>December 25, 2015 (United States)</t>
  </si>
  <si>
    <t>Edgar Ramírez</t>
  </si>
  <si>
    <t>133718711.0</t>
  </si>
  <si>
    <t>Jay Martel</t>
  </si>
  <si>
    <t>111711453.0</t>
  </si>
  <si>
    <t>Aleksander Bach</t>
  </si>
  <si>
    <t>Rupert Friend</t>
  </si>
  <si>
    <t>82347656.0</t>
  </si>
  <si>
    <t>June 3, 2015 (United States)</t>
  </si>
  <si>
    <t>Adrian Grenier</t>
  </si>
  <si>
    <t>49263404.0</t>
  </si>
  <si>
    <t>34441873.0</t>
  </si>
  <si>
    <t>Scouts Guide to the Zombie Apocalypse</t>
  </si>
  <si>
    <t>Carrie Lee Wilson</t>
  </si>
  <si>
    <t>Tye Sheridan</t>
  </si>
  <si>
    <t>16137046.0</t>
  </si>
  <si>
    <t>Ilya Naishuller</t>
  </si>
  <si>
    <t>16810562.0</t>
  </si>
  <si>
    <t>Joy</t>
  </si>
  <si>
    <t>101134059.0</t>
  </si>
  <si>
    <t>September 30, 2016 (United States)</t>
  </si>
  <si>
    <t>Chris Bowman</t>
  </si>
  <si>
    <t>29674699.0</t>
  </si>
  <si>
    <t>Brooklyn</t>
  </si>
  <si>
    <t>62402155.0</t>
  </si>
  <si>
    <t>Youth</t>
  </si>
  <si>
    <t>December 4, 2015 (United States)</t>
  </si>
  <si>
    <t>23459358.0</t>
  </si>
  <si>
    <t>31807156.0</t>
  </si>
  <si>
    <t>215863606.0</t>
  </si>
  <si>
    <t>Jason Fuchs</t>
  </si>
  <si>
    <t>Levi Miller</t>
  </si>
  <si>
    <t>128388320.0</t>
  </si>
  <si>
    <t>244874809.0</t>
  </si>
  <si>
    <t>Demolition</t>
  </si>
  <si>
    <t>Bryan Sipe</t>
  </si>
  <si>
    <t>4366460.0</t>
  </si>
  <si>
    <t>Black Label Media</t>
  </si>
  <si>
    <t>Macbeth</t>
  </si>
  <si>
    <t>Todd Louiso</t>
  </si>
  <si>
    <t>16322067.0</t>
  </si>
  <si>
    <t>Brian Burns</t>
  </si>
  <si>
    <t>242786137.0</t>
  </si>
  <si>
    <t>71561644.0</t>
  </si>
  <si>
    <t>Mr. Right</t>
  </si>
  <si>
    <t>Paco Cabezas</t>
  </si>
  <si>
    <t>607595.0</t>
  </si>
  <si>
    <t>Amasia Entertainment</t>
  </si>
  <si>
    <t>Gregory Jacobs</t>
  </si>
  <si>
    <t>14800000.0</t>
  </si>
  <si>
    <t>117813057.0</t>
  </si>
  <si>
    <t>Ari Sandel</t>
  </si>
  <si>
    <t>Josh A. Cagan</t>
  </si>
  <si>
    <t>Mae Whitman</t>
  </si>
  <si>
    <t>43709744.0</t>
  </si>
  <si>
    <t>Trumbo</t>
  </si>
  <si>
    <t>November 27, 2015 (United States)</t>
  </si>
  <si>
    <t>John McNamara</t>
  </si>
  <si>
    <t>Bryan Cranston</t>
  </si>
  <si>
    <t>11430025.0</t>
  </si>
  <si>
    <t>Bleecker Street Films</t>
  </si>
  <si>
    <t>Robert Smigel</t>
  </si>
  <si>
    <t>474800000.0</t>
  </si>
  <si>
    <t>Knight of Cups</t>
  </si>
  <si>
    <t>March 4, 2016 (United States)</t>
  </si>
  <si>
    <t>1026288.0</t>
  </si>
  <si>
    <t>Dogwood Films</t>
  </si>
  <si>
    <t>The Stanford Prison Experiment</t>
  </si>
  <si>
    <t>Kyle Patrick Alvarez</t>
  </si>
  <si>
    <t>Tim Talbott</t>
  </si>
  <si>
    <t>Ezra Miller</t>
  </si>
  <si>
    <t>663114.0</t>
  </si>
  <si>
    <t>Coup d'Etat Films</t>
  </si>
  <si>
    <t>Scott Eastwood</t>
  </si>
  <si>
    <t>62944815.0</t>
  </si>
  <si>
    <t>34227298.0</t>
  </si>
  <si>
    <t>112983889.0</t>
  </si>
  <si>
    <t>158261424.0</t>
  </si>
  <si>
    <t>Sony Pictures Animation</t>
  </si>
  <si>
    <t>26250020.0</t>
  </si>
  <si>
    <t>Baahubali: The Beginning</t>
  </si>
  <si>
    <t>July 9, 2015 (United States)</t>
  </si>
  <si>
    <t>S.S. Rajamouli</t>
  </si>
  <si>
    <t>Vijayendra Prasad</t>
  </si>
  <si>
    <t>Prabhas</t>
  </si>
  <si>
    <t>18026148.0</t>
  </si>
  <si>
    <t>24548038.0</t>
  </si>
  <si>
    <t>Arka Mediaworks</t>
  </si>
  <si>
    <t>A Bigger Splash</t>
  </si>
  <si>
    <t>7545758.0</t>
  </si>
  <si>
    <t>Frenesy Film Company</t>
  </si>
  <si>
    <t>79799880.0</t>
  </si>
  <si>
    <t>Paula Pell</t>
  </si>
  <si>
    <t>105011053.0</t>
  </si>
  <si>
    <t>Little Stranger</t>
  </si>
  <si>
    <t>19500000.0</t>
  </si>
  <si>
    <t>34854990.0</t>
  </si>
  <si>
    <t>Irrational Man</t>
  </si>
  <si>
    <t>27391084.0</t>
  </si>
  <si>
    <t>Wild Card</t>
  </si>
  <si>
    <t>January 14, 2015 (Belgium)</t>
  </si>
  <si>
    <t>6738764.0</t>
  </si>
  <si>
    <t>Nat Wolff</t>
  </si>
  <si>
    <t>85512300.0</t>
  </si>
  <si>
    <t>The Lady in the Van</t>
  </si>
  <si>
    <t>41387687.0</t>
  </si>
  <si>
    <t>Paul Tibbitt</t>
  </si>
  <si>
    <t>325186032.0</t>
  </si>
  <si>
    <t>Paramount Animation</t>
  </si>
  <si>
    <t>Child 44</t>
  </si>
  <si>
    <t>April 17, 2015 (United Kingdom)</t>
  </si>
  <si>
    <t>12951093.0</t>
  </si>
  <si>
    <t>The Wave</t>
  </si>
  <si>
    <t>August 28, 2015 (Norway)</t>
  </si>
  <si>
    <t>Roar Uthaug</t>
  </si>
  <si>
    <t>John Kåre Raake</t>
  </si>
  <si>
    <t>Kristoffer Joner</t>
  </si>
  <si>
    <t>12975143.0</t>
  </si>
  <si>
    <t>Fantefilm</t>
  </si>
  <si>
    <t>A Man Called Ove</t>
  </si>
  <si>
    <t>Hannes Holm</t>
  </si>
  <si>
    <t>Rolf Lassgård</t>
  </si>
  <si>
    <t>30692889.0</t>
  </si>
  <si>
    <t>Beasts of No Nation</t>
  </si>
  <si>
    <t>Abraham Attah</t>
  </si>
  <si>
    <t>90777.0</t>
  </si>
  <si>
    <t>Alfonso Gomez-Rejon</t>
  </si>
  <si>
    <t>Jesse Andrews</t>
  </si>
  <si>
    <t>9074749.0</t>
  </si>
  <si>
    <t>Sleeping with Other People</t>
  </si>
  <si>
    <t>August 12, 2015 (Belgium)</t>
  </si>
  <si>
    <t>3224947.0</t>
  </si>
  <si>
    <t>Gloria Sanchez Productions</t>
  </si>
  <si>
    <t>48623572.0</t>
  </si>
  <si>
    <t>August 28, 2015 (United States)</t>
  </si>
  <si>
    <t>Marielle Heller</t>
  </si>
  <si>
    <t>Phoebe Gloeckner</t>
  </si>
  <si>
    <t>Bel Powley</t>
  </si>
  <si>
    <t>1775133.0</t>
  </si>
  <si>
    <t>Caviar</t>
  </si>
  <si>
    <t>Mustang</t>
  </si>
  <si>
    <t>June 17, 2015 (France)</t>
  </si>
  <si>
    <t>Deniz Gamze Ergüven</t>
  </si>
  <si>
    <t>Günes Sensoy</t>
  </si>
  <si>
    <t>5274664.0</t>
  </si>
  <si>
    <t>61181942.0</t>
  </si>
  <si>
    <t>Sony Pictures Entertainment (SPE)</t>
  </si>
  <si>
    <t>Kitana Kiki Rodriguez</t>
  </si>
  <si>
    <t>828874.0</t>
  </si>
  <si>
    <t>A Walk in the Woods</t>
  </si>
  <si>
    <t>September 2, 2015 (United States)</t>
  </si>
  <si>
    <t>37461274.0</t>
  </si>
  <si>
    <t>Route One Entertainment</t>
  </si>
  <si>
    <t>Ciarán Foy</t>
  </si>
  <si>
    <t>James Ransone</t>
  </si>
  <si>
    <t>53329150.0</t>
  </si>
  <si>
    <t>Summertime</t>
  </si>
  <si>
    <t>August 19, 2015 (Belgium)</t>
  </si>
  <si>
    <t>Catherine Corsini</t>
  </si>
  <si>
    <t>3778938.0</t>
  </si>
  <si>
    <t>Chaz Productions</t>
  </si>
  <si>
    <t>Anomalisa</t>
  </si>
  <si>
    <t>March 11, 2016 (United Kingdom)</t>
  </si>
  <si>
    <t>Duke Johnson</t>
  </si>
  <si>
    <t>5659286.0</t>
  </si>
  <si>
    <t>The Blackcoat's Daughter</t>
  </si>
  <si>
    <t>February 16, 2017 (United States)</t>
  </si>
  <si>
    <t>Oz Perkins</t>
  </si>
  <si>
    <t>38348.0</t>
  </si>
  <si>
    <t>Paris Film</t>
  </si>
  <si>
    <t>Mississippi Grind</t>
  </si>
  <si>
    <t>August 13, 2015 (United States)</t>
  </si>
  <si>
    <t>Ben Mendelsohn</t>
  </si>
  <si>
    <t>422746.0</t>
  </si>
  <si>
    <t>Drishyam</t>
  </si>
  <si>
    <t>Nishikant Kamat</t>
  </si>
  <si>
    <t>Jeethu Joseph</t>
  </si>
  <si>
    <t>Ajay Devgn</t>
  </si>
  <si>
    <t>9400000.0</t>
  </si>
  <si>
    <t>Panorama Studios</t>
  </si>
  <si>
    <t>Attack on Titan Part 1</t>
  </si>
  <si>
    <t>August 1, 2015 (Japan)</t>
  </si>
  <si>
    <t>Shinji Higuchi</t>
  </si>
  <si>
    <t>Hajime Isayama</t>
  </si>
  <si>
    <t>Haruma Miura</t>
  </si>
  <si>
    <t>30810658.0</t>
  </si>
  <si>
    <t>Alexi Kaye Campbell</t>
  </si>
  <si>
    <t>61619773.0</t>
  </si>
  <si>
    <t>Origin Pictures</t>
  </si>
  <si>
    <t>Simon Kelton</t>
  </si>
  <si>
    <t>Taron Egerton</t>
  </si>
  <si>
    <t>46152800.0</t>
  </si>
  <si>
    <t>Guy Hibbert</t>
  </si>
  <si>
    <t>35259653.0</t>
  </si>
  <si>
    <t>Raindog Films</t>
  </si>
  <si>
    <t>85978292.0</t>
  </si>
  <si>
    <t>Tumbledown</t>
  </si>
  <si>
    <t>February 5, 2016 (United States)</t>
  </si>
  <si>
    <t>Sean Mewshaw</t>
  </si>
  <si>
    <t>282083.0</t>
  </si>
  <si>
    <t>95437994.0</t>
  </si>
  <si>
    <t>The Meddler</t>
  </si>
  <si>
    <t>June 3, 2016 (Spain)</t>
  </si>
  <si>
    <t>5425148.0</t>
  </si>
  <si>
    <t>We Are Your Friends</t>
  </si>
  <si>
    <t>Max Joseph</t>
  </si>
  <si>
    <t>11122090.0</t>
  </si>
  <si>
    <t>Into the Forest</t>
  </si>
  <si>
    <t>July 29, 2016 (United States)</t>
  </si>
  <si>
    <t>92166.0</t>
  </si>
  <si>
    <t>7205073.0</t>
  </si>
  <si>
    <t>Depth of Field</t>
  </si>
  <si>
    <t>Bajirao Mastani</t>
  </si>
  <si>
    <t>Nagnath S. Inamdar</t>
  </si>
  <si>
    <t>Ranveer Singh</t>
  </si>
  <si>
    <t>11350917.0</t>
  </si>
  <si>
    <t>Bhansali Productions</t>
  </si>
  <si>
    <t>By the Sea</t>
  </si>
  <si>
    <t>December 9, 2015 (France)</t>
  </si>
  <si>
    <t>3334927.0</t>
  </si>
  <si>
    <t>Eric Aronson</t>
  </si>
  <si>
    <t>47275717.0</t>
  </si>
  <si>
    <t>MWM Studios</t>
  </si>
  <si>
    <t>Brett Haley</t>
  </si>
  <si>
    <t>7452512.0</t>
  </si>
  <si>
    <t>Two Flints</t>
  </si>
  <si>
    <t>Maggie</t>
  </si>
  <si>
    <t>May 8, 2015 (United States)</t>
  </si>
  <si>
    <t>Henry Hobson</t>
  </si>
  <si>
    <t>John Scott 3</t>
  </si>
  <si>
    <t>1663165.0</t>
  </si>
  <si>
    <t>Project Almanac</t>
  </si>
  <si>
    <t>Dean Israelite</t>
  </si>
  <si>
    <t>Jason Pagan</t>
  </si>
  <si>
    <t>Amy Landecker</t>
  </si>
  <si>
    <t>33213241.0</t>
  </si>
  <si>
    <t>Regression</t>
  </si>
  <si>
    <t>October 2, 2015 (Spain)</t>
  </si>
  <si>
    <t>17671101.0</t>
  </si>
  <si>
    <t>True Story</t>
  </si>
  <si>
    <t>Rupert Goold</t>
  </si>
  <si>
    <t>5261595.0</t>
  </si>
  <si>
    <t>The Man Who Knew Infinity</t>
  </si>
  <si>
    <t>April 29, 2016 (United States)</t>
  </si>
  <si>
    <t>Matt Brown</t>
  </si>
  <si>
    <t>12252684.0</t>
  </si>
  <si>
    <t>September 4, 2015 (United States)</t>
  </si>
  <si>
    <t>Ed Skrein</t>
  </si>
  <si>
    <t>72629670.0</t>
  </si>
  <si>
    <t>Z for Zachariah</t>
  </si>
  <si>
    <t>August 13, 2015 (Denmark)</t>
  </si>
  <si>
    <t>Nissar Modi</t>
  </si>
  <si>
    <t>Iceland</t>
  </si>
  <si>
    <t>381839.0</t>
  </si>
  <si>
    <t>Silver Reel</t>
  </si>
  <si>
    <t>Equals</t>
  </si>
  <si>
    <t>May 26, 2016 (United States)</t>
  </si>
  <si>
    <t>Nathan Parker</t>
  </si>
  <si>
    <t>2084628.0</t>
  </si>
  <si>
    <t>Freedom Media</t>
  </si>
  <si>
    <t>Shameik Moore</t>
  </si>
  <si>
    <t>17986781.0</t>
  </si>
  <si>
    <t>i am OTHER</t>
  </si>
  <si>
    <t>Land of Mine</t>
  </si>
  <si>
    <t>December 3, 2015 (Denmark)</t>
  </si>
  <si>
    <t>Martin Zandvliet</t>
  </si>
  <si>
    <t>Roland Møller</t>
  </si>
  <si>
    <t>3169553.0</t>
  </si>
  <si>
    <t>Nordisk Film</t>
  </si>
  <si>
    <t>David Feeney</t>
  </si>
  <si>
    <t>51380201.0</t>
  </si>
  <si>
    <t>Todd Casey</t>
  </si>
  <si>
    <t>Adam Scott</t>
  </si>
  <si>
    <t>61548707.0</t>
  </si>
  <si>
    <t>Bajrangi Bhaijaan</t>
  </si>
  <si>
    <t>Kabir Khan</t>
  </si>
  <si>
    <t>Salman Khan</t>
  </si>
  <si>
    <t>121126188.0</t>
  </si>
  <si>
    <t>The Lure</t>
  </si>
  <si>
    <t>December 25, 2015 (Poland)</t>
  </si>
  <si>
    <t>Agnieszka Smoczynska</t>
  </si>
  <si>
    <t>Robert Bolesto</t>
  </si>
  <si>
    <t>Marta Mazurek</t>
  </si>
  <si>
    <t>108846.0</t>
  </si>
  <si>
    <t>Wytwórnia Filmów Dokumentalnych i Fabularnych (WFDiF)</t>
  </si>
  <si>
    <t>Jean-Patrick Manchette</t>
  </si>
  <si>
    <t>24177137.0</t>
  </si>
  <si>
    <t>52395996.0</t>
  </si>
  <si>
    <t>90 Minutes in Heaven</t>
  </si>
  <si>
    <t>4842699.0</t>
  </si>
  <si>
    <t>Astute Films</t>
  </si>
  <si>
    <t>Tale of Tales</t>
  </si>
  <si>
    <t>April 22, 2016 (United States)</t>
  </si>
  <si>
    <t>Edoardo Albinati</t>
  </si>
  <si>
    <t>5497104.0</t>
  </si>
  <si>
    <t>Archimede</t>
  </si>
  <si>
    <t>Ip Man 3</t>
  </si>
  <si>
    <t>December 24, 2015 (Hong Kong)</t>
  </si>
  <si>
    <t>157029618.0</t>
  </si>
  <si>
    <t>McFarland, USA</t>
  </si>
  <si>
    <t>45710059.0</t>
  </si>
  <si>
    <t>Mayhem Pictures</t>
  </si>
  <si>
    <t>Gary Rydstrom</t>
  </si>
  <si>
    <t>13603453.0</t>
  </si>
  <si>
    <t>Buena Vista Negative Cutting</t>
  </si>
  <si>
    <t>Craig Schulz</t>
  </si>
  <si>
    <t>Noah Schnapp</t>
  </si>
  <si>
    <t>99000000.0</t>
  </si>
  <si>
    <t>246233113.0</t>
  </si>
  <si>
    <t>Rock the Kasbah</t>
  </si>
  <si>
    <t>3394174.0</t>
  </si>
  <si>
    <t>Covert Media</t>
  </si>
  <si>
    <t>The Sea of Trees</t>
  </si>
  <si>
    <t>August 26, 2016 (United States)</t>
  </si>
  <si>
    <t>906995.0</t>
  </si>
  <si>
    <t>Bloom</t>
  </si>
  <si>
    <t>Ross Bagdasarian</t>
  </si>
  <si>
    <t>234798636.0</t>
  </si>
  <si>
    <t>David Gelb</t>
  </si>
  <si>
    <t>Olivia Wilde</t>
  </si>
  <si>
    <t>38356892.0</t>
  </si>
  <si>
    <t>Love the Coopers</t>
  </si>
  <si>
    <t>November 13, 2015 (United States)</t>
  </si>
  <si>
    <t>42426912.0</t>
  </si>
  <si>
    <t>Patricia Riggen</t>
  </si>
  <si>
    <t>Mikko Alanne</t>
  </si>
  <si>
    <t>Chile</t>
  </si>
  <si>
    <t>27972023.0</t>
  </si>
  <si>
    <t>The Little Prince</t>
  </si>
  <si>
    <t>August 5, 2016 (United States)</t>
  </si>
  <si>
    <t>Irena Brignull</t>
  </si>
  <si>
    <t>81200000.0</t>
  </si>
  <si>
    <t>97571250.0</t>
  </si>
  <si>
    <t>Onyx Films</t>
  </si>
  <si>
    <t>Louder Than Bombs</t>
  </si>
  <si>
    <t>October 2, 2015 (Norway)</t>
  </si>
  <si>
    <t>1160724.0</t>
  </si>
  <si>
    <t>Travis Cluff</t>
  </si>
  <si>
    <t>Chris Lofing</t>
  </si>
  <si>
    <t>Reese Mishler</t>
  </si>
  <si>
    <t>42964410.0</t>
  </si>
  <si>
    <t>The Ones Below</t>
  </si>
  <si>
    <t>May 27, 2016 (United States)</t>
  </si>
  <si>
    <t>David Farr</t>
  </si>
  <si>
    <t>Clémence Poésy</t>
  </si>
  <si>
    <t>121827.0</t>
  </si>
  <si>
    <t>Cuba Pictures</t>
  </si>
  <si>
    <t>Southbound</t>
  </si>
  <si>
    <t>February 9, 2016 (United States)</t>
  </si>
  <si>
    <t>Matt Bettinelli-Olpin</t>
  </si>
  <si>
    <t>Chad Villella</t>
  </si>
  <si>
    <t>35275.0</t>
  </si>
  <si>
    <t>Soapbox Films</t>
  </si>
  <si>
    <t>Men &amp; Chicken</t>
  </si>
  <si>
    <t>February 5, 2015 (Denmark)</t>
  </si>
  <si>
    <t>David Dencik</t>
  </si>
  <si>
    <t>4765472.0</t>
  </si>
  <si>
    <t>Hyena Road</t>
  </si>
  <si>
    <t>October 9, 2015 (Canada)</t>
  </si>
  <si>
    <t>Rossif Sutherland</t>
  </si>
  <si>
    <t>87768.0</t>
  </si>
  <si>
    <t>Slow West</t>
  </si>
  <si>
    <t>April 16, 2015 (United States)</t>
  </si>
  <si>
    <t>John Maclean</t>
  </si>
  <si>
    <t>1295574.0</t>
  </si>
  <si>
    <t>November 12, 2015 (Brazil)</t>
  </si>
  <si>
    <t>Donald Margulies</t>
  </si>
  <si>
    <t>3072991.0</t>
  </si>
  <si>
    <t>Modern Man Films</t>
  </si>
  <si>
    <t>Cop Car</t>
  </si>
  <si>
    <t>143658.0</t>
  </si>
  <si>
    <t>Audax Films</t>
  </si>
  <si>
    <t>The Daughter</t>
  </si>
  <si>
    <t>January 27, 2017 (United States)</t>
  </si>
  <si>
    <t>Simon Stone</t>
  </si>
  <si>
    <t>1505434.0</t>
  </si>
  <si>
    <t>Screen NSW</t>
  </si>
  <si>
    <t>Jem and the Holograms</t>
  </si>
  <si>
    <t>Ryan Landels</t>
  </si>
  <si>
    <t>Aubrey Peeples</t>
  </si>
  <si>
    <t>2333684.0</t>
  </si>
  <si>
    <t>Allspark Pictures</t>
  </si>
  <si>
    <t>Cemetery of Splendor</t>
  </si>
  <si>
    <t>September 2, 2015 (France)</t>
  </si>
  <si>
    <t>Jenjira Pongpas</t>
  </si>
  <si>
    <t>98932.0</t>
  </si>
  <si>
    <t>Captive</t>
  </si>
  <si>
    <t>Brian Bird</t>
  </si>
  <si>
    <t>Kate Mara</t>
  </si>
  <si>
    <t>2801508.0</t>
  </si>
  <si>
    <t>BN Films</t>
  </si>
  <si>
    <t>Our Brand Is Crisis</t>
  </si>
  <si>
    <t>Rachel Boynton</t>
  </si>
  <si>
    <t>8527658.0</t>
  </si>
  <si>
    <t>Fortis Films</t>
  </si>
  <si>
    <t>14431253.0</t>
  </si>
  <si>
    <t>Rob Corddry</t>
  </si>
  <si>
    <t>13081651.0</t>
  </si>
  <si>
    <t>Turbo Kid</t>
  </si>
  <si>
    <t>François Simard</t>
  </si>
  <si>
    <t>Anouk Whissell</t>
  </si>
  <si>
    <t>Munro Chambers</t>
  </si>
  <si>
    <t>67069.0</t>
  </si>
  <si>
    <t>EMA Films</t>
  </si>
  <si>
    <t>The Overnight</t>
  </si>
  <si>
    <t>Patrick Brice</t>
  </si>
  <si>
    <t>1110522.0</t>
  </si>
  <si>
    <t>Hello, My Name Is Doris</t>
  </si>
  <si>
    <t>Laura Terruso</t>
  </si>
  <si>
    <t>14659448.0</t>
  </si>
  <si>
    <t>41325328.0</t>
  </si>
  <si>
    <t>10835752.0</t>
  </si>
  <si>
    <t>Big Indie Pictures</t>
  </si>
  <si>
    <t>Son of Saul</t>
  </si>
  <si>
    <t>June 11, 2015 (Hungary)</t>
  </si>
  <si>
    <t>László Nemes</t>
  </si>
  <si>
    <t>Géza Röhrig</t>
  </si>
  <si>
    <t>6659121.0</t>
  </si>
  <si>
    <t>Laokoon Filmgroup</t>
  </si>
  <si>
    <t>Mitch Cullin</t>
  </si>
  <si>
    <t>29355203.0</t>
  </si>
  <si>
    <t>Empire of Lust</t>
  </si>
  <si>
    <t>March 5, 2015 (South Korea)</t>
  </si>
  <si>
    <t>465.0</t>
  </si>
  <si>
    <t>Sang-hoon Ahn</t>
  </si>
  <si>
    <t>Se-hee Kim</t>
  </si>
  <si>
    <t>Shin Ha-kyun</t>
  </si>
  <si>
    <t>3191168.0</t>
  </si>
  <si>
    <t>Fineworks</t>
  </si>
  <si>
    <t>107588225.0</t>
  </si>
  <si>
    <t>Remember</t>
  </si>
  <si>
    <t>December 17, 2015 (United States)</t>
  </si>
  <si>
    <t>Benjamin August</t>
  </si>
  <si>
    <t>4235959.0</t>
  </si>
  <si>
    <t>Priscilla C. Shirer</t>
  </si>
  <si>
    <t>73256266.0</t>
  </si>
  <si>
    <t>FaithStep Films</t>
  </si>
  <si>
    <t>Dragon Blade</t>
  </si>
  <si>
    <t>Daniel Lee</t>
  </si>
  <si>
    <t>122606884.0</t>
  </si>
  <si>
    <t>Sparkle Roll Media</t>
  </si>
  <si>
    <t>45 Years</t>
  </si>
  <si>
    <t>August 28, 2015 (United Kingdom)</t>
  </si>
  <si>
    <t>14430249.0</t>
  </si>
  <si>
    <t>BFI Film Fund</t>
  </si>
  <si>
    <t>Mother's Day</t>
  </si>
  <si>
    <t>48782670.0</t>
  </si>
  <si>
    <t>746846894.0</t>
  </si>
  <si>
    <t>September 23, 2016 (United States)</t>
  </si>
  <si>
    <t>162360636.0</t>
  </si>
  <si>
    <t>May 6, 2016 (United States)</t>
  </si>
  <si>
    <t>694000.0</t>
  </si>
  <si>
    <t>1153337496.0</t>
  </si>
  <si>
    <t>June 10, 2016 (United States)</t>
  </si>
  <si>
    <t>Travis Fimmel</t>
  </si>
  <si>
    <t>439048914.0</t>
  </si>
  <si>
    <t>February 12, 2016 (United States)</t>
  </si>
  <si>
    <t>932000.0</t>
  </si>
  <si>
    <t>Tim Miller</t>
  </si>
  <si>
    <t>782836791.0</t>
  </si>
  <si>
    <t>November 4, 2016 (United States)</t>
  </si>
  <si>
    <t>628000.0</t>
  </si>
  <si>
    <t>677796076.0</t>
  </si>
  <si>
    <t>January 20, 2017 (United States)</t>
  </si>
  <si>
    <t>278454417.0</t>
  </si>
  <si>
    <t>June 3, 2016 (United States)</t>
  </si>
  <si>
    <t>Thea Sharrock</t>
  </si>
  <si>
    <t>Jojo Moyes</t>
  </si>
  <si>
    <t>Emilia Clarke</t>
  </si>
  <si>
    <t>208314186.0</t>
  </si>
  <si>
    <t>Don't Breathe</t>
  </si>
  <si>
    <t>9900000.0</t>
  </si>
  <si>
    <t>157830487.0</t>
  </si>
  <si>
    <t>Lady Macbeth</t>
  </si>
  <si>
    <t>July 14, 2017 (United States)</t>
  </si>
  <si>
    <t>William Oldroyd</t>
  </si>
  <si>
    <t>Nikolai Leskov</t>
  </si>
  <si>
    <t>Florence Pugh</t>
  </si>
  <si>
    <t>5401447.0</t>
  </si>
  <si>
    <t>Sixty-Six Pictures</t>
  </si>
  <si>
    <t>November 23, 2016 (United States)</t>
  </si>
  <si>
    <t>Jared Bush</t>
  </si>
  <si>
    <t>Auli'i Cravalho</t>
  </si>
  <si>
    <t>644411850.0</t>
  </si>
  <si>
    <t>November 11, 2016 (United States)</t>
  </si>
  <si>
    <t>621000.0</t>
  </si>
  <si>
    <t>203388186.0</t>
  </si>
  <si>
    <t>Lava Bear Films</t>
  </si>
  <si>
    <t>404000.0</t>
  </si>
  <si>
    <t>543934105.0</t>
  </si>
  <si>
    <t>23123592.0</t>
  </si>
  <si>
    <t>Electric City Entertainment</t>
  </si>
  <si>
    <t>July 22, 2016 (United States)</t>
  </si>
  <si>
    <t>343471816.0</t>
  </si>
  <si>
    <t>December 21, 2016 (United States)</t>
  </si>
  <si>
    <t>634208384.0</t>
  </si>
  <si>
    <t>December 25, 2016 (United States)</t>
  </si>
  <si>
    <t>448906865.0</t>
  </si>
  <si>
    <t>321788219.0</t>
  </si>
  <si>
    <t>364000.0</t>
  </si>
  <si>
    <t>303144152.0</t>
  </si>
  <si>
    <t>1024121104.0</t>
  </si>
  <si>
    <t>The Huntsman: Winter's War</t>
  </si>
  <si>
    <t>Cedric Nicolas-Troyan</t>
  </si>
  <si>
    <t>Evan Spiliotopoulos</t>
  </si>
  <si>
    <t>164989338.0</t>
  </si>
  <si>
    <t>Robert Schenkkan</t>
  </si>
  <si>
    <t>180563636.0</t>
  </si>
  <si>
    <t>The Handmaiden</t>
  </si>
  <si>
    <t>June 1, 2016 (South Korea)</t>
  </si>
  <si>
    <t>Sarah Waters</t>
  </si>
  <si>
    <t>Kim Min-hee</t>
  </si>
  <si>
    <t>37767206.0</t>
  </si>
  <si>
    <t>Chuck Hogan</t>
  </si>
  <si>
    <t>69411370.0</t>
  </si>
  <si>
    <t>December 9, 2016 (United States)</t>
  </si>
  <si>
    <t>30311857.0</t>
  </si>
  <si>
    <t>Rogue One: A Star Wars Story</t>
  </si>
  <si>
    <t>December 16, 2016 (United States)</t>
  </si>
  <si>
    <t>1056057720.0</t>
  </si>
  <si>
    <t>Batman v Superman: Dawn of Justice</t>
  </si>
  <si>
    <t>March 25, 2016 (United States)</t>
  </si>
  <si>
    <t>655000.0</t>
  </si>
  <si>
    <t>873637528.0</t>
  </si>
  <si>
    <t>April 7, 2017 (United States)</t>
  </si>
  <si>
    <t>Makoto Shinkai</t>
  </si>
  <si>
    <t>358180115.0</t>
  </si>
  <si>
    <t>Amuse</t>
  </si>
  <si>
    <t>January 29, 2016 (United States)</t>
  </si>
  <si>
    <t>Alessandro Carloni</t>
  </si>
  <si>
    <t>521170825.0</t>
  </si>
  <si>
    <t>May 20, 2016 (United States)</t>
  </si>
  <si>
    <t>62788218.0</t>
  </si>
  <si>
    <t>June 24, 2016 (United States)</t>
  </si>
  <si>
    <t>Nicolas Wright</t>
  </si>
  <si>
    <t>389681935.0</t>
  </si>
  <si>
    <t>Raw</t>
  </si>
  <si>
    <t>March 15, 2017 (Belgium)</t>
  </si>
  <si>
    <t>Julia Ducournau</t>
  </si>
  <si>
    <t>Garance Marillier</t>
  </si>
  <si>
    <t>3096815.0</t>
  </si>
  <si>
    <t>Petit Film</t>
  </si>
  <si>
    <t>Miss Peregrine's Home for Peculiar Children</t>
  </si>
  <si>
    <t>Ransom Riggs</t>
  </si>
  <si>
    <t>296482446.0</t>
  </si>
  <si>
    <t>November 18, 2016 (United States)</t>
  </si>
  <si>
    <t>814044001.0</t>
  </si>
  <si>
    <t>Heyday Films</t>
  </si>
  <si>
    <t>Train to Busan</t>
  </si>
  <si>
    <t>July 20, 2016 (South Korea)</t>
  </si>
  <si>
    <t>Sang-ho Yeon</t>
  </si>
  <si>
    <t>Joo-Suk Park</t>
  </si>
  <si>
    <t>Gong Yoo</t>
  </si>
  <si>
    <t>92764199.0</t>
  </si>
  <si>
    <t>Next Entertainment World</t>
  </si>
  <si>
    <t>312242626.0</t>
  </si>
  <si>
    <t>April 15, 2016 (United States)</t>
  </si>
  <si>
    <t>Douglas Cook</t>
  </si>
  <si>
    <t>31500000.0</t>
  </si>
  <si>
    <t>38803993.0</t>
  </si>
  <si>
    <t>January 6, 2017 (United States)</t>
  </si>
  <si>
    <t>Anna Foerster</t>
  </si>
  <si>
    <t>81093313.0</t>
  </si>
  <si>
    <t>119100758.0</t>
  </si>
  <si>
    <t>Hidden Figures</t>
  </si>
  <si>
    <t>Allison Schroeder</t>
  </si>
  <si>
    <t>236225193.0</t>
  </si>
  <si>
    <t>August 12, 2016 (United States)</t>
  </si>
  <si>
    <t>Greg Tiernan</t>
  </si>
  <si>
    <t>Kyle Hunter</t>
  </si>
  <si>
    <t>140705322.0</t>
  </si>
  <si>
    <t>October 7, 2016 (United States)</t>
  </si>
  <si>
    <t>173185859.0</t>
  </si>
  <si>
    <t>37879877.0</t>
  </si>
  <si>
    <t>July 1, 2016 (United States)</t>
  </si>
  <si>
    <t>118587880.0</t>
  </si>
  <si>
    <t>July 15, 2016 (United States)</t>
  </si>
  <si>
    <t>144000000.0</t>
  </si>
  <si>
    <t>229147509.0</t>
  </si>
  <si>
    <t>October 14, 2016 (United States)</t>
  </si>
  <si>
    <t>Bill Dubuque</t>
  </si>
  <si>
    <t>155160045.0</t>
  </si>
  <si>
    <t>The Neon Demon</t>
  </si>
  <si>
    <t>3377430.0</t>
  </si>
  <si>
    <t>Barry Jenkins</t>
  </si>
  <si>
    <t>Mahershala Ali</t>
  </si>
  <si>
    <t>65336603.0</t>
  </si>
  <si>
    <t>415484914.0</t>
  </si>
  <si>
    <t>78988148.0</t>
  </si>
  <si>
    <t>Amazon Studios</t>
  </si>
  <si>
    <t>Ike Barinholtz</t>
  </si>
  <si>
    <t>216972543.0</t>
  </si>
  <si>
    <t>August 19, 2016 (United States)</t>
  </si>
  <si>
    <t>Stephen Chin</t>
  </si>
  <si>
    <t>86234523.0</t>
  </si>
  <si>
    <t>BZ Entertainment</t>
  </si>
  <si>
    <t>356700357.0</t>
  </si>
  <si>
    <t>January 13, 2017 (United States)</t>
  </si>
  <si>
    <t>23834809.0</t>
  </si>
  <si>
    <t>SharpSword Films</t>
  </si>
  <si>
    <t>American Honey</t>
  </si>
  <si>
    <t>October 14, 2016 (United Kingdom)</t>
  </si>
  <si>
    <t>Sasha Lane</t>
  </si>
  <si>
    <t>2290649.0</t>
  </si>
  <si>
    <t>Maven Pictures</t>
  </si>
  <si>
    <t>150680864.0</t>
  </si>
  <si>
    <t>Pyramania</t>
  </si>
  <si>
    <t>23915910.0</t>
  </si>
  <si>
    <t>Piki Films</t>
  </si>
  <si>
    <t>24121245.0</t>
  </si>
  <si>
    <t>October 28, 2016 (United States)</t>
  </si>
  <si>
    <t>Dan Brown</t>
  </si>
  <si>
    <t>220021259.0</t>
  </si>
  <si>
    <t>334897606.0</t>
  </si>
  <si>
    <t>Jonathan Perera</t>
  </si>
  <si>
    <t>9101546.0</t>
  </si>
  <si>
    <t>Neel Sethi</t>
  </si>
  <si>
    <t>966554929.0</t>
  </si>
  <si>
    <t>Fairview Entertainment</t>
  </si>
  <si>
    <t>March 11, 2016 (United States)</t>
  </si>
  <si>
    <t>Dan Trachtenberg</t>
  </si>
  <si>
    <t>Josh Campbell</t>
  </si>
  <si>
    <t>110216998.0</t>
  </si>
  <si>
    <t>April 21, 2017 (United States)</t>
  </si>
  <si>
    <t>19263938.0</t>
  </si>
  <si>
    <t>Keep Your Head</t>
  </si>
  <si>
    <t>1028570942.0</t>
  </si>
  <si>
    <t>Garth Davis</t>
  </si>
  <si>
    <t>Saroo Brierley</t>
  </si>
  <si>
    <t>140853810.0</t>
  </si>
  <si>
    <t>David F. Sandberg</t>
  </si>
  <si>
    <t>Teresa Palmer</t>
  </si>
  <si>
    <t>4900000.0</t>
  </si>
  <si>
    <t>148868835.0</t>
  </si>
  <si>
    <t>Deon Taylor</t>
  </si>
  <si>
    <t>Mike Epps</t>
  </si>
  <si>
    <t>9097072.0</t>
  </si>
  <si>
    <t>Hidden Empire Film Group (HEFG)</t>
  </si>
  <si>
    <t>119520023.0</t>
  </si>
  <si>
    <t>October 21, 2016 (United States)</t>
  </si>
  <si>
    <t>162146076.0</t>
  </si>
  <si>
    <t>Bridget Jones's Baby</t>
  </si>
  <si>
    <t>September 16, 2016 (United States)</t>
  </si>
  <si>
    <t>211952420.0</t>
  </si>
  <si>
    <t>How to Be Single</t>
  </si>
  <si>
    <t>112343513.0</t>
  </si>
  <si>
    <t>Kieran Fitzgerald</t>
  </si>
  <si>
    <t>37357216.0</t>
  </si>
  <si>
    <t>Dangal</t>
  </si>
  <si>
    <t>Nitesh Tiwari</t>
  </si>
  <si>
    <t>Piyush Gupta</t>
  </si>
  <si>
    <t>303723636.0</t>
  </si>
  <si>
    <t>The Bad Batch</t>
  </si>
  <si>
    <t>June 23, 2017 (United States)</t>
  </si>
  <si>
    <t>Ana Lily Amirpour</t>
  </si>
  <si>
    <t>Suki Waterhouse</t>
  </si>
  <si>
    <t>201890.0</t>
  </si>
  <si>
    <t>Human Stew Factory</t>
  </si>
  <si>
    <t>Matt Cook</t>
  </si>
  <si>
    <t>23177948.0</t>
  </si>
  <si>
    <t>121790373.0</t>
  </si>
  <si>
    <t>Ross Katz</t>
  </si>
  <si>
    <t>23079932.0</t>
  </si>
  <si>
    <t>Nicholas Sparks Productions</t>
  </si>
  <si>
    <t>September 9, 2016 (United States)</t>
  </si>
  <si>
    <t>240797623.0</t>
  </si>
  <si>
    <t>Flashlight Films</t>
  </si>
  <si>
    <t>Morgan</t>
  </si>
  <si>
    <t>September 2, 2016 (United States)</t>
  </si>
  <si>
    <t>Luke Scott</t>
  </si>
  <si>
    <t>Seth W. Owen</t>
  </si>
  <si>
    <t>8809407.0</t>
  </si>
  <si>
    <t>Burk A Project</t>
  </si>
  <si>
    <t>Pride and Prejudice and Zombies</t>
  </si>
  <si>
    <t>16457494.0</t>
  </si>
  <si>
    <t>July 13, 2016 (United States)</t>
  </si>
  <si>
    <t>Ellen Furman</t>
  </si>
  <si>
    <t>21011110.0</t>
  </si>
  <si>
    <t>George Films</t>
  </si>
  <si>
    <t>Kelly Fremon Craig</t>
  </si>
  <si>
    <t>19370020.0</t>
  </si>
  <si>
    <t>February 17, 2017 (United States)</t>
  </si>
  <si>
    <t>26620002.0</t>
  </si>
  <si>
    <t>Babak Najafi</t>
  </si>
  <si>
    <t>205754447.0</t>
  </si>
  <si>
    <t>John Phillips</t>
  </si>
  <si>
    <t>94073028.0</t>
  </si>
  <si>
    <t>63945241.0</t>
  </si>
  <si>
    <t>109906372.0</t>
  </si>
  <si>
    <t>346864886.0</t>
  </si>
  <si>
    <t>Allegiant</t>
  </si>
  <si>
    <t>179246868.0</t>
  </si>
  <si>
    <t>Paterson</t>
  </si>
  <si>
    <t>December 28, 2016 (United States)</t>
  </si>
  <si>
    <t>Adam Driver</t>
  </si>
  <si>
    <t>9588282.0</t>
  </si>
  <si>
    <t>K5 International</t>
  </si>
  <si>
    <t>Swiss Army Man</t>
  </si>
  <si>
    <t>Dan Kwan</t>
  </si>
  <si>
    <t>Daniel Scheinert</t>
  </si>
  <si>
    <t>4935501.0</t>
  </si>
  <si>
    <t>Astrakan Films</t>
  </si>
  <si>
    <t>Carlo Bernard</t>
  </si>
  <si>
    <t>334933831.0</t>
  </si>
  <si>
    <t>Legendary East</t>
  </si>
  <si>
    <t>July 8, 2016 (United States)</t>
  </si>
  <si>
    <t>Jake Szymanski</t>
  </si>
  <si>
    <t>77068246.0</t>
  </si>
  <si>
    <t>183936074.0</t>
  </si>
  <si>
    <t>STX Entertainment</t>
  </si>
  <si>
    <t>88528280.0</t>
  </si>
  <si>
    <t>Stacey Menear</t>
  </si>
  <si>
    <t>Lauren Cohan</t>
  </si>
  <si>
    <t>73929392.0</t>
  </si>
  <si>
    <t>August Wilson</t>
  </si>
  <si>
    <t>64414761.0</t>
  </si>
  <si>
    <t>299820798.0</t>
  </si>
  <si>
    <t>27979040.0</t>
  </si>
  <si>
    <t>Blue Sky Films</t>
  </si>
  <si>
    <t>Mike Thurmeier</t>
  </si>
  <si>
    <t>408754975.0</t>
  </si>
  <si>
    <t>52185751.0</t>
  </si>
  <si>
    <t>29918745.0</t>
  </si>
  <si>
    <t>Genius</t>
  </si>
  <si>
    <t>Michael Grandage</t>
  </si>
  <si>
    <t>7435006.0</t>
  </si>
  <si>
    <t>Desert Wolf Productions</t>
  </si>
  <si>
    <t>875458631.0</t>
  </si>
  <si>
    <t>9680029.0</t>
  </si>
  <si>
    <t>Goldstone</t>
  </si>
  <si>
    <t>July 7, 2016 (Australia)</t>
  </si>
  <si>
    <t>Ivan Sen</t>
  </si>
  <si>
    <t>Aaron Pedersen</t>
  </si>
  <si>
    <t>650352.0</t>
  </si>
  <si>
    <t>Bunya Productions</t>
  </si>
  <si>
    <t>7214806.0</t>
  </si>
  <si>
    <t>Michael Lesslie</t>
  </si>
  <si>
    <t>240697856.0</t>
  </si>
  <si>
    <t>Dave Green</t>
  </si>
  <si>
    <t>245623848.0</t>
  </si>
  <si>
    <t>White Girl</t>
  </si>
  <si>
    <t>December 1, 2016 (United States)</t>
  </si>
  <si>
    <t>Elizabeth Wood</t>
  </si>
  <si>
    <t>Morgan Saylor</t>
  </si>
  <si>
    <t>200242.0</t>
  </si>
  <si>
    <t>Bank Street Films</t>
  </si>
  <si>
    <t>Everybody Wants Some!!</t>
  </si>
  <si>
    <t>April 7, 2016 (Russia)</t>
  </si>
  <si>
    <t>Blake Jenner</t>
  </si>
  <si>
    <t>4644472.0</t>
  </si>
  <si>
    <t>The Take</t>
  </si>
  <si>
    <t>Andrew Baldwin</t>
  </si>
  <si>
    <t>14857808.0</t>
  </si>
  <si>
    <t>52099090.0</t>
  </si>
  <si>
    <t>Greater</t>
  </si>
  <si>
    <t>David L. Hunt</t>
  </si>
  <si>
    <t>Brian Reindl</t>
  </si>
  <si>
    <t>Neal McDonough</t>
  </si>
  <si>
    <t>2000620.0</t>
  </si>
  <si>
    <t>Greater Productions</t>
  </si>
  <si>
    <t>The Love Witch</t>
  </si>
  <si>
    <t>March 10, 2017 (United Kingdom)</t>
  </si>
  <si>
    <t>Anna Biller</t>
  </si>
  <si>
    <t>Samantha Robinson</t>
  </si>
  <si>
    <t>246218.0</t>
  </si>
  <si>
    <t>Anna Biller Productions</t>
  </si>
  <si>
    <t>March 17, 2017 (United States)</t>
  </si>
  <si>
    <t>John Gallagher Jr.</t>
  </si>
  <si>
    <t>11084630.0</t>
  </si>
  <si>
    <t>195243411.0</t>
  </si>
  <si>
    <t>56722693.0</t>
  </si>
  <si>
    <t>Panorama Films</t>
  </si>
  <si>
    <t>Midnight Special</t>
  </si>
  <si>
    <t>April 21, 2016 (Greece)</t>
  </si>
  <si>
    <t>6740647.0</t>
  </si>
  <si>
    <t>Clay Kaytis</t>
  </si>
  <si>
    <t>352333929.0</t>
  </si>
  <si>
    <t>22678555.0</t>
  </si>
  <si>
    <t>July 27, 2016 (United States)</t>
  </si>
  <si>
    <t>Jessica Sharzer</t>
  </si>
  <si>
    <t>85251425.0</t>
  </si>
  <si>
    <t>125729635.0</t>
  </si>
  <si>
    <t>Sing Street</t>
  </si>
  <si>
    <t>March 17, 2016 (Ireland)</t>
  </si>
  <si>
    <t>Simon Carmody</t>
  </si>
  <si>
    <t>Ferdia Walsh-Peelo</t>
  </si>
  <si>
    <t>13624522.0</t>
  </si>
  <si>
    <t>Cosmo Films</t>
  </si>
  <si>
    <t>The Light Between Oceans</t>
  </si>
  <si>
    <t>25975621.0</t>
  </si>
  <si>
    <t>Shin Godzilla</t>
  </si>
  <si>
    <t>July 29, 2016 (Japan)</t>
  </si>
  <si>
    <t>Hiroki Hasegawa</t>
  </si>
  <si>
    <t>78053145.0</t>
  </si>
  <si>
    <t>Cine Bazar</t>
  </si>
  <si>
    <t>December 23, 2016 (United States)</t>
  </si>
  <si>
    <t>118102725.0</t>
  </si>
  <si>
    <t>March 16, 2016 (United States)</t>
  </si>
  <si>
    <t>Christy Beam</t>
  </si>
  <si>
    <t>73983003.0</t>
  </si>
  <si>
    <t>April 21, 2017 (Canada)</t>
  </si>
  <si>
    <t>4531320.0</t>
  </si>
  <si>
    <t>Toy Fight Productions</t>
  </si>
  <si>
    <t>Free Fire</t>
  </si>
  <si>
    <t>3719383.0</t>
  </si>
  <si>
    <t>The Void</t>
  </si>
  <si>
    <t>Jeremy Gillespie</t>
  </si>
  <si>
    <t>Aaron Poole</t>
  </si>
  <si>
    <t>368372.0</t>
  </si>
  <si>
    <t>The Exception</t>
  </si>
  <si>
    <t>June 2, 2017 (United States)</t>
  </si>
  <si>
    <t>David Leveaux</t>
  </si>
  <si>
    <t>Simon Burke</t>
  </si>
  <si>
    <t>872805.0</t>
  </si>
  <si>
    <t>Egoli Tossell KLK</t>
  </si>
  <si>
    <t>108007109.0</t>
  </si>
  <si>
    <t>Lew Wallace</t>
  </si>
  <si>
    <t>Jack Huston</t>
  </si>
  <si>
    <t>94061311.0</t>
  </si>
  <si>
    <t>25035950.0</t>
  </si>
  <si>
    <t>December 2, 2016 (United States)</t>
  </si>
  <si>
    <t>Pablo Larraín</t>
  </si>
  <si>
    <t>29777777.0</t>
  </si>
  <si>
    <t>Patrick Massett</t>
  </si>
  <si>
    <t>14880939.0</t>
  </si>
  <si>
    <t>Pete's Dragon</t>
  </si>
  <si>
    <t>143695338.0</t>
  </si>
  <si>
    <t>850419.0</t>
  </si>
  <si>
    <t>Bow and Arrow Entertainment</t>
  </si>
  <si>
    <t>Peter Atencio</t>
  </si>
  <si>
    <t>Jordan Peele</t>
  </si>
  <si>
    <t>Keegan-Michael Key</t>
  </si>
  <si>
    <t>20651333.0</t>
  </si>
  <si>
    <t>Artists First</t>
  </si>
  <si>
    <t>Goat</t>
  </si>
  <si>
    <t>Andrew Neel</t>
  </si>
  <si>
    <t>Ben Schnetzer</t>
  </si>
  <si>
    <t>23020.0</t>
  </si>
  <si>
    <t>183388953.0</t>
  </si>
  <si>
    <t>A Monster Calls</t>
  </si>
  <si>
    <t>Patrick Ness</t>
  </si>
  <si>
    <t>Lewis MacDougall</t>
  </si>
  <si>
    <t>47309313.0</t>
  </si>
  <si>
    <t>Anthropoid</t>
  </si>
  <si>
    <t>September 9, 2016 (United Kingdom)</t>
  </si>
  <si>
    <t>Jamie Dornan</t>
  </si>
  <si>
    <t>5079219.0</t>
  </si>
  <si>
    <t>Kubo and the Two Strings</t>
  </si>
  <si>
    <t>Travis Knight</t>
  </si>
  <si>
    <t>Marc Haimes</t>
  </si>
  <si>
    <t>76249438.0</t>
  </si>
  <si>
    <t>43763247.0</t>
  </si>
  <si>
    <t>James Allen McCune</t>
  </si>
  <si>
    <t>45173154.0</t>
  </si>
  <si>
    <t>The Salesman</t>
  </si>
  <si>
    <t>August 31, 2016 (Iran)</t>
  </si>
  <si>
    <t>Shahab Hosseini</t>
  </si>
  <si>
    <t>6953604.0</t>
  </si>
  <si>
    <t>In a Valley of Violence</t>
  </si>
  <si>
    <t>61797.0</t>
  </si>
  <si>
    <t>T.J. Fixman</t>
  </si>
  <si>
    <t>James Arnold Taylor</t>
  </si>
  <si>
    <t>13385737.0</t>
  </si>
  <si>
    <t>46771565.0</t>
  </si>
  <si>
    <t>3885342.0</t>
  </si>
  <si>
    <t>114501299.0</t>
  </si>
  <si>
    <t>Better Watch Out</t>
  </si>
  <si>
    <t>November 9, 2017 (New Zealand)</t>
  </si>
  <si>
    <t>Chris Peckover</t>
  </si>
  <si>
    <t>Zack Kahn</t>
  </si>
  <si>
    <t>176288.0</t>
  </si>
  <si>
    <t>Storm Vision Entertainment</t>
  </si>
  <si>
    <t>Nicholas Martin</t>
  </si>
  <si>
    <t>49052787.0</t>
  </si>
  <si>
    <t>Batman: The Killing Joke</t>
  </si>
  <si>
    <t>July 25, 2016 (United States)</t>
  </si>
  <si>
    <t>Sam Liu</t>
  </si>
  <si>
    <t>Brian Azzarello</t>
  </si>
  <si>
    <t>4462034.0</t>
  </si>
  <si>
    <t>August 25, 2017 (United States)</t>
  </si>
  <si>
    <t>Eric Summer</t>
  </si>
  <si>
    <t>106127278.0</t>
  </si>
  <si>
    <t>The Untamed</t>
  </si>
  <si>
    <t>July 21, 2017 (United States)</t>
  </si>
  <si>
    <t>Amat Escalante</t>
  </si>
  <si>
    <t>Ruth Ramos</t>
  </si>
  <si>
    <t>61249.0</t>
  </si>
  <si>
    <t>Mantarraya Producciones</t>
  </si>
  <si>
    <t>A Hologram for the King</t>
  </si>
  <si>
    <t>April 28, 2016 (Germany)</t>
  </si>
  <si>
    <t>9169507.0</t>
  </si>
  <si>
    <t>Elizabeth Reaser</t>
  </si>
  <si>
    <t>81705746.0</t>
  </si>
  <si>
    <t>All I See Is You</t>
  </si>
  <si>
    <t>October 27, 2017 (United States)</t>
  </si>
  <si>
    <t>Sean Conway</t>
  </si>
  <si>
    <t>678150.0</t>
  </si>
  <si>
    <t>2DUX²</t>
  </si>
  <si>
    <t>Jason Zada</t>
  </si>
  <si>
    <t>Nick Antosca</t>
  </si>
  <si>
    <t>Natalie Dormer</t>
  </si>
  <si>
    <t>39712000.0</t>
  </si>
  <si>
    <t>AI-Film</t>
  </si>
  <si>
    <t>93282604.0</t>
  </si>
  <si>
    <t>Lucas Till</t>
  </si>
  <si>
    <t>64493915.0</t>
  </si>
  <si>
    <t>The Hollars</t>
  </si>
  <si>
    <t>Jim Strouse</t>
  </si>
  <si>
    <t>1138609.0</t>
  </si>
  <si>
    <t>22227514.0</t>
  </si>
  <si>
    <t>Fermion Films</t>
  </si>
  <si>
    <t>Toni Erdmann</t>
  </si>
  <si>
    <t>Maren Ade</t>
  </si>
  <si>
    <t>Sandra Hüller</t>
  </si>
  <si>
    <t>11784207.0</t>
  </si>
  <si>
    <t>Komplizen Film</t>
  </si>
  <si>
    <t>Lissa Evans</t>
  </si>
  <si>
    <t>12597262.0</t>
  </si>
  <si>
    <t>90632641.0</t>
  </si>
  <si>
    <t>Billy Lynn's Long Halftime Walk</t>
  </si>
  <si>
    <t>Ben Fountain</t>
  </si>
  <si>
    <t>Joe Alwyn</t>
  </si>
  <si>
    <t>30930984.0</t>
  </si>
  <si>
    <t>Bona Film Group</t>
  </si>
  <si>
    <t>Personal Shopper</t>
  </si>
  <si>
    <t>March 10, 2017 (United States)</t>
  </si>
  <si>
    <t>2840408.0</t>
  </si>
  <si>
    <t>Our Kind of Traitor</t>
  </si>
  <si>
    <t>May 13, 2016 (United Kingdom)</t>
  </si>
  <si>
    <t>Carlos Acosta</t>
  </si>
  <si>
    <t>10711027.0</t>
  </si>
  <si>
    <t>21401949.0</t>
  </si>
  <si>
    <t>Bleed for This</t>
  </si>
  <si>
    <t>6698679.0</t>
  </si>
  <si>
    <t>Verdi Productions</t>
  </si>
  <si>
    <t>Robert Carlock</t>
  </si>
  <si>
    <t>24972139.0</t>
  </si>
  <si>
    <t>Loving</t>
  </si>
  <si>
    <t>Ruth Negga</t>
  </si>
  <si>
    <t>12957265.0</t>
  </si>
  <si>
    <t>I, Daniel Blake</t>
  </si>
  <si>
    <t>June 9, 2017 (United States)</t>
  </si>
  <si>
    <t>Dave Johns</t>
  </si>
  <si>
    <t>15793051.0</t>
  </si>
  <si>
    <t>Sanam Teri Kasam</t>
  </si>
  <si>
    <t>February 5, 2016 (India)</t>
  </si>
  <si>
    <t>Radhika Rao</t>
  </si>
  <si>
    <t>Harshvardhan Rane</t>
  </si>
  <si>
    <t>1386707.0</t>
  </si>
  <si>
    <t>Jhoom Jhoom Productions</t>
  </si>
  <si>
    <t>Pet</t>
  </si>
  <si>
    <t>Carles Torrens</t>
  </si>
  <si>
    <t>Dominic Monaghan</t>
  </si>
  <si>
    <t>22003.0</t>
  </si>
  <si>
    <t>Cine365 Films</t>
  </si>
  <si>
    <t>Kingsglaive: Final Fantasy XV</t>
  </si>
  <si>
    <t>July 9, 2016 (Japan)</t>
  </si>
  <si>
    <t>Takeshi Nozue</t>
  </si>
  <si>
    <t>Takashi Hasegawa</t>
  </si>
  <si>
    <t>5725482.0</t>
  </si>
  <si>
    <t>Square Visual Works Co. Ltd.</t>
  </si>
  <si>
    <t>Mr. Church</t>
  </si>
  <si>
    <t>November 11, 2016 (Netherlands)</t>
  </si>
  <si>
    <t>Susan McMartin</t>
  </si>
  <si>
    <t>685780.0</t>
  </si>
  <si>
    <t>Hands of Stone</t>
  </si>
  <si>
    <t>Jonathan Jakubowicz</t>
  </si>
  <si>
    <t>Panama</t>
  </si>
  <si>
    <t>4978353.0</t>
  </si>
  <si>
    <t>Fuego Films</t>
  </si>
  <si>
    <t>Ae Dil Hai Mushkil</t>
  </si>
  <si>
    <t>31668920.0</t>
  </si>
  <si>
    <t>ADHM Films</t>
  </si>
  <si>
    <t>Denial</t>
  </si>
  <si>
    <t>Deborah Lipstadt</t>
  </si>
  <si>
    <t>7994527.0</t>
  </si>
  <si>
    <t>Carrie Pilby</t>
  </si>
  <si>
    <t>April 4, 2017 (United States)</t>
  </si>
  <si>
    <t>Susan Johnson</t>
  </si>
  <si>
    <t>Kara Holden</t>
  </si>
  <si>
    <t>28430.0</t>
  </si>
  <si>
    <t>Braveart Films</t>
  </si>
  <si>
    <t>124608438.0</t>
  </si>
  <si>
    <t>Pink</t>
  </si>
  <si>
    <t>Aniruddha Roy Chowdhury</t>
  </si>
  <si>
    <t>Shoojit Sircar</t>
  </si>
  <si>
    <t>Taapsee Pannu</t>
  </si>
  <si>
    <t>180180.0</t>
  </si>
  <si>
    <t>NH Studioz</t>
  </si>
  <si>
    <t>Under the Shadow</t>
  </si>
  <si>
    <t>Babak Anvari</t>
  </si>
  <si>
    <t>Narges Rashidi</t>
  </si>
  <si>
    <t>133324.0</t>
  </si>
  <si>
    <t>Wigwam Films</t>
  </si>
  <si>
    <t>February 24, 2017 (United States)</t>
  </si>
  <si>
    <t>23157646.0</t>
  </si>
  <si>
    <t>Summit Premiere</t>
  </si>
  <si>
    <t>Joe Shrapnel</t>
  </si>
  <si>
    <t>Stephan James</t>
  </si>
  <si>
    <t>25070261.0</t>
  </si>
  <si>
    <t>Forecast Pictures</t>
  </si>
  <si>
    <t>February 10, 2017 (United States)</t>
  </si>
  <si>
    <t>14459330.0</t>
  </si>
  <si>
    <t>Julieta</t>
  </si>
  <si>
    <t>Emma Suárez</t>
  </si>
  <si>
    <t>22546233.0</t>
  </si>
  <si>
    <t>American Pastoral</t>
  </si>
  <si>
    <t>2063436.0</t>
  </si>
  <si>
    <t>Buster's Mal Heart</t>
  </si>
  <si>
    <t>May 23, 2017 (United States)</t>
  </si>
  <si>
    <t>Sarah Adina Smith</t>
  </si>
  <si>
    <t>Rami Malek</t>
  </si>
  <si>
    <t>73121.0</t>
  </si>
  <si>
    <t>Everything Is Everything</t>
  </si>
  <si>
    <t>Complete Unknown</t>
  </si>
  <si>
    <t>Erin Darke</t>
  </si>
  <si>
    <t>217473.0</t>
  </si>
  <si>
    <t>This Beautiful Fantastic</t>
  </si>
  <si>
    <t>February 19, 2018 (United Kingdom)</t>
  </si>
  <si>
    <t>Simon Aboud</t>
  </si>
  <si>
    <t>Jessica Brown Findlay</t>
  </si>
  <si>
    <t>353808.0</t>
  </si>
  <si>
    <t>Ipso Facto Productions</t>
  </si>
  <si>
    <t>9037058.0</t>
  </si>
  <si>
    <t>The Innocents</t>
  </si>
  <si>
    <t>February 10, 2016 (France)</t>
  </si>
  <si>
    <t>Sabrina B. Karine</t>
  </si>
  <si>
    <t>Lou de Laâge</t>
  </si>
  <si>
    <t>7400324.0</t>
  </si>
  <si>
    <t>November 3, 2017 (United States)</t>
  </si>
  <si>
    <t>Eric Pearson</t>
  </si>
  <si>
    <t>853983911.0</t>
  </si>
  <si>
    <t>Darkest Hour</t>
  </si>
  <si>
    <t>December 22, 2017 (United States)</t>
  </si>
  <si>
    <t>150847274.0</t>
  </si>
  <si>
    <t>August 18, 2017 (United States)</t>
  </si>
  <si>
    <t>Tom O'Connor</t>
  </si>
  <si>
    <t>176600207.0</t>
  </si>
  <si>
    <t>September 8, 2017 (United States)</t>
  </si>
  <si>
    <t>478000.0</t>
  </si>
  <si>
    <t>Chase Palmer</t>
  </si>
  <si>
    <t>Bill Skarsgård</t>
  </si>
  <si>
    <t>701796444.0</t>
  </si>
  <si>
    <t>July 7, 2017 (United States)</t>
  </si>
  <si>
    <t>880166924.0</t>
  </si>
  <si>
    <t>October 6, 2017 (United States)</t>
  </si>
  <si>
    <t>259334548.0</t>
  </si>
  <si>
    <t>May 5, 2017 (United States)</t>
  </si>
  <si>
    <t>863756051.0</t>
  </si>
  <si>
    <t>December 20, 2017 (United States)</t>
  </si>
  <si>
    <t>Michael Gracey</t>
  </si>
  <si>
    <t>Jenny Bicks</t>
  </si>
  <si>
    <t>438006904.0</t>
  </si>
  <si>
    <t>962542945.0</t>
  </si>
  <si>
    <t>May 25, 2017 (United States)</t>
  </si>
  <si>
    <t>Michael Berk</t>
  </si>
  <si>
    <t>177856751.0</t>
  </si>
  <si>
    <t>Call Me by Your Name</t>
  </si>
  <si>
    <t>January 19, 2018 (United States)</t>
  </si>
  <si>
    <t>Armie Hammer</t>
  </si>
  <si>
    <t>41888660.0</t>
  </si>
  <si>
    <t>Hallie Meyers-Shyer</t>
  </si>
  <si>
    <t>37270721.0</t>
  </si>
  <si>
    <t>Black Bicycle Entertainment</t>
  </si>
  <si>
    <t>April 14, 2017 (United States)</t>
  </si>
  <si>
    <t>1236005118.0</t>
  </si>
  <si>
    <t>517000.0</t>
  </si>
  <si>
    <t>Daniel Kaluuya</t>
  </si>
  <si>
    <t>255589157.0</t>
  </si>
  <si>
    <t>Fionn Whitehead</t>
  </si>
  <si>
    <t>527016307.0</t>
  </si>
  <si>
    <t>Syncopy</t>
  </si>
  <si>
    <t>November 22, 2017 (United States)</t>
  </si>
  <si>
    <t>Anthony Gonzalez</t>
  </si>
  <si>
    <t>807817888.0</t>
  </si>
  <si>
    <t>June 28, 2017 (United States)</t>
  </si>
  <si>
    <t>Ansel Elgort</t>
  </si>
  <si>
    <t>226945087.0</t>
  </si>
  <si>
    <t>March 31, 2017 (United States)</t>
  </si>
  <si>
    <t>527965936.0</t>
  </si>
  <si>
    <t>March 3, 2017 (United States)</t>
  </si>
  <si>
    <t>674000.0</t>
  </si>
  <si>
    <t>97000000.0</t>
  </si>
  <si>
    <t>619179950.0</t>
  </si>
  <si>
    <t>Allan Heinberg</t>
  </si>
  <si>
    <t>Gal Gadot</t>
  </si>
  <si>
    <t>822824522.0</t>
  </si>
  <si>
    <t>May 19, 2017 (United States)</t>
  </si>
  <si>
    <t>240891763.0</t>
  </si>
  <si>
    <t>171547802.0</t>
  </si>
  <si>
    <t>November 17, 2017 (United States)</t>
  </si>
  <si>
    <t>Jacob Tremblay</t>
  </si>
  <si>
    <t>306209289.0</t>
  </si>
  <si>
    <t>418000.0</t>
  </si>
  <si>
    <t>657926987.0</t>
  </si>
  <si>
    <t>Mother!</t>
  </si>
  <si>
    <t>September 15, 2017 (United States)</t>
  </si>
  <si>
    <t>44516999.0</t>
  </si>
  <si>
    <t>May 26, 2017 (United States)</t>
  </si>
  <si>
    <t>794881442.0</t>
  </si>
  <si>
    <t>The Shape of Water</t>
  </si>
  <si>
    <t>195333312.0</t>
  </si>
  <si>
    <t>April 27, 2018 (United States)</t>
  </si>
  <si>
    <t>Sebastián Lelio</t>
  </si>
  <si>
    <t>8003180.0</t>
  </si>
  <si>
    <t>Braven Films</t>
  </si>
  <si>
    <t>566652812.0</t>
  </si>
  <si>
    <t>Emma Watson</t>
  </si>
  <si>
    <t>1264434525.0</t>
  </si>
  <si>
    <t>September 22, 2017 (United States)</t>
  </si>
  <si>
    <t>104000000.0</t>
  </si>
  <si>
    <t>410902662.0</t>
  </si>
  <si>
    <t>December 1, 2017 (United States)</t>
  </si>
  <si>
    <t>160192267.0</t>
  </si>
  <si>
    <t>Star Wars: Episode VIII - The Last Jedi</t>
  </si>
  <si>
    <t>December 15, 2017 (United States)</t>
  </si>
  <si>
    <t>581000.0</t>
  </si>
  <si>
    <t>317000000.0</t>
  </si>
  <si>
    <t>1332698830.0</t>
  </si>
  <si>
    <t>Beast</t>
  </si>
  <si>
    <t>May 11, 2018 (United States)</t>
  </si>
  <si>
    <t>Jessie Buckley</t>
  </si>
  <si>
    <t>1744071.0</t>
  </si>
  <si>
    <t>Agile Films</t>
  </si>
  <si>
    <t>I, Tonya</t>
  </si>
  <si>
    <t>Margot Robbie</t>
  </si>
  <si>
    <t>53939297.0</t>
  </si>
  <si>
    <t>July 28, 2017 (United States)</t>
  </si>
  <si>
    <t>David Leitch</t>
  </si>
  <si>
    <t>100014025.0</t>
  </si>
  <si>
    <t>43980821.0</t>
  </si>
  <si>
    <t>Acacia Filmed Entertainment</t>
  </si>
  <si>
    <t>November 10, 2017 (United States)</t>
  </si>
  <si>
    <t>Michael Green</t>
  </si>
  <si>
    <t>Malta</t>
  </si>
  <si>
    <t>352794081.0</t>
  </si>
  <si>
    <t>May 12, 2017 (United States)</t>
  </si>
  <si>
    <t>148675066.0</t>
  </si>
  <si>
    <t>78966486.0</t>
  </si>
  <si>
    <t>The Killing of a Sacred Deer</t>
  </si>
  <si>
    <t>Barry G. Bernson</t>
  </si>
  <si>
    <t>7027336.0</t>
  </si>
  <si>
    <t>Jules Asner</t>
  </si>
  <si>
    <t>48453605.0</t>
  </si>
  <si>
    <t>Fingerprint Releasing</t>
  </si>
  <si>
    <t>Niall Leonard</t>
  </si>
  <si>
    <t>381545846.0</t>
  </si>
  <si>
    <t>October 13, 2017 (United States)</t>
  </si>
  <si>
    <t>Scott Lobdell</t>
  </si>
  <si>
    <t>Jessica Rothe</t>
  </si>
  <si>
    <t>125479266.0</t>
  </si>
  <si>
    <t>June 21, 2017 (United States)</t>
  </si>
  <si>
    <t>Art Marcum</t>
  </si>
  <si>
    <t>217000000.0</t>
  </si>
  <si>
    <t>605425157.0</t>
  </si>
  <si>
    <t>Good Time</t>
  </si>
  <si>
    <t>Ronald Bronstein</t>
  </si>
  <si>
    <t>3283369.0</t>
  </si>
  <si>
    <t>Elara Pictures</t>
  </si>
  <si>
    <t>169846945.0</t>
  </si>
  <si>
    <t>Hampstead</t>
  </si>
  <si>
    <t>June 14, 2019 (United States)</t>
  </si>
  <si>
    <t>Robert Festinger</t>
  </si>
  <si>
    <t>Lesley Manville</t>
  </si>
  <si>
    <t>6335171.0</t>
  </si>
  <si>
    <t>January 5, 2018 (United States)</t>
  </si>
  <si>
    <t>59284015.0</t>
  </si>
  <si>
    <t>January 26, 2018 (United States)</t>
  </si>
  <si>
    <t>Scott Shepherd</t>
  </si>
  <si>
    <t>35669017.0</t>
  </si>
  <si>
    <t>Grisbi Productions, Le</t>
  </si>
  <si>
    <t>Valerian and the City of a Thousand Planets</t>
  </si>
  <si>
    <t>Pierre Christin</t>
  </si>
  <si>
    <t>225973340.0</t>
  </si>
  <si>
    <t>August 4, 2017 (United States)</t>
  </si>
  <si>
    <t>113231078.0</t>
  </si>
  <si>
    <t>Pitch Perfect 3</t>
  </si>
  <si>
    <t>185400345.0</t>
  </si>
  <si>
    <t>Brownstone Entertainment (II)</t>
  </si>
  <si>
    <t>Stephen Schiff</t>
  </si>
  <si>
    <t>67234188.0</t>
  </si>
  <si>
    <t>April 6, 2018 (United States)</t>
  </si>
  <si>
    <t>9360514.0</t>
  </si>
  <si>
    <t>November 10, 2017 (United Kingdom)</t>
  </si>
  <si>
    <t>Brooklynn Prince</t>
  </si>
  <si>
    <t>10971298.0</t>
  </si>
  <si>
    <t>Cre Film</t>
  </si>
  <si>
    <t>March 24, 2017 (United States)</t>
  </si>
  <si>
    <t>100541806.0</t>
  </si>
  <si>
    <t>March 9, 2018 (United States)</t>
  </si>
  <si>
    <t>24646055.0</t>
  </si>
  <si>
    <t>April 12, 2017 (United States)</t>
  </si>
  <si>
    <t>Tom Flynn</t>
  </si>
  <si>
    <t>43069254.0</t>
  </si>
  <si>
    <t>Dayday Films</t>
  </si>
  <si>
    <t>Phantom Thread</t>
  </si>
  <si>
    <t>Vicky Krieps</t>
  </si>
  <si>
    <t>47756590.0</t>
  </si>
  <si>
    <t>January 11, 2019 (United States)</t>
  </si>
  <si>
    <t>Jon Hartmere</t>
  </si>
  <si>
    <t>125856180.0</t>
  </si>
  <si>
    <t>Berlin Syndrome</t>
  </si>
  <si>
    <t>397783.0</t>
  </si>
  <si>
    <t>Aquarius Films</t>
  </si>
  <si>
    <t>August 11, 2017 (United States)</t>
  </si>
  <si>
    <t>306515884.0</t>
  </si>
  <si>
    <t>September 29, 2017 (United States)</t>
  </si>
  <si>
    <t>Gary Spinelli</t>
  </si>
  <si>
    <t>134866593.0</t>
  </si>
  <si>
    <t>Andy Serkis</t>
  </si>
  <si>
    <t>490719763.0</t>
  </si>
  <si>
    <t>October 20, 2017 (United States)</t>
  </si>
  <si>
    <t>221600160.0</t>
  </si>
  <si>
    <t>The Circle</t>
  </si>
  <si>
    <t>April 28, 2017 (United States)</t>
  </si>
  <si>
    <t>40656399.0</t>
  </si>
  <si>
    <t>1978 Films</t>
  </si>
  <si>
    <t>June 16, 2017 (United States)</t>
  </si>
  <si>
    <t>Brian Fee</t>
  </si>
  <si>
    <t>383930656.0</t>
  </si>
  <si>
    <t>Lucia Aniello</t>
  </si>
  <si>
    <t>47347283.0</t>
  </si>
  <si>
    <t>Paulilu Productions</t>
  </si>
  <si>
    <t>346118277.0</t>
  </si>
  <si>
    <t>409231607.0</t>
  </si>
  <si>
    <t>CHIPS</t>
  </si>
  <si>
    <t>Rick Rosner</t>
  </si>
  <si>
    <t>Michael Peña</t>
  </si>
  <si>
    <t>26800152.0</t>
  </si>
  <si>
    <t>Primate Pictures</t>
  </si>
  <si>
    <t>Ferdinand</t>
  </si>
  <si>
    <t>Robert L. Baird</t>
  </si>
  <si>
    <t>111000000.0</t>
  </si>
  <si>
    <t>296069199.0</t>
  </si>
  <si>
    <t>Only the Brave</t>
  </si>
  <si>
    <t>Sean Flynn</t>
  </si>
  <si>
    <t>26351322.0</t>
  </si>
  <si>
    <t>The Beguiled</t>
  </si>
  <si>
    <t>June 30, 2017 (United States)</t>
  </si>
  <si>
    <t>27869129.0</t>
  </si>
  <si>
    <t>22088533.0</t>
  </si>
  <si>
    <t>Chris McKay</t>
  </si>
  <si>
    <t>311950384.0</t>
  </si>
  <si>
    <t>Animal Logic</t>
  </si>
  <si>
    <t>August 24, 2018 (United States)</t>
  </si>
  <si>
    <t>Michael Noer</t>
  </si>
  <si>
    <t>10060903.0</t>
  </si>
  <si>
    <t>Czech Anglo Productions</t>
  </si>
  <si>
    <t>Emily V. Gordon</t>
  </si>
  <si>
    <t>Kumail Nanjiani</t>
  </si>
  <si>
    <t>56411585.0</t>
  </si>
  <si>
    <t>The Endless</t>
  </si>
  <si>
    <t>Aaron Moorhead</t>
  </si>
  <si>
    <t>956425.0</t>
  </si>
  <si>
    <t>Snowfort Pictures</t>
  </si>
  <si>
    <t>Cory Finley</t>
  </si>
  <si>
    <t>3187255.0</t>
  </si>
  <si>
    <t>B Story</t>
  </si>
  <si>
    <t>Katie Leung</t>
  </si>
  <si>
    <t>145418070.0</t>
  </si>
  <si>
    <t>Coralie Fargeat</t>
  </si>
  <si>
    <t>Matilda Anna Ingrid Lutz</t>
  </si>
  <si>
    <t>913331.0</t>
  </si>
  <si>
    <t>M.E.S. Productions</t>
  </si>
  <si>
    <t>Matt Passmore</t>
  </si>
  <si>
    <t>102952888.0</t>
  </si>
  <si>
    <t>Jo Nesbø</t>
  </si>
  <si>
    <t>43155261.0</t>
  </si>
  <si>
    <t>December 8, 2017 (United States)</t>
  </si>
  <si>
    <t>29820616.0</t>
  </si>
  <si>
    <t>Johannes Roberts</t>
  </si>
  <si>
    <t>62198461.0</t>
  </si>
  <si>
    <t>thefyzz</t>
  </si>
  <si>
    <t>January 12, 2018 (United States)</t>
  </si>
  <si>
    <t>Liz Hannah</t>
  </si>
  <si>
    <t>180419231.0</t>
  </si>
  <si>
    <t>Stella Meghie</t>
  </si>
  <si>
    <t>Amandla Stenberg</t>
  </si>
  <si>
    <t>61621140.0</t>
  </si>
  <si>
    <t>Alloy Entertainment</t>
  </si>
  <si>
    <t>A Ghost Story</t>
  </si>
  <si>
    <t>July 27, 2017 (Australia)</t>
  </si>
  <si>
    <t>1951683.0</t>
  </si>
  <si>
    <t>Sweet Virginia</t>
  </si>
  <si>
    <t>November 30, 2017 (Australia)</t>
  </si>
  <si>
    <t>Jamie M. Dagg</t>
  </si>
  <si>
    <t>Paul China</t>
  </si>
  <si>
    <t>Jon Bernthal</t>
  </si>
  <si>
    <t>14725.0</t>
  </si>
  <si>
    <t>Dacre Montgomery</t>
  </si>
  <si>
    <t>142337240.0</t>
  </si>
  <si>
    <t>Lucky</t>
  </si>
  <si>
    <t>John Carroll Lynch</t>
  </si>
  <si>
    <t>Logan Sparks</t>
  </si>
  <si>
    <t>2728446.0</t>
  </si>
  <si>
    <t>Superlative Films</t>
  </si>
  <si>
    <t>All the Money in the World</t>
  </si>
  <si>
    <t>December 25, 2017 (United States)</t>
  </si>
  <si>
    <t>56996304.0</t>
  </si>
  <si>
    <t>Imperative Entertainment</t>
  </si>
  <si>
    <t>12751667.0</t>
  </si>
  <si>
    <t>The Wife</t>
  </si>
  <si>
    <t>September 28, 2018 (United Kingdom)</t>
  </si>
  <si>
    <t>Björn Runge</t>
  </si>
  <si>
    <t>19978189.0</t>
  </si>
  <si>
    <t>It Comes at Night</t>
  </si>
  <si>
    <t>Trey Edward Shults</t>
  </si>
  <si>
    <t>19735344.0</t>
  </si>
  <si>
    <t>1034800131.0</t>
  </si>
  <si>
    <t>Going in Style</t>
  </si>
  <si>
    <t>84918541.0</t>
  </si>
  <si>
    <t>Downsizing</t>
  </si>
  <si>
    <t>55003890.0</t>
  </si>
  <si>
    <t>Ry Russo-Young</t>
  </si>
  <si>
    <t>16373843.0</t>
  </si>
  <si>
    <t>Awesomeness Films</t>
  </si>
  <si>
    <t>Wonder Wheel</t>
  </si>
  <si>
    <t>15889124.0</t>
  </si>
  <si>
    <t>T.J. Miller</t>
  </si>
  <si>
    <t>217776646.0</t>
  </si>
  <si>
    <t>Matt Spicer</t>
  </si>
  <si>
    <t>David Branson Smith</t>
  </si>
  <si>
    <t>3146831.0</t>
  </si>
  <si>
    <t>Star Thrower Entertainment</t>
  </si>
  <si>
    <t>Denise Di Novi</t>
  </si>
  <si>
    <t>Christina Hodson</t>
  </si>
  <si>
    <t>Rosario Dawson</t>
  </si>
  <si>
    <t>17768012.0</t>
  </si>
  <si>
    <t>227978645.0</t>
  </si>
  <si>
    <t>Regina Hall</t>
  </si>
  <si>
    <t>140552359.0</t>
  </si>
  <si>
    <t>Perfect World Pictures</t>
  </si>
  <si>
    <t>Dorota Kobiela</t>
  </si>
  <si>
    <t>Douglas Booth</t>
  </si>
  <si>
    <t>42187665.0</t>
  </si>
  <si>
    <t>BreakThru Productions</t>
  </si>
  <si>
    <t>February 3, 2017 (United States)</t>
  </si>
  <si>
    <t>16080475.0</t>
  </si>
  <si>
    <t>Los Angeles Media Fund (LAMF)</t>
  </si>
  <si>
    <t>Double Lover</t>
  </si>
  <si>
    <t>May 26, 2017 (France)</t>
  </si>
  <si>
    <t>5012423.0</t>
  </si>
  <si>
    <t>Hany Abu-Assad</t>
  </si>
  <si>
    <t>62832209.0</t>
  </si>
  <si>
    <t>T2 Trainspotting</t>
  </si>
  <si>
    <t>41681746.0</t>
  </si>
  <si>
    <t>Artbees</t>
  </si>
  <si>
    <t>The Square</t>
  </si>
  <si>
    <t>August 25, 2017 (Sweden)</t>
  </si>
  <si>
    <t>Claes Bang</t>
  </si>
  <si>
    <t>9493791.0</t>
  </si>
  <si>
    <t>4101699.0</t>
  </si>
  <si>
    <t>Houston King Productions</t>
  </si>
  <si>
    <t>18598607.0</t>
  </si>
  <si>
    <t>Cloud Eight Films</t>
  </si>
  <si>
    <t>God's Own Country</t>
  </si>
  <si>
    <t>August 24, 2017 (New Zealand)</t>
  </si>
  <si>
    <t>Francis Lee</t>
  </si>
  <si>
    <t>Josh O'Connor</t>
  </si>
  <si>
    <t>2559939.0</t>
  </si>
  <si>
    <t>Gregg Hurwitz</t>
  </si>
  <si>
    <t>4596705.0</t>
  </si>
  <si>
    <t>Double Nickel Entertainment</t>
  </si>
  <si>
    <t>Borg vs. McEnroe</t>
  </si>
  <si>
    <t>April 13, 2018 (United States)</t>
  </si>
  <si>
    <t>Janus Metz</t>
  </si>
  <si>
    <t>Ronnie Sandahl</t>
  </si>
  <si>
    <t>Sverrir Gudnason</t>
  </si>
  <si>
    <t>3430165.0</t>
  </si>
  <si>
    <t>SF Studios Production AB</t>
  </si>
  <si>
    <t>180613824.0</t>
  </si>
  <si>
    <t>Mark Felt: The Man Who Brought Down the White House</t>
  </si>
  <si>
    <t>Mark Felt</t>
  </si>
  <si>
    <t>4372130.0</t>
  </si>
  <si>
    <t>Butler Pictures</t>
  </si>
  <si>
    <t>W. Bruce Cameron</t>
  </si>
  <si>
    <t>Josh Gad</t>
  </si>
  <si>
    <t>205035819.0</t>
  </si>
  <si>
    <t>Columbus</t>
  </si>
  <si>
    <t>Kogonada</t>
  </si>
  <si>
    <t>1093077.0</t>
  </si>
  <si>
    <t>The Little Hours</t>
  </si>
  <si>
    <t>Jeff Baena</t>
  </si>
  <si>
    <t>Giovanni Boccaccio</t>
  </si>
  <si>
    <t>Alison Brie</t>
  </si>
  <si>
    <t>1647175.0</t>
  </si>
  <si>
    <t>Destro Films</t>
  </si>
  <si>
    <t>Stuart Hazeldine</t>
  </si>
  <si>
    <t>96942115.0</t>
  </si>
  <si>
    <t>Thelma</t>
  </si>
  <si>
    <t>September 15, 2017 (Norway)</t>
  </si>
  <si>
    <t>Eskil Vogt</t>
  </si>
  <si>
    <t>Eili Harboe</t>
  </si>
  <si>
    <t>1463727.0</t>
  </si>
  <si>
    <t>45158254.0</t>
  </si>
  <si>
    <t>F. Javier Gutiérrez</t>
  </si>
  <si>
    <t>83080890.0</t>
  </si>
  <si>
    <t>Macari/Edelstein</t>
  </si>
  <si>
    <t>I Do... Until I Don't</t>
  </si>
  <si>
    <t>September 1, 2017 (United States)</t>
  </si>
  <si>
    <t>280668.0</t>
  </si>
  <si>
    <t>Cold Iron Pictures</t>
  </si>
  <si>
    <t>Professor Marston &amp; the Wonder Women</t>
  </si>
  <si>
    <t>1899615.0</t>
  </si>
  <si>
    <t>Strongman</t>
  </si>
  <si>
    <t>Chloé Zhao</t>
  </si>
  <si>
    <t>Brady Jandreau</t>
  </si>
  <si>
    <t>3436124.0</t>
  </si>
  <si>
    <t>May 18, 2018 (United States)</t>
  </si>
  <si>
    <t>3862498.0</t>
  </si>
  <si>
    <t>The Lego Ninjago Movie</t>
  </si>
  <si>
    <t>Charlie Bean</t>
  </si>
  <si>
    <t>123081555.0</t>
  </si>
  <si>
    <t>My Friend Dahmer</t>
  </si>
  <si>
    <t>March 2, 2018 (France)</t>
  </si>
  <si>
    <t>Marc Meyers</t>
  </si>
  <si>
    <t>Ross Lynch</t>
  </si>
  <si>
    <t>1436751.0</t>
  </si>
  <si>
    <t>Ibid Filmworks</t>
  </si>
  <si>
    <t>Brendan O'Brien</t>
  </si>
  <si>
    <t>34184504.0</t>
  </si>
  <si>
    <t>Marrowbone</t>
  </si>
  <si>
    <t>George MacKay</t>
  </si>
  <si>
    <t>12294931.0</t>
  </si>
  <si>
    <t>Angela Workman</t>
  </si>
  <si>
    <t>26152835.0</t>
  </si>
  <si>
    <t>Flower</t>
  </si>
  <si>
    <t>March 16, 2018 (United States)</t>
  </si>
  <si>
    <t>Max Winkler</t>
  </si>
  <si>
    <t>Alex McAulay</t>
  </si>
  <si>
    <t>380553.0</t>
  </si>
  <si>
    <t>Diablo Entertainment (II)</t>
  </si>
  <si>
    <t>Song to Song</t>
  </si>
  <si>
    <t>1813453.0</t>
  </si>
  <si>
    <t>Buckeye Pictures</t>
  </si>
  <si>
    <t>23355100.0</t>
  </si>
  <si>
    <t>Last Flag Flying</t>
  </si>
  <si>
    <t>1872950.0</t>
  </si>
  <si>
    <t>Gabriela Cowperthwaite</t>
  </si>
  <si>
    <t>14510490.0</t>
  </si>
  <si>
    <t>Benny Boom</t>
  </si>
  <si>
    <t>Jeremy Haft</t>
  </si>
  <si>
    <t>Demetrius Shipp Jr.</t>
  </si>
  <si>
    <t>55668698.0</t>
  </si>
  <si>
    <t>32917353.0</t>
  </si>
  <si>
    <t>The Captain</t>
  </si>
  <si>
    <t>July 27, 2018 (United States)</t>
  </si>
  <si>
    <t>Max Hubacher</t>
  </si>
  <si>
    <t>1196669.0</t>
  </si>
  <si>
    <t>Filmgalerie 451</t>
  </si>
  <si>
    <t>Tulip Fever</t>
  </si>
  <si>
    <t>9204549.0</t>
  </si>
  <si>
    <t>John Pollono</t>
  </si>
  <si>
    <t>8503658.0</t>
  </si>
  <si>
    <t>Jeepers Creepers III</t>
  </si>
  <si>
    <t>November 2, 2017 (Mexico)</t>
  </si>
  <si>
    <t>Stan Shaw</t>
  </si>
  <si>
    <t>4017852.0</t>
  </si>
  <si>
    <t>Infinity Films</t>
  </si>
  <si>
    <t>My Cousin Rachel</t>
  </si>
  <si>
    <t>9200168.0</t>
  </si>
  <si>
    <t>Baahubali 2: The Conclusion</t>
  </si>
  <si>
    <t>254158390.0</t>
  </si>
  <si>
    <t>Breathe</t>
  </si>
  <si>
    <t>October 27, 2017 (United Kingdom)</t>
  </si>
  <si>
    <t>5026154.0</t>
  </si>
  <si>
    <t>The Only Living Boy in New York</t>
  </si>
  <si>
    <t>July 27, 2017 (Greece)</t>
  </si>
  <si>
    <t>Callum Turner</t>
  </si>
  <si>
    <t>2550321.0</t>
  </si>
  <si>
    <t>A Taxi Driver</t>
  </si>
  <si>
    <t>Hun Jang</t>
  </si>
  <si>
    <t>Yu-na Eom</t>
  </si>
  <si>
    <t>86252940.0</t>
  </si>
  <si>
    <t>The Lamp</t>
  </si>
  <si>
    <t>Brad's Status</t>
  </si>
  <si>
    <t>3816527.0</t>
  </si>
  <si>
    <t>American Satan</t>
  </si>
  <si>
    <t>Ash Avildsen</t>
  </si>
  <si>
    <t>Andy Biersack</t>
  </si>
  <si>
    <t>237708.0</t>
  </si>
  <si>
    <t>Sumerian Films</t>
  </si>
  <si>
    <t>Stacey Harman</t>
  </si>
  <si>
    <t>Demi Lovato</t>
  </si>
  <si>
    <t>197183546.0</t>
  </si>
  <si>
    <t>Gook</t>
  </si>
  <si>
    <t>January 19, 2018 (Sweden)</t>
  </si>
  <si>
    <t>Justin Chon</t>
  </si>
  <si>
    <t>Simone Baker</t>
  </si>
  <si>
    <t>251541.0</t>
  </si>
  <si>
    <t>Datari Turner Productions</t>
  </si>
  <si>
    <t>Wonderstruck</t>
  </si>
  <si>
    <t>Brian Selznick</t>
  </si>
  <si>
    <t>Oakes Fegley</t>
  </si>
  <si>
    <t>3285916.0</t>
  </si>
  <si>
    <t>In the Fade</t>
  </si>
  <si>
    <t>December 27, 2017 (United States)</t>
  </si>
  <si>
    <t>Fatih Akin</t>
  </si>
  <si>
    <t>Numan Acar</t>
  </si>
  <si>
    <t>5104991.0</t>
  </si>
  <si>
    <t>60845711.0</t>
  </si>
  <si>
    <t>13025860.0</t>
  </si>
  <si>
    <t>Victoria &amp; Abdul</t>
  </si>
  <si>
    <t>66558465.0</t>
  </si>
  <si>
    <t>Richie Keen</t>
  </si>
  <si>
    <t>Van Robichaux</t>
  </si>
  <si>
    <t>41087017.0</t>
  </si>
  <si>
    <t>The Wall</t>
  </si>
  <si>
    <t>May 18, 2017 (Greece)</t>
  </si>
  <si>
    <t>Dwain Worrell</t>
  </si>
  <si>
    <t>4477141.0</t>
  </si>
  <si>
    <t>How to Be a Latin Lover</t>
  </si>
  <si>
    <t>Ken Marino</t>
  </si>
  <si>
    <t>Eugenio Derbez</t>
  </si>
  <si>
    <t>62547032.0</t>
  </si>
  <si>
    <t>Pantelion Films</t>
  </si>
  <si>
    <t>January 3, 2018 (France)</t>
  </si>
  <si>
    <t>Paolo Virzì</t>
  </si>
  <si>
    <t>Michael Zadoorian</t>
  </si>
  <si>
    <t>10472180.0</t>
  </si>
  <si>
    <t>Indiana Production</t>
  </si>
  <si>
    <t>Michael Carney</t>
  </si>
  <si>
    <t>Ron Hall</t>
  </si>
  <si>
    <t>6423605.0</t>
  </si>
  <si>
    <t>Disruption Entertainment</t>
  </si>
  <si>
    <t>Jayson Thiessen</t>
  </si>
  <si>
    <t>Meghan McCarthy</t>
  </si>
  <si>
    <t>60330833.0</t>
  </si>
  <si>
    <t>Goodbye Christopher Robin</t>
  </si>
  <si>
    <t>September 29, 2017 (United Kingdom)</t>
  </si>
  <si>
    <t>7401949.0</t>
  </si>
  <si>
    <t>Jeffrey Blitz</t>
  </si>
  <si>
    <t>5042014.0</t>
  </si>
  <si>
    <t>Father Figures</t>
  </si>
  <si>
    <t>Lawrence Sher</t>
  </si>
  <si>
    <t>Justin Malen</t>
  </si>
  <si>
    <t>25601244.0</t>
  </si>
  <si>
    <t>Kidnap</t>
  </si>
  <si>
    <t>Luis Prieto</t>
  </si>
  <si>
    <t>Knate Lee</t>
  </si>
  <si>
    <t>34814102.0</t>
  </si>
  <si>
    <t>Jeff Kinney</t>
  </si>
  <si>
    <t>Jason Drucker</t>
  </si>
  <si>
    <t>40140972.0</t>
  </si>
  <si>
    <t>Ghost Stories</t>
  </si>
  <si>
    <t>April 20, 2018 (United States)</t>
  </si>
  <si>
    <t>Jeremy Dyson</t>
  </si>
  <si>
    <t>Samuel Bottomley</t>
  </si>
  <si>
    <t>4131358.0</t>
  </si>
  <si>
    <t>Churchill</t>
  </si>
  <si>
    <t>Jonathan Teplitzky</t>
  </si>
  <si>
    <t>Alex von Tunzelmann</t>
  </si>
  <si>
    <t>6724365.0</t>
  </si>
  <si>
    <t>Salon Pictures</t>
  </si>
  <si>
    <t>Beach Rats</t>
  </si>
  <si>
    <t>November 22, 2017 (Sweden)</t>
  </si>
  <si>
    <t>Eliza Hittman</t>
  </si>
  <si>
    <t>Harris Dickinson</t>
  </si>
  <si>
    <t>486623.0</t>
  </si>
  <si>
    <t>The Bookshop</t>
  </si>
  <si>
    <t>Emily Mortimer</t>
  </si>
  <si>
    <t>5400000.0</t>
  </si>
  <si>
    <t>12062146.0</t>
  </si>
  <si>
    <t>Diagonal TV</t>
  </si>
  <si>
    <t>July 5, 2018 (Australia)</t>
  </si>
  <si>
    <t>Haifaa Al-Mansour</t>
  </si>
  <si>
    <t>Emma Jensen</t>
  </si>
  <si>
    <t>2096600.0</t>
  </si>
  <si>
    <t>November 1, 2017 (United States)</t>
  </si>
  <si>
    <t>130560428.0</t>
  </si>
  <si>
    <t>Huayi Brothers Media</t>
  </si>
  <si>
    <t>Loveless</t>
  </si>
  <si>
    <t>June 1, 2017 (Russia)</t>
  </si>
  <si>
    <t>Maryana Spivak</t>
  </si>
  <si>
    <t>3925992.0</t>
  </si>
  <si>
    <t>Captain Underpants: The First Epic Movie</t>
  </si>
  <si>
    <t>125427681.0</t>
  </si>
  <si>
    <t>Beatriz at Dinner</t>
  </si>
  <si>
    <t>7425391.0</t>
  </si>
  <si>
    <t>Barbara Marshall</t>
  </si>
  <si>
    <t>23468586.0</t>
  </si>
  <si>
    <t>Super Dark Times</t>
  </si>
  <si>
    <t>Kevin Phillips</t>
  </si>
  <si>
    <t>Ben Collins</t>
  </si>
  <si>
    <t>Owen Campbell</t>
  </si>
  <si>
    <t>33109.0</t>
  </si>
  <si>
    <t>Ways &amp; Means</t>
  </si>
  <si>
    <t>Blade of the Immortal</t>
  </si>
  <si>
    <t>Hiroaki Samura</t>
  </si>
  <si>
    <t>Takuya Kimura</t>
  </si>
  <si>
    <t>7162617.0</t>
  </si>
  <si>
    <t>Journey's End</t>
  </si>
  <si>
    <t>February 2, 2018 (United Kingdom)</t>
  </si>
  <si>
    <t>Simon Reade</t>
  </si>
  <si>
    <t>970809.0</t>
  </si>
  <si>
    <t>Fluidity Films</t>
  </si>
  <si>
    <t>Godard Mon Amour</t>
  </si>
  <si>
    <t>September 13, 2017 (France)</t>
  </si>
  <si>
    <t>Louis Garrel</t>
  </si>
  <si>
    <t>1332204.0</t>
  </si>
  <si>
    <t>Les Compagnons du Cinéma</t>
  </si>
  <si>
    <t>Michael Koskoff</t>
  </si>
  <si>
    <t>10116816.0</t>
  </si>
  <si>
    <t>Chestnut Ridge Productions</t>
  </si>
  <si>
    <t>BPM (Beats Per Minute)</t>
  </si>
  <si>
    <t>Robin Campillo</t>
  </si>
  <si>
    <t>Nahuel Pérez Biscayart</t>
  </si>
  <si>
    <t>7704369.0</t>
  </si>
  <si>
    <t>Les Films de Pierre</t>
  </si>
  <si>
    <t>Charlie Plummer</t>
  </si>
  <si>
    <t>2443584.0</t>
  </si>
  <si>
    <t>Memoir of a Murderer</t>
  </si>
  <si>
    <t>Shin-yeon Won</t>
  </si>
  <si>
    <t>Jo-yun Hwang</t>
  </si>
  <si>
    <t>Sol Kyung-gu</t>
  </si>
  <si>
    <t>19015346.0</t>
  </si>
  <si>
    <t>Green Fish Pictures</t>
  </si>
  <si>
    <t>Take Me</t>
  </si>
  <si>
    <t>Pat Healy</t>
  </si>
  <si>
    <t>Mike Makowsky</t>
  </si>
  <si>
    <t>2583.0</t>
  </si>
  <si>
    <t>The Last Movie Star</t>
  </si>
  <si>
    <t>March 30, 2018 (United States)</t>
  </si>
  <si>
    <t>14410.0</t>
  </si>
  <si>
    <t>Broken Twig Productions Inc.</t>
  </si>
  <si>
    <t>On Chesil Beach</t>
  </si>
  <si>
    <t>Dominic Cooke</t>
  </si>
  <si>
    <t>Billy Howle</t>
  </si>
  <si>
    <t>3338249.0</t>
  </si>
  <si>
    <t>Breath</t>
  </si>
  <si>
    <t>May 3, 2018 (Australia)</t>
  </si>
  <si>
    <t>Simon Baker</t>
  </si>
  <si>
    <t>Samson Coulter</t>
  </si>
  <si>
    <t>3322479.0</t>
  </si>
  <si>
    <t>Gran Via Productions</t>
  </si>
  <si>
    <t>The Villainess</t>
  </si>
  <si>
    <t>June 8, 2017 (South Korea)</t>
  </si>
  <si>
    <t>Byung-gil Jung</t>
  </si>
  <si>
    <t>Byeong-sik Jung</t>
  </si>
  <si>
    <t>Kim Ok-bin</t>
  </si>
  <si>
    <t>8737458.0</t>
  </si>
  <si>
    <t>Apeitda</t>
  </si>
  <si>
    <t>How to Talk to Girls at Parties</t>
  </si>
  <si>
    <t>May 25, 2018 (United States)</t>
  </si>
  <si>
    <t>Philippa Goslett</t>
  </si>
  <si>
    <t>385733.0</t>
  </si>
  <si>
    <t>Cross City Sales</t>
  </si>
  <si>
    <t>Amityville: The Awakening</t>
  </si>
  <si>
    <t>October 12, 2017 (United States)</t>
  </si>
  <si>
    <t>8481997.0</t>
  </si>
  <si>
    <t>The Resurrection of Gavin Stone</t>
  </si>
  <si>
    <t>Andrea Gyertson Nasfell</t>
  </si>
  <si>
    <t>Brett Dalton</t>
  </si>
  <si>
    <t>2308355.0</t>
  </si>
  <si>
    <t>Jonathan Penner</t>
  </si>
  <si>
    <t>Douglas Smith</t>
  </si>
  <si>
    <t>29874280.0</t>
  </si>
  <si>
    <t>Along With the Gods: The Two Worlds</t>
  </si>
  <si>
    <t>December 20, 2017 (South Korea)</t>
  </si>
  <si>
    <t>Yong-hwa Kim</t>
  </si>
  <si>
    <t>Ho-min Ju</t>
  </si>
  <si>
    <t>Ha Jung-woo</t>
  </si>
  <si>
    <t>109383972.0</t>
  </si>
  <si>
    <t>Dexter Studios</t>
  </si>
  <si>
    <t>Bryan Woods</t>
  </si>
  <si>
    <t>350320413.0</t>
  </si>
  <si>
    <t>897000.0</t>
  </si>
  <si>
    <t>321000000.0</t>
  </si>
  <si>
    <t>2048359754.0</t>
  </si>
  <si>
    <t>505000.0</t>
  </si>
  <si>
    <t>786470484.0</t>
  </si>
  <si>
    <t>November 2, 2018 (United States)</t>
  </si>
  <si>
    <t>911902649.0</t>
  </si>
  <si>
    <t>February 16, 2018 (United States)</t>
  </si>
  <si>
    <t>661000.0</t>
  </si>
  <si>
    <t>1347597973.0</t>
  </si>
  <si>
    <t>June 8, 2018 (United States)</t>
  </si>
  <si>
    <t>Ari Aster</t>
  </si>
  <si>
    <t>80239658.0</t>
  </si>
  <si>
    <t>September 14, 2018 (United States)</t>
  </si>
  <si>
    <t>Darcey Bell</t>
  </si>
  <si>
    <t>97644617.0</t>
  </si>
  <si>
    <t>December 21, 2018 (United States)</t>
  </si>
  <si>
    <t>1148485886.0</t>
  </si>
  <si>
    <t>March 29, 2018 (United States)</t>
  </si>
  <si>
    <t>582893671.0</t>
  </si>
  <si>
    <t>December 14, 2018 (United States)</t>
  </si>
  <si>
    <t>411000.0</t>
  </si>
  <si>
    <t>Bob Persichetti</t>
  </si>
  <si>
    <t>375540831.0</t>
  </si>
  <si>
    <t>791657398.0</t>
  </si>
  <si>
    <t>October 5, 2018 (United States)</t>
  </si>
  <si>
    <t>Jeff Pinkner</t>
  </si>
  <si>
    <t>856085151.0</t>
  </si>
  <si>
    <t>Avi Arad Productions</t>
  </si>
  <si>
    <t>November 16, 2018 (United States)</t>
  </si>
  <si>
    <t>414000.0</t>
  </si>
  <si>
    <t>Nick Vallelonga</t>
  </si>
  <si>
    <t>321752656.0</t>
  </si>
  <si>
    <t>August 15, 2018 (United States)</t>
  </si>
  <si>
    <t>Constance Wu</t>
  </si>
  <si>
    <t>238539198.0</t>
  </si>
  <si>
    <t>July 6, 2018 (United States)</t>
  </si>
  <si>
    <t>162000000.0</t>
  </si>
  <si>
    <t>622674139.0</t>
  </si>
  <si>
    <t>August 10, 2018 (United States)</t>
  </si>
  <si>
    <t>Charlie Wachtel</t>
  </si>
  <si>
    <t>John David Washington</t>
  </si>
  <si>
    <t>93413709.0</t>
  </si>
  <si>
    <t>Boyd Holbrook</t>
  </si>
  <si>
    <t>160542134.0</t>
  </si>
  <si>
    <t>Andy Weiss</t>
  </si>
  <si>
    <t>25957482.0</t>
  </si>
  <si>
    <t>LBI Productions</t>
  </si>
  <si>
    <t>Alden Ehrenreich</t>
  </si>
  <si>
    <t>275000000.0</t>
  </si>
  <si>
    <t>392924807.0</t>
  </si>
  <si>
    <t>March 23, 2018 (United States)</t>
  </si>
  <si>
    <t>Kenji Bando</t>
  </si>
  <si>
    <t>Bella Thorne</t>
  </si>
  <si>
    <t>27365467.0</t>
  </si>
  <si>
    <t>Boies / Schiller Film Group</t>
  </si>
  <si>
    <t>Under the Silver Lake</t>
  </si>
  <si>
    <t>April 19, 2019 (United States)</t>
  </si>
  <si>
    <t>2053469.0</t>
  </si>
  <si>
    <t>Vendian Entertainment</t>
  </si>
  <si>
    <t>80509622.0</t>
  </si>
  <si>
    <t>STX Films</t>
  </si>
  <si>
    <t>February 23, 2018 (United States)</t>
  </si>
  <si>
    <t>43070915.0</t>
  </si>
  <si>
    <t>March 2, 2018 (United States)</t>
  </si>
  <si>
    <t>151572634.0</t>
  </si>
  <si>
    <t>Lady Gaga</t>
  </si>
  <si>
    <t>436188866.0</t>
  </si>
  <si>
    <t>Warner Bros. Pictures</t>
  </si>
  <si>
    <t>July 20, 2018 (United States)</t>
  </si>
  <si>
    <t>395618157.0</t>
  </si>
  <si>
    <t>49562710.0</t>
  </si>
  <si>
    <t>Cave 76</t>
  </si>
  <si>
    <t>120556201.0</t>
  </si>
  <si>
    <t>June 22, 2018 (United States)</t>
  </si>
  <si>
    <t>1310466296.0</t>
  </si>
  <si>
    <t>August 3, 2018 (United States)</t>
  </si>
  <si>
    <t>Bo Burnham</t>
  </si>
  <si>
    <t>Elsie Fisher</t>
  </si>
  <si>
    <t>14347433.0</t>
  </si>
  <si>
    <t>Ocean's Eight</t>
  </si>
  <si>
    <t>297718711.0</t>
  </si>
  <si>
    <t>Suspiria</t>
  </si>
  <si>
    <t>7942093.0</t>
  </si>
  <si>
    <t>Deborah Davis</t>
  </si>
  <si>
    <t>Olivia Colman</t>
  </si>
  <si>
    <t>95918706.0</t>
  </si>
  <si>
    <t>530259473.0</t>
  </si>
  <si>
    <t>Mandy</t>
  </si>
  <si>
    <t>1555203.0</t>
  </si>
  <si>
    <t>June 29, 2018 (United States)</t>
  </si>
  <si>
    <t>Stefano Sollima</t>
  </si>
  <si>
    <t>75837743.0</t>
  </si>
  <si>
    <t>February 9, 2018 (United States)</t>
  </si>
  <si>
    <t>371987838.0</t>
  </si>
  <si>
    <t>October 19, 2018 (United States)</t>
  </si>
  <si>
    <t>255614941.0</t>
  </si>
  <si>
    <t>June 15, 2018 (United States)</t>
  </si>
  <si>
    <t>1244639527.0</t>
  </si>
  <si>
    <t>July 4, 2018 (United States)</t>
  </si>
  <si>
    <t>Gerard McMurray</t>
  </si>
  <si>
    <t>Y'lan Noel</t>
  </si>
  <si>
    <t>137056262.0</t>
  </si>
  <si>
    <t>The House That Jack Built</t>
  </si>
  <si>
    <t>October 17, 2018 (Belgium)</t>
  </si>
  <si>
    <t>3081913.0</t>
  </si>
  <si>
    <t>Ophelia</t>
  </si>
  <si>
    <t>June 28, 2019 (United States)</t>
  </si>
  <si>
    <t>Claire McCarthy</t>
  </si>
  <si>
    <t>Semi Chellas</t>
  </si>
  <si>
    <t>242115.0</t>
  </si>
  <si>
    <t>September 7, 2018 (United States)</t>
  </si>
  <si>
    <t>Corin Hardy</t>
  </si>
  <si>
    <t>Demián Bichir</t>
  </si>
  <si>
    <t>365551694.0</t>
  </si>
  <si>
    <t>Atomic Monster</t>
  </si>
  <si>
    <t>Charlie Says</t>
  </si>
  <si>
    <t>May 17, 2019 (United States)</t>
  </si>
  <si>
    <t>Hannah Murray</t>
  </si>
  <si>
    <t>98240.0</t>
  </si>
  <si>
    <t>Epic Level Entertainment</t>
  </si>
  <si>
    <t>190400157.0</t>
  </si>
  <si>
    <t>Climax</t>
  </si>
  <si>
    <t>September 19, 2018 (France)</t>
  </si>
  <si>
    <t>Sofia Boutella</t>
  </si>
  <si>
    <t>2027391.0</t>
  </si>
  <si>
    <t>Rectangle Productions</t>
  </si>
  <si>
    <t>Byron Willinger</t>
  </si>
  <si>
    <t>119942387.0</t>
  </si>
  <si>
    <t>117679066.0</t>
  </si>
  <si>
    <t>Access Entertainment</t>
  </si>
  <si>
    <t>Red Joan</t>
  </si>
  <si>
    <t>April 19, 2019 (United Kingdom)</t>
  </si>
  <si>
    <t>Lindsay Shapero</t>
  </si>
  <si>
    <t>10647493.0</t>
  </si>
  <si>
    <t>Trademark Films</t>
  </si>
  <si>
    <t>Jeff Tomsic</t>
  </si>
  <si>
    <t>78130625.0</t>
  </si>
  <si>
    <t>34934009.0</t>
  </si>
  <si>
    <t>October 12, 2018 (United States)</t>
  </si>
  <si>
    <t>31882724.0</t>
  </si>
  <si>
    <t>Goddard Textiles</t>
  </si>
  <si>
    <t>64337744.0</t>
  </si>
  <si>
    <t>654855901.0</t>
  </si>
  <si>
    <t>October 26, 2018 (United States)</t>
  </si>
  <si>
    <t>Donovan Marsh</t>
  </si>
  <si>
    <t>31676128.0</t>
  </si>
  <si>
    <t>Hunter Killer Productions</t>
  </si>
  <si>
    <t>174804407.0</t>
  </si>
  <si>
    <t>The Clovehitch Killer</t>
  </si>
  <si>
    <t>Duncan Skiles</t>
  </si>
  <si>
    <t>167994.0</t>
  </si>
  <si>
    <t>End Cue</t>
  </si>
  <si>
    <t>November 21, 2018 (United States)</t>
  </si>
  <si>
    <t>Otto Bathurst</t>
  </si>
  <si>
    <t>Ben Chandler</t>
  </si>
  <si>
    <t>86493046.0</t>
  </si>
  <si>
    <t>Beautiful Boy</t>
  </si>
  <si>
    <t>October 25, 2018 (Israel)</t>
  </si>
  <si>
    <t>16636604.0</t>
  </si>
  <si>
    <t>Capharnaüm</t>
  </si>
  <si>
    <t>September 20, 2018 (Lebanon)</t>
  </si>
  <si>
    <t>Nadine Labaki</t>
  </si>
  <si>
    <t>Zain Al Rafeea</t>
  </si>
  <si>
    <t>Lebanon</t>
  </si>
  <si>
    <t>64417003.0</t>
  </si>
  <si>
    <t>Mooz Films</t>
  </si>
  <si>
    <t>June 1, 2018 (United States)</t>
  </si>
  <si>
    <t>Aaron Kandell</t>
  </si>
  <si>
    <t>59945012.0</t>
  </si>
  <si>
    <t>Huayi Brothers</t>
  </si>
  <si>
    <t>Becky Albertalli</t>
  </si>
  <si>
    <t>66316289.0</t>
  </si>
  <si>
    <t>December 19, 2018 (United States)</t>
  </si>
  <si>
    <t>P.L. Travers</t>
  </si>
  <si>
    <t>349546142.0</t>
  </si>
  <si>
    <t>Lucamar Productions</t>
  </si>
  <si>
    <t>June 29, 2018 (United Kingdom)</t>
  </si>
  <si>
    <t>Thomasin McKenzie</t>
  </si>
  <si>
    <t>7682928.0</t>
  </si>
  <si>
    <t>467989645.0</t>
  </si>
  <si>
    <t>Hasbro</t>
  </si>
  <si>
    <t>December 25, 2018 (United States)</t>
  </si>
  <si>
    <t>76073488.0</t>
  </si>
  <si>
    <t>July 13, 2018 (United States)</t>
  </si>
  <si>
    <t>528583774.0</t>
  </si>
  <si>
    <t>August 17, 2018 (United States)</t>
  </si>
  <si>
    <t>Graham Roland</t>
  </si>
  <si>
    <t>66308758.0</t>
  </si>
  <si>
    <t>351496066.0</t>
  </si>
  <si>
    <t>Nicolai Fuglsig</t>
  </si>
  <si>
    <t>Ted Tally</t>
  </si>
  <si>
    <t>67450815.0</t>
  </si>
  <si>
    <t>Susanna Fogel</t>
  </si>
  <si>
    <t>75339459.0</t>
  </si>
  <si>
    <t>16706680.0</t>
  </si>
  <si>
    <t>Goalpost Pictures</t>
  </si>
  <si>
    <t>Mary Queen of Scots</t>
  </si>
  <si>
    <t>Josie Rourke</t>
  </si>
  <si>
    <t>Beau Willimon</t>
  </si>
  <si>
    <t>46712809.0</t>
  </si>
  <si>
    <t>Phil Johnston</t>
  </si>
  <si>
    <t>529323962.0</t>
  </si>
  <si>
    <t>November 9, 2018 (United States)</t>
  </si>
  <si>
    <t>Jovan Adepo</t>
  </si>
  <si>
    <t>41657844.0</t>
  </si>
  <si>
    <t>Geneva Robertson-Dworet</t>
  </si>
  <si>
    <t>274650803.0</t>
  </si>
  <si>
    <t>David Lagercrantz</t>
  </si>
  <si>
    <t>Claire Foy</t>
  </si>
  <si>
    <t>35164920.0</t>
  </si>
  <si>
    <t>Christian Rivers</t>
  </si>
  <si>
    <t>Hera Hilmar</t>
  </si>
  <si>
    <t>83869818.0</t>
  </si>
  <si>
    <t>Media Rights Capital (MRC)</t>
  </si>
  <si>
    <t>288175335.0</t>
  </si>
  <si>
    <t>105713218.0</t>
  </si>
  <si>
    <t>Steven Caple Jr.</t>
  </si>
  <si>
    <t>Juel Taylor</t>
  </si>
  <si>
    <t>214215889.0</t>
  </si>
  <si>
    <t>Ryan Engle</t>
  </si>
  <si>
    <t>428028233.0</t>
  </si>
  <si>
    <t>February 8, 2019 (United States)</t>
  </si>
  <si>
    <t>19176163.0</t>
  </si>
  <si>
    <t>Mid90s</t>
  </si>
  <si>
    <t>Sunny Suljic</t>
  </si>
  <si>
    <t>9303022.0</t>
  </si>
  <si>
    <t>Chad St. John</t>
  </si>
  <si>
    <t>9330075.0</t>
  </si>
  <si>
    <t>Viola Davis</t>
  </si>
  <si>
    <t>75984700.0</t>
  </si>
  <si>
    <t>Burning</t>
  </si>
  <si>
    <t>May 17, 2018 (South Korea)</t>
  </si>
  <si>
    <t>Chang-dong Lee</t>
  </si>
  <si>
    <t>Jungmi Oh</t>
  </si>
  <si>
    <t>Yoo Ah-in</t>
  </si>
  <si>
    <t>7578063.0</t>
  </si>
  <si>
    <t>Pine House Film</t>
  </si>
  <si>
    <t>August 31, 2018 (United States)</t>
  </si>
  <si>
    <t>Aneesh Chaganty</t>
  </si>
  <si>
    <t>880000.0</t>
  </si>
  <si>
    <t>75462037.0</t>
  </si>
  <si>
    <t>Life Itself</t>
  </si>
  <si>
    <t>September 21, 2018 (United States)</t>
  </si>
  <si>
    <t>7997774.0</t>
  </si>
  <si>
    <t>FilmNation Entertainment</t>
  </si>
  <si>
    <t>Brian Kehoe</t>
  </si>
  <si>
    <t>Leslie Mann</t>
  </si>
  <si>
    <t>94019120.0</t>
  </si>
  <si>
    <t>Point Grey Pictures</t>
  </si>
  <si>
    <t>31039126.0</t>
  </si>
  <si>
    <t>Aviron Pictures</t>
  </si>
  <si>
    <t>53918723.0</t>
  </si>
  <si>
    <t>High Life</t>
  </si>
  <si>
    <t>April 12, 2019 (United States)</t>
  </si>
  <si>
    <t>2133033.0</t>
  </si>
  <si>
    <t>Alcatraz Films</t>
  </si>
  <si>
    <t>Angourie Rice</t>
  </si>
  <si>
    <t>10421847.0</t>
  </si>
  <si>
    <t>Likely Story</t>
  </si>
  <si>
    <t>August 29, 2018 (United States)</t>
  </si>
  <si>
    <t>Matthew Orton</t>
  </si>
  <si>
    <t>17612099.0</t>
  </si>
  <si>
    <t>Shoplifters</t>
  </si>
  <si>
    <t>November 23, 2018 (United States)</t>
  </si>
  <si>
    <t>Lily Franky</t>
  </si>
  <si>
    <t>67999335.0</t>
  </si>
  <si>
    <t>AOI Promotion</t>
  </si>
  <si>
    <t>Carlos López Estrada</t>
  </si>
  <si>
    <t>Rafael Casal</t>
  </si>
  <si>
    <t>Daveed Diggs</t>
  </si>
  <si>
    <t>5006989.0</t>
  </si>
  <si>
    <t>The Sisters Brothers</t>
  </si>
  <si>
    <t>13143056.0</t>
  </si>
  <si>
    <t>The Nightingale</t>
  </si>
  <si>
    <t>August 29, 2019 (Australia)</t>
  </si>
  <si>
    <t>Aisling Franciosi</t>
  </si>
  <si>
    <t>988687.0</t>
  </si>
  <si>
    <t>Causeway Films</t>
  </si>
  <si>
    <t>March 1, 2019 (United States)</t>
  </si>
  <si>
    <t>18653107.0</t>
  </si>
  <si>
    <t>94539426.0</t>
  </si>
  <si>
    <t>Huayi Brothers Pictures</t>
  </si>
  <si>
    <t>13313581.0</t>
  </si>
  <si>
    <t>The Ink Factory</t>
  </si>
  <si>
    <t>51738549.0</t>
  </si>
  <si>
    <t>Trial by Fire</t>
  </si>
  <si>
    <t>148504.0</t>
  </si>
  <si>
    <t>American Woman</t>
  </si>
  <si>
    <t>245416.0</t>
  </si>
  <si>
    <t>Romulus Entertainment</t>
  </si>
  <si>
    <t>Bill Holderman</t>
  </si>
  <si>
    <t>104438188.0</t>
  </si>
  <si>
    <t>Apartment Story</t>
  </si>
  <si>
    <t>Slaughterhouse Rulez</t>
  </si>
  <si>
    <t>Crispian Mills</t>
  </si>
  <si>
    <t>Jassa Ahluwalia</t>
  </si>
  <si>
    <t>730762.0</t>
  </si>
  <si>
    <t>Catalyst Global Media</t>
  </si>
  <si>
    <t>Boots Riley</t>
  </si>
  <si>
    <t>LaKeith Stanfield</t>
  </si>
  <si>
    <t>18170707.0</t>
  </si>
  <si>
    <t>Steven S. DeKnight</t>
  </si>
  <si>
    <t>290930148.0</t>
  </si>
  <si>
    <t>Holmes &amp; Watson</t>
  </si>
  <si>
    <t>40466970.0</t>
  </si>
  <si>
    <t>Chad Hodge</t>
  </si>
  <si>
    <t>41142379.0</t>
  </si>
  <si>
    <t>Cold War</t>
  </si>
  <si>
    <t>June 8, 2018 (Poland)</t>
  </si>
  <si>
    <t>Joanna Kulig</t>
  </si>
  <si>
    <t>20343051.0</t>
  </si>
  <si>
    <t>Michael Reisz</t>
  </si>
  <si>
    <t>Lucy Hale</t>
  </si>
  <si>
    <t>95330710.0</t>
  </si>
  <si>
    <t>Daniele Sebastian Wiedenhaupt</t>
  </si>
  <si>
    <t>98203196.0</t>
  </si>
  <si>
    <t>Studio 8</t>
  </si>
  <si>
    <t>At Eternity's Gate</t>
  </si>
  <si>
    <t>February 15, 2019 (France)</t>
  </si>
  <si>
    <t>11473638.0</t>
  </si>
  <si>
    <t>May 4, 2018 (United States)</t>
  </si>
  <si>
    <t>91244913.0</t>
  </si>
  <si>
    <t>Summer of 84</t>
  </si>
  <si>
    <t>Matt Leslie</t>
  </si>
  <si>
    <t>Graham Verchere</t>
  </si>
  <si>
    <t>42027.0</t>
  </si>
  <si>
    <t>Brightlight Pictures</t>
  </si>
  <si>
    <t>January 31, 2019 (Denmark)</t>
  </si>
  <si>
    <t>Joe Penna</t>
  </si>
  <si>
    <t>4165776.0</t>
  </si>
  <si>
    <t>Storm Reid</t>
  </si>
  <si>
    <t>132675864.0</t>
  </si>
  <si>
    <t>Legend3D</t>
  </si>
  <si>
    <t>London Fields</t>
  </si>
  <si>
    <t>Mathew Cullen</t>
  </si>
  <si>
    <t>Roberta Hanley</t>
  </si>
  <si>
    <t>Amber Heard</t>
  </si>
  <si>
    <t>487420.0</t>
  </si>
  <si>
    <t>Andhadhun</t>
  </si>
  <si>
    <t>Sriram Raghavan</t>
  </si>
  <si>
    <t>Arijit Biswas</t>
  </si>
  <si>
    <t>Ayushmann Khurrana</t>
  </si>
  <si>
    <t>62475342.0</t>
  </si>
  <si>
    <t>Matchbox Pictures</t>
  </si>
  <si>
    <t>March 29, 2019 (United States)</t>
  </si>
  <si>
    <t>Anthony Maras</t>
  </si>
  <si>
    <t>John Collee</t>
  </si>
  <si>
    <t>21315827.0</t>
  </si>
  <si>
    <t>65859911.0</t>
  </si>
  <si>
    <t>August 14, 2018 (United States)</t>
  </si>
  <si>
    <t>Bart Layton</t>
  </si>
  <si>
    <t>Spencer Reinhard</t>
  </si>
  <si>
    <t>4080073.0</t>
  </si>
  <si>
    <t>The House with a Clock in Its Walls</t>
  </si>
  <si>
    <t>John Bellairs</t>
  </si>
  <si>
    <t>131523093.0</t>
  </si>
  <si>
    <t>August 9, 2019 (United States)</t>
  </si>
  <si>
    <t>Aldis Hodge</t>
  </si>
  <si>
    <t>4376819.0</t>
  </si>
  <si>
    <t>ShivHans Pictures</t>
  </si>
  <si>
    <t>June 14, 2018 (Hungary)</t>
  </si>
  <si>
    <t>Kevin Connolly</t>
  </si>
  <si>
    <t>Leo Rossi</t>
  </si>
  <si>
    <t>6412349.0</t>
  </si>
  <si>
    <t>A.A. Milne</t>
  </si>
  <si>
    <t>197744377.0</t>
  </si>
  <si>
    <t>Destroyer</t>
  </si>
  <si>
    <t>December 27, 2018 (Israel)</t>
  </si>
  <si>
    <t>5580940.0</t>
  </si>
  <si>
    <t>We Have Always Lived in the Castle</t>
  </si>
  <si>
    <t>Stacie Passon</t>
  </si>
  <si>
    <t>Mark Kruger</t>
  </si>
  <si>
    <t>Taissa Farmiga</t>
  </si>
  <si>
    <t>62567.0</t>
  </si>
  <si>
    <t>Mighty Engine</t>
  </si>
  <si>
    <t>The Miseducation of Cameron Post</t>
  </si>
  <si>
    <t>September 7, 2018 (United Kingdom)</t>
  </si>
  <si>
    <t>Desiree Akhavan</t>
  </si>
  <si>
    <t>1474577.0</t>
  </si>
  <si>
    <t>Beachside Films</t>
  </si>
  <si>
    <t>Adam Robitel</t>
  </si>
  <si>
    <t>Lin Shaye</t>
  </si>
  <si>
    <t>167885588.0</t>
  </si>
  <si>
    <t>Mary Magdalene</t>
  </si>
  <si>
    <t>March 16, 2018 (United Kingdom)</t>
  </si>
  <si>
    <t>Helen Edmundson</t>
  </si>
  <si>
    <t>11710110.0</t>
  </si>
  <si>
    <t>Don't Worry, He Won't Get Far on Foot</t>
  </si>
  <si>
    <t>April 4, 2018 (France)</t>
  </si>
  <si>
    <t>John Callahan</t>
  </si>
  <si>
    <t>4241656.0</t>
  </si>
  <si>
    <t>Can You Ever Forgive Me?</t>
  </si>
  <si>
    <t>November 2, 2018 (South Africa)</t>
  </si>
  <si>
    <t>12442161.0</t>
  </si>
  <si>
    <t>Archer Gray</t>
  </si>
  <si>
    <t>14293601.0</t>
  </si>
  <si>
    <t>Boy Erased</t>
  </si>
  <si>
    <t>November 8, 2018 (Australia)</t>
  </si>
  <si>
    <t>Garrard Conley</t>
  </si>
  <si>
    <t>Lucas Hedges</t>
  </si>
  <si>
    <t>11853081.0</t>
  </si>
  <si>
    <t>Johnny English Strikes Again</t>
  </si>
  <si>
    <t>David Kerr</t>
  </si>
  <si>
    <t>158972499.0</t>
  </si>
  <si>
    <t>304868961.0</t>
  </si>
  <si>
    <t>Wildlife</t>
  </si>
  <si>
    <t>January 1, 2019 (United States)</t>
  </si>
  <si>
    <t>Ed Oxenbould</t>
  </si>
  <si>
    <t>3321367.0</t>
  </si>
  <si>
    <t>June Pictures</t>
  </si>
  <si>
    <t>The Old Man &amp; the Gun</t>
  </si>
  <si>
    <t>17860397.0</t>
  </si>
  <si>
    <t>Bethany Ashton Wolf</t>
  </si>
  <si>
    <t>Alex Roe</t>
  </si>
  <si>
    <t>16376066.0</t>
  </si>
  <si>
    <t>On the Basis of Sex</t>
  </si>
  <si>
    <t>Daniel Stiepleman</t>
  </si>
  <si>
    <t>38755900.0</t>
  </si>
  <si>
    <t>Alibaba Pictures</t>
  </si>
  <si>
    <t>I Want to Eat Your Pancreas</t>
  </si>
  <si>
    <t>September 1, 2018 (Japan)</t>
  </si>
  <si>
    <t>Shin'ichirô Ushijima</t>
  </si>
  <si>
    <t>Yoru Sumino</t>
  </si>
  <si>
    <t>Mahiro Takasugi</t>
  </si>
  <si>
    <t>33748006.0</t>
  </si>
  <si>
    <t>ABC Animation</t>
  </si>
  <si>
    <t>The Man Who Killed Don Quixote</t>
  </si>
  <si>
    <t>May 19, 2018 (France)</t>
  </si>
  <si>
    <t>José Luis Ferrer</t>
  </si>
  <si>
    <t>2390383.0</t>
  </si>
  <si>
    <t>Alacran Pictures</t>
  </si>
  <si>
    <t>The Catcher Was a Spy</t>
  </si>
  <si>
    <t>953953.0</t>
  </si>
  <si>
    <t>Welcome to Marwen</t>
  </si>
  <si>
    <t>13061491.0</t>
  </si>
  <si>
    <t>Brandon Boyce</t>
  </si>
  <si>
    <t>David Tennant</t>
  </si>
  <si>
    <t>4623836.0</t>
  </si>
  <si>
    <t>Border</t>
  </si>
  <si>
    <t>Ali Abbasi</t>
  </si>
  <si>
    <t>Eva Melander</t>
  </si>
  <si>
    <t>2177678.0</t>
  </si>
  <si>
    <t>Meta Film Stockholm</t>
  </si>
  <si>
    <t>Nash Edgerton</t>
  </si>
  <si>
    <t>Anthony Tambakis</t>
  </si>
  <si>
    <t>11001627.0</t>
  </si>
  <si>
    <t>Assassination Nation</t>
  </si>
  <si>
    <t>Sam Levinson</t>
  </si>
  <si>
    <t>Odessa Young</t>
  </si>
  <si>
    <t>2584988.0</t>
  </si>
  <si>
    <t>Colin Woodell</t>
  </si>
  <si>
    <t>16024987.0</t>
  </si>
  <si>
    <t>Ashleigh Powell</t>
  </si>
  <si>
    <t>Mackenzie Foy</t>
  </si>
  <si>
    <t>173961069.0</t>
  </si>
  <si>
    <t>Little Italy</t>
  </si>
  <si>
    <t>Steve Galluccio</t>
  </si>
  <si>
    <t>1362536.0</t>
  </si>
  <si>
    <t>Firsttake Entertainment</t>
  </si>
  <si>
    <t>Todd Berger</t>
  </si>
  <si>
    <t>27506452.0</t>
  </si>
  <si>
    <t>15636462.0</t>
  </si>
  <si>
    <t>September 28, 2018 (United States)</t>
  </si>
  <si>
    <t>103105878.0</t>
  </si>
  <si>
    <t>Hartbeat Productions</t>
  </si>
  <si>
    <t>Lords of Chaos</t>
  </si>
  <si>
    <t>Dennis Magnusson</t>
  </si>
  <si>
    <t>365353.0</t>
  </si>
  <si>
    <t>Proton Cinema</t>
  </si>
  <si>
    <t>214040103.0</t>
  </si>
  <si>
    <t>Warner Animation Group</t>
  </si>
  <si>
    <t>Hell Fest</t>
  </si>
  <si>
    <t>Gregory Plotkin</t>
  </si>
  <si>
    <t>Seth M. Sherwood</t>
  </si>
  <si>
    <t>Cynthea Mercado</t>
  </si>
  <si>
    <t>18160930.0</t>
  </si>
  <si>
    <t>A Private War</t>
  </si>
  <si>
    <t>Matthew Heineman</t>
  </si>
  <si>
    <t>Arash Amel</t>
  </si>
  <si>
    <t>Rosamund Pike</t>
  </si>
  <si>
    <t>3915207.0</t>
  </si>
  <si>
    <t>72294066.0</t>
  </si>
  <si>
    <t>Jay Longino</t>
  </si>
  <si>
    <t>Kyrie Irving</t>
  </si>
  <si>
    <t>46664414.0</t>
  </si>
  <si>
    <t>Wild Rose</t>
  </si>
  <si>
    <t>June 21, 2019 (United States)</t>
  </si>
  <si>
    <t>Tom Harper</t>
  </si>
  <si>
    <t>Nicole Taylor</t>
  </si>
  <si>
    <t>7123449.0</t>
  </si>
  <si>
    <t>The Possession of Hannah Grace</t>
  </si>
  <si>
    <t>November 30, 2018 (United States)</t>
  </si>
  <si>
    <t>Diederik Van Rooijen</t>
  </si>
  <si>
    <t>Brian Sieve</t>
  </si>
  <si>
    <t>Shay Mitchell</t>
  </si>
  <si>
    <t>7700000.0</t>
  </si>
  <si>
    <t>43016528.0</t>
  </si>
  <si>
    <t>If Beale Street Could Talk</t>
  </si>
  <si>
    <t>KiKi Layne</t>
  </si>
  <si>
    <t>20596567.0</t>
  </si>
  <si>
    <t>Out of Blue</t>
  </si>
  <si>
    <t>March 22, 2019 (United States)</t>
  </si>
  <si>
    <t>Carol Morley</t>
  </si>
  <si>
    <t>Martin Amis</t>
  </si>
  <si>
    <t>Mamie Gummer</t>
  </si>
  <si>
    <t>242847.0</t>
  </si>
  <si>
    <t>Cannon and Morley Productions</t>
  </si>
  <si>
    <t>Yarrow Cheney</t>
  </si>
  <si>
    <t>512492755.0</t>
  </si>
  <si>
    <t>Colette</t>
  </si>
  <si>
    <t>December 20, 2018 (Netherlands)</t>
  </si>
  <si>
    <t>Wash Westmoreland</t>
  </si>
  <si>
    <t>14273033.0</t>
  </si>
  <si>
    <t>February 2, 2018 (United States)</t>
  </si>
  <si>
    <t>44019588.0</t>
  </si>
  <si>
    <t>Dorothy Blyskal</t>
  </si>
  <si>
    <t>Alek Skarlatos</t>
  </si>
  <si>
    <t>57076286.0</t>
  </si>
  <si>
    <t>Tim Kirkby</t>
  </si>
  <si>
    <t>John Altschuler</t>
  </si>
  <si>
    <t>5103663.0</t>
  </si>
  <si>
    <t>Juliet, Naked</t>
  </si>
  <si>
    <t>Evgenia Peretz</t>
  </si>
  <si>
    <t>Chris O'Dowd</t>
  </si>
  <si>
    <t>4511157.0</t>
  </si>
  <si>
    <t>The Guilty</t>
  </si>
  <si>
    <t>Gustav Möller</t>
  </si>
  <si>
    <t>Jakob Cedergren</t>
  </si>
  <si>
    <t>4598051.0</t>
  </si>
  <si>
    <t>Nordisk Film / SPRING</t>
  </si>
  <si>
    <t>Never Look Away</t>
  </si>
  <si>
    <t>October 3, 2018 (Germany)</t>
  </si>
  <si>
    <t>Tom Schilling</t>
  </si>
  <si>
    <t>6193234.0</t>
  </si>
  <si>
    <t>Pergamon Film</t>
  </si>
  <si>
    <t>Vox Lux</t>
  </si>
  <si>
    <t>December 20, 2018 (Kuwait)</t>
  </si>
  <si>
    <t>1399272.0</t>
  </si>
  <si>
    <t>The Wind</t>
  </si>
  <si>
    <t>April 5, 2019 (United States)</t>
  </si>
  <si>
    <t>Emma Tammi</t>
  </si>
  <si>
    <t>Teresa Sutherland</t>
  </si>
  <si>
    <t>Caitlin Gerard</t>
  </si>
  <si>
    <t>130974.0</t>
  </si>
  <si>
    <t>31626386.0</t>
  </si>
  <si>
    <t>Summer '03</t>
  </si>
  <si>
    <t>December 20, 2018 (Russia)</t>
  </si>
  <si>
    <t>Becca Gleason</t>
  </si>
  <si>
    <t>11746.0</t>
  </si>
  <si>
    <t>Big Cat Productions</t>
  </si>
  <si>
    <t>An Acceptable Loss</t>
  </si>
  <si>
    <t>January 18, 2019 (United States)</t>
  </si>
  <si>
    <t>Tika Sumpter</t>
  </si>
  <si>
    <t>32427.0</t>
  </si>
  <si>
    <t>CorradoMooncoin</t>
  </si>
  <si>
    <t>The Death &amp; Life of John F. Donovan</t>
  </si>
  <si>
    <t>December 13, 2019 (United States)</t>
  </si>
  <si>
    <t>3326364.0</t>
  </si>
  <si>
    <t>Lyla Films</t>
  </si>
  <si>
    <t>Duck Butter</t>
  </si>
  <si>
    <t>Alia Shawkat</t>
  </si>
  <si>
    <t>6877.0</t>
  </si>
  <si>
    <t>Blake Harris</t>
  </si>
  <si>
    <t>William Moseley</t>
  </si>
  <si>
    <t>2614006.0</t>
  </si>
  <si>
    <t>Conglomerate Media</t>
  </si>
  <si>
    <t>Padmaavat</t>
  </si>
  <si>
    <t>January 25, 2018 (India)</t>
  </si>
  <si>
    <t>Prakash Kapadia</t>
  </si>
  <si>
    <t>Deepika Padukone</t>
  </si>
  <si>
    <t>60508780.0</t>
  </si>
  <si>
    <t>Stan &amp; Ollie</t>
  </si>
  <si>
    <t>January 11, 2019 (United Kingdom)</t>
  </si>
  <si>
    <t>Jeff Pope</t>
  </si>
  <si>
    <t>24420923.0</t>
  </si>
  <si>
    <t>SuperFly</t>
  </si>
  <si>
    <t>June 13, 2018 (United States)</t>
  </si>
  <si>
    <t>Director X.</t>
  </si>
  <si>
    <t>Alex Tse</t>
  </si>
  <si>
    <t>Trevor Jackson</t>
  </si>
  <si>
    <t>20780685.0</t>
  </si>
  <si>
    <t>Nick Park</t>
  </si>
  <si>
    <t>54622814.0</t>
  </si>
  <si>
    <t>Andrew Erwin</t>
  </si>
  <si>
    <t>Bart Millard</t>
  </si>
  <si>
    <t>J. Michael Finley</t>
  </si>
  <si>
    <t>86086881.0</t>
  </si>
  <si>
    <t>Kevin Downes Productions</t>
  </si>
  <si>
    <t>The Hummingbird Project</t>
  </si>
  <si>
    <t>March 22, 2019 (Canada)</t>
  </si>
  <si>
    <t>Kim Nguyen</t>
  </si>
  <si>
    <t>878199.0</t>
  </si>
  <si>
    <t>Item 7</t>
  </si>
  <si>
    <t>January 16, 2019 (United States)</t>
  </si>
  <si>
    <t>Tatsuya Nagamine</t>
  </si>
  <si>
    <t>Akira Toriyama</t>
  </si>
  <si>
    <t>Masako Nozawa</t>
  </si>
  <si>
    <t>115757940.0</t>
  </si>
  <si>
    <t>Toei Company</t>
  </si>
  <si>
    <t>Alice Johnson Boher</t>
  </si>
  <si>
    <t>11145006.0</t>
  </si>
  <si>
    <t>Fabula</t>
  </si>
  <si>
    <t>Kin</t>
  </si>
  <si>
    <t>Jonathan Baker</t>
  </si>
  <si>
    <t>Myles Truitt</t>
  </si>
  <si>
    <t>10313019.0</t>
  </si>
  <si>
    <t>Aniara</t>
  </si>
  <si>
    <t>Pella Kagerman</t>
  </si>
  <si>
    <t>Emelie Garbers</t>
  </si>
  <si>
    <t>40124.0</t>
  </si>
  <si>
    <t>Film Capital Stockholm</t>
  </si>
  <si>
    <t>Becoming Astrid</t>
  </si>
  <si>
    <t>September 14, 2018 (Sweden)</t>
  </si>
  <si>
    <t>Pernille Fischer Christensen</t>
  </si>
  <si>
    <t>Alba August</t>
  </si>
  <si>
    <t>962653.0</t>
  </si>
  <si>
    <t>Nordisk Film Production Sverige AB</t>
  </si>
  <si>
    <t>Wendi McLendon-Covey</t>
  </si>
  <si>
    <t>93320380.0</t>
  </si>
  <si>
    <t>The Quake</t>
  </si>
  <si>
    <t>John Andreas Andersen</t>
  </si>
  <si>
    <t>13837294.0</t>
  </si>
  <si>
    <t>Tiffany Haddish</t>
  </si>
  <si>
    <t>33705333.0</t>
  </si>
  <si>
    <t>BET Films</t>
  </si>
  <si>
    <t>Batsheva Dance Company</t>
  </si>
  <si>
    <t>8771432.0</t>
  </si>
  <si>
    <t>My Hero Academia: Two Heroes</t>
  </si>
  <si>
    <t>September 25, 2018 (United States)</t>
  </si>
  <si>
    <t>Kenji Nagasaki</t>
  </si>
  <si>
    <t>Kôhei Horikoshi</t>
  </si>
  <si>
    <t>Daiki Yamashita</t>
  </si>
  <si>
    <t>21022724.0</t>
  </si>
  <si>
    <t>An Interview with God</t>
  </si>
  <si>
    <t>August 21, 2018 (United States)</t>
  </si>
  <si>
    <t>Perry Lang</t>
  </si>
  <si>
    <t>Ken Aguado</t>
  </si>
  <si>
    <t>2251795.0</t>
  </si>
  <si>
    <t>July 3, 2019 (United States)</t>
  </si>
  <si>
    <t>47967636.0</t>
  </si>
  <si>
    <t>Once Upon a Time... In Hollywood</t>
  </si>
  <si>
    <t>July 26, 2019 (United States)</t>
  </si>
  <si>
    <t>603000.0</t>
  </si>
  <si>
    <t>374565754.0</t>
  </si>
  <si>
    <t>903000.0</t>
  </si>
  <si>
    <t>356000000.0</t>
  </si>
  <si>
    <t>2797501328.0</t>
  </si>
  <si>
    <t>February 22, 2019 (United States)</t>
  </si>
  <si>
    <t>Stephen Merchant</t>
  </si>
  <si>
    <t>40811919.0</t>
  </si>
  <si>
    <t>December 25, 2019 (United States)</t>
  </si>
  <si>
    <t>216601214.0</t>
  </si>
  <si>
    <t>January 4, 2019 (United States)</t>
  </si>
  <si>
    <t>Taylor Russell</t>
  </si>
  <si>
    <t>155712077.0</t>
  </si>
  <si>
    <t>The Dead Don't Die</t>
  </si>
  <si>
    <t>15325468.0</t>
  </si>
  <si>
    <t>October 4, 2019 (United States)</t>
  </si>
  <si>
    <t>1074427370.0</t>
  </si>
  <si>
    <t>Himesh Patel</t>
  </si>
  <si>
    <t>153193369.0</t>
  </si>
  <si>
    <t>Decibel Films</t>
  </si>
  <si>
    <t>November 8, 2019 (United States)</t>
  </si>
  <si>
    <t>11400000.0</t>
  </si>
  <si>
    <t>258908054.0</t>
  </si>
  <si>
    <t>327281779.0</t>
  </si>
  <si>
    <t>November 27, 2019 (United States)</t>
  </si>
  <si>
    <t>311539397.0</t>
  </si>
  <si>
    <t>759056935.0</t>
  </si>
  <si>
    <t>Chris Morgan Productions</t>
  </si>
  <si>
    <t>March 8, 2019 (United States)</t>
  </si>
  <si>
    <t>1128462972.0</t>
  </si>
  <si>
    <t>After</t>
  </si>
  <si>
    <t>Jenny Gage</t>
  </si>
  <si>
    <t>Josephine Langford</t>
  </si>
  <si>
    <t>69756455.0</t>
  </si>
  <si>
    <t>CalMaple</t>
  </si>
  <si>
    <t>July 2, 2019 (United States)</t>
  </si>
  <si>
    <t>359000.0</t>
  </si>
  <si>
    <t>1131927996.0</t>
  </si>
  <si>
    <t>Christine Leunens</t>
  </si>
  <si>
    <t>Roman Griffin Davis</t>
  </si>
  <si>
    <t>90335025.0</t>
  </si>
  <si>
    <t>TSG Entertainment</t>
  </si>
  <si>
    <t>Henry Gayden</t>
  </si>
  <si>
    <t>Zachary Levi</t>
  </si>
  <si>
    <t>365971656.0</t>
  </si>
  <si>
    <t>September 6, 2019 (United States)</t>
  </si>
  <si>
    <t>473093228.0</t>
  </si>
  <si>
    <t>January 10, 2020 (United States)</t>
  </si>
  <si>
    <t>473000.0</t>
  </si>
  <si>
    <t>Dean-Charles Chapman</t>
  </si>
  <si>
    <t>384623579.0</t>
  </si>
  <si>
    <t>Star Wars: Episode IX - The Rise of Skywalker</t>
  </si>
  <si>
    <t>December 20, 2019 (United States)</t>
  </si>
  <si>
    <t>1078232589.0</t>
  </si>
  <si>
    <t>Ford v Ferrari</t>
  </si>
  <si>
    <t>November 15, 2019 (United States)</t>
  </si>
  <si>
    <t>97600000.0</t>
  </si>
  <si>
    <t>225508210.0</t>
  </si>
  <si>
    <t>The Irishman</t>
  </si>
  <si>
    <t>159000000.0</t>
  </si>
  <si>
    <t>968853.0</t>
  </si>
  <si>
    <t>209.0</t>
  </si>
  <si>
    <t>November 1, 2019 (United States)</t>
  </si>
  <si>
    <t>18123239.0</t>
  </si>
  <si>
    <t>800059707.0</t>
  </si>
  <si>
    <t>February 14, 2019 (United States)</t>
  </si>
  <si>
    <t>Rosa Salazar</t>
  </si>
  <si>
    <t>404980543.0</t>
  </si>
  <si>
    <t>Lupita Nyong'o</t>
  </si>
  <si>
    <t>255184580.0</t>
  </si>
  <si>
    <t>Monkeypaw Productions</t>
  </si>
  <si>
    <t>August 21, 2019 (United States)</t>
  </si>
  <si>
    <t>Guy Busick</t>
  </si>
  <si>
    <t>Samara Weaving</t>
  </si>
  <si>
    <t>57615777.0</t>
  </si>
  <si>
    <t>Andrew Cosby</t>
  </si>
  <si>
    <t>David Harbour</t>
  </si>
  <si>
    <t>55065289.0</t>
  </si>
  <si>
    <t>Linda Hamilton</t>
  </si>
  <si>
    <t>261119292.0</t>
  </si>
  <si>
    <t>September 20, 2019 (United States)</t>
  </si>
  <si>
    <t>Michael Engler</t>
  </si>
  <si>
    <t>237860050.0</t>
  </si>
  <si>
    <t>October 11, 2019 (United States)</t>
  </si>
  <si>
    <t>138000000.0</t>
  </si>
  <si>
    <t>173469516.0</t>
  </si>
  <si>
    <t>Skydance Media</t>
  </si>
  <si>
    <t>May 24, 2019 (United States)</t>
  </si>
  <si>
    <t>Emily Halpern</t>
  </si>
  <si>
    <t>24959607.0</t>
  </si>
  <si>
    <t>Isabela Merced</t>
  </si>
  <si>
    <t>119682635.0</t>
  </si>
  <si>
    <t>Paramount Players</t>
  </si>
  <si>
    <t>246999039.0</t>
  </si>
  <si>
    <t>Robin Bissell</t>
  </si>
  <si>
    <t>10209813.0</t>
  </si>
  <si>
    <t>Official Secrets</t>
  </si>
  <si>
    <t>August 30, 2019 (United States)</t>
  </si>
  <si>
    <t>10088753.0</t>
  </si>
  <si>
    <t>July 19, 2019 (United States)</t>
  </si>
  <si>
    <t>Donald Glover</t>
  </si>
  <si>
    <t>1670727580.0</t>
  </si>
  <si>
    <t>183000000.0</t>
  </si>
  <si>
    <t>1050693953.0</t>
  </si>
  <si>
    <t>Marriage Story</t>
  </si>
  <si>
    <t>December 6, 2019 (United States)</t>
  </si>
  <si>
    <t>18600000.0</t>
  </si>
  <si>
    <t>333686.0</t>
  </si>
  <si>
    <t>May 31, 2019 (United States)</t>
  </si>
  <si>
    <t>Kyle Chandler</t>
  </si>
  <si>
    <t>386600138.0</t>
  </si>
  <si>
    <t>195179299.0</t>
  </si>
  <si>
    <t>September 13, 2019 (United States)</t>
  </si>
  <si>
    <t>157563598.0</t>
  </si>
  <si>
    <t>Sasha Luss</t>
  </si>
  <si>
    <t>31626978.0</t>
  </si>
  <si>
    <t>Portrait of a Lady on Fire</t>
  </si>
  <si>
    <t>February 14, 2020 (United States)</t>
  </si>
  <si>
    <t>Noémie Merlant</t>
  </si>
  <si>
    <t>10123353.0</t>
  </si>
  <si>
    <t>Lilies Films</t>
  </si>
  <si>
    <t>Josh Cooley</t>
  </si>
  <si>
    <t>1073394593.0</t>
  </si>
  <si>
    <t>October 18, 2019 (United States)</t>
  </si>
  <si>
    <t>122810399.0</t>
  </si>
  <si>
    <t>2.0 Entertainment</t>
  </si>
  <si>
    <t>May 3, 2019 (United States)</t>
  </si>
  <si>
    <t>53873809.0</t>
  </si>
  <si>
    <t>August 23, 2019 (United States)</t>
  </si>
  <si>
    <t>146661977.0</t>
  </si>
  <si>
    <t>Millennium Media</t>
  </si>
  <si>
    <t>Matt Holloway</t>
  </si>
  <si>
    <t>253890701.0</t>
  </si>
  <si>
    <t>X-Men: Dark Phoenix</t>
  </si>
  <si>
    <t>June 7, 2019 (United States)</t>
  </si>
  <si>
    <t>252442974.0</t>
  </si>
  <si>
    <t>November 22, 2019 (United States)</t>
  </si>
  <si>
    <t>1450026933.0</t>
  </si>
  <si>
    <t>Brightburn</t>
  </si>
  <si>
    <t>David Yarovesky</t>
  </si>
  <si>
    <t>32893421.0</t>
  </si>
  <si>
    <t>127461872.0</t>
  </si>
  <si>
    <t>Tyler Nilson</t>
  </si>
  <si>
    <t>Zack Gottsagen</t>
  </si>
  <si>
    <t>133031473.0</t>
  </si>
  <si>
    <t>August 16, 2019 (United States)</t>
  </si>
  <si>
    <t>Lee Eisenberg</t>
  </si>
  <si>
    <t>111037232.0</t>
  </si>
  <si>
    <t>Ma</t>
  </si>
  <si>
    <t>Scotty Landes</t>
  </si>
  <si>
    <t>Octavia Spencer</t>
  </si>
  <si>
    <t>61105744.0</t>
  </si>
  <si>
    <t>March 15, 2019 (United States)</t>
  </si>
  <si>
    <t>Justin Baldoni</t>
  </si>
  <si>
    <t>Mikki Daughtry</t>
  </si>
  <si>
    <t>Haley Lu Richardson</t>
  </si>
  <si>
    <t>91527795.0</t>
  </si>
  <si>
    <t>Hans Petter Moland</t>
  </si>
  <si>
    <t>Frank Baldwin</t>
  </si>
  <si>
    <t>76419755.0</t>
  </si>
  <si>
    <t>July 12, 2019 (United States)</t>
  </si>
  <si>
    <t>Michael Rasmussen</t>
  </si>
  <si>
    <t>91542097.0</t>
  </si>
  <si>
    <t>June 26, 2019 (United States)</t>
  </si>
  <si>
    <t>231252591.0</t>
  </si>
  <si>
    <t>Adrian Grunberg</t>
  </si>
  <si>
    <t>Matthew Cirulnick</t>
  </si>
  <si>
    <t>91490353.0</t>
  </si>
  <si>
    <t>Nisha Ganatra</t>
  </si>
  <si>
    <t>Mindy Kaling</t>
  </si>
  <si>
    <t>22386555.0</t>
  </si>
  <si>
    <t>Matt Lieberman</t>
  </si>
  <si>
    <t>203783566.0</t>
  </si>
  <si>
    <t>9932621.0</t>
  </si>
  <si>
    <t>A Beautiful Day in the Neighborhood</t>
  </si>
  <si>
    <t>Micah Fitzerman-Blue</t>
  </si>
  <si>
    <t>67760877.0</t>
  </si>
  <si>
    <t>129000000.0</t>
  </si>
  <si>
    <t>525683457.0</t>
  </si>
  <si>
    <t>May 10, 2019 (United States)</t>
  </si>
  <si>
    <t>Dan Hernandez</t>
  </si>
  <si>
    <t>433921300.0</t>
  </si>
  <si>
    <t>January 25, 2019 (United States)</t>
  </si>
  <si>
    <t>14454622.0</t>
  </si>
  <si>
    <t>Blue Budgie Films Limited</t>
  </si>
  <si>
    <t>491730089.0</t>
  </si>
  <si>
    <t>Joe Talbot</t>
  </si>
  <si>
    <t>Jimmie Fails</t>
  </si>
  <si>
    <t>4637830.0</t>
  </si>
  <si>
    <t>Patton Oswalt</t>
  </si>
  <si>
    <t>430051293.0</t>
  </si>
  <si>
    <t>The Curse of la Llorona</t>
  </si>
  <si>
    <t>Michael Chaves</t>
  </si>
  <si>
    <t>Linda Cardellini</t>
  </si>
  <si>
    <t>123133739.0</t>
  </si>
  <si>
    <t>Erica Beeney</t>
  </si>
  <si>
    <t>8808611.0</t>
  </si>
  <si>
    <t>Dan Hageman</t>
  </si>
  <si>
    <t>Zoe Margaret Colletti</t>
  </si>
  <si>
    <t>104545505.0</t>
  </si>
  <si>
    <t>Michael Ealy</t>
  </si>
  <si>
    <t>36599361.0</t>
  </si>
  <si>
    <t>August 14, 2019 (United States)</t>
  </si>
  <si>
    <t>Thurop Van Orman</t>
  </si>
  <si>
    <t>Peter Ackerman</t>
  </si>
  <si>
    <t>147792047.0</t>
  </si>
  <si>
    <t>72216294.0</t>
  </si>
  <si>
    <t>Kevin Kölsch</t>
  </si>
  <si>
    <t>113118226.0</t>
  </si>
  <si>
    <t>Ernest Riera</t>
  </si>
  <si>
    <t>47582563.0</t>
  </si>
  <si>
    <t>Entertainment Studios Motion Pictures</t>
  </si>
  <si>
    <t>The Art of Self-Defense</t>
  </si>
  <si>
    <t>Riley Stearns</t>
  </si>
  <si>
    <t>2414269.0</t>
  </si>
  <si>
    <t>February 13, 2019 (United States)</t>
  </si>
  <si>
    <t>64600152.0</t>
  </si>
  <si>
    <t>Weathering with You</t>
  </si>
  <si>
    <t>January 17, 2020 (United States)</t>
  </si>
  <si>
    <t>Kotaro Daigo</t>
  </si>
  <si>
    <t>11100000.0</t>
  </si>
  <si>
    <t>193457467.0</t>
  </si>
  <si>
    <t>"Weathering With You" Film Partners</t>
  </si>
  <si>
    <t>Jake Schur</t>
  </si>
  <si>
    <t>1561698.0</t>
  </si>
  <si>
    <t>Mimran Schur Pictures</t>
  </si>
  <si>
    <t>Sword of Trust</t>
  </si>
  <si>
    <t>Marc Maron</t>
  </si>
  <si>
    <t>323369.0</t>
  </si>
  <si>
    <t>Forager Films</t>
  </si>
  <si>
    <t>The Lego Movie 2: The Second Part</t>
  </si>
  <si>
    <t>192306508.0</t>
  </si>
  <si>
    <t>Lars Klevberg</t>
  </si>
  <si>
    <t>Tyler Burton Smith</t>
  </si>
  <si>
    <t>44907074.0</t>
  </si>
  <si>
    <t>Luce</t>
  </si>
  <si>
    <t>Julius Onah</t>
  </si>
  <si>
    <t>J.C. Lee</t>
  </si>
  <si>
    <t>2268204.0</t>
  </si>
  <si>
    <t>Dream Factory Group</t>
  </si>
  <si>
    <t>The Souvenir</t>
  </si>
  <si>
    <t>August 30, 2019 (United Kingdom)</t>
  </si>
  <si>
    <t>Joanna Hogg</t>
  </si>
  <si>
    <t>Neil Young</t>
  </si>
  <si>
    <t>1719157.0</t>
  </si>
  <si>
    <t>Lulu Wang</t>
  </si>
  <si>
    <t>Shuzhen Zhao</t>
  </si>
  <si>
    <t>23076657.0</t>
  </si>
  <si>
    <t>353284621.0</t>
  </si>
  <si>
    <t>Chris Addison</t>
  </si>
  <si>
    <t>95017038.0</t>
  </si>
  <si>
    <t>Ode to Joy</t>
  </si>
  <si>
    <t>Jason Winer</t>
  </si>
  <si>
    <t>22594.0</t>
  </si>
  <si>
    <t>21360215.0</t>
  </si>
  <si>
    <t>4554416.0</t>
  </si>
  <si>
    <t>15980032.0</t>
  </si>
  <si>
    <t>Can You Keep a Secret?</t>
  </si>
  <si>
    <t>Elise Durán</t>
  </si>
  <si>
    <t>Peter Hutchings</t>
  </si>
  <si>
    <t>1378160.0</t>
  </si>
  <si>
    <t>Tripper Clancy</t>
  </si>
  <si>
    <t>Dave Bautista</t>
  </si>
  <si>
    <t>32390945.0</t>
  </si>
  <si>
    <t>GoldDay</t>
  </si>
  <si>
    <t>33766787.0</t>
  </si>
  <si>
    <t>Sarfraz Manzoor</t>
  </si>
  <si>
    <t>Billy Barratt</t>
  </si>
  <si>
    <t>18096691.0</t>
  </si>
  <si>
    <t>Where'd You Go, Bernadette</t>
  </si>
  <si>
    <t>11025353.0</t>
  </si>
  <si>
    <t>Ip Man 4: The Finale</t>
  </si>
  <si>
    <t>December 20, 2019 (China)</t>
  </si>
  <si>
    <t>Edmond Wong</t>
  </si>
  <si>
    <t>176345966.0</t>
  </si>
  <si>
    <t>September 27, 2019 (United States)</t>
  </si>
  <si>
    <t>Jill Culton</t>
  </si>
  <si>
    <t>Chloe Bennet</t>
  </si>
  <si>
    <t>180314199.0</t>
  </si>
  <si>
    <t>9215591.0</t>
  </si>
  <si>
    <t>Amusement Park Films</t>
  </si>
  <si>
    <t>Todd Strauss-Schulson</t>
  </si>
  <si>
    <t>Erin Cardillo</t>
  </si>
  <si>
    <t>Rebel Wilson</t>
  </si>
  <si>
    <t>48791187.0</t>
  </si>
  <si>
    <t>Killerman</t>
  </si>
  <si>
    <t>August 8, 2019 (Germany)</t>
  </si>
  <si>
    <t>Malik Bader</t>
  </si>
  <si>
    <t>619855.0</t>
  </si>
  <si>
    <t>Solution Entertainment Group</t>
  </si>
  <si>
    <t>A Dog's Journey</t>
  </si>
  <si>
    <t>Gail Mancuso</t>
  </si>
  <si>
    <t>75741734.0</t>
  </si>
  <si>
    <t>Don't Let Go</t>
  </si>
  <si>
    <t>5288011.0</t>
  </si>
  <si>
    <t>Alison Peck</t>
  </si>
  <si>
    <t>32450241.0</t>
  </si>
  <si>
    <t>Dome Karukoski</t>
  </si>
  <si>
    <t>David Gleeson</t>
  </si>
  <si>
    <t>9090040.0</t>
  </si>
  <si>
    <t>The Hole in the Ground</t>
  </si>
  <si>
    <t>February 26, 2019 (United States)</t>
  </si>
  <si>
    <t>Lee Cronin</t>
  </si>
  <si>
    <t>Seána Kerslake</t>
  </si>
  <si>
    <t>3373474.0</t>
  </si>
  <si>
    <t>Savage Productions</t>
  </si>
  <si>
    <t>October 24, 2019 (Argentina)</t>
  </si>
  <si>
    <t>Paul Downs Colaizzo</t>
  </si>
  <si>
    <t>Jillian Bell</t>
  </si>
  <si>
    <t>7442106.0</t>
  </si>
  <si>
    <t>Material Pictures</t>
  </si>
  <si>
    <t>Chhichhore</t>
  </si>
  <si>
    <t>Sushant Singh Rajput</t>
  </si>
  <si>
    <t>3311391.0</t>
  </si>
  <si>
    <t>Fox STAR Studios</t>
  </si>
  <si>
    <t>November 1, 2019 (United Kingdom)</t>
  </si>
  <si>
    <t>2790019.0</t>
  </si>
  <si>
    <t>February 1, 2019 (United States)</t>
  </si>
  <si>
    <t>Gareth Dunnet-Alcocer</t>
  </si>
  <si>
    <t>Gina Rodriguez</t>
  </si>
  <si>
    <t>15383580.0</t>
  </si>
  <si>
    <t>Canana Films</t>
  </si>
  <si>
    <t>80708134.0</t>
  </si>
  <si>
    <t>Super 30</t>
  </si>
  <si>
    <t>Vikas Bahl</t>
  </si>
  <si>
    <t>Sanjeev Dutta</t>
  </si>
  <si>
    <t>24701637.0</t>
  </si>
  <si>
    <t>Film Poland Productions</t>
  </si>
  <si>
    <t>Dylan Brown</t>
  </si>
  <si>
    <t>Sofia Mali</t>
  </si>
  <si>
    <t>119559110.0</t>
  </si>
  <si>
    <t>The Gangster, the Cop, the Devil</t>
  </si>
  <si>
    <t>May 15, 2019 (South Korea)</t>
  </si>
  <si>
    <t>Won-Tae Lee</t>
  </si>
  <si>
    <t>Ma Dong-seok</t>
  </si>
  <si>
    <t>25775371.0</t>
  </si>
  <si>
    <t>Ace Maker Movie Works</t>
  </si>
  <si>
    <t>The Fanatic</t>
  </si>
  <si>
    <t>August 30, 2019 (Mexico)</t>
  </si>
  <si>
    <t>Fred Durst</t>
  </si>
  <si>
    <t>Daniel Grodnik Productions</t>
  </si>
  <si>
    <t>June 19, 2019 (France)</t>
  </si>
  <si>
    <t>Laure de Clermont-Tonnerre</t>
  </si>
  <si>
    <t>Matthias Schoenaerts</t>
  </si>
  <si>
    <t>6405816.0</t>
  </si>
  <si>
    <t>Triple Threat</t>
  </si>
  <si>
    <t>March 29, 2019 (China)</t>
  </si>
  <si>
    <t>Jesse V. Johnson</t>
  </si>
  <si>
    <t>Joey O'Bryan</t>
  </si>
  <si>
    <t>345900.0</t>
  </si>
  <si>
    <t>Aurora Alliance Films</t>
  </si>
  <si>
    <t>February 5, 2019 (China)</t>
  </si>
  <si>
    <t>Frant Gwo</t>
  </si>
  <si>
    <t>Gong Geer</t>
  </si>
  <si>
    <t>Jing Wu</t>
  </si>
  <si>
    <t>699992512.0</t>
  </si>
  <si>
    <t>Beijing Dengfeng International Culture Communications Company</t>
  </si>
  <si>
    <t>The Kid Who Would Be King</t>
  </si>
  <si>
    <t>Louis Ashbourne Serkis</t>
  </si>
  <si>
    <t>32140970.0</t>
  </si>
  <si>
    <t>Big Talk Productions</t>
  </si>
  <si>
    <t>Sunrise in Heaven</t>
  </si>
  <si>
    <t>April 9, 2019 (United States)</t>
  </si>
  <si>
    <t>871.0</t>
  </si>
  <si>
    <t>Waymon Boone</t>
  </si>
  <si>
    <t>Dan Benamor</t>
  </si>
  <si>
    <t>Caylee Cowan</t>
  </si>
  <si>
    <t>Nasser Group</t>
  </si>
  <si>
    <t>26565710.0</t>
  </si>
  <si>
    <t>April 17, 2019 (United States)</t>
  </si>
  <si>
    <t>Roxann Dawson</t>
  </si>
  <si>
    <t>Joyce Smith</t>
  </si>
  <si>
    <t>Marcel Ruiz</t>
  </si>
  <si>
    <t>50444358.0</t>
  </si>
  <si>
    <t>Zara Hayes</t>
  </si>
  <si>
    <t>16418218.0</t>
  </si>
  <si>
    <t>Little</t>
  </si>
  <si>
    <t>Tracy Oliver</t>
  </si>
  <si>
    <t>49000667.0</t>
  </si>
  <si>
    <t>Nicholas McCarthy</t>
  </si>
  <si>
    <t>21150265.0</t>
  </si>
  <si>
    <t>July 26, 2019 (China)</t>
  </si>
  <si>
    <t>Yu Yang</t>
  </si>
  <si>
    <t>Yanting Lü</t>
  </si>
  <si>
    <t>726264074.0</t>
  </si>
  <si>
    <t>Coco Cartoon</t>
  </si>
  <si>
    <t>Storm Boy</t>
  </si>
  <si>
    <t>Shawn Seet</t>
  </si>
  <si>
    <t>Justin Monjo</t>
  </si>
  <si>
    <t>Finn Little</t>
  </si>
  <si>
    <t>4393018.0</t>
  </si>
  <si>
    <t>Ambience Entertainment</t>
  </si>
  <si>
    <t>Vijay Varma</t>
  </si>
  <si>
    <t>28141995.0</t>
  </si>
  <si>
    <t>Crypto</t>
  </si>
  <si>
    <t>John Stalberg Jr.</t>
  </si>
  <si>
    <t>Beau Knapp</t>
  </si>
  <si>
    <t>20440.0</t>
  </si>
  <si>
    <t>Yale Productions</t>
  </si>
  <si>
    <t>38026103.0</t>
  </si>
  <si>
    <t>Affirm Films</t>
  </si>
  <si>
    <t>Ms. Purple</t>
  </si>
  <si>
    <t>481.0</t>
  </si>
  <si>
    <t>Jake Choi</t>
  </si>
  <si>
    <t>80657.0</t>
  </si>
  <si>
    <t>Electric Panda Entertainment</t>
  </si>
  <si>
    <t>A Madea Family Funeral</t>
  </si>
  <si>
    <t>74747725.0</t>
  </si>
  <si>
    <t>Run with the Hunted</t>
  </si>
  <si>
    <t>June 26, 2020 (United States)</t>
  </si>
  <si>
    <t>John Swab</t>
  </si>
  <si>
    <t>682.0</t>
  </si>
  <si>
    <t>Roxwell Films</t>
  </si>
  <si>
    <t>Extreme Job</t>
  </si>
  <si>
    <t>Byeong-heon Lee</t>
  </si>
  <si>
    <t>Se-yeong Bae</t>
  </si>
  <si>
    <t>Lee Dong-yong</t>
  </si>
  <si>
    <t>119932733.0</t>
  </si>
  <si>
    <t>About Film</t>
  </si>
  <si>
    <t>The Tomorrow Man</t>
  </si>
  <si>
    <t>August 2, 2019 (Sweden)</t>
  </si>
  <si>
    <t>Noble Jones</t>
  </si>
  <si>
    <t>354103.0</t>
  </si>
  <si>
    <t>Symbolic Exchange</t>
  </si>
  <si>
    <t>The Sun Is also a Star</t>
  </si>
  <si>
    <t>Yara Shahidi</t>
  </si>
  <si>
    <t>6750029.0</t>
  </si>
  <si>
    <t>Faith, Hope &amp; Love</t>
  </si>
  <si>
    <t>February 4, 2020 (Australia)</t>
  </si>
  <si>
    <t>719.0</t>
  </si>
  <si>
    <t>J.J. Englert</t>
  </si>
  <si>
    <t>Robert Krantz</t>
  </si>
  <si>
    <t>Peta Murgatroyd</t>
  </si>
  <si>
    <t>210091.0</t>
  </si>
  <si>
    <t>Ellinas Multimedia</t>
  </si>
  <si>
    <t>Kalank</t>
  </si>
  <si>
    <t>Abhishek Varman</t>
  </si>
  <si>
    <t>Varun Dhawan</t>
  </si>
  <si>
    <t>17987034.0</t>
  </si>
  <si>
    <t>Sonchiriya</t>
  </si>
  <si>
    <t>March 1, 2019 (India)</t>
  </si>
  <si>
    <t>Abhishek Chaubey</t>
  </si>
  <si>
    <t>Sudip Sharma</t>
  </si>
  <si>
    <t>914565.0</t>
  </si>
  <si>
    <t>MacGuffin Pictures</t>
  </si>
  <si>
    <t>Mission Mangal</t>
  </si>
  <si>
    <t>August 15, 2019 (United States)</t>
  </si>
  <si>
    <t>Jagan Shakti</t>
  </si>
  <si>
    <t>R. Balki</t>
  </si>
  <si>
    <t>Akshay Kumar</t>
  </si>
  <si>
    <t>5667057.0</t>
  </si>
  <si>
    <t>Cape of Good Films</t>
  </si>
  <si>
    <t>K-12</t>
  </si>
  <si>
    <t>September 5, 2019 (United States)</t>
  </si>
  <si>
    <t>Melanie Martinez</t>
  </si>
  <si>
    <t>359377.0</t>
  </si>
  <si>
    <t>Atlantic Records</t>
  </si>
  <si>
    <t>Batla House</t>
  </si>
  <si>
    <t>Ritesh Shah</t>
  </si>
  <si>
    <t>Mrunal Thakur</t>
  </si>
  <si>
    <t>13098981.0</t>
  </si>
  <si>
    <t>Bake My Cake Films</t>
  </si>
  <si>
    <t>Saaho</t>
  </si>
  <si>
    <t>Sujeeth</t>
  </si>
  <si>
    <t>5708522.0</t>
  </si>
  <si>
    <t>UV Creations</t>
  </si>
  <si>
    <t>Exit</t>
  </si>
  <si>
    <t>July 31, 2019 (South Korea)</t>
  </si>
  <si>
    <t>Sang-Geun Lee</t>
  </si>
  <si>
    <t>Jo Jung-Suk</t>
  </si>
  <si>
    <t>69501772.0</t>
  </si>
  <si>
    <t>Filmmaker R&amp;K</t>
  </si>
  <si>
    <t>Cliffs of Freedom</t>
  </si>
  <si>
    <t>March 22, 2019 (Ireland)</t>
  </si>
  <si>
    <t>417.0</t>
  </si>
  <si>
    <t>Van Ling</t>
  </si>
  <si>
    <t>Tania Raymonde</t>
  </si>
  <si>
    <t>300842.0</t>
  </si>
  <si>
    <t>The National Hellenic Society</t>
  </si>
  <si>
    <t>Them That Follow</t>
  </si>
  <si>
    <t>Britt Poulton</t>
  </si>
  <si>
    <t>Walton Goggins</t>
  </si>
  <si>
    <t>172952.0</t>
  </si>
  <si>
    <t>Abby Johnson</t>
  </si>
  <si>
    <t>Ashley Bratcher</t>
  </si>
  <si>
    <t>21354152.0</t>
  </si>
  <si>
    <t>Unplanned Movie</t>
  </si>
  <si>
    <t>Student of the Year 2</t>
  </si>
  <si>
    <t>Punit Malhotra</t>
  </si>
  <si>
    <t>Arshad Sayed</t>
  </si>
  <si>
    <t>Tiger Shroff</t>
  </si>
  <si>
    <t>1635907.0</t>
  </si>
  <si>
    <t>The Divine Fury</t>
  </si>
  <si>
    <t>Joo-hwan Kim</t>
  </si>
  <si>
    <t>Seo Jun Park</t>
  </si>
  <si>
    <t>11799556.0</t>
  </si>
  <si>
    <t>KeyEast</t>
  </si>
  <si>
    <t>Luka Chuppi</t>
  </si>
  <si>
    <t>Laxman Utekar</t>
  </si>
  <si>
    <t>Rohan Shankar</t>
  </si>
  <si>
    <t>Kartik Aaryan</t>
  </si>
  <si>
    <t>14256199.0</t>
  </si>
  <si>
    <t>Maddock Films</t>
  </si>
  <si>
    <t>De De Pyaar De</t>
  </si>
  <si>
    <t>Akiv Ali</t>
  </si>
  <si>
    <t>Surabhi Bhatnagar</t>
  </si>
  <si>
    <t>1473116.0</t>
  </si>
  <si>
    <t>Luv Films</t>
  </si>
  <si>
    <t>End of the Century</t>
  </si>
  <si>
    <t>Lucio Castro</t>
  </si>
  <si>
    <t>Juan Barberini</t>
  </si>
  <si>
    <t>103047.0</t>
  </si>
  <si>
    <t>Bennett's War</t>
  </si>
  <si>
    <t>691.0</t>
  </si>
  <si>
    <t>Alex Ranarivelo</t>
  </si>
  <si>
    <t>Michael Roark</t>
  </si>
  <si>
    <t>1067629.0</t>
  </si>
  <si>
    <t>ESX Entertainment</t>
  </si>
  <si>
    <t>Code Geass: Lelouch of the Re;Surrection</t>
  </si>
  <si>
    <t>May 5, 2019 (United States)</t>
  </si>
  <si>
    <t>Gorô Taniguchi</t>
  </si>
  <si>
    <t>Jun Fukuyama</t>
  </si>
  <si>
    <t>9982083.0</t>
  </si>
  <si>
    <t>Sunrise</t>
  </si>
  <si>
    <t>Before You Know It</t>
  </si>
  <si>
    <t>590.0</t>
  </si>
  <si>
    <t>Hannah Pearl Utt</t>
  </si>
  <si>
    <t>Jen Tullock</t>
  </si>
  <si>
    <t>151507.0</t>
  </si>
  <si>
    <t>Ball &amp; Chain Productions</t>
  </si>
  <si>
    <t>Pilgrim's Progress</t>
  </si>
  <si>
    <t>April 18, 2019 (United States)</t>
  </si>
  <si>
    <t>548.0</t>
  </si>
  <si>
    <t>Robert Fernandez</t>
  </si>
  <si>
    <t>John Bunyan</t>
  </si>
  <si>
    <t>David Thorpe</t>
  </si>
  <si>
    <t>3173282.0</t>
  </si>
  <si>
    <t>Cat In The Mill Studio</t>
  </si>
  <si>
    <t>Mine 9</t>
  </si>
  <si>
    <t>May 19, 2020 (Poland)</t>
  </si>
  <si>
    <t>Eddie Mensore</t>
  </si>
  <si>
    <t>Terry Serpico</t>
  </si>
  <si>
    <t>226421.0</t>
  </si>
  <si>
    <t>Emphatic Films</t>
  </si>
  <si>
    <t>Give Me Liberty</t>
  </si>
  <si>
    <t>Kirill Mikhanovsky</t>
  </si>
  <si>
    <t>Alice Austen</t>
  </si>
  <si>
    <t>Chris Galust</t>
  </si>
  <si>
    <t>624818.0</t>
  </si>
  <si>
    <t>Romeo Akbar Walter</t>
  </si>
  <si>
    <t>Robbie Grewal</t>
  </si>
  <si>
    <t>John Abraham</t>
  </si>
  <si>
    <t>6111065.0</t>
  </si>
  <si>
    <t>Kyta Productions</t>
  </si>
  <si>
    <t>Furie</t>
  </si>
  <si>
    <t>TV-14</t>
  </si>
  <si>
    <t>February 22, 2019 (Vietnam)</t>
  </si>
  <si>
    <t>Le-Van Kiet</t>
  </si>
  <si>
    <t>Veronica Ngo</t>
  </si>
  <si>
    <t>5756185.0</t>
  </si>
  <si>
    <t>Premiere Picture</t>
  </si>
  <si>
    <t>Photograph</t>
  </si>
  <si>
    <t>March 15, 2019 (India)</t>
  </si>
  <si>
    <t>Nawazuddin Siddiqui</t>
  </si>
  <si>
    <t>996171.0</t>
  </si>
  <si>
    <t>Poetic License Production</t>
  </si>
  <si>
    <t>Shelly Chopra Dhar</t>
  </si>
  <si>
    <t>Sonam Kapoor</t>
  </si>
  <si>
    <t>3531837.0</t>
  </si>
  <si>
    <t>Body at Brighton Rock</t>
  </si>
  <si>
    <t>Roxanne Benjamin</t>
  </si>
  <si>
    <t>Karina Fontes</t>
  </si>
  <si>
    <t>5123.0</t>
  </si>
  <si>
    <t>Protostar Pictures</t>
  </si>
  <si>
    <t>The Bravest</t>
  </si>
  <si>
    <t>Tony Chan</t>
  </si>
  <si>
    <t>Chao Wang</t>
  </si>
  <si>
    <t>Xiaoming Huang</t>
  </si>
  <si>
    <t>245179562.0</t>
  </si>
  <si>
    <t>Bharat</t>
  </si>
  <si>
    <t>June 5, 2019 (United States)</t>
  </si>
  <si>
    <t>Ali Abbas Zafar</t>
  </si>
  <si>
    <t>Su-jin Park</t>
  </si>
  <si>
    <t>35261263.0</t>
  </si>
  <si>
    <t>AVA Films &amp; Entertainment</t>
  </si>
  <si>
    <t>42nd Street: The Musical</t>
  </si>
  <si>
    <t>May 1, 2019 (United States)</t>
  </si>
  <si>
    <t>321.0</t>
  </si>
  <si>
    <t>Mark Bramble</t>
  </si>
  <si>
    <t>Bonnie Langford</t>
  </si>
  <si>
    <t>2217255.0</t>
  </si>
  <si>
    <t>Julian Marsh Pictures</t>
  </si>
  <si>
    <t>Piranhas</t>
  </si>
  <si>
    <t>February 13, 2019 (Italy)</t>
  </si>
  <si>
    <t>Claudio Giovannesi</t>
  </si>
  <si>
    <t>Francesco Di Napoli</t>
  </si>
  <si>
    <t>2298525.0</t>
  </si>
  <si>
    <t>Palomar</t>
  </si>
  <si>
    <t>Clinton Road</t>
  </si>
  <si>
    <t>Noel Ashman</t>
  </si>
  <si>
    <t>Ace Young</t>
  </si>
  <si>
    <t>50400.0</t>
  </si>
  <si>
    <t>Growing Tree Productions</t>
  </si>
  <si>
    <t>High on the Hog</t>
  </si>
  <si>
    <t>April 16, 2019 (United States)</t>
  </si>
  <si>
    <t>Tony Wash</t>
  </si>
  <si>
    <t>Andy Golub</t>
  </si>
  <si>
    <t>45696.0</t>
  </si>
  <si>
    <t>Hicktown Entertainment</t>
  </si>
  <si>
    <t>Kinky Boots: The Musical</t>
  </si>
  <si>
    <t>June 25, 2019 (United States)</t>
  </si>
  <si>
    <t>641.0</t>
  </si>
  <si>
    <t>Jerry Mitchell</t>
  </si>
  <si>
    <t>Matt Henry</t>
  </si>
  <si>
    <t>2973437.0</t>
  </si>
  <si>
    <t>BroadwayHD</t>
  </si>
  <si>
    <t>Play the Flute</t>
  </si>
  <si>
    <t>34.0</t>
  </si>
  <si>
    <t>Rich Christiano</t>
  </si>
  <si>
    <t>Brett Varvel</t>
  </si>
  <si>
    <t>254475.0</t>
  </si>
  <si>
    <t>Christiano Film Group</t>
  </si>
  <si>
    <t>Geolkapseu</t>
  </si>
  <si>
    <t>May 9, 2019 (South Korea)</t>
  </si>
  <si>
    <t>Jung Da-Won</t>
  </si>
  <si>
    <t>Mi-ran Ra</t>
  </si>
  <si>
    <t>12147170.0</t>
  </si>
  <si>
    <t>Shed of the Dead</t>
  </si>
  <si>
    <t>May 20, 2019 (United Kingdom)</t>
  </si>
  <si>
    <t>Drew Cullingham</t>
  </si>
  <si>
    <t>Spencer Brown</t>
  </si>
  <si>
    <t>38901.0</t>
  </si>
  <si>
    <t>7DM Studios</t>
  </si>
  <si>
    <t>The Fighting Preacher</t>
  </si>
  <si>
    <t>July 24, 2019 (United States)</t>
  </si>
  <si>
    <t>403.0</t>
  </si>
  <si>
    <t>T.C. Christensen</t>
  </si>
  <si>
    <t>David McConnell</t>
  </si>
  <si>
    <t>954641.0</t>
  </si>
  <si>
    <t>Remember Films</t>
  </si>
  <si>
    <t>Junglee</t>
  </si>
  <si>
    <t>Adam Prince</t>
  </si>
  <si>
    <t>Vidyut Jammwal</t>
  </si>
  <si>
    <t>4033587.0</t>
  </si>
  <si>
    <t>Junglee Pictures</t>
  </si>
  <si>
    <t>September 30, 2019 (China)</t>
  </si>
  <si>
    <t>Yonggan Yu</t>
  </si>
  <si>
    <t>Hanyu Zhang</t>
  </si>
  <si>
    <t>417282021.0</t>
  </si>
  <si>
    <t>Total Dhamaal</t>
  </si>
  <si>
    <t>February 22, 2019 (India)</t>
  </si>
  <si>
    <t>Indra Kumar</t>
  </si>
  <si>
    <t>Paritosh Painter</t>
  </si>
  <si>
    <t>26911995.0</t>
  </si>
  <si>
    <t>Ajay Devgn Ffilms</t>
  </si>
  <si>
    <t>The Untold Story</t>
  </si>
  <si>
    <t>320.0</t>
  </si>
  <si>
    <t>Shane Stanley</t>
  </si>
  <si>
    <t>Lee Stanley</t>
  </si>
  <si>
    <t>Miko Hughes</t>
  </si>
  <si>
    <t>Visual Arts Entertainment</t>
  </si>
  <si>
    <t>No Manches Frida 2</t>
  </si>
  <si>
    <t>904.0</t>
  </si>
  <si>
    <t>Nacho G. Velilla</t>
  </si>
  <si>
    <t>Claudio Herrera</t>
  </si>
  <si>
    <t>Martha Higareda</t>
  </si>
  <si>
    <t>26493648.0</t>
  </si>
  <si>
    <t>Neverending Media</t>
  </si>
  <si>
    <t>Line Walker 2: Invisible Spy</t>
  </si>
  <si>
    <t>Jazz Boon</t>
  </si>
  <si>
    <t>Cat Kwan</t>
  </si>
  <si>
    <t>Louis Koo</t>
  </si>
  <si>
    <t>99482027.0</t>
  </si>
  <si>
    <t>Babieka</t>
  </si>
  <si>
    <t>Money</t>
  </si>
  <si>
    <t>630.0</t>
  </si>
  <si>
    <t>Noo-ri Park</t>
  </si>
  <si>
    <t>Ryu Jun-Yeol</t>
  </si>
  <si>
    <t>155732.0</t>
  </si>
  <si>
    <t>Moonlight Film</t>
  </si>
  <si>
    <t>The Ground Beneath My Feet</t>
  </si>
  <si>
    <t>898.0</t>
  </si>
  <si>
    <t>Marie Kreutzer</t>
  </si>
  <si>
    <t>Valerie Pachner</t>
  </si>
  <si>
    <t>29251.0</t>
  </si>
  <si>
    <t>Novotny &amp; Novotny Filmproduktion GmbH</t>
  </si>
  <si>
    <t>Open</t>
  </si>
  <si>
    <t>Andoy Ranay</t>
  </si>
  <si>
    <t>Wanggo Gallaga</t>
  </si>
  <si>
    <t>JC Santos</t>
  </si>
  <si>
    <t>ABS-CBN Film Productions</t>
  </si>
  <si>
    <t>The Least of These: The Graham Staines Story</t>
  </si>
  <si>
    <t>March 29, 2019 (India)</t>
  </si>
  <si>
    <t>806.0</t>
  </si>
  <si>
    <t>Aneesh Daniel</t>
  </si>
  <si>
    <t>Andrew E. Matthews</t>
  </si>
  <si>
    <t>Sharman Joshi</t>
  </si>
  <si>
    <t>695164.0</t>
  </si>
  <si>
    <t>Skypass Entertainment</t>
  </si>
  <si>
    <t>Saga of Tanya the Evil - The Movie</t>
  </si>
  <si>
    <t>May 16, 2019 (United States)</t>
  </si>
  <si>
    <t>900.0</t>
  </si>
  <si>
    <t>Yutaka Uemura</t>
  </si>
  <si>
    <t>Carlo Zen</t>
  </si>
  <si>
    <t>Tesshô Genda</t>
  </si>
  <si>
    <t>288460.0</t>
  </si>
  <si>
    <t>Studio NuT</t>
  </si>
  <si>
    <t>Tod@s Caen</t>
  </si>
  <si>
    <t>550.0</t>
  </si>
  <si>
    <t>Ariel Winograd</t>
  </si>
  <si>
    <t>Cory Brusseau</t>
  </si>
  <si>
    <t>9667157.0</t>
  </si>
  <si>
    <t>My People, My Country</t>
  </si>
  <si>
    <t>October 1, 2019 (United States)</t>
  </si>
  <si>
    <t>Hu Guan</t>
  </si>
  <si>
    <t>Bo Huang</t>
  </si>
  <si>
    <t>450064993.0</t>
  </si>
  <si>
    <t>Alone/Together</t>
  </si>
  <si>
    <t>February 13, 2019 (Philippines)</t>
  </si>
  <si>
    <t>396.0</t>
  </si>
  <si>
    <t>Antoinette Jadaone</t>
  </si>
  <si>
    <t>Liza Soberano</t>
  </si>
  <si>
    <t>271101.0</t>
  </si>
  <si>
    <t>The Other Side of Heaven 2: Fire of Faith</t>
  </si>
  <si>
    <t>1807216.0</t>
  </si>
  <si>
    <t>Kolipoki Pictures</t>
  </si>
  <si>
    <t>India's Most Wanted</t>
  </si>
  <si>
    <t>Raj Kumar Gupta</t>
  </si>
  <si>
    <t>Arjun Kapoor</t>
  </si>
  <si>
    <t>1715851.0</t>
  </si>
  <si>
    <t>Chasing the Dragon II: Wild Wild Bunch</t>
  </si>
  <si>
    <t>523.0</t>
  </si>
  <si>
    <t>Jason Kwan</t>
  </si>
  <si>
    <t>Koon-Nam Lui</t>
  </si>
  <si>
    <t>Tony Ka Fai Leung</t>
  </si>
  <si>
    <t>45738461.0</t>
  </si>
  <si>
    <t>Round of Your Life</t>
  </si>
  <si>
    <t>Dylan Thomas Ellis</t>
  </si>
  <si>
    <t>Tim Ogletree</t>
  </si>
  <si>
    <t>Cole Allen</t>
  </si>
  <si>
    <t>20941.0</t>
  </si>
  <si>
    <t>Aristar Entertainment</t>
  </si>
  <si>
    <t>El Coyote</t>
  </si>
  <si>
    <t>Jeffrey Nicholson</t>
  </si>
  <si>
    <t>Michael Saquella</t>
  </si>
  <si>
    <t>1101470.0</t>
  </si>
  <si>
    <t>Cactus Blue Entertainment</t>
  </si>
  <si>
    <t>By Light of Desert Night</t>
  </si>
  <si>
    <t>March 3, 2020 (United States)</t>
  </si>
  <si>
    <t>373.0</t>
  </si>
  <si>
    <t>David Stuart Snell</t>
  </si>
  <si>
    <t>Alexandra Bokova</t>
  </si>
  <si>
    <t>Canyon Media</t>
  </si>
  <si>
    <t>A Brother's Love</t>
  </si>
  <si>
    <t>June 7, 2019 (Canada)</t>
  </si>
  <si>
    <t>869.0</t>
  </si>
  <si>
    <t>Monia Chokri</t>
  </si>
  <si>
    <t>Anne-Élisabeth Bossé</t>
  </si>
  <si>
    <t>1671969.0</t>
  </si>
  <si>
    <t>Metafilms</t>
  </si>
  <si>
    <t>September 3, 2020 (United States)</t>
  </si>
  <si>
    <t>205000000.0</t>
  </si>
  <si>
    <t>363656624.0</t>
  </si>
  <si>
    <t>Wonder Woman 1984</t>
  </si>
  <si>
    <t>December 25, 2020 (United States)</t>
  </si>
  <si>
    <t>166534027.0</t>
  </si>
  <si>
    <t>Birds of Prey</t>
  </si>
  <si>
    <t>February 7, 2020 (United States)</t>
  </si>
  <si>
    <t>Cathy Yan</t>
  </si>
  <si>
    <t>84500000.0</t>
  </si>
  <si>
    <t>201858461.0</t>
  </si>
  <si>
    <t>Clubhouse Pictures (II)</t>
  </si>
  <si>
    <t>The Invisible Man</t>
  </si>
  <si>
    <t>February 28, 2020 (United States)</t>
  </si>
  <si>
    <t>Elisabeth Moss</t>
  </si>
  <si>
    <t>143151000.0</t>
  </si>
  <si>
    <t>Onward</t>
  </si>
  <si>
    <t>March 6, 2020 (United States)</t>
  </si>
  <si>
    <t>141950608.0</t>
  </si>
  <si>
    <t>Adil El Arbi</t>
  </si>
  <si>
    <t>426505244.0</t>
  </si>
  <si>
    <t>Jeff Fowler</t>
  </si>
  <si>
    <t>Ben Schwartz</t>
  </si>
  <si>
    <t>319715683.0</t>
  </si>
  <si>
    <t>Dolittle</t>
  </si>
  <si>
    <t>245487753.0</t>
  </si>
  <si>
    <t>The Call of the Wild</t>
  </si>
  <si>
    <t>February 21, 2020 (United States)</t>
  </si>
  <si>
    <t>111105497.0</t>
  </si>
  <si>
    <t>20th Century Studios</t>
  </si>
  <si>
    <t>The Eight Hundred</t>
  </si>
  <si>
    <t>August 28, 2020 (United States)</t>
  </si>
  <si>
    <t>Zhi-zhong Huang</t>
  </si>
  <si>
    <t>461421559.0</t>
  </si>
  <si>
    <t>Beijing Diqi Yinxiang Entertainment</t>
  </si>
  <si>
    <t>The Quarry</t>
  </si>
  <si>
    <t>April 17, 2020 (Mexico)</t>
  </si>
  <si>
    <t>Scott Teems</t>
  </si>
  <si>
    <t>Shea Whigham</t>
  </si>
  <si>
    <t>3661.0</t>
  </si>
  <si>
    <t>Prowess Pictures</t>
  </si>
  <si>
    <t>Star Trek First Frontier</t>
  </si>
  <si>
    <t>September 8, 2020 (United States)</t>
  </si>
  <si>
    <t>Kenneth Smith</t>
  </si>
  <si>
    <t>Keith Brooks</t>
  </si>
  <si>
    <t>Robert Pralgo</t>
  </si>
  <si>
    <t>An Impulsive Production</t>
  </si>
  <si>
    <t>Legend of Deification</t>
  </si>
  <si>
    <t>October 1, 2020 (United States)</t>
  </si>
  <si>
    <t>Teng Cheng</t>
  </si>
  <si>
    <t>Guangtao Jiang</t>
  </si>
  <si>
    <t>240663149.0</t>
  </si>
  <si>
    <t>Beijing Enlight Pictures</t>
  </si>
  <si>
    <t>Tulsa</t>
  </si>
  <si>
    <t>June 3, 2020 (United States)</t>
  </si>
  <si>
    <t>294.0</t>
  </si>
  <si>
    <t>Scott Pryor</t>
  </si>
  <si>
    <t>413378.0</t>
  </si>
  <si>
    <t>Pryor Entertainment</t>
  </si>
  <si>
    <t>Leap</t>
  </si>
  <si>
    <t>September 25, 2020 (United States)</t>
  </si>
  <si>
    <t>903.0</t>
  </si>
  <si>
    <t>Ji Zhang</t>
  </si>
  <si>
    <t>25818882.0</t>
  </si>
  <si>
    <t>Black Wall Street Burning</t>
  </si>
  <si>
    <t>35.0</t>
  </si>
  <si>
    <t>Marcus Brown</t>
  </si>
  <si>
    <t>Dekoven Riggins</t>
  </si>
  <si>
    <t>Dan Belcher</t>
  </si>
  <si>
    <t>Notis Studio</t>
  </si>
  <si>
    <t>I Am Fear</t>
  </si>
  <si>
    <t>447.0</t>
  </si>
  <si>
    <t>Kevin Shulman</t>
  </si>
  <si>
    <t>Kristina Klebe</t>
  </si>
  <si>
    <t>13266.0</t>
  </si>
  <si>
    <t>Aloha Surf Hotel</t>
  </si>
  <si>
    <t>November 5, 2020 (United States)</t>
  </si>
  <si>
    <t>14.0</t>
  </si>
  <si>
    <t>Stefan C. Schaefer</t>
  </si>
  <si>
    <t>Augie Tulba</t>
  </si>
  <si>
    <t>Abominable Pictures</t>
  </si>
  <si>
    <t>Love by Drowning</t>
  </si>
  <si>
    <t>November 6, 2020 (United States)</t>
  </si>
  <si>
    <t>Justin Kreinbrink</t>
  </si>
  <si>
    <t>C.E. Poverman</t>
  </si>
  <si>
    <t>Nicky Whelan</t>
  </si>
  <si>
    <t>Dow Jazz Films</t>
  </si>
  <si>
    <t>The Robinsons</t>
  </si>
  <si>
    <t>November 10, 2020 (United States)</t>
  </si>
  <si>
    <t>Aleks Alifirenko Jr.</t>
  </si>
  <si>
    <t>Billy Hartmann</t>
  </si>
  <si>
    <t>More to Life</t>
  </si>
  <si>
    <t>October 23, 2020 (United States)</t>
  </si>
  <si>
    <t>18.0</t>
  </si>
  <si>
    <t>Joseph Ebanks</t>
  </si>
  <si>
    <t>Shannon Bond</t>
  </si>
  <si>
    <t>Dream Round</t>
  </si>
  <si>
    <t>36.0</t>
  </si>
  <si>
    <t>Dusty Dukatz</t>
  </si>
  <si>
    <t>Lisa Huston</t>
  </si>
  <si>
    <t>Saving Mbango</t>
  </si>
  <si>
    <t>April 27, 2020 (Cameroon)</t>
  </si>
  <si>
    <t>29.0</t>
  </si>
  <si>
    <t>Nkanya Nkwai</t>
  </si>
  <si>
    <t>Lynno Lovert</t>
  </si>
  <si>
    <t>Onyama Laura</t>
  </si>
  <si>
    <t>58750.0</t>
  </si>
  <si>
    <t>Embi Productions</t>
  </si>
  <si>
    <t>It's Just Us</t>
  </si>
  <si>
    <t>James Randall</t>
  </si>
  <si>
    <t>Christina Roz</t>
  </si>
  <si>
    <t>Tee em el</t>
  </si>
  <si>
    <t>August 19, 2020 (United States)</t>
  </si>
  <si>
    <t>Pereko Mosia</t>
  </si>
  <si>
    <t>Siyabonga Mabaso</t>
  </si>
  <si>
    <t>PK 65 Films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</si>
</sst>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0.0%"/>
    <numFmt numFmtId="165" formatCode="0.0"/>
    <numFmt numFmtId="166" formatCode="0.000"/>
    <numFmt numFmtId="167" formatCode="#,##0.0"/>
    <numFmt numFmtId="168" formatCode="&quot;$&quot;#,##0"/>
    <numFmt numFmtId="169" formatCode="d.m"/>
  </numFmts>
  <fonts count="75">
    <font>
      <sz val="10.0"/>
      <color rgb="FF000000"/>
      <name val="Arial"/>
      <scheme val="minor"/>
    </font>
    <font>
      <color theme="1"/>
      <name val="Arial"/>
      <scheme val="minor"/>
    </font>
    <font>
      <b/>
      <sz val="10.0"/>
      <color rgb="FF000000"/>
      <name val="Gothic A1"/>
    </font>
    <font>
      <sz val="10.0"/>
      <color rgb="FF000000"/>
      <name val="Gothic A1"/>
    </font>
    <font>
      <sz val="10.0"/>
      <color rgb="FFCCCCCC"/>
      <name val="Gothic A1"/>
    </font>
    <font>
      <b/>
      <color rgb="FF980000"/>
      <name val="Gothic A1"/>
    </font>
    <font>
      <b/>
      <u/>
      <sz val="10.0"/>
      <color rgb="FF000000"/>
      <name val="Gothic A1"/>
    </font>
    <font>
      <u/>
      <sz val="10.0"/>
      <color rgb="FF000000"/>
      <name val="Gothic A1"/>
    </font>
    <font>
      <color rgb="FF980000"/>
      <name val="Gothic A1"/>
    </font>
    <font>
      <u/>
      <sz val="10.0"/>
      <color rgb="FFCCCCCC"/>
      <name val="Gothic A1"/>
    </font>
    <font>
      <u/>
      <sz val="10.0"/>
      <color rgb="FFCCCCCC"/>
      <name val="Gothic A1"/>
    </font>
    <font>
      <color theme="1"/>
      <name val="Arial"/>
    </font>
    <font>
      <u/>
      <color rgb="FFCCCCCC"/>
    </font>
    <font>
      <b/>
      <u/>
      <sz val="10.0"/>
      <color rgb="FF000000"/>
      <name val="Gothic A1"/>
    </font>
    <font>
      <u/>
      <sz val="10.0"/>
      <color rgb="FF000000"/>
      <name val="Gothic A1"/>
    </font>
    <font>
      <color rgb="FFCCCCCC"/>
      <name val="Arial"/>
    </font>
    <font>
      <u/>
      <sz val="10.0"/>
      <color rgb="FFCCCCCC"/>
      <name val="Gothic A1"/>
    </font>
    <font>
      <b/>
      <u/>
      <sz val="10.0"/>
      <color rgb="FF000000"/>
      <name val="Gothic A1"/>
    </font>
    <font>
      <b/>
      <color theme="1"/>
      <name val="Gothic A1"/>
    </font>
    <font>
      <b/>
      <u/>
      <sz val="10.0"/>
      <color rgb="FF000000"/>
      <name val="Gothic A1"/>
    </font>
    <font>
      <b/>
      <sz val="10.0"/>
      <color rgb="FF980000"/>
      <name val="Gothic A1"/>
    </font>
    <font>
      <sz val="10.0"/>
      <color rgb="FF980000"/>
      <name val="Gothic A1"/>
    </font>
    <font>
      <b/>
      <u/>
      <sz val="10.0"/>
      <color rgb="FF000000"/>
      <name val="Gothic A1"/>
    </font>
    <font>
      <u/>
      <sz val="10.0"/>
      <color rgb="FFCCCCCC"/>
      <name val="Gothic A1"/>
    </font>
    <font>
      <b/>
      <u/>
      <sz val="10.0"/>
      <color rgb="FF000000"/>
      <name val="Gothic A1"/>
    </font>
    <font>
      <b/>
      <sz val="10.0"/>
      <color rgb="FFCC0000"/>
      <name val="Gothic A1"/>
    </font>
    <font>
      <sz val="10.0"/>
      <color rgb="FFCC0000"/>
      <name val="Gothic A1"/>
    </font>
    <font>
      <color rgb="FFCC0000"/>
      <name val="Arial"/>
    </font>
    <font>
      <b/>
      <u/>
      <sz val="10.0"/>
      <color rgb="FF000000"/>
      <name val="Gothic A1"/>
    </font>
    <font>
      <u/>
      <sz val="10.0"/>
      <color rgb="FFCCCCCC"/>
      <name val="Gothic A1"/>
    </font>
    <font>
      <b/>
      <sz val="10.0"/>
      <color rgb="FFFF00FF"/>
      <name val="Gothic A1"/>
    </font>
    <font>
      <sz val="10.0"/>
      <color rgb="FFFF00FF"/>
      <name val="Gothic A1"/>
    </font>
    <font>
      <sz val="10.0"/>
      <color theme="1"/>
      <name val="Gothic A1"/>
    </font>
    <font>
      <u/>
      <sz val="10.0"/>
      <color rgb="FFCCCCCC"/>
      <name val="Gothic A1"/>
    </font>
    <font>
      <u/>
      <sz val="10.0"/>
      <color rgb="FFFF00FF"/>
      <name val="Gothic A1"/>
    </font>
    <font>
      <color rgb="FFB7B7B7"/>
      <name val="Arial"/>
    </font>
    <font>
      <b/>
      <u/>
      <sz val="10.0"/>
      <color rgb="FFFF00FF"/>
      <name val="Gothic A1"/>
    </font>
    <font>
      <b/>
      <u/>
      <sz val="10.0"/>
      <color rgb="FFFF00FF"/>
      <name val="Gothic A1"/>
    </font>
    <font>
      <u/>
      <color rgb="FFCCCCCC"/>
    </font>
    <font>
      <b/>
      <u/>
      <sz val="10.0"/>
      <color rgb="FFFF00FF"/>
      <name val="Gothic A1"/>
    </font>
    <font>
      <b/>
      <u/>
      <sz val="10.0"/>
      <color rgb="FFFF00FF"/>
      <name val="Gothic A1"/>
    </font>
    <font>
      <b/>
      <u/>
      <sz val="10.0"/>
      <color rgb="FFFF00FF"/>
      <name val="Gothic A1"/>
    </font>
    <font>
      <b/>
      <sz val="9.0"/>
      <color rgb="FF000000"/>
      <name val="Arial"/>
    </font>
    <font>
      <b/>
      <sz val="12.0"/>
      <color rgb="FF980000"/>
      <name val="Arial"/>
    </font>
    <font>
      <b/>
      <u/>
      <sz val="9.0"/>
      <color rgb="FF000000"/>
      <name val="Arial"/>
    </font>
    <font>
      <sz val="9.0"/>
      <color rgb="FF000000"/>
      <name val="Arial"/>
    </font>
    <font>
      <sz val="9.0"/>
      <color theme="1"/>
      <name val="Arial"/>
    </font>
    <font>
      <sz val="12.0"/>
      <color rgb="FF980000"/>
      <name val="Arial"/>
    </font>
    <font>
      <u/>
      <sz val="9.0"/>
      <color rgb="FF000000"/>
      <name val="Arial"/>
    </font>
    <font>
      <u/>
      <sz val="9.0"/>
      <color rgb="FF1155CC"/>
      <name val="Arial"/>
    </font>
    <font>
      <u/>
      <sz val="9.0"/>
      <color rgb="FF000000"/>
      <name val="Arial"/>
    </font>
    <font>
      <b/>
      <sz val="9.0"/>
      <color theme="1"/>
      <name val="Arial"/>
    </font>
    <font>
      <u/>
      <sz val="9.0"/>
      <color rgb="FF1155CC"/>
      <name val="Arial"/>
    </font>
    <font>
      <b/>
      <u/>
      <sz val="9.0"/>
      <color rgb="FF000000"/>
      <name val="Arial"/>
    </font>
    <font>
      <u/>
      <sz val="9.0"/>
      <color rgb="FF000000"/>
      <name val="Arial"/>
    </font>
    <font>
      <sz val="9.0"/>
      <color rgb="FF111111"/>
      <name val="Arial"/>
    </font>
    <font>
      <u/>
      <sz val="9.0"/>
      <color rgb="FF000000"/>
      <name val="Arial"/>
    </font>
    <font>
      <b/>
      <u/>
      <sz val="9.0"/>
      <color rgb="FF000000"/>
      <name val="Arial"/>
    </font>
    <font>
      <sz val="9.0"/>
      <color rgb="FF000000"/>
      <name val="Helvetica Neue"/>
    </font>
    <font>
      <b/>
      <u/>
      <sz val="9.0"/>
      <color rgb="FF000000"/>
      <name val="Arial"/>
    </font>
    <font>
      <sz val="9.0"/>
      <color rgb="FFB7B7B7"/>
      <name val="Arial"/>
    </font>
    <font>
      <b/>
      <sz val="10.0"/>
      <color theme="1"/>
      <name val="Gothic A1"/>
    </font>
    <font>
      <u/>
      <sz val="10.0"/>
      <color rgb="FF000000"/>
      <name val="Gothic A1"/>
    </font>
    <font>
      <u/>
      <sz val="10.0"/>
      <color rgb="FF1155CC"/>
      <name val="Gothic A1"/>
    </font>
    <font>
      <sz val="10.0"/>
      <color rgb="FFB7B7B7"/>
      <name val="Gothic A1"/>
    </font>
    <font>
      <u/>
      <sz val="10.0"/>
      <color rgb="FF000000"/>
      <name val="Gothic A1"/>
    </font>
    <font>
      <u/>
      <sz val="10.0"/>
      <color rgb="FF1155CC"/>
      <name val="Gothic A1"/>
    </font>
    <font>
      <b/>
      <u/>
      <sz val="10.0"/>
      <color rgb="FF000000"/>
      <name val="Gothic A1"/>
    </font>
    <font>
      <b/>
      <u/>
      <sz val="10.0"/>
      <color rgb="FF000000"/>
      <name val="Gothic A1"/>
    </font>
    <font>
      <b/>
      <u/>
      <sz val="10.0"/>
      <color rgb="FF000000"/>
      <name val="Gothic A1"/>
    </font>
    <font>
      <u/>
      <sz val="10.0"/>
      <color rgb="FF000000"/>
      <name val="Gothic A1"/>
    </font>
    <font>
      <b/>
      <u/>
      <sz val="10.0"/>
      <color rgb="FF000000"/>
      <name val="Gothic A1"/>
    </font>
    <font>
      <u/>
      <sz val="10.0"/>
      <color rgb="FF000000"/>
      <name val="Gothic A1"/>
    </font>
    <font>
      <sz val="10.0"/>
      <color rgb="FF111111"/>
      <name val="Gothic A1"/>
    </font>
    <font>
      <b/>
      <u/>
      <sz val="10.0"/>
      <color rgb="FFFF00FF"/>
      <name val="Gothic A1"/>
    </font>
  </fonts>
  <fills count="6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B7B7B7"/>
        <bgColor rgb="FFB7B7B7"/>
      </patternFill>
    </fill>
    <fill>
      <patternFill patternType="solid">
        <fgColor rgb="FFF6F6F6"/>
        <bgColor rgb="FFF6F6F6"/>
      </patternFill>
    </fill>
    <fill>
      <patternFill patternType="solid">
        <fgColor rgb="FFFBFBFB"/>
        <bgColor rgb="FFFBFBFB"/>
      </patternFill>
    </fill>
  </fills>
  <borders count="6">
    <border/>
    <border>
      <left style="thin">
        <color rgb="FFE7E7E7"/>
      </left>
      <right style="thin">
        <color rgb="FFE7E7E7"/>
      </right>
      <bottom style="thin">
        <color rgb="FFEAEAEA"/>
      </bottom>
    </border>
    <border>
      <left style="thin">
        <color rgb="FFE7E7E7"/>
      </left>
      <right style="thin">
        <color rgb="FFE7E7E7"/>
      </right>
    </border>
    <border>
      <left style="thin">
        <color rgb="FFE7E7E7"/>
      </left>
      <right style="thin">
        <color rgb="FFE7E7E7"/>
      </right>
      <bottom style="thin">
        <color rgb="FFE7E7E7"/>
      </bottom>
    </border>
    <border>
      <left style="thin">
        <color rgb="FFE7E7E7"/>
      </left>
      <right style="thin">
        <color rgb="FFE7E7E7"/>
      </right>
      <top style="thin">
        <color rgb="FFEAEAEA"/>
      </top>
      <bottom style="thin">
        <color rgb="FFEAEAEA"/>
      </bottom>
    </border>
    <border>
      <bottom style="thin">
        <color rgb="FFDDDDDD"/>
      </bottom>
    </border>
  </borders>
  <cellStyleXfs count="1">
    <xf borderId="0" fillId="0" fontId="0" numFmtId="0" applyAlignment="1" applyFont="1"/>
  </cellStyleXfs>
  <cellXfs count="341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2" fontId="2" numFmtId="0" xfId="0" applyAlignment="1" applyFill="1" applyFont="1">
      <alignment horizontal="left" shrinkToFit="0" vertical="top" wrapText="1"/>
    </xf>
    <xf borderId="0" fillId="2" fontId="2" numFmtId="0" xfId="0" applyAlignment="1" applyFont="1">
      <alignment horizontal="right" shrinkToFit="0" vertical="top" wrapText="1"/>
    </xf>
    <xf borderId="0" fillId="2" fontId="2" numFmtId="164" xfId="0" applyAlignment="1" applyFont="1" applyNumberFormat="1">
      <alignment horizontal="right" shrinkToFit="0" vertical="top" wrapText="1"/>
    </xf>
    <xf borderId="0" fillId="2" fontId="3" numFmtId="0" xfId="0" applyAlignment="1" applyFont="1">
      <alignment horizontal="right" shrinkToFit="0" vertical="top" wrapText="1"/>
    </xf>
    <xf borderId="0" fillId="2" fontId="4" numFmtId="0" xfId="0" applyAlignment="1" applyFont="1">
      <alignment horizontal="left" shrinkToFit="0" wrapText="1"/>
    </xf>
    <xf borderId="0" fillId="2" fontId="2" numFmtId="0" xfId="0" applyAlignment="1" applyFont="1">
      <alignment horizontal="left" shrinkToFit="0" wrapText="1"/>
    </xf>
    <xf borderId="0" fillId="2" fontId="5" numFmtId="3" xfId="0" applyAlignment="1" applyFont="1" applyNumberFormat="1">
      <alignment horizontal="right" shrinkToFit="0" vertical="top" wrapText="1"/>
    </xf>
    <xf borderId="0" fillId="2" fontId="3" numFmtId="0" xfId="0" applyAlignment="1" applyFont="1">
      <alignment horizontal="right" shrinkToFit="0" wrapText="1"/>
    </xf>
    <xf borderId="1" fillId="2" fontId="6" numFmtId="0" xfId="0" applyAlignment="1" applyBorder="1" applyFont="1">
      <alignment horizontal="left" vertical="top"/>
    </xf>
    <xf borderId="1" fillId="2" fontId="3" numFmtId="1" xfId="0" applyAlignment="1" applyBorder="1" applyFont="1" applyNumberFormat="1">
      <alignment horizontal="right" vertical="top"/>
    </xf>
    <xf borderId="1" fillId="2" fontId="3" numFmtId="9" xfId="0" applyAlignment="1" applyBorder="1" applyFont="1" applyNumberFormat="1">
      <alignment horizontal="right" vertical="top"/>
    </xf>
    <xf borderId="1" fillId="2" fontId="3" numFmtId="165" xfId="0" applyAlignment="1" applyBorder="1" applyFont="1" applyNumberFormat="1">
      <alignment horizontal="right" vertical="top"/>
    </xf>
    <xf borderId="1" fillId="2" fontId="3" numFmtId="0" xfId="0" applyAlignment="1" applyBorder="1" applyFont="1">
      <alignment horizontal="right" vertical="top"/>
    </xf>
    <xf borderId="1" fillId="2" fontId="3" numFmtId="3" xfId="0" applyAlignment="1" applyBorder="1" applyFont="1" applyNumberFormat="1">
      <alignment horizontal="right" vertical="top"/>
    </xf>
    <xf borderId="1" fillId="2" fontId="3" numFmtId="164" xfId="0" applyAlignment="1" applyBorder="1" applyFont="1" applyNumberFormat="1">
      <alignment horizontal="right" vertical="top"/>
    </xf>
    <xf borderId="1" fillId="2" fontId="7" numFmtId="0" xfId="0" applyAlignment="1" applyBorder="1" applyFont="1">
      <alignment horizontal="right" vertical="top"/>
    </xf>
    <xf borderId="0" fillId="2" fontId="4" numFmtId="0" xfId="0" applyAlignment="1" applyFont="1">
      <alignment shrinkToFit="0" wrapText="0"/>
    </xf>
    <xf borderId="0" fillId="2" fontId="4" numFmtId="0" xfId="0" applyAlignment="1" applyFont="1">
      <alignment horizontal="left" shrinkToFit="0" wrapText="0"/>
    </xf>
    <xf borderId="0" fillId="2" fontId="3" numFmtId="0" xfId="0" applyAlignment="1" applyFont="1">
      <alignment horizontal="left"/>
    </xf>
    <xf borderId="1" fillId="2" fontId="8" numFmtId="3" xfId="0" applyAlignment="1" applyBorder="1" applyFont="1" applyNumberFormat="1">
      <alignment horizontal="right" vertical="top"/>
    </xf>
    <xf borderId="0" fillId="2" fontId="3" numFmtId="0" xfId="0" applyFont="1"/>
    <xf borderId="0" fillId="2" fontId="9" numFmtId="0" xfId="0" applyAlignment="1" applyFont="1">
      <alignment horizontal="left" shrinkToFit="0" wrapText="0"/>
    </xf>
    <xf borderId="0" fillId="2" fontId="10" numFmtId="0" xfId="0" applyAlignment="1" applyFont="1">
      <alignment shrinkToFit="0" wrapText="0"/>
    </xf>
    <xf borderId="1" fillId="2" fontId="2" numFmtId="0" xfId="0" applyBorder="1" applyFont="1"/>
    <xf borderId="1" fillId="2" fontId="3" numFmtId="0" xfId="0" applyBorder="1" applyFont="1"/>
    <xf borderId="1" fillId="2" fontId="3" numFmtId="164" xfId="0" applyBorder="1" applyFont="1" applyNumberFormat="1"/>
    <xf borderId="1" fillId="2" fontId="3" numFmtId="3" xfId="0" applyBorder="1" applyFont="1" applyNumberFormat="1"/>
    <xf borderId="1" fillId="2" fontId="4" numFmtId="0" xfId="0" applyAlignment="1" applyBorder="1" applyFont="1">
      <alignment horizontal="left" shrinkToFit="0" wrapText="0"/>
    </xf>
    <xf borderId="2" fillId="2" fontId="8" numFmtId="3" xfId="0" applyAlignment="1" applyBorder="1" applyFont="1" applyNumberFormat="1">
      <alignment horizontal="right" vertical="top"/>
    </xf>
    <xf borderId="1" fillId="2" fontId="11" numFmtId="0" xfId="0" applyBorder="1" applyFont="1"/>
    <xf borderId="0" fillId="2" fontId="3" numFmtId="0" xfId="0" applyAlignment="1" applyFont="1">
      <alignment horizontal="right" vertical="top"/>
    </xf>
    <xf borderId="0" fillId="2" fontId="12" numFmtId="0" xfId="0" applyFont="1"/>
    <xf borderId="3" fillId="2" fontId="13" numFmtId="0" xfId="0" applyAlignment="1" applyBorder="1" applyFont="1">
      <alignment horizontal="left" vertical="top"/>
    </xf>
    <xf borderId="2" fillId="2" fontId="3" numFmtId="0" xfId="0" applyAlignment="1" applyBorder="1" applyFont="1">
      <alignment horizontal="right" vertical="top"/>
    </xf>
    <xf borderId="3" fillId="2" fontId="3" numFmtId="3" xfId="0" applyAlignment="1" applyBorder="1" applyFont="1" applyNumberFormat="1">
      <alignment horizontal="right" vertical="top"/>
    </xf>
    <xf borderId="3" fillId="2" fontId="3" numFmtId="164" xfId="0" applyAlignment="1" applyBorder="1" applyFont="1" applyNumberFormat="1">
      <alignment horizontal="right" vertical="top"/>
    </xf>
    <xf borderId="3" fillId="2" fontId="14" numFmtId="0" xfId="0" applyAlignment="1" applyBorder="1" applyFont="1">
      <alignment horizontal="right" vertical="top"/>
    </xf>
    <xf borderId="1" fillId="2" fontId="2" numFmtId="1" xfId="0" applyAlignment="1" applyBorder="1" applyFont="1" applyNumberFormat="1">
      <alignment horizontal="left" vertical="top"/>
    </xf>
    <xf borderId="0" fillId="2" fontId="15" numFmtId="0" xfId="0" applyFont="1"/>
    <xf borderId="0" fillId="0" fontId="11" numFmtId="0" xfId="0" applyAlignment="1" applyFont="1">
      <alignment horizontal="left"/>
    </xf>
    <xf borderId="0" fillId="2" fontId="16" numFmtId="0" xfId="0" applyAlignment="1" applyFont="1">
      <alignment horizontal="right" vertical="top"/>
    </xf>
    <xf borderId="4" fillId="2" fontId="17" numFmtId="0" xfId="0" applyAlignment="1" applyBorder="1" applyFont="1">
      <alignment horizontal="left" vertical="top"/>
    </xf>
    <xf borderId="1" fillId="2" fontId="18" numFmtId="1" xfId="0" applyAlignment="1" applyBorder="1" applyFont="1" applyNumberFormat="1">
      <alignment vertical="top"/>
    </xf>
    <xf borderId="0" fillId="2" fontId="19" numFmtId="0" xfId="0" applyAlignment="1" applyFont="1">
      <alignment horizontal="left" vertical="top"/>
    </xf>
    <xf borderId="0" fillId="2" fontId="3" numFmtId="1" xfId="0" applyAlignment="1" applyFont="1" applyNumberFormat="1">
      <alignment horizontal="right" vertical="top"/>
    </xf>
    <xf borderId="0" fillId="2" fontId="3" numFmtId="164" xfId="0" applyAlignment="1" applyFont="1" applyNumberFormat="1">
      <alignment horizontal="right" vertical="top"/>
    </xf>
    <xf borderId="0" fillId="2" fontId="3" numFmtId="3" xfId="0" applyAlignment="1" applyFont="1" applyNumberFormat="1">
      <alignment horizontal="right" vertical="top"/>
    </xf>
    <xf borderId="0" fillId="2" fontId="20" numFmtId="3" xfId="0" applyAlignment="1" applyFont="1" applyNumberFormat="1">
      <alignment horizontal="right" shrinkToFit="0" vertical="top" wrapText="1"/>
    </xf>
    <xf borderId="1" fillId="2" fontId="21" numFmtId="3" xfId="0" applyAlignment="1" applyBorder="1" applyFont="1" applyNumberFormat="1">
      <alignment horizontal="right" vertical="top"/>
    </xf>
    <xf borderId="1" fillId="2" fontId="22" numFmtId="0" xfId="0" applyAlignment="1" applyBorder="1" applyFont="1">
      <alignment horizontal="right" vertical="top"/>
    </xf>
    <xf borderId="1" fillId="2" fontId="2" numFmtId="0" xfId="0" applyAlignment="1" applyBorder="1" applyFont="1">
      <alignment horizontal="right" vertical="top"/>
    </xf>
    <xf borderId="1" fillId="2" fontId="2" numFmtId="0" xfId="0" applyAlignment="1" applyBorder="1" applyFont="1">
      <alignment horizontal="left"/>
    </xf>
    <xf borderId="1" fillId="2" fontId="23" numFmtId="0" xfId="0" applyAlignment="1" applyBorder="1" applyFont="1">
      <alignment horizontal="left" shrinkToFit="0" wrapText="0"/>
    </xf>
    <xf borderId="0" fillId="2" fontId="21" numFmtId="3" xfId="0" applyAlignment="1" applyFont="1" applyNumberFormat="1">
      <alignment horizontal="right" vertical="top"/>
    </xf>
    <xf borderId="2" fillId="2" fontId="2" numFmtId="1" xfId="0" applyAlignment="1" applyBorder="1" applyFont="1" applyNumberFormat="1">
      <alignment horizontal="left" vertical="top"/>
    </xf>
    <xf borderId="3" fillId="2" fontId="24" numFmtId="0" xfId="0" applyAlignment="1" applyBorder="1" applyFont="1">
      <alignment horizontal="right" vertical="top"/>
    </xf>
    <xf borderId="0" fillId="2" fontId="2" numFmtId="1" xfId="0" applyAlignment="1" applyFont="1" applyNumberFormat="1">
      <alignment horizontal="left" vertical="top"/>
    </xf>
    <xf borderId="0" fillId="2" fontId="25" numFmtId="0" xfId="0" applyAlignment="1" applyFont="1">
      <alignment horizontal="right" shrinkToFit="0" vertical="top" wrapText="1"/>
    </xf>
    <xf borderId="0" fillId="2" fontId="2" numFmtId="3" xfId="0" applyAlignment="1" applyFont="1" applyNumberFormat="1">
      <alignment horizontal="right" shrinkToFit="0" vertical="top" wrapText="1"/>
    </xf>
    <xf borderId="1" fillId="2" fontId="26" numFmtId="0" xfId="0" applyAlignment="1" applyBorder="1" applyFont="1">
      <alignment horizontal="right" vertical="top"/>
    </xf>
    <xf borderId="0" fillId="2" fontId="26" numFmtId="0" xfId="0" applyAlignment="1" applyFont="1">
      <alignment horizontal="right" vertical="top"/>
    </xf>
    <xf borderId="2" fillId="2" fontId="26" numFmtId="0" xfId="0" applyAlignment="1" applyBorder="1" applyFont="1">
      <alignment horizontal="right" vertical="top"/>
    </xf>
    <xf borderId="1" fillId="2" fontId="27" numFmtId="0" xfId="0" applyBorder="1" applyFont="1"/>
    <xf borderId="1" fillId="2" fontId="26" numFmtId="0" xfId="0" applyBorder="1" applyFont="1"/>
    <xf borderId="0" fillId="2" fontId="2" numFmtId="0" xfId="0" applyAlignment="1" applyFont="1">
      <alignment horizontal="right" vertical="top"/>
    </xf>
    <xf borderId="0" fillId="2" fontId="4" numFmtId="0" xfId="0" applyAlignment="1" applyFont="1">
      <alignment horizontal="right" shrinkToFit="0" wrapText="1"/>
    </xf>
    <xf borderId="0" fillId="2" fontId="3" numFmtId="9" xfId="0" applyAlignment="1" applyFont="1" applyNumberFormat="1">
      <alignment horizontal="right" vertical="top"/>
    </xf>
    <xf borderId="0" fillId="2" fontId="28" numFmtId="0" xfId="0" applyAlignment="1" applyFont="1">
      <alignment horizontal="right" vertical="top"/>
    </xf>
    <xf borderId="0" fillId="2" fontId="4" numFmtId="0" xfId="0" applyAlignment="1" applyFont="1">
      <alignment horizontal="right" shrinkToFit="0" wrapText="0"/>
    </xf>
    <xf borderId="0" fillId="2" fontId="29" numFmtId="0" xfId="0" applyAlignment="1" applyFont="1">
      <alignment horizontal="right" shrinkToFit="0" wrapText="0"/>
    </xf>
    <xf borderId="1" fillId="0" fontId="30" numFmtId="3" xfId="0" applyAlignment="1" applyBorder="1" applyFont="1" applyNumberFormat="1">
      <alignment vertical="top"/>
    </xf>
    <xf borderId="1" fillId="0" fontId="31" numFmtId="3" xfId="0" applyAlignment="1" applyBorder="1" applyFont="1" applyNumberFormat="1">
      <alignment horizontal="right" vertical="top"/>
    </xf>
    <xf borderId="1" fillId="0" fontId="31" numFmtId="9" xfId="0" applyAlignment="1" applyBorder="1" applyFont="1" applyNumberFormat="1">
      <alignment horizontal="right" vertical="top"/>
    </xf>
    <xf borderId="1" fillId="0" fontId="31" numFmtId="165" xfId="0" applyAlignment="1" applyBorder="1" applyFont="1" applyNumberFormat="1">
      <alignment horizontal="right" vertical="top"/>
    </xf>
    <xf borderId="1" fillId="2" fontId="31" numFmtId="164" xfId="0" applyAlignment="1" applyBorder="1" applyFont="1" applyNumberFormat="1">
      <alignment horizontal="right" vertical="top"/>
    </xf>
    <xf borderId="1" fillId="2" fontId="31" numFmtId="165" xfId="0" applyAlignment="1" applyBorder="1" applyFont="1" applyNumberFormat="1">
      <alignment horizontal="right" vertical="top"/>
    </xf>
    <xf borderId="1" fillId="0" fontId="31" numFmtId="164" xfId="0" applyAlignment="1" applyBorder="1" applyFont="1" applyNumberFormat="1">
      <alignment horizontal="right" vertical="top"/>
    </xf>
    <xf borderId="1" fillId="0" fontId="31" numFmtId="0" xfId="0" applyAlignment="1" applyBorder="1" applyFont="1">
      <alignment horizontal="right" vertical="top"/>
    </xf>
    <xf borderId="1" fillId="0" fontId="31" numFmtId="1" xfId="0" applyAlignment="1" applyBorder="1" applyFont="1" applyNumberFormat="1">
      <alignment horizontal="right" vertical="top"/>
    </xf>
    <xf borderId="0" fillId="2" fontId="32" numFmtId="0" xfId="0" applyAlignment="1" applyFont="1">
      <alignment horizontal="left" vertical="top"/>
    </xf>
    <xf borderId="1" fillId="2" fontId="30" numFmtId="3" xfId="0" applyAlignment="1" applyBorder="1" applyFont="1" applyNumberFormat="1">
      <alignment vertical="top"/>
    </xf>
    <xf borderId="1" fillId="2" fontId="31" numFmtId="3" xfId="0" applyAlignment="1" applyBorder="1" applyFont="1" applyNumberFormat="1">
      <alignment horizontal="right" vertical="top"/>
    </xf>
    <xf borderId="1" fillId="2" fontId="31" numFmtId="9" xfId="0" applyAlignment="1" applyBorder="1" applyFont="1" applyNumberFormat="1">
      <alignment horizontal="right" vertical="top"/>
    </xf>
    <xf borderId="1" fillId="2" fontId="31" numFmtId="0" xfId="0" applyAlignment="1" applyBorder="1" applyFont="1">
      <alignment horizontal="right" vertical="top"/>
    </xf>
    <xf borderId="1" fillId="2" fontId="33" numFmtId="0" xfId="0" applyAlignment="1" applyBorder="1" applyFont="1">
      <alignment horizontal="right" shrinkToFit="0" wrapText="0"/>
    </xf>
    <xf borderId="1" fillId="2" fontId="30" numFmtId="1" xfId="0" applyAlignment="1" applyBorder="1" applyFont="1" applyNumberFormat="1">
      <alignment horizontal="left" vertical="top"/>
    </xf>
    <xf borderId="1" fillId="2" fontId="31" numFmtId="1" xfId="0" applyAlignment="1" applyBorder="1" applyFont="1" applyNumberFormat="1">
      <alignment horizontal="right" vertical="top"/>
    </xf>
    <xf borderId="1" fillId="2" fontId="30" numFmtId="0" xfId="0" applyAlignment="1" applyBorder="1" applyFont="1">
      <alignment horizontal="right" vertical="top"/>
    </xf>
    <xf borderId="0" fillId="2" fontId="31" numFmtId="0" xfId="0" applyAlignment="1" applyFont="1">
      <alignment horizontal="right" vertical="top"/>
    </xf>
    <xf borderId="0" fillId="2" fontId="34" numFmtId="0" xfId="0" applyAlignment="1" applyFont="1">
      <alignment shrinkToFit="0" wrapText="0"/>
    </xf>
    <xf borderId="0" fillId="0" fontId="35" numFmtId="0" xfId="0" applyFont="1"/>
    <xf borderId="0" fillId="2" fontId="31" numFmtId="0" xfId="0" applyAlignment="1" applyFont="1">
      <alignment horizontal="left" shrinkToFit="0" wrapText="0"/>
    </xf>
    <xf borderId="0" fillId="2" fontId="31" numFmtId="0" xfId="0" applyAlignment="1" applyFont="1">
      <alignment horizontal="left"/>
    </xf>
    <xf borderId="0" fillId="2" fontId="31" numFmtId="0" xfId="0" applyFont="1"/>
    <xf borderId="1" fillId="2" fontId="30" numFmtId="3" xfId="0" applyAlignment="1" applyBorder="1" applyFont="1" applyNumberFormat="1">
      <alignment shrinkToFit="0" vertical="top" wrapText="1"/>
    </xf>
    <xf borderId="0" fillId="0" fontId="32" numFmtId="0" xfId="0" applyAlignment="1" applyFont="1">
      <alignment horizontal="left" vertical="top"/>
    </xf>
    <xf borderId="0" fillId="0" fontId="31" numFmtId="164" xfId="0" applyAlignment="1" applyFont="1" applyNumberFormat="1">
      <alignment horizontal="right" vertical="top"/>
    </xf>
    <xf borderId="1" fillId="0" fontId="30" numFmtId="3" xfId="0" applyAlignment="1" applyBorder="1" applyFont="1" applyNumberFormat="1">
      <alignment shrinkToFit="0" vertical="top" wrapText="1"/>
    </xf>
    <xf borderId="1" fillId="2" fontId="31" numFmtId="166" xfId="0" applyAlignment="1" applyBorder="1" applyFont="1" applyNumberFormat="1">
      <alignment horizontal="right" vertical="top"/>
    </xf>
    <xf borderId="1" fillId="2" fontId="36" numFmtId="1" xfId="0" applyAlignment="1" applyBorder="1" applyFont="1" applyNumberFormat="1">
      <alignment vertical="top"/>
    </xf>
    <xf borderId="1" fillId="0" fontId="31" numFmtId="167" xfId="0" applyAlignment="1" applyBorder="1" applyFont="1" applyNumberFormat="1">
      <alignment horizontal="right" vertical="top"/>
    </xf>
    <xf borderId="1" fillId="2" fontId="37" numFmtId="1" xfId="0" applyAlignment="1" applyBorder="1" applyFont="1" applyNumberFormat="1">
      <alignment shrinkToFit="0" vertical="top" wrapText="1"/>
    </xf>
    <xf borderId="0" fillId="2" fontId="3" numFmtId="0" xfId="0" applyAlignment="1" applyFont="1">
      <alignment horizontal="left" vertical="top"/>
    </xf>
    <xf borderId="1" fillId="0" fontId="31" numFmtId="166" xfId="0" applyAlignment="1" applyBorder="1" applyFont="1" applyNumberFormat="1">
      <alignment horizontal="right" vertical="top"/>
    </xf>
    <xf borderId="0" fillId="2" fontId="38" numFmtId="0" xfId="0" applyAlignment="1" applyFont="1">
      <alignment horizontal="right"/>
    </xf>
    <xf borderId="1" fillId="2" fontId="39" numFmtId="3" xfId="0" applyAlignment="1" applyBorder="1" applyFont="1" applyNumberFormat="1">
      <alignment shrinkToFit="0" vertical="top" wrapText="1"/>
    </xf>
    <xf borderId="0" fillId="0" fontId="3" numFmtId="0" xfId="0" applyAlignment="1" applyFont="1">
      <alignment horizontal="left" vertical="top"/>
    </xf>
    <xf borderId="0" fillId="2" fontId="15" numFmtId="0" xfId="0" applyAlignment="1" applyFont="1">
      <alignment horizontal="right"/>
    </xf>
    <xf borderId="0" fillId="2" fontId="3" numFmtId="165" xfId="0" applyAlignment="1" applyFont="1" applyNumberFormat="1">
      <alignment horizontal="right" vertical="top"/>
    </xf>
    <xf borderId="0" fillId="0" fontId="30" numFmtId="3" xfId="0" applyAlignment="1" applyFont="1" applyNumberFormat="1">
      <alignment vertical="top"/>
    </xf>
    <xf borderId="0" fillId="0" fontId="31" numFmtId="3" xfId="0" applyAlignment="1" applyFont="1" applyNumberFormat="1">
      <alignment horizontal="right" vertical="top"/>
    </xf>
    <xf borderId="0" fillId="0" fontId="31" numFmtId="9" xfId="0" applyAlignment="1" applyFont="1" applyNumberFormat="1">
      <alignment horizontal="right" vertical="top"/>
    </xf>
    <xf borderId="0" fillId="0" fontId="31" numFmtId="165" xfId="0" applyAlignment="1" applyFont="1" applyNumberFormat="1">
      <alignment horizontal="right" vertical="top"/>
    </xf>
    <xf borderId="0" fillId="2" fontId="31" numFmtId="164" xfId="0" applyAlignment="1" applyFont="1" applyNumberFormat="1">
      <alignment horizontal="right" vertical="top"/>
    </xf>
    <xf borderId="0" fillId="2" fontId="31" numFmtId="165" xfId="0" applyAlignment="1" applyFont="1" applyNumberFormat="1">
      <alignment horizontal="right" vertical="top"/>
    </xf>
    <xf borderId="0" fillId="0" fontId="31" numFmtId="0" xfId="0" applyAlignment="1" applyFont="1">
      <alignment horizontal="right" vertical="top"/>
    </xf>
    <xf borderId="0" fillId="0" fontId="31" numFmtId="1" xfId="0" applyAlignment="1" applyFont="1" applyNumberFormat="1">
      <alignment horizontal="right" vertical="top"/>
    </xf>
    <xf borderId="0" fillId="2" fontId="30" numFmtId="3" xfId="0" applyAlignment="1" applyFont="1" applyNumberFormat="1">
      <alignment vertical="top"/>
    </xf>
    <xf borderId="0" fillId="2" fontId="31" numFmtId="3" xfId="0" applyAlignment="1" applyFont="1" applyNumberFormat="1">
      <alignment horizontal="right" vertical="top"/>
    </xf>
    <xf borderId="0" fillId="2" fontId="31" numFmtId="9" xfId="0" applyAlignment="1" applyFont="1" applyNumberFormat="1">
      <alignment horizontal="right" vertical="top"/>
    </xf>
    <xf borderId="0" fillId="0" fontId="30" numFmtId="3" xfId="0" applyAlignment="1" applyFont="1" applyNumberFormat="1">
      <alignment shrinkToFit="0" vertical="top" wrapText="1"/>
    </xf>
    <xf borderId="0" fillId="2" fontId="11" numFmtId="0" xfId="0" applyFont="1"/>
    <xf borderId="0" fillId="2" fontId="40" numFmtId="3" xfId="0" applyAlignment="1" applyFont="1" applyNumberFormat="1">
      <alignment shrinkToFit="0" vertical="top" wrapText="1"/>
    </xf>
    <xf borderId="0" fillId="2" fontId="41" numFmtId="1" xfId="0" applyAlignment="1" applyFont="1" applyNumberFormat="1">
      <alignment shrinkToFit="0" vertical="top" wrapText="1"/>
    </xf>
    <xf borderId="0" fillId="0" fontId="31" numFmtId="167" xfId="0" applyAlignment="1" applyFont="1" applyNumberFormat="1">
      <alignment horizontal="right" vertical="top"/>
    </xf>
    <xf borderId="0" fillId="2" fontId="31" numFmtId="1" xfId="0" applyAlignment="1" applyFont="1" applyNumberFormat="1">
      <alignment horizontal="right" vertical="top"/>
    </xf>
    <xf borderId="0" fillId="2" fontId="30" numFmtId="3" xfId="0" applyAlignment="1" applyFont="1" applyNumberFormat="1">
      <alignment shrinkToFit="0" vertical="top" wrapText="1"/>
    </xf>
    <xf borderId="0" fillId="2" fontId="31" numFmtId="10" xfId="0" applyAlignment="1" applyFont="1" applyNumberFormat="1">
      <alignment horizontal="right" vertical="top"/>
    </xf>
    <xf borderId="1" fillId="2" fontId="2" numFmtId="0" xfId="0" applyAlignment="1" applyBorder="1" applyFont="1">
      <alignment horizontal="left" vertical="top"/>
    </xf>
    <xf borderId="1" fillId="2" fontId="30" numFmtId="1" xfId="0" applyAlignment="1" applyBorder="1" applyFont="1" applyNumberFormat="1">
      <alignment shrinkToFit="0" vertical="top" wrapText="1"/>
    </xf>
    <xf borderId="0" fillId="3" fontId="42" numFmtId="3" xfId="0" applyAlignment="1" applyFill="1" applyFont="1" applyNumberFormat="1">
      <alignment shrinkToFit="0" vertical="top" wrapText="1"/>
    </xf>
    <xf borderId="0" fillId="3" fontId="42" numFmtId="1" xfId="0" applyAlignment="1" applyFont="1" applyNumberFormat="1">
      <alignment horizontal="right" shrinkToFit="0" vertical="top" wrapText="1"/>
    </xf>
    <xf borderId="0" fillId="3" fontId="42" numFmtId="0" xfId="0" applyAlignment="1" applyFont="1">
      <alignment horizontal="right" shrinkToFit="0" vertical="top" wrapText="1"/>
    </xf>
    <xf borderId="5" fillId="3" fontId="42" numFmtId="167" xfId="0" applyAlignment="1" applyBorder="1" applyFont="1" applyNumberFormat="1">
      <alignment horizontal="right" shrinkToFit="0" vertical="top" wrapText="1"/>
    </xf>
    <xf borderId="5" fillId="3" fontId="42" numFmtId="0" xfId="0" applyAlignment="1" applyBorder="1" applyFont="1">
      <alignment horizontal="right" shrinkToFit="0" vertical="top" wrapText="1"/>
    </xf>
    <xf borderId="0" fillId="3" fontId="42" numFmtId="0" xfId="0" applyAlignment="1" applyFont="1">
      <alignment shrinkToFit="0" vertical="top" wrapText="1"/>
    </xf>
    <xf borderId="0" fillId="3" fontId="42" numFmtId="165" xfId="0" applyAlignment="1" applyFont="1" applyNumberFormat="1">
      <alignment horizontal="right" shrinkToFit="0" vertical="top" wrapText="1"/>
    </xf>
    <xf borderId="0" fillId="3" fontId="42" numFmtId="3" xfId="0" applyAlignment="1" applyFont="1" applyNumberFormat="1">
      <alignment horizontal="right" shrinkToFit="0" vertical="top" wrapText="1"/>
    </xf>
    <xf borderId="0" fillId="3" fontId="43" numFmtId="1" xfId="0" applyAlignment="1" applyFont="1" applyNumberFormat="1">
      <alignment horizontal="right" shrinkToFit="0" vertical="top" wrapText="1"/>
    </xf>
    <xf borderId="0" fillId="3" fontId="42" numFmtId="9" xfId="0" applyAlignment="1" applyFont="1" applyNumberFormat="1">
      <alignment horizontal="right" shrinkToFit="0" vertical="top" wrapText="1"/>
    </xf>
    <xf borderId="0" fillId="3" fontId="42" numFmtId="2" xfId="0" applyAlignment="1" applyFont="1" applyNumberFormat="1">
      <alignment horizontal="right" shrinkToFit="0" vertical="top" wrapText="1"/>
    </xf>
    <xf borderId="0" fillId="3" fontId="42" numFmtId="0" xfId="0" applyAlignment="1" applyFont="1">
      <alignment vertical="top"/>
    </xf>
    <xf borderId="0" fillId="2" fontId="44" numFmtId="3" xfId="0" applyAlignment="1" applyFont="1" applyNumberFormat="1">
      <alignment shrinkToFit="0" vertical="top" wrapText="1"/>
    </xf>
    <xf borderId="0" fillId="2" fontId="45" numFmtId="1" xfId="0" applyAlignment="1" applyFont="1" applyNumberFormat="1">
      <alignment horizontal="right" vertical="top"/>
    </xf>
    <xf borderId="0" fillId="0" fontId="46" numFmtId="0" xfId="0" applyAlignment="1" applyFont="1">
      <alignment horizontal="right" vertical="top"/>
    </xf>
    <xf borderId="5" fillId="2" fontId="45" numFmtId="3" xfId="0" applyAlignment="1" applyBorder="1" applyFont="1" applyNumberFormat="1">
      <alignment horizontal="right" vertical="top"/>
    </xf>
    <xf borderId="0" fillId="2" fontId="45" numFmtId="3" xfId="0" applyAlignment="1" applyFont="1" applyNumberFormat="1">
      <alignment horizontal="right" vertical="top"/>
    </xf>
    <xf borderId="0" fillId="2" fontId="46" numFmtId="3" xfId="0" applyAlignment="1" applyFont="1" applyNumberFormat="1">
      <alignment horizontal="right" vertical="top"/>
    </xf>
    <xf borderId="0" fillId="2" fontId="46" numFmtId="0" xfId="0" applyAlignment="1" applyFont="1">
      <alignment horizontal="right" vertical="top"/>
    </xf>
    <xf borderId="0" fillId="2" fontId="45" numFmtId="0" xfId="0" applyAlignment="1" applyFont="1">
      <alignment vertical="top"/>
    </xf>
    <xf borderId="0" fillId="0" fontId="45" numFmtId="165" xfId="0" applyAlignment="1" applyFont="1" applyNumberFormat="1">
      <alignment horizontal="right" vertical="top"/>
    </xf>
    <xf borderId="0" fillId="0" fontId="45" numFmtId="3" xfId="0" applyAlignment="1" applyFont="1" applyNumberFormat="1">
      <alignment horizontal="right" vertical="top"/>
    </xf>
    <xf borderId="0" fillId="2" fontId="46" numFmtId="10" xfId="0" applyAlignment="1" applyFont="1" applyNumberFormat="1">
      <alignment horizontal="right" vertical="top"/>
    </xf>
    <xf borderId="0" fillId="0" fontId="47" numFmtId="1" xfId="0" applyAlignment="1" applyFont="1" applyNumberFormat="1">
      <alignment horizontal="right" vertical="top"/>
    </xf>
    <xf borderId="0" fillId="0" fontId="45" numFmtId="9" xfId="0" applyAlignment="1" applyFont="1" applyNumberFormat="1">
      <alignment horizontal="right" vertical="top"/>
    </xf>
    <xf borderId="0" fillId="0" fontId="45" numFmtId="0" xfId="0" applyAlignment="1" applyFont="1">
      <alignment horizontal="right" vertical="top"/>
    </xf>
    <xf borderId="0" fillId="0" fontId="11" numFmtId="0" xfId="0" applyAlignment="1" applyFont="1">
      <alignment vertical="top"/>
    </xf>
    <xf borderId="0" fillId="0" fontId="48" numFmtId="0" xfId="0" applyAlignment="1" applyFont="1">
      <alignment vertical="top"/>
    </xf>
    <xf borderId="0" fillId="2" fontId="42" numFmtId="3" xfId="0" applyAlignment="1" applyFont="1" applyNumberFormat="1">
      <alignment shrinkToFit="0" vertical="top" wrapText="1"/>
    </xf>
    <xf borderId="0" fillId="0" fontId="45" numFmtId="0" xfId="0" applyAlignment="1" applyFont="1">
      <alignment vertical="top"/>
    </xf>
    <xf borderId="0" fillId="2" fontId="42" numFmtId="3" xfId="0" applyAlignment="1" applyFont="1" applyNumberFormat="1">
      <alignment vertical="top"/>
    </xf>
    <xf borderId="0" fillId="2" fontId="45" numFmtId="0" xfId="0" applyAlignment="1" applyFont="1">
      <alignment horizontal="right" vertical="top"/>
    </xf>
    <xf borderId="0" fillId="2" fontId="46" numFmtId="0" xfId="0" applyAlignment="1" applyFont="1">
      <alignment vertical="top"/>
    </xf>
    <xf borderId="0" fillId="2" fontId="45" numFmtId="168" xfId="0" applyAlignment="1" applyFont="1" applyNumberFormat="1">
      <alignment vertical="top"/>
    </xf>
    <xf borderId="0" fillId="2" fontId="46" numFmtId="165" xfId="0" applyAlignment="1" applyFont="1" applyNumberFormat="1">
      <alignment horizontal="right" vertical="top"/>
    </xf>
    <xf borderId="0" fillId="2" fontId="47" numFmtId="1" xfId="0" applyAlignment="1" applyFont="1" applyNumberFormat="1">
      <alignment vertical="top"/>
    </xf>
    <xf borderId="0" fillId="2" fontId="46" numFmtId="9" xfId="0" applyAlignment="1" applyFont="1" applyNumberFormat="1">
      <alignment vertical="top"/>
    </xf>
    <xf borderId="0" fillId="2" fontId="46" numFmtId="10" xfId="0" applyAlignment="1" applyFont="1" applyNumberFormat="1">
      <alignment vertical="top"/>
    </xf>
    <xf borderId="0" fillId="2" fontId="11" numFmtId="0" xfId="0" applyAlignment="1" applyFont="1">
      <alignment vertical="top"/>
    </xf>
    <xf borderId="0" fillId="2" fontId="49" numFmtId="0" xfId="0" applyAlignment="1" applyFont="1">
      <alignment vertical="top"/>
    </xf>
    <xf borderId="0" fillId="2" fontId="50" numFmtId="0" xfId="0" applyAlignment="1" applyFont="1">
      <alignment vertical="top"/>
    </xf>
    <xf borderId="0" fillId="0" fontId="42" numFmtId="3" xfId="0" applyAlignment="1" applyFont="1" applyNumberFormat="1">
      <alignment vertical="top"/>
    </xf>
    <xf borderId="0" fillId="0" fontId="45" numFmtId="1" xfId="0" applyAlignment="1" applyFont="1" applyNumberFormat="1">
      <alignment horizontal="right" vertical="top"/>
    </xf>
    <xf borderId="5" fillId="2" fontId="45" numFmtId="167" xfId="0" applyAlignment="1" applyBorder="1" applyFont="1" applyNumberFormat="1">
      <alignment horizontal="right" shrinkToFit="0" vertical="top" wrapText="1"/>
    </xf>
    <xf borderId="0" fillId="2" fontId="45" numFmtId="167" xfId="0" applyAlignment="1" applyFont="1" applyNumberFormat="1">
      <alignment horizontal="right" vertical="top"/>
    </xf>
    <xf borderId="0" fillId="0" fontId="45" numFmtId="10" xfId="0" applyAlignment="1" applyFont="1" applyNumberFormat="1">
      <alignment horizontal="right" vertical="top"/>
    </xf>
    <xf borderId="0" fillId="0" fontId="46" numFmtId="0" xfId="0" applyAlignment="1" applyFont="1">
      <alignment vertical="top"/>
    </xf>
    <xf borderId="0" fillId="0" fontId="45" numFmtId="166" xfId="0" applyAlignment="1" applyFont="1" applyNumberFormat="1">
      <alignment horizontal="right" vertical="top"/>
    </xf>
    <xf borderId="0" fillId="2" fontId="45" numFmtId="165" xfId="0" applyAlignment="1" applyFont="1" applyNumberFormat="1">
      <alignment horizontal="right" vertical="top"/>
    </xf>
    <xf borderId="0" fillId="0" fontId="51" numFmtId="3" xfId="0" applyAlignment="1" applyFont="1" applyNumberFormat="1">
      <alignment vertical="top"/>
    </xf>
    <xf borderId="0" fillId="0" fontId="46" numFmtId="1" xfId="0" applyAlignment="1" applyFont="1" applyNumberFormat="1">
      <alignment horizontal="right" vertical="top"/>
    </xf>
    <xf borderId="5" fillId="0" fontId="46" numFmtId="167" xfId="0" applyAlignment="1" applyBorder="1" applyFont="1" applyNumberFormat="1">
      <alignment horizontal="right" vertical="top"/>
    </xf>
    <xf borderId="0" fillId="0" fontId="46" numFmtId="167" xfId="0" applyAlignment="1" applyFont="1" applyNumberFormat="1">
      <alignment horizontal="right" vertical="top"/>
    </xf>
    <xf borderId="0" fillId="0" fontId="46" numFmtId="165" xfId="0" applyAlignment="1" applyFont="1" applyNumberFormat="1">
      <alignment horizontal="right" vertical="top"/>
    </xf>
    <xf borderId="0" fillId="0" fontId="46" numFmtId="3" xfId="0" applyAlignment="1" applyFont="1" applyNumberFormat="1">
      <alignment horizontal="right" vertical="top"/>
    </xf>
    <xf borderId="0" fillId="0" fontId="46" numFmtId="9" xfId="0" applyAlignment="1" applyFont="1" applyNumberFormat="1">
      <alignment horizontal="right" vertical="top"/>
    </xf>
    <xf borderId="0" fillId="0" fontId="52" numFmtId="0" xfId="0" applyAlignment="1" applyFont="1">
      <alignment vertical="top"/>
    </xf>
    <xf borderId="0" fillId="0" fontId="42" numFmtId="3" xfId="0" applyAlignment="1" applyFont="1" applyNumberFormat="1">
      <alignment shrinkToFit="0" vertical="top" wrapText="1"/>
    </xf>
    <xf borderId="5" fillId="0" fontId="45" numFmtId="0" xfId="0" applyAlignment="1" applyBorder="1" applyFont="1">
      <alignment horizontal="right" vertical="top"/>
    </xf>
    <xf borderId="0" fillId="2" fontId="47" numFmtId="1" xfId="0" applyAlignment="1" applyFont="1" applyNumberFormat="1">
      <alignment horizontal="right" vertical="top"/>
    </xf>
    <xf borderId="0" fillId="0" fontId="46" numFmtId="10" xfId="0" applyAlignment="1" applyFont="1" applyNumberFormat="1">
      <alignment horizontal="right" vertical="top"/>
    </xf>
    <xf borderId="0" fillId="2" fontId="53" numFmtId="1" xfId="0" applyAlignment="1" applyFont="1" applyNumberFormat="1">
      <alignment vertical="top"/>
    </xf>
    <xf borderId="5" fillId="2" fontId="45" numFmtId="1" xfId="0" applyAlignment="1" applyBorder="1" applyFont="1" applyNumberFormat="1">
      <alignment horizontal="right" vertical="top"/>
    </xf>
    <xf borderId="0" fillId="2" fontId="54" numFmtId="1" xfId="0" applyAlignment="1" applyFont="1" applyNumberFormat="1">
      <alignment vertical="top"/>
    </xf>
    <xf borderId="0" fillId="2" fontId="45" numFmtId="1" xfId="0" applyAlignment="1" applyFont="1" applyNumberFormat="1">
      <alignment vertical="top"/>
    </xf>
    <xf borderId="0" fillId="2" fontId="55" numFmtId="3" xfId="0" applyAlignment="1" applyFont="1" applyNumberFormat="1">
      <alignment horizontal="right" vertical="top"/>
    </xf>
    <xf borderId="0" fillId="2" fontId="45" numFmtId="10" xfId="0" applyAlignment="1" applyFont="1" applyNumberFormat="1">
      <alignment horizontal="right" vertical="top"/>
    </xf>
    <xf borderId="0" fillId="2" fontId="45" numFmtId="9" xfId="0" applyAlignment="1" applyFont="1" applyNumberFormat="1">
      <alignment horizontal="right" vertical="top"/>
    </xf>
    <xf borderId="0" fillId="2" fontId="11" numFmtId="1" xfId="0" applyAlignment="1" applyFont="1" applyNumberFormat="1">
      <alignment vertical="top"/>
    </xf>
    <xf borderId="5" fillId="0" fontId="46" numFmtId="1" xfId="0" applyAlignment="1" applyBorder="1" applyFont="1" applyNumberFormat="1">
      <alignment horizontal="right" vertical="top"/>
    </xf>
    <xf borderId="0" fillId="0" fontId="11" numFmtId="1" xfId="0" applyAlignment="1" applyFont="1" applyNumberFormat="1">
      <alignment vertical="top"/>
    </xf>
    <xf borderId="0" fillId="2" fontId="46" numFmtId="9" xfId="0" applyAlignment="1" applyFont="1" applyNumberFormat="1">
      <alignment horizontal="right" vertical="top"/>
    </xf>
    <xf borderId="0" fillId="2" fontId="51" numFmtId="3" xfId="0" applyAlignment="1" applyFont="1" applyNumberFormat="1">
      <alignment vertical="top"/>
    </xf>
    <xf borderId="0" fillId="2" fontId="46" numFmtId="1" xfId="0" applyAlignment="1" applyFont="1" applyNumberFormat="1">
      <alignment horizontal="right" vertical="top"/>
    </xf>
    <xf borderId="5" fillId="2" fontId="46" numFmtId="167" xfId="0" applyAlignment="1" applyBorder="1" applyFont="1" applyNumberFormat="1">
      <alignment horizontal="right" vertical="top"/>
    </xf>
    <xf borderId="0" fillId="2" fontId="46" numFmtId="167" xfId="0" applyAlignment="1" applyFont="1" applyNumberFormat="1">
      <alignment horizontal="right" vertical="top"/>
    </xf>
    <xf borderId="5" fillId="0" fontId="45" numFmtId="167" xfId="0" applyAlignment="1" applyBorder="1" applyFont="1" applyNumberFormat="1">
      <alignment horizontal="right" vertical="top"/>
    </xf>
    <xf borderId="0" fillId="0" fontId="45" numFmtId="167" xfId="0" applyAlignment="1" applyFont="1" applyNumberFormat="1">
      <alignment horizontal="right" vertical="top"/>
    </xf>
    <xf borderId="0" fillId="0" fontId="56" numFmtId="1" xfId="0" applyAlignment="1" applyFont="1" applyNumberFormat="1">
      <alignment vertical="top"/>
    </xf>
    <xf borderId="0" fillId="2" fontId="57" numFmtId="1" xfId="0" applyAlignment="1" applyFont="1" applyNumberFormat="1">
      <alignment shrinkToFit="0" vertical="top" wrapText="1"/>
    </xf>
    <xf borderId="0" fillId="2" fontId="58" numFmtId="3" xfId="0" applyAlignment="1" applyFont="1" applyNumberFormat="1">
      <alignment horizontal="right" vertical="bottom"/>
    </xf>
    <xf borderId="0" fillId="2" fontId="45" numFmtId="167" xfId="0" applyAlignment="1" applyFont="1" applyNumberFormat="1">
      <alignment horizontal="right" shrinkToFit="0" vertical="top" wrapText="1"/>
    </xf>
    <xf borderId="0" fillId="2" fontId="45" numFmtId="0" xfId="0" applyAlignment="1" applyFont="1">
      <alignment shrinkToFit="0" vertical="top" wrapText="1"/>
    </xf>
    <xf borderId="0" fillId="2" fontId="45" numFmtId="1" xfId="0" applyAlignment="1" applyFont="1" applyNumberFormat="1">
      <alignment shrinkToFit="0" vertical="top" wrapText="1"/>
    </xf>
    <xf borderId="0" fillId="4" fontId="42" numFmtId="3" xfId="0" applyAlignment="1" applyFill="1" applyFont="1" applyNumberFormat="1">
      <alignment shrinkToFit="0" vertical="top" wrapText="1"/>
    </xf>
    <xf borderId="0" fillId="2" fontId="45" numFmtId="0" xfId="0" applyAlignment="1" applyFont="1">
      <alignment horizontal="right" shrinkToFit="0" vertical="top" wrapText="1"/>
    </xf>
    <xf borderId="0" fillId="5" fontId="42" numFmtId="3" xfId="0" applyAlignment="1" applyFill="1" applyFont="1" applyNumberFormat="1">
      <alignment shrinkToFit="0" vertical="top" wrapText="1"/>
    </xf>
    <xf borderId="0" fillId="2" fontId="42" numFmtId="1" xfId="0" applyAlignment="1" applyFont="1" applyNumberFormat="1">
      <alignment vertical="top"/>
    </xf>
    <xf borderId="0" fillId="0" fontId="51" numFmtId="0" xfId="0" applyAlignment="1" applyFont="1">
      <alignment vertical="top"/>
    </xf>
    <xf borderId="0" fillId="2" fontId="42" numFmtId="0" xfId="0" applyAlignment="1" applyFont="1">
      <alignment vertical="top"/>
    </xf>
    <xf borderId="0" fillId="0" fontId="42" numFmtId="0" xfId="0" applyAlignment="1" applyFont="1">
      <alignment vertical="top"/>
    </xf>
    <xf borderId="0" fillId="0" fontId="42" numFmtId="0" xfId="0" applyAlignment="1" applyFont="1">
      <alignment shrinkToFit="0" vertical="top" wrapText="1"/>
    </xf>
    <xf borderId="0" fillId="2" fontId="51" numFmtId="0" xfId="0" applyAlignment="1" applyFont="1">
      <alignment vertical="top"/>
    </xf>
    <xf borderId="0" fillId="2" fontId="42" numFmtId="0" xfId="0" applyAlignment="1" applyFont="1">
      <alignment shrinkToFit="0" vertical="top" wrapText="1"/>
    </xf>
    <xf borderId="0" fillId="2" fontId="59" numFmtId="0" xfId="0" applyAlignment="1" applyFont="1">
      <alignment shrinkToFit="0" vertical="top" wrapText="1"/>
    </xf>
    <xf borderId="0" fillId="0" fontId="60" numFmtId="3" xfId="0" applyAlignment="1" applyFont="1" applyNumberFormat="1">
      <alignment horizontal="right" vertical="top"/>
    </xf>
    <xf borderId="0" fillId="5" fontId="42" numFmtId="0" xfId="0" applyAlignment="1" applyFont="1">
      <alignment shrinkToFit="0" vertical="top" wrapText="1"/>
    </xf>
    <xf borderId="5" fillId="2" fontId="45" numFmtId="0" xfId="0" applyAlignment="1" applyBorder="1" applyFont="1">
      <alignment horizontal="right" vertical="top"/>
    </xf>
    <xf borderId="5" fillId="0" fontId="46" numFmtId="0" xfId="0" applyAlignment="1" applyBorder="1" applyFont="1">
      <alignment horizontal="right" vertical="top"/>
    </xf>
    <xf borderId="5" fillId="2" fontId="46" numFmtId="0" xfId="0" applyAlignment="1" applyBorder="1" applyFont="1">
      <alignment horizontal="right" vertical="top"/>
    </xf>
    <xf borderId="0" fillId="2" fontId="42" numFmtId="1" xfId="0" applyAlignment="1" applyFont="1" applyNumberFormat="1">
      <alignment shrinkToFit="0" vertical="top" wrapText="1"/>
    </xf>
    <xf borderId="0" fillId="2" fontId="58" numFmtId="3" xfId="0" applyAlignment="1" applyFont="1" applyNumberFormat="1">
      <alignment horizontal="right" vertical="top"/>
    </xf>
    <xf borderId="0" fillId="2" fontId="45" numFmtId="10" xfId="0" applyAlignment="1" applyFont="1" applyNumberFormat="1">
      <alignment vertical="top"/>
    </xf>
    <xf borderId="0" fillId="3" fontId="2" numFmtId="3" xfId="0" applyAlignment="1" applyFont="1" applyNumberFormat="1">
      <alignment shrinkToFit="0" vertical="top" wrapText="1"/>
    </xf>
    <xf borderId="0" fillId="3" fontId="2" numFmtId="3" xfId="0" applyAlignment="1" applyFont="1" applyNumberFormat="1">
      <alignment horizontal="right" shrinkToFit="0" vertical="top" wrapText="1"/>
    </xf>
    <xf borderId="0" fillId="3" fontId="2" numFmtId="9" xfId="0" applyAlignment="1" applyFont="1" applyNumberFormat="1">
      <alignment horizontal="right" shrinkToFit="0" vertical="top" wrapText="1"/>
    </xf>
    <xf borderId="0" fillId="3" fontId="2" numFmtId="1" xfId="0" applyAlignment="1" applyFont="1" applyNumberFormat="1">
      <alignment horizontal="right" shrinkToFit="0" vertical="top" wrapText="1"/>
    </xf>
    <xf borderId="0" fillId="3" fontId="2" numFmtId="165" xfId="0" applyAlignment="1" applyFont="1" applyNumberFormat="1">
      <alignment horizontal="right" shrinkToFit="0" vertical="top" wrapText="1"/>
    </xf>
    <xf borderId="0" fillId="3" fontId="2" numFmtId="0" xfId="0" applyAlignment="1" applyFont="1">
      <alignment horizontal="right" shrinkToFit="0" vertical="top" wrapText="1"/>
    </xf>
    <xf borderId="5" fillId="3" fontId="2" numFmtId="167" xfId="0" applyAlignment="1" applyBorder="1" applyFont="1" applyNumberFormat="1">
      <alignment horizontal="right" shrinkToFit="0" vertical="top" wrapText="1"/>
    </xf>
    <xf borderId="5" fillId="3" fontId="2" numFmtId="0" xfId="0" applyAlignment="1" applyBorder="1" applyFont="1">
      <alignment horizontal="right" shrinkToFit="0" vertical="top" wrapText="1"/>
    </xf>
    <xf borderId="0" fillId="3" fontId="2" numFmtId="0" xfId="0" applyAlignment="1" applyFont="1">
      <alignment shrinkToFit="0" vertical="top" wrapText="1"/>
    </xf>
    <xf borderId="0" fillId="3" fontId="2" numFmtId="2" xfId="0" applyAlignment="1" applyFont="1" applyNumberFormat="1">
      <alignment horizontal="right" shrinkToFit="0" vertical="top" wrapText="1"/>
    </xf>
    <xf borderId="0" fillId="3" fontId="2" numFmtId="0" xfId="0" applyAlignment="1" applyFont="1">
      <alignment vertical="top"/>
    </xf>
    <xf borderId="0" fillId="0" fontId="61" numFmtId="3" xfId="0" applyAlignment="1" applyFont="1" applyNumberFormat="1">
      <alignment vertical="top"/>
    </xf>
    <xf borderId="0" fillId="0" fontId="32" numFmtId="3" xfId="0" applyAlignment="1" applyFont="1" applyNumberFormat="1">
      <alignment horizontal="right" vertical="top"/>
    </xf>
    <xf borderId="0" fillId="0" fontId="32" numFmtId="9" xfId="0" applyAlignment="1" applyFont="1" applyNumberFormat="1">
      <alignment horizontal="right" vertical="top"/>
    </xf>
    <xf borderId="0" fillId="0" fontId="32" numFmtId="165" xfId="0" applyAlignment="1" applyFont="1" applyNumberFormat="1">
      <alignment horizontal="right" vertical="top"/>
    </xf>
    <xf borderId="0" fillId="0" fontId="3" numFmtId="165" xfId="0" applyAlignment="1" applyFont="1" applyNumberFormat="1">
      <alignment horizontal="right" vertical="top"/>
    </xf>
    <xf borderId="0" fillId="0" fontId="3" numFmtId="10" xfId="0" applyAlignment="1" applyFont="1" applyNumberFormat="1">
      <alignment horizontal="right" vertical="top"/>
    </xf>
    <xf borderId="0" fillId="0" fontId="32" numFmtId="0" xfId="0" applyAlignment="1" applyFont="1">
      <alignment horizontal="right" vertical="top"/>
    </xf>
    <xf borderId="0" fillId="0" fontId="32" numFmtId="1" xfId="0" applyAlignment="1" applyFont="1" applyNumberFormat="1">
      <alignment horizontal="right" vertical="top"/>
    </xf>
    <xf borderId="0" fillId="0" fontId="3" numFmtId="0" xfId="0" applyAlignment="1" applyFont="1">
      <alignment horizontal="right" vertical="top"/>
    </xf>
    <xf borderId="5" fillId="0" fontId="32" numFmtId="1" xfId="0" applyAlignment="1" applyBorder="1" applyFont="1" applyNumberFormat="1">
      <alignment horizontal="right" vertical="top"/>
    </xf>
    <xf borderId="0" fillId="0" fontId="32" numFmtId="0" xfId="0" applyAlignment="1" applyFont="1">
      <alignment vertical="top"/>
    </xf>
    <xf borderId="0" fillId="0" fontId="32" numFmtId="10" xfId="0" applyAlignment="1" applyFont="1" applyNumberFormat="1">
      <alignment horizontal="right" vertical="top"/>
    </xf>
    <xf borderId="0" fillId="0" fontId="62" numFmtId="0" xfId="0" applyAlignment="1" applyFont="1">
      <alignment vertical="top"/>
    </xf>
    <xf borderId="0" fillId="0" fontId="61" numFmtId="0" xfId="0" applyAlignment="1" applyFont="1">
      <alignment vertical="top"/>
    </xf>
    <xf borderId="0" fillId="2" fontId="32" numFmtId="3" xfId="0" applyAlignment="1" applyFont="1" applyNumberFormat="1">
      <alignment horizontal="right" vertical="top"/>
    </xf>
    <xf borderId="5" fillId="0" fontId="32" numFmtId="167" xfId="0" applyAlignment="1" applyBorder="1" applyFont="1" applyNumberFormat="1">
      <alignment horizontal="right" vertical="top"/>
    </xf>
    <xf borderId="0" fillId="0" fontId="32" numFmtId="167" xfId="0" applyAlignment="1" applyFont="1" applyNumberFormat="1">
      <alignment horizontal="right" vertical="top"/>
    </xf>
    <xf borderId="0" fillId="0" fontId="3" numFmtId="0" xfId="0" applyAlignment="1" applyFont="1">
      <alignment vertical="top"/>
    </xf>
    <xf borderId="0" fillId="0" fontId="2" numFmtId="0" xfId="0" applyAlignment="1" applyFont="1">
      <alignment vertical="top"/>
    </xf>
    <xf borderId="0" fillId="0" fontId="3" numFmtId="3" xfId="0" applyAlignment="1" applyFont="1" applyNumberFormat="1">
      <alignment horizontal="right" vertical="top"/>
    </xf>
    <xf borderId="0" fillId="0" fontId="3" numFmtId="1" xfId="0" applyAlignment="1" applyFont="1" applyNumberFormat="1">
      <alignment horizontal="right" vertical="top"/>
    </xf>
    <xf borderId="0" fillId="2" fontId="32" numFmtId="0" xfId="0" applyAlignment="1" applyFont="1">
      <alignment horizontal="right" vertical="top"/>
    </xf>
    <xf borderId="0" fillId="2" fontId="32" numFmtId="0" xfId="0" applyAlignment="1" applyFont="1">
      <alignment vertical="top"/>
    </xf>
    <xf borderId="0" fillId="2" fontId="3" numFmtId="0" xfId="0" applyAlignment="1" applyFont="1">
      <alignment vertical="top"/>
    </xf>
    <xf borderId="0" fillId="0" fontId="61" numFmtId="3" xfId="0" applyAlignment="1" applyFont="1" applyNumberFormat="1">
      <alignment horizontal="left" vertical="top"/>
    </xf>
    <xf borderId="0" fillId="0" fontId="3" numFmtId="166" xfId="0" applyAlignment="1" applyFont="1" applyNumberFormat="1">
      <alignment horizontal="right" vertical="top"/>
    </xf>
    <xf borderId="0" fillId="0" fontId="63" numFmtId="0" xfId="0" applyAlignment="1" applyFont="1">
      <alignment vertical="top"/>
    </xf>
    <xf borderId="0" fillId="0" fontId="64" numFmtId="3" xfId="0" applyAlignment="1" applyFont="1" applyNumberFormat="1">
      <alignment horizontal="right" vertical="top"/>
    </xf>
    <xf borderId="0" fillId="0" fontId="2" numFmtId="3" xfId="0" applyAlignment="1" applyFont="1" applyNumberFormat="1">
      <alignment vertical="top"/>
    </xf>
    <xf borderId="0" fillId="0" fontId="3" numFmtId="9" xfId="0" applyAlignment="1" applyFont="1" applyNumberFormat="1">
      <alignment horizontal="right" vertical="top"/>
    </xf>
    <xf borderId="0" fillId="0" fontId="3" numFmtId="167" xfId="0" applyAlignment="1" applyFont="1" applyNumberFormat="1">
      <alignment horizontal="right" vertical="top"/>
    </xf>
    <xf borderId="0" fillId="2" fontId="3" numFmtId="3" xfId="0" applyAlignment="1" applyFont="1" applyNumberFormat="1">
      <alignment horizontal="right" vertical="bottom"/>
    </xf>
    <xf borderId="0" fillId="0" fontId="32" numFmtId="1" xfId="0" applyAlignment="1" applyFont="1" applyNumberFormat="1">
      <alignment vertical="top"/>
    </xf>
    <xf borderId="0" fillId="2" fontId="32" numFmtId="165" xfId="0" applyAlignment="1" applyFont="1" applyNumberFormat="1">
      <alignment horizontal="right" vertical="top"/>
    </xf>
    <xf borderId="0" fillId="2" fontId="61" numFmtId="0" xfId="0" applyAlignment="1" applyFont="1">
      <alignment vertical="top"/>
    </xf>
    <xf borderId="0" fillId="2" fontId="61" numFmtId="3" xfId="0" applyAlignment="1" applyFont="1" applyNumberFormat="1">
      <alignment vertical="top"/>
    </xf>
    <xf borderId="0" fillId="2" fontId="32" numFmtId="1" xfId="0" applyAlignment="1" applyFont="1" applyNumberFormat="1">
      <alignment horizontal="right" vertical="top"/>
    </xf>
    <xf borderId="0" fillId="2" fontId="32" numFmtId="9" xfId="0" applyAlignment="1" applyFont="1" applyNumberFormat="1">
      <alignment horizontal="right" vertical="top"/>
    </xf>
    <xf borderId="0" fillId="2" fontId="32" numFmtId="167" xfId="0" applyAlignment="1" applyFont="1" applyNumberFormat="1">
      <alignment horizontal="right" vertical="top"/>
    </xf>
    <xf borderId="0" fillId="0" fontId="2" numFmtId="3" xfId="0" applyAlignment="1" applyFont="1" applyNumberFormat="1">
      <alignment shrinkToFit="0" vertical="top" wrapText="1"/>
    </xf>
    <xf borderId="0" fillId="2" fontId="3" numFmtId="166" xfId="0" applyAlignment="1" applyFont="1" applyNumberFormat="1">
      <alignment horizontal="right" vertical="top"/>
    </xf>
    <xf borderId="5" fillId="2" fontId="3" numFmtId="0" xfId="0" applyAlignment="1" applyBorder="1" applyFont="1">
      <alignment horizontal="right" vertical="top"/>
    </xf>
    <xf borderId="5" fillId="0" fontId="3" numFmtId="0" xfId="0" applyAlignment="1" applyBorder="1" applyFont="1">
      <alignment horizontal="right" vertical="top"/>
    </xf>
    <xf borderId="0" fillId="0" fontId="2" numFmtId="0" xfId="0" applyAlignment="1" applyFont="1">
      <alignment shrinkToFit="0" vertical="top" wrapText="1"/>
    </xf>
    <xf borderId="0" fillId="2" fontId="3" numFmtId="167" xfId="0" applyAlignment="1" applyFont="1" applyNumberFormat="1">
      <alignment horizontal="right" vertical="top"/>
    </xf>
    <xf borderId="0" fillId="2" fontId="2" numFmtId="3" xfId="0" applyAlignment="1" applyFont="1" applyNumberFormat="1">
      <alignment vertical="top"/>
    </xf>
    <xf borderId="0" fillId="2" fontId="3" numFmtId="167" xfId="0" applyAlignment="1" applyFont="1" applyNumberFormat="1">
      <alignment horizontal="right" shrinkToFit="0" vertical="top" wrapText="1"/>
    </xf>
    <xf borderId="0" fillId="2" fontId="65" numFmtId="0" xfId="0" applyAlignment="1" applyFont="1">
      <alignment vertical="top"/>
    </xf>
    <xf borderId="0" fillId="4" fontId="2" numFmtId="3" xfId="0" applyAlignment="1" applyFont="1" applyNumberFormat="1">
      <alignment shrinkToFit="0" vertical="top" wrapText="1"/>
    </xf>
    <xf borderId="5" fillId="0" fontId="3" numFmtId="167" xfId="0" applyAlignment="1" applyBorder="1" applyFont="1" applyNumberFormat="1">
      <alignment horizontal="right" vertical="top"/>
    </xf>
    <xf borderId="0" fillId="2" fontId="2" numFmtId="0" xfId="0" applyAlignment="1" applyFont="1">
      <alignment vertical="top"/>
    </xf>
    <xf borderId="5" fillId="2" fontId="3" numFmtId="167" xfId="0" applyAlignment="1" applyBorder="1" applyFont="1" applyNumberFormat="1">
      <alignment horizontal="right" shrinkToFit="0" vertical="top" wrapText="1"/>
    </xf>
    <xf borderId="0" fillId="5" fontId="2" numFmtId="3" xfId="0" applyAlignment="1" applyFont="1" applyNumberFormat="1">
      <alignment shrinkToFit="0" vertical="top" wrapText="1"/>
    </xf>
    <xf borderId="0" fillId="2" fontId="2" numFmtId="3" xfId="0" applyAlignment="1" applyFont="1" applyNumberFormat="1">
      <alignment shrinkToFit="0" vertical="top" wrapText="1"/>
    </xf>
    <xf borderId="0" fillId="2" fontId="2" numFmtId="0" xfId="0" applyAlignment="1" applyFont="1">
      <alignment shrinkToFit="0" vertical="top" wrapText="1"/>
    </xf>
    <xf borderId="0" fillId="5" fontId="2" numFmtId="0" xfId="0" applyAlignment="1" applyFont="1">
      <alignment shrinkToFit="0" vertical="top" wrapText="1"/>
    </xf>
    <xf borderId="0" fillId="2" fontId="32" numFmtId="10" xfId="0" applyAlignment="1" applyFont="1" applyNumberFormat="1">
      <alignment horizontal="right" vertical="top"/>
    </xf>
    <xf borderId="0" fillId="2" fontId="3" numFmtId="168" xfId="0" applyAlignment="1" applyFont="1" applyNumberFormat="1">
      <alignment vertical="top"/>
    </xf>
    <xf borderId="0" fillId="2" fontId="66" numFmtId="0" xfId="0" applyAlignment="1" applyFont="1">
      <alignment vertical="top"/>
    </xf>
    <xf borderId="0" fillId="2" fontId="32" numFmtId="9" xfId="0" applyAlignment="1" applyFont="1" applyNumberFormat="1">
      <alignment vertical="top"/>
    </xf>
    <xf borderId="0" fillId="2" fontId="3" numFmtId="165" xfId="0" applyAlignment="1" applyFont="1" applyNumberFormat="1">
      <alignment vertical="top"/>
    </xf>
    <xf borderId="0" fillId="2" fontId="32" numFmtId="10" xfId="0" applyAlignment="1" applyFont="1" applyNumberFormat="1">
      <alignment vertical="top"/>
    </xf>
    <xf borderId="0" fillId="2" fontId="67" numFmtId="3" xfId="0" applyAlignment="1" applyFont="1" applyNumberFormat="1">
      <alignment shrinkToFit="0" vertical="top" wrapText="1"/>
    </xf>
    <xf borderId="0" fillId="2" fontId="68" numFmtId="0" xfId="0" applyAlignment="1" applyFont="1">
      <alignment shrinkToFit="0" vertical="top" wrapText="1"/>
    </xf>
    <xf borderId="0" fillId="2" fontId="69" numFmtId="1" xfId="0" applyAlignment="1" applyFont="1" applyNumberFormat="1">
      <alignment shrinkToFit="0" vertical="top" wrapText="1"/>
    </xf>
    <xf borderId="0" fillId="2" fontId="3" numFmtId="10" xfId="0" applyAlignment="1" applyFont="1" applyNumberFormat="1">
      <alignment horizontal="right" vertical="top"/>
    </xf>
    <xf borderId="0" fillId="2" fontId="3" numFmtId="1" xfId="0" applyAlignment="1" applyFont="1" applyNumberFormat="1">
      <alignment vertical="top"/>
    </xf>
    <xf borderId="0" fillId="2" fontId="32" numFmtId="1" xfId="0" applyAlignment="1" applyFont="1" applyNumberFormat="1">
      <alignment vertical="top"/>
    </xf>
    <xf borderId="0" fillId="0" fontId="70" numFmtId="1" xfId="0" applyAlignment="1" applyFont="1" applyNumberFormat="1">
      <alignment vertical="top"/>
    </xf>
    <xf borderId="0" fillId="2" fontId="71" numFmtId="1" xfId="0" applyAlignment="1" applyFont="1" applyNumberFormat="1">
      <alignment vertical="top"/>
    </xf>
    <xf borderId="0" fillId="2" fontId="72" numFmtId="1" xfId="0" applyAlignment="1" applyFont="1" applyNumberFormat="1">
      <alignment vertical="top"/>
    </xf>
    <xf borderId="0" fillId="2" fontId="73" numFmtId="3" xfId="0" applyAlignment="1" applyFont="1" applyNumberFormat="1">
      <alignment horizontal="right" vertical="top"/>
    </xf>
    <xf borderId="0" fillId="2" fontId="2" numFmtId="1" xfId="0" applyAlignment="1" applyFont="1" applyNumberFormat="1">
      <alignment vertical="top"/>
    </xf>
    <xf borderId="0" fillId="2" fontId="3" numFmtId="0" xfId="0" applyAlignment="1" applyFont="1">
      <alignment shrinkToFit="0" vertical="top" wrapText="1"/>
    </xf>
    <xf borderId="0" fillId="2" fontId="3" numFmtId="1" xfId="0" applyAlignment="1" applyFont="1" applyNumberFormat="1">
      <alignment shrinkToFit="0" vertical="top" wrapText="1"/>
    </xf>
    <xf borderId="0" fillId="2" fontId="2" numFmtId="1" xfId="0" applyAlignment="1" applyFont="1" applyNumberFormat="1">
      <alignment shrinkToFit="0" vertical="top" wrapText="1"/>
    </xf>
    <xf borderId="0" fillId="2" fontId="3" numFmtId="10" xfId="0" applyAlignment="1" applyFont="1" applyNumberFormat="1">
      <alignment vertical="top"/>
    </xf>
    <xf borderId="0" fillId="2" fontId="2" numFmtId="9" xfId="0" applyAlignment="1" applyFont="1" applyNumberFormat="1">
      <alignment horizontal="right" shrinkToFit="0" vertical="top" wrapText="1"/>
    </xf>
    <xf borderId="0" fillId="2" fontId="2" numFmtId="1" xfId="0" applyAlignment="1" applyFont="1" applyNumberFormat="1">
      <alignment horizontal="right" shrinkToFit="0" vertical="top" wrapText="1"/>
    </xf>
    <xf borderId="0" fillId="2" fontId="2" numFmtId="165" xfId="0" applyAlignment="1" applyFont="1" applyNumberFormat="1">
      <alignment horizontal="right" shrinkToFit="0" vertical="top" wrapText="1"/>
    </xf>
    <xf borderId="5" fillId="2" fontId="2" numFmtId="167" xfId="0" applyAlignment="1" applyBorder="1" applyFont="1" applyNumberFormat="1">
      <alignment horizontal="right" shrinkToFit="0" vertical="top" wrapText="1"/>
    </xf>
    <xf borderId="5" fillId="2" fontId="2" numFmtId="0" xfId="0" applyAlignment="1" applyBorder="1" applyFont="1">
      <alignment horizontal="right" shrinkToFit="0" vertical="top" wrapText="1"/>
    </xf>
    <xf borderId="0" fillId="2" fontId="2" numFmtId="2" xfId="0" applyAlignment="1" applyFont="1" applyNumberFormat="1">
      <alignment horizontal="right" shrinkToFit="0" vertical="top" wrapText="1"/>
    </xf>
    <xf borderId="0" fillId="0" fontId="31" numFmtId="10" xfId="0" applyAlignment="1" applyFont="1" applyNumberFormat="1">
      <alignment horizontal="right" vertical="top"/>
    </xf>
    <xf borderId="5" fillId="2" fontId="32" numFmtId="167" xfId="0" applyAlignment="1" applyBorder="1" applyFont="1" applyNumberFormat="1">
      <alignment horizontal="right" vertical="top"/>
    </xf>
    <xf borderId="5" fillId="2" fontId="3" numFmtId="1" xfId="0" applyAlignment="1" applyBorder="1" applyFont="1" applyNumberFormat="1">
      <alignment horizontal="right" vertical="top"/>
    </xf>
    <xf borderId="5" fillId="2" fontId="3" numFmtId="3" xfId="0" applyAlignment="1" applyBorder="1" applyFont="1" applyNumberFormat="1">
      <alignment horizontal="right" vertical="top"/>
    </xf>
    <xf borderId="5" fillId="0" fontId="32" numFmtId="0" xfId="0" applyAlignment="1" applyBorder="1" applyFont="1">
      <alignment horizontal="right" vertical="top"/>
    </xf>
    <xf borderId="0" fillId="2" fontId="31" numFmtId="166" xfId="0" applyAlignment="1" applyFont="1" applyNumberFormat="1">
      <alignment horizontal="right" vertical="top"/>
    </xf>
    <xf borderId="0" fillId="2" fontId="74" numFmtId="1" xfId="0" applyAlignment="1" applyFont="1" applyNumberFormat="1">
      <alignment vertical="top"/>
    </xf>
    <xf borderId="0" fillId="0" fontId="31" numFmtId="166" xfId="0" applyAlignment="1" applyFont="1" applyNumberFormat="1">
      <alignment horizontal="right" vertical="top"/>
    </xf>
    <xf borderId="0" fillId="0" fontId="11" numFmtId="0" xfId="0" applyFont="1"/>
    <xf borderId="0" fillId="0" fontId="11" numFmtId="169" xfId="0" applyFont="1" applyNumberFormat="1"/>
    <xf quotePrefix="1" borderId="0" fillId="0" fontId="1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boxofficemojo.com/title/tt1431045/?ref_=bo_cso_table_105" TargetMode="External"/><Relationship Id="rId194" Type="http://schemas.openxmlformats.org/officeDocument/2006/relationships/hyperlink" Target="https://www.boxofficemojo.com/title/tt0120647/?ref_=bo_cso_table_98" TargetMode="External"/><Relationship Id="rId193" Type="http://schemas.openxmlformats.org/officeDocument/2006/relationships/hyperlink" Target="https://www.boxofficemojo.com/year/world/2018/?ref_=bo_cso_table_104" TargetMode="External"/><Relationship Id="rId192" Type="http://schemas.openxmlformats.org/officeDocument/2006/relationships/hyperlink" Target="https://www.boxofficemojo.com/title/tt5463162/?ref_=bo_cso_table_104" TargetMode="External"/><Relationship Id="rId191" Type="http://schemas.openxmlformats.org/officeDocument/2006/relationships/hyperlink" Target="https://www.boxofficemojo.com/year/world/2016/?ref_=bo_cso_table_105" TargetMode="External"/><Relationship Id="rId187" Type="http://schemas.openxmlformats.org/officeDocument/2006/relationships/hyperlink" Target="https://en.wikipedia.org/wiki/Dances_with_Wolves" TargetMode="External"/><Relationship Id="rId186" Type="http://schemas.openxmlformats.org/officeDocument/2006/relationships/hyperlink" Target="https://www.boxofficemojo.com/year/world/1990/?ref_=bo_cso_table_102" TargetMode="External"/><Relationship Id="rId185" Type="http://schemas.openxmlformats.org/officeDocument/2006/relationships/hyperlink" Target="https://www.boxofficemojo.com/title/tt0099348/?ref_=bo_cso_table_102" TargetMode="External"/><Relationship Id="rId184" Type="http://schemas.openxmlformats.org/officeDocument/2006/relationships/hyperlink" Target="https://en.wikipedia.org/wiki/Crocodile_Dundee" TargetMode="External"/><Relationship Id="rId189" Type="http://schemas.openxmlformats.org/officeDocument/2006/relationships/hyperlink" Target="https://www.boxofficemojo.com/year/world/2014/?ref_=bo_cso_table_131" TargetMode="External"/><Relationship Id="rId188" Type="http://schemas.openxmlformats.org/officeDocument/2006/relationships/hyperlink" Target="https://www.boxofficemojo.com/title/tt2103281/?ref_=bo_cso_table_131" TargetMode="External"/><Relationship Id="rId183" Type="http://schemas.openxmlformats.org/officeDocument/2006/relationships/hyperlink" Target="https://www.boxofficemojo.com/year/world/1986/?ref_=bo_cso_table_136" TargetMode="External"/><Relationship Id="rId182" Type="http://schemas.openxmlformats.org/officeDocument/2006/relationships/hyperlink" Target="https://www.boxofficemojo.com/title/tt0090555/?ref_=bo_cso_table_136" TargetMode="External"/><Relationship Id="rId181" Type="http://schemas.openxmlformats.org/officeDocument/2006/relationships/hyperlink" Target="https://en.wikipedia.org/wiki/Coco_(2017_film)" TargetMode="External"/><Relationship Id="rId180" Type="http://schemas.openxmlformats.org/officeDocument/2006/relationships/hyperlink" Target="https://www.boxofficemojo.com/year/world/2017/?ref_=bo_cso_table_94" TargetMode="External"/><Relationship Id="rId176" Type="http://schemas.openxmlformats.org/officeDocument/2006/relationships/hyperlink" Target="https://en.wikipedia.org/wiki/Cinderella_(2015_American_film)" TargetMode="External"/><Relationship Id="rId175" Type="http://schemas.openxmlformats.org/officeDocument/2006/relationships/hyperlink" Target="https://www.boxofficemojo.com/year/world/2015/?ref_=bo_cso_table_4" TargetMode="External"/><Relationship Id="rId174" Type="http://schemas.openxmlformats.org/officeDocument/2006/relationships/hyperlink" Target="https://www.boxofficemojo.com/title/tt1661199/?ref_=bo_cso_table_4" TargetMode="External"/><Relationship Id="rId173" Type="http://schemas.openxmlformats.org/officeDocument/2006/relationships/hyperlink" Target="https://en.wikipedia.org/wiki/Chicken_Little_(2005_film)" TargetMode="External"/><Relationship Id="rId179" Type="http://schemas.openxmlformats.org/officeDocument/2006/relationships/hyperlink" Target="https://www.boxofficemojo.com/title/tt2380307/?ref_=bo_cso_table_94" TargetMode="External"/><Relationship Id="rId178" Type="http://schemas.openxmlformats.org/officeDocument/2006/relationships/hyperlink" Target="https://www.boxofficemojo.com/year/world/2010/?ref_=bo_cso_table_34" TargetMode="External"/><Relationship Id="rId177" Type="http://schemas.openxmlformats.org/officeDocument/2006/relationships/hyperlink" Target="https://www.boxofficemojo.com/title/tt0800320/?ref_=bo_cso_table_34" TargetMode="External"/><Relationship Id="rId198" Type="http://schemas.openxmlformats.org/officeDocument/2006/relationships/hyperlink" Target="https://www.boxofficemojo.com/year/world/2010/?ref_=bo_cso_table_3" TargetMode="External"/><Relationship Id="rId197" Type="http://schemas.openxmlformats.org/officeDocument/2006/relationships/hyperlink" Target="https://www.boxofficemojo.com/title/tt1323594/?ref_=bo_cso_table_3" TargetMode="External"/><Relationship Id="rId196" Type="http://schemas.openxmlformats.org/officeDocument/2006/relationships/hyperlink" Target="https://en.wikipedia.org/wiki/Deep_Impact_(film)" TargetMode="External"/><Relationship Id="rId195" Type="http://schemas.openxmlformats.org/officeDocument/2006/relationships/hyperlink" Target="https://www.boxofficemojo.com/year/world/1998/?ref_=bo_cso_table_98" TargetMode="External"/><Relationship Id="rId199" Type="http://schemas.openxmlformats.org/officeDocument/2006/relationships/hyperlink" Target="https://www.boxofficemojo.com/title/tt1690953/?ref_=bo_cso_table_53" TargetMode="External"/><Relationship Id="rId150" Type="http://schemas.openxmlformats.org/officeDocument/2006/relationships/hyperlink" Target="https://www.boxofficemojo.com/title/tt4154664/?ref_=bo_cso_table_28" TargetMode="External"/><Relationship Id="rId392" Type="http://schemas.openxmlformats.org/officeDocument/2006/relationships/hyperlink" Target="https://www.boxofficemojo.com/year/world/2006/?ref_=bo_cso_table_146" TargetMode="External"/><Relationship Id="rId391" Type="http://schemas.openxmlformats.org/officeDocument/2006/relationships/hyperlink" Target="https://www.boxofficemojo.com/title/tt0438097/?ref_=bo_cso_table_146" TargetMode="External"/><Relationship Id="rId390" Type="http://schemas.openxmlformats.org/officeDocument/2006/relationships/hyperlink" Target="https://en.wikipedia.org/wiki/Ice_Age:_Dawn_of_the_Dinosaurs" TargetMode="External"/><Relationship Id="rId1" Type="http://schemas.openxmlformats.org/officeDocument/2006/relationships/hyperlink" Target="https://www.boxofficemojo.com/title/tt0416449/?ref_=bo_cso_table_69" TargetMode="External"/><Relationship Id="rId2" Type="http://schemas.openxmlformats.org/officeDocument/2006/relationships/hyperlink" Target="https://www.boxofficemojo.com/year/world/2007/?ref_=bo_cso_table_69" TargetMode="External"/><Relationship Id="rId3" Type="http://schemas.openxmlformats.org/officeDocument/2006/relationships/hyperlink" Target="https://www.boxofficemojo.com/title/tt8579674/?ref_=bo_cso_table_150" TargetMode="External"/><Relationship Id="rId149" Type="http://schemas.openxmlformats.org/officeDocument/2006/relationships/hyperlink" Target="https://www.boxofficemojo.com/year/world/2014/?ref_=bo_cso_table_128" TargetMode="External"/><Relationship Id="rId4" Type="http://schemas.openxmlformats.org/officeDocument/2006/relationships/hyperlink" Target="https://www.boxofficemojo.com/year/world/2019/?ref_=bo_cso_table_150" TargetMode="External"/><Relationship Id="rId148" Type="http://schemas.openxmlformats.org/officeDocument/2006/relationships/hyperlink" Target="https://www.boxofficemojo.com/title/tt1843866/?ref_=bo_cso_table_128" TargetMode="External"/><Relationship Id="rId1090" Type="http://schemas.openxmlformats.org/officeDocument/2006/relationships/hyperlink" Target="https://www.boxofficemojo.com/title/tt0363771/?ref_=bo_cso_table_121" TargetMode="External"/><Relationship Id="rId1091" Type="http://schemas.openxmlformats.org/officeDocument/2006/relationships/hyperlink" Target="https://www.boxofficemojo.com/year/world/2005/?ref_=bo_cso_table_121" TargetMode="External"/><Relationship Id="rId1092" Type="http://schemas.openxmlformats.org/officeDocument/2006/relationships/hyperlink" Target="https://en.wikipedia.org/wiki/The_Chronicles_of_Narnia:_The_Lion,_the_Witch_and_the_Wardrobe" TargetMode="External"/><Relationship Id="rId1093" Type="http://schemas.openxmlformats.org/officeDocument/2006/relationships/hyperlink" Target="https://www.boxofficemojo.com/title/tt1482459/?ref_=bo_cso_table_99" TargetMode="External"/><Relationship Id="rId1094" Type="http://schemas.openxmlformats.org/officeDocument/2006/relationships/hyperlink" Target="https://www.boxofficemojo.com/year/world/2012/?ref_=bo_cso_table_99" TargetMode="External"/><Relationship Id="rId9" Type="http://schemas.openxmlformats.org/officeDocument/2006/relationships/hyperlink" Target="https://www.boxofficemojo.com/year/world/1996/?ref_=bo_cso_table_151" TargetMode="External"/><Relationship Id="rId143" Type="http://schemas.openxmlformats.org/officeDocument/2006/relationships/hyperlink" Target="https://www.google.com/search?q=bumblebee+movie+budget&amp;oq=bumblebee+movie+budget&amp;aqs=chrome..69i57j0i390l3.3975j0j4&amp;sourceid=chrome&amp;ie=UTF-8" TargetMode="External"/><Relationship Id="rId385" Type="http://schemas.openxmlformats.org/officeDocument/2006/relationships/hyperlink" Target="https://www.boxofficemojo.com/title/tt1667889/?ref_=bo_cso_table_76" TargetMode="External"/><Relationship Id="rId1095" Type="http://schemas.openxmlformats.org/officeDocument/2006/relationships/hyperlink" Target="https://en.wikipedia.org/wiki/The_Lorax_(film)" TargetMode="External"/><Relationship Id="rId142" Type="http://schemas.openxmlformats.org/officeDocument/2006/relationships/hyperlink" Target="https://www.boxofficemojo.com/year/world/2018/?ref_=bo_cso_table_59" TargetMode="External"/><Relationship Id="rId384" Type="http://schemas.openxmlformats.org/officeDocument/2006/relationships/hyperlink" Target="https://en.wikipedia.org/wiki/Ice_Age:_Collision_Course" TargetMode="External"/><Relationship Id="rId1096" Type="http://schemas.openxmlformats.org/officeDocument/2006/relationships/hyperlink" Target="https://www.boxofficemojo.com/title/tt0119567/?ref_=bo_cso_table_169" TargetMode="External"/><Relationship Id="rId141" Type="http://schemas.openxmlformats.org/officeDocument/2006/relationships/hyperlink" Target="https://www.boxofficemojo.com/title/tt4701182/?ref_=bo_cso_table_59" TargetMode="External"/><Relationship Id="rId383" Type="http://schemas.openxmlformats.org/officeDocument/2006/relationships/hyperlink" Target="https://www.boxofficemojo.com/year/world/2016/?ref_=bo_cso_table_118" TargetMode="External"/><Relationship Id="rId1097" Type="http://schemas.openxmlformats.org/officeDocument/2006/relationships/hyperlink" Target="https://www.boxofficemojo.com/year/world/1997/?ref_=bo_cso_table_169" TargetMode="External"/><Relationship Id="rId140" Type="http://schemas.openxmlformats.org/officeDocument/2006/relationships/hyperlink" Target="https://en.wikipedia.org/wiki/Bruce_Almighty" TargetMode="External"/><Relationship Id="rId382" Type="http://schemas.openxmlformats.org/officeDocument/2006/relationships/hyperlink" Target="https://www.boxofficemojo.com/title/tt3416828/?ref_=bo_cso_table_118" TargetMode="External"/><Relationship Id="rId1098" Type="http://schemas.openxmlformats.org/officeDocument/2006/relationships/hyperlink" Target="https://en.wikipedia.org/wiki/The_Lost_World:_Jurassic_Park" TargetMode="External"/><Relationship Id="rId5" Type="http://schemas.openxmlformats.org/officeDocument/2006/relationships/hyperlink" Target="https://www.nytimes.com/2020/01/12/movies/1917-box-office-no-1.html" TargetMode="External"/><Relationship Id="rId147" Type="http://schemas.openxmlformats.org/officeDocument/2006/relationships/hyperlink" Target="https://www.boxofficemojo.com/year/world/2011/?ref_=bo_cso_table_176" TargetMode="External"/><Relationship Id="rId389" Type="http://schemas.openxmlformats.org/officeDocument/2006/relationships/hyperlink" Target="https://www.boxofficemojo.com/year/world/2009/?ref_=bo_cso_table_73" TargetMode="External"/><Relationship Id="rId1099" Type="http://schemas.openxmlformats.org/officeDocument/2006/relationships/hyperlink" Target="https://www.boxofficemojo.com/title/tt3659388/?ref_=bo_cso_table_160" TargetMode="External"/><Relationship Id="rId6" Type="http://schemas.openxmlformats.org/officeDocument/2006/relationships/hyperlink" Target="https://www.boxofficemojo.com/title/tt1190080/?ref_=bo_cso_table_100" TargetMode="External"/><Relationship Id="rId146" Type="http://schemas.openxmlformats.org/officeDocument/2006/relationships/hyperlink" Target="https://www.boxofficemojo.com/title/tt0458339/?ref_=bo_cso_table_176" TargetMode="External"/><Relationship Id="rId388" Type="http://schemas.openxmlformats.org/officeDocument/2006/relationships/hyperlink" Target="https://www.boxofficemojo.com/title/tt1080016/?ref_=bo_cso_table_73" TargetMode="External"/><Relationship Id="rId7" Type="http://schemas.openxmlformats.org/officeDocument/2006/relationships/hyperlink" Target="https://www.boxofficemojo.com/year/world/2009/?ref_=bo_cso_table_100" TargetMode="External"/><Relationship Id="rId145" Type="http://schemas.openxmlformats.org/officeDocument/2006/relationships/hyperlink" Target="https://www.boxofficemojo.com/year/world/2016/?ref_=bo_cso_table_24" TargetMode="External"/><Relationship Id="rId387" Type="http://schemas.openxmlformats.org/officeDocument/2006/relationships/hyperlink" Target="https://en.wikipedia.org/wiki/Ice_Age:_Continental_Drift" TargetMode="External"/><Relationship Id="rId8" Type="http://schemas.openxmlformats.org/officeDocument/2006/relationships/hyperlink" Target="https://www.boxofficemojo.com/title/tt0115433/?ref_=bo_cso_table_151" TargetMode="External"/><Relationship Id="rId144" Type="http://schemas.openxmlformats.org/officeDocument/2006/relationships/hyperlink" Target="https://www.boxofficemojo.com/title/tt3498820/?ref_=bo_cso_table_24" TargetMode="External"/><Relationship Id="rId386" Type="http://schemas.openxmlformats.org/officeDocument/2006/relationships/hyperlink" Target="https://www.boxofficemojo.com/year/world/2012/?ref_=bo_cso_table_76" TargetMode="External"/><Relationship Id="rId381" Type="http://schemas.openxmlformats.org/officeDocument/2006/relationships/hyperlink" Target="https://en.wikipedia.org/wiki/Ice_Age_(2002_film)" TargetMode="External"/><Relationship Id="rId380" Type="http://schemas.openxmlformats.org/officeDocument/2006/relationships/hyperlink" Target="https://www.boxofficemojo.com/year/world/2002/?ref_=bo_cso_table_155" TargetMode="External"/><Relationship Id="rId139" Type="http://schemas.openxmlformats.org/officeDocument/2006/relationships/hyperlink" Target="https://www.boxofficemojo.com/year/world/2003/?ref_=bo_cso_table_41" TargetMode="External"/><Relationship Id="rId138" Type="http://schemas.openxmlformats.org/officeDocument/2006/relationships/hyperlink" Target="https://www.boxofficemojo.com/title/tt0315327/?ref_=bo_cso_table_41" TargetMode="External"/><Relationship Id="rId137" Type="http://schemas.openxmlformats.org/officeDocument/2006/relationships/hyperlink" Target="https://www.boxofficemojo.com/year/world/2012/?ref_=bo_cso_table_7" TargetMode="External"/><Relationship Id="rId379" Type="http://schemas.openxmlformats.org/officeDocument/2006/relationships/hyperlink" Target="https://www.boxofficemojo.com/title/tt0268380/?ref_=bo_cso_table_155" TargetMode="External"/><Relationship Id="rId1080" Type="http://schemas.openxmlformats.org/officeDocument/2006/relationships/hyperlink" Target="https://en.wikipedia.org/wiki/The_Lego_Batman_Movie" TargetMode="External"/><Relationship Id="rId1081" Type="http://schemas.openxmlformats.org/officeDocument/2006/relationships/hyperlink" Target="https://www.boxofficemojo.com/title/tt1490017/?ref_=bo_cso_table_58" TargetMode="External"/><Relationship Id="rId1082" Type="http://schemas.openxmlformats.org/officeDocument/2006/relationships/hyperlink" Target="https://www.boxofficemojo.com/year/world/2014/?ref_=bo_cso_table_58" TargetMode="External"/><Relationship Id="rId1083" Type="http://schemas.openxmlformats.org/officeDocument/2006/relationships/hyperlink" Target="https://en.wikipedia.org/wiki/The_Lego_Movie" TargetMode="External"/><Relationship Id="rId132" Type="http://schemas.openxmlformats.org/officeDocument/2006/relationships/hyperlink" Target="https://www.boxofficemojo.com/title/tt1727824/?ref_=bo_cso_table_66" TargetMode="External"/><Relationship Id="rId374" Type="http://schemas.openxmlformats.org/officeDocument/2006/relationships/hyperlink" Target="https://www.boxofficemojo.com/year/world/2007/?ref_=bo_cso_table_183" TargetMode="External"/><Relationship Id="rId1084" Type="http://schemas.openxmlformats.org/officeDocument/2006/relationships/hyperlink" Target="https://www.boxofficemojo.com/title/tt6105098/?ref_=bo_cso_table_8" TargetMode="External"/><Relationship Id="rId131" Type="http://schemas.openxmlformats.org/officeDocument/2006/relationships/hyperlink" Target="https://en.wikipedia.org/wiki/Black_Widow_(2021_film)" TargetMode="External"/><Relationship Id="rId373" Type="http://schemas.openxmlformats.org/officeDocument/2006/relationships/hyperlink" Target="https://www.boxofficemojo.com/title/tt0480249/?ref_=bo_cso_table_183" TargetMode="External"/><Relationship Id="rId1085" Type="http://schemas.openxmlformats.org/officeDocument/2006/relationships/hyperlink" Target="https://www.boxofficemojo.com/year/world/2019/?ref_=bo_cso_table_8" TargetMode="External"/><Relationship Id="rId130" Type="http://schemas.openxmlformats.org/officeDocument/2006/relationships/hyperlink" Target="https://www.boxofficemojo.com/year/world/2021/?ref_=bo_cso_table_158" TargetMode="External"/><Relationship Id="rId372" Type="http://schemas.openxmlformats.org/officeDocument/2006/relationships/hyperlink" Target="https://www.boxofficemojo.com/year/world/2019/?ref_=bo_cso_table_17" TargetMode="External"/><Relationship Id="rId1086" Type="http://schemas.openxmlformats.org/officeDocument/2006/relationships/hyperlink" Target="https://en.wikipedia.org/wiki/The_Lion_King_(2019_film)" TargetMode="External"/><Relationship Id="rId371" Type="http://schemas.openxmlformats.org/officeDocument/2006/relationships/hyperlink" Target="https://www.boxofficemojo.com/title/tt2386490/?ref_=bo_cso_table_17" TargetMode="External"/><Relationship Id="rId1087" Type="http://schemas.openxmlformats.org/officeDocument/2006/relationships/hyperlink" Target="https://www.boxofficemojo.com/title/tt0110357/?ref_=bo_cso_table_39" TargetMode="External"/><Relationship Id="rId136" Type="http://schemas.openxmlformats.org/officeDocument/2006/relationships/hyperlink" Target="https://www.boxofficemojo.com/title/tt1217209/?ref_=bo_cso_table_7" TargetMode="External"/><Relationship Id="rId378" Type="http://schemas.openxmlformats.org/officeDocument/2006/relationships/hyperlink" Target="https://en.wikipedia.org/wiki/I,_Robot_(film)" TargetMode="External"/><Relationship Id="rId1088" Type="http://schemas.openxmlformats.org/officeDocument/2006/relationships/hyperlink" Target="https://www.boxofficemojo.com/year/world/1994/?ref_=bo_cso_table_39" TargetMode="External"/><Relationship Id="rId135" Type="http://schemas.openxmlformats.org/officeDocument/2006/relationships/hyperlink" Target="https://www.boxofficemojo.com/year/world/2008/?ref_=bo_cso_table_171" TargetMode="External"/><Relationship Id="rId377" Type="http://schemas.openxmlformats.org/officeDocument/2006/relationships/hyperlink" Target="https://www.boxofficemojo.com/year/world/2004/?ref_=bo_cso_table_84" TargetMode="External"/><Relationship Id="rId1089" Type="http://schemas.openxmlformats.org/officeDocument/2006/relationships/hyperlink" Target="https://en.wikipedia.org/wiki/The_Lion_King" TargetMode="External"/><Relationship Id="rId134" Type="http://schemas.openxmlformats.org/officeDocument/2006/relationships/hyperlink" Target="https://www.boxofficemojo.com/title/tt0397892/?ref_=bo_cso_table_171" TargetMode="External"/><Relationship Id="rId376" Type="http://schemas.openxmlformats.org/officeDocument/2006/relationships/hyperlink" Target="https://www.boxofficemojo.com/title/tt0343818/?ref_=bo_cso_table_84" TargetMode="External"/><Relationship Id="rId133" Type="http://schemas.openxmlformats.org/officeDocument/2006/relationships/hyperlink" Target="https://www.boxofficemojo.com/year/world/2018/?ref_=bo_cso_table_66" TargetMode="External"/><Relationship Id="rId375" Type="http://schemas.openxmlformats.org/officeDocument/2006/relationships/hyperlink" Target="https://en.wikipedia.org/wiki/I_Am_Legend_(film)" TargetMode="External"/><Relationship Id="rId172" Type="http://schemas.openxmlformats.org/officeDocument/2006/relationships/hyperlink" Target="https://www.boxofficemojo.com/year/world/2005/?ref_=bo_cso_table_162" TargetMode="External"/><Relationship Id="rId171" Type="http://schemas.openxmlformats.org/officeDocument/2006/relationships/hyperlink" Target="https://www.boxofficemojo.com/title/tt0371606/?ref_=bo_cso_table_162" TargetMode="External"/><Relationship Id="rId170" Type="http://schemas.openxmlformats.org/officeDocument/2006/relationships/hyperlink" Target="https://en.wikipedia.org/wiki/Charlie_and_the_Chocolate_Factory_(film)" TargetMode="External"/><Relationship Id="rId165" Type="http://schemas.openxmlformats.org/officeDocument/2006/relationships/hyperlink" Target="https://www.boxofficemojo.com/title/tt0264464/?ref_=bo_cso_table_90" TargetMode="External"/><Relationship Id="rId164" Type="http://schemas.openxmlformats.org/officeDocument/2006/relationships/hyperlink" Target="https://en.wikipedia.org/wiki/Cast_Away" TargetMode="External"/><Relationship Id="rId163" Type="http://schemas.openxmlformats.org/officeDocument/2006/relationships/hyperlink" Target="https://www.boxofficemojo.com/year/world/2000/?ref_=bo_cso_table_94" TargetMode="External"/><Relationship Id="rId162" Type="http://schemas.openxmlformats.org/officeDocument/2006/relationships/hyperlink" Target="https://www.boxofficemojo.com/title/tt0162222/?ref_=bo_cso_table_94" TargetMode="External"/><Relationship Id="rId169" Type="http://schemas.openxmlformats.org/officeDocument/2006/relationships/hyperlink" Target="https://www.boxofficemojo.com/year/world/2005/?ref_=bo_cso_table_49" TargetMode="External"/><Relationship Id="rId168" Type="http://schemas.openxmlformats.org/officeDocument/2006/relationships/hyperlink" Target="https://www.boxofficemojo.com/title/tt0367594/?ref_=bo_cso_table_49" TargetMode="External"/><Relationship Id="rId167" Type="http://schemas.openxmlformats.org/officeDocument/2006/relationships/hyperlink" Target="https://www.google.com/search?q=Catch+Me+If+You+Can+budget&amp;oq=catch+me+&amp;aqs=chrome.0.69i59j46i512j69i57j46i433i512j46i512l2j0i512j46i512j46i131i433i512j0i271.1930j0j4&amp;sourceid=chrome&amp;ie=UTF-8" TargetMode="External"/><Relationship Id="rId166" Type="http://schemas.openxmlformats.org/officeDocument/2006/relationships/hyperlink" Target="https://www.boxofficemojo.com/year/world/2002/?ref_=bo_cso_table_90" TargetMode="External"/><Relationship Id="rId161" Type="http://schemas.openxmlformats.org/officeDocument/2006/relationships/hyperlink" Target="https://www.imdb.com/title/tt0381061/" TargetMode="External"/><Relationship Id="rId160" Type="http://schemas.openxmlformats.org/officeDocument/2006/relationships/hyperlink" Target="https://www.boxofficemojo.com/year/world/2006/?ref_=bo_cso_table_170" TargetMode="External"/><Relationship Id="rId159" Type="http://schemas.openxmlformats.org/officeDocument/2006/relationships/hyperlink" Target="https://www.boxofficemojo.com/title/tt0381061/?ref_=bo_cso_table_170" TargetMode="External"/><Relationship Id="rId154" Type="http://schemas.openxmlformats.org/officeDocument/2006/relationships/hyperlink" Target="https://en.wikipedia.org/wiki/Cars_(film)" TargetMode="External"/><Relationship Id="rId396" Type="http://schemas.openxmlformats.org/officeDocument/2006/relationships/hyperlink" Target="https://www.google.com/search?q=inception+budget&amp;oq=inception+budget&amp;aqs=chrome..69i57j0i512l3j0i22i30j0i15i22i30j0i22i30l2j0i390l2.1869j1j4&amp;sourceid=chrome&amp;ie=UTF-8" TargetMode="External"/><Relationship Id="rId153" Type="http://schemas.openxmlformats.org/officeDocument/2006/relationships/hyperlink" Target="https://www.boxofficemojo.com/year/world/2006/?ref_=bo_cso_table_64" TargetMode="External"/><Relationship Id="rId395" Type="http://schemas.openxmlformats.org/officeDocument/2006/relationships/hyperlink" Target="https://www.boxofficemojo.com/year/world/2010/?ref_=bo_cso_table_86" TargetMode="External"/><Relationship Id="rId152" Type="http://schemas.openxmlformats.org/officeDocument/2006/relationships/hyperlink" Target="https://www.boxofficemojo.com/title/tt0317219/?ref_=bo_cso_table_64" TargetMode="External"/><Relationship Id="rId394" Type="http://schemas.openxmlformats.org/officeDocument/2006/relationships/hyperlink" Target="https://www.boxofficemojo.com/title/tt1375666/?ref_=bo_cso_table_86" TargetMode="External"/><Relationship Id="rId151" Type="http://schemas.openxmlformats.org/officeDocument/2006/relationships/hyperlink" Target="https://www.boxofficemojo.com/year/world/2019/?ref_=bo_cso_table_28" TargetMode="External"/><Relationship Id="rId393" Type="http://schemas.openxmlformats.org/officeDocument/2006/relationships/hyperlink" Target="https://en.wikipedia.org/wiki/Ice_Age:_The_Meltdown" TargetMode="External"/><Relationship Id="rId158" Type="http://schemas.openxmlformats.org/officeDocument/2006/relationships/hyperlink" Target="https://www.boxofficemojo.com/year/world/2017/?ref_=bo_cso_table_153" TargetMode="External"/><Relationship Id="rId157" Type="http://schemas.openxmlformats.org/officeDocument/2006/relationships/hyperlink" Target="https://www.boxofficemojo.com/title/tt3606752/?ref_=bo_cso_table_153" TargetMode="External"/><Relationship Id="rId399" Type="http://schemas.openxmlformats.org/officeDocument/2006/relationships/hyperlink" Target="https://en.wikipedia.org/wiki/Incredibles_2" TargetMode="External"/><Relationship Id="rId156" Type="http://schemas.openxmlformats.org/officeDocument/2006/relationships/hyperlink" Target="https://www.boxofficemojo.com/year/world/2011/?ref_=bo_cso_table_191" TargetMode="External"/><Relationship Id="rId398" Type="http://schemas.openxmlformats.org/officeDocument/2006/relationships/hyperlink" Target="https://www.boxofficemojo.com/year/world/2018/?ref_=bo_cso_table_20" TargetMode="External"/><Relationship Id="rId155" Type="http://schemas.openxmlformats.org/officeDocument/2006/relationships/hyperlink" Target="https://www.boxofficemojo.com/title/tt1216475/?ref_=bo_cso_table_191" TargetMode="External"/><Relationship Id="rId397" Type="http://schemas.openxmlformats.org/officeDocument/2006/relationships/hyperlink" Target="https://www.boxofficemojo.com/title/tt3606756/?ref_=bo_cso_table_20" TargetMode="External"/><Relationship Id="rId808" Type="http://schemas.openxmlformats.org/officeDocument/2006/relationships/hyperlink" Target="https://en.wikipedia.org/wiki/Shark_Tale" TargetMode="External"/><Relationship Id="rId807" Type="http://schemas.openxmlformats.org/officeDocument/2006/relationships/hyperlink" Target="https://www.boxofficemojo.com/year/world/2004/?ref_=bo_cso_table_166" TargetMode="External"/><Relationship Id="rId806" Type="http://schemas.openxmlformats.org/officeDocument/2006/relationships/hyperlink" Target="https://www.boxofficemojo.com/title/tt0307453/?ref_=bo_cso_table_166" TargetMode="External"/><Relationship Id="rId805" Type="http://schemas.openxmlformats.org/officeDocument/2006/relationships/hyperlink" Target="https://screenrant.com/shang-chi-movie-budget-cost-mcu-comparison/" TargetMode="External"/><Relationship Id="rId809" Type="http://schemas.openxmlformats.org/officeDocument/2006/relationships/hyperlink" Target="https://www.boxofficemojo.com/title/tt0448115/?ref_=bo_cso_table_185" TargetMode="External"/><Relationship Id="rId800" Type="http://schemas.openxmlformats.org/officeDocument/2006/relationships/hyperlink" Target="https://www.boxofficemojo.com/title/tt1000774/?ref_=bo_cso_table_105" TargetMode="External"/><Relationship Id="rId804" Type="http://schemas.openxmlformats.org/officeDocument/2006/relationships/hyperlink" Target="https://www.boxofficemojo.com/year/world/2021/?ref_=bo_cso_table_91" TargetMode="External"/><Relationship Id="rId803" Type="http://schemas.openxmlformats.org/officeDocument/2006/relationships/hyperlink" Target="https://www.boxofficemojo.com/title/tt9376612/?ref_=bo_cso_table_91" TargetMode="External"/><Relationship Id="rId802" Type="http://schemas.openxmlformats.org/officeDocument/2006/relationships/hyperlink" Target="https://en.wikipedia.org/wiki/Sex_and_the_City_(film)" TargetMode="External"/><Relationship Id="rId801" Type="http://schemas.openxmlformats.org/officeDocument/2006/relationships/hyperlink" Target="https://www.boxofficemojo.com/year/world/2008/?ref_=bo_cso_table_105" TargetMode="External"/><Relationship Id="rId40" Type="http://schemas.openxmlformats.org/officeDocument/2006/relationships/hyperlink" Target="https://www.boxofficemojo.com/year/world/2009/?ref_=bo_cso_table_81" TargetMode="External"/><Relationship Id="rId1334" Type="http://schemas.openxmlformats.org/officeDocument/2006/relationships/hyperlink" Target="https://www.google.com/search?q=x-men+united+budget&amp;oq=x-men+united+budget&amp;aqs=chrome..69i57j0i22i30i625j0i390l5.4951j0j4&amp;sourceid=chrome&amp;ie=UTF-8" TargetMode="External"/><Relationship Id="rId1335" Type="http://schemas.openxmlformats.org/officeDocument/2006/relationships/hyperlink" Target="https://www.boxofficemojo.com/title/tt1293847/?ref_=bo_cso_table_105" TargetMode="External"/><Relationship Id="rId42" Type="http://schemas.openxmlformats.org/officeDocument/2006/relationships/hyperlink" Target="https://www.boxofficemojo.com/year/world/2007/?ref_=bo_cso_table_187" TargetMode="External"/><Relationship Id="rId1336" Type="http://schemas.openxmlformats.org/officeDocument/2006/relationships/hyperlink" Target="https://www.boxofficemojo.com/year/world/2017/?ref_=bo_cso_table_105" TargetMode="External"/><Relationship Id="rId41" Type="http://schemas.openxmlformats.org/officeDocument/2006/relationships/hyperlink" Target="https://www.boxofficemojo.com/title/tt0952640/?ref_=bo_cso_table_187" TargetMode="External"/><Relationship Id="rId1337" Type="http://schemas.openxmlformats.org/officeDocument/2006/relationships/hyperlink" Target="https://en.wikipedia.org/wiki/XXX:_Return_of_Xander_Cage" TargetMode="External"/><Relationship Id="rId44" Type="http://schemas.openxmlformats.org/officeDocument/2006/relationships/hyperlink" Target="https://www.boxofficemojo.com/year/world/2011/?ref_=bo_cso_table_109" TargetMode="External"/><Relationship Id="rId1338" Type="http://schemas.openxmlformats.org/officeDocument/2006/relationships/hyperlink" Target="https://www.boxofficemojo.com/title/tt2948356/?ref_=bo_cso_table_43" TargetMode="External"/><Relationship Id="rId43" Type="http://schemas.openxmlformats.org/officeDocument/2006/relationships/hyperlink" Target="https://www.boxofficemojo.com/title/tt1615918/?ref_=bo_cso_table_109" TargetMode="External"/><Relationship Id="rId1339" Type="http://schemas.openxmlformats.org/officeDocument/2006/relationships/hyperlink" Target="https://www.boxofficemojo.com/year/world/2016/?ref_=bo_cso_table_43" TargetMode="External"/><Relationship Id="rId46" Type="http://schemas.openxmlformats.org/officeDocument/2006/relationships/hyperlink" Target="https://www.boxofficemojo.com/title/tt0169547/?ref_=bo_cso_table_78" TargetMode="External"/><Relationship Id="rId45" Type="http://schemas.openxmlformats.org/officeDocument/2006/relationships/hyperlink" Target="https://en.wikipedia.org/wiki/Alvin_and_the_Chipmunks:_Chipwrecked" TargetMode="External"/><Relationship Id="rId509" Type="http://schemas.openxmlformats.org/officeDocument/2006/relationships/hyperlink" Target="https://en.wikipedia.org/wiki/Lethal_Weapon_3" TargetMode="External"/><Relationship Id="rId508" Type="http://schemas.openxmlformats.org/officeDocument/2006/relationships/hyperlink" Target="https://www.boxofficemojo.com/year/world/1992/?ref_=bo_cso_table_148" TargetMode="External"/><Relationship Id="rId503" Type="http://schemas.openxmlformats.org/officeDocument/2006/relationships/hyperlink" Target="https://en.wikipedia.org/wiki/La_La_Land" TargetMode="External"/><Relationship Id="rId745" Type="http://schemas.openxmlformats.org/officeDocument/2006/relationships/hyperlink" Target="https://www.boxofficemojo.com/year/world/2018/?ref_=bo_cso_table_12" TargetMode="External"/><Relationship Id="rId987" Type="http://schemas.openxmlformats.org/officeDocument/2006/relationships/hyperlink" Target="https://en.wikipedia.org/wiki/The_Dark_Knight" TargetMode="External"/><Relationship Id="rId502" Type="http://schemas.openxmlformats.org/officeDocument/2006/relationships/hyperlink" Target="https://www.boxofficemojo.com/year/world/2016/?ref_=bo_cso_table_53" TargetMode="External"/><Relationship Id="rId744" Type="http://schemas.openxmlformats.org/officeDocument/2006/relationships/hyperlink" Target="https://www.boxofficemojo.com/title/tt5848272/?ref_=bo_cso_table_12" TargetMode="External"/><Relationship Id="rId986" Type="http://schemas.openxmlformats.org/officeDocument/2006/relationships/hyperlink" Target="https://www.boxofficemojo.com/year/world/2008/?ref_=bo_cso_table_50" TargetMode="External"/><Relationship Id="rId501" Type="http://schemas.openxmlformats.org/officeDocument/2006/relationships/hyperlink" Target="https://www.boxofficemojo.com/title/tt3783958/?ref_=bo_cso_table_53" TargetMode="External"/><Relationship Id="rId743" Type="http://schemas.openxmlformats.org/officeDocument/2006/relationships/hyperlink" Target="https://en.wikipedia.org/wiki/Rain_Man" TargetMode="External"/><Relationship Id="rId985" Type="http://schemas.openxmlformats.org/officeDocument/2006/relationships/hyperlink" Target="https://www.boxofficemojo.com/title/tt0468569/?ref_=bo_cso_table_50" TargetMode="External"/><Relationship Id="rId500" Type="http://schemas.openxmlformats.org/officeDocument/2006/relationships/hyperlink" Target="https://en.wikipedia.org/wiki/Kung_Fu_Panda_3" TargetMode="External"/><Relationship Id="rId742" Type="http://schemas.openxmlformats.org/officeDocument/2006/relationships/hyperlink" Target="https://www.boxofficemojo.com/year/world/1988/?ref_=bo_cso_table_81" TargetMode="External"/><Relationship Id="rId984" Type="http://schemas.openxmlformats.org/officeDocument/2006/relationships/hyperlink" Target="https://en.wikipedia.org/wiki/The_Da_Vinci_Code_(film)" TargetMode="External"/><Relationship Id="rId507" Type="http://schemas.openxmlformats.org/officeDocument/2006/relationships/hyperlink" Target="https://www.boxofficemojo.com/title/tt0104714/?ref_=bo_cso_table_148" TargetMode="External"/><Relationship Id="rId749" Type="http://schemas.openxmlformats.org/officeDocument/2006/relationships/hyperlink" Target="https://www.boxofficemojo.com/title/tt0117438/?ref_=bo_cso_table_172" TargetMode="External"/><Relationship Id="rId506" Type="http://schemas.openxmlformats.org/officeDocument/2006/relationships/hyperlink" Target="https://en.wikipedia.org/wiki/Les_Mis%C3%A9rables_(2012_film)" TargetMode="External"/><Relationship Id="rId748" Type="http://schemas.openxmlformats.org/officeDocument/2006/relationships/hyperlink" Target="https://www.boxofficemojo.com/year/world/2018/?ref_=bo_cso_table_95" TargetMode="External"/><Relationship Id="rId505" Type="http://schemas.openxmlformats.org/officeDocument/2006/relationships/hyperlink" Target="https://www.boxofficemojo.com/year/world/2012/?ref_=bo_cso_table_82" TargetMode="External"/><Relationship Id="rId747" Type="http://schemas.openxmlformats.org/officeDocument/2006/relationships/hyperlink" Target="https://www.boxofficemojo.com/title/tt2231461/?ref_=bo_cso_table_95" TargetMode="External"/><Relationship Id="rId989" Type="http://schemas.openxmlformats.org/officeDocument/2006/relationships/hyperlink" Target="https://www.boxofficemojo.com/year/world/2012/?ref_=bo_cso_table_34" TargetMode="External"/><Relationship Id="rId504" Type="http://schemas.openxmlformats.org/officeDocument/2006/relationships/hyperlink" Target="https://www.boxofficemojo.com/title/tt1707386/?ref_=bo_cso_table_82" TargetMode="External"/><Relationship Id="rId746" Type="http://schemas.openxmlformats.org/officeDocument/2006/relationships/hyperlink" Target="https://en.wikipedia.org/wiki/Ralph_Breaks_the_Internet" TargetMode="External"/><Relationship Id="rId988" Type="http://schemas.openxmlformats.org/officeDocument/2006/relationships/hyperlink" Target="https://www.boxofficemojo.com/title/tt1345836/?ref_=bo_cso_table_34" TargetMode="External"/><Relationship Id="rId48" Type="http://schemas.openxmlformats.org/officeDocument/2006/relationships/hyperlink" Target="https://en.wikipedia.org/wiki/American_Beauty_(1999_film)" TargetMode="External"/><Relationship Id="rId47" Type="http://schemas.openxmlformats.org/officeDocument/2006/relationships/hyperlink" Target="https://www.boxofficemojo.com/year/world/1999/?ref_=bo_cso_table_78" TargetMode="External"/><Relationship Id="rId49" Type="http://schemas.openxmlformats.org/officeDocument/2006/relationships/hyperlink" Target="https://www.boxofficemojo.com/title/tt2179136/?ref_=bo_cso_table_198" TargetMode="External"/><Relationship Id="rId741" Type="http://schemas.openxmlformats.org/officeDocument/2006/relationships/hyperlink" Target="https://www.boxofficemojo.com/title/tt0095953/?ref_=bo_cso_table_81" TargetMode="External"/><Relationship Id="rId983" Type="http://schemas.openxmlformats.org/officeDocument/2006/relationships/hyperlink" Target="https://www.boxofficemojo.com/year/world/2006/?ref_=bo_cso_table_113" TargetMode="External"/><Relationship Id="rId1330" Type="http://schemas.openxmlformats.org/officeDocument/2006/relationships/hyperlink" Target="https://www.boxofficemojo.com/year/world/2006/?ref_=bo_cso_table_66" TargetMode="External"/><Relationship Id="rId740" Type="http://schemas.openxmlformats.org/officeDocument/2006/relationships/hyperlink" Target="https://en.wikipedia.org/wiki/Raiders_of_the_Lost_Ark" TargetMode="External"/><Relationship Id="rId982" Type="http://schemas.openxmlformats.org/officeDocument/2006/relationships/hyperlink" Target="https://www.boxofficemojo.com/title/tt0382625/?ref_=bo_cso_table_113" TargetMode="External"/><Relationship Id="rId1331" Type="http://schemas.openxmlformats.org/officeDocument/2006/relationships/hyperlink" Target="https://en.wikipedia.org/wiki/X-Men:_The_Last_Stand" TargetMode="External"/><Relationship Id="rId981" Type="http://schemas.openxmlformats.org/officeDocument/2006/relationships/hyperlink" Target="https://en.wikipedia.org/wiki/The_Curious_Case_of_Benjamin_Button_(film)" TargetMode="External"/><Relationship Id="rId1332" Type="http://schemas.openxmlformats.org/officeDocument/2006/relationships/hyperlink" Target="https://www.boxofficemojo.com/title/tt0290334/?ref_=bo_cso_table_121" TargetMode="External"/><Relationship Id="rId980" Type="http://schemas.openxmlformats.org/officeDocument/2006/relationships/hyperlink" Target="https://www.boxofficemojo.com/year/world/2008/?ref_=bo_cso_table_118" TargetMode="External"/><Relationship Id="rId1333" Type="http://schemas.openxmlformats.org/officeDocument/2006/relationships/hyperlink" Target="https://www.boxofficemojo.com/year/world/2003/?ref_=bo_cso_table_121" TargetMode="External"/><Relationship Id="rId1323" Type="http://schemas.openxmlformats.org/officeDocument/2006/relationships/hyperlink" Target="https://www.boxofficemojo.com/title/tt1877832/?ref_=bo_cso_table_120" TargetMode="External"/><Relationship Id="rId1324" Type="http://schemas.openxmlformats.org/officeDocument/2006/relationships/hyperlink" Target="https://www.boxofficemojo.com/year/world/2014/?ref_=bo_cso_table_120" TargetMode="External"/><Relationship Id="rId31" Type="http://schemas.openxmlformats.org/officeDocument/2006/relationships/hyperlink" Target="https://www.boxofficemojo.com/year/world/2019/?ref_=bo_cso_table_41" TargetMode="External"/><Relationship Id="rId1325" Type="http://schemas.openxmlformats.org/officeDocument/2006/relationships/hyperlink" Target="https://en.wikipedia.org/wiki/X-Men:_Days_of_Future_Past" TargetMode="External"/><Relationship Id="rId30" Type="http://schemas.openxmlformats.org/officeDocument/2006/relationships/hyperlink" Target="https://www.boxofficemojo.com/title/tt6139732/?ref_=bo_cso_table_41" TargetMode="External"/><Relationship Id="rId1326" Type="http://schemas.openxmlformats.org/officeDocument/2006/relationships/hyperlink" Target="https://www.boxofficemojo.com/title/tt1270798/?ref_=bo_cso_table_87" TargetMode="External"/><Relationship Id="rId33" Type="http://schemas.openxmlformats.org/officeDocument/2006/relationships/hyperlink" Target="https://www.boxofficemojo.com/year/world/1992/?ref_=bo_cso_table_27" TargetMode="External"/><Relationship Id="rId1327" Type="http://schemas.openxmlformats.org/officeDocument/2006/relationships/hyperlink" Target="https://www.boxofficemojo.com/year/world/2011/?ref_=bo_cso_table_87" TargetMode="External"/><Relationship Id="rId32" Type="http://schemas.openxmlformats.org/officeDocument/2006/relationships/hyperlink" Target="https://www.boxofficemojo.com/title/tt0103639/?ref_=bo_cso_table_27" TargetMode="External"/><Relationship Id="rId1328" Type="http://schemas.openxmlformats.org/officeDocument/2006/relationships/hyperlink" Target="https://www.imdb.com/title/tt1270798/" TargetMode="External"/><Relationship Id="rId35" Type="http://schemas.openxmlformats.org/officeDocument/2006/relationships/hyperlink" Target="https://www.boxofficemojo.com/title/tt1014759/?ref_=bo_cso_table_47" TargetMode="External"/><Relationship Id="rId1329" Type="http://schemas.openxmlformats.org/officeDocument/2006/relationships/hyperlink" Target="https://www.boxofficemojo.com/title/tt0376994/?ref_=bo_cso_table_66" TargetMode="External"/><Relationship Id="rId34" Type="http://schemas.openxmlformats.org/officeDocument/2006/relationships/hyperlink" Target="https://en.wikipedia.org/wiki/Aladdin_(1992_Disney_film)" TargetMode="External"/><Relationship Id="rId739" Type="http://schemas.openxmlformats.org/officeDocument/2006/relationships/hyperlink" Target="https://www.boxofficemojo.com/year/world/1981/?ref_=bo_cso_table_142" TargetMode="External"/><Relationship Id="rId734" Type="http://schemas.openxmlformats.org/officeDocument/2006/relationships/hyperlink" Target="https://edition.cnn.com/2011/10/31/showbiz/movies/puss-in-boots-box-office-ew/index.html" TargetMode="External"/><Relationship Id="rId976" Type="http://schemas.openxmlformats.org/officeDocument/2006/relationships/hyperlink" Target="https://www.boxofficemojo.com/title/tt0481499/?ref_=bo_cso_table_180" TargetMode="External"/><Relationship Id="rId733" Type="http://schemas.openxmlformats.org/officeDocument/2006/relationships/hyperlink" Target="https://www.boxofficemojo.com/year/world/2011/?ref_=bo_cso_table_193" TargetMode="External"/><Relationship Id="rId975" Type="http://schemas.openxmlformats.org/officeDocument/2006/relationships/hyperlink" Target="https://www.boxofficemojo.com/year/world/2018/?ref_=bo_cso_table_151" TargetMode="External"/><Relationship Id="rId732" Type="http://schemas.openxmlformats.org/officeDocument/2006/relationships/hyperlink" Target="https://www.boxofficemojo.com/title/tt0448694/?ref_=bo_cso_table_193" TargetMode="External"/><Relationship Id="rId974" Type="http://schemas.openxmlformats.org/officeDocument/2006/relationships/hyperlink" Target="https://www.boxofficemojo.com/title/tt4123430/?ref_=bo_cso_table_151" TargetMode="External"/><Relationship Id="rId731" Type="http://schemas.openxmlformats.org/officeDocument/2006/relationships/hyperlink" Target="https://en.wikipedia.org/wiki/Prometheus_(2012_film)" TargetMode="External"/><Relationship Id="rId973" Type="http://schemas.openxmlformats.org/officeDocument/2006/relationships/hyperlink" Target="https://en.wikipedia.org/wiki/The_Conjuring_2" TargetMode="External"/><Relationship Id="rId738" Type="http://schemas.openxmlformats.org/officeDocument/2006/relationships/hyperlink" Target="https://www.boxofficemojo.com/title/tt0082971/?ref_=bo_cso_table_142" TargetMode="External"/><Relationship Id="rId737" Type="http://schemas.openxmlformats.org/officeDocument/2006/relationships/hyperlink" Target="https://en.wikipedia.org/wiki/Quantum_of_Solace" TargetMode="External"/><Relationship Id="rId979" Type="http://schemas.openxmlformats.org/officeDocument/2006/relationships/hyperlink" Target="https://www.boxofficemojo.com/title/tt0421715/?ref_=bo_cso_table_118" TargetMode="External"/><Relationship Id="rId736" Type="http://schemas.openxmlformats.org/officeDocument/2006/relationships/hyperlink" Target="https://www.boxofficemojo.com/year/world/2008/?ref_=bo_cso_table_178" TargetMode="External"/><Relationship Id="rId978" Type="http://schemas.openxmlformats.org/officeDocument/2006/relationships/hyperlink" Target="https://en.wikipedia.org/wiki/The_Croods" TargetMode="External"/><Relationship Id="rId735" Type="http://schemas.openxmlformats.org/officeDocument/2006/relationships/hyperlink" Target="https://www.boxofficemojo.com/title/tt0830515/?ref_=bo_cso_table_178" TargetMode="External"/><Relationship Id="rId977" Type="http://schemas.openxmlformats.org/officeDocument/2006/relationships/hyperlink" Target="https://www.boxofficemojo.com/year/world/2013/?ref_=bo_cso_table_180" TargetMode="External"/><Relationship Id="rId37" Type="http://schemas.openxmlformats.org/officeDocument/2006/relationships/hyperlink" Target="https://www.boxofficemojo.com/title/tt0437086/?ref_=bo_cso_table_125" TargetMode="External"/><Relationship Id="rId36" Type="http://schemas.openxmlformats.org/officeDocument/2006/relationships/hyperlink" Target="https://www.boxofficemojo.com/year/world/2010/?ref_=bo_cso_table_47" TargetMode="External"/><Relationship Id="rId39" Type="http://schemas.openxmlformats.org/officeDocument/2006/relationships/hyperlink" Target="https://www.boxofficemojo.com/title/tt1231580/?ref_=bo_cso_table_81" TargetMode="External"/><Relationship Id="rId38" Type="http://schemas.openxmlformats.org/officeDocument/2006/relationships/hyperlink" Target="https://www.boxofficemojo.com/year/world/2019/?ref_=bo_cso_table_125" TargetMode="External"/><Relationship Id="rId730" Type="http://schemas.openxmlformats.org/officeDocument/2006/relationships/hyperlink" Target="https://www.boxofficemojo.com/year/world/2012/?ref_=bo_cso_table_127" TargetMode="External"/><Relationship Id="rId972" Type="http://schemas.openxmlformats.org/officeDocument/2006/relationships/hyperlink" Target="https://www.boxofficemojo.com/year/world/2016/?ref_=bo_cso_table_146" TargetMode="External"/><Relationship Id="rId971" Type="http://schemas.openxmlformats.org/officeDocument/2006/relationships/hyperlink" Target="https://www.boxofficemojo.com/title/tt3065204/?ref_=bo_cso_table_146" TargetMode="External"/><Relationship Id="rId1320" Type="http://schemas.openxmlformats.org/officeDocument/2006/relationships/hyperlink" Target="https://www.boxofficemojo.com/title/tt3385516/?ref_=bo_cso_table_1" TargetMode="External"/><Relationship Id="rId970" Type="http://schemas.openxmlformats.org/officeDocument/2006/relationships/hyperlink" Target="https://en.wikipedia.org/wiki/The_Conjuring" TargetMode="External"/><Relationship Id="rId1321" Type="http://schemas.openxmlformats.org/officeDocument/2006/relationships/hyperlink" Target="https://www.boxofficemojo.com/year/world/2016/?ref_=bo_cso_table_1" TargetMode="External"/><Relationship Id="rId1322" Type="http://schemas.openxmlformats.org/officeDocument/2006/relationships/hyperlink" Target="https://en.wikipedia.org/wiki/X-Men:_Apocalypse" TargetMode="External"/><Relationship Id="rId1114" Type="http://schemas.openxmlformats.org/officeDocument/2006/relationships/hyperlink" Target="https://www.boxofficemojo.com/title/tt1790864/?ref_=bo_cso_table_100" TargetMode="External"/><Relationship Id="rId1115" Type="http://schemas.openxmlformats.org/officeDocument/2006/relationships/hyperlink" Target="https://www.boxofficemojo.com/year/world/2014/?ref_=bo_cso_table_100" TargetMode="External"/><Relationship Id="rId20" Type="http://schemas.openxmlformats.org/officeDocument/2006/relationships/hyperlink" Target="https://en.wikipedia.org/wiki/A_Bug%27s_Life" TargetMode="External"/><Relationship Id="rId1116" Type="http://schemas.openxmlformats.org/officeDocument/2006/relationships/hyperlink" Target="https://en.wikipedia.org/wiki/The_Maze_Runner_(film)" TargetMode="External"/><Relationship Id="rId1117" Type="http://schemas.openxmlformats.org/officeDocument/2006/relationships/hyperlink" Target="https://www.boxofficemojo.com/title/tt4779682/?ref_=bo_cso_table_11" TargetMode="External"/><Relationship Id="rId22" Type="http://schemas.openxmlformats.org/officeDocument/2006/relationships/hyperlink" Target="https://www.boxofficemojo.com/year/world/2009/?ref_=bo_cso_table_142" TargetMode="External"/><Relationship Id="rId1118" Type="http://schemas.openxmlformats.org/officeDocument/2006/relationships/hyperlink" Target="https://www.boxofficemojo.com/year/world/2018/?ref_=bo_cso_table_11" TargetMode="External"/><Relationship Id="rId21" Type="http://schemas.openxmlformats.org/officeDocument/2006/relationships/hyperlink" Target="https://www.boxofficemojo.com/title/tt1067106/?ref_=bo_cso_table_142" TargetMode="External"/><Relationship Id="rId1119" Type="http://schemas.openxmlformats.org/officeDocument/2006/relationships/hyperlink" Target="https://en.wikipedia.org/wiki/The_Meg" TargetMode="External"/><Relationship Id="rId24" Type="http://schemas.openxmlformats.org/officeDocument/2006/relationships/hyperlink" Target="https://www.boxofficemojo.com/year/world/2018/?ref_=bo_cso_table_112" TargetMode="External"/><Relationship Id="rId23" Type="http://schemas.openxmlformats.org/officeDocument/2006/relationships/hyperlink" Target="https://www.boxofficemojo.com/title/tt6644200/?ref_=bo_cso_table_112" TargetMode="External"/><Relationship Id="rId525" Type="http://schemas.openxmlformats.org/officeDocument/2006/relationships/hyperlink" Target="https://www.boxofficemojo.com/title/tt0167260/?ref_=bo_cso_table_26" TargetMode="External"/><Relationship Id="rId767" Type="http://schemas.openxmlformats.org/officeDocument/2006/relationships/hyperlink" Target="https://www.boxofficemojo.com/title/tt1436562/?ref_=bo_cso_table_42" TargetMode="External"/><Relationship Id="rId524" Type="http://schemas.openxmlformats.org/officeDocument/2006/relationships/hyperlink" Target="https://en.wikipedia.org/wiki/The_Lord_of_the_Rings_(film_series)" TargetMode="External"/><Relationship Id="rId766" Type="http://schemas.openxmlformats.org/officeDocument/2006/relationships/hyperlink" Target="https://en.wikipedia.org/wiki/Star_Wars:_Episode_III_%E2%80%93_Revenge_of_the_Sith" TargetMode="External"/><Relationship Id="rId523" Type="http://schemas.openxmlformats.org/officeDocument/2006/relationships/hyperlink" Target="https://www.boxofficemojo.com/year/world/2001/?ref_=bo_cso_table_69" TargetMode="External"/><Relationship Id="rId765" Type="http://schemas.openxmlformats.org/officeDocument/2006/relationships/hyperlink" Target="https://www.boxofficemojo.com/year/world/2005/?ref_=bo_cso_table_79" TargetMode="External"/><Relationship Id="rId522" Type="http://schemas.openxmlformats.org/officeDocument/2006/relationships/hyperlink" Target="https://www.boxofficemojo.com/title/tt0120737/?ref_=bo_cso_table_69" TargetMode="External"/><Relationship Id="rId764" Type="http://schemas.openxmlformats.org/officeDocument/2006/relationships/hyperlink" Target="https://www.boxofficemojo.com/title/tt0121766/?ref_=bo_cso_table_79" TargetMode="External"/><Relationship Id="rId529" Type="http://schemas.openxmlformats.org/officeDocument/2006/relationships/hyperlink" Target="https://www.boxofficemojo.com/year/world/2002/?ref_=bo_cso_table_60" TargetMode="External"/><Relationship Id="rId528" Type="http://schemas.openxmlformats.org/officeDocument/2006/relationships/hyperlink" Target="https://www.boxofficemojo.com/title/tt0167261/?ref_=bo_cso_table_60" TargetMode="External"/><Relationship Id="rId527" Type="http://schemas.openxmlformats.org/officeDocument/2006/relationships/hyperlink" Target="https://en.wikipedia.org/wiki/The_Lord_of_the_Rings:_The_Return_of_the_King" TargetMode="External"/><Relationship Id="rId769" Type="http://schemas.openxmlformats.org/officeDocument/2006/relationships/hyperlink" Target="https://en.wikipedia.org/wiki/Rio_(2011_film)" TargetMode="External"/><Relationship Id="rId526" Type="http://schemas.openxmlformats.org/officeDocument/2006/relationships/hyperlink" Target="https://www.boxofficemojo.com/year/world/2003/?ref_=bo_cso_table_26" TargetMode="External"/><Relationship Id="rId768" Type="http://schemas.openxmlformats.org/officeDocument/2006/relationships/hyperlink" Target="https://www.boxofficemojo.com/year/world/2011/?ref_=bo_cso_table_42" TargetMode="External"/><Relationship Id="rId26" Type="http://schemas.openxmlformats.org/officeDocument/2006/relationships/hyperlink" Target="https://www.boxofficemojo.com/year/world/2018/?ref_=bo_cso_table_87" TargetMode="External"/><Relationship Id="rId25" Type="http://schemas.openxmlformats.org/officeDocument/2006/relationships/hyperlink" Target="https://www.boxofficemojo.com/title/tt1517451/?ref_=bo_cso_table_87" TargetMode="External"/><Relationship Id="rId28" Type="http://schemas.openxmlformats.org/officeDocument/2006/relationships/hyperlink" Target="https://www.boxofficemojo.com/year/world/1997/?ref_=bo_cso_table_160" TargetMode="External"/><Relationship Id="rId27" Type="http://schemas.openxmlformats.org/officeDocument/2006/relationships/hyperlink" Target="https://www.boxofficemojo.com/title/tt0118571/?ref_=bo_cso_table_160" TargetMode="External"/><Relationship Id="rId521" Type="http://schemas.openxmlformats.org/officeDocument/2006/relationships/hyperlink" Target="https://en.wikipedia.org/wiki/Logan_(film)" TargetMode="External"/><Relationship Id="rId763" Type="http://schemas.openxmlformats.org/officeDocument/2006/relationships/hyperlink" Target="https://en.wikipedia.org/wiki/Return_of_the_Jedi" TargetMode="External"/><Relationship Id="rId1110" Type="http://schemas.openxmlformats.org/officeDocument/2006/relationships/hyperlink" Target="https://en.wikipedia.org/wiki/The_Matrix_Reloaded" TargetMode="External"/><Relationship Id="rId29" Type="http://schemas.openxmlformats.org/officeDocument/2006/relationships/hyperlink" Target="https://en.wikipedia.org/wiki/Air_Force_One_(film)" TargetMode="External"/><Relationship Id="rId520" Type="http://schemas.openxmlformats.org/officeDocument/2006/relationships/hyperlink" Target="https://www.boxofficemojo.com/year/world/2017/?ref_=bo_cso_table_168" TargetMode="External"/><Relationship Id="rId762" Type="http://schemas.openxmlformats.org/officeDocument/2006/relationships/hyperlink" Target="https://www.boxofficemojo.com/year/world/1983/?ref_=bo_cso_table_48" TargetMode="External"/><Relationship Id="rId1111" Type="http://schemas.openxmlformats.org/officeDocument/2006/relationships/hyperlink" Target="https://www.boxofficemojo.com/title/tt0242653/?ref_=bo_cso_table_97" TargetMode="External"/><Relationship Id="rId761" Type="http://schemas.openxmlformats.org/officeDocument/2006/relationships/hyperlink" Target="https://www.boxofficemojo.com/title/tt0086190/?ref_=bo_cso_table_48" TargetMode="External"/><Relationship Id="rId1112" Type="http://schemas.openxmlformats.org/officeDocument/2006/relationships/hyperlink" Target="https://www.boxofficemojo.com/year/world/2003/?ref_=bo_cso_table_97" TargetMode="External"/><Relationship Id="rId760" Type="http://schemas.openxmlformats.org/officeDocument/2006/relationships/hyperlink" Target="https://en.wikipedia.org/wiki/Resident_Evil:_The_Final_Chapter" TargetMode="External"/><Relationship Id="rId1113" Type="http://schemas.openxmlformats.org/officeDocument/2006/relationships/hyperlink" Target="https://en.wikipedia.org/wiki/The_Matrix_Revolutions" TargetMode="External"/><Relationship Id="rId1103" Type="http://schemas.openxmlformats.org/officeDocument/2006/relationships/hyperlink" Target="https://www.boxofficemojo.com/year/world/1994/?ref_=bo_cso_table_93" TargetMode="External"/><Relationship Id="rId1104" Type="http://schemas.openxmlformats.org/officeDocument/2006/relationships/hyperlink" Target="https://en.wikipedia.org/wiki/The_Mask_(1994_film)" TargetMode="External"/><Relationship Id="rId1105" Type="http://schemas.openxmlformats.org/officeDocument/2006/relationships/hyperlink" Target="https://www.boxofficemojo.com/title/tt0133093/?ref_=bo_cso_table_61" TargetMode="External"/><Relationship Id="rId1106" Type="http://schemas.openxmlformats.org/officeDocument/2006/relationships/hyperlink" Target="https://www.boxofficemojo.com/year/world/1999/?ref_=bo_cso_table_61" TargetMode="External"/><Relationship Id="rId11" Type="http://schemas.openxmlformats.org/officeDocument/2006/relationships/hyperlink" Target="https://www.boxofficemojo.com/title/tt2294449/?ref_=bo_cso_table_130" TargetMode="External"/><Relationship Id="rId1107" Type="http://schemas.openxmlformats.org/officeDocument/2006/relationships/hyperlink" Target="https://en.wikipedia.org/wiki/The_Matrix" TargetMode="External"/><Relationship Id="rId10" Type="http://schemas.openxmlformats.org/officeDocument/2006/relationships/hyperlink" Target="https://en.wikipedia.org/wiki/101_Dalmatians_(1996_film)" TargetMode="External"/><Relationship Id="rId1108" Type="http://schemas.openxmlformats.org/officeDocument/2006/relationships/hyperlink" Target="https://www.boxofficemojo.com/title/tt0234215/?ref_=bo_cso_table_123" TargetMode="External"/><Relationship Id="rId13" Type="http://schemas.openxmlformats.org/officeDocument/2006/relationships/hyperlink" Target="https://www.boxofficemojo.com/title/tt1253863/?ref_=bo_cso_table_115" TargetMode="External"/><Relationship Id="rId1109" Type="http://schemas.openxmlformats.org/officeDocument/2006/relationships/hyperlink" Target="https://www.boxofficemojo.com/year/world/2003/?ref_=bo_cso_table_123" TargetMode="External"/><Relationship Id="rId12" Type="http://schemas.openxmlformats.org/officeDocument/2006/relationships/hyperlink" Target="https://www.boxofficemojo.com/year/world/2014/?ref_=bo_cso_table_130" TargetMode="External"/><Relationship Id="rId519" Type="http://schemas.openxmlformats.org/officeDocument/2006/relationships/hyperlink" Target="https://www.boxofficemojo.com/title/tt3315342/?ref_=bo_cso_table_168" TargetMode="External"/><Relationship Id="rId514" Type="http://schemas.openxmlformats.org/officeDocument/2006/relationships/hyperlink" Target="https://www.boxofficemojo.com/year/world/2010/?ref_=bo_cso_table_170" TargetMode="External"/><Relationship Id="rId756" Type="http://schemas.openxmlformats.org/officeDocument/2006/relationships/hyperlink" Target="https://www.boxofficemojo.com/year/world/2018/?ref_=bo_cso_table_184" TargetMode="External"/><Relationship Id="rId998" Type="http://schemas.openxmlformats.org/officeDocument/2006/relationships/hyperlink" Target="https://en.wikipedia.org/wiki/The_Exorcist" TargetMode="External"/><Relationship Id="rId513" Type="http://schemas.openxmlformats.org/officeDocument/2006/relationships/hyperlink" Target="https://www.boxofficemojo.com/title/tt0970866/?ref_=bo_cso_table_170" TargetMode="External"/><Relationship Id="rId755" Type="http://schemas.openxmlformats.org/officeDocument/2006/relationships/hyperlink" Target="https://www.boxofficemojo.com/title/tt1677720/?ref_=bo_cso_table_184" TargetMode="External"/><Relationship Id="rId997" Type="http://schemas.openxmlformats.org/officeDocument/2006/relationships/hyperlink" Target="https://www.boxofficemojo.com/title/tt0070047/?ref_=bo_cso_table_83" TargetMode="External"/><Relationship Id="rId512" Type="http://schemas.openxmlformats.org/officeDocument/2006/relationships/hyperlink" Target="https://en.wikipedia.org/wiki/Life_of_Pi_(film)" TargetMode="External"/><Relationship Id="rId754" Type="http://schemas.openxmlformats.org/officeDocument/2006/relationships/hyperlink" Target="https://en.wikipedia.org/wiki/Ratatouille_(film)" TargetMode="External"/><Relationship Id="rId996" Type="http://schemas.openxmlformats.org/officeDocument/2006/relationships/hyperlink" Target="https://en.wikipedia.org/wiki/The_Devil_Wears_Prada_(film)" TargetMode="External"/><Relationship Id="rId511" Type="http://schemas.openxmlformats.org/officeDocument/2006/relationships/hyperlink" Target="https://www.boxofficemojo.com/year/world/2012/?ref_=bo_cso_table_173" TargetMode="External"/><Relationship Id="rId753" Type="http://schemas.openxmlformats.org/officeDocument/2006/relationships/hyperlink" Target="https://www.boxofficemojo.com/year/world/2007/?ref_=bo_cso_table_165" TargetMode="External"/><Relationship Id="rId995" Type="http://schemas.openxmlformats.org/officeDocument/2006/relationships/hyperlink" Target="https://www.boxofficemojo.com/year/world/2006/?ref_=bo_cso_table_139" TargetMode="External"/><Relationship Id="rId518" Type="http://schemas.openxmlformats.org/officeDocument/2006/relationships/hyperlink" Target="https://en.wikipedia.org/wiki/Live_Free_or_Die_Hard" TargetMode="External"/><Relationship Id="rId517" Type="http://schemas.openxmlformats.org/officeDocument/2006/relationships/hyperlink" Target="https://www.boxofficemojo.com/year/world/2007/?ref_=bo_cso_table_145" TargetMode="External"/><Relationship Id="rId759" Type="http://schemas.openxmlformats.org/officeDocument/2006/relationships/hyperlink" Target="https://www.boxofficemojo.com/year/world/2016/?ref_=bo_cso_table_166" TargetMode="External"/><Relationship Id="rId516" Type="http://schemas.openxmlformats.org/officeDocument/2006/relationships/hyperlink" Target="https://www.boxofficemojo.com/title/tt0337978/?ref_=bo_cso_table_145" TargetMode="External"/><Relationship Id="rId758" Type="http://schemas.openxmlformats.org/officeDocument/2006/relationships/hyperlink" Target="https://www.boxofficemojo.com/title/tt2592614/?ref_=bo_cso_table_166" TargetMode="External"/><Relationship Id="rId515" Type="http://schemas.openxmlformats.org/officeDocument/2006/relationships/hyperlink" Target="https://en.wikipedia.org/wiki/Little_Fockers" TargetMode="External"/><Relationship Id="rId757" Type="http://schemas.openxmlformats.org/officeDocument/2006/relationships/hyperlink" Target="https://en.wikipedia.org/wiki/Ready_Player_One_(film)" TargetMode="External"/><Relationship Id="rId999" Type="http://schemas.openxmlformats.org/officeDocument/2006/relationships/hyperlink" Target="https://www.boxofficemojo.com/title/tt1764651/?ref_=bo_cso_table_161" TargetMode="External"/><Relationship Id="rId15" Type="http://schemas.openxmlformats.org/officeDocument/2006/relationships/hyperlink" Target="https://www.boxofficemojo.com/title/tt0268978/?ref_=bo_cso_table_157" TargetMode="External"/><Relationship Id="rId990" Type="http://schemas.openxmlformats.org/officeDocument/2006/relationships/hyperlink" Target="https://en.wikipedia.org/wiki/The_Dark_Knight_Rises" TargetMode="External"/><Relationship Id="rId14" Type="http://schemas.openxmlformats.org/officeDocument/2006/relationships/hyperlink" Target="https://www.boxofficemojo.com/year/world/2014/?ref_=bo_cso_table_115" TargetMode="External"/><Relationship Id="rId17" Type="http://schemas.openxmlformats.org/officeDocument/2006/relationships/hyperlink" Target="https://en.wikipedia.org/wiki/A_Beautiful_Mind_(film)" TargetMode="External"/><Relationship Id="rId16" Type="http://schemas.openxmlformats.org/officeDocument/2006/relationships/hyperlink" Target="https://www.boxofficemojo.com/year/world/2001/?ref_=bo_cso_table_157" TargetMode="External"/><Relationship Id="rId1340" Type="http://schemas.openxmlformats.org/officeDocument/2006/relationships/hyperlink" Target="https://en.wikipedia.org/wiki/Zootopia" TargetMode="External"/><Relationship Id="rId19" Type="http://schemas.openxmlformats.org/officeDocument/2006/relationships/hyperlink" Target="https://www.boxofficemojo.com/year/world/1998/?ref_=bo_cso_table_190" TargetMode="External"/><Relationship Id="rId510" Type="http://schemas.openxmlformats.org/officeDocument/2006/relationships/hyperlink" Target="https://www.boxofficemojo.com/title/tt0454876/?ref_=bo_cso_table_173" TargetMode="External"/><Relationship Id="rId752" Type="http://schemas.openxmlformats.org/officeDocument/2006/relationships/hyperlink" Target="https://www.boxofficemojo.com/title/tt0382932/?ref_=bo_cso_table_165" TargetMode="External"/><Relationship Id="rId994" Type="http://schemas.openxmlformats.org/officeDocument/2006/relationships/hyperlink" Target="https://www.boxofficemojo.com/title/tt0458352/?ref_=bo_cso_table_139" TargetMode="External"/><Relationship Id="rId1341" Type="http://schemas.openxmlformats.org/officeDocument/2006/relationships/drawing" Target="../drawings/drawing2.xml"/><Relationship Id="rId18" Type="http://schemas.openxmlformats.org/officeDocument/2006/relationships/hyperlink" Target="https://www.boxofficemojo.com/title/tt0120623/?ref_=bo_cso_table_190" TargetMode="External"/><Relationship Id="rId751" Type="http://schemas.openxmlformats.org/officeDocument/2006/relationships/hyperlink" Target="https://en.wikipedia.org/wiki/Ransom_(1996_film)" TargetMode="External"/><Relationship Id="rId993" Type="http://schemas.openxmlformats.org/officeDocument/2006/relationships/hyperlink" Target="https://en.wikipedia.org/wiki/The_Day_After_Tomorrow" TargetMode="External"/><Relationship Id="rId1100" Type="http://schemas.openxmlformats.org/officeDocument/2006/relationships/hyperlink" Target="https://www.boxofficemojo.com/year/world/2015/?ref_=bo_cso_table_160" TargetMode="External"/><Relationship Id="rId750" Type="http://schemas.openxmlformats.org/officeDocument/2006/relationships/hyperlink" Target="https://www.boxofficemojo.com/year/world/1996/?ref_=bo_cso_table_172" TargetMode="External"/><Relationship Id="rId992" Type="http://schemas.openxmlformats.org/officeDocument/2006/relationships/hyperlink" Target="https://www.boxofficemojo.com/year/world/2004/?ref_=bo_cso_table_196" TargetMode="External"/><Relationship Id="rId1101" Type="http://schemas.openxmlformats.org/officeDocument/2006/relationships/hyperlink" Target="https://en.wikipedia.org/wiki/The_Martian_(film)" TargetMode="External"/><Relationship Id="rId991" Type="http://schemas.openxmlformats.org/officeDocument/2006/relationships/hyperlink" Target="https://www.boxofficemojo.com/title/tt0319262/?ref_=bo_cso_table_196" TargetMode="External"/><Relationship Id="rId1102" Type="http://schemas.openxmlformats.org/officeDocument/2006/relationships/hyperlink" Target="https://www.boxofficemojo.com/title/tt0110475/?ref_=bo_cso_table_93" TargetMode="External"/><Relationship Id="rId84" Type="http://schemas.openxmlformats.org/officeDocument/2006/relationships/hyperlink" Target="https://www.boxofficemojo.com/title/tt4154756/?ref_=bo_cso_table_5" TargetMode="External"/><Relationship Id="rId83" Type="http://schemas.openxmlformats.org/officeDocument/2006/relationships/hyperlink" Target="https://www.boxofficemojo.com/year/world/2019/?ref_=bo_cso_table_2" TargetMode="External"/><Relationship Id="rId86" Type="http://schemas.openxmlformats.org/officeDocument/2006/relationships/hyperlink" Target="https://www.boxofficemojo.com/title/tt0088763/?ref_=bo_cso_table_154" TargetMode="External"/><Relationship Id="rId85" Type="http://schemas.openxmlformats.org/officeDocument/2006/relationships/hyperlink" Target="https://www.boxofficemojo.com/year/world/2018/?ref_=bo_cso_table_5" TargetMode="External"/><Relationship Id="rId88" Type="http://schemas.openxmlformats.org/officeDocument/2006/relationships/hyperlink" Target="https://en.wikipedia.org/wiki/Back_to_the_Future" TargetMode="External"/><Relationship Id="rId87" Type="http://schemas.openxmlformats.org/officeDocument/2006/relationships/hyperlink" Target="https://www.boxofficemojo.com/year/world/1985/?ref_=bo_cso_table_154" TargetMode="External"/><Relationship Id="rId89" Type="http://schemas.openxmlformats.org/officeDocument/2006/relationships/hyperlink" Target="https://www.boxofficemojo.com/title/tt0096874/?ref_=bo_cso_table_127" TargetMode="External"/><Relationship Id="rId709" Type="http://schemas.openxmlformats.org/officeDocument/2006/relationships/hyperlink" Target="https://www.boxofficemojo.com/year/world/2017/?ref_=bo_cso_table_97" TargetMode="External"/><Relationship Id="rId708" Type="http://schemas.openxmlformats.org/officeDocument/2006/relationships/hyperlink" Target="https://www.boxofficemojo.com/title/tt1790809/?ref_=bo_cso_table_97" TargetMode="External"/><Relationship Id="rId707" Type="http://schemas.openxmlformats.org/officeDocument/2006/relationships/hyperlink" Target="https://en.wikipedia.org/wiki/Pirates_of_the_Caribbean:_Dead_Man%27s_Chest" TargetMode="External"/><Relationship Id="rId949" Type="http://schemas.openxmlformats.org/officeDocument/2006/relationships/hyperlink" Target="https://en.wikipedia.org/wiki/The_Angry_Birds_Movie" TargetMode="External"/><Relationship Id="rId706" Type="http://schemas.openxmlformats.org/officeDocument/2006/relationships/hyperlink" Target="https://www.boxofficemojo.com/year/world/2006/?ref_=bo_cso_table_38" TargetMode="External"/><Relationship Id="rId948" Type="http://schemas.openxmlformats.org/officeDocument/2006/relationships/hyperlink" Target="https://www.boxofficemojo.com/year/world/2016/?ref_=bo_cso_table_88" TargetMode="External"/><Relationship Id="rId80" Type="http://schemas.openxmlformats.org/officeDocument/2006/relationships/hyperlink" Target="https://www.boxofficemojo.com/title/tt2395427/?ref_=bo_cso_table_13" TargetMode="External"/><Relationship Id="rId82" Type="http://schemas.openxmlformats.org/officeDocument/2006/relationships/hyperlink" Target="https://www.boxofficemojo.com/title/tt4154796/?ref_=bo_cso_table_2" TargetMode="External"/><Relationship Id="rId81" Type="http://schemas.openxmlformats.org/officeDocument/2006/relationships/hyperlink" Target="https://www.boxofficemojo.com/year/world/2015/?ref_=bo_cso_table_13" TargetMode="External"/><Relationship Id="rId701" Type="http://schemas.openxmlformats.org/officeDocument/2006/relationships/hyperlink" Target="https://en.wikipedia.org/wiki/Planet_of_the_Apes_(2001_film)" TargetMode="External"/><Relationship Id="rId943" Type="http://schemas.openxmlformats.org/officeDocument/2006/relationships/hyperlink" Target="https://en.wikipedia.org/wiki/The_Amazing_Spider-Man_(film)" TargetMode="External"/><Relationship Id="rId700" Type="http://schemas.openxmlformats.org/officeDocument/2006/relationships/hyperlink" Target="https://www.boxofficemojo.com/year/world/2001/?ref_=bo_cso_table_193" TargetMode="External"/><Relationship Id="rId942" Type="http://schemas.openxmlformats.org/officeDocument/2006/relationships/hyperlink" Target="https://www.boxofficemojo.com/year/world/2012/?ref_=bo_cso_table_115" TargetMode="External"/><Relationship Id="rId941" Type="http://schemas.openxmlformats.org/officeDocument/2006/relationships/hyperlink" Target="https://www.boxofficemojo.com/title/tt0948470/?ref_=bo_cso_table_115" TargetMode="External"/><Relationship Id="rId940" Type="http://schemas.openxmlformats.org/officeDocument/2006/relationships/hyperlink" Target="https://en.wikipedia.org/wiki/The_Adventures_of_Tintin_(film)" TargetMode="External"/><Relationship Id="rId705" Type="http://schemas.openxmlformats.org/officeDocument/2006/relationships/hyperlink" Target="https://www.boxofficemojo.com/title/tt0383574/?ref_=bo_cso_table_38" TargetMode="External"/><Relationship Id="rId947" Type="http://schemas.openxmlformats.org/officeDocument/2006/relationships/hyperlink" Target="https://www.boxofficemojo.com/title/tt1985949/?ref_=bo_cso_table_88" TargetMode="External"/><Relationship Id="rId704" Type="http://schemas.openxmlformats.org/officeDocument/2006/relationships/hyperlink" Target="https://www.google.com/search?q=pirate+caribbean+worlds+end+budget&amp;ei=DJ-MY7izG86P8gKKzpJQ&amp;ved=0ahUKEwi46Y6vh-D7AhXOh1wKHQqnBAoQ4dUDCA8&amp;uact=5&amp;oq=pirate+caribbean+worlds+end+budget&amp;gs_lcp=Cgxnd3Mtd2l6LXNlcnAQAzIHCCEQoAEQCjIICCEQFhAeEB06CggAEEcQ1gQQsAM6BggAEBYQHjoICAAQFhAeEAo6BQgAEIYDSgQIQRgASgQIRhgAUPcBWJwHYKUJaAFwAXgAgAFziAHcBJIBAzYuMZgBAKABAcgBCMABAQ&amp;sclient=gws-wiz-serp" TargetMode="External"/><Relationship Id="rId946" Type="http://schemas.openxmlformats.org/officeDocument/2006/relationships/hyperlink" Target="https://en.wikipedia.org/wiki/The_Amazing_Spider-Man_2" TargetMode="External"/><Relationship Id="rId703" Type="http://schemas.openxmlformats.org/officeDocument/2006/relationships/hyperlink" Target="https://www.boxofficemojo.com/year/world/2007/?ref_=bo_cso_table_57" TargetMode="External"/><Relationship Id="rId945" Type="http://schemas.openxmlformats.org/officeDocument/2006/relationships/hyperlink" Target="https://www.boxofficemojo.com/year/world/2014/?ref_=bo_cso_table_133" TargetMode="External"/><Relationship Id="rId702" Type="http://schemas.openxmlformats.org/officeDocument/2006/relationships/hyperlink" Target="https://www.boxofficemojo.com/title/tt0449088/?ref_=bo_cso_table_57" TargetMode="External"/><Relationship Id="rId944" Type="http://schemas.openxmlformats.org/officeDocument/2006/relationships/hyperlink" Target="https://www.boxofficemojo.com/title/tt1872181/?ref_=bo_cso_table_133" TargetMode="External"/><Relationship Id="rId73" Type="http://schemas.openxmlformats.org/officeDocument/2006/relationships/hyperlink" Target="https://en.wikipedia.org/wiki/Austin_Powers:_The_Spy_Who_Shagged_Me" TargetMode="External"/><Relationship Id="rId72" Type="http://schemas.openxmlformats.org/officeDocument/2006/relationships/hyperlink" Target="https://www.boxofficemojo.com/year/world/1999/?ref_=bo_cso_table_168" TargetMode="External"/><Relationship Id="rId75" Type="http://schemas.openxmlformats.org/officeDocument/2006/relationships/hyperlink" Target="https://www.boxofficemojo.com/year/world/2009/?ref_=bo_cso_table_1" TargetMode="External"/><Relationship Id="rId74" Type="http://schemas.openxmlformats.org/officeDocument/2006/relationships/hyperlink" Target="https://www.boxofficemojo.com/title/tt0499549/?ref_=bo_cso_table_1" TargetMode="External"/><Relationship Id="rId77" Type="http://schemas.openxmlformats.org/officeDocument/2006/relationships/hyperlink" Target="https://www.boxofficemojo.com/year/world/2022/?ref_=bo_cso_table_162" TargetMode="External"/><Relationship Id="rId76" Type="http://schemas.openxmlformats.org/officeDocument/2006/relationships/hyperlink" Target="https://www.boxofficemojo.com/chart/ww_top_lifetime_gross/?area=XWW&amp;offset=200" TargetMode="External"/><Relationship Id="rId79" Type="http://schemas.openxmlformats.org/officeDocument/2006/relationships/hyperlink" Target="https://variety.com/2022/film/news/avatar-2-budget-expensive-2-billion-turn-profit-1235438907/" TargetMode="External"/><Relationship Id="rId78" Type="http://schemas.openxmlformats.org/officeDocument/2006/relationships/hyperlink" Target="https://www.the-numbers.com/movie/Avatar-The-Way-of-Water-(2022)" TargetMode="External"/><Relationship Id="rId939" Type="http://schemas.openxmlformats.org/officeDocument/2006/relationships/hyperlink" Target="https://www.boxofficemojo.com/year/world/2011/?ref_=bo_cso_table_168" TargetMode="External"/><Relationship Id="rId938" Type="http://schemas.openxmlformats.org/officeDocument/2006/relationships/hyperlink" Target="https://www.boxofficemojo.com/title/tt0983193/?ref_=bo_cso_table_168" TargetMode="External"/><Relationship Id="rId937" Type="http://schemas.openxmlformats.org/officeDocument/2006/relationships/hyperlink" Target="https://en.wikipedia.org/wiki/Terminator_Salvation" TargetMode="External"/><Relationship Id="rId71" Type="http://schemas.openxmlformats.org/officeDocument/2006/relationships/hyperlink" Target="https://www.boxofficemojo.com/title/tt0145660/?ref_=bo_cso_table_168" TargetMode="External"/><Relationship Id="rId70" Type="http://schemas.openxmlformats.org/officeDocument/2006/relationships/hyperlink" Target="https://en.wikipedia.org/wiki/Star_Wars:_Episode_II_%E2%80%93_Attack_of_the_Clones" TargetMode="External"/><Relationship Id="rId932" Type="http://schemas.openxmlformats.org/officeDocument/2006/relationships/hyperlink" Target="https://www.boxofficemojo.com/title/tt1340138/?ref_=bo_cso_table_85" TargetMode="External"/><Relationship Id="rId931" Type="http://schemas.openxmlformats.org/officeDocument/2006/relationships/hyperlink" Target="https://en.wikipedia.org/wiki/Terminator_3:_Rise_of_the_Machines" TargetMode="External"/><Relationship Id="rId930" Type="http://schemas.openxmlformats.org/officeDocument/2006/relationships/hyperlink" Target="https://www.boxofficemojo.com/year/world/2003/?ref_=bo_cso_table_89" TargetMode="External"/><Relationship Id="rId936" Type="http://schemas.openxmlformats.org/officeDocument/2006/relationships/hyperlink" Target="https://www.boxofficemojo.com/year/world/2009/?ref_=bo_cso_table_175" TargetMode="External"/><Relationship Id="rId935" Type="http://schemas.openxmlformats.org/officeDocument/2006/relationships/hyperlink" Target="https://www.boxofficemojo.com/title/tt0438488/?ref_=bo_cso_table_175" TargetMode="External"/><Relationship Id="rId934" Type="http://schemas.openxmlformats.org/officeDocument/2006/relationships/hyperlink" Target="https://en.wikipedia.org/wiki/Terminator_Genisys" TargetMode="External"/><Relationship Id="rId933" Type="http://schemas.openxmlformats.org/officeDocument/2006/relationships/hyperlink" Target="https://www.boxofficemojo.com/year/world/2015/?ref_=bo_cso_table_85" TargetMode="External"/><Relationship Id="rId62" Type="http://schemas.openxmlformats.org/officeDocument/2006/relationships/hyperlink" Target="https://www.boxofficemojo.com/title/tt0120591/?ref_=bo_cso_table_195" TargetMode="External"/><Relationship Id="rId1312" Type="http://schemas.openxmlformats.org/officeDocument/2006/relationships/hyperlink" Target="https://www.boxofficemojo.com/year/world/2013/?ref_=bo_cso_table_6" TargetMode="External"/><Relationship Id="rId61" Type="http://schemas.openxmlformats.org/officeDocument/2006/relationships/hyperlink" Target="https://www.boxofficemojo.com/year/world/2018/?ref_=bo_cso_table_25" TargetMode="External"/><Relationship Id="rId1313" Type="http://schemas.openxmlformats.org/officeDocument/2006/relationships/hyperlink" Target="https://en.wikipedia.org/wiki/World_War_Z_(film)" TargetMode="External"/><Relationship Id="rId64" Type="http://schemas.openxmlformats.org/officeDocument/2006/relationships/hyperlink" Target="https://en.wikipedia.org/wiki/Armageddon_(1998_film)" TargetMode="External"/><Relationship Id="rId1314" Type="http://schemas.openxmlformats.org/officeDocument/2006/relationships/hyperlink" Target="https://www.boxofficemojo.com/title/tt1772341/?ref_=bo_cso_table_54" TargetMode="External"/><Relationship Id="rId63" Type="http://schemas.openxmlformats.org/officeDocument/2006/relationships/hyperlink" Target="https://www.boxofficemojo.com/year/world/1998/?ref_=bo_cso_table_195" TargetMode="External"/><Relationship Id="rId1315" Type="http://schemas.openxmlformats.org/officeDocument/2006/relationships/hyperlink" Target="https://www.boxofficemojo.com/year/world/2012/?ref_=bo_cso_table_54" TargetMode="External"/><Relationship Id="rId66" Type="http://schemas.openxmlformats.org/officeDocument/2006/relationships/hyperlink" Target="https://www.boxofficemojo.com/year/world/1997/?ref_=bo_cso_table_163" TargetMode="External"/><Relationship Id="rId1316" Type="http://schemas.openxmlformats.org/officeDocument/2006/relationships/hyperlink" Target="https://en.wikipedia.org/wiki/Wreck-It_Ralph" TargetMode="External"/><Relationship Id="rId65" Type="http://schemas.openxmlformats.org/officeDocument/2006/relationships/hyperlink" Target="https://www.boxofficemojo.com/title/tt0119822/?ref_=bo_cso_table_163" TargetMode="External"/><Relationship Id="rId1317" Type="http://schemas.openxmlformats.org/officeDocument/2006/relationships/hyperlink" Target="https://www.boxofficemojo.com/title/tt0458525/?ref_=bo_cso_table_171" TargetMode="External"/><Relationship Id="rId68" Type="http://schemas.openxmlformats.org/officeDocument/2006/relationships/hyperlink" Target="https://www.boxofficemojo.com/title/tt0121765/?ref_=bo_cso_table_154" TargetMode="External"/><Relationship Id="rId1318" Type="http://schemas.openxmlformats.org/officeDocument/2006/relationships/hyperlink" Target="https://www.boxofficemojo.com/year/world/2009/?ref_=bo_cso_table_171" TargetMode="External"/><Relationship Id="rId67" Type="http://schemas.openxmlformats.org/officeDocument/2006/relationships/hyperlink" Target="https://en.wikipedia.org/wiki/As_Good_as_It_Gets" TargetMode="External"/><Relationship Id="rId1319" Type="http://schemas.openxmlformats.org/officeDocument/2006/relationships/hyperlink" Target="https://en.wikipedia.org/wiki/X-Men_Origins:_Wolverine" TargetMode="External"/><Relationship Id="rId729" Type="http://schemas.openxmlformats.org/officeDocument/2006/relationships/hyperlink" Target="https://www.boxofficemojo.com/title/tt1446714/?ref_=bo_cso_table_127" TargetMode="External"/><Relationship Id="rId728" Type="http://schemas.openxmlformats.org/officeDocument/2006/relationships/hyperlink" Target="https://en.wikipedia.org/wiki/Prince_of_Persia:_The_Sands_of_Time_(film)" TargetMode="External"/><Relationship Id="rId60" Type="http://schemas.openxmlformats.org/officeDocument/2006/relationships/hyperlink" Target="https://www.boxofficemojo.com/title/tt1477834/?ref_=bo_cso_table_25" TargetMode="External"/><Relationship Id="rId723" Type="http://schemas.openxmlformats.org/officeDocument/2006/relationships/hyperlink" Target="https://www.boxofficemojo.com/title/tt0100405/?ref_=bo_cso_table_63" TargetMode="External"/><Relationship Id="rId965" Type="http://schemas.openxmlformats.org/officeDocument/2006/relationships/hyperlink" Target="https://www.boxofficemojo.com/title/tt0499448/?ref_=bo_cso_table_104" TargetMode="External"/><Relationship Id="rId722" Type="http://schemas.openxmlformats.org/officeDocument/2006/relationships/hyperlink" Target="https://en.wikipedia.org/wiki/Detective_Pikachu_(film)" TargetMode="External"/><Relationship Id="rId964" Type="http://schemas.openxmlformats.org/officeDocument/2006/relationships/hyperlink" Target="https://en.wikipedia.org/wiki/The_Bourne_Ultimatum_(film)" TargetMode="External"/><Relationship Id="rId721" Type="http://schemas.openxmlformats.org/officeDocument/2006/relationships/hyperlink" Target="https://www.boxofficemojo.com/year/world/2019/?ref_=bo_cso_table_90" TargetMode="External"/><Relationship Id="rId963" Type="http://schemas.openxmlformats.org/officeDocument/2006/relationships/hyperlink" Target="https://www.boxofficemojo.com/year/world/2007/?ref_=bo_cso_table_79" TargetMode="External"/><Relationship Id="rId720" Type="http://schemas.openxmlformats.org/officeDocument/2006/relationships/hyperlink" Target="https://www.boxofficemojo.com/title/tt5884052/?ref_=bo_cso_table_90" TargetMode="External"/><Relationship Id="rId962" Type="http://schemas.openxmlformats.org/officeDocument/2006/relationships/hyperlink" Target="https://www.boxofficemojo.com/title/tt0440963/?ref_=bo_cso_table_79" TargetMode="External"/><Relationship Id="rId727" Type="http://schemas.openxmlformats.org/officeDocument/2006/relationships/hyperlink" Target="https://www.boxofficemojo.com/year/world/2009/?ref_=bo_cso_table_117" TargetMode="External"/><Relationship Id="rId969" Type="http://schemas.openxmlformats.org/officeDocument/2006/relationships/hyperlink" Target="https://www.boxofficemojo.com/year/world/2013/?ref_=bo_cso_table_152" TargetMode="External"/><Relationship Id="rId726" Type="http://schemas.openxmlformats.org/officeDocument/2006/relationships/hyperlink" Target="https://www.boxofficemojo.com/title/tt0473075/?ref_=bo_cso_table_117" TargetMode="External"/><Relationship Id="rId968" Type="http://schemas.openxmlformats.org/officeDocument/2006/relationships/hyperlink" Target="https://www.boxofficemojo.com/title/tt1457767/?ref_=bo_cso_table_152" TargetMode="External"/><Relationship Id="rId725" Type="http://schemas.openxmlformats.org/officeDocument/2006/relationships/hyperlink" Target="https://en.wikipedia.org/wiki/Pretty_Woman" TargetMode="External"/><Relationship Id="rId967" Type="http://schemas.openxmlformats.org/officeDocument/2006/relationships/hyperlink" Target="https://en.wikipedia.org/wiki/The_Chronicles_of_Narnia:_Prince_Caspian" TargetMode="External"/><Relationship Id="rId724" Type="http://schemas.openxmlformats.org/officeDocument/2006/relationships/hyperlink" Target="https://www.boxofficemojo.com/year/world/1990/?ref_=bo_cso_table_63" TargetMode="External"/><Relationship Id="rId966" Type="http://schemas.openxmlformats.org/officeDocument/2006/relationships/hyperlink" Target="https://www.boxofficemojo.com/year/world/2008/?ref_=bo_cso_table_104" TargetMode="External"/><Relationship Id="rId69" Type="http://schemas.openxmlformats.org/officeDocument/2006/relationships/hyperlink" Target="https://www.boxofficemojo.com/year/world/2002/?ref_=bo_cso_table_154" TargetMode="External"/><Relationship Id="rId961" Type="http://schemas.openxmlformats.org/officeDocument/2006/relationships/hyperlink" Target="https://en.wikipedia.org/wiki/The_Boss_Baby" TargetMode="External"/><Relationship Id="rId960" Type="http://schemas.openxmlformats.org/officeDocument/2006/relationships/hyperlink" Target="https://www.boxofficemojo.com/year/world/2017/?ref_=bo_cso_table_14" TargetMode="External"/><Relationship Id="rId1310" Type="http://schemas.openxmlformats.org/officeDocument/2006/relationships/hyperlink" Target="https://www.google.com/search?q=wonder+woman+budget&amp;oq=wonder+woman+budget&amp;aqs=chrome..69i57j0i512j0i22i30l8.2184j0j4&amp;sourceid=chrome&amp;ie=UTF-8" TargetMode="External"/><Relationship Id="rId1311" Type="http://schemas.openxmlformats.org/officeDocument/2006/relationships/hyperlink" Target="https://www.boxofficemojo.com/title/tt0816711/?ref_=bo_cso_table_6" TargetMode="External"/><Relationship Id="rId51" Type="http://schemas.openxmlformats.org/officeDocument/2006/relationships/hyperlink" Target="https://www.boxofficemojo.com/title/tt0808151/?ref_=bo_cso_table_39" TargetMode="External"/><Relationship Id="rId1301" Type="http://schemas.openxmlformats.org/officeDocument/2006/relationships/hyperlink" Target="https://en.wikipedia.org/wiki/Warcraft_(film)" TargetMode="External"/><Relationship Id="rId50" Type="http://schemas.openxmlformats.org/officeDocument/2006/relationships/hyperlink" Target="https://www.boxofficemojo.com/year/world/2014/?ref_=bo_cso_table_198" TargetMode="External"/><Relationship Id="rId1302" Type="http://schemas.openxmlformats.org/officeDocument/2006/relationships/hyperlink" Target="https://www.boxofficemojo.com/title/tt0207201/?ref_=bo_cso_table_167" TargetMode="External"/><Relationship Id="rId53" Type="http://schemas.openxmlformats.org/officeDocument/2006/relationships/hyperlink" Target="https://www.boxofficemojo.com/title/tt0478970/?ref_=bo_cso_table_23" TargetMode="External"/><Relationship Id="rId1303" Type="http://schemas.openxmlformats.org/officeDocument/2006/relationships/hyperlink" Target="https://www.boxofficemojo.com/year/world/2000/?ref_=bo_cso_table_167" TargetMode="External"/><Relationship Id="rId52" Type="http://schemas.openxmlformats.org/officeDocument/2006/relationships/hyperlink" Target="https://www.boxofficemojo.com/year/world/2009/?ref_=bo_cso_table_39" TargetMode="External"/><Relationship Id="rId1304" Type="http://schemas.openxmlformats.org/officeDocument/2006/relationships/hyperlink" Target="https://en.wikipedia.org/wiki/What_Women_Want" TargetMode="External"/><Relationship Id="rId55" Type="http://schemas.openxmlformats.org/officeDocument/2006/relationships/hyperlink" Target="https://www.boxofficemojo.com/title/tt5095030/?ref_=bo_cso_table_166" TargetMode="External"/><Relationship Id="rId1305" Type="http://schemas.openxmlformats.org/officeDocument/2006/relationships/hyperlink" Target="https://www.boxofficemojo.com/title/tt0096438/?ref_=bo_cso_table_132" TargetMode="External"/><Relationship Id="rId54" Type="http://schemas.openxmlformats.org/officeDocument/2006/relationships/hyperlink" Target="https://www.boxofficemojo.com/year/world/2015/?ref_=bo_cso_table_23" TargetMode="External"/><Relationship Id="rId1306" Type="http://schemas.openxmlformats.org/officeDocument/2006/relationships/hyperlink" Target="https://www.boxofficemojo.com/year/world/1988/?ref_=bo_cso_table_132" TargetMode="External"/><Relationship Id="rId57" Type="http://schemas.openxmlformats.org/officeDocument/2006/relationships/hyperlink" Target="https://www.boxofficemojo.com/title/tt0112384/?ref_=bo_cso_table_80" TargetMode="External"/><Relationship Id="rId1307" Type="http://schemas.openxmlformats.org/officeDocument/2006/relationships/hyperlink" Target="https://en.wikipedia.org/wiki/Who_Framed_Roger_Rabbit" TargetMode="External"/><Relationship Id="rId56" Type="http://schemas.openxmlformats.org/officeDocument/2006/relationships/hyperlink" Target="https://www.boxofficemojo.com/year/world/2018/?ref_=bo_cso_table_166" TargetMode="External"/><Relationship Id="rId1308" Type="http://schemas.openxmlformats.org/officeDocument/2006/relationships/hyperlink" Target="https://www.boxofficemojo.com/title/tt0451279/?ref_=bo_cso_table_89" TargetMode="External"/><Relationship Id="rId1309" Type="http://schemas.openxmlformats.org/officeDocument/2006/relationships/hyperlink" Target="https://www.boxofficemojo.com/year/world/2017/?ref_=bo_cso_table_89" TargetMode="External"/><Relationship Id="rId719" Type="http://schemas.openxmlformats.org/officeDocument/2006/relationships/hyperlink" Target="https://en.wikipedia.org/wiki/Pocahontas_(1995_film)" TargetMode="External"/><Relationship Id="rId718" Type="http://schemas.openxmlformats.org/officeDocument/2006/relationships/hyperlink" Target="https://www.boxofficemojo.com/year/world/1995/?ref_=bo_cso_table_106" TargetMode="External"/><Relationship Id="rId717" Type="http://schemas.openxmlformats.org/officeDocument/2006/relationships/hyperlink" Target="https://www.boxofficemojo.com/title/tt0114148/?ref_=bo_cso_table_106" TargetMode="External"/><Relationship Id="rId959" Type="http://schemas.openxmlformats.org/officeDocument/2006/relationships/hyperlink" Target="https://www.boxofficemojo.com/title/tt3874544/?ref_=bo_cso_table_14" TargetMode="External"/><Relationship Id="rId712" Type="http://schemas.openxmlformats.org/officeDocument/2006/relationships/hyperlink" Target="https://www.boxofficemojo.com/year/world/2011/?ref_=bo_cso_table_42" TargetMode="External"/><Relationship Id="rId954" Type="http://schemas.openxmlformats.org/officeDocument/2006/relationships/hyperlink" Target="https://www.boxofficemojo.com/year/world/2022/?ref_=bo_cso_table_110" TargetMode="External"/><Relationship Id="rId711" Type="http://schemas.openxmlformats.org/officeDocument/2006/relationships/hyperlink" Target="https://www.boxofficemojo.com/title/tt1298650/?ref_=bo_cso_table_42" TargetMode="External"/><Relationship Id="rId953" Type="http://schemas.openxmlformats.org/officeDocument/2006/relationships/hyperlink" Target="https://www.boxofficemojo.com/title/tt1877830/?ref_=bo_cso_table_110" TargetMode="External"/><Relationship Id="rId710" Type="http://schemas.openxmlformats.org/officeDocument/2006/relationships/hyperlink" Target="https://en.wikipedia.org/wiki/Pirates_of_the_Caribbean:_Dead_Men_Tell_No_Tales" TargetMode="External"/><Relationship Id="rId952" Type="http://schemas.openxmlformats.org/officeDocument/2006/relationships/hyperlink" Target="https://en.wikipedia.org/wiki/The_Avengers_(2012_film)" TargetMode="External"/><Relationship Id="rId951" Type="http://schemas.openxmlformats.org/officeDocument/2006/relationships/hyperlink" Target="https://www.boxofficemojo.com/year/world/2012/?ref_=bo_cso_table_9" TargetMode="External"/><Relationship Id="rId716" Type="http://schemas.openxmlformats.org/officeDocument/2006/relationships/hyperlink" Target="https://en.wikipedia.org/wiki/Pirates_of_the_Caribbean:_The_Curse_of_the_Black_Pearl" TargetMode="External"/><Relationship Id="rId958" Type="http://schemas.openxmlformats.org/officeDocument/2006/relationships/hyperlink" Target="https://www.imdb.com/title/tt0103855/" TargetMode="External"/><Relationship Id="rId715" Type="http://schemas.openxmlformats.org/officeDocument/2006/relationships/hyperlink" Target="https://www.boxofficemojo.com/year/world/2003/?ref_=bo_cso_table_152" TargetMode="External"/><Relationship Id="rId957" Type="http://schemas.openxmlformats.org/officeDocument/2006/relationships/hyperlink" Target="https://www.boxofficemojo.com/year/world/1992/?ref_=bo_cso_table_114" TargetMode="External"/><Relationship Id="rId714" Type="http://schemas.openxmlformats.org/officeDocument/2006/relationships/hyperlink" Target="https://www.boxofficemojo.com/title/tt0325980/?ref_=bo_cso_table_152" TargetMode="External"/><Relationship Id="rId956" Type="http://schemas.openxmlformats.org/officeDocument/2006/relationships/hyperlink" Target="https://www.boxofficemojo.com/title/tt0103855/?ref_=bo_cso_table_114" TargetMode="External"/><Relationship Id="rId713" Type="http://schemas.openxmlformats.org/officeDocument/2006/relationships/hyperlink" Target="https://en.wikipedia.org/wiki/Pirates_of_the_Caribbean:_On_Stranger_Tides" TargetMode="External"/><Relationship Id="rId955" Type="http://schemas.openxmlformats.org/officeDocument/2006/relationships/hyperlink" Target="https://en.wikipedia.org/wiki/The_Batman_(film)" TargetMode="External"/><Relationship Id="rId59" Type="http://schemas.openxmlformats.org/officeDocument/2006/relationships/hyperlink" Target="https://en.wikipedia.org/wiki/Apollo_13_(film)" TargetMode="External"/><Relationship Id="rId58" Type="http://schemas.openxmlformats.org/officeDocument/2006/relationships/hyperlink" Target="https://www.boxofficemojo.com/year/world/1995/?ref_=bo_cso_table_80" TargetMode="External"/><Relationship Id="rId950" Type="http://schemas.openxmlformats.org/officeDocument/2006/relationships/hyperlink" Target="https://www.boxofficemojo.com/title/tt0848228/?ref_=bo_cso_table_9" TargetMode="External"/><Relationship Id="rId1300" Type="http://schemas.openxmlformats.org/officeDocument/2006/relationships/hyperlink" Target="https://www.boxofficemojo.com/year/world/2016/?ref_=bo_cso_table_86" TargetMode="External"/><Relationship Id="rId590" Type="http://schemas.openxmlformats.org/officeDocument/2006/relationships/hyperlink" Target="https://en.wikipedia.org/wiki/Mission:_Impossible_%E2%80%93_Rogue_Nation" TargetMode="External"/><Relationship Id="rId107" Type="http://schemas.openxmlformats.org/officeDocument/2006/relationships/hyperlink" Target="https://www.boxofficemojo.com/title/tt2975590/?ref_=bo_cso_table_77" TargetMode="External"/><Relationship Id="rId349" Type="http://schemas.openxmlformats.org/officeDocument/2006/relationships/hyperlink" Target="https://en.wikipedia.org/wiki/Hitch_(film)" TargetMode="External"/><Relationship Id="rId106" Type="http://schemas.openxmlformats.org/officeDocument/2006/relationships/hyperlink" Target="https://en.wikipedia.org/wiki/Batman_Forever" TargetMode="External"/><Relationship Id="rId348" Type="http://schemas.openxmlformats.org/officeDocument/2006/relationships/hyperlink" Target="https://www.boxofficemojo.com/year/world/2005/?ref_=bo_cso_table_174" TargetMode="External"/><Relationship Id="rId105" Type="http://schemas.openxmlformats.org/officeDocument/2006/relationships/hyperlink" Target="https://www.boxofficemojo.com/year/world/1995/?ref_=bo_cso_table_116" TargetMode="External"/><Relationship Id="rId347" Type="http://schemas.openxmlformats.org/officeDocument/2006/relationships/hyperlink" Target="https://www.boxofficemojo.com/title/tt0386588/?ref_=bo_cso_table_174" TargetMode="External"/><Relationship Id="rId589" Type="http://schemas.openxmlformats.org/officeDocument/2006/relationships/hyperlink" Target="https://www.boxofficemojo.com/year/world/2015/?ref_=bo_cso_table_140" TargetMode="External"/><Relationship Id="rId104" Type="http://schemas.openxmlformats.org/officeDocument/2006/relationships/hyperlink" Target="https://www.boxofficemojo.com/title/tt0112462/?ref_=bo_cso_table_116" TargetMode="External"/><Relationship Id="rId346" Type="http://schemas.openxmlformats.org/officeDocument/2006/relationships/hyperlink" Target="https://www.statista.com/statistics/323356/harry-potter-production-costs-box-office-revenue/" TargetMode="External"/><Relationship Id="rId588" Type="http://schemas.openxmlformats.org/officeDocument/2006/relationships/hyperlink" Target="https://en.wikipedia.org/wiki/Mission:_Impossible_%E2%80%93_Ghost_Protocol" TargetMode="External"/><Relationship Id="rId109" Type="http://schemas.openxmlformats.org/officeDocument/2006/relationships/hyperlink" Target="https://www.boxofficemojo.com/title/tt2771200/?ref_=bo_cso_table_18" TargetMode="External"/><Relationship Id="rId1170" Type="http://schemas.openxmlformats.org/officeDocument/2006/relationships/hyperlink" Target="https://en.wikipedia.org/wiki/The_Simpsons_Movie" TargetMode="External"/><Relationship Id="rId108" Type="http://schemas.openxmlformats.org/officeDocument/2006/relationships/hyperlink" Target="https://www.boxofficemojo.com/year/world/2016/?ref_=bo_cso_table_77" TargetMode="External"/><Relationship Id="rId1171" Type="http://schemas.openxmlformats.org/officeDocument/2006/relationships/hyperlink" Target="https://www.boxofficemojo.com/title/tt0167404/?ref_=bo_cso_table_144" TargetMode="External"/><Relationship Id="rId341" Type="http://schemas.openxmlformats.org/officeDocument/2006/relationships/hyperlink" Target="https://www.boxofficemojo.com/title/tt0241527/?ref_=bo_cso_table_48" TargetMode="External"/><Relationship Id="rId583" Type="http://schemas.openxmlformats.org/officeDocument/2006/relationships/hyperlink" Target="https://www.boxofficemojo.com/year/world/2002/?ref_=bo_cso_table_78" TargetMode="External"/><Relationship Id="rId1172" Type="http://schemas.openxmlformats.org/officeDocument/2006/relationships/hyperlink" Target="https://www.boxofficemojo.com/year/world/1999/?ref_=bo_cso_table_144" TargetMode="External"/><Relationship Id="rId340" Type="http://schemas.openxmlformats.org/officeDocument/2006/relationships/hyperlink" Target="https://www.statista.com/statistics/323356/harry-potter-production-costs-box-office-revenue/" TargetMode="External"/><Relationship Id="rId582" Type="http://schemas.openxmlformats.org/officeDocument/2006/relationships/hyperlink" Target="https://www.boxofficemojo.com/title/tt0120912/?ref_=bo_cso_table_78" TargetMode="External"/><Relationship Id="rId1173" Type="http://schemas.openxmlformats.org/officeDocument/2006/relationships/hyperlink" Target="https://en.wikipedia.org/wiki/The_Sixth_Sense" TargetMode="External"/><Relationship Id="rId581" Type="http://schemas.openxmlformats.org/officeDocument/2006/relationships/hyperlink" Target="https://en.wikipedia.org/wiki/Men_in_Black_3" TargetMode="External"/><Relationship Id="rId1174" Type="http://schemas.openxmlformats.org/officeDocument/2006/relationships/hyperlink" Target="https://www.boxofficemojo.com/title/tt0472181/?ref_=bo_cso_table_190" TargetMode="External"/><Relationship Id="rId580" Type="http://schemas.openxmlformats.org/officeDocument/2006/relationships/hyperlink" Target="https://www.boxofficemojo.com/year/world/2012/?ref_=bo_cso_table_153" TargetMode="External"/><Relationship Id="rId1175" Type="http://schemas.openxmlformats.org/officeDocument/2006/relationships/hyperlink" Target="https://www.boxofficemojo.com/year/world/2011/?ref_=bo_cso_table_190" TargetMode="External"/><Relationship Id="rId103" Type="http://schemas.openxmlformats.org/officeDocument/2006/relationships/hyperlink" Target="https://www.imdb.com/title/tt0372784/" TargetMode="External"/><Relationship Id="rId345" Type="http://schemas.openxmlformats.org/officeDocument/2006/relationships/hyperlink" Target="https://www.boxofficemojo.com/year/world/2009/?ref_=bo_cso_table_64" TargetMode="External"/><Relationship Id="rId587" Type="http://schemas.openxmlformats.org/officeDocument/2006/relationships/hyperlink" Target="https://www.boxofficemojo.com/year/world/2011/?ref_=bo_cso_table_137" TargetMode="External"/><Relationship Id="rId1176" Type="http://schemas.openxmlformats.org/officeDocument/2006/relationships/hyperlink" Target="https://en.wikipedia.org/wiki/The_Smurfs_(film)" TargetMode="External"/><Relationship Id="rId102" Type="http://schemas.openxmlformats.org/officeDocument/2006/relationships/hyperlink" Target="https://www.boxofficemojo.com/year/world/2005/?ref_=bo_cso_table_169" TargetMode="External"/><Relationship Id="rId344" Type="http://schemas.openxmlformats.org/officeDocument/2006/relationships/hyperlink" Target="https://www.boxofficemojo.com/title/tt0417741/?ref_=bo_cso_table_64" TargetMode="External"/><Relationship Id="rId586" Type="http://schemas.openxmlformats.org/officeDocument/2006/relationships/hyperlink" Target="https://en.wikipedia.org/wiki/Mission:_Impossible_%E2%80%93_Fallout" TargetMode="External"/><Relationship Id="rId1177" Type="http://schemas.openxmlformats.org/officeDocument/2006/relationships/hyperlink" Target="https://www.boxofficemojo.com/title/tt2017020/?ref_=bo_cso_table_101" TargetMode="External"/><Relationship Id="rId101" Type="http://schemas.openxmlformats.org/officeDocument/2006/relationships/hyperlink" Target="https://www.boxofficemojo.com/title/tt0372784/?ref_=bo_cso_table_169" TargetMode="External"/><Relationship Id="rId343" Type="http://schemas.openxmlformats.org/officeDocument/2006/relationships/hyperlink" Target="https://www.statista.com/statistics/323356/harry-potter-production-costs-box-office-revenue/" TargetMode="External"/><Relationship Id="rId585" Type="http://schemas.openxmlformats.org/officeDocument/2006/relationships/hyperlink" Target="https://www.boxofficemojo.com/year/world/2018/?ref_=bo_cso_table_99" TargetMode="External"/><Relationship Id="rId1178" Type="http://schemas.openxmlformats.org/officeDocument/2006/relationships/hyperlink" Target="https://www.boxofficemojo.com/year/world/2013/?ref_=bo_cso_table_101" TargetMode="External"/><Relationship Id="rId100" Type="http://schemas.openxmlformats.org/officeDocument/2006/relationships/hyperlink" Target="https://en.wikipedia.org/wiki/Batman_(1989_film)" TargetMode="External"/><Relationship Id="rId342" Type="http://schemas.openxmlformats.org/officeDocument/2006/relationships/hyperlink" Target="https://www.boxofficemojo.com/year/world/2001/?ref_=bo_cso_table_48" TargetMode="External"/><Relationship Id="rId584" Type="http://schemas.openxmlformats.org/officeDocument/2006/relationships/hyperlink" Target="https://en.wikipedia.org/wiki/Men_in_Black_II" TargetMode="External"/><Relationship Id="rId1179" Type="http://schemas.openxmlformats.org/officeDocument/2006/relationships/hyperlink" Target="https://en.wikipedia.org/wiki/The_Smurfs_2" TargetMode="External"/><Relationship Id="rId1169" Type="http://schemas.openxmlformats.org/officeDocument/2006/relationships/hyperlink" Target="https://www.boxofficemojo.com/year/world/2007/?ref_=bo_cso_table_9" TargetMode="External"/><Relationship Id="rId338" Type="http://schemas.openxmlformats.org/officeDocument/2006/relationships/hyperlink" Target="https://www.boxofficemojo.com/title/tt0304141/?ref_=bo_cso_table_96" TargetMode="External"/><Relationship Id="rId337" Type="http://schemas.openxmlformats.org/officeDocument/2006/relationships/hyperlink" Target="https://www.statista.com/statistics/323356/harry-potter-production-costs-box-office-revenue/" TargetMode="External"/><Relationship Id="rId579" Type="http://schemas.openxmlformats.org/officeDocument/2006/relationships/hyperlink" Target="https://www.boxofficemojo.com/title/tt1409024/?ref_=bo_cso_table_153" TargetMode="External"/><Relationship Id="rId336" Type="http://schemas.openxmlformats.org/officeDocument/2006/relationships/hyperlink" Target="https://www.boxofficemojo.com/year/world/2007/?ref_=bo_cso_table_61" TargetMode="External"/><Relationship Id="rId578" Type="http://schemas.openxmlformats.org/officeDocument/2006/relationships/hyperlink" Target="https://en.wikipedia.org/wiki/Men_in_Black_(1997_film)" TargetMode="External"/><Relationship Id="rId335" Type="http://schemas.openxmlformats.org/officeDocument/2006/relationships/hyperlink" Target="https://www.boxofficemojo.com/title/tt0373889/?ref_=bo_cso_table_61" TargetMode="External"/><Relationship Id="rId577" Type="http://schemas.openxmlformats.org/officeDocument/2006/relationships/hyperlink" Target="https://www.boxofficemojo.com/year/world/1997/?ref_=bo_cso_table_179" TargetMode="External"/><Relationship Id="rId339" Type="http://schemas.openxmlformats.org/officeDocument/2006/relationships/hyperlink" Target="https://www.boxofficemojo.com/year/world/2004/?ref_=bo_cso_table_96" TargetMode="External"/><Relationship Id="rId1160" Type="http://schemas.openxmlformats.org/officeDocument/2006/relationships/hyperlink" Target="https://www.boxofficemojo.com/year/world/2016/?ref_=bo_cso_table_72" TargetMode="External"/><Relationship Id="rId330" Type="http://schemas.openxmlformats.org/officeDocument/2006/relationships/hyperlink" Target="https://www.boxofficemojo.com/year/world/2011/?ref_=bo_cso_table_15" TargetMode="External"/><Relationship Id="rId572" Type="http://schemas.openxmlformats.org/officeDocument/2006/relationships/hyperlink" Target="https://en.wikipedia.org/wiki/Meet_the_Parents" TargetMode="External"/><Relationship Id="rId1161" Type="http://schemas.openxmlformats.org/officeDocument/2006/relationships/hyperlink" Target="https://www.imdb.com/title/tt2709768/" TargetMode="External"/><Relationship Id="rId571" Type="http://schemas.openxmlformats.org/officeDocument/2006/relationships/hyperlink" Target="https://www.boxofficemojo.com/year/world/2000/?ref_=bo_cso_table_131" TargetMode="External"/><Relationship Id="rId1162" Type="http://schemas.openxmlformats.org/officeDocument/2006/relationships/hyperlink" Target="https://www.boxofficemojo.com/title/tt5113040/?ref_=bo_cso_table_93" TargetMode="External"/><Relationship Id="rId570" Type="http://schemas.openxmlformats.org/officeDocument/2006/relationships/hyperlink" Target="https://www.boxofficemojo.com/title/tt0212338/?ref_=bo_cso_table_131" TargetMode="External"/><Relationship Id="rId1163" Type="http://schemas.openxmlformats.org/officeDocument/2006/relationships/hyperlink" Target="https://www.boxofficemojo.com/year/world/2019/?ref_=bo_cso_table_93" TargetMode="External"/><Relationship Id="rId1164" Type="http://schemas.openxmlformats.org/officeDocument/2006/relationships/hyperlink" Target="https://en.wikipedia.org/wiki/The_Secret_Life_of_Pets" TargetMode="External"/><Relationship Id="rId334" Type="http://schemas.openxmlformats.org/officeDocument/2006/relationships/hyperlink" Target="https://www.statista.com/statistics/323356/harry-potter-production-costs-box-office-revenue/" TargetMode="External"/><Relationship Id="rId576" Type="http://schemas.openxmlformats.org/officeDocument/2006/relationships/hyperlink" Target="https://www.boxofficemojo.com/title/tt0119654/?ref_=bo_cso_table_179" TargetMode="External"/><Relationship Id="rId1165" Type="http://schemas.openxmlformats.org/officeDocument/2006/relationships/hyperlink" Target="https://www.boxofficemojo.com/title/tt4123432/?ref_=bo_cso_table_124" TargetMode="External"/><Relationship Id="rId333" Type="http://schemas.openxmlformats.org/officeDocument/2006/relationships/hyperlink" Target="https://www.boxofficemojo.com/year/world/2005/?ref_=bo_cso_table_70" TargetMode="External"/><Relationship Id="rId575" Type="http://schemas.openxmlformats.org/officeDocument/2006/relationships/hyperlink" Target="https://en.wikipedia.org/wiki/Megamind" TargetMode="External"/><Relationship Id="rId1166" Type="http://schemas.openxmlformats.org/officeDocument/2006/relationships/hyperlink" Target="https://www.boxofficemojo.com/year/world/2022/?ref_=bo_cso_table_124" TargetMode="External"/><Relationship Id="rId332" Type="http://schemas.openxmlformats.org/officeDocument/2006/relationships/hyperlink" Target="https://www.boxofficemojo.com/title/tt0330373/?ref_=bo_cso_table_70" TargetMode="External"/><Relationship Id="rId574" Type="http://schemas.openxmlformats.org/officeDocument/2006/relationships/hyperlink" Target="https://www.boxofficemojo.com/year/world/2010/?ref_=bo_cso_table_145" TargetMode="External"/><Relationship Id="rId1167" Type="http://schemas.openxmlformats.org/officeDocument/2006/relationships/hyperlink" Target="https://en.wikipedia.org/wiki/Fantastic_Beasts:_The_Secrets_of_Dumbledore" TargetMode="External"/><Relationship Id="rId331" Type="http://schemas.openxmlformats.org/officeDocument/2006/relationships/hyperlink" Target="https://en.wikipedia.org/wiki/Harry_Potter_and_the_Deathly_Hallows_%E2%80%93_Part_2" TargetMode="External"/><Relationship Id="rId573" Type="http://schemas.openxmlformats.org/officeDocument/2006/relationships/hyperlink" Target="https://www.boxofficemojo.com/title/tt1001526/?ref_=bo_cso_table_145" TargetMode="External"/><Relationship Id="rId1168" Type="http://schemas.openxmlformats.org/officeDocument/2006/relationships/hyperlink" Target="https://www.boxofficemojo.com/title/tt0462538/?ref_=bo_cso_table_9" TargetMode="External"/><Relationship Id="rId370" Type="http://schemas.openxmlformats.org/officeDocument/2006/relationships/hyperlink" Target="https://www.boxofficemojo.com/year/world/2014/?ref_=bo_cso_table_167" TargetMode="External"/><Relationship Id="rId129" Type="http://schemas.openxmlformats.org/officeDocument/2006/relationships/hyperlink" Target="https://www.boxofficemojo.com/title/tt3480822/?ref_=bo_cso_table_158" TargetMode="External"/><Relationship Id="rId128" Type="http://schemas.openxmlformats.org/officeDocument/2006/relationships/hyperlink" Target="https://www.boxofficemojo.com/year/world/2010/?ref_=bo_cso_table_133" TargetMode="External"/><Relationship Id="rId127" Type="http://schemas.openxmlformats.org/officeDocument/2006/relationships/hyperlink" Target="https://www.boxofficemojo.com/title/tt0947798/?ref_=bo_cso_table_133" TargetMode="External"/><Relationship Id="rId369" Type="http://schemas.openxmlformats.org/officeDocument/2006/relationships/hyperlink" Target="https://www.boxofficemojo.com/title/tt1646971/?ref_=bo_cso_table_167" TargetMode="External"/><Relationship Id="rId126" Type="http://schemas.openxmlformats.org/officeDocument/2006/relationships/hyperlink" Target="https://boundingintocomics.com/2022/12/14/rumor-black-panther-wakanda-forever-needs-a-box-office-total-of-1-billion-to-break-even/" TargetMode="External"/><Relationship Id="rId368" Type="http://schemas.openxmlformats.org/officeDocument/2006/relationships/hyperlink" Target="https://www.boxofficemojo.com/year/world/2010/?ref_=bo_cso_table_31" TargetMode="External"/><Relationship Id="rId1190" Type="http://schemas.openxmlformats.org/officeDocument/2006/relationships/hyperlink" Target="https://www.boxofficemojo.com/year/world/2013/?ref_=bo_cso_table_110" TargetMode="External"/><Relationship Id="rId1191" Type="http://schemas.openxmlformats.org/officeDocument/2006/relationships/hyperlink" Target="https://en.wikipedia.org/wiki/The_Wolverine_(film)" TargetMode="External"/><Relationship Id="rId1192" Type="http://schemas.openxmlformats.org/officeDocument/2006/relationships/hyperlink" Target="https://www.boxofficemojo.com/title/tt0143145/?ref_=bo_cso_table_195" TargetMode="External"/><Relationship Id="rId1193" Type="http://schemas.openxmlformats.org/officeDocument/2006/relationships/hyperlink" Target="https://www.boxofficemojo.com/year/world/1999/?ref_=bo_cso_table_195" TargetMode="External"/><Relationship Id="rId121" Type="http://schemas.openxmlformats.org/officeDocument/2006/relationships/hyperlink" Target="https://en.wikipedia.org/wiki/Black_Adam_(film)" TargetMode="External"/><Relationship Id="rId363" Type="http://schemas.openxmlformats.org/officeDocument/2006/relationships/hyperlink" Target="https://www.boxofficemojo.com/year/world/2018/?ref_=bo_cso_table_13" TargetMode="External"/><Relationship Id="rId1194" Type="http://schemas.openxmlformats.org/officeDocument/2006/relationships/hyperlink" Target="https://en.wikipedia.org/wiki/The_World_Is_Not_Enough" TargetMode="External"/><Relationship Id="rId120" Type="http://schemas.openxmlformats.org/officeDocument/2006/relationships/hyperlink" Target="https://www.boxofficemojo.com/year/world/2022/?ref_=bo_cso_table_162" TargetMode="External"/><Relationship Id="rId362" Type="http://schemas.openxmlformats.org/officeDocument/2006/relationships/hyperlink" Target="https://www.boxofficemojo.com/title/tt5220122/?ref_=bo_cso_table_13" TargetMode="External"/><Relationship Id="rId1195" Type="http://schemas.openxmlformats.org/officeDocument/2006/relationships/hyperlink" Target="https://www.boxofficemojo.com/title/tt0129387/?ref_=bo_cso_table_178" TargetMode="External"/><Relationship Id="rId361" Type="http://schemas.openxmlformats.org/officeDocument/2006/relationships/hyperlink" Target="https://www.boxofficemojo.com/year/world/2015/?ref_=bo_cso_table_47" TargetMode="External"/><Relationship Id="rId1196" Type="http://schemas.openxmlformats.org/officeDocument/2006/relationships/hyperlink" Target="https://www.boxofficemojo.com/year/world/1998/?ref_=bo_cso_table_178" TargetMode="External"/><Relationship Id="rId360" Type="http://schemas.openxmlformats.org/officeDocument/2006/relationships/hyperlink" Target="https://www.boxofficemojo.com/title/tt2510894/?ref_=bo_cso_table_47" TargetMode="External"/><Relationship Id="rId1197" Type="http://schemas.openxmlformats.org/officeDocument/2006/relationships/hyperlink" Target="https://en.wikipedia.org/wiki/There%27s_Something_About_Mary" TargetMode="External"/><Relationship Id="rId125" Type="http://schemas.openxmlformats.org/officeDocument/2006/relationships/hyperlink" Target="https://www.boxofficemojo.com/year/world/2022/?ref_=bo_cso_table_143" TargetMode="External"/><Relationship Id="rId367" Type="http://schemas.openxmlformats.org/officeDocument/2006/relationships/hyperlink" Target="https://www.boxofficemojo.com/title/tt0892769/?ref_=bo_cso_table_31" TargetMode="External"/><Relationship Id="rId1198" Type="http://schemas.openxmlformats.org/officeDocument/2006/relationships/hyperlink" Target="https://www.boxofficemojo.com/title/tt0800369/?ref_=bo_cso_table_75" TargetMode="External"/><Relationship Id="rId124" Type="http://schemas.openxmlformats.org/officeDocument/2006/relationships/hyperlink" Target="https://www.boxofficemojo.com/title/tt9114286/?ref_=bo_cso_table_143" TargetMode="External"/><Relationship Id="rId366" Type="http://schemas.openxmlformats.org/officeDocument/2006/relationships/hyperlink" Target="https://www.imdb.com/title/tt0170016/" TargetMode="External"/><Relationship Id="rId1199" Type="http://schemas.openxmlformats.org/officeDocument/2006/relationships/hyperlink" Target="https://www.boxofficemojo.com/year/world/2011/?ref_=bo_cso_table_75" TargetMode="External"/><Relationship Id="rId123" Type="http://schemas.openxmlformats.org/officeDocument/2006/relationships/hyperlink" Target="https://www.boxofficemojo.com/year/world/2018/?ref_=bo_cso_table_14" TargetMode="External"/><Relationship Id="rId365" Type="http://schemas.openxmlformats.org/officeDocument/2006/relationships/hyperlink" Target="https://www.boxofficemojo.com/year/world/2000/?ref_=bo_cso_table_107" TargetMode="External"/><Relationship Id="rId122" Type="http://schemas.openxmlformats.org/officeDocument/2006/relationships/hyperlink" Target="https://www.boxofficemojo.com/title/tt1825683/?ref_=bo_cso_table_14" TargetMode="External"/><Relationship Id="rId364" Type="http://schemas.openxmlformats.org/officeDocument/2006/relationships/hyperlink" Target="https://www.boxofficemojo.com/title/tt0170016/?ref_=bo_cso_table_107" TargetMode="External"/><Relationship Id="rId95" Type="http://schemas.openxmlformats.org/officeDocument/2006/relationships/hyperlink" Target="https://www.boxofficemojo.com/title/tt0103772/?ref_=bo_cso_table_85" TargetMode="External"/><Relationship Id="rId94" Type="http://schemas.openxmlformats.org/officeDocument/2006/relationships/hyperlink" Target="https://en.wikipedia.org/wiki/Bad_Boys_for_Life" TargetMode="External"/><Relationship Id="rId97" Type="http://schemas.openxmlformats.org/officeDocument/2006/relationships/hyperlink" Target="https://en.wikipedia.org/wiki/Basic_Instinct" TargetMode="External"/><Relationship Id="rId96" Type="http://schemas.openxmlformats.org/officeDocument/2006/relationships/hyperlink" Target="https://www.boxofficemojo.com/year/world/1992/?ref_=bo_cso_table_85" TargetMode="External"/><Relationship Id="rId99" Type="http://schemas.openxmlformats.org/officeDocument/2006/relationships/hyperlink" Target="https://www.boxofficemojo.com/year/world/1989/?ref_=bo_cso_table_113" TargetMode="External"/><Relationship Id="rId98" Type="http://schemas.openxmlformats.org/officeDocument/2006/relationships/hyperlink" Target="https://www.boxofficemojo.com/title/tt0096895/?ref_=bo_cso_table_113" TargetMode="External"/><Relationship Id="rId91" Type="http://schemas.openxmlformats.org/officeDocument/2006/relationships/hyperlink" Target="https://en.wikipedia.org/wiki/Back_to_the_Future_Part_II" TargetMode="External"/><Relationship Id="rId90" Type="http://schemas.openxmlformats.org/officeDocument/2006/relationships/hyperlink" Target="https://www.boxofficemojo.com/year/world/1989/?ref_=bo_cso_table_127" TargetMode="External"/><Relationship Id="rId93" Type="http://schemas.openxmlformats.org/officeDocument/2006/relationships/hyperlink" Target="https://www.boxofficemojo.com/year/world/2020/?ref_=bo_cso_table_99" TargetMode="External"/><Relationship Id="rId92" Type="http://schemas.openxmlformats.org/officeDocument/2006/relationships/hyperlink" Target="https://www.boxofficemojo.com/title/tt1502397/?ref_=bo_cso_table_99" TargetMode="External"/><Relationship Id="rId118" Type="http://schemas.openxmlformats.org/officeDocument/2006/relationships/hyperlink" Target="https://www.boxofficemojo.com/year/world/2014/?ref_=bo_cso_table_150" TargetMode="External"/><Relationship Id="rId117" Type="http://schemas.openxmlformats.org/officeDocument/2006/relationships/hyperlink" Target="https://www.boxofficemojo.com/title/tt2245084/?ref_=bo_cso_table_150" TargetMode="External"/><Relationship Id="rId359" Type="http://schemas.openxmlformats.org/officeDocument/2006/relationships/hyperlink" Target="https://www.boxofficemojo.com/year/world/2012/?ref_=bo_cso_table_73" TargetMode="External"/><Relationship Id="rId116" Type="http://schemas.openxmlformats.org/officeDocument/2006/relationships/hyperlink" Target="https://en.wikipedia.org/wiki/Beverly_Hills_Cop" TargetMode="External"/><Relationship Id="rId358" Type="http://schemas.openxmlformats.org/officeDocument/2006/relationships/hyperlink" Target="https://www.boxofficemojo.com/title/tt0837562/?ref_=bo_cso_table_73" TargetMode="External"/><Relationship Id="rId115" Type="http://schemas.openxmlformats.org/officeDocument/2006/relationships/hyperlink" Target="https://www.boxofficemojo.com/year/world/1984/?ref_=bo_cso_table_158" TargetMode="External"/><Relationship Id="rId357" Type="http://schemas.openxmlformats.org/officeDocument/2006/relationships/hyperlink" Target="https://en.wikipedia.org/wiki/Home_Alone_2:_Lost_in_New_York" TargetMode="External"/><Relationship Id="rId599" Type="http://schemas.openxmlformats.org/officeDocument/2006/relationships/hyperlink" Target="https://en.wikipedia.org/wiki/Minority_Report_(film)" TargetMode="External"/><Relationship Id="rId1180" Type="http://schemas.openxmlformats.org/officeDocument/2006/relationships/hyperlink" Target="https://www.boxofficemojo.com/title/tt2279373/?ref_=bo_cso_table_143" TargetMode="External"/><Relationship Id="rId1181" Type="http://schemas.openxmlformats.org/officeDocument/2006/relationships/hyperlink" Target="https://www.boxofficemojo.com/year/world/2015/?ref_=bo_cso_table_143" TargetMode="External"/><Relationship Id="rId119" Type="http://schemas.openxmlformats.org/officeDocument/2006/relationships/hyperlink" Target="https://www.boxofficemojo.com/title/tt6443346/?ref_=bo_cso_table_162" TargetMode="External"/><Relationship Id="rId1182" Type="http://schemas.openxmlformats.org/officeDocument/2006/relationships/hyperlink" Target="https://en.wikipedia.org/wiki/The_SpongeBob_Movie:_Sponge_Out_of_Water" TargetMode="External"/><Relationship Id="rId110" Type="http://schemas.openxmlformats.org/officeDocument/2006/relationships/hyperlink" Target="https://www.boxofficemojo.com/year/world/2017/?ref_=bo_cso_table_18" TargetMode="External"/><Relationship Id="rId352" Type="http://schemas.openxmlformats.org/officeDocument/2006/relationships/hyperlink" Target="https://www.boxofficemojo.com/title/tt0099785/?ref_=bo_cso_table_45" TargetMode="External"/><Relationship Id="rId594" Type="http://schemas.openxmlformats.org/officeDocument/2006/relationships/hyperlink" Target="https://www.boxofficemojo.com/title/tt5113044/?ref_=bo_cso_table_63" TargetMode="External"/><Relationship Id="rId1183" Type="http://schemas.openxmlformats.org/officeDocument/2006/relationships/hyperlink" Target="https://www.boxofficemojo.com/title/tt0980970/?ref_=bo_cso_table_108" TargetMode="External"/><Relationship Id="rId351" Type="http://schemas.openxmlformats.org/officeDocument/2006/relationships/hyperlink" Target="https://www.boxofficemojo.com/year/world/2015/?ref_=bo_cso_table_148" TargetMode="External"/><Relationship Id="rId593" Type="http://schemas.openxmlformats.org/officeDocument/2006/relationships/hyperlink" Target="https://en.wikipedia.org/wiki/Minions_(film)" TargetMode="External"/><Relationship Id="rId1184" Type="http://schemas.openxmlformats.org/officeDocument/2006/relationships/hyperlink" Target="https://www.boxofficemojo.com/year/world/2010/?ref_=bo_cso_table_108" TargetMode="External"/><Relationship Id="rId350" Type="http://schemas.openxmlformats.org/officeDocument/2006/relationships/hyperlink" Target="https://www.boxofficemojo.com/title/tt2224026/?ref_=bo_cso_table_148" TargetMode="External"/><Relationship Id="rId592" Type="http://schemas.openxmlformats.org/officeDocument/2006/relationships/hyperlink" Target="https://www.boxofficemojo.com/year/world/2015/?ref_=bo_cso_table_23" TargetMode="External"/><Relationship Id="rId1185" Type="http://schemas.openxmlformats.org/officeDocument/2006/relationships/hyperlink" Target="https://en.wikipedia.org/wiki/The_Chronicles_of_Narnia:_The_Voyage_of_the_Dawn_Treader" TargetMode="External"/><Relationship Id="rId591" Type="http://schemas.openxmlformats.org/officeDocument/2006/relationships/hyperlink" Target="https://www.boxofficemojo.com/title/tt2293640/?ref_=bo_cso_table_23" TargetMode="External"/><Relationship Id="rId1186" Type="http://schemas.openxmlformats.org/officeDocument/2006/relationships/hyperlink" Target="https://www.boxofficemojo.com/title/tt0993846/?ref_=bo_cso_table_123" TargetMode="External"/><Relationship Id="rId114" Type="http://schemas.openxmlformats.org/officeDocument/2006/relationships/hyperlink" Target="https://www.boxofficemojo.com/title/tt0086960/?ref_=bo_cso_table_158" TargetMode="External"/><Relationship Id="rId356" Type="http://schemas.openxmlformats.org/officeDocument/2006/relationships/hyperlink" Target="https://www.boxofficemojo.com/year/world/1992/?ref_=bo_cso_table_200" TargetMode="External"/><Relationship Id="rId598" Type="http://schemas.openxmlformats.org/officeDocument/2006/relationships/hyperlink" Target="https://www.boxofficemojo.com/year/world/2002/?ref_=bo_cso_table_74" TargetMode="External"/><Relationship Id="rId1187" Type="http://schemas.openxmlformats.org/officeDocument/2006/relationships/hyperlink" Target="https://www.boxofficemojo.com/year/world/2013/?ref_=bo_cso_table_123" TargetMode="External"/><Relationship Id="rId113" Type="http://schemas.openxmlformats.org/officeDocument/2006/relationships/hyperlink" Target="https://en.wikipedia.org/wiki/Beauty_and_the_Beast_(1991_film)" TargetMode="External"/><Relationship Id="rId355" Type="http://schemas.openxmlformats.org/officeDocument/2006/relationships/hyperlink" Target="https://www.boxofficemojo.com/title/tt0104431/?ref_=bo_cso_table_200" TargetMode="External"/><Relationship Id="rId597" Type="http://schemas.openxmlformats.org/officeDocument/2006/relationships/hyperlink" Target="https://www.boxofficemojo.com/title/tt0181689/?ref_=bo_cso_table_74" TargetMode="External"/><Relationship Id="rId1188" Type="http://schemas.openxmlformats.org/officeDocument/2006/relationships/hyperlink" Target="https://www.imdb.com/title/tt0993846/" TargetMode="External"/><Relationship Id="rId112" Type="http://schemas.openxmlformats.org/officeDocument/2006/relationships/hyperlink" Target="https://www.boxofficemojo.com/year/world/1991/?ref_=bo_cso_table_101" TargetMode="External"/><Relationship Id="rId354" Type="http://schemas.openxmlformats.org/officeDocument/2006/relationships/hyperlink" Target="https://en.wikipedia.org/wiki/Home_Alone" TargetMode="External"/><Relationship Id="rId596" Type="http://schemas.openxmlformats.org/officeDocument/2006/relationships/hyperlink" Target="https://en.wikipedia.org/wiki/Minions:_The_Rise_of_Gru" TargetMode="External"/><Relationship Id="rId1189" Type="http://schemas.openxmlformats.org/officeDocument/2006/relationships/hyperlink" Target="https://www.boxofficemojo.com/title/tt1430132/?ref_=bo_cso_table_110" TargetMode="External"/><Relationship Id="rId111" Type="http://schemas.openxmlformats.org/officeDocument/2006/relationships/hyperlink" Target="https://www.boxofficemojo.com/title/tt0101414/?ref_=bo_cso_table_101" TargetMode="External"/><Relationship Id="rId353" Type="http://schemas.openxmlformats.org/officeDocument/2006/relationships/hyperlink" Target="https://www.boxofficemojo.com/year/world/1990/?ref_=bo_cso_table_45" TargetMode="External"/><Relationship Id="rId595" Type="http://schemas.openxmlformats.org/officeDocument/2006/relationships/hyperlink" Target="https://www.boxofficemojo.com/year/world/2022/?ref_=bo_cso_table_63" TargetMode="External"/><Relationship Id="rId1136" Type="http://schemas.openxmlformats.org/officeDocument/2006/relationships/hyperlink" Target="https://www.boxofficemojo.com/year/world/2004/?ref_=bo_cso_table_171" TargetMode="External"/><Relationship Id="rId1137" Type="http://schemas.openxmlformats.org/officeDocument/2006/relationships/hyperlink" Target="https://en.wikipedia.org/wiki/The_Passion_of_the_Christ" TargetMode="External"/><Relationship Id="rId1138" Type="http://schemas.openxmlformats.org/officeDocument/2006/relationships/hyperlink" Target="https://www.boxofficemojo.com/title/tt0177971/?ref_=bo_cso_table_134" TargetMode="External"/><Relationship Id="rId1139" Type="http://schemas.openxmlformats.org/officeDocument/2006/relationships/hyperlink" Target="https://www.boxofficemojo.com/year/world/2000/?ref_=bo_cso_table_134" TargetMode="External"/><Relationship Id="rId305" Type="http://schemas.openxmlformats.org/officeDocument/2006/relationships/hyperlink" Target="https://www.boxofficemojo.com/year/world/2013/?ref_=bo_cso_table_127" TargetMode="External"/><Relationship Id="rId547" Type="http://schemas.openxmlformats.org/officeDocument/2006/relationships/hyperlink" Target="https://www.boxofficemojo.com/year/world/2014/?ref_=bo_cso_table_114" TargetMode="External"/><Relationship Id="rId789" Type="http://schemas.openxmlformats.org/officeDocument/2006/relationships/hyperlink" Target="https://www.boxofficemojo.com/year/world/2015/?ref_=bo_cso_table_51" TargetMode="External"/><Relationship Id="rId304" Type="http://schemas.openxmlformats.org/officeDocument/2006/relationships/hyperlink" Target="https://www.boxofficemojo.com/title/tt1454468/?ref_=bo_cso_table_127" TargetMode="External"/><Relationship Id="rId546" Type="http://schemas.openxmlformats.org/officeDocument/2006/relationships/hyperlink" Target="https://www.boxofficemojo.com/title/tt1587310/?ref_=bo_cso_table_114" TargetMode="External"/><Relationship Id="rId788" Type="http://schemas.openxmlformats.org/officeDocument/2006/relationships/hyperlink" Target="https://www.boxofficemojo.com/title/tt2126355/?ref_=bo_cso_table_51" TargetMode="External"/><Relationship Id="rId303" Type="http://schemas.openxmlformats.org/officeDocument/2006/relationships/hyperlink" Target="https://www.boxofficemojo.com/year/world/2014/?ref_=bo_cso_table_179" TargetMode="External"/><Relationship Id="rId545" Type="http://schemas.openxmlformats.org/officeDocument/2006/relationships/hyperlink" Target="https://en.wikipedia.org/wiki/Madagascar:_Escape_2_Africa" TargetMode="External"/><Relationship Id="rId787" Type="http://schemas.openxmlformats.org/officeDocument/2006/relationships/hyperlink" Target="https://en.wikipedia.org/wiki/Rush_Hour_2" TargetMode="External"/><Relationship Id="rId302" Type="http://schemas.openxmlformats.org/officeDocument/2006/relationships/hyperlink" Target="https://www.boxofficemojo.com/title/tt2267998/?ref_=bo_cso_table_179" TargetMode="External"/><Relationship Id="rId544" Type="http://schemas.openxmlformats.org/officeDocument/2006/relationships/hyperlink" Target="https://www.boxofficemojo.com/year/world/2008/?ref_=bo_cso_table_175" TargetMode="External"/><Relationship Id="rId786" Type="http://schemas.openxmlformats.org/officeDocument/2006/relationships/hyperlink" Target="https://www.boxofficemojo.com/year/world/2001/?ref_=bo_cso_table_103" TargetMode="External"/><Relationship Id="rId309" Type="http://schemas.openxmlformats.org/officeDocument/2006/relationships/hyperlink" Target="https://www.boxofficemojo.com/title/tt6966692/?ref_=bo_cso_table_147" TargetMode="External"/><Relationship Id="rId308" Type="http://schemas.openxmlformats.org/officeDocument/2006/relationships/hyperlink" Target="https://www.broadway.com/buzz/181221/happy-birthday-grease-37-fun-facts-about-the-highest-grossing-movie-musical-of-all-time/" TargetMode="External"/><Relationship Id="rId307" Type="http://schemas.openxmlformats.org/officeDocument/2006/relationships/hyperlink" Target="https://www.boxofficemojo.com/year/world/1978/?ref_=bo_cso_table_137" TargetMode="External"/><Relationship Id="rId549" Type="http://schemas.openxmlformats.org/officeDocument/2006/relationships/hyperlink" Target="https://www.boxofficemojo.com/title/tt4777008/?ref_=bo_cso_table_35" TargetMode="External"/><Relationship Id="rId306" Type="http://schemas.openxmlformats.org/officeDocument/2006/relationships/hyperlink" Target="https://www.boxofficemojo.com/title/tt0077631/?ref_=bo_cso_table_137" TargetMode="External"/><Relationship Id="rId548" Type="http://schemas.openxmlformats.org/officeDocument/2006/relationships/hyperlink" Target="https://en.wikipedia.org/wiki/Maleficent_(film)" TargetMode="External"/><Relationship Id="rId781" Type="http://schemas.openxmlformats.org/officeDocument/2006/relationships/hyperlink" Target="https://www.imdb.com/title/tt0102798/" TargetMode="External"/><Relationship Id="rId780" Type="http://schemas.openxmlformats.org/officeDocument/2006/relationships/hyperlink" Target="https://www.boxofficemojo.com/year/world/1991/?ref_=bo_cso_table_141" TargetMode="External"/><Relationship Id="rId1130" Type="http://schemas.openxmlformats.org/officeDocument/2006/relationships/hyperlink" Target="https://www.boxofficemojo.com/year/world/2008/?ref_=bo_cso_table_126" TargetMode="External"/><Relationship Id="rId1131" Type="http://schemas.openxmlformats.org/officeDocument/2006/relationships/hyperlink" Target="https://www.google.com/search?q=the+mummy+tomb+of+the+dragon+emperor+budget&amp;oq=the+mummy+tomb+of+the+dragon+emperor+budget&amp;aqs=chrome..69i57j0i390l3.4832j1j4&amp;sourceid=chrome&amp;ie=UTF-8" TargetMode="External"/><Relationship Id="rId301" Type="http://schemas.openxmlformats.org/officeDocument/2006/relationships/hyperlink" Target="https://en.wikipedia.org/wiki/Basic_Instinct" TargetMode="External"/><Relationship Id="rId543" Type="http://schemas.openxmlformats.org/officeDocument/2006/relationships/hyperlink" Target="https://www.boxofficemojo.com/title/tt0479952/?ref_=bo_cso_table_175" TargetMode="External"/><Relationship Id="rId785" Type="http://schemas.openxmlformats.org/officeDocument/2006/relationships/hyperlink" Target="https://www.boxofficemojo.com/title/tt0266915/?ref_=bo_cso_table_103" TargetMode="External"/><Relationship Id="rId1132" Type="http://schemas.openxmlformats.org/officeDocument/2006/relationships/hyperlink" Target="https://www.boxofficemojo.com/title/tt5814060/?ref_=bo_cso_table_186" TargetMode="External"/><Relationship Id="rId300" Type="http://schemas.openxmlformats.org/officeDocument/2006/relationships/hyperlink" Target="https://www.boxofficemojo.com/year/world/1995/?ref_=bo_cso_table_89" TargetMode="External"/><Relationship Id="rId542" Type="http://schemas.openxmlformats.org/officeDocument/2006/relationships/hyperlink" Target="https://en.wikipedia.org/wiki/Madagascar_3:_Europe%27s_Most_Wanted" TargetMode="External"/><Relationship Id="rId784" Type="http://schemas.openxmlformats.org/officeDocument/2006/relationships/hyperlink" Target="https://collider.com/rogue-one-star-wars-story-imax-re-release-top-ten-all-time/" TargetMode="External"/><Relationship Id="rId1133" Type="http://schemas.openxmlformats.org/officeDocument/2006/relationships/hyperlink" Target="https://www.boxofficemojo.com/year/world/2018/?ref_=bo_cso_table_186" TargetMode="External"/><Relationship Id="rId541" Type="http://schemas.openxmlformats.org/officeDocument/2006/relationships/hyperlink" Target="https://www.boxofficemojo.com/year/world/2012/?ref_=bo_cso_table_118" TargetMode="External"/><Relationship Id="rId783" Type="http://schemas.openxmlformats.org/officeDocument/2006/relationships/hyperlink" Target="https://www.boxofficemojo.com/year/world/2016/?ref_=bo_cso_table_40" TargetMode="External"/><Relationship Id="rId1134" Type="http://schemas.openxmlformats.org/officeDocument/2006/relationships/hyperlink" Target="https://en.wikipedia.org/wiki/The_Nun_(2018_film)" TargetMode="External"/><Relationship Id="rId540" Type="http://schemas.openxmlformats.org/officeDocument/2006/relationships/hyperlink" Target="https://www.boxofficemojo.com/title/tt1277953/?ref_=bo_cso_table_118" TargetMode="External"/><Relationship Id="rId782" Type="http://schemas.openxmlformats.org/officeDocument/2006/relationships/hyperlink" Target="https://www.boxofficemojo.com/title/tt3748528/?ref_=bo_cso_table_40" TargetMode="External"/><Relationship Id="rId1135" Type="http://schemas.openxmlformats.org/officeDocument/2006/relationships/hyperlink" Target="https://www.boxofficemojo.com/title/tt0335345/?ref_=bo_cso_table_171" TargetMode="External"/><Relationship Id="rId1125" Type="http://schemas.openxmlformats.org/officeDocument/2006/relationships/hyperlink" Target="https://en.wikipedia.org/wiki/The_Mummy_(1999_film)" TargetMode="External"/><Relationship Id="rId1126" Type="http://schemas.openxmlformats.org/officeDocument/2006/relationships/hyperlink" Target="https://www.boxofficemojo.com/title/tt0209163/?ref_=bo_cso_table_80" TargetMode="External"/><Relationship Id="rId1127" Type="http://schemas.openxmlformats.org/officeDocument/2006/relationships/hyperlink" Target="https://www.boxofficemojo.com/year/world/2001/?ref_=bo_cso_table_80" TargetMode="External"/><Relationship Id="rId1128" Type="http://schemas.openxmlformats.org/officeDocument/2006/relationships/hyperlink" Target="https://en.wikipedia.org/wiki/The_Mummy_Returns" TargetMode="External"/><Relationship Id="rId1129" Type="http://schemas.openxmlformats.org/officeDocument/2006/relationships/hyperlink" Target="https://www.boxofficemojo.com/title/tt0859163/?ref_=bo_cso_table_126" TargetMode="External"/><Relationship Id="rId536" Type="http://schemas.openxmlformats.org/officeDocument/2006/relationships/hyperlink" Target="https://en.wikipedia.org/wiki/Mad_Max:_Fury_Road" TargetMode="External"/><Relationship Id="rId778" Type="http://schemas.openxmlformats.org/officeDocument/2006/relationships/hyperlink" Target="https://bombreport.com/yearly-breakdowns/2010-2/robin-hood-2010/" TargetMode="External"/><Relationship Id="rId535" Type="http://schemas.openxmlformats.org/officeDocument/2006/relationships/hyperlink" Target="https://www.boxofficemojo.com/year/world/2015/?ref_=bo_cso_table_144" TargetMode="External"/><Relationship Id="rId777" Type="http://schemas.openxmlformats.org/officeDocument/2006/relationships/hyperlink" Target="https://www.boxofficemojo.com/year/world/2010/?ref_=bo_cso_table_149" TargetMode="External"/><Relationship Id="rId534" Type="http://schemas.openxmlformats.org/officeDocument/2006/relationships/hyperlink" Target="https://www.boxofficemojo.com/title/tt1392190/?ref_=bo_cso_table_144" TargetMode="External"/><Relationship Id="rId776" Type="http://schemas.openxmlformats.org/officeDocument/2006/relationships/hyperlink" Target="https://www.boxofficemojo.com/title/tt0955308/?ref_=bo_cso_table_149" TargetMode="External"/><Relationship Id="rId533" Type="http://schemas.openxmlformats.org/officeDocument/2006/relationships/hyperlink" Target="https://en.wikipedia.org/wiki/Lucy_(2014_film)" TargetMode="External"/><Relationship Id="rId775" Type="http://schemas.openxmlformats.org/officeDocument/2006/relationships/hyperlink" Target="https://en.wikipedia.org/wiki/Rise_of_the_Planet_of_the_Apes" TargetMode="External"/><Relationship Id="rId539" Type="http://schemas.openxmlformats.org/officeDocument/2006/relationships/hyperlink" Target="https://www.google.com/search?q=madagascar+movie+budget&amp;oq=madagascar+movie+budget&amp;aqs=chrome..69i57j0i15i22i30j0i390l2.3457j0j4&amp;sourceid=chrome&amp;ie=UTF-8" TargetMode="External"/><Relationship Id="rId538" Type="http://schemas.openxmlformats.org/officeDocument/2006/relationships/hyperlink" Target="https://www.boxofficemojo.com/year/world/2005/?ref_=bo_cso_table_5" TargetMode="External"/><Relationship Id="rId537" Type="http://schemas.openxmlformats.org/officeDocument/2006/relationships/hyperlink" Target="https://www.boxofficemojo.com/title/tt0351283/?ref_=bo_cso_table_5" TargetMode="External"/><Relationship Id="rId779" Type="http://schemas.openxmlformats.org/officeDocument/2006/relationships/hyperlink" Target="https://www.boxofficemojo.com/title/tt0102798/?ref_=bo_cso_table_141" TargetMode="External"/><Relationship Id="rId770" Type="http://schemas.openxmlformats.org/officeDocument/2006/relationships/hyperlink" Target="https://www.boxofficemojo.com/title/tt2357291/?ref_=bo_cso_table_28" TargetMode="External"/><Relationship Id="rId1120" Type="http://schemas.openxmlformats.org/officeDocument/2006/relationships/hyperlink" Target="https://www.boxofficemojo.com/title/tt0120616/?ref_=bo_cso_table_107" TargetMode="External"/><Relationship Id="rId532" Type="http://schemas.openxmlformats.org/officeDocument/2006/relationships/hyperlink" Target="https://www.boxofficemojo.com/year/world/2014/?ref_=bo_cso_table_57" TargetMode="External"/><Relationship Id="rId774" Type="http://schemas.openxmlformats.org/officeDocument/2006/relationships/hyperlink" Target="https://www.boxofficemojo.com/year/world/2011/?ref_=bo_cso_table_44" TargetMode="External"/><Relationship Id="rId1121" Type="http://schemas.openxmlformats.org/officeDocument/2006/relationships/hyperlink" Target="https://www.boxofficemojo.com/year/world/1999/?ref_=bo_cso_table_107" TargetMode="External"/><Relationship Id="rId531" Type="http://schemas.openxmlformats.org/officeDocument/2006/relationships/hyperlink" Target="https://www.boxofficemojo.com/title/tt2872732/?ref_=bo_cso_table_57" TargetMode="External"/><Relationship Id="rId773" Type="http://schemas.openxmlformats.org/officeDocument/2006/relationships/hyperlink" Target="https://www.boxofficemojo.com/title/tt1318514/?ref_=bo_cso_table_44" TargetMode="External"/><Relationship Id="rId1122" Type="http://schemas.openxmlformats.org/officeDocument/2006/relationships/hyperlink" Target="https://en.wikipedia.org/wiki/The_Mummy_(1999_film)" TargetMode="External"/><Relationship Id="rId530" Type="http://schemas.openxmlformats.org/officeDocument/2006/relationships/hyperlink" Target="https://en.wikipedia.org/wiki/The_Lord_of_the_Rings:_The_Two_Towers" TargetMode="External"/><Relationship Id="rId772" Type="http://schemas.openxmlformats.org/officeDocument/2006/relationships/hyperlink" Target="https://en.wikipedia.org/wiki/Rio_2" TargetMode="External"/><Relationship Id="rId1123" Type="http://schemas.openxmlformats.org/officeDocument/2006/relationships/hyperlink" Target="https://www.boxofficemojo.com/title/tt2345759/?ref_=bo_cso_table_117" TargetMode="External"/><Relationship Id="rId771" Type="http://schemas.openxmlformats.org/officeDocument/2006/relationships/hyperlink" Target="https://www.boxofficemojo.com/year/world/2014/?ref_=bo_cso_table_28" TargetMode="External"/><Relationship Id="rId1124" Type="http://schemas.openxmlformats.org/officeDocument/2006/relationships/hyperlink" Target="https://www.boxofficemojo.com/year/world/2017/?ref_=bo_cso_table_117" TargetMode="External"/><Relationship Id="rId1158" Type="http://schemas.openxmlformats.org/officeDocument/2006/relationships/hyperlink" Target="https://en.wikipedia.org/wiki/The_Rock_(film)" TargetMode="External"/><Relationship Id="rId1159" Type="http://schemas.openxmlformats.org/officeDocument/2006/relationships/hyperlink" Target="https://www.boxofficemojo.com/title/tt2709768/?ref_=bo_cso_table_72" TargetMode="External"/><Relationship Id="rId327" Type="http://schemas.openxmlformats.org/officeDocument/2006/relationships/hyperlink" Target="https://www.boxofficemojo.com/year/world/2010/?ref_=bo_cso_table_52" TargetMode="External"/><Relationship Id="rId569" Type="http://schemas.openxmlformats.org/officeDocument/2006/relationships/hyperlink" Target="https://en.wikipedia.org/wiki/Meet_the_Fockers" TargetMode="External"/><Relationship Id="rId326" Type="http://schemas.openxmlformats.org/officeDocument/2006/relationships/hyperlink" Target="https://www.boxofficemojo.com/title/tt0926084/?ref_=bo_cso_table_52" TargetMode="External"/><Relationship Id="rId568" Type="http://schemas.openxmlformats.org/officeDocument/2006/relationships/hyperlink" Target="https://www.boxofficemojo.com/year/world/2004/?ref_=bo_cso_table_19" TargetMode="External"/><Relationship Id="rId325" Type="http://schemas.openxmlformats.org/officeDocument/2006/relationships/hyperlink" Target="https://www.statista.com/statistics/323356/harry-potter-production-costs-box-office-revenue/" TargetMode="External"/><Relationship Id="rId567" Type="http://schemas.openxmlformats.org/officeDocument/2006/relationships/hyperlink" Target="https://www.boxofficemojo.com/title/tt0290002/?ref_=bo_cso_table_19" TargetMode="External"/><Relationship Id="rId324" Type="http://schemas.openxmlformats.org/officeDocument/2006/relationships/hyperlink" Target="https://www.boxofficemojo.com/year/world/2002/?ref_=bo_cso_table_67" TargetMode="External"/><Relationship Id="rId566" Type="http://schemas.openxmlformats.org/officeDocument/2006/relationships/hyperlink" Target="https://en.wikipedia.org/wiki/Maze_Runner:_The_Scorch_Trials" TargetMode="External"/><Relationship Id="rId329" Type="http://schemas.openxmlformats.org/officeDocument/2006/relationships/hyperlink" Target="https://www.boxofficemojo.com/title/tt1201607/?ref_=bo_cso_table_15" TargetMode="External"/><Relationship Id="rId328" Type="http://schemas.openxmlformats.org/officeDocument/2006/relationships/hyperlink" Target="https://en.wikipedia.org/wiki/Harry_Potter_and_the_Deathly_Hallows_%E2%80%93_Part_2" TargetMode="External"/><Relationship Id="rId561" Type="http://schemas.openxmlformats.org/officeDocument/2006/relationships/hyperlink" Target="https://www.boxofficemojo.com/title/tt5028340/?ref_=bo_cso_table_97" TargetMode="External"/><Relationship Id="rId1150" Type="http://schemas.openxmlformats.org/officeDocument/2006/relationships/hyperlink" Target="https://www.boxofficemojo.com/title/tt1663202/?ref_=bo_cso_table_10" TargetMode="External"/><Relationship Id="rId560" Type="http://schemas.openxmlformats.org/officeDocument/2006/relationships/hyperlink" Target="https://en.wikipedia.org/wiki/Man_of_Steel_(film)" TargetMode="External"/><Relationship Id="rId1151" Type="http://schemas.openxmlformats.org/officeDocument/2006/relationships/hyperlink" Target="https://www.boxofficemojo.com/year/world/2015/?ref_=bo_cso_table_10" TargetMode="External"/><Relationship Id="rId1152" Type="http://schemas.openxmlformats.org/officeDocument/2006/relationships/hyperlink" Target="https://en.wikipedia.org/wiki/The_Revenant_(2015_film)" TargetMode="External"/><Relationship Id="rId1153" Type="http://schemas.openxmlformats.org/officeDocument/2006/relationships/hyperlink" Target="https://www.boxofficemojo.com/title/tt2527338/?ref_=bo_cso_table_35" TargetMode="External"/><Relationship Id="rId323" Type="http://schemas.openxmlformats.org/officeDocument/2006/relationships/hyperlink" Target="https://www.boxofficemojo.com/title/tt0295297/?ref_=bo_cso_table_67" TargetMode="External"/><Relationship Id="rId565" Type="http://schemas.openxmlformats.org/officeDocument/2006/relationships/hyperlink" Target="https://www.boxofficemojo.com/year/world/2015/?ref_=bo_cso_table_165" TargetMode="External"/><Relationship Id="rId1154" Type="http://schemas.openxmlformats.org/officeDocument/2006/relationships/hyperlink" Target="https://www.boxofficemojo.com/year/world/2019/?ref_=bo_cso_table_35" TargetMode="External"/><Relationship Id="rId322" Type="http://schemas.openxmlformats.org/officeDocument/2006/relationships/hyperlink" Target="https://en.wikipedia.org/wiki/Happy_Feet" TargetMode="External"/><Relationship Id="rId564" Type="http://schemas.openxmlformats.org/officeDocument/2006/relationships/hyperlink" Target="https://www.boxofficemojo.com/title/tt4046784/?ref_=bo_cso_table_165" TargetMode="External"/><Relationship Id="rId1155" Type="http://schemas.openxmlformats.org/officeDocument/2006/relationships/hyperlink" Target="https://en.wikipedia.org/wiki/Star_Wars:_The_Rise_of_Skywalker" TargetMode="External"/><Relationship Id="rId321" Type="http://schemas.openxmlformats.org/officeDocument/2006/relationships/hyperlink" Target="https://www.boxofficemojo.com/year/world/2006/?ref_=bo_cso_table_151" TargetMode="External"/><Relationship Id="rId563" Type="http://schemas.openxmlformats.org/officeDocument/2006/relationships/hyperlink" Target="https://www.imdb.com/title/tt5028340/" TargetMode="External"/><Relationship Id="rId1156" Type="http://schemas.openxmlformats.org/officeDocument/2006/relationships/hyperlink" Target="https://www.boxofficemojo.com/title/tt0117500/?ref_=bo_cso_table_120" TargetMode="External"/><Relationship Id="rId320" Type="http://schemas.openxmlformats.org/officeDocument/2006/relationships/hyperlink" Target="https://www.boxofficemojo.com/title/tt0366548/?ref_=bo_cso_table_151" TargetMode="External"/><Relationship Id="rId562" Type="http://schemas.openxmlformats.org/officeDocument/2006/relationships/hyperlink" Target="https://www.boxofficemojo.com/year/world/2018/?ref_=bo_cso_table_97" TargetMode="External"/><Relationship Id="rId1157" Type="http://schemas.openxmlformats.org/officeDocument/2006/relationships/hyperlink" Target="https://www.boxofficemojo.com/year/world/1996/?ref_=bo_cso_table_120" TargetMode="External"/><Relationship Id="rId1147" Type="http://schemas.openxmlformats.org/officeDocument/2006/relationships/hyperlink" Target="https://www.boxofficemojo.com/title/tt1041829/?ref_=bo_cso_table_156" TargetMode="External"/><Relationship Id="rId1148" Type="http://schemas.openxmlformats.org/officeDocument/2006/relationships/hyperlink" Target="https://www.boxofficemojo.com/year/world/2009/?ref_=bo_cso_table_156" TargetMode="External"/><Relationship Id="rId1149" Type="http://schemas.openxmlformats.org/officeDocument/2006/relationships/hyperlink" Target="https://en.wikipedia.org/wiki/The_Proposal_(2009_film)" TargetMode="External"/><Relationship Id="rId316" Type="http://schemas.openxmlformats.org/officeDocument/2006/relationships/hyperlink" Target="https://www.boxofficemojo.com/year/world/2008/?ref_=bo_cso_table_161" TargetMode="External"/><Relationship Id="rId558" Type="http://schemas.openxmlformats.org/officeDocument/2006/relationships/hyperlink" Target="https://www.boxofficemojo.com/title/tt0770828/?ref_=bo_cso_table_145" TargetMode="External"/><Relationship Id="rId315" Type="http://schemas.openxmlformats.org/officeDocument/2006/relationships/hyperlink" Target="https://www.boxofficemojo.com/title/tt0448157/?ref_=bo_cso_table_161" TargetMode="External"/><Relationship Id="rId557" Type="http://schemas.openxmlformats.org/officeDocument/2006/relationships/hyperlink" Target="https://en.wikipedia.org/wiki/Mamma_Mia!_Here_We_Go_Again" TargetMode="External"/><Relationship Id="rId799" Type="http://schemas.openxmlformats.org/officeDocument/2006/relationships/hyperlink" Target="https://en.wikipedia.org/wiki/Seven_(1995_film)" TargetMode="External"/><Relationship Id="rId314" Type="http://schemas.openxmlformats.org/officeDocument/2006/relationships/hyperlink" Target="https://www.boxofficemojo.com/year/world/2017/?ref_=bo_cso_table_81" TargetMode="External"/><Relationship Id="rId556" Type="http://schemas.openxmlformats.org/officeDocument/2006/relationships/hyperlink" Target="https://www.boxofficemojo.com/year/world/2018/?ref_=bo_cso_table_130" TargetMode="External"/><Relationship Id="rId798" Type="http://schemas.openxmlformats.org/officeDocument/2006/relationships/hyperlink" Target="https://www.boxofficemojo.com/year/world/1995/?ref_=bo_cso_table_138" TargetMode="External"/><Relationship Id="rId313" Type="http://schemas.openxmlformats.org/officeDocument/2006/relationships/hyperlink" Target="https://www.boxofficemojo.com/title/tt3896198/?ref_=bo_cso_table_81" TargetMode="External"/><Relationship Id="rId555" Type="http://schemas.openxmlformats.org/officeDocument/2006/relationships/hyperlink" Target="https://www.boxofficemojo.com/title/tt6911608/?ref_=bo_cso_table_130" TargetMode="External"/><Relationship Id="rId797" Type="http://schemas.openxmlformats.org/officeDocument/2006/relationships/hyperlink" Target="https://www.boxofficemojo.com/title/tt0114369/?ref_=bo_cso_table_138" TargetMode="External"/><Relationship Id="rId319" Type="http://schemas.openxmlformats.org/officeDocument/2006/relationships/hyperlink" Target="https://en.wikipedia.org/wiki/Hannibal_(2001_film)" TargetMode="External"/><Relationship Id="rId318" Type="http://schemas.openxmlformats.org/officeDocument/2006/relationships/hyperlink" Target="https://www.boxofficemojo.com/year/world/2001/?ref_=bo_cso_table_92" TargetMode="External"/><Relationship Id="rId317" Type="http://schemas.openxmlformats.org/officeDocument/2006/relationships/hyperlink" Target="https://www.boxofficemojo.com/title/tt0212985/?ref_=bo_cso_table_92" TargetMode="External"/><Relationship Id="rId559" Type="http://schemas.openxmlformats.org/officeDocument/2006/relationships/hyperlink" Target="https://www.boxofficemojo.com/year/world/2013/?ref_=bo_cso_table_145" TargetMode="External"/><Relationship Id="rId550" Type="http://schemas.openxmlformats.org/officeDocument/2006/relationships/hyperlink" Target="https://www.boxofficemojo.com/year/world/2019/?ref_=bo_cso_table_35" TargetMode="External"/><Relationship Id="rId792" Type="http://schemas.openxmlformats.org/officeDocument/2006/relationships/hyperlink" Target="https://www.boxofficemojo.com/year/world/1998/?ref_=bo_cso_table_43" TargetMode="External"/><Relationship Id="rId791" Type="http://schemas.openxmlformats.org/officeDocument/2006/relationships/hyperlink" Target="https://www.boxofficemojo.com/title/tt0120815/?ref_=bo_cso_table_43" TargetMode="External"/><Relationship Id="rId1140" Type="http://schemas.openxmlformats.org/officeDocument/2006/relationships/hyperlink" Target="https://en.wikipedia.org/wiki/The_Perfect_Storm_(film)" TargetMode="External"/><Relationship Id="rId790" Type="http://schemas.openxmlformats.org/officeDocument/2006/relationships/hyperlink" Target="https://en.wikipedia.org/wiki/San_Andreas_(film)" TargetMode="External"/><Relationship Id="rId1141" Type="http://schemas.openxmlformats.org/officeDocument/2006/relationships/hyperlink" Target="https://www.boxofficemojo.com/title/tt0120915/?ref_=bo_cso_table_46" TargetMode="External"/><Relationship Id="rId1142" Type="http://schemas.openxmlformats.org/officeDocument/2006/relationships/hyperlink" Target="https://www.boxofficemojo.com/year/world/1999/?ref_=bo_cso_table_46" TargetMode="External"/><Relationship Id="rId312" Type="http://schemas.openxmlformats.org/officeDocument/2006/relationships/hyperlink" Target="https://www.boxofficemojo.com/year/world/2014/?ref_=bo_cso_table_109" TargetMode="External"/><Relationship Id="rId554" Type="http://schemas.openxmlformats.org/officeDocument/2006/relationships/hyperlink" Target="https://en.wikipedia.org/wiki/Mamma_Mia!_(film)" TargetMode="External"/><Relationship Id="rId796" Type="http://schemas.openxmlformats.org/officeDocument/2006/relationships/hyperlink" Target="https://en.wikipedia.org/wiki/Schindler%27s_List" TargetMode="External"/><Relationship Id="rId1143" Type="http://schemas.openxmlformats.org/officeDocument/2006/relationships/hyperlink" Target="https://en.wikipedia.org/wiki/Star_Wars:_Episode_I_%E2%80%93_The_Phantom_Menace" TargetMode="External"/><Relationship Id="rId311" Type="http://schemas.openxmlformats.org/officeDocument/2006/relationships/hyperlink" Target="https://www.boxofficemojo.com/title/tt2015381/?ref_=bo_cso_table_109" TargetMode="External"/><Relationship Id="rId553" Type="http://schemas.openxmlformats.org/officeDocument/2006/relationships/hyperlink" Target="https://www.boxofficemojo.com/year/world/2008/?ref_=bo_cso_table_172" TargetMode="External"/><Relationship Id="rId795" Type="http://schemas.openxmlformats.org/officeDocument/2006/relationships/hyperlink" Target="https://www.boxofficemojo.com/year/world/1993/?ref_=bo_cso_table_144" TargetMode="External"/><Relationship Id="rId1144" Type="http://schemas.openxmlformats.org/officeDocument/2006/relationships/hyperlink" Target="https://www.boxofficemojo.com/title/tt0338348/?ref_=bo_cso_table_159" TargetMode="External"/><Relationship Id="rId310" Type="http://schemas.openxmlformats.org/officeDocument/2006/relationships/hyperlink" Target="https://www.boxofficemojo.com/year/world/2018/?ref_=bo_cso_table_147" TargetMode="External"/><Relationship Id="rId552" Type="http://schemas.openxmlformats.org/officeDocument/2006/relationships/hyperlink" Target="https://www.boxofficemojo.com/title/tt0795421/?ref_=bo_cso_table_172" TargetMode="External"/><Relationship Id="rId794" Type="http://schemas.openxmlformats.org/officeDocument/2006/relationships/hyperlink" Target="https://www.boxofficemojo.com/title/tt0108052/?ref_=bo_cso_table_144" TargetMode="External"/><Relationship Id="rId1145" Type="http://schemas.openxmlformats.org/officeDocument/2006/relationships/hyperlink" Target="https://www.boxofficemojo.com/year/world/2004/?ref_=bo_cso_table_159" TargetMode="External"/><Relationship Id="rId551" Type="http://schemas.openxmlformats.org/officeDocument/2006/relationships/hyperlink" Target="https://en.wikipedia.org/wiki/Maleficent_(film)" TargetMode="External"/><Relationship Id="rId793" Type="http://schemas.openxmlformats.org/officeDocument/2006/relationships/hyperlink" Target="https://en.wikipedia.org/wiki/Saving_Private_Ryan" TargetMode="External"/><Relationship Id="rId1146" Type="http://schemas.openxmlformats.org/officeDocument/2006/relationships/hyperlink" Target="https://en.wikipedia.org/wiki/The_Polar_Express_(film)" TargetMode="External"/><Relationship Id="rId297" Type="http://schemas.openxmlformats.org/officeDocument/2006/relationships/hyperlink" Target="https://www.boxofficemojo.com/title/tt3741700/?ref_=bo_cso_table_147" TargetMode="External"/><Relationship Id="rId296" Type="http://schemas.openxmlformats.org/officeDocument/2006/relationships/hyperlink" Target="https://en.wikipedia.org/wiki/Godzilla_vs._Kong" TargetMode="External"/><Relationship Id="rId295" Type="http://schemas.openxmlformats.org/officeDocument/2006/relationships/hyperlink" Target="https://www.boxofficemojo.com/year/world/2021/?ref_=bo_cso_table_55" TargetMode="External"/><Relationship Id="rId294" Type="http://schemas.openxmlformats.org/officeDocument/2006/relationships/hyperlink" Target="https://www.boxofficemojo.com/title/tt5034838/?ref_=bo_cso_table_55" TargetMode="External"/><Relationship Id="rId299" Type="http://schemas.openxmlformats.org/officeDocument/2006/relationships/hyperlink" Target="https://www.boxofficemojo.com/title/tt0113189/?ref_=bo_cso_table_89" TargetMode="External"/><Relationship Id="rId298" Type="http://schemas.openxmlformats.org/officeDocument/2006/relationships/hyperlink" Target="https://www.boxofficemojo.com/year/world/2019/?ref_=bo_cso_table_147" TargetMode="External"/><Relationship Id="rId271" Type="http://schemas.openxmlformats.org/officeDocument/2006/relationships/hyperlink" Target="https://en.wikipedia.org/wiki/Forrest_Gump" TargetMode="External"/><Relationship Id="rId270" Type="http://schemas.openxmlformats.org/officeDocument/2006/relationships/hyperlink" Target="https://www.boxofficemojo.com/year/world/1994/?ref_=bo_cso_table_141" TargetMode="External"/><Relationship Id="rId269" Type="http://schemas.openxmlformats.org/officeDocument/2006/relationships/hyperlink" Target="https://www.boxofficemojo.com/title/tt0109830/?ref_=bo_cso_table_141" TargetMode="External"/><Relationship Id="rId264" Type="http://schemas.openxmlformats.org/officeDocument/2006/relationships/hyperlink" Target="https://www.boxofficemojo.com/title/tt2277860/?ref_=bo_cso_table_45" TargetMode="External"/><Relationship Id="rId263" Type="http://schemas.openxmlformats.org/officeDocument/2006/relationships/hyperlink" Target="https://www.boxofficemojo.com/year/world/2015/?ref_=bo_cso_table_188" TargetMode="External"/><Relationship Id="rId262" Type="http://schemas.openxmlformats.org/officeDocument/2006/relationships/hyperlink" Target="https://www.boxofficemojo.com/title/tt2322441/?ref_=bo_cso_table_188" TargetMode="External"/><Relationship Id="rId261" Type="http://schemas.openxmlformats.org/officeDocument/2006/relationships/hyperlink" Target="https://www.boxofficemojo.com/year/world/2018/?ref_=bo_cso_table_173" TargetMode="External"/><Relationship Id="rId268" Type="http://schemas.openxmlformats.org/officeDocument/2006/relationships/hyperlink" Target="https://en.wikipedia.org/wiki/Finding_Nemo" TargetMode="External"/><Relationship Id="rId267" Type="http://schemas.openxmlformats.org/officeDocument/2006/relationships/hyperlink" Target="https://www.boxofficemojo.com/year/world/2003/?ref_=bo_cso_table_62" TargetMode="External"/><Relationship Id="rId266" Type="http://schemas.openxmlformats.org/officeDocument/2006/relationships/hyperlink" Target="https://www.boxofficemojo.com/title/tt0266543/?ref_=bo_cso_table_62" TargetMode="External"/><Relationship Id="rId265" Type="http://schemas.openxmlformats.org/officeDocument/2006/relationships/hyperlink" Target="https://www.boxofficemojo.com/year/world/2016/?ref_=bo_cso_table_45" TargetMode="External"/><Relationship Id="rId260" Type="http://schemas.openxmlformats.org/officeDocument/2006/relationships/hyperlink" Target="https://www.boxofficemojo.com/title/tt4477536/?ref_=bo_cso_table_173" TargetMode="External"/><Relationship Id="rId259" Type="http://schemas.openxmlformats.org/officeDocument/2006/relationships/hyperlink" Target="https://www.boxofficemojo.com/year/world/2017/?ref_=bo_cso_table_156" TargetMode="External"/><Relationship Id="rId258" Type="http://schemas.openxmlformats.org/officeDocument/2006/relationships/hyperlink" Target="https://www.boxofficemojo.com/title/tt4465564/?ref_=bo_cso_table_156" TargetMode="External"/><Relationship Id="rId253" Type="http://schemas.openxmlformats.org/officeDocument/2006/relationships/hyperlink" Target="https://www.boxofficemojo.com/title/tt1596343/?ref_=bo_cso_table_163" TargetMode="External"/><Relationship Id="rId495" Type="http://schemas.openxmlformats.org/officeDocument/2006/relationships/hyperlink" Target="https://www.boxofficemojo.com/title/tt1302011/?ref_=bo_cso_table_147" TargetMode="External"/><Relationship Id="rId252" Type="http://schemas.openxmlformats.org/officeDocument/2006/relationships/hyperlink" Target="https://www.boxofficemojo.com/year/world/2019/?ref_=bo_cso_table_112" TargetMode="External"/><Relationship Id="rId494" Type="http://schemas.openxmlformats.org/officeDocument/2006/relationships/hyperlink" Target="https://en.wikipedia.org/wiki/Kung_Fu_Panda_(film)" TargetMode="External"/><Relationship Id="rId251" Type="http://schemas.openxmlformats.org/officeDocument/2006/relationships/hyperlink" Target="https://www.boxofficemojo.com/title/tt6806448/?ref_=bo_cso_table_112" TargetMode="External"/><Relationship Id="rId493" Type="http://schemas.openxmlformats.org/officeDocument/2006/relationships/hyperlink" Target="https://www.boxofficemojo.com/year/world/2008/?ref_=bo_cso_table_158" TargetMode="External"/><Relationship Id="rId250" Type="http://schemas.openxmlformats.org/officeDocument/2006/relationships/hyperlink" Target="https://www.boxofficemojo.com/year/world/2013/?ref_=bo_cso_table_103" TargetMode="External"/><Relationship Id="rId492" Type="http://schemas.openxmlformats.org/officeDocument/2006/relationships/hyperlink" Target="https://www.boxofficemojo.com/title/tt0441773/?ref_=bo_cso_table_158" TargetMode="External"/><Relationship Id="rId257" Type="http://schemas.openxmlformats.org/officeDocument/2006/relationships/hyperlink" Target="https://en.wikipedia.org/wiki/Fatal_Attraction" TargetMode="External"/><Relationship Id="rId499" Type="http://schemas.openxmlformats.org/officeDocument/2006/relationships/hyperlink" Target="https://www.boxofficemojo.com/year/world/2016/?ref_=bo_cso_table_21" TargetMode="External"/><Relationship Id="rId256" Type="http://schemas.openxmlformats.org/officeDocument/2006/relationships/hyperlink" Target="https://www.boxofficemojo.com/year/world/1987/?ref_=bo_cso_table_153" TargetMode="External"/><Relationship Id="rId498" Type="http://schemas.openxmlformats.org/officeDocument/2006/relationships/hyperlink" Target="https://www.boxofficemojo.com/title/tt2267968/?ref_=bo_cso_table_21" TargetMode="External"/><Relationship Id="rId255" Type="http://schemas.openxmlformats.org/officeDocument/2006/relationships/hyperlink" Target="https://www.boxofficemojo.com/title/tt0093010/?ref_=bo_cso_table_153" TargetMode="External"/><Relationship Id="rId497" Type="http://schemas.openxmlformats.org/officeDocument/2006/relationships/hyperlink" Target="https://www.google.com/search?q=kung+fu+panda+2+budget&amp;oq=kung+fu+panda+2+budget&amp;aqs=chrome..69i57j0i22i30l2j0i390l3.5275j1j4&amp;sourceid=chrome&amp;ie=UTF-8" TargetMode="External"/><Relationship Id="rId254" Type="http://schemas.openxmlformats.org/officeDocument/2006/relationships/hyperlink" Target="https://www.boxofficemojo.com/year/world/2011/?ref_=bo_cso_table_163" TargetMode="External"/><Relationship Id="rId496" Type="http://schemas.openxmlformats.org/officeDocument/2006/relationships/hyperlink" Target="https://www.boxofficemojo.com/year/world/2011/?ref_=bo_cso_table_147" TargetMode="External"/><Relationship Id="rId293" Type="http://schemas.openxmlformats.org/officeDocument/2006/relationships/hyperlink" Target="https://en.wikipedia.org/wiki/Godzilla_(1998_film)" TargetMode="External"/><Relationship Id="rId292" Type="http://schemas.openxmlformats.org/officeDocument/2006/relationships/hyperlink" Target="https://www.boxofficemojo.com/year/world/1998/?ref_=bo_cso_table_159" TargetMode="External"/><Relationship Id="rId291" Type="http://schemas.openxmlformats.org/officeDocument/2006/relationships/hyperlink" Target="https://www.boxofficemojo.com/title/tt0120685/?ref_=bo_cso_table_159" TargetMode="External"/><Relationship Id="rId290" Type="http://schemas.openxmlformats.org/officeDocument/2006/relationships/hyperlink" Target="https://www.boxofficemojo.com/year/world/2014/?ref_=bo_cso_table_16" TargetMode="External"/><Relationship Id="rId286" Type="http://schemas.openxmlformats.org/officeDocument/2006/relationships/hyperlink" Target="https://www.boxofficemojo.com/title/tt0172495/?ref_=bo_cso_table_62" TargetMode="External"/><Relationship Id="rId285" Type="http://schemas.openxmlformats.org/officeDocument/2006/relationships/hyperlink" Target="https://en.wikipedia.org/wiki/Ghost_(1990_film)" TargetMode="External"/><Relationship Id="rId284" Type="http://schemas.openxmlformats.org/officeDocument/2006/relationships/hyperlink" Target="https://www.boxofficemojo.com/year/world/1990/?ref_=bo_cso_table_26" TargetMode="External"/><Relationship Id="rId283" Type="http://schemas.openxmlformats.org/officeDocument/2006/relationships/hyperlink" Target="https://www.boxofficemojo.com/title/tt0099653/?ref_=bo_cso_table_26" TargetMode="External"/><Relationship Id="rId289" Type="http://schemas.openxmlformats.org/officeDocument/2006/relationships/hyperlink" Target="https://www.boxofficemojo.com/title/tt0831387/?ref_=bo_cso_table_16" TargetMode="External"/><Relationship Id="rId288" Type="http://schemas.openxmlformats.org/officeDocument/2006/relationships/hyperlink" Target="https://www.forbes.com/sites/simonthompson/2020/06/15/talking-gladiator-at-20-with-producer-douglas-wick/" TargetMode="External"/><Relationship Id="rId287" Type="http://schemas.openxmlformats.org/officeDocument/2006/relationships/hyperlink" Target="https://www.boxofficemojo.com/year/world/2000/?ref_=bo_cso_table_62" TargetMode="External"/><Relationship Id="rId282" Type="http://schemas.openxmlformats.org/officeDocument/2006/relationships/hyperlink" Target="https://www.boxofficemojo.com/year/world/2013/?ref_=bo_cso_table_165" TargetMode="External"/><Relationship Id="rId281" Type="http://schemas.openxmlformats.org/officeDocument/2006/relationships/hyperlink" Target="https://www.boxofficemojo.com/title/tt1583421/?ref_=bo_cso_table_165" TargetMode="External"/><Relationship Id="rId280" Type="http://schemas.openxmlformats.org/officeDocument/2006/relationships/hyperlink" Target="https://www.boxofficemojo.com/year/world/2015/?ref_=bo_cso_table_10" TargetMode="External"/><Relationship Id="rId275" Type="http://schemas.openxmlformats.org/officeDocument/2006/relationships/hyperlink" Target="https://www.boxofficemojo.com/title/tt2294629/?ref_=bo_cso_table_19" TargetMode="External"/><Relationship Id="rId274" Type="http://schemas.openxmlformats.org/officeDocument/2006/relationships/hyperlink" Target="https://www.pagalmovie.in/2021/10/free-guy-budget-box-office-hit-or-flop-cast-crew-story-wiki.html" TargetMode="External"/><Relationship Id="rId273" Type="http://schemas.openxmlformats.org/officeDocument/2006/relationships/hyperlink" Target="https://www.boxofficemojo.com/year/world/2021/?ref_=bo_cso_table_129" TargetMode="External"/><Relationship Id="rId272" Type="http://schemas.openxmlformats.org/officeDocument/2006/relationships/hyperlink" Target="https://www.boxofficemojo.com/title/tt6264654/?ref_=bo_cso_table_129" TargetMode="External"/><Relationship Id="rId279" Type="http://schemas.openxmlformats.org/officeDocument/2006/relationships/hyperlink" Target="https://www.boxofficemojo.com/title/tt2820852/?ref_=bo_cso_table_10" TargetMode="External"/><Relationship Id="rId278" Type="http://schemas.openxmlformats.org/officeDocument/2006/relationships/hyperlink" Target="https://www.boxofficemojo.com/year/world/2019/?ref_=bo_cso_table_12" TargetMode="External"/><Relationship Id="rId277" Type="http://schemas.openxmlformats.org/officeDocument/2006/relationships/hyperlink" Target="https://www.boxofficemojo.com/title/tt4520988/?ref_=bo_cso_table_12" TargetMode="External"/><Relationship Id="rId276" Type="http://schemas.openxmlformats.org/officeDocument/2006/relationships/hyperlink" Target="https://www.boxofficemojo.com/year/world/2013/?ref_=bo_cso_table_19" TargetMode="External"/><Relationship Id="rId907" Type="http://schemas.openxmlformats.org/officeDocument/2006/relationships/hyperlink" Target="https://en.wikipedia.org/wiki/Taken_2" TargetMode="External"/><Relationship Id="rId906" Type="http://schemas.openxmlformats.org/officeDocument/2006/relationships/hyperlink" Target="https://www.boxofficemojo.com/year/world/2012/?ref_=bo_cso_table_164" TargetMode="External"/><Relationship Id="rId905" Type="http://schemas.openxmlformats.org/officeDocument/2006/relationships/hyperlink" Target="https://www.boxofficemojo.com/title/tt1397280/?ref_=bo_cso_table_164" TargetMode="External"/><Relationship Id="rId904" Type="http://schemas.openxmlformats.org/officeDocument/2006/relationships/hyperlink" Target="https://en.wikipedia.org/wiki/Superman_Returns" TargetMode="External"/><Relationship Id="rId909" Type="http://schemas.openxmlformats.org/officeDocument/2006/relationships/hyperlink" Target="https://www.boxofficemojo.com/year/world/2015/?ref_=bo_cso_table_140" TargetMode="External"/><Relationship Id="rId908" Type="http://schemas.openxmlformats.org/officeDocument/2006/relationships/hyperlink" Target="https://www.boxofficemojo.com/title/tt2446042/?ref_=bo_cso_table_140" TargetMode="External"/><Relationship Id="rId903" Type="http://schemas.openxmlformats.org/officeDocument/2006/relationships/hyperlink" Target="https://www.boxofficemojo.com/year/world/2006/?ref_=bo_cso_table_140" TargetMode="External"/><Relationship Id="rId902" Type="http://schemas.openxmlformats.org/officeDocument/2006/relationships/hyperlink" Target="https://www.boxofficemojo.com/title/tt0348150/?ref_=bo_cso_table_140" TargetMode="External"/><Relationship Id="rId901" Type="http://schemas.openxmlformats.org/officeDocument/2006/relationships/hyperlink" Target="https://en.wikipedia.org/wiki/Suicide_Squad_(film)" TargetMode="External"/><Relationship Id="rId900" Type="http://schemas.openxmlformats.org/officeDocument/2006/relationships/hyperlink" Target="https://www.boxofficemojo.com/year/world/2016/?ref_=bo_cso_table_119" TargetMode="External"/><Relationship Id="rId929" Type="http://schemas.openxmlformats.org/officeDocument/2006/relationships/hyperlink" Target="https://www.boxofficemojo.com/title/tt0181852/?ref_=bo_cso_table_89" TargetMode="External"/><Relationship Id="rId928" Type="http://schemas.openxmlformats.org/officeDocument/2006/relationships/hyperlink" Target="https://en.wikipedia.org/wiki/Terminator_2:_Judgment_Day" TargetMode="External"/><Relationship Id="rId927" Type="http://schemas.openxmlformats.org/officeDocument/2006/relationships/hyperlink" Target="https://www.boxofficemojo.com/year/world/1991/?ref_=bo_cso_table_22" TargetMode="External"/><Relationship Id="rId926" Type="http://schemas.openxmlformats.org/officeDocument/2006/relationships/hyperlink" Target="https://www.boxofficemojo.com/title/tt0103064/?ref_=bo_cso_table_22" TargetMode="External"/><Relationship Id="rId921" Type="http://schemas.openxmlformats.org/officeDocument/2006/relationships/hyperlink" Target="https://www.boxofficemojo.com/year/world/2014/?ref_=bo_cso_table_40" TargetMode="External"/><Relationship Id="rId920" Type="http://schemas.openxmlformats.org/officeDocument/2006/relationships/hyperlink" Target="https://www.boxofficemojo.com/title/tt1291150/?ref_=bo_cso_table_40" TargetMode="External"/><Relationship Id="rId925" Type="http://schemas.openxmlformats.org/officeDocument/2006/relationships/hyperlink" Target="https://en.wikipedia.org/wiki/Tenet_(film)" TargetMode="External"/><Relationship Id="rId924" Type="http://schemas.openxmlformats.org/officeDocument/2006/relationships/hyperlink" Target="https://www.boxofficemojo.com/year/world/2020/?ref_=bo_cso_table_188" TargetMode="External"/><Relationship Id="rId923" Type="http://schemas.openxmlformats.org/officeDocument/2006/relationships/hyperlink" Target="https://www.boxofficemojo.com/title/tt6723592/?ref_=bo_cso_table_188" TargetMode="External"/><Relationship Id="rId922" Type="http://schemas.openxmlformats.org/officeDocument/2006/relationships/hyperlink" Target="https://en.wikipedia.org/wiki/Teenage_Mutant_Ninja_Turtles_(1990_film)" TargetMode="External"/><Relationship Id="rId918" Type="http://schemas.openxmlformats.org/officeDocument/2006/relationships/hyperlink" Target="https://www.boxofficemojo.com/year/world/2012/?ref_=bo_cso_table_197" TargetMode="External"/><Relationship Id="rId917" Type="http://schemas.openxmlformats.org/officeDocument/2006/relationships/hyperlink" Target="https://www.boxofficemojo.com/title/tt1637725/?ref_=bo_cso_table_197" TargetMode="External"/><Relationship Id="rId916" Type="http://schemas.openxmlformats.org/officeDocument/2006/relationships/hyperlink" Target="https://simple.wikipedia.org/wiki/Tarzan_(1999_movie)" TargetMode="External"/><Relationship Id="rId915" Type="http://schemas.openxmlformats.org/officeDocument/2006/relationships/hyperlink" Target="https://www.boxofficemojo.com/year/world/1999/?ref_=bo_cso_table_77" TargetMode="External"/><Relationship Id="rId919" Type="http://schemas.openxmlformats.org/officeDocument/2006/relationships/hyperlink" Target="https://en.wikipedia.org/wiki/Ted_(film)" TargetMode="External"/><Relationship Id="rId910" Type="http://schemas.openxmlformats.org/officeDocument/2006/relationships/hyperlink" Target="https://en.wikipedia.org/wiki/Taken_3" TargetMode="External"/><Relationship Id="rId914" Type="http://schemas.openxmlformats.org/officeDocument/2006/relationships/hyperlink" Target="https://www.boxofficemojo.com/title/tt0120855/?ref_=bo_cso_table_77" TargetMode="External"/><Relationship Id="rId913" Type="http://schemas.openxmlformats.org/officeDocument/2006/relationships/hyperlink" Target="https://mint.intuit.com/blog/trends/the-top-ten-most-expensive-movies-ever-made-0313/" TargetMode="External"/><Relationship Id="rId912" Type="http://schemas.openxmlformats.org/officeDocument/2006/relationships/hyperlink" Target="https://www.boxofficemojo.com/year/world/2010/?ref_=bo_cso_table_177" TargetMode="External"/><Relationship Id="rId911" Type="http://schemas.openxmlformats.org/officeDocument/2006/relationships/hyperlink" Target="https://www.boxofficemojo.com/title/tt0398286/?ref_=bo_cso_table_177" TargetMode="External"/><Relationship Id="rId1213" Type="http://schemas.openxmlformats.org/officeDocument/2006/relationships/hyperlink" Target="https://www.boxofficemojo.com/title/tt0120347/?ref_=bo_cso_table_126" TargetMode="External"/><Relationship Id="rId1214" Type="http://schemas.openxmlformats.org/officeDocument/2006/relationships/hyperlink" Target="https://www.boxofficemojo.com/year/world/1997/?ref_=bo_cso_table_126" TargetMode="External"/><Relationship Id="rId1215" Type="http://schemas.openxmlformats.org/officeDocument/2006/relationships/hyperlink" Target="https://en.wikipedia.org/wiki/Tomorrow_Never_Dies" TargetMode="External"/><Relationship Id="rId1216" Type="http://schemas.openxmlformats.org/officeDocument/2006/relationships/hyperlink" Target="https://www.boxofficemojo.com/title/tt0092099/?ref_=bo_cso_table_76" TargetMode="External"/><Relationship Id="rId1217" Type="http://schemas.openxmlformats.org/officeDocument/2006/relationships/hyperlink" Target="https://www.boxofficemojo.com/year/world/1986/?ref_=bo_cso_table_76" TargetMode="External"/><Relationship Id="rId1218" Type="http://schemas.openxmlformats.org/officeDocument/2006/relationships/hyperlink" Target="https://www.google.com/search?q=top+gun+budget&amp;oq=top+gun+budget&amp;aqs=chrome..69i57j0i512l5j0i22i30l4.2621j0j9&amp;sourceid=chrome&amp;ie=UTF-8" TargetMode="External"/><Relationship Id="rId1219" Type="http://schemas.openxmlformats.org/officeDocument/2006/relationships/hyperlink" Target="https://www.boxofficemojo.com/title/tt1745960/?ref_=bo_cso_table_11" TargetMode="External"/><Relationship Id="rId629" Type="http://schemas.openxmlformats.org/officeDocument/2006/relationships/hyperlink" Target="https://en.wikipedia.org/wiki/Mr._%26_Mrs._Smith_(2005_film)" TargetMode="External"/><Relationship Id="rId624" Type="http://schemas.openxmlformats.org/officeDocument/2006/relationships/hyperlink" Target="https://www.boxofficemojo.com/title/tt0198781/?ref_=bo_cso_table_185" TargetMode="External"/><Relationship Id="rId866" Type="http://schemas.openxmlformats.org/officeDocument/2006/relationships/hyperlink" Target="https://www.boxofficemojo.com/title/tt0316654/?ref_=bo_cso_table_102" TargetMode="External"/><Relationship Id="rId623" Type="http://schemas.openxmlformats.org/officeDocument/2006/relationships/hyperlink" Target="https://www.reuters.com/article/idINIndia-38768520090330" TargetMode="External"/><Relationship Id="rId865" Type="http://schemas.openxmlformats.org/officeDocument/2006/relationships/hyperlink" Target="https://en.wikipedia.org/wiki/Spider-Man_(2002_film)" TargetMode="External"/><Relationship Id="rId622" Type="http://schemas.openxmlformats.org/officeDocument/2006/relationships/hyperlink" Target="https://www.boxofficemojo.com/year/world/2009/?ref_=bo_cso_table_157" TargetMode="External"/><Relationship Id="rId864" Type="http://schemas.openxmlformats.org/officeDocument/2006/relationships/hyperlink" Target="https://www.boxofficemojo.com/year/world/2002/?ref_=bo_cso_table_88" TargetMode="External"/><Relationship Id="rId621" Type="http://schemas.openxmlformats.org/officeDocument/2006/relationships/hyperlink" Target="https://www.boxofficemojo.com/title/tt0892782/?ref_=bo_cso_table_157" TargetMode="External"/><Relationship Id="rId863" Type="http://schemas.openxmlformats.org/officeDocument/2006/relationships/hyperlink" Target="https://www.boxofficemojo.com/title/tt0145487/?ref_=bo_cso_table_88" TargetMode="External"/><Relationship Id="rId628" Type="http://schemas.openxmlformats.org/officeDocument/2006/relationships/hyperlink" Target="https://www.boxofficemojo.com/year/world/2005/?ref_=bo_cso_table_38" TargetMode="External"/><Relationship Id="rId627" Type="http://schemas.openxmlformats.org/officeDocument/2006/relationships/hyperlink" Target="https://www.boxofficemojo.com/title/tt0356910/?ref_=bo_cso_table_38" TargetMode="External"/><Relationship Id="rId869" Type="http://schemas.openxmlformats.org/officeDocument/2006/relationships/hyperlink" Target="https://www.boxofficemojo.com/title/tt0413300/?ref_=bo_cso_table_71" TargetMode="External"/><Relationship Id="rId626" Type="http://schemas.openxmlformats.org/officeDocument/2006/relationships/hyperlink" Target="https://en.wikipedia.org/wiki/Monsters,_Inc." TargetMode="External"/><Relationship Id="rId868" Type="http://schemas.openxmlformats.org/officeDocument/2006/relationships/hyperlink" Target="https://en.wikipedia.org/wiki/Spider-Man_2" TargetMode="External"/><Relationship Id="rId625" Type="http://schemas.openxmlformats.org/officeDocument/2006/relationships/hyperlink" Target="https://www.boxofficemojo.com/year/world/2001/?ref_=bo_cso_table_185" TargetMode="External"/><Relationship Id="rId867" Type="http://schemas.openxmlformats.org/officeDocument/2006/relationships/hyperlink" Target="https://www.boxofficemojo.com/year/world/2004/?ref_=bo_cso_table_102" TargetMode="External"/><Relationship Id="rId620" Type="http://schemas.openxmlformats.org/officeDocument/2006/relationships/hyperlink" Target="https://en.wikipedia.org/wiki/Monsters_University" TargetMode="External"/><Relationship Id="rId862" Type="http://schemas.openxmlformats.org/officeDocument/2006/relationships/hyperlink" Target="https://en.wikipedia.org/wiki/Speed_(1994_film)" TargetMode="External"/><Relationship Id="rId861" Type="http://schemas.openxmlformats.org/officeDocument/2006/relationships/hyperlink" Target="https://www.boxofficemojo.com/year/world/1994/?ref_=bo_cso_table_95" TargetMode="External"/><Relationship Id="rId1210" Type="http://schemas.openxmlformats.org/officeDocument/2006/relationships/hyperlink" Target="https://www.boxofficemojo.com/title/tt0120338/?ref_=bo_cso_table_3" TargetMode="External"/><Relationship Id="rId860" Type="http://schemas.openxmlformats.org/officeDocument/2006/relationships/hyperlink" Target="https://www.boxofficemojo.com/title/tt0111257/?ref_=bo_cso_table_95" TargetMode="External"/><Relationship Id="rId1211" Type="http://schemas.openxmlformats.org/officeDocument/2006/relationships/hyperlink" Target="https://www.boxofficemojo.com/year/world/1997/?ref_=bo_cso_table_3" TargetMode="External"/><Relationship Id="rId1212" Type="http://schemas.openxmlformats.org/officeDocument/2006/relationships/hyperlink" Target="https://www.cbc.ca/radio/q/blog/titanic-anniversary-20-fascinating-facts-about-the-epic-blockbuster-that-almost-sank-1.4381455" TargetMode="External"/><Relationship Id="rId1202" Type="http://schemas.openxmlformats.org/officeDocument/2006/relationships/hyperlink" Target="https://www.boxofficemojo.com/year/world/2022/?ref_=bo_cso_table_111" TargetMode="External"/><Relationship Id="rId1203" Type="http://schemas.openxmlformats.org/officeDocument/2006/relationships/hyperlink" Target="https://en.wikipedia.org/wiki/Thor:_Love_and_Thunder" TargetMode="External"/><Relationship Id="rId1204" Type="http://schemas.openxmlformats.org/officeDocument/2006/relationships/hyperlink" Target="https://www.boxofficemojo.com/title/tt3501632/?ref_=bo_cso_table_84" TargetMode="External"/><Relationship Id="rId1205" Type="http://schemas.openxmlformats.org/officeDocument/2006/relationships/hyperlink" Target="https://www.boxofficemojo.com/year/world/2017/?ref_=bo_cso_table_84" TargetMode="External"/><Relationship Id="rId1206" Type="http://schemas.openxmlformats.org/officeDocument/2006/relationships/hyperlink" Target="https://en.wikipedia.org/wiki/Thor:_Ragnarok" TargetMode="External"/><Relationship Id="rId1207" Type="http://schemas.openxmlformats.org/officeDocument/2006/relationships/hyperlink" Target="https://www.boxofficemojo.com/title/tt1981115/?ref_=bo_cso_table_156" TargetMode="External"/><Relationship Id="rId1208" Type="http://schemas.openxmlformats.org/officeDocument/2006/relationships/hyperlink" Target="https://www.boxofficemojo.com/year/world/2013/?ref_=bo_cso_table_156" TargetMode="External"/><Relationship Id="rId1209" Type="http://schemas.openxmlformats.org/officeDocument/2006/relationships/hyperlink" Target="https://en.wikipedia.org/wiki/Thor:_The_Dark_World" TargetMode="External"/><Relationship Id="rId619" Type="http://schemas.openxmlformats.org/officeDocument/2006/relationships/hyperlink" Target="https://www.boxofficemojo.com/year/world/2013/?ref_=bo_cso_table_122" TargetMode="External"/><Relationship Id="rId618" Type="http://schemas.openxmlformats.org/officeDocument/2006/relationships/hyperlink" Target="https://www.boxofficemojo.com/title/tt1453405/?ref_=bo_cso_table_122" TargetMode="External"/><Relationship Id="rId613" Type="http://schemas.openxmlformats.org/officeDocument/2006/relationships/hyperlink" Target="https://www.boxofficemojo.com/year/world/2014/?ref_=bo_cso_table_116" TargetMode="External"/><Relationship Id="rId855" Type="http://schemas.openxmlformats.org/officeDocument/2006/relationships/hyperlink" Target="https://www.boxofficemojo.com/year/world/2022/?ref_=bo_cso_table_128" TargetMode="External"/><Relationship Id="rId612" Type="http://schemas.openxmlformats.org/officeDocument/2006/relationships/hyperlink" Target="https://www.boxofficemojo.com/title/tt1951265/?ref_=bo_cso_table_116" TargetMode="External"/><Relationship Id="rId854" Type="http://schemas.openxmlformats.org/officeDocument/2006/relationships/hyperlink" Target="https://www.boxofficemojo.com/title/tt12412888/?ref_=bo_cso_table_128" TargetMode="External"/><Relationship Id="rId611" Type="http://schemas.openxmlformats.org/officeDocument/2006/relationships/hyperlink" Target="https://en.wikipedia.org/wiki/Moana_(2016_film)" TargetMode="External"/><Relationship Id="rId853" Type="http://schemas.openxmlformats.org/officeDocument/2006/relationships/hyperlink" Target="https://en.wikipedia.org/wiki/Sonic_the_Hedgehog_(film)" TargetMode="External"/><Relationship Id="rId610" Type="http://schemas.openxmlformats.org/officeDocument/2006/relationships/hyperlink" Target="https://www.boxofficemojo.com/year/world/2016/?ref_=bo_cso_table_148" TargetMode="External"/><Relationship Id="rId852" Type="http://schemas.openxmlformats.org/officeDocument/2006/relationships/hyperlink" Target="https://www.boxofficemojo.com/year/world/2020/?ref_=bo_cso_table_154" TargetMode="External"/><Relationship Id="rId617" Type="http://schemas.openxmlformats.org/officeDocument/2006/relationships/hyperlink" Target="https://en.wikipedia.org/wiki/The_Hunger_Games:_Mockingjay_%E2%80%93_Part_2" TargetMode="External"/><Relationship Id="rId859" Type="http://schemas.openxmlformats.org/officeDocument/2006/relationships/hyperlink" Target="https://en.wikipedia.org/wiki/Spectre_(2015_film)" TargetMode="External"/><Relationship Id="rId616" Type="http://schemas.openxmlformats.org/officeDocument/2006/relationships/hyperlink" Target="https://www.boxofficemojo.com/year/world/2015/?ref_=bo_cso_table_155" TargetMode="External"/><Relationship Id="rId858" Type="http://schemas.openxmlformats.org/officeDocument/2006/relationships/hyperlink" Target="https://www.boxofficemojo.com/year/world/2015/?ref_=bo_cso_table_74" TargetMode="External"/><Relationship Id="rId615" Type="http://schemas.openxmlformats.org/officeDocument/2006/relationships/hyperlink" Target="https://www.boxofficemojo.com/title/tt1951266/?ref_=bo_cso_table_155" TargetMode="External"/><Relationship Id="rId857" Type="http://schemas.openxmlformats.org/officeDocument/2006/relationships/hyperlink" Target="https://www.boxofficemojo.com/title/tt2379713/?ref_=bo_cso_table_74" TargetMode="External"/><Relationship Id="rId614" Type="http://schemas.openxmlformats.org/officeDocument/2006/relationships/hyperlink" Target="https://en.wikipedia.org/wiki/The_Hunger_Games:_Mockingjay_%E2%80%93_Part_1" TargetMode="External"/><Relationship Id="rId856" Type="http://schemas.openxmlformats.org/officeDocument/2006/relationships/hyperlink" Target="https://en.wikipedia.org/wiki/Sonic_the_Hedgehog_2_(film)" TargetMode="External"/><Relationship Id="rId851" Type="http://schemas.openxmlformats.org/officeDocument/2006/relationships/hyperlink" Target="https://www.boxofficemojo.com/title/tt3794354/?ref_=bo_cso_table_154" TargetMode="External"/><Relationship Id="rId850" Type="http://schemas.openxmlformats.org/officeDocument/2006/relationships/hyperlink" Target="https://en.wikipedia.org/wiki/Solo:_A_Star_Wars_Story" TargetMode="External"/><Relationship Id="rId1200" Type="http://schemas.openxmlformats.org/officeDocument/2006/relationships/hyperlink" Target="https://en.wikipedia.org/wiki/Thor_(film)" TargetMode="External"/><Relationship Id="rId1201" Type="http://schemas.openxmlformats.org/officeDocument/2006/relationships/hyperlink" Target="https://www.boxofficemojo.com/title/tt10648342/?ref_=bo_cso_table_111" TargetMode="External"/><Relationship Id="rId1235" Type="http://schemas.openxmlformats.org/officeDocument/2006/relationships/hyperlink" Target="https://www.boxofficemojo.com/year/world/2007/?ref_=bo_cso_table_132" TargetMode="External"/><Relationship Id="rId1236" Type="http://schemas.openxmlformats.org/officeDocument/2006/relationships/hyperlink" Target="https://en.wikipedia.org/wiki/Transformers_(film)" TargetMode="External"/><Relationship Id="rId1237" Type="http://schemas.openxmlformats.org/officeDocument/2006/relationships/hyperlink" Target="https://www.boxofficemojo.com/title/tt2109248/?ref_=bo_cso_table_33" TargetMode="External"/><Relationship Id="rId1238" Type="http://schemas.openxmlformats.org/officeDocument/2006/relationships/hyperlink" Target="https://www.boxofficemojo.com/year/world/2014/?ref_=bo_cso_table_33" TargetMode="External"/><Relationship Id="rId1239" Type="http://schemas.openxmlformats.org/officeDocument/2006/relationships/hyperlink" Target="https://en.wikipedia.org/wiki/Transformers:_Age_of_Extinction" TargetMode="External"/><Relationship Id="rId409" Type="http://schemas.openxmlformats.org/officeDocument/2006/relationships/hyperlink" Target="https://www.boxofficemojo.com/title/tt0367882/?ref_=bo_cso_table_101" TargetMode="External"/><Relationship Id="rId404" Type="http://schemas.openxmlformats.org/officeDocument/2006/relationships/hyperlink" Target="https://www.boxofficemojo.com/year/world/2016/?ref_=bo_cso_table_143" TargetMode="External"/><Relationship Id="rId646" Type="http://schemas.openxmlformats.org/officeDocument/2006/relationships/hyperlink" Target="https://www.boxofficemojo.com/year/world/2006/?ref_=bo_cso_table_187" TargetMode="External"/><Relationship Id="rId888" Type="http://schemas.openxmlformats.org/officeDocument/2006/relationships/hyperlink" Target="https://www.boxofficemojo.com/year/world/2009/?ref_=bo_cso_table_149" TargetMode="External"/><Relationship Id="rId403" Type="http://schemas.openxmlformats.org/officeDocument/2006/relationships/hyperlink" Target="https://www.boxofficemojo.com/title/tt1628841/?ref_=bo_cso_table_143" TargetMode="External"/><Relationship Id="rId645" Type="http://schemas.openxmlformats.org/officeDocument/2006/relationships/hyperlink" Target="https://www.boxofficemojo.com/title/tt0477347/?ref_=bo_cso_table_187" TargetMode="External"/><Relationship Id="rId887" Type="http://schemas.openxmlformats.org/officeDocument/2006/relationships/hyperlink" Target="https://www.boxofficemojo.com/title/tt0796366/?ref_=bo_cso_table_149" TargetMode="External"/><Relationship Id="rId402" Type="http://schemas.openxmlformats.org/officeDocument/2006/relationships/hyperlink" Target="https://en.wikipedia.org/wiki/Independence_Day_(1996_film)" TargetMode="External"/><Relationship Id="rId644" Type="http://schemas.openxmlformats.org/officeDocument/2006/relationships/hyperlink" Target="https://en.wikipedia.org/wiki/National_Treasure:_Book_of_Secrets" TargetMode="External"/><Relationship Id="rId886" Type="http://schemas.openxmlformats.org/officeDocument/2006/relationships/hyperlink" Target="https://en.wikipedia.org/wiki/Spirited_Away" TargetMode="External"/><Relationship Id="rId401" Type="http://schemas.openxmlformats.org/officeDocument/2006/relationships/hyperlink" Target="https://www.boxofficemojo.com/year/world/1996/?ref_=bo_cso_table_91" TargetMode="External"/><Relationship Id="rId643" Type="http://schemas.openxmlformats.org/officeDocument/2006/relationships/hyperlink" Target="https://www.boxofficemojo.com/year/world/2007/?ref_=bo_cso_table_67" TargetMode="External"/><Relationship Id="rId885" Type="http://schemas.openxmlformats.org/officeDocument/2006/relationships/hyperlink" Target="https://www.boxofficemojo.com/year/world/2001/?ref_=bo_cso_table_79" TargetMode="External"/><Relationship Id="rId408" Type="http://schemas.openxmlformats.org/officeDocument/2006/relationships/hyperlink" Target="https://en.wikipedia.org/wiki/Indiana_Jones_and_the_Last_Crusade" TargetMode="External"/><Relationship Id="rId407" Type="http://schemas.openxmlformats.org/officeDocument/2006/relationships/hyperlink" Target="https://www.boxofficemojo.com/year/world/1989/?ref_=bo_cso_table_50" TargetMode="External"/><Relationship Id="rId649" Type="http://schemas.openxmlformats.org/officeDocument/2006/relationships/hyperlink" Target="https://www.boxofficemojo.com/year/world/2009/?ref_=bo_cso_table_112" TargetMode="External"/><Relationship Id="rId406" Type="http://schemas.openxmlformats.org/officeDocument/2006/relationships/hyperlink" Target="https://www.boxofficemojo.com/title/tt0097576/?ref_=bo_cso_table_50" TargetMode="External"/><Relationship Id="rId648" Type="http://schemas.openxmlformats.org/officeDocument/2006/relationships/hyperlink" Target="https://www.boxofficemojo.com/title/tt1078912/?ref_=bo_cso_table_112" TargetMode="External"/><Relationship Id="rId405" Type="http://schemas.openxmlformats.org/officeDocument/2006/relationships/hyperlink" Target="https://www.indiewire.com/2019/11/roland-emmerich-independence-day-resurgence-1202187244/" TargetMode="External"/><Relationship Id="rId647" Type="http://schemas.openxmlformats.org/officeDocument/2006/relationships/hyperlink" Target="https://www.imdb.com/title/tt0477347/" TargetMode="External"/><Relationship Id="rId889" Type="http://schemas.openxmlformats.org/officeDocument/2006/relationships/hyperlink" Target="https://en.wikipedia.org/wiki/Star_Trek_(film)" TargetMode="External"/><Relationship Id="rId880" Type="http://schemas.openxmlformats.org/officeDocument/2006/relationships/hyperlink" Target="https://en.wikipedia.org/wiki/Spider-Man:_Into_the_Spider-Verse" TargetMode="External"/><Relationship Id="rId1230" Type="http://schemas.openxmlformats.org/officeDocument/2006/relationships/hyperlink" Target="https://en.wikipedia.org/wiki/Toy_Story_3" TargetMode="External"/><Relationship Id="rId400" Type="http://schemas.openxmlformats.org/officeDocument/2006/relationships/hyperlink" Target="https://www.boxofficemojo.com/title/tt0116629/?ref_=bo_cso_table_91" TargetMode="External"/><Relationship Id="rId642" Type="http://schemas.openxmlformats.org/officeDocument/2006/relationships/hyperlink" Target="https://www.boxofficemojo.com/title/tt0465234/?ref_=bo_cso_table_67" TargetMode="External"/><Relationship Id="rId884" Type="http://schemas.openxmlformats.org/officeDocument/2006/relationships/hyperlink" Target="https://www.boxofficemojo.com/title/tt0245429/?ref_=bo_cso_table_79" TargetMode="External"/><Relationship Id="rId1231" Type="http://schemas.openxmlformats.org/officeDocument/2006/relationships/hyperlink" Target="https://www.boxofficemojo.com/title/tt1979376/?ref_=bo_cso_table_36" TargetMode="External"/><Relationship Id="rId641" Type="http://schemas.openxmlformats.org/officeDocument/2006/relationships/hyperlink" Target="https://en.wikipedia.org/wiki/National_Treasure_(film)" TargetMode="External"/><Relationship Id="rId883" Type="http://schemas.openxmlformats.org/officeDocument/2006/relationships/hyperlink" Target="https://en.wikipedia.org/wiki/Spider-Man:_No_Way_Home" TargetMode="External"/><Relationship Id="rId1232" Type="http://schemas.openxmlformats.org/officeDocument/2006/relationships/hyperlink" Target="https://www.boxofficemojo.com/year/world/2019/?ref_=bo_cso_table_36" TargetMode="External"/><Relationship Id="rId640" Type="http://schemas.openxmlformats.org/officeDocument/2006/relationships/hyperlink" Target="https://www.boxofficemojo.com/year/world/2004/?ref_=bo_cso_table_102" TargetMode="External"/><Relationship Id="rId882" Type="http://schemas.openxmlformats.org/officeDocument/2006/relationships/hyperlink" Target="https://www.boxofficemojo.com/year/world/2021/?ref_=bo_cso_table_6" TargetMode="External"/><Relationship Id="rId1233" Type="http://schemas.openxmlformats.org/officeDocument/2006/relationships/hyperlink" Target="https://en.wikipedia.org/wiki/Toy_Story_4" TargetMode="External"/><Relationship Id="rId881" Type="http://schemas.openxmlformats.org/officeDocument/2006/relationships/hyperlink" Target="https://www.boxofficemojo.com/title/tt10872600/?ref_=bo_cso_table_6" TargetMode="External"/><Relationship Id="rId1234" Type="http://schemas.openxmlformats.org/officeDocument/2006/relationships/hyperlink" Target="https://www.boxofficemojo.com/title/tt0418279/?ref_=bo_cso_table_132" TargetMode="External"/><Relationship Id="rId1224" Type="http://schemas.openxmlformats.org/officeDocument/2006/relationships/hyperlink" Target="https://en.wikipedia.org/wiki/Toy_Story" TargetMode="External"/><Relationship Id="rId1225" Type="http://schemas.openxmlformats.org/officeDocument/2006/relationships/hyperlink" Target="https://www.boxofficemojo.com/title/tt0120363/?ref_=bo_cso_table_30" TargetMode="External"/><Relationship Id="rId1226" Type="http://schemas.openxmlformats.org/officeDocument/2006/relationships/hyperlink" Target="https://www.boxofficemojo.com/year/world/1999/?ref_=bo_cso_table_30" TargetMode="External"/><Relationship Id="rId1227" Type="http://schemas.openxmlformats.org/officeDocument/2006/relationships/hyperlink" Target="https://en.wikipedia.org/wiki/Toy_Story_2" TargetMode="External"/><Relationship Id="rId1228" Type="http://schemas.openxmlformats.org/officeDocument/2006/relationships/hyperlink" Target="https://www.boxofficemojo.com/title/tt0435761/?ref_=bo_cso_table_37" TargetMode="External"/><Relationship Id="rId1229" Type="http://schemas.openxmlformats.org/officeDocument/2006/relationships/hyperlink" Target="https://www.boxofficemojo.com/year/world/2010/?ref_=bo_cso_table_37" TargetMode="External"/><Relationship Id="rId635" Type="http://schemas.openxmlformats.org/officeDocument/2006/relationships/hyperlink" Target="https://en.wikipedia.org/wiki/Murder_on_the_Orient_Express_(2017_film)" TargetMode="External"/><Relationship Id="rId877" Type="http://schemas.openxmlformats.org/officeDocument/2006/relationships/hyperlink" Target="https://www.google.com/search?q=spider+man+homecoming+budget&amp;ei=ufaNY4fKH-ybhbIP3Z6T6AY&amp;ved=0ahUKEwjHiuGPz-L7AhXsTUEAHV3PBG0Q4dUDCA8&amp;uact=5&amp;oq=spider+man+homecoming+budget&amp;gs_lcp=Cgxnd3Mtd2l6LXNlcnAQAzIKCAAQgAQQRhD7ATIFCAAQgAQyBQgAEIAEMgUIABCABDIGCAAQFhAeMggIABAWEB4QDzIFCAAQhgMyBQgAEIYDMgUIABCGAzoKCAAQRxDWBBCwAzoHCAAQsAMQQzoNCAAQ5AIQ1gQQsAMYAToPCC4Q1AIQyAMQsAMQQxgCOgwILhDIAxCwAxBDGAI6BwguEEMQ6gQ6CggAELEDEIMBEEM6BAgAEEM6EgguEEMQ6gQQ3AQQ3gQQ4AQYAzoFCC4QgARKBAhBGABKBAhGGAFQxgJY2gdg4wloAXABeACAAXGIAa0EkgEDNi4xmAEAoAEByAESwAEB2gEGCAEQARgJ2gEGCAIQARgI2gEGCAMQARgU&amp;sclient=gws-wiz-serp" TargetMode="External"/><Relationship Id="rId634" Type="http://schemas.openxmlformats.org/officeDocument/2006/relationships/hyperlink" Target="https://www.boxofficemojo.com/year/world/2017/?ref_=bo_cso_table_86" TargetMode="External"/><Relationship Id="rId876" Type="http://schemas.openxmlformats.org/officeDocument/2006/relationships/hyperlink" Target="https://www.boxofficemojo.com/year/world/2017/?ref_=bo_cso_table_75" TargetMode="External"/><Relationship Id="rId633" Type="http://schemas.openxmlformats.org/officeDocument/2006/relationships/hyperlink" Target="https://www.boxofficemojo.com/title/tt3402236/?ref_=bo_cso_table_86" TargetMode="External"/><Relationship Id="rId875" Type="http://schemas.openxmlformats.org/officeDocument/2006/relationships/hyperlink" Target="https://www.boxofficemojo.com/title/tt2250912/?ref_=bo_cso_table_75" TargetMode="External"/><Relationship Id="rId632" Type="http://schemas.openxmlformats.org/officeDocument/2006/relationships/hyperlink" Target="https://en.wikipedia.org/wiki/Mrs._Doubtfire" TargetMode="External"/><Relationship Id="rId874" Type="http://schemas.openxmlformats.org/officeDocument/2006/relationships/hyperlink" Target="https://en.wikipedia.org/wiki/Spider-Man:_Far_From_Home" TargetMode="External"/><Relationship Id="rId639" Type="http://schemas.openxmlformats.org/officeDocument/2006/relationships/hyperlink" Target="https://www.boxofficemojo.com/title/tt0368891/?ref_=bo_cso_table_102" TargetMode="External"/><Relationship Id="rId638" Type="http://schemas.openxmlformats.org/officeDocument/2006/relationships/hyperlink" Target="https://en.wikipedia.org/wiki/My_Big_Fat_Greek_Wedding" TargetMode="External"/><Relationship Id="rId637" Type="http://schemas.openxmlformats.org/officeDocument/2006/relationships/hyperlink" Target="https://www.boxofficemojo.com/year/world/2002/?ref_=bo_cso_table_182" TargetMode="External"/><Relationship Id="rId879" Type="http://schemas.openxmlformats.org/officeDocument/2006/relationships/hyperlink" Target="https://www.boxofficemojo.com/year/world/2018/?ref_=bo_cso_table_152" TargetMode="External"/><Relationship Id="rId636" Type="http://schemas.openxmlformats.org/officeDocument/2006/relationships/hyperlink" Target="https://www.boxofficemojo.com/title/tt0259446/?ref_=bo_cso_table_182" TargetMode="External"/><Relationship Id="rId878" Type="http://schemas.openxmlformats.org/officeDocument/2006/relationships/hyperlink" Target="https://www.boxofficemojo.com/title/tt4633694/?ref_=bo_cso_table_152" TargetMode="External"/><Relationship Id="rId631" Type="http://schemas.openxmlformats.org/officeDocument/2006/relationships/hyperlink" Target="https://www.boxofficemojo.com/year/world/1993/?ref_=bo_cso_table_84" TargetMode="External"/><Relationship Id="rId873" Type="http://schemas.openxmlformats.org/officeDocument/2006/relationships/hyperlink" Target="https://www.boxofficemojo.com/year/world/2019/?ref_=bo_cso_table_27" TargetMode="External"/><Relationship Id="rId1220" Type="http://schemas.openxmlformats.org/officeDocument/2006/relationships/hyperlink" Target="https://www.boxofficemojo.com/year/world/2022/?ref_=bo_cso_table_11" TargetMode="External"/><Relationship Id="rId630" Type="http://schemas.openxmlformats.org/officeDocument/2006/relationships/hyperlink" Target="https://www.boxofficemojo.com/title/tt0107614/?ref_=bo_cso_table_84" TargetMode="External"/><Relationship Id="rId872" Type="http://schemas.openxmlformats.org/officeDocument/2006/relationships/hyperlink" Target="https://www.boxofficemojo.com/title/tt6320628/?ref_=bo_cso_table_27" TargetMode="External"/><Relationship Id="rId1221" Type="http://schemas.openxmlformats.org/officeDocument/2006/relationships/hyperlink" Target="https://www.imdb.com/title/tt1745960/" TargetMode="External"/><Relationship Id="rId871" Type="http://schemas.openxmlformats.org/officeDocument/2006/relationships/hyperlink" Target="https://en.wikipedia.org/wiki/Spider-Man_3" TargetMode="External"/><Relationship Id="rId1222" Type="http://schemas.openxmlformats.org/officeDocument/2006/relationships/hyperlink" Target="https://www.boxofficemojo.com/title/tt0114709/?ref_=bo_cso_table_138" TargetMode="External"/><Relationship Id="rId870" Type="http://schemas.openxmlformats.org/officeDocument/2006/relationships/hyperlink" Target="https://www.boxofficemojo.com/year/world/2007/?ref_=bo_cso_table_71" TargetMode="External"/><Relationship Id="rId1223" Type="http://schemas.openxmlformats.org/officeDocument/2006/relationships/hyperlink" Target="https://www.boxofficemojo.com/year/world/1995/?ref_=bo_cso_table_138" TargetMode="External"/><Relationship Id="rId829" Type="http://schemas.openxmlformats.org/officeDocument/2006/relationships/hyperlink" Target="https://en.wikipedia.org/wiki/Shrek_the_Third" TargetMode="External"/><Relationship Id="rId828" Type="http://schemas.openxmlformats.org/officeDocument/2006/relationships/hyperlink" Target="https://www.boxofficemojo.com/year/world/2007/?ref_=bo_cso_table_93" TargetMode="External"/><Relationship Id="rId827" Type="http://schemas.openxmlformats.org/officeDocument/2006/relationships/hyperlink" Target="https://www.boxofficemojo.com/title/tt0413267/?ref_=bo_cso_table_93" TargetMode="External"/><Relationship Id="rId822" Type="http://schemas.openxmlformats.org/officeDocument/2006/relationships/hyperlink" Target="https://www.boxofficemojo.com/year/world/2004/?ref_=bo_cso_table_65" TargetMode="External"/><Relationship Id="rId821" Type="http://schemas.openxmlformats.org/officeDocument/2006/relationships/hyperlink" Target="https://www.boxofficemojo.com/title/tt0298148/?ref_=bo_cso_table_65" TargetMode="External"/><Relationship Id="rId820" Type="http://schemas.openxmlformats.org/officeDocument/2006/relationships/hyperlink" Target="https://www.nytimes.com/2021/05/18/movies/shrek-20th-anniversary.html" TargetMode="External"/><Relationship Id="rId826" Type="http://schemas.openxmlformats.org/officeDocument/2006/relationships/hyperlink" Target="https://en.wikipedia.org/wiki/Shrek_Forever_After" TargetMode="External"/><Relationship Id="rId825" Type="http://schemas.openxmlformats.org/officeDocument/2006/relationships/hyperlink" Target="https://www.boxofficemojo.com/year/world/2010/?ref_=bo_cso_table_117" TargetMode="External"/><Relationship Id="rId824" Type="http://schemas.openxmlformats.org/officeDocument/2006/relationships/hyperlink" Target="https://www.boxofficemojo.com/title/tt0892791/?ref_=bo_cso_table_117" TargetMode="External"/><Relationship Id="rId823" Type="http://schemas.openxmlformats.org/officeDocument/2006/relationships/hyperlink" Target="https://en.wikipedia.org/wiki/Shrek_2" TargetMode="External"/><Relationship Id="rId819" Type="http://schemas.openxmlformats.org/officeDocument/2006/relationships/hyperlink" Target="https://www.boxofficemojo.com/year/world/2001/?ref_=bo_cso_table_37" TargetMode="External"/><Relationship Id="rId818" Type="http://schemas.openxmlformats.org/officeDocument/2006/relationships/hyperlink" Target="https://www.boxofficemojo.com/title/tt0126029/?ref_=bo_cso_table_37" TargetMode="External"/><Relationship Id="rId817" Type="http://schemas.openxmlformats.org/officeDocument/2006/relationships/hyperlink" Target="https://en.wikipedia.org/wiki/Sherlock_Holmes:_A_Game_of_Shadows" TargetMode="External"/><Relationship Id="rId816" Type="http://schemas.openxmlformats.org/officeDocument/2006/relationships/hyperlink" Target="https://www.boxofficemojo.com/year/world/2011/?ref_=bo_cso_table_2" TargetMode="External"/><Relationship Id="rId811" Type="http://schemas.openxmlformats.org/officeDocument/2006/relationships/hyperlink" Target="https://en.wikipedia.org/wiki/Shazam!_(film)" TargetMode="External"/><Relationship Id="rId810" Type="http://schemas.openxmlformats.org/officeDocument/2006/relationships/hyperlink" Target="https://www.boxofficemojo.com/year/world/2019/?ref_=bo_cso_table_185" TargetMode="External"/><Relationship Id="rId815" Type="http://schemas.openxmlformats.org/officeDocument/2006/relationships/hyperlink" Target="https://www.boxofficemojo.com/title/tt1515091/?ref_=bo_cso_table_2" TargetMode="External"/><Relationship Id="rId814" Type="http://schemas.openxmlformats.org/officeDocument/2006/relationships/hyperlink" Target="https://www.imdb.com/title/tt0988045/" TargetMode="External"/><Relationship Id="rId813" Type="http://schemas.openxmlformats.org/officeDocument/2006/relationships/hyperlink" Target="https://www.boxofficemojo.com/year/world/2009/?ref_=bo_cso_table_18" TargetMode="External"/><Relationship Id="rId812" Type="http://schemas.openxmlformats.org/officeDocument/2006/relationships/hyperlink" Target="https://www.boxofficemojo.com/title/tt0988045/?ref_=bo_cso_table_18" TargetMode="External"/><Relationship Id="rId609" Type="http://schemas.openxmlformats.org/officeDocument/2006/relationships/hyperlink" Target="https://www.boxofficemojo.com/title/tt3521164/?ref_=bo_cso_table_148" TargetMode="External"/><Relationship Id="rId608" Type="http://schemas.openxmlformats.org/officeDocument/2006/relationships/hyperlink" Target="https://en.wikipedia.org/wiki/Mission:_Impossible_III" TargetMode="External"/><Relationship Id="rId607" Type="http://schemas.openxmlformats.org/officeDocument/2006/relationships/hyperlink" Target="https://www.boxofficemojo.com/year/world/2006/?ref_=bo_cso_table_135" TargetMode="External"/><Relationship Id="rId849" Type="http://schemas.openxmlformats.org/officeDocument/2006/relationships/hyperlink" Target="https://www.boxofficemojo.com/year/world/2018/?ref_=bo_cso_table_139" TargetMode="External"/><Relationship Id="rId602" Type="http://schemas.openxmlformats.org/officeDocument/2006/relationships/hyperlink" Target="https://en.wikipedia.org/wiki/Mission:_Impossible_(film_series)" TargetMode="External"/><Relationship Id="rId844" Type="http://schemas.openxmlformats.org/officeDocument/2006/relationships/hyperlink" Target="https://en.wikipedia.org/wiki/Slumdog_Millionaire" TargetMode="External"/><Relationship Id="rId601" Type="http://schemas.openxmlformats.org/officeDocument/2006/relationships/hyperlink" Target="https://www.boxofficemojo.com/year/world/1996/?ref_=bo_cso_table_68" TargetMode="External"/><Relationship Id="rId843" Type="http://schemas.openxmlformats.org/officeDocument/2006/relationships/hyperlink" Target="https://www.boxofficemojo.com/year/world/2008/?ref_=bo_cso_table_161" TargetMode="External"/><Relationship Id="rId600" Type="http://schemas.openxmlformats.org/officeDocument/2006/relationships/hyperlink" Target="https://www.boxofficemojo.com/title/tt0117060/?ref_=bo_cso_table_68" TargetMode="External"/><Relationship Id="rId842" Type="http://schemas.openxmlformats.org/officeDocument/2006/relationships/hyperlink" Target="https://www.boxofficemojo.com/title/tt1010048/?ref_=bo_cso_table_161" TargetMode="External"/><Relationship Id="rId841" Type="http://schemas.openxmlformats.org/officeDocument/2006/relationships/hyperlink" Target="https://en.wikipedia.org/wiki/Skyfall" TargetMode="External"/><Relationship Id="rId606" Type="http://schemas.openxmlformats.org/officeDocument/2006/relationships/hyperlink" Target="https://www.boxofficemojo.com/title/tt0317919/?ref_=bo_cso_table_135" TargetMode="External"/><Relationship Id="rId848" Type="http://schemas.openxmlformats.org/officeDocument/2006/relationships/hyperlink" Target="https://www.boxofficemojo.com/title/tt3778644/?ref_=bo_cso_table_139" TargetMode="External"/><Relationship Id="rId605" Type="http://schemas.openxmlformats.org/officeDocument/2006/relationships/hyperlink" Target="https://en.wikipedia.org/wiki/Mission:_Impossible_2" TargetMode="External"/><Relationship Id="rId847" Type="http://schemas.openxmlformats.org/officeDocument/2006/relationships/hyperlink" Target="https://en.wikipedia.org/wiki/Snow_White_and_the_Huntsman" TargetMode="External"/><Relationship Id="rId604" Type="http://schemas.openxmlformats.org/officeDocument/2006/relationships/hyperlink" Target="https://www.boxofficemojo.com/year/world/2000/?ref_=bo_cso_table_199" TargetMode="External"/><Relationship Id="rId846" Type="http://schemas.openxmlformats.org/officeDocument/2006/relationships/hyperlink" Target="https://www.boxofficemojo.com/year/world/2012/?ref_=bo_cso_table_136" TargetMode="External"/><Relationship Id="rId603" Type="http://schemas.openxmlformats.org/officeDocument/2006/relationships/hyperlink" Target="https://www.boxofficemojo.com/title/tt0120755/?ref_=bo_cso_table_199" TargetMode="External"/><Relationship Id="rId845" Type="http://schemas.openxmlformats.org/officeDocument/2006/relationships/hyperlink" Target="https://www.boxofficemojo.com/title/tt1735898/?ref_=bo_cso_table_136" TargetMode="External"/><Relationship Id="rId840" Type="http://schemas.openxmlformats.org/officeDocument/2006/relationships/hyperlink" Target="https://www.boxofficemojo.com/year/world/2012/?ref_=bo_cso_table_31" TargetMode="External"/><Relationship Id="rId839" Type="http://schemas.openxmlformats.org/officeDocument/2006/relationships/hyperlink" Target="https://www.boxofficemojo.com/title/tt1074638/?ref_=bo_cso_table_31" TargetMode="External"/><Relationship Id="rId838" Type="http://schemas.openxmlformats.org/officeDocument/2006/relationships/hyperlink" Target="https://en.wikipedia.org/wiki/Sing_2" TargetMode="External"/><Relationship Id="rId833" Type="http://schemas.openxmlformats.org/officeDocument/2006/relationships/hyperlink" Target="https://www.boxofficemojo.com/title/tt3470600/?ref_=bo_cso_table_157" TargetMode="External"/><Relationship Id="rId832" Type="http://schemas.openxmlformats.org/officeDocument/2006/relationships/hyperlink" Target="https://en.wikipedia.org/wiki/Signs_(2002_film)" TargetMode="External"/><Relationship Id="rId831" Type="http://schemas.openxmlformats.org/officeDocument/2006/relationships/hyperlink" Target="https://www.boxofficemojo.com/year/world/2002/?ref_=bo_cso_table_120" TargetMode="External"/><Relationship Id="rId830" Type="http://schemas.openxmlformats.org/officeDocument/2006/relationships/hyperlink" Target="https://www.boxofficemojo.com/title/tt0286106/?ref_=bo_cso_table_120" TargetMode="External"/><Relationship Id="rId837" Type="http://schemas.openxmlformats.org/officeDocument/2006/relationships/hyperlink" Target="https://www.boxofficemojo.com/year/world/2021/?ref_=bo_cso_table_122" TargetMode="External"/><Relationship Id="rId836" Type="http://schemas.openxmlformats.org/officeDocument/2006/relationships/hyperlink" Target="https://www.boxofficemojo.com/title/tt6467266/?ref_=bo_cso_table_122" TargetMode="External"/><Relationship Id="rId835" Type="http://schemas.openxmlformats.org/officeDocument/2006/relationships/hyperlink" Target="https://en.wikipedia.org/wiki/Sing_(2016_American_film)" TargetMode="External"/><Relationship Id="rId834" Type="http://schemas.openxmlformats.org/officeDocument/2006/relationships/hyperlink" Target="https://www.boxofficemojo.com/year/world/2016/?ref_=bo_cso_table_157" TargetMode="External"/><Relationship Id="rId1059" Type="http://schemas.openxmlformats.org/officeDocument/2006/relationships/hyperlink" Target="https://en.wikipedia.org/wiki/The_Jungle_Book_(2016_film)" TargetMode="External"/><Relationship Id="rId228" Type="http://schemas.openxmlformats.org/officeDocument/2006/relationships/hyperlink" Target="https://en.wikipedia.org/wiki/E.T._the_Extra-Terrestrial" TargetMode="External"/><Relationship Id="rId227" Type="http://schemas.openxmlformats.org/officeDocument/2006/relationships/hyperlink" Target="https://www.boxofficemojo.com/year/world/1982/?ref_=bo_cso_table_98" TargetMode="External"/><Relationship Id="rId469" Type="http://schemas.openxmlformats.org/officeDocument/2006/relationships/hyperlink" Target="https://www.boxofficemojo.com/year/world/2022/?ref_=bo_cso_table_51" TargetMode="External"/><Relationship Id="rId226" Type="http://schemas.openxmlformats.org/officeDocument/2006/relationships/hyperlink" Target="https://www.boxofficemojo.com/title/tt0083866/?ref_=bo_cso_table_98" TargetMode="External"/><Relationship Id="rId468" Type="http://schemas.openxmlformats.org/officeDocument/2006/relationships/hyperlink" Target="https://www.boxofficemojo.com/title/tt8041270/?ref_=bo_cso_table_51" TargetMode="External"/><Relationship Id="rId225" Type="http://schemas.openxmlformats.org/officeDocument/2006/relationships/hyperlink" Target="https://www.boxofficemojo.com/year/world/2017/?ref_=bo_cso_table_15" TargetMode="External"/><Relationship Id="rId467" Type="http://schemas.openxmlformats.org/officeDocument/2006/relationships/hyperlink" Target="https://www.google.com/search?q=jurassic+world+budget&amp;oq=jurassic+world+budget&amp;aqs=chrome..69i57j0i512l3j0i22i30l6.3116j1j4&amp;sourceid=chrome&amp;ie=UTF-8" TargetMode="External"/><Relationship Id="rId1290" Type="http://schemas.openxmlformats.org/officeDocument/2006/relationships/hyperlink" Target="https://www.boxofficemojo.com/title/tt0493464/?ref_=bo_cso_table_110" TargetMode="External"/><Relationship Id="rId1291" Type="http://schemas.openxmlformats.org/officeDocument/2006/relationships/hyperlink" Target="https://www.boxofficemojo.com/year/world/2008/?ref_=bo_cso_table_110" TargetMode="External"/><Relationship Id="rId229" Type="http://schemas.openxmlformats.org/officeDocument/2006/relationships/hyperlink" Target="https://www.boxofficemojo.com/title/tt1631867/?ref_=bo_cso_table_177" TargetMode="External"/><Relationship Id="rId1050" Type="http://schemas.openxmlformats.org/officeDocument/2006/relationships/hyperlink" Target="https://www.boxofficemojo.com/year/world/2012/?ref_=bo_cso_table_138" TargetMode="External"/><Relationship Id="rId1292" Type="http://schemas.openxmlformats.org/officeDocument/2006/relationships/hyperlink" Target="https://en.wikipedia.org/wiki/Wanted_(2008_film)" TargetMode="External"/><Relationship Id="rId220" Type="http://schemas.openxmlformats.org/officeDocument/2006/relationships/hyperlink" Target="https://www.boxofficemojo.com/year/world/2019/?ref_=bo_cso_table_83" TargetMode="External"/><Relationship Id="rId462" Type="http://schemas.openxmlformats.org/officeDocument/2006/relationships/hyperlink" Target="https://www.boxofficemojo.com/title/tt0163025/?ref_=bo_cso_table_181" TargetMode="External"/><Relationship Id="rId1051" Type="http://schemas.openxmlformats.org/officeDocument/2006/relationships/hyperlink" Target="https://en.wikipedia.org/wiki/The_Hunger_Games_(film)" TargetMode="External"/><Relationship Id="rId1293" Type="http://schemas.openxmlformats.org/officeDocument/2006/relationships/hyperlink" Target="https://www.boxofficemojo.com/title/tt3450958/?ref_=bo_cso_table_36" TargetMode="External"/><Relationship Id="rId461" Type="http://schemas.openxmlformats.org/officeDocument/2006/relationships/hyperlink" Target="https://en.wikipedia.org/wiki/Jurassic_Park_(film)" TargetMode="External"/><Relationship Id="rId1052" Type="http://schemas.openxmlformats.org/officeDocument/2006/relationships/hyperlink" Target="https://www.boxofficemojo.com/title/tt1951264/?ref_=bo_cso_table_80" TargetMode="External"/><Relationship Id="rId1294" Type="http://schemas.openxmlformats.org/officeDocument/2006/relationships/hyperlink" Target="https://www.boxofficemojo.com/year/world/2017/?ref_=bo_cso_table_36" TargetMode="External"/><Relationship Id="rId460" Type="http://schemas.openxmlformats.org/officeDocument/2006/relationships/hyperlink" Target="https://www.boxofficemojo.com/year/world/1993/?ref_=bo_cso_table_30" TargetMode="External"/><Relationship Id="rId1053" Type="http://schemas.openxmlformats.org/officeDocument/2006/relationships/hyperlink" Target="https://www.boxofficemojo.com/year/world/2013/?ref_=bo_cso_table_80" TargetMode="External"/><Relationship Id="rId1295" Type="http://schemas.openxmlformats.org/officeDocument/2006/relationships/hyperlink" Target="https://en.wikipedia.org/wiki/War_for_the_Planet_of_the_Apes" TargetMode="External"/><Relationship Id="rId1054" Type="http://schemas.openxmlformats.org/officeDocument/2006/relationships/hyperlink" Target="https://www.boxofficemojo.com/title/tt0317705/?ref_=bo_cso_table_159" TargetMode="External"/><Relationship Id="rId1296" Type="http://schemas.openxmlformats.org/officeDocument/2006/relationships/hyperlink" Target="https://www.boxofficemojo.com/title/tt0407304/?ref_=bo_cso_table_176" TargetMode="External"/><Relationship Id="rId224" Type="http://schemas.openxmlformats.org/officeDocument/2006/relationships/hyperlink" Target="https://www.boxofficemojo.com/title/tt5013056/?ref_=bo_cso_table_15" TargetMode="External"/><Relationship Id="rId466" Type="http://schemas.openxmlformats.org/officeDocument/2006/relationships/hyperlink" Target="https://www.boxofficemojo.com/year/world/2015/?ref_=bo_cso_table_7" TargetMode="External"/><Relationship Id="rId1055" Type="http://schemas.openxmlformats.org/officeDocument/2006/relationships/hyperlink" Target="https://www.boxofficemojo.com/year/world/2004/?ref_=bo_cso_table_159" TargetMode="External"/><Relationship Id="rId1297" Type="http://schemas.openxmlformats.org/officeDocument/2006/relationships/hyperlink" Target="https://www.boxofficemojo.com/year/world/2005/?ref_=bo_cso_table_176" TargetMode="External"/><Relationship Id="rId223" Type="http://schemas.openxmlformats.org/officeDocument/2006/relationships/hyperlink" Target="https://en.wikipedia.org/wiki/Dune_(2021_film)" TargetMode="External"/><Relationship Id="rId465" Type="http://schemas.openxmlformats.org/officeDocument/2006/relationships/hyperlink" Target="https://www.boxofficemojo.com/title/tt0369610/?ref_=bo_cso_table_7" TargetMode="External"/><Relationship Id="rId1056" Type="http://schemas.openxmlformats.org/officeDocument/2006/relationships/hyperlink" Target="https://en.wikipedia.org/wiki/The_Incredibles" TargetMode="External"/><Relationship Id="rId1298" Type="http://schemas.openxmlformats.org/officeDocument/2006/relationships/hyperlink" Target="https://en.wikipedia.org/wiki/War_of_the_Worlds_(2005_film)" TargetMode="External"/><Relationship Id="rId222" Type="http://schemas.openxmlformats.org/officeDocument/2006/relationships/hyperlink" Target="https://www.boxofficemojo.com/year/world/2021/?ref_=bo_cso_table_132" TargetMode="External"/><Relationship Id="rId464" Type="http://schemas.openxmlformats.org/officeDocument/2006/relationships/hyperlink" Target="https://en.wikipedia.org/wiki/Jurassic_Park_III" TargetMode="External"/><Relationship Id="rId1057" Type="http://schemas.openxmlformats.org/officeDocument/2006/relationships/hyperlink" Target="https://www.boxofficemojo.com/title/tt3040964/?ref_=bo_cso_table_54" TargetMode="External"/><Relationship Id="rId1299" Type="http://schemas.openxmlformats.org/officeDocument/2006/relationships/hyperlink" Target="https://www.boxofficemojo.com/title/tt0803096/?ref_=bo_cso_table_86" TargetMode="External"/><Relationship Id="rId221" Type="http://schemas.openxmlformats.org/officeDocument/2006/relationships/hyperlink" Target="https://www.boxofficemojo.com/title/tt1160419/?ref_=bo_cso_table_132" TargetMode="External"/><Relationship Id="rId463" Type="http://schemas.openxmlformats.org/officeDocument/2006/relationships/hyperlink" Target="https://www.boxofficemojo.com/year/world/2001/?ref_=bo_cso_table_181" TargetMode="External"/><Relationship Id="rId1058" Type="http://schemas.openxmlformats.org/officeDocument/2006/relationships/hyperlink" Target="https://www.boxofficemojo.com/year/world/2016/?ref_=bo_cso_table_54" TargetMode="External"/><Relationship Id="rId1048" Type="http://schemas.openxmlformats.org/officeDocument/2006/relationships/hyperlink" Target="https://en.wikipedia.org/wiki/The_Hunchback_of_Notre_Dame_(1996_film)" TargetMode="External"/><Relationship Id="rId1049" Type="http://schemas.openxmlformats.org/officeDocument/2006/relationships/hyperlink" Target="https://www.boxofficemojo.com/title/tt1392170/?ref_=bo_cso_table_138" TargetMode="External"/><Relationship Id="rId217" Type="http://schemas.openxmlformats.org/officeDocument/2006/relationships/hyperlink" Target="https://www.boxofficemojo.com/year/world/2022/?ref_=bo_cso_table_59" TargetMode="External"/><Relationship Id="rId459" Type="http://schemas.openxmlformats.org/officeDocument/2006/relationships/hyperlink" Target="https://www.boxofficemojo.com/title/tt0107290/?ref_=bo_cso_table_30" TargetMode="External"/><Relationship Id="rId216" Type="http://schemas.openxmlformats.org/officeDocument/2006/relationships/hyperlink" Target="https://www.boxofficemojo.com/title/tt9419884/?ref_=bo_cso_table_59" TargetMode="External"/><Relationship Id="rId458" Type="http://schemas.openxmlformats.org/officeDocument/2006/relationships/hyperlink" Target="https://www.imdb.com/title/tt2283362/" TargetMode="External"/><Relationship Id="rId215" Type="http://schemas.openxmlformats.org/officeDocument/2006/relationships/hyperlink" Target="https://www.boxofficemojo.com/year/world/2016/?ref_=bo_cso_table_142" TargetMode="External"/><Relationship Id="rId457" Type="http://schemas.openxmlformats.org/officeDocument/2006/relationships/hyperlink" Target="https://www.boxofficemojo.com/year/world/2017/?ref_=bo_cso_table_55" TargetMode="External"/><Relationship Id="rId699" Type="http://schemas.openxmlformats.org/officeDocument/2006/relationships/hyperlink" Target="https://www.boxofficemojo.com/title/tt0133152/?ref_=bo_cso_table_193" TargetMode="External"/><Relationship Id="rId214" Type="http://schemas.openxmlformats.org/officeDocument/2006/relationships/hyperlink" Target="https://www.boxofficemojo.com/title/tt1211837/?ref_=bo_cso_table_142" TargetMode="External"/><Relationship Id="rId456" Type="http://schemas.openxmlformats.org/officeDocument/2006/relationships/hyperlink" Target="https://www.boxofficemojo.com/title/tt2283362/?ref_=bo_cso_table_55" TargetMode="External"/><Relationship Id="rId698" Type="http://schemas.openxmlformats.org/officeDocument/2006/relationships/hyperlink" Target="https://en.wikipedia.org/wiki/Peter_Rabbit_(film)" TargetMode="External"/><Relationship Id="rId219" Type="http://schemas.openxmlformats.org/officeDocument/2006/relationships/hyperlink" Target="https://www.boxofficemojo.com/title/tt3861390/?ref_=bo_cso_table_83" TargetMode="External"/><Relationship Id="rId1280" Type="http://schemas.openxmlformats.org/officeDocument/2006/relationships/hyperlink" Target="https://www.boxofficemojo.com/year/world/2009/?ref_=bo_cso_table_124" TargetMode="External"/><Relationship Id="rId218" Type="http://schemas.openxmlformats.org/officeDocument/2006/relationships/hyperlink" Target="https://en.wikipedia.org/wiki/Doctor_Strange_in_the_Multiverse_of_Madness" TargetMode="External"/><Relationship Id="rId1281" Type="http://schemas.openxmlformats.org/officeDocument/2006/relationships/hyperlink" Target="https://www.the-numbers.com/movie/Up" TargetMode="External"/><Relationship Id="rId451" Type="http://schemas.openxmlformats.org/officeDocument/2006/relationships/hyperlink" Target="https://www.boxofficemojo.com/year/world/2012/?ref_=bo_cso_table_119" TargetMode="External"/><Relationship Id="rId693" Type="http://schemas.openxmlformats.org/officeDocument/2006/relationships/hyperlink" Target="https://www.boxofficemojo.com/title/tt1911658/?ref_=bo_cso_table_170" TargetMode="External"/><Relationship Id="rId1040" Type="http://schemas.openxmlformats.org/officeDocument/2006/relationships/hyperlink" Target="https://en.wikipedia.org/wiki/The_Hobbit:_An_Unexpected_Journey" TargetMode="External"/><Relationship Id="rId1282" Type="http://schemas.openxmlformats.org/officeDocument/2006/relationships/hyperlink" Target="https://www.boxofficemojo.com/title/tt1270797/?ref_=bo_cso_table_83" TargetMode="External"/><Relationship Id="rId450" Type="http://schemas.openxmlformats.org/officeDocument/2006/relationships/hyperlink" Target="https://www.boxofficemojo.com/title/tt1397514/?ref_=bo_cso_table_119" TargetMode="External"/><Relationship Id="rId692" Type="http://schemas.openxmlformats.org/officeDocument/2006/relationships/hyperlink" Target="https://en.wikipedia.org/wiki/Pearl_Harbor_(film)" TargetMode="External"/><Relationship Id="rId1041" Type="http://schemas.openxmlformats.org/officeDocument/2006/relationships/hyperlink" Target="https://www.boxofficemojo.com/title/tt2310332/?ref_=bo_cso_table_56" TargetMode="External"/><Relationship Id="rId1283" Type="http://schemas.openxmlformats.org/officeDocument/2006/relationships/hyperlink" Target="https://www.boxofficemojo.com/year/world/2018/?ref_=bo_cso_table_83" TargetMode="External"/><Relationship Id="rId691" Type="http://schemas.openxmlformats.org/officeDocument/2006/relationships/hyperlink" Target="https://www.boxofficemojo.com/year/world/2001/?ref_=bo_cso_table_76" TargetMode="External"/><Relationship Id="rId1042" Type="http://schemas.openxmlformats.org/officeDocument/2006/relationships/hyperlink" Target="https://www.boxofficemojo.com/year/world/2014/?ref_=bo_cso_table_56" TargetMode="External"/><Relationship Id="rId1284" Type="http://schemas.openxmlformats.org/officeDocument/2006/relationships/hyperlink" Target="https://en.wikipedia.org/wiki/Venom_(2018_film)" TargetMode="External"/><Relationship Id="rId690" Type="http://schemas.openxmlformats.org/officeDocument/2006/relationships/hyperlink" Target="https://www.boxofficemojo.com/title/tt0213149/?ref_=bo_cso_table_76" TargetMode="External"/><Relationship Id="rId1043" Type="http://schemas.openxmlformats.org/officeDocument/2006/relationships/hyperlink" Target="https://en.wikipedia.org/wiki/The_Hobbit:_The_Battle_of_the_Five_Armies" TargetMode="External"/><Relationship Id="rId1285" Type="http://schemas.openxmlformats.org/officeDocument/2006/relationships/hyperlink" Target="https://www.boxofficemojo.com/title/tt7097896/?ref_=bo_cso_table_25" TargetMode="External"/><Relationship Id="rId213" Type="http://schemas.openxmlformats.org/officeDocument/2006/relationships/hyperlink" Target="https://www.boxofficemojo.com/year/world/2012/?ref_=bo_cso_table_100" TargetMode="External"/><Relationship Id="rId455" Type="http://schemas.openxmlformats.org/officeDocument/2006/relationships/hyperlink" Target="https://en.wikipedia.org/wiki/Jumanji:_The_Next_Level" TargetMode="External"/><Relationship Id="rId697" Type="http://schemas.openxmlformats.org/officeDocument/2006/relationships/hyperlink" Target="https://www.boxofficemojo.com/year/world/2018/?ref_=bo_cso_table_94" TargetMode="External"/><Relationship Id="rId1044" Type="http://schemas.openxmlformats.org/officeDocument/2006/relationships/hyperlink" Target="https://www.boxofficemojo.com/title/tt1170358/?ref_=bo_cso_table_58" TargetMode="External"/><Relationship Id="rId1286" Type="http://schemas.openxmlformats.org/officeDocument/2006/relationships/hyperlink" Target="https://www.boxofficemojo.com/year/world/2021/?ref_=bo_cso_table_25" TargetMode="External"/><Relationship Id="rId212" Type="http://schemas.openxmlformats.org/officeDocument/2006/relationships/hyperlink" Target="https://www.boxofficemojo.com/title/tt1853728/?ref_=bo_cso_table_100" TargetMode="External"/><Relationship Id="rId454" Type="http://schemas.openxmlformats.org/officeDocument/2006/relationships/hyperlink" Target="https://www.boxofficemojo.com/year/world/2019/?ref_=bo_cso_table_95" TargetMode="External"/><Relationship Id="rId696" Type="http://schemas.openxmlformats.org/officeDocument/2006/relationships/hyperlink" Target="https://www.boxofficemojo.com/title/tt5117670/?ref_=bo_cso_table_94" TargetMode="External"/><Relationship Id="rId1045" Type="http://schemas.openxmlformats.org/officeDocument/2006/relationships/hyperlink" Target="https://www.boxofficemojo.com/year/world/2013/?ref_=bo_cso_table_58" TargetMode="External"/><Relationship Id="rId1287" Type="http://schemas.openxmlformats.org/officeDocument/2006/relationships/hyperlink" Target="https://www.boxofficemojo.com/title/tt0910970/?ref_=bo_cso_table_20" TargetMode="External"/><Relationship Id="rId211" Type="http://schemas.openxmlformats.org/officeDocument/2006/relationships/hyperlink" Target="https://en.wikipedia.org/wiki/Dinosaur_(2000_film)" TargetMode="External"/><Relationship Id="rId453" Type="http://schemas.openxmlformats.org/officeDocument/2006/relationships/hyperlink" Target="https://www.boxofficemojo.com/title/tt7975244/?ref_=bo_cso_table_95" TargetMode="External"/><Relationship Id="rId695" Type="http://schemas.openxmlformats.org/officeDocument/2006/relationships/hyperlink" Target="https://en.wikipedia.org/wiki/Penguins_of_Madagascar" TargetMode="External"/><Relationship Id="rId1046" Type="http://schemas.openxmlformats.org/officeDocument/2006/relationships/hyperlink" Target="https://www.boxofficemojo.com/title/tt0116583/?ref_=bo_cso_table_141" TargetMode="External"/><Relationship Id="rId1288" Type="http://schemas.openxmlformats.org/officeDocument/2006/relationships/hyperlink" Target="https://www.boxofficemojo.com/year/world/2008/?ref_=bo_cso_table_20" TargetMode="External"/><Relationship Id="rId210" Type="http://schemas.openxmlformats.org/officeDocument/2006/relationships/hyperlink" Target="https://www.boxofficemojo.com/year/world/2000/?ref_=bo_cso_table_96" TargetMode="External"/><Relationship Id="rId452" Type="http://schemas.openxmlformats.org/officeDocument/2006/relationships/hyperlink" Target="https://en.wikipedia.org/wiki/The_Curious_Case_of_Benjamin_Button_(film)" TargetMode="External"/><Relationship Id="rId694" Type="http://schemas.openxmlformats.org/officeDocument/2006/relationships/hyperlink" Target="https://www.boxofficemojo.com/year/world/2014/?ref_=bo_cso_table_170" TargetMode="External"/><Relationship Id="rId1047" Type="http://schemas.openxmlformats.org/officeDocument/2006/relationships/hyperlink" Target="https://www.boxofficemojo.com/year/world/1996/?ref_=bo_cso_table_141" TargetMode="External"/><Relationship Id="rId1289" Type="http://schemas.openxmlformats.org/officeDocument/2006/relationships/hyperlink" Target="https://en.wikipedia.org/wiki/WALL-E" TargetMode="External"/><Relationship Id="rId491" Type="http://schemas.openxmlformats.org/officeDocument/2006/relationships/hyperlink" Target="https://en.wikipedia.org/wiki/Kong:_Skull_Island" TargetMode="External"/><Relationship Id="rId490" Type="http://schemas.openxmlformats.org/officeDocument/2006/relationships/hyperlink" Target="https://www.boxofficemojo.com/year/world/2017/?ref_=bo_cso_table_189" TargetMode="External"/><Relationship Id="rId249" Type="http://schemas.openxmlformats.org/officeDocument/2006/relationships/hyperlink" Target="https://www.boxofficemojo.com/title/tt1905041/?ref_=bo_cso_table_103" TargetMode="External"/><Relationship Id="rId248" Type="http://schemas.openxmlformats.org/officeDocument/2006/relationships/hyperlink" Target="https://www.boxofficemojo.com/year/world/2009/?ref_=bo_cso_table_197" TargetMode="External"/><Relationship Id="rId247" Type="http://schemas.openxmlformats.org/officeDocument/2006/relationships/hyperlink" Target="https://www.boxofficemojo.com/title/tt1013752/?ref_=bo_cso_table_197" TargetMode="External"/><Relationship Id="rId489" Type="http://schemas.openxmlformats.org/officeDocument/2006/relationships/hyperlink" Target="https://www.boxofficemojo.com/title/tt3731562/?ref_=bo_cso_table_189" TargetMode="External"/><Relationship Id="rId1070" Type="http://schemas.openxmlformats.org/officeDocument/2006/relationships/hyperlink" Target="https://www.boxofficemojo.com/year/world/2017/?ref_=bo_cso_table_16" TargetMode="External"/><Relationship Id="rId1071" Type="http://schemas.openxmlformats.org/officeDocument/2006/relationships/hyperlink" Target="https://en.wikipedia.org/wiki/Star_Wars:_The_Last_Jedi" TargetMode="External"/><Relationship Id="rId1072" Type="http://schemas.openxmlformats.org/officeDocument/2006/relationships/hyperlink" Target="https://www.boxofficemojo.com/title/tt0325710/?ref_=bo_cso_table_70" TargetMode="External"/><Relationship Id="rId242" Type="http://schemas.openxmlformats.org/officeDocument/2006/relationships/hyperlink" Target="https://www.boxofficemojo.com/title/tt3183660/?ref_=bo_cso_table_92" TargetMode="External"/><Relationship Id="rId484" Type="http://schemas.openxmlformats.org/officeDocument/2006/relationships/hyperlink" Target="https://www.boxofficemojo.com/year/world/2015/?ref_=bo_cso_table_111" TargetMode="External"/><Relationship Id="rId1073" Type="http://schemas.openxmlformats.org/officeDocument/2006/relationships/hyperlink" Target="https://www.boxofficemojo.com/year/world/2003/?ref_=bo_cso_table_70" TargetMode="External"/><Relationship Id="rId241" Type="http://schemas.openxmlformats.org/officeDocument/2006/relationships/hyperlink" Target="https://www.imdb.com/title/tt5433138/" TargetMode="External"/><Relationship Id="rId483" Type="http://schemas.openxmlformats.org/officeDocument/2006/relationships/hyperlink" Target="https://www.boxofficemojo.com/title/tt2802144/?ref_=bo_cso_table_111" TargetMode="External"/><Relationship Id="rId1074" Type="http://schemas.openxmlformats.org/officeDocument/2006/relationships/hyperlink" Target="https://en.wikipedia.org/wiki/The_Last_Samurai" TargetMode="External"/><Relationship Id="rId240" Type="http://schemas.openxmlformats.org/officeDocument/2006/relationships/hyperlink" Target="https://www.boxofficemojo.com/year/world/2021/?ref_=bo_cso_table_126" TargetMode="External"/><Relationship Id="rId482" Type="http://schemas.openxmlformats.org/officeDocument/2006/relationships/hyperlink" Target="https://en.wikipedia.org/wiki/Kingsman:_The_Golden_Circle" TargetMode="External"/><Relationship Id="rId1075" Type="http://schemas.openxmlformats.org/officeDocument/2006/relationships/hyperlink" Target="https://www.boxofficemojo.com/title/tt0918940/?ref_=bo_cso_table_77" TargetMode="External"/><Relationship Id="rId481" Type="http://schemas.openxmlformats.org/officeDocument/2006/relationships/hyperlink" Target="https://www.boxofficemojo.com/year/world/2017/?ref_=bo_cso_table_116" TargetMode="External"/><Relationship Id="rId1076" Type="http://schemas.openxmlformats.org/officeDocument/2006/relationships/hyperlink" Target="https://www.boxofficemojo.com/year/world/2016/?ref_=bo_cso_table_77" TargetMode="External"/><Relationship Id="rId246" Type="http://schemas.openxmlformats.org/officeDocument/2006/relationships/hyperlink" Target="https://www.boxofficemojo.com/year/world/2005/?ref_=bo_cso_table_124" TargetMode="External"/><Relationship Id="rId488" Type="http://schemas.openxmlformats.org/officeDocument/2006/relationships/hyperlink" Target="https://en.wikipedia.org/wiki/Knives_Out" TargetMode="External"/><Relationship Id="rId1077" Type="http://schemas.openxmlformats.org/officeDocument/2006/relationships/hyperlink" Target="https://en.wikipedia.org/wiki/The_Legend_of_Tarzan_(film)" TargetMode="External"/><Relationship Id="rId245" Type="http://schemas.openxmlformats.org/officeDocument/2006/relationships/hyperlink" Target="https://www.boxofficemojo.com/title/tt0120667/?ref_=bo_cso_table_124" TargetMode="External"/><Relationship Id="rId487" Type="http://schemas.openxmlformats.org/officeDocument/2006/relationships/hyperlink" Target="https://www.boxofficemojo.com/year/world/2019/?ref_=bo_cso_table_164" TargetMode="External"/><Relationship Id="rId1078" Type="http://schemas.openxmlformats.org/officeDocument/2006/relationships/hyperlink" Target="https://www.boxofficemojo.com/title/tt4116284/?ref_=bo_cso_table_167" TargetMode="External"/><Relationship Id="rId244" Type="http://schemas.openxmlformats.org/officeDocument/2006/relationships/hyperlink" Target="https://en.wikipedia.org/wiki/Fantastic_Beasts:_The_Secrets_of_Dumbledore" TargetMode="External"/><Relationship Id="rId486" Type="http://schemas.openxmlformats.org/officeDocument/2006/relationships/hyperlink" Target="https://www.boxofficemojo.com/title/tt8946378/?ref_=bo_cso_table_164" TargetMode="External"/><Relationship Id="rId1079" Type="http://schemas.openxmlformats.org/officeDocument/2006/relationships/hyperlink" Target="https://www.boxofficemojo.com/year/world/2017/?ref_=bo_cso_table_167" TargetMode="External"/><Relationship Id="rId243" Type="http://schemas.openxmlformats.org/officeDocument/2006/relationships/hyperlink" Target="https://www.boxofficemojo.com/year/world/2016/?ref_=bo_cso_table_92" TargetMode="External"/><Relationship Id="rId485" Type="http://schemas.openxmlformats.org/officeDocument/2006/relationships/hyperlink" Target="https://en.wikipedia.org/wiki/Kingsman:_The_Secret_Service" TargetMode="External"/><Relationship Id="rId480" Type="http://schemas.openxmlformats.org/officeDocument/2006/relationships/hyperlink" Target="https://www.boxofficemojo.com/title/tt4649466/?ref_=bo_cso_table_116" TargetMode="External"/><Relationship Id="rId239" Type="http://schemas.openxmlformats.org/officeDocument/2006/relationships/hyperlink" Target="https://www.boxofficemojo.com/title/tt5433138/?ref_=bo_cso_table_126" TargetMode="External"/><Relationship Id="rId238" Type="http://schemas.openxmlformats.org/officeDocument/2006/relationships/hyperlink" Target="https://en.wikipedia.org/wiki/Eternals_(film)" TargetMode="External"/><Relationship Id="rId237" Type="http://schemas.openxmlformats.org/officeDocument/2006/relationships/hyperlink" Target="https://www.boxofficemojo.com/year/world/2021/?ref_=bo_cso_table_131" TargetMode="External"/><Relationship Id="rId479" Type="http://schemas.openxmlformats.org/officeDocument/2006/relationships/hyperlink" Target="https://en.wikipedia.org/wiki/King_Kong_(2005_film)" TargetMode="External"/><Relationship Id="rId236" Type="http://schemas.openxmlformats.org/officeDocument/2006/relationships/hyperlink" Target="https://www.boxofficemojo.com/title/tt9032400/?ref_=bo_cso_table_131" TargetMode="External"/><Relationship Id="rId478" Type="http://schemas.openxmlformats.org/officeDocument/2006/relationships/hyperlink" Target="https://www.boxofficemojo.com/year/world/2005/?ref_=bo_cso_table_192" TargetMode="External"/><Relationship Id="rId1060" Type="http://schemas.openxmlformats.org/officeDocument/2006/relationships/hyperlink" Target="https://www.boxofficemojo.com/title/tt1155076/?ref_=bo_cso_table_199" TargetMode="External"/><Relationship Id="rId1061" Type="http://schemas.openxmlformats.org/officeDocument/2006/relationships/hyperlink" Target="https://www.boxofficemojo.com/year/world/2010/?ref_=bo_cso_table_199" TargetMode="External"/><Relationship Id="rId231" Type="http://schemas.openxmlformats.org/officeDocument/2006/relationships/hyperlink" Target="https://www.boxofficemojo.com/title/tt0080684/?ref_=bo_cso_table_8" TargetMode="External"/><Relationship Id="rId473" Type="http://schemas.openxmlformats.org/officeDocument/2006/relationships/hyperlink" Target="https://en.wikipedia.org/wiki/Jurassic_World:_Fallen_Kingdom" TargetMode="External"/><Relationship Id="rId1062" Type="http://schemas.openxmlformats.org/officeDocument/2006/relationships/hyperlink" Target="https://en.wikipedia.org/wiki/The_Karate_Kid_(2010_film)" TargetMode="External"/><Relationship Id="rId230" Type="http://schemas.openxmlformats.org/officeDocument/2006/relationships/hyperlink" Target="https://www.boxofficemojo.com/year/world/2014/?ref_=bo_cso_table_177" TargetMode="External"/><Relationship Id="rId472" Type="http://schemas.openxmlformats.org/officeDocument/2006/relationships/hyperlink" Target="https://www.boxofficemojo.com/year/world/2018/?ref_=bo_cso_table_17" TargetMode="External"/><Relationship Id="rId1063" Type="http://schemas.openxmlformats.org/officeDocument/2006/relationships/hyperlink" Target="https://www.boxofficemojo.com/title/tt1504320/?ref_=bo_cso_table_96" TargetMode="External"/><Relationship Id="rId471" Type="http://schemas.openxmlformats.org/officeDocument/2006/relationships/hyperlink" Target="https://www.boxofficemojo.com/title/tt4881806/?ref_=bo_cso_table_17" TargetMode="External"/><Relationship Id="rId1064" Type="http://schemas.openxmlformats.org/officeDocument/2006/relationships/hyperlink" Target="https://www.boxofficemojo.com/year/world/2010/?ref_=bo_cso_table_96" TargetMode="External"/><Relationship Id="rId470" Type="http://schemas.openxmlformats.org/officeDocument/2006/relationships/hyperlink" Target="https://www.google.com/search?q=jurassic+world+dominion+budget&amp;oq=jurassic+world+dominion+budget&amp;aqs=chrome..69i57j0i512l3j0i22i30l4j0i390l2.4375j0j4&amp;sourceid=chrome&amp;ie=UTF-8" TargetMode="External"/><Relationship Id="rId1065" Type="http://schemas.openxmlformats.org/officeDocument/2006/relationships/hyperlink" Target="https://en.wikipedia.org/wiki/The_King%27s_Speech" TargetMode="External"/><Relationship Id="rId235" Type="http://schemas.openxmlformats.org/officeDocument/2006/relationships/hyperlink" Target="https://www.boxofficemojo.com/year/world/2007/?ref_=bo_cso_table_113" TargetMode="External"/><Relationship Id="rId477" Type="http://schemas.openxmlformats.org/officeDocument/2006/relationships/hyperlink" Target="https://www.boxofficemojo.com/title/tt0360717/?ref_=bo_cso_table_192" TargetMode="External"/><Relationship Id="rId1066" Type="http://schemas.openxmlformats.org/officeDocument/2006/relationships/hyperlink" Target="https://www.boxofficemojo.com/title/tt0938283/?ref_=bo_cso_table_155" TargetMode="External"/><Relationship Id="rId234" Type="http://schemas.openxmlformats.org/officeDocument/2006/relationships/hyperlink" Target="https://www.boxofficemojo.com/title/tt0461770/?ref_=bo_cso_table_113" TargetMode="External"/><Relationship Id="rId476" Type="http://schemas.openxmlformats.org/officeDocument/2006/relationships/hyperlink" Target="https://en.wikipedia.org/wiki/Justice_League_(film)" TargetMode="External"/><Relationship Id="rId1067" Type="http://schemas.openxmlformats.org/officeDocument/2006/relationships/hyperlink" Target="https://www.boxofficemojo.com/year/world/2010/?ref_=bo_cso_table_155" TargetMode="External"/><Relationship Id="rId233" Type="http://schemas.openxmlformats.org/officeDocument/2006/relationships/hyperlink" Target="https://en.wikipedia.org/wiki/The_Empire_Strikes_Back" TargetMode="External"/><Relationship Id="rId475" Type="http://schemas.openxmlformats.org/officeDocument/2006/relationships/hyperlink" Target="https://www.boxofficemojo.com/year/world/2017/?ref_=bo_cso_table_149" TargetMode="External"/><Relationship Id="rId1068" Type="http://schemas.openxmlformats.org/officeDocument/2006/relationships/hyperlink" Target="https://en.wikipedia.org/wiki/The_Last_Airbender_(2010_film)" TargetMode="External"/><Relationship Id="rId232" Type="http://schemas.openxmlformats.org/officeDocument/2006/relationships/hyperlink" Target="https://www.boxofficemojo.com/year/world/1980/?ref_=bo_cso_table_8" TargetMode="External"/><Relationship Id="rId474" Type="http://schemas.openxmlformats.org/officeDocument/2006/relationships/hyperlink" Target="https://www.boxofficemojo.com/title/tt0974015/?ref_=bo_cso_table_149" TargetMode="External"/><Relationship Id="rId1069" Type="http://schemas.openxmlformats.org/officeDocument/2006/relationships/hyperlink" Target="https://www.boxofficemojo.com/title/tt2527336/?ref_=bo_cso_table_16" TargetMode="External"/><Relationship Id="rId1015" Type="http://schemas.openxmlformats.org/officeDocument/2006/relationships/hyperlink" Target="https://www.boxofficemojo.com/year/world/2007/?ref_=bo_cso_table_172" TargetMode="External"/><Relationship Id="rId1257" Type="http://schemas.openxmlformats.org/officeDocument/2006/relationships/hyperlink" Target="https://en.wikipedia.org/wiki/Troy_(film)" TargetMode="External"/><Relationship Id="rId1016" Type="http://schemas.openxmlformats.org/officeDocument/2006/relationships/hyperlink" Target="https://en.wikipedia.org/wiki/The_Golden_Compass_(film)" TargetMode="External"/><Relationship Id="rId1258" Type="http://schemas.openxmlformats.org/officeDocument/2006/relationships/hyperlink" Target="https://www.boxofficemojo.com/title/tt0111503/?ref_=bo_cso_table_160" TargetMode="External"/><Relationship Id="rId1017" Type="http://schemas.openxmlformats.org/officeDocument/2006/relationships/hyperlink" Target="https://www.boxofficemojo.com/title/tt1979388/?ref_=bo_cso_table_128" TargetMode="External"/><Relationship Id="rId1259" Type="http://schemas.openxmlformats.org/officeDocument/2006/relationships/hyperlink" Target="https://www.boxofficemojo.com/year/world/1994/?ref_=bo_cso_table_160" TargetMode="External"/><Relationship Id="rId1018" Type="http://schemas.openxmlformats.org/officeDocument/2006/relationships/hyperlink" Target="https://www.boxofficemojo.com/year/world/2015/?ref_=bo_cso_table_128" TargetMode="External"/><Relationship Id="rId1019" Type="http://schemas.openxmlformats.org/officeDocument/2006/relationships/hyperlink" Target="https://en.wikipedia.org/wiki/The_Good_Dinosaur" TargetMode="External"/><Relationship Id="rId426" Type="http://schemas.openxmlformats.org/officeDocument/2006/relationships/hyperlink" Target="https://en.wikipedia.org/wiki/Iron_Man_(2008_film)" TargetMode="External"/><Relationship Id="rId668" Type="http://schemas.openxmlformats.org/officeDocument/2006/relationships/hyperlink" Target="https://en.wikipedia.org/wiki/Now_You_See_Me_2" TargetMode="External"/><Relationship Id="rId425" Type="http://schemas.openxmlformats.org/officeDocument/2006/relationships/hyperlink" Target="https://www.boxofficemojo.com/year/world/2008/?ref_=bo_cso_table_182" TargetMode="External"/><Relationship Id="rId667" Type="http://schemas.openxmlformats.org/officeDocument/2006/relationships/hyperlink" Target="https://www.boxofficemojo.com/year/world/2016/?ref_=bo_cso_table_122" TargetMode="External"/><Relationship Id="rId424" Type="http://schemas.openxmlformats.org/officeDocument/2006/relationships/hyperlink" Target="https://www.boxofficemojo.com/title/tt0371746/?ref_=bo_cso_table_182" TargetMode="External"/><Relationship Id="rId666" Type="http://schemas.openxmlformats.org/officeDocument/2006/relationships/hyperlink" Target="https://www.boxofficemojo.com/title/tt3110958/?ref_=bo_cso_table_122" TargetMode="External"/><Relationship Id="rId423" Type="http://schemas.openxmlformats.org/officeDocument/2006/relationships/hyperlink" Target="https://en.wikipedia.org/wiki/Interstellar_(film)" TargetMode="External"/><Relationship Id="rId665" Type="http://schemas.openxmlformats.org/officeDocument/2006/relationships/hyperlink" Target="https://en.wikipedia.org/wiki/Now_You_See_Me_(film)" TargetMode="External"/><Relationship Id="rId429" Type="http://schemas.openxmlformats.org/officeDocument/2006/relationships/hyperlink" Target="https://en.wikipedia.org/wiki/Iron_Man_2" TargetMode="External"/><Relationship Id="rId428" Type="http://schemas.openxmlformats.org/officeDocument/2006/relationships/hyperlink" Target="https://www.boxofficemojo.com/year/world/2010/?ref_=bo_cso_table_164" TargetMode="External"/><Relationship Id="rId427" Type="http://schemas.openxmlformats.org/officeDocument/2006/relationships/hyperlink" Target="https://www.boxofficemojo.com/title/tt1228705/?ref_=bo_cso_table_164" TargetMode="External"/><Relationship Id="rId669" Type="http://schemas.openxmlformats.org/officeDocument/2006/relationships/hyperlink" Target="https://www.boxofficemojo.com/title/tt0240772/?ref_=bo_cso_table_73" TargetMode="External"/><Relationship Id="rId660" Type="http://schemas.openxmlformats.org/officeDocument/2006/relationships/hyperlink" Target="https://www.boxofficemojo.com/title/tt0125439/?ref_=bo_cso_table_189" TargetMode="External"/><Relationship Id="rId1250" Type="http://schemas.openxmlformats.org/officeDocument/2006/relationships/hyperlink" Target="https://www.boxofficemojo.com/year/world/2016/?ref_=bo_cso_table_104" TargetMode="External"/><Relationship Id="rId1251" Type="http://schemas.openxmlformats.org/officeDocument/2006/relationships/hyperlink" Target="https://en.wikipedia.org/wiki/Trolls_(film)" TargetMode="External"/><Relationship Id="rId1010" Type="http://schemas.openxmlformats.org/officeDocument/2006/relationships/hyperlink" Target="https://en.wikipedia.org/wiki/Star_Wars:_The_Force_Awakens" TargetMode="External"/><Relationship Id="rId1252" Type="http://schemas.openxmlformats.org/officeDocument/2006/relationships/hyperlink" Target="https://www.boxofficemojo.com/title/tt1104001/?ref_=bo_cso_table_134" TargetMode="External"/><Relationship Id="rId422" Type="http://schemas.openxmlformats.org/officeDocument/2006/relationships/hyperlink" Target="https://www.boxofficemojo.com/year/world/2014/?ref_=bo_cso_table_108" TargetMode="External"/><Relationship Id="rId664" Type="http://schemas.openxmlformats.org/officeDocument/2006/relationships/hyperlink" Target="https://www.boxofficemojo.com/year/world/2013/?ref_=bo_cso_table_91" TargetMode="External"/><Relationship Id="rId1011" Type="http://schemas.openxmlformats.org/officeDocument/2006/relationships/hyperlink" Target="https://www.boxofficemojo.com/title/tt0106977/?ref_=bo_cso_table_180" TargetMode="External"/><Relationship Id="rId1253" Type="http://schemas.openxmlformats.org/officeDocument/2006/relationships/hyperlink" Target="https://www.boxofficemojo.com/year/world/2010/?ref_=bo_cso_table_134" TargetMode="External"/><Relationship Id="rId421" Type="http://schemas.openxmlformats.org/officeDocument/2006/relationships/hyperlink" Target="https://www.boxofficemojo.com/title/tt0816692/?ref_=bo_cso_table_108" TargetMode="External"/><Relationship Id="rId663" Type="http://schemas.openxmlformats.org/officeDocument/2006/relationships/hyperlink" Target="https://www.boxofficemojo.com/title/tt1670345/?ref_=bo_cso_table_91" TargetMode="External"/><Relationship Id="rId1012" Type="http://schemas.openxmlformats.org/officeDocument/2006/relationships/hyperlink" Target="https://www.boxofficemojo.com/year/world/1993/?ref_=bo_cso_table_180" TargetMode="External"/><Relationship Id="rId1254" Type="http://schemas.openxmlformats.org/officeDocument/2006/relationships/hyperlink" Target="https://en.wikipedia.org/wiki/Tron:_Legacy" TargetMode="External"/><Relationship Id="rId420" Type="http://schemas.openxmlformats.org/officeDocument/2006/relationships/hyperlink" Target="https://en.wikipedia.org/wiki/Inside_Out_(2015_film)" TargetMode="External"/><Relationship Id="rId662" Type="http://schemas.openxmlformats.org/officeDocument/2006/relationships/hyperlink" Target="https://en.wikipedia.org/wiki/Notting_Hill_(film)" TargetMode="External"/><Relationship Id="rId1013" Type="http://schemas.openxmlformats.org/officeDocument/2006/relationships/hyperlink" Target="https://en.wikipedia.org/wiki/The_Fugitive_(1993_film)" TargetMode="External"/><Relationship Id="rId1255" Type="http://schemas.openxmlformats.org/officeDocument/2006/relationships/hyperlink" Target="https://www.boxofficemojo.com/title/tt0332452/?ref_=bo_cso_table_29" TargetMode="External"/><Relationship Id="rId661" Type="http://schemas.openxmlformats.org/officeDocument/2006/relationships/hyperlink" Target="https://www.boxofficemojo.com/year/world/1999/?ref_=bo_cso_table_189" TargetMode="External"/><Relationship Id="rId1014" Type="http://schemas.openxmlformats.org/officeDocument/2006/relationships/hyperlink" Target="https://www.boxofficemojo.com/title/tt0385752/?ref_=bo_cso_table_172" TargetMode="External"/><Relationship Id="rId1256" Type="http://schemas.openxmlformats.org/officeDocument/2006/relationships/hyperlink" Target="https://www.boxofficemojo.com/year/world/2004/?ref_=bo_cso_table_29" TargetMode="External"/><Relationship Id="rId1004" Type="http://schemas.openxmlformats.org/officeDocument/2006/relationships/hyperlink" Target="https://en.wikipedia.org/wiki/The_Fate_of_the_Furious" TargetMode="External"/><Relationship Id="rId1246" Type="http://schemas.openxmlformats.org/officeDocument/2006/relationships/hyperlink" Target="https://www.boxofficemojo.com/title/tt3371366/?ref_=bo_cso_table_174" TargetMode="External"/><Relationship Id="rId1005" Type="http://schemas.openxmlformats.org/officeDocument/2006/relationships/hyperlink" Target="https://www.boxofficemojo.com/title/tt0109813/?ref_=bo_cso_table_111" TargetMode="External"/><Relationship Id="rId1247" Type="http://schemas.openxmlformats.org/officeDocument/2006/relationships/hyperlink" Target="https://www.boxofficemojo.com/year/world/2017/?ref_=bo_cso_table_174" TargetMode="External"/><Relationship Id="rId1006" Type="http://schemas.openxmlformats.org/officeDocument/2006/relationships/hyperlink" Target="https://www.boxofficemojo.com/year/world/1994/?ref_=bo_cso_table_111" TargetMode="External"/><Relationship Id="rId1248" Type="http://schemas.openxmlformats.org/officeDocument/2006/relationships/hyperlink" Target="https://www.imdb.com/title/tt3371366/" TargetMode="External"/><Relationship Id="rId1007" Type="http://schemas.openxmlformats.org/officeDocument/2006/relationships/hyperlink" Target="https://en.wikipedia.org/wiki/The_Flintstones_(film)" TargetMode="External"/><Relationship Id="rId1249" Type="http://schemas.openxmlformats.org/officeDocument/2006/relationships/hyperlink" Target="https://www.boxofficemojo.com/title/tt1679335/?ref_=bo_cso_table_104" TargetMode="External"/><Relationship Id="rId1008" Type="http://schemas.openxmlformats.org/officeDocument/2006/relationships/hyperlink" Target="https://www.boxofficemojo.com/title/tt2488496/?ref_=bo_cso_table_4" TargetMode="External"/><Relationship Id="rId1009" Type="http://schemas.openxmlformats.org/officeDocument/2006/relationships/hyperlink" Target="https://www.boxofficemojo.com/year/world/2015/?ref_=bo_cso_table_4" TargetMode="External"/><Relationship Id="rId415" Type="http://schemas.openxmlformats.org/officeDocument/2006/relationships/hyperlink" Target="https://www.boxofficemojo.com/title/tt0361748/?ref_=bo_cso_table_150" TargetMode="External"/><Relationship Id="rId657" Type="http://schemas.openxmlformats.org/officeDocument/2006/relationships/hyperlink" Target="https://www.boxofficemojo.com/title/tt1959490/?ref_=bo_cso_table_198" TargetMode="External"/><Relationship Id="rId899" Type="http://schemas.openxmlformats.org/officeDocument/2006/relationships/hyperlink" Target="https://www.boxofficemojo.com/title/tt1386697/?ref_=bo_cso_table_119" TargetMode="External"/><Relationship Id="rId414" Type="http://schemas.openxmlformats.org/officeDocument/2006/relationships/hyperlink" Target="https://www.google.com/search?q=indiana+jones+and+the+temple+of+doom&amp;stick=H4sIAAAAAAAAAONgVuLQz9U3yI63zHrEaMwt8PLHPWEprUlrTl5jVOHiCs7IL3fNK8ksqRQS42KDsnikuLjgmngWsapk5qVkJuYlKmTl56UWKyTmpSiUZKQqlKTmFuSkKuSnKaTk5-cCAAIGAk9pAAAA&amp;sa=X&amp;ved=2ahUKEwj7rrOWzv77AhX1QEEAHXuRB30Q1i96BAgGEAM&amp;biw=560&amp;bih=913&amp;dpr=2" TargetMode="External"/><Relationship Id="rId656" Type="http://schemas.openxmlformats.org/officeDocument/2006/relationships/hyperlink" Target="https://variety.com/2021/film/news/no-time-to-die-highest-grossing-movie-losing-money-blockbusters-1235111919/" TargetMode="External"/><Relationship Id="rId898" Type="http://schemas.openxmlformats.org/officeDocument/2006/relationships/hyperlink" Target="https://www.statista.com/statistics/311356/star-wars-production-costs-box-office-revenue/" TargetMode="External"/><Relationship Id="rId413" Type="http://schemas.openxmlformats.org/officeDocument/2006/relationships/hyperlink" Target="https://www.boxofficemojo.com/year/world/1984/?ref_=bo_cso_table_125" TargetMode="External"/><Relationship Id="rId655" Type="http://schemas.openxmlformats.org/officeDocument/2006/relationships/hyperlink" Target="https://www.boxofficemojo.com/year/world/2021/?ref_=bo_cso_table_107" TargetMode="External"/><Relationship Id="rId897" Type="http://schemas.openxmlformats.org/officeDocument/2006/relationships/hyperlink" Target="https://www.boxofficemojo.com/year/world/1977/?ref_=bo_cso_table_106" TargetMode="External"/><Relationship Id="rId412" Type="http://schemas.openxmlformats.org/officeDocument/2006/relationships/hyperlink" Target="https://www.boxofficemojo.com/title/tt0087469/?ref_=bo_cso_table_125" TargetMode="External"/><Relationship Id="rId654" Type="http://schemas.openxmlformats.org/officeDocument/2006/relationships/hyperlink" Target="https://www.boxofficemojo.com/title/tt2382320/?ref_=bo_cso_table_107" TargetMode="External"/><Relationship Id="rId896" Type="http://schemas.openxmlformats.org/officeDocument/2006/relationships/hyperlink" Target="https://www.boxofficemojo.com/title/tt0076759/?ref_=bo_cso_table_106" TargetMode="External"/><Relationship Id="rId419" Type="http://schemas.openxmlformats.org/officeDocument/2006/relationships/hyperlink" Target="https://www.boxofficemojo.com/year/world/2015/?ref_=bo_cso_table_82" TargetMode="External"/><Relationship Id="rId418" Type="http://schemas.openxmlformats.org/officeDocument/2006/relationships/hyperlink" Target="https://www.boxofficemojo.com/title/tt2096673/?ref_=bo_cso_table_82" TargetMode="External"/><Relationship Id="rId417" Type="http://schemas.openxmlformats.org/officeDocument/2006/relationships/hyperlink" Target="https://en.wikipedia.org/wiki/Inglourious_Basterds" TargetMode="External"/><Relationship Id="rId659" Type="http://schemas.openxmlformats.org/officeDocument/2006/relationships/hyperlink" Target="https://www.csmonitor.com/USA/Society/2014/0331/Noah-not-all-believers-hate-big-budget-biblical-blockbuster" TargetMode="External"/><Relationship Id="rId416" Type="http://schemas.openxmlformats.org/officeDocument/2006/relationships/hyperlink" Target="https://www.boxofficemojo.com/year/world/2009/?ref_=bo_cso_table_150" TargetMode="External"/><Relationship Id="rId658" Type="http://schemas.openxmlformats.org/officeDocument/2006/relationships/hyperlink" Target="https://www.boxofficemojo.com/year/world/2014/?ref_=bo_cso_table_198" TargetMode="External"/><Relationship Id="rId891" Type="http://schemas.openxmlformats.org/officeDocument/2006/relationships/hyperlink" Target="https://www.boxofficemojo.com/year/world/2016/?ref_=bo_cso_table_108" TargetMode="External"/><Relationship Id="rId890" Type="http://schemas.openxmlformats.org/officeDocument/2006/relationships/hyperlink" Target="https://www.boxofficemojo.com/title/tt2660888/?ref_=bo_cso_table_108" TargetMode="External"/><Relationship Id="rId1240" Type="http://schemas.openxmlformats.org/officeDocument/2006/relationships/hyperlink" Target="https://www.boxofficemojo.com/title/tt1399103/?ref_=bo_cso_table_29" TargetMode="External"/><Relationship Id="rId1241" Type="http://schemas.openxmlformats.org/officeDocument/2006/relationships/hyperlink" Target="https://www.boxofficemojo.com/year/world/2011/?ref_=bo_cso_table_29" TargetMode="External"/><Relationship Id="rId411" Type="http://schemas.openxmlformats.org/officeDocument/2006/relationships/hyperlink" Target="https://en.wikipedia.org/wiki/Indiana_Jones_and_the_Kingdom_of_the_Crystal_Skull" TargetMode="External"/><Relationship Id="rId653" Type="http://schemas.openxmlformats.org/officeDocument/2006/relationships/hyperlink" Target="https://en.wikipedia.org/wiki/Night_at_the_Museum:_Secret_of_the_Tomb" TargetMode="External"/><Relationship Id="rId895" Type="http://schemas.openxmlformats.org/officeDocument/2006/relationships/hyperlink" Target="https://en.wikipedia.org/wiki/Star_Trek_Into_Darkness" TargetMode="External"/><Relationship Id="rId1000" Type="http://schemas.openxmlformats.org/officeDocument/2006/relationships/hyperlink" Target="https://www.boxofficemojo.com/year/world/2012/?ref_=bo_cso_table_161" TargetMode="External"/><Relationship Id="rId1242" Type="http://schemas.openxmlformats.org/officeDocument/2006/relationships/hyperlink" Target="https://en.wikipedia.org/wiki/Captain_Marvel_(film)" TargetMode="External"/><Relationship Id="rId410" Type="http://schemas.openxmlformats.org/officeDocument/2006/relationships/hyperlink" Target="https://www.boxofficemojo.com/year/world/2008/?ref_=bo_cso_table_101" TargetMode="External"/><Relationship Id="rId652" Type="http://schemas.openxmlformats.org/officeDocument/2006/relationships/hyperlink" Target="https://www.boxofficemojo.com/year/world/2014/?ref_=bo_cso_table_191" TargetMode="External"/><Relationship Id="rId894" Type="http://schemas.openxmlformats.org/officeDocument/2006/relationships/hyperlink" Target="https://www.boxofficemojo.com/year/world/2013/?ref_=bo_cso_table_60" TargetMode="External"/><Relationship Id="rId1001" Type="http://schemas.openxmlformats.org/officeDocument/2006/relationships/hyperlink" Target="https://en.wikipedia.org/wiki/The_Expendables_2" TargetMode="External"/><Relationship Id="rId1243" Type="http://schemas.openxmlformats.org/officeDocument/2006/relationships/hyperlink" Target="https://www.boxofficemojo.com/title/tt1055369/?ref_=bo_cso_table_87" TargetMode="External"/><Relationship Id="rId651" Type="http://schemas.openxmlformats.org/officeDocument/2006/relationships/hyperlink" Target="https://www.boxofficemojo.com/title/tt2692250/?ref_=bo_cso_table_191" TargetMode="External"/><Relationship Id="rId893" Type="http://schemas.openxmlformats.org/officeDocument/2006/relationships/hyperlink" Target="https://www.boxofficemojo.com/title/tt1408101/?ref_=bo_cso_table_60" TargetMode="External"/><Relationship Id="rId1002" Type="http://schemas.openxmlformats.org/officeDocument/2006/relationships/hyperlink" Target="https://www.boxofficemojo.com/title/tt4630562/?ref_=bo_cso_table_21" TargetMode="External"/><Relationship Id="rId1244" Type="http://schemas.openxmlformats.org/officeDocument/2006/relationships/hyperlink" Target="https://www.boxofficemojo.com/year/world/2009/?ref_=bo_cso_table_87" TargetMode="External"/><Relationship Id="rId650" Type="http://schemas.openxmlformats.org/officeDocument/2006/relationships/hyperlink" Target="https://en.wikipedia.org/wiki/Night_at_the_Museum:_Battle_of_the_Smithsonian" TargetMode="External"/><Relationship Id="rId892" Type="http://schemas.openxmlformats.org/officeDocument/2006/relationships/hyperlink" Target="https://en.wikipedia.org/wiki/Star_Trek_Beyond" TargetMode="External"/><Relationship Id="rId1003" Type="http://schemas.openxmlformats.org/officeDocument/2006/relationships/hyperlink" Target="https://www.boxofficemojo.com/year/world/2017/?ref_=bo_cso_table_21" TargetMode="External"/><Relationship Id="rId1245" Type="http://schemas.openxmlformats.org/officeDocument/2006/relationships/hyperlink" Target="https://en.wikipedia.org/wiki/Transformers:_Revenge_of_the_Fallen" TargetMode="External"/><Relationship Id="rId1037" Type="http://schemas.openxmlformats.org/officeDocument/2006/relationships/hyperlink" Target="https://en.wikipedia.org/wiki/The_Hangover_Part_III" TargetMode="External"/><Relationship Id="rId1279" Type="http://schemas.openxmlformats.org/officeDocument/2006/relationships/hyperlink" Target="https://www.boxofficemojo.com/title/tt1049413/?ref_=bo_cso_table_124" TargetMode="External"/><Relationship Id="rId1038" Type="http://schemas.openxmlformats.org/officeDocument/2006/relationships/hyperlink" Target="https://www.boxofficemojo.com/title/tt0903624/?ref_=bo_cso_table_49" TargetMode="External"/><Relationship Id="rId1039" Type="http://schemas.openxmlformats.org/officeDocument/2006/relationships/hyperlink" Target="https://www.boxofficemojo.com/year/world/2012/?ref_=bo_cso_table_49" TargetMode="External"/><Relationship Id="rId206" Type="http://schemas.openxmlformats.org/officeDocument/2006/relationships/hyperlink" Target="https://www.boxofficemojo.com/title/tt0112864/?ref_=bo_cso_table_184" TargetMode="External"/><Relationship Id="rId448" Type="http://schemas.openxmlformats.org/officeDocument/2006/relationships/hyperlink" Target="https://www.boxofficemojo.com/year/world/2019/?ref_=bo_cso_table_32" TargetMode="External"/><Relationship Id="rId205" Type="http://schemas.openxmlformats.org/officeDocument/2006/relationships/hyperlink" Target="https://en.wikipedia.org/wiki/Die_Another_Day" TargetMode="External"/><Relationship Id="rId447" Type="http://schemas.openxmlformats.org/officeDocument/2006/relationships/hyperlink" Target="https://www.boxofficemojo.com/title/tt7286456/?ref_=bo_cso_table_32" TargetMode="External"/><Relationship Id="rId689" Type="http://schemas.openxmlformats.org/officeDocument/2006/relationships/hyperlink" Target="https://en.wikipedia.org/wiki/Pacific_Rim_(film)" TargetMode="External"/><Relationship Id="rId204" Type="http://schemas.openxmlformats.org/officeDocument/2006/relationships/hyperlink" Target="https://www.boxofficemojo.com/year/world/2002/?ref_=bo_cso_table_92" TargetMode="External"/><Relationship Id="rId446" Type="http://schemas.openxmlformats.org/officeDocument/2006/relationships/hyperlink" Target="https://en.wikipedia.org/wiki/John_Wick:_Chapter_3_%E2%80%93_Parabellum" TargetMode="External"/><Relationship Id="rId688" Type="http://schemas.openxmlformats.org/officeDocument/2006/relationships/hyperlink" Target="https://www.boxofficemojo.com/year/world/2013/?ref_=bo_cso_table_115" TargetMode="External"/><Relationship Id="rId203" Type="http://schemas.openxmlformats.org/officeDocument/2006/relationships/hyperlink" Target="https://www.boxofficemojo.com/title/tt0246460/?ref_=bo_cso_table_92" TargetMode="External"/><Relationship Id="rId445" Type="http://schemas.openxmlformats.org/officeDocument/2006/relationships/hyperlink" Target="https://www.boxofficemojo.com/year/world/2019/?ref_=bo_cso_table_135" TargetMode="External"/><Relationship Id="rId687" Type="http://schemas.openxmlformats.org/officeDocument/2006/relationships/hyperlink" Target="https://www.boxofficemojo.com/title/tt1663662/?ref_=bo_cso_table_115" TargetMode="External"/><Relationship Id="rId209" Type="http://schemas.openxmlformats.org/officeDocument/2006/relationships/hyperlink" Target="https://www.boxofficemojo.com/title/tt0130623/?ref_=bo_cso_table_96" TargetMode="External"/><Relationship Id="rId208" Type="http://schemas.openxmlformats.org/officeDocument/2006/relationships/hyperlink" Target="https://www.imdb.com/title/tt0112864/" TargetMode="External"/><Relationship Id="rId207" Type="http://schemas.openxmlformats.org/officeDocument/2006/relationships/hyperlink" Target="https://www.boxofficemojo.com/year/world/1995/?ref_=bo_cso_table_184" TargetMode="External"/><Relationship Id="rId449" Type="http://schemas.openxmlformats.org/officeDocument/2006/relationships/hyperlink" Target="https://en.wikipedia.org/wiki/Joker_(2019_film)" TargetMode="External"/><Relationship Id="rId1270" Type="http://schemas.openxmlformats.org/officeDocument/2006/relationships/hyperlink" Target="https://www.boxofficemojo.com/title/tt1259571/?ref_=bo_cso_table_130" TargetMode="External"/><Relationship Id="rId440" Type="http://schemas.openxmlformats.org/officeDocument/2006/relationships/hyperlink" Target="https://www.boxofficemojo.com/year/world/2016/?ref_=bo_cso_table_109" TargetMode="External"/><Relationship Id="rId682" Type="http://schemas.openxmlformats.org/officeDocument/2006/relationships/hyperlink" Target="https://www.boxofficemojo.com/year/world/2006/?ref_=bo_cso_table_114" TargetMode="External"/><Relationship Id="rId1271" Type="http://schemas.openxmlformats.org/officeDocument/2006/relationships/hyperlink" Target="https://www.boxofficemojo.com/year/world/2009/?ref_=bo_cso_table_130" TargetMode="External"/><Relationship Id="rId681" Type="http://schemas.openxmlformats.org/officeDocument/2006/relationships/hyperlink" Target="https://www.boxofficemojo.com/title/tt0327084/?ref_=bo_cso_table_114" TargetMode="External"/><Relationship Id="rId1030" Type="http://schemas.openxmlformats.org/officeDocument/2006/relationships/hyperlink" Target="https://www.boxofficemojo.com/year/world/2009/?ref_=bo_cso_table_56" TargetMode="External"/><Relationship Id="rId1272" Type="http://schemas.openxmlformats.org/officeDocument/2006/relationships/hyperlink" Target="https://en.wikipedia.org/wiki/The_Twilight_Saga:_New_Moon" TargetMode="External"/><Relationship Id="rId680" Type="http://schemas.openxmlformats.org/officeDocument/2006/relationships/hyperlink" Target="https://en.wikipedia.org/wiki/Once_Upon_a_Time_in_Hollywood" TargetMode="External"/><Relationship Id="rId1031" Type="http://schemas.openxmlformats.org/officeDocument/2006/relationships/hyperlink" Target="https://en.wikipedia.org/wiki/The_Hangover" TargetMode="External"/><Relationship Id="rId1273" Type="http://schemas.openxmlformats.org/officeDocument/2006/relationships/hyperlink" Target="https://www.boxofficemojo.com/title/tt0117998/?ref_=bo_cso_table_32" TargetMode="External"/><Relationship Id="rId1032" Type="http://schemas.openxmlformats.org/officeDocument/2006/relationships/hyperlink" Target="https://www.boxofficemojo.com/title/tt1411697/?ref_=bo_cso_table_181" TargetMode="External"/><Relationship Id="rId1274" Type="http://schemas.openxmlformats.org/officeDocument/2006/relationships/hyperlink" Target="https://www.boxofficemojo.com/year/world/1996/?ref_=bo_cso_table_32" TargetMode="External"/><Relationship Id="rId202" Type="http://schemas.openxmlformats.org/officeDocument/2006/relationships/hyperlink" Target="https://www.boxofficemojo.com/year/world/2017/?ref_=bo_cso_table_44" TargetMode="External"/><Relationship Id="rId444" Type="http://schemas.openxmlformats.org/officeDocument/2006/relationships/hyperlink" Target="https://www.boxofficemojo.com/title/tt6146586/?ref_=bo_cso_table_135" TargetMode="External"/><Relationship Id="rId686" Type="http://schemas.openxmlformats.org/officeDocument/2006/relationships/hyperlink" Target="https://en.wikipedia.org/wiki/Oz_the_Great_and_Powerful" TargetMode="External"/><Relationship Id="rId1033" Type="http://schemas.openxmlformats.org/officeDocument/2006/relationships/hyperlink" Target="https://www.boxofficemojo.com/year/world/2011/?ref_=bo_cso_table_181" TargetMode="External"/><Relationship Id="rId1275" Type="http://schemas.openxmlformats.org/officeDocument/2006/relationships/hyperlink" Target="https://en.wikipedia.org/wiki/Twister_(1996_film)" TargetMode="External"/><Relationship Id="rId201" Type="http://schemas.openxmlformats.org/officeDocument/2006/relationships/hyperlink" Target="https://www.boxofficemojo.com/title/tt3469046/?ref_=bo_cso_table_44" TargetMode="External"/><Relationship Id="rId443" Type="http://schemas.openxmlformats.org/officeDocument/2006/relationships/hyperlink" Target="https://en.wikipedia.org/wiki/Jaws_(film)" TargetMode="External"/><Relationship Id="rId685" Type="http://schemas.openxmlformats.org/officeDocument/2006/relationships/hyperlink" Target="https://www.boxofficemojo.com/year/world/2013/?ref_=bo_cso_table_33" TargetMode="External"/><Relationship Id="rId1034" Type="http://schemas.openxmlformats.org/officeDocument/2006/relationships/hyperlink" Target="https://en.wikipedia.org/wiki/The_Hangover_Part_II" TargetMode="External"/><Relationship Id="rId1276" Type="http://schemas.openxmlformats.org/officeDocument/2006/relationships/hyperlink" Target="https://www.boxofficemojo.com/title/tt1464335/?ref_=bo_cso_table_133" TargetMode="External"/><Relationship Id="rId200" Type="http://schemas.openxmlformats.org/officeDocument/2006/relationships/hyperlink" Target="https://www.boxofficemojo.com/year/world/2013/?ref_=bo_cso_table_53" TargetMode="External"/><Relationship Id="rId442" Type="http://schemas.openxmlformats.org/officeDocument/2006/relationships/hyperlink" Target="https://www.boxofficemojo.com/title/tt0073195/?ref_=bo_cso_table_46" TargetMode="External"/><Relationship Id="rId684" Type="http://schemas.openxmlformats.org/officeDocument/2006/relationships/hyperlink" Target="https://www.boxofficemojo.com/title/tt1623205/?ref_=bo_cso_table_33" TargetMode="External"/><Relationship Id="rId1035" Type="http://schemas.openxmlformats.org/officeDocument/2006/relationships/hyperlink" Target="https://www.boxofficemojo.com/title/tt1951261/?ref_=bo_cso_table_194" TargetMode="External"/><Relationship Id="rId1277" Type="http://schemas.openxmlformats.org/officeDocument/2006/relationships/hyperlink" Target="https://www.boxofficemojo.com/year/world/2022/?ref_=bo_cso_table_133" TargetMode="External"/><Relationship Id="rId441" Type="http://schemas.openxmlformats.org/officeDocument/2006/relationships/hyperlink" Target="https://en.wikipedia.org/wiki/Jason_Bourne_(film)" TargetMode="External"/><Relationship Id="rId683" Type="http://schemas.openxmlformats.org/officeDocument/2006/relationships/hyperlink" Target="https://en.wikipedia.org/wiki/Over_the_Hedge_(film)" TargetMode="External"/><Relationship Id="rId1036" Type="http://schemas.openxmlformats.org/officeDocument/2006/relationships/hyperlink" Target="https://www.boxofficemojo.com/year/world/2013/?ref_=bo_cso_table_194" TargetMode="External"/><Relationship Id="rId1278" Type="http://schemas.openxmlformats.org/officeDocument/2006/relationships/hyperlink" Target="https://en.wikipedia.org/wiki/Uncharted_(film)" TargetMode="External"/><Relationship Id="rId1026" Type="http://schemas.openxmlformats.org/officeDocument/2006/relationships/hyperlink" Target="https://www.boxofficemojo.com/title/tt2709692/?ref_=bo_cso_table_24" TargetMode="External"/><Relationship Id="rId1268" Type="http://schemas.openxmlformats.org/officeDocument/2006/relationships/hyperlink" Target="https://www.boxofficemojo.com/year/world/2010/?ref_=bo_cso_table_136" TargetMode="External"/><Relationship Id="rId1027" Type="http://schemas.openxmlformats.org/officeDocument/2006/relationships/hyperlink" Target="https://www.boxofficemojo.com/year/world/2018/?ref_=bo_cso_table_24" TargetMode="External"/><Relationship Id="rId1269" Type="http://schemas.openxmlformats.org/officeDocument/2006/relationships/hyperlink" Target="https://en.wikipedia.org/wiki/The_Twilight_Saga:_Eclipse" TargetMode="External"/><Relationship Id="rId1028" Type="http://schemas.openxmlformats.org/officeDocument/2006/relationships/hyperlink" Target="https://www.google.com/search?q=the+grinch+budget&amp;oq=the+grinch+budget&amp;aqs=chrome..69i57j0i512j0i22i30l4.1981j0j4&amp;sourceid=chrome&amp;ie=UTF-8" TargetMode="External"/><Relationship Id="rId1029" Type="http://schemas.openxmlformats.org/officeDocument/2006/relationships/hyperlink" Target="https://www.boxofficemojo.com/title/tt1119646/?ref_=bo_cso_table_56" TargetMode="External"/><Relationship Id="rId437" Type="http://schemas.openxmlformats.org/officeDocument/2006/relationships/hyperlink" Target="https://www.boxofficemojo.com/year/world/2019/?ref_=bo_cso_table_52" TargetMode="External"/><Relationship Id="rId679" Type="http://schemas.openxmlformats.org/officeDocument/2006/relationships/hyperlink" Target="https://www.boxofficemojo.com/year/world/2019/?ref_=bo_cso_table_163" TargetMode="External"/><Relationship Id="rId436" Type="http://schemas.openxmlformats.org/officeDocument/2006/relationships/hyperlink" Target="https://www.boxofficemojo.com/title/tt7349950/?ref_=bo_cso_table_52" TargetMode="External"/><Relationship Id="rId678" Type="http://schemas.openxmlformats.org/officeDocument/2006/relationships/hyperlink" Target="https://www.boxofficemojo.com/title/tt7131622/?ref_=bo_cso_table_163" TargetMode="External"/><Relationship Id="rId435" Type="http://schemas.openxmlformats.org/officeDocument/2006/relationships/hyperlink" Target="https://en.wikipedia.org/wiki/It_(2017_film)" TargetMode="External"/><Relationship Id="rId677" Type="http://schemas.openxmlformats.org/officeDocument/2006/relationships/hyperlink" Target="https://en.wikipedia.org/wiki/Ocean%27s_Twelve" TargetMode="External"/><Relationship Id="rId434" Type="http://schemas.openxmlformats.org/officeDocument/2006/relationships/hyperlink" Target="https://www.boxofficemojo.com/year/world/2017/?ref_=bo_cso_table_134" TargetMode="External"/><Relationship Id="rId676" Type="http://schemas.openxmlformats.org/officeDocument/2006/relationships/hyperlink" Target="https://www.boxofficemojo.com/year/world/2004/?ref_=bo_cso_table_192" TargetMode="External"/><Relationship Id="rId439" Type="http://schemas.openxmlformats.org/officeDocument/2006/relationships/hyperlink" Target="https://www.boxofficemojo.com/title/tt4196776/?ref_=bo_cso_table_109" TargetMode="External"/><Relationship Id="rId438" Type="http://schemas.openxmlformats.org/officeDocument/2006/relationships/hyperlink" Target="https://en.wikipedia.org/wiki/It_Chapter_Two" TargetMode="External"/><Relationship Id="rId671" Type="http://schemas.openxmlformats.org/officeDocument/2006/relationships/hyperlink" Target="https://en.wikipedia.org/wiki/Ocean%27s_Eleven" TargetMode="External"/><Relationship Id="rId1260" Type="http://schemas.openxmlformats.org/officeDocument/2006/relationships/hyperlink" Target="https://en.wikipedia.org/wiki/True_Lies" TargetMode="External"/><Relationship Id="rId670" Type="http://schemas.openxmlformats.org/officeDocument/2006/relationships/hyperlink" Target="https://www.boxofficemojo.com/year/world/2001/?ref_=bo_cso_table_73" TargetMode="External"/><Relationship Id="rId1261" Type="http://schemas.openxmlformats.org/officeDocument/2006/relationships/hyperlink" Target="https://www.boxofficemojo.com/title/tt1099212/?ref_=bo_cso_table_119" TargetMode="External"/><Relationship Id="rId1020" Type="http://schemas.openxmlformats.org/officeDocument/2006/relationships/hyperlink" Target="https://www.boxofficemojo.com/title/tt1343092/?ref_=bo_cso_table_82" TargetMode="External"/><Relationship Id="rId1262" Type="http://schemas.openxmlformats.org/officeDocument/2006/relationships/hyperlink" Target="https://www.boxofficemojo.com/year/world/2008/?ref_=bo_cso_table_119" TargetMode="External"/><Relationship Id="rId1021" Type="http://schemas.openxmlformats.org/officeDocument/2006/relationships/hyperlink" Target="https://www.boxofficemojo.com/year/world/2013/?ref_=bo_cso_table_82" TargetMode="External"/><Relationship Id="rId1263" Type="http://schemas.openxmlformats.org/officeDocument/2006/relationships/hyperlink" Target="https://independent-magazine.org/2021/12/06/from-indie-to-blockbuster-the-evolution-of-the-twilight-saga/" TargetMode="External"/><Relationship Id="rId433" Type="http://schemas.openxmlformats.org/officeDocument/2006/relationships/hyperlink" Target="https://www.boxofficemojo.com/title/tt1396484/?ref_=bo_cso_table_134" TargetMode="External"/><Relationship Id="rId675" Type="http://schemas.openxmlformats.org/officeDocument/2006/relationships/hyperlink" Target="https://www.boxofficemojo.com/title/tt0349903/?ref_=bo_cso_table_192" TargetMode="External"/><Relationship Id="rId1022" Type="http://schemas.openxmlformats.org/officeDocument/2006/relationships/hyperlink" Target="https://en.wikipedia.org/wiki/The_Great_Gatsby_(2013_film)" TargetMode="External"/><Relationship Id="rId1264" Type="http://schemas.openxmlformats.org/officeDocument/2006/relationships/hyperlink" Target="https://www.boxofficemojo.com/year/world/2011/?ref_=bo_cso_table_129" TargetMode="External"/><Relationship Id="rId432" Type="http://schemas.openxmlformats.org/officeDocument/2006/relationships/hyperlink" Target="https://en.wikipedia.org/wiki/Iron_Man_3" TargetMode="External"/><Relationship Id="rId674" Type="http://schemas.openxmlformats.org/officeDocument/2006/relationships/hyperlink" Target="https://www.imdb.com/title/tt0496806/" TargetMode="External"/><Relationship Id="rId1023" Type="http://schemas.openxmlformats.org/officeDocument/2006/relationships/hyperlink" Target="https://www.boxofficemojo.com/title/tt1485796/?ref_=bo_cso_table_88" TargetMode="External"/><Relationship Id="rId1265" Type="http://schemas.openxmlformats.org/officeDocument/2006/relationships/hyperlink" Target="https://en.wikipedia.org/wiki/The_Twilight_Saga:_Breaking_Dawn_%E2%80%93_Part_1" TargetMode="External"/><Relationship Id="rId431" Type="http://schemas.openxmlformats.org/officeDocument/2006/relationships/hyperlink" Target="https://www.boxofficemojo.com/year/world/2013/?ref_=bo_cso_table_22" TargetMode="External"/><Relationship Id="rId673" Type="http://schemas.openxmlformats.org/officeDocument/2006/relationships/hyperlink" Target="https://www.boxofficemojo.com/year/world/2007/?ref_=bo_cso_table_169" TargetMode="External"/><Relationship Id="rId1024" Type="http://schemas.openxmlformats.org/officeDocument/2006/relationships/hyperlink" Target="https://www.boxofficemojo.com/year/world/2017/?ref_=bo_cso_table_88" TargetMode="External"/><Relationship Id="rId1266" Type="http://schemas.openxmlformats.org/officeDocument/2006/relationships/hyperlink" Target="https://www.boxofficemojo.com/year/world/2012/?ref_=bo_cso_table_85" TargetMode="External"/><Relationship Id="rId430" Type="http://schemas.openxmlformats.org/officeDocument/2006/relationships/hyperlink" Target="https://www.boxofficemojo.com/title/tt1300854/?ref_=bo_cso_table_22" TargetMode="External"/><Relationship Id="rId672" Type="http://schemas.openxmlformats.org/officeDocument/2006/relationships/hyperlink" Target="https://www.boxofficemojo.com/title/tt0496806/?ref_=bo_cso_table_169" TargetMode="External"/><Relationship Id="rId1025" Type="http://schemas.openxmlformats.org/officeDocument/2006/relationships/hyperlink" Target="https://en.wikipedia.org/wiki/The_Greatest_Showman" TargetMode="External"/><Relationship Id="rId1267" Type="http://schemas.openxmlformats.org/officeDocument/2006/relationships/hyperlink" Target="https://en.wikipedia.org/wiki/The_Twilight_Saga:_Breaking_Dawn_%E2%80%93_Part_2" TargetMode="External"/></Relationships>
</file>

<file path=xl/worksheets/_rels/sheet3.xml.rels><?xml version="1.0" encoding="UTF-8" standalone="yes"?><Relationships xmlns="http://schemas.openxmlformats.org/package/2006/relationships"><Relationship Id="rId190" Type="http://schemas.openxmlformats.org/officeDocument/2006/relationships/hyperlink" Target="https://en.wikipedia.org/wiki/Happy_Feet" TargetMode="External"/><Relationship Id="rId194" Type="http://schemas.openxmlformats.org/officeDocument/2006/relationships/hyperlink" Target="https://en.wikipedia.org/wiki/Harry_Potter_and_the_Deathly_Hallows_%E2%80%93_Part_2" TargetMode="External"/><Relationship Id="rId193" Type="http://schemas.openxmlformats.org/officeDocument/2006/relationships/hyperlink" Target="https://www.boxofficemojo.com/year/world/2010/?ref_=bo_cso_table_52" TargetMode="External"/><Relationship Id="rId192" Type="http://schemas.openxmlformats.org/officeDocument/2006/relationships/hyperlink" Target="https://www.statista.com/statistics/323356/harry-potter-production-costs-box-office-revenue/" TargetMode="External"/><Relationship Id="rId191" Type="http://schemas.openxmlformats.org/officeDocument/2006/relationships/hyperlink" Target="https://www.boxofficemojo.com/year/world/2002/?ref_=bo_cso_table_67" TargetMode="External"/><Relationship Id="rId187" Type="http://schemas.openxmlformats.org/officeDocument/2006/relationships/hyperlink" Target="https://www.boxofficemojo.com/year/world/2001/?ref_=bo_cso_table_92" TargetMode="External"/><Relationship Id="rId186" Type="http://schemas.openxmlformats.org/officeDocument/2006/relationships/hyperlink" Target="https://www.boxofficemojo.com/year/world/2008/?ref_=bo_cso_table_161" TargetMode="External"/><Relationship Id="rId185" Type="http://schemas.openxmlformats.org/officeDocument/2006/relationships/hyperlink" Target="https://www.boxofficemojo.com/year/world/2017/?ref_=bo_cso_table_81" TargetMode="External"/><Relationship Id="rId184" Type="http://schemas.openxmlformats.org/officeDocument/2006/relationships/hyperlink" Target="https://www.boxofficemojo.com/year/world/2014/?ref_=bo_cso_table_109" TargetMode="External"/><Relationship Id="rId189" Type="http://schemas.openxmlformats.org/officeDocument/2006/relationships/hyperlink" Target="https://www.boxofficemojo.com/year/world/2006/?ref_=bo_cso_table_151" TargetMode="External"/><Relationship Id="rId188" Type="http://schemas.openxmlformats.org/officeDocument/2006/relationships/hyperlink" Target="https://en.wikipedia.org/wiki/Hannibal_(2001_film)" TargetMode="External"/><Relationship Id="rId183" Type="http://schemas.openxmlformats.org/officeDocument/2006/relationships/hyperlink" Target="https://www.boxofficemojo.com/year/world/2018/?ref_=bo_cso_table_147" TargetMode="External"/><Relationship Id="rId182" Type="http://schemas.openxmlformats.org/officeDocument/2006/relationships/hyperlink" Target="https://www.broadway.com/buzz/181221/happy-birthday-grease-37-fun-facts-about-the-highest-grossing-movie-musical-of-all-time/" TargetMode="External"/><Relationship Id="rId181" Type="http://schemas.openxmlformats.org/officeDocument/2006/relationships/hyperlink" Target="https://www.boxofficemojo.com/year/world/1978/?ref_=bo_cso_table_137" TargetMode="External"/><Relationship Id="rId180" Type="http://schemas.openxmlformats.org/officeDocument/2006/relationships/hyperlink" Target="https://www.boxofficemojo.com/year/world/2013/?ref_=bo_cso_table_127" TargetMode="External"/><Relationship Id="rId176" Type="http://schemas.openxmlformats.org/officeDocument/2006/relationships/hyperlink" Target="https://www.boxofficemojo.com/year/world/2019/?ref_=bo_cso_table_147" TargetMode="External"/><Relationship Id="rId175" Type="http://schemas.openxmlformats.org/officeDocument/2006/relationships/hyperlink" Target="https://en.wikipedia.org/wiki/Godzilla_vs._Kong" TargetMode="External"/><Relationship Id="rId174" Type="http://schemas.openxmlformats.org/officeDocument/2006/relationships/hyperlink" Target="https://www.boxofficemojo.com/year/world/2021/?ref_=bo_cso_table_55" TargetMode="External"/><Relationship Id="rId173" Type="http://schemas.openxmlformats.org/officeDocument/2006/relationships/hyperlink" Target="https://en.wikipedia.org/wiki/Godzilla_(1998_film)" TargetMode="External"/><Relationship Id="rId179" Type="http://schemas.openxmlformats.org/officeDocument/2006/relationships/hyperlink" Target="https://www.boxofficemojo.com/year/world/2014/?ref_=bo_cso_table_179" TargetMode="External"/><Relationship Id="rId178" Type="http://schemas.openxmlformats.org/officeDocument/2006/relationships/hyperlink" Target="https://en.wikipedia.org/wiki/Basic_Instinct" TargetMode="External"/><Relationship Id="rId177" Type="http://schemas.openxmlformats.org/officeDocument/2006/relationships/hyperlink" Target="https://www.boxofficemojo.com/year/world/1995/?ref_=bo_cso_table_89" TargetMode="External"/><Relationship Id="rId198" Type="http://schemas.openxmlformats.org/officeDocument/2006/relationships/hyperlink" Target="https://www.statista.com/statistics/323356/harry-potter-production-costs-box-office-revenue/" TargetMode="External"/><Relationship Id="rId197" Type="http://schemas.openxmlformats.org/officeDocument/2006/relationships/hyperlink" Target="https://www.boxofficemojo.com/year/world/2005/?ref_=bo_cso_table_70" TargetMode="External"/><Relationship Id="rId196" Type="http://schemas.openxmlformats.org/officeDocument/2006/relationships/hyperlink" Target="https://en.wikipedia.org/wiki/Harry_Potter_and_the_Deathly_Hallows_%E2%80%93_Part_2" TargetMode="External"/><Relationship Id="rId195" Type="http://schemas.openxmlformats.org/officeDocument/2006/relationships/hyperlink" Target="https://www.boxofficemojo.com/year/world/2011/?ref_=bo_cso_table_15" TargetMode="External"/><Relationship Id="rId199" Type="http://schemas.openxmlformats.org/officeDocument/2006/relationships/hyperlink" Target="https://www.boxofficemojo.com/year/world/2009/?ref_=bo_cso_table_64" TargetMode="External"/><Relationship Id="rId150" Type="http://schemas.openxmlformats.org/officeDocument/2006/relationships/hyperlink" Target="https://www.boxofficemojo.com/year/world/2011/?ref_=bo_cso_table_163" TargetMode="External"/><Relationship Id="rId392" Type="http://schemas.openxmlformats.org/officeDocument/2006/relationships/hyperlink" Target="https://www.boxofficemojo.com/year/world/2001/?ref_=bo_cso_table_185" TargetMode="External"/><Relationship Id="rId391" Type="http://schemas.openxmlformats.org/officeDocument/2006/relationships/hyperlink" Target="https://www.reuters.com/article/idINIndia-38768520090330" TargetMode="External"/><Relationship Id="rId390" Type="http://schemas.openxmlformats.org/officeDocument/2006/relationships/hyperlink" Target="https://www.boxofficemojo.com/year/world/2009/?ref_=bo_cso_table_157" TargetMode="External"/><Relationship Id="rId1" Type="http://schemas.openxmlformats.org/officeDocument/2006/relationships/hyperlink" Target="https://www.boxofficemojo.com/year/world/2007/?ref_=bo_cso_table_69" TargetMode="External"/><Relationship Id="rId2" Type="http://schemas.openxmlformats.org/officeDocument/2006/relationships/hyperlink" Target="https://www.boxofficemojo.com/year/world/2019/?ref_=bo_cso_table_150" TargetMode="External"/><Relationship Id="rId3" Type="http://schemas.openxmlformats.org/officeDocument/2006/relationships/hyperlink" Target="https://www.nytimes.com/2020/01/12/movies/1917-box-office-no-1.html" TargetMode="External"/><Relationship Id="rId149" Type="http://schemas.openxmlformats.org/officeDocument/2006/relationships/hyperlink" Target="https://www.boxofficemojo.com/year/world/2013/?ref_=bo_cso_table_103" TargetMode="External"/><Relationship Id="rId4" Type="http://schemas.openxmlformats.org/officeDocument/2006/relationships/hyperlink" Target="https://www.boxofficemojo.com/year/world/2009/?ref_=bo_cso_table_100" TargetMode="External"/><Relationship Id="rId148" Type="http://schemas.openxmlformats.org/officeDocument/2006/relationships/hyperlink" Target="https://www.boxofficemojo.com/year/world/2009/?ref_=bo_cso_table_197" TargetMode="External"/><Relationship Id="rId9" Type="http://schemas.openxmlformats.org/officeDocument/2006/relationships/hyperlink" Target="https://www.boxofficemojo.com/year/world/2001/?ref_=bo_cso_table_157" TargetMode="External"/><Relationship Id="rId143" Type="http://schemas.openxmlformats.org/officeDocument/2006/relationships/hyperlink" Target="https://www.boxofficemojo.com/year/world/2021/?ref_=bo_cso_table_126" TargetMode="External"/><Relationship Id="rId385" Type="http://schemas.openxmlformats.org/officeDocument/2006/relationships/hyperlink" Target="https://en.wikipedia.org/wiki/The_Hunger_Games:_Mockingjay_%E2%80%93_Part_1" TargetMode="External"/><Relationship Id="rId142" Type="http://schemas.openxmlformats.org/officeDocument/2006/relationships/hyperlink" Target="https://en.wikipedia.org/wiki/Eternals_(film)" TargetMode="External"/><Relationship Id="rId384" Type="http://schemas.openxmlformats.org/officeDocument/2006/relationships/hyperlink" Target="https://www.boxofficemojo.com/year/world/2014/?ref_=bo_cso_table_116" TargetMode="External"/><Relationship Id="rId141" Type="http://schemas.openxmlformats.org/officeDocument/2006/relationships/hyperlink" Target="https://www.boxofficemojo.com/year/world/2021/?ref_=bo_cso_table_131" TargetMode="External"/><Relationship Id="rId383" Type="http://schemas.openxmlformats.org/officeDocument/2006/relationships/hyperlink" Target="https://en.wikipedia.org/wiki/Moana_(2016_film)" TargetMode="External"/><Relationship Id="rId140" Type="http://schemas.openxmlformats.org/officeDocument/2006/relationships/hyperlink" Target="https://www.boxofficemojo.com/year/world/2007/?ref_=bo_cso_table_113" TargetMode="External"/><Relationship Id="rId382" Type="http://schemas.openxmlformats.org/officeDocument/2006/relationships/hyperlink" Target="https://www.boxofficemojo.com/year/world/2016/?ref_=bo_cso_table_148" TargetMode="External"/><Relationship Id="rId5" Type="http://schemas.openxmlformats.org/officeDocument/2006/relationships/hyperlink" Target="https://www.boxofficemojo.com/year/world/1996/?ref_=bo_cso_table_151" TargetMode="External"/><Relationship Id="rId147" Type="http://schemas.openxmlformats.org/officeDocument/2006/relationships/hyperlink" Target="https://www.boxofficemojo.com/year/world/2005/?ref_=bo_cso_table_124" TargetMode="External"/><Relationship Id="rId389" Type="http://schemas.openxmlformats.org/officeDocument/2006/relationships/hyperlink" Target="https://en.wikipedia.org/wiki/Monsters_University" TargetMode="External"/><Relationship Id="rId6" Type="http://schemas.openxmlformats.org/officeDocument/2006/relationships/hyperlink" Target="https://en.wikipedia.org/wiki/101_Dalmatians_(1996_film)" TargetMode="External"/><Relationship Id="rId146" Type="http://schemas.openxmlformats.org/officeDocument/2006/relationships/hyperlink" Target="https://en.wikipedia.org/wiki/Fantastic_Beasts:_The_Secrets_of_Dumbledore" TargetMode="External"/><Relationship Id="rId388" Type="http://schemas.openxmlformats.org/officeDocument/2006/relationships/hyperlink" Target="https://www.boxofficemojo.com/year/world/2013/?ref_=bo_cso_table_122" TargetMode="External"/><Relationship Id="rId7" Type="http://schemas.openxmlformats.org/officeDocument/2006/relationships/hyperlink" Target="https://www.boxofficemojo.com/year/world/2014/?ref_=bo_cso_table_130" TargetMode="External"/><Relationship Id="rId145" Type="http://schemas.openxmlformats.org/officeDocument/2006/relationships/hyperlink" Target="https://www.boxofficemojo.com/year/world/2016/?ref_=bo_cso_table_92" TargetMode="External"/><Relationship Id="rId387" Type="http://schemas.openxmlformats.org/officeDocument/2006/relationships/hyperlink" Target="https://en.wikipedia.org/wiki/The_Hunger_Games:_Mockingjay_%E2%80%93_Part_2" TargetMode="External"/><Relationship Id="rId8" Type="http://schemas.openxmlformats.org/officeDocument/2006/relationships/hyperlink" Target="https://www.boxofficemojo.com/year/world/2014/?ref_=bo_cso_table_115" TargetMode="External"/><Relationship Id="rId144" Type="http://schemas.openxmlformats.org/officeDocument/2006/relationships/hyperlink" Target="https://www.imdb.com/title/tt5433138/" TargetMode="External"/><Relationship Id="rId386" Type="http://schemas.openxmlformats.org/officeDocument/2006/relationships/hyperlink" Target="https://www.boxofficemojo.com/year/world/2015/?ref_=bo_cso_table_155" TargetMode="External"/><Relationship Id="rId381" Type="http://schemas.openxmlformats.org/officeDocument/2006/relationships/hyperlink" Target="https://en.wikipedia.org/wiki/Mission:_Impossible_III" TargetMode="External"/><Relationship Id="rId380" Type="http://schemas.openxmlformats.org/officeDocument/2006/relationships/hyperlink" Target="https://www.boxofficemojo.com/year/world/2006/?ref_=bo_cso_table_135" TargetMode="External"/><Relationship Id="rId139" Type="http://schemas.openxmlformats.org/officeDocument/2006/relationships/hyperlink" Target="https://en.wikipedia.org/wiki/The_Empire_Strikes_Back" TargetMode="External"/><Relationship Id="rId138" Type="http://schemas.openxmlformats.org/officeDocument/2006/relationships/hyperlink" Target="https://www.boxofficemojo.com/year/world/1980/?ref_=bo_cso_table_8" TargetMode="External"/><Relationship Id="rId137" Type="http://schemas.openxmlformats.org/officeDocument/2006/relationships/hyperlink" Target="https://www.boxofficemojo.com/year/world/2014/?ref_=bo_cso_table_177" TargetMode="External"/><Relationship Id="rId379" Type="http://schemas.openxmlformats.org/officeDocument/2006/relationships/hyperlink" Target="https://en.wikipedia.org/wiki/Mission:_Impossible_2" TargetMode="External"/><Relationship Id="rId132" Type="http://schemas.openxmlformats.org/officeDocument/2006/relationships/hyperlink" Target="https://www.boxofficemojo.com/year/world/2021/?ref_=bo_cso_table_132" TargetMode="External"/><Relationship Id="rId374" Type="http://schemas.openxmlformats.org/officeDocument/2006/relationships/hyperlink" Target="https://www.boxofficemojo.com/year/world/2002/?ref_=bo_cso_table_74" TargetMode="External"/><Relationship Id="rId131" Type="http://schemas.openxmlformats.org/officeDocument/2006/relationships/hyperlink" Target="https://www.boxofficemojo.com/year/world/2019/?ref_=bo_cso_table_83" TargetMode="External"/><Relationship Id="rId373" Type="http://schemas.openxmlformats.org/officeDocument/2006/relationships/hyperlink" Target="https://en.wikipedia.org/wiki/Minions:_The_Rise_of_Gru" TargetMode="External"/><Relationship Id="rId130" Type="http://schemas.openxmlformats.org/officeDocument/2006/relationships/hyperlink" Target="https://en.wikipedia.org/wiki/Doctor_Strange_in_the_Multiverse_of_Madness" TargetMode="External"/><Relationship Id="rId372" Type="http://schemas.openxmlformats.org/officeDocument/2006/relationships/hyperlink" Target="https://www.boxofficemojo.com/year/world/2022/?ref_=bo_cso_table_63" TargetMode="External"/><Relationship Id="rId371" Type="http://schemas.openxmlformats.org/officeDocument/2006/relationships/hyperlink" Target="https://en.wikipedia.org/wiki/Minions_(film)" TargetMode="External"/><Relationship Id="rId136" Type="http://schemas.openxmlformats.org/officeDocument/2006/relationships/hyperlink" Target="https://en.wikipedia.org/wiki/E.T._the_Extra-Terrestrial" TargetMode="External"/><Relationship Id="rId378" Type="http://schemas.openxmlformats.org/officeDocument/2006/relationships/hyperlink" Target="https://www.boxofficemojo.com/year/world/2000/?ref_=bo_cso_table_199" TargetMode="External"/><Relationship Id="rId135" Type="http://schemas.openxmlformats.org/officeDocument/2006/relationships/hyperlink" Target="https://www.boxofficemojo.com/year/world/1982/?ref_=bo_cso_table_98" TargetMode="External"/><Relationship Id="rId377" Type="http://schemas.openxmlformats.org/officeDocument/2006/relationships/hyperlink" Target="https://en.wikipedia.org/wiki/Mission:_Impossible_(film_series)" TargetMode="External"/><Relationship Id="rId134" Type="http://schemas.openxmlformats.org/officeDocument/2006/relationships/hyperlink" Target="https://www.boxofficemojo.com/year/world/2017/?ref_=bo_cso_table_15" TargetMode="External"/><Relationship Id="rId376" Type="http://schemas.openxmlformats.org/officeDocument/2006/relationships/hyperlink" Target="https://www.boxofficemojo.com/year/world/1996/?ref_=bo_cso_table_68" TargetMode="External"/><Relationship Id="rId133" Type="http://schemas.openxmlformats.org/officeDocument/2006/relationships/hyperlink" Target="https://en.wikipedia.org/wiki/Dune_(2021_film)" TargetMode="External"/><Relationship Id="rId375" Type="http://schemas.openxmlformats.org/officeDocument/2006/relationships/hyperlink" Target="https://en.wikipedia.org/wiki/Minority_Report_(film)" TargetMode="External"/><Relationship Id="rId172" Type="http://schemas.openxmlformats.org/officeDocument/2006/relationships/hyperlink" Target="https://www.boxofficemojo.com/year/world/1998/?ref_=bo_cso_table_159" TargetMode="External"/><Relationship Id="rId171" Type="http://schemas.openxmlformats.org/officeDocument/2006/relationships/hyperlink" Target="https://www.boxofficemojo.com/year/world/2014/?ref_=bo_cso_table_16" TargetMode="External"/><Relationship Id="rId170" Type="http://schemas.openxmlformats.org/officeDocument/2006/relationships/hyperlink" Target="https://www.forbes.com/sites/simonthompson/2020/06/15/talking-gladiator-at-20-with-producer-douglas-wick/" TargetMode="External"/><Relationship Id="rId165" Type="http://schemas.openxmlformats.org/officeDocument/2006/relationships/hyperlink" Target="https://www.boxofficemojo.com/year/world/2015/?ref_=bo_cso_table_10" TargetMode="External"/><Relationship Id="rId164" Type="http://schemas.openxmlformats.org/officeDocument/2006/relationships/hyperlink" Target="https://www.boxofficemojo.com/year/world/2019/?ref_=bo_cso_table_12" TargetMode="External"/><Relationship Id="rId163" Type="http://schemas.openxmlformats.org/officeDocument/2006/relationships/hyperlink" Target="https://www.boxofficemojo.com/year/world/2013/?ref_=bo_cso_table_19" TargetMode="External"/><Relationship Id="rId162" Type="http://schemas.openxmlformats.org/officeDocument/2006/relationships/hyperlink" Target="https://www.pagalmovie.in/2021/10/free-guy-budget-box-office-hit-or-flop-cast-crew-story-wiki.html" TargetMode="External"/><Relationship Id="rId169" Type="http://schemas.openxmlformats.org/officeDocument/2006/relationships/hyperlink" Target="https://www.boxofficemojo.com/year/world/2000/?ref_=bo_cso_table_62" TargetMode="External"/><Relationship Id="rId168" Type="http://schemas.openxmlformats.org/officeDocument/2006/relationships/hyperlink" Target="https://en.wikipedia.org/wiki/Ghost_(1990_film)" TargetMode="External"/><Relationship Id="rId167" Type="http://schemas.openxmlformats.org/officeDocument/2006/relationships/hyperlink" Target="https://www.boxofficemojo.com/year/world/1990/?ref_=bo_cso_table_26" TargetMode="External"/><Relationship Id="rId166" Type="http://schemas.openxmlformats.org/officeDocument/2006/relationships/hyperlink" Target="https://www.boxofficemojo.com/year/world/2013/?ref_=bo_cso_table_165" TargetMode="External"/><Relationship Id="rId161" Type="http://schemas.openxmlformats.org/officeDocument/2006/relationships/hyperlink" Target="https://www.boxofficemojo.com/year/world/2021/?ref_=bo_cso_table_129" TargetMode="External"/><Relationship Id="rId160" Type="http://schemas.openxmlformats.org/officeDocument/2006/relationships/hyperlink" Target="https://en.wikipedia.org/wiki/Forrest_Gump" TargetMode="External"/><Relationship Id="rId159" Type="http://schemas.openxmlformats.org/officeDocument/2006/relationships/hyperlink" Target="https://www.boxofficemojo.com/year/world/1994/?ref_=bo_cso_table_141" TargetMode="External"/><Relationship Id="rId154" Type="http://schemas.openxmlformats.org/officeDocument/2006/relationships/hyperlink" Target="https://www.boxofficemojo.com/year/world/2018/?ref_=bo_cso_table_173" TargetMode="External"/><Relationship Id="rId396" Type="http://schemas.openxmlformats.org/officeDocument/2006/relationships/hyperlink" Target="https://www.boxofficemojo.com/year/world/1993/?ref_=bo_cso_table_84" TargetMode="External"/><Relationship Id="rId153" Type="http://schemas.openxmlformats.org/officeDocument/2006/relationships/hyperlink" Target="https://www.boxofficemojo.com/year/world/2017/?ref_=bo_cso_table_156" TargetMode="External"/><Relationship Id="rId395" Type="http://schemas.openxmlformats.org/officeDocument/2006/relationships/hyperlink" Target="https://en.wikipedia.org/wiki/Mr._%26_Mrs._Smith_(2005_film)" TargetMode="External"/><Relationship Id="rId152" Type="http://schemas.openxmlformats.org/officeDocument/2006/relationships/hyperlink" Target="https://en.wikipedia.org/wiki/Fatal_Attraction" TargetMode="External"/><Relationship Id="rId394" Type="http://schemas.openxmlformats.org/officeDocument/2006/relationships/hyperlink" Target="https://www.boxofficemojo.com/year/world/2005/?ref_=bo_cso_table_38" TargetMode="External"/><Relationship Id="rId151" Type="http://schemas.openxmlformats.org/officeDocument/2006/relationships/hyperlink" Target="https://www.boxofficemojo.com/year/world/1987/?ref_=bo_cso_table_153" TargetMode="External"/><Relationship Id="rId393" Type="http://schemas.openxmlformats.org/officeDocument/2006/relationships/hyperlink" Target="https://en.wikipedia.org/wiki/Monsters,_Inc." TargetMode="External"/><Relationship Id="rId158" Type="http://schemas.openxmlformats.org/officeDocument/2006/relationships/hyperlink" Target="https://en.wikipedia.org/wiki/Finding_Nemo" TargetMode="External"/><Relationship Id="rId157" Type="http://schemas.openxmlformats.org/officeDocument/2006/relationships/hyperlink" Target="https://www.boxofficemojo.com/year/world/2003/?ref_=bo_cso_table_62" TargetMode="External"/><Relationship Id="rId399" Type="http://schemas.openxmlformats.org/officeDocument/2006/relationships/hyperlink" Target="https://en.wikipedia.org/wiki/Murder_on_the_Orient_Express_(2017_film)" TargetMode="External"/><Relationship Id="rId156" Type="http://schemas.openxmlformats.org/officeDocument/2006/relationships/hyperlink" Target="https://www.boxofficemojo.com/year/world/2016/?ref_=bo_cso_table_45" TargetMode="External"/><Relationship Id="rId398" Type="http://schemas.openxmlformats.org/officeDocument/2006/relationships/hyperlink" Target="https://www.boxofficemojo.com/year/world/2017/?ref_=bo_cso_table_86" TargetMode="External"/><Relationship Id="rId155" Type="http://schemas.openxmlformats.org/officeDocument/2006/relationships/hyperlink" Target="https://www.boxofficemojo.com/year/world/2015/?ref_=bo_cso_table_188" TargetMode="External"/><Relationship Id="rId397" Type="http://schemas.openxmlformats.org/officeDocument/2006/relationships/hyperlink" Target="https://en.wikipedia.org/wiki/Mrs._Doubtfire" TargetMode="External"/><Relationship Id="rId808" Type="http://schemas.openxmlformats.org/officeDocument/2006/relationships/hyperlink" Target="https://www.boxofficemojo.com/year/world/2017/?ref_=bo_cso_table_174" TargetMode="External"/><Relationship Id="rId807" Type="http://schemas.openxmlformats.org/officeDocument/2006/relationships/hyperlink" Target="https://en.wikipedia.org/wiki/Transformers:_Revenge_of_the_Fallen" TargetMode="External"/><Relationship Id="rId806" Type="http://schemas.openxmlformats.org/officeDocument/2006/relationships/hyperlink" Target="https://www.boxofficemojo.com/year/world/2009/?ref_=bo_cso_table_87" TargetMode="External"/><Relationship Id="rId805" Type="http://schemas.openxmlformats.org/officeDocument/2006/relationships/hyperlink" Target="https://en.wikipedia.org/wiki/Captain_Marvel_(film)" TargetMode="External"/><Relationship Id="rId809" Type="http://schemas.openxmlformats.org/officeDocument/2006/relationships/hyperlink" Target="https://www.imdb.com/title/tt3371366/" TargetMode="External"/><Relationship Id="rId800" Type="http://schemas.openxmlformats.org/officeDocument/2006/relationships/hyperlink" Target="https://www.boxofficemojo.com/year/world/2007/?ref_=bo_cso_table_132" TargetMode="External"/><Relationship Id="rId804" Type="http://schemas.openxmlformats.org/officeDocument/2006/relationships/hyperlink" Target="https://www.boxofficemojo.com/year/world/2011/?ref_=bo_cso_table_29" TargetMode="External"/><Relationship Id="rId803" Type="http://schemas.openxmlformats.org/officeDocument/2006/relationships/hyperlink" Target="https://en.wikipedia.org/wiki/Transformers:_Age_of_Extinction" TargetMode="External"/><Relationship Id="rId802" Type="http://schemas.openxmlformats.org/officeDocument/2006/relationships/hyperlink" Target="https://www.boxofficemojo.com/year/world/2014/?ref_=bo_cso_table_33" TargetMode="External"/><Relationship Id="rId801" Type="http://schemas.openxmlformats.org/officeDocument/2006/relationships/hyperlink" Target="https://en.wikipedia.org/wiki/Transformers_(film)" TargetMode="External"/><Relationship Id="rId40" Type="http://schemas.openxmlformats.org/officeDocument/2006/relationships/hyperlink" Target="https://www.boxofficemojo.com/year/world/2002/?ref_=bo_cso_table_154" TargetMode="External"/><Relationship Id="rId42" Type="http://schemas.openxmlformats.org/officeDocument/2006/relationships/hyperlink" Target="https://www.boxofficemojo.com/year/world/1999/?ref_=bo_cso_table_168" TargetMode="External"/><Relationship Id="rId41" Type="http://schemas.openxmlformats.org/officeDocument/2006/relationships/hyperlink" Target="https://en.wikipedia.org/wiki/Star_Wars:_Episode_II_%E2%80%93_Attack_of_the_Clones" TargetMode="External"/><Relationship Id="rId44" Type="http://schemas.openxmlformats.org/officeDocument/2006/relationships/hyperlink" Target="https://www.boxofficemojo.com/chart/ww_top_lifetime_gross/?area=XWW&amp;offset=200" TargetMode="External"/><Relationship Id="rId43" Type="http://schemas.openxmlformats.org/officeDocument/2006/relationships/hyperlink" Target="https://en.wikipedia.org/wiki/Austin_Powers:_The_Spy_Who_Shagged_Me" TargetMode="External"/><Relationship Id="rId46" Type="http://schemas.openxmlformats.org/officeDocument/2006/relationships/hyperlink" Target="https://www.the-numbers.com/movie/Avatar-The-Way-of-Water-(2022)" TargetMode="External"/><Relationship Id="rId45" Type="http://schemas.openxmlformats.org/officeDocument/2006/relationships/hyperlink" Target="https://www.boxofficemojo.com/year/world/2022/?ref_=bo_cso_table_162" TargetMode="External"/><Relationship Id="rId509" Type="http://schemas.openxmlformats.org/officeDocument/2006/relationships/hyperlink" Target="https://en.wikipedia.org/wiki/Saving_Private_Ryan" TargetMode="External"/><Relationship Id="rId508" Type="http://schemas.openxmlformats.org/officeDocument/2006/relationships/hyperlink" Target="https://www.boxofficemojo.com/year/world/1998/?ref_=bo_cso_table_43" TargetMode="External"/><Relationship Id="rId503" Type="http://schemas.openxmlformats.org/officeDocument/2006/relationships/hyperlink" Target="https://collider.com/rogue-one-star-wars-story-imax-re-release-top-ten-all-time/" TargetMode="External"/><Relationship Id="rId745" Type="http://schemas.openxmlformats.org/officeDocument/2006/relationships/hyperlink" Target="https://www.boxofficemojo.com/year/world/2015/?ref_=bo_cso_table_10" TargetMode="External"/><Relationship Id="rId502" Type="http://schemas.openxmlformats.org/officeDocument/2006/relationships/hyperlink" Target="https://www.boxofficemojo.com/year/world/2016/?ref_=bo_cso_table_40" TargetMode="External"/><Relationship Id="rId744" Type="http://schemas.openxmlformats.org/officeDocument/2006/relationships/hyperlink" Target="https://en.wikipedia.org/wiki/The_Proposal_(2009_film)" TargetMode="External"/><Relationship Id="rId501" Type="http://schemas.openxmlformats.org/officeDocument/2006/relationships/hyperlink" Target="https://www.imdb.com/title/tt0102798/" TargetMode="External"/><Relationship Id="rId743" Type="http://schemas.openxmlformats.org/officeDocument/2006/relationships/hyperlink" Target="https://www.boxofficemojo.com/year/world/2009/?ref_=bo_cso_table_156" TargetMode="External"/><Relationship Id="rId500" Type="http://schemas.openxmlformats.org/officeDocument/2006/relationships/hyperlink" Target="https://www.boxofficemojo.com/year/world/1991/?ref_=bo_cso_table_141" TargetMode="External"/><Relationship Id="rId742" Type="http://schemas.openxmlformats.org/officeDocument/2006/relationships/hyperlink" Target="https://en.wikipedia.org/wiki/The_Polar_Express_(film)" TargetMode="External"/><Relationship Id="rId507" Type="http://schemas.openxmlformats.org/officeDocument/2006/relationships/hyperlink" Target="https://en.wikipedia.org/wiki/San_Andreas_(film)" TargetMode="External"/><Relationship Id="rId749" Type="http://schemas.openxmlformats.org/officeDocument/2006/relationships/hyperlink" Target="https://www.boxofficemojo.com/year/world/1996/?ref_=bo_cso_table_120" TargetMode="External"/><Relationship Id="rId506" Type="http://schemas.openxmlformats.org/officeDocument/2006/relationships/hyperlink" Target="https://www.boxofficemojo.com/year/world/2015/?ref_=bo_cso_table_51" TargetMode="External"/><Relationship Id="rId748" Type="http://schemas.openxmlformats.org/officeDocument/2006/relationships/hyperlink" Target="https://en.wikipedia.org/wiki/Star_Wars:_The_Rise_of_Skywalker" TargetMode="External"/><Relationship Id="rId505" Type="http://schemas.openxmlformats.org/officeDocument/2006/relationships/hyperlink" Target="https://en.wikipedia.org/wiki/Rush_Hour_2" TargetMode="External"/><Relationship Id="rId747" Type="http://schemas.openxmlformats.org/officeDocument/2006/relationships/hyperlink" Target="https://www.boxofficemojo.com/year/world/2019/?ref_=bo_cso_table_35" TargetMode="External"/><Relationship Id="rId504" Type="http://schemas.openxmlformats.org/officeDocument/2006/relationships/hyperlink" Target="https://www.boxofficemojo.com/year/world/2001/?ref_=bo_cso_table_103" TargetMode="External"/><Relationship Id="rId746" Type="http://schemas.openxmlformats.org/officeDocument/2006/relationships/hyperlink" Target="https://en.wikipedia.org/wiki/The_Revenant_(2015_film)" TargetMode="External"/><Relationship Id="rId48" Type="http://schemas.openxmlformats.org/officeDocument/2006/relationships/hyperlink" Target="https://www.boxofficemojo.com/year/world/2015/?ref_=bo_cso_table_13" TargetMode="External"/><Relationship Id="rId47" Type="http://schemas.openxmlformats.org/officeDocument/2006/relationships/hyperlink" Target="https://variety.com/2022/film/news/avatar-2-budget-expensive-2-billion-turn-profit-1235438907/" TargetMode="External"/><Relationship Id="rId49" Type="http://schemas.openxmlformats.org/officeDocument/2006/relationships/hyperlink" Target="https://www.boxofficemojo.com/year/world/2018/?ref_=bo_cso_table_5" TargetMode="External"/><Relationship Id="rId741" Type="http://schemas.openxmlformats.org/officeDocument/2006/relationships/hyperlink" Target="https://www.boxofficemojo.com/year/world/2004/?ref_=bo_cso_table_159" TargetMode="External"/><Relationship Id="rId740" Type="http://schemas.openxmlformats.org/officeDocument/2006/relationships/hyperlink" Target="https://en.wikipedia.org/wiki/Star_Wars:_Episode_I_%E2%80%93_The_Phantom_Menace" TargetMode="External"/><Relationship Id="rId31" Type="http://schemas.openxmlformats.org/officeDocument/2006/relationships/hyperlink" Target="https://www.boxofficemojo.com/year/world/2015/?ref_=bo_cso_table_23" TargetMode="External"/><Relationship Id="rId30" Type="http://schemas.openxmlformats.org/officeDocument/2006/relationships/hyperlink" Target="https://www.boxofficemojo.com/year/world/2009/?ref_=bo_cso_table_39" TargetMode="External"/><Relationship Id="rId33" Type="http://schemas.openxmlformats.org/officeDocument/2006/relationships/hyperlink" Target="https://www.boxofficemojo.com/year/world/1995/?ref_=bo_cso_table_80" TargetMode="External"/><Relationship Id="rId32" Type="http://schemas.openxmlformats.org/officeDocument/2006/relationships/hyperlink" Target="https://www.boxofficemojo.com/year/world/2018/?ref_=bo_cso_table_166" TargetMode="External"/><Relationship Id="rId35" Type="http://schemas.openxmlformats.org/officeDocument/2006/relationships/hyperlink" Target="https://www.boxofficemojo.com/year/world/2018/?ref_=bo_cso_table_25" TargetMode="External"/><Relationship Id="rId34" Type="http://schemas.openxmlformats.org/officeDocument/2006/relationships/hyperlink" Target="https://en.wikipedia.org/wiki/Apollo_13_(film)" TargetMode="External"/><Relationship Id="rId739" Type="http://schemas.openxmlformats.org/officeDocument/2006/relationships/hyperlink" Target="https://www.boxofficemojo.com/year/world/1999/?ref_=bo_cso_table_46" TargetMode="External"/><Relationship Id="rId734" Type="http://schemas.openxmlformats.org/officeDocument/2006/relationships/hyperlink" Target="https://en.wikipedia.org/wiki/The_Nun_(2018_film)" TargetMode="External"/><Relationship Id="rId733" Type="http://schemas.openxmlformats.org/officeDocument/2006/relationships/hyperlink" Target="https://www.boxofficemojo.com/year/world/2018/?ref_=bo_cso_table_186" TargetMode="External"/><Relationship Id="rId732" Type="http://schemas.openxmlformats.org/officeDocument/2006/relationships/hyperlink" Target="https://www.google.com/search?q=the+mummy+tomb+of+the+dragon+emperor+budget&amp;oq=the+mummy+tomb+of+the+dragon+emperor+budget&amp;aqs=chrome..69i57j0i390l3.4832j1j4&amp;sourceid=chrome&amp;ie=UTF-8" TargetMode="External"/><Relationship Id="rId731" Type="http://schemas.openxmlformats.org/officeDocument/2006/relationships/hyperlink" Target="https://www.boxofficemojo.com/year/world/2008/?ref_=bo_cso_table_126" TargetMode="External"/><Relationship Id="rId738" Type="http://schemas.openxmlformats.org/officeDocument/2006/relationships/hyperlink" Target="https://en.wikipedia.org/wiki/The_Perfect_Storm_(film)" TargetMode="External"/><Relationship Id="rId737" Type="http://schemas.openxmlformats.org/officeDocument/2006/relationships/hyperlink" Target="https://www.boxofficemojo.com/year/world/2000/?ref_=bo_cso_table_134" TargetMode="External"/><Relationship Id="rId736" Type="http://schemas.openxmlformats.org/officeDocument/2006/relationships/hyperlink" Target="https://en.wikipedia.org/wiki/The_Passion_of_the_Christ" TargetMode="External"/><Relationship Id="rId735" Type="http://schemas.openxmlformats.org/officeDocument/2006/relationships/hyperlink" Target="https://www.boxofficemojo.com/year/world/2004/?ref_=bo_cso_table_171" TargetMode="External"/><Relationship Id="rId37" Type="http://schemas.openxmlformats.org/officeDocument/2006/relationships/hyperlink" Target="https://en.wikipedia.org/wiki/Armageddon_(1998_film)" TargetMode="External"/><Relationship Id="rId36" Type="http://schemas.openxmlformats.org/officeDocument/2006/relationships/hyperlink" Target="https://www.boxofficemojo.com/year/world/1998/?ref_=bo_cso_table_195" TargetMode="External"/><Relationship Id="rId39" Type="http://schemas.openxmlformats.org/officeDocument/2006/relationships/hyperlink" Target="https://en.wikipedia.org/wiki/As_Good_as_It_Gets" TargetMode="External"/><Relationship Id="rId38" Type="http://schemas.openxmlformats.org/officeDocument/2006/relationships/hyperlink" Target="https://www.boxofficemojo.com/year/world/1997/?ref_=bo_cso_table_163" TargetMode="External"/><Relationship Id="rId730" Type="http://schemas.openxmlformats.org/officeDocument/2006/relationships/hyperlink" Target="https://en.wikipedia.org/wiki/The_Mummy_Returns" TargetMode="External"/><Relationship Id="rId20" Type="http://schemas.openxmlformats.org/officeDocument/2006/relationships/hyperlink" Target="https://en.wikipedia.org/wiki/Aladdin_(1992_Disney_film)" TargetMode="External"/><Relationship Id="rId22" Type="http://schemas.openxmlformats.org/officeDocument/2006/relationships/hyperlink" Target="https://www.boxofficemojo.com/year/world/2019/?ref_=bo_cso_table_125" TargetMode="External"/><Relationship Id="rId21" Type="http://schemas.openxmlformats.org/officeDocument/2006/relationships/hyperlink" Target="https://www.boxofficemojo.com/year/world/2010/?ref_=bo_cso_table_47" TargetMode="External"/><Relationship Id="rId24" Type="http://schemas.openxmlformats.org/officeDocument/2006/relationships/hyperlink" Target="https://www.boxofficemojo.com/year/world/2011/?ref_=bo_cso_table_109" TargetMode="External"/><Relationship Id="rId23" Type="http://schemas.openxmlformats.org/officeDocument/2006/relationships/hyperlink" Target="https://www.boxofficemojo.com/year/world/2007/?ref_=bo_cso_table_187" TargetMode="External"/><Relationship Id="rId525" Type="http://schemas.openxmlformats.org/officeDocument/2006/relationships/hyperlink" Target="https://en.wikipedia.org/wiki/Sherlock_Holmes:_A_Game_of_Shadows" TargetMode="External"/><Relationship Id="rId767" Type="http://schemas.openxmlformats.org/officeDocument/2006/relationships/hyperlink" Target="https://www.boxofficemojo.com/year/world/2010/?ref_=bo_cso_table_108" TargetMode="External"/><Relationship Id="rId524" Type="http://schemas.openxmlformats.org/officeDocument/2006/relationships/hyperlink" Target="https://www.boxofficemojo.com/year/world/2011/?ref_=bo_cso_table_2" TargetMode="External"/><Relationship Id="rId766" Type="http://schemas.openxmlformats.org/officeDocument/2006/relationships/hyperlink" Target="https://en.wikipedia.org/wiki/The_SpongeBob_Movie:_Sponge_Out_of_Water" TargetMode="External"/><Relationship Id="rId523" Type="http://schemas.openxmlformats.org/officeDocument/2006/relationships/hyperlink" Target="https://www.imdb.com/title/tt0988045/" TargetMode="External"/><Relationship Id="rId765" Type="http://schemas.openxmlformats.org/officeDocument/2006/relationships/hyperlink" Target="https://www.boxofficemojo.com/year/world/2015/?ref_=bo_cso_table_143" TargetMode="External"/><Relationship Id="rId522" Type="http://schemas.openxmlformats.org/officeDocument/2006/relationships/hyperlink" Target="https://www.boxofficemojo.com/year/world/2009/?ref_=bo_cso_table_18" TargetMode="External"/><Relationship Id="rId764" Type="http://schemas.openxmlformats.org/officeDocument/2006/relationships/hyperlink" Target="https://en.wikipedia.org/wiki/The_Smurfs_2" TargetMode="External"/><Relationship Id="rId529" Type="http://schemas.openxmlformats.org/officeDocument/2006/relationships/hyperlink" Target="https://en.wikipedia.org/wiki/Shrek_2" TargetMode="External"/><Relationship Id="rId528" Type="http://schemas.openxmlformats.org/officeDocument/2006/relationships/hyperlink" Target="https://www.boxofficemojo.com/year/world/2004/?ref_=bo_cso_table_65" TargetMode="External"/><Relationship Id="rId527" Type="http://schemas.openxmlformats.org/officeDocument/2006/relationships/hyperlink" Target="https://www.nytimes.com/2021/05/18/movies/shrek-20th-anniversary.html" TargetMode="External"/><Relationship Id="rId769" Type="http://schemas.openxmlformats.org/officeDocument/2006/relationships/hyperlink" Target="https://www.boxofficemojo.com/year/world/2013/?ref_=bo_cso_table_123" TargetMode="External"/><Relationship Id="rId526" Type="http://schemas.openxmlformats.org/officeDocument/2006/relationships/hyperlink" Target="https://www.boxofficemojo.com/year/world/2001/?ref_=bo_cso_table_37" TargetMode="External"/><Relationship Id="rId768" Type="http://schemas.openxmlformats.org/officeDocument/2006/relationships/hyperlink" Target="https://en.wikipedia.org/wiki/The_Chronicles_of_Narnia:_The_Voyage_of_the_Dawn_Treader" TargetMode="External"/><Relationship Id="rId26" Type="http://schemas.openxmlformats.org/officeDocument/2006/relationships/hyperlink" Target="https://www.boxofficemojo.com/year/world/2009/?ref_=bo_cso_table_81" TargetMode="External"/><Relationship Id="rId25" Type="http://schemas.openxmlformats.org/officeDocument/2006/relationships/hyperlink" Target="https://en.wikipedia.org/wiki/Alvin_and_the_Chipmunks:_Chipwrecked" TargetMode="External"/><Relationship Id="rId28" Type="http://schemas.openxmlformats.org/officeDocument/2006/relationships/hyperlink" Target="https://en.wikipedia.org/wiki/American_Beauty_(1999_film)" TargetMode="External"/><Relationship Id="rId27" Type="http://schemas.openxmlformats.org/officeDocument/2006/relationships/hyperlink" Target="https://www.boxofficemojo.com/year/world/1999/?ref_=bo_cso_table_78" TargetMode="External"/><Relationship Id="rId521" Type="http://schemas.openxmlformats.org/officeDocument/2006/relationships/hyperlink" Target="https://en.wikipedia.org/wiki/Shazam!_(film)" TargetMode="External"/><Relationship Id="rId763" Type="http://schemas.openxmlformats.org/officeDocument/2006/relationships/hyperlink" Target="https://www.boxofficemojo.com/year/world/2013/?ref_=bo_cso_table_101" TargetMode="External"/><Relationship Id="rId29" Type="http://schemas.openxmlformats.org/officeDocument/2006/relationships/hyperlink" Target="https://www.boxofficemojo.com/year/world/2014/?ref_=bo_cso_table_198" TargetMode="External"/><Relationship Id="rId520" Type="http://schemas.openxmlformats.org/officeDocument/2006/relationships/hyperlink" Target="https://www.boxofficemojo.com/year/world/2019/?ref_=bo_cso_table_185" TargetMode="External"/><Relationship Id="rId762" Type="http://schemas.openxmlformats.org/officeDocument/2006/relationships/hyperlink" Target="https://en.wikipedia.org/wiki/The_Smurfs_(film)" TargetMode="External"/><Relationship Id="rId761" Type="http://schemas.openxmlformats.org/officeDocument/2006/relationships/hyperlink" Target="https://www.boxofficemojo.com/year/world/2011/?ref_=bo_cso_table_190" TargetMode="External"/><Relationship Id="rId760" Type="http://schemas.openxmlformats.org/officeDocument/2006/relationships/hyperlink" Target="https://en.wikipedia.org/wiki/The_Sixth_Sense" TargetMode="External"/><Relationship Id="rId11" Type="http://schemas.openxmlformats.org/officeDocument/2006/relationships/hyperlink" Target="https://www.boxofficemojo.com/year/world/1998/?ref_=bo_cso_table_190" TargetMode="External"/><Relationship Id="rId10" Type="http://schemas.openxmlformats.org/officeDocument/2006/relationships/hyperlink" Target="https://en.wikipedia.org/wiki/A_Beautiful_Mind_(film)" TargetMode="External"/><Relationship Id="rId13" Type="http://schemas.openxmlformats.org/officeDocument/2006/relationships/hyperlink" Target="https://www.boxofficemojo.com/year/world/2009/?ref_=bo_cso_table_142" TargetMode="External"/><Relationship Id="rId12" Type="http://schemas.openxmlformats.org/officeDocument/2006/relationships/hyperlink" Target="https://en.wikipedia.org/wiki/A_Bug%27s_Life" TargetMode="External"/><Relationship Id="rId519" Type="http://schemas.openxmlformats.org/officeDocument/2006/relationships/hyperlink" Target="https://en.wikipedia.org/wiki/Shark_Tale" TargetMode="External"/><Relationship Id="rId514" Type="http://schemas.openxmlformats.org/officeDocument/2006/relationships/hyperlink" Target="https://www.boxofficemojo.com/year/world/2008/?ref_=bo_cso_table_105" TargetMode="External"/><Relationship Id="rId756" Type="http://schemas.openxmlformats.org/officeDocument/2006/relationships/hyperlink" Target="https://en.wikipedia.org/wiki/Fantastic_Beasts:_The_Secrets_of_Dumbledore" TargetMode="External"/><Relationship Id="rId513" Type="http://schemas.openxmlformats.org/officeDocument/2006/relationships/hyperlink" Target="https://en.wikipedia.org/wiki/Seven_(1995_film)" TargetMode="External"/><Relationship Id="rId755" Type="http://schemas.openxmlformats.org/officeDocument/2006/relationships/hyperlink" Target="https://www.boxofficemojo.com/year/world/2022/?ref_=bo_cso_table_124" TargetMode="External"/><Relationship Id="rId512" Type="http://schemas.openxmlformats.org/officeDocument/2006/relationships/hyperlink" Target="https://www.boxofficemojo.com/year/world/1995/?ref_=bo_cso_table_138" TargetMode="External"/><Relationship Id="rId754" Type="http://schemas.openxmlformats.org/officeDocument/2006/relationships/hyperlink" Target="https://en.wikipedia.org/wiki/The_Secret_Life_of_Pets" TargetMode="External"/><Relationship Id="rId511" Type="http://schemas.openxmlformats.org/officeDocument/2006/relationships/hyperlink" Target="https://en.wikipedia.org/wiki/Schindler%27s_List" TargetMode="External"/><Relationship Id="rId753" Type="http://schemas.openxmlformats.org/officeDocument/2006/relationships/hyperlink" Target="https://www.boxofficemojo.com/year/world/2019/?ref_=bo_cso_table_93" TargetMode="External"/><Relationship Id="rId518" Type="http://schemas.openxmlformats.org/officeDocument/2006/relationships/hyperlink" Target="https://www.boxofficemojo.com/year/world/2004/?ref_=bo_cso_table_166" TargetMode="External"/><Relationship Id="rId517" Type="http://schemas.openxmlformats.org/officeDocument/2006/relationships/hyperlink" Target="https://screenrant.com/shang-chi-movie-budget-cost-mcu-comparison/" TargetMode="External"/><Relationship Id="rId759" Type="http://schemas.openxmlformats.org/officeDocument/2006/relationships/hyperlink" Target="https://www.boxofficemojo.com/year/world/1999/?ref_=bo_cso_table_144" TargetMode="External"/><Relationship Id="rId516" Type="http://schemas.openxmlformats.org/officeDocument/2006/relationships/hyperlink" Target="https://www.boxofficemojo.com/year/world/2021/?ref_=bo_cso_table_91" TargetMode="External"/><Relationship Id="rId758" Type="http://schemas.openxmlformats.org/officeDocument/2006/relationships/hyperlink" Target="https://en.wikipedia.org/wiki/The_Simpsons_Movie" TargetMode="External"/><Relationship Id="rId515" Type="http://schemas.openxmlformats.org/officeDocument/2006/relationships/hyperlink" Target="https://en.wikipedia.org/wiki/Sex_and_the_City_(film)" TargetMode="External"/><Relationship Id="rId757" Type="http://schemas.openxmlformats.org/officeDocument/2006/relationships/hyperlink" Target="https://www.boxofficemojo.com/year/world/2007/?ref_=bo_cso_table_9" TargetMode="External"/><Relationship Id="rId15" Type="http://schemas.openxmlformats.org/officeDocument/2006/relationships/hyperlink" Target="https://www.boxofficemojo.com/year/world/2018/?ref_=bo_cso_table_87" TargetMode="External"/><Relationship Id="rId14" Type="http://schemas.openxmlformats.org/officeDocument/2006/relationships/hyperlink" Target="https://www.boxofficemojo.com/year/world/2018/?ref_=bo_cso_table_112" TargetMode="External"/><Relationship Id="rId17" Type="http://schemas.openxmlformats.org/officeDocument/2006/relationships/hyperlink" Target="https://en.wikipedia.org/wiki/Air_Force_One_(film)" TargetMode="External"/><Relationship Id="rId16" Type="http://schemas.openxmlformats.org/officeDocument/2006/relationships/hyperlink" Target="https://www.boxofficemojo.com/year/world/1997/?ref_=bo_cso_table_160" TargetMode="External"/><Relationship Id="rId19" Type="http://schemas.openxmlformats.org/officeDocument/2006/relationships/hyperlink" Target="https://www.boxofficemojo.com/year/world/1992/?ref_=bo_cso_table_27" TargetMode="External"/><Relationship Id="rId510" Type="http://schemas.openxmlformats.org/officeDocument/2006/relationships/hyperlink" Target="https://www.boxofficemojo.com/year/world/1993/?ref_=bo_cso_table_144" TargetMode="External"/><Relationship Id="rId752" Type="http://schemas.openxmlformats.org/officeDocument/2006/relationships/hyperlink" Target="https://www.imdb.com/title/tt2709768/" TargetMode="External"/><Relationship Id="rId18" Type="http://schemas.openxmlformats.org/officeDocument/2006/relationships/hyperlink" Target="https://www.boxofficemojo.com/year/world/2019/?ref_=bo_cso_table_41" TargetMode="External"/><Relationship Id="rId751" Type="http://schemas.openxmlformats.org/officeDocument/2006/relationships/hyperlink" Target="https://www.boxofficemojo.com/year/world/2016/?ref_=bo_cso_table_72" TargetMode="External"/><Relationship Id="rId750" Type="http://schemas.openxmlformats.org/officeDocument/2006/relationships/hyperlink" Target="https://en.wikipedia.org/wiki/The_Rock_(film)" TargetMode="External"/><Relationship Id="rId84" Type="http://schemas.openxmlformats.org/officeDocument/2006/relationships/hyperlink" Target="https://www.boxofficemojo.com/year/world/2018/?ref_=bo_cso_table_59" TargetMode="External"/><Relationship Id="rId83" Type="http://schemas.openxmlformats.org/officeDocument/2006/relationships/hyperlink" Target="https://en.wikipedia.org/wiki/Bruce_Almighty" TargetMode="External"/><Relationship Id="rId86" Type="http://schemas.openxmlformats.org/officeDocument/2006/relationships/hyperlink" Target="https://www.boxofficemojo.com/year/world/2016/?ref_=bo_cso_table_24" TargetMode="External"/><Relationship Id="rId85" Type="http://schemas.openxmlformats.org/officeDocument/2006/relationships/hyperlink" Target="https://www.google.com/search?q=bumblebee+movie+budget&amp;oq=bumblebee+movie+budget&amp;aqs=chrome..69i57j0i390l3.3975j0j4&amp;sourceid=chrome&amp;ie=UTF-8" TargetMode="External"/><Relationship Id="rId88" Type="http://schemas.openxmlformats.org/officeDocument/2006/relationships/hyperlink" Target="https://www.boxofficemojo.com/year/world/2014/?ref_=bo_cso_table_128" TargetMode="External"/><Relationship Id="rId87" Type="http://schemas.openxmlformats.org/officeDocument/2006/relationships/hyperlink" Target="https://www.boxofficemojo.com/year/world/2011/?ref_=bo_cso_table_176" TargetMode="External"/><Relationship Id="rId89" Type="http://schemas.openxmlformats.org/officeDocument/2006/relationships/hyperlink" Target="https://www.boxofficemojo.com/year/world/2019/?ref_=bo_cso_table_28" TargetMode="External"/><Relationship Id="rId709" Type="http://schemas.openxmlformats.org/officeDocument/2006/relationships/hyperlink" Target="https://www.boxofficemojo.com/year/world/1997/?ref_=bo_cso_table_169" TargetMode="External"/><Relationship Id="rId708" Type="http://schemas.openxmlformats.org/officeDocument/2006/relationships/hyperlink" Target="https://en.wikipedia.org/wiki/The_Lorax_(film)" TargetMode="External"/><Relationship Id="rId707" Type="http://schemas.openxmlformats.org/officeDocument/2006/relationships/hyperlink" Target="https://www.boxofficemojo.com/year/world/2012/?ref_=bo_cso_table_99" TargetMode="External"/><Relationship Id="rId706" Type="http://schemas.openxmlformats.org/officeDocument/2006/relationships/hyperlink" Target="https://en.wikipedia.org/wiki/The_Chronicles_of_Narnia:_The_Lion,_the_Witch_and_the_Wardrobe" TargetMode="External"/><Relationship Id="rId80" Type="http://schemas.openxmlformats.org/officeDocument/2006/relationships/hyperlink" Target="https://www.boxofficemojo.com/year/world/2008/?ref_=bo_cso_table_171" TargetMode="External"/><Relationship Id="rId82" Type="http://schemas.openxmlformats.org/officeDocument/2006/relationships/hyperlink" Target="https://www.boxofficemojo.com/year/world/2003/?ref_=bo_cso_table_41" TargetMode="External"/><Relationship Id="rId81" Type="http://schemas.openxmlformats.org/officeDocument/2006/relationships/hyperlink" Target="https://www.boxofficemojo.com/year/world/2012/?ref_=bo_cso_table_7" TargetMode="External"/><Relationship Id="rId701" Type="http://schemas.openxmlformats.org/officeDocument/2006/relationships/hyperlink" Target="https://www.boxofficemojo.com/year/world/2019/?ref_=bo_cso_table_8" TargetMode="External"/><Relationship Id="rId700" Type="http://schemas.openxmlformats.org/officeDocument/2006/relationships/hyperlink" Target="https://en.wikipedia.org/wiki/The_Lego_Movie" TargetMode="External"/><Relationship Id="rId705" Type="http://schemas.openxmlformats.org/officeDocument/2006/relationships/hyperlink" Target="https://www.boxofficemojo.com/year/world/2005/?ref_=bo_cso_table_121" TargetMode="External"/><Relationship Id="rId704" Type="http://schemas.openxmlformats.org/officeDocument/2006/relationships/hyperlink" Target="https://en.wikipedia.org/wiki/The_Lion_King" TargetMode="External"/><Relationship Id="rId703" Type="http://schemas.openxmlformats.org/officeDocument/2006/relationships/hyperlink" Target="https://www.boxofficemojo.com/year/world/1994/?ref_=bo_cso_table_39" TargetMode="External"/><Relationship Id="rId702" Type="http://schemas.openxmlformats.org/officeDocument/2006/relationships/hyperlink" Target="https://en.wikipedia.org/wiki/The_Lion_King_(2019_film)" TargetMode="External"/><Relationship Id="rId73" Type="http://schemas.openxmlformats.org/officeDocument/2006/relationships/hyperlink" Target="https://www.boxofficemojo.com/year/world/2018/?ref_=bo_cso_table_14" TargetMode="External"/><Relationship Id="rId72" Type="http://schemas.openxmlformats.org/officeDocument/2006/relationships/hyperlink" Target="https://en.wikipedia.org/wiki/Black_Adam_(film)" TargetMode="External"/><Relationship Id="rId75" Type="http://schemas.openxmlformats.org/officeDocument/2006/relationships/hyperlink" Target="https://boundingintocomics.com/2022/12/14/rumor-black-panther-wakanda-forever-needs-a-box-office-total-of-1-billion-to-break-even/" TargetMode="External"/><Relationship Id="rId74" Type="http://schemas.openxmlformats.org/officeDocument/2006/relationships/hyperlink" Target="https://www.boxofficemojo.com/year/world/2022/?ref_=bo_cso_table_143" TargetMode="External"/><Relationship Id="rId77" Type="http://schemas.openxmlformats.org/officeDocument/2006/relationships/hyperlink" Target="https://www.boxofficemojo.com/year/world/2021/?ref_=bo_cso_table_158" TargetMode="External"/><Relationship Id="rId76" Type="http://schemas.openxmlformats.org/officeDocument/2006/relationships/hyperlink" Target="https://www.boxofficemojo.com/year/world/2010/?ref_=bo_cso_table_133" TargetMode="External"/><Relationship Id="rId79" Type="http://schemas.openxmlformats.org/officeDocument/2006/relationships/hyperlink" Target="https://www.boxofficemojo.com/year/world/2018/?ref_=bo_cso_table_66" TargetMode="External"/><Relationship Id="rId78" Type="http://schemas.openxmlformats.org/officeDocument/2006/relationships/hyperlink" Target="https://en.wikipedia.org/wiki/Black_Widow_(2021_film)" TargetMode="External"/><Relationship Id="rId71" Type="http://schemas.openxmlformats.org/officeDocument/2006/relationships/hyperlink" Target="https://www.boxofficemojo.com/year/world/2022/?ref_=bo_cso_table_162" TargetMode="External"/><Relationship Id="rId70" Type="http://schemas.openxmlformats.org/officeDocument/2006/relationships/hyperlink" Target="https://www.boxofficemojo.com/year/world/2014/?ref_=bo_cso_table_150" TargetMode="External"/><Relationship Id="rId62" Type="http://schemas.openxmlformats.org/officeDocument/2006/relationships/hyperlink" Target="https://www.boxofficemojo.com/year/world/1995/?ref_=bo_cso_table_116" TargetMode="External"/><Relationship Id="rId61" Type="http://schemas.openxmlformats.org/officeDocument/2006/relationships/hyperlink" Target="https://www.imdb.com/title/tt0372784/" TargetMode="External"/><Relationship Id="rId64" Type="http://schemas.openxmlformats.org/officeDocument/2006/relationships/hyperlink" Target="https://www.boxofficemojo.com/year/world/2016/?ref_=bo_cso_table_77" TargetMode="External"/><Relationship Id="rId63" Type="http://schemas.openxmlformats.org/officeDocument/2006/relationships/hyperlink" Target="https://en.wikipedia.org/wiki/Batman_Forever" TargetMode="External"/><Relationship Id="rId66" Type="http://schemas.openxmlformats.org/officeDocument/2006/relationships/hyperlink" Target="https://www.boxofficemojo.com/year/world/1991/?ref_=bo_cso_table_101" TargetMode="External"/><Relationship Id="rId65" Type="http://schemas.openxmlformats.org/officeDocument/2006/relationships/hyperlink" Target="https://www.boxofficemojo.com/year/world/2017/?ref_=bo_cso_table_18" TargetMode="External"/><Relationship Id="rId68" Type="http://schemas.openxmlformats.org/officeDocument/2006/relationships/hyperlink" Target="https://www.boxofficemojo.com/year/world/1984/?ref_=bo_cso_table_158" TargetMode="External"/><Relationship Id="rId67" Type="http://schemas.openxmlformats.org/officeDocument/2006/relationships/hyperlink" Target="https://en.wikipedia.org/wiki/Beauty_and_the_Beast_(1991_film)" TargetMode="External"/><Relationship Id="rId729" Type="http://schemas.openxmlformats.org/officeDocument/2006/relationships/hyperlink" Target="https://www.boxofficemojo.com/year/world/2001/?ref_=bo_cso_table_80" TargetMode="External"/><Relationship Id="rId728" Type="http://schemas.openxmlformats.org/officeDocument/2006/relationships/hyperlink" Target="https://en.wikipedia.org/wiki/The_Mummy_(1999_film)" TargetMode="External"/><Relationship Id="rId60" Type="http://schemas.openxmlformats.org/officeDocument/2006/relationships/hyperlink" Target="https://www.boxofficemojo.com/year/world/2005/?ref_=bo_cso_table_169" TargetMode="External"/><Relationship Id="rId723" Type="http://schemas.openxmlformats.org/officeDocument/2006/relationships/hyperlink" Target="https://www.boxofficemojo.com/year/world/2018/?ref_=bo_cso_table_11" TargetMode="External"/><Relationship Id="rId722" Type="http://schemas.openxmlformats.org/officeDocument/2006/relationships/hyperlink" Target="https://en.wikipedia.org/wiki/The_Maze_Runner_(film)" TargetMode="External"/><Relationship Id="rId721" Type="http://schemas.openxmlformats.org/officeDocument/2006/relationships/hyperlink" Target="https://www.boxofficemojo.com/year/world/2014/?ref_=bo_cso_table_100" TargetMode="External"/><Relationship Id="rId720" Type="http://schemas.openxmlformats.org/officeDocument/2006/relationships/hyperlink" Target="https://en.wikipedia.org/wiki/The_Matrix_Revolutions" TargetMode="External"/><Relationship Id="rId727" Type="http://schemas.openxmlformats.org/officeDocument/2006/relationships/hyperlink" Target="https://www.boxofficemojo.com/year/world/2017/?ref_=bo_cso_table_117" TargetMode="External"/><Relationship Id="rId726" Type="http://schemas.openxmlformats.org/officeDocument/2006/relationships/hyperlink" Target="https://en.wikipedia.org/wiki/The_Mummy_(1999_film)" TargetMode="External"/><Relationship Id="rId725" Type="http://schemas.openxmlformats.org/officeDocument/2006/relationships/hyperlink" Target="https://www.boxofficemojo.com/year/world/1999/?ref_=bo_cso_table_107" TargetMode="External"/><Relationship Id="rId724" Type="http://schemas.openxmlformats.org/officeDocument/2006/relationships/hyperlink" Target="https://en.wikipedia.org/wiki/The_Meg" TargetMode="External"/><Relationship Id="rId69" Type="http://schemas.openxmlformats.org/officeDocument/2006/relationships/hyperlink" Target="https://en.wikipedia.org/wiki/Beverly_Hills_Cop" TargetMode="External"/><Relationship Id="rId51" Type="http://schemas.openxmlformats.org/officeDocument/2006/relationships/hyperlink" Target="https://en.wikipedia.org/wiki/Back_to_the_Future" TargetMode="External"/><Relationship Id="rId50" Type="http://schemas.openxmlformats.org/officeDocument/2006/relationships/hyperlink" Target="https://www.boxofficemojo.com/year/world/1985/?ref_=bo_cso_table_154" TargetMode="External"/><Relationship Id="rId53" Type="http://schemas.openxmlformats.org/officeDocument/2006/relationships/hyperlink" Target="https://en.wikipedia.org/wiki/Back_to_the_Future_Part_II" TargetMode="External"/><Relationship Id="rId52" Type="http://schemas.openxmlformats.org/officeDocument/2006/relationships/hyperlink" Target="https://www.boxofficemojo.com/year/world/1989/?ref_=bo_cso_table_127" TargetMode="External"/><Relationship Id="rId55" Type="http://schemas.openxmlformats.org/officeDocument/2006/relationships/hyperlink" Target="https://en.wikipedia.org/wiki/Bad_Boys_for_Life" TargetMode="External"/><Relationship Id="rId54" Type="http://schemas.openxmlformats.org/officeDocument/2006/relationships/hyperlink" Target="https://www.boxofficemojo.com/year/world/2020/?ref_=bo_cso_table_99" TargetMode="External"/><Relationship Id="rId57" Type="http://schemas.openxmlformats.org/officeDocument/2006/relationships/hyperlink" Target="https://en.wikipedia.org/wiki/Basic_Instinct" TargetMode="External"/><Relationship Id="rId56" Type="http://schemas.openxmlformats.org/officeDocument/2006/relationships/hyperlink" Target="https://www.boxofficemojo.com/year/world/1992/?ref_=bo_cso_table_85" TargetMode="External"/><Relationship Id="rId719" Type="http://schemas.openxmlformats.org/officeDocument/2006/relationships/hyperlink" Target="https://www.boxofficemojo.com/year/world/2003/?ref_=bo_cso_table_97" TargetMode="External"/><Relationship Id="rId718" Type="http://schemas.openxmlformats.org/officeDocument/2006/relationships/hyperlink" Target="https://en.wikipedia.org/wiki/The_Matrix_Reloaded" TargetMode="External"/><Relationship Id="rId717" Type="http://schemas.openxmlformats.org/officeDocument/2006/relationships/hyperlink" Target="https://www.boxofficemojo.com/year/world/2003/?ref_=bo_cso_table_123" TargetMode="External"/><Relationship Id="rId712" Type="http://schemas.openxmlformats.org/officeDocument/2006/relationships/hyperlink" Target="https://en.wikipedia.org/wiki/The_Martian_(film)" TargetMode="External"/><Relationship Id="rId711" Type="http://schemas.openxmlformats.org/officeDocument/2006/relationships/hyperlink" Target="https://www.boxofficemojo.com/year/world/2015/?ref_=bo_cso_table_160" TargetMode="External"/><Relationship Id="rId710" Type="http://schemas.openxmlformats.org/officeDocument/2006/relationships/hyperlink" Target="https://en.wikipedia.org/wiki/The_Lost_World:_Jurassic_Park" TargetMode="External"/><Relationship Id="rId716" Type="http://schemas.openxmlformats.org/officeDocument/2006/relationships/hyperlink" Target="https://en.wikipedia.org/wiki/The_Matrix" TargetMode="External"/><Relationship Id="rId715" Type="http://schemas.openxmlformats.org/officeDocument/2006/relationships/hyperlink" Target="https://www.boxofficemojo.com/year/world/1999/?ref_=bo_cso_table_61" TargetMode="External"/><Relationship Id="rId714" Type="http://schemas.openxmlformats.org/officeDocument/2006/relationships/hyperlink" Target="https://en.wikipedia.org/wiki/The_Mask_(1994_film)" TargetMode="External"/><Relationship Id="rId713" Type="http://schemas.openxmlformats.org/officeDocument/2006/relationships/hyperlink" Target="https://www.boxofficemojo.com/year/world/1994/?ref_=bo_cso_table_93" TargetMode="External"/><Relationship Id="rId59" Type="http://schemas.openxmlformats.org/officeDocument/2006/relationships/hyperlink" Target="https://en.wikipedia.org/wiki/Batman_(1989_film)" TargetMode="External"/><Relationship Id="rId58" Type="http://schemas.openxmlformats.org/officeDocument/2006/relationships/hyperlink" Target="https://www.boxofficemojo.com/year/world/1989/?ref_=bo_cso_table_113" TargetMode="External"/><Relationship Id="rId590" Type="http://schemas.openxmlformats.org/officeDocument/2006/relationships/hyperlink" Target="https://www.boxofficemojo.com/year/world/1999/?ref_=bo_cso_table_77" TargetMode="External"/><Relationship Id="rId107" Type="http://schemas.openxmlformats.org/officeDocument/2006/relationships/hyperlink" Target="https://www.boxofficemojo.com/year/world/2017/?ref_=bo_cso_table_94" TargetMode="External"/><Relationship Id="rId349" Type="http://schemas.openxmlformats.org/officeDocument/2006/relationships/hyperlink" Target="https://www.imdb.com/title/tt5028340/" TargetMode="External"/><Relationship Id="rId106" Type="http://schemas.openxmlformats.org/officeDocument/2006/relationships/hyperlink" Target="https://www.boxofficemojo.com/year/world/2010/?ref_=bo_cso_table_34" TargetMode="External"/><Relationship Id="rId348" Type="http://schemas.openxmlformats.org/officeDocument/2006/relationships/hyperlink" Target="https://www.boxofficemojo.com/year/world/2018/?ref_=bo_cso_table_97" TargetMode="External"/><Relationship Id="rId105" Type="http://schemas.openxmlformats.org/officeDocument/2006/relationships/hyperlink" Target="https://en.wikipedia.org/wiki/Cinderella_(2015_American_film)" TargetMode="External"/><Relationship Id="rId347" Type="http://schemas.openxmlformats.org/officeDocument/2006/relationships/hyperlink" Target="https://en.wikipedia.org/wiki/Man_of_Steel_(film)" TargetMode="External"/><Relationship Id="rId589" Type="http://schemas.openxmlformats.org/officeDocument/2006/relationships/hyperlink" Target="https://mint.intuit.com/blog/trends/the-top-ten-most-expensive-movies-ever-made-0313/" TargetMode="External"/><Relationship Id="rId104" Type="http://schemas.openxmlformats.org/officeDocument/2006/relationships/hyperlink" Target="https://www.boxofficemojo.com/year/world/2015/?ref_=bo_cso_table_4" TargetMode="External"/><Relationship Id="rId346" Type="http://schemas.openxmlformats.org/officeDocument/2006/relationships/hyperlink" Target="https://www.boxofficemojo.com/year/world/2013/?ref_=bo_cso_table_145" TargetMode="External"/><Relationship Id="rId588" Type="http://schemas.openxmlformats.org/officeDocument/2006/relationships/hyperlink" Target="https://www.boxofficemojo.com/year/world/2010/?ref_=bo_cso_table_177" TargetMode="External"/><Relationship Id="rId109" Type="http://schemas.openxmlformats.org/officeDocument/2006/relationships/hyperlink" Target="https://www.boxofficemojo.com/year/world/1986/?ref_=bo_cso_table_136" TargetMode="External"/><Relationship Id="rId108" Type="http://schemas.openxmlformats.org/officeDocument/2006/relationships/hyperlink" Target="https://en.wikipedia.org/wiki/Coco_(2017_film)" TargetMode="External"/><Relationship Id="rId341" Type="http://schemas.openxmlformats.org/officeDocument/2006/relationships/hyperlink" Target="https://en.wikipedia.org/wiki/Maleficent_(film)" TargetMode="External"/><Relationship Id="rId583" Type="http://schemas.openxmlformats.org/officeDocument/2006/relationships/hyperlink" Target="https://en.wikipedia.org/wiki/Superman_Returns" TargetMode="External"/><Relationship Id="rId340" Type="http://schemas.openxmlformats.org/officeDocument/2006/relationships/hyperlink" Target="https://www.boxofficemojo.com/year/world/2019/?ref_=bo_cso_table_35" TargetMode="External"/><Relationship Id="rId582" Type="http://schemas.openxmlformats.org/officeDocument/2006/relationships/hyperlink" Target="https://www.boxofficemojo.com/year/world/2006/?ref_=bo_cso_table_140" TargetMode="External"/><Relationship Id="rId581" Type="http://schemas.openxmlformats.org/officeDocument/2006/relationships/hyperlink" Target="https://en.wikipedia.org/wiki/Suicide_Squad_(film)" TargetMode="External"/><Relationship Id="rId580" Type="http://schemas.openxmlformats.org/officeDocument/2006/relationships/hyperlink" Target="https://www.boxofficemojo.com/year/world/2016/?ref_=bo_cso_table_119" TargetMode="External"/><Relationship Id="rId103" Type="http://schemas.openxmlformats.org/officeDocument/2006/relationships/hyperlink" Target="https://en.wikipedia.org/wiki/Chicken_Little_(2005_film)" TargetMode="External"/><Relationship Id="rId345" Type="http://schemas.openxmlformats.org/officeDocument/2006/relationships/hyperlink" Target="https://en.wikipedia.org/wiki/Mamma_Mia!_Here_We_Go_Again" TargetMode="External"/><Relationship Id="rId587" Type="http://schemas.openxmlformats.org/officeDocument/2006/relationships/hyperlink" Target="https://en.wikipedia.org/wiki/Taken_3" TargetMode="External"/><Relationship Id="rId102" Type="http://schemas.openxmlformats.org/officeDocument/2006/relationships/hyperlink" Target="https://www.boxofficemojo.com/year/world/2005/?ref_=bo_cso_table_162" TargetMode="External"/><Relationship Id="rId344" Type="http://schemas.openxmlformats.org/officeDocument/2006/relationships/hyperlink" Target="https://www.boxofficemojo.com/year/world/2018/?ref_=bo_cso_table_130" TargetMode="External"/><Relationship Id="rId586" Type="http://schemas.openxmlformats.org/officeDocument/2006/relationships/hyperlink" Target="https://www.boxofficemojo.com/year/world/2015/?ref_=bo_cso_table_140" TargetMode="External"/><Relationship Id="rId101" Type="http://schemas.openxmlformats.org/officeDocument/2006/relationships/hyperlink" Target="https://en.wikipedia.org/wiki/Charlie_and_the_Chocolate_Factory_(film)" TargetMode="External"/><Relationship Id="rId343" Type="http://schemas.openxmlformats.org/officeDocument/2006/relationships/hyperlink" Target="https://en.wikipedia.org/wiki/Mamma_Mia!_(film)" TargetMode="External"/><Relationship Id="rId585" Type="http://schemas.openxmlformats.org/officeDocument/2006/relationships/hyperlink" Target="https://en.wikipedia.org/wiki/Taken_2" TargetMode="External"/><Relationship Id="rId100" Type="http://schemas.openxmlformats.org/officeDocument/2006/relationships/hyperlink" Target="https://www.boxofficemojo.com/year/world/2005/?ref_=bo_cso_table_49" TargetMode="External"/><Relationship Id="rId342" Type="http://schemas.openxmlformats.org/officeDocument/2006/relationships/hyperlink" Target="https://www.boxofficemojo.com/year/world/2008/?ref_=bo_cso_table_172" TargetMode="External"/><Relationship Id="rId584" Type="http://schemas.openxmlformats.org/officeDocument/2006/relationships/hyperlink" Target="https://www.boxofficemojo.com/year/world/2012/?ref_=bo_cso_table_164" TargetMode="External"/><Relationship Id="rId338" Type="http://schemas.openxmlformats.org/officeDocument/2006/relationships/hyperlink" Target="https://www.boxofficemojo.com/year/world/2014/?ref_=bo_cso_table_114" TargetMode="External"/><Relationship Id="rId337" Type="http://schemas.openxmlformats.org/officeDocument/2006/relationships/hyperlink" Target="https://en.wikipedia.org/wiki/Madagascar_3:_Europe%27s_Most_Wanted" TargetMode="External"/><Relationship Id="rId579" Type="http://schemas.openxmlformats.org/officeDocument/2006/relationships/hyperlink" Target="https://www.statista.com/statistics/311356/star-wars-production-costs-box-office-revenue/" TargetMode="External"/><Relationship Id="rId336" Type="http://schemas.openxmlformats.org/officeDocument/2006/relationships/hyperlink" Target="https://www.boxofficemojo.com/year/world/2012/?ref_=bo_cso_table_118" TargetMode="External"/><Relationship Id="rId578" Type="http://schemas.openxmlformats.org/officeDocument/2006/relationships/hyperlink" Target="https://www.boxofficemojo.com/year/world/1977/?ref_=bo_cso_table_106" TargetMode="External"/><Relationship Id="rId335" Type="http://schemas.openxmlformats.org/officeDocument/2006/relationships/hyperlink" Target="https://en.wikipedia.org/wiki/Madagascar:_Escape_2_Africa" TargetMode="External"/><Relationship Id="rId577" Type="http://schemas.openxmlformats.org/officeDocument/2006/relationships/hyperlink" Target="https://en.wikipedia.org/wiki/Star_Trek_Into_Darkness" TargetMode="External"/><Relationship Id="rId339" Type="http://schemas.openxmlformats.org/officeDocument/2006/relationships/hyperlink" Target="https://en.wikipedia.org/wiki/Maleficent_(film)" TargetMode="External"/><Relationship Id="rId330" Type="http://schemas.openxmlformats.org/officeDocument/2006/relationships/hyperlink" Target="https://www.boxofficemojo.com/year/world/2015/?ref_=bo_cso_table_144" TargetMode="External"/><Relationship Id="rId572" Type="http://schemas.openxmlformats.org/officeDocument/2006/relationships/hyperlink" Target="https://www.boxofficemojo.com/year/world/2009/?ref_=bo_cso_table_149" TargetMode="External"/><Relationship Id="rId571" Type="http://schemas.openxmlformats.org/officeDocument/2006/relationships/hyperlink" Target="https://en.wikipedia.org/wiki/Spirited_Away" TargetMode="External"/><Relationship Id="rId570" Type="http://schemas.openxmlformats.org/officeDocument/2006/relationships/hyperlink" Target="https://www.boxofficemojo.com/year/world/2001/?ref_=bo_cso_table_79" TargetMode="External"/><Relationship Id="rId334" Type="http://schemas.openxmlformats.org/officeDocument/2006/relationships/hyperlink" Target="https://www.boxofficemojo.com/year/world/2008/?ref_=bo_cso_table_175" TargetMode="External"/><Relationship Id="rId576" Type="http://schemas.openxmlformats.org/officeDocument/2006/relationships/hyperlink" Target="https://www.boxofficemojo.com/year/world/2013/?ref_=bo_cso_table_60" TargetMode="External"/><Relationship Id="rId333" Type="http://schemas.openxmlformats.org/officeDocument/2006/relationships/hyperlink" Target="https://www.google.com/search?q=madagascar+movie+budget&amp;oq=madagascar+movie+budget&amp;aqs=chrome..69i57j0i15i22i30j0i390l2.3457j0j4&amp;sourceid=chrome&amp;ie=UTF-8" TargetMode="External"/><Relationship Id="rId575" Type="http://schemas.openxmlformats.org/officeDocument/2006/relationships/hyperlink" Target="https://en.wikipedia.org/wiki/Star_Trek_Beyond" TargetMode="External"/><Relationship Id="rId332" Type="http://schemas.openxmlformats.org/officeDocument/2006/relationships/hyperlink" Target="https://www.boxofficemojo.com/year/world/2005/?ref_=bo_cso_table_5" TargetMode="External"/><Relationship Id="rId574" Type="http://schemas.openxmlformats.org/officeDocument/2006/relationships/hyperlink" Target="https://www.boxofficemojo.com/year/world/2016/?ref_=bo_cso_table_108" TargetMode="External"/><Relationship Id="rId331" Type="http://schemas.openxmlformats.org/officeDocument/2006/relationships/hyperlink" Target="https://en.wikipedia.org/wiki/Mad_Max:_Fury_Road" TargetMode="External"/><Relationship Id="rId573" Type="http://schemas.openxmlformats.org/officeDocument/2006/relationships/hyperlink" Target="https://en.wikipedia.org/wiki/Star_Trek_(film)" TargetMode="External"/><Relationship Id="rId370" Type="http://schemas.openxmlformats.org/officeDocument/2006/relationships/hyperlink" Target="https://www.boxofficemojo.com/year/world/2015/?ref_=bo_cso_table_23" TargetMode="External"/><Relationship Id="rId129" Type="http://schemas.openxmlformats.org/officeDocument/2006/relationships/hyperlink" Target="https://www.boxofficemojo.com/year/world/2022/?ref_=bo_cso_table_59" TargetMode="External"/><Relationship Id="rId128" Type="http://schemas.openxmlformats.org/officeDocument/2006/relationships/hyperlink" Target="https://www.boxofficemojo.com/year/world/2016/?ref_=bo_cso_table_142" TargetMode="External"/><Relationship Id="rId127" Type="http://schemas.openxmlformats.org/officeDocument/2006/relationships/hyperlink" Target="https://www.boxofficemojo.com/year/world/2012/?ref_=bo_cso_table_100" TargetMode="External"/><Relationship Id="rId369" Type="http://schemas.openxmlformats.org/officeDocument/2006/relationships/hyperlink" Target="https://en.wikipedia.org/wiki/Mission:_Impossible_%E2%80%93_Rogue_Nation" TargetMode="External"/><Relationship Id="rId126" Type="http://schemas.openxmlformats.org/officeDocument/2006/relationships/hyperlink" Target="https://en.wikipedia.org/wiki/Dinosaur_(2000_film)" TargetMode="External"/><Relationship Id="rId368" Type="http://schemas.openxmlformats.org/officeDocument/2006/relationships/hyperlink" Target="https://www.boxofficemojo.com/year/world/2015/?ref_=bo_cso_table_140" TargetMode="External"/><Relationship Id="rId121" Type="http://schemas.openxmlformats.org/officeDocument/2006/relationships/hyperlink" Target="https://www.boxofficemojo.com/year/world/2002/?ref_=bo_cso_table_92" TargetMode="External"/><Relationship Id="rId363" Type="http://schemas.openxmlformats.org/officeDocument/2006/relationships/hyperlink" Target="https://en.wikipedia.org/wiki/Men_in_Black_II" TargetMode="External"/><Relationship Id="rId120" Type="http://schemas.openxmlformats.org/officeDocument/2006/relationships/hyperlink" Target="https://www.boxofficemojo.com/year/world/2017/?ref_=bo_cso_table_44" TargetMode="External"/><Relationship Id="rId362" Type="http://schemas.openxmlformats.org/officeDocument/2006/relationships/hyperlink" Target="https://www.boxofficemojo.com/year/world/2002/?ref_=bo_cso_table_78" TargetMode="External"/><Relationship Id="rId361" Type="http://schemas.openxmlformats.org/officeDocument/2006/relationships/hyperlink" Target="https://en.wikipedia.org/wiki/Men_in_Black_3" TargetMode="External"/><Relationship Id="rId360" Type="http://schemas.openxmlformats.org/officeDocument/2006/relationships/hyperlink" Target="https://www.boxofficemojo.com/year/world/2012/?ref_=bo_cso_table_153" TargetMode="External"/><Relationship Id="rId125" Type="http://schemas.openxmlformats.org/officeDocument/2006/relationships/hyperlink" Target="https://www.boxofficemojo.com/year/world/2000/?ref_=bo_cso_table_96" TargetMode="External"/><Relationship Id="rId367" Type="http://schemas.openxmlformats.org/officeDocument/2006/relationships/hyperlink" Target="https://en.wikipedia.org/wiki/Mission:_Impossible_%E2%80%93_Ghost_Protocol" TargetMode="External"/><Relationship Id="rId124" Type="http://schemas.openxmlformats.org/officeDocument/2006/relationships/hyperlink" Target="https://www.imdb.com/title/tt0112864/" TargetMode="External"/><Relationship Id="rId366" Type="http://schemas.openxmlformats.org/officeDocument/2006/relationships/hyperlink" Target="https://www.boxofficemojo.com/year/world/2011/?ref_=bo_cso_table_137" TargetMode="External"/><Relationship Id="rId123" Type="http://schemas.openxmlformats.org/officeDocument/2006/relationships/hyperlink" Target="https://www.boxofficemojo.com/year/world/1995/?ref_=bo_cso_table_184" TargetMode="External"/><Relationship Id="rId365" Type="http://schemas.openxmlformats.org/officeDocument/2006/relationships/hyperlink" Target="https://en.wikipedia.org/wiki/Mission:_Impossible_%E2%80%93_Fallout" TargetMode="External"/><Relationship Id="rId122" Type="http://schemas.openxmlformats.org/officeDocument/2006/relationships/hyperlink" Target="https://en.wikipedia.org/wiki/Die_Another_Day" TargetMode="External"/><Relationship Id="rId364" Type="http://schemas.openxmlformats.org/officeDocument/2006/relationships/hyperlink" Target="https://www.boxofficemojo.com/year/world/2018/?ref_=bo_cso_table_99" TargetMode="External"/><Relationship Id="rId95" Type="http://schemas.openxmlformats.org/officeDocument/2006/relationships/hyperlink" Target="https://www.imdb.com/title/tt0381061/" TargetMode="External"/><Relationship Id="rId94" Type="http://schemas.openxmlformats.org/officeDocument/2006/relationships/hyperlink" Target="https://www.boxofficemojo.com/year/world/2006/?ref_=bo_cso_table_170" TargetMode="External"/><Relationship Id="rId97" Type="http://schemas.openxmlformats.org/officeDocument/2006/relationships/hyperlink" Target="https://en.wikipedia.org/wiki/Cast_Away" TargetMode="External"/><Relationship Id="rId96" Type="http://schemas.openxmlformats.org/officeDocument/2006/relationships/hyperlink" Target="https://www.boxofficemojo.com/year/world/2000/?ref_=bo_cso_table_94" TargetMode="External"/><Relationship Id="rId99" Type="http://schemas.openxmlformats.org/officeDocument/2006/relationships/hyperlink" Target="https://www.google.com/search?q=Catch+Me+If+You+Can+budget&amp;oq=catch+me+&amp;aqs=chrome.0.69i59j46i512j69i57j46i433i512j46i512l2j0i512j46i512j46i131i433i512j0i271.1930j0j4&amp;sourceid=chrome&amp;ie=UTF-8" TargetMode="External"/><Relationship Id="rId98" Type="http://schemas.openxmlformats.org/officeDocument/2006/relationships/hyperlink" Target="https://www.boxofficemojo.com/year/world/2002/?ref_=bo_cso_table_90" TargetMode="External"/><Relationship Id="rId91" Type="http://schemas.openxmlformats.org/officeDocument/2006/relationships/hyperlink" Target="https://en.wikipedia.org/wiki/Cars_(film)" TargetMode="External"/><Relationship Id="rId90" Type="http://schemas.openxmlformats.org/officeDocument/2006/relationships/hyperlink" Target="https://www.boxofficemojo.com/year/world/2006/?ref_=bo_cso_table_64" TargetMode="External"/><Relationship Id="rId93" Type="http://schemas.openxmlformats.org/officeDocument/2006/relationships/hyperlink" Target="https://www.boxofficemojo.com/year/world/2017/?ref_=bo_cso_table_153" TargetMode="External"/><Relationship Id="rId92" Type="http://schemas.openxmlformats.org/officeDocument/2006/relationships/hyperlink" Target="https://www.boxofficemojo.com/year/world/2011/?ref_=bo_cso_table_191" TargetMode="External"/><Relationship Id="rId118" Type="http://schemas.openxmlformats.org/officeDocument/2006/relationships/hyperlink" Target="https://www.boxofficemojo.com/year/world/2010/?ref_=bo_cso_table_3" TargetMode="External"/><Relationship Id="rId117" Type="http://schemas.openxmlformats.org/officeDocument/2006/relationships/hyperlink" Target="https://en.wikipedia.org/wiki/Deep_Impact_(film)" TargetMode="External"/><Relationship Id="rId359" Type="http://schemas.openxmlformats.org/officeDocument/2006/relationships/hyperlink" Target="https://en.wikipedia.org/wiki/Men_in_Black_(1997_film)" TargetMode="External"/><Relationship Id="rId116" Type="http://schemas.openxmlformats.org/officeDocument/2006/relationships/hyperlink" Target="https://www.boxofficemojo.com/year/world/1998/?ref_=bo_cso_table_98" TargetMode="External"/><Relationship Id="rId358" Type="http://schemas.openxmlformats.org/officeDocument/2006/relationships/hyperlink" Target="https://www.boxofficemojo.com/year/world/1997/?ref_=bo_cso_table_179" TargetMode="External"/><Relationship Id="rId115" Type="http://schemas.openxmlformats.org/officeDocument/2006/relationships/hyperlink" Target="https://www.boxofficemojo.com/year/world/2018/?ref_=bo_cso_table_104" TargetMode="External"/><Relationship Id="rId357" Type="http://schemas.openxmlformats.org/officeDocument/2006/relationships/hyperlink" Target="https://en.wikipedia.org/wiki/Megamind" TargetMode="External"/><Relationship Id="rId599" Type="http://schemas.openxmlformats.org/officeDocument/2006/relationships/hyperlink" Target="https://en.wikipedia.org/wiki/Terminator_2:_Judgment_Day" TargetMode="External"/><Relationship Id="rId119" Type="http://schemas.openxmlformats.org/officeDocument/2006/relationships/hyperlink" Target="https://www.boxofficemojo.com/year/world/2013/?ref_=bo_cso_table_53" TargetMode="External"/><Relationship Id="rId110" Type="http://schemas.openxmlformats.org/officeDocument/2006/relationships/hyperlink" Target="https://en.wikipedia.org/wiki/Crocodile_Dundee" TargetMode="External"/><Relationship Id="rId352" Type="http://schemas.openxmlformats.org/officeDocument/2006/relationships/hyperlink" Target="https://www.boxofficemojo.com/year/world/2004/?ref_=bo_cso_table_19" TargetMode="External"/><Relationship Id="rId594" Type="http://schemas.openxmlformats.org/officeDocument/2006/relationships/hyperlink" Target="https://www.boxofficemojo.com/year/world/2014/?ref_=bo_cso_table_40" TargetMode="External"/><Relationship Id="rId351" Type="http://schemas.openxmlformats.org/officeDocument/2006/relationships/hyperlink" Target="https://en.wikipedia.org/wiki/Maze_Runner:_The_Scorch_Trials" TargetMode="External"/><Relationship Id="rId593" Type="http://schemas.openxmlformats.org/officeDocument/2006/relationships/hyperlink" Target="https://en.wikipedia.org/wiki/Ted_(film)" TargetMode="External"/><Relationship Id="rId350" Type="http://schemas.openxmlformats.org/officeDocument/2006/relationships/hyperlink" Target="https://www.boxofficemojo.com/year/world/2015/?ref_=bo_cso_table_165" TargetMode="External"/><Relationship Id="rId592" Type="http://schemas.openxmlformats.org/officeDocument/2006/relationships/hyperlink" Target="https://www.boxofficemojo.com/year/world/2012/?ref_=bo_cso_table_197" TargetMode="External"/><Relationship Id="rId591" Type="http://schemas.openxmlformats.org/officeDocument/2006/relationships/hyperlink" Target="https://simple.wikipedia.org/wiki/Tarzan_(1999_movie)" TargetMode="External"/><Relationship Id="rId114" Type="http://schemas.openxmlformats.org/officeDocument/2006/relationships/hyperlink" Target="https://www.boxofficemojo.com/year/world/2016/?ref_=bo_cso_table_105" TargetMode="External"/><Relationship Id="rId356" Type="http://schemas.openxmlformats.org/officeDocument/2006/relationships/hyperlink" Target="https://www.boxofficemojo.com/year/world/2010/?ref_=bo_cso_table_145" TargetMode="External"/><Relationship Id="rId598" Type="http://schemas.openxmlformats.org/officeDocument/2006/relationships/hyperlink" Target="https://www.boxofficemojo.com/year/world/1991/?ref_=bo_cso_table_22" TargetMode="External"/><Relationship Id="rId113" Type="http://schemas.openxmlformats.org/officeDocument/2006/relationships/hyperlink" Target="https://www.boxofficemojo.com/year/world/2014/?ref_=bo_cso_table_131" TargetMode="External"/><Relationship Id="rId355" Type="http://schemas.openxmlformats.org/officeDocument/2006/relationships/hyperlink" Target="https://en.wikipedia.org/wiki/Meet_the_Parents" TargetMode="External"/><Relationship Id="rId597" Type="http://schemas.openxmlformats.org/officeDocument/2006/relationships/hyperlink" Target="https://en.wikipedia.org/wiki/Tenet_(film)" TargetMode="External"/><Relationship Id="rId112" Type="http://schemas.openxmlformats.org/officeDocument/2006/relationships/hyperlink" Target="https://en.wikipedia.org/wiki/Dances_with_Wolves" TargetMode="External"/><Relationship Id="rId354" Type="http://schemas.openxmlformats.org/officeDocument/2006/relationships/hyperlink" Target="https://www.boxofficemojo.com/year/world/2000/?ref_=bo_cso_table_131" TargetMode="External"/><Relationship Id="rId596" Type="http://schemas.openxmlformats.org/officeDocument/2006/relationships/hyperlink" Target="https://www.boxofficemojo.com/year/world/2020/?ref_=bo_cso_table_188" TargetMode="External"/><Relationship Id="rId111" Type="http://schemas.openxmlformats.org/officeDocument/2006/relationships/hyperlink" Target="https://www.boxofficemojo.com/year/world/1990/?ref_=bo_cso_table_102" TargetMode="External"/><Relationship Id="rId353" Type="http://schemas.openxmlformats.org/officeDocument/2006/relationships/hyperlink" Target="https://en.wikipedia.org/wiki/Meet_the_Fockers" TargetMode="External"/><Relationship Id="rId595" Type="http://schemas.openxmlformats.org/officeDocument/2006/relationships/hyperlink" Target="https://en.wikipedia.org/wiki/Teenage_Mutant_Ninja_Turtles_(1990_film)" TargetMode="External"/><Relationship Id="rId305" Type="http://schemas.openxmlformats.org/officeDocument/2006/relationships/hyperlink" Target="https://www.google.com/search?q=kung+fu+panda+2+budget&amp;oq=kung+fu+panda+2+budget&amp;aqs=chrome..69i57j0i22i30l2j0i390l3.5275j1j4&amp;sourceid=chrome&amp;ie=UTF-8" TargetMode="External"/><Relationship Id="rId547" Type="http://schemas.openxmlformats.org/officeDocument/2006/relationships/hyperlink" Target="https://en.wikipedia.org/wiki/Solo:_A_Star_Wars_Story" TargetMode="External"/><Relationship Id="rId789" Type="http://schemas.openxmlformats.org/officeDocument/2006/relationships/hyperlink" Target="https://www.google.com/search?q=top+gun+budget&amp;oq=top+gun+budget&amp;aqs=chrome..69i57j0i512l5j0i22i30l4.2621j0j9&amp;sourceid=chrome&amp;ie=UTF-8" TargetMode="External"/><Relationship Id="rId304" Type="http://schemas.openxmlformats.org/officeDocument/2006/relationships/hyperlink" Target="https://www.boxofficemojo.com/year/world/2011/?ref_=bo_cso_table_147" TargetMode="External"/><Relationship Id="rId546" Type="http://schemas.openxmlformats.org/officeDocument/2006/relationships/hyperlink" Target="https://www.boxofficemojo.com/year/world/2018/?ref_=bo_cso_table_139" TargetMode="External"/><Relationship Id="rId788" Type="http://schemas.openxmlformats.org/officeDocument/2006/relationships/hyperlink" Target="https://www.boxofficemojo.com/year/world/1986/?ref_=bo_cso_table_76" TargetMode="External"/><Relationship Id="rId303" Type="http://schemas.openxmlformats.org/officeDocument/2006/relationships/hyperlink" Target="https://en.wikipedia.org/wiki/Kung_Fu_Panda_(film)" TargetMode="External"/><Relationship Id="rId545" Type="http://schemas.openxmlformats.org/officeDocument/2006/relationships/hyperlink" Target="https://en.wikipedia.org/wiki/Snow_White_and_the_Huntsman" TargetMode="External"/><Relationship Id="rId787" Type="http://schemas.openxmlformats.org/officeDocument/2006/relationships/hyperlink" Target="https://en.wikipedia.org/wiki/Tomorrow_Never_Dies" TargetMode="External"/><Relationship Id="rId302" Type="http://schemas.openxmlformats.org/officeDocument/2006/relationships/hyperlink" Target="https://www.boxofficemojo.com/year/world/2008/?ref_=bo_cso_table_158" TargetMode="External"/><Relationship Id="rId544" Type="http://schemas.openxmlformats.org/officeDocument/2006/relationships/hyperlink" Target="https://www.boxofficemojo.com/year/world/2012/?ref_=bo_cso_table_136" TargetMode="External"/><Relationship Id="rId786" Type="http://schemas.openxmlformats.org/officeDocument/2006/relationships/hyperlink" Target="https://www.boxofficemojo.com/year/world/1997/?ref_=bo_cso_table_126" TargetMode="External"/><Relationship Id="rId309" Type="http://schemas.openxmlformats.org/officeDocument/2006/relationships/hyperlink" Target="https://en.wikipedia.org/wiki/La_La_Land" TargetMode="External"/><Relationship Id="rId308" Type="http://schemas.openxmlformats.org/officeDocument/2006/relationships/hyperlink" Target="https://www.boxofficemojo.com/year/world/2016/?ref_=bo_cso_table_53" TargetMode="External"/><Relationship Id="rId307" Type="http://schemas.openxmlformats.org/officeDocument/2006/relationships/hyperlink" Target="https://en.wikipedia.org/wiki/Kung_Fu_Panda_3" TargetMode="External"/><Relationship Id="rId549" Type="http://schemas.openxmlformats.org/officeDocument/2006/relationships/hyperlink" Target="https://en.wikipedia.org/wiki/Sonic_the_Hedgehog_(film)" TargetMode="External"/><Relationship Id="rId306" Type="http://schemas.openxmlformats.org/officeDocument/2006/relationships/hyperlink" Target="https://www.boxofficemojo.com/year/world/2016/?ref_=bo_cso_table_21" TargetMode="External"/><Relationship Id="rId548" Type="http://schemas.openxmlformats.org/officeDocument/2006/relationships/hyperlink" Target="https://www.boxofficemojo.com/year/world/2020/?ref_=bo_cso_table_154" TargetMode="External"/><Relationship Id="rId781" Type="http://schemas.openxmlformats.org/officeDocument/2006/relationships/hyperlink" Target="https://www.boxofficemojo.com/year/world/2017/?ref_=bo_cso_table_84" TargetMode="External"/><Relationship Id="rId780" Type="http://schemas.openxmlformats.org/officeDocument/2006/relationships/hyperlink" Target="https://en.wikipedia.org/wiki/Thor:_Love_and_Thunder" TargetMode="External"/><Relationship Id="rId301" Type="http://schemas.openxmlformats.org/officeDocument/2006/relationships/hyperlink" Target="https://en.wikipedia.org/wiki/Kong:_Skull_Island" TargetMode="External"/><Relationship Id="rId543" Type="http://schemas.openxmlformats.org/officeDocument/2006/relationships/hyperlink" Target="https://en.wikipedia.org/wiki/Slumdog_Millionaire" TargetMode="External"/><Relationship Id="rId785" Type="http://schemas.openxmlformats.org/officeDocument/2006/relationships/hyperlink" Target="https://www.cbc.ca/radio/q/blog/titanic-anniversary-20-fascinating-facts-about-the-epic-blockbuster-that-almost-sank-1.4381455" TargetMode="External"/><Relationship Id="rId300" Type="http://schemas.openxmlformats.org/officeDocument/2006/relationships/hyperlink" Target="https://www.boxofficemojo.com/year/world/2017/?ref_=bo_cso_table_189" TargetMode="External"/><Relationship Id="rId542" Type="http://schemas.openxmlformats.org/officeDocument/2006/relationships/hyperlink" Target="https://www.boxofficemojo.com/year/world/2008/?ref_=bo_cso_table_161" TargetMode="External"/><Relationship Id="rId784" Type="http://schemas.openxmlformats.org/officeDocument/2006/relationships/hyperlink" Target="https://en.wikipedia.org/wiki/Thor:_The_Dark_World" TargetMode="External"/><Relationship Id="rId541" Type="http://schemas.openxmlformats.org/officeDocument/2006/relationships/hyperlink" Target="https://en.wikipedia.org/wiki/Skyfall" TargetMode="External"/><Relationship Id="rId783" Type="http://schemas.openxmlformats.org/officeDocument/2006/relationships/hyperlink" Target="https://www.boxofficemojo.com/year/world/2013/?ref_=bo_cso_table_156" TargetMode="External"/><Relationship Id="rId540" Type="http://schemas.openxmlformats.org/officeDocument/2006/relationships/hyperlink" Target="https://www.boxofficemojo.com/year/world/2012/?ref_=bo_cso_table_31" TargetMode="External"/><Relationship Id="rId782" Type="http://schemas.openxmlformats.org/officeDocument/2006/relationships/hyperlink" Target="https://en.wikipedia.org/wiki/Thor:_Ragnarok" TargetMode="External"/><Relationship Id="rId536" Type="http://schemas.openxmlformats.org/officeDocument/2006/relationships/hyperlink" Target="https://www.boxofficemojo.com/year/world/2016/?ref_=bo_cso_table_157" TargetMode="External"/><Relationship Id="rId778" Type="http://schemas.openxmlformats.org/officeDocument/2006/relationships/hyperlink" Target="https://en.wikipedia.org/wiki/Thor_(film)" TargetMode="External"/><Relationship Id="rId535" Type="http://schemas.openxmlformats.org/officeDocument/2006/relationships/hyperlink" Target="https://en.wikipedia.org/wiki/Signs_(2002_film)" TargetMode="External"/><Relationship Id="rId777" Type="http://schemas.openxmlformats.org/officeDocument/2006/relationships/hyperlink" Target="https://www.boxofficemojo.com/year/world/2011/?ref_=bo_cso_table_75" TargetMode="External"/><Relationship Id="rId534" Type="http://schemas.openxmlformats.org/officeDocument/2006/relationships/hyperlink" Target="https://www.boxofficemojo.com/year/world/2002/?ref_=bo_cso_table_120" TargetMode="External"/><Relationship Id="rId776" Type="http://schemas.openxmlformats.org/officeDocument/2006/relationships/hyperlink" Target="https://en.wikipedia.org/wiki/There%27s_Something_About_Mary" TargetMode="External"/><Relationship Id="rId533" Type="http://schemas.openxmlformats.org/officeDocument/2006/relationships/hyperlink" Target="https://en.wikipedia.org/wiki/Shrek_the_Third" TargetMode="External"/><Relationship Id="rId775" Type="http://schemas.openxmlformats.org/officeDocument/2006/relationships/hyperlink" Target="https://www.boxofficemojo.com/year/world/1998/?ref_=bo_cso_table_178" TargetMode="External"/><Relationship Id="rId539" Type="http://schemas.openxmlformats.org/officeDocument/2006/relationships/hyperlink" Target="https://en.wikipedia.org/wiki/Sing_2" TargetMode="External"/><Relationship Id="rId538" Type="http://schemas.openxmlformats.org/officeDocument/2006/relationships/hyperlink" Target="https://www.boxofficemojo.com/year/world/2021/?ref_=bo_cso_table_122" TargetMode="External"/><Relationship Id="rId537" Type="http://schemas.openxmlformats.org/officeDocument/2006/relationships/hyperlink" Target="https://en.wikipedia.org/wiki/Sing_(2016_American_film)" TargetMode="External"/><Relationship Id="rId779" Type="http://schemas.openxmlformats.org/officeDocument/2006/relationships/hyperlink" Target="https://www.boxofficemojo.com/year/world/2022/?ref_=bo_cso_table_111" TargetMode="External"/><Relationship Id="rId770" Type="http://schemas.openxmlformats.org/officeDocument/2006/relationships/hyperlink" Target="https://www.imdb.com/title/tt0993846/" TargetMode="External"/><Relationship Id="rId532" Type="http://schemas.openxmlformats.org/officeDocument/2006/relationships/hyperlink" Target="https://www.boxofficemojo.com/year/world/2007/?ref_=bo_cso_table_93" TargetMode="External"/><Relationship Id="rId774" Type="http://schemas.openxmlformats.org/officeDocument/2006/relationships/hyperlink" Target="https://en.wikipedia.org/wiki/The_World_Is_Not_Enough" TargetMode="External"/><Relationship Id="rId531" Type="http://schemas.openxmlformats.org/officeDocument/2006/relationships/hyperlink" Target="https://en.wikipedia.org/wiki/Shrek_Forever_After" TargetMode="External"/><Relationship Id="rId773" Type="http://schemas.openxmlformats.org/officeDocument/2006/relationships/hyperlink" Target="https://www.boxofficemojo.com/year/world/1999/?ref_=bo_cso_table_195" TargetMode="External"/><Relationship Id="rId530" Type="http://schemas.openxmlformats.org/officeDocument/2006/relationships/hyperlink" Target="https://www.boxofficemojo.com/year/world/2010/?ref_=bo_cso_table_117" TargetMode="External"/><Relationship Id="rId772" Type="http://schemas.openxmlformats.org/officeDocument/2006/relationships/hyperlink" Target="https://en.wikipedia.org/wiki/The_Wolverine_(film)" TargetMode="External"/><Relationship Id="rId771" Type="http://schemas.openxmlformats.org/officeDocument/2006/relationships/hyperlink" Target="https://www.boxofficemojo.com/year/world/2013/?ref_=bo_cso_table_110" TargetMode="External"/><Relationship Id="rId327" Type="http://schemas.openxmlformats.org/officeDocument/2006/relationships/hyperlink" Target="https://en.wikipedia.org/wiki/The_Lord_of_the_Rings:_The_Two_Towers" TargetMode="External"/><Relationship Id="rId569" Type="http://schemas.openxmlformats.org/officeDocument/2006/relationships/hyperlink" Target="https://en.wikipedia.org/wiki/Spider-Man:_No_Way_Home" TargetMode="External"/><Relationship Id="rId326" Type="http://schemas.openxmlformats.org/officeDocument/2006/relationships/hyperlink" Target="https://www.boxofficemojo.com/year/world/2002/?ref_=bo_cso_table_60" TargetMode="External"/><Relationship Id="rId568" Type="http://schemas.openxmlformats.org/officeDocument/2006/relationships/hyperlink" Target="https://www.boxofficemojo.com/year/world/2021/?ref_=bo_cso_table_6" TargetMode="External"/><Relationship Id="rId325" Type="http://schemas.openxmlformats.org/officeDocument/2006/relationships/hyperlink" Target="https://en.wikipedia.org/wiki/The_Lord_of_the_Rings:_The_Return_of_the_King" TargetMode="External"/><Relationship Id="rId567" Type="http://schemas.openxmlformats.org/officeDocument/2006/relationships/hyperlink" Target="https://en.wikipedia.org/wiki/Spider-Man:_Into_the_Spider-Verse" TargetMode="External"/><Relationship Id="rId324" Type="http://schemas.openxmlformats.org/officeDocument/2006/relationships/hyperlink" Target="https://www.boxofficemojo.com/year/world/2003/?ref_=bo_cso_table_26" TargetMode="External"/><Relationship Id="rId566" Type="http://schemas.openxmlformats.org/officeDocument/2006/relationships/hyperlink" Target="https://www.boxofficemojo.com/year/world/2018/?ref_=bo_cso_table_152" TargetMode="External"/><Relationship Id="rId329" Type="http://schemas.openxmlformats.org/officeDocument/2006/relationships/hyperlink" Target="https://en.wikipedia.org/wiki/Lucy_(2014_film)" TargetMode="External"/><Relationship Id="rId328" Type="http://schemas.openxmlformats.org/officeDocument/2006/relationships/hyperlink" Target="https://www.boxofficemojo.com/year/world/2014/?ref_=bo_cso_table_57" TargetMode="External"/><Relationship Id="rId561" Type="http://schemas.openxmlformats.org/officeDocument/2006/relationships/hyperlink" Target="https://en.wikipedia.org/wiki/Spider-Man_3" TargetMode="External"/><Relationship Id="rId560" Type="http://schemas.openxmlformats.org/officeDocument/2006/relationships/hyperlink" Target="https://www.boxofficemojo.com/year/world/2007/?ref_=bo_cso_table_71" TargetMode="External"/><Relationship Id="rId323" Type="http://schemas.openxmlformats.org/officeDocument/2006/relationships/hyperlink" Target="https://en.wikipedia.org/wiki/The_Lord_of_the_Rings_(film_series)" TargetMode="External"/><Relationship Id="rId565" Type="http://schemas.openxmlformats.org/officeDocument/2006/relationships/hyperlink" Target="https://www.google.com/search?q=spider+man+homecoming+budget&amp;ei=ufaNY4fKH-ybhbIP3Z6T6AY&amp;ved=0ahUKEwjHiuGPz-L7AhXsTUEAHV3PBG0Q4dUDCA8&amp;uact=5&amp;oq=spider+man+homecoming+budget&amp;gs_lcp=Cgxnd3Mtd2l6LXNlcnAQAzIKCAAQgAQQRhD7ATIFCAAQgAQyBQgAEIAEMgUIABCABDIGCAAQFhAeMggIABAWEB4QDzIFCAAQhgMyBQgAEIYDMgUIABCGAzoKCAAQRxDWBBCwAzoHCAAQsAMQQzoNCAAQ5AIQ1gQQsAMYAToPCC4Q1AIQyAMQsAMQQxgCOgwILhDIAxCwAxBDGAI6BwguEEMQ6gQ6CggAELEDEIMBEEM6BAgAEEM6EgguEEMQ6gQQ3AQQ3gQQ4AQYAzoFCC4QgARKBAhBGABKBAhGGAFQxgJY2gdg4wloAXABeACAAXGIAa0EkgEDNi4xmAEAoAEByAESwAEB2gEGCAEQARgJ2gEGCAIQARgI2gEGCAMQARgU&amp;sclient=gws-wiz-serp" TargetMode="External"/><Relationship Id="rId322" Type="http://schemas.openxmlformats.org/officeDocument/2006/relationships/hyperlink" Target="https://www.boxofficemojo.com/year/world/2001/?ref_=bo_cso_table_69" TargetMode="External"/><Relationship Id="rId564" Type="http://schemas.openxmlformats.org/officeDocument/2006/relationships/hyperlink" Target="https://www.boxofficemojo.com/year/world/2017/?ref_=bo_cso_table_75" TargetMode="External"/><Relationship Id="rId321" Type="http://schemas.openxmlformats.org/officeDocument/2006/relationships/hyperlink" Target="https://en.wikipedia.org/wiki/Logan_(film)" TargetMode="External"/><Relationship Id="rId563" Type="http://schemas.openxmlformats.org/officeDocument/2006/relationships/hyperlink" Target="https://en.wikipedia.org/wiki/Spider-Man:_Far_From_Home" TargetMode="External"/><Relationship Id="rId320" Type="http://schemas.openxmlformats.org/officeDocument/2006/relationships/hyperlink" Target="https://www.boxofficemojo.com/year/world/2017/?ref_=bo_cso_table_168" TargetMode="External"/><Relationship Id="rId562" Type="http://schemas.openxmlformats.org/officeDocument/2006/relationships/hyperlink" Target="https://www.boxofficemojo.com/year/world/2019/?ref_=bo_cso_table_27" TargetMode="External"/><Relationship Id="rId316" Type="http://schemas.openxmlformats.org/officeDocument/2006/relationships/hyperlink" Target="https://www.boxofficemojo.com/year/world/2010/?ref_=bo_cso_table_170" TargetMode="External"/><Relationship Id="rId558" Type="http://schemas.openxmlformats.org/officeDocument/2006/relationships/hyperlink" Target="https://www.boxofficemojo.com/year/world/2004/?ref_=bo_cso_table_102" TargetMode="External"/><Relationship Id="rId315" Type="http://schemas.openxmlformats.org/officeDocument/2006/relationships/hyperlink" Target="https://en.wikipedia.org/wiki/Life_of_Pi_(film)" TargetMode="External"/><Relationship Id="rId557" Type="http://schemas.openxmlformats.org/officeDocument/2006/relationships/hyperlink" Target="https://en.wikipedia.org/wiki/Spider-Man_(2002_film)" TargetMode="External"/><Relationship Id="rId799" Type="http://schemas.openxmlformats.org/officeDocument/2006/relationships/hyperlink" Target="https://en.wikipedia.org/wiki/Toy_Story_4" TargetMode="External"/><Relationship Id="rId314" Type="http://schemas.openxmlformats.org/officeDocument/2006/relationships/hyperlink" Target="https://www.boxofficemojo.com/year/world/2012/?ref_=bo_cso_table_173" TargetMode="External"/><Relationship Id="rId556" Type="http://schemas.openxmlformats.org/officeDocument/2006/relationships/hyperlink" Target="https://www.boxofficemojo.com/year/world/2002/?ref_=bo_cso_table_88" TargetMode="External"/><Relationship Id="rId798" Type="http://schemas.openxmlformats.org/officeDocument/2006/relationships/hyperlink" Target="https://www.boxofficemojo.com/year/world/2019/?ref_=bo_cso_table_36" TargetMode="External"/><Relationship Id="rId313" Type="http://schemas.openxmlformats.org/officeDocument/2006/relationships/hyperlink" Target="https://en.wikipedia.org/wiki/Lethal_Weapon_3" TargetMode="External"/><Relationship Id="rId555" Type="http://schemas.openxmlformats.org/officeDocument/2006/relationships/hyperlink" Target="https://en.wikipedia.org/wiki/Speed_(1994_film)" TargetMode="External"/><Relationship Id="rId797" Type="http://schemas.openxmlformats.org/officeDocument/2006/relationships/hyperlink" Target="https://en.wikipedia.org/wiki/Toy_Story_3" TargetMode="External"/><Relationship Id="rId319" Type="http://schemas.openxmlformats.org/officeDocument/2006/relationships/hyperlink" Target="https://en.wikipedia.org/wiki/Live_Free_or_Die_Hard" TargetMode="External"/><Relationship Id="rId318" Type="http://schemas.openxmlformats.org/officeDocument/2006/relationships/hyperlink" Target="https://www.boxofficemojo.com/year/world/2007/?ref_=bo_cso_table_145" TargetMode="External"/><Relationship Id="rId317" Type="http://schemas.openxmlformats.org/officeDocument/2006/relationships/hyperlink" Target="https://en.wikipedia.org/wiki/Little_Fockers" TargetMode="External"/><Relationship Id="rId559" Type="http://schemas.openxmlformats.org/officeDocument/2006/relationships/hyperlink" Target="https://en.wikipedia.org/wiki/Spider-Man_2" TargetMode="External"/><Relationship Id="rId550" Type="http://schemas.openxmlformats.org/officeDocument/2006/relationships/hyperlink" Target="https://www.boxofficemojo.com/year/world/2022/?ref_=bo_cso_table_128" TargetMode="External"/><Relationship Id="rId792" Type="http://schemas.openxmlformats.org/officeDocument/2006/relationships/hyperlink" Target="https://www.boxofficemojo.com/year/world/1995/?ref_=bo_cso_table_138" TargetMode="External"/><Relationship Id="rId791" Type="http://schemas.openxmlformats.org/officeDocument/2006/relationships/hyperlink" Target="https://www.imdb.com/title/tt1745960/" TargetMode="External"/><Relationship Id="rId790" Type="http://schemas.openxmlformats.org/officeDocument/2006/relationships/hyperlink" Target="https://www.boxofficemojo.com/year/world/2022/?ref_=bo_cso_table_11" TargetMode="External"/><Relationship Id="rId312" Type="http://schemas.openxmlformats.org/officeDocument/2006/relationships/hyperlink" Target="https://www.boxofficemojo.com/year/world/1992/?ref_=bo_cso_table_148" TargetMode="External"/><Relationship Id="rId554" Type="http://schemas.openxmlformats.org/officeDocument/2006/relationships/hyperlink" Target="https://www.boxofficemojo.com/year/world/1994/?ref_=bo_cso_table_95" TargetMode="External"/><Relationship Id="rId796" Type="http://schemas.openxmlformats.org/officeDocument/2006/relationships/hyperlink" Target="https://www.boxofficemojo.com/year/world/2010/?ref_=bo_cso_table_37" TargetMode="External"/><Relationship Id="rId311" Type="http://schemas.openxmlformats.org/officeDocument/2006/relationships/hyperlink" Target="https://en.wikipedia.org/wiki/Les_Mis%C3%A9rables_(2012_film)" TargetMode="External"/><Relationship Id="rId553" Type="http://schemas.openxmlformats.org/officeDocument/2006/relationships/hyperlink" Target="https://en.wikipedia.org/wiki/Spectre_(2015_film)" TargetMode="External"/><Relationship Id="rId795" Type="http://schemas.openxmlformats.org/officeDocument/2006/relationships/hyperlink" Target="https://en.wikipedia.org/wiki/Toy_Story_2" TargetMode="External"/><Relationship Id="rId310" Type="http://schemas.openxmlformats.org/officeDocument/2006/relationships/hyperlink" Target="https://www.boxofficemojo.com/year/world/2012/?ref_=bo_cso_table_82" TargetMode="External"/><Relationship Id="rId552" Type="http://schemas.openxmlformats.org/officeDocument/2006/relationships/hyperlink" Target="https://www.boxofficemojo.com/year/world/2015/?ref_=bo_cso_table_74" TargetMode="External"/><Relationship Id="rId794" Type="http://schemas.openxmlformats.org/officeDocument/2006/relationships/hyperlink" Target="https://www.boxofficemojo.com/year/world/1999/?ref_=bo_cso_table_30" TargetMode="External"/><Relationship Id="rId551" Type="http://schemas.openxmlformats.org/officeDocument/2006/relationships/hyperlink" Target="https://en.wikipedia.org/wiki/Sonic_the_Hedgehog_2_(film)" TargetMode="External"/><Relationship Id="rId793" Type="http://schemas.openxmlformats.org/officeDocument/2006/relationships/hyperlink" Target="https://en.wikipedia.org/wiki/Toy_Story" TargetMode="External"/><Relationship Id="rId297" Type="http://schemas.openxmlformats.org/officeDocument/2006/relationships/hyperlink" Target="https://en.wikipedia.org/wiki/Kingsman:_The_Secret_Service" TargetMode="External"/><Relationship Id="rId296" Type="http://schemas.openxmlformats.org/officeDocument/2006/relationships/hyperlink" Target="https://www.boxofficemojo.com/year/world/2015/?ref_=bo_cso_table_111" TargetMode="External"/><Relationship Id="rId295" Type="http://schemas.openxmlformats.org/officeDocument/2006/relationships/hyperlink" Target="https://en.wikipedia.org/wiki/Kingsman:_The_Golden_Circle" TargetMode="External"/><Relationship Id="rId294" Type="http://schemas.openxmlformats.org/officeDocument/2006/relationships/hyperlink" Target="https://www.boxofficemojo.com/year/world/2017/?ref_=bo_cso_table_116" TargetMode="External"/><Relationship Id="rId299" Type="http://schemas.openxmlformats.org/officeDocument/2006/relationships/hyperlink" Target="https://en.wikipedia.org/wiki/Knives_Out" TargetMode="External"/><Relationship Id="rId298" Type="http://schemas.openxmlformats.org/officeDocument/2006/relationships/hyperlink" Target="https://www.boxofficemojo.com/year/world/2019/?ref_=bo_cso_table_164" TargetMode="External"/><Relationship Id="rId271" Type="http://schemas.openxmlformats.org/officeDocument/2006/relationships/hyperlink" Target="https://en.wikipedia.org/wiki/John_Wick:_Chapter_3_%E2%80%93_Parabellum" TargetMode="External"/><Relationship Id="rId270" Type="http://schemas.openxmlformats.org/officeDocument/2006/relationships/hyperlink" Target="https://www.boxofficemojo.com/year/world/2019/?ref_=bo_cso_table_135" TargetMode="External"/><Relationship Id="rId269" Type="http://schemas.openxmlformats.org/officeDocument/2006/relationships/hyperlink" Target="https://en.wikipedia.org/wiki/Jaws_(film)" TargetMode="External"/><Relationship Id="rId264" Type="http://schemas.openxmlformats.org/officeDocument/2006/relationships/hyperlink" Target="https://en.wikipedia.org/wiki/It_(2017_film)" TargetMode="External"/><Relationship Id="rId263" Type="http://schemas.openxmlformats.org/officeDocument/2006/relationships/hyperlink" Target="https://www.boxofficemojo.com/year/world/2017/?ref_=bo_cso_table_134" TargetMode="External"/><Relationship Id="rId262" Type="http://schemas.openxmlformats.org/officeDocument/2006/relationships/hyperlink" Target="https://en.wikipedia.org/wiki/Iron_Man_3" TargetMode="External"/><Relationship Id="rId261" Type="http://schemas.openxmlformats.org/officeDocument/2006/relationships/hyperlink" Target="https://www.boxofficemojo.com/year/world/2013/?ref_=bo_cso_table_22" TargetMode="External"/><Relationship Id="rId268" Type="http://schemas.openxmlformats.org/officeDocument/2006/relationships/hyperlink" Target="https://en.wikipedia.org/wiki/Jason_Bourne_(film)" TargetMode="External"/><Relationship Id="rId267" Type="http://schemas.openxmlformats.org/officeDocument/2006/relationships/hyperlink" Target="https://www.boxofficemojo.com/year/world/2016/?ref_=bo_cso_table_109" TargetMode="External"/><Relationship Id="rId266" Type="http://schemas.openxmlformats.org/officeDocument/2006/relationships/hyperlink" Target="https://en.wikipedia.org/wiki/It_Chapter_Two" TargetMode="External"/><Relationship Id="rId265" Type="http://schemas.openxmlformats.org/officeDocument/2006/relationships/hyperlink" Target="https://www.boxofficemojo.com/year/world/2019/?ref_=bo_cso_table_52" TargetMode="External"/><Relationship Id="rId260" Type="http://schemas.openxmlformats.org/officeDocument/2006/relationships/hyperlink" Target="https://en.wikipedia.org/wiki/Iron_Man_2" TargetMode="External"/><Relationship Id="rId259" Type="http://schemas.openxmlformats.org/officeDocument/2006/relationships/hyperlink" Target="https://www.boxofficemojo.com/year/world/2010/?ref_=bo_cso_table_164" TargetMode="External"/><Relationship Id="rId258" Type="http://schemas.openxmlformats.org/officeDocument/2006/relationships/hyperlink" Target="https://en.wikipedia.org/wiki/Iron_Man_(2008_film)" TargetMode="External"/><Relationship Id="rId253" Type="http://schemas.openxmlformats.org/officeDocument/2006/relationships/hyperlink" Target="https://www.boxofficemojo.com/year/world/2015/?ref_=bo_cso_table_82" TargetMode="External"/><Relationship Id="rId495" Type="http://schemas.openxmlformats.org/officeDocument/2006/relationships/hyperlink" Target="https://en.wikipedia.org/wiki/Rio_2" TargetMode="External"/><Relationship Id="rId252" Type="http://schemas.openxmlformats.org/officeDocument/2006/relationships/hyperlink" Target="https://en.wikipedia.org/wiki/Inglourious_Basterds" TargetMode="External"/><Relationship Id="rId494" Type="http://schemas.openxmlformats.org/officeDocument/2006/relationships/hyperlink" Target="https://www.boxofficemojo.com/year/world/2014/?ref_=bo_cso_table_28" TargetMode="External"/><Relationship Id="rId251" Type="http://schemas.openxmlformats.org/officeDocument/2006/relationships/hyperlink" Target="https://www.boxofficemojo.com/year/world/2009/?ref_=bo_cso_table_150" TargetMode="External"/><Relationship Id="rId493" Type="http://schemas.openxmlformats.org/officeDocument/2006/relationships/hyperlink" Target="https://en.wikipedia.org/wiki/Rio_(2011_film)" TargetMode="External"/><Relationship Id="rId250" Type="http://schemas.openxmlformats.org/officeDocument/2006/relationships/hyperlink" Target="https://www.google.com/search?q=indiana+jones+and+the+temple+of+doom&amp;stick=H4sIAAAAAAAAAONgVuLQz9U3yI63zHrEaMwt8PLHPWEprUlrTl5jVOHiCs7IL3fNK8ksqRQS42KDsnikuLjgmngWsapk5qVkJuYlKmTl56UWKyTmpSiUZKQqlKTmFuSkKuSnKaTk5-cCAAIGAk9pAAAA&amp;sa=X&amp;ved=2ahUKEwj7rrOWzv77AhX1QEEAHXuRB30Q1i96BAgGEAM&amp;biw=560&amp;bih=913&amp;dpr=2" TargetMode="External"/><Relationship Id="rId492" Type="http://schemas.openxmlformats.org/officeDocument/2006/relationships/hyperlink" Target="https://www.boxofficemojo.com/year/world/2011/?ref_=bo_cso_table_42" TargetMode="External"/><Relationship Id="rId257" Type="http://schemas.openxmlformats.org/officeDocument/2006/relationships/hyperlink" Target="https://www.boxofficemojo.com/year/world/2008/?ref_=bo_cso_table_182" TargetMode="External"/><Relationship Id="rId499" Type="http://schemas.openxmlformats.org/officeDocument/2006/relationships/hyperlink" Target="https://bombreport.com/yearly-breakdowns/2010-2/robin-hood-2010/" TargetMode="External"/><Relationship Id="rId256" Type="http://schemas.openxmlformats.org/officeDocument/2006/relationships/hyperlink" Target="https://en.wikipedia.org/wiki/Interstellar_(film)" TargetMode="External"/><Relationship Id="rId498" Type="http://schemas.openxmlformats.org/officeDocument/2006/relationships/hyperlink" Target="https://www.boxofficemojo.com/year/world/2010/?ref_=bo_cso_table_149" TargetMode="External"/><Relationship Id="rId255" Type="http://schemas.openxmlformats.org/officeDocument/2006/relationships/hyperlink" Target="https://www.boxofficemojo.com/year/world/2014/?ref_=bo_cso_table_108" TargetMode="External"/><Relationship Id="rId497" Type="http://schemas.openxmlformats.org/officeDocument/2006/relationships/hyperlink" Target="https://en.wikipedia.org/wiki/Rise_of_the_Planet_of_the_Apes" TargetMode="External"/><Relationship Id="rId254" Type="http://schemas.openxmlformats.org/officeDocument/2006/relationships/hyperlink" Target="https://en.wikipedia.org/wiki/Inside_Out_(2015_film)" TargetMode="External"/><Relationship Id="rId496" Type="http://schemas.openxmlformats.org/officeDocument/2006/relationships/hyperlink" Target="https://www.boxofficemojo.com/year/world/2011/?ref_=bo_cso_table_44" TargetMode="External"/><Relationship Id="rId293" Type="http://schemas.openxmlformats.org/officeDocument/2006/relationships/hyperlink" Target="https://en.wikipedia.org/wiki/King_Kong_(2005_film)" TargetMode="External"/><Relationship Id="rId292" Type="http://schemas.openxmlformats.org/officeDocument/2006/relationships/hyperlink" Target="https://www.boxofficemojo.com/year/world/2005/?ref_=bo_cso_table_192" TargetMode="External"/><Relationship Id="rId291" Type="http://schemas.openxmlformats.org/officeDocument/2006/relationships/hyperlink" Target="https://en.wikipedia.org/wiki/Justice_League_(film)" TargetMode="External"/><Relationship Id="rId290" Type="http://schemas.openxmlformats.org/officeDocument/2006/relationships/hyperlink" Target="https://www.boxofficemojo.com/year/world/2017/?ref_=bo_cso_table_149" TargetMode="External"/><Relationship Id="rId286" Type="http://schemas.openxmlformats.org/officeDocument/2006/relationships/hyperlink" Target="https://www.boxofficemojo.com/year/world/2022/?ref_=bo_cso_table_51" TargetMode="External"/><Relationship Id="rId285" Type="http://schemas.openxmlformats.org/officeDocument/2006/relationships/hyperlink" Target="https://www.google.com/search?q=jurassic+world+budget&amp;oq=jurassic+world+budget&amp;aqs=chrome..69i57j0i512l3j0i22i30l6.3116j1j4&amp;sourceid=chrome&amp;ie=UTF-8" TargetMode="External"/><Relationship Id="rId284" Type="http://schemas.openxmlformats.org/officeDocument/2006/relationships/hyperlink" Target="https://www.boxofficemojo.com/year/world/2015/?ref_=bo_cso_table_7" TargetMode="External"/><Relationship Id="rId283" Type="http://schemas.openxmlformats.org/officeDocument/2006/relationships/hyperlink" Target="https://en.wikipedia.org/wiki/Jurassic_Park_III" TargetMode="External"/><Relationship Id="rId289" Type="http://schemas.openxmlformats.org/officeDocument/2006/relationships/hyperlink" Target="https://en.wikipedia.org/wiki/Jurassic_World:_Fallen_Kingdom" TargetMode="External"/><Relationship Id="rId288" Type="http://schemas.openxmlformats.org/officeDocument/2006/relationships/hyperlink" Target="https://www.boxofficemojo.com/year/world/2018/?ref_=bo_cso_table_17" TargetMode="External"/><Relationship Id="rId287" Type="http://schemas.openxmlformats.org/officeDocument/2006/relationships/hyperlink" Target="https://www.google.com/search?q=jurassic+world+dominion+budget&amp;oq=jurassic+world+dominion+budget&amp;aqs=chrome..69i57j0i512l3j0i22i30l4j0i390l2.4375j0j4&amp;sourceid=chrome&amp;ie=UTF-8" TargetMode="External"/><Relationship Id="rId282" Type="http://schemas.openxmlformats.org/officeDocument/2006/relationships/hyperlink" Target="https://www.boxofficemojo.com/year/world/2001/?ref_=bo_cso_table_181" TargetMode="External"/><Relationship Id="rId281" Type="http://schemas.openxmlformats.org/officeDocument/2006/relationships/hyperlink" Target="https://en.wikipedia.org/wiki/Jurassic_Park_(film)" TargetMode="External"/><Relationship Id="rId280" Type="http://schemas.openxmlformats.org/officeDocument/2006/relationships/hyperlink" Target="https://www.boxofficemojo.com/year/world/1993/?ref_=bo_cso_table_30" TargetMode="External"/><Relationship Id="rId275" Type="http://schemas.openxmlformats.org/officeDocument/2006/relationships/hyperlink" Target="https://en.wikipedia.org/wiki/The_Curious_Case_of_Benjamin_Button_(film)" TargetMode="External"/><Relationship Id="rId274" Type="http://schemas.openxmlformats.org/officeDocument/2006/relationships/hyperlink" Target="https://www.boxofficemojo.com/year/world/2012/?ref_=bo_cso_table_119" TargetMode="External"/><Relationship Id="rId273" Type="http://schemas.openxmlformats.org/officeDocument/2006/relationships/hyperlink" Target="https://en.wikipedia.org/wiki/Joker_(2019_film)" TargetMode="External"/><Relationship Id="rId272" Type="http://schemas.openxmlformats.org/officeDocument/2006/relationships/hyperlink" Target="https://www.boxofficemojo.com/year/world/2019/?ref_=bo_cso_table_32" TargetMode="External"/><Relationship Id="rId279" Type="http://schemas.openxmlformats.org/officeDocument/2006/relationships/hyperlink" Target="https://www.imdb.com/title/tt2283362/" TargetMode="External"/><Relationship Id="rId278" Type="http://schemas.openxmlformats.org/officeDocument/2006/relationships/hyperlink" Target="https://www.boxofficemojo.com/year/world/2017/?ref_=bo_cso_table_55" TargetMode="External"/><Relationship Id="rId277" Type="http://schemas.openxmlformats.org/officeDocument/2006/relationships/hyperlink" Target="https://en.wikipedia.org/wiki/Jumanji:_The_Next_Level" TargetMode="External"/><Relationship Id="rId276" Type="http://schemas.openxmlformats.org/officeDocument/2006/relationships/hyperlink" Target="https://www.boxofficemojo.com/year/world/2019/?ref_=bo_cso_table_95" TargetMode="External"/><Relationship Id="rId629" Type="http://schemas.openxmlformats.org/officeDocument/2006/relationships/hyperlink" Target="https://en.wikipedia.org/wiki/The_Conjuring_2" TargetMode="External"/><Relationship Id="rId624" Type="http://schemas.openxmlformats.org/officeDocument/2006/relationships/hyperlink" Target="https://www.boxofficemojo.com/year/world/2008/?ref_=bo_cso_table_104" TargetMode="External"/><Relationship Id="rId866" Type="http://schemas.openxmlformats.org/officeDocument/2006/relationships/hyperlink" Target="https://en.wikipedia.org/wiki/X-Men:_The_Last_Stand" TargetMode="External"/><Relationship Id="rId623" Type="http://schemas.openxmlformats.org/officeDocument/2006/relationships/hyperlink" Target="https://en.wikipedia.org/wiki/The_Bourne_Ultimatum_(film)" TargetMode="External"/><Relationship Id="rId865" Type="http://schemas.openxmlformats.org/officeDocument/2006/relationships/hyperlink" Target="https://www.boxofficemojo.com/year/world/2006/?ref_=bo_cso_table_66" TargetMode="External"/><Relationship Id="rId622" Type="http://schemas.openxmlformats.org/officeDocument/2006/relationships/hyperlink" Target="https://www.boxofficemojo.com/year/world/2007/?ref_=bo_cso_table_79" TargetMode="External"/><Relationship Id="rId864" Type="http://schemas.openxmlformats.org/officeDocument/2006/relationships/hyperlink" Target="https://www.imdb.com/title/tt1270798/" TargetMode="External"/><Relationship Id="rId621" Type="http://schemas.openxmlformats.org/officeDocument/2006/relationships/hyperlink" Target="https://en.wikipedia.org/wiki/The_Boss_Baby" TargetMode="External"/><Relationship Id="rId863" Type="http://schemas.openxmlformats.org/officeDocument/2006/relationships/hyperlink" Target="https://www.boxofficemojo.com/year/world/2011/?ref_=bo_cso_table_87" TargetMode="External"/><Relationship Id="rId628" Type="http://schemas.openxmlformats.org/officeDocument/2006/relationships/hyperlink" Target="https://www.boxofficemojo.com/year/world/2016/?ref_=bo_cso_table_146" TargetMode="External"/><Relationship Id="rId627" Type="http://schemas.openxmlformats.org/officeDocument/2006/relationships/hyperlink" Target="https://en.wikipedia.org/wiki/The_Conjuring" TargetMode="External"/><Relationship Id="rId869" Type="http://schemas.openxmlformats.org/officeDocument/2006/relationships/hyperlink" Target="https://www.boxofficemojo.com/year/world/2017/?ref_=bo_cso_table_105" TargetMode="External"/><Relationship Id="rId626" Type="http://schemas.openxmlformats.org/officeDocument/2006/relationships/hyperlink" Target="https://www.boxofficemojo.com/year/world/2013/?ref_=bo_cso_table_152" TargetMode="External"/><Relationship Id="rId868" Type="http://schemas.openxmlformats.org/officeDocument/2006/relationships/hyperlink" Target="https://www.google.com/search?q=x-men+united+budget&amp;oq=x-men+united+budget&amp;aqs=chrome..69i57j0i22i30i625j0i390l5.4951j0j4&amp;sourceid=chrome&amp;ie=UTF-8" TargetMode="External"/><Relationship Id="rId625" Type="http://schemas.openxmlformats.org/officeDocument/2006/relationships/hyperlink" Target="https://en.wikipedia.org/wiki/The_Chronicles_of_Narnia:_Prince_Caspian" TargetMode="External"/><Relationship Id="rId867" Type="http://schemas.openxmlformats.org/officeDocument/2006/relationships/hyperlink" Target="https://www.boxofficemojo.com/year/world/2003/?ref_=bo_cso_table_121" TargetMode="External"/><Relationship Id="rId620" Type="http://schemas.openxmlformats.org/officeDocument/2006/relationships/hyperlink" Target="https://www.boxofficemojo.com/year/world/2017/?ref_=bo_cso_table_14" TargetMode="External"/><Relationship Id="rId862" Type="http://schemas.openxmlformats.org/officeDocument/2006/relationships/hyperlink" Target="https://en.wikipedia.org/wiki/X-Men:_Days_of_Future_Past" TargetMode="External"/><Relationship Id="rId861" Type="http://schemas.openxmlformats.org/officeDocument/2006/relationships/hyperlink" Target="https://www.boxofficemojo.com/year/world/2014/?ref_=bo_cso_table_120" TargetMode="External"/><Relationship Id="rId860" Type="http://schemas.openxmlformats.org/officeDocument/2006/relationships/hyperlink" Target="https://en.wikipedia.org/wiki/X-Men:_Apocalypse" TargetMode="External"/><Relationship Id="rId619" Type="http://schemas.openxmlformats.org/officeDocument/2006/relationships/hyperlink" Target="https://www.imdb.com/title/tt0103855/" TargetMode="External"/><Relationship Id="rId618" Type="http://schemas.openxmlformats.org/officeDocument/2006/relationships/hyperlink" Target="https://www.boxofficemojo.com/year/world/1992/?ref_=bo_cso_table_114" TargetMode="External"/><Relationship Id="rId613" Type="http://schemas.openxmlformats.org/officeDocument/2006/relationships/hyperlink" Target="https://en.wikipedia.org/wiki/The_Angry_Birds_Movie" TargetMode="External"/><Relationship Id="rId855" Type="http://schemas.openxmlformats.org/officeDocument/2006/relationships/hyperlink" Target="https://www.boxofficemojo.com/year/world/2012/?ref_=bo_cso_table_54" TargetMode="External"/><Relationship Id="rId612" Type="http://schemas.openxmlformats.org/officeDocument/2006/relationships/hyperlink" Target="https://www.boxofficemojo.com/year/world/2016/?ref_=bo_cso_table_88" TargetMode="External"/><Relationship Id="rId854" Type="http://schemas.openxmlformats.org/officeDocument/2006/relationships/hyperlink" Target="https://en.wikipedia.org/wiki/World_War_Z_(film)" TargetMode="External"/><Relationship Id="rId611" Type="http://schemas.openxmlformats.org/officeDocument/2006/relationships/hyperlink" Target="https://en.wikipedia.org/wiki/The_Amazing_Spider-Man_2" TargetMode="External"/><Relationship Id="rId853" Type="http://schemas.openxmlformats.org/officeDocument/2006/relationships/hyperlink" Target="https://www.boxofficemojo.com/year/world/2013/?ref_=bo_cso_table_6" TargetMode="External"/><Relationship Id="rId610" Type="http://schemas.openxmlformats.org/officeDocument/2006/relationships/hyperlink" Target="https://www.boxofficemojo.com/year/world/2014/?ref_=bo_cso_table_133" TargetMode="External"/><Relationship Id="rId852" Type="http://schemas.openxmlformats.org/officeDocument/2006/relationships/hyperlink" Target="https://www.google.com/search?q=wonder+woman+budget&amp;oq=wonder+woman+budget&amp;aqs=chrome..69i57j0i512j0i22i30l8.2184j0j4&amp;sourceid=chrome&amp;ie=UTF-8" TargetMode="External"/><Relationship Id="rId617" Type="http://schemas.openxmlformats.org/officeDocument/2006/relationships/hyperlink" Target="https://en.wikipedia.org/wiki/The_Batman_(film)" TargetMode="External"/><Relationship Id="rId859" Type="http://schemas.openxmlformats.org/officeDocument/2006/relationships/hyperlink" Target="https://www.boxofficemojo.com/year/world/2016/?ref_=bo_cso_table_1" TargetMode="External"/><Relationship Id="rId616" Type="http://schemas.openxmlformats.org/officeDocument/2006/relationships/hyperlink" Target="https://www.boxofficemojo.com/year/world/2022/?ref_=bo_cso_table_110" TargetMode="External"/><Relationship Id="rId858" Type="http://schemas.openxmlformats.org/officeDocument/2006/relationships/hyperlink" Target="https://en.wikipedia.org/wiki/X-Men_Origins:_Wolverine" TargetMode="External"/><Relationship Id="rId615" Type="http://schemas.openxmlformats.org/officeDocument/2006/relationships/hyperlink" Target="https://en.wikipedia.org/wiki/The_Avengers_(2012_film)" TargetMode="External"/><Relationship Id="rId857" Type="http://schemas.openxmlformats.org/officeDocument/2006/relationships/hyperlink" Target="https://www.boxofficemojo.com/year/world/2009/?ref_=bo_cso_table_171" TargetMode="External"/><Relationship Id="rId614" Type="http://schemas.openxmlformats.org/officeDocument/2006/relationships/hyperlink" Target="https://www.boxofficemojo.com/year/world/2012/?ref_=bo_cso_table_9" TargetMode="External"/><Relationship Id="rId856" Type="http://schemas.openxmlformats.org/officeDocument/2006/relationships/hyperlink" Target="https://en.wikipedia.org/wiki/Wreck-It_Ralph" TargetMode="External"/><Relationship Id="rId851" Type="http://schemas.openxmlformats.org/officeDocument/2006/relationships/hyperlink" Target="https://www.boxofficemojo.com/year/world/2017/?ref_=bo_cso_table_89" TargetMode="External"/><Relationship Id="rId850" Type="http://schemas.openxmlformats.org/officeDocument/2006/relationships/hyperlink" Target="https://en.wikipedia.org/wiki/Who_Framed_Roger_Rabbit" TargetMode="External"/><Relationship Id="rId409" Type="http://schemas.openxmlformats.org/officeDocument/2006/relationships/hyperlink" Target="https://en.wikipedia.org/wiki/Night_at_the_Museum:_Battle_of_the_Smithsonian" TargetMode="External"/><Relationship Id="rId404" Type="http://schemas.openxmlformats.org/officeDocument/2006/relationships/hyperlink" Target="https://www.boxofficemojo.com/year/world/2007/?ref_=bo_cso_table_67" TargetMode="External"/><Relationship Id="rId646" Type="http://schemas.openxmlformats.org/officeDocument/2006/relationships/hyperlink" Target="https://www.boxofficemojo.com/year/world/2012/?ref_=bo_cso_table_161" TargetMode="External"/><Relationship Id="rId403" Type="http://schemas.openxmlformats.org/officeDocument/2006/relationships/hyperlink" Target="https://en.wikipedia.org/wiki/National_Treasure_(film)" TargetMode="External"/><Relationship Id="rId645" Type="http://schemas.openxmlformats.org/officeDocument/2006/relationships/hyperlink" Target="https://en.wikipedia.org/wiki/The_Exorcist" TargetMode="External"/><Relationship Id="rId402" Type="http://schemas.openxmlformats.org/officeDocument/2006/relationships/hyperlink" Target="https://www.boxofficemojo.com/year/world/2004/?ref_=bo_cso_table_102" TargetMode="External"/><Relationship Id="rId644" Type="http://schemas.openxmlformats.org/officeDocument/2006/relationships/hyperlink" Target="https://en.wikipedia.org/wiki/The_Devil_Wears_Prada_(film)" TargetMode="External"/><Relationship Id="rId401" Type="http://schemas.openxmlformats.org/officeDocument/2006/relationships/hyperlink" Target="https://en.wikipedia.org/wiki/My_Big_Fat_Greek_Wedding" TargetMode="External"/><Relationship Id="rId643" Type="http://schemas.openxmlformats.org/officeDocument/2006/relationships/hyperlink" Target="https://www.boxofficemojo.com/year/world/2006/?ref_=bo_cso_table_139" TargetMode="External"/><Relationship Id="rId408" Type="http://schemas.openxmlformats.org/officeDocument/2006/relationships/hyperlink" Target="https://www.boxofficemojo.com/year/world/2009/?ref_=bo_cso_table_112" TargetMode="External"/><Relationship Id="rId407" Type="http://schemas.openxmlformats.org/officeDocument/2006/relationships/hyperlink" Target="https://www.imdb.com/title/tt0477347/" TargetMode="External"/><Relationship Id="rId649" Type="http://schemas.openxmlformats.org/officeDocument/2006/relationships/hyperlink" Target="https://en.wikipedia.org/wiki/The_Fate_of_the_Furious" TargetMode="External"/><Relationship Id="rId406" Type="http://schemas.openxmlformats.org/officeDocument/2006/relationships/hyperlink" Target="https://www.boxofficemojo.com/year/world/2006/?ref_=bo_cso_table_187" TargetMode="External"/><Relationship Id="rId648" Type="http://schemas.openxmlformats.org/officeDocument/2006/relationships/hyperlink" Target="https://www.boxofficemojo.com/year/world/2017/?ref_=bo_cso_table_21" TargetMode="External"/><Relationship Id="rId405" Type="http://schemas.openxmlformats.org/officeDocument/2006/relationships/hyperlink" Target="https://en.wikipedia.org/wiki/National_Treasure:_Book_of_Secrets" TargetMode="External"/><Relationship Id="rId647" Type="http://schemas.openxmlformats.org/officeDocument/2006/relationships/hyperlink" Target="https://en.wikipedia.org/wiki/The_Expendables_2" TargetMode="External"/><Relationship Id="rId400" Type="http://schemas.openxmlformats.org/officeDocument/2006/relationships/hyperlink" Target="https://www.boxofficemojo.com/year/world/2002/?ref_=bo_cso_table_182" TargetMode="External"/><Relationship Id="rId642" Type="http://schemas.openxmlformats.org/officeDocument/2006/relationships/hyperlink" Target="https://en.wikipedia.org/wiki/The_Day_After_Tomorrow" TargetMode="External"/><Relationship Id="rId641" Type="http://schemas.openxmlformats.org/officeDocument/2006/relationships/hyperlink" Target="https://www.boxofficemojo.com/year/world/2004/?ref_=bo_cso_table_196" TargetMode="External"/><Relationship Id="rId640" Type="http://schemas.openxmlformats.org/officeDocument/2006/relationships/hyperlink" Target="https://en.wikipedia.org/wiki/The_Dark_Knight_Rises" TargetMode="External"/><Relationship Id="rId635" Type="http://schemas.openxmlformats.org/officeDocument/2006/relationships/hyperlink" Target="https://www.boxofficemojo.com/year/world/2006/?ref_=bo_cso_table_113" TargetMode="External"/><Relationship Id="rId634" Type="http://schemas.openxmlformats.org/officeDocument/2006/relationships/hyperlink" Target="https://en.wikipedia.org/wiki/The_Curious_Case_of_Benjamin_Button_(film)" TargetMode="External"/><Relationship Id="rId633" Type="http://schemas.openxmlformats.org/officeDocument/2006/relationships/hyperlink" Target="https://www.boxofficemojo.com/year/world/2008/?ref_=bo_cso_table_118" TargetMode="External"/><Relationship Id="rId632" Type="http://schemas.openxmlformats.org/officeDocument/2006/relationships/hyperlink" Target="https://en.wikipedia.org/wiki/The_Croods" TargetMode="External"/><Relationship Id="rId639" Type="http://schemas.openxmlformats.org/officeDocument/2006/relationships/hyperlink" Target="https://www.boxofficemojo.com/year/world/2012/?ref_=bo_cso_table_34" TargetMode="External"/><Relationship Id="rId638" Type="http://schemas.openxmlformats.org/officeDocument/2006/relationships/hyperlink" Target="https://en.wikipedia.org/wiki/The_Dark_Knight" TargetMode="External"/><Relationship Id="rId637" Type="http://schemas.openxmlformats.org/officeDocument/2006/relationships/hyperlink" Target="https://www.boxofficemojo.com/year/world/2008/?ref_=bo_cso_table_50" TargetMode="External"/><Relationship Id="rId636" Type="http://schemas.openxmlformats.org/officeDocument/2006/relationships/hyperlink" Target="https://en.wikipedia.org/wiki/The_Da_Vinci_Code_(film)" TargetMode="External"/><Relationship Id="rId631" Type="http://schemas.openxmlformats.org/officeDocument/2006/relationships/hyperlink" Target="https://www.boxofficemojo.com/year/world/2013/?ref_=bo_cso_table_180" TargetMode="External"/><Relationship Id="rId873" Type="http://schemas.openxmlformats.org/officeDocument/2006/relationships/drawing" Target="../drawings/drawing3.xml"/><Relationship Id="rId630" Type="http://schemas.openxmlformats.org/officeDocument/2006/relationships/hyperlink" Target="https://www.boxofficemojo.com/year/world/2018/?ref_=bo_cso_table_151" TargetMode="External"/><Relationship Id="rId872" Type="http://schemas.openxmlformats.org/officeDocument/2006/relationships/hyperlink" Target="https://en.wikipedia.org/wiki/Zootopia" TargetMode="External"/><Relationship Id="rId871" Type="http://schemas.openxmlformats.org/officeDocument/2006/relationships/hyperlink" Target="https://www.boxofficemojo.com/year/world/2016/?ref_=bo_cso_table_43" TargetMode="External"/><Relationship Id="rId870" Type="http://schemas.openxmlformats.org/officeDocument/2006/relationships/hyperlink" Target="https://en.wikipedia.org/wiki/XXX:_Return_of_Xander_Cage" TargetMode="External"/><Relationship Id="rId829" Type="http://schemas.openxmlformats.org/officeDocument/2006/relationships/hyperlink" Target="https://en.wikipedia.org/wiki/Twister_(1996_film)" TargetMode="External"/><Relationship Id="rId828" Type="http://schemas.openxmlformats.org/officeDocument/2006/relationships/hyperlink" Target="https://www.boxofficemojo.com/year/world/1996/?ref_=bo_cso_table_32" TargetMode="External"/><Relationship Id="rId827" Type="http://schemas.openxmlformats.org/officeDocument/2006/relationships/hyperlink" Target="https://en.wikipedia.org/wiki/The_Twilight_Saga:_New_Moon" TargetMode="External"/><Relationship Id="rId822" Type="http://schemas.openxmlformats.org/officeDocument/2006/relationships/hyperlink" Target="https://www.boxofficemojo.com/year/world/2012/?ref_=bo_cso_table_85" TargetMode="External"/><Relationship Id="rId821" Type="http://schemas.openxmlformats.org/officeDocument/2006/relationships/hyperlink" Target="https://en.wikipedia.org/wiki/The_Twilight_Saga:_Breaking_Dawn_%E2%80%93_Part_1" TargetMode="External"/><Relationship Id="rId820" Type="http://schemas.openxmlformats.org/officeDocument/2006/relationships/hyperlink" Target="https://www.boxofficemojo.com/year/world/2011/?ref_=bo_cso_table_129" TargetMode="External"/><Relationship Id="rId826" Type="http://schemas.openxmlformats.org/officeDocument/2006/relationships/hyperlink" Target="https://www.boxofficemojo.com/year/world/2009/?ref_=bo_cso_table_130" TargetMode="External"/><Relationship Id="rId825" Type="http://schemas.openxmlformats.org/officeDocument/2006/relationships/hyperlink" Target="https://en.wikipedia.org/wiki/The_Twilight_Saga:_Eclipse" TargetMode="External"/><Relationship Id="rId824" Type="http://schemas.openxmlformats.org/officeDocument/2006/relationships/hyperlink" Target="https://www.boxofficemojo.com/year/world/2010/?ref_=bo_cso_table_136" TargetMode="External"/><Relationship Id="rId823" Type="http://schemas.openxmlformats.org/officeDocument/2006/relationships/hyperlink" Target="https://en.wikipedia.org/wiki/The_Twilight_Saga:_Breaking_Dawn_%E2%80%93_Part_2" TargetMode="External"/><Relationship Id="rId819" Type="http://schemas.openxmlformats.org/officeDocument/2006/relationships/hyperlink" Target="https://independent-magazine.org/2021/12/06/from-indie-to-blockbuster-the-evolution-of-the-twilight-saga/" TargetMode="External"/><Relationship Id="rId818" Type="http://schemas.openxmlformats.org/officeDocument/2006/relationships/hyperlink" Target="https://www.boxofficemojo.com/year/world/2008/?ref_=bo_cso_table_119" TargetMode="External"/><Relationship Id="rId817" Type="http://schemas.openxmlformats.org/officeDocument/2006/relationships/hyperlink" Target="https://en.wikipedia.org/wiki/True_Lies" TargetMode="External"/><Relationship Id="rId816" Type="http://schemas.openxmlformats.org/officeDocument/2006/relationships/hyperlink" Target="https://www.boxofficemojo.com/year/world/1994/?ref_=bo_cso_table_160" TargetMode="External"/><Relationship Id="rId811" Type="http://schemas.openxmlformats.org/officeDocument/2006/relationships/hyperlink" Target="https://en.wikipedia.org/wiki/Trolls_(film)" TargetMode="External"/><Relationship Id="rId810" Type="http://schemas.openxmlformats.org/officeDocument/2006/relationships/hyperlink" Target="https://www.boxofficemojo.com/year/world/2016/?ref_=bo_cso_table_104" TargetMode="External"/><Relationship Id="rId815" Type="http://schemas.openxmlformats.org/officeDocument/2006/relationships/hyperlink" Target="https://en.wikipedia.org/wiki/Troy_(film)" TargetMode="External"/><Relationship Id="rId814" Type="http://schemas.openxmlformats.org/officeDocument/2006/relationships/hyperlink" Target="https://www.boxofficemojo.com/year/world/2004/?ref_=bo_cso_table_29" TargetMode="External"/><Relationship Id="rId813" Type="http://schemas.openxmlformats.org/officeDocument/2006/relationships/hyperlink" Target="https://en.wikipedia.org/wiki/Tron:_Legacy" TargetMode="External"/><Relationship Id="rId812" Type="http://schemas.openxmlformats.org/officeDocument/2006/relationships/hyperlink" Target="https://www.boxofficemojo.com/year/world/2010/?ref_=bo_cso_table_134" TargetMode="External"/><Relationship Id="rId609" Type="http://schemas.openxmlformats.org/officeDocument/2006/relationships/hyperlink" Target="https://en.wikipedia.org/wiki/The_Amazing_Spider-Man_(film)" TargetMode="External"/><Relationship Id="rId608" Type="http://schemas.openxmlformats.org/officeDocument/2006/relationships/hyperlink" Target="https://www.boxofficemojo.com/year/world/2012/?ref_=bo_cso_table_115" TargetMode="External"/><Relationship Id="rId607" Type="http://schemas.openxmlformats.org/officeDocument/2006/relationships/hyperlink" Target="https://en.wikipedia.org/wiki/The_Adventures_of_Tintin_(film)" TargetMode="External"/><Relationship Id="rId849" Type="http://schemas.openxmlformats.org/officeDocument/2006/relationships/hyperlink" Target="https://www.boxofficemojo.com/year/world/1988/?ref_=bo_cso_table_132" TargetMode="External"/><Relationship Id="rId602" Type="http://schemas.openxmlformats.org/officeDocument/2006/relationships/hyperlink" Target="https://www.boxofficemojo.com/year/world/2015/?ref_=bo_cso_table_85" TargetMode="External"/><Relationship Id="rId844" Type="http://schemas.openxmlformats.org/officeDocument/2006/relationships/hyperlink" Target="https://en.wikipedia.org/wiki/War_of_the_Worlds_(2005_film)" TargetMode="External"/><Relationship Id="rId601" Type="http://schemas.openxmlformats.org/officeDocument/2006/relationships/hyperlink" Target="https://en.wikipedia.org/wiki/Terminator_3:_Rise_of_the_Machines" TargetMode="External"/><Relationship Id="rId843" Type="http://schemas.openxmlformats.org/officeDocument/2006/relationships/hyperlink" Target="https://www.boxofficemojo.com/year/world/2005/?ref_=bo_cso_table_176" TargetMode="External"/><Relationship Id="rId600" Type="http://schemas.openxmlformats.org/officeDocument/2006/relationships/hyperlink" Target="https://www.boxofficemojo.com/year/world/2003/?ref_=bo_cso_table_89" TargetMode="External"/><Relationship Id="rId842" Type="http://schemas.openxmlformats.org/officeDocument/2006/relationships/hyperlink" Target="https://en.wikipedia.org/wiki/War_for_the_Planet_of_the_Apes" TargetMode="External"/><Relationship Id="rId841" Type="http://schemas.openxmlformats.org/officeDocument/2006/relationships/hyperlink" Target="https://www.boxofficemojo.com/year/world/2017/?ref_=bo_cso_table_36" TargetMode="External"/><Relationship Id="rId606" Type="http://schemas.openxmlformats.org/officeDocument/2006/relationships/hyperlink" Target="https://www.boxofficemojo.com/year/world/2011/?ref_=bo_cso_table_168" TargetMode="External"/><Relationship Id="rId848" Type="http://schemas.openxmlformats.org/officeDocument/2006/relationships/hyperlink" Target="https://en.wikipedia.org/wiki/What_Women_Want" TargetMode="External"/><Relationship Id="rId605" Type="http://schemas.openxmlformats.org/officeDocument/2006/relationships/hyperlink" Target="https://en.wikipedia.org/wiki/Terminator_Salvation" TargetMode="External"/><Relationship Id="rId847" Type="http://schemas.openxmlformats.org/officeDocument/2006/relationships/hyperlink" Target="https://www.boxofficemojo.com/year/world/2000/?ref_=bo_cso_table_167" TargetMode="External"/><Relationship Id="rId604" Type="http://schemas.openxmlformats.org/officeDocument/2006/relationships/hyperlink" Target="https://www.boxofficemojo.com/year/world/2009/?ref_=bo_cso_table_175" TargetMode="External"/><Relationship Id="rId846" Type="http://schemas.openxmlformats.org/officeDocument/2006/relationships/hyperlink" Target="https://en.wikipedia.org/wiki/Warcraft_(film)" TargetMode="External"/><Relationship Id="rId603" Type="http://schemas.openxmlformats.org/officeDocument/2006/relationships/hyperlink" Target="https://en.wikipedia.org/wiki/Terminator_Genisys" TargetMode="External"/><Relationship Id="rId845" Type="http://schemas.openxmlformats.org/officeDocument/2006/relationships/hyperlink" Target="https://www.boxofficemojo.com/year/world/2016/?ref_=bo_cso_table_86" TargetMode="External"/><Relationship Id="rId840" Type="http://schemas.openxmlformats.org/officeDocument/2006/relationships/hyperlink" Target="https://en.wikipedia.org/wiki/Wanted_(2008_film)" TargetMode="External"/><Relationship Id="rId839" Type="http://schemas.openxmlformats.org/officeDocument/2006/relationships/hyperlink" Target="https://www.boxofficemojo.com/year/world/2008/?ref_=bo_cso_table_110" TargetMode="External"/><Relationship Id="rId838" Type="http://schemas.openxmlformats.org/officeDocument/2006/relationships/hyperlink" Target="https://en.wikipedia.org/wiki/WALL-E" TargetMode="External"/><Relationship Id="rId833" Type="http://schemas.openxmlformats.org/officeDocument/2006/relationships/hyperlink" Target="https://www.the-numbers.com/movie/Up" TargetMode="External"/><Relationship Id="rId832" Type="http://schemas.openxmlformats.org/officeDocument/2006/relationships/hyperlink" Target="https://www.boxofficemojo.com/year/world/2009/?ref_=bo_cso_table_124" TargetMode="External"/><Relationship Id="rId831" Type="http://schemas.openxmlformats.org/officeDocument/2006/relationships/hyperlink" Target="https://en.wikipedia.org/wiki/Uncharted_(film)" TargetMode="External"/><Relationship Id="rId830" Type="http://schemas.openxmlformats.org/officeDocument/2006/relationships/hyperlink" Target="https://www.boxofficemojo.com/year/world/2022/?ref_=bo_cso_table_133" TargetMode="External"/><Relationship Id="rId837" Type="http://schemas.openxmlformats.org/officeDocument/2006/relationships/hyperlink" Target="https://www.boxofficemojo.com/year/world/2008/?ref_=bo_cso_table_20" TargetMode="External"/><Relationship Id="rId836" Type="http://schemas.openxmlformats.org/officeDocument/2006/relationships/hyperlink" Target="https://www.boxofficemojo.com/year/world/2021/?ref_=bo_cso_table_25" TargetMode="External"/><Relationship Id="rId835" Type="http://schemas.openxmlformats.org/officeDocument/2006/relationships/hyperlink" Target="https://en.wikipedia.org/wiki/Venom_(2018_film)" TargetMode="External"/><Relationship Id="rId834" Type="http://schemas.openxmlformats.org/officeDocument/2006/relationships/hyperlink" Target="https://www.boxofficemojo.com/year/world/2018/?ref_=bo_cso_table_83" TargetMode="External"/><Relationship Id="rId228" Type="http://schemas.openxmlformats.org/officeDocument/2006/relationships/hyperlink" Target="https://en.wikipedia.org/wiki/Ice_Age_(2002_film)" TargetMode="External"/><Relationship Id="rId227" Type="http://schemas.openxmlformats.org/officeDocument/2006/relationships/hyperlink" Target="https://www.boxofficemojo.com/year/world/2002/?ref_=bo_cso_table_155" TargetMode="External"/><Relationship Id="rId469" Type="http://schemas.openxmlformats.org/officeDocument/2006/relationships/hyperlink" Target="https://www.boxofficemojo.com/year/world/2011/?ref_=bo_cso_table_193" TargetMode="External"/><Relationship Id="rId226" Type="http://schemas.openxmlformats.org/officeDocument/2006/relationships/hyperlink" Target="https://en.wikipedia.org/wiki/I,_Robot_(film)" TargetMode="External"/><Relationship Id="rId468" Type="http://schemas.openxmlformats.org/officeDocument/2006/relationships/hyperlink" Target="https://en.wikipedia.org/wiki/Prometheus_(2012_film)" TargetMode="External"/><Relationship Id="rId225" Type="http://schemas.openxmlformats.org/officeDocument/2006/relationships/hyperlink" Target="https://www.boxofficemojo.com/year/world/2004/?ref_=bo_cso_table_84" TargetMode="External"/><Relationship Id="rId467" Type="http://schemas.openxmlformats.org/officeDocument/2006/relationships/hyperlink" Target="https://www.boxofficemojo.com/year/world/2012/?ref_=bo_cso_table_127" TargetMode="External"/><Relationship Id="rId229" Type="http://schemas.openxmlformats.org/officeDocument/2006/relationships/hyperlink" Target="https://www.boxofficemojo.com/year/world/2016/?ref_=bo_cso_table_118" TargetMode="External"/><Relationship Id="rId220" Type="http://schemas.openxmlformats.org/officeDocument/2006/relationships/hyperlink" Target="https://www.boxofficemojo.com/year/world/2010/?ref_=bo_cso_table_31" TargetMode="External"/><Relationship Id="rId462" Type="http://schemas.openxmlformats.org/officeDocument/2006/relationships/hyperlink" Target="https://en.wikipedia.org/wiki/Detective_Pikachu_(film)" TargetMode="External"/><Relationship Id="rId461" Type="http://schemas.openxmlformats.org/officeDocument/2006/relationships/hyperlink" Target="https://www.boxofficemojo.com/year/world/2019/?ref_=bo_cso_table_90" TargetMode="External"/><Relationship Id="rId460" Type="http://schemas.openxmlformats.org/officeDocument/2006/relationships/hyperlink" Target="https://en.wikipedia.org/wiki/Pocahontas_(1995_film)" TargetMode="External"/><Relationship Id="rId224" Type="http://schemas.openxmlformats.org/officeDocument/2006/relationships/hyperlink" Target="https://en.wikipedia.org/wiki/I_Am_Legend_(film)" TargetMode="External"/><Relationship Id="rId466" Type="http://schemas.openxmlformats.org/officeDocument/2006/relationships/hyperlink" Target="https://en.wikipedia.org/wiki/Prince_of_Persia:_The_Sands_of_Time_(film)" TargetMode="External"/><Relationship Id="rId223" Type="http://schemas.openxmlformats.org/officeDocument/2006/relationships/hyperlink" Target="https://www.boxofficemojo.com/year/world/2007/?ref_=bo_cso_table_183" TargetMode="External"/><Relationship Id="rId465" Type="http://schemas.openxmlformats.org/officeDocument/2006/relationships/hyperlink" Target="https://www.boxofficemojo.com/year/world/2009/?ref_=bo_cso_table_117" TargetMode="External"/><Relationship Id="rId222" Type="http://schemas.openxmlformats.org/officeDocument/2006/relationships/hyperlink" Target="https://www.boxofficemojo.com/year/world/2019/?ref_=bo_cso_table_17" TargetMode="External"/><Relationship Id="rId464" Type="http://schemas.openxmlformats.org/officeDocument/2006/relationships/hyperlink" Target="https://en.wikipedia.org/wiki/Pretty_Woman" TargetMode="External"/><Relationship Id="rId221" Type="http://schemas.openxmlformats.org/officeDocument/2006/relationships/hyperlink" Target="https://www.boxofficemojo.com/year/world/2014/?ref_=bo_cso_table_167" TargetMode="External"/><Relationship Id="rId463" Type="http://schemas.openxmlformats.org/officeDocument/2006/relationships/hyperlink" Target="https://www.boxofficemojo.com/year/world/1990/?ref_=bo_cso_table_63" TargetMode="External"/><Relationship Id="rId217" Type="http://schemas.openxmlformats.org/officeDocument/2006/relationships/hyperlink" Target="https://www.boxofficemojo.com/year/world/2018/?ref_=bo_cso_table_13" TargetMode="External"/><Relationship Id="rId459" Type="http://schemas.openxmlformats.org/officeDocument/2006/relationships/hyperlink" Target="https://www.boxofficemojo.com/year/world/1995/?ref_=bo_cso_table_106" TargetMode="External"/><Relationship Id="rId216" Type="http://schemas.openxmlformats.org/officeDocument/2006/relationships/hyperlink" Target="https://www.boxofficemojo.com/year/world/2015/?ref_=bo_cso_table_47" TargetMode="External"/><Relationship Id="rId458" Type="http://schemas.openxmlformats.org/officeDocument/2006/relationships/hyperlink" Target="https://en.wikipedia.org/wiki/Pirates_of_the_Caribbean:_The_Curse_of_the_Black_Pearl" TargetMode="External"/><Relationship Id="rId215" Type="http://schemas.openxmlformats.org/officeDocument/2006/relationships/hyperlink" Target="https://www.boxofficemojo.com/year/world/2012/?ref_=bo_cso_table_73" TargetMode="External"/><Relationship Id="rId457" Type="http://schemas.openxmlformats.org/officeDocument/2006/relationships/hyperlink" Target="https://www.boxofficemojo.com/year/world/2003/?ref_=bo_cso_table_152" TargetMode="External"/><Relationship Id="rId699" Type="http://schemas.openxmlformats.org/officeDocument/2006/relationships/hyperlink" Target="https://www.boxofficemojo.com/year/world/2014/?ref_=bo_cso_table_58" TargetMode="External"/><Relationship Id="rId214" Type="http://schemas.openxmlformats.org/officeDocument/2006/relationships/hyperlink" Target="https://en.wikipedia.org/wiki/Home_Alone_2:_Lost_in_New_York" TargetMode="External"/><Relationship Id="rId456" Type="http://schemas.openxmlformats.org/officeDocument/2006/relationships/hyperlink" Target="https://www.boxofficemojo.com/title/tt0325980/?ref_=bo_cso_table_152" TargetMode="External"/><Relationship Id="rId698" Type="http://schemas.openxmlformats.org/officeDocument/2006/relationships/hyperlink" Target="https://en.wikipedia.org/wiki/The_Lego_Batman_Movie" TargetMode="External"/><Relationship Id="rId219" Type="http://schemas.openxmlformats.org/officeDocument/2006/relationships/hyperlink" Target="https://www.imdb.com/title/tt0170016/" TargetMode="External"/><Relationship Id="rId218" Type="http://schemas.openxmlformats.org/officeDocument/2006/relationships/hyperlink" Target="https://www.boxofficemojo.com/year/world/2000/?ref_=bo_cso_table_107" TargetMode="External"/><Relationship Id="rId451" Type="http://schemas.openxmlformats.org/officeDocument/2006/relationships/hyperlink" Target="https://www.boxofficemojo.com/year/world/2017/?ref_=bo_cso_table_97" TargetMode="External"/><Relationship Id="rId693" Type="http://schemas.openxmlformats.org/officeDocument/2006/relationships/hyperlink" Target="https://www.boxofficemojo.com/year/world/2003/?ref_=bo_cso_table_70" TargetMode="External"/><Relationship Id="rId450" Type="http://schemas.openxmlformats.org/officeDocument/2006/relationships/hyperlink" Target="https://www.boxofficemojo.com/title/tt1790809/?ref_=bo_cso_table_97" TargetMode="External"/><Relationship Id="rId692" Type="http://schemas.openxmlformats.org/officeDocument/2006/relationships/hyperlink" Target="https://en.wikipedia.org/wiki/Star_Wars:_The_Last_Jedi" TargetMode="External"/><Relationship Id="rId691" Type="http://schemas.openxmlformats.org/officeDocument/2006/relationships/hyperlink" Target="https://www.boxofficemojo.com/year/world/2017/?ref_=bo_cso_table_16" TargetMode="External"/><Relationship Id="rId690" Type="http://schemas.openxmlformats.org/officeDocument/2006/relationships/hyperlink" Target="https://en.wikipedia.org/wiki/The_Last_Airbender_(2010_film)" TargetMode="External"/><Relationship Id="rId213" Type="http://schemas.openxmlformats.org/officeDocument/2006/relationships/hyperlink" Target="https://www.boxofficemojo.com/year/world/1992/?ref_=bo_cso_table_200" TargetMode="External"/><Relationship Id="rId455" Type="http://schemas.openxmlformats.org/officeDocument/2006/relationships/hyperlink" Target="https://en.wikipedia.org/wiki/Pirates_of_the_Caribbean:_On_Stranger_Tides" TargetMode="External"/><Relationship Id="rId697" Type="http://schemas.openxmlformats.org/officeDocument/2006/relationships/hyperlink" Target="https://www.boxofficemojo.com/year/world/2017/?ref_=bo_cso_table_167" TargetMode="External"/><Relationship Id="rId212" Type="http://schemas.openxmlformats.org/officeDocument/2006/relationships/hyperlink" Target="https://en.wikipedia.org/wiki/Home_Alone" TargetMode="External"/><Relationship Id="rId454" Type="http://schemas.openxmlformats.org/officeDocument/2006/relationships/hyperlink" Target="https://www.boxofficemojo.com/year/world/2011/?ref_=bo_cso_table_42" TargetMode="External"/><Relationship Id="rId696" Type="http://schemas.openxmlformats.org/officeDocument/2006/relationships/hyperlink" Target="https://en.wikipedia.org/wiki/The_Legend_of_Tarzan_(film)" TargetMode="External"/><Relationship Id="rId211" Type="http://schemas.openxmlformats.org/officeDocument/2006/relationships/hyperlink" Target="https://www.boxofficemojo.com/year/world/1990/?ref_=bo_cso_table_45" TargetMode="External"/><Relationship Id="rId453" Type="http://schemas.openxmlformats.org/officeDocument/2006/relationships/hyperlink" Target="https://www.boxofficemojo.com/title/tt1298650/?ref_=bo_cso_table_42" TargetMode="External"/><Relationship Id="rId695" Type="http://schemas.openxmlformats.org/officeDocument/2006/relationships/hyperlink" Target="https://www.boxofficemojo.com/year/world/2016/?ref_=bo_cso_table_77" TargetMode="External"/><Relationship Id="rId210" Type="http://schemas.openxmlformats.org/officeDocument/2006/relationships/hyperlink" Target="https://www.boxofficemojo.com/year/world/2015/?ref_=bo_cso_table_148" TargetMode="External"/><Relationship Id="rId452" Type="http://schemas.openxmlformats.org/officeDocument/2006/relationships/hyperlink" Target="https://en.wikipedia.org/wiki/Pirates_of_the_Caribbean:_Dead_Men_Tell_No_Tales" TargetMode="External"/><Relationship Id="rId694" Type="http://schemas.openxmlformats.org/officeDocument/2006/relationships/hyperlink" Target="https://en.wikipedia.org/wiki/The_Last_Samurai" TargetMode="External"/><Relationship Id="rId491" Type="http://schemas.openxmlformats.org/officeDocument/2006/relationships/hyperlink" Target="https://en.wikipedia.org/wiki/Star_Wars:_Episode_III_%E2%80%93_Revenge_of_the_Sith" TargetMode="External"/><Relationship Id="rId490" Type="http://schemas.openxmlformats.org/officeDocument/2006/relationships/hyperlink" Target="https://www.boxofficemojo.com/year/world/2005/?ref_=bo_cso_table_79" TargetMode="External"/><Relationship Id="rId249" Type="http://schemas.openxmlformats.org/officeDocument/2006/relationships/hyperlink" Target="https://www.boxofficemojo.com/year/world/1984/?ref_=bo_cso_table_125" TargetMode="External"/><Relationship Id="rId248" Type="http://schemas.openxmlformats.org/officeDocument/2006/relationships/hyperlink" Target="https://en.wikipedia.org/wiki/Indiana_Jones_and_the_Last_Crusade" TargetMode="External"/><Relationship Id="rId247" Type="http://schemas.openxmlformats.org/officeDocument/2006/relationships/hyperlink" Target="https://www.boxofficemojo.com/year/world/1989/?ref_=bo_cso_table_50" TargetMode="External"/><Relationship Id="rId489" Type="http://schemas.openxmlformats.org/officeDocument/2006/relationships/hyperlink" Target="https://en.wikipedia.org/wiki/Return_of_the_Jedi" TargetMode="External"/><Relationship Id="rId242" Type="http://schemas.openxmlformats.org/officeDocument/2006/relationships/hyperlink" Target="https://en.wikipedia.org/wiki/Independence_Day_(1996_film)" TargetMode="External"/><Relationship Id="rId484" Type="http://schemas.openxmlformats.org/officeDocument/2006/relationships/hyperlink" Target="https://www.boxofficemojo.com/year/world/2018/?ref_=bo_cso_table_184" TargetMode="External"/><Relationship Id="rId241" Type="http://schemas.openxmlformats.org/officeDocument/2006/relationships/hyperlink" Target="https://www.boxofficemojo.com/year/world/1996/?ref_=bo_cso_table_91" TargetMode="External"/><Relationship Id="rId483" Type="http://schemas.openxmlformats.org/officeDocument/2006/relationships/hyperlink" Target="https://en.wikipedia.org/wiki/Ratatouille_(film)" TargetMode="External"/><Relationship Id="rId240" Type="http://schemas.openxmlformats.org/officeDocument/2006/relationships/hyperlink" Target="https://en.wikipedia.org/wiki/Incredibles_2" TargetMode="External"/><Relationship Id="rId482" Type="http://schemas.openxmlformats.org/officeDocument/2006/relationships/hyperlink" Target="https://www.boxofficemojo.com/year/world/2007/?ref_=bo_cso_table_165" TargetMode="External"/><Relationship Id="rId481" Type="http://schemas.openxmlformats.org/officeDocument/2006/relationships/hyperlink" Target="https://en.wikipedia.org/wiki/Ransom_(1996_film)" TargetMode="External"/><Relationship Id="rId246" Type="http://schemas.openxmlformats.org/officeDocument/2006/relationships/hyperlink" Target="https://en.wikipedia.org/wiki/Indiana_Jones_and_the_Kingdom_of_the_Crystal_Skull" TargetMode="External"/><Relationship Id="rId488" Type="http://schemas.openxmlformats.org/officeDocument/2006/relationships/hyperlink" Target="https://www.boxofficemojo.com/year/world/1983/?ref_=bo_cso_table_48" TargetMode="External"/><Relationship Id="rId245" Type="http://schemas.openxmlformats.org/officeDocument/2006/relationships/hyperlink" Target="https://www.boxofficemojo.com/year/world/2008/?ref_=bo_cso_table_101" TargetMode="External"/><Relationship Id="rId487" Type="http://schemas.openxmlformats.org/officeDocument/2006/relationships/hyperlink" Target="https://en.wikipedia.org/wiki/Resident_Evil:_The_Final_Chapter" TargetMode="External"/><Relationship Id="rId244" Type="http://schemas.openxmlformats.org/officeDocument/2006/relationships/hyperlink" Target="https://www.indiewire.com/2019/11/roland-emmerich-independence-day-resurgence-1202187244/" TargetMode="External"/><Relationship Id="rId486" Type="http://schemas.openxmlformats.org/officeDocument/2006/relationships/hyperlink" Target="https://www.boxofficemojo.com/year/world/2016/?ref_=bo_cso_table_166" TargetMode="External"/><Relationship Id="rId243" Type="http://schemas.openxmlformats.org/officeDocument/2006/relationships/hyperlink" Target="https://www.boxofficemojo.com/year/world/2016/?ref_=bo_cso_table_143" TargetMode="External"/><Relationship Id="rId485" Type="http://schemas.openxmlformats.org/officeDocument/2006/relationships/hyperlink" Target="https://en.wikipedia.org/wiki/Ready_Player_One_(film)" TargetMode="External"/><Relationship Id="rId480" Type="http://schemas.openxmlformats.org/officeDocument/2006/relationships/hyperlink" Target="https://www.boxofficemojo.com/year/world/1996/?ref_=bo_cso_table_172" TargetMode="External"/><Relationship Id="rId239" Type="http://schemas.openxmlformats.org/officeDocument/2006/relationships/hyperlink" Target="https://www.boxofficemojo.com/year/world/2018/?ref_=bo_cso_table_20" TargetMode="External"/><Relationship Id="rId238" Type="http://schemas.openxmlformats.org/officeDocument/2006/relationships/hyperlink" Target="https://www.google.com/search?q=inception+budget&amp;oq=inception+budget&amp;aqs=chrome..69i57j0i512l3j0i22i30j0i15i22i30j0i22i30l2j0i390l2.1869j1j4&amp;sourceid=chrome&amp;ie=UTF-8" TargetMode="External"/><Relationship Id="rId237" Type="http://schemas.openxmlformats.org/officeDocument/2006/relationships/hyperlink" Target="https://www.boxofficemojo.com/year/world/2010/?ref_=bo_cso_table_86" TargetMode="External"/><Relationship Id="rId479" Type="http://schemas.openxmlformats.org/officeDocument/2006/relationships/hyperlink" Target="https://www.boxofficemojo.com/year/world/2018/?ref_=bo_cso_table_95" TargetMode="External"/><Relationship Id="rId236" Type="http://schemas.openxmlformats.org/officeDocument/2006/relationships/hyperlink" Target="https://en.wikipedia.org/wiki/Ice_Age:_The_Meltdown" TargetMode="External"/><Relationship Id="rId478" Type="http://schemas.openxmlformats.org/officeDocument/2006/relationships/hyperlink" Target="https://en.wikipedia.org/wiki/Ralph_Breaks_the_Internet" TargetMode="External"/><Relationship Id="rId231" Type="http://schemas.openxmlformats.org/officeDocument/2006/relationships/hyperlink" Target="https://www.boxofficemojo.com/year/world/2012/?ref_=bo_cso_table_76" TargetMode="External"/><Relationship Id="rId473" Type="http://schemas.openxmlformats.org/officeDocument/2006/relationships/hyperlink" Target="https://www.boxofficemojo.com/year/world/1981/?ref_=bo_cso_table_142" TargetMode="External"/><Relationship Id="rId230" Type="http://schemas.openxmlformats.org/officeDocument/2006/relationships/hyperlink" Target="https://en.wikipedia.org/wiki/Ice_Age:_Collision_Course" TargetMode="External"/><Relationship Id="rId472" Type="http://schemas.openxmlformats.org/officeDocument/2006/relationships/hyperlink" Target="https://en.wikipedia.org/wiki/Quantum_of_Solace" TargetMode="External"/><Relationship Id="rId471" Type="http://schemas.openxmlformats.org/officeDocument/2006/relationships/hyperlink" Target="https://www.boxofficemojo.com/year/world/2008/?ref_=bo_cso_table_178" TargetMode="External"/><Relationship Id="rId470" Type="http://schemas.openxmlformats.org/officeDocument/2006/relationships/hyperlink" Target="https://edition.cnn.com/2011/10/31/showbiz/movies/puss-in-boots-box-office-ew/index.html" TargetMode="External"/><Relationship Id="rId235" Type="http://schemas.openxmlformats.org/officeDocument/2006/relationships/hyperlink" Target="https://www.boxofficemojo.com/year/world/2006/?ref_=bo_cso_table_146" TargetMode="External"/><Relationship Id="rId477" Type="http://schemas.openxmlformats.org/officeDocument/2006/relationships/hyperlink" Target="https://www.boxofficemojo.com/year/world/2018/?ref_=bo_cso_table_12" TargetMode="External"/><Relationship Id="rId234" Type="http://schemas.openxmlformats.org/officeDocument/2006/relationships/hyperlink" Target="https://en.wikipedia.org/wiki/Ice_Age:_Dawn_of_the_Dinosaurs" TargetMode="External"/><Relationship Id="rId476" Type="http://schemas.openxmlformats.org/officeDocument/2006/relationships/hyperlink" Target="https://en.wikipedia.org/wiki/Rain_Man" TargetMode="External"/><Relationship Id="rId233" Type="http://schemas.openxmlformats.org/officeDocument/2006/relationships/hyperlink" Target="https://www.boxofficemojo.com/year/world/2009/?ref_=bo_cso_table_73" TargetMode="External"/><Relationship Id="rId475" Type="http://schemas.openxmlformats.org/officeDocument/2006/relationships/hyperlink" Target="https://www.boxofficemojo.com/year/world/1988/?ref_=bo_cso_table_81" TargetMode="External"/><Relationship Id="rId232" Type="http://schemas.openxmlformats.org/officeDocument/2006/relationships/hyperlink" Target="https://en.wikipedia.org/wiki/Ice_Age:_Continental_Drift" TargetMode="External"/><Relationship Id="rId474" Type="http://schemas.openxmlformats.org/officeDocument/2006/relationships/hyperlink" Target="https://en.wikipedia.org/wiki/Raiders_of_the_Lost_Ark" TargetMode="External"/><Relationship Id="rId426" Type="http://schemas.openxmlformats.org/officeDocument/2006/relationships/hyperlink" Target="https://www.boxofficemojo.com/year/world/2004/?ref_=bo_cso_table_192" TargetMode="External"/><Relationship Id="rId668" Type="http://schemas.openxmlformats.org/officeDocument/2006/relationships/hyperlink" Target="https://en.wikipedia.org/wiki/The_Hangover_Part_II" TargetMode="External"/><Relationship Id="rId425" Type="http://schemas.openxmlformats.org/officeDocument/2006/relationships/hyperlink" Target="https://www.imdb.com/title/tt0496806/" TargetMode="External"/><Relationship Id="rId667" Type="http://schemas.openxmlformats.org/officeDocument/2006/relationships/hyperlink" Target="https://www.boxofficemojo.com/year/world/2011/?ref_=bo_cso_table_181" TargetMode="External"/><Relationship Id="rId424" Type="http://schemas.openxmlformats.org/officeDocument/2006/relationships/hyperlink" Target="https://www.boxofficemojo.com/year/world/2007/?ref_=bo_cso_table_169" TargetMode="External"/><Relationship Id="rId666" Type="http://schemas.openxmlformats.org/officeDocument/2006/relationships/hyperlink" Target="https://en.wikipedia.org/wiki/The_Hangover" TargetMode="External"/><Relationship Id="rId423" Type="http://schemas.openxmlformats.org/officeDocument/2006/relationships/hyperlink" Target="https://en.wikipedia.org/wiki/Ocean%27s_Eleven" TargetMode="External"/><Relationship Id="rId665" Type="http://schemas.openxmlformats.org/officeDocument/2006/relationships/hyperlink" Target="https://www.boxofficemojo.com/year/world/2009/?ref_=bo_cso_table_56" TargetMode="External"/><Relationship Id="rId429" Type="http://schemas.openxmlformats.org/officeDocument/2006/relationships/hyperlink" Target="https://en.wikipedia.org/wiki/Once_Upon_a_Time_in_Hollywood" TargetMode="External"/><Relationship Id="rId428" Type="http://schemas.openxmlformats.org/officeDocument/2006/relationships/hyperlink" Target="https://www.boxofficemojo.com/year/world/2019/?ref_=bo_cso_table_163" TargetMode="External"/><Relationship Id="rId427" Type="http://schemas.openxmlformats.org/officeDocument/2006/relationships/hyperlink" Target="https://en.wikipedia.org/wiki/Ocean%27s_Twelve" TargetMode="External"/><Relationship Id="rId669" Type="http://schemas.openxmlformats.org/officeDocument/2006/relationships/hyperlink" Target="https://www.boxofficemojo.com/year/world/2013/?ref_=bo_cso_table_194" TargetMode="External"/><Relationship Id="rId660" Type="http://schemas.openxmlformats.org/officeDocument/2006/relationships/hyperlink" Target="https://en.wikipedia.org/wiki/The_Great_Gatsby_(2013_film)" TargetMode="External"/><Relationship Id="rId422" Type="http://schemas.openxmlformats.org/officeDocument/2006/relationships/hyperlink" Target="https://www.boxofficemojo.com/year/world/2001/?ref_=bo_cso_table_73" TargetMode="External"/><Relationship Id="rId664" Type="http://schemas.openxmlformats.org/officeDocument/2006/relationships/hyperlink" Target="https://www.google.com/search?q=the+grinch+budget&amp;oq=the+grinch+budget&amp;aqs=chrome..69i57j0i512j0i22i30l4.1981j0j4&amp;sourceid=chrome&amp;ie=UTF-8" TargetMode="External"/><Relationship Id="rId421" Type="http://schemas.openxmlformats.org/officeDocument/2006/relationships/hyperlink" Target="https://en.wikipedia.org/wiki/Now_You_See_Me_2" TargetMode="External"/><Relationship Id="rId663" Type="http://schemas.openxmlformats.org/officeDocument/2006/relationships/hyperlink" Target="https://www.boxofficemojo.com/year/world/2018/?ref_=bo_cso_table_24" TargetMode="External"/><Relationship Id="rId420" Type="http://schemas.openxmlformats.org/officeDocument/2006/relationships/hyperlink" Target="https://www.boxofficemojo.com/year/world/2016/?ref_=bo_cso_table_122" TargetMode="External"/><Relationship Id="rId662" Type="http://schemas.openxmlformats.org/officeDocument/2006/relationships/hyperlink" Target="https://en.wikipedia.org/wiki/The_Greatest_Showman" TargetMode="External"/><Relationship Id="rId661" Type="http://schemas.openxmlformats.org/officeDocument/2006/relationships/hyperlink" Target="https://www.boxofficemojo.com/year/world/2017/?ref_=bo_cso_table_88" TargetMode="External"/><Relationship Id="rId415" Type="http://schemas.openxmlformats.org/officeDocument/2006/relationships/hyperlink" Target="https://www.csmonitor.com/USA/Society/2014/0331/Noah-not-all-believers-hate-big-budget-biblical-blockbuster" TargetMode="External"/><Relationship Id="rId657" Type="http://schemas.openxmlformats.org/officeDocument/2006/relationships/hyperlink" Target="https://www.boxofficemojo.com/year/world/2015/?ref_=bo_cso_table_128" TargetMode="External"/><Relationship Id="rId414" Type="http://schemas.openxmlformats.org/officeDocument/2006/relationships/hyperlink" Target="https://www.boxofficemojo.com/year/world/2014/?ref_=bo_cso_table_198" TargetMode="External"/><Relationship Id="rId656" Type="http://schemas.openxmlformats.org/officeDocument/2006/relationships/hyperlink" Target="https://en.wikipedia.org/wiki/The_Golden_Compass_(film)" TargetMode="External"/><Relationship Id="rId413" Type="http://schemas.openxmlformats.org/officeDocument/2006/relationships/hyperlink" Target="https://variety.com/2021/film/news/no-time-to-die-highest-grossing-movie-losing-money-blockbusters-1235111919/" TargetMode="External"/><Relationship Id="rId655" Type="http://schemas.openxmlformats.org/officeDocument/2006/relationships/hyperlink" Target="https://www.boxofficemojo.com/year/world/2007/?ref_=bo_cso_table_172" TargetMode="External"/><Relationship Id="rId412" Type="http://schemas.openxmlformats.org/officeDocument/2006/relationships/hyperlink" Target="https://www.boxofficemojo.com/year/world/2021/?ref_=bo_cso_table_107" TargetMode="External"/><Relationship Id="rId654" Type="http://schemas.openxmlformats.org/officeDocument/2006/relationships/hyperlink" Target="https://en.wikipedia.org/wiki/The_Fugitive_(1993_film)" TargetMode="External"/><Relationship Id="rId419" Type="http://schemas.openxmlformats.org/officeDocument/2006/relationships/hyperlink" Target="https://en.wikipedia.org/wiki/Now_You_See_Me_(film)" TargetMode="External"/><Relationship Id="rId418" Type="http://schemas.openxmlformats.org/officeDocument/2006/relationships/hyperlink" Target="https://www.boxofficemojo.com/year/world/2013/?ref_=bo_cso_table_91" TargetMode="External"/><Relationship Id="rId417" Type="http://schemas.openxmlformats.org/officeDocument/2006/relationships/hyperlink" Target="https://en.wikipedia.org/wiki/Notting_Hill_(film)" TargetMode="External"/><Relationship Id="rId659" Type="http://schemas.openxmlformats.org/officeDocument/2006/relationships/hyperlink" Target="https://www.boxofficemojo.com/year/world/2013/?ref_=bo_cso_table_82" TargetMode="External"/><Relationship Id="rId416" Type="http://schemas.openxmlformats.org/officeDocument/2006/relationships/hyperlink" Target="https://www.boxofficemojo.com/year/world/1999/?ref_=bo_cso_table_189" TargetMode="External"/><Relationship Id="rId658" Type="http://schemas.openxmlformats.org/officeDocument/2006/relationships/hyperlink" Target="https://en.wikipedia.org/wiki/The_Good_Dinosaur" TargetMode="External"/><Relationship Id="rId411" Type="http://schemas.openxmlformats.org/officeDocument/2006/relationships/hyperlink" Target="https://en.wikipedia.org/wiki/Night_at_the_Museum:_Secret_of_the_Tomb" TargetMode="External"/><Relationship Id="rId653" Type="http://schemas.openxmlformats.org/officeDocument/2006/relationships/hyperlink" Target="https://www.boxofficemojo.com/year/world/1993/?ref_=bo_cso_table_180" TargetMode="External"/><Relationship Id="rId410" Type="http://schemas.openxmlformats.org/officeDocument/2006/relationships/hyperlink" Target="https://www.boxofficemojo.com/year/world/2014/?ref_=bo_cso_table_191" TargetMode="External"/><Relationship Id="rId652" Type="http://schemas.openxmlformats.org/officeDocument/2006/relationships/hyperlink" Target="https://en.wikipedia.org/wiki/Star_Wars:_The_Force_Awakens" TargetMode="External"/><Relationship Id="rId651" Type="http://schemas.openxmlformats.org/officeDocument/2006/relationships/hyperlink" Target="https://en.wikipedia.org/wiki/The_Flintstones_(film)" TargetMode="External"/><Relationship Id="rId650" Type="http://schemas.openxmlformats.org/officeDocument/2006/relationships/hyperlink" Target="https://www.boxofficemojo.com/year/world/1994/?ref_=bo_cso_table_111" TargetMode="External"/><Relationship Id="rId206" Type="http://schemas.openxmlformats.org/officeDocument/2006/relationships/hyperlink" Target="https://www.statista.com/statistics/323356/harry-potter-production-costs-box-office-revenue/" TargetMode="External"/><Relationship Id="rId448" Type="http://schemas.openxmlformats.org/officeDocument/2006/relationships/hyperlink" Target="https://www.boxofficemojo.com/year/world/2006/?ref_=bo_cso_table_38" TargetMode="External"/><Relationship Id="rId205" Type="http://schemas.openxmlformats.org/officeDocument/2006/relationships/hyperlink" Target="https://www.boxofficemojo.com/year/world/2001/?ref_=bo_cso_table_48" TargetMode="External"/><Relationship Id="rId447" Type="http://schemas.openxmlformats.org/officeDocument/2006/relationships/hyperlink" Target="https://www.boxofficemojo.com/title/tt0383574/?ref_=bo_cso_table_38" TargetMode="External"/><Relationship Id="rId689" Type="http://schemas.openxmlformats.org/officeDocument/2006/relationships/hyperlink" Target="https://www.boxofficemojo.com/year/world/2010/?ref_=bo_cso_table_155" TargetMode="External"/><Relationship Id="rId204" Type="http://schemas.openxmlformats.org/officeDocument/2006/relationships/hyperlink" Target="https://www.statista.com/statistics/323356/harry-potter-production-costs-box-office-revenue/" TargetMode="External"/><Relationship Id="rId446" Type="http://schemas.openxmlformats.org/officeDocument/2006/relationships/hyperlink" Target="https://www.google.com/search?q=pirate+caribbean+worlds+end+budget&amp;ei=DJ-MY7izG86P8gKKzpJQ&amp;ved=0ahUKEwi46Y6vh-D7AhXOh1wKHQqnBAoQ4dUDCA8&amp;uact=5&amp;oq=pirate+caribbean+worlds+end+budget&amp;gs_lcp=Cgxnd3Mtd2l6LXNlcnAQAzIHCCEQoAEQCjIICCEQFhAeEB06CggAEEcQ1gQQsAM6BggAEBYQHjoICAAQFhAeEAo6BQgAEIYDSgQIQRgASgQIRhgAUPcBWJwHYKUJaAFwAXgAgAFziAHcBJIBAzYuMZgBAKABAcgBCMABAQ&amp;sclient=gws-wiz-serp" TargetMode="External"/><Relationship Id="rId688" Type="http://schemas.openxmlformats.org/officeDocument/2006/relationships/hyperlink" Target="https://en.wikipedia.org/wiki/The_King%27s_Speech" TargetMode="External"/><Relationship Id="rId203" Type="http://schemas.openxmlformats.org/officeDocument/2006/relationships/hyperlink" Target="https://www.boxofficemojo.com/year/world/2004/?ref_=bo_cso_table_96" TargetMode="External"/><Relationship Id="rId445" Type="http://schemas.openxmlformats.org/officeDocument/2006/relationships/hyperlink" Target="https://www.boxofficemojo.com/year/world/2007/?ref_=bo_cso_table_57" TargetMode="External"/><Relationship Id="rId687" Type="http://schemas.openxmlformats.org/officeDocument/2006/relationships/hyperlink" Target="https://www.boxofficemojo.com/year/world/2010/?ref_=bo_cso_table_96" TargetMode="External"/><Relationship Id="rId209" Type="http://schemas.openxmlformats.org/officeDocument/2006/relationships/hyperlink" Target="https://www.boxofficemojo.com/year/world/2019/?ref_=bo_cso_table_112" TargetMode="External"/><Relationship Id="rId208" Type="http://schemas.openxmlformats.org/officeDocument/2006/relationships/hyperlink" Target="https://en.wikipedia.org/wiki/Hitch_(film)" TargetMode="External"/><Relationship Id="rId207" Type="http://schemas.openxmlformats.org/officeDocument/2006/relationships/hyperlink" Target="https://www.boxofficemojo.com/year/world/2005/?ref_=bo_cso_table_174" TargetMode="External"/><Relationship Id="rId449" Type="http://schemas.openxmlformats.org/officeDocument/2006/relationships/hyperlink" Target="https://en.wikipedia.org/wiki/Pirates_of_the_Caribbean:_Dead_Man%27s_Chest" TargetMode="External"/><Relationship Id="rId440" Type="http://schemas.openxmlformats.org/officeDocument/2006/relationships/hyperlink" Target="https://www.boxofficemojo.com/year/world/2018/?ref_=bo_cso_table_94" TargetMode="External"/><Relationship Id="rId682" Type="http://schemas.openxmlformats.org/officeDocument/2006/relationships/hyperlink" Target="https://en.wikipedia.org/wiki/The_Incredibles" TargetMode="External"/><Relationship Id="rId681" Type="http://schemas.openxmlformats.org/officeDocument/2006/relationships/hyperlink" Target="https://www.boxofficemojo.com/year/world/2004/?ref_=bo_cso_table_159" TargetMode="External"/><Relationship Id="rId680" Type="http://schemas.openxmlformats.org/officeDocument/2006/relationships/hyperlink" Target="https://www.boxofficemojo.com/year/world/2013/?ref_=bo_cso_table_80" TargetMode="External"/><Relationship Id="rId202" Type="http://schemas.openxmlformats.org/officeDocument/2006/relationships/hyperlink" Target="https://www.statista.com/statistics/323356/harry-potter-production-costs-box-office-revenue/" TargetMode="External"/><Relationship Id="rId444" Type="http://schemas.openxmlformats.org/officeDocument/2006/relationships/hyperlink" Target="https://www.boxofficemojo.com/title/tt0449088/?ref_=bo_cso_table_57" TargetMode="External"/><Relationship Id="rId686" Type="http://schemas.openxmlformats.org/officeDocument/2006/relationships/hyperlink" Target="https://en.wikipedia.org/wiki/The_Karate_Kid_(2010_film)" TargetMode="External"/><Relationship Id="rId201" Type="http://schemas.openxmlformats.org/officeDocument/2006/relationships/hyperlink" Target="https://www.boxofficemojo.com/year/world/2007/?ref_=bo_cso_table_61" TargetMode="External"/><Relationship Id="rId443" Type="http://schemas.openxmlformats.org/officeDocument/2006/relationships/hyperlink" Target="https://en.wikipedia.org/wiki/Planet_of_the_Apes_(2001_film)" TargetMode="External"/><Relationship Id="rId685" Type="http://schemas.openxmlformats.org/officeDocument/2006/relationships/hyperlink" Target="https://www.boxofficemojo.com/year/world/2010/?ref_=bo_cso_table_199" TargetMode="External"/><Relationship Id="rId200" Type="http://schemas.openxmlformats.org/officeDocument/2006/relationships/hyperlink" Target="https://www.statista.com/statistics/323356/harry-potter-production-costs-box-office-revenue/" TargetMode="External"/><Relationship Id="rId442" Type="http://schemas.openxmlformats.org/officeDocument/2006/relationships/hyperlink" Target="https://www.boxofficemojo.com/year/world/2001/?ref_=bo_cso_table_193" TargetMode="External"/><Relationship Id="rId684" Type="http://schemas.openxmlformats.org/officeDocument/2006/relationships/hyperlink" Target="https://en.wikipedia.org/wiki/The_Jungle_Book_(2016_film)" TargetMode="External"/><Relationship Id="rId441" Type="http://schemas.openxmlformats.org/officeDocument/2006/relationships/hyperlink" Target="https://en.wikipedia.org/wiki/Peter_Rabbit_(film)" TargetMode="External"/><Relationship Id="rId683" Type="http://schemas.openxmlformats.org/officeDocument/2006/relationships/hyperlink" Target="https://www.boxofficemojo.com/year/world/2016/?ref_=bo_cso_table_54" TargetMode="External"/><Relationship Id="rId437" Type="http://schemas.openxmlformats.org/officeDocument/2006/relationships/hyperlink" Target="https://en.wikipedia.org/wiki/Pearl_Harbor_(film)" TargetMode="External"/><Relationship Id="rId679" Type="http://schemas.openxmlformats.org/officeDocument/2006/relationships/hyperlink" Target="https://en.wikipedia.org/wiki/The_Hunger_Games_(film)" TargetMode="External"/><Relationship Id="rId436" Type="http://schemas.openxmlformats.org/officeDocument/2006/relationships/hyperlink" Target="https://www.boxofficemojo.com/year/world/2001/?ref_=bo_cso_table_76" TargetMode="External"/><Relationship Id="rId678" Type="http://schemas.openxmlformats.org/officeDocument/2006/relationships/hyperlink" Target="https://www.boxofficemojo.com/year/world/2012/?ref_=bo_cso_table_138" TargetMode="External"/><Relationship Id="rId435" Type="http://schemas.openxmlformats.org/officeDocument/2006/relationships/hyperlink" Target="https://en.wikipedia.org/wiki/Pacific_Rim_(film)" TargetMode="External"/><Relationship Id="rId677" Type="http://schemas.openxmlformats.org/officeDocument/2006/relationships/hyperlink" Target="https://en.wikipedia.org/wiki/The_Hunchback_of_Notre_Dame_(1996_film)" TargetMode="External"/><Relationship Id="rId434" Type="http://schemas.openxmlformats.org/officeDocument/2006/relationships/hyperlink" Target="https://www.boxofficemojo.com/year/world/2013/?ref_=bo_cso_table_115" TargetMode="External"/><Relationship Id="rId676" Type="http://schemas.openxmlformats.org/officeDocument/2006/relationships/hyperlink" Target="https://www.boxofficemojo.com/year/world/1996/?ref_=bo_cso_table_141" TargetMode="External"/><Relationship Id="rId439" Type="http://schemas.openxmlformats.org/officeDocument/2006/relationships/hyperlink" Target="https://en.wikipedia.org/wiki/Penguins_of_Madagascar" TargetMode="External"/><Relationship Id="rId438" Type="http://schemas.openxmlformats.org/officeDocument/2006/relationships/hyperlink" Target="https://www.boxofficemojo.com/year/world/2014/?ref_=bo_cso_table_170" TargetMode="External"/><Relationship Id="rId671" Type="http://schemas.openxmlformats.org/officeDocument/2006/relationships/hyperlink" Target="https://www.boxofficemojo.com/year/world/2012/?ref_=bo_cso_table_49" TargetMode="External"/><Relationship Id="rId670" Type="http://schemas.openxmlformats.org/officeDocument/2006/relationships/hyperlink" Target="https://en.wikipedia.org/wiki/The_Hangover_Part_III" TargetMode="External"/><Relationship Id="rId433" Type="http://schemas.openxmlformats.org/officeDocument/2006/relationships/hyperlink" Target="https://en.wikipedia.org/wiki/Oz_the_Great_and_Powerful" TargetMode="External"/><Relationship Id="rId675" Type="http://schemas.openxmlformats.org/officeDocument/2006/relationships/hyperlink" Target="https://www.boxofficemojo.com/year/world/2013/?ref_=bo_cso_table_58" TargetMode="External"/><Relationship Id="rId432" Type="http://schemas.openxmlformats.org/officeDocument/2006/relationships/hyperlink" Target="https://www.boxofficemojo.com/year/world/2013/?ref_=bo_cso_table_33" TargetMode="External"/><Relationship Id="rId674" Type="http://schemas.openxmlformats.org/officeDocument/2006/relationships/hyperlink" Target="https://en.wikipedia.org/wiki/The_Hobbit:_The_Battle_of_the_Five_Armies" TargetMode="External"/><Relationship Id="rId431" Type="http://schemas.openxmlformats.org/officeDocument/2006/relationships/hyperlink" Target="https://en.wikipedia.org/wiki/Over_the_Hedge_(film)" TargetMode="External"/><Relationship Id="rId673" Type="http://schemas.openxmlformats.org/officeDocument/2006/relationships/hyperlink" Target="https://www.boxofficemojo.com/year/world/2014/?ref_=bo_cso_table_56" TargetMode="External"/><Relationship Id="rId430" Type="http://schemas.openxmlformats.org/officeDocument/2006/relationships/hyperlink" Target="https://www.boxofficemojo.com/year/world/2006/?ref_=bo_cso_table_114" TargetMode="External"/><Relationship Id="rId672" Type="http://schemas.openxmlformats.org/officeDocument/2006/relationships/hyperlink" Target="https://en.wikipedia.org/wiki/The_Hobbit:_An_Unexpected_Journey" TargetMode="External"/></Relationships>
</file>

<file path=xl/worksheets/_rels/sheet4.xml.rels><?xml version="1.0" encoding="UTF-8" standalone="yes"?><Relationships xmlns="http://schemas.openxmlformats.org/package/2006/relationships"><Relationship Id="rId190" Type="http://schemas.openxmlformats.org/officeDocument/2006/relationships/hyperlink" Target="https://en.wikipedia.org/wiki/The_Conjuring_2" TargetMode="External"/><Relationship Id="rId194" Type="http://schemas.openxmlformats.org/officeDocument/2006/relationships/hyperlink" Target="https://www.boxofficemojo.com/year/world/2010/?ref_=bo_cso_table_3" TargetMode="External"/><Relationship Id="rId193" Type="http://schemas.openxmlformats.org/officeDocument/2006/relationships/hyperlink" Target="https://en.wikipedia.org/wiki/The_Proposal_(2009_film)" TargetMode="External"/><Relationship Id="rId192" Type="http://schemas.openxmlformats.org/officeDocument/2006/relationships/hyperlink" Target="https://www.boxofficemojo.com/year/world/2009/?ref_=bo_cso_table_156" TargetMode="External"/><Relationship Id="rId191" Type="http://schemas.openxmlformats.org/officeDocument/2006/relationships/hyperlink" Target="https://www.boxofficemojo.com/year/world/2015/?ref_=bo_cso_table_10" TargetMode="External"/><Relationship Id="rId187" Type="http://schemas.openxmlformats.org/officeDocument/2006/relationships/hyperlink" Target="https://www.boxofficemojo.com/year/world/1991/?ref_=bo_cso_table_141" TargetMode="External"/><Relationship Id="rId186" Type="http://schemas.openxmlformats.org/officeDocument/2006/relationships/hyperlink" Target="https://www.nytimes.com/2021/05/18/movies/shrek-20th-anniversary.html" TargetMode="External"/><Relationship Id="rId185" Type="http://schemas.openxmlformats.org/officeDocument/2006/relationships/hyperlink" Target="https://www.boxofficemojo.com/year/world/2001/?ref_=bo_cso_table_37" TargetMode="External"/><Relationship Id="rId184" Type="http://schemas.openxmlformats.org/officeDocument/2006/relationships/hyperlink" Target="https://www.boxofficemojo.com/year/world/2017/?ref_=bo_cso_table_18" TargetMode="External"/><Relationship Id="rId189" Type="http://schemas.openxmlformats.org/officeDocument/2006/relationships/hyperlink" Target="https://www.boxofficemojo.com/year/world/2016/?ref_=bo_cso_table_146" TargetMode="External"/><Relationship Id="rId188" Type="http://schemas.openxmlformats.org/officeDocument/2006/relationships/hyperlink" Target="https://www.imdb.com/title/tt0102798/" TargetMode="External"/><Relationship Id="rId183" Type="http://schemas.openxmlformats.org/officeDocument/2006/relationships/hyperlink" Target="https://www.statista.com/statistics/323356/harry-potter-production-costs-box-office-revenue/" TargetMode="External"/><Relationship Id="rId182" Type="http://schemas.openxmlformats.org/officeDocument/2006/relationships/hyperlink" Target="https://www.boxofficemojo.com/year/world/2001/?ref_=bo_cso_table_48" TargetMode="External"/><Relationship Id="rId181" Type="http://schemas.openxmlformats.org/officeDocument/2006/relationships/hyperlink" Target="https://en.wikipedia.org/wiki/Back_to_the_Future_Part_II" TargetMode="External"/><Relationship Id="rId180" Type="http://schemas.openxmlformats.org/officeDocument/2006/relationships/hyperlink" Target="https://www.boxofficemojo.com/year/world/1989/?ref_=bo_cso_table_127" TargetMode="External"/><Relationship Id="rId176" Type="http://schemas.openxmlformats.org/officeDocument/2006/relationships/hyperlink" Target="https://www.boxofficemojo.com/year/world/2012/?ref_=bo_cso_table_164" TargetMode="External"/><Relationship Id="rId175" Type="http://schemas.openxmlformats.org/officeDocument/2006/relationships/hyperlink" Target="https://en.wikipedia.org/wiki/The_Fugitive_(1993_film)" TargetMode="External"/><Relationship Id="rId174" Type="http://schemas.openxmlformats.org/officeDocument/2006/relationships/hyperlink" Target="https://www.boxofficemojo.com/year/world/1993/?ref_=bo_cso_table_180" TargetMode="External"/><Relationship Id="rId173" Type="http://schemas.openxmlformats.org/officeDocument/2006/relationships/hyperlink" Target="https://en.wikipedia.org/wiki/Ted_(film)" TargetMode="External"/><Relationship Id="rId179" Type="http://schemas.openxmlformats.org/officeDocument/2006/relationships/hyperlink" Target="https://en.wikipedia.org/wiki/Ice_Age:_The_Meltdown" TargetMode="External"/><Relationship Id="rId178" Type="http://schemas.openxmlformats.org/officeDocument/2006/relationships/hyperlink" Target="https://www.boxofficemojo.com/year/world/2006/?ref_=bo_cso_table_146" TargetMode="External"/><Relationship Id="rId177" Type="http://schemas.openxmlformats.org/officeDocument/2006/relationships/hyperlink" Target="https://en.wikipedia.org/wiki/Taken_2" TargetMode="External"/><Relationship Id="rId198" Type="http://schemas.openxmlformats.org/officeDocument/2006/relationships/hyperlink" Target="https://en.wikipedia.org/wiki/Harry_Potter_and_the_Deathly_Hallows_%E2%80%93_Part_2" TargetMode="External"/><Relationship Id="rId197" Type="http://schemas.openxmlformats.org/officeDocument/2006/relationships/hyperlink" Target="https://www.boxofficemojo.com/year/world/2010/?ref_=bo_cso_table_52" TargetMode="External"/><Relationship Id="rId196" Type="http://schemas.openxmlformats.org/officeDocument/2006/relationships/hyperlink" Target="https://en.wikipedia.org/wiki/Knives_Out" TargetMode="External"/><Relationship Id="rId195" Type="http://schemas.openxmlformats.org/officeDocument/2006/relationships/hyperlink" Target="https://www.boxofficemojo.com/year/world/2019/?ref_=bo_cso_table_164" TargetMode="External"/><Relationship Id="rId199" Type="http://schemas.openxmlformats.org/officeDocument/2006/relationships/hyperlink" Target="https://www.boxofficemojo.com/year/world/2016/?ref_=bo_cso_table_166" TargetMode="External"/><Relationship Id="rId150" Type="http://schemas.openxmlformats.org/officeDocument/2006/relationships/hyperlink" Target="https://en.wikipedia.org/wiki/Ice_Age:_Continental_Drift" TargetMode="External"/><Relationship Id="rId392" Type="http://schemas.openxmlformats.org/officeDocument/2006/relationships/hyperlink" Target="https://www.google.com/search?q=spider+man+homecoming+budget&amp;ei=ufaNY4fKH-ybhbIP3Z6T6AY&amp;ved=0ahUKEwjHiuGPz-L7AhXsTUEAHV3PBG0Q4dUDCA8&amp;uact=5&amp;oq=spider+man+homecoming+budget&amp;gs_lcp=Cgxnd3Mtd2l6LXNlcnAQAzIKCAAQgAQQRhD7ATIFCAAQgAQyBQgAEIAEMgUIABCABDIGCAAQFhAeMggIABAWEB4QDzIFCAAQhgMyBQgAEIYDMgUIABCGAzoKCAAQRxDWBBCwAzoHCAAQsAMQQzoNCAAQ5AIQ1gQQsAMYAToPCC4Q1AIQyAMQsAMQQxgCOgwILhDIAxCwAxBDGAI6BwguEEMQ6gQ6CggAELEDEIMBEEM6BAgAEEM6EgguEEMQ6gQQ3AQQ3gQQ4AQYAzoFCC4QgARKBAhBGABKBAhGGAFQxgJY2gdg4wloAXABeACAAXGIAa0EkgEDNi4xmAEAoAEByAESwAEB2gEGCAEQARgJ2gEGCAIQARgI2gEGCAMQARgU&amp;sclient=gws-wiz-serp" TargetMode="External"/><Relationship Id="rId391" Type="http://schemas.openxmlformats.org/officeDocument/2006/relationships/hyperlink" Target="https://www.boxofficemojo.com/year/world/2017/?ref_=bo_cso_table_75" TargetMode="External"/><Relationship Id="rId390" Type="http://schemas.openxmlformats.org/officeDocument/2006/relationships/hyperlink" Target="https://en.wikipedia.org/wiki/Monsters,_Inc." TargetMode="External"/><Relationship Id="rId1" Type="http://schemas.openxmlformats.org/officeDocument/2006/relationships/hyperlink" Target="https://www.boxofficemojo.com/year/world/1982/?ref_=bo_cso_table_98" TargetMode="External"/><Relationship Id="rId2" Type="http://schemas.openxmlformats.org/officeDocument/2006/relationships/hyperlink" Target="https://en.wikipedia.org/wiki/E.T._the_Extra-Terrestrial" TargetMode="External"/><Relationship Id="rId3" Type="http://schemas.openxmlformats.org/officeDocument/2006/relationships/hyperlink" Target="https://www.boxofficemojo.com/year/world/2002/?ref_=bo_cso_table_182" TargetMode="External"/><Relationship Id="rId149" Type="http://schemas.openxmlformats.org/officeDocument/2006/relationships/hyperlink" Target="https://www.boxofficemojo.com/year/world/2012/?ref_=bo_cso_table_76" TargetMode="External"/><Relationship Id="rId4" Type="http://schemas.openxmlformats.org/officeDocument/2006/relationships/hyperlink" Target="https://en.wikipedia.org/wiki/My_Big_Fat_Greek_Wedding" TargetMode="External"/><Relationship Id="rId148" Type="http://schemas.openxmlformats.org/officeDocument/2006/relationships/hyperlink" Target="https://www.boxofficemojo.com/year/world/2014/?ref_=bo_cso_table_198" TargetMode="External"/><Relationship Id="rId9" Type="http://schemas.openxmlformats.org/officeDocument/2006/relationships/hyperlink" Target="https://en.wikipedia.org/wiki/Jaws_(film)" TargetMode="External"/><Relationship Id="rId143" Type="http://schemas.openxmlformats.org/officeDocument/2006/relationships/hyperlink" Target="https://en.wikipedia.org/wiki/Speed_(1994_film)" TargetMode="External"/><Relationship Id="rId385" Type="http://schemas.openxmlformats.org/officeDocument/2006/relationships/hyperlink" Target="https://www.boxofficemojo.com/year/world/2007/?ref_=bo_cso_table_93" TargetMode="External"/><Relationship Id="rId142" Type="http://schemas.openxmlformats.org/officeDocument/2006/relationships/hyperlink" Target="https://www.boxofficemojo.com/year/world/1994/?ref_=bo_cso_table_95" TargetMode="External"/><Relationship Id="rId384" Type="http://schemas.openxmlformats.org/officeDocument/2006/relationships/hyperlink" Target="https://en.wikipedia.org/wiki/The_Mummy_(1999_film)" TargetMode="External"/><Relationship Id="rId141" Type="http://schemas.openxmlformats.org/officeDocument/2006/relationships/hyperlink" Target="https://en.wikipedia.org/wiki/The_Lord_of_the_Rings_(film_series)" TargetMode="External"/><Relationship Id="rId383" Type="http://schemas.openxmlformats.org/officeDocument/2006/relationships/hyperlink" Target="https://www.boxofficemojo.com/year/world/2017/?ref_=bo_cso_table_117" TargetMode="External"/><Relationship Id="rId140" Type="http://schemas.openxmlformats.org/officeDocument/2006/relationships/hyperlink" Target="https://www.boxofficemojo.com/year/world/2001/?ref_=bo_cso_table_69" TargetMode="External"/><Relationship Id="rId382" Type="http://schemas.openxmlformats.org/officeDocument/2006/relationships/hyperlink" Target="https://en.wikipedia.org/wiki/Maze_Runner:_The_Scorch_Trials" TargetMode="External"/><Relationship Id="rId5" Type="http://schemas.openxmlformats.org/officeDocument/2006/relationships/hyperlink" Target="https://www.boxofficemojo.com/year/world/1977/?ref_=bo_cso_table_106" TargetMode="External"/><Relationship Id="rId147" Type="http://schemas.openxmlformats.org/officeDocument/2006/relationships/hyperlink" Target="https://en.wikipedia.org/wiki/The_Devil_Wears_Prada_(film)" TargetMode="External"/><Relationship Id="rId389" Type="http://schemas.openxmlformats.org/officeDocument/2006/relationships/hyperlink" Target="https://www.boxofficemojo.com/year/world/2001/?ref_=bo_cso_table_185" TargetMode="External"/><Relationship Id="rId6" Type="http://schemas.openxmlformats.org/officeDocument/2006/relationships/hyperlink" Target="https://www.statista.com/statistics/311356/star-wars-production-costs-box-office-revenue/" TargetMode="External"/><Relationship Id="rId146" Type="http://schemas.openxmlformats.org/officeDocument/2006/relationships/hyperlink" Target="https://www.boxofficemojo.com/year/world/2006/?ref_=bo_cso_table_139" TargetMode="External"/><Relationship Id="rId388" Type="http://schemas.openxmlformats.org/officeDocument/2006/relationships/hyperlink" Target="https://en.wikipedia.org/wiki/Life_of_Pi_(film)" TargetMode="External"/><Relationship Id="rId7" Type="http://schemas.openxmlformats.org/officeDocument/2006/relationships/hyperlink" Target="https://www.boxofficemojo.com/year/world/1978/?ref_=bo_cso_table_137" TargetMode="External"/><Relationship Id="rId145" Type="http://schemas.openxmlformats.org/officeDocument/2006/relationships/hyperlink" Target="https://en.wikipedia.org/wiki/Austin_Powers:_The_Spy_Who_Shagged_Me" TargetMode="External"/><Relationship Id="rId387" Type="http://schemas.openxmlformats.org/officeDocument/2006/relationships/hyperlink" Target="https://www.boxofficemojo.com/year/world/2012/?ref_=bo_cso_table_173" TargetMode="External"/><Relationship Id="rId8" Type="http://schemas.openxmlformats.org/officeDocument/2006/relationships/hyperlink" Target="https://www.broadway.com/buzz/181221/happy-birthday-grease-37-fun-facts-about-the-highest-grossing-movie-musical-of-all-time/" TargetMode="External"/><Relationship Id="rId144" Type="http://schemas.openxmlformats.org/officeDocument/2006/relationships/hyperlink" Target="https://www.boxofficemojo.com/year/world/1999/?ref_=bo_cso_table_168" TargetMode="External"/><Relationship Id="rId386" Type="http://schemas.openxmlformats.org/officeDocument/2006/relationships/hyperlink" Target="https://en.wikipedia.org/wiki/Shrek_the_Third" TargetMode="External"/><Relationship Id="rId381" Type="http://schemas.openxmlformats.org/officeDocument/2006/relationships/hyperlink" Target="https://www.boxofficemojo.com/year/world/2015/?ref_=bo_cso_table_165" TargetMode="External"/><Relationship Id="rId380" Type="http://schemas.openxmlformats.org/officeDocument/2006/relationships/hyperlink" Target="https://en.wikipedia.org/wiki/The_Smurfs_(film)" TargetMode="External"/><Relationship Id="rId139" Type="http://schemas.openxmlformats.org/officeDocument/2006/relationships/hyperlink" Target="https://www.boxofficemojo.com/year/world/2019/?ref_=bo_cso_table_12" TargetMode="External"/><Relationship Id="rId138" Type="http://schemas.openxmlformats.org/officeDocument/2006/relationships/hyperlink" Target="https://en.wikipedia.org/wiki/Ice_Age:_Dawn_of_the_Dinosaurs" TargetMode="External"/><Relationship Id="rId137" Type="http://schemas.openxmlformats.org/officeDocument/2006/relationships/hyperlink" Target="https://www.boxofficemojo.com/year/world/2009/?ref_=bo_cso_table_73" TargetMode="External"/><Relationship Id="rId379" Type="http://schemas.openxmlformats.org/officeDocument/2006/relationships/hyperlink" Target="https://www.boxofficemojo.com/year/world/2011/?ref_=bo_cso_table_190" TargetMode="External"/><Relationship Id="rId132" Type="http://schemas.openxmlformats.org/officeDocument/2006/relationships/hyperlink" Target="https://en.wikipedia.org/wiki/Finding_Nemo" TargetMode="External"/><Relationship Id="rId374" Type="http://schemas.openxmlformats.org/officeDocument/2006/relationships/hyperlink" Target="https://www.boxofficemojo.com/year/world/2016/?ref_=bo_cso_table_45" TargetMode="External"/><Relationship Id="rId131" Type="http://schemas.openxmlformats.org/officeDocument/2006/relationships/hyperlink" Target="https://www.boxofficemojo.com/year/world/2003/?ref_=bo_cso_table_62" TargetMode="External"/><Relationship Id="rId373" Type="http://schemas.openxmlformats.org/officeDocument/2006/relationships/hyperlink" Target="https://en.wikipedia.org/wiki/Madagascar_3:_Europe%27s_Most_Wanted" TargetMode="External"/><Relationship Id="rId130" Type="http://schemas.openxmlformats.org/officeDocument/2006/relationships/hyperlink" Target="https://en.wikipedia.org/wiki/The_Lord_of_the_Rings:_The_Two_Towers" TargetMode="External"/><Relationship Id="rId372" Type="http://schemas.openxmlformats.org/officeDocument/2006/relationships/hyperlink" Target="https://www.boxofficemojo.com/year/world/2012/?ref_=bo_cso_table_118" TargetMode="External"/><Relationship Id="rId371" Type="http://schemas.openxmlformats.org/officeDocument/2006/relationships/hyperlink" Target="https://en.wikipedia.org/wiki/Logan_(film)" TargetMode="External"/><Relationship Id="rId136" Type="http://schemas.openxmlformats.org/officeDocument/2006/relationships/hyperlink" Target="https://en.wikipedia.org/wiki/Spider-Man:_No_Way_Home" TargetMode="External"/><Relationship Id="rId378" Type="http://schemas.openxmlformats.org/officeDocument/2006/relationships/hyperlink" Target="https://www.boxofficemojo.com/year/world/2010/?ref_=bo_cso_table_47" TargetMode="External"/><Relationship Id="rId135" Type="http://schemas.openxmlformats.org/officeDocument/2006/relationships/hyperlink" Target="https://www.boxofficemojo.com/year/world/2021/?ref_=bo_cso_table_6" TargetMode="External"/><Relationship Id="rId377" Type="http://schemas.openxmlformats.org/officeDocument/2006/relationships/hyperlink" Target="https://variety.com/2022/film/news/avatar-2-budget-expensive-2-billion-turn-profit-1235438907/" TargetMode="External"/><Relationship Id="rId134" Type="http://schemas.openxmlformats.org/officeDocument/2006/relationships/hyperlink" Target="https://en.wikipedia.org/wiki/Indiana_Jones_and_the_Last_Crusade" TargetMode="External"/><Relationship Id="rId376" Type="http://schemas.openxmlformats.org/officeDocument/2006/relationships/hyperlink" Target="https://www.the-numbers.com/movie/Avatar-The-Way-of-Water-(2022)" TargetMode="External"/><Relationship Id="rId133" Type="http://schemas.openxmlformats.org/officeDocument/2006/relationships/hyperlink" Target="https://www.boxofficemojo.com/year/world/1989/?ref_=bo_cso_table_50" TargetMode="External"/><Relationship Id="rId375" Type="http://schemas.openxmlformats.org/officeDocument/2006/relationships/hyperlink" Target="https://www.boxofficemojo.com/year/world/2022/?ref_=bo_cso_table_162" TargetMode="External"/><Relationship Id="rId172" Type="http://schemas.openxmlformats.org/officeDocument/2006/relationships/hyperlink" Target="https://www.boxofficemojo.com/year/world/2012/?ref_=bo_cso_table_197" TargetMode="External"/><Relationship Id="rId171" Type="http://schemas.openxmlformats.org/officeDocument/2006/relationships/hyperlink" Target="https://en.wikipedia.org/wiki/Sing_(2016_American_film)" TargetMode="External"/><Relationship Id="rId170" Type="http://schemas.openxmlformats.org/officeDocument/2006/relationships/hyperlink" Target="https://www.boxofficemojo.com/year/world/2016/?ref_=bo_cso_table_157" TargetMode="External"/><Relationship Id="rId165" Type="http://schemas.openxmlformats.org/officeDocument/2006/relationships/hyperlink" Target="https://en.wikipedia.org/wiki/Notting_Hill_(film)" TargetMode="External"/><Relationship Id="rId164" Type="http://schemas.openxmlformats.org/officeDocument/2006/relationships/hyperlink" Target="https://www.boxofficemojo.com/year/world/1999/?ref_=bo_cso_table_189" TargetMode="External"/><Relationship Id="rId163" Type="http://schemas.openxmlformats.org/officeDocument/2006/relationships/hyperlink" Target="https://www.boxofficemojo.com/year/world/2013/?ref_=bo_cso_table_19" TargetMode="External"/><Relationship Id="rId162" Type="http://schemas.openxmlformats.org/officeDocument/2006/relationships/hyperlink" Target="https://www.imdb.com/title/tt1745960/" TargetMode="External"/><Relationship Id="rId169" Type="http://schemas.openxmlformats.org/officeDocument/2006/relationships/hyperlink" Target="https://en.wikipedia.org/wiki/The_Lost_World:_Jurassic_Park" TargetMode="External"/><Relationship Id="rId168" Type="http://schemas.openxmlformats.org/officeDocument/2006/relationships/hyperlink" Target="https://www.boxofficemojo.com/year/world/1997/?ref_=bo_cso_table_169" TargetMode="External"/><Relationship Id="rId167" Type="http://schemas.openxmlformats.org/officeDocument/2006/relationships/hyperlink" Target="https://en.wikipedia.org/wiki/Batman_(1989_film)" TargetMode="External"/><Relationship Id="rId166" Type="http://schemas.openxmlformats.org/officeDocument/2006/relationships/hyperlink" Target="https://www.boxofficemojo.com/year/world/1989/?ref_=bo_cso_table_113" TargetMode="External"/><Relationship Id="rId161" Type="http://schemas.openxmlformats.org/officeDocument/2006/relationships/hyperlink" Target="https://www.boxofficemojo.com/year/world/2022/?ref_=bo_cso_table_11" TargetMode="External"/><Relationship Id="rId160" Type="http://schemas.openxmlformats.org/officeDocument/2006/relationships/hyperlink" Target="https://en.wikipedia.org/wiki/The_Hunger_Games_(film)" TargetMode="External"/><Relationship Id="rId159" Type="http://schemas.openxmlformats.org/officeDocument/2006/relationships/hyperlink" Target="https://www.boxofficemojo.com/year/world/2012/?ref_=bo_cso_table_138" TargetMode="External"/><Relationship Id="rId154" Type="http://schemas.openxmlformats.org/officeDocument/2006/relationships/hyperlink" Target="https://www.statista.com/statistics/323356/harry-potter-production-costs-box-office-revenue/" TargetMode="External"/><Relationship Id="rId396" Type="http://schemas.openxmlformats.org/officeDocument/2006/relationships/hyperlink" Target="https://www.boxofficemojo.com/year/world/2012/?ref_=bo_cso_table_99" TargetMode="External"/><Relationship Id="rId153" Type="http://schemas.openxmlformats.org/officeDocument/2006/relationships/hyperlink" Target="https://www.boxofficemojo.com/year/world/2002/?ref_=bo_cso_table_67" TargetMode="External"/><Relationship Id="rId395" Type="http://schemas.openxmlformats.org/officeDocument/2006/relationships/hyperlink" Target="https://en.wikipedia.org/wiki/Shark_Tale" TargetMode="External"/><Relationship Id="rId152" Type="http://schemas.openxmlformats.org/officeDocument/2006/relationships/hyperlink" Target="https://en.wikipedia.org/wiki/Lethal_Weapon_3" TargetMode="External"/><Relationship Id="rId394" Type="http://schemas.openxmlformats.org/officeDocument/2006/relationships/hyperlink" Target="https://www.boxofficemojo.com/year/world/2004/?ref_=bo_cso_table_166" TargetMode="External"/><Relationship Id="rId151" Type="http://schemas.openxmlformats.org/officeDocument/2006/relationships/hyperlink" Target="https://www.boxofficemojo.com/year/world/1992/?ref_=bo_cso_table_148" TargetMode="External"/><Relationship Id="rId393" Type="http://schemas.openxmlformats.org/officeDocument/2006/relationships/hyperlink" Target="https://www.boxofficemojo.com/year/world/2011/?ref_=bo_cso_table_163" TargetMode="External"/><Relationship Id="rId158" Type="http://schemas.openxmlformats.org/officeDocument/2006/relationships/hyperlink" Target="https://en.wikipedia.org/wiki/Star_Wars:_Episode_I_%E2%80%93_The_Phantom_Menace" TargetMode="External"/><Relationship Id="rId157" Type="http://schemas.openxmlformats.org/officeDocument/2006/relationships/hyperlink" Target="https://www.boxofficemojo.com/year/world/1999/?ref_=bo_cso_table_46" TargetMode="External"/><Relationship Id="rId399" Type="http://schemas.openxmlformats.org/officeDocument/2006/relationships/hyperlink" Target="https://en.wikipedia.org/wiki/The_Matrix_Reloaded" TargetMode="External"/><Relationship Id="rId156" Type="http://schemas.openxmlformats.org/officeDocument/2006/relationships/hyperlink" Target="https://en.wikipedia.org/wiki/The_Karate_Kid_(2010_film)" TargetMode="External"/><Relationship Id="rId398" Type="http://schemas.openxmlformats.org/officeDocument/2006/relationships/hyperlink" Target="https://www.boxofficemojo.com/year/world/2003/?ref_=bo_cso_table_123" TargetMode="External"/><Relationship Id="rId155" Type="http://schemas.openxmlformats.org/officeDocument/2006/relationships/hyperlink" Target="https://www.boxofficemojo.com/year/world/2010/?ref_=bo_cso_table_199" TargetMode="External"/><Relationship Id="rId397" Type="http://schemas.openxmlformats.org/officeDocument/2006/relationships/hyperlink" Target="https://en.wikipedia.org/wiki/The_Lorax_(film)" TargetMode="External"/><Relationship Id="rId808" Type="http://schemas.openxmlformats.org/officeDocument/2006/relationships/hyperlink" Target="https://en.wikipedia.org/wiki/Godzilla_vs._Kong" TargetMode="External"/><Relationship Id="rId807" Type="http://schemas.openxmlformats.org/officeDocument/2006/relationships/hyperlink" Target="https://www.boxofficemojo.com/year/world/2021/?ref_=bo_cso_table_55" TargetMode="External"/><Relationship Id="rId806" Type="http://schemas.openxmlformats.org/officeDocument/2006/relationships/hyperlink" Target="https://en.wikipedia.org/wiki/Tron:_Legacy" TargetMode="External"/><Relationship Id="rId805" Type="http://schemas.openxmlformats.org/officeDocument/2006/relationships/hyperlink" Target="https://www.boxofficemojo.com/year/world/2010/?ref_=bo_cso_table_134" TargetMode="External"/><Relationship Id="rId809" Type="http://schemas.openxmlformats.org/officeDocument/2006/relationships/hyperlink" Target="https://www.boxofficemojo.com/year/world/2012/?ref_=bo_cso_table_136" TargetMode="External"/><Relationship Id="rId800" Type="http://schemas.openxmlformats.org/officeDocument/2006/relationships/hyperlink" Target="https://www.boxofficemojo.com/year/world/2014/?ref_=bo_cso_table_133" TargetMode="External"/><Relationship Id="rId804" Type="http://schemas.openxmlformats.org/officeDocument/2006/relationships/hyperlink" Target="https://www.indiewire.com/2019/11/roland-emmerich-independence-day-resurgence-1202187244/" TargetMode="External"/><Relationship Id="rId803" Type="http://schemas.openxmlformats.org/officeDocument/2006/relationships/hyperlink" Target="https://www.boxofficemojo.com/year/world/2016/?ref_=bo_cso_table_143" TargetMode="External"/><Relationship Id="rId802" Type="http://schemas.openxmlformats.org/officeDocument/2006/relationships/hyperlink" Target="https://www.boxofficemojo.com/year/world/2019/?ref_=bo_cso_table_125" TargetMode="External"/><Relationship Id="rId801" Type="http://schemas.openxmlformats.org/officeDocument/2006/relationships/hyperlink" Target="https://en.wikipedia.org/wiki/The_Amazing_Spider-Man_2" TargetMode="External"/><Relationship Id="rId40" Type="http://schemas.openxmlformats.org/officeDocument/2006/relationships/hyperlink" Target="https://en.wikipedia.org/wiki/The_Mask_(1994_film)" TargetMode="External"/><Relationship Id="rId42" Type="http://schemas.openxmlformats.org/officeDocument/2006/relationships/hyperlink" Target="https://en.wikipedia.org/wiki/Raiders_of_the_Lost_Ark" TargetMode="External"/><Relationship Id="rId41" Type="http://schemas.openxmlformats.org/officeDocument/2006/relationships/hyperlink" Target="https://www.boxofficemojo.com/year/world/1981/?ref_=bo_cso_table_142" TargetMode="External"/><Relationship Id="rId44" Type="http://schemas.openxmlformats.org/officeDocument/2006/relationships/hyperlink" Target="https://en.wikipedia.org/wiki/Dances_with_Wolves" TargetMode="External"/><Relationship Id="rId43" Type="http://schemas.openxmlformats.org/officeDocument/2006/relationships/hyperlink" Target="https://www.boxofficemojo.com/year/world/1990/?ref_=bo_cso_table_102" TargetMode="External"/><Relationship Id="rId46" Type="http://schemas.openxmlformats.org/officeDocument/2006/relationships/hyperlink" Target="https://en.wikipedia.org/wiki/Spirited_Away" TargetMode="External"/><Relationship Id="rId45" Type="http://schemas.openxmlformats.org/officeDocument/2006/relationships/hyperlink" Target="https://www.boxofficemojo.com/year/world/2001/?ref_=bo_cso_table_79" TargetMode="External"/><Relationship Id="rId509" Type="http://schemas.openxmlformats.org/officeDocument/2006/relationships/hyperlink" Target="https://www.boxofficemojo.com/year/world/2008/?ref_=bo_cso_table_182" TargetMode="External"/><Relationship Id="rId508" Type="http://schemas.openxmlformats.org/officeDocument/2006/relationships/hyperlink" Target="https://en.wikipedia.org/wiki/The_Curious_Case_of_Benjamin_Button_(film)" TargetMode="External"/><Relationship Id="rId503" Type="http://schemas.openxmlformats.org/officeDocument/2006/relationships/hyperlink" Target="https://www.boxofficemojo.com/year/world/2014/?ref_=bo_cso_table_128" TargetMode="External"/><Relationship Id="rId745" Type="http://schemas.openxmlformats.org/officeDocument/2006/relationships/hyperlink" Target="https://www.boxofficemojo.com/year/world/2017/?ref_=bo_cso_table_174" TargetMode="External"/><Relationship Id="rId502" Type="http://schemas.openxmlformats.org/officeDocument/2006/relationships/hyperlink" Target="https://en.wikipedia.org/wiki/Star_Wars:_The_Last_Jedi" TargetMode="External"/><Relationship Id="rId744" Type="http://schemas.openxmlformats.org/officeDocument/2006/relationships/hyperlink" Target="https://en.wikipedia.org/wiki/Now_You_See_Me_2" TargetMode="External"/><Relationship Id="rId501" Type="http://schemas.openxmlformats.org/officeDocument/2006/relationships/hyperlink" Target="https://www.boxofficemojo.com/year/world/2017/?ref_=bo_cso_table_16" TargetMode="External"/><Relationship Id="rId743" Type="http://schemas.openxmlformats.org/officeDocument/2006/relationships/hyperlink" Target="https://www.boxofficemojo.com/year/world/2016/?ref_=bo_cso_table_122" TargetMode="External"/><Relationship Id="rId500" Type="http://schemas.openxmlformats.org/officeDocument/2006/relationships/hyperlink" Target="https://en.wikipedia.org/wiki/Maleficent_(film)" TargetMode="External"/><Relationship Id="rId742" Type="http://schemas.openxmlformats.org/officeDocument/2006/relationships/hyperlink" Target="https://en.wikipedia.org/wiki/Dinosaur_(2000_film)" TargetMode="External"/><Relationship Id="rId507" Type="http://schemas.openxmlformats.org/officeDocument/2006/relationships/hyperlink" Target="https://www.boxofficemojo.com/year/world/2012/?ref_=bo_cso_table_119" TargetMode="External"/><Relationship Id="rId749" Type="http://schemas.openxmlformats.org/officeDocument/2006/relationships/hyperlink" Target="https://www.boxofficemojo.com/year/world/2005/?ref_=bo_cso_table_124" TargetMode="External"/><Relationship Id="rId506" Type="http://schemas.openxmlformats.org/officeDocument/2006/relationships/hyperlink" Target="https://www.boxofficemojo.com/year/world/2008/?ref_=bo_cso_table_161" TargetMode="External"/><Relationship Id="rId748" Type="http://schemas.openxmlformats.org/officeDocument/2006/relationships/hyperlink" Target="https://www.google.com/search?q=the+mummy+tomb+of+the+dragon+emperor+budget&amp;oq=the+mummy+tomb+of+the+dragon+emperor+budget&amp;aqs=chrome..69i57j0i390l3.4832j1j4&amp;sourceid=chrome&amp;ie=UTF-8" TargetMode="External"/><Relationship Id="rId505" Type="http://schemas.openxmlformats.org/officeDocument/2006/relationships/hyperlink" Target="https://www.the-numbers.com/movie/Up" TargetMode="External"/><Relationship Id="rId747" Type="http://schemas.openxmlformats.org/officeDocument/2006/relationships/hyperlink" Target="https://www.boxofficemojo.com/year/world/2008/?ref_=bo_cso_table_126" TargetMode="External"/><Relationship Id="rId504" Type="http://schemas.openxmlformats.org/officeDocument/2006/relationships/hyperlink" Target="https://www.boxofficemojo.com/year/world/2009/?ref_=bo_cso_table_124" TargetMode="External"/><Relationship Id="rId746" Type="http://schemas.openxmlformats.org/officeDocument/2006/relationships/hyperlink" Target="https://www.imdb.com/title/tt3371366/" TargetMode="External"/><Relationship Id="rId48" Type="http://schemas.openxmlformats.org/officeDocument/2006/relationships/hyperlink" Target="https://en.wikipedia.org/wiki/Aladdin_(1992_Disney_film)" TargetMode="External"/><Relationship Id="rId47" Type="http://schemas.openxmlformats.org/officeDocument/2006/relationships/hyperlink" Target="https://www.boxofficemojo.com/year/world/1992/?ref_=bo_cso_table_27" TargetMode="External"/><Relationship Id="rId49" Type="http://schemas.openxmlformats.org/officeDocument/2006/relationships/hyperlink" Target="https://www.boxofficemojo.com/year/world/1993/?ref_=bo_cso_table_84" TargetMode="External"/><Relationship Id="rId741" Type="http://schemas.openxmlformats.org/officeDocument/2006/relationships/hyperlink" Target="https://www.boxofficemojo.com/year/world/2000/?ref_=bo_cso_table_96" TargetMode="External"/><Relationship Id="rId740" Type="http://schemas.openxmlformats.org/officeDocument/2006/relationships/hyperlink" Target="https://www.boxofficemojo.com/year/world/2011/?ref_=bo_cso_table_191" TargetMode="External"/><Relationship Id="rId31" Type="http://schemas.openxmlformats.org/officeDocument/2006/relationships/hyperlink" Target="https://en.wikipedia.org/wiki/Fatal_Attraction" TargetMode="External"/><Relationship Id="rId30" Type="http://schemas.openxmlformats.org/officeDocument/2006/relationships/hyperlink" Target="https://www.boxofficemojo.com/year/world/1987/?ref_=bo_cso_table_153" TargetMode="External"/><Relationship Id="rId33" Type="http://schemas.openxmlformats.org/officeDocument/2006/relationships/hyperlink" Target="https://en.wikipedia.org/wiki/Ghost_(1990_film)" TargetMode="External"/><Relationship Id="rId32" Type="http://schemas.openxmlformats.org/officeDocument/2006/relationships/hyperlink" Target="https://www.boxofficemojo.com/year/world/1990/?ref_=bo_cso_table_26" TargetMode="External"/><Relationship Id="rId35" Type="http://schemas.openxmlformats.org/officeDocument/2006/relationships/hyperlink" Target="https://en.wikipedia.org/wiki/The_Passion_of_the_Christ" TargetMode="External"/><Relationship Id="rId34" Type="http://schemas.openxmlformats.org/officeDocument/2006/relationships/hyperlink" Target="https://www.boxofficemojo.com/year/world/2004/?ref_=bo_cso_table_171" TargetMode="External"/><Relationship Id="rId739" Type="http://schemas.openxmlformats.org/officeDocument/2006/relationships/hyperlink" Target="https://www.imdb.com/title/tt0170016/" TargetMode="External"/><Relationship Id="rId734" Type="http://schemas.openxmlformats.org/officeDocument/2006/relationships/hyperlink" Target="https://www.boxofficemojo.com/year/world/2015/?ref_=bo_cso_table_85" TargetMode="External"/><Relationship Id="rId733" Type="http://schemas.openxmlformats.org/officeDocument/2006/relationships/hyperlink" Target="https://en.wikipedia.org/wiki/World_War_Z_(film)" TargetMode="External"/><Relationship Id="rId732" Type="http://schemas.openxmlformats.org/officeDocument/2006/relationships/hyperlink" Target="https://www.boxofficemojo.com/year/world/2013/?ref_=bo_cso_table_6" TargetMode="External"/><Relationship Id="rId731" Type="http://schemas.openxmlformats.org/officeDocument/2006/relationships/hyperlink" Target="https://en.wikipedia.org/wiki/The_Matrix_Revolutions" TargetMode="External"/><Relationship Id="rId738" Type="http://schemas.openxmlformats.org/officeDocument/2006/relationships/hyperlink" Target="https://www.boxofficemojo.com/year/world/2000/?ref_=bo_cso_table_107" TargetMode="External"/><Relationship Id="rId737" Type="http://schemas.openxmlformats.org/officeDocument/2006/relationships/hyperlink" Target="https://en.wikipedia.org/wiki/Penguins_of_Madagascar" TargetMode="External"/><Relationship Id="rId736" Type="http://schemas.openxmlformats.org/officeDocument/2006/relationships/hyperlink" Target="https://www.boxofficemojo.com/year/world/2014/?ref_=bo_cso_table_170" TargetMode="External"/><Relationship Id="rId735" Type="http://schemas.openxmlformats.org/officeDocument/2006/relationships/hyperlink" Target="https://en.wikipedia.org/wiki/Terminator_Genisys" TargetMode="External"/><Relationship Id="rId37" Type="http://schemas.openxmlformats.org/officeDocument/2006/relationships/hyperlink" Target="https://en.wikipedia.org/wiki/Back_to_the_Future" TargetMode="External"/><Relationship Id="rId36" Type="http://schemas.openxmlformats.org/officeDocument/2006/relationships/hyperlink" Target="https://www.boxofficemojo.com/year/world/1985/?ref_=bo_cso_table_154" TargetMode="External"/><Relationship Id="rId39" Type="http://schemas.openxmlformats.org/officeDocument/2006/relationships/hyperlink" Target="https://www.boxofficemojo.com/year/world/1994/?ref_=bo_cso_table_93" TargetMode="External"/><Relationship Id="rId38" Type="http://schemas.openxmlformats.org/officeDocument/2006/relationships/hyperlink" Target="https://www.boxofficemojo.com/year/world/2018/?ref_=bo_cso_table_112" TargetMode="External"/><Relationship Id="rId730" Type="http://schemas.openxmlformats.org/officeDocument/2006/relationships/hyperlink" Target="https://www.boxofficemojo.com/year/world/2003/?ref_=bo_cso_table_97" TargetMode="External"/><Relationship Id="rId20" Type="http://schemas.openxmlformats.org/officeDocument/2006/relationships/hyperlink" Target="https://www.boxofficemojo.com/year/world/2008/?ref_=bo_cso_table_161" TargetMode="External"/><Relationship Id="rId22" Type="http://schemas.openxmlformats.org/officeDocument/2006/relationships/hyperlink" Target="https://www.boxofficemojo.com/year/world/1984/?ref_=bo_cso_table_158" TargetMode="External"/><Relationship Id="rId21" Type="http://schemas.openxmlformats.org/officeDocument/2006/relationships/hyperlink" Target="https://en.wikipedia.org/wiki/Slumdog_Millionaire" TargetMode="External"/><Relationship Id="rId24" Type="http://schemas.openxmlformats.org/officeDocument/2006/relationships/hyperlink" Target="https://www.boxofficemojo.com/year/world/1986/?ref_=bo_cso_table_76" TargetMode="External"/><Relationship Id="rId23" Type="http://schemas.openxmlformats.org/officeDocument/2006/relationships/hyperlink" Target="https://en.wikipedia.org/wiki/Beverly_Hills_Cop" TargetMode="External"/><Relationship Id="rId525" Type="http://schemas.openxmlformats.org/officeDocument/2006/relationships/hyperlink" Target="https://www.boxofficemojo.com/year/world/2017/?ref_=bo_cso_table_105" TargetMode="External"/><Relationship Id="rId767" Type="http://schemas.openxmlformats.org/officeDocument/2006/relationships/hyperlink" Target="https://www.boxofficemojo.com/year/world/2018/?ref_=bo_cso_table_97" TargetMode="External"/><Relationship Id="rId524" Type="http://schemas.openxmlformats.org/officeDocument/2006/relationships/hyperlink" Target="https://en.wikipedia.org/wiki/The_Hunger_Games:_Mockingjay_%E2%80%93_Part_2" TargetMode="External"/><Relationship Id="rId766" Type="http://schemas.openxmlformats.org/officeDocument/2006/relationships/hyperlink" Target="https://en.wikipedia.org/wiki/King_Kong_(2005_film)" TargetMode="External"/><Relationship Id="rId523" Type="http://schemas.openxmlformats.org/officeDocument/2006/relationships/hyperlink" Target="https://www.boxofficemojo.com/year/world/2015/?ref_=bo_cso_table_155" TargetMode="External"/><Relationship Id="rId765" Type="http://schemas.openxmlformats.org/officeDocument/2006/relationships/hyperlink" Target="https://www.boxofficemojo.com/year/world/2005/?ref_=bo_cso_table_192" TargetMode="External"/><Relationship Id="rId522" Type="http://schemas.openxmlformats.org/officeDocument/2006/relationships/hyperlink" Target="https://www.boxofficemojo.com/year/world/2016/?ref_=bo_cso_table_142" TargetMode="External"/><Relationship Id="rId764" Type="http://schemas.openxmlformats.org/officeDocument/2006/relationships/hyperlink" Target="https://boundingintocomics.com/2022/12/14/rumor-black-panther-wakanda-forever-needs-a-box-office-total-of-1-billion-to-break-even/" TargetMode="External"/><Relationship Id="rId529" Type="http://schemas.openxmlformats.org/officeDocument/2006/relationships/hyperlink" Target="https://www.boxofficemojo.com/year/world/2013/?ref_=bo_cso_table_123" TargetMode="External"/><Relationship Id="rId528" Type="http://schemas.openxmlformats.org/officeDocument/2006/relationships/hyperlink" Target="https://en.wikipedia.org/wiki/Fantastic_Beasts:_The_Secrets_of_Dumbledore" TargetMode="External"/><Relationship Id="rId527" Type="http://schemas.openxmlformats.org/officeDocument/2006/relationships/hyperlink" Target="https://www.boxofficemojo.com/year/world/2016/?ref_=bo_cso_table_92" TargetMode="External"/><Relationship Id="rId769" Type="http://schemas.openxmlformats.org/officeDocument/2006/relationships/hyperlink" Target="https://www.boxofficemojo.com/year/world/2004/?ref_=bo_cso_table_29" TargetMode="External"/><Relationship Id="rId526" Type="http://schemas.openxmlformats.org/officeDocument/2006/relationships/hyperlink" Target="https://en.wikipedia.org/wiki/XXX:_Return_of_Xander_Cage" TargetMode="External"/><Relationship Id="rId768" Type="http://schemas.openxmlformats.org/officeDocument/2006/relationships/hyperlink" Target="https://www.imdb.com/title/tt5028340/" TargetMode="External"/><Relationship Id="rId26" Type="http://schemas.openxmlformats.org/officeDocument/2006/relationships/hyperlink" Target="https://www.boxofficemojo.com/year/world/1999/?ref_=bo_cso_table_78" TargetMode="External"/><Relationship Id="rId25" Type="http://schemas.openxmlformats.org/officeDocument/2006/relationships/hyperlink" Target="https://www.google.com/search?q=top+gun+budget&amp;oq=top+gun+budget&amp;aqs=chrome..69i57j0i512l5j0i22i30l4.2621j0j9&amp;sourceid=chrome&amp;ie=UTF-8" TargetMode="External"/><Relationship Id="rId28" Type="http://schemas.openxmlformats.org/officeDocument/2006/relationships/hyperlink" Target="https://www.boxofficemojo.com/year/world/1994/?ref_=bo_cso_table_39" TargetMode="External"/><Relationship Id="rId27" Type="http://schemas.openxmlformats.org/officeDocument/2006/relationships/hyperlink" Target="https://en.wikipedia.org/wiki/American_Beauty_(1999_film)" TargetMode="External"/><Relationship Id="rId521" Type="http://schemas.openxmlformats.org/officeDocument/2006/relationships/hyperlink" Target="https://www.imdb.com/title/tt0381061/" TargetMode="External"/><Relationship Id="rId763" Type="http://schemas.openxmlformats.org/officeDocument/2006/relationships/hyperlink" Target="https://www.boxofficemojo.com/year/world/2022/?ref_=bo_cso_table_143" TargetMode="External"/><Relationship Id="rId29" Type="http://schemas.openxmlformats.org/officeDocument/2006/relationships/hyperlink" Target="https://en.wikipedia.org/wiki/The_Lion_King" TargetMode="External"/><Relationship Id="rId520" Type="http://schemas.openxmlformats.org/officeDocument/2006/relationships/hyperlink" Target="https://www.boxofficemojo.com/year/world/2006/?ref_=bo_cso_table_170" TargetMode="External"/><Relationship Id="rId762" Type="http://schemas.openxmlformats.org/officeDocument/2006/relationships/hyperlink" Target="https://en.wikipedia.org/wiki/The_Perfect_Storm_(film)" TargetMode="External"/><Relationship Id="rId761" Type="http://schemas.openxmlformats.org/officeDocument/2006/relationships/hyperlink" Target="https://www.boxofficemojo.com/year/world/2000/?ref_=bo_cso_table_134" TargetMode="External"/><Relationship Id="rId760" Type="http://schemas.openxmlformats.org/officeDocument/2006/relationships/hyperlink" Target="https://en.wikipedia.org/wiki/Warcraft_(film)" TargetMode="External"/><Relationship Id="rId11" Type="http://schemas.openxmlformats.org/officeDocument/2006/relationships/hyperlink" Target="https://www.boxofficemojo.com/year/world/1990/?ref_=bo_cso_table_63" TargetMode="External"/><Relationship Id="rId10" Type="http://schemas.openxmlformats.org/officeDocument/2006/relationships/hyperlink" Target="https://en.wikipedia.org/wiki/The_Exorcist" TargetMode="External"/><Relationship Id="rId13" Type="http://schemas.openxmlformats.org/officeDocument/2006/relationships/hyperlink" Target="https://www.boxofficemojo.com/year/world/1986/?ref_=bo_cso_table_136" TargetMode="External"/><Relationship Id="rId12" Type="http://schemas.openxmlformats.org/officeDocument/2006/relationships/hyperlink" Target="https://en.wikipedia.org/wiki/Pretty_Woman" TargetMode="External"/><Relationship Id="rId519" Type="http://schemas.openxmlformats.org/officeDocument/2006/relationships/hyperlink" Target="https://www.google.com/search?q=wonder+woman+budget&amp;oq=wonder+woman+budget&amp;aqs=chrome..69i57j0i512j0i22i30l8.2184j0j4&amp;sourceid=chrome&amp;ie=UTF-8" TargetMode="External"/><Relationship Id="rId514" Type="http://schemas.openxmlformats.org/officeDocument/2006/relationships/hyperlink" Target="https://www.boxofficemojo.com/year/world/2007/?ref_=bo_cso_table_165" TargetMode="External"/><Relationship Id="rId756" Type="http://schemas.openxmlformats.org/officeDocument/2006/relationships/hyperlink" Target="https://en.wikipedia.org/wiki/Pirates_of_the_Caribbean:_On_Stranger_Tides" TargetMode="External"/><Relationship Id="rId513" Type="http://schemas.openxmlformats.org/officeDocument/2006/relationships/hyperlink" Target="https://www.boxofficemojo.com/year/world/2014/?ref_=bo_cso_table_131" TargetMode="External"/><Relationship Id="rId755" Type="http://schemas.openxmlformats.org/officeDocument/2006/relationships/hyperlink" Target="https://www.boxofficemojo.com/year/world/2011/?ref_=bo_cso_table_42" TargetMode="External"/><Relationship Id="rId512" Type="http://schemas.openxmlformats.org/officeDocument/2006/relationships/hyperlink" Target="https://en.wikipedia.org/wiki/Transformers:_Revenge_of_the_Fallen" TargetMode="External"/><Relationship Id="rId754" Type="http://schemas.openxmlformats.org/officeDocument/2006/relationships/hyperlink" Target="https://www.boxofficemojo.com/title/tt1298650/?ref_=bo_cso_table_42" TargetMode="External"/><Relationship Id="rId511" Type="http://schemas.openxmlformats.org/officeDocument/2006/relationships/hyperlink" Target="https://www.boxofficemojo.com/year/world/2009/?ref_=bo_cso_table_87" TargetMode="External"/><Relationship Id="rId753" Type="http://schemas.openxmlformats.org/officeDocument/2006/relationships/hyperlink" Target="https://en.wikipedia.org/wiki/The_Adventures_of_Tintin_(film)" TargetMode="External"/><Relationship Id="rId518" Type="http://schemas.openxmlformats.org/officeDocument/2006/relationships/hyperlink" Target="https://www.boxofficemojo.com/year/world/2017/?ref_=bo_cso_table_89" TargetMode="External"/><Relationship Id="rId517" Type="http://schemas.openxmlformats.org/officeDocument/2006/relationships/hyperlink" Target="https://en.wikipedia.org/wiki/The_Chronicles_of_Narnia:_The_Lion,_the_Witch_and_the_Wardrobe" TargetMode="External"/><Relationship Id="rId759" Type="http://schemas.openxmlformats.org/officeDocument/2006/relationships/hyperlink" Target="https://www.boxofficemojo.com/year/world/2016/?ref_=bo_cso_table_86" TargetMode="External"/><Relationship Id="rId516" Type="http://schemas.openxmlformats.org/officeDocument/2006/relationships/hyperlink" Target="https://www.boxofficemojo.com/year/world/2005/?ref_=bo_cso_table_121" TargetMode="External"/><Relationship Id="rId758" Type="http://schemas.openxmlformats.org/officeDocument/2006/relationships/hyperlink" Target="https://en.wikipedia.org/wiki/Night_at_the_Museum:_Battle_of_the_Smithsonian" TargetMode="External"/><Relationship Id="rId515" Type="http://schemas.openxmlformats.org/officeDocument/2006/relationships/hyperlink" Target="https://en.wikipedia.org/wiki/Ratatouille_(film)" TargetMode="External"/><Relationship Id="rId757" Type="http://schemas.openxmlformats.org/officeDocument/2006/relationships/hyperlink" Target="https://www.boxofficemojo.com/year/world/2009/?ref_=bo_cso_table_112" TargetMode="External"/><Relationship Id="rId15" Type="http://schemas.openxmlformats.org/officeDocument/2006/relationships/hyperlink" Target="https://www.boxofficemojo.com/year/world/2010/?ref_=bo_cso_table_96" TargetMode="External"/><Relationship Id="rId14" Type="http://schemas.openxmlformats.org/officeDocument/2006/relationships/hyperlink" Target="https://en.wikipedia.org/wiki/Crocodile_Dundee" TargetMode="External"/><Relationship Id="rId17" Type="http://schemas.openxmlformats.org/officeDocument/2006/relationships/hyperlink" Target="https://www.boxofficemojo.com/year/world/1990/?ref_=bo_cso_table_45" TargetMode="External"/><Relationship Id="rId16" Type="http://schemas.openxmlformats.org/officeDocument/2006/relationships/hyperlink" Target="https://en.wikipedia.org/wiki/The_King%27s_Speech" TargetMode="External"/><Relationship Id="rId19" Type="http://schemas.openxmlformats.org/officeDocument/2006/relationships/hyperlink" Target="https://www.boxofficemojo.com/year/world/2010/?ref_=bo_cso_table_133" TargetMode="External"/><Relationship Id="rId510" Type="http://schemas.openxmlformats.org/officeDocument/2006/relationships/hyperlink" Target="https://en.wikipedia.org/wiki/Iron_Man_(2008_film)" TargetMode="External"/><Relationship Id="rId752" Type="http://schemas.openxmlformats.org/officeDocument/2006/relationships/hyperlink" Target="https://www.boxofficemojo.com/year/world/2011/?ref_=bo_cso_table_168" TargetMode="External"/><Relationship Id="rId18" Type="http://schemas.openxmlformats.org/officeDocument/2006/relationships/hyperlink" Target="https://en.wikipedia.org/wiki/Home_Alone" TargetMode="External"/><Relationship Id="rId751" Type="http://schemas.openxmlformats.org/officeDocument/2006/relationships/hyperlink" Target="https://en.wikipedia.org/wiki/Trolls_(film)" TargetMode="External"/><Relationship Id="rId750" Type="http://schemas.openxmlformats.org/officeDocument/2006/relationships/hyperlink" Target="https://www.boxofficemojo.com/year/world/2016/?ref_=bo_cso_table_104" TargetMode="External"/><Relationship Id="rId84" Type="http://schemas.openxmlformats.org/officeDocument/2006/relationships/hyperlink" Target="https://www.boxofficemojo.com/year/world/2016/?ref_=bo_cso_table_105" TargetMode="External"/><Relationship Id="rId83" Type="http://schemas.openxmlformats.org/officeDocument/2006/relationships/hyperlink" Target="https://www.boxofficemojo.com/year/world/2018/?ref_=bo_cso_table_147" TargetMode="External"/><Relationship Id="rId86" Type="http://schemas.openxmlformats.org/officeDocument/2006/relationships/hyperlink" Target="https://en.wikipedia.org/wiki/The_Hangover" TargetMode="External"/><Relationship Id="rId85" Type="http://schemas.openxmlformats.org/officeDocument/2006/relationships/hyperlink" Target="https://www.boxofficemojo.com/year/world/2009/?ref_=bo_cso_table_56" TargetMode="External"/><Relationship Id="rId88" Type="http://schemas.openxmlformats.org/officeDocument/2006/relationships/hyperlink" Target="https://en.wikipedia.org/wiki/Toy_Story" TargetMode="External"/><Relationship Id="rId87" Type="http://schemas.openxmlformats.org/officeDocument/2006/relationships/hyperlink" Target="https://www.boxofficemojo.com/year/world/1995/?ref_=bo_cso_table_138" TargetMode="External"/><Relationship Id="rId89" Type="http://schemas.openxmlformats.org/officeDocument/2006/relationships/hyperlink" Target="https://www.boxofficemojo.com/year/world/2017/?ref_=bo_cso_table_44" TargetMode="External"/><Relationship Id="rId709" Type="http://schemas.openxmlformats.org/officeDocument/2006/relationships/hyperlink" Target="https://www.boxofficemojo.com/year/world/2004/?ref_=bo_cso_table_84" TargetMode="External"/><Relationship Id="rId708" Type="http://schemas.openxmlformats.org/officeDocument/2006/relationships/hyperlink" Target="https://en.wikipedia.org/wiki/Man_of_Steel_(film)" TargetMode="External"/><Relationship Id="rId707" Type="http://schemas.openxmlformats.org/officeDocument/2006/relationships/hyperlink" Target="https://www.boxofficemojo.com/year/world/2013/?ref_=bo_cso_table_145" TargetMode="External"/><Relationship Id="rId706" Type="http://schemas.openxmlformats.org/officeDocument/2006/relationships/hyperlink" Target="https://en.wikipedia.org/wiki/The_Meg" TargetMode="External"/><Relationship Id="rId80" Type="http://schemas.openxmlformats.org/officeDocument/2006/relationships/hyperlink" Target="https://en.wikipedia.org/wiki/The_Twilight_Saga:_New_Moon" TargetMode="External"/><Relationship Id="rId82" Type="http://schemas.openxmlformats.org/officeDocument/2006/relationships/hyperlink" Target="https://en.wikipedia.org/wiki/Rain_Man" TargetMode="External"/><Relationship Id="rId81" Type="http://schemas.openxmlformats.org/officeDocument/2006/relationships/hyperlink" Target="https://www.boxofficemojo.com/year/world/1988/?ref_=bo_cso_table_81" TargetMode="External"/><Relationship Id="rId701" Type="http://schemas.openxmlformats.org/officeDocument/2006/relationships/hyperlink" Target="https://en.wikipedia.org/wiki/Ralph_Breaks_the_Internet" TargetMode="External"/><Relationship Id="rId700" Type="http://schemas.openxmlformats.org/officeDocument/2006/relationships/hyperlink" Target="https://www.boxofficemojo.com/year/world/2018/?ref_=bo_cso_table_12" TargetMode="External"/><Relationship Id="rId705" Type="http://schemas.openxmlformats.org/officeDocument/2006/relationships/hyperlink" Target="https://www.boxofficemojo.com/year/world/2018/?ref_=bo_cso_table_11" TargetMode="External"/><Relationship Id="rId704" Type="http://schemas.openxmlformats.org/officeDocument/2006/relationships/hyperlink" Target="https://en.wikipedia.org/wiki/Thor_(film)" TargetMode="External"/><Relationship Id="rId703" Type="http://schemas.openxmlformats.org/officeDocument/2006/relationships/hyperlink" Target="https://www.boxofficemojo.com/year/world/2011/?ref_=bo_cso_table_75" TargetMode="External"/><Relationship Id="rId702" Type="http://schemas.openxmlformats.org/officeDocument/2006/relationships/hyperlink" Target="https://www.boxofficemojo.com/year/world/2010/?ref_=bo_cso_table_31" TargetMode="External"/><Relationship Id="rId73" Type="http://schemas.openxmlformats.org/officeDocument/2006/relationships/hyperlink" Target="https://en.wikipedia.org/wiki/La_La_Land" TargetMode="External"/><Relationship Id="rId72" Type="http://schemas.openxmlformats.org/officeDocument/2006/relationships/hyperlink" Target="https://www.boxofficemojo.com/year/world/2016/?ref_=bo_cso_table_53" TargetMode="External"/><Relationship Id="rId75" Type="http://schemas.openxmlformats.org/officeDocument/2006/relationships/hyperlink" Target="https://en.wikipedia.org/wiki/Minions_(film)" TargetMode="External"/><Relationship Id="rId74" Type="http://schemas.openxmlformats.org/officeDocument/2006/relationships/hyperlink" Target="https://www.boxofficemojo.com/year/world/2015/?ref_=bo_cso_table_23" TargetMode="External"/><Relationship Id="rId77" Type="http://schemas.openxmlformats.org/officeDocument/2006/relationships/hyperlink" Target="https://en.wikipedia.org/wiki/Schindler%27s_List" TargetMode="External"/><Relationship Id="rId76" Type="http://schemas.openxmlformats.org/officeDocument/2006/relationships/hyperlink" Target="https://www.boxofficemojo.com/year/world/1993/?ref_=bo_cso_table_144" TargetMode="External"/><Relationship Id="rId79" Type="http://schemas.openxmlformats.org/officeDocument/2006/relationships/hyperlink" Target="https://www.boxofficemojo.com/year/world/2009/?ref_=bo_cso_table_130" TargetMode="External"/><Relationship Id="rId78" Type="http://schemas.openxmlformats.org/officeDocument/2006/relationships/hyperlink" Target="https://www.boxofficemojo.com/year/world/2015/?ref_=bo_cso_table_188" TargetMode="External"/><Relationship Id="rId71" Type="http://schemas.openxmlformats.org/officeDocument/2006/relationships/hyperlink" Target="https://en.wikipedia.org/wiki/Joker_(2019_film)" TargetMode="External"/><Relationship Id="rId70" Type="http://schemas.openxmlformats.org/officeDocument/2006/relationships/hyperlink" Target="https://www.boxofficemojo.com/year/world/2019/?ref_=bo_cso_table_32" TargetMode="External"/><Relationship Id="rId62" Type="http://schemas.openxmlformats.org/officeDocument/2006/relationships/hyperlink" Target="https://www.boxofficemojo.com/year/world/2018/?ref_=bo_cso_table_186" TargetMode="External"/><Relationship Id="rId61" Type="http://schemas.openxmlformats.org/officeDocument/2006/relationships/hyperlink" Target="https://en.wikipedia.org/wiki/The_Sixth_Sense" TargetMode="External"/><Relationship Id="rId64" Type="http://schemas.openxmlformats.org/officeDocument/2006/relationships/hyperlink" Target="https://www.boxofficemojo.com/year/world/1992/?ref_=bo_cso_table_114" TargetMode="External"/><Relationship Id="rId63" Type="http://schemas.openxmlformats.org/officeDocument/2006/relationships/hyperlink" Target="https://en.wikipedia.org/wiki/The_Nun_(2018_film)" TargetMode="External"/><Relationship Id="rId66" Type="http://schemas.openxmlformats.org/officeDocument/2006/relationships/hyperlink" Target="https://www.boxofficemojo.com/year/world/1998/?ref_=bo_cso_table_178" TargetMode="External"/><Relationship Id="rId65" Type="http://schemas.openxmlformats.org/officeDocument/2006/relationships/hyperlink" Target="https://www.imdb.com/title/tt0103855/" TargetMode="External"/><Relationship Id="rId68" Type="http://schemas.openxmlformats.org/officeDocument/2006/relationships/hyperlink" Target="https://www.boxofficemojo.com/year/world/2013/?ref_=bo_cso_table_152" TargetMode="External"/><Relationship Id="rId67" Type="http://schemas.openxmlformats.org/officeDocument/2006/relationships/hyperlink" Target="https://en.wikipedia.org/wiki/There%27s_Something_About_Mary" TargetMode="External"/><Relationship Id="rId729" Type="http://schemas.openxmlformats.org/officeDocument/2006/relationships/hyperlink" Target="https://en.wikipedia.org/wiki/Wreck-It_Ralph" TargetMode="External"/><Relationship Id="rId728" Type="http://schemas.openxmlformats.org/officeDocument/2006/relationships/hyperlink" Target="https://www.boxofficemojo.com/year/world/2012/?ref_=bo_cso_table_54" TargetMode="External"/><Relationship Id="rId60" Type="http://schemas.openxmlformats.org/officeDocument/2006/relationships/hyperlink" Target="https://www.boxofficemojo.com/year/world/1999/?ref_=bo_cso_table_144" TargetMode="External"/><Relationship Id="rId723" Type="http://schemas.openxmlformats.org/officeDocument/2006/relationships/hyperlink" Target="https://www.boxofficemojo.com/year/world/2014/?ref_=bo_cso_table_198" TargetMode="External"/><Relationship Id="rId722" Type="http://schemas.openxmlformats.org/officeDocument/2006/relationships/hyperlink" Target="https://screenrant.com/shang-chi-movie-budget-cost-mcu-comparison/" TargetMode="External"/><Relationship Id="rId721" Type="http://schemas.openxmlformats.org/officeDocument/2006/relationships/hyperlink" Target="https://www.boxofficemojo.com/year/world/2021/?ref_=bo_cso_table_91" TargetMode="External"/><Relationship Id="rId720" Type="http://schemas.openxmlformats.org/officeDocument/2006/relationships/hyperlink" Target="https://en.wikipedia.org/wiki/Detective_Pikachu_(film)" TargetMode="External"/><Relationship Id="rId727" Type="http://schemas.openxmlformats.org/officeDocument/2006/relationships/hyperlink" Target="https://www.boxofficemojo.com/year/world/2015/?ref_=bo_cso_table_148" TargetMode="External"/><Relationship Id="rId726" Type="http://schemas.openxmlformats.org/officeDocument/2006/relationships/hyperlink" Target="https://en.wikipedia.org/wiki/Night_at_the_Museum:_Secret_of_the_Tomb" TargetMode="External"/><Relationship Id="rId725" Type="http://schemas.openxmlformats.org/officeDocument/2006/relationships/hyperlink" Target="https://www.boxofficemojo.com/year/world/2014/?ref_=bo_cso_table_191" TargetMode="External"/><Relationship Id="rId724" Type="http://schemas.openxmlformats.org/officeDocument/2006/relationships/hyperlink" Target="https://www.csmonitor.com/USA/Society/2014/0331/Noah-not-all-believers-hate-big-budget-biblical-blockbuster" TargetMode="External"/><Relationship Id="rId69" Type="http://schemas.openxmlformats.org/officeDocument/2006/relationships/hyperlink" Target="https://en.wikipedia.org/wiki/The_Conjuring" TargetMode="External"/><Relationship Id="rId51" Type="http://schemas.openxmlformats.org/officeDocument/2006/relationships/hyperlink" Target="https://www.boxofficemojo.com/year/world/1993/?ref_=bo_cso_table_30" TargetMode="External"/><Relationship Id="rId50" Type="http://schemas.openxmlformats.org/officeDocument/2006/relationships/hyperlink" Target="https://en.wikipedia.org/wiki/Mrs._Doubtfire" TargetMode="External"/><Relationship Id="rId53" Type="http://schemas.openxmlformats.org/officeDocument/2006/relationships/hyperlink" Target="https://www.boxofficemojo.com/year/world/2017/?ref_=bo_cso_table_134" TargetMode="External"/><Relationship Id="rId52" Type="http://schemas.openxmlformats.org/officeDocument/2006/relationships/hyperlink" Target="https://en.wikipedia.org/wiki/Jurassic_Park_(film)" TargetMode="External"/><Relationship Id="rId55" Type="http://schemas.openxmlformats.org/officeDocument/2006/relationships/hyperlink" Target="https://www.boxofficemojo.com/year/world/2018/?ref_=bo_cso_table_66" TargetMode="External"/><Relationship Id="rId54" Type="http://schemas.openxmlformats.org/officeDocument/2006/relationships/hyperlink" Target="https://en.wikipedia.org/wiki/It_(2017_film)" TargetMode="External"/><Relationship Id="rId57" Type="http://schemas.openxmlformats.org/officeDocument/2006/relationships/hyperlink" Target="https://en.wikipedia.org/wiki/The_Empire_Strikes_Back" TargetMode="External"/><Relationship Id="rId56" Type="http://schemas.openxmlformats.org/officeDocument/2006/relationships/hyperlink" Target="https://www.boxofficemojo.com/year/world/1980/?ref_=bo_cso_table_8" TargetMode="External"/><Relationship Id="rId719" Type="http://schemas.openxmlformats.org/officeDocument/2006/relationships/hyperlink" Target="https://www.boxofficemojo.com/year/world/2019/?ref_=bo_cso_table_90" TargetMode="External"/><Relationship Id="rId718" Type="http://schemas.openxmlformats.org/officeDocument/2006/relationships/hyperlink" Target="https://www.boxofficemojo.com/year/world/2013/?ref_=bo_cso_table_165" TargetMode="External"/><Relationship Id="rId717" Type="http://schemas.openxmlformats.org/officeDocument/2006/relationships/hyperlink" Target="https://en.wikipedia.org/wiki/WALL-E" TargetMode="External"/><Relationship Id="rId712" Type="http://schemas.openxmlformats.org/officeDocument/2006/relationships/hyperlink" Target="https://en.wikipedia.org/wiki/Spectre_(2015_film)" TargetMode="External"/><Relationship Id="rId711" Type="http://schemas.openxmlformats.org/officeDocument/2006/relationships/hyperlink" Target="https://www.boxofficemojo.com/year/world/2015/?ref_=bo_cso_table_74" TargetMode="External"/><Relationship Id="rId710" Type="http://schemas.openxmlformats.org/officeDocument/2006/relationships/hyperlink" Target="https://en.wikipedia.org/wiki/I,_Robot_(film)" TargetMode="External"/><Relationship Id="rId716" Type="http://schemas.openxmlformats.org/officeDocument/2006/relationships/hyperlink" Target="https://www.boxofficemojo.com/year/world/2008/?ref_=bo_cso_table_20" TargetMode="External"/><Relationship Id="rId715" Type="http://schemas.openxmlformats.org/officeDocument/2006/relationships/hyperlink" Target="https://en.wikipedia.org/wiki/Men_in_Black_3" TargetMode="External"/><Relationship Id="rId714" Type="http://schemas.openxmlformats.org/officeDocument/2006/relationships/hyperlink" Target="https://www.boxofficemojo.com/year/world/2012/?ref_=bo_cso_table_153" TargetMode="External"/><Relationship Id="rId713" Type="http://schemas.openxmlformats.org/officeDocument/2006/relationships/hyperlink" Target="https://www.boxofficemojo.com/year/world/2012/?ref_=bo_cso_table_7" TargetMode="External"/><Relationship Id="rId59" Type="http://schemas.openxmlformats.org/officeDocument/2006/relationships/hyperlink" Target="https://en.wikipedia.org/wiki/Beauty_and_the_Beast_(1991_film)" TargetMode="External"/><Relationship Id="rId58" Type="http://schemas.openxmlformats.org/officeDocument/2006/relationships/hyperlink" Target="https://www.boxofficemojo.com/year/world/1991/?ref_=bo_cso_table_101" TargetMode="External"/><Relationship Id="rId590" Type="http://schemas.openxmlformats.org/officeDocument/2006/relationships/hyperlink" Target="https://en.wikipedia.org/wiki/Air_Force_One_(film)" TargetMode="External"/><Relationship Id="rId107" Type="http://schemas.openxmlformats.org/officeDocument/2006/relationships/hyperlink" Target="https://www.boxofficemojo.com/year/world/2022/?ref_=bo_cso_table_63" TargetMode="External"/><Relationship Id="rId349" Type="http://schemas.openxmlformats.org/officeDocument/2006/relationships/hyperlink" Target="https://en.wikipedia.org/wiki/Toy_Story_3" TargetMode="External"/><Relationship Id="rId106" Type="http://schemas.openxmlformats.org/officeDocument/2006/relationships/hyperlink" Target="https://en.wikipedia.org/wiki/Mamma_Mia!_(film)" TargetMode="External"/><Relationship Id="rId348" Type="http://schemas.openxmlformats.org/officeDocument/2006/relationships/hyperlink" Target="https://www.boxofficemojo.com/year/world/2010/?ref_=bo_cso_table_37" TargetMode="External"/><Relationship Id="rId105" Type="http://schemas.openxmlformats.org/officeDocument/2006/relationships/hyperlink" Target="https://www.boxofficemojo.com/year/world/2008/?ref_=bo_cso_table_172" TargetMode="External"/><Relationship Id="rId347" Type="http://schemas.openxmlformats.org/officeDocument/2006/relationships/hyperlink" Target="https://en.wikipedia.org/wiki/What_Women_Want" TargetMode="External"/><Relationship Id="rId589" Type="http://schemas.openxmlformats.org/officeDocument/2006/relationships/hyperlink" Target="https://www.boxofficemojo.com/year/world/1997/?ref_=bo_cso_table_160" TargetMode="External"/><Relationship Id="rId104" Type="http://schemas.openxmlformats.org/officeDocument/2006/relationships/hyperlink" Target="https://www.google.com/search?q=indiana+jones+and+the+temple+of+doom&amp;stick=H4sIAAAAAAAAAONgVuLQz9U3yI63zHrEaMwt8PLHPWEprUlrTl5jVOHiCs7IL3fNK8ksqRQS42KDsnikuLjgmngWsapk5qVkJuYlKmTl56UWKyTmpSiUZKQqlKTmFuSkKuSnKaTk5-cCAAIGAk9pAAAA&amp;sa=X&amp;ved=2ahUKEwj7rrOWzv77AhX1QEEAHXuRB30Q1i96BAgGEAM&amp;biw=560&amp;bih=913&amp;dpr=2" TargetMode="External"/><Relationship Id="rId346" Type="http://schemas.openxmlformats.org/officeDocument/2006/relationships/hyperlink" Target="https://www.boxofficemojo.com/year/world/2000/?ref_=bo_cso_table_167" TargetMode="External"/><Relationship Id="rId588" Type="http://schemas.openxmlformats.org/officeDocument/2006/relationships/hyperlink" Target="https://en.wikipedia.org/wiki/Monsters_University" TargetMode="External"/><Relationship Id="rId109" Type="http://schemas.openxmlformats.org/officeDocument/2006/relationships/hyperlink" Target="https://www.boxofficemojo.com/year/world/2015/?ref_=bo_cso_table_7" TargetMode="External"/><Relationship Id="rId108" Type="http://schemas.openxmlformats.org/officeDocument/2006/relationships/hyperlink" Target="https://en.wikipedia.org/wiki/Minions:_The_Rise_of_Gru" TargetMode="External"/><Relationship Id="rId341" Type="http://schemas.openxmlformats.org/officeDocument/2006/relationships/hyperlink" Target="https://en.wikipedia.org/wiki/Twister_(1996_film)" TargetMode="External"/><Relationship Id="rId583" Type="http://schemas.openxmlformats.org/officeDocument/2006/relationships/hyperlink" Target="https://www.boxofficemojo.com/year/world/2016/?ref_=bo_cso_table_148" TargetMode="External"/><Relationship Id="rId340" Type="http://schemas.openxmlformats.org/officeDocument/2006/relationships/hyperlink" Target="https://www.boxofficemojo.com/year/world/1996/?ref_=bo_cso_table_32" TargetMode="External"/><Relationship Id="rId582" Type="http://schemas.openxmlformats.org/officeDocument/2006/relationships/hyperlink" Target="https://en.wikipedia.org/wiki/Thor:_The_Dark_World" TargetMode="External"/><Relationship Id="rId581" Type="http://schemas.openxmlformats.org/officeDocument/2006/relationships/hyperlink" Target="https://www.boxofficemojo.com/year/world/2013/?ref_=bo_cso_table_156" TargetMode="External"/><Relationship Id="rId580" Type="http://schemas.openxmlformats.org/officeDocument/2006/relationships/hyperlink" Target="https://www.boxofficemojo.com/year/world/2019/?ref_=bo_cso_table_112" TargetMode="External"/><Relationship Id="rId103" Type="http://schemas.openxmlformats.org/officeDocument/2006/relationships/hyperlink" Target="https://www.boxofficemojo.com/year/world/1984/?ref_=bo_cso_table_125" TargetMode="External"/><Relationship Id="rId345" Type="http://schemas.openxmlformats.org/officeDocument/2006/relationships/hyperlink" Target="https://en.wikipedia.org/wiki/Mamma_Mia!_Here_We_Go_Again" TargetMode="External"/><Relationship Id="rId587" Type="http://schemas.openxmlformats.org/officeDocument/2006/relationships/hyperlink" Target="https://www.boxofficemojo.com/year/world/2013/?ref_=bo_cso_table_122" TargetMode="External"/><Relationship Id="rId102" Type="http://schemas.openxmlformats.org/officeDocument/2006/relationships/hyperlink" Target="https://www.imdb.com/title/tt2709768/" TargetMode="External"/><Relationship Id="rId344" Type="http://schemas.openxmlformats.org/officeDocument/2006/relationships/hyperlink" Target="https://www.boxofficemojo.com/year/world/2018/?ref_=bo_cso_table_130" TargetMode="External"/><Relationship Id="rId586" Type="http://schemas.openxmlformats.org/officeDocument/2006/relationships/hyperlink" Target="https://www.statista.com/statistics/323356/harry-potter-production-costs-box-office-revenue/" TargetMode="External"/><Relationship Id="rId101" Type="http://schemas.openxmlformats.org/officeDocument/2006/relationships/hyperlink" Target="https://www.boxofficemojo.com/year/world/2016/?ref_=bo_cso_table_72" TargetMode="External"/><Relationship Id="rId343" Type="http://schemas.openxmlformats.org/officeDocument/2006/relationships/hyperlink" Target="https://en.wikipedia.org/wiki/Toy_Story_4" TargetMode="External"/><Relationship Id="rId585" Type="http://schemas.openxmlformats.org/officeDocument/2006/relationships/hyperlink" Target="https://www.boxofficemojo.com/year/world/2009/?ref_=bo_cso_table_64" TargetMode="External"/><Relationship Id="rId100" Type="http://schemas.openxmlformats.org/officeDocument/2006/relationships/hyperlink" Target="https://en.wikipedia.org/wiki/Lucy_(2014_film)" TargetMode="External"/><Relationship Id="rId342" Type="http://schemas.openxmlformats.org/officeDocument/2006/relationships/hyperlink" Target="https://www.boxofficemojo.com/year/world/2019/?ref_=bo_cso_table_36" TargetMode="External"/><Relationship Id="rId584" Type="http://schemas.openxmlformats.org/officeDocument/2006/relationships/hyperlink" Target="https://en.wikipedia.org/wiki/Moana_(2016_film)" TargetMode="External"/><Relationship Id="rId338" Type="http://schemas.openxmlformats.org/officeDocument/2006/relationships/hyperlink" Target="https://www.boxofficemojo.com/year/world/2011/?ref_=bo_cso_table_42" TargetMode="External"/><Relationship Id="rId337" Type="http://schemas.openxmlformats.org/officeDocument/2006/relationships/hyperlink" Target="https://www.google.com/search?q=jurassic+world+dominion+budget&amp;oq=jurassic+world+dominion+budget&amp;aqs=chrome..69i57j0i512l3j0i22i30l4j0i390l2.4375j0j4&amp;sourceid=chrome&amp;ie=UTF-8" TargetMode="External"/><Relationship Id="rId579" Type="http://schemas.openxmlformats.org/officeDocument/2006/relationships/hyperlink" Target="https://www.boxofficemojo.com/year/world/2013/?ref_=bo_cso_table_58" TargetMode="External"/><Relationship Id="rId336" Type="http://schemas.openxmlformats.org/officeDocument/2006/relationships/hyperlink" Target="https://www.boxofficemojo.com/year/world/2022/?ref_=bo_cso_table_51" TargetMode="External"/><Relationship Id="rId578" Type="http://schemas.openxmlformats.org/officeDocument/2006/relationships/hyperlink" Target="https://en.wikipedia.org/wiki/Rio_2" TargetMode="External"/><Relationship Id="rId335" Type="http://schemas.openxmlformats.org/officeDocument/2006/relationships/hyperlink" Target="https://en.wikipedia.org/wiki/The_Dark_Knight" TargetMode="External"/><Relationship Id="rId577" Type="http://schemas.openxmlformats.org/officeDocument/2006/relationships/hyperlink" Target="https://www.boxofficemojo.com/year/world/2014/?ref_=bo_cso_table_28" TargetMode="External"/><Relationship Id="rId339" Type="http://schemas.openxmlformats.org/officeDocument/2006/relationships/hyperlink" Target="https://en.wikipedia.org/wiki/Rio_(2011_film)" TargetMode="External"/><Relationship Id="rId330" Type="http://schemas.openxmlformats.org/officeDocument/2006/relationships/hyperlink" Target="https://www.boxofficemojo.com/year/world/2001/?ref_=bo_cso_table_157" TargetMode="External"/><Relationship Id="rId572" Type="http://schemas.openxmlformats.org/officeDocument/2006/relationships/hyperlink" Target="https://en.wikipedia.org/wiki/Cars_(film)" TargetMode="External"/><Relationship Id="rId571" Type="http://schemas.openxmlformats.org/officeDocument/2006/relationships/hyperlink" Target="https://www.boxofficemojo.com/year/world/2006/?ref_=bo_cso_table_64" TargetMode="External"/><Relationship Id="rId570" Type="http://schemas.openxmlformats.org/officeDocument/2006/relationships/hyperlink" Target="https://en.wikipedia.org/wiki/The_Batman_(film)" TargetMode="External"/><Relationship Id="rId334" Type="http://schemas.openxmlformats.org/officeDocument/2006/relationships/hyperlink" Target="https://www.boxofficemojo.com/year/world/2008/?ref_=bo_cso_table_50" TargetMode="External"/><Relationship Id="rId576" Type="http://schemas.openxmlformats.org/officeDocument/2006/relationships/hyperlink" Target="https://en.wikipedia.org/wiki/Happy_Feet" TargetMode="External"/><Relationship Id="rId333" Type="http://schemas.openxmlformats.org/officeDocument/2006/relationships/hyperlink" Target="https://en.wikipedia.org/wiki/The_Jungle_Book_(2016_film)" TargetMode="External"/><Relationship Id="rId575" Type="http://schemas.openxmlformats.org/officeDocument/2006/relationships/hyperlink" Target="https://www.boxofficemojo.com/year/world/2006/?ref_=bo_cso_table_151" TargetMode="External"/><Relationship Id="rId332" Type="http://schemas.openxmlformats.org/officeDocument/2006/relationships/hyperlink" Target="https://www.boxofficemojo.com/year/world/2016/?ref_=bo_cso_table_54" TargetMode="External"/><Relationship Id="rId574" Type="http://schemas.openxmlformats.org/officeDocument/2006/relationships/hyperlink" Target="https://collider.com/rogue-one-star-wars-story-imax-re-release-top-ten-all-time/" TargetMode="External"/><Relationship Id="rId331" Type="http://schemas.openxmlformats.org/officeDocument/2006/relationships/hyperlink" Target="https://en.wikipedia.org/wiki/A_Beautiful_Mind_(film)" TargetMode="External"/><Relationship Id="rId573" Type="http://schemas.openxmlformats.org/officeDocument/2006/relationships/hyperlink" Target="https://www.boxofficemojo.com/year/world/2016/?ref_=bo_cso_table_40" TargetMode="External"/><Relationship Id="rId370" Type="http://schemas.openxmlformats.org/officeDocument/2006/relationships/hyperlink" Target="https://www.boxofficemojo.com/year/world/2017/?ref_=bo_cso_table_168" TargetMode="External"/><Relationship Id="rId129" Type="http://schemas.openxmlformats.org/officeDocument/2006/relationships/hyperlink" Target="https://www.boxofficemojo.com/year/world/2002/?ref_=bo_cso_table_60" TargetMode="External"/><Relationship Id="rId128" Type="http://schemas.openxmlformats.org/officeDocument/2006/relationships/hyperlink" Target="https://en.wikipedia.org/wiki/The_Maze_Runner_(film)" TargetMode="External"/><Relationship Id="rId127" Type="http://schemas.openxmlformats.org/officeDocument/2006/relationships/hyperlink" Target="https://www.boxofficemojo.com/year/world/2014/?ref_=bo_cso_table_100" TargetMode="External"/><Relationship Id="rId369" Type="http://schemas.openxmlformats.org/officeDocument/2006/relationships/hyperlink" Target="https://en.wikipedia.org/wiki/Rise_of_the_Planet_of_the_Apes" TargetMode="External"/><Relationship Id="rId126" Type="http://schemas.openxmlformats.org/officeDocument/2006/relationships/hyperlink" Target="https://en.wikipedia.org/wiki/The_Twilight_Saga:_Eclipse" TargetMode="External"/><Relationship Id="rId368" Type="http://schemas.openxmlformats.org/officeDocument/2006/relationships/hyperlink" Target="https://www.boxofficemojo.com/year/world/2011/?ref_=bo_cso_table_44" TargetMode="External"/><Relationship Id="rId121" Type="http://schemas.openxmlformats.org/officeDocument/2006/relationships/hyperlink" Target="https://www.boxofficemojo.com/year/world/2011/?ref_=bo_cso_table_15" TargetMode="External"/><Relationship Id="rId363" Type="http://schemas.openxmlformats.org/officeDocument/2006/relationships/hyperlink" Target="https://en.wikipedia.org/wiki/Terminator_2:_Judgment_Day" TargetMode="External"/><Relationship Id="rId120" Type="http://schemas.openxmlformats.org/officeDocument/2006/relationships/hyperlink" Target="https://en.wikipedia.org/wiki/Independence_Day_(1996_film)" TargetMode="External"/><Relationship Id="rId362" Type="http://schemas.openxmlformats.org/officeDocument/2006/relationships/hyperlink" Target="https://www.boxofficemojo.com/year/world/1991/?ref_=bo_cso_table_22" TargetMode="External"/><Relationship Id="rId361" Type="http://schemas.openxmlformats.org/officeDocument/2006/relationships/hyperlink" Target="https://www.boxofficemojo.com/year/world/2007/?ref_=bo_cso_table_187" TargetMode="External"/><Relationship Id="rId360" Type="http://schemas.openxmlformats.org/officeDocument/2006/relationships/hyperlink" Target="https://www.imdb.com/title/tt0477347/" TargetMode="External"/><Relationship Id="rId125" Type="http://schemas.openxmlformats.org/officeDocument/2006/relationships/hyperlink" Target="https://www.boxofficemojo.com/year/world/2010/?ref_=bo_cso_table_136" TargetMode="External"/><Relationship Id="rId367" Type="http://schemas.openxmlformats.org/officeDocument/2006/relationships/hyperlink" Target="https://en.wikipedia.org/wiki/The_Greatest_Showman" TargetMode="External"/><Relationship Id="rId124" Type="http://schemas.openxmlformats.org/officeDocument/2006/relationships/hyperlink" Target="https://www.imdb.com/title/tt2283362/" TargetMode="External"/><Relationship Id="rId366" Type="http://schemas.openxmlformats.org/officeDocument/2006/relationships/hyperlink" Target="https://www.boxofficemojo.com/year/world/2017/?ref_=bo_cso_table_88" TargetMode="External"/><Relationship Id="rId123" Type="http://schemas.openxmlformats.org/officeDocument/2006/relationships/hyperlink" Target="https://www.boxofficemojo.com/year/world/2017/?ref_=bo_cso_table_55" TargetMode="External"/><Relationship Id="rId365" Type="http://schemas.openxmlformats.org/officeDocument/2006/relationships/hyperlink" Target="https://en.wikipedia.org/wiki/The_Mummy_(1999_film)" TargetMode="External"/><Relationship Id="rId122" Type="http://schemas.openxmlformats.org/officeDocument/2006/relationships/hyperlink" Target="https://en.wikipedia.org/wiki/Harry_Potter_and_the_Deathly_Hallows_%E2%80%93_Part_2" TargetMode="External"/><Relationship Id="rId364" Type="http://schemas.openxmlformats.org/officeDocument/2006/relationships/hyperlink" Target="https://www.boxofficemojo.com/year/world/1999/?ref_=bo_cso_table_107" TargetMode="External"/><Relationship Id="rId95" Type="http://schemas.openxmlformats.org/officeDocument/2006/relationships/hyperlink" Target="https://en.wikipedia.org/wiki/Forrest_Gump" TargetMode="External"/><Relationship Id="rId94" Type="http://schemas.openxmlformats.org/officeDocument/2006/relationships/hyperlink" Target="https://www.boxofficemojo.com/year/world/1994/?ref_=bo_cso_table_141" TargetMode="External"/><Relationship Id="rId97" Type="http://schemas.openxmlformats.org/officeDocument/2006/relationships/hyperlink" Target="https://en.wikipedia.org/wiki/The_Lord_of_the_Rings:_The_Return_of_the_King" TargetMode="External"/><Relationship Id="rId96" Type="http://schemas.openxmlformats.org/officeDocument/2006/relationships/hyperlink" Target="https://www.boxofficemojo.com/year/world/2003/?ref_=bo_cso_table_26" TargetMode="External"/><Relationship Id="rId99" Type="http://schemas.openxmlformats.org/officeDocument/2006/relationships/hyperlink" Target="https://www.boxofficemojo.com/year/world/2014/?ref_=bo_cso_table_57" TargetMode="External"/><Relationship Id="rId98" Type="http://schemas.openxmlformats.org/officeDocument/2006/relationships/hyperlink" Target="https://www.boxofficemojo.com/year/world/2018/?ref_=bo_cso_table_87" TargetMode="External"/><Relationship Id="rId91" Type="http://schemas.openxmlformats.org/officeDocument/2006/relationships/hyperlink" Target="https://en.wikipedia.org/wiki/Home_Alone_2:_Lost_in_New_York" TargetMode="External"/><Relationship Id="rId90" Type="http://schemas.openxmlformats.org/officeDocument/2006/relationships/hyperlink" Target="https://www.boxofficemojo.com/year/world/1992/?ref_=bo_cso_table_200" TargetMode="External"/><Relationship Id="rId93" Type="http://schemas.openxmlformats.org/officeDocument/2006/relationships/hyperlink" Target="https://www.boxofficemojo.com/chart/ww_top_lifetime_gross/?area=XWW&amp;offset=200" TargetMode="External"/><Relationship Id="rId92" Type="http://schemas.openxmlformats.org/officeDocument/2006/relationships/hyperlink" Target="https://www.boxofficemojo.com/year/world/2013/?ref_=bo_cso_table_53" TargetMode="External"/><Relationship Id="rId118" Type="http://schemas.openxmlformats.org/officeDocument/2006/relationships/hyperlink" Target="https://en.wikipedia.org/wiki/Seven_(1995_film)" TargetMode="External"/><Relationship Id="rId117" Type="http://schemas.openxmlformats.org/officeDocument/2006/relationships/hyperlink" Target="https://www.boxofficemojo.com/year/world/1995/?ref_=bo_cso_table_138" TargetMode="External"/><Relationship Id="rId359" Type="http://schemas.openxmlformats.org/officeDocument/2006/relationships/hyperlink" Target="https://www.boxofficemojo.com/year/world/2006/?ref_=bo_cso_table_187" TargetMode="External"/><Relationship Id="rId116" Type="http://schemas.openxmlformats.org/officeDocument/2006/relationships/hyperlink" Target="https://www.cbc.ca/radio/q/blog/titanic-anniversary-20-fascinating-facts-about-the-epic-blockbuster-that-almost-sank-1.4381455" TargetMode="External"/><Relationship Id="rId358" Type="http://schemas.openxmlformats.org/officeDocument/2006/relationships/hyperlink" Target="https://www.google.com/search?q=inception+budget&amp;oq=inception+budget&amp;aqs=chrome..69i57j0i512l3j0i22i30j0i15i22i30j0i22i30l2j0i390l2.1869j1j4&amp;sourceid=chrome&amp;ie=UTF-8" TargetMode="External"/><Relationship Id="rId115" Type="http://schemas.openxmlformats.org/officeDocument/2006/relationships/hyperlink" Target="https://independent-magazine.org/2021/12/06/from-indie-to-blockbuster-the-evolution-of-the-twilight-saga/" TargetMode="External"/><Relationship Id="rId357" Type="http://schemas.openxmlformats.org/officeDocument/2006/relationships/hyperlink" Target="https://www.boxofficemojo.com/year/world/2010/?ref_=bo_cso_table_86" TargetMode="External"/><Relationship Id="rId599" Type="http://schemas.openxmlformats.org/officeDocument/2006/relationships/hyperlink" Target="https://www.boxofficemojo.com/year/world/2014/?ref_=bo_cso_table_120" TargetMode="External"/><Relationship Id="rId119" Type="http://schemas.openxmlformats.org/officeDocument/2006/relationships/hyperlink" Target="https://www.boxofficemojo.com/year/world/1996/?ref_=bo_cso_table_91" TargetMode="External"/><Relationship Id="rId110" Type="http://schemas.openxmlformats.org/officeDocument/2006/relationships/hyperlink" Target="https://www.google.com/search?q=jurassic+world+budget&amp;oq=jurassic+world+budget&amp;aqs=chrome..69i57j0i512l3j0i22i30l6.3116j1j4&amp;sourceid=chrome&amp;ie=UTF-8" TargetMode="External"/><Relationship Id="rId352" Type="http://schemas.openxmlformats.org/officeDocument/2006/relationships/hyperlink" Target="https://www.boxofficemojo.com/year/world/2001/?ref_=bo_cso_table_73" TargetMode="External"/><Relationship Id="rId594" Type="http://schemas.openxmlformats.org/officeDocument/2006/relationships/hyperlink" Target="https://www.imdb.com/title/tt0496806/" TargetMode="External"/><Relationship Id="rId351" Type="http://schemas.openxmlformats.org/officeDocument/2006/relationships/hyperlink" Target="https://en.wikipedia.org/wiki/Hitch_(film)" TargetMode="External"/><Relationship Id="rId593" Type="http://schemas.openxmlformats.org/officeDocument/2006/relationships/hyperlink" Target="https://www.boxofficemojo.com/year/world/2007/?ref_=bo_cso_table_169" TargetMode="External"/><Relationship Id="rId350" Type="http://schemas.openxmlformats.org/officeDocument/2006/relationships/hyperlink" Target="https://www.boxofficemojo.com/year/world/2005/?ref_=bo_cso_table_174" TargetMode="External"/><Relationship Id="rId592" Type="http://schemas.openxmlformats.org/officeDocument/2006/relationships/hyperlink" Target="https://www.google.com/search?q=x-men+united+budget&amp;oq=x-men+united+budget&amp;aqs=chrome..69i57j0i22i30i625j0i390l5.4951j0j4&amp;sourceid=chrome&amp;ie=UTF-8" TargetMode="External"/><Relationship Id="rId591" Type="http://schemas.openxmlformats.org/officeDocument/2006/relationships/hyperlink" Target="https://www.boxofficemojo.com/year/world/2003/?ref_=bo_cso_table_121" TargetMode="External"/><Relationship Id="rId114" Type="http://schemas.openxmlformats.org/officeDocument/2006/relationships/hyperlink" Target="https://www.boxofficemojo.com/year/world/2008/?ref_=bo_cso_table_119" TargetMode="External"/><Relationship Id="rId356" Type="http://schemas.openxmlformats.org/officeDocument/2006/relationships/hyperlink" Target="https://en.wikipedia.org/wiki/Transformers:_Age_of_Extinction" TargetMode="External"/><Relationship Id="rId598" Type="http://schemas.openxmlformats.org/officeDocument/2006/relationships/hyperlink" Target="https://en.wikipedia.org/wiki/Sonic_the_Hedgehog_2_(film)" TargetMode="External"/><Relationship Id="rId113" Type="http://schemas.openxmlformats.org/officeDocument/2006/relationships/hyperlink" Target="https://en.wikipedia.org/wiki/Return_of_the_Jedi" TargetMode="External"/><Relationship Id="rId355" Type="http://schemas.openxmlformats.org/officeDocument/2006/relationships/hyperlink" Target="https://www.boxofficemojo.com/year/world/2014/?ref_=bo_cso_table_33" TargetMode="External"/><Relationship Id="rId597" Type="http://schemas.openxmlformats.org/officeDocument/2006/relationships/hyperlink" Target="https://www.boxofficemojo.com/year/world/2022/?ref_=bo_cso_table_128" TargetMode="External"/><Relationship Id="rId112" Type="http://schemas.openxmlformats.org/officeDocument/2006/relationships/hyperlink" Target="https://www.boxofficemojo.com/year/world/1983/?ref_=bo_cso_table_48" TargetMode="External"/><Relationship Id="rId354" Type="http://schemas.openxmlformats.org/officeDocument/2006/relationships/hyperlink" Target="https://www.boxofficemojo.com/year/world/2017/?ref_=bo_cso_table_15" TargetMode="External"/><Relationship Id="rId596" Type="http://schemas.openxmlformats.org/officeDocument/2006/relationships/hyperlink" Target="https://en.wikipedia.org/wiki/Shazam!_(film)" TargetMode="External"/><Relationship Id="rId111" Type="http://schemas.openxmlformats.org/officeDocument/2006/relationships/hyperlink" Target="https://www.boxofficemojo.com/year/world/2013/?ref_=bo_cso_table_80" TargetMode="External"/><Relationship Id="rId353" Type="http://schemas.openxmlformats.org/officeDocument/2006/relationships/hyperlink" Target="https://en.wikipedia.org/wiki/Ocean%27s_Eleven" TargetMode="External"/><Relationship Id="rId595" Type="http://schemas.openxmlformats.org/officeDocument/2006/relationships/hyperlink" Target="https://www.boxofficemojo.com/year/world/2019/?ref_=bo_cso_table_185" TargetMode="External"/><Relationship Id="rId305" Type="http://schemas.openxmlformats.org/officeDocument/2006/relationships/hyperlink" Target="https://en.wikipedia.org/wiki/Basic_Instinct" TargetMode="External"/><Relationship Id="rId547" Type="http://schemas.openxmlformats.org/officeDocument/2006/relationships/hyperlink" Target="https://www.boxofficemojo.com/year/world/2009/?ref_=bo_cso_table_100" TargetMode="External"/><Relationship Id="rId789" Type="http://schemas.openxmlformats.org/officeDocument/2006/relationships/hyperlink" Target="https://www.imdb.com/title/tt0372784/" TargetMode="External"/><Relationship Id="rId304" Type="http://schemas.openxmlformats.org/officeDocument/2006/relationships/hyperlink" Target="https://www.boxofficemojo.com/year/world/1995/?ref_=bo_cso_table_89" TargetMode="External"/><Relationship Id="rId546" Type="http://schemas.openxmlformats.org/officeDocument/2006/relationships/hyperlink" Target="https://en.wikipedia.org/wiki/Jurassic_Park_III" TargetMode="External"/><Relationship Id="rId788" Type="http://schemas.openxmlformats.org/officeDocument/2006/relationships/hyperlink" Target="https://www.boxofficemojo.com/year/world/2005/?ref_=bo_cso_table_169" TargetMode="External"/><Relationship Id="rId303" Type="http://schemas.openxmlformats.org/officeDocument/2006/relationships/hyperlink" Target="https://www.boxofficemojo.com/year/world/2009/?ref_=bo_cso_table_81" TargetMode="External"/><Relationship Id="rId545" Type="http://schemas.openxmlformats.org/officeDocument/2006/relationships/hyperlink" Target="https://www.boxofficemojo.com/year/world/2001/?ref_=bo_cso_table_181" TargetMode="External"/><Relationship Id="rId787" Type="http://schemas.openxmlformats.org/officeDocument/2006/relationships/hyperlink" Target="https://en.wikipedia.org/wiki/Godzilla_(1998_film)" TargetMode="External"/><Relationship Id="rId302" Type="http://schemas.openxmlformats.org/officeDocument/2006/relationships/hyperlink" Target="https://en.wikipedia.org/wiki/Spider-Man_(2002_film)" TargetMode="External"/><Relationship Id="rId544" Type="http://schemas.openxmlformats.org/officeDocument/2006/relationships/hyperlink" Target="https://www.boxofficemojo.com/year/world/2014/?ref_=bo_cso_table_150" TargetMode="External"/><Relationship Id="rId786" Type="http://schemas.openxmlformats.org/officeDocument/2006/relationships/hyperlink" Target="https://www.boxofficemojo.com/year/world/1998/?ref_=bo_cso_table_159" TargetMode="External"/><Relationship Id="rId309" Type="http://schemas.openxmlformats.org/officeDocument/2006/relationships/hyperlink" Target="https://www.imdb.com/title/tt0988045/" TargetMode="External"/><Relationship Id="rId308" Type="http://schemas.openxmlformats.org/officeDocument/2006/relationships/hyperlink" Target="https://www.boxofficemojo.com/year/world/2009/?ref_=bo_cso_table_18" TargetMode="External"/><Relationship Id="rId307" Type="http://schemas.openxmlformats.org/officeDocument/2006/relationships/hyperlink" Target="https://en.wikipedia.org/wiki/The_Martian_(film)" TargetMode="External"/><Relationship Id="rId549" Type="http://schemas.openxmlformats.org/officeDocument/2006/relationships/hyperlink" Target="https://en.wikipedia.org/wiki/Armageddon_(1998_film)" TargetMode="External"/><Relationship Id="rId306" Type="http://schemas.openxmlformats.org/officeDocument/2006/relationships/hyperlink" Target="https://www.boxofficemojo.com/year/world/2015/?ref_=bo_cso_table_160" TargetMode="External"/><Relationship Id="rId548" Type="http://schemas.openxmlformats.org/officeDocument/2006/relationships/hyperlink" Target="https://www.boxofficemojo.com/year/world/1998/?ref_=bo_cso_table_195" TargetMode="External"/><Relationship Id="rId781" Type="http://schemas.openxmlformats.org/officeDocument/2006/relationships/hyperlink" Target="https://www.boxofficemojo.com/year/world/2021/?ref_=bo_cso_table_129" TargetMode="External"/><Relationship Id="rId780" Type="http://schemas.openxmlformats.org/officeDocument/2006/relationships/hyperlink" Target="https://en.wikipedia.org/wiki/Mission:_Impossible_III" TargetMode="External"/><Relationship Id="rId301" Type="http://schemas.openxmlformats.org/officeDocument/2006/relationships/hyperlink" Target="https://www.boxofficemojo.com/year/world/2002/?ref_=bo_cso_table_88" TargetMode="External"/><Relationship Id="rId543" Type="http://schemas.openxmlformats.org/officeDocument/2006/relationships/hyperlink" Target="https://www.boxofficemojo.com/year/world/2015/?ref_=bo_cso_table_23" TargetMode="External"/><Relationship Id="rId785" Type="http://schemas.openxmlformats.org/officeDocument/2006/relationships/hyperlink" Target="https://en.wikipedia.org/wiki/Star_Trek_(film)" TargetMode="External"/><Relationship Id="rId300" Type="http://schemas.openxmlformats.org/officeDocument/2006/relationships/hyperlink" Target="https://www.boxofficemojo.com/year/world/2015/?ref_=bo_cso_table_47" TargetMode="External"/><Relationship Id="rId542" Type="http://schemas.openxmlformats.org/officeDocument/2006/relationships/hyperlink" Target="https://www.boxofficemojo.com/year/world/2007/?ref_=bo_cso_table_113" TargetMode="External"/><Relationship Id="rId784" Type="http://schemas.openxmlformats.org/officeDocument/2006/relationships/hyperlink" Target="https://www.boxofficemojo.com/year/world/2009/?ref_=bo_cso_table_149" TargetMode="External"/><Relationship Id="rId541" Type="http://schemas.openxmlformats.org/officeDocument/2006/relationships/hyperlink" Target="https://en.wikipedia.org/wiki/Madagascar:_Escape_2_Africa" TargetMode="External"/><Relationship Id="rId783" Type="http://schemas.openxmlformats.org/officeDocument/2006/relationships/hyperlink" Target="https://www.boxofficemojo.com/year/world/2011/?ref_=bo_cso_table_176" TargetMode="External"/><Relationship Id="rId540" Type="http://schemas.openxmlformats.org/officeDocument/2006/relationships/hyperlink" Target="https://www.boxofficemojo.com/year/world/2008/?ref_=bo_cso_table_175" TargetMode="External"/><Relationship Id="rId782" Type="http://schemas.openxmlformats.org/officeDocument/2006/relationships/hyperlink" Target="https://www.pagalmovie.in/2021/10/free-guy-budget-box-office-hit-or-flop-cast-crew-story-wiki.html" TargetMode="External"/><Relationship Id="rId536" Type="http://schemas.openxmlformats.org/officeDocument/2006/relationships/hyperlink" Target="https://www.boxofficemojo.com/year/world/2007/?ref_=bo_cso_table_79" TargetMode="External"/><Relationship Id="rId778" Type="http://schemas.openxmlformats.org/officeDocument/2006/relationships/hyperlink" Target="https://en.wikipedia.org/wiki/Maleficent_(film)" TargetMode="External"/><Relationship Id="rId535" Type="http://schemas.openxmlformats.org/officeDocument/2006/relationships/hyperlink" Target="https://en.wikipedia.org/wiki/Hannibal_(2001_film)" TargetMode="External"/><Relationship Id="rId777" Type="http://schemas.openxmlformats.org/officeDocument/2006/relationships/hyperlink" Target="https://www.boxofficemojo.com/year/world/2019/?ref_=bo_cso_table_35" TargetMode="External"/><Relationship Id="rId534" Type="http://schemas.openxmlformats.org/officeDocument/2006/relationships/hyperlink" Target="https://www.boxofficemojo.com/year/world/2001/?ref_=bo_cso_table_92" TargetMode="External"/><Relationship Id="rId776" Type="http://schemas.openxmlformats.org/officeDocument/2006/relationships/hyperlink" Target="https://en.wikipedia.org/wiki/Quantum_of_Solace" TargetMode="External"/><Relationship Id="rId533" Type="http://schemas.openxmlformats.org/officeDocument/2006/relationships/hyperlink" Target="https://www.boxofficemojo.com/year/world/2019/?ref_=bo_cso_table_17" TargetMode="External"/><Relationship Id="rId775" Type="http://schemas.openxmlformats.org/officeDocument/2006/relationships/hyperlink" Target="https://www.boxofficemojo.com/year/world/2008/?ref_=bo_cso_table_178" TargetMode="External"/><Relationship Id="rId539" Type="http://schemas.openxmlformats.org/officeDocument/2006/relationships/hyperlink" Target="https://en.wikipedia.org/wiki/Suicide_Squad_(film)" TargetMode="External"/><Relationship Id="rId538" Type="http://schemas.openxmlformats.org/officeDocument/2006/relationships/hyperlink" Target="https://www.boxofficemojo.com/year/world/2016/?ref_=bo_cso_table_119" TargetMode="External"/><Relationship Id="rId537" Type="http://schemas.openxmlformats.org/officeDocument/2006/relationships/hyperlink" Target="https://en.wikipedia.org/wiki/The_Bourne_Ultimatum_(film)" TargetMode="External"/><Relationship Id="rId779" Type="http://schemas.openxmlformats.org/officeDocument/2006/relationships/hyperlink" Target="https://www.boxofficemojo.com/year/world/2006/?ref_=bo_cso_table_135" TargetMode="External"/><Relationship Id="rId770" Type="http://schemas.openxmlformats.org/officeDocument/2006/relationships/hyperlink" Target="https://en.wikipedia.org/wiki/Troy_(film)" TargetMode="External"/><Relationship Id="rId532" Type="http://schemas.openxmlformats.org/officeDocument/2006/relationships/hyperlink" Target="https://www.imdb.com/title/tt0112864/" TargetMode="External"/><Relationship Id="rId774" Type="http://schemas.openxmlformats.org/officeDocument/2006/relationships/hyperlink" Target="https://en.wikipedia.org/wiki/The_World_Is_Not_Enough" TargetMode="External"/><Relationship Id="rId531" Type="http://schemas.openxmlformats.org/officeDocument/2006/relationships/hyperlink" Target="https://www.boxofficemojo.com/year/world/1995/?ref_=bo_cso_table_184" TargetMode="External"/><Relationship Id="rId773" Type="http://schemas.openxmlformats.org/officeDocument/2006/relationships/hyperlink" Target="https://www.boxofficemojo.com/year/world/1999/?ref_=bo_cso_table_195" TargetMode="External"/><Relationship Id="rId530" Type="http://schemas.openxmlformats.org/officeDocument/2006/relationships/hyperlink" Target="https://www.imdb.com/title/tt0993846/" TargetMode="External"/><Relationship Id="rId772" Type="http://schemas.openxmlformats.org/officeDocument/2006/relationships/hyperlink" Target="https://en.wikipedia.org/wiki/The_Chronicles_of_Narnia:_The_Voyage_of_the_Dawn_Treader" TargetMode="External"/><Relationship Id="rId771" Type="http://schemas.openxmlformats.org/officeDocument/2006/relationships/hyperlink" Target="https://www.boxofficemojo.com/year/world/2010/?ref_=bo_cso_table_108" TargetMode="External"/><Relationship Id="rId327" Type="http://schemas.openxmlformats.org/officeDocument/2006/relationships/hyperlink" Target="https://en.wikipedia.org/wiki/Skyfall" TargetMode="External"/><Relationship Id="rId569" Type="http://schemas.openxmlformats.org/officeDocument/2006/relationships/hyperlink" Target="https://www.boxofficemojo.com/year/world/2022/?ref_=bo_cso_table_110" TargetMode="External"/><Relationship Id="rId326" Type="http://schemas.openxmlformats.org/officeDocument/2006/relationships/hyperlink" Target="https://www.boxofficemojo.com/year/world/2012/?ref_=bo_cso_table_31" TargetMode="External"/><Relationship Id="rId568" Type="http://schemas.openxmlformats.org/officeDocument/2006/relationships/hyperlink" Target="https://en.wikipedia.org/wiki/Rush_Hour_2" TargetMode="External"/><Relationship Id="rId325" Type="http://schemas.openxmlformats.org/officeDocument/2006/relationships/hyperlink" Target="https://en.wikipedia.org/wiki/The_Twilight_Saga:_Breaking_Dawn_%E2%80%93_Part_1" TargetMode="External"/><Relationship Id="rId567" Type="http://schemas.openxmlformats.org/officeDocument/2006/relationships/hyperlink" Target="https://www.boxofficemojo.com/year/world/2001/?ref_=bo_cso_table_103" TargetMode="External"/><Relationship Id="rId324" Type="http://schemas.openxmlformats.org/officeDocument/2006/relationships/hyperlink" Target="https://www.boxofficemojo.com/year/world/2011/?ref_=bo_cso_table_129" TargetMode="External"/><Relationship Id="rId566" Type="http://schemas.openxmlformats.org/officeDocument/2006/relationships/hyperlink" Target="https://en.wikipedia.org/wiki/Ice_Age:_Collision_Course" TargetMode="External"/><Relationship Id="rId329" Type="http://schemas.openxmlformats.org/officeDocument/2006/relationships/hyperlink" Target="https://en.wikipedia.org/wiki/Toy_Story_2" TargetMode="External"/><Relationship Id="rId328" Type="http://schemas.openxmlformats.org/officeDocument/2006/relationships/hyperlink" Target="https://www.boxofficemojo.com/year/world/1999/?ref_=bo_cso_table_30" TargetMode="External"/><Relationship Id="rId561" Type="http://schemas.openxmlformats.org/officeDocument/2006/relationships/hyperlink" Target="https://www.boxofficemojo.com/year/world/2007/?ref_=bo_cso_table_183" TargetMode="External"/><Relationship Id="rId560" Type="http://schemas.openxmlformats.org/officeDocument/2006/relationships/hyperlink" Target="https://en.wikipedia.org/wiki/Star_Wars:_The_Rise_of_Skywalker" TargetMode="External"/><Relationship Id="rId323" Type="http://schemas.openxmlformats.org/officeDocument/2006/relationships/hyperlink" Target="https://www.boxofficemojo.com/year/world/2015/?ref_=bo_cso_table_13" TargetMode="External"/><Relationship Id="rId565" Type="http://schemas.openxmlformats.org/officeDocument/2006/relationships/hyperlink" Target="https://www.boxofficemojo.com/year/world/2016/?ref_=bo_cso_table_118" TargetMode="External"/><Relationship Id="rId322" Type="http://schemas.openxmlformats.org/officeDocument/2006/relationships/hyperlink" Target="https://en.wikipedia.org/wiki/The_Hobbit:_An_Unexpected_Journey" TargetMode="External"/><Relationship Id="rId564" Type="http://schemas.openxmlformats.org/officeDocument/2006/relationships/hyperlink" Target="https://en.wikipedia.org/wiki/The_Lego_Batman_Movie" TargetMode="External"/><Relationship Id="rId321" Type="http://schemas.openxmlformats.org/officeDocument/2006/relationships/hyperlink" Target="https://www.boxofficemojo.com/year/world/2012/?ref_=bo_cso_table_49" TargetMode="External"/><Relationship Id="rId563" Type="http://schemas.openxmlformats.org/officeDocument/2006/relationships/hyperlink" Target="https://www.boxofficemojo.com/year/world/2017/?ref_=bo_cso_table_167" TargetMode="External"/><Relationship Id="rId320" Type="http://schemas.openxmlformats.org/officeDocument/2006/relationships/hyperlink" Target="https://en.wikipedia.org/wiki/Signs_(2002_film)" TargetMode="External"/><Relationship Id="rId562" Type="http://schemas.openxmlformats.org/officeDocument/2006/relationships/hyperlink" Target="https://en.wikipedia.org/wiki/I_Am_Legend_(film)" TargetMode="External"/><Relationship Id="rId316" Type="http://schemas.openxmlformats.org/officeDocument/2006/relationships/hyperlink" Target="https://en.wikipedia.org/wiki/Cinderella_(2015_American_film)" TargetMode="External"/><Relationship Id="rId558" Type="http://schemas.openxmlformats.org/officeDocument/2006/relationships/hyperlink" Target="https://en.wikipedia.org/wiki/Once_Upon_a_Time_in_Hollywood" TargetMode="External"/><Relationship Id="rId315" Type="http://schemas.openxmlformats.org/officeDocument/2006/relationships/hyperlink" Target="https://www.boxofficemojo.com/year/world/2015/?ref_=bo_cso_table_4" TargetMode="External"/><Relationship Id="rId557" Type="http://schemas.openxmlformats.org/officeDocument/2006/relationships/hyperlink" Target="https://www.boxofficemojo.com/year/world/2019/?ref_=bo_cso_table_163" TargetMode="External"/><Relationship Id="rId799" Type="http://schemas.openxmlformats.org/officeDocument/2006/relationships/hyperlink" Target="https://en.wikipedia.org/wiki/Dune_(2021_film)" TargetMode="External"/><Relationship Id="rId314" Type="http://schemas.openxmlformats.org/officeDocument/2006/relationships/hyperlink" Target="https://en.wikipedia.org/wiki/Mission:_Impossible_(film_series)" TargetMode="External"/><Relationship Id="rId556" Type="http://schemas.openxmlformats.org/officeDocument/2006/relationships/hyperlink" Target="https://en.wikipedia.org/wiki/Spider-Man_2" TargetMode="External"/><Relationship Id="rId798" Type="http://schemas.openxmlformats.org/officeDocument/2006/relationships/hyperlink" Target="https://www.boxofficemojo.com/year/world/2021/?ref_=bo_cso_table_132" TargetMode="External"/><Relationship Id="rId313" Type="http://schemas.openxmlformats.org/officeDocument/2006/relationships/hyperlink" Target="https://www.boxofficemojo.com/year/world/1996/?ref_=bo_cso_table_68" TargetMode="External"/><Relationship Id="rId555" Type="http://schemas.openxmlformats.org/officeDocument/2006/relationships/hyperlink" Target="https://www.boxofficemojo.com/year/world/2004/?ref_=bo_cso_table_102" TargetMode="External"/><Relationship Id="rId797" Type="http://schemas.openxmlformats.org/officeDocument/2006/relationships/hyperlink" Target="https://en.wikipedia.org/wiki/Star_Trek_Into_Darkness" TargetMode="External"/><Relationship Id="rId319" Type="http://schemas.openxmlformats.org/officeDocument/2006/relationships/hyperlink" Target="https://www.boxofficemojo.com/year/world/2002/?ref_=bo_cso_table_120" TargetMode="External"/><Relationship Id="rId318" Type="http://schemas.openxmlformats.org/officeDocument/2006/relationships/hyperlink" Target="https://en.wikipedia.org/wiki/Star_Wars:_Episode_II_%E2%80%93_Attack_of_the_Clones" TargetMode="External"/><Relationship Id="rId317" Type="http://schemas.openxmlformats.org/officeDocument/2006/relationships/hyperlink" Target="https://www.boxofficemojo.com/year/world/2002/?ref_=bo_cso_table_154" TargetMode="External"/><Relationship Id="rId559" Type="http://schemas.openxmlformats.org/officeDocument/2006/relationships/hyperlink" Target="https://www.boxofficemojo.com/year/world/2019/?ref_=bo_cso_table_35" TargetMode="External"/><Relationship Id="rId550" Type="http://schemas.openxmlformats.org/officeDocument/2006/relationships/hyperlink" Target="https://www.boxofficemojo.com/year/world/2017/?ref_=bo_cso_table_116" TargetMode="External"/><Relationship Id="rId792" Type="http://schemas.openxmlformats.org/officeDocument/2006/relationships/hyperlink" Target="https://www.boxofficemojo.com/year/world/2010/?ref_=bo_cso_table_145" TargetMode="External"/><Relationship Id="rId791" Type="http://schemas.openxmlformats.org/officeDocument/2006/relationships/hyperlink" Target="https://en.wikipedia.org/wiki/X-Men_Origins:_Wolverine" TargetMode="External"/><Relationship Id="rId790" Type="http://schemas.openxmlformats.org/officeDocument/2006/relationships/hyperlink" Target="https://www.boxofficemojo.com/year/world/2009/?ref_=bo_cso_table_171" TargetMode="External"/><Relationship Id="rId312" Type="http://schemas.openxmlformats.org/officeDocument/2006/relationships/hyperlink" Target="https://www.boxofficemojo.com/year/world/2019/?ref_=bo_cso_table_41" TargetMode="External"/><Relationship Id="rId554" Type="http://schemas.openxmlformats.org/officeDocument/2006/relationships/hyperlink" Target="https://www.boxofficemojo.com/year/world/2010/?ref_=bo_cso_table_34" TargetMode="External"/><Relationship Id="rId796" Type="http://schemas.openxmlformats.org/officeDocument/2006/relationships/hyperlink" Target="https://www.boxofficemojo.com/year/world/2013/?ref_=bo_cso_table_60" TargetMode="External"/><Relationship Id="rId311" Type="http://schemas.openxmlformats.org/officeDocument/2006/relationships/hyperlink" Target="https://en.wikipedia.org/wiki/The_Secret_Life_of_Pets" TargetMode="External"/><Relationship Id="rId553" Type="http://schemas.openxmlformats.org/officeDocument/2006/relationships/hyperlink" Target="https://en.wikipedia.org/wiki/The_Revenant_(2015_film)" TargetMode="External"/><Relationship Id="rId795" Type="http://schemas.openxmlformats.org/officeDocument/2006/relationships/hyperlink" Target="https://en.wikipedia.org/wiki/Oz_the_Great_and_Powerful" TargetMode="External"/><Relationship Id="rId310" Type="http://schemas.openxmlformats.org/officeDocument/2006/relationships/hyperlink" Target="https://www.boxofficemojo.com/year/world/2019/?ref_=bo_cso_table_93" TargetMode="External"/><Relationship Id="rId552" Type="http://schemas.openxmlformats.org/officeDocument/2006/relationships/hyperlink" Target="https://www.boxofficemojo.com/year/world/2015/?ref_=bo_cso_table_10" TargetMode="External"/><Relationship Id="rId794" Type="http://schemas.openxmlformats.org/officeDocument/2006/relationships/hyperlink" Target="https://www.boxofficemojo.com/year/world/2013/?ref_=bo_cso_table_33" TargetMode="External"/><Relationship Id="rId551" Type="http://schemas.openxmlformats.org/officeDocument/2006/relationships/hyperlink" Target="https://en.wikipedia.org/wiki/Kingsman:_The_Golden_Circle" TargetMode="External"/><Relationship Id="rId793" Type="http://schemas.openxmlformats.org/officeDocument/2006/relationships/hyperlink" Target="https://en.wikipedia.org/wiki/Megamind" TargetMode="External"/><Relationship Id="rId297" Type="http://schemas.openxmlformats.org/officeDocument/2006/relationships/hyperlink" Target="https://en.wikipedia.org/wiki/Bruce_Almighty" TargetMode="External"/><Relationship Id="rId296" Type="http://schemas.openxmlformats.org/officeDocument/2006/relationships/hyperlink" Target="https://www.boxofficemojo.com/year/world/2003/?ref_=bo_cso_table_41" TargetMode="External"/><Relationship Id="rId295" Type="http://schemas.openxmlformats.org/officeDocument/2006/relationships/hyperlink" Target="https://en.wikipedia.org/wiki/It_Chapter_Two" TargetMode="External"/><Relationship Id="rId294" Type="http://schemas.openxmlformats.org/officeDocument/2006/relationships/hyperlink" Target="https://www.boxofficemojo.com/year/world/2019/?ref_=bo_cso_table_52" TargetMode="External"/><Relationship Id="rId299" Type="http://schemas.openxmlformats.org/officeDocument/2006/relationships/hyperlink" Target="https://www.statista.com/statistics/323356/harry-potter-production-costs-box-office-revenue/" TargetMode="External"/><Relationship Id="rId298" Type="http://schemas.openxmlformats.org/officeDocument/2006/relationships/hyperlink" Target="https://www.boxofficemojo.com/year/world/2005/?ref_=bo_cso_table_70" TargetMode="External"/><Relationship Id="rId271" Type="http://schemas.openxmlformats.org/officeDocument/2006/relationships/hyperlink" Target="https://www.boxofficemojo.com/year/world/1997/?ref_=bo_cso_table_163" TargetMode="External"/><Relationship Id="rId270" Type="http://schemas.openxmlformats.org/officeDocument/2006/relationships/hyperlink" Target="https://en.wikipedia.org/wiki/Pocahontas_(1995_film)" TargetMode="External"/><Relationship Id="rId269" Type="http://schemas.openxmlformats.org/officeDocument/2006/relationships/hyperlink" Target="https://www.boxofficemojo.com/year/world/1995/?ref_=bo_cso_table_106" TargetMode="External"/><Relationship Id="rId264" Type="http://schemas.openxmlformats.org/officeDocument/2006/relationships/hyperlink" Target="https://www.boxofficemojo.com/year/world/2019/?ref_=bo_cso_table_8" TargetMode="External"/><Relationship Id="rId263" Type="http://schemas.openxmlformats.org/officeDocument/2006/relationships/hyperlink" Target="https://en.wikipedia.org/wiki/Murder_on_the_Orient_Express_(2017_film)" TargetMode="External"/><Relationship Id="rId262" Type="http://schemas.openxmlformats.org/officeDocument/2006/relationships/hyperlink" Target="https://www.boxofficemojo.com/year/world/2017/?ref_=bo_cso_table_86" TargetMode="External"/><Relationship Id="rId261" Type="http://schemas.openxmlformats.org/officeDocument/2006/relationships/hyperlink" Target="https://en.wikipedia.org/wiki/Captain_Marvel_(film)" TargetMode="External"/><Relationship Id="rId268" Type="http://schemas.openxmlformats.org/officeDocument/2006/relationships/hyperlink" Target="https://www.boxofficemojo.com/year/world/2018/?ref_=bo_cso_table_5" TargetMode="External"/><Relationship Id="rId267" Type="http://schemas.openxmlformats.org/officeDocument/2006/relationships/hyperlink" Target="https://en.wikipedia.org/wiki/Ice_Age_(2002_film)" TargetMode="External"/><Relationship Id="rId266" Type="http://schemas.openxmlformats.org/officeDocument/2006/relationships/hyperlink" Target="https://www.boxofficemojo.com/year/world/2002/?ref_=bo_cso_table_155" TargetMode="External"/><Relationship Id="rId265" Type="http://schemas.openxmlformats.org/officeDocument/2006/relationships/hyperlink" Target="https://en.wikipedia.org/wiki/The_Lion_King_(2019_film)" TargetMode="External"/><Relationship Id="rId260" Type="http://schemas.openxmlformats.org/officeDocument/2006/relationships/hyperlink" Target="https://www.boxofficemojo.com/year/world/2011/?ref_=bo_cso_table_29" TargetMode="External"/><Relationship Id="rId259" Type="http://schemas.openxmlformats.org/officeDocument/2006/relationships/hyperlink" Target="https://en.wikipedia.org/wiki/Sex_and_the_City_(film)" TargetMode="External"/><Relationship Id="rId258" Type="http://schemas.openxmlformats.org/officeDocument/2006/relationships/hyperlink" Target="https://www.boxofficemojo.com/year/world/2008/?ref_=bo_cso_table_105" TargetMode="External"/><Relationship Id="rId253" Type="http://schemas.openxmlformats.org/officeDocument/2006/relationships/hyperlink" Target="https://en.wikipedia.org/wiki/Who_Framed_Roger_Rabbit" TargetMode="External"/><Relationship Id="rId495" Type="http://schemas.openxmlformats.org/officeDocument/2006/relationships/hyperlink" Target="https://www.boxofficemojo.com/year/world/2009/?ref_=bo_cso_table_197" TargetMode="External"/><Relationship Id="rId252" Type="http://schemas.openxmlformats.org/officeDocument/2006/relationships/hyperlink" Target="https://www.boxofficemojo.com/year/world/1988/?ref_=bo_cso_table_132" TargetMode="External"/><Relationship Id="rId494" Type="http://schemas.openxmlformats.org/officeDocument/2006/relationships/hyperlink" Target="https://en.wikipedia.org/wiki/Over_the_Hedge_(film)" TargetMode="External"/><Relationship Id="rId251" Type="http://schemas.openxmlformats.org/officeDocument/2006/relationships/hyperlink" Target="https://www.boxofficemojo.com/year/world/2018/?ref_=bo_cso_table_13" TargetMode="External"/><Relationship Id="rId493" Type="http://schemas.openxmlformats.org/officeDocument/2006/relationships/hyperlink" Target="https://www.boxofficemojo.com/year/world/2006/?ref_=bo_cso_table_114" TargetMode="External"/><Relationship Id="rId250" Type="http://schemas.openxmlformats.org/officeDocument/2006/relationships/hyperlink" Target="https://www.boxofficemojo.com/year/world/2014/?ref_=bo_cso_table_130" TargetMode="External"/><Relationship Id="rId492" Type="http://schemas.openxmlformats.org/officeDocument/2006/relationships/hyperlink" Target="https://www.boxofficemojo.com/year/world/2012/?ref_=bo_cso_table_100" TargetMode="External"/><Relationship Id="rId257" Type="http://schemas.openxmlformats.org/officeDocument/2006/relationships/hyperlink" Target="https://en.wikipedia.org/wiki/Meet_the_Fockers" TargetMode="External"/><Relationship Id="rId499" Type="http://schemas.openxmlformats.org/officeDocument/2006/relationships/hyperlink" Target="https://www.boxofficemojo.com/year/world/2014/?ref_=bo_cso_table_114" TargetMode="External"/><Relationship Id="rId256" Type="http://schemas.openxmlformats.org/officeDocument/2006/relationships/hyperlink" Target="https://www.boxofficemojo.com/year/world/2004/?ref_=bo_cso_table_19" TargetMode="External"/><Relationship Id="rId498" Type="http://schemas.openxmlformats.org/officeDocument/2006/relationships/hyperlink" Target="https://www.boxofficemojo.com/year/world/2012/?ref_=bo_cso_table_73" TargetMode="External"/><Relationship Id="rId255" Type="http://schemas.openxmlformats.org/officeDocument/2006/relationships/hyperlink" Target="https://en.wikipedia.org/wiki/Men_in_Black_(1997_film)" TargetMode="External"/><Relationship Id="rId497" Type="http://schemas.openxmlformats.org/officeDocument/2006/relationships/hyperlink" Target="https://en.wikipedia.org/wiki/The_Boss_Baby" TargetMode="External"/><Relationship Id="rId254" Type="http://schemas.openxmlformats.org/officeDocument/2006/relationships/hyperlink" Target="https://www.boxofficemojo.com/year/world/1997/?ref_=bo_cso_table_179" TargetMode="External"/><Relationship Id="rId496" Type="http://schemas.openxmlformats.org/officeDocument/2006/relationships/hyperlink" Target="https://www.boxofficemojo.com/year/world/2017/?ref_=bo_cso_table_14" TargetMode="External"/><Relationship Id="rId293" Type="http://schemas.openxmlformats.org/officeDocument/2006/relationships/hyperlink" Target="https://en.wikipedia.org/wiki/Meet_the_Parents" TargetMode="External"/><Relationship Id="rId292" Type="http://schemas.openxmlformats.org/officeDocument/2006/relationships/hyperlink" Target="https://www.boxofficemojo.com/year/world/2000/?ref_=bo_cso_table_131" TargetMode="External"/><Relationship Id="rId291" Type="http://schemas.openxmlformats.org/officeDocument/2006/relationships/hyperlink" Target="https://en.wikipedia.org/wiki/The_Hunger_Games:_Mockingjay_%E2%80%93_Part_1" TargetMode="External"/><Relationship Id="rId290" Type="http://schemas.openxmlformats.org/officeDocument/2006/relationships/hyperlink" Target="https://www.boxofficemojo.com/year/world/2014/?ref_=bo_cso_table_116" TargetMode="External"/><Relationship Id="rId286" Type="http://schemas.openxmlformats.org/officeDocument/2006/relationships/hyperlink" Target="https://en.wikipedia.org/wiki/Iron_Man_3" TargetMode="External"/><Relationship Id="rId285" Type="http://schemas.openxmlformats.org/officeDocument/2006/relationships/hyperlink" Target="https://www.boxofficemojo.com/year/world/2013/?ref_=bo_cso_table_22" TargetMode="External"/><Relationship Id="rId284" Type="http://schemas.openxmlformats.org/officeDocument/2006/relationships/hyperlink" Target="https://en.wikipedia.org/wiki/The_Da_Vinci_Code_(film)" TargetMode="External"/><Relationship Id="rId283" Type="http://schemas.openxmlformats.org/officeDocument/2006/relationships/hyperlink" Target="https://www.boxofficemojo.com/year/world/2006/?ref_=bo_cso_table_113" TargetMode="External"/><Relationship Id="rId289" Type="http://schemas.openxmlformats.org/officeDocument/2006/relationships/hyperlink" Target="https://www.boxofficemojo.com/year/world/2014/?ref_=bo_cso_table_179" TargetMode="External"/><Relationship Id="rId288" Type="http://schemas.openxmlformats.org/officeDocument/2006/relationships/hyperlink" Target="https://en.wikipedia.org/wiki/Jumanji:_The_Next_Level" TargetMode="External"/><Relationship Id="rId287" Type="http://schemas.openxmlformats.org/officeDocument/2006/relationships/hyperlink" Target="https://www.boxofficemojo.com/year/world/2019/?ref_=bo_cso_table_95" TargetMode="External"/><Relationship Id="rId282" Type="http://schemas.openxmlformats.org/officeDocument/2006/relationships/hyperlink" Target="https://www.statista.com/statistics/323356/harry-potter-production-costs-box-office-revenue/" TargetMode="External"/><Relationship Id="rId281" Type="http://schemas.openxmlformats.org/officeDocument/2006/relationships/hyperlink" Target="https://www.boxofficemojo.com/year/world/2004/?ref_=bo_cso_table_96" TargetMode="External"/><Relationship Id="rId280" Type="http://schemas.openxmlformats.org/officeDocument/2006/relationships/hyperlink" Target="https://en.wikipedia.org/wiki/Shrek_2" TargetMode="External"/><Relationship Id="rId275" Type="http://schemas.openxmlformats.org/officeDocument/2006/relationships/hyperlink" Target="https://www.boxofficemojo.com/year/world/2012/?ref_=bo_cso_table_85" TargetMode="External"/><Relationship Id="rId274" Type="http://schemas.openxmlformats.org/officeDocument/2006/relationships/hyperlink" Target="https://www.statista.com/statistics/323356/harry-potter-production-costs-box-office-revenue/" TargetMode="External"/><Relationship Id="rId273" Type="http://schemas.openxmlformats.org/officeDocument/2006/relationships/hyperlink" Target="https://www.boxofficemojo.com/year/world/2007/?ref_=bo_cso_table_61" TargetMode="External"/><Relationship Id="rId272" Type="http://schemas.openxmlformats.org/officeDocument/2006/relationships/hyperlink" Target="https://en.wikipedia.org/wiki/As_Good_as_It_Gets" TargetMode="External"/><Relationship Id="rId279" Type="http://schemas.openxmlformats.org/officeDocument/2006/relationships/hyperlink" Target="https://www.boxofficemojo.com/year/world/2004/?ref_=bo_cso_table_65" TargetMode="External"/><Relationship Id="rId278" Type="http://schemas.openxmlformats.org/officeDocument/2006/relationships/hyperlink" Target="https://en.wikipedia.org/wiki/Incredibles_2" TargetMode="External"/><Relationship Id="rId277" Type="http://schemas.openxmlformats.org/officeDocument/2006/relationships/hyperlink" Target="https://www.boxofficemojo.com/year/world/2018/?ref_=bo_cso_table_20" TargetMode="External"/><Relationship Id="rId276" Type="http://schemas.openxmlformats.org/officeDocument/2006/relationships/hyperlink" Target="https://en.wikipedia.org/wiki/The_Twilight_Saga:_Breaking_Dawn_%E2%80%93_Part_2" TargetMode="External"/><Relationship Id="rId629" Type="http://schemas.openxmlformats.org/officeDocument/2006/relationships/hyperlink" Target="https://www.boxofficemojo.com/year/world/2018/?ref_=bo_cso_table_59" TargetMode="External"/><Relationship Id="rId624" Type="http://schemas.openxmlformats.org/officeDocument/2006/relationships/hyperlink" Target="https://www.boxofficemojo.com/year/world/2002/?ref_=bo_cso_table_74" TargetMode="External"/><Relationship Id="rId866" Type="http://schemas.openxmlformats.org/officeDocument/2006/relationships/hyperlink" Target="https://www.boxofficemojo.com/year/world/2015/?ref_=bo_cso_table_128" TargetMode="External"/><Relationship Id="rId623" Type="http://schemas.openxmlformats.org/officeDocument/2006/relationships/hyperlink" Target="https://en.wikipedia.org/wiki/The_Hangover_Part_III" TargetMode="External"/><Relationship Id="rId865" Type="http://schemas.openxmlformats.org/officeDocument/2006/relationships/hyperlink" Target="https://en.wikipedia.org/wiki/Black_Adam_(film)" TargetMode="External"/><Relationship Id="rId622" Type="http://schemas.openxmlformats.org/officeDocument/2006/relationships/hyperlink" Target="https://www.boxofficemojo.com/year/world/2013/?ref_=bo_cso_table_194" TargetMode="External"/><Relationship Id="rId864" Type="http://schemas.openxmlformats.org/officeDocument/2006/relationships/hyperlink" Target="https://www.boxofficemojo.com/year/world/2022/?ref_=bo_cso_table_162" TargetMode="External"/><Relationship Id="rId621" Type="http://schemas.openxmlformats.org/officeDocument/2006/relationships/hyperlink" Target="https://en.wikipedia.org/wiki/Live_Free_or_Die_Hard" TargetMode="External"/><Relationship Id="rId863" Type="http://schemas.openxmlformats.org/officeDocument/2006/relationships/hyperlink" Target="https://en.wikipedia.org/wiki/Superman_Returns" TargetMode="External"/><Relationship Id="rId628" Type="http://schemas.openxmlformats.org/officeDocument/2006/relationships/hyperlink" Target="https://en.wikipedia.org/wiki/National_Treasure_(film)" TargetMode="External"/><Relationship Id="rId627" Type="http://schemas.openxmlformats.org/officeDocument/2006/relationships/hyperlink" Target="https://www.boxofficemojo.com/year/world/2004/?ref_=bo_cso_table_102" TargetMode="External"/><Relationship Id="rId869" Type="http://schemas.openxmlformats.org/officeDocument/2006/relationships/hyperlink" Target="https://www.boxofficemojo.com/year/world/2010/?ref_=bo_cso_table_149" TargetMode="External"/><Relationship Id="rId626" Type="http://schemas.openxmlformats.org/officeDocument/2006/relationships/hyperlink" Target="https://www.boxofficemojo.com/year/world/2016/?ref_=bo_cso_table_77" TargetMode="External"/><Relationship Id="rId868" Type="http://schemas.openxmlformats.org/officeDocument/2006/relationships/hyperlink" Target="https://www.boxofficemojo.com/year/world/2009/?ref_=bo_cso_table_142" TargetMode="External"/><Relationship Id="rId625" Type="http://schemas.openxmlformats.org/officeDocument/2006/relationships/hyperlink" Target="https://en.wikipedia.org/wiki/Minority_Report_(film)" TargetMode="External"/><Relationship Id="rId867" Type="http://schemas.openxmlformats.org/officeDocument/2006/relationships/hyperlink" Target="https://en.wikipedia.org/wiki/The_Good_Dinosaur" TargetMode="External"/><Relationship Id="rId620" Type="http://schemas.openxmlformats.org/officeDocument/2006/relationships/hyperlink" Target="https://www.boxofficemojo.com/year/world/2007/?ref_=bo_cso_table_145" TargetMode="External"/><Relationship Id="rId862" Type="http://schemas.openxmlformats.org/officeDocument/2006/relationships/hyperlink" Target="https://www.boxofficemojo.com/year/world/2006/?ref_=bo_cso_table_140" TargetMode="External"/><Relationship Id="rId861" Type="http://schemas.openxmlformats.org/officeDocument/2006/relationships/hyperlink" Target="https://en.wikipedia.org/wiki/Prince_of_Persia:_The_Sands_of_Time_(film)" TargetMode="External"/><Relationship Id="rId860" Type="http://schemas.openxmlformats.org/officeDocument/2006/relationships/hyperlink" Target="https://www.boxofficemojo.com/year/world/2009/?ref_=bo_cso_table_117" TargetMode="External"/><Relationship Id="rId619" Type="http://schemas.openxmlformats.org/officeDocument/2006/relationships/hyperlink" Target="https://en.wikipedia.org/wiki/National_Treasure:_Book_of_Secrets" TargetMode="External"/><Relationship Id="rId618" Type="http://schemas.openxmlformats.org/officeDocument/2006/relationships/hyperlink" Target="https://www.boxofficemojo.com/year/world/2007/?ref_=bo_cso_table_67" TargetMode="External"/><Relationship Id="rId613" Type="http://schemas.openxmlformats.org/officeDocument/2006/relationships/hyperlink" Target="https://www.boxofficemojo.com/year/world/2018/?ref_=bo_cso_table_95" TargetMode="External"/><Relationship Id="rId855" Type="http://schemas.openxmlformats.org/officeDocument/2006/relationships/hyperlink" Target="https://en.wikipedia.org/wiki/Star_Trek_Beyond" TargetMode="External"/><Relationship Id="rId612" Type="http://schemas.openxmlformats.org/officeDocument/2006/relationships/hyperlink" Target="https://en.wikipedia.org/wiki/Spider-Man_3" TargetMode="External"/><Relationship Id="rId854" Type="http://schemas.openxmlformats.org/officeDocument/2006/relationships/hyperlink" Target="https://www.boxofficemojo.com/year/world/2016/?ref_=bo_cso_table_108" TargetMode="External"/><Relationship Id="rId611" Type="http://schemas.openxmlformats.org/officeDocument/2006/relationships/hyperlink" Target="https://www.boxofficemojo.com/year/world/2007/?ref_=bo_cso_table_71" TargetMode="External"/><Relationship Id="rId853" Type="http://schemas.openxmlformats.org/officeDocument/2006/relationships/hyperlink" Target="https://en.wikipedia.org/wiki/Terminator_Salvation" TargetMode="External"/><Relationship Id="rId610" Type="http://schemas.openxmlformats.org/officeDocument/2006/relationships/hyperlink" Target="https://en.wikipedia.org/wiki/Coco_(2017_film)" TargetMode="External"/><Relationship Id="rId852" Type="http://schemas.openxmlformats.org/officeDocument/2006/relationships/hyperlink" Target="https://www.boxofficemojo.com/year/world/2009/?ref_=bo_cso_table_175" TargetMode="External"/><Relationship Id="rId617" Type="http://schemas.openxmlformats.org/officeDocument/2006/relationships/hyperlink" Target="https://en.wikipedia.org/wiki/Transformers_(film)" TargetMode="External"/><Relationship Id="rId859" Type="http://schemas.openxmlformats.org/officeDocument/2006/relationships/hyperlink" Target="https://en.wikipedia.org/wiki/Tenet_(film)" TargetMode="External"/><Relationship Id="rId616" Type="http://schemas.openxmlformats.org/officeDocument/2006/relationships/hyperlink" Target="https://www.boxofficemojo.com/year/world/2007/?ref_=bo_cso_table_132" TargetMode="External"/><Relationship Id="rId858" Type="http://schemas.openxmlformats.org/officeDocument/2006/relationships/hyperlink" Target="https://www.boxofficemojo.com/year/world/2020/?ref_=bo_cso_table_188" TargetMode="External"/><Relationship Id="rId615" Type="http://schemas.openxmlformats.org/officeDocument/2006/relationships/hyperlink" Target="https://en.wikipedia.org/wiki/Sonic_the_Hedgehog_(film)" TargetMode="External"/><Relationship Id="rId857" Type="http://schemas.openxmlformats.org/officeDocument/2006/relationships/hyperlink" Target="https://en.wikipedia.org/wiki/The_Polar_Express_(film)" TargetMode="External"/><Relationship Id="rId614" Type="http://schemas.openxmlformats.org/officeDocument/2006/relationships/hyperlink" Target="https://www.boxofficemojo.com/year/world/2020/?ref_=bo_cso_table_154" TargetMode="External"/><Relationship Id="rId856" Type="http://schemas.openxmlformats.org/officeDocument/2006/relationships/hyperlink" Target="https://www.boxofficemojo.com/year/world/2004/?ref_=bo_cso_table_159" TargetMode="External"/><Relationship Id="rId851" Type="http://schemas.openxmlformats.org/officeDocument/2006/relationships/hyperlink" Target="https://en.wikipedia.org/wiki/The_Great_Gatsby_(2013_film)" TargetMode="External"/><Relationship Id="rId850" Type="http://schemas.openxmlformats.org/officeDocument/2006/relationships/hyperlink" Target="https://www.boxofficemojo.com/year/world/2013/?ref_=bo_cso_table_82" TargetMode="External"/><Relationship Id="rId409" Type="http://schemas.openxmlformats.org/officeDocument/2006/relationships/hyperlink" Target="https://www.boxofficemojo.com/year/world/2011/?ref_=bo_cso_table_137" TargetMode="External"/><Relationship Id="rId404" Type="http://schemas.openxmlformats.org/officeDocument/2006/relationships/hyperlink" Target="https://en.wikipedia.org/wiki/Kung_Fu_Panda_(film)" TargetMode="External"/><Relationship Id="rId646" Type="http://schemas.openxmlformats.org/officeDocument/2006/relationships/hyperlink" Target="https://www.boxofficemojo.com/year/world/2013/?ref_=bo_cso_table_101" TargetMode="External"/><Relationship Id="rId403" Type="http://schemas.openxmlformats.org/officeDocument/2006/relationships/hyperlink" Target="https://www.boxofficemojo.com/year/world/2008/?ref_=bo_cso_table_158" TargetMode="External"/><Relationship Id="rId645" Type="http://schemas.openxmlformats.org/officeDocument/2006/relationships/hyperlink" Target="https://en.wikipedia.org/wiki/Ready_Player_One_(film)" TargetMode="External"/><Relationship Id="rId402" Type="http://schemas.openxmlformats.org/officeDocument/2006/relationships/hyperlink" Target="https://en.wikipedia.org/wiki/Inside_Out_(2015_film)" TargetMode="External"/><Relationship Id="rId644" Type="http://schemas.openxmlformats.org/officeDocument/2006/relationships/hyperlink" Target="https://www.boxofficemojo.com/year/world/2018/?ref_=bo_cso_table_184" TargetMode="External"/><Relationship Id="rId401" Type="http://schemas.openxmlformats.org/officeDocument/2006/relationships/hyperlink" Target="https://www.boxofficemojo.com/year/world/2015/?ref_=bo_cso_table_82" TargetMode="External"/><Relationship Id="rId643" Type="http://schemas.openxmlformats.org/officeDocument/2006/relationships/hyperlink" Target="https://en.wikipedia.org/wiki/Uncharted_(film)" TargetMode="External"/><Relationship Id="rId408" Type="http://schemas.openxmlformats.org/officeDocument/2006/relationships/hyperlink" Target="https://en.wikipedia.org/wiki/Sing_2" TargetMode="External"/><Relationship Id="rId407" Type="http://schemas.openxmlformats.org/officeDocument/2006/relationships/hyperlink" Target="https://www.boxofficemojo.com/year/world/2021/?ref_=bo_cso_table_122" TargetMode="External"/><Relationship Id="rId649" Type="http://schemas.openxmlformats.org/officeDocument/2006/relationships/hyperlink" Target="https://en.wikipedia.org/wiki/Ocean%27s_Twelve" TargetMode="External"/><Relationship Id="rId406" Type="http://schemas.openxmlformats.org/officeDocument/2006/relationships/hyperlink" Target="https://en.wikipedia.org/wiki/The_Angry_Birds_Movie" TargetMode="External"/><Relationship Id="rId648" Type="http://schemas.openxmlformats.org/officeDocument/2006/relationships/hyperlink" Target="https://www.boxofficemojo.com/year/world/2004/?ref_=bo_cso_table_192" TargetMode="External"/><Relationship Id="rId405" Type="http://schemas.openxmlformats.org/officeDocument/2006/relationships/hyperlink" Target="https://www.boxofficemojo.com/year/world/2016/?ref_=bo_cso_table_88" TargetMode="External"/><Relationship Id="rId647" Type="http://schemas.openxmlformats.org/officeDocument/2006/relationships/hyperlink" Target="https://en.wikipedia.org/wiki/The_Smurfs_2" TargetMode="External"/><Relationship Id="rId400" Type="http://schemas.openxmlformats.org/officeDocument/2006/relationships/hyperlink" Target="https://www.boxofficemojo.com/year/world/2013/?ref_=bo_cso_table_103" TargetMode="External"/><Relationship Id="rId642" Type="http://schemas.openxmlformats.org/officeDocument/2006/relationships/hyperlink" Target="https://www.boxofficemojo.com/year/world/2022/?ref_=bo_cso_table_133" TargetMode="External"/><Relationship Id="rId641" Type="http://schemas.openxmlformats.org/officeDocument/2006/relationships/hyperlink" Target="https://en.wikipedia.org/wiki/The_Croods" TargetMode="External"/><Relationship Id="rId640" Type="http://schemas.openxmlformats.org/officeDocument/2006/relationships/hyperlink" Target="https://www.boxofficemojo.com/year/world/2013/?ref_=bo_cso_table_180" TargetMode="External"/><Relationship Id="rId635" Type="http://schemas.openxmlformats.org/officeDocument/2006/relationships/hyperlink" Target="https://en.wikipedia.org/wiki/Pirates_of_the_Caribbean:_Dead_Men_Tell_No_Tales" TargetMode="External"/><Relationship Id="rId634" Type="http://schemas.openxmlformats.org/officeDocument/2006/relationships/hyperlink" Target="https://www.boxofficemojo.com/year/world/2017/?ref_=bo_cso_table_97" TargetMode="External"/><Relationship Id="rId633" Type="http://schemas.openxmlformats.org/officeDocument/2006/relationships/hyperlink" Target="https://www.boxofficemojo.com/title/tt1790809/?ref_=bo_cso_table_97" TargetMode="External"/><Relationship Id="rId632" Type="http://schemas.openxmlformats.org/officeDocument/2006/relationships/hyperlink" Target="https://en.wikipedia.org/wiki/Jason_Bourne_(film)" TargetMode="External"/><Relationship Id="rId639" Type="http://schemas.openxmlformats.org/officeDocument/2006/relationships/hyperlink" Target="https://en.wikipedia.org/wiki/Batman_Forever" TargetMode="External"/><Relationship Id="rId638" Type="http://schemas.openxmlformats.org/officeDocument/2006/relationships/hyperlink" Target="https://www.boxofficemojo.com/year/world/1995/?ref_=bo_cso_table_116" TargetMode="External"/><Relationship Id="rId637" Type="http://schemas.openxmlformats.org/officeDocument/2006/relationships/hyperlink" Target="https://simple.wikipedia.org/wiki/Tarzan_(1999_movie)" TargetMode="External"/><Relationship Id="rId636" Type="http://schemas.openxmlformats.org/officeDocument/2006/relationships/hyperlink" Target="https://www.boxofficemojo.com/year/world/1999/?ref_=bo_cso_table_77" TargetMode="External"/><Relationship Id="rId631" Type="http://schemas.openxmlformats.org/officeDocument/2006/relationships/hyperlink" Target="https://www.boxofficemojo.com/year/world/2016/?ref_=bo_cso_table_109" TargetMode="External"/><Relationship Id="rId873" Type="http://schemas.openxmlformats.org/officeDocument/2006/relationships/drawing" Target="../drawings/drawing4.xml"/><Relationship Id="rId630" Type="http://schemas.openxmlformats.org/officeDocument/2006/relationships/hyperlink" Target="https://www.google.com/search?q=bumblebee+movie+budget&amp;oq=bumblebee+movie+budget&amp;aqs=chrome..69i57j0i390l3.3975j0j4&amp;sourceid=chrome&amp;ie=UTF-8" TargetMode="External"/><Relationship Id="rId872" Type="http://schemas.openxmlformats.org/officeDocument/2006/relationships/hyperlink" Target="https://en.wikipedia.org/wiki/Solo:_A_Star_Wars_Story" TargetMode="External"/><Relationship Id="rId871" Type="http://schemas.openxmlformats.org/officeDocument/2006/relationships/hyperlink" Target="https://www.boxofficemojo.com/year/world/2018/?ref_=bo_cso_table_139" TargetMode="External"/><Relationship Id="rId870" Type="http://schemas.openxmlformats.org/officeDocument/2006/relationships/hyperlink" Target="https://bombreport.com/yearly-breakdowns/2010-2/robin-hood-2010/" TargetMode="External"/><Relationship Id="rId829" Type="http://schemas.openxmlformats.org/officeDocument/2006/relationships/hyperlink" Target="https://www.boxofficemojo.com/year/world/2015/?ref_=bo_cso_table_144" TargetMode="External"/><Relationship Id="rId828" Type="http://schemas.openxmlformats.org/officeDocument/2006/relationships/hyperlink" Target="https://en.wikipedia.org/wiki/The_Last_Airbender_(2010_film)" TargetMode="External"/><Relationship Id="rId827" Type="http://schemas.openxmlformats.org/officeDocument/2006/relationships/hyperlink" Target="https://www.boxofficemojo.com/year/world/2010/?ref_=bo_cso_table_155" TargetMode="External"/><Relationship Id="rId822" Type="http://schemas.openxmlformats.org/officeDocument/2006/relationships/hyperlink" Target="https://www.boxofficemojo.com/year/world/2017/?ref_=bo_cso_table_153" TargetMode="External"/><Relationship Id="rId821" Type="http://schemas.openxmlformats.org/officeDocument/2006/relationships/hyperlink" Target="https://www.imdb.com/title/tt1270798/" TargetMode="External"/><Relationship Id="rId820" Type="http://schemas.openxmlformats.org/officeDocument/2006/relationships/hyperlink" Target="https://www.boxofficemojo.com/year/world/2011/?ref_=bo_cso_table_87" TargetMode="External"/><Relationship Id="rId826" Type="http://schemas.openxmlformats.org/officeDocument/2006/relationships/hyperlink" Target="https://en.wikipedia.org/wiki/X-Men:_The_Last_Stand" TargetMode="External"/><Relationship Id="rId825" Type="http://schemas.openxmlformats.org/officeDocument/2006/relationships/hyperlink" Target="https://www.boxofficemojo.com/year/world/2006/?ref_=bo_cso_table_66" TargetMode="External"/><Relationship Id="rId824" Type="http://schemas.openxmlformats.org/officeDocument/2006/relationships/hyperlink" Target="https://en.wikipedia.org/wiki/Justice_League_(film)" TargetMode="External"/><Relationship Id="rId823" Type="http://schemas.openxmlformats.org/officeDocument/2006/relationships/hyperlink" Target="https://www.boxofficemojo.com/year/world/2017/?ref_=bo_cso_table_149" TargetMode="External"/><Relationship Id="rId819" Type="http://schemas.openxmlformats.org/officeDocument/2006/relationships/hyperlink" Target="https://en.wikipedia.org/wiki/The_Curious_Case_of_Benjamin_Button_(film)" TargetMode="External"/><Relationship Id="rId818" Type="http://schemas.openxmlformats.org/officeDocument/2006/relationships/hyperlink" Target="https://www.boxofficemojo.com/year/world/2008/?ref_=bo_cso_table_118" TargetMode="External"/><Relationship Id="rId817" Type="http://schemas.openxmlformats.org/officeDocument/2006/relationships/hyperlink" Target="https://www.reuters.com/article/idINIndia-38768520090330" TargetMode="External"/><Relationship Id="rId816" Type="http://schemas.openxmlformats.org/officeDocument/2006/relationships/hyperlink" Target="https://www.boxofficemojo.com/year/world/2009/?ref_=bo_cso_table_157" TargetMode="External"/><Relationship Id="rId811" Type="http://schemas.openxmlformats.org/officeDocument/2006/relationships/hyperlink" Target="https://www.boxofficemojo.com/year/world/2003/?ref_=bo_cso_table_89" TargetMode="External"/><Relationship Id="rId810" Type="http://schemas.openxmlformats.org/officeDocument/2006/relationships/hyperlink" Target="https://en.wikipedia.org/wiki/Snow_White_and_the_Huntsman" TargetMode="External"/><Relationship Id="rId815" Type="http://schemas.openxmlformats.org/officeDocument/2006/relationships/hyperlink" Target="https://www.boxofficemojo.com/year/world/2019/?ref_=bo_cso_table_147" TargetMode="External"/><Relationship Id="rId814" Type="http://schemas.openxmlformats.org/officeDocument/2006/relationships/hyperlink" Target="https://mint.intuit.com/blog/trends/the-top-ten-most-expensive-movies-ever-made-0313/" TargetMode="External"/><Relationship Id="rId813" Type="http://schemas.openxmlformats.org/officeDocument/2006/relationships/hyperlink" Target="https://www.boxofficemojo.com/year/world/2010/?ref_=bo_cso_table_177" TargetMode="External"/><Relationship Id="rId812" Type="http://schemas.openxmlformats.org/officeDocument/2006/relationships/hyperlink" Target="https://en.wikipedia.org/wiki/Terminator_3:_Rise_of_the_Machines" TargetMode="External"/><Relationship Id="rId609" Type="http://schemas.openxmlformats.org/officeDocument/2006/relationships/hyperlink" Target="https://www.boxofficemojo.com/year/world/2017/?ref_=bo_cso_table_94" TargetMode="External"/><Relationship Id="rId608" Type="http://schemas.openxmlformats.org/officeDocument/2006/relationships/hyperlink" Target="https://en.wikipedia.org/wiki/Kung_Fu_Panda_3" TargetMode="External"/><Relationship Id="rId607" Type="http://schemas.openxmlformats.org/officeDocument/2006/relationships/hyperlink" Target="https://www.boxofficemojo.com/year/world/2016/?ref_=bo_cso_table_21" TargetMode="External"/><Relationship Id="rId849" Type="http://schemas.openxmlformats.org/officeDocument/2006/relationships/hyperlink" Target="https://en.wikipedia.org/wiki/The_Chronicles_of_Narnia:_Prince_Caspian" TargetMode="External"/><Relationship Id="rId602" Type="http://schemas.openxmlformats.org/officeDocument/2006/relationships/hyperlink" Target="https://www.imdb.com/title/tt5433138/" TargetMode="External"/><Relationship Id="rId844" Type="http://schemas.openxmlformats.org/officeDocument/2006/relationships/hyperlink" Target="https://www.boxofficemojo.com/year/world/2016/?ref_=bo_cso_table_77" TargetMode="External"/><Relationship Id="rId601" Type="http://schemas.openxmlformats.org/officeDocument/2006/relationships/hyperlink" Target="https://www.boxofficemojo.com/year/world/2021/?ref_=bo_cso_table_126" TargetMode="External"/><Relationship Id="rId843" Type="http://schemas.openxmlformats.org/officeDocument/2006/relationships/hyperlink" Target="https://en.wikipedia.org/wiki/Eternals_(film)" TargetMode="External"/><Relationship Id="rId600" Type="http://schemas.openxmlformats.org/officeDocument/2006/relationships/hyperlink" Target="https://en.wikipedia.org/wiki/X-Men:_Days_of_Future_Past" TargetMode="External"/><Relationship Id="rId842" Type="http://schemas.openxmlformats.org/officeDocument/2006/relationships/hyperlink" Target="https://www.boxofficemojo.com/year/world/2021/?ref_=bo_cso_table_131" TargetMode="External"/><Relationship Id="rId841" Type="http://schemas.openxmlformats.org/officeDocument/2006/relationships/hyperlink" Target="https://en.wikipedia.org/wiki/Fantastic_Beasts:_The_Secrets_of_Dumbledore" TargetMode="External"/><Relationship Id="rId606" Type="http://schemas.openxmlformats.org/officeDocument/2006/relationships/hyperlink" Target="https://en.wikipedia.org/wiki/The_Dark_Knight_Rises" TargetMode="External"/><Relationship Id="rId848" Type="http://schemas.openxmlformats.org/officeDocument/2006/relationships/hyperlink" Target="https://www.boxofficemojo.com/year/world/2008/?ref_=bo_cso_table_104" TargetMode="External"/><Relationship Id="rId605" Type="http://schemas.openxmlformats.org/officeDocument/2006/relationships/hyperlink" Target="https://www.boxofficemojo.com/year/world/2012/?ref_=bo_cso_table_34" TargetMode="External"/><Relationship Id="rId847" Type="http://schemas.openxmlformats.org/officeDocument/2006/relationships/hyperlink" Target="https://en.wikipedia.org/wiki/Black_Widow_(2021_film)" TargetMode="External"/><Relationship Id="rId604" Type="http://schemas.openxmlformats.org/officeDocument/2006/relationships/hyperlink" Target="https://en.wikipedia.org/wiki/Planet_of_the_Apes_(2001_film)" TargetMode="External"/><Relationship Id="rId846" Type="http://schemas.openxmlformats.org/officeDocument/2006/relationships/hyperlink" Target="https://www.boxofficemojo.com/year/world/2021/?ref_=bo_cso_table_158" TargetMode="External"/><Relationship Id="rId603" Type="http://schemas.openxmlformats.org/officeDocument/2006/relationships/hyperlink" Target="https://www.boxofficemojo.com/year/world/2001/?ref_=bo_cso_table_193" TargetMode="External"/><Relationship Id="rId845" Type="http://schemas.openxmlformats.org/officeDocument/2006/relationships/hyperlink" Target="https://en.wikipedia.org/wiki/The_Legend_of_Tarzan_(film)" TargetMode="External"/><Relationship Id="rId840" Type="http://schemas.openxmlformats.org/officeDocument/2006/relationships/hyperlink" Target="https://www.boxofficemojo.com/year/world/2022/?ref_=bo_cso_table_124" TargetMode="External"/><Relationship Id="rId839" Type="http://schemas.openxmlformats.org/officeDocument/2006/relationships/hyperlink" Target="https://en.wikipedia.org/wiki/Pacific_Rim_(film)" TargetMode="External"/><Relationship Id="rId838" Type="http://schemas.openxmlformats.org/officeDocument/2006/relationships/hyperlink" Target="https://www.boxofficemojo.com/year/world/2013/?ref_=bo_cso_table_115" TargetMode="External"/><Relationship Id="rId833" Type="http://schemas.openxmlformats.org/officeDocument/2006/relationships/hyperlink" Target="https://www.boxofficemojo.com/year/world/2014/?ref_=bo_cso_table_177" TargetMode="External"/><Relationship Id="rId832" Type="http://schemas.openxmlformats.org/officeDocument/2006/relationships/hyperlink" Target="https://en.wikipedia.org/wiki/Chicken_Little_(2005_film)" TargetMode="External"/><Relationship Id="rId831" Type="http://schemas.openxmlformats.org/officeDocument/2006/relationships/hyperlink" Target="https://www.boxofficemojo.com/year/world/2005/?ref_=bo_cso_table_162" TargetMode="External"/><Relationship Id="rId830" Type="http://schemas.openxmlformats.org/officeDocument/2006/relationships/hyperlink" Target="https://en.wikipedia.org/wiki/Mad_Max:_Fury_Road" TargetMode="External"/><Relationship Id="rId837" Type="http://schemas.openxmlformats.org/officeDocument/2006/relationships/hyperlink" Target="https://www.boxofficemojo.com/year/world/2008/?ref_=bo_cso_table_171" TargetMode="External"/><Relationship Id="rId836" Type="http://schemas.openxmlformats.org/officeDocument/2006/relationships/hyperlink" Target="https://en.wikipedia.org/wiki/The_Golden_Compass_(film)" TargetMode="External"/><Relationship Id="rId835" Type="http://schemas.openxmlformats.org/officeDocument/2006/relationships/hyperlink" Target="https://www.boxofficemojo.com/year/world/2007/?ref_=bo_cso_table_172" TargetMode="External"/><Relationship Id="rId834" Type="http://schemas.openxmlformats.org/officeDocument/2006/relationships/hyperlink" Target="https://www.boxofficemojo.com/year/world/2019/?ref_=bo_cso_table_83" TargetMode="External"/><Relationship Id="rId228" Type="http://schemas.openxmlformats.org/officeDocument/2006/relationships/hyperlink" Target="https://en.wikipedia.org/wiki/Peter_Rabbit_(film)" TargetMode="External"/><Relationship Id="rId227" Type="http://schemas.openxmlformats.org/officeDocument/2006/relationships/hyperlink" Target="https://www.boxofficemojo.com/year/world/2018/?ref_=bo_cso_table_94" TargetMode="External"/><Relationship Id="rId469" Type="http://schemas.openxmlformats.org/officeDocument/2006/relationships/hyperlink" Target="https://en.wikipedia.org/wiki/John_Wick:_Chapter_3_%E2%80%93_Parabellum" TargetMode="External"/><Relationship Id="rId226" Type="http://schemas.openxmlformats.org/officeDocument/2006/relationships/hyperlink" Target="https://en.wikipedia.org/wiki/Spider-Man:_Far_From_Home" TargetMode="External"/><Relationship Id="rId468" Type="http://schemas.openxmlformats.org/officeDocument/2006/relationships/hyperlink" Target="https://www.boxofficemojo.com/year/world/2019/?ref_=bo_cso_table_135" TargetMode="External"/><Relationship Id="rId225" Type="http://schemas.openxmlformats.org/officeDocument/2006/relationships/hyperlink" Target="https://www.boxofficemojo.com/year/world/2019/?ref_=bo_cso_table_27" TargetMode="External"/><Relationship Id="rId467" Type="http://schemas.openxmlformats.org/officeDocument/2006/relationships/hyperlink" Target="https://en.wikipedia.org/wiki/The_SpongeBob_Movie:_Sponge_Out_of_Water" TargetMode="External"/><Relationship Id="rId229" Type="http://schemas.openxmlformats.org/officeDocument/2006/relationships/hyperlink" Target="https://www.boxofficemojo.com/year/world/2007/?ref_=bo_cso_table_69" TargetMode="External"/><Relationship Id="rId220" Type="http://schemas.openxmlformats.org/officeDocument/2006/relationships/hyperlink" Target="https://en.wikipedia.org/wiki/Basic_Instinct" TargetMode="External"/><Relationship Id="rId462" Type="http://schemas.openxmlformats.org/officeDocument/2006/relationships/hyperlink" Target="https://www.boxofficemojo.com/year/world/2004/?ref_=bo_cso_table_196" TargetMode="External"/><Relationship Id="rId461" Type="http://schemas.openxmlformats.org/officeDocument/2006/relationships/hyperlink" Target="https://en.wikipedia.org/wiki/Ransom_(1996_film)" TargetMode="External"/><Relationship Id="rId460" Type="http://schemas.openxmlformats.org/officeDocument/2006/relationships/hyperlink" Target="https://www.boxofficemojo.com/year/world/1996/?ref_=bo_cso_table_172" TargetMode="External"/><Relationship Id="rId224" Type="http://schemas.openxmlformats.org/officeDocument/2006/relationships/hyperlink" Target="https://www.boxofficemojo.com/year/world/2018/?ref_=bo_cso_table_104" TargetMode="External"/><Relationship Id="rId466" Type="http://schemas.openxmlformats.org/officeDocument/2006/relationships/hyperlink" Target="https://www.boxofficemojo.com/year/world/2015/?ref_=bo_cso_table_143" TargetMode="External"/><Relationship Id="rId223" Type="http://schemas.openxmlformats.org/officeDocument/2006/relationships/hyperlink" Target="https://en.wikipedia.org/wiki/The_Simpsons_Movie" TargetMode="External"/><Relationship Id="rId465" Type="http://schemas.openxmlformats.org/officeDocument/2006/relationships/hyperlink" Target="https://en.wikipedia.org/wiki/Kingsman:_The_Secret_Service" TargetMode="External"/><Relationship Id="rId222" Type="http://schemas.openxmlformats.org/officeDocument/2006/relationships/hyperlink" Target="https://www.boxofficemojo.com/year/world/2007/?ref_=bo_cso_table_9" TargetMode="External"/><Relationship Id="rId464" Type="http://schemas.openxmlformats.org/officeDocument/2006/relationships/hyperlink" Target="https://www.boxofficemojo.com/year/world/2015/?ref_=bo_cso_table_111" TargetMode="External"/><Relationship Id="rId221" Type="http://schemas.openxmlformats.org/officeDocument/2006/relationships/hyperlink" Target="https://www.boxofficemojo.com/year/world/2018/?ref_=bo_cso_table_25" TargetMode="External"/><Relationship Id="rId463" Type="http://schemas.openxmlformats.org/officeDocument/2006/relationships/hyperlink" Target="https://en.wikipedia.org/wiki/The_Day_After_Tomorrow" TargetMode="External"/><Relationship Id="rId217" Type="http://schemas.openxmlformats.org/officeDocument/2006/relationships/hyperlink" Target="https://www.boxofficemojo.com/year/world/2014/?ref_=bo_cso_table_58" TargetMode="External"/><Relationship Id="rId459" Type="http://schemas.openxmlformats.org/officeDocument/2006/relationships/hyperlink" Target="https://en.wikipedia.org/wiki/Mr._%26_Mrs._Smith_(2005_film)" TargetMode="External"/><Relationship Id="rId216" Type="http://schemas.openxmlformats.org/officeDocument/2006/relationships/hyperlink" Target="https://www.google.com/search?q=madagascar+movie+budget&amp;oq=madagascar+movie+budget&amp;aqs=chrome..69i57j0i15i22i30j0i390l2.3457j0j4&amp;sourceid=chrome&amp;ie=UTF-8" TargetMode="External"/><Relationship Id="rId458" Type="http://schemas.openxmlformats.org/officeDocument/2006/relationships/hyperlink" Target="https://www.boxofficemojo.com/year/world/2005/?ref_=bo_cso_table_38" TargetMode="External"/><Relationship Id="rId215" Type="http://schemas.openxmlformats.org/officeDocument/2006/relationships/hyperlink" Target="https://www.boxofficemojo.com/year/world/2005/?ref_=bo_cso_table_5" TargetMode="External"/><Relationship Id="rId457" Type="http://schemas.openxmlformats.org/officeDocument/2006/relationships/hyperlink" Target="https://www.google.com/search?q=kung+fu+panda+2+budget&amp;oq=kung+fu+panda+2+budget&amp;aqs=chrome..69i57j0i22i30l2j0i390l3.5275j1j4&amp;sourceid=chrome&amp;ie=UTF-8" TargetMode="External"/><Relationship Id="rId699" Type="http://schemas.openxmlformats.org/officeDocument/2006/relationships/hyperlink" Target="https://en.wikipedia.org/wiki/A_Bug%27s_Life" TargetMode="External"/><Relationship Id="rId214" Type="http://schemas.openxmlformats.org/officeDocument/2006/relationships/hyperlink" Target="https://www.boxofficemojo.com/year/world/2013/?ref_=bo_cso_table_127" TargetMode="External"/><Relationship Id="rId456" Type="http://schemas.openxmlformats.org/officeDocument/2006/relationships/hyperlink" Target="https://www.boxofficemojo.com/year/world/2011/?ref_=bo_cso_table_147" TargetMode="External"/><Relationship Id="rId698" Type="http://schemas.openxmlformats.org/officeDocument/2006/relationships/hyperlink" Target="https://www.boxofficemojo.com/year/world/1998/?ref_=bo_cso_table_190" TargetMode="External"/><Relationship Id="rId219" Type="http://schemas.openxmlformats.org/officeDocument/2006/relationships/hyperlink" Target="https://www.boxofficemojo.com/year/world/1992/?ref_=bo_cso_table_85" TargetMode="External"/><Relationship Id="rId218" Type="http://schemas.openxmlformats.org/officeDocument/2006/relationships/hyperlink" Target="https://en.wikipedia.org/wiki/The_Lego_Movie" TargetMode="External"/><Relationship Id="rId451" Type="http://schemas.openxmlformats.org/officeDocument/2006/relationships/hyperlink" Target="https://www.forbes.com/sites/simonthompson/2020/06/15/talking-gladiator-at-20-with-producer-douglas-wick/" TargetMode="External"/><Relationship Id="rId693" Type="http://schemas.openxmlformats.org/officeDocument/2006/relationships/hyperlink" Target="https://en.wikipedia.org/wiki/Thor:_Love_and_Thunder" TargetMode="External"/><Relationship Id="rId450" Type="http://schemas.openxmlformats.org/officeDocument/2006/relationships/hyperlink" Target="https://www.boxofficemojo.com/year/world/2000/?ref_=bo_cso_table_62" TargetMode="External"/><Relationship Id="rId692" Type="http://schemas.openxmlformats.org/officeDocument/2006/relationships/hyperlink" Target="https://www.boxofficemojo.com/year/world/2022/?ref_=bo_cso_table_111" TargetMode="External"/><Relationship Id="rId691" Type="http://schemas.openxmlformats.org/officeDocument/2006/relationships/hyperlink" Target="https://en.wikipedia.org/wiki/X-Men:_Apocalypse" TargetMode="External"/><Relationship Id="rId690" Type="http://schemas.openxmlformats.org/officeDocument/2006/relationships/hyperlink" Target="https://www.boxofficemojo.com/year/world/2016/?ref_=bo_cso_table_1" TargetMode="External"/><Relationship Id="rId213" Type="http://schemas.openxmlformats.org/officeDocument/2006/relationships/hyperlink" Target="https://en.wikipedia.org/wiki/Les_Mis%C3%A9rables_(2012_film)" TargetMode="External"/><Relationship Id="rId455" Type="http://schemas.openxmlformats.org/officeDocument/2006/relationships/hyperlink" Target="https://en.wikipedia.org/wiki/Mission:_Impossible_%E2%80%93_Fallout" TargetMode="External"/><Relationship Id="rId697" Type="http://schemas.openxmlformats.org/officeDocument/2006/relationships/hyperlink" Target="https://en.wikipedia.org/wiki/Tomorrow_Never_Dies" TargetMode="External"/><Relationship Id="rId212" Type="http://schemas.openxmlformats.org/officeDocument/2006/relationships/hyperlink" Target="https://www.boxofficemojo.com/year/world/2012/?ref_=bo_cso_table_82" TargetMode="External"/><Relationship Id="rId454" Type="http://schemas.openxmlformats.org/officeDocument/2006/relationships/hyperlink" Target="https://www.boxofficemojo.com/year/world/2018/?ref_=bo_cso_table_99" TargetMode="External"/><Relationship Id="rId696" Type="http://schemas.openxmlformats.org/officeDocument/2006/relationships/hyperlink" Target="https://www.boxofficemojo.com/year/world/1997/?ref_=bo_cso_table_126" TargetMode="External"/><Relationship Id="rId211" Type="http://schemas.openxmlformats.org/officeDocument/2006/relationships/hyperlink" Target="https://en.wikipedia.org/wiki/The_Hangover_Part_II" TargetMode="External"/><Relationship Id="rId453" Type="http://schemas.openxmlformats.org/officeDocument/2006/relationships/hyperlink" Target="https://en.wikipedia.org/wiki/The_Rock_(film)" TargetMode="External"/><Relationship Id="rId695" Type="http://schemas.openxmlformats.org/officeDocument/2006/relationships/hyperlink" Target="https://en.wikipedia.org/wiki/Die_Another_Day" TargetMode="External"/><Relationship Id="rId210" Type="http://schemas.openxmlformats.org/officeDocument/2006/relationships/hyperlink" Target="https://www.boxofficemojo.com/year/world/2011/?ref_=bo_cso_table_181" TargetMode="External"/><Relationship Id="rId452" Type="http://schemas.openxmlformats.org/officeDocument/2006/relationships/hyperlink" Target="https://www.boxofficemojo.com/year/world/1996/?ref_=bo_cso_table_120" TargetMode="External"/><Relationship Id="rId694" Type="http://schemas.openxmlformats.org/officeDocument/2006/relationships/hyperlink" Target="https://www.boxofficemojo.com/year/world/2002/?ref_=bo_cso_table_92" TargetMode="External"/><Relationship Id="rId491" Type="http://schemas.openxmlformats.org/officeDocument/2006/relationships/hyperlink" Target="https://edition.cnn.com/2011/10/31/showbiz/movies/puss-in-boots-box-office-ew/index.html" TargetMode="External"/><Relationship Id="rId490" Type="http://schemas.openxmlformats.org/officeDocument/2006/relationships/hyperlink" Target="https://www.boxofficemojo.com/year/world/2011/?ref_=bo_cso_table_193" TargetMode="External"/><Relationship Id="rId249" Type="http://schemas.openxmlformats.org/officeDocument/2006/relationships/hyperlink" Target="https://www.boxofficemojo.com/year/world/2018/?ref_=bo_cso_table_14" TargetMode="External"/><Relationship Id="rId248" Type="http://schemas.openxmlformats.org/officeDocument/2006/relationships/hyperlink" Target="https://en.wikipedia.org/wiki/Star_Wars:_The_Force_Awakens" TargetMode="External"/><Relationship Id="rId247" Type="http://schemas.openxmlformats.org/officeDocument/2006/relationships/hyperlink" Target="https://www.boxofficemojo.com/year/world/2018/?ref_=bo_cso_table_173" TargetMode="External"/><Relationship Id="rId489" Type="http://schemas.openxmlformats.org/officeDocument/2006/relationships/hyperlink" Target="https://en.wikipedia.org/wiki/Spider-Man:_Into_the_Spider-Verse" TargetMode="External"/><Relationship Id="rId242" Type="http://schemas.openxmlformats.org/officeDocument/2006/relationships/hyperlink" Target="https://en.wikipedia.org/wiki/Apollo_13_(film)" TargetMode="External"/><Relationship Id="rId484" Type="http://schemas.openxmlformats.org/officeDocument/2006/relationships/hyperlink" Target="https://www.boxofficemojo.com/year/world/2008/?ref_=bo_cso_table_101" TargetMode="External"/><Relationship Id="rId241" Type="http://schemas.openxmlformats.org/officeDocument/2006/relationships/hyperlink" Target="https://www.boxofficemojo.com/year/world/1995/?ref_=bo_cso_table_80" TargetMode="External"/><Relationship Id="rId483" Type="http://schemas.openxmlformats.org/officeDocument/2006/relationships/hyperlink" Target="https://en.wikipedia.org/wiki/Alvin_and_the_Chipmunks:_Chipwrecked" TargetMode="External"/><Relationship Id="rId240" Type="http://schemas.openxmlformats.org/officeDocument/2006/relationships/hyperlink" Target="https://www.google.com/search?q=the+grinch+budget&amp;oq=the+grinch+budget&amp;aqs=chrome..69i57j0i512j0i22i30l4.1981j0j4&amp;sourceid=chrome&amp;ie=UTF-8" TargetMode="External"/><Relationship Id="rId482" Type="http://schemas.openxmlformats.org/officeDocument/2006/relationships/hyperlink" Target="https://www.boxofficemojo.com/year/world/2011/?ref_=bo_cso_table_109" TargetMode="External"/><Relationship Id="rId481" Type="http://schemas.openxmlformats.org/officeDocument/2006/relationships/hyperlink" Target="https://www.boxofficemojo.com/year/world/2014/?ref_=bo_cso_table_167" TargetMode="External"/><Relationship Id="rId246" Type="http://schemas.openxmlformats.org/officeDocument/2006/relationships/hyperlink" Target="https://www.google.com/search?q=Catch+Me+If+You+Can+budget&amp;oq=catch+me+&amp;aqs=chrome.0.69i59j46i512j69i57j46i433i512j46i512l2j0i512j46i512j46i131i433i512j0i271.1930j0j4&amp;sourceid=chrome&amp;ie=UTF-8" TargetMode="External"/><Relationship Id="rId488" Type="http://schemas.openxmlformats.org/officeDocument/2006/relationships/hyperlink" Target="https://www.boxofficemojo.com/year/world/2018/?ref_=bo_cso_table_152" TargetMode="External"/><Relationship Id="rId245" Type="http://schemas.openxmlformats.org/officeDocument/2006/relationships/hyperlink" Target="https://www.boxofficemojo.com/year/world/2002/?ref_=bo_cso_table_90" TargetMode="External"/><Relationship Id="rId487" Type="http://schemas.openxmlformats.org/officeDocument/2006/relationships/hyperlink" Target="https://www.nytimes.com/2020/01/12/movies/1917-box-office-no-1.html" TargetMode="External"/><Relationship Id="rId244" Type="http://schemas.openxmlformats.org/officeDocument/2006/relationships/hyperlink" Target="https://en.wikipedia.org/wiki/Taken_3" TargetMode="External"/><Relationship Id="rId486" Type="http://schemas.openxmlformats.org/officeDocument/2006/relationships/hyperlink" Target="https://www.boxofficemojo.com/year/world/2019/?ref_=bo_cso_table_150" TargetMode="External"/><Relationship Id="rId243" Type="http://schemas.openxmlformats.org/officeDocument/2006/relationships/hyperlink" Target="https://www.boxofficemojo.com/year/world/2015/?ref_=bo_cso_table_140" TargetMode="External"/><Relationship Id="rId485" Type="http://schemas.openxmlformats.org/officeDocument/2006/relationships/hyperlink" Target="https://en.wikipedia.org/wiki/Indiana_Jones_and_the_Kingdom_of_the_Crystal_Skull" TargetMode="External"/><Relationship Id="rId480" Type="http://schemas.openxmlformats.org/officeDocument/2006/relationships/hyperlink" Target="https://en.wikipedia.org/wiki/San_Andreas_(film)" TargetMode="External"/><Relationship Id="rId239" Type="http://schemas.openxmlformats.org/officeDocument/2006/relationships/hyperlink" Target="https://www.boxofficemojo.com/year/world/2018/?ref_=bo_cso_table_24" TargetMode="External"/><Relationship Id="rId238" Type="http://schemas.openxmlformats.org/officeDocument/2006/relationships/hyperlink" Target="https://en.wikipedia.org/wiki/Saving_Private_Ryan" TargetMode="External"/><Relationship Id="rId237" Type="http://schemas.openxmlformats.org/officeDocument/2006/relationships/hyperlink" Target="https://www.boxofficemojo.com/year/world/1998/?ref_=bo_cso_table_43" TargetMode="External"/><Relationship Id="rId479" Type="http://schemas.openxmlformats.org/officeDocument/2006/relationships/hyperlink" Target="https://www.boxofficemojo.com/year/world/2015/?ref_=bo_cso_table_51" TargetMode="External"/><Relationship Id="rId236" Type="http://schemas.openxmlformats.org/officeDocument/2006/relationships/hyperlink" Target="https://en.wikipedia.org/wiki/The_Avengers_(2012_film)" TargetMode="External"/><Relationship Id="rId478" Type="http://schemas.openxmlformats.org/officeDocument/2006/relationships/hyperlink" Target="https://www.boxofficemojo.com/year/world/2017/?ref_=bo_cso_table_81" TargetMode="External"/><Relationship Id="rId231" Type="http://schemas.openxmlformats.org/officeDocument/2006/relationships/hyperlink" Target="https://en.wikipedia.org/wiki/Jurassic_World:_Fallen_Kingdom" TargetMode="External"/><Relationship Id="rId473" Type="http://schemas.openxmlformats.org/officeDocument/2006/relationships/hyperlink" Target="https://en.wikipedia.org/wiki/Deep_Impact_(film)" TargetMode="External"/><Relationship Id="rId230" Type="http://schemas.openxmlformats.org/officeDocument/2006/relationships/hyperlink" Target="https://www.boxofficemojo.com/year/world/2018/?ref_=bo_cso_table_17" TargetMode="External"/><Relationship Id="rId472" Type="http://schemas.openxmlformats.org/officeDocument/2006/relationships/hyperlink" Target="https://www.boxofficemojo.com/year/world/1998/?ref_=bo_cso_table_98" TargetMode="External"/><Relationship Id="rId471" Type="http://schemas.openxmlformats.org/officeDocument/2006/relationships/hyperlink" Target="https://en.wikipedia.org/wiki/Mission:_Impossible_2" TargetMode="External"/><Relationship Id="rId470" Type="http://schemas.openxmlformats.org/officeDocument/2006/relationships/hyperlink" Target="https://www.boxofficemojo.com/year/world/2000/?ref_=bo_cso_table_199" TargetMode="External"/><Relationship Id="rId235" Type="http://schemas.openxmlformats.org/officeDocument/2006/relationships/hyperlink" Target="https://www.boxofficemojo.com/year/world/2012/?ref_=bo_cso_table_9" TargetMode="External"/><Relationship Id="rId477" Type="http://schemas.openxmlformats.org/officeDocument/2006/relationships/hyperlink" Target="https://en.wikipedia.org/wiki/Sherlock_Holmes:_A_Game_of_Shadows" TargetMode="External"/><Relationship Id="rId234" Type="http://schemas.openxmlformats.org/officeDocument/2006/relationships/hyperlink" Target="https://www.boxofficemojo.com/year/world/2017/?ref_=bo_cso_table_156" TargetMode="External"/><Relationship Id="rId476" Type="http://schemas.openxmlformats.org/officeDocument/2006/relationships/hyperlink" Target="https://www.boxofficemojo.com/year/world/2011/?ref_=bo_cso_table_2" TargetMode="External"/><Relationship Id="rId233" Type="http://schemas.openxmlformats.org/officeDocument/2006/relationships/hyperlink" Target="https://en.wikipedia.org/wiki/Zootopia" TargetMode="External"/><Relationship Id="rId475" Type="http://schemas.openxmlformats.org/officeDocument/2006/relationships/hyperlink" Target="https://en.wikipedia.org/wiki/The_Incredibles" TargetMode="External"/><Relationship Id="rId232" Type="http://schemas.openxmlformats.org/officeDocument/2006/relationships/hyperlink" Target="https://www.boxofficemojo.com/year/world/2016/?ref_=bo_cso_table_43" TargetMode="External"/><Relationship Id="rId474" Type="http://schemas.openxmlformats.org/officeDocument/2006/relationships/hyperlink" Target="https://www.boxofficemojo.com/year/world/2004/?ref_=bo_cso_table_159" TargetMode="External"/><Relationship Id="rId426" Type="http://schemas.openxmlformats.org/officeDocument/2006/relationships/hyperlink" Target="https://www.boxofficemojo.com/year/world/2013/?ref_=bo_cso_table_91" TargetMode="External"/><Relationship Id="rId668" Type="http://schemas.openxmlformats.org/officeDocument/2006/relationships/hyperlink" Target="https://www.boxofficemojo.com/year/world/2018/?ref_=bo_cso_table_166" TargetMode="External"/><Relationship Id="rId425" Type="http://schemas.openxmlformats.org/officeDocument/2006/relationships/hyperlink" Target="https://en.wikipedia.org/wiki/Interstellar_(film)" TargetMode="External"/><Relationship Id="rId667" Type="http://schemas.openxmlformats.org/officeDocument/2006/relationships/hyperlink" Target="https://www.google.com/search?q=pirate+caribbean+worlds+end+budget&amp;ei=DJ-MY7izG86P8gKKzpJQ&amp;ved=0ahUKEwi46Y6vh-D7AhXOh1wKHQqnBAoQ4dUDCA8&amp;uact=5&amp;oq=pirate+caribbean+worlds+end+budget&amp;gs_lcp=Cgxnd3Mtd2l6LXNlcnAQAzIHCCEQoAEQCjIICCEQFhAeEB06CggAEEcQ1gQQsAM6BggAEBYQHjoICAAQFhAeEAo6BQgAEIYDSgQIQRgASgQIRhgAUPcBWJwHYKUJaAFwAXgAgAFziAHcBJIBAzYuMZgBAKABAcgBCMABAQ&amp;sclient=gws-wiz-serp" TargetMode="External"/><Relationship Id="rId424" Type="http://schemas.openxmlformats.org/officeDocument/2006/relationships/hyperlink" Target="https://www.boxofficemojo.com/year/world/2014/?ref_=bo_cso_table_108" TargetMode="External"/><Relationship Id="rId666" Type="http://schemas.openxmlformats.org/officeDocument/2006/relationships/hyperlink" Target="https://www.boxofficemojo.com/year/world/2007/?ref_=bo_cso_table_57" TargetMode="External"/><Relationship Id="rId423" Type="http://schemas.openxmlformats.org/officeDocument/2006/relationships/hyperlink" Target="https://en.wikipedia.org/wiki/Pirates_of_the_Caribbean:_Dead_Man%27s_Chest" TargetMode="External"/><Relationship Id="rId665" Type="http://schemas.openxmlformats.org/officeDocument/2006/relationships/hyperlink" Target="https://www.boxofficemojo.com/title/tt0449088/?ref_=bo_cso_table_57" TargetMode="External"/><Relationship Id="rId429" Type="http://schemas.openxmlformats.org/officeDocument/2006/relationships/hyperlink" Target="https://www.boxofficemojo.com/year/world/2003/?ref_=bo_cso_table_152" TargetMode="External"/><Relationship Id="rId428" Type="http://schemas.openxmlformats.org/officeDocument/2006/relationships/hyperlink" Target="https://www.boxofficemojo.com/title/tt0325980/?ref_=bo_cso_table_152" TargetMode="External"/><Relationship Id="rId427" Type="http://schemas.openxmlformats.org/officeDocument/2006/relationships/hyperlink" Target="https://en.wikipedia.org/wiki/Now_You_See_Me_(film)" TargetMode="External"/><Relationship Id="rId669" Type="http://schemas.openxmlformats.org/officeDocument/2006/relationships/hyperlink" Target="https://www.boxofficemojo.com/year/world/2002/?ref_=bo_cso_table_78" TargetMode="External"/><Relationship Id="rId660" Type="http://schemas.openxmlformats.org/officeDocument/2006/relationships/hyperlink" Target="https://en.wikipedia.org/wiki/War_for_the_Planet_of_the_Apes" TargetMode="External"/><Relationship Id="rId422" Type="http://schemas.openxmlformats.org/officeDocument/2006/relationships/hyperlink" Target="https://www.boxofficemojo.com/year/world/2006/?ref_=bo_cso_table_38" TargetMode="External"/><Relationship Id="rId664" Type="http://schemas.openxmlformats.org/officeDocument/2006/relationships/hyperlink" Target="https://en.wikipedia.org/wiki/The_Hobbit:_The_Battle_of_the_Five_Armies" TargetMode="External"/><Relationship Id="rId421" Type="http://schemas.openxmlformats.org/officeDocument/2006/relationships/hyperlink" Target="https://www.boxofficemojo.com/title/tt0383574/?ref_=bo_cso_table_38" TargetMode="External"/><Relationship Id="rId663" Type="http://schemas.openxmlformats.org/officeDocument/2006/relationships/hyperlink" Target="https://www.boxofficemojo.com/year/world/2014/?ref_=bo_cso_table_56" TargetMode="External"/><Relationship Id="rId420" Type="http://schemas.openxmlformats.org/officeDocument/2006/relationships/hyperlink" Target="https://en.wikipedia.org/wiki/Bad_Boys_for_Life" TargetMode="External"/><Relationship Id="rId662" Type="http://schemas.openxmlformats.org/officeDocument/2006/relationships/hyperlink" Target="https://en.wikipedia.org/wiki/Pearl_Harbor_(film)" TargetMode="External"/><Relationship Id="rId661" Type="http://schemas.openxmlformats.org/officeDocument/2006/relationships/hyperlink" Target="https://www.boxofficemojo.com/year/world/2001/?ref_=bo_cso_table_76" TargetMode="External"/><Relationship Id="rId415" Type="http://schemas.openxmlformats.org/officeDocument/2006/relationships/hyperlink" Target="https://www.boxofficemojo.com/year/world/2000/?ref_=bo_cso_table_94" TargetMode="External"/><Relationship Id="rId657" Type="http://schemas.openxmlformats.org/officeDocument/2006/relationships/hyperlink" Target="https://www.boxofficemojo.com/year/world/2014/?ref_=bo_cso_table_40" TargetMode="External"/><Relationship Id="rId414" Type="http://schemas.openxmlformats.org/officeDocument/2006/relationships/hyperlink" Target="https://en.wikipedia.org/wiki/Doctor_Strange_in_the_Multiverse_of_Madness" TargetMode="External"/><Relationship Id="rId656" Type="http://schemas.openxmlformats.org/officeDocument/2006/relationships/hyperlink" Target="https://www.boxofficemojo.com/year/world/2009/?ref_=bo_cso_table_39" TargetMode="External"/><Relationship Id="rId413" Type="http://schemas.openxmlformats.org/officeDocument/2006/relationships/hyperlink" Target="https://www.boxofficemojo.com/year/world/2022/?ref_=bo_cso_table_59" TargetMode="External"/><Relationship Id="rId655" Type="http://schemas.openxmlformats.org/officeDocument/2006/relationships/hyperlink" Target="https://en.wikipedia.org/wiki/The_Last_Samurai" TargetMode="External"/><Relationship Id="rId412" Type="http://schemas.openxmlformats.org/officeDocument/2006/relationships/hyperlink" Target="https://en.wikipedia.org/wiki/101_Dalmatians_(1996_film)" TargetMode="External"/><Relationship Id="rId654" Type="http://schemas.openxmlformats.org/officeDocument/2006/relationships/hyperlink" Target="https://www.boxofficemojo.com/year/world/2003/?ref_=bo_cso_table_70" TargetMode="External"/><Relationship Id="rId419" Type="http://schemas.openxmlformats.org/officeDocument/2006/relationships/hyperlink" Target="https://www.boxofficemojo.com/year/world/2020/?ref_=bo_cso_table_99" TargetMode="External"/><Relationship Id="rId418" Type="http://schemas.openxmlformats.org/officeDocument/2006/relationships/hyperlink" Target="https://en.wikipedia.org/wiki/Thor:_Ragnarok" TargetMode="External"/><Relationship Id="rId417" Type="http://schemas.openxmlformats.org/officeDocument/2006/relationships/hyperlink" Target="https://www.boxofficemojo.com/year/world/2017/?ref_=bo_cso_table_84" TargetMode="External"/><Relationship Id="rId659" Type="http://schemas.openxmlformats.org/officeDocument/2006/relationships/hyperlink" Target="https://www.boxofficemojo.com/year/world/2017/?ref_=bo_cso_table_36" TargetMode="External"/><Relationship Id="rId416" Type="http://schemas.openxmlformats.org/officeDocument/2006/relationships/hyperlink" Target="https://en.wikipedia.org/wiki/Cast_Away" TargetMode="External"/><Relationship Id="rId658" Type="http://schemas.openxmlformats.org/officeDocument/2006/relationships/hyperlink" Target="https://en.wikipedia.org/wiki/Teenage_Mutant_Ninja_Turtles_(1990_film)" TargetMode="External"/><Relationship Id="rId411" Type="http://schemas.openxmlformats.org/officeDocument/2006/relationships/hyperlink" Target="https://www.boxofficemojo.com/year/world/1996/?ref_=bo_cso_table_151" TargetMode="External"/><Relationship Id="rId653" Type="http://schemas.openxmlformats.org/officeDocument/2006/relationships/hyperlink" Target="https://www.boxofficemojo.com/year/world/2018/?ref_=bo_cso_table_151" TargetMode="External"/><Relationship Id="rId410" Type="http://schemas.openxmlformats.org/officeDocument/2006/relationships/hyperlink" Target="https://en.wikipedia.org/wiki/Mission:_Impossible_%E2%80%93_Ghost_Protocol" TargetMode="External"/><Relationship Id="rId652" Type="http://schemas.openxmlformats.org/officeDocument/2006/relationships/hyperlink" Target="https://www.boxofficemojo.com/year/world/2014/?ref_=bo_cso_table_16" TargetMode="External"/><Relationship Id="rId651" Type="http://schemas.openxmlformats.org/officeDocument/2006/relationships/hyperlink" Target="https://en.wikipedia.org/wiki/The_Amazing_Spider-Man_(film)" TargetMode="External"/><Relationship Id="rId650" Type="http://schemas.openxmlformats.org/officeDocument/2006/relationships/hyperlink" Target="https://www.boxofficemojo.com/year/world/2012/?ref_=bo_cso_table_115" TargetMode="External"/><Relationship Id="rId206" Type="http://schemas.openxmlformats.org/officeDocument/2006/relationships/hyperlink" Target="https://www.boxofficemojo.com/year/world/1999/?ref_=bo_cso_table_61" TargetMode="External"/><Relationship Id="rId448" Type="http://schemas.openxmlformats.org/officeDocument/2006/relationships/hyperlink" Target="https://www.boxofficemojo.com/year/world/2001/?ref_=bo_cso_table_80" TargetMode="External"/><Relationship Id="rId205" Type="http://schemas.openxmlformats.org/officeDocument/2006/relationships/hyperlink" Target="https://www.boxofficemojo.com/year/world/2019/?ref_=bo_cso_table_28" TargetMode="External"/><Relationship Id="rId447" Type="http://schemas.openxmlformats.org/officeDocument/2006/relationships/hyperlink" Target="https://www.boxofficemojo.com/year/world/2014/?ref_=bo_cso_table_109" TargetMode="External"/><Relationship Id="rId689" Type="http://schemas.openxmlformats.org/officeDocument/2006/relationships/hyperlink" Target="https://en.wikipedia.org/wiki/Kong:_Skull_Island" TargetMode="External"/><Relationship Id="rId204" Type="http://schemas.openxmlformats.org/officeDocument/2006/relationships/hyperlink" Target="https://en.wikipedia.org/wiki/The_Flintstones_(film)" TargetMode="External"/><Relationship Id="rId446" Type="http://schemas.openxmlformats.org/officeDocument/2006/relationships/hyperlink" Target="https://en.wikipedia.org/wiki/Mission:_Impossible_%E2%80%93_Rogue_Nation" TargetMode="External"/><Relationship Id="rId688" Type="http://schemas.openxmlformats.org/officeDocument/2006/relationships/hyperlink" Target="https://www.boxofficemojo.com/year/world/2017/?ref_=bo_cso_table_189" TargetMode="External"/><Relationship Id="rId203" Type="http://schemas.openxmlformats.org/officeDocument/2006/relationships/hyperlink" Target="https://www.boxofficemojo.com/year/world/1994/?ref_=bo_cso_table_111" TargetMode="External"/><Relationship Id="rId445" Type="http://schemas.openxmlformats.org/officeDocument/2006/relationships/hyperlink" Target="https://www.boxofficemojo.com/year/world/2015/?ref_=bo_cso_table_140" TargetMode="External"/><Relationship Id="rId687" Type="http://schemas.openxmlformats.org/officeDocument/2006/relationships/hyperlink" Target="https://www.boxofficemojo.com/year/world/2014/?ref_=bo_cso_table_115" TargetMode="External"/><Relationship Id="rId209" Type="http://schemas.openxmlformats.org/officeDocument/2006/relationships/hyperlink" Target="https://en.wikipedia.org/wiki/Venom_(2018_film)" TargetMode="External"/><Relationship Id="rId208" Type="http://schemas.openxmlformats.org/officeDocument/2006/relationships/hyperlink" Target="https://www.boxofficemojo.com/year/world/2018/?ref_=bo_cso_table_83" TargetMode="External"/><Relationship Id="rId207" Type="http://schemas.openxmlformats.org/officeDocument/2006/relationships/hyperlink" Target="https://en.wikipedia.org/wiki/The_Matrix" TargetMode="External"/><Relationship Id="rId449" Type="http://schemas.openxmlformats.org/officeDocument/2006/relationships/hyperlink" Target="https://en.wikipedia.org/wiki/The_Mummy_Returns" TargetMode="External"/><Relationship Id="rId440" Type="http://schemas.openxmlformats.org/officeDocument/2006/relationships/hyperlink" Target="https://en.wikipedia.org/wiki/War_of_the_Worlds_(2005_film)" TargetMode="External"/><Relationship Id="rId682" Type="http://schemas.openxmlformats.org/officeDocument/2006/relationships/hyperlink" Target="https://en.wikipedia.org/wiki/Little_Fockers" TargetMode="External"/><Relationship Id="rId681" Type="http://schemas.openxmlformats.org/officeDocument/2006/relationships/hyperlink" Target="https://www.boxofficemojo.com/year/world/2010/?ref_=bo_cso_table_170" TargetMode="External"/><Relationship Id="rId680" Type="http://schemas.openxmlformats.org/officeDocument/2006/relationships/hyperlink" Target="https://en.wikipedia.org/wiki/Iron_Man_2" TargetMode="External"/><Relationship Id="rId202" Type="http://schemas.openxmlformats.org/officeDocument/2006/relationships/hyperlink" Target="https://en.wikipedia.org/wiki/Star_Wars:_Episode_III_%E2%80%93_Revenge_of_the_Sith" TargetMode="External"/><Relationship Id="rId444" Type="http://schemas.openxmlformats.org/officeDocument/2006/relationships/hyperlink" Target="https://en.wikipedia.org/wiki/Shrek_Forever_After" TargetMode="External"/><Relationship Id="rId686" Type="http://schemas.openxmlformats.org/officeDocument/2006/relationships/hyperlink" Target="https://variety.com/2021/film/news/no-time-to-die-highest-grossing-movie-losing-money-blockbusters-1235111919/" TargetMode="External"/><Relationship Id="rId201" Type="http://schemas.openxmlformats.org/officeDocument/2006/relationships/hyperlink" Target="https://www.boxofficemojo.com/year/world/2005/?ref_=bo_cso_table_79" TargetMode="External"/><Relationship Id="rId443" Type="http://schemas.openxmlformats.org/officeDocument/2006/relationships/hyperlink" Target="https://www.boxofficemojo.com/year/world/2010/?ref_=bo_cso_table_117" TargetMode="External"/><Relationship Id="rId685" Type="http://schemas.openxmlformats.org/officeDocument/2006/relationships/hyperlink" Target="https://www.boxofficemojo.com/year/world/2021/?ref_=bo_cso_table_107" TargetMode="External"/><Relationship Id="rId200" Type="http://schemas.openxmlformats.org/officeDocument/2006/relationships/hyperlink" Target="https://en.wikipedia.org/wiki/Resident_Evil:_The_Final_Chapter" TargetMode="External"/><Relationship Id="rId442" Type="http://schemas.openxmlformats.org/officeDocument/2006/relationships/hyperlink" Target="https://en.wikipedia.org/wiki/Wanted_(2008_film)" TargetMode="External"/><Relationship Id="rId684" Type="http://schemas.openxmlformats.org/officeDocument/2006/relationships/hyperlink" Target="https://en.wikipedia.org/wiki/Prometheus_(2012_film)" TargetMode="External"/><Relationship Id="rId441" Type="http://schemas.openxmlformats.org/officeDocument/2006/relationships/hyperlink" Target="https://www.boxofficemojo.com/year/world/2008/?ref_=bo_cso_table_110" TargetMode="External"/><Relationship Id="rId683" Type="http://schemas.openxmlformats.org/officeDocument/2006/relationships/hyperlink" Target="https://www.boxofficemojo.com/year/world/2012/?ref_=bo_cso_table_127" TargetMode="External"/><Relationship Id="rId437" Type="http://schemas.openxmlformats.org/officeDocument/2006/relationships/hyperlink" Target="https://www.boxofficemojo.com/year/world/2017/?ref_=bo_cso_table_21" TargetMode="External"/><Relationship Id="rId679" Type="http://schemas.openxmlformats.org/officeDocument/2006/relationships/hyperlink" Target="https://www.boxofficemojo.com/year/world/2010/?ref_=bo_cso_table_164" TargetMode="External"/><Relationship Id="rId436" Type="http://schemas.openxmlformats.org/officeDocument/2006/relationships/hyperlink" Target="https://en.wikipedia.org/wiki/Inglourious_Basterds" TargetMode="External"/><Relationship Id="rId678" Type="http://schemas.openxmlformats.org/officeDocument/2006/relationships/hyperlink" Target="https://en.wikipedia.org/wiki/The_Wolverine_(film)" TargetMode="External"/><Relationship Id="rId435" Type="http://schemas.openxmlformats.org/officeDocument/2006/relationships/hyperlink" Target="https://www.boxofficemojo.com/year/world/2009/?ref_=bo_cso_table_150" TargetMode="External"/><Relationship Id="rId677" Type="http://schemas.openxmlformats.org/officeDocument/2006/relationships/hyperlink" Target="https://www.boxofficemojo.com/year/world/2013/?ref_=bo_cso_table_110" TargetMode="External"/><Relationship Id="rId434" Type="http://schemas.openxmlformats.org/officeDocument/2006/relationships/hyperlink" Target="https://www.boxofficemojo.com/year/world/2021/?ref_=bo_cso_table_25" TargetMode="External"/><Relationship Id="rId676" Type="http://schemas.openxmlformats.org/officeDocument/2006/relationships/hyperlink" Target="https://en.wikipedia.org/wiki/The_Expendables_2" TargetMode="External"/><Relationship Id="rId439" Type="http://schemas.openxmlformats.org/officeDocument/2006/relationships/hyperlink" Target="https://www.boxofficemojo.com/year/world/2005/?ref_=bo_cso_table_176" TargetMode="External"/><Relationship Id="rId438" Type="http://schemas.openxmlformats.org/officeDocument/2006/relationships/hyperlink" Target="https://en.wikipedia.org/wiki/The_Fate_of_the_Furious" TargetMode="External"/><Relationship Id="rId671" Type="http://schemas.openxmlformats.org/officeDocument/2006/relationships/hyperlink" Target="https://www.boxofficemojo.com/year/world/2005/?ref_=bo_cso_table_49" TargetMode="External"/><Relationship Id="rId670" Type="http://schemas.openxmlformats.org/officeDocument/2006/relationships/hyperlink" Target="https://en.wikipedia.org/wiki/Men_in_Black_II" TargetMode="External"/><Relationship Id="rId433" Type="http://schemas.openxmlformats.org/officeDocument/2006/relationships/hyperlink" Target="https://www.boxofficemojo.com/year/world/2016/?ref_=bo_cso_table_24" TargetMode="External"/><Relationship Id="rId675" Type="http://schemas.openxmlformats.org/officeDocument/2006/relationships/hyperlink" Target="https://www.boxofficemojo.com/year/world/2012/?ref_=bo_cso_table_161" TargetMode="External"/><Relationship Id="rId432" Type="http://schemas.openxmlformats.org/officeDocument/2006/relationships/hyperlink" Target="https://en.wikipedia.org/wiki/The_Hunchback_of_Notre_Dame_(1996_film)" TargetMode="External"/><Relationship Id="rId674" Type="http://schemas.openxmlformats.org/officeDocument/2006/relationships/hyperlink" Target="https://en.wikipedia.org/wiki/True_Lies" TargetMode="External"/><Relationship Id="rId431" Type="http://schemas.openxmlformats.org/officeDocument/2006/relationships/hyperlink" Target="https://www.boxofficemojo.com/year/world/1996/?ref_=bo_cso_table_141" TargetMode="External"/><Relationship Id="rId673" Type="http://schemas.openxmlformats.org/officeDocument/2006/relationships/hyperlink" Target="https://www.boxofficemojo.com/year/world/1994/?ref_=bo_cso_table_160" TargetMode="External"/><Relationship Id="rId430" Type="http://schemas.openxmlformats.org/officeDocument/2006/relationships/hyperlink" Target="https://en.wikipedia.org/wiki/Pirates_of_the_Caribbean:_The_Curse_of_the_Black_Pearl" TargetMode="External"/><Relationship Id="rId672" Type="http://schemas.openxmlformats.org/officeDocument/2006/relationships/hyperlink" Target="https://en.wikipedia.org/wiki/Charlie_and_the_Chocolate_Factory_(film)" TargetMode="External"/></Relationships>
</file>

<file path=xl/worksheets/_rels/sheet5.xml.rels><?xml version="1.0" encoding="UTF-8" standalone="yes"?><Relationships xmlns="http://schemas.openxmlformats.org/package/2006/relationships"><Relationship Id="rId190" Type="http://schemas.openxmlformats.org/officeDocument/2006/relationships/hyperlink" Target="https://en.wikipedia.org/wiki/The_Chronicles_of_Narnia:_The_Lion,_the_Witch_and_the_Wardrobe" TargetMode="External"/><Relationship Id="rId194" Type="http://schemas.openxmlformats.org/officeDocument/2006/relationships/hyperlink" Target="https://en.wikipedia.org/wiki/Monsters,_Inc." TargetMode="External"/><Relationship Id="rId193" Type="http://schemas.openxmlformats.org/officeDocument/2006/relationships/hyperlink" Target="https://www.boxofficemojo.com/year/world/2001/?ref_=bo_cso_table_185" TargetMode="External"/><Relationship Id="rId192" Type="http://schemas.openxmlformats.org/officeDocument/2006/relationships/hyperlink" Target="https://en.wikipedia.org/wiki/Man_of_Steel_(film)" TargetMode="External"/><Relationship Id="rId191" Type="http://schemas.openxmlformats.org/officeDocument/2006/relationships/hyperlink" Target="https://www.boxofficemojo.com/year/world/2013/?ref_=bo_cso_table_145" TargetMode="External"/><Relationship Id="rId187" Type="http://schemas.openxmlformats.org/officeDocument/2006/relationships/hyperlink" Target="https://www.boxofficemojo.com/year/world/2012/?ref_=bo_cso_table_85" TargetMode="External"/><Relationship Id="rId186" Type="http://schemas.openxmlformats.org/officeDocument/2006/relationships/hyperlink" Target="https://www.statista.com/statistics/323356/harry-potter-production-costs-box-office-revenue/" TargetMode="External"/><Relationship Id="rId185" Type="http://schemas.openxmlformats.org/officeDocument/2006/relationships/hyperlink" Target="https://www.boxofficemojo.com/year/world/2007/?ref_=bo_cso_table_61" TargetMode="External"/><Relationship Id="rId184" Type="http://schemas.openxmlformats.org/officeDocument/2006/relationships/hyperlink" Target="https://www.google.com/search?q=inception+budget&amp;oq=inception+budget&amp;aqs=chrome..69i57j0i512l3j0i22i30j0i15i22i30j0i22i30l2j0i390l2.1869j1j4&amp;sourceid=chrome&amp;ie=UTF-8" TargetMode="External"/><Relationship Id="rId189" Type="http://schemas.openxmlformats.org/officeDocument/2006/relationships/hyperlink" Target="https://www.boxofficemojo.com/year/world/2005/?ref_=bo_cso_table_121" TargetMode="External"/><Relationship Id="rId188" Type="http://schemas.openxmlformats.org/officeDocument/2006/relationships/hyperlink" Target="https://en.wikipedia.org/wiki/The_Twilight_Saga:_Breaking_Dawn_%E2%80%93_Part_2" TargetMode="External"/><Relationship Id="rId183" Type="http://schemas.openxmlformats.org/officeDocument/2006/relationships/hyperlink" Target="https://www.boxofficemojo.com/year/world/2010/?ref_=bo_cso_table_86" TargetMode="External"/><Relationship Id="rId182" Type="http://schemas.openxmlformats.org/officeDocument/2006/relationships/hyperlink" Target="https://en.wikipedia.org/wiki/The_Empire_Strikes_Back" TargetMode="External"/><Relationship Id="rId181" Type="http://schemas.openxmlformats.org/officeDocument/2006/relationships/hyperlink" Target="https://www.boxofficemojo.com/year/world/1980/?ref_=bo_cso_table_8" TargetMode="External"/><Relationship Id="rId180" Type="http://schemas.openxmlformats.org/officeDocument/2006/relationships/hyperlink" Target="https://www.the-numbers.com/movie/Up" TargetMode="External"/><Relationship Id="rId176" Type="http://schemas.openxmlformats.org/officeDocument/2006/relationships/hyperlink" Target="https://en.wikipedia.org/wiki/Harry_Potter_and_the_Deathly_Hallows_%E2%80%93_Part_2" TargetMode="External"/><Relationship Id="rId175" Type="http://schemas.openxmlformats.org/officeDocument/2006/relationships/hyperlink" Target="https://www.boxofficemojo.com/year/world/2010/?ref_=bo_cso_table_52" TargetMode="External"/><Relationship Id="rId174" Type="http://schemas.openxmlformats.org/officeDocument/2006/relationships/hyperlink" Target="https://en.wikipedia.org/wiki/The_Twilight_Saga:_New_Moon" TargetMode="External"/><Relationship Id="rId173" Type="http://schemas.openxmlformats.org/officeDocument/2006/relationships/hyperlink" Target="https://www.boxofficemojo.com/year/world/2009/?ref_=bo_cso_table_130" TargetMode="External"/><Relationship Id="rId179" Type="http://schemas.openxmlformats.org/officeDocument/2006/relationships/hyperlink" Target="https://www.boxofficemojo.com/year/world/2009/?ref_=bo_cso_table_124" TargetMode="External"/><Relationship Id="rId178" Type="http://schemas.openxmlformats.org/officeDocument/2006/relationships/hyperlink" Target="https://en.wikipedia.org/wiki/The_Sixth_Sense" TargetMode="External"/><Relationship Id="rId177" Type="http://schemas.openxmlformats.org/officeDocument/2006/relationships/hyperlink" Target="https://www.boxofficemojo.com/year/world/1999/?ref_=bo_cso_table_144" TargetMode="External"/><Relationship Id="rId198" Type="http://schemas.openxmlformats.org/officeDocument/2006/relationships/hyperlink" Target="https://en.wikipedia.org/wiki/Home_Alone" TargetMode="External"/><Relationship Id="rId197" Type="http://schemas.openxmlformats.org/officeDocument/2006/relationships/hyperlink" Target="https://www.boxofficemojo.com/year/world/1990/?ref_=bo_cso_table_45" TargetMode="External"/><Relationship Id="rId196" Type="http://schemas.openxmlformats.org/officeDocument/2006/relationships/hyperlink" Target="https://www.statista.com/statistics/323356/harry-potter-production-costs-box-office-revenue/" TargetMode="External"/><Relationship Id="rId195" Type="http://schemas.openxmlformats.org/officeDocument/2006/relationships/hyperlink" Target="https://www.boxofficemojo.com/year/world/2005/?ref_=bo_cso_table_70" TargetMode="External"/><Relationship Id="rId199" Type="http://schemas.openxmlformats.org/officeDocument/2006/relationships/hyperlink" Target="https://www.boxofficemojo.com/year/world/2015/?ref_=bo_cso_table_155" TargetMode="External"/><Relationship Id="rId150" Type="http://schemas.openxmlformats.org/officeDocument/2006/relationships/hyperlink" Target="https://en.wikipedia.org/wiki/The_Lord_of_the_Rings_(film_series)" TargetMode="External"/><Relationship Id="rId392" Type="http://schemas.openxmlformats.org/officeDocument/2006/relationships/hyperlink" Target="https://en.wikipedia.org/wiki/Cinderella_(2015_American_film)" TargetMode="External"/><Relationship Id="rId391" Type="http://schemas.openxmlformats.org/officeDocument/2006/relationships/hyperlink" Target="https://www.boxofficemojo.com/year/world/2015/?ref_=bo_cso_table_4" TargetMode="External"/><Relationship Id="rId390" Type="http://schemas.openxmlformats.org/officeDocument/2006/relationships/hyperlink" Target="https://en.wikipedia.org/wiki/Armageddon_(1998_film)" TargetMode="External"/><Relationship Id="rId1" Type="http://schemas.openxmlformats.org/officeDocument/2006/relationships/hyperlink" Target="https://www.the-numbers.com/movie/Blair-Witch-Project-The" TargetMode="External"/><Relationship Id="rId2" Type="http://schemas.openxmlformats.org/officeDocument/2006/relationships/hyperlink" Target="https://en.wikipedia.org/wiki/Star_Wars:_The_Force_Awakens" TargetMode="External"/><Relationship Id="rId3" Type="http://schemas.openxmlformats.org/officeDocument/2006/relationships/hyperlink" Target="https://www.boxofficemojo.com/year/world/2021/?ref_=bo_cso_table_6" TargetMode="External"/><Relationship Id="rId149" Type="http://schemas.openxmlformats.org/officeDocument/2006/relationships/hyperlink" Target="https://www.boxofficemojo.com/year/world/2001/?ref_=bo_cso_table_69" TargetMode="External"/><Relationship Id="rId4" Type="http://schemas.openxmlformats.org/officeDocument/2006/relationships/hyperlink" Target="https://en.wikipedia.org/wiki/Spider-Man:_No_Way_Home" TargetMode="External"/><Relationship Id="rId148" Type="http://schemas.openxmlformats.org/officeDocument/2006/relationships/hyperlink" Target="https://en.wikipedia.org/wiki/Indiana_Jones_and_the_Kingdom_of_the_Crystal_Skull" TargetMode="External"/><Relationship Id="rId9" Type="http://schemas.openxmlformats.org/officeDocument/2006/relationships/hyperlink" Target="https://www.boxofficemojo.com/year/world/2018/?ref_=bo_cso_table_5" TargetMode="External"/><Relationship Id="rId143" Type="http://schemas.openxmlformats.org/officeDocument/2006/relationships/hyperlink" Target="https://www.boxofficemojo.com/year/world/2008/?ref_=bo_cso_table_182" TargetMode="External"/><Relationship Id="rId385" Type="http://schemas.openxmlformats.org/officeDocument/2006/relationships/hyperlink" Target="https://www.boxofficemojo.com/year/world/2013/?ref_=bo_cso_table_6" TargetMode="External"/><Relationship Id="rId142" Type="http://schemas.openxmlformats.org/officeDocument/2006/relationships/hyperlink" Target="https://en.wikipedia.org/wiki/Transformers_(film)" TargetMode="External"/><Relationship Id="rId384" Type="http://schemas.openxmlformats.org/officeDocument/2006/relationships/hyperlink" Target="https://en.wikipedia.org/wiki/The_Amazing_Spider-Man_2" TargetMode="External"/><Relationship Id="rId141" Type="http://schemas.openxmlformats.org/officeDocument/2006/relationships/hyperlink" Target="https://www.boxofficemojo.com/year/world/2007/?ref_=bo_cso_table_132" TargetMode="External"/><Relationship Id="rId383" Type="http://schemas.openxmlformats.org/officeDocument/2006/relationships/hyperlink" Target="https://www.boxofficemojo.com/year/world/2014/?ref_=bo_cso_table_133" TargetMode="External"/><Relationship Id="rId140" Type="http://schemas.openxmlformats.org/officeDocument/2006/relationships/hyperlink" Target="https://en.wikipedia.org/wiki/Jumanji:_The_Next_Level" TargetMode="External"/><Relationship Id="rId382" Type="http://schemas.openxmlformats.org/officeDocument/2006/relationships/hyperlink" Target="https://en.wikipedia.org/wiki/Terminator_2:_Judgment_Day" TargetMode="External"/><Relationship Id="rId5" Type="http://schemas.openxmlformats.org/officeDocument/2006/relationships/hyperlink" Target="https://www.boxofficemojo.com/chart/ww_top_lifetime_gross/?area=XWW&amp;offset=200" TargetMode="External"/><Relationship Id="rId147" Type="http://schemas.openxmlformats.org/officeDocument/2006/relationships/hyperlink" Target="https://www.boxofficemojo.com/year/world/2008/?ref_=bo_cso_table_101" TargetMode="External"/><Relationship Id="rId389" Type="http://schemas.openxmlformats.org/officeDocument/2006/relationships/hyperlink" Target="https://www.boxofficemojo.com/year/world/1998/?ref_=bo_cso_table_195" TargetMode="External"/><Relationship Id="rId6" Type="http://schemas.openxmlformats.org/officeDocument/2006/relationships/hyperlink" Target="https://www.boxofficemojo.com/year/world/2022/?ref_=bo_cso_table_11" TargetMode="External"/><Relationship Id="rId146" Type="http://schemas.openxmlformats.org/officeDocument/2006/relationships/hyperlink" Target="https://www.statista.com/statistics/323356/harry-potter-production-costs-box-office-revenue/" TargetMode="External"/><Relationship Id="rId388" Type="http://schemas.openxmlformats.org/officeDocument/2006/relationships/hyperlink" Target="https://en.wikipedia.org/wiki/The_Mummy_Returns" TargetMode="External"/><Relationship Id="rId7" Type="http://schemas.openxmlformats.org/officeDocument/2006/relationships/hyperlink" Target="https://www.imdb.com/title/tt1745960/" TargetMode="External"/><Relationship Id="rId145" Type="http://schemas.openxmlformats.org/officeDocument/2006/relationships/hyperlink" Target="https://www.boxofficemojo.com/year/world/2001/?ref_=bo_cso_table_48" TargetMode="External"/><Relationship Id="rId387" Type="http://schemas.openxmlformats.org/officeDocument/2006/relationships/hyperlink" Target="https://www.boxofficemojo.com/year/world/2001/?ref_=bo_cso_table_80" TargetMode="External"/><Relationship Id="rId8" Type="http://schemas.openxmlformats.org/officeDocument/2006/relationships/hyperlink" Target="https://www.boxofficemojo.com/year/world/2018/?ref_=bo_cso_table_14" TargetMode="External"/><Relationship Id="rId144" Type="http://schemas.openxmlformats.org/officeDocument/2006/relationships/hyperlink" Target="https://en.wikipedia.org/wiki/Iron_Man_(2008_film)" TargetMode="External"/><Relationship Id="rId386" Type="http://schemas.openxmlformats.org/officeDocument/2006/relationships/hyperlink" Target="https://en.wikipedia.org/wiki/World_War_Z_(film)" TargetMode="External"/><Relationship Id="rId381" Type="http://schemas.openxmlformats.org/officeDocument/2006/relationships/hyperlink" Target="https://www.boxofficemojo.com/year/world/1991/?ref_=bo_cso_table_22" TargetMode="External"/><Relationship Id="rId380" Type="http://schemas.openxmlformats.org/officeDocument/2006/relationships/hyperlink" Target="https://en.wikipedia.org/wiki/Austin_Powers:_The_Spy_Who_Shagged_Me" TargetMode="External"/><Relationship Id="rId139" Type="http://schemas.openxmlformats.org/officeDocument/2006/relationships/hyperlink" Target="https://www.boxofficemojo.com/year/world/2019/?ref_=bo_cso_table_95" TargetMode="External"/><Relationship Id="rId138" Type="http://schemas.openxmlformats.org/officeDocument/2006/relationships/hyperlink" Target="https://en.wikipedia.org/wiki/Shrek_the_Third" TargetMode="External"/><Relationship Id="rId137" Type="http://schemas.openxmlformats.org/officeDocument/2006/relationships/hyperlink" Target="https://www.boxofficemojo.com/year/world/2007/?ref_=bo_cso_table_93" TargetMode="External"/><Relationship Id="rId379" Type="http://schemas.openxmlformats.org/officeDocument/2006/relationships/hyperlink" Target="https://www.boxofficemojo.com/year/world/1999/?ref_=bo_cso_table_168" TargetMode="External"/><Relationship Id="rId132" Type="http://schemas.openxmlformats.org/officeDocument/2006/relationships/hyperlink" Target="https://www.boxofficemojo.com/year/world/2017/?ref_=bo_cso_table_134" TargetMode="External"/><Relationship Id="rId374" Type="http://schemas.openxmlformats.org/officeDocument/2006/relationships/hyperlink" Target="https://en.wikipedia.org/wiki/Ratatouille_(film)" TargetMode="External"/><Relationship Id="rId131" Type="http://schemas.openxmlformats.org/officeDocument/2006/relationships/hyperlink" Target="https://www.boxofficemojo.com/year/world/2016/?ref_=bo_cso_table_77" TargetMode="External"/><Relationship Id="rId373" Type="http://schemas.openxmlformats.org/officeDocument/2006/relationships/hyperlink" Target="https://www.boxofficemojo.com/year/world/2007/?ref_=bo_cso_table_165" TargetMode="External"/><Relationship Id="rId130" Type="http://schemas.openxmlformats.org/officeDocument/2006/relationships/hyperlink" Target="https://en.wikipedia.org/wiki/Forrest_Gump" TargetMode="External"/><Relationship Id="rId372" Type="http://schemas.openxmlformats.org/officeDocument/2006/relationships/hyperlink" Target="https://en.wikipedia.org/wiki/Charlie_and_the_Chocolate_Factory_(film)" TargetMode="External"/><Relationship Id="rId371" Type="http://schemas.openxmlformats.org/officeDocument/2006/relationships/hyperlink" Target="https://www.boxofficemojo.com/year/world/2005/?ref_=bo_cso_table_49" TargetMode="External"/><Relationship Id="rId136" Type="http://schemas.openxmlformats.org/officeDocument/2006/relationships/hyperlink" Target="https://www.boxofficemojo.com/year/world/2018/?ref_=bo_cso_table_104" TargetMode="External"/><Relationship Id="rId378" Type="http://schemas.openxmlformats.org/officeDocument/2006/relationships/hyperlink" Target="https://en.wikipedia.org/wiki/Bad_Boys_for_Life" TargetMode="External"/><Relationship Id="rId135" Type="http://schemas.openxmlformats.org/officeDocument/2006/relationships/hyperlink" Target="https://en.wikipedia.org/wiki/Suicide_Squad_(film)" TargetMode="External"/><Relationship Id="rId377" Type="http://schemas.openxmlformats.org/officeDocument/2006/relationships/hyperlink" Target="https://www.boxofficemojo.com/year/world/2020/?ref_=bo_cso_table_99" TargetMode="External"/><Relationship Id="rId134" Type="http://schemas.openxmlformats.org/officeDocument/2006/relationships/hyperlink" Target="https://www.boxofficemojo.com/year/world/2016/?ref_=bo_cso_table_119" TargetMode="External"/><Relationship Id="rId376" Type="http://schemas.openxmlformats.org/officeDocument/2006/relationships/hyperlink" Target="https://en.wikipedia.org/wiki/Thor:_The_Dark_World" TargetMode="External"/><Relationship Id="rId133" Type="http://schemas.openxmlformats.org/officeDocument/2006/relationships/hyperlink" Target="https://en.wikipedia.org/wiki/It_(2017_film)" TargetMode="External"/><Relationship Id="rId375" Type="http://schemas.openxmlformats.org/officeDocument/2006/relationships/hyperlink" Target="https://www.boxofficemojo.com/year/world/2013/?ref_=bo_cso_table_156" TargetMode="External"/><Relationship Id="rId172" Type="http://schemas.openxmlformats.org/officeDocument/2006/relationships/hyperlink" Target="https://en.wikipedia.org/wiki/The_Twilight_Saga:_Eclipse" TargetMode="External"/><Relationship Id="rId171" Type="http://schemas.openxmlformats.org/officeDocument/2006/relationships/hyperlink" Target="https://www.boxofficemojo.com/year/world/2010/?ref_=bo_cso_table_136" TargetMode="External"/><Relationship Id="rId170" Type="http://schemas.openxmlformats.org/officeDocument/2006/relationships/hyperlink" Target="https://www.statista.com/statistics/323356/harry-potter-production-costs-box-office-revenue/" TargetMode="External"/><Relationship Id="rId165" Type="http://schemas.openxmlformats.org/officeDocument/2006/relationships/hyperlink" Target="https://www.boxofficemojo.com/year/world/2012/?ref_=bo_cso_table_31" TargetMode="External"/><Relationship Id="rId164" Type="http://schemas.openxmlformats.org/officeDocument/2006/relationships/hyperlink" Target="https://en.wikipedia.org/wiki/Pirates_of_the_Caribbean:_The_Curse_of_the_Black_Pearl" TargetMode="External"/><Relationship Id="rId163" Type="http://schemas.openxmlformats.org/officeDocument/2006/relationships/hyperlink" Target="https://www.boxofficemojo.com/year/world/2003/?ref_=bo_cso_table_152" TargetMode="External"/><Relationship Id="rId162" Type="http://schemas.openxmlformats.org/officeDocument/2006/relationships/hyperlink" Target="https://en.wikipedia.org/wiki/Independence_Day_(1996_film)" TargetMode="External"/><Relationship Id="rId169" Type="http://schemas.openxmlformats.org/officeDocument/2006/relationships/hyperlink" Target="https://www.boxofficemojo.com/year/world/2009/?ref_=bo_cso_table_64" TargetMode="External"/><Relationship Id="rId168" Type="http://schemas.openxmlformats.org/officeDocument/2006/relationships/hyperlink" Target="https://en.wikipedia.org/wiki/The_Hobbit:_An_Unexpected_Journey" TargetMode="External"/><Relationship Id="rId167" Type="http://schemas.openxmlformats.org/officeDocument/2006/relationships/hyperlink" Target="https://www.boxofficemojo.com/year/world/2012/?ref_=bo_cso_table_49" TargetMode="External"/><Relationship Id="rId166" Type="http://schemas.openxmlformats.org/officeDocument/2006/relationships/hyperlink" Target="https://en.wikipedia.org/wiki/Skyfall" TargetMode="External"/><Relationship Id="rId161" Type="http://schemas.openxmlformats.org/officeDocument/2006/relationships/hyperlink" Target="https://www.boxofficemojo.com/year/world/1996/?ref_=bo_cso_table_91" TargetMode="External"/><Relationship Id="rId160" Type="http://schemas.openxmlformats.org/officeDocument/2006/relationships/hyperlink" Target="https://en.wikipedia.org/wiki/Return_of_the_Jedi" TargetMode="External"/><Relationship Id="rId159" Type="http://schemas.openxmlformats.org/officeDocument/2006/relationships/hyperlink" Target="https://www.boxofficemojo.com/year/world/1983/?ref_=bo_cso_table_48" TargetMode="External"/><Relationship Id="rId154" Type="http://schemas.openxmlformats.org/officeDocument/2006/relationships/hyperlink" Target="https://en.wikipedia.org/wiki/Iron_Man_2" TargetMode="External"/><Relationship Id="rId396" Type="http://schemas.openxmlformats.org/officeDocument/2006/relationships/hyperlink" Target="https://mint.intuit.com/blog/trends/the-top-ten-most-expensive-movies-ever-made-0313/" TargetMode="External"/><Relationship Id="rId153" Type="http://schemas.openxmlformats.org/officeDocument/2006/relationships/hyperlink" Target="https://www.boxofficemojo.com/year/world/2010/?ref_=bo_cso_table_164" TargetMode="External"/><Relationship Id="rId395" Type="http://schemas.openxmlformats.org/officeDocument/2006/relationships/hyperlink" Target="https://www.boxofficemojo.com/year/world/2010/?ref_=bo_cso_table_177" TargetMode="External"/><Relationship Id="rId152" Type="http://schemas.openxmlformats.org/officeDocument/2006/relationships/hyperlink" Target="https://en.wikipedia.org/wiki/Thor:_Ragnarok" TargetMode="External"/><Relationship Id="rId394" Type="http://schemas.openxmlformats.org/officeDocument/2006/relationships/hyperlink" Target="https://en.wikipedia.org/wiki/Ralph_Breaks_the_Internet" TargetMode="External"/><Relationship Id="rId151" Type="http://schemas.openxmlformats.org/officeDocument/2006/relationships/hyperlink" Target="https://www.boxofficemojo.com/year/world/2017/?ref_=bo_cso_table_84" TargetMode="External"/><Relationship Id="rId393" Type="http://schemas.openxmlformats.org/officeDocument/2006/relationships/hyperlink" Target="https://www.boxofficemojo.com/year/world/2018/?ref_=bo_cso_table_12" TargetMode="External"/><Relationship Id="rId158" Type="http://schemas.openxmlformats.org/officeDocument/2006/relationships/hyperlink" Target="https://www.google.com/search?q=pirate+caribbean+worlds+end+budget&amp;ei=DJ-MY7izG86P8gKKzpJQ&amp;ved=0ahUKEwi46Y6vh-D7AhXOh1wKHQqnBAoQ4dUDCA8&amp;uact=5&amp;oq=pirate+caribbean+worlds+end+budget&amp;gs_lcp=Cgxnd3Mtd2l6LXNlcnAQAzIHCCEQoAEQCjIICCEQFhAeEB06CggAEEcQ1gQQsAM6BggAEBYQHjoICAAQFhAeEAo6BQgAEIYDSgQIQRgASgQIRhgAUPcBWJwHYKUJaAFwAXgAgAFziAHcBJIBAzYuMZgBAKABAcgBCMABAQ&amp;sclient=gws-wiz-serp" TargetMode="External"/><Relationship Id="rId157" Type="http://schemas.openxmlformats.org/officeDocument/2006/relationships/hyperlink" Target="https://www.boxofficemojo.com/year/world/2007/?ref_=bo_cso_table_57" TargetMode="External"/><Relationship Id="rId399" Type="http://schemas.openxmlformats.org/officeDocument/2006/relationships/hyperlink" Target="https://en.wikipedia.org/wiki/Superman_Returns" TargetMode="External"/><Relationship Id="rId156" Type="http://schemas.openxmlformats.org/officeDocument/2006/relationships/hyperlink" Target="https://en.wikipedia.org/wiki/Star_Wars:_Episode_II_%E2%80%93_Attack_of_the_Clones" TargetMode="External"/><Relationship Id="rId398" Type="http://schemas.openxmlformats.org/officeDocument/2006/relationships/hyperlink" Target="https://www.boxofficemojo.com/year/world/2006/?ref_=bo_cso_table_140" TargetMode="External"/><Relationship Id="rId155" Type="http://schemas.openxmlformats.org/officeDocument/2006/relationships/hyperlink" Target="https://www.boxofficemojo.com/year/world/2002/?ref_=bo_cso_table_154" TargetMode="External"/><Relationship Id="rId397" Type="http://schemas.openxmlformats.org/officeDocument/2006/relationships/hyperlink" Target="https://www.boxofficemojo.com/year/world/2014/?ref_=bo_cso_table_16" TargetMode="External"/><Relationship Id="rId808" Type="http://schemas.openxmlformats.org/officeDocument/2006/relationships/hyperlink" Target="https://www.boxofficemojo.com/year/world/2008/?ref_=bo_cso_table_126" TargetMode="External"/><Relationship Id="rId807" Type="http://schemas.openxmlformats.org/officeDocument/2006/relationships/hyperlink" Target="https://en.wikipedia.org/wiki/The_Conjuring_2" TargetMode="External"/><Relationship Id="rId806" Type="http://schemas.openxmlformats.org/officeDocument/2006/relationships/hyperlink" Target="https://www.boxofficemojo.com/year/world/2016/?ref_=bo_cso_table_146" TargetMode="External"/><Relationship Id="rId805" Type="http://schemas.openxmlformats.org/officeDocument/2006/relationships/hyperlink" Target="https://en.wikipedia.org/wiki/Murder_on_the_Orient_Express_(2017_film)" TargetMode="External"/><Relationship Id="rId809" Type="http://schemas.openxmlformats.org/officeDocument/2006/relationships/hyperlink" Target="https://www.google.com/search?q=the+mummy+tomb+of+the+dragon+emperor+budget&amp;oq=the+mummy+tomb+of+the+dragon+emperor+budget&amp;aqs=chrome..69i57j0i390l3.4832j1j4&amp;sourceid=chrome&amp;ie=UTF-8" TargetMode="External"/><Relationship Id="rId800" Type="http://schemas.openxmlformats.org/officeDocument/2006/relationships/hyperlink" Target="https://www.boxofficemojo.com/year/world/2012/?ref_=bo_cso_table_119" TargetMode="External"/><Relationship Id="rId804" Type="http://schemas.openxmlformats.org/officeDocument/2006/relationships/hyperlink" Target="https://www.boxofficemojo.com/year/world/2017/?ref_=bo_cso_table_86" TargetMode="External"/><Relationship Id="rId803" Type="http://schemas.openxmlformats.org/officeDocument/2006/relationships/hyperlink" Target="https://www.indiewire.com/2019/11/roland-emmerich-independence-day-resurgence-1202187244/" TargetMode="External"/><Relationship Id="rId802" Type="http://schemas.openxmlformats.org/officeDocument/2006/relationships/hyperlink" Target="https://www.boxofficemojo.com/year/world/2016/?ref_=bo_cso_table_143" TargetMode="External"/><Relationship Id="rId801" Type="http://schemas.openxmlformats.org/officeDocument/2006/relationships/hyperlink" Target="https://en.wikipedia.org/wiki/The_Curious_Case_of_Benjamin_Button_(film)" TargetMode="External"/><Relationship Id="rId40" Type="http://schemas.openxmlformats.org/officeDocument/2006/relationships/hyperlink" Target="https://www.boxofficemojo.com/year/world/2004/?ref_=bo_cso_table_65" TargetMode="External"/><Relationship Id="rId42" Type="http://schemas.openxmlformats.org/officeDocument/2006/relationships/hyperlink" Target="https://www.boxofficemojo.com/year/world/1982/?ref_=bo_cso_table_98" TargetMode="External"/><Relationship Id="rId41" Type="http://schemas.openxmlformats.org/officeDocument/2006/relationships/hyperlink" Target="https://en.wikipedia.org/wiki/Shrek_2" TargetMode="External"/><Relationship Id="rId44" Type="http://schemas.openxmlformats.org/officeDocument/2006/relationships/hyperlink" Target="https://www.boxofficemojo.com/year/world/2019/?ref_=bo_cso_table_36" TargetMode="External"/><Relationship Id="rId43" Type="http://schemas.openxmlformats.org/officeDocument/2006/relationships/hyperlink" Target="https://en.wikipedia.org/wiki/E.T._the_Extra-Terrestrial" TargetMode="External"/><Relationship Id="rId46" Type="http://schemas.openxmlformats.org/officeDocument/2006/relationships/hyperlink" Target="https://www.boxofficemojo.com/year/world/2019/?ref_=bo_cso_table_28" TargetMode="External"/><Relationship Id="rId45" Type="http://schemas.openxmlformats.org/officeDocument/2006/relationships/hyperlink" Target="https://en.wikipedia.org/wiki/Toy_Story_4" TargetMode="External"/><Relationship Id="rId509" Type="http://schemas.openxmlformats.org/officeDocument/2006/relationships/hyperlink" Target="https://en.wikipedia.org/wiki/Crocodile_Dundee" TargetMode="External"/><Relationship Id="rId508" Type="http://schemas.openxmlformats.org/officeDocument/2006/relationships/hyperlink" Target="https://www.boxofficemojo.com/year/world/1986/?ref_=bo_cso_table_136" TargetMode="External"/><Relationship Id="rId503" Type="http://schemas.openxmlformats.org/officeDocument/2006/relationships/hyperlink" Target="https://en.wikipedia.org/wiki/Ice_Age_(2002_film)" TargetMode="External"/><Relationship Id="rId745" Type="http://schemas.openxmlformats.org/officeDocument/2006/relationships/hyperlink" Target="https://www.boxofficemojo.com/year/world/2015/?ref_=bo_cso_table_128" TargetMode="External"/><Relationship Id="rId502" Type="http://schemas.openxmlformats.org/officeDocument/2006/relationships/hyperlink" Target="https://www.boxofficemojo.com/year/world/2002/?ref_=bo_cso_table_155" TargetMode="External"/><Relationship Id="rId744" Type="http://schemas.openxmlformats.org/officeDocument/2006/relationships/hyperlink" Target="https://en.wikipedia.org/wiki/The_Devil_Wears_Prada_(film)" TargetMode="External"/><Relationship Id="rId501" Type="http://schemas.openxmlformats.org/officeDocument/2006/relationships/hyperlink" Target="https://en.wikipedia.org/wiki/There%27s_Something_About_Mary" TargetMode="External"/><Relationship Id="rId743" Type="http://schemas.openxmlformats.org/officeDocument/2006/relationships/hyperlink" Target="https://www.boxofficemojo.com/year/world/2006/?ref_=bo_cso_table_139" TargetMode="External"/><Relationship Id="rId500" Type="http://schemas.openxmlformats.org/officeDocument/2006/relationships/hyperlink" Target="https://www.boxofficemojo.com/year/world/1998/?ref_=bo_cso_table_178" TargetMode="External"/><Relationship Id="rId742" Type="http://schemas.openxmlformats.org/officeDocument/2006/relationships/hyperlink" Target="https://en.wikipedia.org/wiki/Life_of_Pi_(film)" TargetMode="External"/><Relationship Id="rId507" Type="http://schemas.openxmlformats.org/officeDocument/2006/relationships/hyperlink" Target="https://en.wikipedia.org/wiki/The_Boss_Baby" TargetMode="External"/><Relationship Id="rId749" Type="http://schemas.openxmlformats.org/officeDocument/2006/relationships/hyperlink" Target="https://www.imdb.com/title/tt0103855/" TargetMode="External"/><Relationship Id="rId506" Type="http://schemas.openxmlformats.org/officeDocument/2006/relationships/hyperlink" Target="https://www.boxofficemojo.com/year/world/2017/?ref_=bo_cso_table_14" TargetMode="External"/><Relationship Id="rId748" Type="http://schemas.openxmlformats.org/officeDocument/2006/relationships/hyperlink" Target="https://www.boxofficemojo.com/year/world/1992/?ref_=bo_cso_table_114" TargetMode="External"/><Relationship Id="rId505" Type="http://schemas.openxmlformats.org/officeDocument/2006/relationships/hyperlink" Target="https://en.wikipedia.org/wiki/The_Lego_Batman_Movie" TargetMode="External"/><Relationship Id="rId747" Type="http://schemas.openxmlformats.org/officeDocument/2006/relationships/hyperlink" Target="https://www.boxofficemojo.com/year/world/2013/?ref_=bo_cso_table_165" TargetMode="External"/><Relationship Id="rId504" Type="http://schemas.openxmlformats.org/officeDocument/2006/relationships/hyperlink" Target="https://www.boxofficemojo.com/year/world/2017/?ref_=bo_cso_table_167" TargetMode="External"/><Relationship Id="rId746" Type="http://schemas.openxmlformats.org/officeDocument/2006/relationships/hyperlink" Target="https://en.wikipedia.org/wiki/The_Good_Dinosaur" TargetMode="External"/><Relationship Id="rId48" Type="http://schemas.openxmlformats.org/officeDocument/2006/relationships/hyperlink" Target="https://www.boxofficemojo.com/year/world/2006/?ref_=bo_cso_table_38" TargetMode="External"/><Relationship Id="rId47" Type="http://schemas.openxmlformats.org/officeDocument/2006/relationships/hyperlink" Target="https://www.boxofficemojo.com/year/world/2013/?ref_=bo_cso_table_80" TargetMode="External"/><Relationship Id="rId49" Type="http://schemas.openxmlformats.org/officeDocument/2006/relationships/hyperlink" Target="https://en.wikipedia.org/wiki/Pirates_of_the_Caribbean:_Dead_Man%27s_Chest" TargetMode="External"/><Relationship Id="rId741" Type="http://schemas.openxmlformats.org/officeDocument/2006/relationships/hyperlink" Target="https://www.boxofficemojo.com/year/world/2012/?ref_=bo_cso_table_173" TargetMode="External"/><Relationship Id="rId740" Type="http://schemas.openxmlformats.org/officeDocument/2006/relationships/hyperlink" Target="https://en.wikipedia.org/wiki/Tomorrow_Never_Dies" TargetMode="External"/><Relationship Id="rId31" Type="http://schemas.openxmlformats.org/officeDocument/2006/relationships/hyperlink" Target="https://www.boxofficemojo.com/year/world/2016/?ref_=bo_cso_table_45" TargetMode="External"/><Relationship Id="rId30" Type="http://schemas.openxmlformats.org/officeDocument/2006/relationships/hyperlink" Target="https://www.boxofficemojo.com/year/world/2017/?ref_=bo_cso_table_18" TargetMode="External"/><Relationship Id="rId33" Type="http://schemas.openxmlformats.org/officeDocument/2006/relationships/hyperlink" Target="https://www.boxofficemojo.com/year/world/1999/?ref_=bo_cso_table_46" TargetMode="External"/><Relationship Id="rId32" Type="http://schemas.openxmlformats.org/officeDocument/2006/relationships/hyperlink" Target="https://www.boxofficemojo.com/year/world/2019/?ref_=bo_cso_table_12" TargetMode="External"/><Relationship Id="rId35" Type="http://schemas.openxmlformats.org/officeDocument/2006/relationships/hyperlink" Target="https://www.boxofficemojo.com/year/world/1977/?ref_=bo_cso_table_106" TargetMode="External"/><Relationship Id="rId34" Type="http://schemas.openxmlformats.org/officeDocument/2006/relationships/hyperlink" Target="https://en.wikipedia.org/wiki/Star_Wars:_Episode_I_%E2%80%93_The_Phantom_Menace" TargetMode="External"/><Relationship Id="rId739" Type="http://schemas.openxmlformats.org/officeDocument/2006/relationships/hyperlink" Target="https://www.boxofficemojo.com/year/world/1997/?ref_=bo_cso_table_126" TargetMode="External"/><Relationship Id="rId734" Type="http://schemas.openxmlformats.org/officeDocument/2006/relationships/hyperlink" Target="https://en.wikipedia.org/wiki/Prometheus_(2012_film)" TargetMode="External"/><Relationship Id="rId733" Type="http://schemas.openxmlformats.org/officeDocument/2006/relationships/hyperlink" Target="https://www.boxofficemojo.com/year/world/2012/?ref_=bo_cso_table_127" TargetMode="External"/><Relationship Id="rId732" Type="http://schemas.openxmlformats.org/officeDocument/2006/relationships/hyperlink" Target="https://en.wikipedia.org/wiki/The_Legend_of_Tarzan_(film)" TargetMode="External"/><Relationship Id="rId731" Type="http://schemas.openxmlformats.org/officeDocument/2006/relationships/hyperlink" Target="https://www.boxofficemojo.com/year/world/2016/?ref_=bo_cso_table_77" TargetMode="External"/><Relationship Id="rId738" Type="http://schemas.openxmlformats.org/officeDocument/2006/relationships/hyperlink" Target="https://en.wikipedia.org/wiki/Terminator_Salvation" TargetMode="External"/><Relationship Id="rId737" Type="http://schemas.openxmlformats.org/officeDocument/2006/relationships/hyperlink" Target="https://www.boxofficemojo.com/year/world/2009/?ref_=bo_cso_table_175" TargetMode="External"/><Relationship Id="rId736" Type="http://schemas.openxmlformats.org/officeDocument/2006/relationships/hyperlink" Target="https://en.wikipedia.org/wiki/Ocean%27s_Twelve" TargetMode="External"/><Relationship Id="rId735" Type="http://schemas.openxmlformats.org/officeDocument/2006/relationships/hyperlink" Target="https://www.boxofficemojo.com/year/world/2004/?ref_=bo_cso_table_192" TargetMode="External"/><Relationship Id="rId37" Type="http://schemas.openxmlformats.org/officeDocument/2006/relationships/hyperlink" Target="https://www.boxofficemojo.com/year/world/2015/?ref_=bo_cso_table_13" TargetMode="External"/><Relationship Id="rId36" Type="http://schemas.openxmlformats.org/officeDocument/2006/relationships/hyperlink" Target="https://www.statista.com/statistics/311356/star-wars-production-costs-box-office-revenue/" TargetMode="External"/><Relationship Id="rId39" Type="http://schemas.openxmlformats.org/officeDocument/2006/relationships/hyperlink" Target="https://en.wikipedia.org/wiki/The_Dark_Knight_Rises" TargetMode="External"/><Relationship Id="rId38" Type="http://schemas.openxmlformats.org/officeDocument/2006/relationships/hyperlink" Target="https://www.boxofficemojo.com/year/world/2012/?ref_=bo_cso_table_34" TargetMode="External"/><Relationship Id="rId730" Type="http://schemas.openxmlformats.org/officeDocument/2006/relationships/hyperlink" Target="https://en.wikipedia.org/wiki/Lucy_(2014_film)" TargetMode="External"/><Relationship Id="rId20" Type="http://schemas.openxmlformats.org/officeDocument/2006/relationships/hyperlink" Target="https://www.the-numbers.com/movie/Avatar-The-Way-of-Water-(2022)" TargetMode="External"/><Relationship Id="rId22" Type="http://schemas.openxmlformats.org/officeDocument/2006/relationships/hyperlink" Target="https://www.boxofficemojo.com/year/world/2019/?ref_=bo_cso_table_8" TargetMode="External"/><Relationship Id="rId21" Type="http://schemas.openxmlformats.org/officeDocument/2006/relationships/hyperlink" Target="https://variety.com/2022/film/news/avatar-2-budget-expensive-2-billion-turn-profit-1235438907/" TargetMode="External"/><Relationship Id="rId24" Type="http://schemas.openxmlformats.org/officeDocument/2006/relationships/hyperlink" Target="https://www.boxofficemojo.com/year/world/2008/?ref_=bo_cso_table_50" TargetMode="External"/><Relationship Id="rId23" Type="http://schemas.openxmlformats.org/officeDocument/2006/relationships/hyperlink" Target="https://en.wikipedia.org/wiki/The_Lion_King_(2019_film)" TargetMode="External"/><Relationship Id="rId525" Type="http://schemas.openxmlformats.org/officeDocument/2006/relationships/hyperlink" Target="https://www.boxofficemojo.com/year/world/2017/?ref_=bo_cso_table_97" TargetMode="External"/><Relationship Id="rId767" Type="http://schemas.openxmlformats.org/officeDocument/2006/relationships/hyperlink" Target="https://en.wikipedia.org/wiki/The_Nun_(2018_film)" TargetMode="External"/><Relationship Id="rId524" Type="http://schemas.openxmlformats.org/officeDocument/2006/relationships/hyperlink" Target="https://en.wikipedia.org/wiki/Rain_Man" TargetMode="External"/><Relationship Id="rId766" Type="http://schemas.openxmlformats.org/officeDocument/2006/relationships/hyperlink" Target="https://www.boxofficemojo.com/year/world/2018/?ref_=bo_cso_table_186" TargetMode="External"/><Relationship Id="rId523" Type="http://schemas.openxmlformats.org/officeDocument/2006/relationships/hyperlink" Target="https://www.boxofficemojo.com/year/world/1988/?ref_=bo_cso_table_81" TargetMode="External"/><Relationship Id="rId765" Type="http://schemas.openxmlformats.org/officeDocument/2006/relationships/hyperlink" Target="https://en.wikipedia.org/wiki/Now_You_See_Me_(film)" TargetMode="External"/><Relationship Id="rId522" Type="http://schemas.openxmlformats.org/officeDocument/2006/relationships/hyperlink" Target="https://en.wikipedia.org/wiki/Air_Force_One_(film)" TargetMode="External"/><Relationship Id="rId764" Type="http://schemas.openxmlformats.org/officeDocument/2006/relationships/hyperlink" Target="https://www.boxofficemojo.com/year/world/2013/?ref_=bo_cso_table_91" TargetMode="External"/><Relationship Id="rId529" Type="http://schemas.openxmlformats.org/officeDocument/2006/relationships/hyperlink" Target="https://www.boxofficemojo.com/year/world/2010/?ref_=bo_cso_table_134" TargetMode="External"/><Relationship Id="rId528" Type="http://schemas.openxmlformats.org/officeDocument/2006/relationships/hyperlink" Target="https://en.wikipedia.org/wiki/The_Matrix" TargetMode="External"/><Relationship Id="rId527" Type="http://schemas.openxmlformats.org/officeDocument/2006/relationships/hyperlink" Target="https://www.boxofficemojo.com/year/world/1999/?ref_=bo_cso_table_61" TargetMode="External"/><Relationship Id="rId769" Type="http://schemas.openxmlformats.org/officeDocument/2006/relationships/hyperlink" Target="https://www.imdb.com/title/tt0496806/" TargetMode="External"/><Relationship Id="rId526" Type="http://schemas.openxmlformats.org/officeDocument/2006/relationships/hyperlink" Target="https://en.wikipedia.org/wiki/Pirates_of_the_Caribbean:_Dead_Men_Tell_No_Tales" TargetMode="External"/><Relationship Id="rId768" Type="http://schemas.openxmlformats.org/officeDocument/2006/relationships/hyperlink" Target="https://www.boxofficemojo.com/year/world/2007/?ref_=bo_cso_table_169" TargetMode="External"/><Relationship Id="rId26" Type="http://schemas.openxmlformats.org/officeDocument/2006/relationships/hyperlink" Target="https://www.boxofficemojo.com/year/world/2016/?ref_=bo_cso_table_40" TargetMode="External"/><Relationship Id="rId25" Type="http://schemas.openxmlformats.org/officeDocument/2006/relationships/hyperlink" Target="https://en.wikipedia.org/wiki/The_Dark_Knight" TargetMode="External"/><Relationship Id="rId28" Type="http://schemas.openxmlformats.org/officeDocument/2006/relationships/hyperlink" Target="https://www.boxofficemojo.com/year/world/2019/?ref_=bo_cso_table_35" TargetMode="External"/><Relationship Id="rId27" Type="http://schemas.openxmlformats.org/officeDocument/2006/relationships/hyperlink" Target="https://collider.com/rogue-one-star-wars-story-imax-re-release-top-ten-all-time/" TargetMode="External"/><Relationship Id="rId521" Type="http://schemas.openxmlformats.org/officeDocument/2006/relationships/hyperlink" Target="https://www.boxofficemojo.com/year/world/1997/?ref_=bo_cso_table_160" TargetMode="External"/><Relationship Id="rId763" Type="http://schemas.openxmlformats.org/officeDocument/2006/relationships/hyperlink" Target="https://en.wikipedia.org/wiki/Basic_Instinct" TargetMode="External"/><Relationship Id="rId29" Type="http://schemas.openxmlformats.org/officeDocument/2006/relationships/hyperlink" Target="https://en.wikipedia.org/wiki/Star_Wars:_The_Rise_of_Skywalker" TargetMode="External"/><Relationship Id="rId520" Type="http://schemas.openxmlformats.org/officeDocument/2006/relationships/hyperlink" Target="https://www.imdb.com/title/tt5433138/" TargetMode="External"/><Relationship Id="rId762" Type="http://schemas.openxmlformats.org/officeDocument/2006/relationships/hyperlink" Target="https://www.boxofficemojo.com/year/world/1992/?ref_=bo_cso_table_85" TargetMode="External"/><Relationship Id="rId761" Type="http://schemas.openxmlformats.org/officeDocument/2006/relationships/hyperlink" Target="https://en.wikipedia.org/wiki/Back_to_the_Future_Part_II" TargetMode="External"/><Relationship Id="rId760" Type="http://schemas.openxmlformats.org/officeDocument/2006/relationships/hyperlink" Target="https://www.boxofficemojo.com/year/world/1989/?ref_=bo_cso_table_127" TargetMode="External"/><Relationship Id="rId11" Type="http://schemas.openxmlformats.org/officeDocument/2006/relationships/hyperlink" Target="https://www.boxofficemojo.com/year/world/2015/?ref_=bo_cso_table_7" TargetMode="External"/><Relationship Id="rId10" Type="http://schemas.openxmlformats.org/officeDocument/2006/relationships/hyperlink" Target="https://www.cbc.ca/radio/q/blog/titanic-anniversary-20-fascinating-facts-about-the-epic-blockbuster-that-almost-sank-1.4381455" TargetMode="External"/><Relationship Id="rId13" Type="http://schemas.openxmlformats.org/officeDocument/2006/relationships/hyperlink" Target="https://www.boxofficemojo.com/year/world/2012/?ref_=bo_cso_table_9" TargetMode="External"/><Relationship Id="rId12" Type="http://schemas.openxmlformats.org/officeDocument/2006/relationships/hyperlink" Target="https://www.google.com/search?q=jurassic+world+budget&amp;oq=jurassic+world+budget&amp;aqs=chrome..69i57j0i512l3j0i22i30l6.3116j1j4&amp;sourceid=chrome&amp;ie=UTF-8" TargetMode="External"/><Relationship Id="rId519" Type="http://schemas.openxmlformats.org/officeDocument/2006/relationships/hyperlink" Target="https://www.boxofficemojo.com/year/world/2021/?ref_=bo_cso_table_126" TargetMode="External"/><Relationship Id="rId514" Type="http://schemas.openxmlformats.org/officeDocument/2006/relationships/hyperlink" Target="https://en.wikipedia.org/wiki/Apollo_13_(film)" TargetMode="External"/><Relationship Id="rId756" Type="http://schemas.openxmlformats.org/officeDocument/2006/relationships/hyperlink" Target="https://www.boxofficemojo.com/year/world/2009/?ref_=bo_cso_table_150" TargetMode="External"/><Relationship Id="rId513" Type="http://schemas.openxmlformats.org/officeDocument/2006/relationships/hyperlink" Target="https://www.boxofficemojo.com/year/world/1995/?ref_=bo_cso_table_80" TargetMode="External"/><Relationship Id="rId755" Type="http://schemas.openxmlformats.org/officeDocument/2006/relationships/hyperlink" Target="https://en.wikipedia.org/wiki/Mamma_Mia!_Here_We_Go_Again" TargetMode="External"/><Relationship Id="rId512" Type="http://schemas.openxmlformats.org/officeDocument/2006/relationships/hyperlink" Target="https://www.boxofficemojo.com/year/world/2019/?ref_=bo_cso_table_112" TargetMode="External"/><Relationship Id="rId754" Type="http://schemas.openxmlformats.org/officeDocument/2006/relationships/hyperlink" Target="https://www.boxofficemojo.com/year/world/2018/?ref_=bo_cso_table_130" TargetMode="External"/><Relationship Id="rId511" Type="http://schemas.openxmlformats.org/officeDocument/2006/relationships/hyperlink" Target="https://en.wikipedia.org/wiki/The_Greatest_Showman" TargetMode="External"/><Relationship Id="rId753" Type="http://schemas.openxmlformats.org/officeDocument/2006/relationships/hyperlink" Target="https://en.wikipedia.org/wiki/Speed_(1994_film)" TargetMode="External"/><Relationship Id="rId518" Type="http://schemas.openxmlformats.org/officeDocument/2006/relationships/hyperlink" Target="https://en.wikipedia.org/wiki/National_Treasure_(film)" TargetMode="External"/><Relationship Id="rId517" Type="http://schemas.openxmlformats.org/officeDocument/2006/relationships/hyperlink" Target="https://www.boxofficemojo.com/year/world/2004/?ref_=bo_cso_table_102" TargetMode="External"/><Relationship Id="rId759" Type="http://schemas.openxmlformats.org/officeDocument/2006/relationships/hyperlink" Target="https://en.wikipedia.org/wiki/The_Mask_(1994_film)" TargetMode="External"/><Relationship Id="rId516" Type="http://schemas.openxmlformats.org/officeDocument/2006/relationships/hyperlink" Target="https://en.wikipedia.org/wiki/Home_Alone_2:_Lost_in_New_York" TargetMode="External"/><Relationship Id="rId758" Type="http://schemas.openxmlformats.org/officeDocument/2006/relationships/hyperlink" Target="https://www.boxofficemojo.com/year/world/1994/?ref_=bo_cso_table_93" TargetMode="External"/><Relationship Id="rId515" Type="http://schemas.openxmlformats.org/officeDocument/2006/relationships/hyperlink" Target="https://www.boxofficemojo.com/year/world/1992/?ref_=bo_cso_table_200" TargetMode="External"/><Relationship Id="rId757" Type="http://schemas.openxmlformats.org/officeDocument/2006/relationships/hyperlink" Target="https://en.wikipedia.org/wiki/Inglourious_Basterds" TargetMode="External"/><Relationship Id="rId15" Type="http://schemas.openxmlformats.org/officeDocument/2006/relationships/hyperlink" Target="https://www.boxofficemojo.com/year/world/2017/?ref_=bo_cso_table_16" TargetMode="External"/><Relationship Id="rId14" Type="http://schemas.openxmlformats.org/officeDocument/2006/relationships/hyperlink" Target="https://en.wikipedia.org/wiki/The_Avengers_(2012_film)" TargetMode="External"/><Relationship Id="rId17" Type="http://schemas.openxmlformats.org/officeDocument/2006/relationships/hyperlink" Target="https://www.boxofficemojo.com/year/world/2018/?ref_=bo_cso_table_20" TargetMode="External"/><Relationship Id="rId16" Type="http://schemas.openxmlformats.org/officeDocument/2006/relationships/hyperlink" Target="https://en.wikipedia.org/wiki/Star_Wars:_The_Last_Jedi" TargetMode="External"/><Relationship Id="rId19" Type="http://schemas.openxmlformats.org/officeDocument/2006/relationships/hyperlink" Target="https://www.boxofficemojo.com/year/world/2022/?ref_=bo_cso_table_162" TargetMode="External"/><Relationship Id="rId510" Type="http://schemas.openxmlformats.org/officeDocument/2006/relationships/hyperlink" Target="https://www.boxofficemojo.com/year/world/2017/?ref_=bo_cso_table_88" TargetMode="External"/><Relationship Id="rId752" Type="http://schemas.openxmlformats.org/officeDocument/2006/relationships/hyperlink" Target="https://www.boxofficemojo.com/year/world/1994/?ref_=bo_cso_table_95" TargetMode="External"/><Relationship Id="rId18" Type="http://schemas.openxmlformats.org/officeDocument/2006/relationships/hyperlink" Target="https://en.wikipedia.org/wiki/Incredibles_2" TargetMode="External"/><Relationship Id="rId751" Type="http://schemas.openxmlformats.org/officeDocument/2006/relationships/hyperlink" Target="https://www.pagalmovie.in/2021/10/free-guy-budget-box-office-hit-or-flop-cast-crew-story-wiki.html" TargetMode="External"/><Relationship Id="rId750" Type="http://schemas.openxmlformats.org/officeDocument/2006/relationships/hyperlink" Target="https://www.boxofficemojo.com/year/world/2021/?ref_=bo_cso_table_129" TargetMode="External"/><Relationship Id="rId84" Type="http://schemas.openxmlformats.org/officeDocument/2006/relationships/hyperlink" Target="https://en.wikipedia.org/wiki/The_Lord_of_the_Rings:_The_Return_of_the_King" TargetMode="External"/><Relationship Id="rId83" Type="http://schemas.openxmlformats.org/officeDocument/2006/relationships/hyperlink" Target="https://www.boxofficemojo.com/year/world/2003/?ref_=bo_cso_table_26" TargetMode="External"/><Relationship Id="rId86" Type="http://schemas.openxmlformats.org/officeDocument/2006/relationships/hyperlink" Target="https://www.google.com/search?q=jurassic+world+dominion+budget&amp;oq=jurassic+world+dominion+budget&amp;aqs=chrome..69i57j0i512l3j0i22i30l4j0i390l2.4375j0j4&amp;sourceid=chrome&amp;ie=UTF-8" TargetMode="External"/><Relationship Id="rId85" Type="http://schemas.openxmlformats.org/officeDocument/2006/relationships/hyperlink" Target="https://www.boxofficemojo.com/year/world/2022/?ref_=bo_cso_table_51" TargetMode="External"/><Relationship Id="rId88" Type="http://schemas.openxmlformats.org/officeDocument/2006/relationships/hyperlink" Target="https://en.wikipedia.org/wiki/Spider-Man_2" TargetMode="External"/><Relationship Id="rId87" Type="http://schemas.openxmlformats.org/officeDocument/2006/relationships/hyperlink" Target="https://www.boxofficemojo.com/year/world/2004/?ref_=bo_cso_table_102" TargetMode="External"/><Relationship Id="rId89" Type="http://schemas.openxmlformats.org/officeDocument/2006/relationships/hyperlink" Target="https://www.boxofficemojo.com/year/world/2004/?ref_=bo_cso_table_171" TargetMode="External"/><Relationship Id="rId709" Type="http://schemas.openxmlformats.org/officeDocument/2006/relationships/hyperlink" Target="https://en.wikipedia.org/wiki/Minority_Report_(film)" TargetMode="External"/><Relationship Id="rId708" Type="http://schemas.openxmlformats.org/officeDocument/2006/relationships/hyperlink" Target="https://www.boxofficemojo.com/year/world/2002/?ref_=bo_cso_table_74" TargetMode="External"/><Relationship Id="rId707" Type="http://schemas.openxmlformats.org/officeDocument/2006/relationships/hyperlink" Target="https://en.wikipedia.org/wiki/The_Wolverine_(film)" TargetMode="External"/><Relationship Id="rId706" Type="http://schemas.openxmlformats.org/officeDocument/2006/relationships/hyperlink" Target="https://www.boxofficemojo.com/year/world/2013/?ref_=bo_cso_table_110" TargetMode="External"/><Relationship Id="rId80" Type="http://schemas.openxmlformats.org/officeDocument/2006/relationships/hyperlink" Target="https://en.wikipedia.org/wiki/Finding_Nemo" TargetMode="External"/><Relationship Id="rId82" Type="http://schemas.openxmlformats.org/officeDocument/2006/relationships/hyperlink" Target="https://en.wikipedia.org/wiki/Star_Wars:_Episode_III_%E2%80%93_Revenge_of_the_Sith" TargetMode="External"/><Relationship Id="rId81" Type="http://schemas.openxmlformats.org/officeDocument/2006/relationships/hyperlink" Target="https://www.boxofficemojo.com/year/world/2005/?ref_=bo_cso_table_79" TargetMode="External"/><Relationship Id="rId701" Type="http://schemas.openxmlformats.org/officeDocument/2006/relationships/hyperlink" Target="https://www.boxofficemojo.com/year/world/2004/?ref_=bo_cso_table_29" TargetMode="External"/><Relationship Id="rId700" Type="http://schemas.openxmlformats.org/officeDocument/2006/relationships/hyperlink" Target="https://en.wikipedia.org/wiki/Mission:_Impossible_III" TargetMode="External"/><Relationship Id="rId705" Type="http://schemas.openxmlformats.org/officeDocument/2006/relationships/hyperlink" Target="https://en.wikipedia.org/wiki/Alvin_and_the_Chipmunks:_Chipwrecked" TargetMode="External"/><Relationship Id="rId704" Type="http://schemas.openxmlformats.org/officeDocument/2006/relationships/hyperlink" Target="https://www.boxofficemojo.com/year/world/2011/?ref_=bo_cso_table_109" TargetMode="External"/><Relationship Id="rId703" Type="http://schemas.openxmlformats.org/officeDocument/2006/relationships/hyperlink" Target="https://www.boxofficemojo.com/year/world/2009/?ref_=bo_cso_table_39" TargetMode="External"/><Relationship Id="rId702" Type="http://schemas.openxmlformats.org/officeDocument/2006/relationships/hyperlink" Target="https://en.wikipedia.org/wiki/Troy_(film)" TargetMode="External"/><Relationship Id="rId73" Type="http://schemas.openxmlformats.org/officeDocument/2006/relationships/hyperlink" Target="https://www.boxofficemojo.com/year/world/2013/?ref_=bo_cso_table_19" TargetMode="External"/><Relationship Id="rId72" Type="http://schemas.openxmlformats.org/officeDocument/2006/relationships/hyperlink" Target="https://en.wikipedia.org/wiki/Transformers:_Revenge_of_the_Fallen" TargetMode="External"/><Relationship Id="rId75" Type="http://schemas.openxmlformats.org/officeDocument/2006/relationships/hyperlink" Target="https://en.wikipedia.org/wiki/Spider-Man:_Far_From_Home" TargetMode="External"/><Relationship Id="rId74" Type="http://schemas.openxmlformats.org/officeDocument/2006/relationships/hyperlink" Target="https://www.boxofficemojo.com/year/world/2019/?ref_=bo_cso_table_27" TargetMode="External"/><Relationship Id="rId77" Type="http://schemas.openxmlformats.org/officeDocument/2006/relationships/hyperlink" Target="https://www.boxofficemojo.com/year/world/2011/?ref_=bo_cso_table_15" TargetMode="External"/><Relationship Id="rId76" Type="http://schemas.openxmlformats.org/officeDocument/2006/relationships/hyperlink" Target="https://www.boxofficemojo.com/year/world/2017/?ref_=bo_cso_table_81" TargetMode="External"/><Relationship Id="rId79" Type="http://schemas.openxmlformats.org/officeDocument/2006/relationships/hyperlink" Target="https://www.boxofficemojo.com/year/world/2003/?ref_=bo_cso_table_62" TargetMode="External"/><Relationship Id="rId78" Type="http://schemas.openxmlformats.org/officeDocument/2006/relationships/hyperlink" Target="https://en.wikipedia.org/wiki/Harry_Potter_and_the_Deathly_Hallows_%E2%80%93_Part_2" TargetMode="External"/><Relationship Id="rId71" Type="http://schemas.openxmlformats.org/officeDocument/2006/relationships/hyperlink" Target="https://www.boxofficemojo.com/year/world/2009/?ref_=bo_cso_table_87" TargetMode="External"/><Relationship Id="rId70" Type="http://schemas.openxmlformats.org/officeDocument/2006/relationships/hyperlink" Target="https://en.wikipedia.org/wiki/Jurassic_Park_(film)" TargetMode="External"/><Relationship Id="rId62" Type="http://schemas.openxmlformats.org/officeDocument/2006/relationships/hyperlink" Target="https://www.boxofficemojo.com/year/world/2016/?ref_=bo_cso_table_24" TargetMode="External"/><Relationship Id="rId61" Type="http://schemas.openxmlformats.org/officeDocument/2006/relationships/hyperlink" Target="https://en.wikipedia.org/wiki/Iron_Man_3" TargetMode="External"/><Relationship Id="rId64" Type="http://schemas.openxmlformats.org/officeDocument/2006/relationships/hyperlink" Target="https://en.wikipedia.org/wiki/The_Hunger_Games_(film)" TargetMode="External"/><Relationship Id="rId63" Type="http://schemas.openxmlformats.org/officeDocument/2006/relationships/hyperlink" Target="https://www.boxofficemojo.com/year/world/2012/?ref_=bo_cso_table_138" TargetMode="External"/><Relationship Id="rId66" Type="http://schemas.openxmlformats.org/officeDocument/2006/relationships/hyperlink" Target="https://en.wikipedia.org/wiki/Spider-Man_(2002_film)" TargetMode="External"/><Relationship Id="rId65" Type="http://schemas.openxmlformats.org/officeDocument/2006/relationships/hyperlink" Target="https://www.boxofficemojo.com/year/world/2002/?ref_=bo_cso_table_88" TargetMode="External"/><Relationship Id="rId68" Type="http://schemas.openxmlformats.org/officeDocument/2006/relationships/hyperlink" Target="https://www.imdb.com/title/tt2283362/" TargetMode="External"/><Relationship Id="rId67" Type="http://schemas.openxmlformats.org/officeDocument/2006/relationships/hyperlink" Target="https://www.boxofficemojo.com/year/world/2017/?ref_=bo_cso_table_55" TargetMode="External"/><Relationship Id="rId729" Type="http://schemas.openxmlformats.org/officeDocument/2006/relationships/hyperlink" Target="https://www.boxofficemojo.com/year/world/2014/?ref_=bo_cso_table_57" TargetMode="External"/><Relationship Id="rId728" Type="http://schemas.openxmlformats.org/officeDocument/2006/relationships/hyperlink" Target="https://en.wikipedia.org/wiki/The_World_Is_Not_Enough" TargetMode="External"/><Relationship Id="rId60" Type="http://schemas.openxmlformats.org/officeDocument/2006/relationships/hyperlink" Target="https://www.boxofficemojo.com/year/world/2013/?ref_=bo_cso_table_22" TargetMode="External"/><Relationship Id="rId723" Type="http://schemas.openxmlformats.org/officeDocument/2006/relationships/hyperlink" Target="https://www.boxofficemojo.com/year/world/2008/?ref_=bo_cso_table_118" TargetMode="External"/><Relationship Id="rId722" Type="http://schemas.openxmlformats.org/officeDocument/2006/relationships/hyperlink" Target="https://www.boxofficemojo.com/year/world/2007/?ref_=bo_cso_table_113" TargetMode="External"/><Relationship Id="rId721" Type="http://schemas.openxmlformats.org/officeDocument/2006/relationships/hyperlink" Target="https://en.wikipedia.org/wiki/Kingsman:_The_Secret_Service" TargetMode="External"/><Relationship Id="rId720" Type="http://schemas.openxmlformats.org/officeDocument/2006/relationships/hyperlink" Target="https://www.boxofficemojo.com/year/world/2015/?ref_=bo_cso_table_111" TargetMode="External"/><Relationship Id="rId727" Type="http://schemas.openxmlformats.org/officeDocument/2006/relationships/hyperlink" Target="https://www.boxofficemojo.com/year/world/1999/?ref_=bo_cso_table_195" TargetMode="External"/><Relationship Id="rId726" Type="http://schemas.openxmlformats.org/officeDocument/2006/relationships/hyperlink" Target="https://www.google.com/search?q=bumblebee+movie+budget&amp;oq=bumblebee+movie+budget&amp;aqs=chrome..69i57j0i390l3.3975j0j4&amp;sourceid=chrome&amp;ie=UTF-8" TargetMode="External"/><Relationship Id="rId725" Type="http://schemas.openxmlformats.org/officeDocument/2006/relationships/hyperlink" Target="https://www.boxofficemojo.com/year/world/2018/?ref_=bo_cso_table_59" TargetMode="External"/><Relationship Id="rId724" Type="http://schemas.openxmlformats.org/officeDocument/2006/relationships/hyperlink" Target="https://en.wikipedia.org/wiki/The_Curious_Case_of_Benjamin_Button_(film)" TargetMode="External"/><Relationship Id="rId69" Type="http://schemas.openxmlformats.org/officeDocument/2006/relationships/hyperlink" Target="https://www.boxofficemojo.com/year/world/1993/?ref_=bo_cso_table_30" TargetMode="External"/><Relationship Id="rId51" Type="http://schemas.openxmlformats.org/officeDocument/2006/relationships/hyperlink" Target="https://en.wikipedia.org/wiki/The_Lion_King" TargetMode="External"/><Relationship Id="rId50" Type="http://schemas.openxmlformats.org/officeDocument/2006/relationships/hyperlink" Target="https://www.boxofficemojo.com/year/world/1994/?ref_=bo_cso_table_39" TargetMode="External"/><Relationship Id="rId53" Type="http://schemas.openxmlformats.org/officeDocument/2006/relationships/hyperlink" Target="https://en.wikipedia.org/wiki/Jurassic_World:_Fallen_Kingdom" TargetMode="External"/><Relationship Id="rId52" Type="http://schemas.openxmlformats.org/officeDocument/2006/relationships/hyperlink" Target="https://www.boxofficemojo.com/year/world/2018/?ref_=bo_cso_table_17" TargetMode="External"/><Relationship Id="rId55" Type="http://schemas.openxmlformats.org/officeDocument/2006/relationships/hyperlink" Target="https://en.wikipedia.org/wiki/Toy_Story_3" TargetMode="External"/><Relationship Id="rId54" Type="http://schemas.openxmlformats.org/officeDocument/2006/relationships/hyperlink" Target="https://www.boxofficemojo.com/year/world/2010/?ref_=bo_cso_table_37" TargetMode="External"/><Relationship Id="rId57" Type="http://schemas.openxmlformats.org/officeDocument/2006/relationships/hyperlink" Target="https://www.google.com/search?q=wonder+woman+budget&amp;oq=wonder+woman+budget&amp;aqs=chrome..69i57j0i512j0i22i30l8.2184j0j4&amp;sourceid=chrome&amp;ie=UTF-8" TargetMode="External"/><Relationship Id="rId56" Type="http://schemas.openxmlformats.org/officeDocument/2006/relationships/hyperlink" Target="https://www.boxofficemojo.com/year/world/2017/?ref_=bo_cso_table_89" TargetMode="External"/><Relationship Id="rId719" Type="http://schemas.openxmlformats.org/officeDocument/2006/relationships/hyperlink" Target="https://en.wikipedia.org/wiki/American_Beauty_(1999_film)" TargetMode="External"/><Relationship Id="rId718" Type="http://schemas.openxmlformats.org/officeDocument/2006/relationships/hyperlink" Target="https://www.boxofficemojo.com/year/world/1999/?ref_=bo_cso_table_78" TargetMode="External"/><Relationship Id="rId717" Type="http://schemas.openxmlformats.org/officeDocument/2006/relationships/hyperlink" Target="https://www.imdb.com/title/tt3371366/" TargetMode="External"/><Relationship Id="rId712" Type="http://schemas.openxmlformats.org/officeDocument/2006/relationships/hyperlink" Target="https://www.boxofficemojo.com/year/world/2014/?ref_=bo_cso_table_28" TargetMode="External"/><Relationship Id="rId711" Type="http://schemas.openxmlformats.org/officeDocument/2006/relationships/hyperlink" Target="https://en.wikipedia.org/wiki/The_Last_Airbender_(2010_film)" TargetMode="External"/><Relationship Id="rId710" Type="http://schemas.openxmlformats.org/officeDocument/2006/relationships/hyperlink" Target="https://www.boxofficemojo.com/year/world/2010/?ref_=bo_cso_table_155" TargetMode="External"/><Relationship Id="rId716" Type="http://schemas.openxmlformats.org/officeDocument/2006/relationships/hyperlink" Target="https://www.boxofficemojo.com/year/world/2017/?ref_=bo_cso_table_174" TargetMode="External"/><Relationship Id="rId715" Type="http://schemas.openxmlformats.org/officeDocument/2006/relationships/hyperlink" Target="https://en.wikipedia.org/wiki/The_Flintstones_(film)" TargetMode="External"/><Relationship Id="rId714" Type="http://schemas.openxmlformats.org/officeDocument/2006/relationships/hyperlink" Target="https://www.boxofficemojo.com/year/world/1994/?ref_=bo_cso_table_111" TargetMode="External"/><Relationship Id="rId713" Type="http://schemas.openxmlformats.org/officeDocument/2006/relationships/hyperlink" Target="https://en.wikipedia.org/wiki/Rio_2" TargetMode="External"/><Relationship Id="rId59" Type="http://schemas.openxmlformats.org/officeDocument/2006/relationships/hyperlink" Target="https://en.wikipedia.org/wiki/Doctor_Strange_in_the_Multiverse_of_Madness" TargetMode="External"/><Relationship Id="rId58" Type="http://schemas.openxmlformats.org/officeDocument/2006/relationships/hyperlink" Target="https://www.boxofficemojo.com/year/world/2022/?ref_=bo_cso_table_59" TargetMode="External"/><Relationship Id="rId590" Type="http://schemas.openxmlformats.org/officeDocument/2006/relationships/hyperlink" Target="https://www.boxofficemojo.com/year/world/2019/?ref_=bo_cso_table_93" TargetMode="External"/><Relationship Id="rId107" Type="http://schemas.openxmlformats.org/officeDocument/2006/relationships/hyperlink" Target="https://www.boxofficemojo.com/year/world/2011/?ref_=bo_cso_table_29" TargetMode="External"/><Relationship Id="rId349" Type="http://schemas.openxmlformats.org/officeDocument/2006/relationships/hyperlink" Target="https://www.boxofficemojo.com/year/world/2012/?ref_=bo_cso_table_99" TargetMode="External"/><Relationship Id="rId106" Type="http://schemas.openxmlformats.org/officeDocument/2006/relationships/hyperlink" Target="https://www.boxofficemojo.com/year/world/2015/?ref_=bo_cso_table_10" TargetMode="External"/><Relationship Id="rId348" Type="http://schemas.openxmlformats.org/officeDocument/2006/relationships/hyperlink" Target="https://www.google.com/search?q=x-men+united+budget&amp;oq=x-men+united+budget&amp;aqs=chrome..69i57j0i22i30i625j0i390l5.4951j0j4&amp;sourceid=chrome&amp;ie=UTF-8" TargetMode="External"/><Relationship Id="rId105" Type="http://schemas.openxmlformats.org/officeDocument/2006/relationships/hyperlink" Target="https://www.boxofficemojo.com/year/world/2019/?ref_=bo_cso_table_41" TargetMode="External"/><Relationship Id="rId347" Type="http://schemas.openxmlformats.org/officeDocument/2006/relationships/hyperlink" Target="https://www.boxofficemojo.com/year/world/2003/?ref_=bo_cso_table_121" TargetMode="External"/><Relationship Id="rId589" Type="http://schemas.openxmlformats.org/officeDocument/2006/relationships/hyperlink" Target="https://www.nytimes.com/2020/01/12/movies/1917-box-office-no-1.html" TargetMode="External"/><Relationship Id="rId104" Type="http://schemas.openxmlformats.org/officeDocument/2006/relationships/hyperlink" Target="https://en.wikipedia.org/wiki/Inside_Out_(2015_film)" TargetMode="External"/><Relationship Id="rId346" Type="http://schemas.openxmlformats.org/officeDocument/2006/relationships/hyperlink" Target="https://www.boxofficemojo.com/year/world/2018/?ref_=bo_cso_table_87" TargetMode="External"/><Relationship Id="rId588" Type="http://schemas.openxmlformats.org/officeDocument/2006/relationships/hyperlink" Target="https://www.boxofficemojo.com/year/world/2019/?ref_=bo_cso_table_150" TargetMode="External"/><Relationship Id="rId109" Type="http://schemas.openxmlformats.org/officeDocument/2006/relationships/hyperlink" Target="https://www.boxofficemojo.com/year/world/2014/?ref_=bo_cso_table_198" TargetMode="External"/><Relationship Id="rId108" Type="http://schemas.openxmlformats.org/officeDocument/2006/relationships/hyperlink" Target="https://en.wikipedia.org/wiki/Captain_Marvel_(film)" TargetMode="External"/><Relationship Id="rId341" Type="http://schemas.openxmlformats.org/officeDocument/2006/relationships/hyperlink" Target="https://en.wikipedia.org/wiki/Madagascar_3:_Europe%27s_Most_Wanted" TargetMode="External"/><Relationship Id="rId583" Type="http://schemas.openxmlformats.org/officeDocument/2006/relationships/hyperlink" Target="https://www.boxofficemojo.com/year/world/2021/?ref_=bo_cso_table_107" TargetMode="External"/><Relationship Id="rId340" Type="http://schemas.openxmlformats.org/officeDocument/2006/relationships/hyperlink" Target="https://www.boxofficemojo.com/year/world/2012/?ref_=bo_cso_table_118" TargetMode="External"/><Relationship Id="rId582" Type="http://schemas.openxmlformats.org/officeDocument/2006/relationships/hyperlink" Target="https://en.wikipedia.org/wiki/Die_Another_Day" TargetMode="External"/><Relationship Id="rId581" Type="http://schemas.openxmlformats.org/officeDocument/2006/relationships/hyperlink" Target="https://www.boxofficemojo.com/year/world/2002/?ref_=bo_cso_table_92" TargetMode="External"/><Relationship Id="rId580" Type="http://schemas.openxmlformats.org/officeDocument/2006/relationships/hyperlink" Target="https://www.boxofficemojo.com/year/world/2019/?ref_=bo_cso_table_17" TargetMode="External"/><Relationship Id="rId103" Type="http://schemas.openxmlformats.org/officeDocument/2006/relationships/hyperlink" Target="https://www.boxofficemojo.com/year/world/2015/?ref_=bo_cso_table_82" TargetMode="External"/><Relationship Id="rId345" Type="http://schemas.openxmlformats.org/officeDocument/2006/relationships/hyperlink" Target="https://en.wikipedia.org/wiki/Mission:_Impossible_2" TargetMode="External"/><Relationship Id="rId587" Type="http://schemas.openxmlformats.org/officeDocument/2006/relationships/hyperlink" Target="https://www.boxofficemojo.com/year/world/2018/?ref_=bo_cso_table_151" TargetMode="External"/><Relationship Id="rId102" Type="http://schemas.openxmlformats.org/officeDocument/2006/relationships/hyperlink" Target="https://www.boxofficemojo.com/year/world/2016/?ref_=bo_cso_table_105" TargetMode="External"/><Relationship Id="rId344" Type="http://schemas.openxmlformats.org/officeDocument/2006/relationships/hyperlink" Target="https://www.boxofficemojo.com/year/world/2000/?ref_=bo_cso_table_199" TargetMode="External"/><Relationship Id="rId586" Type="http://schemas.openxmlformats.org/officeDocument/2006/relationships/hyperlink" Target="https://en.wikipedia.org/wiki/Shark_Tale" TargetMode="External"/><Relationship Id="rId101" Type="http://schemas.openxmlformats.org/officeDocument/2006/relationships/hyperlink" Target="https://en.wikipedia.org/wiki/The_Jungle_Book_(2016_film)" TargetMode="External"/><Relationship Id="rId343" Type="http://schemas.openxmlformats.org/officeDocument/2006/relationships/hyperlink" Target="https://en.wikipedia.org/wiki/Kung_Fu_Panda_(film)" TargetMode="External"/><Relationship Id="rId585" Type="http://schemas.openxmlformats.org/officeDocument/2006/relationships/hyperlink" Target="https://www.boxofficemojo.com/year/world/2004/?ref_=bo_cso_table_166" TargetMode="External"/><Relationship Id="rId100" Type="http://schemas.openxmlformats.org/officeDocument/2006/relationships/hyperlink" Target="https://www.boxofficemojo.com/year/world/2016/?ref_=bo_cso_table_54" TargetMode="External"/><Relationship Id="rId342" Type="http://schemas.openxmlformats.org/officeDocument/2006/relationships/hyperlink" Target="https://www.boxofficemojo.com/year/world/2008/?ref_=bo_cso_table_158" TargetMode="External"/><Relationship Id="rId584" Type="http://schemas.openxmlformats.org/officeDocument/2006/relationships/hyperlink" Target="https://variety.com/2021/film/news/no-time-to-die-highest-grossing-movie-losing-money-blockbusters-1235111919/" TargetMode="External"/><Relationship Id="rId338" Type="http://schemas.openxmlformats.org/officeDocument/2006/relationships/hyperlink" Target="https://www.boxofficemojo.com/year/world/2018/?ref_=bo_cso_table_66" TargetMode="External"/><Relationship Id="rId337" Type="http://schemas.openxmlformats.org/officeDocument/2006/relationships/hyperlink" Target="https://en.wikipedia.org/wiki/Saving_Private_Ryan" TargetMode="External"/><Relationship Id="rId579" Type="http://schemas.openxmlformats.org/officeDocument/2006/relationships/hyperlink" Target="https://en.wikipedia.org/wiki/Ice_Age:_Continental_Drift" TargetMode="External"/><Relationship Id="rId336" Type="http://schemas.openxmlformats.org/officeDocument/2006/relationships/hyperlink" Target="https://www.boxofficemojo.com/year/world/1998/?ref_=bo_cso_table_43" TargetMode="External"/><Relationship Id="rId578" Type="http://schemas.openxmlformats.org/officeDocument/2006/relationships/hyperlink" Target="https://www.boxofficemojo.com/year/world/2012/?ref_=bo_cso_table_76" TargetMode="External"/><Relationship Id="rId335" Type="http://schemas.openxmlformats.org/officeDocument/2006/relationships/hyperlink" Target="https://www.boxofficemojo.com/year/world/2007/?ref_=bo_cso_table_187" TargetMode="External"/><Relationship Id="rId577" Type="http://schemas.openxmlformats.org/officeDocument/2006/relationships/hyperlink" Target="https://en.wikipedia.org/wiki/Jason_Bourne_(film)" TargetMode="External"/><Relationship Id="rId339" Type="http://schemas.openxmlformats.org/officeDocument/2006/relationships/hyperlink" Target="https://www.boxofficemojo.com/year/world/2018/?ref_=bo_cso_table_166" TargetMode="External"/><Relationship Id="rId330" Type="http://schemas.openxmlformats.org/officeDocument/2006/relationships/hyperlink" Target="https://www.boxofficemojo.com/year/world/2010/?ref_=bo_cso_table_31" TargetMode="External"/><Relationship Id="rId572" Type="http://schemas.openxmlformats.org/officeDocument/2006/relationships/hyperlink" Target="https://www.boxofficemojo.com/year/world/1998/?ref_=bo_cso_table_190" TargetMode="External"/><Relationship Id="rId571" Type="http://schemas.openxmlformats.org/officeDocument/2006/relationships/hyperlink" Target="https://www.boxofficemojo.com/year/world/2012/?ref_=bo_cso_table_100" TargetMode="External"/><Relationship Id="rId570" Type="http://schemas.openxmlformats.org/officeDocument/2006/relationships/hyperlink" Target="https://en.wikipedia.org/wiki/Black_Adam_(film)" TargetMode="External"/><Relationship Id="rId334" Type="http://schemas.openxmlformats.org/officeDocument/2006/relationships/hyperlink" Target="https://en.wikipedia.org/wiki/Aladdin_(1992_Disney_film)" TargetMode="External"/><Relationship Id="rId576" Type="http://schemas.openxmlformats.org/officeDocument/2006/relationships/hyperlink" Target="https://www.boxofficemojo.com/year/world/2016/?ref_=bo_cso_table_109" TargetMode="External"/><Relationship Id="rId333" Type="http://schemas.openxmlformats.org/officeDocument/2006/relationships/hyperlink" Target="https://www.boxofficemojo.com/year/world/1992/?ref_=bo_cso_table_27" TargetMode="External"/><Relationship Id="rId575" Type="http://schemas.openxmlformats.org/officeDocument/2006/relationships/hyperlink" Target="https://en.wikipedia.org/wiki/Sing_2" TargetMode="External"/><Relationship Id="rId332" Type="http://schemas.openxmlformats.org/officeDocument/2006/relationships/hyperlink" Target="https://en.wikipedia.org/wiki/The_Da_Vinci_Code_(film)" TargetMode="External"/><Relationship Id="rId574" Type="http://schemas.openxmlformats.org/officeDocument/2006/relationships/hyperlink" Target="https://www.boxofficemojo.com/year/world/2021/?ref_=bo_cso_table_122" TargetMode="External"/><Relationship Id="rId331" Type="http://schemas.openxmlformats.org/officeDocument/2006/relationships/hyperlink" Target="https://www.boxofficemojo.com/year/world/2006/?ref_=bo_cso_table_113" TargetMode="External"/><Relationship Id="rId573" Type="http://schemas.openxmlformats.org/officeDocument/2006/relationships/hyperlink" Target="https://en.wikipedia.org/wiki/A_Bug%27s_Life" TargetMode="External"/><Relationship Id="rId370" Type="http://schemas.openxmlformats.org/officeDocument/2006/relationships/hyperlink" Target="https://www.imdb.com/title/tt0372784/" TargetMode="External"/><Relationship Id="rId129" Type="http://schemas.openxmlformats.org/officeDocument/2006/relationships/hyperlink" Target="https://www.boxofficemojo.com/year/world/1994/?ref_=bo_cso_table_141" TargetMode="External"/><Relationship Id="rId128" Type="http://schemas.openxmlformats.org/officeDocument/2006/relationships/hyperlink" Target="https://www.boxofficemojo.com/year/world/2014/?ref_=bo_cso_table_109" TargetMode="External"/><Relationship Id="rId127" Type="http://schemas.openxmlformats.org/officeDocument/2006/relationships/hyperlink" Target="https://www.boxofficemojo.com/year/world/2010/?ref_=bo_cso_table_47" TargetMode="External"/><Relationship Id="rId369" Type="http://schemas.openxmlformats.org/officeDocument/2006/relationships/hyperlink" Target="https://www.boxofficemojo.com/year/world/2005/?ref_=bo_cso_table_169" TargetMode="External"/><Relationship Id="rId126" Type="http://schemas.openxmlformats.org/officeDocument/2006/relationships/hyperlink" Target="https://www.google.com/search?q=spider+man+homecoming+budget&amp;ei=ufaNY4fKH-ybhbIP3Z6T6AY&amp;ved=0ahUKEwjHiuGPz-L7AhXsTUEAHV3PBG0Q4dUDCA8&amp;uact=5&amp;oq=spider+man+homecoming+budget&amp;gs_lcp=Cgxnd3Mtd2l6LXNlcnAQAzIKCAAQgAQQRhD7ATIFCAAQgAQyBQgAEIAEMgUIABCABDIGCAAQFhAeMggIABAWEB4QDzIFCAAQhgMyBQgAEIYDMgUIABCGAzoKCAAQRxDWBBCwAzoHCAAQsAMQQzoNCAAQ5AIQ1gQQsAMYAToPCC4Q1AIQyAMQsAMQQxgCOgwILhDIAxCwAxBDGAI6BwguEEMQ6gQ6CggAELEDEIMBEEM6BAgAEEM6EgguEEMQ6gQQ3AQQ3gQQ4AQYAzoFCC4QgARKBAhBGABKBAhGGAFQxgJY2gdg4wloAXABeACAAXGIAa0EkgEDNi4xmAEAoAEByAESwAEB2gEGCAEQARgJ2gEGCAIQARgI2gEGCAMQARgU&amp;sclient=gws-wiz-serp" TargetMode="External"/><Relationship Id="rId368" Type="http://schemas.openxmlformats.org/officeDocument/2006/relationships/hyperlink" Target="https://www.boxofficemojo.com/year/world/2014/?ref_=bo_cso_table_131" TargetMode="External"/><Relationship Id="rId121" Type="http://schemas.openxmlformats.org/officeDocument/2006/relationships/hyperlink" Target="https://en.wikipedia.org/wiki/Minions_(film)" TargetMode="External"/><Relationship Id="rId363" Type="http://schemas.openxmlformats.org/officeDocument/2006/relationships/hyperlink" Target="https://www.boxofficemojo.com/year/world/2011/?ref_=bo_cso_table_163" TargetMode="External"/><Relationship Id="rId120" Type="http://schemas.openxmlformats.org/officeDocument/2006/relationships/hyperlink" Target="https://www.boxofficemojo.com/year/world/2015/?ref_=bo_cso_table_23" TargetMode="External"/><Relationship Id="rId362" Type="http://schemas.openxmlformats.org/officeDocument/2006/relationships/hyperlink" Target="https://en.wikipedia.org/wiki/Coco_(2017_film)" TargetMode="External"/><Relationship Id="rId361" Type="http://schemas.openxmlformats.org/officeDocument/2006/relationships/hyperlink" Target="https://www.boxofficemojo.com/year/world/2017/?ref_=bo_cso_table_94" TargetMode="External"/><Relationship Id="rId360" Type="http://schemas.openxmlformats.org/officeDocument/2006/relationships/hyperlink" Target="https://www.boxofficemojo.com/year/world/2007/?ref_=bo_cso_table_69" TargetMode="External"/><Relationship Id="rId125" Type="http://schemas.openxmlformats.org/officeDocument/2006/relationships/hyperlink" Target="https://www.boxofficemojo.com/year/world/2017/?ref_=bo_cso_table_75" TargetMode="External"/><Relationship Id="rId367" Type="http://schemas.openxmlformats.org/officeDocument/2006/relationships/hyperlink" Target="https://www.imdb.com/title/tt0988045/" TargetMode="External"/><Relationship Id="rId124" Type="http://schemas.openxmlformats.org/officeDocument/2006/relationships/hyperlink" Target="https://www.boxofficemojo.com/year/world/2018/?ref_=bo_cso_table_25" TargetMode="External"/><Relationship Id="rId366" Type="http://schemas.openxmlformats.org/officeDocument/2006/relationships/hyperlink" Target="https://www.boxofficemojo.com/year/world/2009/?ref_=bo_cso_table_18" TargetMode="External"/><Relationship Id="rId123" Type="http://schemas.openxmlformats.org/officeDocument/2006/relationships/hyperlink" Target="https://en.wikipedia.org/wiki/Joker_(2019_film)" TargetMode="External"/><Relationship Id="rId365" Type="http://schemas.openxmlformats.org/officeDocument/2006/relationships/hyperlink" Target="https://en.wikipedia.org/wiki/Mission:_Impossible_%E2%80%93_Ghost_Protocol" TargetMode="External"/><Relationship Id="rId122" Type="http://schemas.openxmlformats.org/officeDocument/2006/relationships/hyperlink" Target="https://www.boxofficemojo.com/year/world/2019/?ref_=bo_cso_table_32" TargetMode="External"/><Relationship Id="rId364" Type="http://schemas.openxmlformats.org/officeDocument/2006/relationships/hyperlink" Target="https://www.boxofficemojo.com/year/world/2011/?ref_=bo_cso_table_137" TargetMode="External"/><Relationship Id="rId95" Type="http://schemas.openxmlformats.org/officeDocument/2006/relationships/hyperlink" Target="https://www.boxofficemojo.com/year/world/2016/?ref_=bo_cso_table_72" TargetMode="External"/><Relationship Id="rId94" Type="http://schemas.openxmlformats.org/officeDocument/2006/relationships/hyperlink" Target="https://en.wikipedia.org/wiki/The_Batman_(film)" TargetMode="External"/><Relationship Id="rId97" Type="http://schemas.openxmlformats.org/officeDocument/2006/relationships/hyperlink" Target="https://www.boxofficemojo.com/year/world/2013/?ref_=bo_cso_table_53" TargetMode="External"/><Relationship Id="rId96" Type="http://schemas.openxmlformats.org/officeDocument/2006/relationships/hyperlink" Target="https://www.imdb.com/title/tt2709768/" TargetMode="External"/><Relationship Id="rId99" Type="http://schemas.openxmlformats.org/officeDocument/2006/relationships/hyperlink" Target="https://boundingintocomics.com/2022/12/14/rumor-black-panther-wakanda-forever-needs-a-box-office-total-of-1-billion-to-break-even/" TargetMode="External"/><Relationship Id="rId98" Type="http://schemas.openxmlformats.org/officeDocument/2006/relationships/hyperlink" Target="https://www.boxofficemojo.com/year/world/2022/?ref_=bo_cso_table_143" TargetMode="External"/><Relationship Id="rId91" Type="http://schemas.openxmlformats.org/officeDocument/2006/relationships/hyperlink" Target="https://www.boxofficemojo.com/year/world/2022/?ref_=bo_cso_table_63" TargetMode="External"/><Relationship Id="rId90" Type="http://schemas.openxmlformats.org/officeDocument/2006/relationships/hyperlink" Target="https://en.wikipedia.org/wiki/The_Passion_of_the_Christ" TargetMode="External"/><Relationship Id="rId93" Type="http://schemas.openxmlformats.org/officeDocument/2006/relationships/hyperlink" Target="https://www.boxofficemojo.com/year/world/2022/?ref_=bo_cso_table_110" TargetMode="External"/><Relationship Id="rId92" Type="http://schemas.openxmlformats.org/officeDocument/2006/relationships/hyperlink" Target="https://en.wikipedia.org/wiki/Minions:_The_Rise_of_Gru" TargetMode="External"/><Relationship Id="rId118" Type="http://schemas.openxmlformats.org/officeDocument/2006/relationships/hyperlink" Target="https://www.boxofficemojo.com/year/world/2007/?ref_=bo_cso_table_71" TargetMode="External"/><Relationship Id="rId117" Type="http://schemas.openxmlformats.org/officeDocument/2006/relationships/hyperlink" Target="https://en.wikipedia.org/wiki/The_Hunger_Games:_Mockingjay_%E2%80%93_Part_1" TargetMode="External"/><Relationship Id="rId359" Type="http://schemas.openxmlformats.org/officeDocument/2006/relationships/hyperlink" Target="https://en.wikipedia.org/wiki/It_Chapter_Two" TargetMode="External"/><Relationship Id="rId116" Type="http://schemas.openxmlformats.org/officeDocument/2006/relationships/hyperlink" Target="https://www.boxofficemojo.com/year/world/2014/?ref_=bo_cso_table_116" TargetMode="External"/><Relationship Id="rId358" Type="http://schemas.openxmlformats.org/officeDocument/2006/relationships/hyperlink" Target="https://www.boxofficemojo.com/year/world/2019/?ref_=bo_cso_table_52" TargetMode="External"/><Relationship Id="rId115" Type="http://schemas.openxmlformats.org/officeDocument/2006/relationships/hyperlink" Target="https://en.wikipedia.org/wiki/Zootopia" TargetMode="External"/><Relationship Id="rId357" Type="http://schemas.openxmlformats.org/officeDocument/2006/relationships/hyperlink" Target="https://en.wikipedia.org/wiki/Back_to_the_Future" TargetMode="External"/><Relationship Id="rId599" Type="http://schemas.openxmlformats.org/officeDocument/2006/relationships/hyperlink" Target="https://en.wikipedia.org/wiki/X-Men:_Apocalypse" TargetMode="External"/><Relationship Id="rId119" Type="http://schemas.openxmlformats.org/officeDocument/2006/relationships/hyperlink" Target="https://en.wikipedia.org/wiki/Spider-Man_3" TargetMode="External"/><Relationship Id="rId110" Type="http://schemas.openxmlformats.org/officeDocument/2006/relationships/hyperlink" Target="https://www.boxofficemojo.com/year/world/2022/?ref_=bo_cso_table_111" TargetMode="External"/><Relationship Id="rId352" Type="http://schemas.openxmlformats.org/officeDocument/2006/relationships/hyperlink" Target="https://en.wikipedia.org/wiki/Solo:_A_Star_Wars_Story" TargetMode="External"/><Relationship Id="rId594" Type="http://schemas.openxmlformats.org/officeDocument/2006/relationships/hyperlink" Target="https://www.boxofficemojo.com/year/world/1987/?ref_=bo_cso_table_153" TargetMode="External"/><Relationship Id="rId351" Type="http://schemas.openxmlformats.org/officeDocument/2006/relationships/hyperlink" Target="https://www.boxofficemojo.com/year/world/2018/?ref_=bo_cso_table_139" TargetMode="External"/><Relationship Id="rId593" Type="http://schemas.openxmlformats.org/officeDocument/2006/relationships/hyperlink" Target="https://en.wikipedia.org/wiki/Star_Trek_Beyond" TargetMode="External"/><Relationship Id="rId350" Type="http://schemas.openxmlformats.org/officeDocument/2006/relationships/hyperlink" Target="https://en.wikipedia.org/wiki/The_Lorax_(film)" TargetMode="External"/><Relationship Id="rId592" Type="http://schemas.openxmlformats.org/officeDocument/2006/relationships/hyperlink" Target="https://www.boxofficemojo.com/year/world/2016/?ref_=bo_cso_table_108" TargetMode="External"/><Relationship Id="rId591" Type="http://schemas.openxmlformats.org/officeDocument/2006/relationships/hyperlink" Target="https://en.wikipedia.org/wiki/The_Secret_Life_of_Pets" TargetMode="External"/><Relationship Id="rId114" Type="http://schemas.openxmlformats.org/officeDocument/2006/relationships/hyperlink" Target="https://www.boxofficemojo.com/year/world/2016/?ref_=bo_cso_table_43" TargetMode="External"/><Relationship Id="rId356" Type="http://schemas.openxmlformats.org/officeDocument/2006/relationships/hyperlink" Target="https://www.boxofficemojo.com/year/world/1985/?ref_=bo_cso_table_154" TargetMode="External"/><Relationship Id="rId598" Type="http://schemas.openxmlformats.org/officeDocument/2006/relationships/hyperlink" Target="https://www.boxofficemojo.com/year/world/2016/?ref_=bo_cso_table_1" TargetMode="External"/><Relationship Id="rId113" Type="http://schemas.openxmlformats.org/officeDocument/2006/relationships/hyperlink" Target="https://en.wikipedia.org/wiki/The_Lord_of_the_Rings:_The_Two_Towers" TargetMode="External"/><Relationship Id="rId355" Type="http://schemas.openxmlformats.org/officeDocument/2006/relationships/hyperlink" Target="https://en.wikipedia.org/wiki/Venom_(2018_film)" TargetMode="External"/><Relationship Id="rId597" Type="http://schemas.openxmlformats.org/officeDocument/2006/relationships/hyperlink" Target="https://en.wikipedia.org/wiki/Who_Framed_Roger_Rabbit" TargetMode="External"/><Relationship Id="rId112" Type="http://schemas.openxmlformats.org/officeDocument/2006/relationships/hyperlink" Target="https://www.boxofficemojo.com/year/world/2002/?ref_=bo_cso_table_60" TargetMode="External"/><Relationship Id="rId354" Type="http://schemas.openxmlformats.org/officeDocument/2006/relationships/hyperlink" Target="https://www.boxofficemojo.com/year/world/2018/?ref_=bo_cso_table_83" TargetMode="External"/><Relationship Id="rId596" Type="http://schemas.openxmlformats.org/officeDocument/2006/relationships/hyperlink" Target="https://www.boxofficemojo.com/year/world/1988/?ref_=bo_cso_table_132" TargetMode="External"/><Relationship Id="rId111" Type="http://schemas.openxmlformats.org/officeDocument/2006/relationships/hyperlink" Target="https://en.wikipedia.org/wiki/Thor:_Love_and_Thunder" TargetMode="External"/><Relationship Id="rId353" Type="http://schemas.openxmlformats.org/officeDocument/2006/relationships/hyperlink" Target="https://www.boxofficemojo.com/year/world/2021/?ref_=bo_cso_table_25" TargetMode="External"/><Relationship Id="rId595" Type="http://schemas.openxmlformats.org/officeDocument/2006/relationships/hyperlink" Target="https://en.wikipedia.org/wiki/Fatal_Attraction" TargetMode="External"/><Relationship Id="rId305" Type="http://schemas.openxmlformats.org/officeDocument/2006/relationships/hyperlink" Target="https://en.wikipedia.org/wiki/Rush_Hour_2" TargetMode="External"/><Relationship Id="rId547" Type="http://schemas.openxmlformats.org/officeDocument/2006/relationships/hyperlink" Target="https://www.imdb.com/title/tt0381061/" TargetMode="External"/><Relationship Id="rId789" Type="http://schemas.openxmlformats.org/officeDocument/2006/relationships/hyperlink" Target="https://en.wikipedia.org/wiki/Dune_(2021_film)" TargetMode="External"/><Relationship Id="rId304" Type="http://schemas.openxmlformats.org/officeDocument/2006/relationships/hyperlink" Target="https://www.boxofficemojo.com/year/world/2001/?ref_=bo_cso_table_103" TargetMode="External"/><Relationship Id="rId546" Type="http://schemas.openxmlformats.org/officeDocument/2006/relationships/hyperlink" Target="https://www.boxofficemojo.com/year/world/2006/?ref_=bo_cso_table_170" TargetMode="External"/><Relationship Id="rId788" Type="http://schemas.openxmlformats.org/officeDocument/2006/relationships/hyperlink" Target="https://www.boxofficemojo.com/year/world/2021/?ref_=bo_cso_table_132" TargetMode="External"/><Relationship Id="rId303" Type="http://schemas.openxmlformats.org/officeDocument/2006/relationships/hyperlink" Target="https://en.wikipedia.org/wiki/Logan_(film)" TargetMode="External"/><Relationship Id="rId545" Type="http://schemas.openxmlformats.org/officeDocument/2006/relationships/hyperlink" Target="https://www.boxofficemojo.com/year/world/2018/?ref_=bo_cso_table_13" TargetMode="External"/><Relationship Id="rId787" Type="http://schemas.openxmlformats.org/officeDocument/2006/relationships/hyperlink" Target="https://www.boxofficemojo.com/year/world/2019/?ref_=bo_cso_table_147" TargetMode="External"/><Relationship Id="rId302" Type="http://schemas.openxmlformats.org/officeDocument/2006/relationships/hyperlink" Target="https://www.boxofficemojo.com/year/world/2017/?ref_=bo_cso_table_168" TargetMode="External"/><Relationship Id="rId544" Type="http://schemas.openxmlformats.org/officeDocument/2006/relationships/hyperlink" Target="https://www.boxofficemojo.com/year/world/2014/?ref_=bo_cso_table_179" TargetMode="External"/><Relationship Id="rId786" Type="http://schemas.openxmlformats.org/officeDocument/2006/relationships/hyperlink" Target="https://en.wikipedia.org/wiki/The_Last_Samurai" TargetMode="External"/><Relationship Id="rId309" Type="http://schemas.openxmlformats.org/officeDocument/2006/relationships/hyperlink" Target="https://screenrant.com/shang-chi-movie-budget-cost-mcu-comparison/" TargetMode="External"/><Relationship Id="rId308" Type="http://schemas.openxmlformats.org/officeDocument/2006/relationships/hyperlink" Target="https://www.boxofficemojo.com/year/world/2021/?ref_=bo_cso_table_91" TargetMode="External"/><Relationship Id="rId307" Type="http://schemas.openxmlformats.org/officeDocument/2006/relationships/hyperlink" Target="https://en.wikipedia.org/wiki/The_Fate_of_the_Furious" TargetMode="External"/><Relationship Id="rId549" Type="http://schemas.openxmlformats.org/officeDocument/2006/relationships/hyperlink" Target="https://en.wikipedia.org/wiki/Meet_the_Parents" TargetMode="External"/><Relationship Id="rId306" Type="http://schemas.openxmlformats.org/officeDocument/2006/relationships/hyperlink" Target="https://www.boxofficemojo.com/year/world/2017/?ref_=bo_cso_table_21" TargetMode="External"/><Relationship Id="rId548" Type="http://schemas.openxmlformats.org/officeDocument/2006/relationships/hyperlink" Target="https://www.boxofficemojo.com/year/world/2000/?ref_=bo_cso_table_131" TargetMode="External"/><Relationship Id="rId781" Type="http://schemas.openxmlformats.org/officeDocument/2006/relationships/hyperlink" Target="https://www.boxofficemojo.com/year/world/2014/?ref_=bo_cso_table_191" TargetMode="External"/><Relationship Id="rId780" Type="http://schemas.openxmlformats.org/officeDocument/2006/relationships/hyperlink" Target="https://en.wikipedia.org/wiki/Maleficent_(film)" TargetMode="External"/><Relationship Id="rId301" Type="http://schemas.openxmlformats.org/officeDocument/2006/relationships/hyperlink" Target="https://en.wikipedia.org/wiki/The_Bourne_Ultimatum_(film)" TargetMode="External"/><Relationship Id="rId543" Type="http://schemas.openxmlformats.org/officeDocument/2006/relationships/hyperlink" Target="https://en.wikipedia.org/wiki/Kong:_Skull_Island" TargetMode="External"/><Relationship Id="rId785" Type="http://schemas.openxmlformats.org/officeDocument/2006/relationships/hyperlink" Target="https://www.boxofficemojo.com/year/world/2003/?ref_=bo_cso_table_70" TargetMode="External"/><Relationship Id="rId300" Type="http://schemas.openxmlformats.org/officeDocument/2006/relationships/hyperlink" Target="https://www.boxofficemojo.com/year/world/2007/?ref_=bo_cso_table_79" TargetMode="External"/><Relationship Id="rId542" Type="http://schemas.openxmlformats.org/officeDocument/2006/relationships/hyperlink" Target="https://www.boxofficemojo.com/year/world/2017/?ref_=bo_cso_table_189" TargetMode="External"/><Relationship Id="rId784" Type="http://schemas.openxmlformats.org/officeDocument/2006/relationships/hyperlink" Target="https://en.wikipedia.org/wiki/The_Hangover_Part_III" TargetMode="External"/><Relationship Id="rId541" Type="http://schemas.openxmlformats.org/officeDocument/2006/relationships/hyperlink" Target="https://en.wikipedia.org/wiki/Quantum_of_Solace" TargetMode="External"/><Relationship Id="rId783" Type="http://schemas.openxmlformats.org/officeDocument/2006/relationships/hyperlink" Target="https://www.boxofficemojo.com/year/world/2013/?ref_=bo_cso_table_194" TargetMode="External"/><Relationship Id="rId540" Type="http://schemas.openxmlformats.org/officeDocument/2006/relationships/hyperlink" Target="https://www.boxofficemojo.com/year/world/2008/?ref_=bo_cso_table_178" TargetMode="External"/><Relationship Id="rId782" Type="http://schemas.openxmlformats.org/officeDocument/2006/relationships/hyperlink" Target="https://en.wikipedia.org/wiki/Night_at_the_Museum:_Secret_of_the_Tomb" TargetMode="External"/><Relationship Id="rId536" Type="http://schemas.openxmlformats.org/officeDocument/2006/relationships/hyperlink" Target="https://en.wikipedia.org/wiki/John_Wick:_Chapter_3_%E2%80%93_Parabellum" TargetMode="External"/><Relationship Id="rId778" Type="http://schemas.openxmlformats.org/officeDocument/2006/relationships/hyperlink" Target="https://www.boxofficemojo.com/year/world/2008/?ref_=bo_cso_table_171" TargetMode="External"/><Relationship Id="rId535" Type="http://schemas.openxmlformats.org/officeDocument/2006/relationships/hyperlink" Target="https://www.boxofficemojo.com/year/world/2019/?ref_=bo_cso_table_135" TargetMode="External"/><Relationship Id="rId777" Type="http://schemas.openxmlformats.org/officeDocument/2006/relationships/hyperlink" Target="https://www.boxofficemojo.com/year/world/2017/?ref_=bo_cso_table_156" TargetMode="External"/><Relationship Id="rId534" Type="http://schemas.openxmlformats.org/officeDocument/2006/relationships/hyperlink" Target="https://simple.wikipedia.org/wiki/Tarzan_(1999_movie)" TargetMode="External"/><Relationship Id="rId776" Type="http://schemas.openxmlformats.org/officeDocument/2006/relationships/hyperlink" Target="https://www.boxofficemojo.com/year/world/2019/?ref_=bo_cso_table_83" TargetMode="External"/><Relationship Id="rId533" Type="http://schemas.openxmlformats.org/officeDocument/2006/relationships/hyperlink" Target="https://www.boxofficemojo.com/year/world/1999/?ref_=bo_cso_table_77" TargetMode="External"/><Relationship Id="rId775" Type="http://schemas.openxmlformats.org/officeDocument/2006/relationships/hyperlink" Target="https://en.wikipedia.org/wiki/Peter_Rabbit_(film)" TargetMode="External"/><Relationship Id="rId539" Type="http://schemas.openxmlformats.org/officeDocument/2006/relationships/hyperlink" Target="https://www.boxofficemojo.com/year/world/2015/?ref_=bo_cso_table_47" TargetMode="External"/><Relationship Id="rId538" Type="http://schemas.openxmlformats.org/officeDocument/2006/relationships/hyperlink" Target="https://en.wikipedia.org/wiki/A_Beautiful_Mind_(film)" TargetMode="External"/><Relationship Id="rId537" Type="http://schemas.openxmlformats.org/officeDocument/2006/relationships/hyperlink" Target="https://www.boxofficemojo.com/year/world/2001/?ref_=bo_cso_table_157" TargetMode="External"/><Relationship Id="rId779" Type="http://schemas.openxmlformats.org/officeDocument/2006/relationships/hyperlink" Target="https://www.boxofficemojo.com/year/world/2019/?ref_=bo_cso_table_35" TargetMode="External"/><Relationship Id="rId770" Type="http://schemas.openxmlformats.org/officeDocument/2006/relationships/hyperlink" Target="https://www.boxofficemojo.com/year/world/2013/?ref_=bo_cso_table_123" TargetMode="External"/><Relationship Id="rId532" Type="http://schemas.openxmlformats.org/officeDocument/2006/relationships/hyperlink" Target="https://www.imdb.com/title/tt5028340/" TargetMode="External"/><Relationship Id="rId774" Type="http://schemas.openxmlformats.org/officeDocument/2006/relationships/hyperlink" Target="https://www.boxofficemojo.com/year/world/2018/?ref_=bo_cso_table_94" TargetMode="External"/><Relationship Id="rId531" Type="http://schemas.openxmlformats.org/officeDocument/2006/relationships/hyperlink" Target="https://www.boxofficemojo.com/year/world/2018/?ref_=bo_cso_table_97" TargetMode="External"/><Relationship Id="rId773" Type="http://schemas.openxmlformats.org/officeDocument/2006/relationships/hyperlink" Target="https://en.wikipedia.org/wiki/Notting_Hill_(film)" TargetMode="External"/><Relationship Id="rId530" Type="http://schemas.openxmlformats.org/officeDocument/2006/relationships/hyperlink" Target="https://en.wikipedia.org/wiki/Tron:_Legacy" TargetMode="External"/><Relationship Id="rId772" Type="http://schemas.openxmlformats.org/officeDocument/2006/relationships/hyperlink" Target="https://www.boxofficemojo.com/year/world/1999/?ref_=bo_cso_table_189" TargetMode="External"/><Relationship Id="rId771" Type="http://schemas.openxmlformats.org/officeDocument/2006/relationships/hyperlink" Target="https://www.imdb.com/title/tt0993846/" TargetMode="External"/><Relationship Id="rId327" Type="http://schemas.openxmlformats.org/officeDocument/2006/relationships/hyperlink" Target="https://en.wikipedia.org/wiki/King_Kong_(2005_film)" TargetMode="External"/><Relationship Id="rId569" Type="http://schemas.openxmlformats.org/officeDocument/2006/relationships/hyperlink" Target="https://www.boxofficemojo.com/year/world/2022/?ref_=bo_cso_table_162" TargetMode="External"/><Relationship Id="rId326" Type="http://schemas.openxmlformats.org/officeDocument/2006/relationships/hyperlink" Target="https://www.boxofficemojo.com/year/world/2005/?ref_=bo_cso_table_192" TargetMode="External"/><Relationship Id="rId568" Type="http://schemas.openxmlformats.org/officeDocument/2006/relationships/hyperlink" Target="https://en.wikipedia.org/wiki/The_SpongeBob_Movie:_Sponge_Out_of_Water" TargetMode="External"/><Relationship Id="rId325" Type="http://schemas.openxmlformats.org/officeDocument/2006/relationships/hyperlink" Target="https://en.wikipedia.org/wiki/Ted_(film)" TargetMode="External"/><Relationship Id="rId567" Type="http://schemas.openxmlformats.org/officeDocument/2006/relationships/hyperlink" Target="https://www.boxofficemojo.com/year/world/2015/?ref_=bo_cso_table_143" TargetMode="External"/><Relationship Id="rId324" Type="http://schemas.openxmlformats.org/officeDocument/2006/relationships/hyperlink" Target="https://www.boxofficemojo.com/year/world/2012/?ref_=bo_cso_table_197" TargetMode="External"/><Relationship Id="rId566" Type="http://schemas.openxmlformats.org/officeDocument/2006/relationships/hyperlink" Target="https://www.boxofficemojo.com/year/world/2010/?ref_=bo_cso_table_34" TargetMode="External"/><Relationship Id="rId329" Type="http://schemas.openxmlformats.org/officeDocument/2006/relationships/hyperlink" Target="https://en.wikipedia.org/wiki/Ghost_(1990_film)" TargetMode="External"/><Relationship Id="rId328" Type="http://schemas.openxmlformats.org/officeDocument/2006/relationships/hyperlink" Target="https://www.boxofficemojo.com/year/world/1990/?ref_=bo_cso_table_26" TargetMode="External"/><Relationship Id="rId561" Type="http://schemas.openxmlformats.org/officeDocument/2006/relationships/hyperlink" Target="https://en.wikipedia.org/wiki/Eternals_(film)" TargetMode="External"/><Relationship Id="rId560" Type="http://schemas.openxmlformats.org/officeDocument/2006/relationships/hyperlink" Target="https://www.boxofficemojo.com/year/world/2021/?ref_=bo_cso_table_131" TargetMode="External"/><Relationship Id="rId323" Type="http://schemas.openxmlformats.org/officeDocument/2006/relationships/hyperlink" Target="https://en.wikipedia.org/wiki/Beauty_and_the_Beast_(1991_film)" TargetMode="External"/><Relationship Id="rId565" Type="http://schemas.openxmlformats.org/officeDocument/2006/relationships/hyperlink" Target="https://en.wikipedia.org/wiki/The_Proposal_(2009_film)" TargetMode="External"/><Relationship Id="rId322" Type="http://schemas.openxmlformats.org/officeDocument/2006/relationships/hyperlink" Target="https://www.boxofficemojo.com/year/world/1991/?ref_=bo_cso_table_101" TargetMode="External"/><Relationship Id="rId564" Type="http://schemas.openxmlformats.org/officeDocument/2006/relationships/hyperlink" Target="https://www.boxofficemojo.com/year/world/2009/?ref_=bo_cso_table_156" TargetMode="External"/><Relationship Id="rId321" Type="http://schemas.openxmlformats.org/officeDocument/2006/relationships/hyperlink" Target="https://en.wikipedia.org/wiki/Mrs._Doubtfire" TargetMode="External"/><Relationship Id="rId563" Type="http://schemas.openxmlformats.org/officeDocument/2006/relationships/hyperlink" Target="https://www.google.com/search?q=Catch+Me+If+You+Can+budget&amp;oq=catch+me+&amp;aqs=chrome.0.69i59j46i512j69i57j46i433i512j46i512l2j0i512j46i512j46i131i433i512j0i271.1930j0j4&amp;sourceid=chrome&amp;ie=UTF-8" TargetMode="External"/><Relationship Id="rId320" Type="http://schemas.openxmlformats.org/officeDocument/2006/relationships/hyperlink" Target="https://www.boxofficemojo.com/year/world/1993/?ref_=bo_cso_table_84" TargetMode="External"/><Relationship Id="rId562" Type="http://schemas.openxmlformats.org/officeDocument/2006/relationships/hyperlink" Target="https://www.boxofficemojo.com/year/world/2002/?ref_=bo_cso_table_90" TargetMode="External"/><Relationship Id="rId316" Type="http://schemas.openxmlformats.org/officeDocument/2006/relationships/hyperlink" Target="https://en.wikipedia.org/wiki/Mission:_Impossible_%E2%80%93_Fallout" TargetMode="External"/><Relationship Id="rId558" Type="http://schemas.openxmlformats.org/officeDocument/2006/relationships/hyperlink" Target="https://www.boxofficemojo.com/year/world/2001/?ref_=bo_cso_table_92" TargetMode="External"/><Relationship Id="rId315" Type="http://schemas.openxmlformats.org/officeDocument/2006/relationships/hyperlink" Target="https://www.boxofficemojo.com/year/world/2018/?ref_=bo_cso_table_99" TargetMode="External"/><Relationship Id="rId557" Type="http://schemas.openxmlformats.org/officeDocument/2006/relationships/hyperlink" Target="https://www.google.com/search?q=kung+fu+panda+2+budget&amp;oq=kung+fu+panda+2+budget&amp;aqs=chrome..69i57j0i22i30l2j0i390l3.5275j1j4&amp;sourceid=chrome&amp;ie=UTF-8" TargetMode="External"/><Relationship Id="rId799" Type="http://schemas.openxmlformats.org/officeDocument/2006/relationships/hyperlink" Target="https://en.wikipedia.org/wiki/The_Chronicles_of_Narnia:_The_Voyage_of_the_Dawn_Treader" TargetMode="External"/><Relationship Id="rId314" Type="http://schemas.openxmlformats.org/officeDocument/2006/relationships/hyperlink" Target="https://www.boxofficemojo.com/year/world/2014/?ref_=bo_cso_table_150" TargetMode="External"/><Relationship Id="rId556" Type="http://schemas.openxmlformats.org/officeDocument/2006/relationships/hyperlink" Target="https://www.boxofficemojo.com/year/world/2011/?ref_=bo_cso_table_147" TargetMode="External"/><Relationship Id="rId798" Type="http://schemas.openxmlformats.org/officeDocument/2006/relationships/hyperlink" Target="https://www.boxofficemojo.com/year/world/2010/?ref_=bo_cso_table_108" TargetMode="External"/><Relationship Id="rId313" Type="http://schemas.openxmlformats.org/officeDocument/2006/relationships/hyperlink" Target="https://en.wikipedia.org/wiki/Toy_Story" TargetMode="External"/><Relationship Id="rId555" Type="http://schemas.openxmlformats.org/officeDocument/2006/relationships/hyperlink" Target="https://en.wikipedia.org/wiki/Knives_Out" TargetMode="External"/><Relationship Id="rId797" Type="http://schemas.openxmlformats.org/officeDocument/2006/relationships/hyperlink" Target="https://bombreport.com/yearly-breakdowns/2010-2/robin-hood-2010/" TargetMode="External"/><Relationship Id="rId319" Type="http://schemas.openxmlformats.org/officeDocument/2006/relationships/hyperlink" Target="https://www.boxofficemojo.com/year/world/2009/?ref_=bo_cso_table_81" TargetMode="External"/><Relationship Id="rId318" Type="http://schemas.openxmlformats.org/officeDocument/2006/relationships/hyperlink" Target="https://en.wikipedia.org/wiki/National_Treasure:_Book_of_Secrets" TargetMode="External"/><Relationship Id="rId317" Type="http://schemas.openxmlformats.org/officeDocument/2006/relationships/hyperlink" Target="https://www.boxofficemojo.com/year/world/2007/?ref_=bo_cso_table_67" TargetMode="External"/><Relationship Id="rId559" Type="http://schemas.openxmlformats.org/officeDocument/2006/relationships/hyperlink" Target="https://en.wikipedia.org/wiki/Hannibal_(2001_film)" TargetMode="External"/><Relationship Id="rId550" Type="http://schemas.openxmlformats.org/officeDocument/2006/relationships/hyperlink" Target="https://www.boxofficemojo.com/year/world/2015/?ref_=bo_cso_table_188" TargetMode="External"/><Relationship Id="rId792" Type="http://schemas.openxmlformats.org/officeDocument/2006/relationships/hyperlink" Target="https://www.boxofficemojo.com/year/world/2010/?ref_=bo_cso_table_133" TargetMode="External"/><Relationship Id="rId791" Type="http://schemas.openxmlformats.org/officeDocument/2006/relationships/hyperlink" Target="https://en.wikipedia.org/wiki/The_Angry_Birds_Movie" TargetMode="External"/><Relationship Id="rId790" Type="http://schemas.openxmlformats.org/officeDocument/2006/relationships/hyperlink" Target="https://www.boxofficemojo.com/year/world/2016/?ref_=bo_cso_table_88" TargetMode="External"/><Relationship Id="rId312" Type="http://schemas.openxmlformats.org/officeDocument/2006/relationships/hyperlink" Target="https://www.boxofficemojo.com/year/world/1995/?ref_=bo_cso_table_138" TargetMode="External"/><Relationship Id="rId554" Type="http://schemas.openxmlformats.org/officeDocument/2006/relationships/hyperlink" Target="https://www.boxofficemojo.com/year/world/2019/?ref_=bo_cso_table_164" TargetMode="External"/><Relationship Id="rId796" Type="http://schemas.openxmlformats.org/officeDocument/2006/relationships/hyperlink" Target="https://www.boxofficemojo.com/year/world/2010/?ref_=bo_cso_table_149" TargetMode="External"/><Relationship Id="rId311" Type="http://schemas.openxmlformats.org/officeDocument/2006/relationships/hyperlink" Target="https://en.wikipedia.org/wiki/WALL-E" TargetMode="External"/><Relationship Id="rId553" Type="http://schemas.openxmlformats.org/officeDocument/2006/relationships/hyperlink" Target="https://www.imdb.com/title/tt0102798/" TargetMode="External"/><Relationship Id="rId795" Type="http://schemas.openxmlformats.org/officeDocument/2006/relationships/hyperlink" Target="https://en.wikipedia.org/wiki/Basic_Instinct" TargetMode="External"/><Relationship Id="rId310" Type="http://schemas.openxmlformats.org/officeDocument/2006/relationships/hyperlink" Target="https://www.boxofficemojo.com/year/world/2008/?ref_=bo_cso_table_20" TargetMode="External"/><Relationship Id="rId552" Type="http://schemas.openxmlformats.org/officeDocument/2006/relationships/hyperlink" Target="https://www.boxofficemojo.com/year/world/1991/?ref_=bo_cso_table_141" TargetMode="External"/><Relationship Id="rId794" Type="http://schemas.openxmlformats.org/officeDocument/2006/relationships/hyperlink" Target="https://www.boxofficemojo.com/year/world/1995/?ref_=bo_cso_table_89" TargetMode="External"/><Relationship Id="rId551" Type="http://schemas.openxmlformats.org/officeDocument/2006/relationships/hyperlink" Target="https://www.boxofficemojo.com/year/world/2009/?ref_=bo_cso_table_100" TargetMode="External"/><Relationship Id="rId793" Type="http://schemas.openxmlformats.org/officeDocument/2006/relationships/hyperlink" Target="https://www.boxofficemojo.com/year/world/2014/?ref_=bo_cso_table_115" TargetMode="External"/><Relationship Id="rId297" Type="http://schemas.openxmlformats.org/officeDocument/2006/relationships/hyperlink" Target="https://www.boxofficemojo.com/year/world/2002/?ref_=bo_cso_table_120" TargetMode="External"/><Relationship Id="rId296" Type="http://schemas.openxmlformats.org/officeDocument/2006/relationships/hyperlink" Target="https://en.wikipedia.org/wiki/The_Martian_(film)" TargetMode="External"/><Relationship Id="rId295" Type="http://schemas.openxmlformats.org/officeDocument/2006/relationships/hyperlink" Target="https://www.boxofficemojo.com/year/world/2015/?ref_=bo_cso_table_160" TargetMode="External"/><Relationship Id="rId294" Type="http://schemas.openxmlformats.org/officeDocument/2006/relationships/hyperlink" Target="https://en.wikipedia.org/wiki/Star_Trek_Into_Darkness" TargetMode="External"/><Relationship Id="rId299" Type="http://schemas.openxmlformats.org/officeDocument/2006/relationships/hyperlink" Target="https://www.boxofficemojo.com/year/world/2008/?ref_=bo_cso_table_161" TargetMode="External"/><Relationship Id="rId298" Type="http://schemas.openxmlformats.org/officeDocument/2006/relationships/hyperlink" Target="https://en.wikipedia.org/wiki/Signs_(2002_film)" TargetMode="External"/><Relationship Id="rId271" Type="http://schemas.openxmlformats.org/officeDocument/2006/relationships/hyperlink" Target="https://www.boxofficemojo.com/year/world/2013/?ref_=bo_cso_table_103" TargetMode="External"/><Relationship Id="rId270" Type="http://schemas.openxmlformats.org/officeDocument/2006/relationships/hyperlink" Target="https://en.wikipedia.org/wiki/Shrek_Forever_After" TargetMode="External"/><Relationship Id="rId269" Type="http://schemas.openxmlformats.org/officeDocument/2006/relationships/hyperlink" Target="https://www.boxofficemojo.com/year/world/2010/?ref_=bo_cso_table_117" TargetMode="External"/><Relationship Id="rId264" Type="http://schemas.openxmlformats.org/officeDocument/2006/relationships/hyperlink" Target="https://en.wikipedia.org/wiki/My_Big_Fat_Greek_Wedding" TargetMode="External"/><Relationship Id="rId263" Type="http://schemas.openxmlformats.org/officeDocument/2006/relationships/hyperlink" Target="https://www.boxofficemojo.com/year/world/2002/?ref_=bo_cso_table_182" TargetMode="External"/><Relationship Id="rId262" Type="http://schemas.openxmlformats.org/officeDocument/2006/relationships/hyperlink" Target="https://en.wikipedia.org/wiki/Twister_(1996_film)" TargetMode="External"/><Relationship Id="rId261" Type="http://schemas.openxmlformats.org/officeDocument/2006/relationships/hyperlink" Target="https://www.boxofficemojo.com/year/world/1996/?ref_=bo_cso_table_32" TargetMode="External"/><Relationship Id="rId268" Type="http://schemas.openxmlformats.org/officeDocument/2006/relationships/hyperlink" Target="https://en.wikipedia.org/wiki/Pirates_of_the_Caribbean:_On_Stranger_Tides" TargetMode="External"/><Relationship Id="rId267" Type="http://schemas.openxmlformats.org/officeDocument/2006/relationships/hyperlink" Target="https://www.boxofficemojo.com/year/world/2011/?ref_=bo_cso_table_42" TargetMode="External"/><Relationship Id="rId266" Type="http://schemas.openxmlformats.org/officeDocument/2006/relationships/hyperlink" Target="https://en.wikipedia.org/wiki/Maleficent_(film)" TargetMode="External"/><Relationship Id="rId265" Type="http://schemas.openxmlformats.org/officeDocument/2006/relationships/hyperlink" Target="https://www.boxofficemojo.com/year/world/2014/?ref_=bo_cso_table_114" TargetMode="External"/><Relationship Id="rId260" Type="http://schemas.openxmlformats.org/officeDocument/2006/relationships/hyperlink" Target="https://en.wikipedia.org/wiki/Bruce_Almighty" TargetMode="External"/><Relationship Id="rId259" Type="http://schemas.openxmlformats.org/officeDocument/2006/relationships/hyperlink" Target="https://www.boxofficemojo.com/year/world/2003/?ref_=bo_cso_table_41" TargetMode="External"/><Relationship Id="rId258" Type="http://schemas.openxmlformats.org/officeDocument/2006/relationships/hyperlink" Target="https://en.wikipedia.org/wiki/Cars_(film)" TargetMode="External"/><Relationship Id="rId253" Type="http://schemas.openxmlformats.org/officeDocument/2006/relationships/hyperlink" Target="https://www.boxofficemojo.com/year/world/1999/?ref_=bo_cso_table_30" TargetMode="External"/><Relationship Id="rId495" Type="http://schemas.openxmlformats.org/officeDocument/2006/relationships/hyperlink" Target="https://www.boxofficemojo.com/year/world/2011/?ref_=bo_cso_table_44" TargetMode="External"/><Relationship Id="rId252" Type="http://schemas.openxmlformats.org/officeDocument/2006/relationships/hyperlink" Target="https://en.wikipedia.org/wiki/Raiders_of_the_Lost_Ark" TargetMode="External"/><Relationship Id="rId494" Type="http://schemas.openxmlformats.org/officeDocument/2006/relationships/hyperlink" Target="https://www.boxofficemojo.com/year/world/2014/?ref_=bo_cso_table_167" TargetMode="External"/><Relationship Id="rId251" Type="http://schemas.openxmlformats.org/officeDocument/2006/relationships/hyperlink" Target="https://www.boxofficemojo.com/year/world/1981/?ref_=bo_cso_table_142" TargetMode="External"/><Relationship Id="rId493" Type="http://schemas.openxmlformats.org/officeDocument/2006/relationships/hyperlink" Target="https://en.wikipedia.org/wiki/Night_at_the_Museum:_Battle_of_the_Smithsonian" TargetMode="External"/><Relationship Id="rId250" Type="http://schemas.openxmlformats.org/officeDocument/2006/relationships/hyperlink" Target="https://en.wikipedia.org/wiki/Moana_(2016_film)" TargetMode="External"/><Relationship Id="rId492" Type="http://schemas.openxmlformats.org/officeDocument/2006/relationships/hyperlink" Target="https://www.boxofficemojo.com/year/world/2009/?ref_=bo_cso_table_112" TargetMode="External"/><Relationship Id="rId257" Type="http://schemas.openxmlformats.org/officeDocument/2006/relationships/hyperlink" Target="https://www.boxofficemojo.com/year/world/2006/?ref_=bo_cso_table_64" TargetMode="External"/><Relationship Id="rId499" Type="http://schemas.openxmlformats.org/officeDocument/2006/relationships/hyperlink" Target="https://en.wikipedia.org/wiki/The_Karate_Kid_(2010_film)" TargetMode="External"/><Relationship Id="rId256" Type="http://schemas.openxmlformats.org/officeDocument/2006/relationships/hyperlink" Target="https://en.wikipedia.org/wiki/Transformers:_Age_of_Extinction" TargetMode="External"/><Relationship Id="rId498" Type="http://schemas.openxmlformats.org/officeDocument/2006/relationships/hyperlink" Target="https://www.boxofficemojo.com/year/world/2010/?ref_=bo_cso_table_199" TargetMode="External"/><Relationship Id="rId255" Type="http://schemas.openxmlformats.org/officeDocument/2006/relationships/hyperlink" Target="https://www.boxofficemojo.com/year/world/2014/?ref_=bo_cso_table_33" TargetMode="External"/><Relationship Id="rId497" Type="http://schemas.openxmlformats.org/officeDocument/2006/relationships/hyperlink" Target="https://www.boxofficemojo.com/year/world/2011/?ref_=bo_cso_table_176" TargetMode="External"/><Relationship Id="rId254" Type="http://schemas.openxmlformats.org/officeDocument/2006/relationships/hyperlink" Target="https://en.wikipedia.org/wiki/Toy_Story_2" TargetMode="External"/><Relationship Id="rId496" Type="http://schemas.openxmlformats.org/officeDocument/2006/relationships/hyperlink" Target="https://en.wikipedia.org/wiki/Rise_of_the_Planet_of_the_Apes" TargetMode="External"/><Relationship Id="rId293" Type="http://schemas.openxmlformats.org/officeDocument/2006/relationships/hyperlink" Target="https://www.boxofficemojo.com/year/world/2013/?ref_=bo_cso_table_60" TargetMode="External"/><Relationship Id="rId292" Type="http://schemas.openxmlformats.org/officeDocument/2006/relationships/hyperlink" Target="https://en.wikipedia.org/wiki/Justice_League_(film)" TargetMode="External"/><Relationship Id="rId291" Type="http://schemas.openxmlformats.org/officeDocument/2006/relationships/hyperlink" Target="https://www.boxofficemojo.com/year/world/2017/?ref_=bo_cso_table_149" TargetMode="External"/><Relationship Id="rId290" Type="http://schemas.openxmlformats.org/officeDocument/2006/relationships/hyperlink" Target="https://en.wikipedia.org/wiki/The_Lost_World:_Jurassic_Park" TargetMode="External"/><Relationship Id="rId286" Type="http://schemas.openxmlformats.org/officeDocument/2006/relationships/hyperlink" Target="https://en.wikipedia.org/wiki/Cast_Away" TargetMode="External"/><Relationship Id="rId285" Type="http://schemas.openxmlformats.org/officeDocument/2006/relationships/hyperlink" Target="https://www.boxofficemojo.com/year/world/2000/?ref_=bo_cso_table_94" TargetMode="External"/><Relationship Id="rId284" Type="http://schemas.openxmlformats.org/officeDocument/2006/relationships/hyperlink" Target="https://en.wikipedia.org/wiki/X-Men:_Days_of_Future_Past" TargetMode="External"/><Relationship Id="rId283" Type="http://schemas.openxmlformats.org/officeDocument/2006/relationships/hyperlink" Target="https://www.boxofficemojo.com/year/world/2014/?ref_=bo_cso_table_120" TargetMode="External"/><Relationship Id="rId289" Type="http://schemas.openxmlformats.org/officeDocument/2006/relationships/hyperlink" Target="https://www.boxofficemojo.com/year/world/1997/?ref_=bo_cso_table_169" TargetMode="External"/><Relationship Id="rId288" Type="http://schemas.openxmlformats.org/officeDocument/2006/relationships/hyperlink" Target="https://www.boxofficemojo.com/year/world/2016/?ref_=bo_cso_table_142" TargetMode="External"/><Relationship Id="rId287" Type="http://schemas.openxmlformats.org/officeDocument/2006/relationships/hyperlink" Target="https://en.wikipedia.org/wiki/The_Exorcist" TargetMode="External"/><Relationship Id="rId282" Type="http://schemas.openxmlformats.org/officeDocument/2006/relationships/hyperlink" Target="https://en.wikipedia.org/wiki/Fantastic_Beasts:_The_Secrets_of_Dumbledore" TargetMode="External"/><Relationship Id="rId281" Type="http://schemas.openxmlformats.org/officeDocument/2006/relationships/hyperlink" Target="https://www.boxofficemojo.com/year/world/2016/?ref_=bo_cso_table_92" TargetMode="External"/><Relationship Id="rId280" Type="http://schemas.openxmlformats.org/officeDocument/2006/relationships/hyperlink" Target="https://en.wikipedia.org/wiki/War_of_the_Worlds_(2005_film)" TargetMode="External"/><Relationship Id="rId275" Type="http://schemas.openxmlformats.org/officeDocument/2006/relationships/hyperlink" Target="https://www.boxofficemojo.com/year/world/1984/?ref_=bo_cso_table_158" TargetMode="External"/><Relationship Id="rId274" Type="http://schemas.openxmlformats.org/officeDocument/2006/relationships/hyperlink" Target="https://en.wikipedia.org/wiki/Oz_the_Great_and_Powerful" TargetMode="External"/><Relationship Id="rId273" Type="http://schemas.openxmlformats.org/officeDocument/2006/relationships/hyperlink" Target="https://www.boxofficemojo.com/year/world/2013/?ref_=bo_cso_table_33" TargetMode="External"/><Relationship Id="rId272" Type="http://schemas.openxmlformats.org/officeDocument/2006/relationships/hyperlink" Target="https://www.boxofficemojo.com/year/world/2012/?ref_=bo_cso_table_7" TargetMode="External"/><Relationship Id="rId279" Type="http://schemas.openxmlformats.org/officeDocument/2006/relationships/hyperlink" Target="https://www.boxofficemojo.com/year/world/2005/?ref_=bo_cso_table_176" TargetMode="External"/><Relationship Id="rId278" Type="http://schemas.openxmlformats.org/officeDocument/2006/relationships/hyperlink" Target="https://en.wikipedia.org/wiki/X-Men:_The_Last_Stand" TargetMode="External"/><Relationship Id="rId277" Type="http://schemas.openxmlformats.org/officeDocument/2006/relationships/hyperlink" Target="https://www.boxofficemojo.com/year/world/2006/?ref_=bo_cso_table_66" TargetMode="External"/><Relationship Id="rId276" Type="http://schemas.openxmlformats.org/officeDocument/2006/relationships/hyperlink" Target="https://en.wikipedia.org/wiki/Beverly_Hills_Cop" TargetMode="External"/><Relationship Id="rId629" Type="http://schemas.openxmlformats.org/officeDocument/2006/relationships/hyperlink" Target="https://www.boxofficemojo.com/year/world/1997/?ref_=bo_cso_table_163" TargetMode="External"/><Relationship Id="rId624" Type="http://schemas.openxmlformats.org/officeDocument/2006/relationships/hyperlink" Target="https://en.wikipedia.org/wiki/Sonic_the_Hedgehog_(film)" TargetMode="External"/><Relationship Id="rId866" Type="http://schemas.openxmlformats.org/officeDocument/2006/relationships/hyperlink" Target="https://en.wikipedia.org/wiki/Resident_Evil:_The_Final_Chapter" TargetMode="External"/><Relationship Id="rId623" Type="http://schemas.openxmlformats.org/officeDocument/2006/relationships/hyperlink" Target="https://www.boxofficemojo.com/year/world/2020/?ref_=bo_cso_table_154" TargetMode="External"/><Relationship Id="rId865" Type="http://schemas.openxmlformats.org/officeDocument/2006/relationships/hyperlink" Target="https://www.boxofficemojo.com/year/world/2016/?ref_=bo_cso_table_166" TargetMode="External"/><Relationship Id="rId622" Type="http://schemas.openxmlformats.org/officeDocument/2006/relationships/hyperlink" Target="https://edition.cnn.com/2011/10/31/showbiz/movies/puss-in-boots-box-office-ew/index.html" TargetMode="External"/><Relationship Id="rId864" Type="http://schemas.openxmlformats.org/officeDocument/2006/relationships/hyperlink" Target="https://en.wikipedia.org/wiki/XXX:_Return_of_Xander_Cage" TargetMode="External"/><Relationship Id="rId621" Type="http://schemas.openxmlformats.org/officeDocument/2006/relationships/hyperlink" Target="https://www.boxofficemojo.com/year/world/2011/?ref_=bo_cso_table_193" TargetMode="External"/><Relationship Id="rId863" Type="http://schemas.openxmlformats.org/officeDocument/2006/relationships/hyperlink" Target="https://www.boxofficemojo.com/year/world/2017/?ref_=bo_cso_table_105" TargetMode="External"/><Relationship Id="rId628" Type="http://schemas.openxmlformats.org/officeDocument/2006/relationships/hyperlink" Target="https://en.wikipedia.org/wiki/Uncharted_(film)" TargetMode="External"/><Relationship Id="rId627" Type="http://schemas.openxmlformats.org/officeDocument/2006/relationships/hyperlink" Target="https://www.boxofficemojo.com/year/world/2022/?ref_=bo_cso_table_133" TargetMode="External"/><Relationship Id="rId869" Type="http://schemas.openxmlformats.org/officeDocument/2006/relationships/drawing" Target="../drawings/drawing5.xml"/><Relationship Id="rId626" Type="http://schemas.openxmlformats.org/officeDocument/2006/relationships/hyperlink" Target="https://en.wikipedia.org/wiki/Les_Mis%C3%A9rables_(2012_film)" TargetMode="External"/><Relationship Id="rId868" Type="http://schemas.openxmlformats.org/officeDocument/2006/relationships/hyperlink" Target="https://en.wikipedia.org/wiki/Spirited_Away" TargetMode="External"/><Relationship Id="rId625" Type="http://schemas.openxmlformats.org/officeDocument/2006/relationships/hyperlink" Target="https://www.boxofficemojo.com/year/world/2012/?ref_=bo_cso_table_82" TargetMode="External"/><Relationship Id="rId867" Type="http://schemas.openxmlformats.org/officeDocument/2006/relationships/hyperlink" Target="https://www.boxofficemojo.com/year/world/2001/?ref_=bo_cso_table_79" TargetMode="External"/><Relationship Id="rId620" Type="http://schemas.openxmlformats.org/officeDocument/2006/relationships/hyperlink" Target="https://en.wikipedia.org/wiki/Terminator_3:_Rise_of_the_Machines" TargetMode="External"/><Relationship Id="rId862" Type="http://schemas.openxmlformats.org/officeDocument/2006/relationships/hyperlink" Target="https://en.wikipedia.org/wiki/Warcraft_(film)" TargetMode="External"/><Relationship Id="rId861" Type="http://schemas.openxmlformats.org/officeDocument/2006/relationships/hyperlink" Target="https://www.boxofficemojo.com/year/world/2016/?ref_=bo_cso_table_86" TargetMode="External"/><Relationship Id="rId860" Type="http://schemas.openxmlformats.org/officeDocument/2006/relationships/hyperlink" Target="https://en.wikipedia.org/wiki/Tenet_(film)" TargetMode="External"/><Relationship Id="rId619" Type="http://schemas.openxmlformats.org/officeDocument/2006/relationships/hyperlink" Target="https://www.boxofficemojo.com/year/world/2003/?ref_=bo_cso_table_89" TargetMode="External"/><Relationship Id="rId618" Type="http://schemas.openxmlformats.org/officeDocument/2006/relationships/hyperlink" Target="https://en.wikipedia.org/wiki/La_La_Land" TargetMode="External"/><Relationship Id="rId613" Type="http://schemas.openxmlformats.org/officeDocument/2006/relationships/hyperlink" Target="https://en.wikipedia.org/wiki/Trolls_(film)" TargetMode="External"/><Relationship Id="rId855" Type="http://schemas.openxmlformats.org/officeDocument/2006/relationships/hyperlink" Target="https://www.boxofficemojo.com/year/world/2016/?ref_=bo_cso_table_122" TargetMode="External"/><Relationship Id="rId612" Type="http://schemas.openxmlformats.org/officeDocument/2006/relationships/hyperlink" Target="https://www.boxofficemojo.com/year/world/2016/?ref_=bo_cso_table_104" TargetMode="External"/><Relationship Id="rId854" Type="http://schemas.openxmlformats.org/officeDocument/2006/relationships/hyperlink" Target="https://en.wikipedia.org/wiki/The_Golden_Compass_(film)" TargetMode="External"/><Relationship Id="rId611" Type="http://schemas.openxmlformats.org/officeDocument/2006/relationships/hyperlink" Target="https://en.wikipedia.org/wiki/Mad_Max:_Fury_Road" TargetMode="External"/><Relationship Id="rId853" Type="http://schemas.openxmlformats.org/officeDocument/2006/relationships/hyperlink" Target="https://www.boxofficemojo.com/year/world/2007/?ref_=bo_cso_table_172" TargetMode="External"/><Relationship Id="rId610" Type="http://schemas.openxmlformats.org/officeDocument/2006/relationships/hyperlink" Target="https://www.boxofficemojo.com/year/world/2015/?ref_=bo_cso_table_144" TargetMode="External"/><Relationship Id="rId852" Type="http://schemas.openxmlformats.org/officeDocument/2006/relationships/hyperlink" Target="https://en.wikipedia.org/wiki/The_Smurfs_2" TargetMode="External"/><Relationship Id="rId617" Type="http://schemas.openxmlformats.org/officeDocument/2006/relationships/hyperlink" Target="https://www.boxofficemojo.com/year/world/2016/?ref_=bo_cso_table_53" TargetMode="External"/><Relationship Id="rId859" Type="http://schemas.openxmlformats.org/officeDocument/2006/relationships/hyperlink" Target="https://www.boxofficemojo.com/year/world/2020/?ref_=bo_cso_table_188" TargetMode="External"/><Relationship Id="rId616" Type="http://schemas.openxmlformats.org/officeDocument/2006/relationships/hyperlink" Target="https://en.wikipedia.org/wiki/Sex_and_the_City_(film)" TargetMode="External"/><Relationship Id="rId858" Type="http://schemas.openxmlformats.org/officeDocument/2006/relationships/hyperlink" Target="https://en.wikipedia.org/wiki/Ice_Age:_Collision_Course" TargetMode="External"/><Relationship Id="rId615" Type="http://schemas.openxmlformats.org/officeDocument/2006/relationships/hyperlink" Target="https://www.boxofficemojo.com/year/world/2008/?ref_=bo_cso_table_105" TargetMode="External"/><Relationship Id="rId857" Type="http://schemas.openxmlformats.org/officeDocument/2006/relationships/hyperlink" Target="https://www.boxofficemojo.com/year/world/2016/?ref_=bo_cso_table_118" TargetMode="External"/><Relationship Id="rId614" Type="http://schemas.openxmlformats.org/officeDocument/2006/relationships/hyperlink" Target="https://www.boxofficemojo.com/year/world/2017/?ref_=bo_cso_table_153" TargetMode="External"/><Relationship Id="rId856" Type="http://schemas.openxmlformats.org/officeDocument/2006/relationships/hyperlink" Target="https://en.wikipedia.org/wiki/Now_You_See_Me_2" TargetMode="External"/><Relationship Id="rId851" Type="http://schemas.openxmlformats.org/officeDocument/2006/relationships/hyperlink" Target="https://www.boxofficemojo.com/year/world/2013/?ref_=bo_cso_table_101" TargetMode="External"/><Relationship Id="rId850" Type="http://schemas.openxmlformats.org/officeDocument/2006/relationships/hyperlink" Target="https://en.wikipedia.org/wiki/The_Adventures_of_Tintin_(film)" TargetMode="External"/><Relationship Id="rId409" Type="http://schemas.openxmlformats.org/officeDocument/2006/relationships/hyperlink" Target="https://en.wikipedia.org/wiki/Indiana_Jones_and_the_Last_Crusade" TargetMode="External"/><Relationship Id="rId404" Type="http://schemas.openxmlformats.org/officeDocument/2006/relationships/hyperlink" Target="https://www.boxofficemojo.com/year/world/2009/?ref_=bo_cso_table_157" TargetMode="External"/><Relationship Id="rId646" Type="http://schemas.openxmlformats.org/officeDocument/2006/relationships/hyperlink" Target="https://www.boxofficemojo.com/year/world/2004/?ref_=bo_cso_table_84" TargetMode="External"/><Relationship Id="rId403" Type="http://schemas.openxmlformats.org/officeDocument/2006/relationships/hyperlink" Target="https://en.wikipedia.org/wiki/Pearl_Harbor_(film)" TargetMode="External"/><Relationship Id="rId645" Type="http://schemas.openxmlformats.org/officeDocument/2006/relationships/hyperlink" Target="https://en.wikipedia.org/wiki/The_Great_Gatsby_(2013_film)" TargetMode="External"/><Relationship Id="rId402" Type="http://schemas.openxmlformats.org/officeDocument/2006/relationships/hyperlink" Target="https://www.boxofficemojo.com/year/world/2001/?ref_=bo_cso_table_76" TargetMode="External"/><Relationship Id="rId644" Type="http://schemas.openxmlformats.org/officeDocument/2006/relationships/hyperlink" Target="https://www.boxofficemojo.com/year/world/2013/?ref_=bo_cso_table_82" TargetMode="External"/><Relationship Id="rId401" Type="http://schemas.openxmlformats.org/officeDocument/2006/relationships/hyperlink" Target="https://en.wikipedia.org/wiki/Spectre_(2015_film)" TargetMode="External"/><Relationship Id="rId643" Type="http://schemas.openxmlformats.org/officeDocument/2006/relationships/hyperlink" Target="https://en.wikipedia.org/wiki/The_Meg" TargetMode="External"/><Relationship Id="rId408" Type="http://schemas.openxmlformats.org/officeDocument/2006/relationships/hyperlink" Target="https://www.boxofficemojo.com/year/world/1989/?ref_=bo_cso_table_50" TargetMode="External"/><Relationship Id="rId407" Type="http://schemas.openxmlformats.org/officeDocument/2006/relationships/hyperlink" Target="https://en.wikipedia.org/wiki/Happy_Feet" TargetMode="External"/><Relationship Id="rId649" Type="http://schemas.openxmlformats.org/officeDocument/2006/relationships/hyperlink" Target="https://en.wikipedia.org/wiki/Lethal_Weapon_3" TargetMode="External"/><Relationship Id="rId406" Type="http://schemas.openxmlformats.org/officeDocument/2006/relationships/hyperlink" Target="https://www.boxofficemojo.com/year/world/2006/?ref_=bo_cso_table_151" TargetMode="External"/><Relationship Id="rId648" Type="http://schemas.openxmlformats.org/officeDocument/2006/relationships/hyperlink" Target="https://www.boxofficemojo.com/year/world/1992/?ref_=bo_cso_table_148" TargetMode="External"/><Relationship Id="rId405" Type="http://schemas.openxmlformats.org/officeDocument/2006/relationships/hyperlink" Target="https://www.reuters.com/article/idINIndia-38768520090330" TargetMode="External"/><Relationship Id="rId647" Type="http://schemas.openxmlformats.org/officeDocument/2006/relationships/hyperlink" Target="https://en.wikipedia.org/wiki/I,_Robot_(film)" TargetMode="External"/><Relationship Id="rId400" Type="http://schemas.openxmlformats.org/officeDocument/2006/relationships/hyperlink" Target="https://www.boxofficemojo.com/year/world/2015/?ref_=bo_cso_table_74" TargetMode="External"/><Relationship Id="rId642" Type="http://schemas.openxmlformats.org/officeDocument/2006/relationships/hyperlink" Target="https://www.boxofficemojo.com/year/world/2018/?ref_=bo_cso_table_11" TargetMode="External"/><Relationship Id="rId641" Type="http://schemas.openxmlformats.org/officeDocument/2006/relationships/hyperlink" Target="https://en.wikipedia.org/wiki/True_Lies" TargetMode="External"/><Relationship Id="rId640" Type="http://schemas.openxmlformats.org/officeDocument/2006/relationships/hyperlink" Target="https://www.boxofficemojo.com/year/world/1994/?ref_=bo_cso_table_160" TargetMode="External"/><Relationship Id="rId635" Type="http://schemas.openxmlformats.org/officeDocument/2006/relationships/hyperlink" Target="https://www.boxofficemojo.com/year/world/2012/?ref_=bo_cso_table_73" TargetMode="External"/><Relationship Id="rId634" Type="http://schemas.openxmlformats.org/officeDocument/2006/relationships/hyperlink" Target="https://en.wikipedia.org/wiki/Megamind" TargetMode="External"/><Relationship Id="rId633" Type="http://schemas.openxmlformats.org/officeDocument/2006/relationships/hyperlink" Target="https://www.boxofficemojo.com/year/world/2010/?ref_=bo_cso_table_145" TargetMode="External"/><Relationship Id="rId632" Type="http://schemas.openxmlformats.org/officeDocument/2006/relationships/hyperlink" Target="https://en.wikipedia.org/wiki/Little_Fockers" TargetMode="External"/><Relationship Id="rId639" Type="http://schemas.openxmlformats.org/officeDocument/2006/relationships/hyperlink" Target="https://www.imdb.com/title/tt1270798/" TargetMode="External"/><Relationship Id="rId638" Type="http://schemas.openxmlformats.org/officeDocument/2006/relationships/hyperlink" Target="https://www.boxofficemojo.com/year/world/2011/?ref_=bo_cso_table_87" TargetMode="External"/><Relationship Id="rId637" Type="http://schemas.openxmlformats.org/officeDocument/2006/relationships/hyperlink" Target="https://en.wikipedia.org/wiki/War_for_the_Planet_of_the_Apes" TargetMode="External"/><Relationship Id="rId636" Type="http://schemas.openxmlformats.org/officeDocument/2006/relationships/hyperlink" Target="https://www.boxofficemojo.com/year/world/2017/?ref_=bo_cso_table_36" TargetMode="External"/><Relationship Id="rId631" Type="http://schemas.openxmlformats.org/officeDocument/2006/relationships/hyperlink" Target="https://www.boxofficemojo.com/year/world/2010/?ref_=bo_cso_table_170" TargetMode="External"/><Relationship Id="rId630" Type="http://schemas.openxmlformats.org/officeDocument/2006/relationships/hyperlink" Target="https://en.wikipedia.org/wiki/As_Good_as_It_Gets" TargetMode="External"/><Relationship Id="rId829" Type="http://schemas.openxmlformats.org/officeDocument/2006/relationships/hyperlink" Target="https://www.boxofficemojo.com/year/world/1993/?ref_=bo_cso_table_144" TargetMode="External"/><Relationship Id="rId828" Type="http://schemas.openxmlformats.org/officeDocument/2006/relationships/hyperlink" Target="https://www.imdb.com/title/tt0112864/" TargetMode="External"/><Relationship Id="rId827" Type="http://schemas.openxmlformats.org/officeDocument/2006/relationships/hyperlink" Target="https://www.boxofficemojo.com/year/world/1995/?ref_=bo_cso_table_184" TargetMode="External"/><Relationship Id="rId822" Type="http://schemas.openxmlformats.org/officeDocument/2006/relationships/hyperlink" Target="https://www.boxofficemojo.com/year/world/2014/?ref_=bo_cso_table_177" TargetMode="External"/><Relationship Id="rId821" Type="http://schemas.openxmlformats.org/officeDocument/2006/relationships/hyperlink" Target="https://en.wikipedia.org/wiki/Kingsman:_The_Golden_Circle" TargetMode="External"/><Relationship Id="rId820" Type="http://schemas.openxmlformats.org/officeDocument/2006/relationships/hyperlink" Target="https://www.boxofficemojo.com/year/world/2017/?ref_=bo_cso_table_116" TargetMode="External"/><Relationship Id="rId826" Type="http://schemas.openxmlformats.org/officeDocument/2006/relationships/hyperlink" Target="https://en.wikipedia.org/wiki/Seven_(1995_film)" TargetMode="External"/><Relationship Id="rId825" Type="http://schemas.openxmlformats.org/officeDocument/2006/relationships/hyperlink" Target="https://www.boxofficemojo.com/year/world/1995/?ref_=bo_cso_table_138" TargetMode="External"/><Relationship Id="rId824" Type="http://schemas.openxmlformats.org/officeDocument/2006/relationships/hyperlink" Target="https://en.wikipedia.org/wiki/The_Hunchback_of_Notre_Dame_(1996_film)" TargetMode="External"/><Relationship Id="rId823" Type="http://schemas.openxmlformats.org/officeDocument/2006/relationships/hyperlink" Target="https://www.boxofficemojo.com/year/world/1996/?ref_=bo_cso_table_141" TargetMode="External"/><Relationship Id="rId819" Type="http://schemas.openxmlformats.org/officeDocument/2006/relationships/hyperlink" Target="https://www.boxofficemojo.com/year/world/2018/?ref_=bo_cso_table_173" TargetMode="External"/><Relationship Id="rId818" Type="http://schemas.openxmlformats.org/officeDocument/2006/relationships/hyperlink" Target="https://en.wikipedia.org/wiki/Godzilla_vs._Kong" TargetMode="External"/><Relationship Id="rId817" Type="http://schemas.openxmlformats.org/officeDocument/2006/relationships/hyperlink" Target="https://www.boxofficemojo.com/year/world/2021/?ref_=bo_cso_table_55" TargetMode="External"/><Relationship Id="rId816" Type="http://schemas.openxmlformats.org/officeDocument/2006/relationships/hyperlink" Target="https://www.boxofficemojo.com/year/world/2018/?ref_=bo_cso_table_95" TargetMode="External"/><Relationship Id="rId811" Type="http://schemas.openxmlformats.org/officeDocument/2006/relationships/hyperlink" Target="https://en.wikipedia.org/wiki/The_Maze_Runner_(film)" TargetMode="External"/><Relationship Id="rId810" Type="http://schemas.openxmlformats.org/officeDocument/2006/relationships/hyperlink" Target="https://www.boxofficemojo.com/year/world/2014/?ref_=bo_cso_table_100" TargetMode="External"/><Relationship Id="rId815" Type="http://schemas.openxmlformats.org/officeDocument/2006/relationships/hyperlink" Target="https://www.csmonitor.com/USA/Society/2014/0331/Noah-not-all-believers-hate-big-budget-biblical-blockbuster" TargetMode="External"/><Relationship Id="rId814" Type="http://schemas.openxmlformats.org/officeDocument/2006/relationships/hyperlink" Target="https://www.boxofficemojo.com/year/world/2014/?ref_=bo_cso_table_198" TargetMode="External"/><Relationship Id="rId813" Type="http://schemas.openxmlformats.org/officeDocument/2006/relationships/hyperlink" Target="https://en.wikipedia.org/wiki/Pacific_Rim_(film)" TargetMode="External"/><Relationship Id="rId812" Type="http://schemas.openxmlformats.org/officeDocument/2006/relationships/hyperlink" Target="https://www.boxofficemojo.com/year/world/2013/?ref_=bo_cso_table_115" TargetMode="External"/><Relationship Id="rId609" Type="http://schemas.openxmlformats.org/officeDocument/2006/relationships/hyperlink" Target="https://www.boxofficemojo.com/year/world/2005/?ref_=bo_cso_table_124" TargetMode="External"/><Relationship Id="rId608" Type="http://schemas.openxmlformats.org/officeDocument/2006/relationships/hyperlink" Target="https://en.wikipedia.org/wiki/Over_the_Hedge_(film)" TargetMode="External"/><Relationship Id="rId607" Type="http://schemas.openxmlformats.org/officeDocument/2006/relationships/hyperlink" Target="https://www.boxofficemojo.com/year/world/2006/?ref_=bo_cso_table_114" TargetMode="External"/><Relationship Id="rId849" Type="http://schemas.openxmlformats.org/officeDocument/2006/relationships/hyperlink" Target="https://www.boxofficemojo.com/year/world/2011/?ref_=bo_cso_table_168" TargetMode="External"/><Relationship Id="rId602" Type="http://schemas.openxmlformats.org/officeDocument/2006/relationships/hyperlink" Target="https://www.boxofficemojo.com/year/world/2012/?ref_=bo_cso_table_136" TargetMode="External"/><Relationship Id="rId844" Type="http://schemas.openxmlformats.org/officeDocument/2006/relationships/hyperlink" Target="https://en.wikipedia.org/wiki/Penguins_of_Madagascar" TargetMode="External"/><Relationship Id="rId601" Type="http://schemas.openxmlformats.org/officeDocument/2006/relationships/hyperlink" Target="https://en.wikipedia.org/wiki/The_Mummy_(1999_film)" TargetMode="External"/><Relationship Id="rId843" Type="http://schemas.openxmlformats.org/officeDocument/2006/relationships/hyperlink" Target="https://www.boxofficemojo.com/year/world/2014/?ref_=bo_cso_table_170" TargetMode="External"/><Relationship Id="rId600" Type="http://schemas.openxmlformats.org/officeDocument/2006/relationships/hyperlink" Target="https://www.boxofficemojo.com/year/world/1999/?ref_=bo_cso_table_107" TargetMode="External"/><Relationship Id="rId842" Type="http://schemas.openxmlformats.org/officeDocument/2006/relationships/hyperlink" Target="https://en.wikipedia.org/wiki/The_Expendables_2" TargetMode="External"/><Relationship Id="rId841" Type="http://schemas.openxmlformats.org/officeDocument/2006/relationships/hyperlink" Target="https://www.boxofficemojo.com/year/world/2012/?ref_=bo_cso_table_161" TargetMode="External"/><Relationship Id="rId606" Type="http://schemas.openxmlformats.org/officeDocument/2006/relationships/hyperlink" Target="https://www.boxofficemojo.com/year/world/2009/?ref_=bo_cso_table_197" TargetMode="External"/><Relationship Id="rId848" Type="http://schemas.openxmlformats.org/officeDocument/2006/relationships/hyperlink" Target="https://en.wikipedia.org/wiki/The_Mummy_(1999_film)" TargetMode="External"/><Relationship Id="rId605" Type="http://schemas.openxmlformats.org/officeDocument/2006/relationships/hyperlink" Target="https://en.wikipedia.org/wiki/San_Andreas_(film)" TargetMode="External"/><Relationship Id="rId847" Type="http://schemas.openxmlformats.org/officeDocument/2006/relationships/hyperlink" Target="https://www.boxofficemojo.com/year/world/2017/?ref_=bo_cso_table_117" TargetMode="External"/><Relationship Id="rId604" Type="http://schemas.openxmlformats.org/officeDocument/2006/relationships/hyperlink" Target="https://www.boxofficemojo.com/year/world/2015/?ref_=bo_cso_table_51" TargetMode="External"/><Relationship Id="rId846" Type="http://schemas.openxmlformats.org/officeDocument/2006/relationships/hyperlink" Target="https://en.wikipedia.org/wiki/Maze_Runner:_The_Scorch_Trials" TargetMode="External"/><Relationship Id="rId603" Type="http://schemas.openxmlformats.org/officeDocument/2006/relationships/hyperlink" Target="https://en.wikipedia.org/wiki/Snow_White_and_the_Huntsman" TargetMode="External"/><Relationship Id="rId845" Type="http://schemas.openxmlformats.org/officeDocument/2006/relationships/hyperlink" Target="https://www.boxofficemojo.com/year/world/2015/?ref_=bo_cso_table_165" TargetMode="External"/><Relationship Id="rId840" Type="http://schemas.openxmlformats.org/officeDocument/2006/relationships/hyperlink" Target="https://www.boxofficemojo.com/year/world/2018/?ref_=bo_cso_table_147" TargetMode="External"/><Relationship Id="rId839" Type="http://schemas.openxmlformats.org/officeDocument/2006/relationships/hyperlink" Target="https://www.boxofficemojo.com/year/world/2019/?ref_=bo_cso_table_125" TargetMode="External"/><Relationship Id="rId838" Type="http://schemas.openxmlformats.org/officeDocument/2006/relationships/hyperlink" Target="https://en.wikipedia.org/wiki/Taken_3" TargetMode="External"/><Relationship Id="rId833" Type="http://schemas.openxmlformats.org/officeDocument/2006/relationships/hyperlink" Target="https://www.boxofficemojo.com/year/world/2009/?ref_=bo_cso_table_117" TargetMode="External"/><Relationship Id="rId832" Type="http://schemas.openxmlformats.org/officeDocument/2006/relationships/hyperlink" Target="https://en.wikipedia.org/wiki/Fantastic_Beasts:_The_Secrets_of_Dumbledore" TargetMode="External"/><Relationship Id="rId831" Type="http://schemas.openxmlformats.org/officeDocument/2006/relationships/hyperlink" Target="https://www.boxofficemojo.com/year/world/2022/?ref_=bo_cso_table_124" TargetMode="External"/><Relationship Id="rId830" Type="http://schemas.openxmlformats.org/officeDocument/2006/relationships/hyperlink" Target="https://en.wikipedia.org/wiki/Schindler%27s_List" TargetMode="External"/><Relationship Id="rId837" Type="http://schemas.openxmlformats.org/officeDocument/2006/relationships/hyperlink" Target="https://www.boxofficemojo.com/year/world/2015/?ref_=bo_cso_table_140" TargetMode="External"/><Relationship Id="rId836" Type="http://schemas.openxmlformats.org/officeDocument/2006/relationships/hyperlink" Target="https://en.wikipedia.org/wiki/Terminator_Genisys" TargetMode="External"/><Relationship Id="rId835" Type="http://schemas.openxmlformats.org/officeDocument/2006/relationships/hyperlink" Target="https://www.boxofficemojo.com/year/world/2015/?ref_=bo_cso_table_85" TargetMode="External"/><Relationship Id="rId834" Type="http://schemas.openxmlformats.org/officeDocument/2006/relationships/hyperlink" Target="https://en.wikipedia.org/wiki/Prince_of_Persia:_The_Sands_of_Time_(film)" TargetMode="External"/><Relationship Id="rId228" Type="http://schemas.openxmlformats.org/officeDocument/2006/relationships/hyperlink" Target="https://www.boxofficemojo.com/year/world/2014/?ref_=bo_cso_table_128" TargetMode="External"/><Relationship Id="rId227" Type="http://schemas.openxmlformats.org/officeDocument/2006/relationships/hyperlink" Target="https://www.imdb.com/title/tt0170016/" TargetMode="External"/><Relationship Id="rId469" Type="http://schemas.openxmlformats.org/officeDocument/2006/relationships/hyperlink" Target="https://en.wikipedia.org/wiki/Jurassic_Park_III" TargetMode="External"/><Relationship Id="rId226" Type="http://schemas.openxmlformats.org/officeDocument/2006/relationships/hyperlink" Target="https://www.boxofficemojo.com/year/world/2000/?ref_=bo_cso_table_107" TargetMode="External"/><Relationship Id="rId468" Type="http://schemas.openxmlformats.org/officeDocument/2006/relationships/hyperlink" Target="https://www.boxofficemojo.com/year/world/2001/?ref_=bo_cso_table_181" TargetMode="External"/><Relationship Id="rId225" Type="http://schemas.openxmlformats.org/officeDocument/2006/relationships/hyperlink" Target="https://en.wikipedia.org/wiki/The_Incredibles" TargetMode="External"/><Relationship Id="rId467" Type="http://schemas.openxmlformats.org/officeDocument/2006/relationships/hyperlink" Target="https://en.wikipedia.org/wiki/The_Perfect_Storm_(film)" TargetMode="External"/><Relationship Id="rId229" Type="http://schemas.openxmlformats.org/officeDocument/2006/relationships/hyperlink" Target="https://www.boxofficemojo.com/year/world/2013/?ref_=bo_cso_table_58" TargetMode="External"/><Relationship Id="rId220" Type="http://schemas.openxmlformats.org/officeDocument/2006/relationships/hyperlink" Target="https://www.boxofficemojo.com/year/world/2002/?ref_=bo_cso_table_67" TargetMode="External"/><Relationship Id="rId462" Type="http://schemas.openxmlformats.org/officeDocument/2006/relationships/hyperlink" Target="https://www.boxofficemojo.com/year/world/2007/?ref_=bo_cso_table_9" TargetMode="External"/><Relationship Id="rId461" Type="http://schemas.openxmlformats.org/officeDocument/2006/relationships/hyperlink" Target="https://en.wikipedia.org/wiki/Ocean%27s_Eleven" TargetMode="External"/><Relationship Id="rId460" Type="http://schemas.openxmlformats.org/officeDocument/2006/relationships/hyperlink" Target="https://www.boxofficemojo.com/year/world/2001/?ref_=bo_cso_table_73" TargetMode="External"/><Relationship Id="rId224" Type="http://schemas.openxmlformats.org/officeDocument/2006/relationships/hyperlink" Target="https://www.boxofficemojo.com/year/world/2004/?ref_=bo_cso_table_159" TargetMode="External"/><Relationship Id="rId466" Type="http://schemas.openxmlformats.org/officeDocument/2006/relationships/hyperlink" Target="https://www.boxofficemojo.com/year/world/2000/?ref_=bo_cso_table_134" TargetMode="External"/><Relationship Id="rId223" Type="http://schemas.openxmlformats.org/officeDocument/2006/relationships/hyperlink" Target="https://en.wikipedia.org/wiki/The_Amazing_Spider-Man_(film)" TargetMode="External"/><Relationship Id="rId465" Type="http://schemas.openxmlformats.org/officeDocument/2006/relationships/hyperlink" Target="https://en.wikipedia.org/wiki/What_Women_Want" TargetMode="External"/><Relationship Id="rId222" Type="http://schemas.openxmlformats.org/officeDocument/2006/relationships/hyperlink" Target="https://www.boxofficemojo.com/year/world/2012/?ref_=bo_cso_table_115" TargetMode="External"/><Relationship Id="rId464" Type="http://schemas.openxmlformats.org/officeDocument/2006/relationships/hyperlink" Target="https://www.boxofficemojo.com/year/world/2000/?ref_=bo_cso_table_167" TargetMode="External"/><Relationship Id="rId221" Type="http://schemas.openxmlformats.org/officeDocument/2006/relationships/hyperlink" Target="https://www.statista.com/statistics/323356/harry-potter-production-costs-box-office-revenue/" TargetMode="External"/><Relationship Id="rId463" Type="http://schemas.openxmlformats.org/officeDocument/2006/relationships/hyperlink" Target="https://en.wikipedia.org/wiki/The_Simpsons_Movie" TargetMode="External"/><Relationship Id="rId217" Type="http://schemas.openxmlformats.org/officeDocument/2006/relationships/hyperlink" Target="https://www.nytimes.com/2021/05/18/movies/shrek-20th-anniversary.html" TargetMode="External"/><Relationship Id="rId459" Type="http://schemas.openxmlformats.org/officeDocument/2006/relationships/hyperlink" Target="https://en.wikipedia.org/wiki/The_Revenant_(2015_film)" TargetMode="External"/><Relationship Id="rId216" Type="http://schemas.openxmlformats.org/officeDocument/2006/relationships/hyperlink" Target="https://www.boxofficemojo.com/year/world/2001/?ref_=bo_cso_table_37" TargetMode="External"/><Relationship Id="rId458" Type="http://schemas.openxmlformats.org/officeDocument/2006/relationships/hyperlink" Target="https://www.boxofficemojo.com/year/world/2015/?ref_=bo_cso_table_10" TargetMode="External"/><Relationship Id="rId215" Type="http://schemas.openxmlformats.org/officeDocument/2006/relationships/hyperlink" Target="https://en.wikipedia.org/wiki/Monsters_University" TargetMode="External"/><Relationship Id="rId457" Type="http://schemas.openxmlformats.org/officeDocument/2006/relationships/hyperlink" Target="https://en.wikipedia.org/wiki/Black_Widow_(2021_film)" TargetMode="External"/><Relationship Id="rId699" Type="http://schemas.openxmlformats.org/officeDocument/2006/relationships/hyperlink" Target="https://www.boxofficemojo.com/year/world/2006/?ref_=bo_cso_table_135" TargetMode="External"/><Relationship Id="rId214" Type="http://schemas.openxmlformats.org/officeDocument/2006/relationships/hyperlink" Target="https://www.boxofficemojo.com/year/world/2013/?ref_=bo_cso_table_122" TargetMode="External"/><Relationship Id="rId456" Type="http://schemas.openxmlformats.org/officeDocument/2006/relationships/hyperlink" Target="https://www.boxofficemojo.com/year/world/2021/?ref_=bo_cso_table_158" TargetMode="External"/><Relationship Id="rId698" Type="http://schemas.openxmlformats.org/officeDocument/2006/relationships/hyperlink" Target="https://en.wikipedia.org/wiki/The_Rock_(film)" TargetMode="External"/><Relationship Id="rId219" Type="http://schemas.openxmlformats.org/officeDocument/2006/relationships/hyperlink" Target="https://www.boxofficemojo.com/year/world/2017/?ref_=bo_cso_table_44" TargetMode="External"/><Relationship Id="rId218" Type="http://schemas.openxmlformats.org/officeDocument/2006/relationships/hyperlink" Target="https://en.wikipedia.org/wiki/Jaws_(film)" TargetMode="External"/><Relationship Id="rId451" Type="http://schemas.openxmlformats.org/officeDocument/2006/relationships/hyperlink" Target="https://en.wikipedia.org/wiki/Dances_with_Wolves" TargetMode="External"/><Relationship Id="rId693" Type="http://schemas.openxmlformats.org/officeDocument/2006/relationships/hyperlink" Target="https://www.boxofficemojo.com/year/world/2007/?ref_=bo_cso_table_145" TargetMode="External"/><Relationship Id="rId450" Type="http://schemas.openxmlformats.org/officeDocument/2006/relationships/hyperlink" Target="https://www.boxofficemojo.com/year/world/1990/?ref_=bo_cso_table_102" TargetMode="External"/><Relationship Id="rId692" Type="http://schemas.openxmlformats.org/officeDocument/2006/relationships/hyperlink" Target="https://en.wikipedia.org/wiki/Chicken_Little_(2005_film)" TargetMode="External"/><Relationship Id="rId691" Type="http://schemas.openxmlformats.org/officeDocument/2006/relationships/hyperlink" Target="https://www.boxofficemojo.com/year/world/2005/?ref_=bo_cso_table_162" TargetMode="External"/><Relationship Id="rId690" Type="http://schemas.openxmlformats.org/officeDocument/2006/relationships/hyperlink" Target="https://en.wikipedia.org/wiki/101_Dalmatians_(1996_film)" TargetMode="External"/><Relationship Id="rId213" Type="http://schemas.openxmlformats.org/officeDocument/2006/relationships/hyperlink" Target="https://en.wikipedia.org/wiki/Sing_(2016_American_film)" TargetMode="External"/><Relationship Id="rId455" Type="http://schemas.openxmlformats.org/officeDocument/2006/relationships/hyperlink" Target="https://en.wikipedia.org/wiki/The_Fugitive_(1993_film)" TargetMode="External"/><Relationship Id="rId697" Type="http://schemas.openxmlformats.org/officeDocument/2006/relationships/hyperlink" Target="https://www.boxofficemojo.com/year/world/1996/?ref_=bo_cso_table_120" TargetMode="External"/><Relationship Id="rId212" Type="http://schemas.openxmlformats.org/officeDocument/2006/relationships/hyperlink" Target="https://www.boxofficemojo.com/year/world/2016/?ref_=bo_cso_table_157" TargetMode="External"/><Relationship Id="rId454" Type="http://schemas.openxmlformats.org/officeDocument/2006/relationships/hyperlink" Target="https://www.boxofficemojo.com/year/world/1993/?ref_=bo_cso_table_180" TargetMode="External"/><Relationship Id="rId696" Type="http://schemas.openxmlformats.org/officeDocument/2006/relationships/hyperlink" Target="https://en.wikipedia.org/wiki/Wanted_(2008_film)" TargetMode="External"/><Relationship Id="rId211" Type="http://schemas.openxmlformats.org/officeDocument/2006/relationships/hyperlink" Target="https://www.google.com/search?q=the+grinch+budget&amp;oq=the+grinch+budget&amp;aqs=chrome..69i57j0i512j0i22i30l4.1981j0j4&amp;sourceid=chrome&amp;ie=UTF-8" TargetMode="External"/><Relationship Id="rId453" Type="http://schemas.openxmlformats.org/officeDocument/2006/relationships/hyperlink" Target="https://en.wikipedia.org/wiki/Batman_Forever" TargetMode="External"/><Relationship Id="rId695" Type="http://schemas.openxmlformats.org/officeDocument/2006/relationships/hyperlink" Target="https://www.boxofficemojo.com/year/world/2008/?ref_=bo_cso_table_110" TargetMode="External"/><Relationship Id="rId210" Type="http://schemas.openxmlformats.org/officeDocument/2006/relationships/hyperlink" Target="https://www.boxofficemojo.com/year/world/2018/?ref_=bo_cso_table_24" TargetMode="External"/><Relationship Id="rId452" Type="http://schemas.openxmlformats.org/officeDocument/2006/relationships/hyperlink" Target="https://www.boxofficemojo.com/year/world/1995/?ref_=bo_cso_table_116" TargetMode="External"/><Relationship Id="rId694" Type="http://schemas.openxmlformats.org/officeDocument/2006/relationships/hyperlink" Target="https://en.wikipedia.org/wiki/Live_Free_or_Die_Hard" TargetMode="External"/><Relationship Id="rId491" Type="http://schemas.openxmlformats.org/officeDocument/2006/relationships/hyperlink" Target="https://www.boxofficemojo.com/year/world/2015/?ref_=bo_cso_table_148" TargetMode="External"/><Relationship Id="rId490" Type="http://schemas.openxmlformats.org/officeDocument/2006/relationships/hyperlink" Target="https://en.wikipedia.org/wiki/Pretty_Woman" TargetMode="External"/><Relationship Id="rId249" Type="http://schemas.openxmlformats.org/officeDocument/2006/relationships/hyperlink" Target="https://www.boxofficemojo.com/year/world/2016/?ref_=bo_cso_table_148" TargetMode="External"/><Relationship Id="rId248" Type="http://schemas.openxmlformats.org/officeDocument/2006/relationships/hyperlink" Target="https://www.statista.com/statistics/323356/harry-potter-production-costs-box-office-revenue/" TargetMode="External"/><Relationship Id="rId247" Type="http://schemas.openxmlformats.org/officeDocument/2006/relationships/hyperlink" Target="https://www.boxofficemojo.com/year/world/2004/?ref_=bo_cso_table_96" TargetMode="External"/><Relationship Id="rId489" Type="http://schemas.openxmlformats.org/officeDocument/2006/relationships/hyperlink" Target="https://www.boxofficemojo.com/year/world/1990/?ref_=bo_cso_table_63" TargetMode="External"/><Relationship Id="rId242" Type="http://schemas.openxmlformats.org/officeDocument/2006/relationships/hyperlink" Target="https://en.wikipedia.org/wiki/Batman_(1989_film)" TargetMode="External"/><Relationship Id="rId484" Type="http://schemas.openxmlformats.org/officeDocument/2006/relationships/hyperlink" Target="https://www.google.com/search?q=indiana+jones+and+the+temple+of+doom&amp;stick=H4sIAAAAAAAAAONgVuLQz9U3yI63zHrEaMwt8PLHPWEprUlrTl5jVOHiCs7IL3fNK8ksqRQS42KDsnikuLjgmngWsapk5qVkJuYlKmTl56UWKyTmpSiUZKQqlKTmFuSkKuSnKaTk5-cCAAIGAk9pAAAA&amp;sa=X&amp;ved=2ahUKEwj7rrOWzv77AhX1QEEAHXuRB30Q1i96BAgGEAM&amp;biw=560&amp;bih=913&amp;dpr=2" TargetMode="External"/><Relationship Id="rId241" Type="http://schemas.openxmlformats.org/officeDocument/2006/relationships/hyperlink" Target="https://www.boxofficemojo.com/year/world/1989/?ref_=bo_cso_table_113" TargetMode="External"/><Relationship Id="rId483" Type="http://schemas.openxmlformats.org/officeDocument/2006/relationships/hyperlink" Target="https://www.boxofficemojo.com/year/world/1984/?ref_=bo_cso_table_125" TargetMode="External"/><Relationship Id="rId240" Type="http://schemas.openxmlformats.org/officeDocument/2006/relationships/hyperlink" Target="https://www.boxofficemojo.com/year/world/2010/?ref_=bo_cso_table_3" TargetMode="External"/><Relationship Id="rId482" Type="http://schemas.openxmlformats.org/officeDocument/2006/relationships/hyperlink" Target="https://en.wikipedia.org/wiki/X-Men_Origins:_Wolverine" TargetMode="External"/><Relationship Id="rId481" Type="http://schemas.openxmlformats.org/officeDocument/2006/relationships/hyperlink" Target="https://www.boxofficemojo.com/year/world/2009/?ref_=bo_cso_table_171" TargetMode="External"/><Relationship Id="rId246" Type="http://schemas.openxmlformats.org/officeDocument/2006/relationships/hyperlink" Target="https://en.wikipedia.org/wiki/Men_in_Black_(1997_film)" TargetMode="External"/><Relationship Id="rId488" Type="http://schemas.openxmlformats.org/officeDocument/2006/relationships/hyperlink" Target="https://en.wikipedia.org/wiki/Men_in_Black_3" TargetMode="External"/><Relationship Id="rId245" Type="http://schemas.openxmlformats.org/officeDocument/2006/relationships/hyperlink" Target="https://www.boxofficemojo.com/year/world/1997/?ref_=bo_cso_table_179" TargetMode="External"/><Relationship Id="rId487" Type="http://schemas.openxmlformats.org/officeDocument/2006/relationships/hyperlink" Target="https://www.boxofficemojo.com/year/world/2012/?ref_=bo_cso_table_153" TargetMode="External"/><Relationship Id="rId244" Type="http://schemas.openxmlformats.org/officeDocument/2006/relationships/hyperlink" Target="https://www.imdb.com/title/tt0477347/" TargetMode="External"/><Relationship Id="rId486" Type="http://schemas.openxmlformats.org/officeDocument/2006/relationships/hyperlink" Target="https://en.wikipedia.org/wiki/Hitch_(film)" TargetMode="External"/><Relationship Id="rId243" Type="http://schemas.openxmlformats.org/officeDocument/2006/relationships/hyperlink" Target="https://www.boxofficemojo.com/year/world/2006/?ref_=bo_cso_table_187" TargetMode="External"/><Relationship Id="rId485" Type="http://schemas.openxmlformats.org/officeDocument/2006/relationships/hyperlink" Target="https://www.boxofficemojo.com/year/world/2005/?ref_=bo_cso_table_174" TargetMode="External"/><Relationship Id="rId480" Type="http://schemas.openxmlformats.org/officeDocument/2006/relationships/hyperlink" Target="https://en.wikipedia.org/wiki/Madagascar:_Escape_2_Africa" TargetMode="External"/><Relationship Id="rId239" Type="http://schemas.openxmlformats.org/officeDocument/2006/relationships/hyperlink" Target="https://en.wikipedia.org/wiki/The_Hangover_Part_II" TargetMode="External"/><Relationship Id="rId238" Type="http://schemas.openxmlformats.org/officeDocument/2006/relationships/hyperlink" Target="https://www.boxofficemojo.com/year/world/2011/?ref_=bo_cso_table_181" TargetMode="External"/><Relationship Id="rId237" Type="http://schemas.openxmlformats.org/officeDocument/2006/relationships/hyperlink" Target="https://en.wikipedia.org/wiki/The_Hobbit:_The_Battle_of_the_Five_Armies" TargetMode="External"/><Relationship Id="rId479" Type="http://schemas.openxmlformats.org/officeDocument/2006/relationships/hyperlink" Target="https://www.boxofficemojo.com/year/world/2008/?ref_=bo_cso_table_175" TargetMode="External"/><Relationship Id="rId236" Type="http://schemas.openxmlformats.org/officeDocument/2006/relationships/hyperlink" Target="https://www.boxofficemojo.com/year/world/2014/?ref_=bo_cso_table_56" TargetMode="External"/><Relationship Id="rId478" Type="http://schemas.openxmlformats.org/officeDocument/2006/relationships/hyperlink" Target="https://en.wikipedia.org/wiki/Planet_of_the_Apes_(2001_film)" TargetMode="External"/><Relationship Id="rId231" Type="http://schemas.openxmlformats.org/officeDocument/2006/relationships/hyperlink" Target="https://en.wikipedia.org/wiki/The_Lego_Movie" TargetMode="External"/><Relationship Id="rId473" Type="http://schemas.openxmlformats.org/officeDocument/2006/relationships/hyperlink" Target="https://en.wikipedia.org/wiki/Mission:_Impossible_(film_series)" TargetMode="External"/><Relationship Id="rId230" Type="http://schemas.openxmlformats.org/officeDocument/2006/relationships/hyperlink" Target="https://www.boxofficemojo.com/year/world/2014/?ref_=bo_cso_table_58" TargetMode="External"/><Relationship Id="rId472" Type="http://schemas.openxmlformats.org/officeDocument/2006/relationships/hyperlink" Target="https://www.boxofficemojo.com/year/world/1996/?ref_=bo_cso_table_68" TargetMode="External"/><Relationship Id="rId471" Type="http://schemas.openxmlformats.org/officeDocument/2006/relationships/hyperlink" Target="https://en.wikipedia.org/wiki/Thor_(film)" TargetMode="External"/><Relationship Id="rId470" Type="http://schemas.openxmlformats.org/officeDocument/2006/relationships/hyperlink" Target="https://www.boxofficemojo.com/year/world/2011/?ref_=bo_cso_table_75" TargetMode="External"/><Relationship Id="rId235" Type="http://schemas.openxmlformats.org/officeDocument/2006/relationships/hyperlink" Target="https://en.wikipedia.org/wiki/I_Am_Legend_(film)" TargetMode="External"/><Relationship Id="rId477" Type="http://schemas.openxmlformats.org/officeDocument/2006/relationships/hyperlink" Target="https://www.boxofficemojo.com/year/world/2001/?ref_=bo_cso_table_193" TargetMode="External"/><Relationship Id="rId234" Type="http://schemas.openxmlformats.org/officeDocument/2006/relationships/hyperlink" Target="https://www.boxofficemojo.com/year/world/2007/?ref_=bo_cso_table_183" TargetMode="External"/><Relationship Id="rId476" Type="http://schemas.openxmlformats.org/officeDocument/2006/relationships/hyperlink" Target="https://www.boxofficemojo.com/year/world/2015/?ref_=bo_cso_table_23" TargetMode="External"/><Relationship Id="rId233" Type="http://schemas.openxmlformats.org/officeDocument/2006/relationships/hyperlink" Target="https://en.wikipedia.org/wiki/Star_Trek_(film)" TargetMode="External"/><Relationship Id="rId475" Type="http://schemas.openxmlformats.org/officeDocument/2006/relationships/hyperlink" Target="https://www.google.com/search?q=top+gun+budget&amp;oq=top+gun+budget&amp;aqs=chrome..69i57j0i512l5j0i22i30l4.2621j0j9&amp;sourceid=chrome&amp;ie=UTF-8" TargetMode="External"/><Relationship Id="rId232" Type="http://schemas.openxmlformats.org/officeDocument/2006/relationships/hyperlink" Target="https://www.boxofficemojo.com/year/world/2009/?ref_=bo_cso_table_149" TargetMode="External"/><Relationship Id="rId474" Type="http://schemas.openxmlformats.org/officeDocument/2006/relationships/hyperlink" Target="https://www.boxofficemojo.com/year/world/1986/?ref_=bo_cso_table_76" TargetMode="External"/><Relationship Id="rId426" Type="http://schemas.openxmlformats.org/officeDocument/2006/relationships/hyperlink" Target="https://www.boxofficemojo.com/year/world/2022/?ref_=bo_cso_table_128" TargetMode="External"/><Relationship Id="rId668" Type="http://schemas.openxmlformats.org/officeDocument/2006/relationships/hyperlink" Target="https://www.boxofficemojo.com/year/world/2019/?ref_=bo_cso_table_185" TargetMode="External"/><Relationship Id="rId425" Type="http://schemas.openxmlformats.org/officeDocument/2006/relationships/hyperlink" Target="https://en.wikipedia.org/wiki/Teenage_Mutant_Ninja_Turtles_(1990_film)" TargetMode="External"/><Relationship Id="rId667" Type="http://schemas.openxmlformats.org/officeDocument/2006/relationships/hyperlink" Target="https://en.wikipedia.org/wiki/Slumdog_Millionaire" TargetMode="External"/><Relationship Id="rId424" Type="http://schemas.openxmlformats.org/officeDocument/2006/relationships/hyperlink" Target="https://www.boxofficemojo.com/year/world/2014/?ref_=bo_cso_table_40" TargetMode="External"/><Relationship Id="rId666" Type="http://schemas.openxmlformats.org/officeDocument/2006/relationships/hyperlink" Target="https://www.boxofficemojo.com/year/world/2008/?ref_=bo_cso_table_161" TargetMode="External"/><Relationship Id="rId423" Type="http://schemas.openxmlformats.org/officeDocument/2006/relationships/hyperlink" Target="https://www.boxofficemojo.com/year/world/2011/?ref_=bo_cso_table_191" TargetMode="External"/><Relationship Id="rId665" Type="http://schemas.openxmlformats.org/officeDocument/2006/relationships/hyperlink" Target="https://en.wikipedia.org/wiki/Pocahontas_(1995_film)" TargetMode="External"/><Relationship Id="rId429" Type="http://schemas.openxmlformats.org/officeDocument/2006/relationships/hyperlink" Target="https://en.wikipedia.org/wiki/Spider-Man:_Into_the_Spider-Verse" TargetMode="External"/><Relationship Id="rId428" Type="http://schemas.openxmlformats.org/officeDocument/2006/relationships/hyperlink" Target="https://www.boxofficemojo.com/year/world/2018/?ref_=bo_cso_table_152" TargetMode="External"/><Relationship Id="rId427" Type="http://schemas.openxmlformats.org/officeDocument/2006/relationships/hyperlink" Target="https://en.wikipedia.org/wiki/Sonic_the_Hedgehog_2_(film)" TargetMode="External"/><Relationship Id="rId669" Type="http://schemas.openxmlformats.org/officeDocument/2006/relationships/hyperlink" Target="https://en.wikipedia.org/wiki/Shazam!_(film)" TargetMode="External"/><Relationship Id="rId660" Type="http://schemas.openxmlformats.org/officeDocument/2006/relationships/hyperlink" Target="https://www.boxofficemojo.com/year/world/2019/?ref_=bo_cso_table_163" TargetMode="External"/><Relationship Id="rId422" Type="http://schemas.openxmlformats.org/officeDocument/2006/relationships/hyperlink" Target="https://www.boxofficemojo.com/year/world/2014/?ref_=bo_cso_table_130" TargetMode="External"/><Relationship Id="rId664" Type="http://schemas.openxmlformats.org/officeDocument/2006/relationships/hyperlink" Target="https://www.boxofficemojo.com/year/world/1995/?ref_=bo_cso_table_106" TargetMode="External"/><Relationship Id="rId421" Type="http://schemas.openxmlformats.org/officeDocument/2006/relationships/hyperlink" Target="https://www.google.com/search?q=madagascar+movie+budget&amp;oq=madagascar+movie+budget&amp;aqs=chrome..69i57j0i15i22i30j0i390l2.3457j0j4&amp;sourceid=chrome&amp;ie=UTF-8" TargetMode="External"/><Relationship Id="rId663" Type="http://schemas.openxmlformats.org/officeDocument/2006/relationships/hyperlink" Target="https://en.wikipedia.org/wiki/The_Chronicles_of_Narnia:_Prince_Caspian" TargetMode="External"/><Relationship Id="rId420" Type="http://schemas.openxmlformats.org/officeDocument/2006/relationships/hyperlink" Target="https://www.boxofficemojo.com/year/world/2005/?ref_=bo_cso_table_5" TargetMode="External"/><Relationship Id="rId662" Type="http://schemas.openxmlformats.org/officeDocument/2006/relationships/hyperlink" Target="https://www.boxofficemojo.com/year/world/2008/?ref_=bo_cso_table_104" TargetMode="External"/><Relationship Id="rId661" Type="http://schemas.openxmlformats.org/officeDocument/2006/relationships/hyperlink" Target="https://en.wikipedia.org/wiki/Once_Upon_a_Time_in_Hollywood" TargetMode="External"/><Relationship Id="rId415" Type="http://schemas.openxmlformats.org/officeDocument/2006/relationships/hyperlink" Target="https://en.wikipedia.org/wiki/Mission:_Impossible_%E2%80%93_Rogue_Nation" TargetMode="External"/><Relationship Id="rId657" Type="http://schemas.openxmlformats.org/officeDocument/2006/relationships/hyperlink" Target="https://en.wikipedia.org/wiki/Kung_Fu_Panda_3" TargetMode="External"/><Relationship Id="rId414" Type="http://schemas.openxmlformats.org/officeDocument/2006/relationships/hyperlink" Target="https://www.boxofficemojo.com/year/world/2015/?ref_=bo_cso_table_140" TargetMode="External"/><Relationship Id="rId656" Type="http://schemas.openxmlformats.org/officeDocument/2006/relationships/hyperlink" Target="https://www.boxofficemojo.com/year/world/2016/?ref_=bo_cso_table_21" TargetMode="External"/><Relationship Id="rId413" Type="http://schemas.openxmlformats.org/officeDocument/2006/relationships/hyperlink" Target="https://en.wikipedia.org/wiki/Ice_Age:_The_Meltdown" TargetMode="External"/><Relationship Id="rId655" Type="http://schemas.openxmlformats.org/officeDocument/2006/relationships/hyperlink" Target="https://en.wikipedia.org/wiki/Rio_(2011_film)" TargetMode="External"/><Relationship Id="rId412" Type="http://schemas.openxmlformats.org/officeDocument/2006/relationships/hyperlink" Target="https://www.boxofficemojo.com/year/world/2006/?ref_=bo_cso_table_146" TargetMode="External"/><Relationship Id="rId654" Type="http://schemas.openxmlformats.org/officeDocument/2006/relationships/hyperlink" Target="https://www.boxofficemojo.com/year/world/2011/?ref_=bo_cso_table_42" TargetMode="External"/><Relationship Id="rId419" Type="http://schemas.openxmlformats.org/officeDocument/2006/relationships/hyperlink" Target="https://en.wikipedia.org/wiki/Men_in_Black_II" TargetMode="External"/><Relationship Id="rId418" Type="http://schemas.openxmlformats.org/officeDocument/2006/relationships/hyperlink" Target="https://www.boxofficemojo.com/year/world/2002/?ref_=bo_cso_table_78" TargetMode="External"/><Relationship Id="rId417" Type="http://schemas.openxmlformats.org/officeDocument/2006/relationships/hyperlink" Target="https://independent-magazine.org/2021/12/06/from-indie-to-blockbuster-the-evolution-of-the-twilight-saga/" TargetMode="External"/><Relationship Id="rId659" Type="http://schemas.openxmlformats.org/officeDocument/2006/relationships/hyperlink" Target="https://en.wikipedia.org/wiki/The_Smurfs_(film)" TargetMode="External"/><Relationship Id="rId416" Type="http://schemas.openxmlformats.org/officeDocument/2006/relationships/hyperlink" Target="https://www.boxofficemojo.com/year/world/2008/?ref_=bo_cso_table_119" TargetMode="External"/><Relationship Id="rId658" Type="http://schemas.openxmlformats.org/officeDocument/2006/relationships/hyperlink" Target="https://www.boxofficemojo.com/year/world/2011/?ref_=bo_cso_table_190" TargetMode="External"/><Relationship Id="rId411" Type="http://schemas.openxmlformats.org/officeDocument/2006/relationships/hyperlink" Target="https://en.wikipedia.org/wiki/Ice_Age:_Dawn_of_the_Dinosaurs" TargetMode="External"/><Relationship Id="rId653" Type="http://schemas.openxmlformats.org/officeDocument/2006/relationships/hyperlink" Target="https://en.wikipedia.org/wiki/Mamma_Mia!_(film)" TargetMode="External"/><Relationship Id="rId410" Type="http://schemas.openxmlformats.org/officeDocument/2006/relationships/hyperlink" Target="https://www.boxofficemojo.com/year/world/2009/?ref_=bo_cso_table_73" TargetMode="External"/><Relationship Id="rId652" Type="http://schemas.openxmlformats.org/officeDocument/2006/relationships/hyperlink" Target="https://www.boxofficemojo.com/year/world/2008/?ref_=bo_cso_table_172" TargetMode="External"/><Relationship Id="rId651" Type="http://schemas.openxmlformats.org/officeDocument/2006/relationships/hyperlink" Target="https://en.wikipedia.org/wiki/Detective_Pikachu_(film)" TargetMode="External"/><Relationship Id="rId650" Type="http://schemas.openxmlformats.org/officeDocument/2006/relationships/hyperlink" Target="https://www.boxofficemojo.com/year/world/2019/?ref_=bo_cso_table_90" TargetMode="External"/><Relationship Id="rId206" Type="http://schemas.openxmlformats.org/officeDocument/2006/relationships/hyperlink" Target="https://en.wikipedia.org/wiki/Meet_the_Fockers" TargetMode="External"/><Relationship Id="rId448" Type="http://schemas.openxmlformats.org/officeDocument/2006/relationships/hyperlink" Target="https://www.boxofficemojo.com/year/world/2005/?ref_=bo_cso_table_38" TargetMode="External"/><Relationship Id="rId205" Type="http://schemas.openxmlformats.org/officeDocument/2006/relationships/hyperlink" Target="https://www.boxofficemojo.com/year/world/2004/?ref_=bo_cso_table_19" TargetMode="External"/><Relationship Id="rId447" Type="http://schemas.openxmlformats.org/officeDocument/2006/relationships/hyperlink" Target="https://en.wikipedia.org/wiki/The_Day_After_Tomorrow" TargetMode="External"/><Relationship Id="rId689" Type="http://schemas.openxmlformats.org/officeDocument/2006/relationships/hyperlink" Target="https://www.boxofficemojo.com/year/world/1996/?ref_=bo_cso_table_151" TargetMode="External"/><Relationship Id="rId204" Type="http://schemas.openxmlformats.org/officeDocument/2006/relationships/hyperlink" Target="https://en.wikipedia.org/wiki/The_Twilight_Saga:_Breaking_Dawn_%E2%80%93_Part_1" TargetMode="External"/><Relationship Id="rId446" Type="http://schemas.openxmlformats.org/officeDocument/2006/relationships/hyperlink" Target="https://www.boxofficemojo.com/year/world/2004/?ref_=bo_cso_table_196" TargetMode="External"/><Relationship Id="rId688" Type="http://schemas.openxmlformats.org/officeDocument/2006/relationships/hyperlink" Target="https://en.wikipedia.org/wiki/Godzilla_(1998_film)" TargetMode="External"/><Relationship Id="rId203" Type="http://schemas.openxmlformats.org/officeDocument/2006/relationships/hyperlink" Target="https://www.boxofficemojo.com/year/world/2011/?ref_=bo_cso_table_129" TargetMode="External"/><Relationship Id="rId445" Type="http://schemas.openxmlformats.org/officeDocument/2006/relationships/hyperlink" Target="https://en.wikipedia.org/wiki/Sherlock_Holmes:_A_Game_of_Shadows" TargetMode="External"/><Relationship Id="rId687" Type="http://schemas.openxmlformats.org/officeDocument/2006/relationships/hyperlink" Target="https://www.boxofficemojo.com/year/world/1998/?ref_=bo_cso_table_159" TargetMode="External"/><Relationship Id="rId209" Type="http://schemas.openxmlformats.org/officeDocument/2006/relationships/hyperlink" Target="https://www.boxofficemojo.com/year/world/2013/?ref_=bo_cso_table_127" TargetMode="External"/><Relationship Id="rId208" Type="http://schemas.openxmlformats.org/officeDocument/2006/relationships/hyperlink" Target="https://en.wikipedia.org/wiki/The_Hangover" TargetMode="External"/><Relationship Id="rId207" Type="http://schemas.openxmlformats.org/officeDocument/2006/relationships/hyperlink" Target="https://www.boxofficemojo.com/year/world/2009/?ref_=bo_cso_table_56" TargetMode="External"/><Relationship Id="rId449" Type="http://schemas.openxmlformats.org/officeDocument/2006/relationships/hyperlink" Target="https://en.wikipedia.org/wiki/Mr._%26_Mrs._Smith_(2005_film)" TargetMode="External"/><Relationship Id="rId440" Type="http://schemas.openxmlformats.org/officeDocument/2006/relationships/hyperlink" Target="https://www.boxofficemojo.com/year/world/2000/?ref_=bo_cso_table_62" TargetMode="External"/><Relationship Id="rId682" Type="http://schemas.openxmlformats.org/officeDocument/2006/relationships/hyperlink" Target="https://en.wikipedia.org/wiki/Ready_Player_One_(film)" TargetMode="External"/><Relationship Id="rId681" Type="http://schemas.openxmlformats.org/officeDocument/2006/relationships/hyperlink" Target="https://www.boxofficemojo.com/year/world/2018/?ref_=bo_cso_table_184" TargetMode="External"/><Relationship Id="rId680" Type="http://schemas.openxmlformats.org/officeDocument/2006/relationships/hyperlink" Target="https://en.wikipedia.org/wiki/Dinosaur_(2000_film)" TargetMode="External"/><Relationship Id="rId202" Type="http://schemas.openxmlformats.org/officeDocument/2006/relationships/hyperlink" Target="https://en.wikipedia.org/wiki/The_Matrix_Reloaded" TargetMode="External"/><Relationship Id="rId444" Type="http://schemas.openxmlformats.org/officeDocument/2006/relationships/hyperlink" Target="https://www.boxofficemojo.com/year/world/2011/?ref_=bo_cso_table_2" TargetMode="External"/><Relationship Id="rId686" Type="http://schemas.openxmlformats.org/officeDocument/2006/relationships/hyperlink" Target="https://en.wikipedia.org/wiki/Ransom_(1996_film)" TargetMode="External"/><Relationship Id="rId201" Type="http://schemas.openxmlformats.org/officeDocument/2006/relationships/hyperlink" Target="https://www.boxofficemojo.com/year/world/2003/?ref_=bo_cso_table_123" TargetMode="External"/><Relationship Id="rId443" Type="http://schemas.openxmlformats.org/officeDocument/2006/relationships/hyperlink" Target="https://en.wikipedia.org/wiki/The_Croods" TargetMode="External"/><Relationship Id="rId685" Type="http://schemas.openxmlformats.org/officeDocument/2006/relationships/hyperlink" Target="https://www.boxofficemojo.com/year/world/1996/?ref_=bo_cso_table_172" TargetMode="External"/><Relationship Id="rId200" Type="http://schemas.openxmlformats.org/officeDocument/2006/relationships/hyperlink" Target="https://en.wikipedia.org/wiki/The_Hunger_Games:_Mockingjay_%E2%80%93_Part_2" TargetMode="External"/><Relationship Id="rId442" Type="http://schemas.openxmlformats.org/officeDocument/2006/relationships/hyperlink" Target="https://www.boxofficemojo.com/year/world/2013/?ref_=bo_cso_table_180" TargetMode="External"/><Relationship Id="rId684" Type="http://schemas.openxmlformats.org/officeDocument/2006/relationships/hyperlink" Target="https://en.wikipedia.org/wiki/The_Conjuring" TargetMode="External"/><Relationship Id="rId441" Type="http://schemas.openxmlformats.org/officeDocument/2006/relationships/hyperlink" Target="https://www.forbes.com/sites/simonthompson/2020/06/15/talking-gladiator-at-20-with-producer-douglas-wick/" TargetMode="External"/><Relationship Id="rId683" Type="http://schemas.openxmlformats.org/officeDocument/2006/relationships/hyperlink" Target="https://www.boxofficemojo.com/year/world/2013/?ref_=bo_cso_table_152" TargetMode="External"/><Relationship Id="rId437" Type="http://schemas.openxmlformats.org/officeDocument/2006/relationships/hyperlink" Target="https://www.boxofficemojo.com/year/world/2018/?ref_=bo_cso_table_112" TargetMode="External"/><Relationship Id="rId679" Type="http://schemas.openxmlformats.org/officeDocument/2006/relationships/hyperlink" Target="https://www.boxofficemojo.com/year/world/2000/?ref_=bo_cso_table_96" TargetMode="External"/><Relationship Id="rId436" Type="http://schemas.openxmlformats.org/officeDocument/2006/relationships/hyperlink" Target="https://en.wikipedia.org/wiki/The_Polar_Express_(film)" TargetMode="External"/><Relationship Id="rId678" Type="http://schemas.openxmlformats.org/officeDocument/2006/relationships/hyperlink" Target="https://www.boxofficemojo.com/year/world/2009/?ref_=bo_cso_table_142" TargetMode="External"/><Relationship Id="rId435" Type="http://schemas.openxmlformats.org/officeDocument/2006/relationships/hyperlink" Target="https://www.boxofficemojo.com/year/world/2004/?ref_=bo_cso_table_159" TargetMode="External"/><Relationship Id="rId677" Type="http://schemas.openxmlformats.org/officeDocument/2006/relationships/hyperlink" Target="https://en.wikipedia.org/wiki/The_King%27s_Speech" TargetMode="External"/><Relationship Id="rId434" Type="http://schemas.openxmlformats.org/officeDocument/2006/relationships/hyperlink" Target="https://en.wikipedia.org/wiki/Wreck-It_Ralph" TargetMode="External"/><Relationship Id="rId676" Type="http://schemas.openxmlformats.org/officeDocument/2006/relationships/hyperlink" Target="https://www.boxofficemojo.com/year/world/2010/?ref_=bo_cso_table_96" TargetMode="External"/><Relationship Id="rId439" Type="http://schemas.openxmlformats.org/officeDocument/2006/relationships/hyperlink" Target="https://en.wikipedia.org/wiki/Interstellar_(film)" TargetMode="External"/><Relationship Id="rId438" Type="http://schemas.openxmlformats.org/officeDocument/2006/relationships/hyperlink" Target="https://www.boxofficemojo.com/year/world/2014/?ref_=bo_cso_table_108" TargetMode="External"/><Relationship Id="rId671" Type="http://schemas.openxmlformats.org/officeDocument/2006/relationships/hyperlink" Target="https://en.wikipedia.org/wiki/Deep_Impact_(film)" TargetMode="External"/><Relationship Id="rId670" Type="http://schemas.openxmlformats.org/officeDocument/2006/relationships/hyperlink" Target="https://www.boxofficemojo.com/year/world/1998/?ref_=bo_cso_table_98" TargetMode="External"/><Relationship Id="rId433" Type="http://schemas.openxmlformats.org/officeDocument/2006/relationships/hyperlink" Target="https://www.boxofficemojo.com/year/world/2012/?ref_=bo_cso_table_54" TargetMode="External"/><Relationship Id="rId675" Type="http://schemas.openxmlformats.org/officeDocument/2006/relationships/hyperlink" Target="https://en.wikipedia.org/wiki/The_Matrix_Revolutions" TargetMode="External"/><Relationship Id="rId432" Type="http://schemas.openxmlformats.org/officeDocument/2006/relationships/hyperlink" Target="https://www.boxofficemojo.com/year/world/2017/?ref_=bo_cso_table_15" TargetMode="External"/><Relationship Id="rId674" Type="http://schemas.openxmlformats.org/officeDocument/2006/relationships/hyperlink" Target="https://www.boxofficemojo.com/year/world/2003/?ref_=bo_cso_table_97" TargetMode="External"/><Relationship Id="rId431" Type="http://schemas.openxmlformats.org/officeDocument/2006/relationships/hyperlink" Target="https://www.broadway.com/buzz/181221/happy-birthday-grease-37-fun-facts-about-the-highest-grossing-movie-musical-of-all-time/" TargetMode="External"/><Relationship Id="rId673" Type="http://schemas.openxmlformats.org/officeDocument/2006/relationships/hyperlink" Target="https://en.wikipedia.org/wiki/Taken_2" TargetMode="External"/><Relationship Id="rId430" Type="http://schemas.openxmlformats.org/officeDocument/2006/relationships/hyperlink" Target="https://www.boxofficemojo.com/year/world/1978/?ref_=bo_cso_table_137" TargetMode="External"/><Relationship Id="rId672" Type="http://schemas.openxmlformats.org/officeDocument/2006/relationships/hyperlink" Target="https://www.boxofficemojo.com/year/world/2012/?ref_=bo_cso_table_164" TargetMode="External"/></Relationships>
</file>

<file path=xl/worksheets/_rels/sheet6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boxofficemojo.com/year/world/1986/?ref_=bo_cso_table_136" TargetMode="External"/><Relationship Id="rId194" Type="http://schemas.openxmlformats.org/officeDocument/2006/relationships/hyperlink" Target="https://en.wikipedia.org/wiki/Dances_with_Wolves" TargetMode="External"/><Relationship Id="rId193" Type="http://schemas.openxmlformats.org/officeDocument/2006/relationships/hyperlink" Target="https://www.boxofficemojo.com/year/world/1990/?ref_=bo_cso_table_102" TargetMode="External"/><Relationship Id="rId192" Type="http://schemas.openxmlformats.org/officeDocument/2006/relationships/hyperlink" Target="https://www.boxofficemojo.com/title/tt0099348/?ref_=bo_cso_table_102" TargetMode="External"/><Relationship Id="rId191" Type="http://schemas.openxmlformats.org/officeDocument/2006/relationships/hyperlink" Target="https://en.wikipedia.org/wiki/Crocodile_Dundee" TargetMode="External"/><Relationship Id="rId187" Type="http://schemas.openxmlformats.org/officeDocument/2006/relationships/hyperlink" Target="https://www.boxofficemojo.com/year/world/2017/?ref_=bo_cso_table_94" TargetMode="External"/><Relationship Id="rId186" Type="http://schemas.openxmlformats.org/officeDocument/2006/relationships/hyperlink" Target="https://www.boxofficemojo.com/title/tt2380307/?ref_=bo_cso_table_94" TargetMode="External"/><Relationship Id="rId185" Type="http://schemas.openxmlformats.org/officeDocument/2006/relationships/hyperlink" Target="https://www.boxofficemojo.com/year/world/2010/?ref_=bo_cso_table_34" TargetMode="External"/><Relationship Id="rId184" Type="http://schemas.openxmlformats.org/officeDocument/2006/relationships/hyperlink" Target="https://www.boxofficemojo.com/title/tt0800320/?ref_=bo_cso_table_34" TargetMode="External"/><Relationship Id="rId189" Type="http://schemas.openxmlformats.org/officeDocument/2006/relationships/hyperlink" Target="https://www.boxofficemojo.com/title/tt0090555/?ref_=bo_cso_table_136" TargetMode="External"/><Relationship Id="rId188" Type="http://schemas.openxmlformats.org/officeDocument/2006/relationships/hyperlink" Target="https://en.wikipedia.org/wiki/Coco_(2017_film)" TargetMode="External"/><Relationship Id="rId183" Type="http://schemas.openxmlformats.org/officeDocument/2006/relationships/hyperlink" Target="https://en.wikipedia.org/wiki/Cinderella_(2015_American_film)" TargetMode="External"/><Relationship Id="rId182" Type="http://schemas.openxmlformats.org/officeDocument/2006/relationships/hyperlink" Target="https://www.boxofficemojo.com/year/world/2015/?ref_=bo_cso_table_4" TargetMode="External"/><Relationship Id="rId181" Type="http://schemas.openxmlformats.org/officeDocument/2006/relationships/hyperlink" Target="https://www.boxofficemojo.com/title/tt1661199/?ref_=bo_cso_table_4" TargetMode="External"/><Relationship Id="rId180" Type="http://schemas.openxmlformats.org/officeDocument/2006/relationships/hyperlink" Target="https://en.wikipedia.org/wiki/Chicken_Little_(2005_film)" TargetMode="External"/><Relationship Id="rId176" Type="http://schemas.openxmlformats.org/officeDocument/2006/relationships/hyperlink" Target="https://www.boxofficemojo.com/year/world/2005/?ref_=bo_cso_table_49" TargetMode="External"/><Relationship Id="rId175" Type="http://schemas.openxmlformats.org/officeDocument/2006/relationships/hyperlink" Target="https://www.boxofficemojo.com/title/tt0367594/?ref_=bo_cso_table_49" TargetMode="External"/><Relationship Id="rId174" Type="http://schemas.openxmlformats.org/officeDocument/2006/relationships/hyperlink" Target="https://www.google.com/search?q=Catch+Me+If+You+Can+budget&amp;oq=catch+me+&amp;aqs=chrome.0.69i59j46i512j69i57j46i433i512j46i512l2j0i512j46i512j46i131i433i512j0i271.1930j0j4&amp;sourceid=chrome&amp;ie=UTF-8" TargetMode="External"/><Relationship Id="rId173" Type="http://schemas.openxmlformats.org/officeDocument/2006/relationships/hyperlink" Target="https://www.boxofficemojo.com/year/world/2002/?ref_=bo_cso_table_90" TargetMode="External"/><Relationship Id="rId179" Type="http://schemas.openxmlformats.org/officeDocument/2006/relationships/hyperlink" Target="https://www.boxofficemojo.com/year/world/2005/?ref_=bo_cso_table_162" TargetMode="External"/><Relationship Id="rId178" Type="http://schemas.openxmlformats.org/officeDocument/2006/relationships/hyperlink" Target="https://www.boxofficemojo.com/title/tt0371606/?ref_=bo_cso_table_162" TargetMode="External"/><Relationship Id="rId177" Type="http://schemas.openxmlformats.org/officeDocument/2006/relationships/hyperlink" Target="https://en.wikipedia.org/wiki/Charlie_and_the_Chocolate_Factory_(film)" TargetMode="External"/><Relationship Id="rId198" Type="http://schemas.openxmlformats.org/officeDocument/2006/relationships/hyperlink" Target="https://www.boxofficemojo.com/year/world/2016/?ref_=bo_cso_table_105" TargetMode="External"/><Relationship Id="rId197" Type="http://schemas.openxmlformats.org/officeDocument/2006/relationships/hyperlink" Target="https://www.boxofficemojo.com/title/tt1431045/?ref_=bo_cso_table_105" TargetMode="External"/><Relationship Id="rId196" Type="http://schemas.openxmlformats.org/officeDocument/2006/relationships/hyperlink" Target="https://www.boxofficemojo.com/year/world/2014/?ref_=bo_cso_table_131" TargetMode="External"/><Relationship Id="rId195" Type="http://schemas.openxmlformats.org/officeDocument/2006/relationships/hyperlink" Target="https://www.boxofficemojo.com/title/tt2103281/?ref_=bo_cso_table_131" TargetMode="External"/><Relationship Id="rId199" Type="http://schemas.openxmlformats.org/officeDocument/2006/relationships/hyperlink" Target="https://www.boxofficemojo.com/title/tt5463162/?ref_=bo_cso_table_104" TargetMode="External"/><Relationship Id="rId150" Type="http://schemas.openxmlformats.org/officeDocument/2006/relationships/hyperlink" Target="https://www.google.com/search?q=bumblebee+movie+budget&amp;oq=bumblebee+movie+budget&amp;aqs=chrome..69i57j0i390l3.3975j0j4&amp;sourceid=chrome&amp;ie=UTF-8" TargetMode="External"/><Relationship Id="rId392" Type="http://schemas.openxmlformats.org/officeDocument/2006/relationships/hyperlink" Target="https://www.the-numbers.com/movie/I-Can-Only-Imagine" TargetMode="External"/><Relationship Id="rId391" Type="http://schemas.openxmlformats.org/officeDocument/2006/relationships/hyperlink" Target="https://en.wikipedia.org/wiki/I_Am_Legend_(film)" TargetMode="External"/><Relationship Id="rId390" Type="http://schemas.openxmlformats.org/officeDocument/2006/relationships/hyperlink" Target="https://www.boxofficemojo.com/year/world/2007/?ref_=bo_cso_table_183" TargetMode="External"/><Relationship Id="rId1" Type="http://schemas.openxmlformats.org/officeDocument/2006/relationships/hyperlink" Target="https://www.boxofficemojo.com/title/tt0416449/?ref_=bo_cso_table_69" TargetMode="External"/><Relationship Id="rId2" Type="http://schemas.openxmlformats.org/officeDocument/2006/relationships/hyperlink" Target="https://www.boxofficemojo.com/year/world/2007/?ref_=bo_cso_table_69" TargetMode="External"/><Relationship Id="rId3" Type="http://schemas.openxmlformats.org/officeDocument/2006/relationships/hyperlink" Target="https://www.boxofficemojo.com/title/tt8579674/?ref_=bo_cso_table_150" TargetMode="External"/><Relationship Id="rId149" Type="http://schemas.openxmlformats.org/officeDocument/2006/relationships/hyperlink" Target="https://www.boxofficemojo.com/year/world/2018/?ref_=bo_cso_table_59" TargetMode="External"/><Relationship Id="rId4" Type="http://schemas.openxmlformats.org/officeDocument/2006/relationships/hyperlink" Target="https://www.boxofficemojo.com/year/world/2019/?ref_=bo_cso_table_150" TargetMode="External"/><Relationship Id="rId148" Type="http://schemas.openxmlformats.org/officeDocument/2006/relationships/hyperlink" Target="https://www.boxofficemojo.com/title/tt4701182/?ref_=bo_cso_table_59" TargetMode="External"/><Relationship Id="rId1090" Type="http://schemas.openxmlformats.org/officeDocument/2006/relationships/hyperlink" Target="https://en.wikipedia.org/wiki/The_Last_Airbender_(2010_film)" TargetMode="External"/><Relationship Id="rId1091" Type="http://schemas.openxmlformats.org/officeDocument/2006/relationships/hyperlink" Target="https://www.boxofficemojo.com/title/tt2527336/?ref_=bo_cso_table_16" TargetMode="External"/><Relationship Id="rId1092" Type="http://schemas.openxmlformats.org/officeDocument/2006/relationships/hyperlink" Target="https://www.boxofficemojo.com/year/world/2017/?ref_=bo_cso_table_16" TargetMode="External"/><Relationship Id="rId1093" Type="http://schemas.openxmlformats.org/officeDocument/2006/relationships/hyperlink" Target="https://en.wikipedia.org/wiki/Star_Wars:_The_Last_Jedi" TargetMode="External"/><Relationship Id="rId1094" Type="http://schemas.openxmlformats.org/officeDocument/2006/relationships/hyperlink" Target="https://www.boxofficemojo.com/title/tt0325710/?ref_=bo_cso_table_70" TargetMode="External"/><Relationship Id="rId9" Type="http://schemas.openxmlformats.org/officeDocument/2006/relationships/hyperlink" Target="https://www.boxofficemojo.com/year/world/1996/?ref_=bo_cso_table_151" TargetMode="External"/><Relationship Id="rId143" Type="http://schemas.openxmlformats.org/officeDocument/2006/relationships/hyperlink" Target="https://www.boxofficemojo.com/year/world/2012/?ref_=bo_cso_table_85" TargetMode="External"/><Relationship Id="rId385" Type="http://schemas.openxmlformats.org/officeDocument/2006/relationships/hyperlink" Target="https://www.boxofficemojo.com/title/tt1646971/?ref_=bo_cso_table_167" TargetMode="External"/><Relationship Id="rId1095" Type="http://schemas.openxmlformats.org/officeDocument/2006/relationships/hyperlink" Target="https://www.boxofficemojo.com/year/world/2003/?ref_=bo_cso_table_70" TargetMode="External"/><Relationship Id="rId142" Type="http://schemas.openxmlformats.org/officeDocument/2006/relationships/hyperlink" Target="https://www.boxofficemojo.com/title/tt1673434/?ref_=bo_cso_table_85" TargetMode="External"/><Relationship Id="rId384" Type="http://schemas.openxmlformats.org/officeDocument/2006/relationships/hyperlink" Target="https://www.boxofficemojo.com/year/world/2010/?ref_=bo_cso_table_31" TargetMode="External"/><Relationship Id="rId1096" Type="http://schemas.openxmlformats.org/officeDocument/2006/relationships/hyperlink" Target="https://en.wikipedia.org/wiki/The_Last_Samurai" TargetMode="External"/><Relationship Id="rId141" Type="http://schemas.openxmlformats.org/officeDocument/2006/relationships/hyperlink" Target="https://en.wikipedia.org/wiki/The_Twilight_Saga:_Breaking_Dawn_%E2%80%93_Part_1" TargetMode="External"/><Relationship Id="rId383" Type="http://schemas.openxmlformats.org/officeDocument/2006/relationships/hyperlink" Target="https://www.boxofficemojo.com/title/tt0892769/?ref_=bo_cso_table_31" TargetMode="External"/><Relationship Id="rId1097" Type="http://schemas.openxmlformats.org/officeDocument/2006/relationships/hyperlink" Target="https://www.boxofficemojo.com/title/tt0918940/?ref_=bo_cso_table_77" TargetMode="External"/><Relationship Id="rId140" Type="http://schemas.openxmlformats.org/officeDocument/2006/relationships/hyperlink" Target="https://www.boxofficemojo.com/year/world/2011/?ref_=bo_cso_table_129" TargetMode="External"/><Relationship Id="rId382" Type="http://schemas.openxmlformats.org/officeDocument/2006/relationships/hyperlink" Target="https://www.imdb.com/title/tt0170016/" TargetMode="External"/><Relationship Id="rId1098" Type="http://schemas.openxmlformats.org/officeDocument/2006/relationships/hyperlink" Target="https://www.boxofficemojo.com/year/world/2016/?ref_=bo_cso_table_77" TargetMode="External"/><Relationship Id="rId5" Type="http://schemas.openxmlformats.org/officeDocument/2006/relationships/hyperlink" Target="https://www.nytimes.com/2020/01/12/movies/1917-box-office-no-1.html" TargetMode="External"/><Relationship Id="rId147" Type="http://schemas.openxmlformats.org/officeDocument/2006/relationships/hyperlink" Target="https://en.wikipedia.org/wiki/Bruce_Almighty" TargetMode="External"/><Relationship Id="rId389" Type="http://schemas.openxmlformats.org/officeDocument/2006/relationships/hyperlink" Target="https://www.boxofficemojo.com/title/tt0480249/?ref_=bo_cso_table_183" TargetMode="External"/><Relationship Id="rId1099" Type="http://schemas.openxmlformats.org/officeDocument/2006/relationships/hyperlink" Target="https://en.wikipedia.org/wiki/The_Legend_of_Tarzan_(film)" TargetMode="External"/><Relationship Id="rId6" Type="http://schemas.openxmlformats.org/officeDocument/2006/relationships/hyperlink" Target="https://www.boxofficemojo.com/title/tt1190080/?ref_=bo_cso_table_100" TargetMode="External"/><Relationship Id="rId146" Type="http://schemas.openxmlformats.org/officeDocument/2006/relationships/hyperlink" Target="https://www.boxofficemojo.com/year/world/2003/?ref_=bo_cso_table_41" TargetMode="External"/><Relationship Id="rId388" Type="http://schemas.openxmlformats.org/officeDocument/2006/relationships/hyperlink" Target="https://www.boxofficemojo.com/year/world/2019/?ref_=bo_cso_table_17" TargetMode="External"/><Relationship Id="rId7" Type="http://schemas.openxmlformats.org/officeDocument/2006/relationships/hyperlink" Target="https://www.boxofficemojo.com/year/world/2009/?ref_=bo_cso_table_100" TargetMode="External"/><Relationship Id="rId145" Type="http://schemas.openxmlformats.org/officeDocument/2006/relationships/hyperlink" Target="https://www.boxofficemojo.com/title/tt0315327/?ref_=bo_cso_table_41" TargetMode="External"/><Relationship Id="rId387" Type="http://schemas.openxmlformats.org/officeDocument/2006/relationships/hyperlink" Target="https://www.boxofficemojo.com/title/tt2386490/?ref_=bo_cso_table_17" TargetMode="External"/><Relationship Id="rId8" Type="http://schemas.openxmlformats.org/officeDocument/2006/relationships/hyperlink" Target="https://www.boxofficemojo.com/title/tt0115433/?ref_=bo_cso_table_151" TargetMode="External"/><Relationship Id="rId144" Type="http://schemas.openxmlformats.org/officeDocument/2006/relationships/hyperlink" Target="https://en.wikipedia.org/wiki/The_Twilight_Saga:_Breaking_Dawn_%E2%80%93_Part_2" TargetMode="External"/><Relationship Id="rId386" Type="http://schemas.openxmlformats.org/officeDocument/2006/relationships/hyperlink" Target="https://www.boxofficemojo.com/year/world/2014/?ref_=bo_cso_table_167" TargetMode="External"/><Relationship Id="rId381" Type="http://schemas.openxmlformats.org/officeDocument/2006/relationships/hyperlink" Target="https://www.boxofficemojo.com/year/world/2000/?ref_=bo_cso_table_107" TargetMode="External"/><Relationship Id="rId380" Type="http://schemas.openxmlformats.org/officeDocument/2006/relationships/hyperlink" Target="https://www.boxofficemojo.com/title/tt0170016/?ref_=bo_cso_table_107" TargetMode="External"/><Relationship Id="rId139" Type="http://schemas.openxmlformats.org/officeDocument/2006/relationships/hyperlink" Target="https://www.boxofficemojo.com/title/tt1324999/?ref_=bo_cso_table_129" TargetMode="External"/><Relationship Id="rId138" Type="http://schemas.openxmlformats.org/officeDocument/2006/relationships/hyperlink" Target="https://www.boxofficemojo.com/year/world/2012/?ref_=bo_cso_table_7" TargetMode="External"/><Relationship Id="rId137" Type="http://schemas.openxmlformats.org/officeDocument/2006/relationships/hyperlink" Target="https://www.boxofficemojo.com/title/tt1217209/?ref_=bo_cso_table_7" TargetMode="External"/><Relationship Id="rId379" Type="http://schemas.openxmlformats.org/officeDocument/2006/relationships/hyperlink" Target="https://www.boxofficemojo.com/year/world/2018/?ref_=bo_cso_table_13" TargetMode="External"/><Relationship Id="rId1080" Type="http://schemas.openxmlformats.org/officeDocument/2006/relationships/hyperlink" Target="https://www.boxofficemojo.com/year/world/2016/?ref_=bo_cso_table_54" TargetMode="External"/><Relationship Id="rId1081" Type="http://schemas.openxmlformats.org/officeDocument/2006/relationships/hyperlink" Target="https://en.wikipedia.org/wiki/The_Jungle_Book_(2016_film)" TargetMode="External"/><Relationship Id="rId1082" Type="http://schemas.openxmlformats.org/officeDocument/2006/relationships/hyperlink" Target="https://www.boxofficemojo.com/title/tt1155076/?ref_=bo_cso_table_199" TargetMode="External"/><Relationship Id="rId1083" Type="http://schemas.openxmlformats.org/officeDocument/2006/relationships/hyperlink" Target="https://www.boxofficemojo.com/year/world/2010/?ref_=bo_cso_table_199" TargetMode="External"/><Relationship Id="rId132" Type="http://schemas.openxmlformats.org/officeDocument/2006/relationships/hyperlink" Target="https://www.the-numbers.com/movie/Blair-Witch-Project-The" TargetMode="External"/><Relationship Id="rId374" Type="http://schemas.openxmlformats.org/officeDocument/2006/relationships/hyperlink" Target="https://www.boxofficemojo.com/title/tt0837562/?ref_=bo_cso_table_73" TargetMode="External"/><Relationship Id="rId1084" Type="http://schemas.openxmlformats.org/officeDocument/2006/relationships/hyperlink" Target="https://en.wikipedia.org/wiki/The_Karate_Kid_(2010_film)" TargetMode="External"/><Relationship Id="rId131" Type="http://schemas.openxmlformats.org/officeDocument/2006/relationships/hyperlink" Target="https://en.wikipedia.org/wiki/Black_Widow_(2021_film)" TargetMode="External"/><Relationship Id="rId373" Type="http://schemas.openxmlformats.org/officeDocument/2006/relationships/hyperlink" Target="https://en.wikipedia.org/wiki/Home_Alone_2:_Lost_in_New_York" TargetMode="External"/><Relationship Id="rId1085" Type="http://schemas.openxmlformats.org/officeDocument/2006/relationships/hyperlink" Target="https://www.boxofficemojo.com/title/tt1504320/?ref_=bo_cso_table_96" TargetMode="External"/><Relationship Id="rId130" Type="http://schemas.openxmlformats.org/officeDocument/2006/relationships/hyperlink" Target="https://www.boxofficemojo.com/year/world/2021/?ref_=bo_cso_table_158" TargetMode="External"/><Relationship Id="rId372" Type="http://schemas.openxmlformats.org/officeDocument/2006/relationships/hyperlink" Target="https://www.boxofficemojo.com/year/world/1992/?ref_=bo_cso_table_200" TargetMode="External"/><Relationship Id="rId1086" Type="http://schemas.openxmlformats.org/officeDocument/2006/relationships/hyperlink" Target="https://www.boxofficemojo.com/year/world/2010/?ref_=bo_cso_table_96" TargetMode="External"/><Relationship Id="rId371" Type="http://schemas.openxmlformats.org/officeDocument/2006/relationships/hyperlink" Target="https://www.boxofficemojo.com/title/tt0104431/?ref_=bo_cso_table_200" TargetMode="External"/><Relationship Id="rId1087" Type="http://schemas.openxmlformats.org/officeDocument/2006/relationships/hyperlink" Target="https://en.wikipedia.org/wiki/The_King%27s_Speech" TargetMode="External"/><Relationship Id="rId136" Type="http://schemas.openxmlformats.org/officeDocument/2006/relationships/hyperlink" Target="https://www.boxofficemojo.com/year/world/2008/?ref_=bo_cso_table_171" TargetMode="External"/><Relationship Id="rId378" Type="http://schemas.openxmlformats.org/officeDocument/2006/relationships/hyperlink" Target="https://www.boxofficemojo.com/title/tt5220122/?ref_=bo_cso_table_13" TargetMode="External"/><Relationship Id="rId1088" Type="http://schemas.openxmlformats.org/officeDocument/2006/relationships/hyperlink" Target="https://www.boxofficemojo.com/title/tt0938283/?ref_=bo_cso_table_155" TargetMode="External"/><Relationship Id="rId135" Type="http://schemas.openxmlformats.org/officeDocument/2006/relationships/hyperlink" Target="https://www.boxofficemojo.com/title/tt0397892/?ref_=bo_cso_table_171" TargetMode="External"/><Relationship Id="rId377" Type="http://schemas.openxmlformats.org/officeDocument/2006/relationships/hyperlink" Target="https://www.boxofficemojo.com/year/world/2015/?ref_=bo_cso_table_47" TargetMode="External"/><Relationship Id="rId1089" Type="http://schemas.openxmlformats.org/officeDocument/2006/relationships/hyperlink" Target="https://www.boxofficemojo.com/year/world/2010/?ref_=bo_cso_table_155" TargetMode="External"/><Relationship Id="rId134" Type="http://schemas.openxmlformats.org/officeDocument/2006/relationships/hyperlink" Target="https://www.boxofficemojo.com/year/world/2018/?ref_=bo_cso_table_66" TargetMode="External"/><Relationship Id="rId376" Type="http://schemas.openxmlformats.org/officeDocument/2006/relationships/hyperlink" Target="https://www.boxofficemojo.com/title/tt2510894/?ref_=bo_cso_table_47" TargetMode="External"/><Relationship Id="rId133" Type="http://schemas.openxmlformats.org/officeDocument/2006/relationships/hyperlink" Target="https://www.boxofficemojo.com/title/tt1727824/?ref_=bo_cso_table_66" TargetMode="External"/><Relationship Id="rId375" Type="http://schemas.openxmlformats.org/officeDocument/2006/relationships/hyperlink" Target="https://www.boxofficemojo.com/year/world/2012/?ref_=bo_cso_table_73" TargetMode="External"/><Relationship Id="rId172" Type="http://schemas.openxmlformats.org/officeDocument/2006/relationships/hyperlink" Target="https://www.boxofficemojo.com/title/tt0264464/?ref_=bo_cso_table_90" TargetMode="External"/><Relationship Id="rId171" Type="http://schemas.openxmlformats.org/officeDocument/2006/relationships/hyperlink" Target="https://en.wikipedia.org/wiki/Cast_Away" TargetMode="External"/><Relationship Id="rId170" Type="http://schemas.openxmlformats.org/officeDocument/2006/relationships/hyperlink" Target="https://www.boxofficemojo.com/year/world/2000/?ref_=bo_cso_table_94" TargetMode="External"/><Relationship Id="rId165" Type="http://schemas.openxmlformats.org/officeDocument/2006/relationships/hyperlink" Target="https://www.boxofficemojo.com/year/world/2017/?ref_=bo_cso_table_153" TargetMode="External"/><Relationship Id="rId164" Type="http://schemas.openxmlformats.org/officeDocument/2006/relationships/hyperlink" Target="https://www.boxofficemojo.com/title/tt3606752/?ref_=bo_cso_table_153" TargetMode="External"/><Relationship Id="rId163" Type="http://schemas.openxmlformats.org/officeDocument/2006/relationships/hyperlink" Target="https://www.boxofficemojo.com/year/world/2011/?ref_=bo_cso_table_191" TargetMode="External"/><Relationship Id="rId162" Type="http://schemas.openxmlformats.org/officeDocument/2006/relationships/hyperlink" Target="https://www.boxofficemojo.com/title/tt1216475/?ref_=bo_cso_table_191" TargetMode="External"/><Relationship Id="rId169" Type="http://schemas.openxmlformats.org/officeDocument/2006/relationships/hyperlink" Target="https://www.boxofficemojo.com/title/tt0162222/?ref_=bo_cso_table_94" TargetMode="External"/><Relationship Id="rId168" Type="http://schemas.openxmlformats.org/officeDocument/2006/relationships/hyperlink" Target="https://www.imdb.com/title/tt0381061/" TargetMode="External"/><Relationship Id="rId167" Type="http://schemas.openxmlformats.org/officeDocument/2006/relationships/hyperlink" Target="https://www.boxofficemojo.com/year/world/2006/?ref_=bo_cso_table_170" TargetMode="External"/><Relationship Id="rId166" Type="http://schemas.openxmlformats.org/officeDocument/2006/relationships/hyperlink" Target="https://www.boxofficemojo.com/title/tt0381061/?ref_=bo_cso_table_170" TargetMode="External"/><Relationship Id="rId161" Type="http://schemas.openxmlformats.org/officeDocument/2006/relationships/hyperlink" Target="https://en.wikipedia.org/wiki/Cars_(film)" TargetMode="External"/><Relationship Id="rId160" Type="http://schemas.openxmlformats.org/officeDocument/2006/relationships/hyperlink" Target="https://www.boxofficemojo.com/year/world/2006/?ref_=bo_cso_table_64" TargetMode="External"/><Relationship Id="rId159" Type="http://schemas.openxmlformats.org/officeDocument/2006/relationships/hyperlink" Target="https://www.boxofficemojo.com/title/tt0317219/?ref_=bo_cso_table_64" TargetMode="External"/><Relationship Id="rId154" Type="http://schemas.openxmlformats.org/officeDocument/2006/relationships/hyperlink" Target="https://www.boxofficemojo.com/year/world/2011/?ref_=bo_cso_table_176" TargetMode="External"/><Relationship Id="rId396" Type="http://schemas.openxmlformats.org/officeDocument/2006/relationships/hyperlink" Target="https://www.boxofficemojo.com/title/tt0268380/?ref_=bo_cso_table_155" TargetMode="External"/><Relationship Id="rId153" Type="http://schemas.openxmlformats.org/officeDocument/2006/relationships/hyperlink" Target="https://www.boxofficemojo.com/title/tt0458339/?ref_=bo_cso_table_176" TargetMode="External"/><Relationship Id="rId395" Type="http://schemas.openxmlformats.org/officeDocument/2006/relationships/hyperlink" Target="https://en.wikipedia.org/wiki/I,_Robot_(film)" TargetMode="External"/><Relationship Id="rId152" Type="http://schemas.openxmlformats.org/officeDocument/2006/relationships/hyperlink" Target="https://www.boxofficemojo.com/year/world/2016/?ref_=bo_cso_table_24" TargetMode="External"/><Relationship Id="rId394" Type="http://schemas.openxmlformats.org/officeDocument/2006/relationships/hyperlink" Target="https://www.boxofficemojo.com/year/world/2004/?ref_=bo_cso_table_84" TargetMode="External"/><Relationship Id="rId151" Type="http://schemas.openxmlformats.org/officeDocument/2006/relationships/hyperlink" Target="https://www.boxofficemojo.com/title/tt3498820/?ref_=bo_cso_table_24" TargetMode="External"/><Relationship Id="rId393" Type="http://schemas.openxmlformats.org/officeDocument/2006/relationships/hyperlink" Target="https://www.boxofficemojo.com/title/tt0343818/?ref_=bo_cso_table_84" TargetMode="External"/><Relationship Id="rId158" Type="http://schemas.openxmlformats.org/officeDocument/2006/relationships/hyperlink" Target="https://www.boxofficemojo.com/year/world/2019/?ref_=bo_cso_table_28" TargetMode="External"/><Relationship Id="rId157" Type="http://schemas.openxmlformats.org/officeDocument/2006/relationships/hyperlink" Target="https://www.boxofficemojo.com/title/tt4154664/?ref_=bo_cso_table_28" TargetMode="External"/><Relationship Id="rId399" Type="http://schemas.openxmlformats.org/officeDocument/2006/relationships/hyperlink" Target="https://www.boxofficemojo.com/title/tt3416828/?ref_=bo_cso_table_118" TargetMode="External"/><Relationship Id="rId156" Type="http://schemas.openxmlformats.org/officeDocument/2006/relationships/hyperlink" Target="https://www.boxofficemojo.com/year/world/2014/?ref_=bo_cso_table_128" TargetMode="External"/><Relationship Id="rId398" Type="http://schemas.openxmlformats.org/officeDocument/2006/relationships/hyperlink" Target="https://en.wikipedia.org/wiki/Ice_Age_(2002_film)" TargetMode="External"/><Relationship Id="rId155" Type="http://schemas.openxmlformats.org/officeDocument/2006/relationships/hyperlink" Target="https://www.boxofficemojo.com/title/tt1843866/?ref_=bo_cso_table_128" TargetMode="External"/><Relationship Id="rId397" Type="http://schemas.openxmlformats.org/officeDocument/2006/relationships/hyperlink" Target="https://www.boxofficemojo.com/year/world/2002/?ref_=bo_cso_table_155" TargetMode="External"/><Relationship Id="rId808" Type="http://schemas.openxmlformats.org/officeDocument/2006/relationships/hyperlink" Target="https://www.boxofficemojo.com/year/world/2016/?ref_=bo_cso_table_40" TargetMode="External"/><Relationship Id="rId807" Type="http://schemas.openxmlformats.org/officeDocument/2006/relationships/hyperlink" Target="https://www.boxofficemojo.com/title/tt3748528/?ref_=bo_cso_table_40" TargetMode="External"/><Relationship Id="rId806" Type="http://schemas.openxmlformats.org/officeDocument/2006/relationships/hyperlink" Target="https://www.imdb.com/title/tt0102798/" TargetMode="External"/><Relationship Id="rId805" Type="http://schemas.openxmlformats.org/officeDocument/2006/relationships/hyperlink" Target="https://www.boxofficemojo.com/year/world/1991/?ref_=bo_cso_table_141" TargetMode="External"/><Relationship Id="rId809" Type="http://schemas.openxmlformats.org/officeDocument/2006/relationships/hyperlink" Target="https://collider.com/rogue-one-star-wars-story-imax-re-release-top-ten-all-time/" TargetMode="External"/><Relationship Id="rId800" Type="http://schemas.openxmlformats.org/officeDocument/2006/relationships/hyperlink" Target="https://en.wikipedia.org/wiki/Rise_of_the_Planet_of_the_Apes" TargetMode="External"/><Relationship Id="rId804" Type="http://schemas.openxmlformats.org/officeDocument/2006/relationships/hyperlink" Target="https://www.boxofficemojo.com/title/tt0102798/?ref_=bo_cso_table_141" TargetMode="External"/><Relationship Id="rId803" Type="http://schemas.openxmlformats.org/officeDocument/2006/relationships/hyperlink" Target="https://bombreport.com/yearly-breakdowns/2010-2/robin-hood-2010/" TargetMode="External"/><Relationship Id="rId802" Type="http://schemas.openxmlformats.org/officeDocument/2006/relationships/hyperlink" Target="https://www.boxofficemojo.com/year/world/2010/?ref_=bo_cso_table_149" TargetMode="External"/><Relationship Id="rId801" Type="http://schemas.openxmlformats.org/officeDocument/2006/relationships/hyperlink" Target="https://www.boxofficemojo.com/title/tt0955308/?ref_=bo_cso_table_149" TargetMode="External"/><Relationship Id="rId40" Type="http://schemas.openxmlformats.org/officeDocument/2006/relationships/hyperlink" Target="https://www.boxofficemojo.com/year/world/2009/?ref_=bo_cso_table_81" TargetMode="External"/><Relationship Id="rId1334" Type="http://schemas.openxmlformats.org/officeDocument/2006/relationships/hyperlink" Target="https://en.wikipedia.org/wiki/Wreck-It_Ralph" TargetMode="External"/><Relationship Id="rId1335" Type="http://schemas.openxmlformats.org/officeDocument/2006/relationships/hyperlink" Target="https://www.boxofficemojo.com/title/tt0458525/?ref_=bo_cso_table_171" TargetMode="External"/><Relationship Id="rId42" Type="http://schemas.openxmlformats.org/officeDocument/2006/relationships/hyperlink" Target="https://www.boxofficemojo.com/year/world/2007/?ref_=bo_cso_table_187" TargetMode="External"/><Relationship Id="rId1336" Type="http://schemas.openxmlformats.org/officeDocument/2006/relationships/hyperlink" Target="https://www.boxofficemojo.com/year/world/2009/?ref_=bo_cso_table_171" TargetMode="External"/><Relationship Id="rId41" Type="http://schemas.openxmlformats.org/officeDocument/2006/relationships/hyperlink" Target="https://www.boxofficemojo.com/title/tt0952640/?ref_=bo_cso_table_187" TargetMode="External"/><Relationship Id="rId1337" Type="http://schemas.openxmlformats.org/officeDocument/2006/relationships/hyperlink" Target="https://en.wikipedia.org/wiki/X-Men_Origins:_Wolverine" TargetMode="External"/><Relationship Id="rId44" Type="http://schemas.openxmlformats.org/officeDocument/2006/relationships/hyperlink" Target="https://www.boxofficemojo.com/year/world/2011/?ref_=bo_cso_table_109" TargetMode="External"/><Relationship Id="rId1338" Type="http://schemas.openxmlformats.org/officeDocument/2006/relationships/hyperlink" Target="https://www.boxofficemojo.com/title/tt3385516/?ref_=bo_cso_table_1" TargetMode="External"/><Relationship Id="rId43" Type="http://schemas.openxmlformats.org/officeDocument/2006/relationships/hyperlink" Target="https://www.boxofficemojo.com/title/tt1615918/?ref_=bo_cso_table_109" TargetMode="External"/><Relationship Id="rId1339" Type="http://schemas.openxmlformats.org/officeDocument/2006/relationships/hyperlink" Target="https://www.boxofficemojo.com/year/world/2016/?ref_=bo_cso_table_1" TargetMode="External"/><Relationship Id="rId46" Type="http://schemas.openxmlformats.org/officeDocument/2006/relationships/hyperlink" Target="https://www.boxofficemojo.com/title/tt0169547/?ref_=bo_cso_table_78" TargetMode="External"/><Relationship Id="rId45" Type="http://schemas.openxmlformats.org/officeDocument/2006/relationships/hyperlink" Target="https://en.wikipedia.org/wiki/Alvin_and_the_Chipmunks:_Chipwrecked" TargetMode="External"/><Relationship Id="rId509" Type="http://schemas.openxmlformats.org/officeDocument/2006/relationships/hyperlink" Target="https://en.wikipedia.org/wiki/Kong:_Skull_Island" TargetMode="External"/><Relationship Id="rId508" Type="http://schemas.openxmlformats.org/officeDocument/2006/relationships/hyperlink" Target="https://www.boxofficemojo.com/year/world/2017/?ref_=bo_cso_table_189" TargetMode="External"/><Relationship Id="rId503" Type="http://schemas.openxmlformats.org/officeDocument/2006/relationships/hyperlink" Target="https://en.wikipedia.org/wiki/Kingsman:_The_Secret_Service" TargetMode="External"/><Relationship Id="rId745" Type="http://schemas.openxmlformats.org/officeDocument/2006/relationships/hyperlink" Target="https://www.boxofficemojo.com/title/tt0100405/?ref_=bo_cso_table_63" TargetMode="External"/><Relationship Id="rId987" Type="http://schemas.openxmlformats.org/officeDocument/2006/relationships/hyperlink" Target="https://www.boxofficemojo.com/title/tt0440963/?ref_=bo_cso_table_79" TargetMode="External"/><Relationship Id="rId502" Type="http://schemas.openxmlformats.org/officeDocument/2006/relationships/hyperlink" Target="https://www.boxofficemojo.com/year/world/2015/?ref_=bo_cso_table_111" TargetMode="External"/><Relationship Id="rId744" Type="http://schemas.openxmlformats.org/officeDocument/2006/relationships/hyperlink" Target="https://en.wikipedia.org/wiki/Detective_Pikachu_(film)" TargetMode="External"/><Relationship Id="rId986" Type="http://schemas.openxmlformats.org/officeDocument/2006/relationships/hyperlink" Target="https://en.wikipedia.org/wiki/The_Boss_Baby" TargetMode="External"/><Relationship Id="rId501" Type="http://schemas.openxmlformats.org/officeDocument/2006/relationships/hyperlink" Target="https://www.boxofficemojo.com/title/tt2802144/?ref_=bo_cso_table_111" TargetMode="External"/><Relationship Id="rId743" Type="http://schemas.openxmlformats.org/officeDocument/2006/relationships/hyperlink" Target="https://www.boxofficemojo.com/year/world/2019/?ref_=bo_cso_table_90" TargetMode="External"/><Relationship Id="rId985" Type="http://schemas.openxmlformats.org/officeDocument/2006/relationships/hyperlink" Target="https://www.boxofficemojo.com/year/world/2017/?ref_=bo_cso_table_14" TargetMode="External"/><Relationship Id="rId500" Type="http://schemas.openxmlformats.org/officeDocument/2006/relationships/hyperlink" Target="https://en.wikipedia.org/wiki/Kingsman:_The_Golden_Circle" TargetMode="External"/><Relationship Id="rId742" Type="http://schemas.openxmlformats.org/officeDocument/2006/relationships/hyperlink" Target="https://www.boxofficemojo.com/title/tt5884052/?ref_=bo_cso_table_90" TargetMode="External"/><Relationship Id="rId984" Type="http://schemas.openxmlformats.org/officeDocument/2006/relationships/hyperlink" Target="https://www.boxofficemojo.com/title/tt3874544/?ref_=bo_cso_table_14" TargetMode="External"/><Relationship Id="rId507" Type="http://schemas.openxmlformats.org/officeDocument/2006/relationships/hyperlink" Target="https://www.boxofficemojo.com/title/tt3731562/?ref_=bo_cso_table_189" TargetMode="External"/><Relationship Id="rId749" Type="http://schemas.openxmlformats.org/officeDocument/2006/relationships/hyperlink" Target="https://www.boxofficemojo.com/year/world/2008/?ref_=bo_cso_table_104" TargetMode="External"/><Relationship Id="rId506" Type="http://schemas.openxmlformats.org/officeDocument/2006/relationships/hyperlink" Target="https://en.wikipedia.org/wiki/Knives_Out" TargetMode="External"/><Relationship Id="rId748" Type="http://schemas.openxmlformats.org/officeDocument/2006/relationships/hyperlink" Target="https://www.boxofficemojo.com/title/tt0499448/?ref_=bo_cso_table_104" TargetMode="External"/><Relationship Id="rId505" Type="http://schemas.openxmlformats.org/officeDocument/2006/relationships/hyperlink" Target="https://www.boxofficemojo.com/year/world/2019/?ref_=bo_cso_table_164" TargetMode="External"/><Relationship Id="rId747" Type="http://schemas.openxmlformats.org/officeDocument/2006/relationships/hyperlink" Target="https://en.wikipedia.org/wiki/Pretty_Woman" TargetMode="External"/><Relationship Id="rId989" Type="http://schemas.openxmlformats.org/officeDocument/2006/relationships/hyperlink" Target="https://en.wikipedia.org/wiki/The_Bourne_Ultimatum_(film)" TargetMode="External"/><Relationship Id="rId504" Type="http://schemas.openxmlformats.org/officeDocument/2006/relationships/hyperlink" Target="https://www.boxofficemojo.com/title/tt8946378/?ref_=bo_cso_table_164" TargetMode="External"/><Relationship Id="rId746" Type="http://schemas.openxmlformats.org/officeDocument/2006/relationships/hyperlink" Target="https://www.boxofficemojo.com/year/world/1990/?ref_=bo_cso_table_63" TargetMode="External"/><Relationship Id="rId988" Type="http://schemas.openxmlformats.org/officeDocument/2006/relationships/hyperlink" Target="https://www.boxofficemojo.com/year/world/2007/?ref_=bo_cso_table_79" TargetMode="External"/><Relationship Id="rId48" Type="http://schemas.openxmlformats.org/officeDocument/2006/relationships/hyperlink" Target="https://en.wikipedia.org/wiki/American_Beauty_(1999_film)" TargetMode="External"/><Relationship Id="rId47" Type="http://schemas.openxmlformats.org/officeDocument/2006/relationships/hyperlink" Target="https://www.boxofficemojo.com/year/world/1999/?ref_=bo_cso_table_78" TargetMode="External"/><Relationship Id="rId49" Type="http://schemas.openxmlformats.org/officeDocument/2006/relationships/hyperlink" Target="https://www.boxofficemojo.com/title/tt2179136/?ref_=bo_cso_table_198" TargetMode="External"/><Relationship Id="rId741" Type="http://schemas.openxmlformats.org/officeDocument/2006/relationships/hyperlink" Target="https://en.wikipedia.org/wiki/Pocahontas_(1995_film)" TargetMode="External"/><Relationship Id="rId983" Type="http://schemas.openxmlformats.org/officeDocument/2006/relationships/hyperlink" Target="https://www.imdb.com/title/tt0103855/" TargetMode="External"/><Relationship Id="rId1330" Type="http://schemas.openxmlformats.org/officeDocument/2006/relationships/hyperlink" Target="https://www.boxofficemojo.com/year/world/2013/?ref_=bo_cso_table_6" TargetMode="External"/><Relationship Id="rId740" Type="http://schemas.openxmlformats.org/officeDocument/2006/relationships/hyperlink" Target="https://www.boxofficemojo.com/year/world/1995/?ref_=bo_cso_table_106" TargetMode="External"/><Relationship Id="rId982" Type="http://schemas.openxmlformats.org/officeDocument/2006/relationships/hyperlink" Target="https://www.boxofficemojo.com/year/world/1992/?ref_=bo_cso_table_114" TargetMode="External"/><Relationship Id="rId1331" Type="http://schemas.openxmlformats.org/officeDocument/2006/relationships/hyperlink" Target="https://en.wikipedia.org/wiki/World_War_Z_(film)" TargetMode="External"/><Relationship Id="rId981" Type="http://schemas.openxmlformats.org/officeDocument/2006/relationships/hyperlink" Target="https://www.boxofficemojo.com/title/tt0103855/?ref_=bo_cso_table_114" TargetMode="External"/><Relationship Id="rId1332" Type="http://schemas.openxmlformats.org/officeDocument/2006/relationships/hyperlink" Target="https://www.boxofficemojo.com/title/tt1772341/?ref_=bo_cso_table_54" TargetMode="External"/><Relationship Id="rId980" Type="http://schemas.openxmlformats.org/officeDocument/2006/relationships/hyperlink" Target="https://en.wikipedia.org/wiki/The_Batman_(film)" TargetMode="External"/><Relationship Id="rId1333" Type="http://schemas.openxmlformats.org/officeDocument/2006/relationships/hyperlink" Target="https://www.boxofficemojo.com/year/world/2012/?ref_=bo_cso_table_54" TargetMode="External"/><Relationship Id="rId1323" Type="http://schemas.openxmlformats.org/officeDocument/2006/relationships/hyperlink" Target="https://www.boxofficemojo.com/title/tt0096438/?ref_=bo_cso_table_132" TargetMode="External"/><Relationship Id="rId1324" Type="http://schemas.openxmlformats.org/officeDocument/2006/relationships/hyperlink" Target="https://www.boxofficemojo.com/year/world/1988/?ref_=bo_cso_table_132" TargetMode="External"/><Relationship Id="rId31" Type="http://schemas.openxmlformats.org/officeDocument/2006/relationships/hyperlink" Target="https://www.boxofficemojo.com/year/world/2019/?ref_=bo_cso_table_41" TargetMode="External"/><Relationship Id="rId1325" Type="http://schemas.openxmlformats.org/officeDocument/2006/relationships/hyperlink" Target="https://en.wikipedia.org/wiki/Who_Framed_Roger_Rabbit" TargetMode="External"/><Relationship Id="rId30" Type="http://schemas.openxmlformats.org/officeDocument/2006/relationships/hyperlink" Target="https://www.boxofficemojo.com/title/tt6139732/?ref_=bo_cso_table_41" TargetMode="External"/><Relationship Id="rId1326" Type="http://schemas.openxmlformats.org/officeDocument/2006/relationships/hyperlink" Target="https://www.boxofficemojo.com/title/tt0451279/?ref_=bo_cso_table_89" TargetMode="External"/><Relationship Id="rId33" Type="http://schemas.openxmlformats.org/officeDocument/2006/relationships/hyperlink" Target="https://www.boxofficemojo.com/year/world/1992/?ref_=bo_cso_table_27" TargetMode="External"/><Relationship Id="rId1327" Type="http://schemas.openxmlformats.org/officeDocument/2006/relationships/hyperlink" Target="https://www.boxofficemojo.com/year/world/2017/?ref_=bo_cso_table_89" TargetMode="External"/><Relationship Id="rId32" Type="http://schemas.openxmlformats.org/officeDocument/2006/relationships/hyperlink" Target="https://www.boxofficemojo.com/title/tt0103639/?ref_=bo_cso_table_27" TargetMode="External"/><Relationship Id="rId1328" Type="http://schemas.openxmlformats.org/officeDocument/2006/relationships/hyperlink" Target="https://www.google.com/search?q=wonder+woman+budget&amp;oq=wonder+woman+budget&amp;aqs=chrome..69i57j0i512j0i22i30l8.2184j0j4&amp;sourceid=chrome&amp;ie=UTF-8" TargetMode="External"/><Relationship Id="rId35" Type="http://schemas.openxmlformats.org/officeDocument/2006/relationships/hyperlink" Target="https://www.boxofficemojo.com/title/tt1014759/?ref_=bo_cso_table_47" TargetMode="External"/><Relationship Id="rId1329" Type="http://schemas.openxmlformats.org/officeDocument/2006/relationships/hyperlink" Target="https://www.boxofficemojo.com/title/tt0816711/?ref_=bo_cso_table_6" TargetMode="External"/><Relationship Id="rId34" Type="http://schemas.openxmlformats.org/officeDocument/2006/relationships/hyperlink" Target="https://en.wikipedia.org/wiki/Aladdin_(1992_Disney_film)" TargetMode="External"/><Relationship Id="rId739" Type="http://schemas.openxmlformats.org/officeDocument/2006/relationships/hyperlink" Target="https://www.boxofficemojo.com/title/tt0114148/?ref_=bo_cso_table_106" TargetMode="External"/><Relationship Id="rId734" Type="http://schemas.openxmlformats.org/officeDocument/2006/relationships/hyperlink" Target="https://www.boxofficemojo.com/year/world/2003/?ref_=bo_cso_table_152" TargetMode="External"/><Relationship Id="rId976" Type="http://schemas.openxmlformats.org/officeDocument/2006/relationships/hyperlink" Target="https://www.boxofficemojo.com/year/world/2012/?ref_=bo_cso_table_9" TargetMode="External"/><Relationship Id="rId733" Type="http://schemas.openxmlformats.org/officeDocument/2006/relationships/hyperlink" Target="https://www.boxofficemojo.com/title/tt0325980/?ref_=bo_cso_table_152" TargetMode="External"/><Relationship Id="rId975" Type="http://schemas.openxmlformats.org/officeDocument/2006/relationships/hyperlink" Target="https://www.boxofficemojo.com/title/tt0848228/?ref_=bo_cso_table_9" TargetMode="External"/><Relationship Id="rId732" Type="http://schemas.openxmlformats.org/officeDocument/2006/relationships/hyperlink" Target="https://en.wikipedia.org/wiki/Pirates_of_the_Caribbean:_On_Stranger_Tides" TargetMode="External"/><Relationship Id="rId974" Type="http://schemas.openxmlformats.org/officeDocument/2006/relationships/hyperlink" Target="https://en.wikipedia.org/wiki/The_Angry_Birds_Movie" TargetMode="External"/><Relationship Id="rId731" Type="http://schemas.openxmlformats.org/officeDocument/2006/relationships/hyperlink" Target="https://www.boxofficemojo.com/year/world/2011/?ref_=bo_cso_table_42" TargetMode="External"/><Relationship Id="rId973" Type="http://schemas.openxmlformats.org/officeDocument/2006/relationships/hyperlink" Target="https://www.boxofficemojo.com/year/world/2016/?ref_=bo_cso_table_88" TargetMode="External"/><Relationship Id="rId738" Type="http://schemas.openxmlformats.org/officeDocument/2006/relationships/hyperlink" Target="https://en.wikipedia.org/wiki/Planet_of_the_Apes_(2001_film)" TargetMode="External"/><Relationship Id="rId737" Type="http://schemas.openxmlformats.org/officeDocument/2006/relationships/hyperlink" Target="https://www.boxofficemojo.com/year/world/2001/?ref_=bo_cso_table_193" TargetMode="External"/><Relationship Id="rId979" Type="http://schemas.openxmlformats.org/officeDocument/2006/relationships/hyperlink" Target="https://www.boxofficemojo.com/year/world/2022/?ref_=bo_cso_table_110" TargetMode="External"/><Relationship Id="rId736" Type="http://schemas.openxmlformats.org/officeDocument/2006/relationships/hyperlink" Target="https://www.boxofficemojo.com/title/tt0133152/?ref_=bo_cso_table_193" TargetMode="External"/><Relationship Id="rId978" Type="http://schemas.openxmlformats.org/officeDocument/2006/relationships/hyperlink" Target="https://www.boxofficemojo.com/title/tt1877830/?ref_=bo_cso_table_110" TargetMode="External"/><Relationship Id="rId735" Type="http://schemas.openxmlformats.org/officeDocument/2006/relationships/hyperlink" Target="https://en.wikipedia.org/wiki/Pirates_of_the_Caribbean:_The_Curse_of_the_Black_Pearl" TargetMode="External"/><Relationship Id="rId977" Type="http://schemas.openxmlformats.org/officeDocument/2006/relationships/hyperlink" Target="https://en.wikipedia.org/wiki/The_Avengers_(2012_film)" TargetMode="External"/><Relationship Id="rId37" Type="http://schemas.openxmlformats.org/officeDocument/2006/relationships/hyperlink" Target="https://www.boxofficemojo.com/title/tt0437086/?ref_=bo_cso_table_125" TargetMode="External"/><Relationship Id="rId36" Type="http://schemas.openxmlformats.org/officeDocument/2006/relationships/hyperlink" Target="https://www.boxofficemojo.com/year/world/2010/?ref_=bo_cso_table_47" TargetMode="External"/><Relationship Id="rId39" Type="http://schemas.openxmlformats.org/officeDocument/2006/relationships/hyperlink" Target="https://www.boxofficemojo.com/title/tt1231580/?ref_=bo_cso_table_81" TargetMode="External"/><Relationship Id="rId38" Type="http://schemas.openxmlformats.org/officeDocument/2006/relationships/hyperlink" Target="https://www.boxofficemojo.com/year/world/2019/?ref_=bo_cso_table_125" TargetMode="External"/><Relationship Id="rId730" Type="http://schemas.openxmlformats.org/officeDocument/2006/relationships/hyperlink" Target="https://www.boxofficemojo.com/title/tt1298650/?ref_=bo_cso_table_42" TargetMode="External"/><Relationship Id="rId972" Type="http://schemas.openxmlformats.org/officeDocument/2006/relationships/hyperlink" Target="https://www.boxofficemojo.com/title/tt1985949/?ref_=bo_cso_table_88" TargetMode="External"/><Relationship Id="rId971" Type="http://schemas.openxmlformats.org/officeDocument/2006/relationships/hyperlink" Target="https://en.wikipedia.org/wiki/The_Amazing_Spider-Man_2" TargetMode="External"/><Relationship Id="rId1320" Type="http://schemas.openxmlformats.org/officeDocument/2006/relationships/hyperlink" Target="https://www.boxofficemojo.com/title/tt0207201/?ref_=bo_cso_table_167" TargetMode="External"/><Relationship Id="rId970" Type="http://schemas.openxmlformats.org/officeDocument/2006/relationships/hyperlink" Target="https://www.boxofficemojo.com/year/world/2014/?ref_=bo_cso_table_133" TargetMode="External"/><Relationship Id="rId1321" Type="http://schemas.openxmlformats.org/officeDocument/2006/relationships/hyperlink" Target="https://www.boxofficemojo.com/year/world/2000/?ref_=bo_cso_table_167" TargetMode="External"/><Relationship Id="rId1322" Type="http://schemas.openxmlformats.org/officeDocument/2006/relationships/hyperlink" Target="https://en.wikipedia.org/wiki/What_Women_Want" TargetMode="External"/><Relationship Id="rId1114" Type="http://schemas.openxmlformats.org/officeDocument/2006/relationships/hyperlink" Target="https://en.wikipedia.org/wiki/The_Chronicles_of_Narnia:_The_Lion,_the_Witch_and_the_Wardrobe" TargetMode="External"/><Relationship Id="rId1356" Type="http://schemas.openxmlformats.org/officeDocument/2006/relationships/hyperlink" Target="https://www.boxofficemojo.com/title/tt2948356/?ref_=bo_cso_table_43" TargetMode="External"/><Relationship Id="rId1115" Type="http://schemas.openxmlformats.org/officeDocument/2006/relationships/hyperlink" Target="https://www.boxofficemojo.com/title/tt1482459/?ref_=bo_cso_table_99" TargetMode="External"/><Relationship Id="rId1357" Type="http://schemas.openxmlformats.org/officeDocument/2006/relationships/hyperlink" Target="https://www.boxofficemojo.com/year/world/2016/?ref_=bo_cso_table_43" TargetMode="External"/><Relationship Id="rId20" Type="http://schemas.openxmlformats.org/officeDocument/2006/relationships/hyperlink" Target="https://en.wikipedia.org/wiki/A_Bug%27s_Life" TargetMode="External"/><Relationship Id="rId1116" Type="http://schemas.openxmlformats.org/officeDocument/2006/relationships/hyperlink" Target="https://www.boxofficemojo.com/year/world/2012/?ref_=bo_cso_table_99" TargetMode="External"/><Relationship Id="rId1358" Type="http://schemas.openxmlformats.org/officeDocument/2006/relationships/hyperlink" Target="https://en.wikipedia.org/wiki/Zootopia" TargetMode="External"/><Relationship Id="rId1117" Type="http://schemas.openxmlformats.org/officeDocument/2006/relationships/hyperlink" Target="https://en.wikipedia.org/wiki/The_Lorax_(film)" TargetMode="External"/><Relationship Id="rId1359" Type="http://schemas.openxmlformats.org/officeDocument/2006/relationships/drawing" Target="../drawings/drawing6.xml"/><Relationship Id="rId22" Type="http://schemas.openxmlformats.org/officeDocument/2006/relationships/hyperlink" Target="https://www.boxofficemojo.com/year/world/2009/?ref_=bo_cso_table_142" TargetMode="External"/><Relationship Id="rId1118" Type="http://schemas.openxmlformats.org/officeDocument/2006/relationships/hyperlink" Target="https://www.boxofficemojo.com/title/tt0119567/?ref_=bo_cso_table_169" TargetMode="External"/><Relationship Id="rId21" Type="http://schemas.openxmlformats.org/officeDocument/2006/relationships/hyperlink" Target="https://www.boxofficemojo.com/title/tt1067106/?ref_=bo_cso_table_142" TargetMode="External"/><Relationship Id="rId1119" Type="http://schemas.openxmlformats.org/officeDocument/2006/relationships/hyperlink" Target="https://www.boxofficemojo.com/year/world/1997/?ref_=bo_cso_table_169" TargetMode="External"/><Relationship Id="rId24" Type="http://schemas.openxmlformats.org/officeDocument/2006/relationships/hyperlink" Target="https://www.boxofficemojo.com/year/world/2018/?ref_=bo_cso_table_112" TargetMode="External"/><Relationship Id="rId23" Type="http://schemas.openxmlformats.org/officeDocument/2006/relationships/hyperlink" Target="https://www.boxofficemojo.com/title/tt6644200/?ref_=bo_cso_table_112" TargetMode="External"/><Relationship Id="rId525" Type="http://schemas.openxmlformats.org/officeDocument/2006/relationships/hyperlink" Target="https://www.boxofficemojo.com/title/tt0104714/?ref_=bo_cso_table_148" TargetMode="External"/><Relationship Id="rId767" Type="http://schemas.openxmlformats.org/officeDocument/2006/relationships/hyperlink" Target="https://www.boxofficemojo.com/year/world/1988/?ref_=bo_cso_table_81" TargetMode="External"/><Relationship Id="rId524" Type="http://schemas.openxmlformats.org/officeDocument/2006/relationships/hyperlink" Target="https://en.wikipedia.org/wiki/Les_Mis%C3%A9rables_(2012_film)" TargetMode="External"/><Relationship Id="rId766" Type="http://schemas.openxmlformats.org/officeDocument/2006/relationships/hyperlink" Target="https://www.boxofficemojo.com/title/tt0095953/?ref_=bo_cso_table_81" TargetMode="External"/><Relationship Id="rId523" Type="http://schemas.openxmlformats.org/officeDocument/2006/relationships/hyperlink" Target="https://www.boxofficemojo.com/year/world/2012/?ref_=bo_cso_table_82" TargetMode="External"/><Relationship Id="rId765" Type="http://schemas.openxmlformats.org/officeDocument/2006/relationships/hyperlink" Target="https://en.wikipedia.org/wiki/Raiders_of_the_Lost_Ark" TargetMode="External"/><Relationship Id="rId522" Type="http://schemas.openxmlformats.org/officeDocument/2006/relationships/hyperlink" Target="https://www.boxofficemojo.com/title/tt1707386/?ref_=bo_cso_table_82" TargetMode="External"/><Relationship Id="rId764" Type="http://schemas.openxmlformats.org/officeDocument/2006/relationships/hyperlink" Target="https://www.boxofficemojo.com/year/world/1981/?ref_=bo_cso_table_142" TargetMode="External"/><Relationship Id="rId529" Type="http://schemas.openxmlformats.org/officeDocument/2006/relationships/hyperlink" Target="https://www.boxofficemojo.com/year/world/2012/?ref_=bo_cso_table_173" TargetMode="External"/><Relationship Id="rId528" Type="http://schemas.openxmlformats.org/officeDocument/2006/relationships/hyperlink" Target="https://www.boxofficemojo.com/title/tt0454876/?ref_=bo_cso_table_173" TargetMode="External"/><Relationship Id="rId527" Type="http://schemas.openxmlformats.org/officeDocument/2006/relationships/hyperlink" Target="https://en.wikipedia.org/wiki/Lethal_Weapon_3" TargetMode="External"/><Relationship Id="rId769" Type="http://schemas.openxmlformats.org/officeDocument/2006/relationships/hyperlink" Target="https://www.boxofficemojo.com/title/tt5848272/?ref_=bo_cso_table_12" TargetMode="External"/><Relationship Id="rId526" Type="http://schemas.openxmlformats.org/officeDocument/2006/relationships/hyperlink" Target="https://www.boxofficemojo.com/year/world/1992/?ref_=bo_cso_table_148" TargetMode="External"/><Relationship Id="rId768" Type="http://schemas.openxmlformats.org/officeDocument/2006/relationships/hyperlink" Target="https://en.wikipedia.org/wiki/Rain_Man" TargetMode="External"/><Relationship Id="rId26" Type="http://schemas.openxmlformats.org/officeDocument/2006/relationships/hyperlink" Target="https://www.boxofficemojo.com/year/world/2018/?ref_=bo_cso_table_87" TargetMode="External"/><Relationship Id="rId25" Type="http://schemas.openxmlformats.org/officeDocument/2006/relationships/hyperlink" Target="https://www.boxofficemojo.com/title/tt1517451/?ref_=bo_cso_table_87" TargetMode="External"/><Relationship Id="rId28" Type="http://schemas.openxmlformats.org/officeDocument/2006/relationships/hyperlink" Target="https://www.boxofficemojo.com/year/world/1997/?ref_=bo_cso_table_160" TargetMode="External"/><Relationship Id="rId1350" Type="http://schemas.openxmlformats.org/officeDocument/2006/relationships/hyperlink" Target="https://www.boxofficemojo.com/title/tt0290334/?ref_=bo_cso_table_121" TargetMode="External"/><Relationship Id="rId27" Type="http://schemas.openxmlformats.org/officeDocument/2006/relationships/hyperlink" Target="https://www.boxofficemojo.com/title/tt0118571/?ref_=bo_cso_table_160" TargetMode="External"/><Relationship Id="rId1351" Type="http://schemas.openxmlformats.org/officeDocument/2006/relationships/hyperlink" Target="https://www.boxofficemojo.com/year/world/2003/?ref_=bo_cso_table_121" TargetMode="External"/><Relationship Id="rId521" Type="http://schemas.openxmlformats.org/officeDocument/2006/relationships/hyperlink" Target="https://en.wikipedia.org/wiki/La_La_Land" TargetMode="External"/><Relationship Id="rId763" Type="http://schemas.openxmlformats.org/officeDocument/2006/relationships/hyperlink" Target="https://www.boxofficemojo.com/title/tt0082971/?ref_=bo_cso_table_142" TargetMode="External"/><Relationship Id="rId1110" Type="http://schemas.openxmlformats.org/officeDocument/2006/relationships/hyperlink" Target="https://www.boxofficemojo.com/year/world/1994/?ref_=bo_cso_table_39" TargetMode="External"/><Relationship Id="rId1352" Type="http://schemas.openxmlformats.org/officeDocument/2006/relationships/hyperlink" Target="https://www.google.com/search?q=x-men+united+budget&amp;oq=x-men+united+budget&amp;aqs=chrome..69i57j0i22i30i625j0i390l5.4951j0j4&amp;sourceid=chrome&amp;ie=UTF-8" TargetMode="External"/><Relationship Id="rId29" Type="http://schemas.openxmlformats.org/officeDocument/2006/relationships/hyperlink" Target="https://en.wikipedia.org/wiki/Air_Force_One_(film)" TargetMode="External"/><Relationship Id="rId520" Type="http://schemas.openxmlformats.org/officeDocument/2006/relationships/hyperlink" Target="https://www.boxofficemojo.com/year/world/2016/?ref_=bo_cso_table_53" TargetMode="External"/><Relationship Id="rId762" Type="http://schemas.openxmlformats.org/officeDocument/2006/relationships/hyperlink" Target="https://en.wikipedia.org/wiki/Quantum_of_Solace" TargetMode="External"/><Relationship Id="rId1111" Type="http://schemas.openxmlformats.org/officeDocument/2006/relationships/hyperlink" Target="https://en.wikipedia.org/wiki/The_Lion_King" TargetMode="External"/><Relationship Id="rId1353" Type="http://schemas.openxmlformats.org/officeDocument/2006/relationships/hyperlink" Target="https://www.boxofficemojo.com/title/tt1293847/?ref_=bo_cso_table_105" TargetMode="External"/><Relationship Id="rId761" Type="http://schemas.openxmlformats.org/officeDocument/2006/relationships/hyperlink" Target="https://www.boxofficemojo.com/year/world/2008/?ref_=bo_cso_table_178" TargetMode="External"/><Relationship Id="rId1112" Type="http://schemas.openxmlformats.org/officeDocument/2006/relationships/hyperlink" Target="https://www.boxofficemojo.com/title/tt0363771/?ref_=bo_cso_table_121" TargetMode="External"/><Relationship Id="rId1354" Type="http://schemas.openxmlformats.org/officeDocument/2006/relationships/hyperlink" Target="https://www.boxofficemojo.com/year/world/2017/?ref_=bo_cso_table_105" TargetMode="External"/><Relationship Id="rId760" Type="http://schemas.openxmlformats.org/officeDocument/2006/relationships/hyperlink" Target="https://www.boxofficemojo.com/title/tt0830515/?ref_=bo_cso_table_178" TargetMode="External"/><Relationship Id="rId1113" Type="http://schemas.openxmlformats.org/officeDocument/2006/relationships/hyperlink" Target="https://www.boxofficemojo.com/year/world/2005/?ref_=bo_cso_table_121" TargetMode="External"/><Relationship Id="rId1355" Type="http://schemas.openxmlformats.org/officeDocument/2006/relationships/hyperlink" Target="https://en.wikipedia.org/wiki/XXX:_Return_of_Xander_Cage" TargetMode="External"/><Relationship Id="rId1103" Type="http://schemas.openxmlformats.org/officeDocument/2006/relationships/hyperlink" Target="https://www.boxofficemojo.com/title/tt1490017/?ref_=bo_cso_table_58" TargetMode="External"/><Relationship Id="rId1345" Type="http://schemas.openxmlformats.org/officeDocument/2006/relationships/hyperlink" Target="https://www.boxofficemojo.com/year/world/2011/?ref_=bo_cso_table_87" TargetMode="External"/><Relationship Id="rId1104" Type="http://schemas.openxmlformats.org/officeDocument/2006/relationships/hyperlink" Target="https://www.boxofficemojo.com/year/world/2014/?ref_=bo_cso_table_58" TargetMode="External"/><Relationship Id="rId1346" Type="http://schemas.openxmlformats.org/officeDocument/2006/relationships/hyperlink" Target="https://www.imdb.com/title/tt1270798/" TargetMode="External"/><Relationship Id="rId1105" Type="http://schemas.openxmlformats.org/officeDocument/2006/relationships/hyperlink" Target="https://en.wikipedia.org/wiki/The_Lego_Movie" TargetMode="External"/><Relationship Id="rId1347" Type="http://schemas.openxmlformats.org/officeDocument/2006/relationships/hyperlink" Target="https://www.boxofficemojo.com/title/tt0376994/?ref_=bo_cso_table_66" TargetMode="External"/><Relationship Id="rId1106" Type="http://schemas.openxmlformats.org/officeDocument/2006/relationships/hyperlink" Target="https://www.boxofficemojo.com/title/tt6105098/?ref_=bo_cso_table_8" TargetMode="External"/><Relationship Id="rId1348" Type="http://schemas.openxmlformats.org/officeDocument/2006/relationships/hyperlink" Target="https://www.boxofficemojo.com/year/world/2006/?ref_=bo_cso_table_66" TargetMode="External"/><Relationship Id="rId11" Type="http://schemas.openxmlformats.org/officeDocument/2006/relationships/hyperlink" Target="https://www.boxofficemojo.com/title/tt2294449/?ref_=bo_cso_table_130" TargetMode="External"/><Relationship Id="rId1107" Type="http://schemas.openxmlformats.org/officeDocument/2006/relationships/hyperlink" Target="https://www.boxofficemojo.com/year/world/2019/?ref_=bo_cso_table_8" TargetMode="External"/><Relationship Id="rId1349" Type="http://schemas.openxmlformats.org/officeDocument/2006/relationships/hyperlink" Target="https://en.wikipedia.org/wiki/X-Men:_The_Last_Stand" TargetMode="External"/><Relationship Id="rId10" Type="http://schemas.openxmlformats.org/officeDocument/2006/relationships/hyperlink" Target="https://en.wikipedia.org/wiki/101_Dalmatians_(1996_film)" TargetMode="External"/><Relationship Id="rId1108" Type="http://schemas.openxmlformats.org/officeDocument/2006/relationships/hyperlink" Target="https://en.wikipedia.org/wiki/The_Lion_King_(2019_film)" TargetMode="External"/><Relationship Id="rId13" Type="http://schemas.openxmlformats.org/officeDocument/2006/relationships/hyperlink" Target="https://www.boxofficemojo.com/title/tt1253863/?ref_=bo_cso_table_115" TargetMode="External"/><Relationship Id="rId1109" Type="http://schemas.openxmlformats.org/officeDocument/2006/relationships/hyperlink" Target="https://www.boxofficemojo.com/title/tt0110357/?ref_=bo_cso_table_39" TargetMode="External"/><Relationship Id="rId12" Type="http://schemas.openxmlformats.org/officeDocument/2006/relationships/hyperlink" Target="https://www.boxofficemojo.com/year/world/2014/?ref_=bo_cso_table_130" TargetMode="External"/><Relationship Id="rId519" Type="http://schemas.openxmlformats.org/officeDocument/2006/relationships/hyperlink" Target="https://www.boxofficemojo.com/title/tt3783958/?ref_=bo_cso_table_53" TargetMode="External"/><Relationship Id="rId514" Type="http://schemas.openxmlformats.org/officeDocument/2006/relationships/hyperlink" Target="https://www.boxofficemojo.com/year/world/2011/?ref_=bo_cso_table_147" TargetMode="External"/><Relationship Id="rId756" Type="http://schemas.openxmlformats.org/officeDocument/2006/relationships/hyperlink" Target="https://en.wikipedia.org/wiki/Prometheus_(2012_film)" TargetMode="External"/><Relationship Id="rId998" Type="http://schemas.openxmlformats.org/officeDocument/2006/relationships/hyperlink" Target="https://en.wikipedia.org/wiki/The_Croods" TargetMode="External"/><Relationship Id="rId513" Type="http://schemas.openxmlformats.org/officeDocument/2006/relationships/hyperlink" Target="https://www.boxofficemojo.com/title/tt1302011/?ref_=bo_cso_table_147" TargetMode="External"/><Relationship Id="rId755" Type="http://schemas.openxmlformats.org/officeDocument/2006/relationships/hyperlink" Target="https://www.boxofficemojo.com/year/world/2012/?ref_=bo_cso_table_127" TargetMode="External"/><Relationship Id="rId997" Type="http://schemas.openxmlformats.org/officeDocument/2006/relationships/hyperlink" Target="https://www.boxofficemojo.com/year/world/2013/?ref_=bo_cso_table_180" TargetMode="External"/><Relationship Id="rId512" Type="http://schemas.openxmlformats.org/officeDocument/2006/relationships/hyperlink" Target="https://en.wikipedia.org/wiki/Kung_Fu_Panda_(film)" TargetMode="External"/><Relationship Id="rId754" Type="http://schemas.openxmlformats.org/officeDocument/2006/relationships/hyperlink" Target="https://www.boxofficemojo.com/title/tt1446714/?ref_=bo_cso_table_127" TargetMode="External"/><Relationship Id="rId996" Type="http://schemas.openxmlformats.org/officeDocument/2006/relationships/hyperlink" Target="https://www.boxofficemojo.com/title/tt0481499/?ref_=bo_cso_table_180" TargetMode="External"/><Relationship Id="rId511" Type="http://schemas.openxmlformats.org/officeDocument/2006/relationships/hyperlink" Target="https://www.boxofficemojo.com/year/world/2008/?ref_=bo_cso_table_158" TargetMode="External"/><Relationship Id="rId753" Type="http://schemas.openxmlformats.org/officeDocument/2006/relationships/hyperlink" Target="https://en.wikipedia.org/wiki/Prince_of_Persia:_The_Sands_of_Time_(film)" TargetMode="External"/><Relationship Id="rId995" Type="http://schemas.openxmlformats.org/officeDocument/2006/relationships/hyperlink" Target="https://en.wikipedia.org/wiki/The_Conjuring_2" TargetMode="External"/><Relationship Id="rId518" Type="http://schemas.openxmlformats.org/officeDocument/2006/relationships/hyperlink" Target="https://en.wikipedia.org/wiki/Kung_Fu_Panda_3" TargetMode="External"/><Relationship Id="rId517" Type="http://schemas.openxmlformats.org/officeDocument/2006/relationships/hyperlink" Target="https://www.boxofficemojo.com/year/world/2016/?ref_=bo_cso_table_21" TargetMode="External"/><Relationship Id="rId759" Type="http://schemas.openxmlformats.org/officeDocument/2006/relationships/hyperlink" Target="https://edition.cnn.com/2011/10/31/showbiz/movies/puss-in-boots-box-office-ew/index.html" TargetMode="External"/><Relationship Id="rId516" Type="http://schemas.openxmlformats.org/officeDocument/2006/relationships/hyperlink" Target="https://www.boxofficemojo.com/title/tt2267968/?ref_=bo_cso_table_21" TargetMode="External"/><Relationship Id="rId758" Type="http://schemas.openxmlformats.org/officeDocument/2006/relationships/hyperlink" Target="https://www.boxofficemojo.com/year/world/2011/?ref_=bo_cso_table_193" TargetMode="External"/><Relationship Id="rId515" Type="http://schemas.openxmlformats.org/officeDocument/2006/relationships/hyperlink" Target="https://www.google.com/search?q=kung+fu+panda+2+budget&amp;oq=kung+fu+panda+2+budget&amp;aqs=chrome..69i57j0i22i30l2j0i390l3.5275j1j4&amp;sourceid=chrome&amp;ie=UTF-8" TargetMode="External"/><Relationship Id="rId757" Type="http://schemas.openxmlformats.org/officeDocument/2006/relationships/hyperlink" Target="https://www.boxofficemojo.com/title/tt0448694/?ref_=bo_cso_table_193" TargetMode="External"/><Relationship Id="rId999" Type="http://schemas.openxmlformats.org/officeDocument/2006/relationships/hyperlink" Target="https://www.boxofficemojo.com/title/tt0421715/?ref_=bo_cso_table_118" TargetMode="External"/><Relationship Id="rId15" Type="http://schemas.openxmlformats.org/officeDocument/2006/relationships/hyperlink" Target="https://www.boxofficemojo.com/title/tt0268978/?ref_=bo_cso_table_157" TargetMode="External"/><Relationship Id="rId990" Type="http://schemas.openxmlformats.org/officeDocument/2006/relationships/hyperlink" Target="https://www.boxofficemojo.com/title/tt1457767/?ref_=bo_cso_table_152" TargetMode="External"/><Relationship Id="rId14" Type="http://schemas.openxmlformats.org/officeDocument/2006/relationships/hyperlink" Target="https://www.boxofficemojo.com/year/world/2014/?ref_=bo_cso_table_115" TargetMode="External"/><Relationship Id="rId17" Type="http://schemas.openxmlformats.org/officeDocument/2006/relationships/hyperlink" Target="https://en.wikipedia.org/wiki/A_Beautiful_Mind_(film)" TargetMode="External"/><Relationship Id="rId16" Type="http://schemas.openxmlformats.org/officeDocument/2006/relationships/hyperlink" Target="https://www.boxofficemojo.com/year/world/2001/?ref_=bo_cso_table_157" TargetMode="External"/><Relationship Id="rId1340" Type="http://schemas.openxmlformats.org/officeDocument/2006/relationships/hyperlink" Target="https://en.wikipedia.org/wiki/X-Men:_Apocalypse" TargetMode="External"/><Relationship Id="rId19" Type="http://schemas.openxmlformats.org/officeDocument/2006/relationships/hyperlink" Target="https://www.boxofficemojo.com/year/world/1998/?ref_=bo_cso_table_190" TargetMode="External"/><Relationship Id="rId510" Type="http://schemas.openxmlformats.org/officeDocument/2006/relationships/hyperlink" Target="https://www.boxofficemojo.com/title/tt0441773/?ref_=bo_cso_table_158" TargetMode="External"/><Relationship Id="rId752" Type="http://schemas.openxmlformats.org/officeDocument/2006/relationships/hyperlink" Target="https://www.boxofficemojo.com/year/world/2009/?ref_=bo_cso_table_117" TargetMode="External"/><Relationship Id="rId994" Type="http://schemas.openxmlformats.org/officeDocument/2006/relationships/hyperlink" Target="https://www.boxofficemojo.com/year/world/2016/?ref_=bo_cso_table_146" TargetMode="External"/><Relationship Id="rId1341" Type="http://schemas.openxmlformats.org/officeDocument/2006/relationships/hyperlink" Target="https://www.boxofficemojo.com/title/tt1877832/?ref_=bo_cso_table_120" TargetMode="External"/><Relationship Id="rId18" Type="http://schemas.openxmlformats.org/officeDocument/2006/relationships/hyperlink" Target="https://www.boxofficemojo.com/title/tt0120623/?ref_=bo_cso_table_190" TargetMode="External"/><Relationship Id="rId751" Type="http://schemas.openxmlformats.org/officeDocument/2006/relationships/hyperlink" Target="https://www.boxofficemojo.com/title/tt0473075/?ref_=bo_cso_table_117" TargetMode="External"/><Relationship Id="rId993" Type="http://schemas.openxmlformats.org/officeDocument/2006/relationships/hyperlink" Target="https://www.boxofficemojo.com/title/tt3065204/?ref_=bo_cso_table_146" TargetMode="External"/><Relationship Id="rId1100" Type="http://schemas.openxmlformats.org/officeDocument/2006/relationships/hyperlink" Target="https://www.boxofficemojo.com/title/tt4116284/?ref_=bo_cso_table_167" TargetMode="External"/><Relationship Id="rId1342" Type="http://schemas.openxmlformats.org/officeDocument/2006/relationships/hyperlink" Target="https://www.boxofficemojo.com/year/world/2014/?ref_=bo_cso_table_120" TargetMode="External"/><Relationship Id="rId750" Type="http://schemas.openxmlformats.org/officeDocument/2006/relationships/hyperlink" Target="https://en.wikipedia.org/wiki/The_Chronicles_of_Narnia:_Prince_Caspian" TargetMode="External"/><Relationship Id="rId992" Type="http://schemas.openxmlformats.org/officeDocument/2006/relationships/hyperlink" Target="https://en.wikipedia.org/wiki/The_Conjuring" TargetMode="External"/><Relationship Id="rId1101" Type="http://schemas.openxmlformats.org/officeDocument/2006/relationships/hyperlink" Target="https://www.boxofficemojo.com/year/world/2017/?ref_=bo_cso_table_167" TargetMode="External"/><Relationship Id="rId1343" Type="http://schemas.openxmlformats.org/officeDocument/2006/relationships/hyperlink" Target="https://en.wikipedia.org/wiki/X-Men:_Days_of_Future_Past" TargetMode="External"/><Relationship Id="rId991" Type="http://schemas.openxmlformats.org/officeDocument/2006/relationships/hyperlink" Target="https://www.boxofficemojo.com/year/world/2013/?ref_=bo_cso_table_152" TargetMode="External"/><Relationship Id="rId1102" Type="http://schemas.openxmlformats.org/officeDocument/2006/relationships/hyperlink" Target="https://en.wikipedia.org/wiki/The_Lego_Batman_Movie" TargetMode="External"/><Relationship Id="rId1344" Type="http://schemas.openxmlformats.org/officeDocument/2006/relationships/hyperlink" Target="https://www.boxofficemojo.com/title/tt1270798/?ref_=bo_cso_table_87" TargetMode="External"/><Relationship Id="rId84" Type="http://schemas.openxmlformats.org/officeDocument/2006/relationships/hyperlink" Target="https://www.boxofficemojo.com/title/tt4154756/?ref_=bo_cso_table_5" TargetMode="External"/><Relationship Id="rId83" Type="http://schemas.openxmlformats.org/officeDocument/2006/relationships/hyperlink" Target="https://www.boxofficemojo.com/year/world/2019/?ref_=bo_cso_table_2" TargetMode="External"/><Relationship Id="rId86" Type="http://schemas.openxmlformats.org/officeDocument/2006/relationships/hyperlink" Target="https://www.boxofficemojo.com/title/tt0088763/?ref_=bo_cso_table_154" TargetMode="External"/><Relationship Id="rId85" Type="http://schemas.openxmlformats.org/officeDocument/2006/relationships/hyperlink" Target="https://www.boxofficemojo.com/year/world/2018/?ref_=bo_cso_table_5" TargetMode="External"/><Relationship Id="rId88" Type="http://schemas.openxmlformats.org/officeDocument/2006/relationships/hyperlink" Target="https://en.wikipedia.org/wiki/Back_to_the_Future" TargetMode="External"/><Relationship Id="rId87" Type="http://schemas.openxmlformats.org/officeDocument/2006/relationships/hyperlink" Target="https://www.boxofficemojo.com/year/world/1985/?ref_=bo_cso_table_154" TargetMode="External"/><Relationship Id="rId89" Type="http://schemas.openxmlformats.org/officeDocument/2006/relationships/hyperlink" Target="https://www.boxofficemojo.com/title/tt0096874/?ref_=bo_cso_table_127" TargetMode="External"/><Relationship Id="rId709" Type="http://schemas.openxmlformats.org/officeDocument/2006/relationships/hyperlink" Target="https://www.boxofficemojo.com/year/world/2013/?ref_=bo_cso_table_115" TargetMode="External"/><Relationship Id="rId708" Type="http://schemas.openxmlformats.org/officeDocument/2006/relationships/hyperlink" Target="https://www.boxofficemojo.com/title/tt1663662/?ref_=bo_cso_table_115" TargetMode="External"/><Relationship Id="rId707" Type="http://schemas.openxmlformats.org/officeDocument/2006/relationships/hyperlink" Target="https://en.wikipedia.org/wiki/Oz_the_Great_and_Powerful" TargetMode="External"/><Relationship Id="rId949" Type="http://schemas.openxmlformats.org/officeDocument/2006/relationships/hyperlink" Target="https://www.boxofficemojo.com/year/world/2020/?ref_=bo_cso_table_188" TargetMode="External"/><Relationship Id="rId706" Type="http://schemas.openxmlformats.org/officeDocument/2006/relationships/hyperlink" Target="https://www.boxofficemojo.com/year/world/2013/?ref_=bo_cso_table_33" TargetMode="External"/><Relationship Id="rId948" Type="http://schemas.openxmlformats.org/officeDocument/2006/relationships/hyperlink" Target="https://www.boxofficemojo.com/title/tt6723592/?ref_=bo_cso_table_188" TargetMode="External"/><Relationship Id="rId80" Type="http://schemas.openxmlformats.org/officeDocument/2006/relationships/hyperlink" Target="https://www.boxofficemojo.com/title/tt2395427/?ref_=bo_cso_table_13" TargetMode="External"/><Relationship Id="rId82" Type="http://schemas.openxmlformats.org/officeDocument/2006/relationships/hyperlink" Target="https://www.boxofficemojo.com/title/tt4154796/?ref_=bo_cso_table_2" TargetMode="External"/><Relationship Id="rId81" Type="http://schemas.openxmlformats.org/officeDocument/2006/relationships/hyperlink" Target="https://www.boxofficemojo.com/year/world/2015/?ref_=bo_cso_table_13" TargetMode="External"/><Relationship Id="rId701" Type="http://schemas.openxmlformats.org/officeDocument/2006/relationships/hyperlink" Target="https://en.wikipedia.org/wiki/Once_Upon_a_Time_in_Hollywood" TargetMode="External"/><Relationship Id="rId943" Type="http://schemas.openxmlformats.org/officeDocument/2006/relationships/hyperlink" Target="https://www.boxofficemojo.com/year/world/2012/?ref_=bo_cso_table_197" TargetMode="External"/><Relationship Id="rId700" Type="http://schemas.openxmlformats.org/officeDocument/2006/relationships/hyperlink" Target="https://www.boxofficemojo.com/year/world/2019/?ref_=bo_cso_table_163" TargetMode="External"/><Relationship Id="rId942" Type="http://schemas.openxmlformats.org/officeDocument/2006/relationships/hyperlink" Target="https://www.boxofficemojo.com/title/tt1637725/?ref_=bo_cso_table_197" TargetMode="External"/><Relationship Id="rId941" Type="http://schemas.openxmlformats.org/officeDocument/2006/relationships/hyperlink" Target="https://simple.wikipedia.org/wiki/Tarzan_(1999_movie)" TargetMode="External"/><Relationship Id="rId940" Type="http://schemas.openxmlformats.org/officeDocument/2006/relationships/hyperlink" Target="https://www.boxofficemojo.com/year/world/1999/?ref_=bo_cso_table_77" TargetMode="External"/><Relationship Id="rId705" Type="http://schemas.openxmlformats.org/officeDocument/2006/relationships/hyperlink" Target="https://www.boxofficemojo.com/title/tt1623205/?ref_=bo_cso_table_33" TargetMode="External"/><Relationship Id="rId947" Type="http://schemas.openxmlformats.org/officeDocument/2006/relationships/hyperlink" Target="https://en.wikipedia.org/wiki/Teenage_Mutant_Ninja_Turtles_(1990_film)" TargetMode="External"/><Relationship Id="rId704" Type="http://schemas.openxmlformats.org/officeDocument/2006/relationships/hyperlink" Target="https://en.wikipedia.org/wiki/Over_the_Hedge_(film)" TargetMode="External"/><Relationship Id="rId946" Type="http://schemas.openxmlformats.org/officeDocument/2006/relationships/hyperlink" Target="https://www.boxofficemojo.com/year/world/2014/?ref_=bo_cso_table_40" TargetMode="External"/><Relationship Id="rId703" Type="http://schemas.openxmlformats.org/officeDocument/2006/relationships/hyperlink" Target="https://www.boxofficemojo.com/year/world/2006/?ref_=bo_cso_table_114" TargetMode="External"/><Relationship Id="rId945" Type="http://schemas.openxmlformats.org/officeDocument/2006/relationships/hyperlink" Target="https://www.boxofficemojo.com/title/tt1291150/?ref_=bo_cso_table_40" TargetMode="External"/><Relationship Id="rId702" Type="http://schemas.openxmlformats.org/officeDocument/2006/relationships/hyperlink" Target="https://www.boxofficemojo.com/title/tt0327084/?ref_=bo_cso_table_114" TargetMode="External"/><Relationship Id="rId944" Type="http://schemas.openxmlformats.org/officeDocument/2006/relationships/hyperlink" Target="https://en.wikipedia.org/wiki/Ted_(film)" TargetMode="External"/><Relationship Id="rId73" Type="http://schemas.openxmlformats.org/officeDocument/2006/relationships/hyperlink" Target="https://en.wikipedia.org/wiki/Austin_Powers:_The_Spy_Who_Shagged_Me" TargetMode="External"/><Relationship Id="rId72" Type="http://schemas.openxmlformats.org/officeDocument/2006/relationships/hyperlink" Target="https://www.boxofficemojo.com/year/world/1999/?ref_=bo_cso_table_168" TargetMode="External"/><Relationship Id="rId75" Type="http://schemas.openxmlformats.org/officeDocument/2006/relationships/hyperlink" Target="https://www.boxofficemojo.com/year/world/2009/?ref_=bo_cso_table_1" TargetMode="External"/><Relationship Id="rId74" Type="http://schemas.openxmlformats.org/officeDocument/2006/relationships/hyperlink" Target="https://www.boxofficemojo.com/title/tt0499549/?ref_=bo_cso_table_1" TargetMode="External"/><Relationship Id="rId77" Type="http://schemas.openxmlformats.org/officeDocument/2006/relationships/hyperlink" Target="https://www.boxofficemojo.com/year/world/2022/?ref_=bo_cso_table_162" TargetMode="External"/><Relationship Id="rId76" Type="http://schemas.openxmlformats.org/officeDocument/2006/relationships/hyperlink" Target="https://www.boxofficemojo.com/chart/ww_top_lifetime_gross/?area=XWW&amp;offset=200" TargetMode="External"/><Relationship Id="rId79" Type="http://schemas.openxmlformats.org/officeDocument/2006/relationships/hyperlink" Target="https://variety.com/2022/film/news/avatar-2-budget-expensive-2-billion-turn-profit-1235438907/" TargetMode="External"/><Relationship Id="rId78" Type="http://schemas.openxmlformats.org/officeDocument/2006/relationships/hyperlink" Target="https://www.the-numbers.com/movie/Avatar-The-Way-of-Water-(2022)" TargetMode="External"/><Relationship Id="rId939" Type="http://schemas.openxmlformats.org/officeDocument/2006/relationships/hyperlink" Target="https://www.boxofficemojo.com/title/tt0120855/?ref_=bo_cso_table_77" TargetMode="External"/><Relationship Id="rId938" Type="http://schemas.openxmlformats.org/officeDocument/2006/relationships/hyperlink" Target="https://mint.intuit.com/blog/trends/the-top-ten-most-expensive-movies-ever-made-0313/" TargetMode="External"/><Relationship Id="rId937" Type="http://schemas.openxmlformats.org/officeDocument/2006/relationships/hyperlink" Target="https://www.boxofficemojo.com/year/world/2010/?ref_=bo_cso_table_177" TargetMode="External"/><Relationship Id="rId71" Type="http://schemas.openxmlformats.org/officeDocument/2006/relationships/hyperlink" Target="https://www.boxofficemojo.com/title/tt0145660/?ref_=bo_cso_table_168" TargetMode="External"/><Relationship Id="rId70" Type="http://schemas.openxmlformats.org/officeDocument/2006/relationships/hyperlink" Target="https://en.wikipedia.org/wiki/Star_Wars:_Episode_II_%E2%80%93_Attack_of_the_Clones" TargetMode="External"/><Relationship Id="rId932" Type="http://schemas.openxmlformats.org/officeDocument/2006/relationships/hyperlink" Target="https://en.wikipedia.org/wiki/Taken_2" TargetMode="External"/><Relationship Id="rId931" Type="http://schemas.openxmlformats.org/officeDocument/2006/relationships/hyperlink" Target="https://www.boxofficemojo.com/year/world/2012/?ref_=bo_cso_table_164" TargetMode="External"/><Relationship Id="rId930" Type="http://schemas.openxmlformats.org/officeDocument/2006/relationships/hyperlink" Target="https://www.boxofficemojo.com/title/tt1397280/?ref_=bo_cso_table_164" TargetMode="External"/><Relationship Id="rId936" Type="http://schemas.openxmlformats.org/officeDocument/2006/relationships/hyperlink" Target="https://www.boxofficemojo.com/title/tt0398286/?ref_=bo_cso_table_177" TargetMode="External"/><Relationship Id="rId935" Type="http://schemas.openxmlformats.org/officeDocument/2006/relationships/hyperlink" Target="https://en.wikipedia.org/wiki/Taken_3" TargetMode="External"/><Relationship Id="rId934" Type="http://schemas.openxmlformats.org/officeDocument/2006/relationships/hyperlink" Target="https://www.boxofficemojo.com/year/world/2015/?ref_=bo_cso_table_140" TargetMode="External"/><Relationship Id="rId933" Type="http://schemas.openxmlformats.org/officeDocument/2006/relationships/hyperlink" Target="https://www.boxofficemojo.com/title/tt2446042/?ref_=bo_cso_table_140" TargetMode="External"/><Relationship Id="rId62" Type="http://schemas.openxmlformats.org/officeDocument/2006/relationships/hyperlink" Target="https://www.boxofficemojo.com/title/tt0120591/?ref_=bo_cso_table_195" TargetMode="External"/><Relationship Id="rId1312" Type="http://schemas.openxmlformats.org/officeDocument/2006/relationships/hyperlink" Target="https://www.boxofficemojo.com/year/world/2017/?ref_=bo_cso_table_36" TargetMode="External"/><Relationship Id="rId61" Type="http://schemas.openxmlformats.org/officeDocument/2006/relationships/hyperlink" Target="https://www.boxofficemojo.com/year/world/2018/?ref_=bo_cso_table_25" TargetMode="External"/><Relationship Id="rId1313" Type="http://schemas.openxmlformats.org/officeDocument/2006/relationships/hyperlink" Target="https://en.wikipedia.org/wiki/War_for_the_Planet_of_the_Apes" TargetMode="External"/><Relationship Id="rId64" Type="http://schemas.openxmlformats.org/officeDocument/2006/relationships/hyperlink" Target="https://en.wikipedia.org/wiki/Armageddon_(1998_film)" TargetMode="External"/><Relationship Id="rId1314" Type="http://schemas.openxmlformats.org/officeDocument/2006/relationships/hyperlink" Target="https://www.boxofficemojo.com/title/tt0407304/?ref_=bo_cso_table_176" TargetMode="External"/><Relationship Id="rId63" Type="http://schemas.openxmlformats.org/officeDocument/2006/relationships/hyperlink" Target="https://www.boxofficemojo.com/year/world/1998/?ref_=bo_cso_table_195" TargetMode="External"/><Relationship Id="rId1315" Type="http://schemas.openxmlformats.org/officeDocument/2006/relationships/hyperlink" Target="https://www.boxofficemojo.com/year/world/2005/?ref_=bo_cso_table_176" TargetMode="External"/><Relationship Id="rId66" Type="http://schemas.openxmlformats.org/officeDocument/2006/relationships/hyperlink" Target="https://www.boxofficemojo.com/year/world/1997/?ref_=bo_cso_table_163" TargetMode="External"/><Relationship Id="rId1316" Type="http://schemas.openxmlformats.org/officeDocument/2006/relationships/hyperlink" Target="https://en.wikipedia.org/wiki/War_of_the_Worlds_(2005_film)" TargetMode="External"/><Relationship Id="rId65" Type="http://schemas.openxmlformats.org/officeDocument/2006/relationships/hyperlink" Target="https://www.boxofficemojo.com/title/tt0119822/?ref_=bo_cso_table_163" TargetMode="External"/><Relationship Id="rId1317" Type="http://schemas.openxmlformats.org/officeDocument/2006/relationships/hyperlink" Target="https://www.boxofficemojo.com/title/tt0803096/?ref_=bo_cso_table_86" TargetMode="External"/><Relationship Id="rId68" Type="http://schemas.openxmlformats.org/officeDocument/2006/relationships/hyperlink" Target="https://www.boxofficemojo.com/title/tt0121765/?ref_=bo_cso_table_154" TargetMode="External"/><Relationship Id="rId1318" Type="http://schemas.openxmlformats.org/officeDocument/2006/relationships/hyperlink" Target="https://www.boxofficemojo.com/year/world/2016/?ref_=bo_cso_table_86" TargetMode="External"/><Relationship Id="rId67" Type="http://schemas.openxmlformats.org/officeDocument/2006/relationships/hyperlink" Target="https://en.wikipedia.org/wiki/As_Good_as_It_Gets" TargetMode="External"/><Relationship Id="rId1319" Type="http://schemas.openxmlformats.org/officeDocument/2006/relationships/hyperlink" Target="https://en.wikipedia.org/wiki/Warcraft_(film)" TargetMode="External"/><Relationship Id="rId729" Type="http://schemas.openxmlformats.org/officeDocument/2006/relationships/hyperlink" Target="https://en.wikipedia.org/wiki/Pirates_of_the_Caribbean:_Dead_Men_Tell_No_Tales" TargetMode="External"/><Relationship Id="rId728" Type="http://schemas.openxmlformats.org/officeDocument/2006/relationships/hyperlink" Target="https://www.boxofficemojo.com/year/world/2017/?ref_=bo_cso_table_97" TargetMode="External"/><Relationship Id="rId60" Type="http://schemas.openxmlformats.org/officeDocument/2006/relationships/hyperlink" Target="https://www.boxofficemojo.com/title/tt1477834/?ref_=bo_cso_table_25" TargetMode="External"/><Relationship Id="rId723" Type="http://schemas.openxmlformats.org/officeDocument/2006/relationships/hyperlink" Target="https://www.google.com/search?q=pirate+caribbean+worlds+end+budget&amp;ei=DJ-MY7izG86P8gKKzpJQ&amp;ved=0ahUKEwi46Y6vh-D7AhXOh1wKHQqnBAoQ4dUDCA8&amp;uact=5&amp;oq=pirate+caribbean+worlds+end+budget&amp;gs_lcp=Cgxnd3Mtd2l6LXNlcnAQAzIHCCEQoAEQCjIICCEQFhAeEB06CggAEEcQ1gQQsAM6BggAEBYQHjoICAAQFhAeEAo6BQgAEIYDSgQIQRgASgQIRhgAUPcBWJwHYKUJaAFwAXgAgAFziAHcBJIBAzYuMZgBAKABAcgBCMABAQ&amp;sclient=gws-wiz-serp" TargetMode="External"/><Relationship Id="rId965" Type="http://schemas.openxmlformats.org/officeDocument/2006/relationships/hyperlink" Target="https://en.wikipedia.org/wiki/The_Adventures_of_Tintin_(film)" TargetMode="External"/><Relationship Id="rId722" Type="http://schemas.openxmlformats.org/officeDocument/2006/relationships/hyperlink" Target="https://www.boxofficemojo.com/year/world/2007/?ref_=bo_cso_table_57" TargetMode="External"/><Relationship Id="rId964" Type="http://schemas.openxmlformats.org/officeDocument/2006/relationships/hyperlink" Target="https://www.boxofficemojo.com/year/world/2011/?ref_=bo_cso_table_168" TargetMode="External"/><Relationship Id="rId721" Type="http://schemas.openxmlformats.org/officeDocument/2006/relationships/hyperlink" Target="https://www.boxofficemojo.com/title/tt0449088/?ref_=bo_cso_table_57" TargetMode="External"/><Relationship Id="rId963" Type="http://schemas.openxmlformats.org/officeDocument/2006/relationships/hyperlink" Target="https://www.boxofficemojo.com/title/tt0983193/?ref_=bo_cso_table_168" TargetMode="External"/><Relationship Id="rId720" Type="http://schemas.openxmlformats.org/officeDocument/2006/relationships/hyperlink" Target="https://en.wikipedia.org/wiki/Peter_Rabbit_(film)" TargetMode="External"/><Relationship Id="rId962" Type="http://schemas.openxmlformats.org/officeDocument/2006/relationships/hyperlink" Target="https://en.wikipedia.org/wiki/Terminator_Salvation" TargetMode="External"/><Relationship Id="rId727" Type="http://schemas.openxmlformats.org/officeDocument/2006/relationships/hyperlink" Target="https://www.boxofficemojo.com/title/tt1790809/?ref_=bo_cso_table_97" TargetMode="External"/><Relationship Id="rId969" Type="http://schemas.openxmlformats.org/officeDocument/2006/relationships/hyperlink" Target="https://www.boxofficemojo.com/title/tt1872181/?ref_=bo_cso_table_133" TargetMode="External"/><Relationship Id="rId726" Type="http://schemas.openxmlformats.org/officeDocument/2006/relationships/hyperlink" Target="https://en.wikipedia.org/wiki/Pirates_of_the_Caribbean:_Dead_Man%27s_Chest" TargetMode="External"/><Relationship Id="rId968" Type="http://schemas.openxmlformats.org/officeDocument/2006/relationships/hyperlink" Target="https://en.wikipedia.org/wiki/The_Amazing_Spider-Man_(film)" TargetMode="External"/><Relationship Id="rId725" Type="http://schemas.openxmlformats.org/officeDocument/2006/relationships/hyperlink" Target="https://www.boxofficemojo.com/year/world/2006/?ref_=bo_cso_table_38" TargetMode="External"/><Relationship Id="rId967" Type="http://schemas.openxmlformats.org/officeDocument/2006/relationships/hyperlink" Target="https://www.boxofficemojo.com/year/world/2012/?ref_=bo_cso_table_115" TargetMode="External"/><Relationship Id="rId724" Type="http://schemas.openxmlformats.org/officeDocument/2006/relationships/hyperlink" Target="https://www.boxofficemojo.com/title/tt0383574/?ref_=bo_cso_table_38" TargetMode="External"/><Relationship Id="rId966" Type="http://schemas.openxmlformats.org/officeDocument/2006/relationships/hyperlink" Target="https://www.boxofficemojo.com/title/tt0948470/?ref_=bo_cso_table_115" TargetMode="External"/><Relationship Id="rId69" Type="http://schemas.openxmlformats.org/officeDocument/2006/relationships/hyperlink" Target="https://www.boxofficemojo.com/year/world/2002/?ref_=bo_cso_table_154" TargetMode="External"/><Relationship Id="rId961" Type="http://schemas.openxmlformats.org/officeDocument/2006/relationships/hyperlink" Target="https://www.boxofficemojo.com/year/world/2009/?ref_=bo_cso_table_175" TargetMode="External"/><Relationship Id="rId960" Type="http://schemas.openxmlformats.org/officeDocument/2006/relationships/hyperlink" Target="https://www.boxofficemojo.com/title/tt0438488/?ref_=bo_cso_table_175" TargetMode="External"/><Relationship Id="rId1310" Type="http://schemas.openxmlformats.org/officeDocument/2006/relationships/hyperlink" Target="https://en.wikipedia.org/wiki/Wanted_(2008_film)" TargetMode="External"/><Relationship Id="rId1311" Type="http://schemas.openxmlformats.org/officeDocument/2006/relationships/hyperlink" Target="https://www.boxofficemojo.com/title/tt3450958/?ref_=bo_cso_table_36" TargetMode="External"/><Relationship Id="rId51" Type="http://schemas.openxmlformats.org/officeDocument/2006/relationships/hyperlink" Target="https://www.boxofficemojo.com/title/tt0808151/?ref_=bo_cso_table_39" TargetMode="External"/><Relationship Id="rId1301" Type="http://schemas.openxmlformats.org/officeDocument/2006/relationships/hyperlink" Target="https://www.boxofficemojo.com/year/world/2018/?ref_=bo_cso_table_83" TargetMode="External"/><Relationship Id="rId50" Type="http://schemas.openxmlformats.org/officeDocument/2006/relationships/hyperlink" Target="https://www.boxofficemojo.com/year/world/2014/?ref_=bo_cso_table_198" TargetMode="External"/><Relationship Id="rId1302" Type="http://schemas.openxmlformats.org/officeDocument/2006/relationships/hyperlink" Target="https://en.wikipedia.org/wiki/Venom_(2018_film)" TargetMode="External"/><Relationship Id="rId53" Type="http://schemas.openxmlformats.org/officeDocument/2006/relationships/hyperlink" Target="https://www.boxofficemojo.com/title/tt0478970/?ref_=bo_cso_table_23" TargetMode="External"/><Relationship Id="rId1303" Type="http://schemas.openxmlformats.org/officeDocument/2006/relationships/hyperlink" Target="https://www.boxofficemojo.com/title/tt7097896/?ref_=bo_cso_table_25" TargetMode="External"/><Relationship Id="rId52" Type="http://schemas.openxmlformats.org/officeDocument/2006/relationships/hyperlink" Target="https://www.boxofficemojo.com/year/world/2009/?ref_=bo_cso_table_39" TargetMode="External"/><Relationship Id="rId1304" Type="http://schemas.openxmlformats.org/officeDocument/2006/relationships/hyperlink" Target="https://www.boxofficemojo.com/year/world/2021/?ref_=bo_cso_table_25" TargetMode="External"/><Relationship Id="rId55" Type="http://schemas.openxmlformats.org/officeDocument/2006/relationships/hyperlink" Target="https://www.boxofficemojo.com/title/tt5095030/?ref_=bo_cso_table_166" TargetMode="External"/><Relationship Id="rId1305" Type="http://schemas.openxmlformats.org/officeDocument/2006/relationships/hyperlink" Target="https://www.boxofficemojo.com/title/tt0910970/?ref_=bo_cso_table_20" TargetMode="External"/><Relationship Id="rId54" Type="http://schemas.openxmlformats.org/officeDocument/2006/relationships/hyperlink" Target="https://www.boxofficemojo.com/year/world/2015/?ref_=bo_cso_table_23" TargetMode="External"/><Relationship Id="rId1306" Type="http://schemas.openxmlformats.org/officeDocument/2006/relationships/hyperlink" Target="https://www.boxofficemojo.com/year/world/2008/?ref_=bo_cso_table_20" TargetMode="External"/><Relationship Id="rId57" Type="http://schemas.openxmlformats.org/officeDocument/2006/relationships/hyperlink" Target="https://www.boxofficemojo.com/title/tt0112384/?ref_=bo_cso_table_80" TargetMode="External"/><Relationship Id="rId1307" Type="http://schemas.openxmlformats.org/officeDocument/2006/relationships/hyperlink" Target="https://en.wikipedia.org/wiki/WALL-E" TargetMode="External"/><Relationship Id="rId56" Type="http://schemas.openxmlformats.org/officeDocument/2006/relationships/hyperlink" Target="https://www.boxofficemojo.com/year/world/2018/?ref_=bo_cso_table_166" TargetMode="External"/><Relationship Id="rId1308" Type="http://schemas.openxmlformats.org/officeDocument/2006/relationships/hyperlink" Target="https://www.boxofficemojo.com/title/tt0493464/?ref_=bo_cso_table_110" TargetMode="External"/><Relationship Id="rId1309" Type="http://schemas.openxmlformats.org/officeDocument/2006/relationships/hyperlink" Target="https://www.boxofficemojo.com/year/world/2008/?ref_=bo_cso_table_110" TargetMode="External"/><Relationship Id="rId719" Type="http://schemas.openxmlformats.org/officeDocument/2006/relationships/hyperlink" Target="https://www.boxofficemojo.com/year/world/2018/?ref_=bo_cso_table_94" TargetMode="External"/><Relationship Id="rId718" Type="http://schemas.openxmlformats.org/officeDocument/2006/relationships/hyperlink" Target="https://www.boxofficemojo.com/title/tt5117670/?ref_=bo_cso_table_94" TargetMode="External"/><Relationship Id="rId717" Type="http://schemas.openxmlformats.org/officeDocument/2006/relationships/hyperlink" Target="https://en.wikipedia.org/wiki/Penguins_of_Madagascar" TargetMode="External"/><Relationship Id="rId959" Type="http://schemas.openxmlformats.org/officeDocument/2006/relationships/hyperlink" Target="https://en.wikipedia.org/wiki/Terminator_Genisys" TargetMode="External"/><Relationship Id="rId712" Type="http://schemas.openxmlformats.org/officeDocument/2006/relationships/hyperlink" Target="https://www.boxofficemojo.com/title/tt0213149/?ref_=bo_cso_table_76" TargetMode="External"/><Relationship Id="rId954" Type="http://schemas.openxmlformats.org/officeDocument/2006/relationships/hyperlink" Target="https://www.boxofficemojo.com/title/tt0181852/?ref_=bo_cso_table_89" TargetMode="External"/><Relationship Id="rId711" Type="http://schemas.openxmlformats.org/officeDocument/2006/relationships/hyperlink" Target="https://www.the-numbers.com/movie/gi-saeng-chung-(South-Korea)-(2019)" TargetMode="External"/><Relationship Id="rId953" Type="http://schemas.openxmlformats.org/officeDocument/2006/relationships/hyperlink" Target="https://en.wikipedia.org/wiki/Terminator_2:_Judgment_Day" TargetMode="External"/><Relationship Id="rId710" Type="http://schemas.openxmlformats.org/officeDocument/2006/relationships/hyperlink" Target="https://en.wikipedia.org/wiki/Pacific_Rim_(film)" TargetMode="External"/><Relationship Id="rId952" Type="http://schemas.openxmlformats.org/officeDocument/2006/relationships/hyperlink" Target="https://www.boxofficemojo.com/year/world/1991/?ref_=bo_cso_table_22" TargetMode="External"/><Relationship Id="rId951" Type="http://schemas.openxmlformats.org/officeDocument/2006/relationships/hyperlink" Target="https://www.boxofficemojo.com/title/tt0103064/?ref_=bo_cso_table_22" TargetMode="External"/><Relationship Id="rId716" Type="http://schemas.openxmlformats.org/officeDocument/2006/relationships/hyperlink" Target="https://www.boxofficemojo.com/year/world/2014/?ref_=bo_cso_table_170" TargetMode="External"/><Relationship Id="rId958" Type="http://schemas.openxmlformats.org/officeDocument/2006/relationships/hyperlink" Target="https://www.boxofficemojo.com/year/world/2015/?ref_=bo_cso_table_85" TargetMode="External"/><Relationship Id="rId715" Type="http://schemas.openxmlformats.org/officeDocument/2006/relationships/hyperlink" Target="https://www.boxofficemojo.com/title/tt1911658/?ref_=bo_cso_table_170" TargetMode="External"/><Relationship Id="rId957" Type="http://schemas.openxmlformats.org/officeDocument/2006/relationships/hyperlink" Target="https://www.boxofficemojo.com/title/tt1340138/?ref_=bo_cso_table_85" TargetMode="External"/><Relationship Id="rId714" Type="http://schemas.openxmlformats.org/officeDocument/2006/relationships/hyperlink" Target="https://en.wikipedia.org/wiki/Pearl_Harbor_(film)" TargetMode="External"/><Relationship Id="rId956" Type="http://schemas.openxmlformats.org/officeDocument/2006/relationships/hyperlink" Target="https://en.wikipedia.org/wiki/Terminator_3:_Rise_of_the_Machines" TargetMode="External"/><Relationship Id="rId713" Type="http://schemas.openxmlformats.org/officeDocument/2006/relationships/hyperlink" Target="https://www.boxofficemojo.com/year/world/2001/?ref_=bo_cso_table_76" TargetMode="External"/><Relationship Id="rId955" Type="http://schemas.openxmlformats.org/officeDocument/2006/relationships/hyperlink" Target="https://www.boxofficemojo.com/year/world/2003/?ref_=bo_cso_table_89" TargetMode="External"/><Relationship Id="rId59" Type="http://schemas.openxmlformats.org/officeDocument/2006/relationships/hyperlink" Target="https://en.wikipedia.org/wiki/Apollo_13_(film)" TargetMode="External"/><Relationship Id="rId58" Type="http://schemas.openxmlformats.org/officeDocument/2006/relationships/hyperlink" Target="https://www.boxofficemojo.com/year/world/1995/?ref_=bo_cso_table_80" TargetMode="External"/><Relationship Id="rId950" Type="http://schemas.openxmlformats.org/officeDocument/2006/relationships/hyperlink" Target="https://en.wikipedia.org/wiki/Tenet_(film)" TargetMode="External"/><Relationship Id="rId1300" Type="http://schemas.openxmlformats.org/officeDocument/2006/relationships/hyperlink" Target="https://www.boxofficemojo.com/title/tt1270797/?ref_=bo_cso_table_83" TargetMode="External"/><Relationship Id="rId590" Type="http://schemas.openxmlformats.org/officeDocument/2006/relationships/hyperlink" Target="https://en.wikipedia.org/wiki/Meet_the_Parents" TargetMode="External"/><Relationship Id="rId107" Type="http://schemas.openxmlformats.org/officeDocument/2006/relationships/hyperlink" Target="https://www.boxofficemojo.com/title/tt2975590/?ref_=bo_cso_table_77" TargetMode="External"/><Relationship Id="rId349" Type="http://schemas.openxmlformats.org/officeDocument/2006/relationships/hyperlink" Target="https://www.boxofficemojo.com/title/tt0295297/?ref_=bo_cso_table_67" TargetMode="External"/><Relationship Id="rId106" Type="http://schemas.openxmlformats.org/officeDocument/2006/relationships/hyperlink" Target="https://en.wikipedia.org/wiki/Batman_Forever" TargetMode="External"/><Relationship Id="rId348" Type="http://schemas.openxmlformats.org/officeDocument/2006/relationships/hyperlink" Target="https://www.statista.com/statistics/323356/harry-potter-production-costs-box-office-revenue/" TargetMode="External"/><Relationship Id="rId105" Type="http://schemas.openxmlformats.org/officeDocument/2006/relationships/hyperlink" Target="https://www.boxofficemojo.com/year/world/1995/?ref_=bo_cso_table_116" TargetMode="External"/><Relationship Id="rId347" Type="http://schemas.openxmlformats.org/officeDocument/2006/relationships/hyperlink" Target="https://www.boxofficemojo.com/year/world/2001/?ref_=bo_cso_table_48" TargetMode="External"/><Relationship Id="rId589" Type="http://schemas.openxmlformats.org/officeDocument/2006/relationships/hyperlink" Target="https://www.boxofficemojo.com/year/world/2000/?ref_=bo_cso_table_131" TargetMode="External"/><Relationship Id="rId104" Type="http://schemas.openxmlformats.org/officeDocument/2006/relationships/hyperlink" Target="https://www.boxofficemojo.com/title/tt0112462/?ref_=bo_cso_table_116" TargetMode="External"/><Relationship Id="rId346" Type="http://schemas.openxmlformats.org/officeDocument/2006/relationships/hyperlink" Target="https://www.boxofficemojo.com/title/tt0241527/?ref_=bo_cso_table_48" TargetMode="External"/><Relationship Id="rId588" Type="http://schemas.openxmlformats.org/officeDocument/2006/relationships/hyperlink" Target="https://www.boxofficemojo.com/title/tt0212338/?ref_=bo_cso_table_131" TargetMode="External"/><Relationship Id="rId109" Type="http://schemas.openxmlformats.org/officeDocument/2006/relationships/hyperlink" Target="https://www.boxofficemojo.com/title/tt2771200/?ref_=bo_cso_table_18" TargetMode="External"/><Relationship Id="rId1170" Type="http://schemas.openxmlformats.org/officeDocument/2006/relationships/hyperlink" Target="https://www.boxofficemojo.com/year/world/2009/?ref_=bo_cso_table_156" TargetMode="External"/><Relationship Id="rId108" Type="http://schemas.openxmlformats.org/officeDocument/2006/relationships/hyperlink" Target="https://www.boxofficemojo.com/year/world/2016/?ref_=bo_cso_table_77" TargetMode="External"/><Relationship Id="rId1171" Type="http://schemas.openxmlformats.org/officeDocument/2006/relationships/hyperlink" Target="https://en.wikipedia.org/wiki/The_Proposal_(2009_film)" TargetMode="External"/><Relationship Id="rId341" Type="http://schemas.openxmlformats.org/officeDocument/2006/relationships/hyperlink" Target="https://www.boxofficemojo.com/year/world/2007/?ref_=bo_cso_table_61" TargetMode="External"/><Relationship Id="rId583" Type="http://schemas.openxmlformats.org/officeDocument/2006/relationships/hyperlink" Target="https://www.boxofficemojo.com/year/world/2015/?ref_=bo_cso_table_165" TargetMode="External"/><Relationship Id="rId1172" Type="http://schemas.openxmlformats.org/officeDocument/2006/relationships/hyperlink" Target="https://www.boxofficemojo.com/title/tt1663202/?ref_=bo_cso_table_10" TargetMode="External"/><Relationship Id="rId340" Type="http://schemas.openxmlformats.org/officeDocument/2006/relationships/hyperlink" Target="https://www.boxofficemojo.com/title/tt0373889/?ref_=bo_cso_table_61" TargetMode="External"/><Relationship Id="rId582" Type="http://schemas.openxmlformats.org/officeDocument/2006/relationships/hyperlink" Target="https://www.boxofficemojo.com/title/tt4046784/?ref_=bo_cso_table_165" TargetMode="External"/><Relationship Id="rId1173" Type="http://schemas.openxmlformats.org/officeDocument/2006/relationships/hyperlink" Target="https://www.boxofficemojo.com/year/world/2015/?ref_=bo_cso_table_10" TargetMode="External"/><Relationship Id="rId581" Type="http://schemas.openxmlformats.org/officeDocument/2006/relationships/hyperlink" Target="https://www.imdb.com/title/tt5028340/" TargetMode="External"/><Relationship Id="rId1174" Type="http://schemas.openxmlformats.org/officeDocument/2006/relationships/hyperlink" Target="https://en.wikipedia.org/wiki/The_Revenant_(2015_film)" TargetMode="External"/><Relationship Id="rId580" Type="http://schemas.openxmlformats.org/officeDocument/2006/relationships/hyperlink" Target="https://www.boxofficemojo.com/year/world/2018/?ref_=bo_cso_table_97" TargetMode="External"/><Relationship Id="rId1175" Type="http://schemas.openxmlformats.org/officeDocument/2006/relationships/hyperlink" Target="https://www.boxofficemojo.com/title/tt2527338/?ref_=bo_cso_table_35" TargetMode="External"/><Relationship Id="rId103" Type="http://schemas.openxmlformats.org/officeDocument/2006/relationships/hyperlink" Target="https://www.imdb.com/title/tt0372784/" TargetMode="External"/><Relationship Id="rId345" Type="http://schemas.openxmlformats.org/officeDocument/2006/relationships/hyperlink" Target="https://www.statista.com/statistics/323356/harry-potter-production-costs-box-office-revenue/" TargetMode="External"/><Relationship Id="rId587" Type="http://schemas.openxmlformats.org/officeDocument/2006/relationships/hyperlink" Target="https://en.wikipedia.org/wiki/Meet_the_Fockers" TargetMode="External"/><Relationship Id="rId1176" Type="http://schemas.openxmlformats.org/officeDocument/2006/relationships/hyperlink" Target="https://www.boxofficemojo.com/year/world/2019/?ref_=bo_cso_table_35" TargetMode="External"/><Relationship Id="rId102" Type="http://schemas.openxmlformats.org/officeDocument/2006/relationships/hyperlink" Target="https://www.boxofficemojo.com/year/world/2005/?ref_=bo_cso_table_169" TargetMode="External"/><Relationship Id="rId344" Type="http://schemas.openxmlformats.org/officeDocument/2006/relationships/hyperlink" Target="https://www.boxofficemojo.com/year/world/2004/?ref_=bo_cso_table_96" TargetMode="External"/><Relationship Id="rId586" Type="http://schemas.openxmlformats.org/officeDocument/2006/relationships/hyperlink" Target="https://www.boxofficemojo.com/year/world/2004/?ref_=bo_cso_table_19" TargetMode="External"/><Relationship Id="rId1177" Type="http://schemas.openxmlformats.org/officeDocument/2006/relationships/hyperlink" Target="https://en.wikipedia.org/wiki/Star_Wars:_The_Rise_of_Skywalker" TargetMode="External"/><Relationship Id="rId101" Type="http://schemas.openxmlformats.org/officeDocument/2006/relationships/hyperlink" Target="https://www.boxofficemojo.com/title/tt0372784/?ref_=bo_cso_table_169" TargetMode="External"/><Relationship Id="rId343" Type="http://schemas.openxmlformats.org/officeDocument/2006/relationships/hyperlink" Target="https://www.boxofficemojo.com/title/tt0304141/?ref_=bo_cso_table_96" TargetMode="External"/><Relationship Id="rId585" Type="http://schemas.openxmlformats.org/officeDocument/2006/relationships/hyperlink" Target="https://www.boxofficemojo.com/title/tt0290002/?ref_=bo_cso_table_19" TargetMode="External"/><Relationship Id="rId1178" Type="http://schemas.openxmlformats.org/officeDocument/2006/relationships/hyperlink" Target="https://www.boxofficemojo.com/title/tt0117500/?ref_=bo_cso_table_120" TargetMode="External"/><Relationship Id="rId100" Type="http://schemas.openxmlformats.org/officeDocument/2006/relationships/hyperlink" Target="https://en.wikipedia.org/wiki/Batman_(1989_film)" TargetMode="External"/><Relationship Id="rId342" Type="http://schemas.openxmlformats.org/officeDocument/2006/relationships/hyperlink" Target="https://www.statista.com/statistics/323356/harry-potter-production-costs-box-office-revenue/" TargetMode="External"/><Relationship Id="rId584" Type="http://schemas.openxmlformats.org/officeDocument/2006/relationships/hyperlink" Target="https://en.wikipedia.org/wiki/Maze_Runner:_The_Scorch_Trials" TargetMode="External"/><Relationship Id="rId1179" Type="http://schemas.openxmlformats.org/officeDocument/2006/relationships/hyperlink" Target="https://www.boxofficemojo.com/year/world/1996/?ref_=bo_cso_table_120" TargetMode="External"/><Relationship Id="rId1169" Type="http://schemas.openxmlformats.org/officeDocument/2006/relationships/hyperlink" Target="https://www.boxofficemojo.com/title/tt1041829/?ref_=bo_cso_table_156" TargetMode="External"/><Relationship Id="rId338" Type="http://schemas.openxmlformats.org/officeDocument/2006/relationships/hyperlink" Target="https://www.boxofficemojo.com/year/world/2005/?ref_=bo_cso_table_70" TargetMode="External"/><Relationship Id="rId337" Type="http://schemas.openxmlformats.org/officeDocument/2006/relationships/hyperlink" Target="https://www.boxofficemojo.com/title/tt0330373/?ref_=bo_cso_table_70" TargetMode="External"/><Relationship Id="rId579" Type="http://schemas.openxmlformats.org/officeDocument/2006/relationships/hyperlink" Target="https://www.boxofficemojo.com/title/tt5028340/?ref_=bo_cso_table_97" TargetMode="External"/><Relationship Id="rId336" Type="http://schemas.openxmlformats.org/officeDocument/2006/relationships/hyperlink" Target="https://en.wikipedia.org/wiki/Happy_Feet" TargetMode="External"/><Relationship Id="rId578" Type="http://schemas.openxmlformats.org/officeDocument/2006/relationships/hyperlink" Target="https://en.wikipedia.org/wiki/Man_of_Steel_(film)" TargetMode="External"/><Relationship Id="rId335" Type="http://schemas.openxmlformats.org/officeDocument/2006/relationships/hyperlink" Target="https://www.boxofficemojo.com/year/world/2006/?ref_=bo_cso_table_151" TargetMode="External"/><Relationship Id="rId577" Type="http://schemas.openxmlformats.org/officeDocument/2006/relationships/hyperlink" Target="https://www.boxofficemojo.com/year/world/2013/?ref_=bo_cso_table_145" TargetMode="External"/><Relationship Id="rId339" Type="http://schemas.openxmlformats.org/officeDocument/2006/relationships/hyperlink" Target="https://www.statista.com/statistics/323356/harry-potter-production-costs-box-office-revenue/" TargetMode="External"/><Relationship Id="rId1160" Type="http://schemas.openxmlformats.org/officeDocument/2006/relationships/hyperlink" Target="https://www.boxofficemojo.com/title/tt0177971/?ref_=bo_cso_table_134" TargetMode="External"/><Relationship Id="rId330" Type="http://schemas.openxmlformats.org/officeDocument/2006/relationships/hyperlink" Target="https://www.boxofficemojo.com/year/world/2008/?ref_=bo_cso_table_161" TargetMode="External"/><Relationship Id="rId572" Type="http://schemas.openxmlformats.org/officeDocument/2006/relationships/hyperlink" Target="https://en.wikipedia.org/wiki/Mamma_Mia!_(film)" TargetMode="External"/><Relationship Id="rId1161" Type="http://schemas.openxmlformats.org/officeDocument/2006/relationships/hyperlink" Target="https://www.boxofficemojo.com/year/world/2000/?ref_=bo_cso_table_134" TargetMode="External"/><Relationship Id="rId571" Type="http://schemas.openxmlformats.org/officeDocument/2006/relationships/hyperlink" Target="https://www.boxofficemojo.com/year/world/2008/?ref_=bo_cso_table_172" TargetMode="External"/><Relationship Id="rId1162" Type="http://schemas.openxmlformats.org/officeDocument/2006/relationships/hyperlink" Target="https://en.wikipedia.org/wiki/The_Perfect_Storm_(film)" TargetMode="External"/><Relationship Id="rId570" Type="http://schemas.openxmlformats.org/officeDocument/2006/relationships/hyperlink" Target="https://www.boxofficemojo.com/title/tt0795421/?ref_=bo_cso_table_172" TargetMode="External"/><Relationship Id="rId1163" Type="http://schemas.openxmlformats.org/officeDocument/2006/relationships/hyperlink" Target="https://www.boxofficemojo.com/title/tt0120915/?ref_=bo_cso_table_46" TargetMode="External"/><Relationship Id="rId1164" Type="http://schemas.openxmlformats.org/officeDocument/2006/relationships/hyperlink" Target="https://www.boxofficemojo.com/year/world/1999/?ref_=bo_cso_table_46" TargetMode="External"/><Relationship Id="rId334" Type="http://schemas.openxmlformats.org/officeDocument/2006/relationships/hyperlink" Target="https://www.boxofficemojo.com/title/tt0366548/?ref_=bo_cso_table_151" TargetMode="External"/><Relationship Id="rId576" Type="http://schemas.openxmlformats.org/officeDocument/2006/relationships/hyperlink" Target="https://www.boxofficemojo.com/title/tt0770828/?ref_=bo_cso_table_145" TargetMode="External"/><Relationship Id="rId1165" Type="http://schemas.openxmlformats.org/officeDocument/2006/relationships/hyperlink" Target="https://en.wikipedia.org/wiki/Star_Wars:_Episode_I_%E2%80%93_The_Phantom_Menace" TargetMode="External"/><Relationship Id="rId333" Type="http://schemas.openxmlformats.org/officeDocument/2006/relationships/hyperlink" Target="https://en.wikipedia.org/wiki/Hannibal_(2001_film)" TargetMode="External"/><Relationship Id="rId575" Type="http://schemas.openxmlformats.org/officeDocument/2006/relationships/hyperlink" Target="https://en.wikipedia.org/wiki/Mamma_Mia!_Here_We_Go_Again" TargetMode="External"/><Relationship Id="rId1166" Type="http://schemas.openxmlformats.org/officeDocument/2006/relationships/hyperlink" Target="https://www.boxofficemojo.com/title/tt0338348/?ref_=bo_cso_table_159" TargetMode="External"/><Relationship Id="rId332" Type="http://schemas.openxmlformats.org/officeDocument/2006/relationships/hyperlink" Target="https://www.boxofficemojo.com/year/world/2001/?ref_=bo_cso_table_92" TargetMode="External"/><Relationship Id="rId574" Type="http://schemas.openxmlformats.org/officeDocument/2006/relationships/hyperlink" Target="https://www.boxofficemojo.com/year/world/2018/?ref_=bo_cso_table_130" TargetMode="External"/><Relationship Id="rId1167" Type="http://schemas.openxmlformats.org/officeDocument/2006/relationships/hyperlink" Target="https://www.boxofficemojo.com/year/world/2004/?ref_=bo_cso_table_159" TargetMode="External"/><Relationship Id="rId331" Type="http://schemas.openxmlformats.org/officeDocument/2006/relationships/hyperlink" Target="https://www.boxofficemojo.com/title/tt0212985/?ref_=bo_cso_table_92" TargetMode="External"/><Relationship Id="rId573" Type="http://schemas.openxmlformats.org/officeDocument/2006/relationships/hyperlink" Target="https://www.boxofficemojo.com/title/tt6911608/?ref_=bo_cso_table_130" TargetMode="External"/><Relationship Id="rId1168" Type="http://schemas.openxmlformats.org/officeDocument/2006/relationships/hyperlink" Target="https://en.wikipedia.org/wiki/The_Polar_Express_(film)" TargetMode="External"/><Relationship Id="rId370" Type="http://schemas.openxmlformats.org/officeDocument/2006/relationships/hyperlink" Target="https://en.wikipedia.org/wiki/Home_Alone" TargetMode="External"/><Relationship Id="rId129" Type="http://schemas.openxmlformats.org/officeDocument/2006/relationships/hyperlink" Target="https://www.boxofficemojo.com/title/tt3480822/?ref_=bo_cso_table_158" TargetMode="External"/><Relationship Id="rId128" Type="http://schemas.openxmlformats.org/officeDocument/2006/relationships/hyperlink" Target="https://www.boxofficemojo.com/year/world/2010/?ref_=bo_cso_table_133" TargetMode="External"/><Relationship Id="rId127" Type="http://schemas.openxmlformats.org/officeDocument/2006/relationships/hyperlink" Target="https://www.boxofficemojo.com/title/tt0947798/?ref_=bo_cso_table_133" TargetMode="External"/><Relationship Id="rId369" Type="http://schemas.openxmlformats.org/officeDocument/2006/relationships/hyperlink" Target="https://www.boxofficemojo.com/year/world/1990/?ref_=bo_cso_table_45" TargetMode="External"/><Relationship Id="rId126" Type="http://schemas.openxmlformats.org/officeDocument/2006/relationships/hyperlink" Target="https://boundingintocomics.com/2022/12/14/rumor-black-panther-wakanda-forever-needs-a-box-office-total-of-1-billion-to-break-even/" TargetMode="External"/><Relationship Id="rId368" Type="http://schemas.openxmlformats.org/officeDocument/2006/relationships/hyperlink" Target="https://www.boxofficemojo.com/title/tt0099785/?ref_=bo_cso_table_45" TargetMode="External"/><Relationship Id="rId1190" Type="http://schemas.openxmlformats.org/officeDocument/2006/relationships/hyperlink" Target="https://www.boxofficemojo.com/title/tt0167404/?ref_=bo_cso_table_144" TargetMode="External"/><Relationship Id="rId1191" Type="http://schemas.openxmlformats.org/officeDocument/2006/relationships/hyperlink" Target="https://www.boxofficemojo.com/year/world/1999/?ref_=bo_cso_table_144" TargetMode="External"/><Relationship Id="rId1192" Type="http://schemas.openxmlformats.org/officeDocument/2006/relationships/hyperlink" Target="https://en.wikipedia.org/wiki/The_Sixth_Sense" TargetMode="External"/><Relationship Id="rId1193" Type="http://schemas.openxmlformats.org/officeDocument/2006/relationships/hyperlink" Target="https://www.boxofficemojo.com/title/tt0472181/?ref_=bo_cso_table_190" TargetMode="External"/><Relationship Id="rId121" Type="http://schemas.openxmlformats.org/officeDocument/2006/relationships/hyperlink" Target="https://en.wikipedia.org/wiki/Black_Adam_(film)" TargetMode="External"/><Relationship Id="rId363" Type="http://schemas.openxmlformats.org/officeDocument/2006/relationships/hyperlink" Target="https://en.wikipedia.org/wiki/Hitch_(film)" TargetMode="External"/><Relationship Id="rId1194" Type="http://schemas.openxmlformats.org/officeDocument/2006/relationships/hyperlink" Target="https://www.boxofficemojo.com/year/world/2011/?ref_=bo_cso_table_190" TargetMode="External"/><Relationship Id="rId120" Type="http://schemas.openxmlformats.org/officeDocument/2006/relationships/hyperlink" Target="https://www.boxofficemojo.com/year/world/2022/?ref_=bo_cso_table_162" TargetMode="External"/><Relationship Id="rId362" Type="http://schemas.openxmlformats.org/officeDocument/2006/relationships/hyperlink" Target="https://www.boxofficemojo.com/year/world/2005/?ref_=bo_cso_table_174" TargetMode="External"/><Relationship Id="rId1195" Type="http://schemas.openxmlformats.org/officeDocument/2006/relationships/hyperlink" Target="https://en.wikipedia.org/wiki/The_Smurfs_(film)" TargetMode="External"/><Relationship Id="rId361" Type="http://schemas.openxmlformats.org/officeDocument/2006/relationships/hyperlink" Target="https://www.boxofficemojo.com/title/tt0386588/?ref_=bo_cso_table_174" TargetMode="External"/><Relationship Id="rId1196" Type="http://schemas.openxmlformats.org/officeDocument/2006/relationships/hyperlink" Target="https://www.boxofficemojo.com/title/tt2017020/?ref_=bo_cso_table_101" TargetMode="External"/><Relationship Id="rId360" Type="http://schemas.openxmlformats.org/officeDocument/2006/relationships/hyperlink" Target="https://www.statista.com/statistics/323356/harry-potter-production-costs-box-office-revenue/" TargetMode="External"/><Relationship Id="rId1197" Type="http://schemas.openxmlformats.org/officeDocument/2006/relationships/hyperlink" Target="https://www.boxofficemojo.com/year/world/2013/?ref_=bo_cso_table_101" TargetMode="External"/><Relationship Id="rId125" Type="http://schemas.openxmlformats.org/officeDocument/2006/relationships/hyperlink" Target="https://www.boxofficemojo.com/year/world/2022/?ref_=bo_cso_table_143" TargetMode="External"/><Relationship Id="rId367" Type="http://schemas.openxmlformats.org/officeDocument/2006/relationships/hyperlink" Target="https://www.boxofficemojo.com/year/world/2015/?ref_=bo_cso_table_148" TargetMode="External"/><Relationship Id="rId1198" Type="http://schemas.openxmlformats.org/officeDocument/2006/relationships/hyperlink" Target="https://en.wikipedia.org/wiki/The_Smurfs_2" TargetMode="External"/><Relationship Id="rId124" Type="http://schemas.openxmlformats.org/officeDocument/2006/relationships/hyperlink" Target="https://www.boxofficemojo.com/title/tt9114286/?ref_=bo_cso_table_143" TargetMode="External"/><Relationship Id="rId366" Type="http://schemas.openxmlformats.org/officeDocument/2006/relationships/hyperlink" Target="https://www.boxofficemojo.com/title/tt2224026/?ref_=bo_cso_table_148" TargetMode="External"/><Relationship Id="rId1199" Type="http://schemas.openxmlformats.org/officeDocument/2006/relationships/hyperlink" Target="https://www.boxofficemojo.com/title/tt2279373/?ref_=bo_cso_table_143" TargetMode="External"/><Relationship Id="rId123" Type="http://schemas.openxmlformats.org/officeDocument/2006/relationships/hyperlink" Target="https://www.boxofficemojo.com/year/world/2018/?ref_=bo_cso_table_14" TargetMode="External"/><Relationship Id="rId365" Type="http://schemas.openxmlformats.org/officeDocument/2006/relationships/hyperlink" Target="https://www.boxofficemojo.com/year/world/2019/?ref_=bo_cso_table_112" TargetMode="External"/><Relationship Id="rId122" Type="http://schemas.openxmlformats.org/officeDocument/2006/relationships/hyperlink" Target="https://www.boxofficemojo.com/title/tt1825683/?ref_=bo_cso_table_14" TargetMode="External"/><Relationship Id="rId364" Type="http://schemas.openxmlformats.org/officeDocument/2006/relationships/hyperlink" Target="https://www.boxofficemojo.com/title/tt6806448/?ref_=bo_cso_table_112" TargetMode="External"/><Relationship Id="rId95" Type="http://schemas.openxmlformats.org/officeDocument/2006/relationships/hyperlink" Target="https://www.boxofficemojo.com/title/tt0103772/?ref_=bo_cso_table_85" TargetMode="External"/><Relationship Id="rId94" Type="http://schemas.openxmlformats.org/officeDocument/2006/relationships/hyperlink" Target="https://en.wikipedia.org/wiki/Bad_Boys_for_Life" TargetMode="External"/><Relationship Id="rId97" Type="http://schemas.openxmlformats.org/officeDocument/2006/relationships/hyperlink" Target="https://en.wikipedia.org/wiki/Basic_Instinct" TargetMode="External"/><Relationship Id="rId96" Type="http://schemas.openxmlformats.org/officeDocument/2006/relationships/hyperlink" Target="https://www.boxofficemojo.com/year/world/1992/?ref_=bo_cso_table_85" TargetMode="External"/><Relationship Id="rId99" Type="http://schemas.openxmlformats.org/officeDocument/2006/relationships/hyperlink" Target="https://www.boxofficemojo.com/year/world/1989/?ref_=bo_cso_table_113" TargetMode="External"/><Relationship Id="rId98" Type="http://schemas.openxmlformats.org/officeDocument/2006/relationships/hyperlink" Target="https://www.boxofficemojo.com/title/tt0096895/?ref_=bo_cso_table_113" TargetMode="External"/><Relationship Id="rId91" Type="http://schemas.openxmlformats.org/officeDocument/2006/relationships/hyperlink" Target="https://en.wikipedia.org/wiki/Back_to_the_Future_Part_II" TargetMode="External"/><Relationship Id="rId90" Type="http://schemas.openxmlformats.org/officeDocument/2006/relationships/hyperlink" Target="https://www.boxofficemojo.com/year/world/1989/?ref_=bo_cso_table_127" TargetMode="External"/><Relationship Id="rId93" Type="http://schemas.openxmlformats.org/officeDocument/2006/relationships/hyperlink" Target="https://www.boxofficemojo.com/year/world/2020/?ref_=bo_cso_table_99" TargetMode="External"/><Relationship Id="rId92" Type="http://schemas.openxmlformats.org/officeDocument/2006/relationships/hyperlink" Target="https://www.boxofficemojo.com/title/tt1502397/?ref_=bo_cso_table_99" TargetMode="External"/><Relationship Id="rId118" Type="http://schemas.openxmlformats.org/officeDocument/2006/relationships/hyperlink" Target="https://www.boxofficemojo.com/year/world/2014/?ref_=bo_cso_table_150" TargetMode="External"/><Relationship Id="rId117" Type="http://schemas.openxmlformats.org/officeDocument/2006/relationships/hyperlink" Target="https://www.boxofficemojo.com/title/tt2245084/?ref_=bo_cso_table_150" TargetMode="External"/><Relationship Id="rId359" Type="http://schemas.openxmlformats.org/officeDocument/2006/relationships/hyperlink" Target="https://www.boxofficemojo.com/year/world/2009/?ref_=bo_cso_table_64" TargetMode="External"/><Relationship Id="rId116" Type="http://schemas.openxmlformats.org/officeDocument/2006/relationships/hyperlink" Target="https://en.wikipedia.org/wiki/Beverly_Hills_Cop" TargetMode="External"/><Relationship Id="rId358" Type="http://schemas.openxmlformats.org/officeDocument/2006/relationships/hyperlink" Target="https://www.boxofficemojo.com/title/tt0417741/?ref_=bo_cso_table_64" TargetMode="External"/><Relationship Id="rId115" Type="http://schemas.openxmlformats.org/officeDocument/2006/relationships/hyperlink" Target="https://www.boxofficemojo.com/year/world/1984/?ref_=bo_cso_table_158" TargetMode="External"/><Relationship Id="rId357" Type="http://schemas.openxmlformats.org/officeDocument/2006/relationships/hyperlink" Target="https://en.wikipedia.org/wiki/Harry_Potter_and_the_Deathly_Hallows_%E2%80%93_Part_2" TargetMode="External"/><Relationship Id="rId599" Type="http://schemas.openxmlformats.org/officeDocument/2006/relationships/hyperlink" Target="https://en.wikipedia.org/wiki/Men_in_Black_3" TargetMode="External"/><Relationship Id="rId1180" Type="http://schemas.openxmlformats.org/officeDocument/2006/relationships/hyperlink" Target="https://en.wikipedia.org/wiki/The_Rock_(film)" TargetMode="External"/><Relationship Id="rId1181" Type="http://schemas.openxmlformats.org/officeDocument/2006/relationships/hyperlink" Target="https://www.boxofficemojo.com/title/tt2709768/?ref_=bo_cso_table_72" TargetMode="External"/><Relationship Id="rId119" Type="http://schemas.openxmlformats.org/officeDocument/2006/relationships/hyperlink" Target="https://www.boxofficemojo.com/title/tt6443346/?ref_=bo_cso_table_162" TargetMode="External"/><Relationship Id="rId1182" Type="http://schemas.openxmlformats.org/officeDocument/2006/relationships/hyperlink" Target="https://www.boxofficemojo.com/year/world/2016/?ref_=bo_cso_table_72" TargetMode="External"/><Relationship Id="rId110" Type="http://schemas.openxmlformats.org/officeDocument/2006/relationships/hyperlink" Target="https://www.boxofficemojo.com/year/world/2017/?ref_=bo_cso_table_18" TargetMode="External"/><Relationship Id="rId352" Type="http://schemas.openxmlformats.org/officeDocument/2006/relationships/hyperlink" Target="https://www.boxofficemojo.com/title/tt0926084/?ref_=bo_cso_table_52" TargetMode="External"/><Relationship Id="rId594" Type="http://schemas.openxmlformats.org/officeDocument/2006/relationships/hyperlink" Target="https://www.boxofficemojo.com/title/tt0119654/?ref_=bo_cso_table_179" TargetMode="External"/><Relationship Id="rId1183" Type="http://schemas.openxmlformats.org/officeDocument/2006/relationships/hyperlink" Target="https://www.imdb.com/title/tt2709768/" TargetMode="External"/><Relationship Id="rId351" Type="http://schemas.openxmlformats.org/officeDocument/2006/relationships/hyperlink" Target="https://www.statista.com/statistics/323356/harry-potter-production-costs-box-office-revenue/" TargetMode="External"/><Relationship Id="rId593" Type="http://schemas.openxmlformats.org/officeDocument/2006/relationships/hyperlink" Target="https://en.wikipedia.org/wiki/Megamind" TargetMode="External"/><Relationship Id="rId1184" Type="http://schemas.openxmlformats.org/officeDocument/2006/relationships/hyperlink" Target="https://www.boxofficemojo.com/title/tt5113040/?ref_=bo_cso_table_93" TargetMode="External"/><Relationship Id="rId350" Type="http://schemas.openxmlformats.org/officeDocument/2006/relationships/hyperlink" Target="https://www.boxofficemojo.com/year/world/2002/?ref_=bo_cso_table_67" TargetMode="External"/><Relationship Id="rId592" Type="http://schemas.openxmlformats.org/officeDocument/2006/relationships/hyperlink" Target="https://www.boxofficemojo.com/year/world/2010/?ref_=bo_cso_table_145" TargetMode="External"/><Relationship Id="rId1185" Type="http://schemas.openxmlformats.org/officeDocument/2006/relationships/hyperlink" Target="https://www.boxofficemojo.com/year/world/2019/?ref_=bo_cso_table_93" TargetMode="External"/><Relationship Id="rId591" Type="http://schemas.openxmlformats.org/officeDocument/2006/relationships/hyperlink" Target="https://www.boxofficemojo.com/title/tt1001526/?ref_=bo_cso_table_145" TargetMode="External"/><Relationship Id="rId1186" Type="http://schemas.openxmlformats.org/officeDocument/2006/relationships/hyperlink" Target="https://en.wikipedia.org/wiki/The_Secret_Life_of_Pets" TargetMode="External"/><Relationship Id="rId114" Type="http://schemas.openxmlformats.org/officeDocument/2006/relationships/hyperlink" Target="https://www.boxofficemojo.com/title/tt0086960/?ref_=bo_cso_table_158" TargetMode="External"/><Relationship Id="rId356" Type="http://schemas.openxmlformats.org/officeDocument/2006/relationships/hyperlink" Target="https://www.boxofficemojo.com/year/world/2011/?ref_=bo_cso_table_15" TargetMode="External"/><Relationship Id="rId598" Type="http://schemas.openxmlformats.org/officeDocument/2006/relationships/hyperlink" Target="https://www.boxofficemojo.com/year/world/2012/?ref_=bo_cso_table_153" TargetMode="External"/><Relationship Id="rId1187" Type="http://schemas.openxmlformats.org/officeDocument/2006/relationships/hyperlink" Target="https://www.boxofficemojo.com/title/tt0462538/?ref_=bo_cso_table_9" TargetMode="External"/><Relationship Id="rId113" Type="http://schemas.openxmlformats.org/officeDocument/2006/relationships/hyperlink" Target="https://en.wikipedia.org/wiki/Beauty_and_the_Beast_(1991_film)" TargetMode="External"/><Relationship Id="rId355" Type="http://schemas.openxmlformats.org/officeDocument/2006/relationships/hyperlink" Target="https://www.boxofficemojo.com/title/tt1201607/?ref_=bo_cso_table_15" TargetMode="External"/><Relationship Id="rId597" Type="http://schemas.openxmlformats.org/officeDocument/2006/relationships/hyperlink" Target="https://www.boxofficemojo.com/title/tt1409024/?ref_=bo_cso_table_153" TargetMode="External"/><Relationship Id="rId1188" Type="http://schemas.openxmlformats.org/officeDocument/2006/relationships/hyperlink" Target="https://www.boxofficemojo.com/year/world/2007/?ref_=bo_cso_table_9" TargetMode="External"/><Relationship Id="rId112" Type="http://schemas.openxmlformats.org/officeDocument/2006/relationships/hyperlink" Target="https://www.boxofficemojo.com/year/world/1991/?ref_=bo_cso_table_101" TargetMode="External"/><Relationship Id="rId354" Type="http://schemas.openxmlformats.org/officeDocument/2006/relationships/hyperlink" Target="https://en.wikipedia.org/wiki/Harry_Potter_and_the_Deathly_Hallows_%E2%80%93_Part_2" TargetMode="External"/><Relationship Id="rId596" Type="http://schemas.openxmlformats.org/officeDocument/2006/relationships/hyperlink" Target="https://en.wikipedia.org/wiki/Men_in_Black_(1997_film)" TargetMode="External"/><Relationship Id="rId1189" Type="http://schemas.openxmlformats.org/officeDocument/2006/relationships/hyperlink" Target="https://en.wikipedia.org/wiki/The_Simpsons_Movie" TargetMode="External"/><Relationship Id="rId111" Type="http://schemas.openxmlformats.org/officeDocument/2006/relationships/hyperlink" Target="https://www.boxofficemojo.com/title/tt0101414/?ref_=bo_cso_table_101" TargetMode="External"/><Relationship Id="rId353" Type="http://schemas.openxmlformats.org/officeDocument/2006/relationships/hyperlink" Target="https://www.boxofficemojo.com/year/world/2010/?ref_=bo_cso_table_52" TargetMode="External"/><Relationship Id="rId595" Type="http://schemas.openxmlformats.org/officeDocument/2006/relationships/hyperlink" Target="https://www.boxofficemojo.com/year/world/1997/?ref_=bo_cso_table_179" TargetMode="External"/><Relationship Id="rId1136" Type="http://schemas.openxmlformats.org/officeDocument/2006/relationships/hyperlink" Target="https://www.boxofficemojo.com/title/tt1790864/?ref_=bo_cso_table_100" TargetMode="External"/><Relationship Id="rId1137" Type="http://schemas.openxmlformats.org/officeDocument/2006/relationships/hyperlink" Target="https://www.boxofficemojo.com/year/world/2014/?ref_=bo_cso_table_100" TargetMode="External"/><Relationship Id="rId1138" Type="http://schemas.openxmlformats.org/officeDocument/2006/relationships/hyperlink" Target="https://en.wikipedia.org/wiki/The_Maze_Runner_(film)" TargetMode="External"/><Relationship Id="rId1139" Type="http://schemas.openxmlformats.org/officeDocument/2006/relationships/hyperlink" Target="https://www.boxofficemojo.com/title/tt4779682/?ref_=bo_cso_table_11" TargetMode="External"/><Relationship Id="rId305" Type="http://schemas.openxmlformats.org/officeDocument/2006/relationships/hyperlink" Target="https://www.boxofficemojo.com/title/tt0120685/?ref_=bo_cso_table_159" TargetMode="External"/><Relationship Id="rId547" Type="http://schemas.openxmlformats.org/officeDocument/2006/relationships/hyperlink" Target="https://www.boxofficemojo.com/year/world/2002/?ref_=bo_cso_table_60" TargetMode="External"/><Relationship Id="rId789" Type="http://schemas.openxmlformats.org/officeDocument/2006/relationships/hyperlink" Target="https://www.boxofficemojo.com/title/tt0121766/?ref_=bo_cso_table_79" TargetMode="External"/><Relationship Id="rId304" Type="http://schemas.openxmlformats.org/officeDocument/2006/relationships/hyperlink" Target="https://www.boxofficemojo.com/year/world/2014/?ref_=bo_cso_table_16" TargetMode="External"/><Relationship Id="rId546" Type="http://schemas.openxmlformats.org/officeDocument/2006/relationships/hyperlink" Target="https://www.boxofficemojo.com/title/tt0167261/?ref_=bo_cso_table_60" TargetMode="External"/><Relationship Id="rId788" Type="http://schemas.openxmlformats.org/officeDocument/2006/relationships/hyperlink" Target="https://en.wikipedia.org/wiki/Return_of_the_Jedi" TargetMode="External"/><Relationship Id="rId303" Type="http://schemas.openxmlformats.org/officeDocument/2006/relationships/hyperlink" Target="https://www.boxofficemojo.com/title/tt0831387/?ref_=bo_cso_table_16" TargetMode="External"/><Relationship Id="rId545" Type="http://schemas.openxmlformats.org/officeDocument/2006/relationships/hyperlink" Target="https://en.wikipedia.org/wiki/The_Lord_of_the_Rings:_The_Return_of_the_King" TargetMode="External"/><Relationship Id="rId787" Type="http://schemas.openxmlformats.org/officeDocument/2006/relationships/hyperlink" Target="https://www.boxofficemojo.com/year/world/1983/?ref_=bo_cso_table_48" TargetMode="External"/><Relationship Id="rId302" Type="http://schemas.openxmlformats.org/officeDocument/2006/relationships/hyperlink" Target="https://www.boxofficemojo.com/movies/?id=universalevent2019.htm" TargetMode="External"/><Relationship Id="rId544" Type="http://schemas.openxmlformats.org/officeDocument/2006/relationships/hyperlink" Target="https://www.boxofficemojo.com/year/world/2003/?ref_=bo_cso_table_26" TargetMode="External"/><Relationship Id="rId786" Type="http://schemas.openxmlformats.org/officeDocument/2006/relationships/hyperlink" Target="https://www.boxofficemojo.com/title/tt0086190/?ref_=bo_cso_table_48" TargetMode="External"/><Relationship Id="rId309" Type="http://schemas.openxmlformats.org/officeDocument/2006/relationships/hyperlink" Target="https://www.boxofficemojo.com/year/world/2021/?ref_=bo_cso_table_55" TargetMode="External"/><Relationship Id="rId308" Type="http://schemas.openxmlformats.org/officeDocument/2006/relationships/hyperlink" Target="https://www.boxofficemojo.com/title/tt5034838/?ref_=bo_cso_table_55" TargetMode="External"/><Relationship Id="rId307" Type="http://schemas.openxmlformats.org/officeDocument/2006/relationships/hyperlink" Target="https://en.wikipedia.org/wiki/Godzilla_(1998_film)" TargetMode="External"/><Relationship Id="rId549" Type="http://schemas.openxmlformats.org/officeDocument/2006/relationships/hyperlink" Target="https://www.boxofficemojo.com/title/tt2872732/?ref_=bo_cso_table_57" TargetMode="External"/><Relationship Id="rId306" Type="http://schemas.openxmlformats.org/officeDocument/2006/relationships/hyperlink" Target="https://www.boxofficemojo.com/year/world/1998/?ref_=bo_cso_table_159" TargetMode="External"/><Relationship Id="rId548" Type="http://schemas.openxmlformats.org/officeDocument/2006/relationships/hyperlink" Target="https://en.wikipedia.org/wiki/The_Lord_of_the_Rings:_The_Two_Towers" TargetMode="External"/><Relationship Id="rId781" Type="http://schemas.openxmlformats.org/officeDocument/2006/relationships/hyperlink" Target="https://www.boxofficemojo.com/year/world/2018/?ref_=bo_cso_table_184" TargetMode="External"/><Relationship Id="rId780" Type="http://schemas.openxmlformats.org/officeDocument/2006/relationships/hyperlink" Target="https://www.boxofficemojo.com/title/tt1677720/?ref_=bo_cso_table_184" TargetMode="External"/><Relationship Id="rId1130" Type="http://schemas.openxmlformats.org/officeDocument/2006/relationships/hyperlink" Target="https://www.boxofficemojo.com/title/tt0234215/?ref_=bo_cso_table_123" TargetMode="External"/><Relationship Id="rId1131" Type="http://schemas.openxmlformats.org/officeDocument/2006/relationships/hyperlink" Target="https://www.boxofficemojo.com/year/world/2003/?ref_=bo_cso_table_123" TargetMode="External"/><Relationship Id="rId301" Type="http://schemas.openxmlformats.org/officeDocument/2006/relationships/hyperlink" Target="https://www.forbes.com/sites/simonthompson/2020/06/15/talking-gladiator-at-20-with-producer-douglas-wick/" TargetMode="External"/><Relationship Id="rId543" Type="http://schemas.openxmlformats.org/officeDocument/2006/relationships/hyperlink" Target="https://www.boxofficemojo.com/title/tt0167260/?ref_=bo_cso_table_26" TargetMode="External"/><Relationship Id="rId785" Type="http://schemas.openxmlformats.org/officeDocument/2006/relationships/hyperlink" Target="https://en.wikipedia.org/wiki/Resident_Evil:_The_Final_Chapter" TargetMode="External"/><Relationship Id="rId1132" Type="http://schemas.openxmlformats.org/officeDocument/2006/relationships/hyperlink" Target="https://en.wikipedia.org/wiki/The_Matrix_Reloaded" TargetMode="External"/><Relationship Id="rId300" Type="http://schemas.openxmlformats.org/officeDocument/2006/relationships/hyperlink" Target="https://www.boxofficemojo.com/year/world/2000/?ref_=bo_cso_table_62" TargetMode="External"/><Relationship Id="rId542" Type="http://schemas.openxmlformats.org/officeDocument/2006/relationships/hyperlink" Target="https://en.wikipedia.org/wiki/The_Lord_of_the_Rings_(film_series)" TargetMode="External"/><Relationship Id="rId784" Type="http://schemas.openxmlformats.org/officeDocument/2006/relationships/hyperlink" Target="https://www.boxofficemojo.com/year/world/2016/?ref_=bo_cso_table_166" TargetMode="External"/><Relationship Id="rId1133" Type="http://schemas.openxmlformats.org/officeDocument/2006/relationships/hyperlink" Target="https://www.boxofficemojo.com/title/tt0242653/?ref_=bo_cso_table_97" TargetMode="External"/><Relationship Id="rId541" Type="http://schemas.openxmlformats.org/officeDocument/2006/relationships/hyperlink" Target="https://www.boxofficemojo.com/year/world/2001/?ref_=bo_cso_table_69" TargetMode="External"/><Relationship Id="rId783" Type="http://schemas.openxmlformats.org/officeDocument/2006/relationships/hyperlink" Target="https://www.boxofficemojo.com/title/tt2592614/?ref_=bo_cso_table_166" TargetMode="External"/><Relationship Id="rId1134" Type="http://schemas.openxmlformats.org/officeDocument/2006/relationships/hyperlink" Target="https://www.boxofficemojo.com/year/world/2003/?ref_=bo_cso_table_97" TargetMode="External"/><Relationship Id="rId540" Type="http://schemas.openxmlformats.org/officeDocument/2006/relationships/hyperlink" Target="https://www.boxofficemojo.com/title/tt0120737/?ref_=bo_cso_table_69" TargetMode="External"/><Relationship Id="rId782" Type="http://schemas.openxmlformats.org/officeDocument/2006/relationships/hyperlink" Target="https://en.wikipedia.org/wiki/Ready_Player_One_(film)" TargetMode="External"/><Relationship Id="rId1135" Type="http://schemas.openxmlformats.org/officeDocument/2006/relationships/hyperlink" Target="https://en.wikipedia.org/wiki/The_Matrix_Revolutions" TargetMode="External"/><Relationship Id="rId1125" Type="http://schemas.openxmlformats.org/officeDocument/2006/relationships/hyperlink" Target="https://www.boxofficemojo.com/year/world/1994/?ref_=bo_cso_table_93" TargetMode="External"/><Relationship Id="rId1126" Type="http://schemas.openxmlformats.org/officeDocument/2006/relationships/hyperlink" Target="https://en.wikipedia.org/wiki/The_Mask_(1994_film)" TargetMode="External"/><Relationship Id="rId1127" Type="http://schemas.openxmlformats.org/officeDocument/2006/relationships/hyperlink" Target="https://www.boxofficemojo.com/title/tt0133093/?ref_=bo_cso_table_61" TargetMode="External"/><Relationship Id="rId1128" Type="http://schemas.openxmlformats.org/officeDocument/2006/relationships/hyperlink" Target="https://www.boxofficemojo.com/year/world/1999/?ref_=bo_cso_table_61" TargetMode="External"/><Relationship Id="rId1129" Type="http://schemas.openxmlformats.org/officeDocument/2006/relationships/hyperlink" Target="https://en.wikipedia.org/wiki/The_Matrix" TargetMode="External"/><Relationship Id="rId536" Type="http://schemas.openxmlformats.org/officeDocument/2006/relationships/hyperlink" Target="https://en.wikipedia.org/wiki/Live_Free_or_Die_Hard" TargetMode="External"/><Relationship Id="rId778" Type="http://schemas.openxmlformats.org/officeDocument/2006/relationships/hyperlink" Target="https://www.boxofficemojo.com/year/world/2007/?ref_=bo_cso_table_165" TargetMode="External"/><Relationship Id="rId535" Type="http://schemas.openxmlformats.org/officeDocument/2006/relationships/hyperlink" Target="https://www.boxofficemojo.com/year/world/2007/?ref_=bo_cso_table_145" TargetMode="External"/><Relationship Id="rId777" Type="http://schemas.openxmlformats.org/officeDocument/2006/relationships/hyperlink" Target="https://www.boxofficemojo.com/title/tt0382932/?ref_=bo_cso_table_165" TargetMode="External"/><Relationship Id="rId534" Type="http://schemas.openxmlformats.org/officeDocument/2006/relationships/hyperlink" Target="https://www.boxofficemojo.com/title/tt0337978/?ref_=bo_cso_table_145" TargetMode="External"/><Relationship Id="rId776" Type="http://schemas.openxmlformats.org/officeDocument/2006/relationships/hyperlink" Target="https://en.wikipedia.org/wiki/Ransom_(1996_film)" TargetMode="External"/><Relationship Id="rId533" Type="http://schemas.openxmlformats.org/officeDocument/2006/relationships/hyperlink" Target="https://en.wikipedia.org/wiki/Little_Fockers" TargetMode="External"/><Relationship Id="rId775" Type="http://schemas.openxmlformats.org/officeDocument/2006/relationships/hyperlink" Target="https://www.boxofficemojo.com/year/world/1996/?ref_=bo_cso_table_172" TargetMode="External"/><Relationship Id="rId539" Type="http://schemas.openxmlformats.org/officeDocument/2006/relationships/hyperlink" Target="https://en.wikipedia.org/wiki/Logan_(film)" TargetMode="External"/><Relationship Id="rId538" Type="http://schemas.openxmlformats.org/officeDocument/2006/relationships/hyperlink" Target="https://www.boxofficemojo.com/year/world/2017/?ref_=bo_cso_table_168" TargetMode="External"/><Relationship Id="rId537" Type="http://schemas.openxmlformats.org/officeDocument/2006/relationships/hyperlink" Target="https://www.boxofficemojo.com/title/tt3315342/?ref_=bo_cso_table_168" TargetMode="External"/><Relationship Id="rId779" Type="http://schemas.openxmlformats.org/officeDocument/2006/relationships/hyperlink" Target="https://en.wikipedia.org/wiki/Ratatouille_(film)" TargetMode="External"/><Relationship Id="rId770" Type="http://schemas.openxmlformats.org/officeDocument/2006/relationships/hyperlink" Target="https://www.boxofficemojo.com/year/world/2018/?ref_=bo_cso_table_12" TargetMode="External"/><Relationship Id="rId1120" Type="http://schemas.openxmlformats.org/officeDocument/2006/relationships/hyperlink" Target="https://en.wikipedia.org/wiki/The_Lost_World:_Jurassic_Park" TargetMode="External"/><Relationship Id="rId532" Type="http://schemas.openxmlformats.org/officeDocument/2006/relationships/hyperlink" Target="https://www.boxofficemojo.com/year/world/2010/?ref_=bo_cso_table_170" TargetMode="External"/><Relationship Id="rId774" Type="http://schemas.openxmlformats.org/officeDocument/2006/relationships/hyperlink" Target="https://www.boxofficemojo.com/title/tt0117438/?ref_=bo_cso_table_172" TargetMode="External"/><Relationship Id="rId1121" Type="http://schemas.openxmlformats.org/officeDocument/2006/relationships/hyperlink" Target="https://www.boxofficemojo.com/title/tt3659388/?ref_=bo_cso_table_160" TargetMode="External"/><Relationship Id="rId531" Type="http://schemas.openxmlformats.org/officeDocument/2006/relationships/hyperlink" Target="https://www.boxofficemojo.com/title/tt0970866/?ref_=bo_cso_table_170" TargetMode="External"/><Relationship Id="rId773" Type="http://schemas.openxmlformats.org/officeDocument/2006/relationships/hyperlink" Target="https://www.boxofficemojo.com/year/world/2018/?ref_=bo_cso_table_95" TargetMode="External"/><Relationship Id="rId1122" Type="http://schemas.openxmlformats.org/officeDocument/2006/relationships/hyperlink" Target="https://www.boxofficemojo.com/year/world/2015/?ref_=bo_cso_table_160" TargetMode="External"/><Relationship Id="rId530" Type="http://schemas.openxmlformats.org/officeDocument/2006/relationships/hyperlink" Target="https://en.wikipedia.org/wiki/Life_of_Pi_(film)" TargetMode="External"/><Relationship Id="rId772" Type="http://schemas.openxmlformats.org/officeDocument/2006/relationships/hyperlink" Target="https://www.boxofficemojo.com/title/tt2231461/?ref_=bo_cso_table_95" TargetMode="External"/><Relationship Id="rId1123" Type="http://schemas.openxmlformats.org/officeDocument/2006/relationships/hyperlink" Target="https://en.wikipedia.org/wiki/The_Martian_(film)" TargetMode="External"/><Relationship Id="rId771" Type="http://schemas.openxmlformats.org/officeDocument/2006/relationships/hyperlink" Target="https://en.wikipedia.org/wiki/Ralph_Breaks_the_Internet" TargetMode="External"/><Relationship Id="rId1124" Type="http://schemas.openxmlformats.org/officeDocument/2006/relationships/hyperlink" Target="https://www.boxofficemojo.com/title/tt0110475/?ref_=bo_cso_table_93" TargetMode="External"/><Relationship Id="rId1158" Type="http://schemas.openxmlformats.org/officeDocument/2006/relationships/hyperlink" Target="https://www.boxofficemojo.com/year/world/2004/?ref_=bo_cso_table_171" TargetMode="External"/><Relationship Id="rId1159" Type="http://schemas.openxmlformats.org/officeDocument/2006/relationships/hyperlink" Target="https://en.wikipedia.org/wiki/The_Passion_of_the_Christ" TargetMode="External"/><Relationship Id="rId327" Type="http://schemas.openxmlformats.org/officeDocument/2006/relationships/hyperlink" Target="https://www.boxofficemojo.com/title/tt3896198/?ref_=bo_cso_table_81" TargetMode="External"/><Relationship Id="rId569" Type="http://schemas.openxmlformats.org/officeDocument/2006/relationships/hyperlink" Target="https://en.wikipedia.org/wiki/Maleficent_(film)" TargetMode="External"/><Relationship Id="rId326" Type="http://schemas.openxmlformats.org/officeDocument/2006/relationships/hyperlink" Target="https://www.boxofficemojo.com/year/world/2014/?ref_=bo_cso_table_109" TargetMode="External"/><Relationship Id="rId568" Type="http://schemas.openxmlformats.org/officeDocument/2006/relationships/hyperlink" Target="https://www.boxofficemojo.com/year/world/2019/?ref_=bo_cso_table_35" TargetMode="External"/><Relationship Id="rId325" Type="http://schemas.openxmlformats.org/officeDocument/2006/relationships/hyperlink" Target="https://www.boxofficemojo.com/title/tt2015381/?ref_=bo_cso_table_109" TargetMode="External"/><Relationship Id="rId567" Type="http://schemas.openxmlformats.org/officeDocument/2006/relationships/hyperlink" Target="https://www.boxofficemojo.com/title/tt4777008/?ref_=bo_cso_table_35" TargetMode="External"/><Relationship Id="rId324" Type="http://schemas.openxmlformats.org/officeDocument/2006/relationships/hyperlink" Target="https://www.boxofficemojo.com/year/world/2018/?ref_=bo_cso_table_147" TargetMode="External"/><Relationship Id="rId566" Type="http://schemas.openxmlformats.org/officeDocument/2006/relationships/hyperlink" Target="https://en.wikipedia.org/wiki/Maleficent_(film)" TargetMode="External"/><Relationship Id="rId329" Type="http://schemas.openxmlformats.org/officeDocument/2006/relationships/hyperlink" Target="https://www.boxofficemojo.com/title/tt0448157/?ref_=bo_cso_table_161" TargetMode="External"/><Relationship Id="rId328" Type="http://schemas.openxmlformats.org/officeDocument/2006/relationships/hyperlink" Target="https://www.boxofficemojo.com/year/world/2017/?ref_=bo_cso_table_81" TargetMode="External"/><Relationship Id="rId561" Type="http://schemas.openxmlformats.org/officeDocument/2006/relationships/hyperlink" Target="https://www.boxofficemojo.com/title/tt0479952/?ref_=bo_cso_table_175" TargetMode="External"/><Relationship Id="rId1150" Type="http://schemas.openxmlformats.org/officeDocument/2006/relationships/hyperlink" Target="https://en.wikipedia.org/wiki/The_Mummy_Returns" TargetMode="External"/><Relationship Id="rId560" Type="http://schemas.openxmlformats.org/officeDocument/2006/relationships/hyperlink" Target="https://en.wikipedia.org/wiki/Madagascar_3:_Europe%27s_Most_Wanted" TargetMode="External"/><Relationship Id="rId1151" Type="http://schemas.openxmlformats.org/officeDocument/2006/relationships/hyperlink" Target="https://www.boxofficemojo.com/title/tt0859163/?ref_=bo_cso_table_126" TargetMode="External"/><Relationship Id="rId1152" Type="http://schemas.openxmlformats.org/officeDocument/2006/relationships/hyperlink" Target="https://www.boxofficemojo.com/year/world/2008/?ref_=bo_cso_table_126" TargetMode="External"/><Relationship Id="rId1153" Type="http://schemas.openxmlformats.org/officeDocument/2006/relationships/hyperlink" Target="https://www.google.com/search?q=the+mummy+tomb+of+the+dragon+emperor+budget&amp;oq=the+mummy+tomb+of+the+dragon+emperor+budget&amp;aqs=chrome..69i57j0i390l3.4832j1j4&amp;sourceid=chrome&amp;ie=UTF-8" TargetMode="External"/><Relationship Id="rId323" Type="http://schemas.openxmlformats.org/officeDocument/2006/relationships/hyperlink" Target="https://www.boxofficemojo.com/title/tt6966692/?ref_=bo_cso_table_147" TargetMode="External"/><Relationship Id="rId565" Type="http://schemas.openxmlformats.org/officeDocument/2006/relationships/hyperlink" Target="https://www.boxofficemojo.com/year/world/2014/?ref_=bo_cso_table_114" TargetMode="External"/><Relationship Id="rId1154" Type="http://schemas.openxmlformats.org/officeDocument/2006/relationships/hyperlink" Target="https://www.boxofficemojo.com/title/tt5814060/?ref_=bo_cso_table_186" TargetMode="External"/><Relationship Id="rId322" Type="http://schemas.openxmlformats.org/officeDocument/2006/relationships/hyperlink" Target="https://www.broadway.com/buzz/181221/happy-birthday-grease-37-fun-facts-about-the-highest-grossing-movie-musical-of-all-time/" TargetMode="External"/><Relationship Id="rId564" Type="http://schemas.openxmlformats.org/officeDocument/2006/relationships/hyperlink" Target="https://www.boxofficemojo.com/title/tt1587310/?ref_=bo_cso_table_114" TargetMode="External"/><Relationship Id="rId1155" Type="http://schemas.openxmlformats.org/officeDocument/2006/relationships/hyperlink" Target="https://www.boxofficemojo.com/year/world/2018/?ref_=bo_cso_table_186" TargetMode="External"/><Relationship Id="rId321" Type="http://schemas.openxmlformats.org/officeDocument/2006/relationships/hyperlink" Target="https://www.boxofficemojo.com/year/world/1978/?ref_=bo_cso_table_137" TargetMode="External"/><Relationship Id="rId563" Type="http://schemas.openxmlformats.org/officeDocument/2006/relationships/hyperlink" Target="https://en.wikipedia.org/wiki/Madagascar:_Escape_2_Africa" TargetMode="External"/><Relationship Id="rId1156" Type="http://schemas.openxmlformats.org/officeDocument/2006/relationships/hyperlink" Target="https://en.wikipedia.org/wiki/The_Nun_(2018_film)" TargetMode="External"/><Relationship Id="rId320" Type="http://schemas.openxmlformats.org/officeDocument/2006/relationships/hyperlink" Target="https://www.boxofficemojo.com/title/tt0077631/?ref_=bo_cso_table_137" TargetMode="External"/><Relationship Id="rId562" Type="http://schemas.openxmlformats.org/officeDocument/2006/relationships/hyperlink" Target="https://www.boxofficemojo.com/year/world/2008/?ref_=bo_cso_table_175" TargetMode="External"/><Relationship Id="rId1157" Type="http://schemas.openxmlformats.org/officeDocument/2006/relationships/hyperlink" Target="https://www.boxofficemojo.com/title/tt0335345/?ref_=bo_cso_table_171" TargetMode="External"/><Relationship Id="rId1147" Type="http://schemas.openxmlformats.org/officeDocument/2006/relationships/hyperlink" Target="https://en.wikipedia.org/wiki/The_Mummy_(1999_film)" TargetMode="External"/><Relationship Id="rId1148" Type="http://schemas.openxmlformats.org/officeDocument/2006/relationships/hyperlink" Target="https://www.boxofficemojo.com/title/tt0209163/?ref_=bo_cso_table_80" TargetMode="External"/><Relationship Id="rId1149" Type="http://schemas.openxmlformats.org/officeDocument/2006/relationships/hyperlink" Target="https://www.boxofficemojo.com/year/world/2001/?ref_=bo_cso_table_80" TargetMode="External"/><Relationship Id="rId316" Type="http://schemas.openxmlformats.org/officeDocument/2006/relationships/hyperlink" Target="https://www.boxofficemojo.com/title/tt2267998/?ref_=bo_cso_table_179" TargetMode="External"/><Relationship Id="rId558" Type="http://schemas.openxmlformats.org/officeDocument/2006/relationships/hyperlink" Target="https://www.boxofficemojo.com/title/tt1277953/?ref_=bo_cso_table_118" TargetMode="External"/><Relationship Id="rId315" Type="http://schemas.openxmlformats.org/officeDocument/2006/relationships/hyperlink" Target="https://en.wikipedia.org/wiki/Basic_Instinct" TargetMode="External"/><Relationship Id="rId557" Type="http://schemas.openxmlformats.org/officeDocument/2006/relationships/hyperlink" Target="https://www.google.com/search?q=madagascar+movie+budget&amp;oq=madagascar+movie+budget&amp;aqs=chrome..69i57j0i15i22i30j0i390l2.3457j0j4&amp;sourceid=chrome&amp;ie=UTF-8" TargetMode="External"/><Relationship Id="rId799" Type="http://schemas.openxmlformats.org/officeDocument/2006/relationships/hyperlink" Target="https://www.boxofficemojo.com/year/world/2011/?ref_=bo_cso_table_44" TargetMode="External"/><Relationship Id="rId314" Type="http://schemas.openxmlformats.org/officeDocument/2006/relationships/hyperlink" Target="https://www.boxofficemojo.com/year/world/1995/?ref_=bo_cso_table_89" TargetMode="External"/><Relationship Id="rId556" Type="http://schemas.openxmlformats.org/officeDocument/2006/relationships/hyperlink" Target="https://www.boxofficemojo.com/year/world/2005/?ref_=bo_cso_table_5" TargetMode="External"/><Relationship Id="rId798" Type="http://schemas.openxmlformats.org/officeDocument/2006/relationships/hyperlink" Target="https://www.boxofficemojo.com/title/tt1318514/?ref_=bo_cso_table_44" TargetMode="External"/><Relationship Id="rId313" Type="http://schemas.openxmlformats.org/officeDocument/2006/relationships/hyperlink" Target="https://www.boxofficemojo.com/title/tt0113189/?ref_=bo_cso_table_89" TargetMode="External"/><Relationship Id="rId555" Type="http://schemas.openxmlformats.org/officeDocument/2006/relationships/hyperlink" Target="https://www.boxofficemojo.com/title/tt0351283/?ref_=bo_cso_table_5" TargetMode="External"/><Relationship Id="rId797" Type="http://schemas.openxmlformats.org/officeDocument/2006/relationships/hyperlink" Target="https://en.wikipedia.org/wiki/Rio_2" TargetMode="External"/><Relationship Id="rId319" Type="http://schemas.openxmlformats.org/officeDocument/2006/relationships/hyperlink" Target="https://www.boxofficemojo.com/year/world/2013/?ref_=bo_cso_table_127" TargetMode="External"/><Relationship Id="rId318" Type="http://schemas.openxmlformats.org/officeDocument/2006/relationships/hyperlink" Target="https://www.boxofficemojo.com/title/tt1454468/?ref_=bo_cso_table_127" TargetMode="External"/><Relationship Id="rId317" Type="http://schemas.openxmlformats.org/officeDocument/2006/relationships/hyperlink" Target="https://www.boxofficemojo.com/year/world/2014/?ref_=bo_cso_table_179" TargetMode="External"/><Relationship Id="rId559" Type="http://schemas.openxmlformats.org/officeDocument/2006/relationships/hyperlink" Target="https://www.boxofficemojo.com/year/world/2012/?ref_=bo_cso_table_118" TargetMode="External"/><Relationship Id="rId550" Type="http://schemas.openxmlformats.org/officeDocument/2006/relationships/hyperlink" Target="https://www.boxofficemojo.com/year/world/2014/?ref_=bo_cso_table_57" TargetMode="External"/><Relationship Id="rId792" Type="http://schemas.openxmlformats.org/officeDocument/2006/relationships/hyperlink" Target="https://www.boxofficemojo.com/title/tt1436562/?ref_=bo_cso_table_42" TargetMode="External"/><Relationship Id="rId791" Type="http://schemas.openxmlformats.org/officeDocument/2006/relationships/hyperlink" Target="https://en.wikipedia.org/wiki/Star_Wars:_Episode_III_%E2%80%93_Revenge_of_the_Sith" TargetMode="External"/><Relationship Id="rId1140" Type="http://schemas.openxmlformats.org/officeDocument/2006/relationships/hyperlink" Target="https://www.boxofficemojo.com/year/world/2018/?ref_=bo_cso_table_11" TargetMode="External"/><Relationship Id="rId790" Type="http://schemas.openxmlformats.org/officeDocument/2006/relationships/hyperlink" Target="https://www.boxofficemojo.com/year/world/2005/?ref_=bo_cso_table_79" TargetMode="External"/><Relationship Id="rId1141" Type="http://schemas.openxmlformats.org/officeDocument/2006/relationships/hyperlink" Target="https://en.wikipedia.org/wiki/The_Meg" TargetMode="External"/><Relationship Id="rId1142" Type="http://schemas.openxmlformats.org/officeDocument/2006/relationships/hyperlink" Target="https://www.boxofficemojo.com/title/tt0120616/?ref_=bo_cso_table_107" TargetMode="External"/><Relationship Id="rId312" Type="http://schemas.openxmlformats.org/officeDocument/2006/relationships/hyperlink" Target="https://www.boxofficemojo.com/year/world/2019/?ref_=bo_cso_table_147" TargetMode="External"/><Relationship Id="rId554" Type="http://schemas.openxmlformats.org/officeDocument/2006/relationships/hyperlink" Target="https://en.wikipedia.org/wiki/Mad_Max:_Fury_Road" TargetMode="External"/><Relationship Id="rId796" Type="http://schemas.openxmlformats.org/officeDocument/2006/relationships/hyperlink" Target="https://www.boxofficemojo.com/year/world/2014/?ref_=bo_cso_table_28" TargetMode="External"/><Relationship Id="rId1143" Type="http://schemas.openxmlformats.org/officeDocument/2006/relationships/hyperlink" Target="https://www.boxofficemojo.com/year/world/1999/?ref_=bo_cso_table_107" TargetMode="External"/><Relationship Id="rId311" Type="http://schemas.openxmlformats.org/officeDocument/2006/relationships/hyperlink" Target="https://www.boxofficemojo.com/title/tt3741700/?ref_=bo_cso_table_147" TargetMode="External"/><Relationship Id="rId553" Type="http://schemas.openxmlformats.org/officeDocument/2006/relationships/hyperlink" Target="https://www.boxofficemojo.com/year/world/2015/?ref_=bo_cso_table_144" TargetMode="External"/><Relationship Id="rId795" Type="http://schemas.openxmlformats.org/officeDocument/2006/relationships/hyperlink" Target="https://www.boxofficemojo.com/title/tt2357291/?ref_=bo_cso_table_28" TargetMode="External"/><Relationship Id="rId1144" Type="http://schemas.openxmlformats.org/officeDocument/2006/relationships/hyperlink" Target="https://en.wikipedia.org/wiki/The_Mummy_(1999_film)" TargetMode="External"/><Relationship Id="rId310" Type="http://schemas.openxmlformats.org/officeDocument/2006/relationships/hyperlink" Target="https://en.wikipedia.org/wiki/Godzilla_vs._Kong" TargetMode="External"/><Relationship Id="rId552" Type="http://schemas.openxmlformats.org/officeDocument/2006/relationships/hyperlink" Target="https://www.boxofficemojo.com/title/tt1392190/?ref_=bo_cso_table_144" TargetMode="External"/><Relationship Id="rId794" Type="http://schemas.openxmlformats.org/officeDocument/2006/relationships/hyperlink" Target="https://en.wikipedia.org/wiki/Rio_(2011_film)" TargetMode="External"/><Relationship Id="rId1145" Type="http://schemas.openxmlformats.org/officeDocument/2006/relationships/hyperlink" Target="https://www.boxofficemojo.com/title/tt2345759/?ref_=bo_cso_table_117" TargetMode="External"/><Relationship Id="rId551" Type="http://schemas.openxmlformats.org/officeDocument/2006/relationships/hyperlink" Target="https://en.wikipedia.org/wiki/Lucy_(2014_film)" TargetMode="External"/><Relationship Id="rId793" Type="http://schemas.openxmlformats.org/officeDocument/2006/relationships/hyperlink" Target="https://www.boxofficemojo.com/year/world/2011/?ref_=bo_cso_table_42" TargetMode="External"/><Relationship Id="rId1146" Type="http://schemas.openxmlformats.org/officeDocument/2006/relationships/hyperlink" Target="https://www.boxofficemojo.com/year/world/2017/?ref_=bo_cso_table_117" TargetMode="External"/><Relationship Id="rId297" Type="http://schemas.openxmlformats.org/officeDocument/2006/relationships/hyperlink" Target="https://www.boxofficemojo.com/year/world/1990/?ref_=bo_cso_table_26" TargetMode="External"/><Relationship Id="rId296" Type="http://schemas.openxmlformats.org/officeDocument/2006/relationships/hyperlink" Target="https://www.boxofficemojo.com/title/tt0099653/?ref_=bo_cso_table_26" TargetMode="External"/><Relationship Id="rId295" Type="http://schemas.openxmlformats.org/officeDocument/2006/relationships/hyperlink" Target="https://www.boxofficemojo.com/year/world/2013/?ref_=bo_cso_table_165" TargetMode="External"/><Relationship Id="rId294" Type="http://schemas.openxmlformats.org/officeDocument/2006/relationships/hyperlink" Target="https://www.boxofficemojo.com/title/tt1583421/?ref_=bo_cso_table_165" TargetMode="External"/><Relationship Id="rId299" Type="http://schemas.openxmlformats.org/officeDocument/2006/relationships/hyperlink" Target="https://www.boxofficemojo.com/title/tt0172495/?ref_=bo_cso_table_62" TargetMode="External"/><Relationship Id="rId298" Type="http://schemas.openxmlformats.org/officeDocument/2006/relationships/hyperlink" Target="https://en.wikipedia.org/wiki/Ghost_(1990_film)" TargetMode="External"/><Relationship Id="rId271" Type="http://schemas.openxmlformats.org/officeDocument/2006/relationships/hyperlink" Target="https://www.boxofficemojo.com/title/tt4465564/?ref_=bo_cso_table_156" TargetMode="External"/><Relationship Id="rId270" Type="http://schemas.openxmlformats.org/officeDocument/2006/relationships/hyperlink" Target="https://en.wikipedia.org/wiki/Fatal_Attraction" TargetMode="External"/><Relationship Id="rId269" Type="http://schemas.openxmlformats.org/officeDocument/2006/relationships/hyperlink" Target="https://www.boxofficemojo.com/year/world/1987/?ref_=bo_cso_table_153" TargetMode="External"/><Relationship Id="rId264" Type="http://schemas.openxmlformats.org/officeDocument/2006/relationships/hyperlink" Target="https://www.boxofficemojo.com/title/tt1905041/?ref_=bo_cso_table_103" TargetMode="External"/><Relationship Id="rId263" Type="http://schemas.openxmlformats.org/officeDocument/2006/relationships/hyperlink" Target="https://www.boxofficemojo.com/year/world/2009/?ref_=bo_cso_table_197" TargetMode="External"/><Relationship Id="rId262" Type="http://schemas.openxmlformats.org/officeDocument/2006/relationships/hyperlink" Target="https://www.boxofficemojo.com/title/tt1013752/?ref_=bo_cso_table_197" TargetMode="External"/><Relationship Id="rId261" Type="http://schemas.openxmlformats.org/officeDocument/2006/relationships/hyperlink" Target="https://www.boxofficemojo.com/year/world/2005/?ref_=bo_cso_table_124" TargetMode="External"/><Relationship Id="rId268" Type="http://schemas.openxmlformats.org/officeDocument/2006/relationships/hyperlink" Target="https://www.boxofficemojo.com/title/tt0093010/?ref_=bo_cso_table_153" TargetMode="External"/><Relationship Id="rId267" Type="http://schemas.openxmlformats.org/officeDocument/2006/relationships/hyperlink" Target="https://www.boxofficemojo.com/year/world/2011/?ref_=bo_cso_table_163" TargetMode="External"/><Relationship Id="rId266" Type="http://schemas.openxmlformats.org/officeDocument/2006/relationships/hyperlink" Target="https://www.boxofficemojo.com/title/tt1596343/?ref_=bo_cso_table_163" TargetMode="External"/><Relationship Id="rId265" Type="http://schemas.openxmlformats.org/officeDocument/2006/relationships/hyperlink" Target="https://www.boxofficemojo.com/year/world/2013/?ref_=bo_cso_table_103" TargetMode="External"/><Relationship Id="rId260" Type="http://schemas.openxmlformats.org/officeDocument/2006/relationships/hyperlink" Target="https://www.boxofficemojo.com/title/tt0120667/?ref_=bo_cso_table_124" TargetMode="External"/><Relationship Id="rId259" Type="http://schemas.openxmlformats.org/officeDocument/2006/relationships/hyperlink" Target="https://en.wikipedia.org/wiki/Fantastic_Beasts:_The_Secrets_of_Dumbledore" TargetMode="External"/><Relationship Id="rId258" Type="http://schemas.openxmlformats.org/officeDocument/2006/relationships/hyperlink" Target="https://www.boxofficemojo.com/year/world/2022/?ref_=bo_cso_table_124" TargetMode="External"/><Relationship Id="rId253" Type="http://schemas.openxmlformats.org/officeDocument/2006/relationships/hyperlink" Target="https://www.boxofficemojo.com/year/world/2016/?ref_=bo_cso_table_92" TargetMode="External"/><Relationship Id="rId495" Type="http://schemas.openxmlformats.org/officeDocument/2006/relationships/hyperlink" Target="https://www.boxofficemojo.com/title/tt0360717/?ref_=bo_cso_table_192" TargetMode="External"/><Relationship Id="rId252" Type="http://schemas.openxmlformats.org/officeDocument/2006/relationships/hyperlink" Target="https://www.boxofficemojo.com/title/tt3183660/?ref_=bo_cso_table_92" TargetMode="External"/><Relationship Id="rId494" Type="http://schemas.openxmlformats.org/officeDocument/2006/relationships/hyperlink" Target="https://en.wikipedia.org/wiki/Justice_League_(film)" TargetMode="External"/><Relationship Id="rId251" Type="http://schemas.openxmlformats.org/officeDocument/2006/relationships/hyperlink" Target="https://www.imdb.com/title/tt5433138/" TargetMode="External"/><Relationship Id="rId493" Type="http://schemas.openxmlformats.org/officeDocument/2006/relationships/hyperlink" Target="https://www.boxofficemojo.com/year/world/2017/?ref_=bo_cso_table_149" TargetMode="External"/><Relationship Id="rId250" Type="http://schemas.openxmlformats.org/officeDocument/2006/relationships/hyperlink" Target="https://www.boxofficemojo.com/year/world/2021/?ref_=bo_cso_table_126" TargetMode="External"/><Relationship Id="rId492" Type="http://schemas.openxmlformats.org/officeDocument/2006/relationships/hyperlink" Target="https://www.boxofficemojo.com/title/tt0974015/?ref_=bo_cso_table_149" TargetMode="External"/><Relationship Id="rId257" Type="http://schemas.openxmlformats.org/officeDocument/2006/relationships/hyperlink" Target="https://www.boxofficemojo.com/title/tt4123432/?ref_=bo_cso_table_124" TargetMode="External"/><Relationship Id="rId499" Type="http://schemas.openxmlformats.org/officeDocument/2006/relationships/hyperlink" Target="https://www.boxofficemojo.com/year/world/2017/?ref_=bo_cso_table_116" TargetMode="External"/><Relationship Id="rId256" Type="http://schemas.openxmlformats.org/officeDocument/2006/relationships/hyperlink" Target="https://www.boxofficemojo.com/year/world/2018/?ref_=bo_cso_table_151" TargetMode="External"/><Relationship Id="rId498" Type="http://schemas.openxmlformats.org/officeDocument/2006/relationships/hyperlink" Target="https://www.boxofficemojo.com/title/tt4649466/?ref_=bo_cso_table_116" TargetMode="External"/><Relationship Id="rId255" Type="http://schemas.openxmlformats.org/officeDocument/2006/relationships/hyperlink" Target="https://www.boxofficemojo.com/title/tt4123430/?ref_=bo_cso_table_151" TargetMode="External"/><Relationship Id="rId497" Type="http://schemas.openxmlformats.org/officeDocument/2006/relationships/hyperlink" Target="https://en.wikipedia.org/wiki/King_Kong_(2005_film)" TargetMode="External"/><Relationship Id="rId254" Type="http://schemas.openxmlformats.org/officeDocument/2006/relationships/hyperlink" Target="https://en.wikipedia.org/wiki/Fantastic_Beasts:_The_Secrets_of_Dumbledore" TargetMode="External"/><Relationship Id="rId496" Type="http://schemas.openxmlformats.org/officeDocument/2006/relationships/hyperlink" Target="https://www.boxofficemojo.com/year/world/2005/?ref_=bo_cso_table_192" TargetMode="External"/><Relationship Id="rId293" Type="http://schemas.openxmlformats.org/officeDocument/2006/relationships/hyperlink" Target="https://www.boxofficemojo.com/year/world/2015/?ref_=bo_cso_table_10" TargetMode="External"/><Relationship Id="rId292" Type="http://schemas.openxmlformats.org/officeDocument/2006/relationships/hyperlink" Target="https://www.boxofficemojo.com/title/tt2820852/?ref_=bo_cso_table_10" TargetMode="External"/><Relationship Id="rId291" Type="http://schemas.openxmlformats.org/officeDocument/2006/relationships/hyperlink" Target="https://www.boxofficemojo.com/year/world/2019/?ref_=bo_cso_table_12" TargetMode="External"/><Relationship Id="rId290" Type="http://schemas.openxmlformats.org/officeDocument/2006/relationships/hyperlink" Target="https://www.boxofficemojo.com/title/tt4520988/?ref_=bo_cso_table_12" TargetMode="External"/><Relationship Id="rId286" Type="http://schemas.openxmlformats.org/officeDocument/2006/relationships/hyperlink" Target="https://www.boxofficemojo.com/year/world/2021/?ref_=bo_cso_table_129" TargetMode="External"/><Relationship Id="rId285" Type="http://schemas.openxmlformats.org/officeDocument/2006/relationships/hyperlink" Target="https://www.boxofficemojo.com/title/tt6264654/?ref_=bo_cso_table_129" TargetMode="External"/><Relationship Id="rId284" Type="http://schemas.openxmlformats.org/officeDocument/2006/relationships/hyperlink" Target="https://en.wikipedia.org/wiki/Forrest_Gump" TargetMode="External"/><Relationship Id="rId283" Type="http://schemas.openxmlformats.org/officeDocument/2006/relationships/hyperlink" Target="https://www.boxofficemojo.com/year/world/1994/?ref_=bo_cso_table_141" TargetMode="External"/><Relationship Id="rId289" Type="http://schemas.openxmlformats.org/officeDocument/2006/relationships/hyperlink" Target="https://www.boxofficemojo.com/year/world/2013/?ref_=bo_cso_table_19" TargetMode="External"/><Relationship Id="rId288" Type="http://schemas.openxmlformats.org/officeDocument/2006/relationships/hyperlink" Target="https://www.boxofficemojo.com/title/tt2294629/?ref_=bo_cso_table_19" TargetMode="External"/><Relationship Id="rId287" Type="http://schemas.openxmlformats.org/officeDocument/2006/relationships/hyperlink" Target="https://www.pagalmovie.in/2021/10/free-guy-budget-box-office-hit-or-flop-cast-crew-story-wiki.html" TargetMode="External"/><Relationship Id="rId282" Type="http://schemas.openxmlformats.org/officeDocument/2006/relationships/hyperlink" Target="https://www.boxofficemojo.com/title/tt0109830/?ref_=bo_cso_table_141" TargetMode="External"/><Relationship Id="rId281" Type="http://schemas.openxmlformats.org/officeDocument/2006/relationships/hyperlink" Target="https://en.wikipedia.org/wiki/Finding_Nemo" TargetMode="External"/><Relationship Id="rId280" Type="http://schemas.openxmlformats.org/officeDocument/2006/relationships/hyperlink" Target="https://www.boxofficemojo.com/year/world/2003/?ref_=bo_cso_table_62" TargetMode="External"/><Relationship Id="rId275" Type="http://schemas.openxmlformats.org/officeDocument/2006/relationships/hyperlink" Target="https://www.boxofficemojo.com/title/tt2322441/?ref_=bo_cso_table_188" TargetMode="External"/><Relationship Id="rId274" Type="http://schemas.openxmlformats.org/officeDocument/2006/relationships/hyperlink" Target="https://www.boxofficemojo.com/year/world/2018/?ref_=bo_cso_table_173" TargetMode="External"/><Relationship Id="rId273" Type="http://schemas.openxmlformats.org/officeDocument/2006/relationships/hyperlink" Target="https://www.boxofficemojo.com/title/tt4477536/?ref_=bo_cso_table_173" TargetMode="External"/><Relationship Id="rId272" Type="http://schemas.openxmlformats.org/officeDocument/2006/relationships/hyperlink" Target="https://www.boxofficemojo.com/year/world/2017/?ref_=bo_cso_table_156" TargetMode="External"/><Relationship Id="rId279" Type="http://schemas.openxmlformats.org/officeDocument/2006/relationships/hyperlink" Target="https://www.boxofficemojo.com/title/tt0266543/?ref_=bo_cso_table_62" TargetMode="External"/><Relationship Id="rId278" Type="http://schemas.openxmlformats.org/officeDocument/2006/relationships/hyperlink" Target="https://www.boxofficemojo.com/year/world/2016/?ref_=bo_cso_table_45" TargetMode="External"/><Relationship Id="rId277" Type="http://schemas.openxmlformats.org/officeDocument/2006/relationships/hyperlink" Target="https://www.boxofficemojo.com/title/tt2277860/?ref_=bo_cso_table_45" TargetMode="External"/><Relationship Id="rId276" Type="http://schemas.openxmlformats.org/officeDocument/2006/relationships/hyperlink" Target="https://www.boxofficemojo.com/year/world/2015/?ref_=bo_cso_table_188" TargetMode="External"/><Relationship Id="rId907" Type="http://schemas.openxmlformats.org/officeDocument/2006/relationships/hyperlink" Target="https://www.boxofficemojo.com/year/world/2021/?ref_=bo_cso_table_6" TargetMode="External"/><Relationship Id="rId906" Type="http://schemas.openxmlformats.org/officeDocument/2006/relationships/hyperlink" Target="https://www.boxofficemojo.com/title/tt10872600/?ref_=bo_cso_table_6" TargetMode="External"/><Relationship Id="rId905" Type="http://schemas.openxmlformats.org/officeDocument/2006/relationships/hyperlink" Target="https://en.wikipedia.org/wiki/Spider-Man:_Into_the_Spider-Verse" TargetMode="External"/><Relationship Id="rId904" Type="http://schemas.openxmlformats.org/officeDocument/2006/relationships/hyperlink" Target="https://www.boxofficemojo.com/year/world/2018/?ref_=bo_cso_table_152" TargetMode="External"/><Relationship Id="rId909" Type="http://schemas.openxmlformats.org/officeDocument/2006/relationships/hyperlink" Target="https://www.boxofficemojo.com/title/tt0245429/?ref_=bo_cso_table_79" TargetMode="External"/><Relationship Id="rId908" Type="http://schemas.openxmlformats.org/officeDocument/2006/relationships/hyperlink" Target="https://en.wikipedia.org/wiki/Spider-Man:_No_Way_Home" TargetMode="External"/><Relationship Id="rId903" Type="http://schemas.openxmlformats.org/officeDocument/2006/relationships/hyperlink" Target="https://www.boxofficemojo.com/title/tt4633694/?ref_=bo_cso_table_152" TargetMode="External"/><Relationship Id="rId902" Type="http://schemas.openxmlformats.org/officeDocument/2006/relationships/hyperlink" Target="https://www.google.com/search?q=spider+man+homecoming+budget&amp;ei=ufaNY4fKH-ybhbIP3Z6T6AY&amp;ved=0ahUKEwjHiuGPz-L7AhXsTUEAHV3PBG0Q4dUDCA8&amp;uact=5&amp;oq=spider+man+homecoming+budget&amp;gs_lcp=Cgxnd3Mtd2l6LXNlcnAQAzIKCAAQgAQQRhD7ATIFCAAQgAQyBQgAEIAEMgUIABCABDIGCAAQFhAeMggIABAWEB4QDzIFCAAQhgMyBQgAEIYDMgUIABCGAzoKCAAQRxDWBBCwAzoHCAAQsAMQQzoNCAAQ5AIQ1gQQsAMYAToPCC4Q1AIQyAMQsAMQQxgCOgwILhDIAxCwAxBDGAI6BwguEEMQ6gQ6CggAELEDEIMBEEM6BAgAEEM6EgguEEMQ6gQQ3AQQ3gQQ4AQYAzoFCC4QgARKBAhBGABKBAhGGAFQxgJY2gdg4wloAXABeACAAXGIAa0EkgEDNi4xmAEAoAEByAESwAEB2gEGCAEQARgJ2gEGCAIQARgI2gEGCAMQARgU&amp;sclient=gws-wiz-serp" TargetMode="External"/><Relationship Id="rId901" Type="http://schemas.openxmlformats.org/officeDocument/2006/relationships/hyperlink" Target="https://www.boxofficemojo.com/year/world/2017/?ref_=bo_cso_table_75" TargetMode="External"/><Relationship Id="rId900" Type="http://schemas.openxmlformats.org/officeDocument/2006/relationships/hyperlink" Target="https://www.boxofficemojo.com/title/tt2250912/?ref_=bo_cso_table_75" TargetMode="External"/><Relationship Id="rId929" Type="http://schemas.openxmlformats.org/officeDocument/2006/relationships/hyperlink" Target="https://en.wikipedia.org/wiki/Superman_Returns" TargetMode="External"/><Relationship Id="rId928" Type="http://schemas.openxmlformats.org/officeDocument/2006/relationships/hyperlink" Target="https://www.boxofficemojo.com/year/world/2006/?ref_=bo_cso_table_140" TargetMode="External"/><Relationship Id="rId927" Type="http://schemas.openxmlformats.org/officeDocument/2006/relationships/hyperlink" Target="https://www.boxofficemojo.com/title/tt0348150/?ref_=bo_cso_table_140" TargetMode="External"/><Relationship Id="rId926" Type="http://schemas.openxmlformats.org/officeDocument/2006/relationships/hyperlink" Target="https://en.wikipedia.org/wiki/Suicide_Squad_(film)" TargetMode="External"/><Relationship Id="rId921" Type="http://schemas.openxmlformats.org/officeDocument/2006/relationships/hyperlink" Target="https://www.boxofficemojo.com/title/tt0076759/?ref_=bo_cso_table_106" TargetMode="External"/><Relationship Id="rId920" Type="http://schemas.openxmlformats.org/officeDocument/2006/relationships/hyperlink" Target="https://en.wikipedia.org/wiki/Star_Trek_Into_Darkness" TargetMode="External"/><Relationship Id="rId925" Type="http://schemas.openxmlformats.org/officeDocument/2006/relationships/hyperlink" Target="https://www.boxofficemojo.com/year/world/2016/?ref_=bo_cso_table_119" TargetMode="External"/><Relationship Id="rId924" Type="http://schemas.openxmlformats.org/officeDocument/2006/relationships/hyperlink" Target="https://www.boxofficemojo.com/title/tt1386697/?ref_=bo_cso_table_119" TargetMode="External"/><Relationship Id="rId923" Type="http://schemas.openxmlformats.org/officeDocument/2006/relationships/hyperlink" Target="https://www.statista.com/statistics/311356/star-wars-production-costs-box-office-revenue/" TargetMode="External"/><Relationship Id="rId922" Type="http://schemas.openxmlformats.org/officeDocument/2006/relationships/hyperlink" Target="https://www.boxofficemojo.com/year/world/1977/?ref_=bo_cso_table_106" TargetMode="External"/><Relationship Id="rId918" Type="http://schemas.openxmlformats.org/officeDocument/2006/relationships/hyperlink" Target="https://www.boxofficemojo.com/title/tt1408101/?ref_=bo_cso_table_60" TargetMode="External"/><Relationship Id="rId917" Type="http://schemas.openxmlformats.org/officeDocument/2006/relationships/hyperlink" Target="https://en.wikipedia.org/wiki/Star_Trek_Beyond" TargetMode="External"/><Relationship Id="rId916" Type="http://schemas.openxmlformats.org/officeDocument/2006/relationships/hyperlink" Target="https://www.boxofficemojo.com/year/world/2016/?ref_=bo_cso_table_108" TargetMode="External"/><Relationship Id="rId915" Type="http://schemas.openxmlformats.org/officeDocument/2006/relationships/hyperlink" Target="https://www.boxofficemojo.com/title/tt2660888/?ref_=bo_cso_table_108" TargetMode="External"/><Relationship Id="rId919" Type="http://schemas.openxmlformats.org/officeDocument/2006/relationships/hyperlink" Target="https://www.boxofficemojo.com/year/world/2013/?ref_=bo_cso_table_60" TargetMode="External"/><Relationship Id="rId910" Type="http://schemas.openxmlformats.org/officeDocument/2006/relationships/hyperlink" Target="https://www.boxofficemojo.com/year/world/2001/?ref_=bo_cso_table_79" TargetMode="External"/><Relationship Id="rId914" Type="http://schemas.openxmlformats.org/officeDocument/2006/relationships/hyperlink" Target="https://en.wikipedia.org/wiki/Star_Trek_(film)" TargetMode="External"/><Relationship Id="rId913" Type="http://schemas.openxmlformats.org/officeDocument/2006/relationships/hyperlink" Target="https://www.boxofficemojo.com/year/world/2009/?ref_=bo_cso_table_149" TargetMode="External"/><Relationship Id="rId912" Type="http://schemas.openxmlformats.org/officeDocument/2006/relationships/hyperlink" Target="https://www.boxofficemojo.com/title/tt0796366/?ref_=bo_cso_table_149" TargetMode="External"/><Relationship Id="rId911" Type="http://schemas.openxmlformats.org/officeDocument/2006/relationships/hyperlink" Target="https://en.wikipedia.org/wiki/Spirited_Away" TargetMode="External"/><Relationship Id="rId1213" Type="http://schemas.openxmlformats.org/officeDocument/2006/relationships/hyperlink" Target="https://en.wikipedia.org/wiki/The_Wolverine_(film)" TargetMode="External"/><Relationship Id="rId1214" Type="http://schemas.openxmlformats.org/officeDocument/2006/relationships/hyperlink" Target="https://www.boxofficemojo.com/title/tt0143145/?ref_=bo_cso_table_195" TargetMode="External"/><Relationship Id="rId1215" Type="http://schemas.openxmlformats.org/officeDocument/2006/relationships/hyperlink" Target="https://www.boxofficemojo.com/year/world/1999/?ref_=bo_cso_table_195" TargetMode="External"/><Relationship Id="rId1216" Type="http://schemas.openxmlformats.org/officeDocument/2006/relationships/hyperlink" Target="https://en.wikipedia.org/wiki/The_World_Is_Not_Enough" TargetMode="External"/><Relationship Id="rId1217" Type="http://schemas.openxmlformats.org/officeDocument/2006/relationships/hyperlink" Target="https://www.boxofficemojo.com/title/tt0129387/?ref_=bo_cso_table_178" TargetMode="External"/><Relationship Id="rId1218" Type="http://schemas.openxmlformats.org/officeDocument/2006/relationships/hyperlink" Target="https://www.boxofficemojo.com/year/world/1998/?ref_=bo_cso_table_178" TargetMode="External"/><Relationship Id="rId1219" Type="http://schemas.openxmlformats.org/officeDocument/2006/relationships/hyperlink" Target="https://en.wikipedia.org/wiki/There%27s_Something_About_Mary" TargetMode="External"/><Relationship Id="rId629" Type="http://schemas.openxmlformats.org/officeDocument/2006/relationships/hyperlink" Target="https://en.wikipedia.org/wiki/Mission:_Impossible_III" TargetMode="External"/><Relationship Id="rId624" Type="http://schemas.openxmlformats.org/officeDocument/2006/relationships/hyperlink" Target="https://www.boxofficemojo.com/title/tt0120755/?ref_=bo_cso_table_199" TargetMode="External"/><Relationship Id="rId866" Type="http://schemas.openxmlformats.org/officeDocument/2006/relationships/hyperlink" Target="https://en.wikipedia.org/wiki/Skyfall" TargetMode="External"/><Relationship Id="rId623" Type="http://schemas.openxmlformats.org/officeDocument/2006/relationships/hyperlink" Target="https://en.wikipedia.org/wiki/Mission:_Impossible_%E2%80%93_Rogue_Nation" TargetMode="External"/><Relationship Id="rId865" Type="http://schemas.openxmlformats.org/officeDocument/2006/relationships/hyperlink" Target="https://www.boxofficemojo.com/year/world/2012/?ref_=bo_cso_table_31" TargetMode="External"/><Relationship Id="rId622" Type="http://schemas.openxmlformats.org/officeDocument/2006/relationships/hyperlink" Target="https://www.boxofficemojo.com/year/world/2015/?ref_=bo_cso_table_140" TargetMode="External"/><Relationship Id="rId864" Type="http://schemas.openxmlformats.org/officeDocument/2006/relationships/hyperlink" Target="https://www.boxofficemojo.com/title/tt1074638/?ref_=bo_cso_table_31" TargetMode="External"/><Relationship Id="rId621" Type="http://schemas.openxmlformats.org/officeDocument/2006/relationships/hyperlink" Target="https://www.boxofficemojo.com/title/tt2381249/?ref_=bo_cso_table_140" TargetMode="External"/><Relationship Id="rId863" Type="http://schemas.openxmlformats.org/officeDocument/2006/relationships/hyperlink" Target="https://en.wikipedia.org/wiki/Sing_2" TargetMode="External"/><Relationship Id="rId628" Type="http://schemas.openxmlformats.org/officeDocument/2006/relationships/hyperlink" Target="https://www.boxofficemojo.com/year/world/2006/?ref_=bo_cso_table_135" TargetMode="External"/><Relationship Id="rId627" Type="http://schemas.openxmlformats.org/officeDocument/2006/relationships/hyperlink" Target="https://www.boxofficemojo.com/title/tt0317919/?ref_=bo_cso_table_135" TargetMode="External"/><Relationship Id="rId869" Type="http://schemas.openxmlformats.org/officeDocument/2006/relationships/hyperlink" Target="https://en.wikipedia.org/wiki/Slumdog_Millionaire" TargetMode="External"/><Relationship Id="rId626" Type="http://schemas.openxmlformats.org/officeDocument/2006/relationships/hyperlink" Target="https://en.wikipedia.org/wiki/Mission:_Impossible_2" TargetMode="External"/><Relationship Id="rId868" Type="http://schemas.openxmlformats.org/officeDocument/2006/relationships/hyperlink" Target="https://www.boxofficemojo.com/year/world/2008/?ref_=bo_cso_table_161" TargetMode="External"/><Relationship Id="rId625" Type="http://schemas.openxmlformats.org/officeDocument/2006/relationships/hyperlink" Target="https://www.boxofficemojo.com/year/world/2000/?ref_=bo_cso_table_199" TargetMode="External"/><Relationship Id="rId867" Type="http://schemas.openxmlformats.org/officeDocument/2006/relationships/hyperlink" Target="https://www.boxofficemojo.com/title/tt1010048/?ref_=bo_cso_table_161" TargetMode="External"/><Relationship Id="rId620" Type="http://schemas.openxmlformats.org/officeDocument/2006/relationships/hyperlink" Target="https://en.wikipedia.org/wiki/Mission:_Impossible_%E2%80%93_Ghost_Protocol" TargetMode="External"/><Relationship Id="rId862" Type="http://schemas.openxmlformats.org/officeDocument/2006/relationships/hyperlink" Target="https://www.boxofficemojo.com/year/world/2021/?ref_=bo_cso_table_122" TargetMode="External"/><Relationship Id="rId861" Type="http://schemas.openxmlformats.org/officeDocument/2006/relationships/hyperlink" Target="https://www.boxofficemojo.com/title/tt6467266/?ref_=bo_cso_table_122" TargetMode="External"/><Relationship Id="rId1210" Type="http://schemas.openxmlformats.org/officeDocument/2006/relationships/hyperlink" Target="https://www.imdb.com/title/tt0993846/" TargetMode="External"/><Relationship Id="rId860" Type="http://schemas.openxmlformats.org/officeDocument/2006/relationships/hyperlink" Target="https://en.wikipedia.org/wiki/Sing_(2016_American_film)" TargetMode="External"/><Relationship Id="rId1211" Type="http://schemas.openxmlformats.org/officeDocument/2006/relationships/hyperlink" Target="https://www.boxofficemojo.com/title/tt1430132/?ref_=bo_cso_table_110" TargetMode="External"/><Relationship Id="rId1212" Type="http://schemas.openxmlformats.org/officeDocument/2006/relationships/hyperlink" Target="https://www.boxofficemojo.com/year/world/2013/?ref_=bo_cso_table_110" TargetMode="External"/><Relationship Id="rId1202" Type="http://schemas.openxmlformats.org/officeDocument/2006/relationships/hyperlink" Target="https://www.boxofficemojo.com/title/tt1325004/?ref_=bo_cso_table_136" TargetMode="External"/><Relationship Id="rId1203" Type="http://schemas.openxmlformats.org/officeDocument/2006/relationships/hyperlink" Target="https://www.boxofficemojo.com/year/world/2010/?ref_=bo_cso_table_136" TargetMode="External"/><Relationship Id="rId1204" Type="http://schemas.openxmlformats.org/officeDocument/2006/relationships/hyperlink" Target="https://en.wikipedia.org/wiki/The_Twilight_Saga:_Eclipse" TargetMode="External"/><Relationship Id="rId1205" Type="http://schemas.openxmlformats.org/officeDocument/2006/relationships/hyperlink" Target="https://www.boxofficemojo.com/title/tt0980970/?ref_=bo_cso_table_108" TargetMode="External"/><Relationship Id="rId1206" Type="http://schemas.openxmlformats.org/officeDocument/2006/relationships/hyperlink" Target="https://www.boxofficemojo.com/year/world/2010/?ref_=bo_cso_table_108" TargetMode="External"/><Relationship Id="rId1207" Type="http://schemas.openxmlformats.org/officeDocument/2006/relationships/hyperlink" Target="https://en.wikipedia.org/wiki/The_Chronicles_of_Narnia:_The_Voyage_of_the_Dawn_Treader" TargetMode="External"/><Relationship Id="rId1208" Type="http://schemas.openxmlformats.org/officeDocument/2006/relationships/hyperlink" Target="https://www.boxofficemojo.com/title/tt0993846/?ref_=bo_cso_table_123" TargetMode="External"/><Relationship Id="rId1209" Type="http://schemas.openxmlformats.org/officeDocument/2006/relationships/hyperlink" Target="https://www.boxofficemojo.com/year/world/2013/?ref_=bo_cso_table_123" TargetMode="External"/><Relationship Id="rId619" Type="http://schemas.openxmlformats.org/officeDocument/2006/relationships/hyperlink" Target="https://www.boxofficemojo.com/year/world/2011/?ref_=bo_cso_table_137" TargetMode="External"/><Relationship Id="rId618" Type="http://schemas.openxmlformats.org/officeDocument/2006/relationships/hyperlink" Target="https://www.boxofficemojo.com/title/tt1229238/?ref_=bo_cso_table_137" TargetMode="External"/><Relationship Id="rId613" Type="http://schemas.openxmlformats.org/officeDocument/2006/relationships/hyperlink" Target="https://www.boxofficemojo.com/year/world/1996/?ref_=bo_cso_table_68" TargetMode="External"/><Relationship Id="rId855" Type="http://schemas.openxmlformats.org/officeDocument/2006/relationships/hyperlink" Target="https://www.boxofficemojo.com/title/tt0286106/?ref_=bo_cso_table_120" TargetMode="External"/><Relationship Id="rId612" Type="http://schemas.openxmlformats.org/officeDocument/2006/relationships/hyperlink" Target="https://www.boxofficemojo.com/title/tt0117060/?ref_=bo_cso_table_68" TargetMode="External"/><Relationship Id="rId854" Type="http://schemas.openxmlformats.org/officeDocument/2006/relationships/hyperlink" Target="https://en.wikipedia.org/wiki/Shrek_the_Third" TargetMode="External"/><Relationship Id="rId611" Type="http://schemas.openxmlformats.org/officeDocument/2006/relationships/hyperlink" Target="https://en.wikipedia.org/wiki/Minority_Report_(film)" TargetMode="External"/><Relationship Id="rId853" Type="http://schemas.openxmlformats.org/officeDocument/2006/relationships/hyperlink" Target="https://www.boxofficemojo.com/year/world/2007/?ref_=bo_cso_table_93" TargetMode="External"/><Relationship Id="rId610" Type="http://schemas.openxmlformats.org/officeDocument/2006/relationships/hyperlink" Target="https://www.boxofficemojo.com/year/world/2002/?ref_=bo_cso_table_74" TargetMode="External"/><Relationship Id="rId852" Type="http://schemas.openxmlformats.org/officeDocument/2006/relationships/hyperlink" Target="https://www.boxofficemojo.com/title/tt0413267/?ref_=bo_cso_table_93" TargetMode="External"/><Relationship Id="rId617" Type="http://schemas.openxmlformats.org/officeDocument/2006/relationships/hyperlink" Target="https://en.wikipedia.org/wiki/Mission:_Impossible_%E2%80%93_Fallout" TargetMode="External"/><Relationship Id="rId859" Type="http://schemas.openxmlformats.org/officeDocument/2006/relationships/hyperlink" Target="https://www.boxofficemojo.com/year/world/2016/?ref_=bo_cso_table_157" TargetMode="External"/><Relationship Id="rId616" Type="http://schemas.openxmlformats.org/officeDocument/2006/relationships/hyperlink" Target="https://www.boxofficemojo.com/year/world/2018/?ref_=bo_cso_table_99" TargetMode="External"/><Relationship Id="rId858" Type="http://schemas.openxmlformats.org/officeDocument/2006/relationships/hyperlink" Target="https://www.boxofficemojo.com/title/tt3470600/?ref_=bo_cso_table_157" TargetMode="External"/><Relationship Id="rId615" Type="http://schemas.openxmlformats.org/officeDocument/2006/relationships/hyperlink" Target="https://www.boxofficemojo.com/title/tt4912910/?ref_=bo_cso_table_99" TargetMode="External"/><Relationship Id="rId857" Type="http://schemas.openxmlformats.org/officeDocument/2006/relationships/hyperlink" Target="https://en.wikipedia.org/wiki/Signs_(2002_film)" TargetMode="External"/><Relationship Id="rId614" Type="http://schemas.openxmlformats.org/officeDocument/2006/relationships/hyperlink" Target="https://en.wikipedia.org/wiki/Mission:_Impossible_(film_series)" TargetMode="External"/><Relationship Id="rId856" Type="http://schemas.openxmlformats.org/officeDocument/2006/relationships/hyperlink" Target="https://www.boxofficemojo.com/year/world/2002/?ref_=bo_cso_table_120" TargetMode="External"/><Relationship Id="rId851" Type="http://schemas.openxmlformats.org/officeDocument/2006/relationships/hyperlink" Target="https://en.wikipedia.org/wiki/Shrek_Forever_After" TargetMode="External"/><Relationship Id="rId850" Type="http://schemas.openxmlformats.org/officeDocument/2006/relationships/hyperlink" Target="https://www.boxofficemojo.com/year/world/2010/?ref_=bo_cso_table_117" TargetMode="External"/><Relationship Id="rId1200" Type="http://schemas.openxmlformats.org/officeDocument/2006/relationships/hyperlink" Target="https://www.boxofficemojo.com/year/world/2015/?ref_=bo_cso_table_143" TargetMode="External"/><Relationship Id="rId1201" Type="http://schemas.openxmlformats.org/officeDocument/2006/relationships/hyperlink" Target="https://en.wikipedia.org/wiki/The_SpongeBob_Movie:_Sponge_Out_of_Water" TargetMode="External"/><Relationship Id="rId1235" Type="http://schemas.openxmlformats.org/officeDocument/2006/relationships/hyperlink" Target="https://www.boxofficemojo.com/title/tt0120347/?ref_=bo_cso_table_126" TargetMode="External"/><Relationship Id="rId1236" Type="http://schemas.openxmlformats.org/officeDocument/2006/relationships/hyperlink" Target="https://www.boxofficemojo.com/year/world/1997/?ref_=bo_cso_table_126" TargetMode="External"/><Relationship Id="rId1237" Type="http://schemas.openxmlformats.org/officeDocument/2006/relationships/hyperlink" Target="https://en.wikipedia.org/wiki/Tomorrow_Never_Dies" TargetMode="External"/><Relationship Id="rId1238" Type="http://schemas.openxmlformats.org/officeDocument/2006/relationships/hyperlink" Target="https://www.boxofficemojo.com/title/tt0092099/?ref_=bo_cso_table_76" TargetMode="External"/><Relationship Id="rId1239" Type="http://schemas.openxmlformats.org/officeDocument/2006/relationships/hyperlink" Target="https://www.boxofficemojo.com/year/world/1986/?ref_=bo_cso_table_76" TargetMode="External"/><Relationship Id="rId409" Type="http://schemas.openxmlformats.org/officeDocument/2006/relationships/hyperlink" Target="https://www.boxofficemojo.com/year/world/2006/?ref_=bo_cso_table_146" TargetMode="External"/><Relationship Id="rId404" Type="http://schemas.openxmlformats.org/officeDocument/2006/relationships/hyperlink" Target="https://en.wikipedia.org/wiki/Ice_Age:_Continental_Drift" TargetMode="External"/><Relationship Id="rId646" Type="http://schemas.openxmlformats.org/officeDocument/2006/relationships/hyperlink" Target="https://www.boxofficemojo.com/year/world/2001/?ref_=bo_cso_table_185" TargetMode="External"/><Relationship Id="rId888" Type="http://schemas.openxmlformats.org/officeDocument/2006/relationships/hyperlink" Target="https://www.boxofficemojo.com/title/tt0145487/?ref_=bo_cso_table_88" TargetMode="External"/><Relationship Id="rId403" Type="http://schemas.openxmlformats.org/officeDocument/2006/relationships/hyperlink" Target="https://www.boxofficemojo.com/year/world/2012/?ref_=bo_cso_table_76" TargetMode="External"/><Relationship Id="rId645" Type="http://schemas.openxmlformats.org/officeDocument/2006/relationships/hyperlink" Target="https://www.boxofficemojo.com/title/tt0198781/?ref_=bo_cso_table_185" TargetMode="External"/><Relationship Id="rId887" Type="http://schemas.openxmlformats.org/officeDocument/2006/relationships/hyperlink" Target="https://en.wikipedia.org/wiki/Speed_(1994_film)" TargetMode="External"/><Relationship Id="rId402" Type="http://schemas.openxmlformats.org/officeDocument/2006/relationships/hyperlink" Target="https://www.boxofficemojo.com/title/tt1667889/?ref_=bo_cso_table_76" TargetMode="External"/><Relationship Id="rId644" Type="http://schemas.openxmlformats.org/officeDocument/2006/relationships/hyperlink" Target="https://www.reuters.com/article/idINIndia-38768520090330" TargetMode="External"/><Relationship Id="rId886" Type="http://schemas.openxmlformats.org/officeDocument/2006/relationships/hyperlink" Target="https://www.boxofficemojo.com/year/world/1994/?ref_=bo_cso_table_95" TargetMode="External"/><Relationship Id="rId401" Type="http://schemas.openxmlformats.org/officeDocument/2006/relationships/hyperlink" Target="https://en.wikipedia.org/wiki/Ice_Age:_Collision_Course" TargetMode="External"/><Relationship Id="rId643" Type="http://schemas.openxmlformats.org/officeDocument/2006/relationships/hyperlink" Target="https://www.boxofficemojo.com/year/world/2009/?ref_=bo_cso_table_157" TargetMode="External"/><Relationship Id="rId885" Type="http://schemas.openxmlformats.org/officeDocument/2006/relationships/hyperlink" Target="https://www.boxofficemojo.com/title/tt0111257/?ref_=bo_cso_table_95" TargetMode="External"/><Relationship Id="rId408" Type="http://schemas.openxmlformats.org/officeDocument/2006/relationships/hyperlink" Target="https://www.boxofficemojo.com/title/tt0438097/?ref_=bo_cso_table_146" TargetMode="External"/><Relationship Id="rId407" Type="http://schemas.openxmlformats.org/officeDocument/2006/relationships/hyperlink" Target="https://en.wikipedia.org/wiki/Ice_Age:_Dawn_of_the_Dinosaurs" TargetMode="External"/><Relationship Id="rId649" Type="http://schemas.openxmlformats.org/officeDocument/2006/relationships/hyperlink" Target="https://www.boxofficemojo.com/year/world/2005/?ref_=bo_cso_table_38" TargetMode="External"/><Relationship Id="rId406" Type="http://schemas.openxmlformats.org/officeDocument/2006/relationships/hyperlink" Target="https://www.boxofficemojo.com/year/world/2009/?ref_=bo_cso_table_73" TargetMode="External"/><Relationship Id="rId648" Type="http://schemas.openxmlformats.org/officeDocument/2006/relationships/hyperlink" Target="https://www.boxofficemojo.com/title/tt0356910/?ref_=bo_cso_table_38" TargetMode="External"/><Relationship Id="rId405" Type="http://schemas.openxmlformats.org/officeDocument/2006/relationships/hyperlink" Target="https://www.boxofficemojo.com/title/tt1080016/?ref_=bo_cso_table_73" TargetMode="External"/><Relationship Id="rId647" Type="http://schemas.openxmlformats.org/officeDocument/2006/relationships/hyperlink" Target="https://en.wikipedia.org/wiki/Monsters,_Inc." TargetMode="External"/><Relationship Id="rId889" Type="http://schemas.openxmlformats.org/officeDocument/2006/relationships/hyperlink" Target="https://www.boxofficemojo.com/year/world/2002/?ref_=bo_cso_table_88" TargetMode="External"/><Relationship Id="rId880" Type="http://schemas.openxmlformats.org/officeDocument/2006/relationships/hyperlink" Target="https://www.boxofficemojo.com/year/world/2022/?ref_=bo_cso_table_128" TargetMode="External"/><Relationship Id="rId1230" Type="http://schemas.openxmlformats.org/officeDocument/2006/relationships/hyperlink" Target="https://www.boxofficemojo.com/year/world/2013/?ref_=bo_cso_table_156" TargetMode="External"/><Relationship Id="rId400" Type="http://schemas.openxmlformats.org/officeDocument/2006/relationships/hyperlink" Target="https://www.boxofficemojo.com/year/world/2016/?ref_=bo_cso_table_118" TargetMode="External"/><Relationship Id="rId642" Type="http://schemas.openxmlformats.org/officeDocument/2006/relationships/hyperlink" Target="https://www.boxofficemojo.com/title/tt0892782/?ref_=bo_cso_table_157" TargetMode="External"/><Relationship Id="rId884" Type="http://schemas.openxmlformats.org/officeDocument/2006/relationships/hyperlink" Target="https://en.wikipedia.org/wiki/Spectre_(2015_film)" TargetMode="External"/><Relationship Id="rId1231" Type="http://schemas.openxmlformats.org/officeDocument/2006/relationships/hyperlink" Target="https://en.wikipedia.org/wiki/Thor:_The_Dark_World" TargetMode="External"/><Relationship Id="rId641" Type="http://schemas.openxmlformats.org/officeDocument/2006/relationships/hyperlink" Target="https://en.wikipedia.org/wiki/Monsters_University" TargetMode="External"/><Relationship Id="rId883" Type="http://schemas.openxmlformats.org/officeDocument/2006/relationships/hyperlink" Target="https://www.boxofficemojo.com/year/world/2015/?ref_=bo_cso_table_74" TargetMode="External"/><Relationship Id="rId1232" Type="http://schemas.openxmlformats.org/officeDocument/2006/relationships/hyperlink" Target="https://www.boxofficemojo.com/title/tt0120338/?ref_=bo_cso_table_3" TargetMode="External"/><Relationship Id="rId640" Type="http://schemas.openxmlformats.org/officeDocument/2006/relationships/hyperlink" Target="https://www.boxofficemojo.com/year/world/2013/?ref_=bo_cso_table_122" TargetMode="External"/><Relationship Id="rId882" Type="http://schemas.openxmlformats.org/officeDocument/2006/relationships/hyperlink" Target="https://www.boxofficemojo.com/title/tt2379713/?ref_=bo_cso_table_74" TargetMode="External"/><Relationship Id="rId1233" Type="http://schemas.openxmlformats.org/officeDocument/2006/relationships/hyperlink" Target="https://www.boxofficemojo.com/year/world/1997/?ref_=bo_cso_table_3" TargetMode="External"/><Relationship Id="rId881" Type="http://schemas.openxmlformats.org/officeDocument/2006/relationships/hyperlink" Target="https://en.wikipedia.org/wiki/Sonic_the_Hedgehog_2_(film)" TargetMode="External"/><Relationship Id="rId1234" Type="http://schemas.openxmlformats.org/officeDocument/2006/relationships/hyperlink" Target="https://www.cbc.ca/radio/q/blog/titanic-anniversary-20-fascinating-facts-about-the-epic-blockbuster-that-almost-sank-1.4381455" TargetMode="External"/><Relationship Id="rId1224" Type="http://schemas.openxmlformats.org/officeDocument/2006/relationships/hyperlink" Target="https://www.boxofficemojo.com/year/world/2022/?ref_=bo_cso_table_111" TargetMode="External"/><Relationship Id="rId1225" Type="http://schemas.openxmlformats.org/officeDocument/2006/relationships/hyperlink" Target="https://en.wikipedia.org/wiki/Thor:_Love_and_Thunder" TargetMode="External"/><Relationship Id="rId1226" Type="http://schemas.openxmlformats.org/officeDocument/2006/relationships/hyperlink" Target="https://www.boxofficemojo.com/title/tt3501632/?ref_=bo_cso_table_84" TargetMode="External"/><Relationship Id="rId1227" Type="http://schemas.openxmlformats.org/officeDocument/2006/relationships/hyperlink" Target="https://www.boxofficemojo.com/year/world/2017/?ref_=bo_cso_table_84" TargetMode="External"/><Relationship Id="rId1228" Type="http://schemas.openxmlformats.org/officeDocument/2006/relationships/hyperlink" Target="https://en.wikipedia.org/wiki/Thor:_Ragnarok" TargetMode="External"/><Relationship Id="rId1229" Type="http://schemas.openxmlformats.org/officeDocument/2006/relationships/hyperlink" Target="https://www.boxofficemojo.com/title/tt1981115/?ref_=bo_cso_table_156" TargetMode="External"/><Relationship Id="rId635" Type="http://schemas.openxmlformats.org/officeDocument/2006/relationships/hyperlink" Target="https://en.wikipedia.org/wiki/The_Hunger_Games:_Mockingjay_%E2%80%93_Part_1" TargetMode="External"/><Relationship Id="rId877" Type="http://schemas.openxmlformats.org/officeDocument/2006/relationships/hyperlink" Target="https://www.boxofficemojo.com/year/world/2020/?ref_=bo_cso_table_154" TargetMode="External"/><Relationship Id="rId634" Type="http://schemas.openxmlformats.org/officeDocument/2006/relationships/hyperlink" Target="https://www.boxofficemojo.com/year/world/2014/?ref_=bo_cso_table_116" TargetMode="External"/><Relationship Id="rId876" Type="http://schemas.openxmlformats.org/officeDocument/2006/relationships/hyperlink" Target="https://www.boxofficemojo.com/title/tt3794354/?ref_=bo_cso_table_154" TargetMode="External"/><Relationship Id="rId633" Type="http://schemas.openxmlformats.org/officeDocument/2006/relationships/hyperlink" Target="https://www.boxofficemojo.com/title/tt1951265/?ref_=bo_cso_table_116" TargetMode="External"/><Relationship Id="rId875" Type="http://schemas.openxmlformats.org/officeDocument/2006/relationships/hyperlink" Target="https://en.wikipedia.org/wiki/Solo:_A_Star_Wars_Story" TargetMode="External"/><Relationship Id="rId632" Type="http://schemas.openxmlformats.org/officeDocument/2006/relationships/hyperlink" Target="https://en.wikipedia.org/wiki/Moana_(2016_film)" TargetMode="External"/><Relationship Id="rId874" Type="http://schemas.openxmlformats.org/officeDocument/2006/relationships/hyperlink" Target="https://www.boxofficemojo.com/year/world/2018/?ref_=bo_cso_table_139" TargetMode="External"/><Relationship Id="rId639" Type="http://schemas.openxmlformats.org/officeDocument/2006/relationships/hyperlink" Target="https://www.boxofficemojo.com/title/tt1453405/?ref_=bo_cso_table_122" TargetMode="External"/><Relationship Id="rId638" Type="http://schemas.openxmlformats.org/officeDocument/2006/relationships/hyperlink" Target="https://en.wikipedia.org/wiki/The_Hunger_Games:_Mockingjay_%E2%80%93_Part_2" TargetMode="External"/><Relationship Id="rId637" Type="http://schemas.openxmlformats.org/officeDocument/2006/relationships/hyperlink" Target="https://www.boxofficemojo.com/year/world/2015/?ref_=bo_cso_table_155" TargetMode="External"/><Relationship Id="rId879" Type="http://schemas.openxmlformats.org/officeDocument/2006/relationships/hyperlink" Target="https://www.boxofficemojo.com/title/tt12412888/?ref_=bo_cso_table_128" TargetMode="External"/><Relationship Id="rId636" Type="http://schemas.openxmlformats.org/officeDocument/2006/relationships/hyperlink" Target="https://www.boxofficemojo.com/title/tt1951266/?ref_=bo_cso_table_155" TargetMode="External"/><Relationship Id="rId878" Type="http://schemas.openxmlformats.org/officeDocument/2006/relationships/hyperlink" Target="https://en.wikipedia.org/wiki/Sonic_the_Hedgehog_(film)" TargetMode="External"/><Relationship Id="rId631" Type="http://schemas.openxmlformats.org/officeDocument/2006/relationships/hyperlink" Target="https://www.boxofficemojo.com/year/world/2016/?ref_=bo_cso_table_148" TargetMode="External"/><Relationship Id="rId873" Type="http://schemas.openxmlformats.org/officeDocument/2006/relationships/hyperlink" Target="https://www.boxofficemojo.com/title/tt3778644/?ref_=bo_cso_table_139" TargetMode="External"/><Relationship Id="rId1220" Type="http://schemas.openxmlformats.org/officeDocument/2006/relationships/hyperlink" Target="https://www.boxofficemojo.com/title/tt0800369/?ref_=bo_cso_table_75" TargetMode="External"/><Relationship Id="rId630" Type="http://schemas.openxmlformats.org/officeDocument/2006/relationships/hyperlink" Target="https://www.boxofficemojo.com/title/tt3521164/?ref_=bo_cso_table_148" TargetMode="External"/><Relationship Id="rId872" Type="http://schemas.openxmlformats.org/officeDocument/2006/relationships/hyperlink" Target="https://en.wikipedia.org/wiki/Snow_White_and_the_Huntsman" TargetMode="External"/><Relationship Id="rId1221" Type="http://schemas.openxmlformats.org/officeDocument/2006/relationships/hyperlink" Target="https://www.boxofficemojo.com/year/world/2011/?ref_=bo_cso_table_75" TargetMode="External"/><Relationship Id="rId871" Type="http://schemas.openxmlformats.org/officeDocument/2006/relationships/hyperlink" Target="https://www.boxofficemojo.com/year/world/2012/?ref_=bo_cso_table_136" TargetMode="External"/><Relationship Id="rId1222" Type="http://schemas.openxmlformats.org/officeDocument/2006/relationships/hyperlink" Target="https://en.wikipedia.org/wiki/Thor_(film)" TargetMode="External"/><Relationship Id="rId870" Type="http://schemas.openxmlformats.org/officeDocument/2006/relationships/hyperlink" Target="https://www.boxofficemojo.com/title/tt1735898/?ref_=bo_cso_table_136" TargetMode="External"/><Relationship Id="rId1223" Type="http://schemas.openxmlformats.org/officeDocument/2006/relationships/hyperlink" Target="https://www.boxofficemojo.com/title/tt10648342/?ref_=bo_cso_table_111" TargetMode="External"/><Relationship Id="rId829" Type="http://schemas.openxmlformats.org/officeDocument/2006/relationships/hyperlink" Target="https://www.boxofficemojo.com/year/world/2021/?ref_=bo_cso_table_91" TargetMode="External"/><Relationship Id="rId828" Type="http://schemas.openxmlformats.org/officeDocument/2006/relationships/hyperlink" Target="https://www.boxofficemojo.com/title/tt9376612/?ref_=bo_cso_table_91" TargetMode="External"/><Relationship Id="rId827" Type="http://schemas.openxmlformats.org/officeDocument/2006/relationships/hyperlink" Target="https://en.wikipedia.org/wiki/Sex_and_the_City_(film)" TargetMode="External"/><Relationship Id="rId822" Type="http://schemas.openxmlformats.org/officeDocument/2006/relationships/hyperlink" Target="https://www.boxofficemojo.com/title/tt0114369/?ref_=bo_cso_table_138" TargetMode="External"/><Relationship Id="rId821" Type="http://schemas.openxmlformats.org/officeDocument/2006/relationships/hyperlink" Target="https://en.wikipedia.org/wiki/Schindler%27s_List" TargetMode="External"/><Relationship Id="rId820" Type="http://schemas.openxmlformats.org/officeDocument/2006/relationships/hyperlink" Target="https://www.boxofficemojo.com/year/world/1993/?ref_=bo_cso_table_144" TargetMode="External"/><Relationship Id="rId826" Type="http://schemas.openxmlformats.org/officeDocument/2006/relationships/hyperlink" Target="https://www.boxofficemojo.com/year/world/2008/?ref_=bo_cso_table_105" TargetMode="External"/><Relationship Id="rId825" Type="http://schemas.openxmlformats.org/officeDocument/2006/relationships/hyperlink" Target="https://www.boxofficemojo.com/title/tt1000774/?ref_=bo_cso_table_105" TargetMode="External"/><Relationship Id="rId824" Type="http://schemas.openxmlformats.org/officeDocument/2006/relationships/hyperlink" Target="https://en.wikipedia.org/wiki/Seven_(1995_film)" TargetMode="External"/><Relationship Id="rId823" Type="http://schemas.openxmlformats.org/officeDocument/2006/relationships/hyperlink" Target="https://www.boxofficemojo.com/year/world/1995/?ref_=bo_cso_table_138" TargetMode="External"/><Relationship Id="rId819" Type="http://schemas.openxmlformats.org/officeDocument/2006/relationships/hyperlink" Target="https://www.boxofficemojo.com/title/tt0108052/?ref_=bo_cso_table_144" TargetMode="External"/><Relationship Id="rId818" Type="http://schemas.openxmlformats.org/officeDocument/2006/relationships/hyperlink" Target="https://en.wikipedia.org/wiki/Saving_Private_Ryan" TargetMode="External"/><Relationship Id="rId817" Type="http://schemas.openxmlformats.org/officeDocument/2006/relationships/hyperlink" Target="https://www.boxofficemojo.com/year/world/1998/?ref_=bo_cso_table_43" TargetMode="External"/><Relationship Id="rId816" Type="http://schemas.openxmlformats.org/officeDocument/2006/relationships/hyperlink" Target="https://www.boxofficemojo.com/title/tt0120815/?ref_=bo_cso_table_43" TargetMode="External"/><Relationship Id="rId811" Type="http://schemas.openxmlformats.org/officeDocument/2006/relationships/hyperlink" Target="https://www.boxofficemojo.com/year/world/2001/?ref_=bo_cso_table_103" TargetMode="External"/><Relationship Id="rId810" Type="http://schemas.openxmlformats.org/officeDocument/2006/relationships/hyperlink" Target="https://www.boxofficemojo.com/title/tt0266915/?ref_=bo_cso_table_103" TargetMode="External"/><Relationship Id="rId815" Type="http://schemas.openxmlformats.org/officeDocument/2006/relationships/hyperlink" Target="https://en.wikipedia.org/wiki/San_Andreas_(film)" TargetMode="External"/><Relationship Id="rId814" Type="http://schemas.openxmlformats.org/officeDocument/2006/relationships/hyperlink" Target="https://www.boxofficemojo.com/year/world/2015/?ref_=bo_cso_table_51" TargetMode="External"/><Relationship Id="rId813" Type="http://schemas.openxmlformats.org/officeDocument/2006/relationships/hyperlink" Target="https://www.boxofficemojo.com/title/tt2126355/?ref_=bo_cso_table_51" TargetMode="External"/><Relationship Id="rId812" Type="http://schemas.openxmlformats.org/officeDocument/2006/relationships/hyperlink" Target="https://en.wikipedia.org/wiki/Rush_Hour_2" TargetMode="External"/><Relationship Id="rId609" Type="http://schemas.openxmlformats.org/officeDocument/2006/relationships/hyperlink" Target="https://www.boxofficemojo.com/title/tt0181689/?ref_=bo_cso_table_74" TargetMode="External"/><Relationship Id="rId608" Type="http://schemas.openxmlformats.org/officeDocument/2006/relationships/hyperlink" Target="https://en.wikipedia.org/wiki/Minions:_The_Rise_of_Gru" TargetMode="External"/><Relationship Id="rId607" Type="http://schemas.openxmlformats.org/officeDocument/2006/relationships/hyperlink" Target="https://www.boxofficemojo.com/year/world/2022/?ref_=bo_cso_table_63" TargetMode="External"/><Relationship Id="rId849" Type="http://schemas.openxmlformats.org/officeDocument/2006/relationships/hyperlink" Target="https://www.boxofficemojo.com/title/tt0892791/?ref_=bo_cso_table_117" TargetMode="External"/><Relationship Id="rId602" Type="http://schemas.openxmlformats.org/officeDocument/2006/relationships/hyperlink" Target="https://en.wikipedia.org/wiki/Men_in_Black_II" TargetMode="External"/><Relationship Id="rId844" Type="http://schemas.openxmlformats.org/officeDocument/2006/relationships/hyperlink" Target="https://www.boxofficemojo.com/year/world/2001/?ref_=bo_cso_table_37" TargetMode="External"/><Relationship Id="rId601" Type="http://schemas.openxmlformats.org/officeDocument/2006/relationships/hyperlink" Target="https://www.boxofficemojo.com/year/world/2002/?ref_=bo_cso_table_78" TargetMode="External"/><Relationship Id="rId843" Type="http://schemas.openxmlformats.org/officeDocument/2006/relationships/hyperlink" Target="https://www.boxofficemojo.com/title/tt0126029/?ref_=bo_cso_table_37" TargetMode="External"/><Relationship Id="rId600" Type="http://schemas.openxmlformats.org/officeDocument/2006/relationships/hyperlink" Target="https://www.boxofficemojo.com/title/tt0120912/?ref_=bo_cso_table_78" TargetMode="External"/><Relationship Id="rId842" Type="http://schemas.openxmlformats.org/officeDocument/2006/relationships/hyperlink" Target="https://en.wikipedia.org/wiki/Sherlock_Holmes:_A_Game_of_Shadows" TargetMode="External"/><Relationship Id="rId841" Type="http://schemas.openxmlformats.org/officeDocument/2006/relationships/hyperlink" Target="https://www.boxofficemojo.com/year/world/2011/?ref_=bo_cso_table_2" TargetMode="External"/><Relationship Id="rId606" Type="http://schemas.openxmlformats.org/officeDocument/2006/relationships/hyperlink" Target="https://www.boxofficemojo.com/title/tt5113044/?ref_=bo_cso_table_63" TargetMode="External"/><Relationship Id="rId848" Type="http://schemas.openxmlformats.org/officeDocument/2006/relationships/hyperlink" Target="https://en.wikipedia.org/wiki/Shrek_2" TargetMode="External"/><Relationship Id="rId605" Type="http://schemas.openxmlformats.org/officeDocument/2006/relationships/hyperlink" Target="https://en.wikipedia.org/wiki/Minions_(film)" TargetMode="External"/><Relationship Id="rId847" Type="http://schemas.openxmlformats.org/officeDocument/2006/relationships/hyperlink" Target="https://www.boxofficemojo.com/year/world/2004/?ref_=bo_cso_table_65" TargetMode="External"/><Relationship Id="rId604" Type="http://schemas.openxmlformats.org/officeDocument/2006/relationships/hyperlink" Target="https://www.boxofficemojo.com/year/world/2015/?ref_=bo_cso_table_23" TargetMode="External"/><Relationship Id="rId846" Type="http://schemas.openxmlformats.org/officeDocument/2006/relationships/hyperlink" Target="https://www.boxofficemojo.com/title/tt0298148/?ref_=bo_cso_table_65" TargetMode="External"/><Relationship Id="rId603" Type="http://schemas.openxmlformats.org/officeDocument/2006/relationships/hyperlink" Target="https://www.boxofficemojo.com/title/tt2293640/?ref_=bo_cso_table_23" TargetMode="External"/><Relationship Id="rId845" Type="http://schemas.openxmlformats.org/officeDocument/2006/relationships/hyperlink" Target="https://www.nytimes.com/2021/05/18/movies/shrek-20th-anniversary.html" TargetMode="External"/><Relationship Id="rId840" Type="http://schemas.openxmlformats.org/officeDocument/2006/relationships/hyperlink" Target="https://www.boxofficemojo.com/title/tt1515091/?ref_=bo_cso_table_2" TargetMode="External"/><Relationship Id="rId839" Type="http://schemas.openxmlformats.org/officeDocument/2006/relationships/hyperlink" Target="https://www.imdb.com/title/tt0988045/" TargetMode="External"/><Relationship Id="rId838" Type="http://schemas.openxmlformats.org/officeDocument/2006/relationships/hyperlink" Target="https://www.boxofficemojo.com/year/world/2009/?ref_=bo_cso_table_18" TargetMode="External"/><Relationship Id="rId833" Type="http://schemas.openxmlformats.org/officeDocument/2006/relationships/hyperlink" Target="https://en.wikipedia.org/wiki/Shark_Tale" TargetMode="External"/><Relationship Id="rId832" Type="http://schemas.openxmlformats.org/officeDocument/2006/relationships/hyperlink" Target="https://www.boxofficemojo.com/year/world/2004/?ref_=bo_cso_table_166" TargetMode="External"/><Relationship Id="rId831" Type="http://schemas.openxmlformats.org/officeDocument/2006/relationships/hyperlink" Target="https://www.boxofficemojo.com/title/tt0307453/?ref_=bo_cso_table_166" TargetMode="External"/><Relationship Id="rId830" Type="http://schemas.openxmlformats.org/officeDocument/2006/relationships/hyperlink" Target="https://screenrant.com/shang-chi-movie-budget-cost-mcu-comparison/" TargetMode="External"/><Relationship Id="rId837" Type="http://schemas.openxmlformats.org/officeDocument/2006/relationships/hyperlink" Target="https://www.boxofficemojo.com/title/tt0988045/?ref_=bo_cso_table_18" TargetMode="External"/><Relationship Id="rId836" Type="http://schemas.openxmlformats.org/officeDocument/2006/relationships/hyperlink" Target="https://en.wikipedia.org/wiki/Shazam!_(film)" TargetMode="External"/><Relationship Id="rId835" Type="http://schemas.openxmlformats.org/officeDocument/2006/relationships/hyperlink" Target="https://www.boxofficemojo.com/year/world/2019/?ref_=bo_cso_table_185" TargetMode="External"/><Relationship Id="rId834" Type="http://schemas.openxmlformats.org/officeDocument/2006/relationships/hyperlink" Target="https://www.boxofficemojo.com/title/tt0448115/?ref_=bo_cso_table_185" TargetMode="External"/><Relationship Id="rId1059" Type="http://schemas.openxmlformats.org/officeDocument/2006/relationships/hyperlink" Target="https://en.wikipedia.org/wiki/The_Hangover_Part_III" TargetMode="External"/><Relationship Id="rId228" Type="http://schemas.openxmlformats.org/officeDocument/2006/relationships/hyperlink" Target="https://www.boxofficemojo.com/title/tt3861390/?ref_=bo_cso_table_83" TargetMode="External"/><Relationship Id="rId227" Type="http://schemas.openxmlformats.org/officeDocument/2006/relationships/hyperlink" Target="https://www.boxofficemojo.com/movies/?id=dragonballzbroly.htm" TargetMode="External"/><Relationship Id="rId469" Type="http://schemas.openxmlformats.org/officeDocument/2006/relationships/hyperlink" Target="https://www.boxofficemojo.com/year/world/2012/?ref_=bo_cso_table_119" TargetMode="External"/><Relationship Id="rId226" Type="http://schemas.openxmlformats.org/officeDocument/2006/relationships/hyperlink" Target="https://en.wikipedia.org/wiki/Doctor_Strange_in_the_Multiverse_of_Madness" TargetMode="External"/><Relationship Id="rId468" Type="http://schemas.openxmlformats.org/officeDocument/2006/relationships/hyperlink" Target="https://www.boxofficemojo.com/title/tt1397514/?ref_=bo_cso_table_119" TargetMode="External"/><Relationship Id="rId225" Type="http://schemas.openxmlformats.org/officeDocument/2006/relationships/hyperlink" Target="https://www.boxofficemojo.com/year/world/2022/?ref_=bo_cso_table_59" TargetMode="External"/><Relationship Id="rId467" Type="http://schemas.openxmlformats.org/officeDocument/2006/relationships/hyperlink" Target="https://en.wikipedia.org/wiki/Joker_(2019_film)" TargetMode="External"/><Relationship Id="rId1290" Type="http://schemas.openxmlformats.org/officeDocument/2006/relationships/hyperlink" Target="https://www.boxofficemojo.com/title/tt0117998/?ref_=bo_cso_table_32" TargetMode="External"/><Relationship Id="rId1291" Type="http://schemas.openxmlformats.org/officeDocument/2006/relationships/hyperlink" Target="https://www.boxofficemojo.com/year/world/1996/?ref_=bo_cso_table_32" TargetMode="External"/><Relationship Id="rId229" Type="http://schemas.openxmlformats.org/officeDocument/2006/relationships/hyperlink" Target="https://www.boxofficemojo.com/year/world/2019/?ref_=bo_cso_table_83" TargetMode="External"/><Relationship Id="rId1050" Type="http://schemas.openxmlformats.org/officeDocument/2006/relationships/hyperlink" Target="https://www.google.com/search?q=the+grinch+budget&amp;oq=the+grinch+budget&amp;aqs=chrome..69i57j0i512j0i22i30l4.1981j0j4&amp;sourceid=chrome&amp;ie=UTF-8" TargetMode="External"/><Relationship Id="rId1292" Type="http://schemas.openxmlformats.org/officeDocument/2006/relationships/hyperlink" Target="https://en.wikipedia.org/wiki/Twister_(1996_film)" TargetMode="External"/><Relationship Id="rId220" Type="http://schemas.openxmlformats.org/officeDocument/2006/relationships/hyperlink" Target="https://www.boxofficemojo.com/year/world/2012/?ref_=bo_cso_table_100" TargetMode="External"/><Relationship Id="rId462" Type="http://schemas.openxmlformats.org/officeDocument/2006/relationships/hyperlink" Target="https://www.boxofficemojo.com/title/tt6146586/?ref_=bo_cso_table_135" TargetMode="External"/><Relationship Id="rId1051" Type="http://schemas.openxmlformats.org/officeDocument/2006/relationships/hyperlink" Target="https://www.boxofficemojo.com/title/tt1119646/?ref_=bo_cso_table_56" TargetMode="External"/><Relationship Id="rId1293" Type="http://schemas.openxmlformats.org/officeDocument/2006/relationships/hyperlink" Target="https://www.boxofficemojo.com/title/tt1464335/?ref_=bo_cso_table_133" TargetMode="External"/><Relationship Id="rId461" Type="http://schemas.openxmlformats.org/officeDocument/2006/relationships/hyperlink" Target="https://en.wikipedia.org/wiki/Jaws_(film)" TargetMode="External"/><Relationship Id="rId1052" Type="http://schemas.openxmlformats.org/officeDocument/2006/relationships/hyperlink" Target="https://www.boxofficemojo.com/year/world/2009/?ref_=bo_cso_table_56" TargetMode="External"/><Relationship Id="rId1294" Type="http://schemas.openxmlformats.org/officeDocument/2006/relationships/hyperlink" Target="https://www.boxofficemojo.com/year/world/2022/?ref_=bo_cso_table_133" TargetMode="External"/><Relationship Id="rId460" Type="http://schemas.openxmlformats.org/officeDocument/2006/relationships/hyperlink" Target="https://www.boxofficemojo.com/title/tt0073195/?ref_=bo_cso_table_46" TargetMode="External"/><Relationship Id="rId1053" Type="http://schemas.openxmlformats.org/officeDocument/2006/relationships/hyperlink" Target="https://en.wikipedia.org/wiki/The_Hangover" TargetMode="External"/><Relationship Id="rId1295" Type="http://schemas.openxmlformats.org/officeDocument/2006/relationships/hyperlink" Target="https://en.wikipedia.org/wiki/Uncharted_(film)" TargetMode="External"/><Relationship Id="rId1054" Type="http://schemas.openxmlformats.org/officeDocument/2006/relationships/hyperlink" Target="https://www.boxofficemojo.com/title/tt1411697/?ref_=bo_cso_table_181" TargetMode="External"/><Relationship Id="rId1296" Type="http://schemas.openxmlformats.org/officeDocument/2006/relationships/hyperlink" Target="https://www.boxofficemojo.com/title/tt1049413/?ref_=bo_cso_table_124" TargetMode="External"/><Relationship Id="rId224" Type="http://schemas.openxmlformats.org/officeDocument/2006/relationships/hyperlink" Target="https://www.boxofficemojo.com/title/tt9419884/?ref_=bo_cso_table_59" TargetMode="External"/><Relationship Id="rId466" Type="http://schemas.openxmlformats.org/officeDocument/2006/relationships/hyperlink" Target="https://www.boxofficemojo.com/year/world/2019/?ref_=bo_cso_table_32" TargetMode="External"/><Relationship Id="rId1055" Type="http://schemas.openxmlformats.org/officeDocument/2006/relationships/hyperlink" Target="https://www.boxofficemojo.com/year/world/2011/?ref_=bo_cso_table_181" TargetMode="External"/><Relationship Id="rId1297" Type="http://schemas.openxmlformats.org/officeDocument/2006/relationships/hyperlink" Target="https://www.boxofficemojo.com/year/world/2009/?ref_=bo_cso_table_124" TargetMode="External"/><Relationship Id="rId223" Type="http://schemas.openxmlformats.org/officeDocument/2006/relationships/hyperlink" Target="https://www.boxofficemojo.com/year/world/2016/?ref_=bo_cso_table_142" TargetMode="External"/><Relationship Id="rId465" Type="http://schemas.openxmlformats.org/officeDocument/2006/relationships/hyperlink" Target="https://www.boxofficemojo.com/title/tt7286456/?ref_=bo_cso_table_32" TargetMode="External"/><Relationship Id="rId1056" Type="http://schemas.openxmlformats.org/officeDocument/2006/relationships/hyperlink" Target="https://en.wikipedia.org/wiki/The_Hangover_Part_II" TargetMode="External"/><Relationship Id="rId1298" Type="http://schemas.openxmlformats.org/officeDocument/2006/relationships/hyperlink" Target="https://www.the-numbers.com/movie/Up" TargetMode="External"/><Relationship Id="rId222" Type="http://schemas.openxmlformats.org/officeDocument/2006/relationships/hyperlink" Target="https://www.boxofficemojo.com/title/tt1211837/?ref_=bo_cso_table_142" TargetMode="External"/><Relationship Id="rId464" Type="http://schemas.openxmlformats.org/officeDocument/2006/relationships/hyperlink" Target="https://en.wikipedia.org/wiki/John_Wick:_Chapter_3_%E2%80%93_Parabellum" TargetMode="External"/><Relationship Id="rId1057" Type="http://schemas.openxmlformats.org/officeDocument/2006/relationships/hyperlink" Target="https://www.boxofficemojo.com/title/tt1951261/?ref_=bo_cso_table_194" TargetMode="External"/><Relationship Id="rId1299" Type="http://schemas.openxmlformats.org/officeDocument/2006/relationships/hyperlink" Target="https://www.boxofficemojo.com/movies/?id=untitledjordanpeele.htm" TargetMode="External"/><Relationship Id="rId221" Type="http://schemas.openxmlformats.org/officeDocument/2006/relationships/hyperlink" Target="https://www.the-numbers.com/movie/Downton-Abbey-(UK)-(2019)" TargetMode="External"/><Relationship Id="rId463" Type="http://schemas.openxmlformats.org/officeDocument/2006/relationships/hyperlink" Target="https://www.boxofficemojo.com/year/world/2019/?ref_=bo_cso_table_135" TargetMode="External"/><Relationship Id="rId1058" Type="http://schemas.openxmlformats.org/officeDocument/2006/relationships/hyperlink" Target="https://www.boxofficemojo.com/year/world/2013/?ref_=bo_cso_table_194" TargetMode="External"/><Relationship Id="rId1048" Type="http://schemas.openxmlformats.org/officeDocument/2006/relationships/hyperlink" Target="https://www.boxofficemojo.com/title/tt2709692/?ref_=bo_cso_table_24" TargetMode="External"/><Relationship Id="rId1049" Type="http://schemas.openxmlformats.org/officeDocument/2006/relationships/hyperlink" Target="https://www.boxofficemojo.com/year/world/2018/?ref_=bo_cso_table_24" TargetMode="External"/><Relationship Id="rId217" Type="http://schemas.openxmlformats.org/officeDocument/2006/relationships/hyperlink" Target="https://www.boxofficemojo.com/year/world/2000/?ref_=bo_cso_table_96" TargetMode="External"/><Relationship Id="rId459" Type="http://schemas.openxmlformats.org/officeDocument/2006/relationships/hyperlink" Target="https://en.wikipedia.org/wiki/Jason_Bourne_(film)" TargetMode="External"/><Relationship Id="rId216" Type="http://schemas.openxmlformats.org/officeDocument/2006/relationships/hyperlink" Target="https://www.boxofficemojo.com/title/tt0130623/?ref_=bo_cso_table_96" TargetMode="External"/><Relationship Id="rId458" Type="http://schemas.openxmlformats.org/officeDocument/2006/relationships/hyperlink" Target="https://www.boxofficemojo.com/year/world/2016/?ref_=bo_cso_table_109" TargetMode="External"/><Relationship Id="rId215" Type="http://schemas.openxmlformats.org/officeDocument/2006/relationships/hyperlink" Target="https://www.imdb.com/title/tt0112864/" TargetMode="External"/><Relationship Id="rId457" Type="http://schemas.openxmlformats.org/officeDocument/2006/relationships/hyperlink" Target="https://www.boxofficemojo.com/title/tt4196776/?ref_=bo_cso_table_109" TargetMode="External"/><Relationship Id="rId699" Type="http://schemas.openxmlformats.org/officeDocument/2006/relationships/hyperlink" Target="https://www.boxofficemojo.com/title/tt7131622/?ref_=bo_cso_table_163" TargetMode="External"/><Relationship Id="rId214" Type="http://schemas.openxmlformats.org/officeDocument/2006/relationships/hyperlink" Target="https://www.boxofficemojo.com/year/world/1995/?ref_=bo_cso_table_184" TargetMode="External"/><Relationship Id="rId456" Type="http://schemas.openxmlformats.org/officeDocument/2006/relationships/hyperlink" Target="https://en.wikipedia.org/wiki/It_Chapter_Two" TargetMode="External"/><Relationship Id="rId698" Type="http://schemas.openxmlformats.org/officeDocument/2006/relationships/hyperlink" Target="https://en.wikipedia.org/wiki/Ocean%27s_Twelve" TargetMode="External"/><Relationship Id="rId219" Type="http://schemas.openxmlformats.org/officeDocument/2006/relationships/hyperlink" Target="https://www.boxofficemojo.com/title/tt1853728/?ref_=bo_cso_table_100" TargetMode="External"/><Relationship Id="rId1280" Type="http://schemas.openxmlformats.org/officeDocument/2006/relationships/hyperlink" Target="https://www.boxofficemojo.com/title/tt0111503/?ref_=bo_cso_table_160" TargetMode="External"/><Relationship Id="rId218" Type="http://schemas.openxmlformats.org/officeDocument/2006/relationships/hyperlink" Target="https://en.wikipedia.org/wiki/Dinosaur_(2000_film)" TargetMode="External"/><Relationship Id="rId1281" Type="http://schemas.openxmlformats.org/officeDocument/2006/relationships/hyperlink" Target="https://www.boxofficemojo.com/year/world/1994/?ref_=bo_cso_table_160" TargetMode="External"/><Relationship Id="rId451" Type="http://schemas.openxmlformats.org/officeDocument/2006/relationships/hyperlink" Target="https://www.boxofficemojo.com/title/tt1396484/?ref_=bo_cso_table_134" TargetMode="External"/><Relationship Id="rId693" Type="http://schemas.openxmlformats.org/officeDocument/2006/relationships/hyperlink" Target="https://www.boxofficemojo.com/title/tt0496806/?ref_=bo_cso_table_169" TargetMode="External"/><Relationship Id="rId1040" Type="http://schemas.openxmlformats.org/officeDocument/2006/relationships/hyperlink" Target="https://www.boxofficemojo.com/year/world/2015/?ref_=bo_cso_table_128" TargetMode="External"/><Relationship Id="rId1282" Type="http://schemas.openxmlformats.org/officeDocument/2006/relationships/hyperlink" Target="https://en.wikipedia.org/wiki/True_Lies" TargetMode="External"/><Relationship Id="rId450" Type="http://schemas.openxmlformats.org/officeDocument/2006/relationships/hyperlink" Target="https://en.wikipedia.org/wiki/Iron_Man_3" TargetMode="External"/><Relationship Id="rId692" Type="http://schemas.openxmlformats.org/officeDocument/2006/relationships/hyperlink" Target="https://en.wikipedia.org/wiki/Ocean%27s_Eleven" TargetMode="External"/><Relationship Id="rId1041" Type="http://schemas.openxmlformats.org/officeDocument/2006/relationships/hyperlink" Target="https://en.wikipedia.org/wiki/The_Good_Dinosaur" TargetMode="External"/><Relationship Id="rId1283" Type="http://schemas.openxmlformats.org/officeDocument/2006/relationships/hyperlink" Target="https://www.the-numbers.com/movie/Truth-or-Dare-(2018)" TargetMode="External"/><Relationship Id="rId691" Type="http://schemas.openxmlformats.org/officeDocument/2006/relationships/hyperlink" Target="https://www.boxofficemojo.com/year/world/2001/?ref_=bo_cso_table_73" TargetMode="External"/><Relationship Id="rId1042" Type="http://schemas.openxmlformats.org/officeDocument/2006/relationships/hyperlink" Target="https://www.boxofficemojo.com/title/tt1343092/?ref_=bo_cso_table_82" TargetMode="External"/><Relationship Id="rId1284" Type="http://schemas.openxmlformats.org/officeDocument/2006/relationships/hyperlink" Target="https://www.boxofficemojo.com/title/tt1099212/?ref_=bo_cso_table_119" TargetMode="External"/><Relationship Id="rId690" Type="http://schemas.openxmlformats.org/officeDocument/2006/relationships/hyperlink" Target="https://www.boxofficemojo.com/title/tt0240772/?ref_=bo_cso_table_73" TargetMode="External"/><Relationship Id="rId1043" Type="http://schemas.openxmlformats.org/officeDocument/2006/relationships/hyperlink" Target="https://www.boxofficemojo.com/year/world/2013/?ref_=bo_cso_table_82" TargetMode="External"/><Relationship Id="rId1285" Type="http://schemas.openxmlformats.org/officeDocument/2006/relationships/hyperlink" Target="https://www.boxofficemojo.com/year/world/2008/?ref_=bo_cso_table_119" TargetMode="External"/><Relationship Id="rId213" Type="http://schemas.openxmlformats.org/officeDocument/2006/relationships/hyperlink" Target="https://www.boxofficemojo.com/title/tt0112864/?ref_=bo_cso_table_184" TargetMode="External"/><Relationship Id="rId455" Type="http://schemas.openxmlformats.org/officeDocument/2006/relationships/hyperlink" Target="https://www.boxofficemojo.com/year/world/2019/?ref_=bo_cso_table_52" TargetMode="External"/><Relationship Id="rId697" Type="http://schemas.openxmlformats.org/officeDocument/2006/relationships/hyperlink" Target="https://www.boxofficemojo.com/year/world/2004/?ref_=bo_cso_table_192" TargetMode="External"/><Relationship Id="rId1044" Type="http://schemas.openxmlformats.org/officeDocument/2006/relationships/hyperlink" Target="https://en.wikipedia.org/wiki/The_Great_Gatsby_(2013_film)" TargetMode="External"/><Relationship Id="rId1286" Type="http://schemas.openxmlformats.org/officeDocument/2006/relationships/hyperlink" Target="https://independent-magazine.org/2021/12/06/from-indie-to-blockbuster-the-evolution-of-the-twilight-saga/" TargetMode="External"/><Relationship Id="rId212" Type="http://schemas.openxmlformats.org/officeDocument/2006/relationships/hyperlink" Target="https://en.wikipedia.org/wiki/Die_Another_Day" TargetMode="External"/><Relationship Id="rId454" Type="http://schemas.openxmlformats.org/officeDocument/2006/relationships/hyperlink" Target="https://www.boxofficemojo.com/title/tt7349950/?ref_=bo_cso_table_52" TargetMode="External"/><Relationship Id="rId696" Type="http://schemas.openxmlformats.org/officeDocument/2006/relationships/hyperlink" Target="https://www.boxofficemojo.com/title/tt0349903/?ref_=bo_cso_table_192" TargetMode="External"/><Relationship Id="rId1045" Type="http://schemas.openxmlformats.org/officeDocument/2006/relationships/hyperlink" Target="https://www.boxofficemojo.com/title/tt1485796/?ref_=bo_cso_table_88" TargetMode="External"/><Relationship Id="rId1287" Type="http://schemas.openxmlformats.org/officeDocument/2006/relationships/hyperlink" Target="https://www.boxofficemojo.com/title/tt1259571/?ref_=bo_cso_table_130" TargetMode="External"/><Relationship Id="rId211" Type="http://schemas.openxmlformats.org/officeDocument/2006/relationships/hyperlink" Target="https://www.boxofficemojo.com/year/world/2002/?ref_=bo_cso_table_92" TargetMode="External"/><Relationship Id="rId453" Type="http://schemas.openxmlformats.org/officeDocument/2006/relationships/hyperlink" Target="https://en.wikipedia.org/wiki/It_(2017_film)" TargetMode="External"/><Relationship Id="rId695" Type="http://schemas.openxmlformats.org/officeDocument/2006/relationships/hyperlink" Target="https://www.imdb.com/title/tt0496806/" TargetMode="External"/><Relationship Id="rId1046" Type="http://schemas.openxmlformats.org/officeDocument/2006/relationships/hyperlink" Target="https://www.boxofficemojo.com/year/world/2017/?ref_=bo_cso_table_88" TargetMode="External"/><Relationship Id="rId1288" Type="http://schemas.openxmlformats.org/officeDocument/2006/relationships/hyperlink" Target="https://www.boxofficemojo.com/year/world/2009/?ref_=bo_cso_table_130" TargetMode="External"/><Relationship Id="rId210" Type="http://schemas.openxmlformats.org/officeDocument/2006/relationships/hyperlink" Target="https://www.boxofficemojo.com/title/tt0246460/?ref_=bo_cso_table_92" TargetMode="External"/><Relationship Id="rId452" Type="http://schemas.openxmlformats.org/officeDocument/2006/relationships/hyperlink" Target="https://www.boxofficemojo.com/year/world/2017/?ref_=bo_cso_table_134" TargetMode="External"/><Relationship Id="rId694" Type="http://schemas.openxmlformats.org/officeDocument/2006/relationships/hyperlink" Target="https://www.boxofficemojo.com/year/world/2007/?ref_=bo_cso_table_169" TargetMode="External"/><Relationship Id="rId1047" Type="http://schemas.openxmlformats.org/officeDocument/2006/relationships/hyperlink" Target="https://en.wikipedia.org/wiki/The_Greatest_Showman" TargetMode="External"/><Relationship Id="rId1289" Type="http://schemas.openxmlformats.org/officeDocument/2006/relationships/hyperlink" Target="https://en.wikipedia.org/wiki/The_Twilight_Saga:_New_Moon" TargetMode="External"/><Relationship Id="rId491" Type="http://schemas.openxmlformats.org/officeDocument/2006/relationships/hyperlink" Target="https://en.wikipedia.org/wiki/Jurassic_World:_Fallen_Kingdom" TargetMode="External"/><Relationship Id="rId490" Type="http://schemas.openxmlformats.org/officeDocument/2006/relationships/hyperlink" Target="https://www.boxofficemojo.com/year/world/2018/?ref_=bo_cso_table_17" TargetMode="External"/><Relationship Id="rId249" Type="http://schemas.openxmlformats.org/officeDocument/2006/relationships/hyperlink" Target="https://www.boxofficemojo.com/title/tt5433138/?ref_=bo_cso_table_126" TargetMode="External"/><Relationship Id="rId248" Type="http://schemas.openxmlformats.org/officeDocument/2006/relationships/hyperlink" Target="https://en.wikipedia.org/wiki/Eternals_(film)" TargetMode="External"/><Relationship Id="rId247" Type="http://schemas.openxmlformats.org/officeDocument/2006/relationships/hyperlink" Target="https://www.boxofficemojo.com/year/world/2021/?ref_=bo_cso_table_131" TargetMode="External"/><Relationship Id="rId489" Type="http://schemas.openxmlformats.org/officeDocument/2006/relationships/hyperlink" Target="https://www.boxofficemojo.com/title/tt4881806/?ref_=bo_cso_table_17" TargetMode="External"/><Relationship Id="rId1070" Type="http://schemas.openxmlformats.org/officeDocument/2006/relationships/hyperlink" Target="https://en.wikipedia.org/wiki/The_Hunchback_of_Notre_Dame_(1996_film)" TargetMode="External"/><Relationship Id="rId1071" Type="http://schemas.openxmlformats.org/officeDocument/2006/relationships/hyperlink" Target="https://www.boxofficemojo.com/title/tt1392170/?ref_=bo_cso_table_138" TargetMode="External"/><Relationship Id="rId1072" Type="http://schemas.openxmlformats.org/officeDocument/2006/relationships/hyperlink" Target="https://www.boxofficemojo.com/year/world/2012/?ref_=bo_cso_table_138" TargetMode="External"/><Relationship Id="rId242" Type="http://schemas.openxmlformats.org/officeDocument/2006/relationships/hyperlink" Target="https://en.wikipedia.org/wiki/The_Empire_Strikes_Back" TargetMode="External"/><Relationship Id="rId484" Type="http://schemas.openxmlformats.org/officeDocument/2006/relationships/hyperlink" Target="https://www.boxofficemojo.com/year/world/2015/?ref_=bo_cso_table_7" TargetMode="External"/><Relationship Id="rId1073" Type="http://schemas.openxmlformats.org/officeDocument/2006/relationships/hyperlink" Target="https://en.wikipedia.org/wiki/The_Hunger_Games_(film)" TargetMode="External"/><Relationship Id="rId241" Type="http://schemas.openxmlformats.org/officeDocument/2006/relationships/hyperlink" Target="https://www.boxofficemojo.com/year/world/1980/?ref_=bo_cso_table_8" TargetMode="External"/><Relationship Id="rId483" Type="http://schemas.openxmlformats.org/officeDocument/2006/relationships/hyperlink" Target="https://www.boxofficemojo.com/title/tt0369610/?ref_=bo_cso_table_7" TargetMode="External"/><Relationship Id="rId1074" Type="http://schemas.openxmlformats.org/officeDocument/2006/relationships/hyperlink" Target="https://www.boxofficemojo.com/title/tt1951264/?ref_=bo_cso_table_80" TargetMode="External"/><Relationship Id="rId240" Type="http://schemas.openxmlformats.org/officeDocument/2006/relationships/hyperlink" Target="https://www.boxofficemojo.com/title/tt0080684/?ref_=bo_cso_table_8" TargetMode="External"/><Relationship Id="rId482" Type="http://schemas.openxmlformats.org/officeDocument/2006/relationships/hyperlink" Target="https://en.wikipedia.org/wiki/Jurassic_Park_III" TargetMode="External"/><Relationship Id="rId1075" Type="http://schemas.openxmlformats.org/officeDocument/2006/relationships/hyperlink" Target="https://www.boxofficemojo.com/year/world/2013/?ref_=bo_cso_table_80" TargetMode="External"/><Relationship Id="rId481" Type="http://schemas.openxmlformats.org/officeDocument/2006/relationships/hyperlink" Target="https://www.boxofficemojo.com/year/world/2001/?ref_=bo_cso_table_181" TargetMode="External"/><Relationship Id="rId1076" Type="http://schemas.openxmlformats.org/officeDocument/2006/relationships/hyperlink" Target="https://www.boxofficemojo.com/title/tt0317705/?ref_=bo_cso_table_159" TargetMode="External"/><Relationship Id="rId246" Type="http://schemas.openxmlformats.org/officeDocument/2006/relationships/hyperlink" Target="https://www.boxofficemojo.com/title/tt9032400/?ref_=bo_cso_table_131" TargetMode="External"/><Relationship Id="rId488" Type="http://schemas.openxmlformats.org/officeDocument/2006/relationships/hyperlink" Target="https://www.google.com/search?q=jurassic+world+dominion+budget&amp;oq=jurassic+world+dominion+budget&amp;aqs=chrome..69i57j0i512l3j0i22i30l4j0i390l2.4375j0j4&amp;sourceid=chrome&amp;ie=UTF-8" TargetMode="External"/><Relationship Id="rId1077" Type="http://schemas.openxmlformats.org/officeDocument/2006/relationships/hyperlink" Target="https://www.boxofficemojo.com/year/world/2004/?ref_=bo_cso_table_159" TargetMode="External"/><Relationship Id="rId245" Type="http://schemas.openxmlformats.org/officeDocument/2006/relationships/hyperlink" Target="https://www.boxofficemojo.com/movies/?id=escaperoom.htm" TargetMode="External"/><Relationship Id="rId487" Type="http://schemas.openxmlformats.org/officeDocument/2006/relationships/hyperlink" Target="https://www.boxofficemojo.com/year/world/2022/?ref_=bo_cso_table_51" TargetMode="External"/><Relationship Id="rId1078" Type="http://schemas.openxmlformats.org/officeDocument/2006/relationships/hyperlink" Target="https://en.wikipedia.org/wiki/The_Incredibles" TargetMode="External"/><Relationship Id="rId244" Type="http://schemas.openxmlformats.org/officeDocument/2006/relationships/hyperlink" Target="https://www.boxofficemojo.com/year/world/2007/?ref_=bo_cso_table_113" TargetMode="External"/><Relationship Id="rId486" Type="http://schemas.openxmlformats.org/officeDocument/2006/relationships/hyperlink" Target="https://www.boxofficemojo.com/title/tt8041270/?ref_=bo_cso_table_51" TargetMode="External"/><Relationship Id="rId1079" Type="http://schemas.openxmlformats.org/officeDocument/2006/relationships/hyperlink" Target="https://www.boxofficemojo.com/title/tt3040964/?ref_=bo_cso_table_54" TargetMode="External"/><Relationship Id="rId243" Type="http://schemas.openxmlformats.org/officeDocument/2006/relationships/hyperlink" Target="https://www.boxofficemojo.com/title/tt0461770/?ref_=bo_cso_table_113" TargetMode="External"/><Relationship Id="rId485" Type="http://schemas.openxmlformats.org/officeDocument/2006/relationships/hyperlink" Target="https://www.google.com/search?q=jurassic+world+budget&amp;oq=jurassic+world+budget&amp;aqs=chrome..69i57j0i512l3j0i22i30l6.3116j1j4&amp;sourceid=chrome&amp;ie=UTF-8" TargetMode="External"/><Relationship Id="rId480" Type="http://schemas.openxmlformats.org/officeDocument/2006/relationships/hyperlink" Target="https://www.boxofficemojo.com/title/tt0163025/?ref_=bo_cso_table_181" TargetMode="External"/><Relationship Id="rId239" Type="http://schemas.openxmlformats.org/officeDocument/2006/relationships/hyperlink" Target="https://www.boxofficemojo.com/year/world/2014/?ref_=bo_cso_table_177" TargetMode="External"/><Relationship Id="rId238" Type="http://schemas.openxmlformats.org/officeDocument/2006/relationships/hyperlink" Target="https://www.boxofficemojo.com/title/tt1631867/?ref_=bo_cso_table_177" TargetMode="External"/><Relationship Id="rId237" Type="http://schemas.openxmlformats.org/officeDocument/2006/relationships/hyperlink" Target="https://en.wikipedia.org/wiki/E.T._the_Extra-Terrestrial" TargetMode="External"/><Relationship Id="rId479" Type="http://schemas.openxmlformats.org/officeDocument/2006/relationships/hyperlink" Target="https://en.wikipedia.org/wiki/Jurassic_Park_(film)" TargetMode="External"/><Relationship Id="rId236" Type="http://schemas.openxmlformats.org/officeDocument/2006/relationships/hyperlink" Target="https://www.boxofficemojo.com/year/world/1982/?ref_=bo_cso_table_98" TargetMode="External"/><Relationship Id="rId478" Type="http://schemas.openxmlformats.org/officeDocument/2006/relationships/hyperlink" Target="https://www.boxofficemojo.com/year/world/1993/?ref_=bo_cso_table_30" TargetMode="External"/><Relationship Id="rId1060" Type="http://schemas.openxmlformats.org/officeDocument/2006/relationships/hyperlink" Target="https://www.boxofficemojo.com/title/tt0903624/?ref_=bo_cso_table_49" TargetMode="External"/><Relationship Id="rId1061" Type="http://schemas.openxmlformats.org/officeDocument/2006/relationships/hyperlink" Target="https://www.boxofficemojo.com/year/world/2012/?ref_=bo_cso_table_49" TargetMode="External"/><Relationship Id="rId231" Type="http://schemas.openxmlformats.org/officeDocument/2006/relationships/hyperlink" Target="https://www.boxofficemojo.com/year/world/2021/?ref_=bo_cso_table_132" TargetMode="External"/><Relationship Id="rId473" Type="http://schemas.openxmlformats.org/officeDocument/2006/relationships/hyperlink" Target="https://en.wikipedia.org/wiki/Jumanji:_The_Next_Level" TargetMode="External"/><Relationship Id="rId1062" Type="http://schemas.openxmlformats.org/officeDocument/2006/relationships/hyperlink" Target="https://en.wikipedia.org/wiki/The_Hobbit:_An_Unexpected_Journey" TargetMode="External"/><Relationship Id="rId230" Type="http://schemas.openxmlformats.org/officeDocument/2006/relationships/hyperlink" Target="https://www.boxofficemojo.com/title/tt1160419/?ref_=bo_cso_table_132" TargetMode="External"/><Relationship Id="rId472" Type="http://schemas.openxmlformats.org/officeDocument/2006/relationships/hyperlink" Target="https://www.boxofficemojo.com/year/world/2019/?ref_=bo_cso_table_95" TargetMode="External"/><Relationship Id="rId1063" Type="http://schemas.openxmlformats.org/officeDocument/2006/relationships/hyperlink" Target="https://www.boxofficemojo.com/title/tt2310332/?ref_=bo_cso_table_56" TargetMode="External"/><Relationship Id="rId471" Type="http://schemas.openxmlformats.org/officeDocument/2006/relationships/hyperlink" Target="https://www.boxofficemojo.com/title/tt7975244/?ref_=bo_cso_table_95" TargetMode="External"/><Relationship Id="rId1064" Type="http://schemas.openxmlformats.org/officeDocument/2006/relationships/hyperlink" Target="https://www.boxofficemojo.com/year/world/2014/?ref_=bo_cso_table_56" TargetMode="External"/><Relationship Id="rId470" Type="http://schemas.openxmlformats.org/officeDocument/2006/relationships/hyperlink" Target="https://en.wikipedia.org/wiki/The_Curious_Case_of_Benjamin_Button_(film)" TargetMode="External"/><Relationship Id="rId1065" Type="http://schemas.openxmlformats.org/officeDocument/2006/relationships/hyperlink" Target="https://en.wikipedia.org/wiki/The_Hobbit:_The_Battle_of_the_Five_Armies" TargetMode="External"/><Relationship Id="rId235" Type="http://schemas.openxmlformats.org/officeDocument/2006/relationships/hyperlink" Target="https://www.boxofficemojo.com/title/tt0083866/?ref_=bo_cso_table_98" TargetMode="External"/><Relationship Id="rId477" Type="http://schemas.openxmlformats.org/officeDocument/2006/relationships/hyperlink" Target="https://www.boxofficemojo.com/title/tt0107290/?ref_=bo_cso_table_30" TargetMode="External"/><Relationship Id="rId1066" Type="http://schemas.openxmlformats.org/officeDocument/2006/relationships/hyperlink" Target="https://www.boxofficemojo.com/title/tt1170358/?ref_=bo_cso_table_58" TargetMode="External"/><Relationship Id="rId234" Type="http://schemas.openxmlformats.org/officeDocument/2006/relationships/hyperlink" Target="https://www.boxofficemojo.com/year/world/2017/?ref_=bo_cso_table_15" TargetMode="External"/><Relationship Id="rId476" Type="http://schemas.openxmlformats.org/officeDocument/2006/relationships/hyperlink" Target="https://www.imdb.com/title/tt2283362/" TargetMode="External"/><Relationship Id="rId1067" Type="http://schemas.openxmlformats.org/officeDocument/2006/relationships/hyperlink" Target="https://www.boxofficemojo.com/year/world/2013/?ref_=bo_cso_table_58" TargetMode="External"/><Relationship Id="rId233" Type="http://schemas.openxmlformats.org/officeDocument/2006/relationships/hyperlink" Target="https://www.boxofficemojo.com/title/tt5013056/?ref_=bo_cso_table_15" TargetMode="External"/><Relationship Id="rId475" Type="http://schemas.openxmlformats.org/officeDocument/2006/relationships/hyperlink" Target="https://www.boxofficemojo.com/year/world/2017/?ref_=bo_cso_table_55" TargetMode="External"/><Relationship Id="rId1068" Type="http://schemas.openxmlformats.org/officeDocument/2006/relationships/hyperlink" Target="https://www.boxofficemojo.com/title/tt0116583/?ref_=bo_cso_table_141" TargetMode="External"/><Relationship Id="rId232" Type="http://schemas.openxmlformats.org/officeDocument/2006/relationships/hyperlink" Target="https://en.wikipedia.org/wiki/Dune_(2021_film)" TargetMode="External"/><Relationship Id="rId474" Type="http://schemas.openxmlformats.org/officeDocument/2006/relationships/hyperlink" Target="https://www.boxofficemojo.com/title/tt2283362/?ref_=bo_cso_table_55" TargetMode="External"/><Relationship Id="rId1069" Type="http://schemas.openxmlformats.org/officeDocument/2006/relationships/hyperlink" Target="https://www.boxofficemojo.com/year/world/1996/?ref_=bo_cso_table_141" TargetMode="External"/><Relationship Id="rId1015" Type="http://schemas.openxmlformats.org/officeDocument/2006/relationships/hyperlink" Target="https://www.boxofficemojo.com/title/tt0458352/?ref_=bo_cso_table_139" TargetMode="External"/><Relationship Id="rId1257" Type="http://schemas.openxmlformats.org/officeDocument/2006/relationships/hyperlink" Target="https://www.boxofficemojo.com/year/world/2007/?ref_=bo_cso_table_132" TargetMode="External"/><Relationship Id="rId1016" Type="http://schemas.openxmlformats.org/officeDocument/2006/relationships/hyperlink" Target="https://www.boxofficemojo.com/year/world/2006/?ref_=bo_cso_table_139" TargetMode="External"/><Relationship Id="rId1258" Type="http://schemas.openxmlformats.org/officeDocument/2006/relationships/hyperlink" Target="https://en.wikipedia.org/wiki/Transformers_(film)" TargetMode="External"/><Relationship Id="rId1017" Type="http://schemas.openxmlformats.org/officeDocument/2006/relationships/hyperlink" Target="https://en.wikipedia.org/wiki/The_Devil_Wears_Prada_(film)" TargetMode="External"/><Relationship Id="rId1259" Type="http://schemas.openxmlformats.org/officeDocument/2006/relationships/hyperlink" Target="https://www.boxofficemojo.com/title/tt2109248/?ref_=bo_cso_table_33" TargetMode="External"/><Relationship Id="rId1018" Type="http://schemas.openxmlformats.org/officeDocument/2006/relationships/hyperlink" Target="https://www.boxofficemojo.com/title/tt0070047/?ref_=bo_cso_table_83" TargetMode="External"/><Relationship Id="rId1019" Type="http://schemas.openxmlformats.org/officeDocument/2006/relationships/hyperlink" Target="https://en.wikipedia.org/wiki/The_Exorcist" TargetMode="External"/><Relationship Id="rId426" Type="http://schemas.openxmlformats.org/officeDocument/2006/relationships/hyperlink" Target="https://www.boxofficemojo.com/title/tt0367882/?ref_=bo_cso_table_101" TargetMode="External"/><Relationship Id="rId668" Type="http://schemas.openxmlformats.org/officeDocument/2006/relationships/hyperlink" Target="https://www.imdb.com/title/tt0477347/" TargetMode="External"/><Relationship Id="rId425" Type="http://schemas.openxmlformats.org/officeDocument/2006/relationships/hyperlink" Target="https://en.wikipedia.org/wiki/Indiana_Jones_and_the_Last_Crusade" TargetMode="External"/><Relationship Id="rId667" Type="http://schemas.openxmlformats.org/officeDocument/2006/relationships/hyperlink" Target="https://www.boxofficemojo.com/year/world/2006/?ref_=bo_cso_table_187" TargetMode="External"/><Relationship Id="rId424" Type="http://schemas.openxmlformats.org/officeDocument/2006/relationships/hyperlink" Target="https://www.boxofficemojo.com/year/world/1989/?ref_=bo_cso_table_50" TargetMode="External"/><Relationship Id="rId666" Type="http://schemas.openxmlformats.org/officeDocument/2006/relationships/hyperlink" Target="https://www.boxofficemojo.com/title/tt0477347/?ref_=bo_cso_table_187" TargetMode="External"/><Relationship Id="rId423" Type="http://schemas.openxmlformats.org/officeDocument/2006/relationships/hyperlink" Target="https://www.boxofficemojo.com/title/tt0097576/?ref_=bo_cso_table_50" TargetMode="External"/><Relationship Id="rId665" Type="http://schemas.openxmlformats.org/officeDocument/2006/relationships/hyperlink" Target="https://en.wikipedia.org/wiki/National_Treasure:_Book_of_Secrets" TargetMode="External"/><Relationship Id="rId429" Type="http://schemas.openxmlformats.org/officeDocument/2006/relationships/hyperlink" Target="https://www.boxofficemojo.com/title/tt0087469/?ref_=bo_cso_table_125" TargetMode="External"/><Relationship Id="rId428" Type="http://schemas.openxmlformats.org/officeDocument/2006/relationships/hyperlink" Target="https://en.wikipedia.org/wiki/Indiana_Jones_and_the_Kingdom_of_the_Crystal_Skull" TargetMode="External"/><Relationship Id="rId427" Type="http://schemas.openxmlformats.org/officeDocument/2006/relationships/hyperlink" Target="https://www.boxofficemojo.com/year/world/2008/?ref_=bo_cso_table_101" TargetMode="External"/><Relationship Id="rId669" Type="http://schemas.openxmlformats.org/officeDocument/2006/relationships/hyperlink" Target="https://www.boxofficemojo.com/title/tt1078912/?ref_=bo_cso_table_112" TargetMode="External"/><Relationship Id="rId660" Type="http://schemas.openxmlformats.org/officeDocument/2006/relationships/hyperlink" Target="https://www.boxofficemojo.com/title/tt0368891/?ref_=bo_cso_table_102" TargetMode="External"/><Relationship Id="rId1250" Type="http://schemas.openxmlformats.org/officeDocument/2006/relationships/hyperlink" Target="https://www.boxofficemojo.com/title/tt0435761/?ref_=bo_cso_table_37" TargetMode="External"/><Relationship Id="rId1251" Type="http://schemas.openxmlformats.org/officeDocument/2006/relationships/hyperlink" Target="https://www.boxofficemojo.com/year/world/2010/?ref_=bo_cso_table_37" TargetMode="External"/><Relationship Id="rId1010" Type="http://schemas.openxmlformats.org/officeDocument/2006/relationships/hyperlink" Target="https://www.boxofficemojo.com/year/world/2012/?ref_=bo_cso_table_34" TargetMode="External"/><Relationship Id="rId1252" Type="http://schemas.openxmlformats.org/officeDocument/2006/relationships/hyperlink" Target="https://en.wikipedia.org/wiki/Toy_Story_3" TargetMode="External"/><Relationship Id="rId422" Type="http://schemas.openxmlformats.org/officeDocument/2006/relationships/hyperlink" Target="https://www.indiewire.com/2019/11/roland-emmerich-independence-day-resurgence-1202187244/" TargetMode="External"/><Relationship Id="rId664" Type="http://schemas.openxmlformats.org/officeDocument/2006/relationships/hyperlink" Target="https://www.boxofficemojo.com/year/world/2007/?ref_=bo_cso_table_67" TargetMode="External"/><Relationship Id="rId1011" Type="http://schemas.openxmlformats.org/officeDocument/2006/relationships/hyperlink" Target="https://en.wikipedia.org/wiki/The_Dark_Knight_Rises" TargetMode="External"/><Relationship Id="rId1253" Type="http://schemas.openxmlformats.org/officeDocument/2006/relationships/hyperlink" Target="https://www.boxofficemojo.com/title/tt1979376/?ref_=bo_cso_table_36" TargetMode="External"/><Relationship Id="rId421" Type="http://schemas.openxmlformats.org/officeDocument/2006/relationships/hyperlink" Target="https://www.boxofficemojo.com/year/world/2016/?ref_=bo_cso_table_143" TargetMode="External"/><Relationship Id="rId663" Type="http://schemas.openxmlformats.org/officeDocument/2006/relationships/hyperlink" Target="https://www.boxofficemojo.com/title/tt0465234/?ref_=bo_cso_table_67" TargetMode="External"/><Relationship Id="rId1012" Type="http://schemas.openxmlformats.org/officeDocument/2006/relationships/hyperlink" Target="https://www.boxofficemojo.com/title/tt0319262/?ref_=bo_cso_table_196" TargetMode="External"/><Relationship Id="rId1254" Type="http://schemas.openxmlformats.org/officeDocument/2006/relationships/hyperlink" Target="https://www.boxofficemojo.com/year/world/2019/?ref_=bo_cso_table_36" TargetMode="External"/><Relationship Id="rId420" Type="http://schemas.openxmlformats.org/officeDocument/2006/relationships/hyperlink" Target="https://www.boxofficemojo.com/title/tt1628841/?ref_=bo_cso_table_143" TargetMode="External"/><Relationship Id="rId662" Type="http://schemas.openxmlformats.org/officeDocument/2006/relationships/hyperlink" Target="https://en.wikipedia.org/wiki/National_Treasure_(film)" TargetMode="External"/><Relationship Id="rId1013" Type="http://schemas.openxmlformats.org/officeDocument/2006/relationships/hyperlink" Target="https://www.boxofficemojo.com/year/world/2004/?ref_=bo_cso_table_196" TargetMode="External"/><Relationship Id="rId1255" Type="http://schemas.openxmlformats.org/officeDocument/2006/relationships/hyperlink" Target="https://en.wikipedia.org/wiki/Toy_Story_4" TargetMode="External"/><Relationship Id="rId661" Type="http://schemas.openxmlformats.org/officeDocument/2006/relationships/hyperlink" Target="https://www.boxofficemojo.com/year/world/2004/?ref_=bo_cso_table_102" TargetMode="External"/><Relationship Id="rId1014" Type="http://schemas.openxmlformats.org/officeDocument/2006/relationships/hyperlink" Target="https://en.wikipedia.org/wiki/The_Day_After_Tomorrow" TargetMode="External"/><Relationship Id="rId1256" Type="http://schemas.openxmlformats.org/officeDocument/2006/relationships/hyperlink" Target="https://www.boxofficemojo.com/title/tt0418279/?ref_=bo_cso_table_132" TargetMode="External"/><Relationship Id="rId1004" Type="http://schemas.openxmlformats.org/officeDocument/2006/relationships/hyperlink" Target="https://www.boxofficemojo.com/year/world/2006/?ref_=bo_cso_table_113" TargetMode="External"/><Relationship Id="rId1246" Type="http://schemas.openxmlformats.org/officeDocument/2006/relationships/hyperlink" Target="https://en.wikipedia.org/wiki/Toy_Story" TargetMode="External"/><Relationship Id="rId1005" Type="http://schemas.openxmlformats.org/officeDocument/2006/relationships/hyperlink" Target="https://en.wikipedia.org/wiki/The_Da_Vinci_Code_(film)" TargetMode="External"/><Relationship Id="rId1247" Type="http://schemas.openxmlformats.org/officeDocument/2006/relationships/hyperlink" Target="https://www.boxofficemojo.com/title/tt0120363/?ref_=bo_cso_table_30" TargetMode="External"/><Relationship Id="rId1006" Type="http://schemas.openxmlformats.org/officeDocument/2006/relationships/hyperlink" Target="https://www.boxofficemojo.com/title/tt0468569/?ref_=bo_cso_table_50" TargetMode="External"/><Relationship Id="rId1248" Type="http://schemas.openxmlformats.org/officeDocument/2006/relationships/hyperlink" Target="https://www.boxofficemojo.com/year/world/1999/?ref_=bo_cso_table_30" TargetMode="External"/><Relationship Id="rId1007" Type="http://schemas.openxmlformats.org/officeDocument/2006/relationships/hyperlink" Target="https://www.boxofficemojo.com/year/world/2008/?ref_=bo_cso_table_50" TargetMode="External"/><Relationship Id="rId1249" Type="http://schemas.openxmlformats.org/officeDocument/2006/relationships/hyperlink" Target="https://en.wikipedia.org/wiki/Toy_Story_2" TargetMode="External"/><Relationship Id="rId1008" Type="http://schemas.openxmlformats.org/officeDocument/2006/relationships/hyperlink" Target="https://en.wikipedia.org/wiki/The_Dark_Knight" TargetMode="External"/><Relationship Id="rId1009" Type="http://schemas.openxmlformats.org/officeDocument/2006/relationships/hyperlink" Target="https://www.boxofficemojo.com/title/tt1345836/?ref_=bo_cso_table_34" TargetMode="External"/><Relationship Id="rId415" Type="http://schemas.openxmlformats.org/officeDocument/2006/relationships/hyperlink" Target="https://www.boxofficemojo.com/year/world/2018/?ref_=bo_cso_table_20" TargetMode="External"/><Relationship Id="rId657" Type="http://schemas.openxmlformats.org/officeDocument/2006/relationships/hyperlink" Target="https://www.boxofficemojo.com/title/tt0259446/?ref_=bo_cso_table_182" TargetMode="External"/><Relationship Id="rId899" Type="http://schemas.openxmlformats.org/officeDocument/2006/relationships/hyperlink" Target="https://en.wikipedia.org/wiki/Spider-Man:_Far_From_Home" TargetMode="External"/><Relationship Id="rId414" Type="http://schemas.openxmlformats.org/officeDocument/2006/relationships/hyperlink" Target="https://www.boxofficemojo.com/title/tt3606756/?ref_=bo_cso_table_20" TargetMode="External"/><Relationship Id="rId656" Type="http://schemas.openxmlformats.org/officeDocument/2006/relationships/hyperlink" Target="https://en.wikipedia.org/wiki/Murder_on_the_Orient_Express_(2017_film)" TargetMode="External"/><Relationship Id="rId898" Type="http://schemas.openxmlformats.org/officeDocument/2006/relationships/hyperlink" Target="https://www.boxofficemojo.com/year/world/2019/?ref_=bo_cso_table_27" TargetMode="External"/><Relationship Id="rId413" Type="http://schemas.openxmlformats.org/officeDocument/2006/relationships/hyperlink" Target="https://www.google.com/search?q=inception+budget&amp;oq=inception+budget&amp;aqs=chrome..69i57j0i512l3j0i22i30j0i15i22i30j0i22i30l2j0i390l2.1869j1j4&amp;sourceid=chrome&amp;ie=UTF-8" TargetMode="External"/><Relationship Id="rId655" Type="http://schemas.openxmlformats.org/officeDocument/2006/relationships/hyperlink" Target="https://www.boxofficemojo.com/year/world/2017/?ref_=bo_cso_table_86" TargetMode="External"/><Relationship Id="rId897" Type="http://schemas.openxmlformats.org/officeDocument/2006/relationships/hyperlink" Target="https://www.boxofficemojo.com/title/tt6320628/?ref_=bo_cso_table_27" TargetMode="External"/><Relationship Id="rId412" Type="http://schemas.openxmlformats.org/officeDocument/2006/relationships/hyperlink" Target="https://www.boxofficemojo.com/year/world/2010/?ref_=bo_cso_table_86" TargetMode="External"/><Relationship Id="rId654" Type="http://schemas.openxmlformats.org/officeDocument/2006/relationships/hyperlink" Target="https://www.boxofficemojo.com/title/tt3402236/?ref_=bo_cso_table_86" TargetMode="External"/><Relationship Id="rId896" Type="http://schemas.openxmlformats.org/officeDocument/2006/relationships/hyperlink" Target="https://en.wikipedia.org/wiki/Spider-Man_3" TargetMode="External"/><Relationship Id="rId419" Type="http://schemas.openxmlformats.org/officeDocument/2006/relationships/hyperlink" Target="https://en.wikipedia.org/wiki/Independence_Day_(1996_film)" TargetMode="External"/><Relationship Id="rId418" Type="http://schemas.openxmlformats.org/officeDocument/2006/relationships/hyperlink" Target="https://www.boxofficemojo.com/year/world/1996/?ref_=bo_cso_table_91" TargetMode="External"/><Relationship Id="rId417" Type="http://schemas.openxmlformats.org/officeDocument/2006/relationships/hyperlink" Target="https://www.boxofficemojo.com/title/tt0116629/?ref_=bo_cso_table_91" TargetMode="External"/><Relationship Id="rId659" Type="http://schemas.openxmlformats.org/officeDocument/2006/relationships/hyperlink" Target="https://en.wikipedia.org/wiki/My_Big_Fat_Greek_Wedding" TargetMode="External"/><Relationship Id="rId416" Type="http://schemas.openxmlformats.org/officeDocument/2006/relationships/hyperlink" Target="https://en.wikipedia.org/wiki/Incredibles_2" TargetMode="External"/><Relationship Id="rId658" Type="http://schemas.openxmlformats.org/officeDocument/2006/relationships/hyperlink" Target="https://www.boxofficemojo.com/year/world/2002/?ref_=bo_cso_table_182" TargetMode="External"/><Relationship Id="rId891" Type="http://schemas.openxmlformats.org/officeDocument/2006/relationships/hyperlink" Target="https://www.boxofficemojo.com/title/tt0316654/?ref_=bo_cso_table_102" TargetMode="External"/><Relationship Id="rId890" Type="http://schemas.openxmlformats.org/officeDocument/2006/relationships/hyperlink" Target="https://en.wikipedia.org/wiki/Spider-Man_(2002_film)" TargetMode="External"/><Relationship Id="rId1240" Type="http://schemas.openxmlformats.org/officeDocument/2006/relationships/hyperlink" Target="https://www.google.com/search?q=top+gun+budget&amp;oq=top+gun+budget&amp;aqs=chrome..69i57j0i512l5j0i22i30l4.2621j0j9&amp;sourceid=chrome&amp;ie=UTF-8" TargetMode="External"/><Relationship Id="rId1241" Type="http://schemas.openxmlformats.org/officeDocument/2006/relationships/hyperlink" Target="https://www.boxofficemojo.com/title/tt1745960/?ref_=bo_cso_table_11" TargetMode="External"/><Relationship Id="rId411" Type="http://schemas.openxmlformats.org/officeDocument/2006/relationships/hyperlink" Target="https://www.boxofficemojo.com/title/tt1375666/?ref_=bo_cso_table_86" TargetMode="External"/><Relationship Id="rId653" Type="http://schemas.openxmlformats.org/officeDocument/2006/relationships/hyperlink" Target="https://en.wikipedia.org/wiki/Mrs._Doubtfire" TargetMode="External"/><Relationship Id="rId895" Type="http://schemas.openxmlformats.org/officeDocument/2006/relationships/hyperlink" Target="https://www.boxofficemojo.com/year/world/2007/?ref_=bo_cso_table_71" TargetMode="External"/><Relationship Id="rId1000" Type="http://schemas.openxmlformats.org/officeDocument/2006/relationships/hyperlink" Target="https://www.boxofficemojo.com/year/world/2008/?ref_=bo_cso_table_118" TargetMode="External"/><Relationship Id="rId1242" Type="http://schemas.openxmlformats.org/officeDocument/2006/relationships/hyperlink" Target="https://www.boxofficemojo.com/year/world/2022/?ref_=bo_cso_table_11" TargetMode="External"/><Relationship Id="rId410" Type="http://schemas.openxmlformats.org/officeDocument/2006/relationships/hyperlink" Target="https://en.wikipedia.org/wiki/Ice_Age:_The_Meltdown" TargetMode="External"/><Relationship Id="rId652" Type="http://schemas.openxmlformats.org/officeDocument/2006/relationships/hyperlink" Target="https://www.boxofficemojo.com/year/world/1993/?ref_=bo_cso_table_84" TargetMode="External"/><Relationship Id="rId894" Type="http://schemas.openxmlformats.org/officeDocument/2006/relationships/hyperlink" Target="https://www.boxofficemojo.com/title/tt0413300/?ref_=bo_cso_table_71" TargetMode="External"/><Relationship Id="rId1001" Type="http://schemas.openxmlformats.org/officeDocument/2006/relationships/hyperlink" Target="https://en.wikipedia.org/wiki/The_Curious_Case_of_Benjamin_Button_(film)" TargetMode="External"/><Relationship Id="rId1243" Type="http://schemas.openxmlformats.org/officeDocument/2006/relationships/hyperlink" Target="https://www.imdb.com/title/tt1745960/" TargetMode="External"/><Relationship Id="rId651" Type="http://schemas.openxmlformats.org/officeDocument/2006/relationships/hyperlink" Target="https://www.boxofficemojo.com/title/tt0107614/?ref_=bo_cso_table_84" TargetMode="External"/><Relationship Id="rId893" Type="http://schemas.openxmlformats.org/officeDocument/2006/relationships/hyperlink" Target="https://en.wikipedia.org/wiki/Spider-Man_2" TargetMode="External"/><Relationship Id="rId1002" Type="http://schemas.openxmlformats.org/officeDocument/2006/relationships/hyperlink" Target="https://www.the-numbers.com/movie/Curse-of-La-Llorona-The-(2019)" TargetMode="External"/><Relationship Id="rId1244" Type="http://schemas.openxmlformats.org/officeDocument/2006/relationships/hyperlink" Target="https://www.boxofficemojo.com/title/tt0114709/?ref_=bo_cso_table_138" TargetMode="External"/><Relationship Id="rId650" Type="http://schemas.openxmlformats.org/officeDocument/2006/relationships/hyperlink" Target="https://en.wikipedia.org/wiki/Mr._%26_Mrs._Smith_(2005_film)" TargetMode="External"/><Relationship Id="rId892" Type="http://schemas.openxmlformats.org/officeDocument/2006/relationships/hyperlink" Target="https://www.boxofficemojo.com/year/world/2004/?ref_=bo_cso_table_102" TargetMode="External"/><Relationship Id="rId1003" Type="http://schemas.openxmlformats.org/officeDocument/2006/relationships/hyperlink" Target="https://www.boxofficemojo.com/title/tt0382625/?ref_=bo_cso_table_113" TargetMode="External"/><Relationship Id="rId1245" Type="http://schemas.openxmlformats.org/officeDocument/2006/relationships/hyperlink" Target="https://www.boxofficemojo.com/year/world/1995/?ref_=bo_cso_table_138" TargetMode="External"/><Relationship Id="rId1037" Type="http://schemas.openxmlformats.org/officeDocument/2006/relationships/hyperlink" Target="https://www.boxofficemojo.com/year/world/2007/?ref_=bo_cso_table_172" TargetMode="External"/><Relationship Id="rId1279" Type="http://schemas.openxmlformats.org/officeDocument/2006/relationships/hyperlink" Target="https://en.wikipedia.org/wiki/Troy_(film)" TargetMode="External"/><Relationship Id="rId1038" Type="http://schemas.openxmlformats.org/officeDocument/2006/relationships/hyperlink" Target="https://en.wikipedia.org/wiki/The_Golden_Compass_(film)" TargetMode="External"/><Relationship Id="rId1039" Type="http://schemas.openxmlformats.org/officeDocument/2006/relationships/hyperlink" Target="https://www.boxofficemojo.com/title/tt1979388/?ref_=bo_cso_table_128" TargetMode="External"/><Relationship Id="rId206" Type="http://schemas.openxmlformats.org/officeDocument/2006/relationships/hyperlink" Target="https://www.boxofficemojo.com/title/tt1690953/?ref_=bo_cso_table_53" TargetMode="External"/><Relationship Id="rId448" Type="http://schemas.openxmlformats.org/officeDocument/2006/relationships/hyperlink" Target="https://www.boxofficemojo.com/title/tt1300854/?ref_=bo_cso_table_22" TargetMode="External"/><Relationship Id="rId205" Type="http://schemas.openxmlformats.org/officeDocument/2006/relationships/hyperlink" Target="https://www.boxofficemojo.com/year/world/2010/?ref_=bo_cso_table_3" TargetMode="External"/><Relationship Id="rId447" Type="http://schemas.openxmlformats.org/officeDocument/2006/relationships/hyperlink" Target="https://en.wikipedia.org/wiki/Iron_Man_2" TargetMode="External"/><Relationship Id="rId689" Type="http://schemas.openxmlformats.org/officeDocument/2006/relationships/hyperlink" Target="https://en.wikipedia.org/wiki/Now_You_See_Me_2" TargetMode="External"/><Relationship Id="rId204" Type="http://schemas.openxmlformats.org/officeDocument/2006/relationships/hyperlink" Target="https://www.boxofficemojo.com/title/tt1323594/?ref_=bo_cso_table_3" TargetMode="External"/><Relationship Id="rId446" Type="http://schemas.openxmlformats.org/officeDocument/2006/relationships/hyperlink" Target="https://www.boxofficemojo.com/year/world/2010/?ref_=bo_cso_table_164" TargetMode="External"/><Relationship Id="rId688" Type="http://schemas.openxmlformats.org/officeDocument/2006/relationships/hyperlink" Target="https://www.boxofficemojo.com/year/world/2016/?ref_=bo_cso_table_122" TargetMode="External"/><Relationship Id="rId203" Type="http://schemas.openxmlformats.org/officeDocument/2006/relationships/hyperlink" Target="https://en.wikipedia.org/wiki/Deep_Impact_(film)" TargetMode="External"/><Relationship Id="rId445" Type="http://schemas.openxmlformats.org/officeDocument/2006/relationships/hyperlink" Target="https://www.boxofficemojo.com/title/tt1228705/?ref_=bo_cso_table_164" TargetMode="External"/><Relationship Id="rId687" Type="http://schemas.openxmlformats.org/officeDocument/2006/relationships/hyperlink" Target="https://www.boxofficemojo.com/title/tt3110958/?ref_=bo_cso_table_122" TargetMode="External"/><Relationship Id="rId209" Type="http://schemas.openxmlformats.org/officeDocument/2006/relationships/hyperlink" Target="https://www.boxofficemojo.com/year/world/2017/?ref_=bo_cso_table_44" TargetMode="External"/><Relationship Id="rId208" Type="http://schemas.openxmlformats.org/officeDocument/2006/relationships/hyperlink" Target="https://www.boxofficemojo.com/title/tt3469046/?ref_=bo_cso_table_44" TargetMode="External"/><Relationship Id="rId207" Type="http://schemas.openxmlformats.org/officeDocument/2006/relationships/hyperlink" Target="https://www.boxofficemojo.com/year/world/2013/?ref_=bo_cso_table_53" TargetMode="External"/><Relationship Id="rId449" Type="http://schemas.openxmlformats.org/officeDocument/2006/relationships/hyperlink" Target="https://www.boxofficemojo.com/year/world/2013/?ref_=bo_cso_table_22" TargetMode="External"/><Relationship Id="rId1270" Type="http://schemas.openxmlformats.org/officeDocument/2006/relationships/hyperlink" Target="https://www.imdb.com/title/tt3371366/" TargetMode="External"/><Relationship Id="rId440" Type="http://schemas.openxmlformats.org/officeDocument/2006/relationships/hyperlink" Target="https://www.boxofficemojo.com/year/world/2014/?ref_=bo_cso_table_108" TargetMode="External"/><Relationship Id="rId682" Type="http://schemas.openxmlformats.org/officeDocument/2006/relationships/hyperlink" Target="https://www.boxofficemojo.com/year/world/1999/?ref_=bo_cso_table_189" TargetMode="External"/><Relationship Id="rId1271" Type="http://schemas.openxmlformats.org/officeDocument/2006/relationships/hyperlink" Target="https://www.boxofficemojo.com/title/tt1679335/?ref_=bo_cso_table_104" TargetMode="External"/><Relationship Id="rId681" Type="http://schemas.openxmlformats.org/officeDocument/2006/relationships/hyperlink" Target="https://www.boxofficemojo.com/title/tt0125439/?ref_=bo_cso_table_189" TargetMode="External"/><Relationship Id="rId1030" Type="http://schemas.openxmlformats.org/officeDocument/2006/relationships/hyperlink" Target="https://www.boxofficemojo.com/title/tt2488496/?ref_=bo_cso_table_4" TargetMode="External"/><Relationship Id="rId1272" Type="http://schemas.openxmlformats.org/officeDocument/2006/relationships/hyperlink" Target="https://www.boxofficemojo.com/year/world/2016/?ref_=bo_cso_table_104" TargetMode="External"/><Relationship Id="rId680" Type="http://schemas.openxmlformats.org/officeDocument/2006/relationships/hyperlink" Target="https://www.csmonitor.com/USA/Society/2014/0331/Noah-not-all-believers-hate-big-budget-biblical-blockbuster" TargetMode="External"/><Relationship Id="rId1031" Type="http://schemas.openxmlformats.org/officeDocument/2006/relationships/hyperlink" Target="https://www.boxofficemojo.com/year/world/2015/?ref_=bo_cso_table_4" TargetMode="External"/><Relationship Id="rId1273" Type="http://schemas.openxmlformats.org/officeDocument/2006/relationships/hyperlink" Target="https://en.wikipedia.org/wiki/Trolls_(film)" TargetMode="External"/><Relationship Id="rId1032" Type="http://schemas.openxmlformats.org/officeDocument/2006/relationships/hyperlink" Target="https://en.wikipedia.org/wiki/Star_Wars:_The_Force_Awakens" TargetMode="External"/><Relationship Id="rId1274" Type="http://schemas.openxmlformats.org/officeDocument/2006/relationships/hyperlink" Target="https://www.boxofficemojo.com/title/tt1104001/?ref_=bo_cso_table_134" TargetMode="External"/><Relationship Id="rId202" Type="http://schemas.openxmlformats.org/officeDocument/2006/relationships/hyperlink" Target="https://www.boxofficemojo.com/year/world/1998/?ref_=bo_cso_table_98" TargetMode="External"/><Relationship Id="rId444" Type="http://schemas.openxmlformats.org/officeDocument/2006/relationships/hyperlink" Target="https://en.wikipedia.org/wiki/Iron_Man_(2008_film)" TargetMode="External"/><Relationship Id="rId686" Type="http://schemas.openxmlformats.org/officeDocument/2006/relationships/hyperlink" Target="https://en.wikipedia.org/wiki/Now_You_See_Me_(film)" TargetMode="External"/><Relationship Id="rId1033" Type="http://schemas.openxmlformats.org/officeDocument/2006/relationships/hyperlink" Target="https://www.boxofficemojo.com/title/tt0106977/?ref_=bo_cso_table_180" TargetMode="External"/><Relationship Id="rId1275" Type="http://schemas.openxmlformats.org/officeDocument/2006/relationships/hyperlink" Target="https://www.boxofficemojo.com/year/world/2010/?ref_=bo_cso_table_134" TargetMode="External"/><Relationship Id="rId201" Type="http://schemas.openxmlformats.org/officeDocument/2006/relationships/hyperlink" Target="https://www.boxofficemojo.com/title/tt0120647/?ref_=bo_cso_table_98" TargetMode="External"/><Relationship Id="rId443" Type="http://schemas.openxmlformats.org/officeDocument/2006/relationships/hyperlink" Target="https://www.boxofficemojo.com/year/world/2008/?ref_=bo_cso_table_182" TargetMode="External"/><Relationship Id="rId685" Type="http://schemas.openxmlformats.org/officeDocument/2006/relationships/hyperlink" Target="https://www.boxofficemojo.com/year/world/2013/?ref_=bo_cso_table_91" TargetMode="External"/><Relationship Id="rId1034" Type="http://schemas.openxmlformats.org/officeDocument/2006/relationships/hyperlink" Target="https://www.boxofficemojo.com/year/world/1993/?ref_=bo_cso_table_180" TargetMode="External"/><Relationship Id="rId1276" Type="http://schemas.openxmlformats.org/officeDocument/2006/relationships/hyperlink" Target="https://en.wikipedia.org/wiki/Tron:_Legacy" TargetMode="External"/><Relationship Id="rId200" Type="http://schemas.openxmlformats.org/officeDocument/2006/relationships/hyperlink" Target="https://www.boxofficemojo.com/year/world/2018/?ref_=bo_cso_table_104" TargetMode="External"/><Relationship Id="rId442" Type="http://schemas.openxmlformats.org/officeDocument/2006/relationships/hyperlink" Target="https://www.boxofficemojo.com/title/tt0371746/?ref_=bo_cso_table_182" TargetMode="External"/><Relationship Id="rId684" Type="http://schemas.openxmlformats.org/officeDocument/2006/relationships/hyperlink" Target="https://www.boxofficemojo.com/title/tt1670345/?ref_=bo_cso_table_91" TargetMode="External"/><Relationship Id="rId1035" Type="http://schemas.openxmlformats.org/officeDocument/2006/relationships/hyperlink" Target="https://en.wikipedia.org/wiki/The_Fugitive_(1993_film)" TargetMode="External"/><Relationship Id="rId1277" Type="http://schemas.openxmlformats.org/officeDocument/2006/relationships/hyperlink" Target="https://www.boxofficemojo.com/title/tt0332452/?ref_=bo_cso_table_29" TargetMode="External"/><Relationship Id="rId441" Type="http://schemas.openxmlformats.org/officeDocument/2006/relationships/hyperlink" Target="https://en.wikipedia.org/wiki/Interstellar_(film)" TargetMode="External"/><Relationship Id="rId683" Type="http://schemas.openxmlformats.org/officeDocument/2006/relationships/hyperlink" Target="https://en.wikipedia.org/wiki/Notting_Hill_(film)" TargetMode="External"/><Relationship Id="rId1036" Type="http://schemas.openxmlformats.org/officeDocument/2006/relationships/hyperlink" Target="https://www.boxofficemojo.com/title/tt0385752/?ref_=bo_cso_table_172" TargetMode="External"/><Relationship Id="rId1278" Type="http://schemas.openxmlformats.org/officeDocument/2006/relationships/hyperlink" Target="https://www.boxofficemojo.com/year/world/2004/?ref_=bo_cso_table_29" TargetMode="External"/><Relationship Id="rId1026" Type="http://schemas.openxmlformats.org/officeDocument/2006/relationships/hyperlink" Target="https://www.the-numbers.com/movie/First-Purge-The" TargetMode="External"/><Relationship Id="rId1268" Type="http://schemas.openxmlformats.org/officeDocument/2006/relationships/hyperlink" Target="https://www.boxofficemojo.com/title/tt3371366/?ref_=bo_cso_table_174" TargetMode="External"/><Relationship Id="rId1027" Type="http://schemas.openxmlformats.org/officeDocument/2006/relationships/hyperlink" Target="https://www.boxofficemojo.com/title/tt0109813/?ref_=bo_cso_table_111" TargetMode="External"/><Relationship Id="rId1269" Type="http://schemas.openxmlformats.org/officeDocument/2006/relationships/hyperlink" Target="https://www.boxofficemojo.com/year/world/2017/?ref_=bo_cso_table_174" TargetMode="External"/><Relationship Id="rId1028" Type="http://schemas.openxmlformats.org/officeDocument/2006/relationships/hyperlink" Target="https://www.boxofficemojo.com/year/world/1994/?ref_=bo_cso_table_111" TargetMode="External"/><Relationship Id="rId1029" Type="http://schemas.openxmlformats.org/officeDocument/2006/relationships/hyperlink" Target="https://en.wikipedia.org/wiki/The_Flintstones_(film)" TargetMode="External"/><Relationship Id="rId437" Type="http://schemas.openxmlformats.org/officeDocument/2006/relationships/hyperlink" Target="https://en.wikipedia.org/wiki/Inside_Out_(2015_film)" TargetMode="External"/><Relationship Id="rId679" Type="http://schemas.openxmlformats.org/officeDocument/2006/relationships/hyperlink" Target="https://www.boxofficemojo.com/year/world/2014/?ref_=bo_cso_table_198" TargetMode="External"/><Relationship Id="rId436" Type="http://schemas.openxmlformats.org/officeDocument/2006/relationships/hyperlink" Target="https://www.boxofficemojo.com/year/world/2015/?ref_=bo_cso_table_82" TargetMode="External"/><Relationship Id="rId678" Type="http://schemas.openxmlformats.org/officeDocument/2006/relationships/hyperlink" Target="https://www.boxofficemojo.com/title/tt1959490/?ref_=bo_cso_table_198" TargetMode="External"/><Relationship Id="rId435" Type="http://schemas.openxmlformats.org/officeDocument/2006/relationships/hyperlink" Target="https://www.boxofficemojo.com/title/tt2096673/?ref_=bo_cso_table_82" TargetMode="External"/><Relationship Id="rId677" Type="http://schemas.openxmlformats.org/officeDocument/2006/relationships/hyperlink" Target="https://variety.com/2021/film/news/no-time-to-die-highest-grossing-movie-losing-money-blockbusters-1235111919/" TargetMode="External"/><Relationship Id="rId434" Type="http://schemas.openxmlformats.org/officeDocument/2006/relationships/hyperlink" Target="https://en.wikipedia.org/wiki/Inglourious_Basterds" TargetMode="External"/><Relationship Id="rId676" Type="http://schemas.openxmlformats.org/officeDocument/2006/relationships/hyperlink" Target="https://www.boxofficemojo.com/year/world/2021/?ref_=bo_cso_table_107" TargetMode="External"/><Relationship Id="rId439" Type="http://schemas.openxmlformats.org/officeDocument/2006/relationships/hyperlink" Target="https://www.boxofficemojo.com/title/tt0816692/?ref_=bo_cso_table_108" TargetMode="External"/><Relationship Id="rId438" Type="http://schemas.openxmlformats.org/officeDocument/2006/relationships/hyperlink" Target="https://www.the-numbers.com/movie/Insidious-The-Last-Key" TargetMode="External"/><Relationship Id="rId671" Type="http://schemas.openxmlformats.org/officeDocument/2006/relationships/hyperlink" Target="https://en.wikipedia.org/wiki/Night_at_the_Museum:_Battle_of_the_Smithsonian" TargetMode="External"/><Relationship Id="rId1260" Type="http://schemas.openxmlformats.org/officeDocument/2006/relationships/hyperlink" Target="https://www.boxofficemojo.com/year/world/2014/?ref_=bo_cso_table_33" TargetMode="External"/><Relationship Id="rId670" Type="http://schemas.openxmlformats.org/officeDocument/2006/relationships/hyperlink" Target="https://www.boxofficemojo.com/year/world/2009/?ref_=bo_cso_table_112" TargetMode="External"/><Relationship Id="rId1261" Type="http://schemas.openxmlformats.org/officeDocument/2006/relationships/hyperlink" Target="https://en.wikipedia.org/wiki/Transformers:_Age_of_Extinction" TargetMode="External"/><Relationship Id="rId1020" Type="http://schemas.openxmlformats.org/officeDocument/2006/relationships/hyperlink" Target="https://www.boxofficemojo.com/title/tt1764651/?ref_=bo_cso_table_161" TargetMode="External"/><Relationship Id="rId1262" Type="http://schemas.openxmlformats.org/officeDocument/2006/relationships/hyperlink" Target="https://www.boxofficemojo.com/title/tt1399103/?ref_=bo_cso_table_29" TargetMode="External"/><Relationship Id="rId1021" Type="http://schemas.openxmlformats.org/officeDocument/2006/relationships/hyperlink" Target="https://www.boxofficemojo.com/year/world/2012/?ref_=bo_cso_table_161" TargetMode="External"/><Relationship Id="rId1263" Type="http://schemas.openxmlformats.org/officeDocument/2006/relationships/hyperlink" Target="https://www.boxofficemojo.com/year/world/2011/?ref_=bo_cso_table_29" TargetMode="External"/><Relationship Id="rId433" Type="http://schemas.openxmlformats.org/officeDocument/2006/relationships/hyperlink" Target="https://www.boxofficemojo.com/year/world/2009/?ref_=bo_cso_table_150" TargetMode="External"/><Relationship Id="rId675" Type="http://schemas.openxmlformats.org/officeDocument/2006/relationships/hyperlink" Target="https://www.boxofficemojo.com/title/tt2382320/?ref_=bo_cso_table_107" TargetMode="External"/><Relationship Id="rId1022" Type="http://schemas.openxmlformats.org/officeDocument/2006/relationships/hyperlink" Target="https://en.wikipedia.org/wiki/The_Expendables_2" TargetMode="External"/><Relationship Id="rId1264" Type="http://schemas.openxmlformats.org/officeDocument/2006/relationships/hyperlink" Target="https://en.wikipedia.org/wiki/Captain_Marvel_(film)" TargetMode="External"/><Relationship Id="rId432" Type="http://schemas.openxmlformats.org/officeDocument/2006/relationships/hyperlink" Target="https://www.boxofficemojo.com/title/tt0361748/?ref_=bo_cso_table_150" TargetMode="External"/><Relationship Id="rId674" Type="http://schemas.openxmlformats.org/officeDocument/2006/relationships/hyperlink" Target="https://en.wikipedia.org/wiki/Night_at_the_Museum:_Secret_of_the_Tomb" TargetMode="External"/><Relationship Id="rId1023" Type="http://schemas.openxmlformats.org/officeDocument/2006/relationships/hyperlink" Target="https://www.boxofficemojo.com/title/tt4630562/?ref_=bo_cso_table_21" TargetMode="External"/><Relationship Id="rId1265" Type="http://schemas.openxmlformats.org/officeDocument/2006/relationships/hyperlink" Target="https://www.boxofficemojo.com/title/tt1055369/?ref_=bo_cso_table_87" TargetMode="External"/><Relationship Id="rId431" Type="http://schemas.openxmlformats.org/officeDocument/2006/relationships/hyperlink" Target="https://www.google.com/search?q=indiana+jones+and+the+temple+of+doom&amp;stick=H4sIAAAAAAAAAONgVuLQz9U3yI63zHrEaMwt8PLHPWEprUlrTl5jVOHiCs7IL3fNK8ksqRQS42KDsnikuLjgmngWsapk5qVkJuYlKmTl56UWKyTmpSiUZKQqlKTmFuSkKuSnKaTk5-cCAAIGAk9pAAAA&amp;sa=X&amp;ved=2ahUKEwj7rrOWzv77AhX1QEEAHXuRB30Q1i96BAgGEAM&amp;biw=560&amp;bih=913&amp;dpr=2" TargetMode="External"/><Relationship Id="rId673" Type="http://schemas.openxmlformats.org/officeDocument/2006/relationships/hyperlink" Target="https://www.boxofficemojo.com/year/world/2014/?ref_=bo_cso_table_191" TargetMode="External"/><Relationship Id="rId1024" Type="http://schemas.openxmlformats.org/officeDocument/2006/relationships/hyperlink" Target="https://www.boxofficemojo.com/year/world/2017/?ref_=bo_cso_table_21" TargetMode="External"/><Relationship Id="rId1266" Type="http://schemas.openxmlformats.org/officeDocument/2006/relationships/hyperlink" Target="https://www.boxofficemojo.com/year/world/2009/?ref_=bo_cso_table_87" TargetMode="External"/><Relationship Id="rId430" Type="http://schemas.openxmlformats.org/officeDocument/2006/relationships/hyperlink" Target="https://www.boxofficemojo.com/year/world/1984/?ref_=bo_cso_table_125" TargetMode="External"/><Relationship Id="rId672" Type="http://schemas.openxmlformats.org/officeDocument/2006/relationships/hyperlink" Target="https://www.boxofficemojo.com/title/tt2692250/?ref_=bo_cso_table_191" TargetMode="External"/><Relationship Id="rId1025" Type="http://schemas.openxmlformats.org/officeDocument/2006/relationships/hyperlink" Target="https://en.wikipedia.org/wiki/The_Fate_of_the_Furious" TargetMode="External"/><Relationship Id="rId1267" Type="http://schemas.openxmlformats.org/officeDocument/2006/relationships/hyperlink" Target="https://en.wikipedia.org/wiki/Transformers:_Revenge_of_the_Fallen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www.boxofficemojo.com/title/tt0073195/?ref_=bo_cso_table_46" TargetMode="External"/><Relationship Id="rId2" Type="http://schemas.openxmlformats.org/officeDocument/2006/relationships/hyperlink" Target="https://en.wikipedia.org/wiki/Jaws_(film)" TargetMode="External"/><Relationship Id="rId3" Type="http://schemas.openxmlformats.org/officeDocument/2006/relationships/hyperlink" Target="https://www.boxofficemojo.com/title/tt0070047/?ref_=bo_cso_table_83" TargetMode="External"/><Relationship Id="rId4" Type="http://schemas.openxmlformats.org/officeDocument/2006/relationships/hyperlink" Target="https://en.wikipedia.org/wiki/The_Exorcist" TargetMode="External"/><Relationship Id="rId9" Type="http://schemas.openxmlformats.org/officeDocument/2006/relationships/hyperlink" Target="https://www.boxofficemojo.com/year/world/1982/?ref_=bo_cso_table_98" TargetMode="External"/><Relationship Id="rId5" Type="http://schemas.openxmlformats.org/officeDocument/2006/relationships/hyperlink" Target="https://www.the-numbers.com/movie/Truth-or-Dare-(2018)" TargetMode="External"/><Relationship Id="rId6" Type="http://schemas.openxmlformats.org/officeDocument/2006/relationships/hyperlink" Target="https://www.boxofficemojo.com/title/tt6644200/?ref_=bo_cso_table_112" TargetMode="External"/><Relationship Id="rId7" Type="http://schemas.openxmlformats.org/officeDocument/2006/relationships/hyperlink" Target="https://www.boxofficemojo.com/year/world/2018/?ref_=bo_cso_table_112" TargetMode="External"/><Relationship Id="rId8" Type="http://schemas.openxmlformats.org/officeDocument/2006/relationships/hyperlink" Target="https://www.boxofficemojo.com/title/tt0083866/?ref_=bo_cso_table_98" TargetMode="External"/><Relationship Id="rId40" Type="http://schemas.openxmlformats.org/officeDocument/2006/relationships/hyperlink" Target="https://www.boxofficemojo.com/title/tt0092099/?ref_=bo_cso_table_76" TargetMode="External"/><Relationship Id="rId42" Type="http://schemas.openxmlformats.org/officeDocument/2006/relationships/hyperlink" Target="https://www.google.com/search?q=top+gun+budget&amp;oq=top+gun+budget&amp;aqs=chrome..69i57j0i512l5j0i22i30l4.2621j0j9&amp;sourceid=chrome&amp;ie=UTF-8" TargetMode="External"/><Relationship Id="rId41" Type="http://schemas.openxmlformats.org/officeDocument/2006/relationships/hyperlink" Target="https://www.boxofficemojo.com/year/world/1986/?ref_=bo_cso_table_76" TargetMode="External"/><Relationship Id="rId44" Type="http://schemas.openxmlformats.org/officeDocument/2006/relationships/hyperlink" Target="https://www.boxofficemojo.com/year/world/1999/?ref_=bo_cso_table_78" TargetMode="External"/><Relationship Id="rId43" Type="http://schemas.openxmlformats.org/officeDocument/2006/relationships/hyperlink" Target="https://www.boxofficemojo.com/title/tt0169547/?ref_=bo_cso_table_78" TargetMode="External"/><Relationship Id="rId46" Type="http://schemas.openxmlformats.org/officeDocument/2006/relationships/hyperlink" Target="https://www.boxofficemojo.com/title/tt0110357/?ref_=bo_cso_table_39" TargetMode="External"/><Relationship Id="rId45" Type="http://schemas.openxmlformats.org/officeDocument/2006/relationships/hyperlink" Target="https://en.wikipedia.org/wiki/American_Beauty_(1999_film)" TargetMode="External"/><Relationship Id="rId48" Type="http://schemas.openxmlformats.org/officeDocument/2006/relationships/hyperlink" Target="https://en.wikipedia.org/wiki/The_Lion_King" TargetMode="External"/><Relationship Id="rId47" Type="http://schemas.openxmlformats.org/officeDocument/2006/relationships/hyperlink" Target="https://www.boxofficemojo.com/year/world/1994/?ref_=bo_cso_table_39" TargetMode="External"/><Relationship Id="rId49" Type="http://schemas.openxmlformats.org/officeDocument/2006/relationships/hyperlink" Target="https://www.boxofficemojo.com/title/tt0093010/?ref_=bo_cso_table_153" TargetMode="External"/><Relationship Id="rId31" Type="http://schemas.openxmlformats.org/officeDocument/2006/relationships/hyperlink" Target="https://en.wikipedia.org/wiki/Home_Alone" TargetMode="External"/><Relationship Id="rId30" Type="http://schemas.openxmlformats.org/officeDocument/2006/relationships/hyperlink" Target="https://www.boxofficemojo.com/year/world/1990/?ref_=bo_cso_table_45" TargetMode="External"/><Relationship Id="rId33" Type="http://schemas.openxmlformats.org/officeDocument/2006/relationships/hyperlink" Target="https://www.boxofficemojo.com/year/world/2010/?ref_=bo_cso_table_133" TargetMode="External"/><Relationship Id="rId32" Type="http://schemas.openxmlformats.org/officeDocument/2006/relationships/hyperlink" Target="https://www.boxofficemojo.com/title/tt0947798/?ref_=bo_cso_table_133" TargetMode="External"/><Relationship Id="rId35" Type="http://schemas.openxmlformats.org/officeDocument/2006/relationships/hyperlink" Target="https://www.boxofficemojo.com/year/world/2008/?ref_=bo_cso_table_161" TargetMode="External"/><Relationship Id="rId34" Type="http://schemas.openxmlformats.org/officeDocument/2006/relationships/hyperlink" Target="https://www.boxofficemojo.com/title/tt1010048/?ref_=bo_cso_table_161" TargetMode="External"/><Relationship Id="rId37" Type="http://schemas.openxmlformats.org/officeDocument/2006/relationships/hyperlink" Target="https://www.boxofficemojo.com/title/tt0086960/?ref_=bo_cso_table_158" TargetMode="External"/><Relationship Id="rId36" Type="http://schemas.openxmlformats.org/officeDocument/2006/relationships/hyperlink" Target="https://en.wikipedia.org/wiki/Slumdog_Millionaire" TargetMode="External"/><Relationship Id="rId39" Type="http://schemas.openxmlformats.org/officeDocument/2006/relationships/hyperlink" Target="https://en.wikipedia.org/wiki/Beverly_Hills_Cop" TargetMode="External"/><Relationship Id="rId38" Type="http://schemas.openxmlformats.org/officeDocument/2006/relationships/hyperlink" Target="https://www.boxofficemojo.com/year/world/1984/?ref_=bo_cso_table_158" TargetMode="External"/><Relationship Id="rId20" Type="http://schemas.openxmlformats.org/officeDocument/2006/relationships/hyperlink" Target="https://www.boxofficemojo.com/title/tt0100405/?ref_=bo_cso_table_63" TargetMode="External"/><Relationship Id="rId22" Type="http://schemas.openxmlformats.org/officeDocument/2006/relationships/hyperlink" Target="https://en.wikipedia.org/wiki/Pretty_Woman" TargetMode="External"/><Relationship Id="rId21" Type="http://schemas.openxmlformats.org/officeDocument/2006/relationships/hyperlink" Target="https://www.boxofficemojo.com/year/world/1990/?ref_=bo_cso_table_63" TargetMode="External"/><Relationship Id="rId24" Type="http://schemas.openxmlformats.org/officeDocument/2006/relationships/hyperlink" Target="https://www.boxofficemojo.com/year/world/1986/?ref_=bo_cso_table_136" TargetMode="External"/><Relationship Id="rId23" Type="http://schemas.openxmlformats.org/officeDocument/2006/relationships/hyperlink" Target="https://www.boxofficemojo.com/title/tt0090555/?ref_=bo_cso_table_136" TargetMode="External"/><Relationship Id="rId26" Type="http://schemas.openxmlformats.org/officeDocument/2006/relationships/hyperlink" Target="https://www.boxofficemojo.com/title/tt1504320/?ref_=bo_cso_table_96" TargetMode="External"/><Relationship Id="rId25" Type="http://schemas.openxmlformats.org/officeDocument/2006/relationships/hyperlink" Target="https://en.wikipedia.org/wiki/Crocodile_Dundee" TargetMode="External"/><Relationship Id="rId28" Type="http://schemas.openxmlformats.org/officeDocument/2006/relationships/hyperlink" Target="https://en.wikipedia.org/wiki/The_King%27s_Speech" TargetMode="External"/><Relationship Id="rId27" Type="http://schemas.openxmlformats.org/officeDocument/2006/relationships/hyperlink" Target="https://www.boxofficemojo.com/year/world/2010/?ref_=bo_cso_table_96" TargetMode="External"/><Relationship Id="rId29" Type="http://schemas.openxmlformats.org/officeDocument/2006/relationships/hyperlink" Target="https://www.boxofficemojo.com/title/tt0099785/?ref_=bo_cso_table_45" TargetMode="External"/><Relationship Id="rId11" Type="http://schemas.openxmlformats.org/officeDocument/2006/relationships/hyperlink" Target="https://www.boxofficemojo.com/title/tt0259446/?ref_=bo_cso_table_182" TargetMode="External"/><Relationship Id="rId10" Type="http://schemas.openxmlformats.org/officeDocument/2006/relationships/hyperlink" Target="https://en.wikipedia.org/wiki/E.T._the_Extra-Terrestrial" TargetMode="External"/><Relationship Id="rId13" Type="http://schemas.openxmlformats.org/officeDocument/2006/relationships/hyperlink" Target="https://en.wikipedia.org/wiki/My_Big_Fat_Greek_Wedding" TargetMode="External"/><Relationship Id="rId12" Type="http://schemas.openxmlformats.org/officeDocument/2006/relationships/hyperlink" Target="https://www.boxofficemojo.com/year/world/2002/?ref_=bo_cso_table_182" TargetMode="External"/><Relationship Id="rId15" Type="http://schemas.openxmlformats.org/officeDocument/2006/relationships/hyperlink" Target="https://www.boxofficemojo.com/year/world/1977/?ref_=bo_cso_table_106" TargetMode="External"/><Relationship Id="rId14" Type="http://schemas.openxmlformats.org/officeDocument/2006/relationships/hyperlink" Target="https://www.boxofficemojo.com/title/tt0076759/?ref_=bo_cso_table_106" TargetMode="External"/><Relationship Id="rId17" Type="http://schemas.openxmlformats.org/officeDocument/2006/relationships/hyperlink" Target="https://www.boxofficemojo.com/title/tt0077631/?ref_=bo_cso_table_137" TargetMode="External"/><Relationship Id="rId16" Type="http://schemas.openxmlformats.org/officeDocument/2006/relationships/hyperlink" Target="https://www.statista.com/statistics/311356/star-wars-production-costs-box-office-revenue/" TargetMode="External"/><Relationship Id="rId19" Type="http://schemas.openxmlformats.org/officeDocument/2006/relationships/hyperlink" Target="https://www.broadway.com/buzz/181221/happy-birthday-grease-37-fun-facts-about-the-highest-grossing-movie-musical-of-all-time/" TargetMode="External"/><Relationship Id="rId18" Type="http://schemas.openxmlformats.org/officeDocument/2006/relationships/hyperlink" Target="https://www.boxofficemojo.com/year/world/1978/?ref_=bo_cso_table_137" TargetMode="External"/><Relationship Id="rId61" Type="http://schemas.openxmlformats.org/officeDocument/2006/relationships/drawing" Target="../drawings/drawing7.xml"/><Relationship Id="rId60" Type="http://schemas.openxmlformats.org/officeDocument/2006/relationships/hyperlink" Target="https://en.wikipedia.org/wiki/Back_to_the_Future" TargetMode="External"/><Relationship Id="rId51" Type="http://schemas.openxmlformats.org/officeDocument/2006/relationships/hyperlink" Target="https://en.wikipedia.org/wiki/Fatal_Attraction" TargetMode="External"/><Relationship Id="rId50" Type="http://schemas.openxmlformats.org/officeDocument/2006/relationships/hyperlink" Target="https://www.boxofficemojo.com/year/world/1987/?ref_=bo_cso_table_153" TargetMode="External"/><Relationship Id="rId53" Type="http://schemas.openxmlformats.org/officeDocument/2006/relationships/hyperlink" Target="https://www.boxofficemojo.com/year/world/1990/?ref_=bo_cso_table_26" TargetMode="External"/><Relationship Id="rId52" Type="http://schemas.openxmlformats.org/officeDocument/2006/relationships/hyperlink" Target="https://www.boxofficemojo.com/title/tt0099653/?ref_=bo_cso_table_26" TargetMode="External"/><Relationship Id="rId55" Type="http://schemas.openxmlformats.org/officeDocument/2006/relationships/hyperlink" Target="https://www.boxofficemojo.com/title/tt0335345/?ref_=bo_cso_table_171" TargetMode="External"/><Relationship Id="rId54" Type="http://schemas.openxmlformats.org/officeDocument/2006/relationships/hyperlink" Target="https://en.wikipedia.org/wiki/Ghost_(1990_film)" TargetMode="External"/><Relationship Id="rId57" Type="http://schemas.openxmlformats.org/officeDocument/2006/relationships/hyperlink" Target="https://en.wikipedia.org/wiki/The_Passion_of_the_Christ" TargetMode="External"/><Relationship Id="rId56" Type="http://schemas.openxmlformats.org/officeDocument/2006/relationships/hyperlink" Target="https://www.boxofficemojo.com/year/world/2004/?ref_=bo_cso_table_171" TargetMode="External"/><Relationship Id="rId59" Type="http://schemas.openxmlformats.org/officeDocument/2006/relationships/hyperlink" Target="https://www.boxofficemojo.com/year/world/1985/?ref_=bo_cso_table_154" TargetMode="External"/><Relationship Id="rId58" Type="http://schemas.openxmlformats.org/officeDocument/2006/relationships/hyperlink" Target="https://www.boxofficemojo.com/title/tt0088763/?ref_=bo_cso_table_154" TargetMode="External"/></Relationships>
</file>

<file path=xl/worksheets/_rels/sheet8.xml.rels><?xml version="1.0" encoding="UTF-8" standalone="yes"?><Relationships xmlns="http://schemas.openxmlformats.org/package/2006/relationships"><Relationship Id="rId392" Type="http://schemas.openxmlformats.org/officeDocument/2006/relationships/hyperlink" Target="http://www.amazon.co.uk/Download-Movie-Game-Plan-Rock/dp/B00FZMR7CC/ref=sr_1_1?s=instant-video&amp;ie=UTF8&amp;qid=1457386610&amp;sr=1-1&amp;keywords=The+Game+Plan" TargetMode="External"/><Relationship Id="rId391" Type="http://schemas.openxmlformats.org/officeDocument/2006/relationships/hyperlink" Target="https://www.amazon.com/Fifty-Shades-Freed-Dakota-Johnson/dp/B079NS6JL5/ref=sr_1_3?s=instant-video&amp;ie=UTF8&amp;qid=1546970517&amp;sr=1-3&amp;keywords=Fifty+Shades+Freed" TargetMode="External"/><Relationship Id="rId390" Type="http://schemas.openxmlformats.org/officeDocument/2006/relationships/hyperlink" Target="https://www.the-numbers.com/market/genre/Drama" TargetMode="External"/><Relationship Id="rId1" Type="http://schemas.openxmlformats.org/officeDocument/2006/relationships/comments" Target="../comments1.xml"/><Relationship Id="rId2" Type="http://schemas.openxmlformats.org/officeDocument/2006/relationships/hyperlink" Target="https://www.the-numbers.com/movie/7-Days-in-Entebbe-(UK)" TargetMode="External"/><Relationship Id="rId3" Type="http://schemas.openxmlformats.org/officeDocument/2006/relationships/hyperlink" Target="https://www.amazon.com/7-Days-Entebbe-Daniel-Br%C3%BChl/dp/B07BF8T78W/ref=sr_1_2?s=instant-video&amp;ie=UTF8&amp;qid=1546964038&amp;sr=1-2&amp;keywords=7+Days+in+Entebbe" TargetMode="External"/><Relationship Id="rId4" Type="http://schemas.openxmlformats.org/officeDocument/2006/relationships/hyperlink" Target="https://www.amazon.com/Simple-Favor-Anna-Kendrick/dp/B07HHWHRS9/ref=sr_1_1?s=instant-video&amp;ie=UTF8&amp;qid=1546963941&amp;sr=1-1&amp;keywords=A+Simple+Favor" TargetMode="External"/><Relationship Id="rId2180" Type="http://schemas.openxmlformats.org/officeDocument/2006/relationships/hyperlink" Target="https://www.amazon.co.uk/Beach-Bum-Matthew-McConaughey/dp/B07Z5DFTR1/ref=sr_1_1?keywords=The+Beach+Bum&amp;qid=1577974354&amp;s=instant-video&amp;sr=1-1" TargetMode="External"/><Relationship Id="rId2181" Type="http://schemas.openxmlformats.org/officeDocument/2006/relationships/hyperlink" Target="http://www.the-numbers.com/market/genre/Comedy" TargetMode="External"/><Relationship Id="rId2182" Type="http://schemas.openxmlformats.org/officeDocument/2006/relationships/hyperlink" Target="http://www.the-numbers.com/market/genre/Comedy" TargetMode="External"/><Relationship Id="rId2183" Type="http://schemas.openxmlformats.org/officeDocument/2006/relationships/hyperlink" Target="https://www.amazon.com/Ratchet-Clank-Paul-Giamatti/dp/B01EN8ZMC0/ref=sr_1_1?s=instant-video&amp;ie=UTF8&amp;qid=1481218127&amp;sr=1-1&amp;keywords=Ratchet+and+Clank" TargetMode="External"/><Relationship Id="rId9" Type="http://schemas.openxmlformats.org/officeDocument/2006/relationships/hyperlink" Target="https://www.the-numbers.com/market/genre/Action" TargetMode="External"/><Relationship Id="rId385" Type="http://schemas.openxmlformats.org/officeDocument/2006/relationships/hyperlink" Target="https://www.the-numbers.com/market/genre/Horror" TargetMode="External"/><Relationship Id="rId2184" Type="http://schemas.openxmlformats.org/officeDocument/2006/relationships/hyperlink" Target="https://www.amazon.co.uk/Only-Brave-Josh-Brolin/dp/B07791FW42/ref=sr_1_1?s=instant-video&amp;ie=UTF8&amp;qid=1546980741&amp;sr=1-1&amp;keywords=Only+The+Brave" TargetMode="External"/><Relationship Id="rId384" Type="http://schemas.openxmlformats.org/officeDocument/2006/relationships/hyperlink" Target="https://www.the-numbers.com/movie/Crawl-(2019)" TargetMode="External"/><Relationship Id="rId2185" Type="http://schemas.openxmlformats.org/officeDocument/2006/relationships/hyperlink" Target="http://www.amazon.com/gp/product/B0070Z97LG/?tag=titb-20" TargetMode="External"/><Relationship Id="rId383" Type="http://schemas.openxmlformats.org/officeDocument/2006/relationships/hyperlink" Target="http://www.amazon.com/gp/product/B004I7IPL2/?tag=titb-20" TargetMode="External"/><Relationship Id="rId2186" Type="http://schemas.openxmlformats.org/officeDocument/2006/relationships/hyperlink" Target="http://www.amazon.co.uk/Walk-Hard-Dewey-Cox-Story/dp/B00FZSBD2Q/ref=sr_1_1?s=instant-video&amp;ie=UTF8&amp;qid=1457386823&amp;sr=1-1&amp;keywords=Walk+Hard%3A+The+Dewey+Cox+Story" TargetMode="External"/><Relationship Id="rId382" Type="http://schemas.openxmlformats.org/officeDocument/2006/relationships/hyperlink" Target="http://www.amazon.com/gp/product/B0091WAKL2/?tag=titb-20" TargetMode="External"/><Relationship Id="rId2187" Type="http://schemas.openxmlformats.org/officeDocument/2006/relationships/hyperlink" Target="https://www.the-numbers.com/movie/Alpha-(2018)" TargetMode="External"/><Relationship Id="rId5" Type="http://schemas.openxmlformats.org/officeDocument/2006/relationships/hyperlink" Target="https://www.the-numbers.com/movie/Bad-Samaritan-(2018)" TargetMode="External"/><Relationship Id="rId389" Type="http://schemas.openxmlformats.org/officeDocument/2006/relationships/hyperlink" Target="https://www.the-numbers.com/market/genre/Drama" TargetMode="External"/><Relationship Id="rId2188" Type="http://schemas.openxmlformats.org/officeDocument/2006/relationships/hyperlink" Target="https://www.the-numbers.com/market/genre/Adventure" TargetMode="External"/><Relationship Id="rId6" Type="http://schemas.openxmlformats.org/officeDocument/2006/relationships/hyperlink" Target="https://www.amazon.com/Bad-Samaritan-David-Tennant/dp/B07F1L2CTZ/ref=sr_1_2?s=instant-video&amp;ie=UTF8&amp;qid=1546970011&amp;sr=1-2&amp;keywords=Bad+Samaritan" TargetMode="External"/><Relationship Id="rId388" Type="http://schemas.openxmlformats.org/officeDocument/2006/relationships/hyperlink" Target="https://www.the-numbers.com/movie/Fifty-Shades-Freed" TargetMode="External"/><Relationship Id="rId2189" Type="http://schemas.openxmlformats.org/officeDocument/2006/relationships/hyperlink" Target="https://www.the-numbers.com/market/genre/Adventure" TargetMode="External"/><Relationship Id="rId7" Type="http://schemas.openxmlformats.org/officeDocument/2006/relationships/hyperlink" Target="https://www.amazon.co.uk/Dinner-Steve-Coogan/dp/B07BMDS55H/ref=sr_1_1?s=instant-video&amp;ie=UTF8&amp;qid=1546981246&amp;sr=1-1&amp;keywords=Beatriz+At+Dinner" TargetMode="External"/><Relationship Id="rId387" Type="http://schemas.openxmlformats.org/officeDocument/2006/relationships/hyperlink" Target="https://www.amazon.co.uk/Crawl-Kaya-Scodelario/dp/B07WRDLS8K/ref=sr_1_1?keywords=Crawl&amp;qid=1577973297&amp;s=instant-video&amp;sr=1-1" TargetMode="External"/><Relationship Id="rId8" Type="http://schemas.openxmlformats.org/officeDocument/2006/relationships/hyperlink" Target="https://www.the-numbers.com/market/genre/Action" TargetMode="External"/><Relationship Id="rId386" Type="http://schemas.openxmlformats.org/officeDocument/2006/relationships/hyperlink" Target="https://www.the-numbers.com/market/genre/Horror" TargetMode="External"/><Relationship Id="rId381" Type="http://schemas.openxmlformats.org/officeDocument/2006/relationships/hyperlink" Target="https://www.amazon.com/Zootopia-Theatrical-Ginnifer-Goodwin/dp/B01CIV3XCU/ref=sr_1_1?s=instant-video&amp;ie=UTF8&amp;qid=1481219530&amp;sr=1-1&amp;keywords=Zootopia" TargetMode="External"/><Relationship Id="rId380" Type="http://schemas.openxmlformats.org/officeDocument/2006/relationships/hyperlink" Target="https://www.amazon.co.uk/Marvel-Studios-Captain-Larson-Danvers/dp/B07P8NDRH7/ref=sr_1_1?keywords=Captain+Marvel&amp;qid=1557072388&amp;s=instant-video&amp;sr=1-1" TargetMode="External"/><Relationship Id="rId379" Type="http://schemas.openxmlformats.org/officeDocument/2006/relationships/hyperlink" Target="https://www.boxofficemojo.com/movies/?id=marvel2018a.htm" TargetMode="External"/><Relationship Id="rId2170" Type="http://schemas.openxmlformats.org/officeDocument/2006/relationships/hyperlink" Target="http://www.amazon.com/gp/product/B007JRUCGO/?tag=titb-20" TargetMode="External"/><Relationship Id="rId2171" Type="http://schemas.openxmlformats.org/officeDocument/2006/relationships/hyperlink" Target="http://www.amazon.com/gp/product/B004LQI0HE/?tag=titb-20" TargetMode="External"/><Relationship Id="rId2172" Type="http://schemas.openxmlformats.org/officeDocument/2006/relationships/hyperlink" Target="http://www.amazon.com/gp/product/B005BZQTGS/?tag=titb-20" TargetMode="External"/><Relationship Id="rId374" Type="http://schemas.openxmlformats.org/officeDocument/2006/relationships/hyperlink" Target="https://www.the-numbers.com/movie/Book-Club-(2018)" TargetMode="External"/><Relationship Id="rId2173" Type="http://schemas.openxmlformats.org/officeDocument/2006/relationships/hyperlink" Target="http://www.amazon.com/gp/product/B008A1NSTG/?tag=titb-20" TargetMode="External"/><Relationship Id="rId373" Type="http://schemas.openxmlformats.org/officeDocument/2006/relationships/hyperlink" Target="https://www.amazon.co.uk/Lowriders-Demian-Bichir/dp/B074TK7SYD/ref=sr_1_1?s=instant-video&amp;ie=UTF8&amp;qid=1546981116&amp;sr=1-1&amp;keywords=Lowriders" TargetMode="External"/><Relationship Id="rId2174" Type="http://schemas.openxmlformats.org/officeDocument/2006/relationships/hyperlink" Target="http://www.amazon.com/gp/product/B0035GX0BM/?tag=titb-20" TargetMode="External"/><Relationship Id="rId372" Type="http://schemas.openxmlformats.org/officeDocument/2006/relationships/hyperlink" Target="http://www.amazon.com/gp/product/B00B4GNZHE/?tag=titb-20" TargetMode="External"/><Relationship Id="rId2175" Type="http://schemas.openxmlformats.org/officeDocument/2006/relationships/hyperlink" Target="http://www.amazon.com/gp/product/B00N8MCC4Y/?tag=titb-20" TargetMode="External"/><Relationship Id="rId371" Type="http://schemas.openxmlformats.org/officeDocument/2006/relationships/hyperlink" Target="http://www.amazon.com/gp/product/B009GEBBNQ/?tag=titb-20" TargetMode="External"/><Relationship Id="rId2176" Type="http://schemas.openxmlformats.org/officeDocument/2006/relationships/hyperlink" Target="http://www.amazon.com/gp/product/B0035GNSQ4/?tag=titb-20" TargetMode="External"/><Relationship Id="rId378" Type="http://schemas.openxmlformats.org/officeDocument/2006/relationships/hyperlink" Target="http://www.amazon.com/gp/product/B001AOKA3W/?tag=titb-20" TargetMode="External"/><Relationship Id="rId2177" Type="http://schemas.openxmlformats.org/officeDocument/2006/relationships/hyperlink" Target="http://www.amazon.com/gp/product/B00FPH51LQ/?tag=titb-20" TargetMode="External"/><Relationship Id="rId377" Type="http://schemas.openxmlformats.org/officeDocument/2006/relationships/hyperlink" Target="https://www.amazon.com/Book-Club-Diane-Keaton/dp/B07CYTJWR2/ref=sr_1_2?s=instant-video&amp;ie=UTF8&amp;qid=1546970284&amp;sr=1-2&amp;keywords=Book+Club" TargetMode="External"/><Relationship Id="rId2178" Type="http://schemas.openxmlformats.org/officeDocument/2006/relationships/hyperlink" Target="http://www.amazon.com/gp/product/B005HGKW00/?tag=titb-20" TargetMode="External"/><Relationship Id="rId376" Type="http://schemas.openxmlformats.org/officeDocument/2006/relationships/hyperlink" Target="https://www.the-numbers.com/market/genre/Comedy" TargetMode="External"/><Relationship Id="rId2179" Type="http://schemas.openxmlformats.org/officeDocument/2006/relationships/hyperlink" Target="https://www.boxofficemojo.com/movies/?id=thebeachbum.htm" TargetMode="External"/><Relationship Id="rId375" Type="http://schemas.openxmlformats.org/officeDocument/2006/relationships/hyperlink" Target="https://www.the-numbers.com/market/genre/Comedy" TargetMode="External"/><Relationship Id="rId2190" Type="http://schemas.openxmlformats.org/officeDocument/2006/relationships/hyperlink" Target="https://www.amazon.com/Alpha-Kodi-Smit-McPhee/dp/B07GJV8S5R/ref=sr_1_1?s=instant-video&amp;ie=UTF8&amp;qid=1546964141&amp;sr=1-1&amp;keywords=Alpha" TargetMode="External"/><Relationship Id="rId2191" Type="http://schemas.openxmlformats.org/officeDocument/2006/relationships/hyperlink" Target="http://www.the-numbers.com/market/genre/Drama" TargetMode="External"/><Relationship Id="rId2192" Type="http://schemas.openxmlformats.org/officeDocument/2006/relationships/hyperlink" Target="http://www.the-numbers.com/market/genre/Drama" TargetMode="External"/><Relationship Id="rId2193" Type="http://schemas.openxmlformats.org/officeDocument/2006/relationships/hyperlink" Target="https://www.amazon.com/Pride-Prejudice-Zombies-Lily-James/dp/B01BECSFDQ/ref=sr_1_1?s=instant-video&amp;ie=UTF8&amp;qid=1481218260&amp;sr=1-1&amp;keywords=pride+and+prejudice+and+zombies" TargetMode="External"/><Relationship Id="rId2194" Type="http://schemas.openxmlformats.org/officeDocument/2006/relationships/hyperlink" Target="http://www.amazon.com/gp/product/B01AMUSHAC/?tag=titb-20" TargetMode="External"/><Relationship Id="rId396" Type="http://schemas.openxmlformats.org/officeDocument/2006/relationships/hyperlink" Target="https://www.the-numbers.com/movie/Deadpool-2" TargetMode="External"/><Relationship Id="rId2195" Type="http://schemas.openxmlformats.org/officeDocument/2006/relationships/hyperlink" Target="http://www.amazon.com/gp/product/B003XI6NQ6/?tag=titb-20" TargetMode="External"/><Relationship Id="rId395" Type="http://schemas.openxmlformats.org/officeDocument/2006/relationships/hyperlink" Target="https://www.amazon.co.uk/Baby-Driver-Jamie-Foxx/dp/B073DPLHDW/ref=sr_1_1?s=instant-video&amp;ie=UTF8&amp;qid=1546981529&amp;sr=1-1&amp;keywords=Baby+Driver" TargetMode="External"/><Relationship Id="rId2196" Type="http://schemas.openxmlformats.org/officeDocument/2006/relationships/hyperlink" Target="http://www.amazon.com/gp/product/B0057F869U/?tag=titb-20" TargetMode="External"/><Relationship Id="rId394" Type="http://schemas.openxmlformats.org/officeDocument/2006/relationships/hyperlink" Target="http://www.amazon.com/gp/product/B004UTCGNG/?tag=titb-20" TargetMode="External"/><Relationship Id="rId2197" Type="http://schemas.openxmlformats.org/officeDocument/2006/relationships/hyperlink" Target="http://www.amazon.com/gp/product/B007EMSW48/?tag=titb-20" TargetMode="External"/><Relationship Id="rId393" Type="http://schemas.openxmlformats.org/officeDocument/2006/relationships/hyperlink" Target="http://www.amazon.com/gp/product/B018SSYB96/?tag=titb-20" TargetMode="External"/><Relationship Id="rId2198" Type="http://schemas.openxmlformats.org/officeDocument/2006/relationships/hyperlink" Target="https://www.the-numbers.com/movie/Whered-You-Go-Bernadette-(2019)" TargetMode="External"/><Relationship Id="rId2199" Type="http://schemas.openxmlformats.org/officeDocument/2006/relationships/hyperlink" Target="https://www.the-numbers.com/market/genre/Comedy" TargetMode="External"/><Relationship Id="rId399" Type="http://schemas.openxmlformats.org/officeDocument/2006/relationships/hyperlink" Target="https://www.amazon.com/Deadpool-2-Ryan-Reynolds/dp/B07D5KWFJ7/ref=sr_1_2?s=instant-video&amp;ie=UTF8&amp;qid=1546970385&amp;sr=1-2&amp;keywords=Deadpool+2" TargetMode="External"/><Relationship Id="rId398" Type="http://schemas.openxmlformats.org/officeDocument/2006/relationships/hyperlink" Target="https://www.the-numbers.com/market/genre/Action" TargetMode="External"/><Relationship Id="rId397" Type="http://schemas.openxmlformats.org/officeDocument/2006/relationships/hyperlink" Target="https://www.the-numbers.com/market/genre/Action" TargetMode="External"/><Relationship Id="rId1730" Type="http://schemas.openxmlformats.org/officeDocument/2006/relationships/hyperlink" Target="https://www.the-numbers.com/market/genre/Drama" TargetMode="External"/><Relationship Id="rId1731" Type="http://schemas.openxmlformats.org/officeDocument/2006/relationships/hyperlink" Target="https://www.the-numbers.com/market/genre/Drama" TargetMode="External"/><Relationship Id="rId1732" Type="http://schemas.openxmlformats.org/officeDocument/2006/relationships/hyperlink" Target="http://www.amazon.com/gp/product/B00YSRRDRY/?tag=titb-20" TargetMode="External"/><Relationship Id="rId1733" Type="http://schemas.openxmlformats.org/officeDocument/2006/relationships/hyperlink" Target="http://www.amazon.com/gp/product/B004QJPF2O/?tag=titb-20" TargetMode="External"/><Relationship Id="rId1734" Type="http://schemas.openxmlformats.org/officeDocument/2006/relationships/hyperlink" Target="https://www.amazon.co.uk/mother-Jennifer-Lawrence/dp/B075MS3DP9/ref=sr_1_1?s=instant-video&amp;ie=UTF8&amp;qid=1546981369&amp;sr=1-1&amp;keywords=mother%21" TargetMode="External"/><Relationship Id="rId1735" Type="http://schemas.openxmlformats.org/officeDocument/2006/relationships/hyperlink" Target="http://www.amazon.com/gp/product/B00O4UQ038/?tag=titb-20" TargetMode="External"/><Relationship Id="rId1736" Type="http://schemas.openxmlformats.org/officeDocument/2006/relationships/hyperlink" Target="https://www.amazon.co.uk/Unforgettable-Katherine-Heigl/dp/B06ZYRHSNN/ref=sr_1_4?s=instant-video&amp;ie=UTF8&amp;qid=1546981637&amp;sr=1-4&amp;keywords=Unforgettable" TargetMode="External"/><Relationship Id="rId1737" Type="http://schemas.openxmlformats.org/officeDocument/2006/relationships/hyperlink" Target="http://www.the-numbers.com/market/genre/Adventure" TargetMode="External"/><Relationship Id="rId1738" Type="http://schemas.openxmlformats.org/officeDocument/2006/relationships/hyperlink" Target="http://www.the-numbers.com/market/genre/Adventure" TargetMode="External"/><Relationship Id="rId1739" Type="http://schemas.openxmlformats.org/officeDocument/2006/relationships/hyperlink" Target="https://www.amazon.com/Nine-Lives-Kevin-Spacey/dp/B01MEGP5XV/ref=sr_1_1?s=instant-video&amp;ie=UTF8&amp;qid=1481218584&amp;sr=1-1&amp;keywords=Nine+Lives" TargetMode="External"/><Relationship Id="rId1720" Type="http://schemas.openxmlformats.org/officeDocument/2006/relationships/hyperlink" Target="https://www.amazon.com/Sherlock-Gnomes-Kelly-Asbury/dp/B07BKNH6PF/ref=sr_1_2?s=instant-video&amp;ie=UTF8&amp;qid=1546974767&amp;sr=1-2&amp;keywords=Sherlock+Gnomes" TargetMode="External"/><Relationship Id="rId1721" Type="http://schemas.openxmlformats.org/officeDocument/2006/relationships/hyperlink" Target="http://www.amazon.com/gp/product/B01BIKUOSI/?tag=titb-20" TargetMode="External"/><Relationship Id="rId1722" Type="http://schemas.openxmlformats.org/officeDocument/2006/relationships/hyperlink" Target="http://www.amazon.com/gp/product/B001BRS5WG/?tag=titb-20" TargetMode="External"/><Relationship Id="rId1723" Type="http://schemas.openxmlformats.org/officeDocument/2006/relationships/hyperlink" Target="http://www.amazon.com/gp/product/B002VDC980/?tag=titb-20" TargetMode="External"/><Relationship Id="rId1724" Type="http://schemas.openxmlformats.org/officeDocument/2006/relationships/hyperlink" Target="http://www.amazon.com/gp/product/B0094K1JPC/?tag=titb-20" TargetMode="External"/><Relationship Id="rId1725" Type="http://schemas.openxmlformats.org/officeDocument/2006/relationships/hyperlink" Target="http://www.amazon.com/gp/product/B002LATBAM/?tag=titb-20" TargetMode="External"/><Relationship Id="rId1726" Type="http://schemas.openxmlformats.org/officeDocument/2006/relationships/hyperlink" Target="https://www.the-numbers.com/movie/Jexi" TargetMode="External"/><Relationship Id="rId1727" Type="http://schemas.openxmlformats.org/officeDocument/2006/relationships/hyperlink" Target="https://www.the-numbers.com/market/genre/Comedy" TargetMode="External"/><Relationship Id="rId1728" Type="http://schemas.openxmlformats.org/officeDocument/2006/relationships/hyperlink" Target="https://www.the-numbers.com/market/genre/Comedy" TargetMode="External"/><Relationship Id="rId1729" Type="http://schemas.openxmlformats.org/officeDocument/2006/relationships/hyperlink" Target="http://www.amazon.com/gp/product/B0142KIQYA/?tag=titb-20" TargetMode="External"/><Relationship Id="rId1752" Type="http://schemas.openxmlformats.org/officeDocument/2006/relationships/hyperlink" Target="http://www.amazon.com/gp/product/B017TDZESS/?tag=titb-20" TargetMode="External"/><Relationship Id="rId1753" Type="http://schemas.openxmlformats.org/officeDocument/2006/relationships/hyperlink" Target="http://www.amazon.com/gp/product/B004AKGL4U/?tag=titb-20" TargetMode="External"/><Relationship Id="rId1754" Type="http://schemas.openxmlformats.org/officeDocument/2006/relationships/hyperlink" Target="http://www.amazon.com/gp/product/B004EKCN16/?tag=titb-20" TargetMode="External"/><Relationship Id="rId1755" Type="http://schemas.openxmlformats.org/officeDocument/2006/relationships/hyperlink" Target="http://www.the-numbers.com/market/genre/Adventure" TargetMode="External"/><Relationship Id="rId1756" Type="http://schemas.openxmlformats.org/officeDocument/2006/relationships/hyperlink" Target="http://www.the-numbers.com/market/genre/Adventure" TargetMode="External"/><Relationship Id="rId1757" Type="http://schemas.openxmlformats.org/officeDocument/2006/relationships/hyperlink" Target="https://www.amazon.com/Huntsman-Winters-War-Chris-Hemsworth/dp/B01E7RPWKO/ref=sr_1_1?s=instant-video&amp;ie=UTF8&amp;qid=1481219024&amp;sr=1-1&amp;keywords=The+Huntsman%3A+Winter%E2%80%99s+War" TargetMode="External"/><Relationship Id="rId1758" Type="http://schemas.openxmlformats.org/officeDocument/2006/relationships/hyperlink" Target="http://www.amazon.com/gp/product/B00X8CYDN2/?tag=titb-20" TargetMode="External"/><Relationship Id="rId1759" Type="http://schemas.openxmlformats.org/officeDocument/2006/relationships/hyperlink" Target="http://www.amazon.com/gp/product/B007Q476KU/?tag=titb-20" TargetMode="External"/><Relationship Id="rId808" Type="http://schemas.openxmlformats.org/officeDocument/2006/relationships/hyperlink" Target="https://www.amazon.com/Teen-Titans-Movies-Greg-Cipes/dp/B07JBKDS5Q/ref=sr_1_1?s=instant-video&amp;ie=UTF8&amp;qid=1546974922&amp;sr=1-1&amp;keywords=Teen+Titans+Go%21+To+The+Movies" TargetMode="External"/><Relationship Id="rId807" Type="http://schemas.openxmlformats.org/officeDocument/2006/relationships/hyperlink" Target="https://www.the-numbers.com/market/genre/Adventure" TargetMode="External"/><Relationship Id="rId806" Type="http://schemas.openxmlformats.org/officeDocument/2006/relationships/hyperlink" Target="https://www.the-numbers.com/market/genre/Adventure" TargetMode="External"/><Relationship Id="rId805" Type="http://schemas.openxmlformats.org/officeDocument/2006/relationships/hyperlink" Target="https://www.the-numbers.com/movie/Teen-Titans-Go-To-The-Movies" TargetMode="External"/><Relationship Id="rId809" Type="http://schemas.openxmlformats.org/officeDocument/2006/relationships/hyperlink" Target="http://www.amazon.com/gp/product/B00OH74BXY/?tag=titb-20" TargetMode="External"/><Relationship Id="rId800" Type="http://schemas.openxmlformats.org/officeDocument/2006/relationships/hyperlink" Target="https://www.the-numbers.com/market/genre/Action" TargetMode="External"/><Relationship Id="rId804" Type="http://schemas.openxmlformats.org/officeDocument/2006/relationships/hyperlink" Target="https://www.amazon.com/Forest-Natalie-Dormer/dp/B01D5FLDH0/ref=sr_1_1?s=instant-video&amp;ie=UTF8&amp;qid=1481218740&amp;sr=1-1&amp;keywords=The+Forest" TargetMode="External"/><Relationship Id="rId803" Type="http://schemas.openxmlformats.org/officeDocument/2006/relationships/hyperlink" Target="http://www.amazon.com/gp/product/B001DIZPXA/?tag=titb-20" TargetMode="External"/><Relationship Id="rId802" Type="http://schemas.openxmlformats.org/officeDocument/2006/relationships/hyperlink" Target="http://www.amazon.com/gp/product/B00IMYZL2S/?tag=titb-20" TargetMode="External"/><Relationship Id="rId801" Type="http://schemas.openxmlformats.org/officeDocument/2006/relationships/hyperlink" Target="https://www.amazon.co.uk/Fast-Furious-Hobbs-Dwayne-Johnson/dp/B07WHJFN3L/ref=sr_1_1?crid=3HRB3SJOA6JPD&amp;keywords=fast+%26+furious+presents+hobbs+%26+shaw&amp;qid=1577973429&amp;s=instant-video&amp;sprefix=Fast+%26+Furious+Presents%3A+Hobbs+and+Shaw%2Cinstant-video%2C147&amp;sr=1-1" TargetMode="External"/><Relationship Id="rId1750" Type="http://schemas.openxmlformats.org/officeDocument/2006/relationships/hyperlink" Target="https://www.amazon.com/Nutcracker-Four-Realms-Keira-Knightley/dp/B07K3SCL6Z/ref=sr_1_1?s=instant-video&amp;ie=UTF8&amp;qid=1546973842&amp;sr=1-1&amp;keywords=The+Nutcracker+and+the+Four+Realms" TargetMode="External"/><Relationship Id="rId1751" Type="http://schemas.openxmlformats.org/officeDocument/2006/relationships/hyperlink" Target="http://www.amazon.com/gp/product/B003IBEH02/?tag=titb-20" TargetMode="External"/><Relationship Id="rId1741" Type="http://schemas.openxmlformats.org/officeDocument/2006/relationships/hyperlink" Target="http://www.amazon.com/gp/product/B003881ISE/?tag=titb-20" TargetMode="External"/><Relationship Id="rId1742" Type="http://schemas.openxmlformats.org/officeDocument/2006/relationships/hyperlink" Target="http://www.amazon.com/gp/product/B00XCGUISI/?tag=titb-20" TargetMode="External"/><Relationship Id="rId1743" Type="http://schemas.openxmlformats.org/officeDocument/2006/relationships/hyperlink" Target="http://www.amazon.com/gp/product/B017ORBC1W/?tag=titb-20" TargetMode="External"/><Relationship Id="rId1744" Type="http://schemas.openxmlformats.org/officeDocument/2006/relationships/hyperlink" Target="http://www.amazon.com/gp/product/B00PTOYJJ0/?tag=titb-20" TargetMode="External"/><Relationship Id="rId1745" Type="http://schemas.openxmlformats.org/officeDocument/2006/relationships/hyperlink" Target="http://www.amazon.com/gp/product/B018SVS6BW/?tag=titb-20" TargetMode="External"/><Relationship Id="rId1746" Type="http://schemas.openxmlformats.org/officeDocument/2006/relationships/hyperlink" Target="http://www.amazon.com/gp/product/B007Z9RAX4/?tag=titb-20" TargetMode="External"/><Relationship Id="rId1747" Type="http://schemas.openxmlformats.org/officeDocument/2006/relationships/hyperlink" Target="http://www.amazon.com/gp/product/B008N1LL42/?tag=titb-20" TargetMode="External"/><Relationship Id="rId1748" Type="http://schemas.openxmlformats.org/officeDocument/2006/relationships/hyperlink" Target="https://www.amazon.co.uk/Snatched-Jonathan-Levine/dp/B072Q6VWQQ/ref=sr_1_1?s=instant-video&amp;ie=UTF8&amp;qid=1546981327&amp;sr=1-1&amp;keywords=Snatched" TargetMode="External"/><Relationship Id="rId1749" Type="http://schemas.openxmlformats.org/officeDocument/2006/relationships/hyperlink" Target="http://www.amazon.com/gp/product/B008Y6U6JM/?tag=titb-20" TargetMode="External"/><Relationship Id="rId1740" Type="http://schemas.openxmlformats.org/officeDocument/2006/relationships/hyperlink" Target="http://www.amazon.com/gp/product/B002NJEJ3A/?tag=titb-20" TargetMode="External"/><Relationship Id="rId1710" Type="http://schemas.openxmlformats.org/officeDocument/2006/relationships/hyperlink" Target="https://www.the-numbers.com/movie/Jojo-Rabbit-(Germany)-(2019)" TargetMode="External"/><Relationship Id="rId1711" Type="http://schemas.openxmlformats.org/officeDocument/2006/relationships/hyperlink" Target="http://www.amazon.com/gp/product/B015IVK1BS/?tag=titb-20" TargetMode="External"/><Relationship Id="rId1712" Type="http://schemas.openxmlformats.org/officeDocument/2006/relationships/hyperlink" Target="http://www.amazon.com/gp/product/B00HYM5MHI/?tag=titb-20" TargetMode="External"/><Relationship Id="rId1713" Type="http://schemas.openxmlformats.org/officeDocument/2006/relationships/hyperlink" Target="http://www.amazon.com/gp/product/B005BGBP3Y/?tag=titb-20" TargetMode="External"/><Relationship Id="rId1714" Type="http://schemas.openxmlformats.org/officeDocument/2006/relationships/hyperlink" Target="http://www.amazon.com/gp/product/B011PXGR1Q/?tag=titb-20" TargetMode="External"/><Relationship Id="rId1715" Type="http://schemas.openxmlformats.org/officeDocument/2006/relationships/hyperlink" Target="http://www.amazon.com/gp/product/B00FW1CSNE/?tag=titb-20" TargetMode="External"/><Relationship Id="rId1716" Type="http://schemas.openxmlformats.org/officeDocument/2006/relationships/hyperlink" Target="http://www.amazon.com/gp/product/B008Y6VCI6/?tag=titb-20" TargetMode="External"/><Relationship Id="rId1717" Type="http://schemas.openxmlformats.org/officeDocument/2006/relationships/hyperlink" Target="https://www.the-numbers.com/movie/Sherlock-Gnomes-(2018)" TargetMode="External"/><Relationship Id="rId1718" Type="http://schemas.openxmlformats.org/officeDocument/2006/relationships/hyperlink" Target="https://www.the-numbers.com/market/genre/Adventure" TargetMode="External"/><Relationship Id="rId1719" Type="http://schemas.openxmlformats.org/officeDocument/2006/relationships/hyperlink" Target="https://www.the-numbers.com/market/genre/Adventure" TargetMode="External"/><Relationship Id="rId1700" Type="http://schemas.openxmlformats.org/officeDocument/2006/relationships/hyperlink" Target="https://www.amazon.com/Florence-Foster-Jenkins-Meryl-Streep/dp/B01K5CF9NK/ref=sr_1_1?s=instant-video&amp;ie=UTF8&amp;qid=1481218801&amp;sr=1-1&amp;keywords=Florence+Foster+Jenkins" TargetMode="External"/><Relationship Id="rId1701" Type="http://schemas.openxmlformats.org/officeDocument/2006/relationships/hyperlink" Target="https://www.boxofficemojo.com/movies/?id=everybodyknows.htm" TargetMode="External"/><Relationship Id="rId1702" Type="http://schemas.openxmlformats.org/officeDocument/2006/relationships/hyperlink" Target="https://www.amazon.co.uk/Everybody-Knows-Javier-Bardem/dp/B07T769783/ref=sr_1_1?keywords=Everybody+Knows&amp;qid=1577973405&amp;s=instant-video&amp;sr=1-1" TargetMode="External"/><Relationship Id="rId1703" Type="http://schemas.openxmlformats.org/officeDocument/2006/relationships/hyperlink" Target="https://www.the-numbers.com/movie/Adrift-(2018)" TargetMode="External"/><Relationship Id="rId1704" Type="http://schemas.openxmlformats.org/officeDocument/2006/relationships/hyperlink" Target="https://www.the-numbers.com/market/genre/Drama" TargetMode="External"/><Relationship Id="rId1705" Type="http://schemas.openxmlformats.org/officeDocument/2006/relationships/hyperlink" Target="https://www.the-numbers.com/market/genre/Drama" TargetMode="External"/><Relationship Id="rId1706" Type="http://schemas.openxmlformats.org/officeDocument/2006/relationships/hyperlink" Target="https://www.amazon.com/Adrift-Shailene-Woodley/dp/B07DGLJM3X/ref=sr_1_2?s=instant-video&amp;ie=UTF8&amp;qid=1546964130&amp;sr=1-2&amp;keywords=Adrift" TargetMode="External"/><Relationship Id="rId1707" Type="http://schemas.openxmlformats.org/officeDocument/2006/relationships/hyperlink" Target="http://www.the-numbers.com/market/genre/Thriller-or-Suspense" TargetMode="External"/><Relationship Id="rId1708" Type="http://schemas.openxmlformats.org/officeDocument/2006/relationships/hyperlink" Target="http://www.the-numbers.com/market/genre/Thriller-or-Suspense" TargetMode="External"/><Relationship Id="rId1709" Type="http://schemas.openxmlformats.org/officeDocument/2006/relationships/hyperlink" Target="https://www.amazon.com/Norm-North-Rob-Schneider/dp/B01C3IQB4A/ref=sr_1_1?s=instant-video&amp;ie=UTF8&amp;qid=1481218455&amp;sr=1-1&amp;keywords=Norm+of+the+North" TargetMode="External"/><Relationship Id="rId40" Type="http://schemas.openxmlformats.org/officeDocument/2006/relationships/hyperlink" Target="https://www.amazon.com/Death-Stalin-Steve-Buscemi/dp/B07B8NGLWD/ref=sr_1_2?s=instant-video&amp;ie=UTF8&amp;qid=1546974973&amp;sr=1-2&amp;keywords=The+Death+of+Stalin" TargetMode="External"/><Relationship Id="rId1334" Type="http://schemas.openxmlformats.org/officeDocument/2006/relationships/hyperlink" Target="https://www.amazon.co.uk/Underworld-Blood-Wars-Kate-Beckinsale/dp/B01NH61OND/ref=sr_1_1?s=instant-video&amp;ie=UTF8&amp;qid=1546977646&amp;sr=1-1&amp;keywords=Underworld%3A+Blood+Wars" TargetMode="External"/><Relationship Id="rId1335" Type="http://schemas.openxmlformats.org/officeDocument/2006/relationships/hyperlink" Target="https://www.amazon.com/Ralph-Breaks-Internet-John-Reilly/dp/B07KPR7C1F/ref=sr_1_1?s=instant-video&amp;ie=UTF8&amp;qid=1546975245&amp;sr=1-1&amp;keywords=Ralph+Breaks+the+Internet" TargetMode="External"/><Relationship Id="rId42" Type="http://schemas.openxmlformats.org/officeDocument/2006/relationships/hyperlink" Target="https://www.the-numbers.com/movie/Leisure-Seeker-The-(Italy)" TargetMode="External"/><Relationship Id="rId1336" Type="http://schemas.openxmlformats.org/officeDocument/2006/relationships/hyperlink" Target="http://www.amazon.com/gp/product/B007PKOKTK/?tag=titb-20" TargetMode="External"/><Relationship Id="rId41" Type="http://schemas.openxmlformats.org/officeDocument/2006/relationships/hyperlink" Target="https://www.amazon.co.uk/Glass-Castle-Destin-Daniel-Cretton/dp/B07653BDVT/ref=sr_1_1?s=instant-video&amp;ie=UTF8&amp;qid=1546978643&amp;sr=1-1&amp;keywords=The+Glass+Castle" TargetMode="External"/><Relationship Id="rId1337" Type="http://schemas.openxmlformats.org/officeDocument/2006/relationships/hyperlink" Target="http://www.amazon.com/gp/product/B014WH7LNK/?tag=titb-20" TargetMode="External"/><Relationship Id="rId44" Type="http://schemas.openxmlformats.org/officeDocument/2006/relationships/hyperlink" Target="https://www.the-numbers.com/market/genre/Drama" TargetMode="External"/><Relationship Id="rId1338" Type="http://schemas.openxmlformats.org/officeDocument/2006/relationships/hyperlink" Target="http://www.amazon.com/gp/product/B0095P3ULC/?tag=titb-20" TargetMode="External"/><Relationship Id="rId43" Type="http://schemas.openxmlformats.org/officeDocument/2006/relationships/hyperlink" Target="https://www.the-numbers.com/market/genre/Drama" TargetMode="External"/><Relationship Id="rId1339" Type="http://schemas.openxmlformats.org/officeDocument/2006/relationships/hyperlink" Target="https://www.the-numbers.com/movie/Men-in-Black-International-(2019)" TargetMode="External"/><Relationship Id="rId46" Type="http://schemas.openxmlformats.org/officeDocument/2006/relationships/hyperlink" Target="https://www.amazon.co.uk/Man-Who-Invented-Christmas/dp/B07B889P5J/ref=sr_1_1?s=instant-video&amp;ie=UTF8&amp;qid=1546980815&amp;sr=1-1&amp;keywords=The+Man+Who+Invented+Christmas" TargetMode="External"/><Relationship Id="rId45" Type="http://schemas.openxmlformats.org/officeDocument/2006/relationships/hyperlink" Target="https://www.amazon.com/Leisure-Seeker-Helen-Mirren/dp/B07FBB73L2/ref=sr_1_2?s=instant-video&amp;ie=UTF8&amp;qid=1546974021&amp;sr=1-2&amp;keywords=The+Leisure+Seeker" TargetMode="External"/><Relationship Id="rId745" Type="http://schemas.openxmlformats.org/officeDocument/2006/relationships/hyperlink" Target="http://www.amazon.com/gp/product/B01B5H1SIY/?tag=titb-20" TargetMode="External"/><Relationship Id="rId744" Type="http://schemas.openxmlformats.org/officeDocument/2006/relationships/hyperlink" Target="http://www.amazon.com/gp/product/B006X4MW30/?tag=titb-20" TargetMode="External"/><Relationship Id="rId743" Type="http://schemas.openxmlformats.org/officeDocument/2006/relationships/hyperlink" Target="http://www.amazon.com/gp/product/B00NMUWM1A/?tag=titb-20" TargetMode="External"/><Relationship Id="rId742" Type="http://schemas.openxmlformats.org/officeDocument/2006/relationships/hyperlink" Target="https://www.amazon.com/Krampus-Adam-Scott/dp/B01DYZLW6I/ref=sr_1_1?s=instant-video&amp;ie=UTF8&amp;qid=1480619548&amp;sr=1-1&amp;keywords=krampus" TargetMode="External"/><Relationship Id="rId749" Type="http://schemas.openxmlformats.org/officeDocument/2006/relationships/hyperlink" Target="https://www.amazon.com/Nerve-Emma-Roberts/dp/B01J2IXCVO/ref=sr_1_1?s=instant-video&amp;ie=UTF8&amp;qid=1481218950&amp;sr=1-1&amp;keywords=Nerve" TargetMode="External"/><Relationship Id="rId748" Type="http://schemas.openxmlformats.org/officeDocument/2006/relationships/hyperlink" Target="https://www.amazon.co.uk/xXx-Return-Xander-Vin-Diesel/dp/B01N4N8Q65/ref=sr_1_1?s=instant-video&amp;ie=UTF8&amp;qid=1546980971&amp;sr=1-1&amp;keywords=xXx%3A+The+Return+of+Xander+Cage" TargetMode="External"/><Relationship Id="rId747" Type="http://schemas.openxmlformats.org/officeDocument/2006/relationships/hyperlink" Target="http://www.amazon.com/gp/product/B00TU9UFTS/?tag=titb-20" TargetMode="External"/><Relationship Id="rId746" Type="http://schemas.openxmlformats.org/officeDocument/2006/relationships/hyperlink" Target="http://www.amazon.com/gp/product/B00TPELV50/?tag=titb-20" TargetMode="External"/><Relationship Id="rId48" Type="http://schemas.openxmlformats.org/officeDocument/2006/relationships/hyperlink" Target="https://www.the-numbers.com/market/genre/Drama" TargetMode="External"/><Relationship Id="rId47" Type="http://schemas.openxmlformats.org/officeDocument/2006/relationships/hyperlink" Target="https://www.the-numbers.com/movie/Miracle-Season-The" TargetMode="External"/><Relationship Id="rId49" Type="http://schemas.openxmlformats.org/officeDocument/2006/relationships/hyperlink" Target="https://www.the-numbers.com/market/genre/Drama" TargetMode="External"/><Relationship Id="rId741" Type="http://schemas.openxmlformats.org/officeDocument/2006/relationships/hyperlink" Target="https://www.amazon.co.uk/Bad-Moms-Christmas/dp/B079J5YMFP/ref=sr_1_1?s=instant-video&amp;ie=UTF8&amp;qid=1546978904&amp;sr=1-1&amp;keywords=A+Bad+Moms+Christmas" TargetMode="External"/><Relationship Id="rId1330" Type="http://schemas.openxmlformats.org/officeDocument/2006/relationships/hyperlink" Target="http://www.amazon.com/gp/product/B00IK67OQO/" TargetMode="External"/><Relationship Id="rId740" Type="http://schemas.openxmlformats.org/officeDocument/2006/relationships/hyperlink" Target="https://www.amazon.co.uk/Once-upon-Hollywood-Leonardo-DiCaprio/dp/B07W7KY3RM/ref=sr_1_1?keywords=Once+Upon+a+Time+in+Hollywood&amp;qid=1577973812&amp;s=instant-video&amp;sr=1-1" TargetMode="External"/><Relationship Id="rId1331" Type="http://schemas.openxmlformats.org/officeDocument/2006/relationships/hyperlink" Target="http://www.amazon.com/gp/product/B001FVAZUI/?tag=titb-20" TargetMode="External"/><Relationship Id="rId1332" Type="http://schemas.openxmlformats.org/officeDocument/2006/relationships/hyperlink" Target="http://www.amazon.com/gp/product/B00845PT18/?tag=titb-20" TargetMode="External"/><Relationship Id="rId1333" Type="http://schemas.openxmlformats.org/officeDocument/2006/relationships/hyperlink" Target="https://www.amazon.com/Tyler-Perrys-Acrimony-Taraji-Henson/dp/B07D7KD3R9/ref=sr_1_1?s=instant-video&amp;ie=UTF8&amp;qid=1546970649&amp;sr=1-1&amp;keywords=Tyler+Perry%27s+Acrimony" TargetMode="External"/><Relationship Id="rId1323" Type="http://schemas.openxmlformats.org/officeDocument/2006/relationships/hyperlink" Target="https://www.amazon.com/Choice-Benjamin-Walker/dp/B01B8LXD08/ref=sr_1_1?s=instant-video&amp;ie=UTF8&amp;qid=1481218555&amp;sr=1-1&amp;keywords=The+Choice" TargetMode="External"/><Relationship Id="rId1324" Type="http://schemas.openxmlformats.org/officeDocument/2006/relationships/hyperlink" Target="http://www.amazon.com/gp/product/B002OQWUME/?tag=titb-20" TargetMode="External"/><Relationship Id="rId31" Type="http://schemas.openxmlformats.org/officeDocument/2006/relationships/hyperlink" Target="https://www.the-numbers.com/movie/Puzzle-(2018)" TargetMode="External"/><Relationship Id="rId1325" Type="http://schemas.openxmlformats.org/officeDocument/2006/relationships/hyperlink" Target="http://www.amazon.com/gp/product/B0016LTNL4/?tag=titb-20" TargetMode="External"/><Relationship Id="rId30" Type="http://schemas.openxmlformats.org/officeDocument/2006/relationships/hyperlink" Target="https://www.amazon.com/Lion-Dev-Patel/dp/B01NH0KRPW/ref=sr_1_1?s=instant-video&amp;ie=UTF8&amp;qid=1483641220&amp;sr=1-1&amp;keywords=lion+2016" TargetMode="External"/><Relationship Id="rId1326" Type="http://schemas.openxmlformats.org/officeDocument/2006/relationships/hyperlink" Target="http://www.the-numbers.com/market/genre/Drama" TargetMode="External"/><Relationship Id="rId33" Type="http://schemas.openxmlformats.org/officeDocument/2006/relationships/hyperlink" Target="https://www.the-numbers.com/market/genre/Drama" TargetMode="External"/><Relationship Id="rId1327" Type="http://schemas.openxmlformats.org/officeDocument/2006/relationships/hyperlink" Target="http://www.the-numbers.com/market/genre/Drama" TargetMode="External"/><Relationship Id="rId32" Type="http://schemas.openxmlformats.org/officeDocument/2006/relationships/hyperlink" Target="https://www.the-numbers.com/market/genre/Drama" TargetMode="External"/><Relationship Id="rId1328" Type="http://schemas.openxmlformats.org/officeDocument/2006/relationships/hyperlink" Target="https://www.amazon.com/Mike-Dave-Need-Wedding-Dates/dp/B01I2D6Y4M/ref=sr_1_1?s=instant-video&amp;ie=UTF8&amp;qid=1481218974&amp;sr=1-1&amp;keywords=Mike+and+Dave+Need+Wedding+Dates" TargetMode="External"/><Relationship Id="rId35" Type="http://schemas.openxmlformats.org/officeDocument/2006/relationships/hyperlink" Target="https://www.the-numbers.com/movie/Samson-(2018)" TargetMode="External"/><Relationship Id="rId1329" Type="http://schemas.openxmlformats.org/officeDocument/2006/relationships/hyperlink" Target="http://www.amazon.com/gp/product/B0098VXCR0/?tag=titb-20" TargetMode="External"/><Relationship Id="rId34" Type="http://schemas.openxmlformats.org/officeDocument/2006/relationships/hyperlink" Target="https://www.amazon.com/Puzzle-Kelly-Macdonald/dp/B07KCMXR4R/ref=sr_1_1?s=instant-video&amp;ie=UTF8&amp;qid=1546975303&amp;sr=1-1&amp;keywords=Puzzle" TargetMode="External"/><Relationship Id="rId739" Type="http://schemas.openxmlformats.org/officeDocument/2006/relationships/hyperlink" Target="https://www.amazon.co.uk/Booksmart-Kaitlyn-Dever/dp/B07V4XPWWY/ref=sr_1_1?crid=1WI96X5ERDH8G&amp;keywords=booksmart+prime+video&amp;qid=1577973203&amp;s=instant-video&amp;sprefix=Booksmart%2Cinstant-video%2C139&amp;sr=1-1" TargetMode="External"/><Relationship Id="rId734" Type="http://schemas.openxmlformats.org/officeDocument/2006/relationships/hyperlink" Target="https://www.amazon.com/Rogue-One-Story-Bonus-Content/dp/B01N4BO8N6/ref=sr_1_2?s=instant-video&amp;ie=UTF8&amp;qid=1483640828&amp;sr=1-2&amp;keywords=Rogue+One" TargetMode="External"/><Relationship Id="rId733" Type="http://schemas.openxmlformats.org/officeDocument/2006/relationships/hyperlink" Target="http://www.amazon.com/gp/product/B001KAV8F0/?tag=titb-20" TargetMode="External"/><Relationship Id="rId732" Type="http://schemas.openxmlformats.org/officeDocument/2006/relationships/hyperlink" Target="http://www.amazon.com/gp/product/B004CEUEWE/?tag=titb-20" TargetMode="External"/><Relationship Id="rId731" Type="http://schemas.openxmlformats.org/officeDocument/2006/relationships/hyperlink" Target="http://www.amazon.com/gp/product/B0091WZO1S/?tag=titb-20" TargetMode="External"/><Relationship Id="rId738" Type="http://schemas.openxmlformats.org/officeDocument/2006/relationships/hyperlink" Target="https://www.the-numbers.com/market/genre/Comedy" TargetMode="External"/><Relationship Id="rId737" Type="http://schemas.openxmlformats.org/officeDocument/2006/relationships/hyperlink" Target="https://www.the-numbers.com/market/genre/Comedy" TargetMode="External"/><Relationship Id="rId736" Type="http://schemas.openxmlformats.org/officeDocument/2006/relationships/hyperlink" Target="https://www.the-numbers.com/movie/Booksmart-(2019)" TargetMode="External"/><Relationship Id="rId735" Type="http://schemas.openxmlformats.org/officeDocument/2006/relationships/hyperlink" Target="http://www.amazon.co.uk/Ratatouille-Patton-Oswalt/dp/B00ET2EZC4/ref=sr_1_1?s=instant-video&amp;ie=UTF8&amp;qid=1457386433&amp;sr=1-1&amp;keywords=Ratatouille" TargetMode="External"/><Relationship Id="rId37" Type="http://schemas.openxmlformats.org/officeDocument/2006/relationships/hyperlink" Target="https://www.the-numbers.com/market/genre/Drama" TargetMode="External"/><Relationship Id="rId36" Type="http://schemas.openxmlformats.org/officeDocument/2006/relationships/hyperlink" Target="https://www.the-numbers.com/market/genre/Drama" TargetMode="External"/><Relationship Id="rId39" Type="http://schemas.openxmlformats.org/officeDocument/2006/relationships/hyperlink" Target="https://www.amazon.com/Smallfoot-Channing-Tatum/dp/B07L1CNJBD/ref=sr_1_1?s=instant-video&amp;ie=UTF8&amp;qid=1546974832&amp;sr=1-1&amp;keywords=Smallfoot" TargetMode="External"/><Relationship Id="rId38" Type="http://schemas.openxmlformats.org/officeDocument/2006/relationships/hyperlink" Target="https://www.amazon.com/Samson-Jackson-Rathbone/dp/B079XVWQDN/ref=sr_1_2?s=instant-video&amp;ie=UTF8&amp;qid=1546974723&amp;sr=1-2&amp;keywords=Samson" TargetMode="External"/><Relationship Id="rId730" Type="http://schemas.openxmlformats.org/officeDocument/2006/relationships/hyperlink" Target="http://www.amazon.co.uk/Hitman-Timothy-Olyphant/dp/B00H36J9UQ/ref=sr_1_2?s=instant-video&amp;ie=UTF8&amp;qid=1457386058&amp;sr=1-2&amp;keywords=Hitman" TargetMode="External"/><Relationship Id="rId1320" Type="http://schemas.openxmlformats.org/officeDocument/2006/relationships/hyperlink" Target="http://www.amazon.com/gp/product/B003LPR56I/?tag=titb-20" TargetMode="External"/><Relationship Id="rId1321" Type="http://schemas.openxmlformats.org/officeDocument/2006/relationships/hyperlink" Target="http://www.the-numbers.com/market/genre/Drama" TargetMode="External"/><Relationship Id="rId1322" Type="http://schemas.openxmlformats.org/officeDocument/2006/relationships/hyperlink" Target="http://www.the-numbers.com/market/genre/Drama" TargetMode="External"/><Relationship Id="rId1356" Type="http://schemas.openxmlformats.org/officeDocument/2006/relationships/hyperlink" Target="http://www.amazon.com/gp/product/B005ZMUXDC/?tag=titb-20" TargetMode="External"/><Relationship Id="rId2203" Type="http://schemas.openxmlformats.org/officeDocument/2006/relationships/hyperlink" Target="https://www.amazon.com/Chappaquiddick-Jason-Clarke/dp/B07DFS89PM/ref=sr_1_2?s=instant-video&amp;ie=UTF8&amp;qid=1546970341&amp;sr=1-2&amp;keywords=Chappaquiddick" TargetMode="External"/><Relationship Id="rId1357" Type="http://schemas.openxmlformats.org/officeDocument/2006/relationships/hyperlink" Target="http://www.the-numbers.com/market/genre/Action" TargetMode="External"/><Relationship Id="rId2204" Type="http://schemas.openxmlformats.org/officeDocument/2006/relationships/hyperlink" Target="http://www.amazon.com/gp/product/B007UXT6O6/?tag=titb-20" TargetMode="External"/><Relationship Id="rId20" Type="http://schemas.openxmlformats.org/officeDocument/2006/relationships/hyperlink" Target="https://www.the-numbers.com/market/genre/Black-Comedy" TargetMode="External"/><Relationship Id="rId1358" Type="http://schemas.openxmlformats.org/officeDocument/2006/relationships/hyperlink" Target="http://www.the-numbers.com/market/genre/Action" TargetMode="External"/><Relationship Id="rId2205" Type="http://schemas.openxmlformats.org/officeDocument/2006/relationships/hyperlink" Target="https://www.the-numbers.com/movie/Brittany-Runs-a-Marathon-(2019)" TargetMode="External"/><Relationship Id="rId1359" Type="http://schemas.openxmlformats.org/officeDocument/2006/relationships/hyperlink" Target="https://www.amazon.com/Jack-Reacher-Never-Go-Back/dp/B01LYQ4RH6/ref=sr_1_1?s=instant-video&amp;ie=UTF8&amp;qid=1481219053&amp;sr=1-1&amp;keywords=Jack+Reacher%3A+Never+Go+Back" TargetMode="External"/><Relationship Id="rId2206" Type="http://schemas.openxmlformats.org/officeDocument/2006/relationships/hyperlink" Target="https://www.the-numbers.com/market/genre/Drama" TargetMode="External"/><Relationship Id="rId22" Type="http://schemas.openxmlformats.org/officeDocument/2006/relationships/hyperlink" Target="https://www.the-numbers.com/movie/Isle-of-Dogs-(2018)" TargetMode="External"/><Relationship Id="rId2207" Type="http://schemas.openxmlformats.org/officeDocument/2006/relationships/hyperlink" Target="https://www.the-numbers.com/market/genre/Drama" TargetMode="External"/><Relationship Id="rId21" Type="http://schemas.openxmlformats.org/officeDocument/2006/relationships/hyperlink" Target="https://www.amazon.com/Gringo-David-Oyelowo/dp/B078J2R4MC/ref=sr_1_2?s=instant-video&amp;ie=UTF8&amp;qid=1546974536&amp;sr=1-2&amp;keywords=gringo" TargetMode="External"/><Relationship Id="rId2208" Type="http://schemas.openxmlformats.org/officeDocument/2006/relationships/hyperlink" Target="https://www.amazon.co.uk/Brittany-Runs-Marathon-Jillian-Bell/dp/B081BBHVM3/ref=sr_1_2?crid=324ZABJ257CHX&amp;keywords=brittany+runs+a+marathon&amp;qid=1577973233&amp;s=instant-video&amp;sprefix=Brittany+Runs+a+Marathon%2Cinstant-video%2C208&amp;sr=1-2" TargetMode="External"/><Relationship Id="rId24" Type="http://schemas.openxmlformats.org/officeDocument/2006/relationships/hyperlink" Target="https://www.the-numbers.com/market/genre/Comedy" TargetMode="External"/><Relationship Id="rId2209" Type="http://schemas.openxmlformats.org/officeDocument/2006/relationships/hyperlink" Target="https://www.the-numbers.com/movie/Thoroughbreds" TargetMode="External"/><Relationship Id="rId23" Type="http://schemas.openxmlformats.org/officeDocument/2006/relationships/hyperlink" Target="https://www.the-numbers.com/market/genre/Comedy" TargetMode="External"/><Relationship Id="rId767" Type="http://schemas.openxmlformats.org/officeDocument/2006/relationships/hyperlink" Target="https://www.boxofficemojo.com/movies/?id=httyd3.htm" TargetMode="External"/><Relationship Id="rId766" Type="http://schemas.openxmlformats.org/officeDocument/2006/relationships/hyperlink" Target="http://www.amazon.com/gp/product/B003RV43X4/?tag=titb-20" TargetMode="External"/><Relationship Id="rId765" Type="http://schemas.openxmlformats.org/officeDocument/2006/relationships/hyperlink" Target="http://www.amazon.com/gp/product/B00AYB20KI/?tag=titb-20" TargetMode="External"/><Relationship Id="rId764" Type="http://schemas.openxmlformats.org/officeDocument/2006/relationships/hyperlink" Target="https://www.amazon.com/Revenant-Leonardo-Dicaprio/dp/B01AB7GOD8/ref=sr_1_1?s=instant-video&amp;ie=UTF8&amp;qid=1481219490&amp;sr=1-1&amp;keywords=The+Revenant" TargetMode="External"/><Relationship Id="rId769" Type="http://schemas.openxmlformats.org/officeDocument/2006/relationships/hyperlink" Target="https://www.amazon.com/Hunter-Killer-Gerard-Butler/dp/B07L9FHQXM/ref=sr_1_1?s=instant-video&amp;ie=UTF8&amp;qid=1546975030&amp;sr=1-1&amp;keywords=Hunter+Killer" TargetMode="External"/><Relationship Id="rId768" Type="http://schemas.openxmlformats.org/officeDocument/2006/relationships/hyperlink" Target="https://www.amazon.co.uk/How-Train-Your-Dragon-Hidden/dp/B07ND42WCQ/ref=sr_1_1?keywords=How+to+Train+Your+Dragon%3A+The+Hidden+World&amp;qid=1557072419&amp;s=instant-video&amp;sr=1-1-catcorr" TargetMode="External"/><Relationship Id="rId26" Type="http://schemas.openxmlformats.org/officeDocument/2006/relationships/hyperlink" Target="https://www.the-numbers.com/movie/Leave-No-Trace-(2018)" TargetMode="External"/><Relationship Id="rId25" Type="http://schemas.openxmlformats.org/officeDocument/2006/relationships/hyperlink" Target="https://www.amazon.com/Isle-Dogs-Bryan-Cranston/dp/B07C4825LL/ref=sr_1_2?s=instant-video&amp;ie=UTF8&amp;qid=1546975090&amp;sr=1-2&amp;keywords=Isle+of+Dogs" TargetMode="External"/><Relationship Id="rId28" Type="http://schemas.openxmlformats.org/officeDocument/2006/relationships/hyperlink" Target="https://www.the-numbers.com/market/genre/Drama" TargetMode="External"/><Relationship Id="rId1350" Type="http://schemas.openxmlformats.org/officeDocument/2006/relationships/hyperlink" Target="https://www.amazon.co.uk/Flatliners-Ellen-Page/dp/B075R2WJP7/ref=sr_1_2?s=instant-video&amp;ie=UTF8&amp;qid=1546978605&amp;sr=1-2&amp;keywords=Flatliners" TargetMode="External"/><Relationship Id="rId27" Type="http://schemas.openxmlformats.org/officeDocument/2006/relationships/hyperlink" Target="https://www.the-numbers.com/market/genre/Drama" TargetMode="External"/><Relationship Id="rId1351" Type="http://schemas.openxmlformats.org/officeDocument/2006/relationships/hyperlink" Target="http://www.amazon.com/gp/product/B0093Q9X1Y/?tag=titb-20" TargetMode="External"/><Relationship Id="rId763" Type="http://schemas.openxmlformats.org/officeDocument/2006/relationships/hyperlink" Target="http://www.amazon.com/gp/product/B00TYBBYK6/?tag=titb-20" TargetMode="External"/><Relationship Id="rId1352" Type="http://schemas.openxmlformats.org/officeDocument/2006/relationships/hyperlink" Target="http://www.amazon.com/gp/product/B00MQOZETK/?tag=titb-20" TargetMode="External"/><Relationship Id="rId29" Type="http://schemas.openxmlformats.org/officeDocument/2006/relationships/hyperlink" Target="https://www.amazon.com/Leave-No-Trace-Ben-Foster/dp/B07FCXVJJ7/ref=sr_1_1?s=instant-video&amp;ie=UTF8&amp;qid=1546975172&amp;sr=1-1&amp;keywords=Leave+No+Trace" TargetMode="External"/><Relationship Id="rId762" Type="http://schemas.openxmlformats.org/officeDocument/2006/relationships/hyperlink" Target="http://www.amazon.com/gp/product/B015YJRQ8U/?tag=titb-20" TargetMode="External"/><Relationship Id="rId1353" Type="http://schemas.openxmlformats.org/officeDocument/2006/relationships/hyperlink" Target="http://www.amazon.com/gp/product/B0094M2O7C/?tag=titb-20" TargetMode="External"/><Relationship Id="rId2200" Type="http://schemas.openxmlformats.org/officeDocument/2006/relationships/hyperlink" Target="https://www.the-numbers.com/market/genre/Comedy" TargetMode="External"/><Relationship Id="rId761" Type="http://schemas.openxmlformats.org/officeDocument/2006/relationships/hyperlink" Target="http://www.amazon.com/gp/product/B017QHYW1W/?tag=titb-20" TargetMode="External"/><Relationship Id="rId1354" Type="http://schemas.openxmlformats.org/officeDocument/2006/relationships/hyperlink" Target="http://www.amazon.com/gp/product/B002ICE0O0/?tag=titb-20" TargetMode="External"/><Relationship Id="rId2201" Type="http://schemas.openxmlformats.org/officeDocument/2006/relationships/hyperlink" Target="http://www.amazon.com/gp/product/B018BF2CSI/?tag=titb-20" TargetMode="External"/><Relationship Id="rId760" Type="http://schemas.openxmlformats.org/officeDocument/2006/relationships/hyperlink" Target="http://www.amazon.com/gp/product/B00932A4N4/?tag=titb-20" TargetMode="External"/><Relationship Id="rId1355" Type="http://schemas.openxmlformats.org/officeDocument/2006/relationships/hyperlink" Target="http://www.amazon.com/gp/product/B0041VR5LQ/?tag=titb-20" TargetMode="External"/><Relationship Id="rId2202" Type="http://schemas.openxmlformats.org/officeDocument/2006/relationships/hyperlink" Target="https://www.the-numbers.com/movie/Chappaquiddick" TargetMode="External"/><Relationship Id="rId1345" Type="http://schemas.openxmlformats.org/officeDocument/2006/relationships/hyperlink" Target="http://www.the-numbers.com/market/genre/Comedy" TargetMode="External"/><Relationship Id="rId1346" Type="http://schemas.openxmlformats.org/officeDocument/2006/relationships/hyperlink" Target="http://www.the-numbers.com/market/genre/Comedy" TargetMode="External"/><Relationship Id="rId1347" Type="http://schemas.openxmlformats.org/officeDocument/2006/relationships/hyperlink" Target="https://www.amazon.com/Risen-Joseph-Fiennes/dp/B01BT67CHC/ref=sr_1_1?s=instant-video&amp;ie=UTF8&amp;qid=1481218934&amp;sr=1-1&amp;keywords=Risen" TargetMode="External"/><Relationship Id="rId1348" Type="http://schemas.openxmlformats.org/officeDocument/2006/relationships/hyperlink" Target="http://www.amazon.com/gp/product/B00ECU9EYW/?tag=titb-20" TargetMode="External"/><Relationship Id="rId11" Type="http://schemas.openxmlformats.org/officeDocument/2006/relationships/hyperlink" Target="https://www.the-numbers.com/market/genre/Drama" TargetMode="External"/><Relationship Id="rId1349" Type="http://schemas.openxmlformats.org/officeDocument/2006/relationships/hyperlink" Target="http://www.amazon.com/gp/product/B00DC7NNAC/?tag=titb-20" TargetMode="External"/><Relationship Id="rId10" Type="http://schemas.openxmlformats.org/officeDocument/2006/relationships/hyperlink" Target="https://www.the-numbers.com/movie/Blindspotting" TargetMode="External"/><Relationship Id="rId13" Type="http://schemas.openxmlformats.org/officeDocument/2006/relationships/hyperlink" Target="https://www.amazon.com/Blindspotting-Daveed-Diggs/dp/B07G4N3J9R/ref=sr_1_1?s=instant-video&amp;ie=UTF8&amp;qid=1546970094&amp;sr=1-1&amp;keywords=Blindspotting" TargetMode="External"/><Relationship Id="rId12" Type="http://schemas.openxmlformats.org/officeDocument/2006/relationships/hyperlink" Target="https://www.the-numbers.com/market/genre/Drama" TargetMode="External"/><Relationship Id="rId756" Type="http://schemas.openxmlformats.org/officeDocument/2006/relationships/hyperlink" Target="https://www.amazon.co.uk/Boss-Baby-Alec-Baldwin/dp/B079HW1RVY/ref=sr_1_1?s=instant-video&amp;ie=UTF8&amp;qid=1546980766&amp;sr=1-1&amp;keywords=The+Boss+Baby" TargetMode="External"/><Relationship Id="rId755" Type="http://schemas.openxmlformats.org/officeDocument/2006/relationships/hyperlink" Target="http://www.amazon.co.uk/Enchanted-Amy-Adams/dp/B00ET1R5AE/ref=sr_1_1?s=instant-video&amp;ie=UTF8&amp;qid=1457385783&amp;sr=1-1&amp;keywords=Enchanted" TargetMode="External"/><Relationship Id="rId754" Type="http://schemas.openxmlformats.org/officeDocument/2006/relationships/hyperlink" Target="http://www.amazon.co.uk/Bourne-Ultimatum-Matt-Damon/dp/B00FZKZ4D8/ref=sr_1_1?s=instant-video&amp;ie=UTF8&amp;qid=1457386577&amp;sr=1-1&amp;keywords=The+Bourne+Ultimatum" TargetMode="External"/><Relationship Id="rId753" Type="http://schemas.openxmlformats.org/officeDocument/2006/relationships/hyperlink" Target="http://www.amazon.com/gp/product/B005ML94JU/?tag=titb-20" TargetMode="External"/><Relationship Id="rId759" Type="http://schemas.openxmlformats.org/officeDocument/2006/relationships/hyperlink" Target="http://www.amazon.com/gp/product/B00HYTSTNU/?tag=titb-20" TargetMode="External"/><Relationship Id="rId758" Type="http://schemas.openxmlformats.org/officeDocument/2006/relationships/hyperlink" Target="http://www.amazon.com/gp/product/B002SARF94/?tag=titb-20" TargetMode="External"/><Relationship Id="rId757" Type="http://schemas.openxmlformats.org/officeDocument/2006/relationships/hyperlink" Target="https://www.amazon.com/Fantastic-Beasts-Where-Find-Them/dp/B01N0AEYU6/ref=sr_1_1?s=instant-video&amp;ie=UTF8&amp;qid=1483640814&amp;sr=1-1&amp;keywords=Fantastic+Beasts+%26+Where+to+Find+Them" TargetMode="External"/><Relationship Id="rId15" Type="http://schemas.openxmlformats.org/officeDocument/2006/relationships/hyperlink" Target="https://www.the-numbers.com/market/genre/Action" TargetMode="External"/><Relationship Id="rId14" Type="http://schemas.openxmlformats.org/officeDocument/2006/relationships/hyperlink" Target="https://www.the-numbers.com/movie/Tang-Ren-Jie-Tan-An-2-(China)" TargetMode="External"/><Relationship Id="rId17" Type="http://schemas.openxmlformats.org/officeDocument/2006/relationships/hyperlink" Target="https://www.amazon.com/Detective-Chinatown-Wang-Baoqiang/dp/B01MSC08RY/ref=sr_1_1?s=instant-video&amp;ie=UTF8&amp;qid=1546970420&amp;sr=1-1&amp;keywords=Detective+Chinatown+2" TargetMode="External"/><Relationship Id="rId16" Type="http://schemas.openxmlformats.org/officeDocument/2006/relationships/hyperlink" Target="https://www.the-numbers.com/market/genre/Action" TargetMode="External"/><Relationship Id="rId1340" Type="http://schemas.openxmlformats.org/officeDocument/2006/relationships/hyperlink" Target="https://www.the-numbers.com/market/genre/Adventure" TargetMode="External"/><Relationship Id="rId19" Type="http://schemas.openxmlformats.org/officeDocument/2006/relationships/hyperlink" Target="https://www.the-numbers.com/movie/Gringo-(2018)" TargetMode="External"/><Relationship Id="rId752" Type="http://schemas.openxmlformats.org/officeDocument/2006/relationships/hyperlink" Target="http://www.amazon.com/gp/product/B004EDQ698/?tag=titb-20" TargetMode="External"/><Relationship Id="rId1341" Type="http://schemas.openxmlformats.org/officeDocument/2006/relationships/hyperlink" Target="https://www.the-numbers.com/market/genre/Adventure" TargetMode="External"/><Relationship Id="rId18" Type="http://schemas.openxmlformats.org/officeDocument/2006/relationships/hyperlink" Target="https://www.amazon.com/Gods-Not-Dead-Light-Darkness/dp/B07FMJDX7C/ref=sr_1_1?s=instant-video&amp;ie=UTF8&amp;qid=1546974478&amp;sr=1-1&amp;keywords=God%27s+Not+Dead%3A+A+Light+in+Darkness" TargetMode="External"/><Relationship Id="rId751" Type="http://schemas.openxmlformats.org/officeDocument/2006/relationships/hyperlink" Target="http://www.amazon.com/gp/product/B00I2X7X7K/?tag=titb-20" TargetMode="External"/><Relationship Id="rId1342" Type="http://schemas.openxmlformats.org/officeDocument/2006/relationships/hyperlink" Target="https://www.amazon.co.uk/Men-Black-International-Chris-Hemsworth/dp/B07SZ4Z61D/ref=sr_1_1?crid=ISQUM9H0TTJZ&amp;keywords=men+in+black+international+prime+video&amp;qid=1577973710&amp;s=instant-video&amp;sprefix=Men+in+Black%3A+International%2Cinstant-video%2C145&amp;sr=1-1" TargetMode="External"/><Relationship Id="rId750" Type="http://schemas.openxmlformats.org/officeDocument/2006/relationships/hyperlink" Target="http://www.amazon.com/gp/product/B00N2YWAF4/?tag=titb-20" TargetMode="External"/><Relationship Id="rId1343" Type="http://schemas.openxmlformats.org/officeDocument/2006/relationships/hyperlink" Target="http://www.amazon.com/gp/product/B00G0OMZPS/?tag=titb-20" TargetMode="External"/><Relationship Id="rId1344" Type="http://schemas.openxmlformats.org/officeDocument/2006/relationships/hyperlink" Target="http://www.amazon.com/gp/product/B008Y720JU/?tag=titb-20" TargetMode="External"/><Relationship Id="rId84" Type="http://schemas.openxmlformats.org/officeDocument/2006/relationships/hyperlink" Target="http://www.amazon.com/gp/product/B00GMOR7LS/?tag=titb-20" TargetMode="External"/><Relationship Id="rId1774" Type="http://schemas.openxmlformats.org/officeDocument/2006/relationships/hyperlink" Target="https://www.amazon.com/Hate-Give-George-Tillman-Jr/dp/B07J1V4D3W/ref=sr_1_1?s=instant-video&amp;ie=UTF8&amp;qid=1546974128&amp;sr=1-1&amp;keywords=The+Hate+U+Give" TargetMode="External"/><Relationship Id="rId83" Type="http://schemas.openxmlformats.org/officeDocument/2006/relationships/hyperlink" Target="http://www.amazon.com/gp/product/B003QTPAB6/?tag=titb-20" TargetMode="External"/><Relationship Id="rId1775" Type="http://schemas.openxmlformats.org/officeDocument/2006/relationships/hyperlink" Target="http://www.amazon.com/gp/product/B013JPCA1Y/?tag=titb-20" TargetMode="External"/><Relationship Id="rId86" Type="http://schemas.openxmlformats.org/officeDocument/2006/relationships/hyperlink" Target="http://www.amazon.com/gp/product/B00LPRKH5U/?tag=titb-20" TargetMode="External"/><Relationship Id="rId1776" Type="http://schemas.openxmlformats.org/officeDocument/2006/relationships/hyperlink" Target="http://www.amazon.co.uk/dp/B00I2CX91A?ref_=imdbref_tt_wbr_aiv&amp;tag=imdbtag_tt_wbr_aiv-21" TargetMode="External"/><Relationship Id="rId85" Type="http://schemas.openxmlformats.org/officeDocument/2006/relationships/hyperlink" Target="http://www.amazon.com/gp/product/B00715SUI6/?tag=titb-20" TargetMode="External"/><Relationship Id="rId1777" Type="http://schemas.openxmlformats.org/officeDocument/2006/relationships/hyperlink" Target="http://www.amazon.com/gp/product/B00FMOBNKA/?tag=titb-20" TargetMode="External"/><Relationship Id="rId88" Type="http://schemas.openxmlformats.org/officeDocument/2006/relationships/hyperlink" Target="http://www.amazon.co.uk/Juno-J-K-Simmons/dp/B00FYJC65Y/ref=sr_1_1?s=instant-video&amp;ie=UTF8&amp;qid=1457386157&amp;sr=1-1&amp;keywords=Juno" TargetMode="External"/><Relationship Id="rId1778" Type="http://schemas.openxmlformats.org/officeDocument/2006/relationships/hyperlink" Target="http://www.the-numbers.com/market/genre/Drama" TargetMode="External"/><Relationship Id="rId87" Type="http://schemas.openxmlformats.org/officeDocument/2006/relationships/hyperlink" Target="https://www.amazon.co.uk/Split-James-McAvoy/dp/B072HT1VY9/ref=sr_1_1?s=instant-video&amp;ie=UTF8&amp;qid=1546980563&amp;sr=1-1&amp;keywords=Split" TargetMode="External"/><Relationship Id="rId1779" Type="http://schemas.openxmlformats.org/officeDocument/2006/relationships/hyperlink" Target="http://www.the-numbers.com/market/genre/Drama" TargetMode="External"/><Relationship Id="rId89" Type="http://schemas.openxmlformats.org/officeDocument/2006/relationships/hyperlink" Target="http://www.the-numbers.com/market/genre/Action" TargetMode="External"/><Relationship Id="rId709" Type="http://schemas.openxmlformats.org/officeDocument/2006/relationships/hyperlink" Target="http://www.the-numbers.com/market/genre/Adventure" TargetMode="External"/><Relationship Id="rId708" Type="http://schemas.openxmlformats.org/officeDocument/2006/relationships/hyperlink" Target="http://www.amazon.com/gp/product/B00C1BU7V8/?tag=titb-20" TargetMode="External"/><Relationship Id="rId707" Type="http://schemas.openxmlformats.org/officeDocument/2006/relationships/hyperlink" Target="http://www.amazon.com/gp/product/B004LFJWL8/?tag=titb-20" TargetMode="External"/><Relationship Id="rId706" Type="http://schemas.openxmlformats.org/officeDocument/2006/relationships/hyperlink" Target="http://www.amazon.com/gp/product/B00PRXDUE8/?tag=titb-20" TargetMode="External"/><Relationship Id="rId80" Type="http://schemas.openxmlformats.org/officeDocument/2006/relationships/hyperlink" Target="http://www.amazon.com/gp/product/B018C4RSIM/?tag=titb-20" TargetMode="External"/><Relationship Id="rId82" Type="http://schemas.openxmlformats.org/officeDocument/2006/relationships/hyperlink" Target="http://www.amazon.com/gp/product/B009KS5SJ6/?tag=titb-20" TargetMode="External"/><Relationship Id="rId81" Type="http://schemas.openxmlformats.org/officeDocument/2006/relationships/hyperlink" Target="http://www.amazon.com/gp/product/B004HYDM8W/?tag=titb-20" TargetMode="External"/><Relationship Id="rId701" Type="http://schemas.openxmlformats.org/officeDocument/2006/relationships/hyperlink" Target="http://www.amazon.com/gp/product/B00GIXT45U/?tag=titb-20" TargetMode="External"/><Relationship Id="rId700" Type="http://schemas.openxmlformats.org/officeDocument/2006/relationships/hyperlink" Target="https://www.amazon.com/Southside-You-Tika-Sumpter/dp/B01L0QPPHK/ref=sr_1_1?s=instant-video&amp;ie=UTF8&amp;qid=1481217958&amp;sr=1-1&amp;keywords=Southside+with+You" TargetMode="External"/><Relationship Id="rId705" Type="http://schemas.openxmlformats.org/officeDocument/2006/relationships/hyperlink" Target="http://www.amazon.com/gp/product/B0088WG89O/?tag=titb-20" TargetMode="External"/><Relationship Id="rId704" Type="http://schemas.openxmlformats.org/officeDocument/2006/relationships/hyperlink" Target="http://www.amazon.com/gp/product/B00S8P05OK/?tag=titb-20" TargetMode="External"/><Relationship Id="rId703" Type="http://schemas.openxmlformats.org/officeDocument/2006/relationships/hyperlink" Target="http://www.amazon.com/gp/product/B018HIZ65U/?tag=titb-20" TargetMode="External"/><Relationship Id="rId702" Type="http://schemas.openxmlformats.org/officeDocument/2006/relationships/hyperlink" Target="https://www.boxofficemojo.com/movies/?id=runtherace.htm" TargetMode="External"/><Relationship Id="rId1770" Type="http://schemas.openxmlformats.org/officeDocument/2006/relationships/hyperlink" Target="https://www.amazon.co.uk/Ad-Astra-Brad-Pitt/dp/B07XT8YM1B/ref=sr_1_1?keywords=Ad+Astra&amp;qid=1577973022&amp;s=instant-video&amp;sr=1-1" TargetMode="External"/><Relationship Id="rId1771" Type="http://schemas.openxmlformats.org/officeDocument/2006/relationships/hyperlink" Target="http://www.amazon.com/gp/product/B007BVOF8E/?tag=titb-20" TargetMode="External"/><Relationship Id="rId1772" Type="http://schemas.openxmlformats.org/officeDocument/2006/relationships/hyperlink" Target="http://www.amazon.com/gp/product/B0077DBZXO/?tag=titb-20" TargetMode="External"/><Relationship Id="rId1773" Type="http://schemas.openxmlformats.org/officeDocument/2006/relationships/hyperlink" Target="http://www.amazon.com/gp/product/B009HEMJCW/?tag=titb-20" TargetMode="External"/><Relationship Id="rId73" Type="http://schemas.openxmlformats.org/officeDocument/2006/relationships/hyperlink" Target="https://www.the-numbers.com/market/genre/Adventure" TargetMode="External"/><Relationship Id="rId1763" Type="http://schemas.openxmlformats.org/officeDocument/2006/relationships/hyperlink" Target="https://www.amazon.com/Solo-Star-Story-Bonus-Content/dp/B07D8J737S/ref=sr_1_2?s=instant-video&amp;ie=UTF8&amp;qid=1546974841&amp;sr=1-2&amp;keywords=Solo%3A+A+Star+Wars+Story" TargetMode="External"/><Relationship Id="rId72" Type="http://schemas.openxmlformats.org/officeDocument/2006/relationships/hyperlink" Target="https://www.the-numbers.com/market/genre/Adventure" TargetMode="External"/><Relationship Id="rId1764" Type="http://schemas.openxmlformats.org/officeDocument/2006/relationships/hyperlink" Target="http://www.amazon.com/gp/product/B002EDH0FE/?tag=titb-20" TargetMode="External"/><Relationship Id="rId75" Type="http://schemas.openxmlformats.org/officeDocument/2006/relationships/hyperlink" Target="http://www.amazon.com/gp/product/B0083GR15K/?tag=titb-20" TargetMode="External"/><Relationship Id="rId1765" Type="http://schemas.openxmlformats.org/officeDocument/2006/relationships/hyperlink" Target="https://www.amazon.co.uk/Sabans-Power-Rangers-Dean-Israelite/dp/B06XRKLMML/ref=sr_1_3?s=instant-video&amp;ie=UTF8&amp;qid=1546977777&amp;sr=1-3&amp;keywords=Power+Rangers" TargetMode="External"/><Relationship Id="rId74" Type="http://schemas.openxmlformats.org/officeDocument/2006/relationships/hyperlink" Target="http://www.amazon.com/gp/product/B016Z411SE/?tag=titb-20" TargetMode="External"/><Relationship Id="rId1766" Type="http://schemas.openxmlformats.org/officeDocument/2006/relationships/hyperlink" Target="http://www.amazon.com/gp/product/B008W02IWS/?tag=titb-20" TargetMode="External"/><Relationship Id="rId77" Type="http://schemas.openxmlformats.org/officeDocument/2006/relationships/hyperlink" Target="http://www.amazon.com/gp/product/B004MQ8A78/?tag=titb-20" TargetMode="External"/><Relationship Id="rId1767" Type="http://schemas.openxmlformats.org/officeDocument/2006/relationships/hyperlink" Target="http://www.amazon.com/gp/product/B006QKJQ12/?tag=titb-20" TargetMode="External"/><Relationship Id="rId76" Type="http://schemas.openxmlformats.org/officeDocument/2006/relationships/hyperlink" Target="http://www.amazon.com/gp/product/B001VL5304/?tag=titb-20" TargetMode="External"/><Relationship Id="rId1768" Type="http://schemas.openxmlformats.org/officeDocument/2006/relationships/hyperlink" Target="http://www.amazon.com/gp/product/B004G8X10S/?tag=titb-20" TargetMode="External"/><Relationship Id="rId79" Type="http://schemas.openxmlformats.org/officeDocument/2006/relationships/hyperlink" Target="http://www.amazon.com/gp/product/B016887PIW/?tag=titb-20" TargetMode="External"/><Relationship Id="rId1769" Type="http://schemas.openxmlformats.org/officeDocument/2006/relationships/hyperlink" Target="https://www.the-numbers.com/movie/Ad-Astra-(2019)" TargetMode="External"/><Relationship Id="rId78" Type="http://schemas.openxmlformats.org/officeDocument/2006/relationships/hyperlink" Target="https://www.amazon.co.uk/Get-Out-Daniel-Kaluuya/dp/B072XM6DBW/ref=sr_1_1?s=instant-video&amp;ie=UTF8&amp;qid=1546981433&amp;sr=1-1&amp;keywords=Get+Out" TargetMode="External"/><Relationship Id="rId71" Type="http://schemas.openxmlformats.org/officeDocument/2006/relationships/hyperlink" Target="https://www.the-numbers.com/movie/Ne-Zha-Zhi-Mo-Tong-Jiang-Shi-(China)" TargetMode="External"/><Relationship Id="rId70" Type="http://schemas.openxmlformats.org/officeDocument/2006/relationships/hyperlink" Target="http://www.amazon.com/gp/product/B016KAAFEO/?tag=titb-20" TargetMode="External"/><Relationship Id="rId1760" Type="http://schemas.openxmlformats.org/officeDocument/2006/relationships/hyperlink" Target="https://www.the-numbers.com/movie/Solo-A-Star-Wars-Story" TargetMode="External"/><Relationship Id="rId1761" Type="http://schemas.openxmlformats.org/officeDocument/2006/relationships/hyperlink" Target="https://www.the-numbers.com/market/genre/Adventure" TargetMode="External"/><Relationship Id="rId1762" Type="http://schemas.openxmlformats.org/officeDocument/2006/relationships/hyperlink" Target="https://www.the-numbers.com/market/genre/Adventure" TargetMode="External"/><Relationship Id="rId62" Type="http://schemas.openxmlformats.org/officeDocument/2006/relationships/hyperlink" Target="https://www.amazon.com/Tully-Charlize-Theron/dp/B07CRN142G/ref=sr_1_2?s=instant-video&amp;ie=UTF8&amp;qid=1546970659&amp;sr=1-2&amp;keywords=Tully" TargetMode="External"/><Relationship Id="rId1312" Type="http://schemas.openxmlformats.org/officeDocument/2006/relationships/hyperlink" Target="http://www.amazon.co.uk/30-Days-night-Josh-Hartnett/dp/B00FYN9UZO/ref=sr_1_1?s=instant-video&amp;ie=UTF8&amp;qid=1457385592&amp;sr=1-1&amp;keywords=30+Days+of+Night" TargetMode="External"/><Relationship Id="rId1796" Type="http://schemas.openxmlformats.org/officeDocument/2006/relationships/hyperlink" Target="http://www.amazon.com/gp/product/B001PR7O7E/?tag=titb-20" TargetMode="External"/><Relationship Id="rId61" Type="http://schemas.openxmlformats.org/officeDocument/2006/relationships/hyperlink" Target="https://www.the-numbers.com/market/genre/Comedy" TargetMode="External"/><Relationship Id="rId1313" Type="http://schemas.openxmlformats.org/officeDocument/2006/relationships/hyperlink" Target="https://www.the-numbers.com/movie/Skyscraper" TargetMode="External"/><Relationship Id="rId1797" Type="http://schemas.openxmlformats.org/officeDocument/2006/relationships/hyperlink" Target="http://www.amazon.com/gp/product/B0095R5YIC/?tag=titb-20" TargetMode="External"/><Relationship Id="rId64" Type="http://schemas.openxmlformats.org/officeDocument/2006/relationships/hyperlink" Target="https://www.the-numbers.com/market/genre/Drama" TargetMode="External"/><Relationship Id="rId1314" Type="http://schemas.openxmlformats.org/officeDocument/2006/relationships/hyperlink" Target="https://www.the-numbers.com/market/genre/Action" TargetMode="External"/><Relationship Id="rId1798" Type="http://schemas.openxmlformats.org/officeDocument/2006/relationships/hyperlink" Target="http://www.amazon.com/gp/product/B013WF1Z4O/?tag=titb-20" TargetMode="External"/><Relationship Id="rId63" Type="http://schemas.openxmlformats.org/officeDocument/2006/relationships/hyperlink" Target="https://www.the-numbers.com/movie/You-Were-Never-Really-Here-(UK)" TargetMode="External"/><Relationship Id="rId1315" Type="http://schemas.openxmlformats.org/officeDocument/2006/relationships/hyperlink" Target="https://www.the-numbers.com/market/genre/Action" TargetMode="External"/><Relationship Id="rId1799" Type="http://schemas.openxmlformats.org/officeDocument/2006/relationships/hyperlink" Target="http://www.amazon.com/gp/product/B003SJ4VJ6/?tag=titb-20" TargetMode="External"/><Relationship Id="rId66" Type="http://schemas.openxmlformats.org/officeDocument/2006/relationships/hyperlink" Target="https://www.amazon.com/You-Were-Never-Really-Here/dp/B0797HXX16/ref=sr_1_2?s=instant-video&amp;ie=UTF8&amp;qid=1546970535&amp;sr=1-2&amp;keywords=You+Were+Never+Really+Here" TargetMode="External"/><Relationship Id="rId1316" Type="http://schemas.openxmlformats.org/officeDocument/2006/relationships/hyperlink" Target="https://www.amazon.com/Skyscraper-Dwayne-Rock-Johnson/dp/B07FD5T12N/ref=sr_1_1?s=instant-video&amp;ie=UTF8&amp;qid=1546974801&amp;sr=1-1&amp;keywords=Skyscraper" TargetMode="External"/><Relationship Id="rId65" Type="http://schemas.openxmlformats.org/officeDocument/2006/relationships/hyperlink" Target="https://www.the-numbers.com/market/genre/Drama" TargetMode="External"/><Relationship Id="rId1317" Type="http://schemas.openxmlformats.org/officeDocument/2006/relationships/hyperlink" Target="http://www.the-numbers.com/market/genre/Thriller-or-Suspense" TargetMode="External"/><Relationship Id="rId68" Type="http://schemas.openxmlformats.org/officeDocument/2006/relationships/hyperlink" Target="http://www.amazon.com/gp/product/B003204MQS/?tag=titb-20" TargetMode="External"/><Relationship Id="rId1318" Type="http://schemas.openxmlformats.org/officeDocument/2006/relationships/hyperlink" Target="http://www.the-numbers.com/market/genre/Thriller-or-Suspense" TargetMode="External"/><Relationship Id="rId67" Type="http://schemas.openxmlformats.org/officeDocument/2006/relationships/hyperlink" Target="https://www.amazon.co.uk/Your-English-Dubbed-Michael-Sinterniklaas/dp/B077XK82LD/ref=sr_1_1?s=instant-video&amp;ie=UTF8&amp;qid=1546980636&amp;sr=1-1&amp;keywords=Your+Name." TargetMode="External"/><Relationship Id="rId1319" Type="http://schemas.openxmlformats.org/officeDocument/2006/relationships/hyperlink" Target="https://www.amazon.com/Miss-Peregrines-Home-Peculiar-Children/dp/B01M0TWU6I/ref=sr_1_1?s=instant-video&amp;ie=UTF8&amp;qid=1481219284&amp;sr=1-1&amp;keywords=Miss+Peregrine%E2%80%99s+Home+for+Peculiar+Children" TargetMode="External"/><Relationship Id="rId729" Type="http://schemas.openxmlformats.org/officeDocument/2006/relationships/hyperlink" Target="http://www.amazon.com/gp/product/B005LJK3AC/?tag=titb-20" TargetMode="External"/><Relationship Id="rId728" Type="http://schemas.openxmlformats.org/officeDocument/2006/relationships/hyperlink" Target="https://www.amazon.com/Oceans-8-Sandra-Bullock/dp/B07FK84VVR/ref=sr_1_1?s=instant-video&amp;ie=UTF8&amp;qid=1546975446&amp;sr=1-1&amp;keywords=Ocean%E2%80%99s+8" TargetMode="External"/><Relationship Id="rId60" Type="http://schemas.openxmlformats.org/officeDocument/2006/relationships/hyperlink" Target="https://www.the-numbers.com/market/genre/Comedy" TargetMode="External"/><Relationship Id="rId723" Type="http://schemas.openxmlformats.org/officeDocument/2006/relationships/hyperlink" Target="https://www.amazon.co.uk/Dogs-Way-Home-Chris-Bauer/dp/B07N1VQCXY/ref=sr_1_2?keywords=A+Dog%27s+Way+Home&amp;qid=1557072732&amp;s=instant-video&amp;sr=1-2" TargetMode="External"/><Relationship Id="rId722" Type="http://schemas.openxmlformats.org/officeDocument/2006/relationships/hyperlink" Target="https://www.boxofficemojo.com/movies/?id=adogswayhome.htm" TargetMode="External"/><Relationship Id="rId721" Type="http://schemas.openxmlformats.org/officeDocument/2006/relationships/hyperlink" Target="http://www.amazon.com/gp/product/B005ZMTXMY/?tag=titb-20" TargetMode="External"/><Relationship Id="rId720" Type="http://schemas.openxmlformats.org/officeDocument/2006/relationships/hyperlink" Target="http://www.amazon.com/gp/product/B00O1SDDOW/?tag=titb-20" TargetMode="External"/><Relationship Id="rId727" Type="http://schemas.openxmlformats.org/officeDocument/2006/relationships/hyperlink" Target="https://www.the-numbers.com/market/genre/Action" TargetMode="External"/><Relationship Id="rId726" Type="http://schemas.openxmlformats.org/officeDocument/2006/relationships/hyperlink" Target="https://www.the-numbers.com/market/genre/Action" TargetMode="External"/><Relationship Id="rId725" Type="http://schemas.openxmlformats.org/officeDocument/2006/relationships/hyperlink" Target="https://www.the-numbers.com/movie/Oceans-8-(2018)" TargetMode="External"/><Relationship Id="rId724" Type="http://schemas.openxmlformats.org/officeDocument/2006/relationships/hyperlink" Target="http://www.amazon.com/gp/product/B00LP9G64O/?tag=titb-20" TargetMode="External"/><Relationship Id="rId69" Type="http://schemas.openxmlformats.org/officeDocument/2006/relationships/hyperlink" Target="https://www.amazon.com/Searching-John-Cho/dp/B07GVTBL57/ref=sr_1_1?s=instant-video&amp;ie=UTF8&amp;qid=1546974732&amp;sr=1-1&amp;keywords=Searching" TargetMode="External"/><Relationship Id="rId1790" Type="http://schemas.openxmlformats.org/officeDocument/2006/relationships/hyperlink" Target="http://www.the-numbers.com/market/genre/Comedy" TargetMode="External"/><Relationship Id="rId1791" Type="http://schemas.openxmlformats.org/officeDocument/2006/relationships/hyperlink" Target="http://www.the-numbers.com/market/genre/Comedy" TargetMode="External"/><Relationship Id="rId1792" Type="http://schemas.openxmlformats.org/officeDocument/2006/relationships/hyperlink" Target="https://www.amazon.com/Keanu-Jordan-Peele/dp/B01EXR5LAE/ref=sr_1_1?s=instant-video&amp;ie=UTF8&amp;qid=1481218591&amp;sr=1-1&amp;keywords=Keanu" TargetMode="External"/><Relationship Id="rId1793" Type="http://schemas.openxmlformats.org/officeDocument/2006/relationships/hyperlink" Target="http://www.amazon.com/gp/product/B00EVW0VTI/?tag=titb-20" TargetMode="External"/><Relationship Id="rId1310" Type="http://schemas.openxmlformats.org/officeDocument/2006/relationships/hyperlink" Target="https://www.the-numbers.com/market/genre/Adventure" TargetMode="External"/><Relationship Id="rId1794" Type="http://schemas.openxmlformats.org/officeDocument/2006/relationships/hyperlink" Target="http://www.amazon.com/gp/product/B004W5T2RG/?tag=titb-20" TargetMode="External"/><Relationship Id="rId1311" Type="http://schemas.openxmlformats.org/officeDocument/2006/relationships/hyperlink" Target="https://www.amazon.co.uk/Abominable-Chloe-Bennet/dp/B07YM1R8BL/ref=sr_1_1?crid=2J95SE0GTUDCL&amp;keywords=abominable+2019&amp;qid=1577973009&amp;s=instant-video&amp;sprefix=Abominable%2Cinstant-video%2C144&amp;sr=1-1" TargetMode="External"/><Relationship Id="rId1795" Type="http://schemas.openxmlformats.org/officeDocument/2006/relationships/hyperlink" Target="http://www.amazon.com/gp/product/B007BLUD30/?tag=titb-20" TargetMode="External"/><Relationship Id="rId51" Type="http://schemas.openxmlformats.org/officeDocument/2006/relationships/hyperlink" Target="https://www.the-numbers.com/movie/Rider-The-(2017)" TargetMode="External"/><Relationship Id="rId1301" Type="http://schemas.openxmlformats.org/officeDocument/2006/relationships/hyperlink" Target="https://www.the-numbers.com/movie/Equalizer-2-The" TargetMode="External"/><Relationship Id="rId1785" Type="http://schemas.openxmlformats.org/officeDocument/2006/relationships/hyperlink" Target="https://www.the-numbers.com/market/genre/Action" TargetMode="External"/><Relationship Id="rId50" Type="http://schemas.openxmlformats.org/officeDocument/2006/relationships/hyperlink" Target="https://www.amazon.com/Miracle-Season-Helen-Hunt/dp/B07BZ9GZ6D/ref=sr_1_2?s=instant-video&amp;ie=UTF8&amp;qid=1546973961&amp;sr=1-2&amp;keywords=the+miracle+season" TargetMode="External"/><Relationship Id="rId1302" Type="http://schemas.openxmlformats.org/officeDocument/2006/relationships/hyperlink" Target="https://www.the-numbers.com/market/genre/Action" TargetMode="External"/><Relationship Id="rId1786" Type="http://schemas.openxmlformats.org/officeDocument/2006/relationships/hyperlink" Target="https://www.the-numbers.com/market/genre/Action" TargetMode="External"/><Relationship Id="rId53" Type="http://schemas.openxmlformats.org/officeDocument/2006/relationships/hyperlink" Target="https://www.the-numbers.com/market/genre/Drama" TargetMode="External"/><Relationship Id="rId1303" Type="http://schemas.openxmlformats.org/officeDocument/2006/relationships/hyperlink" Target="https://www.the-numbers.com/market/genre/Action" TargetMode="External"/><Relationship Id="rId1787" Type="http://schemas.openxmlformats.org/officeDocument/2006/relationships/hyperlink" Target="https://www.amazon.co.uk/TERMINATOR-DARK-FATE-Tim-Miller/dp/B07ZBXCQYG/ref=sr_1_1?keywords=Terminator%3A+Dark+Fate&amp;qid=1577974317&amp;s=instant-video&amp;sr=1-1" TargetMode="External"/><Relationship Id="rId52" Type="http://schemas.openxmlformats.org/officeDocument/2006/relationships/hyperlink" Target="https://www.the-numbers.com/market/genre/Drama" TargetMode="External"/><Relationship Id="rId1304" Type="http://schemas.openxmlformats.org/officeDocument/2006/relationships/hyperlink" Target="https://www.amazon.com/Equalizer-2-Denzel-Washington/dp/B07FK7XVRX/ref=sr_1_1?s=instant-video&amp;ie=UTF8&amp;qid=1546974985&amp;sr=1-1&amp;keywords=The+Equalizer+2" TargetMode="External"/><Relationship Id="rId1788" Type="http://schemas.openxmlformats.org/officeDocument/2006/relationships/hyperlink" Target="http://www.amazon.com/gp/product/B004V6X902/?tag=titb-20" TargetMode="External"/><Relationship Id="rId55" Type="http://schemas.openxmlformats.org/officeDocument/2006/relationships/hyperlink" Target="https://www.the-numbers.com/movie/Seagull-The-(2018)" TargetMode="External"/><Relationship Id="rId1305" Type="http://schemas.openxmlformats.org/officeDocument/2006/relationships/hyperlink" Target="http://www.amazon.com/gp/product/B0094KT8W8/?tag=titb-20" TargetMode="External"/><Relationship Id="rId1789" Type="http://schemas.openxmlformats.org/officeDocument/2006/relationships/hyperlink" Target="http://www.amazon.com/gp/product/B00T4819QS/?tag=titb-20" TargetMode="External"/><Relationship Id="rId54" Type="http://schemas.openxmlformats.org/officeDocument/2006/relationships/hyperlink" Target="https://www.amazon.com/Rider-Brady-Jandreau/dp/B07D6YNG95/ref=sr_1_2?s=instant-video&amp;ie=UTF8&amp;qid=1546973793&amp;sr=1-2&amp;keywords=The+Rider" TargetMode="External"/><Relationship Id="rId1306" Type="http://schemas.openxmlformats.org/officeDocument/2006/relationships/hyperlink" Target="https://www.amazon.co.uk/Lady-Bird-Saoirse-Ronan/dp/B079RWGWRK/ref=sr_1_1?s=instant-video&amp;ie=UTF8&amp;qid=1546981285&amp;sr=1-1&amp;keywords=Lady+Bird" TargetMode="External"/><Relationship Id="rId57" Type="http://schemas.openxmlformats.org/officeDocument/2006/relationships/hyperlink" Target="https://www.the-numbers.com/market/genre/Drama" TargetMode="External"/><Relationship Id="rId1307" Type="http://schemas.openxmlformats.org/officeDocument/2006/relationships/hyperlink" Target="http://www.amazon.com/gp/product/B018HIW658/?tag=titb-20" TargetMode="External"/><Relationship Id="rId56" Type="http://schemas.openxmlformats.org/officeDocument/2006/relationships/hyperlink" Target="https://www.the-numbers.com/market/genre/Drama" TargetMode="External"/><Relationship Id="rId1308" Type="http://schemas.openxmlformats.org/officeDocument/2006/relationships/hyperlink" Target="https://www.the-numbers.com/movie/Abominable-(2019)" TargetMode="External"/><Relationship Id="rId1309" Type="http://schemas.openxmlformats.org/officeDocument/2006/relationships/hyperlink" Target="https://www.the-numbers.com/market/genre/Adventure" TargetMode="External"/><Relationship Id="rId719" Type="http://schemas.openxmlformats.org/officeDocument/2006/relationships/hyperlink" Target="https://www.amazon.co.uk/Scary-Stories-Tell-Dark-Colletti/dp/B07X4VYPVV/ref=sr_1_1?crid=3PQ484RNA9F3W&amp;keywords=scary+stories+to+tell+in+the+dark&amp;qid=1577973933&amp;s=instant-video&amp;sprefix=Scary+Stories+to+Tell+in+the+Dark%2Cinstant-video%2C146&amp;sr=1-1" TargetMode="External"/><Relationship Id="rId718" Type="http://schemas.openxmlformats.org/officeDocument/2006/relationships/hyperlink" Target="https://www.the-numbers.com/market/genre/Horror" TargetMode="External"/><Relationship Id="rId717" Type="http://schemas.openxmlformats.org/officeDocument/2006/relationships/hyperlink" Target="https://www.the-numbers.com/market/genre/Horror" TargetMode="External"/><Relationship Id="rId712" Type="http://schemas.openxmlformats.org/officeDocument/2006/relationships/hyperlink" Target="http://www.amazon.com/gp/product/B00QUEE4GQ/?tag=titb-20" TargetMode="External"/><Relationship Id="rId711" Type="http://schemas.openxmlformats.org/officeDocument/2006/relationships/hyperlink" Target="https://www.amazon.com/Fifty-Shades-Black-Marlon-Wayans/dp/B01E9H4SIY/ref=sr_1_1?s=instant-video&amp;ie=UTF8&amp;qid=1481218283&amp;sr=1-1&amp;keywords=Fifty+Shades+of+Black" TargetMode="External"/><Relationship Id="rId710" Type="http://schemas.openxmlformats.org/officeDocument/2006/relationships/hyperlink" Target="http://www.the-numbers.com/market/genre/Adventure" TargetMode="External"/><Relationship Id="rId716" Type="http://schemas.openxmlformats.org/officeDocument/2006/relationships/hyperlink" Target="http://www.amazon.com/gp/product/B018UL4Q4G/?tag=titb-20" TargetMode="External"/><Relationship Id="rId715" Type="http://schemas.openxmlformats.org/officeDocument/2006/relationships/hyperlink" Target="http://www.amazon.com/gp/product/B00ID4IATI/?tag=titb-20" TargetMode="External"/><Relationship Id="rId714" Type="http://schemas.openxmlformats.org/officeDocument/2006/relationships/hyperlink" Target="http://www.amazon.com/gp/product/B00P7PK6JS/?tag=titb-20" TargetMode="External"/><Relationship Id="rId713" Type="http://schemas.openxmlformats.org/officeDocument/2006/relationships/hyperlink" Target="http://www.amazon.com/gp/product/B00APJLY0Q/?tag=titb-20" TargetMode="External"/><Relationship Id="rId59" Type="http://schemas.openxmlformats.org/officeDocument/2006/relationships/hyperlink" Target="https://www.the-numbers.com/movie/Tully-(2018)" TargetMode="External"/><Relationship Id="rId58" Type="http://schemas.openxmlformats.org/officeDocument/2006/relationships/hyperlink" Target="https://www.amazon.com/Seagull-Saoirse-Ronan/dp/B07HKVGWNZ/ref=sr_1_1?s=instant-video&amp;ie=UTF8&amp;qid=1546973785&amp;sr=1-1&amp;keywords=The+Seagull" TargetMode="External"/><Relationship Id="rId1780" Type="http://schemas.openxmlformats.org/officeDocument/2006/relationships/hyperlink" Target="https://www.amazon.com/13-Hours-Secret-Soldiers-Benghazi/dp/B01AIW6QKW/ref=sr_1_1?s=instant-video&amp;ie=UTF8&amp;qid=1481219033&amp;sr=1-1&amp;keywords=13+Hours%3A+The+Secret+Soldiers+of+Benghazi" TargetMode="External"/><Relationship Id="rId1781" Type="http://schemas.openxmlformats.org/officeDocument/2006/relationships/hyperlink" Target="http://www.amazon.com/gp/product/B007BLCGNU/?tag=titb-20" TargetMode="External"/><Relationship Id="rId1782" Type="http://schemas.openxmlformats.org/officeDocument/2006/relationships/hyperlink" Target="http://www.amazon.com/gp/product/B0027GRM8I/?tag=titb-20" TargetMode="External"/><Relationship Id="rId1783" Type="http://schemas.openxmlformats.org/officeDocument/2006/relationships/hyperlink" Target="http://www.amazon.com/gp/product/B001O4XWJM/?tag=titb-20" TargetMode="External"/><Relationship Id="rId1300" Type="http://schemas.openxmlformats.org/officeDocument/2006/relationships/hyperlink" Target="https://www.amazon.co.uk/Harriet-Cynthia-Erivo/dp/B081FZN6LJ/ref=sr_1_2?crid=3U295XG3A97Y&amp;keywords=harriet&amp;qid=1577973505&amp;s=instant-video&amp;sprefix=Harriet%2Cinstant-video%2C235&amp;sr=1-2" TargetMode="External"/><Relationship Id="rId1784" Type="http://schemas.openxmlformats.org/officeDocument/2006/relationships/hyperlink" Target="https://www.the-numbers.com/movie/Terminator-Dark-Fate-(2019)" TargetMode="External"/><Relationship Id="rId2269" Type="http://schemas.openxmlformats.org/officeDocument/2006/relationships/hyperlink" Target="http://www.the-numbers.com/market/genre/Adventure" TargetMode="External"/><Relationship Id="rId349" Type="http://schemas.openxmlformats.org/officeDocument/2006/relationships/hyperlink" Target="https://www.the-numbers.com/market/genre/Action" TargetMode="External"/><Relationship Id="rId348" Type="http://schemas.openxmlformats.org/officeDocument/2006/relationships/hyperlink" Target="https://www.the-numbers.com/movie/Spider-Man-Far-From-Home-(2019)" TargetMode="External"/><Relationship Id="rId347" Type="http://schemas.openxmlformats.org/officeDocument/2006/relationships/hyperlink" Target="http://www.amazon.com/gp/product/B00OI7J214/?tag=titb-20" TargetMode="External"/><Relationship Id="rId346" Type="http://schemas.openxmlformats.org/officeDocument/2006/relationships/hyperlink" Target="http://www.amazon.com/gp/product/B016VLE24Q/?tag=titb-20" TargetMode="External"/><Relationship Id="rId2260" Type="http://schemas.openxmlformats.org/officeDocument/2006/relationships/hyperlink" Target="https://www.the-numbers.com/movie/Kitchen-The-(2019)" TargetMode="External"/><Relationship Id="rId341" Type="http://schemas.openxmlformats.org/officeDocument/2006/relationships/hyperlink" Target="http://www.amazon.com/gp/product/B00HJ92QTI/" TargetMode="External"/><Relationship Id="rId2261" Type="http://schemas.openxmlformats.org/officeDocument/2006/relationships/hyperlink" Target="https://www.the-numbers.com/market/genre/Drama" TargetMode="External"/><Relationship Id="rId340" Type="http://schemas.openxmlformats.org/officeDocument/2006/relationships/hyperlink" Target="https://www.amazon.com/Hardcore-Henry-Sharlto-Copley/dp/B01DWYJXVW/ref=sr_1_1?s=instant-video&amp;ie=UTF8&amp;qid=1481218167&amp;sr=1-1&amp;keywords=Hardcore+Henry" TargetMode="External"/><Relationship Id="rId2262" Type="http://schemas.openxmlformats.org/officeDocument/2006/relationships/hyperlink" Target="https://www.the-numbers.com/market/genre/Drama" TargetMode="External"/><Relationship Id="rId2263" Type="http://schemas.openxmlformats.org/officeDocument/2006/relationships/hyperlink" Target="https://www.amazon.co.uk/Kitchen-Andrea-Berloff/dp/B07Y5QF5P4/ref=sr_1_1?keywords=The+Kitchen&amp;qid=1577974409&amp;s=instant-video&amp;sr=1-1" TargetMode="External"/><Relationship Id="rId2264" Type="http://schemas.openxmlformats.org/officeDocument/2006/relationships/hyperlink" Target="http://www.amazon.com/gp/product/B005DD7CKU/?tag=titb-20" TargetMode="External"/><Relationship Id="rId345" Type="http://schemas.openxmlformats.org/officeDocument/2006/relationships/hyperlink" Target="https://www.amazon.co.uk/Happy-Death-Day-Jessica-Rothe/dp/B07NJ8DHPH/ref=sr_1_2?keywords=Happy+Death+Day+2U&amp;qid=1557072799&amp;s=instant-video&amp;sr=1-2" TargetMode="External"/><Relationship Id="rId2265" Type="http://schemas.openxmlformats.org/officeDocument/2006/relationships/hyperlink" Target="http://www.amazon.com/gp/product/B00ZPWJU7C/?tag=titb-20" TargetMode="External"/><Relationship Id="rId344" Type="http://schemas.openxmlformats.org/officeDocument/2006/relationships/hyperlink" Target="https://www.boxofficemojo.com/movies/?id=untitledblum2019c.htm" TargetMode="External"/><Relationship Id="rId2266" Type="http://schemas.openxmlformats.org/officeDocument/2006/relationships/hyperlink" Target="http://www.amazon.com/gp/product/B00UBRGMI6/?tag=titb-20" TargetMode="External"/><Relationship Id="rId343" Type="http://schemas.openxmlformats.org/officeDocument/2006/relationships/hyperlink" Target="http://www.amazon.com/gp/product/B018JQTUQG/?tag=titb-20" TargetMode="External"/><Relationship Id="rId2267" Type="http://schemas.openxmlformats.org/officeDocument/2006/relationships/hyperlink" Target="http://www.amazon.com/gp/product/B006ZEDZNY/?tag=titb-20" TargetMode="External"/><Relationship Id="rId342" Type="http://schemas.openxmlformats.org/officeDocument/2006/relationships/hyperlink" Target="http://www.amazon.com/gp/product/B002BBJ52U/?tag=titb-20" TargetMode="External"/><Relationship Id="rId2268" Type="http://schemas.openxmlformats.org/officeDocument/2006/relationships/hyperlink" Target="http://www.the-numbers.com/market/genre/Adventure" TargetMode="External"/><Relationship Id="rId2258" Type="http://schemas.openxmlformats.org/officeDocument/2006/relationships/hyperlink" Target="http://www.amazon.com/gp/product/B0038P80CO/?tag=titb-20" TargetMode="External"/><Relationship Id="rId2259" Type="http://schemas.openxmlformats.org/officeDocument/2006/relationships/hyperlink" Target="http://www.amazon.com/gp/product/B002PHW9IC/?tag=titb-20" TargetMode="External"/><Relationship Id="rId338" Type="http://schemas.openxmlformats.org/officeDocument/2006/relationships/hyperlink" Target="http://www.the-numbers.com/market/genre/Thriller-or-Suspense" TargetMode="External"/><Relationship Id="rId337" Type="http://schemas.openxmlformats.org/officeDocument/2006/relationships/hyperlink" Target="https://www.amazon.com/Winchester-Helen-Mirren/dp/B079K17PWL/ref=sr_1_2?s=instant-video&amp;ie=UTF8&amp;qid=1546970546&amp;sr=1-2&amp;keywords=Winchester" TargetMode="External"/><Relationship Id="rId336" Type="http://schemas.openxmlformats.org/officeDocument/2006/relationships/hyperlink" Target="https://www.the-numbers.com/movie/Winchester" TargetMode="External"/><Relationship Id="rId335" Type="http://schemas.openxmlformats.org/officeDocument/2006/relationships/hyperlink" Target="http://www.amazon.com/gp/product/B002DJU02E/?tag=titb-20" TargetMode="External"/><Relationship Id="rId339" Type="http://schemas.openxmlformats.org/officeDocument/2006/relationships/hyperlink" Target="http://www.the-numbers.com/market/genre/Thriller-or-Suspense" TargetMode="External"/><Relationship Id="rId330" Type="http://schemas.openxmlformats.org/officeDocument/2006/relationships/hyperlink" Target="https://www.amazon.co.uk/Girls-Trip-Regina-Hall/dp/B073ZY12PY/ref=sr_1_1?s=instant-video&amp;ie=UTF8&amp;qid=1546981359&amp;sr=1-1&amp;keywords=Girls+Trip" TargetMode="External"/><Relationship Id="rId2250" Type="http://schemas.openxmlformats.org/officeDocument/2006/relationships/hyperlink" Target="https://www.amazon.co.uk/Book-Henry-Bobby-Moynihan/dp/B072QY86WQ/ref=sr_1_1?s=instant-video&amp;ie=UTF8&amp;qid=1546977750&amp;sr=1-1&amp;keywords=The+Book+of+Henry" TargetMode="External"/><Relationship Id="rId2251" Type="http://schemas.openxmlformats.org/officeDocument/2006/relationships/hyperlink" Target="https://www.the-numbers.com/movie/Gotti-(2018)" TargetMode="External"/><Relationship Id="rId2252" Type="http://schemas.openxmlformats.org/officeDocument/2006/relationships/hyperlink" Target="https://www.the-numbers.com/market/genre/Drama" TargetMode="External"/><Relationship Id="rId2253" Type="http://schemas.openxmlformats.org/officeDocument/2006/relationships/hyperlink" Target="https://www.the-numbers.com/market/genre/Drama" TargetMode="External"/><Relationship Id="rId334" Type="http://schemas.openxmlformats.org/officeDocument/2006/relationships/hyperlink" Target="https://www.amazon.com/10-Cloverfield-Lane-John-Goodman/dp/B01CUVUTSO/ref=sr_1_1?s=instant-video&amp;ie=UTF8&amp;qid=1481219221&amp;sr=1-1&amp;keywords=10+Cloverfield+Lane" TargetMode="External"/><Relationship Id="rId2254" Type="http://schemas.openxmlformats.org/officeDocument/2006/relationships/hyperlink" Target="https://www.amazon.com/Gotti-John-Travolta/dp/B07GRG6LNF/ref=sr_1_2?s=instant-video&amp;ie=UTF8&amp;qid=1546974499&amp;sr=1-2&amp;keywords=Gotti" TargetMode="External"/><Relationship Id="rId333" Type="http://schemas.openxmlformats.org/officeDocument/2006/relationships/hyperlink" Target="http://www.amazon.com/gp/product/B001HMSFFC/?tag=titb-20" TargetMode="External"/><Relationship Id="rId2255" Type="http://schemas.openxmlformats.org/officeDocument/2006/relationships/hyperlink" Target="http://www.amazon.com/gp/product/B005UKJX4E/?tag=titb-20" TargetMode="External"/><Relationship Id="rId332" Type="http://schemas.openxmlformats.org/officeDocument/2006/relationships/hyperlink" Target="http://www.amazon.com/gp/product/B00BI5IXL4/?tag=titb-20" TargetMode="External"/><Relationship Id="rId2256" Type="http://schemas.openxmlformats.org/officeDocument/2006/relationships/hyperlink" Target="https://www.amazon.co.uk/Cats-James-Corden/dp/B082JTNCX7/ref=sr_1_1?crid=IYXMDVK5RFYX&amp;keywords=cats+2019&amp;qid=1577973262&amp;s=instant-video&amp;sprefix=Cats%2Cinstant-video%2C160&amp;sr=1-1" TargetMode="External"/><Relationship Id="rId331" Type="http://schemas.openxmlformats.org/officeDocument/2006/relationships/hyperlink" Target="http://www.amazon.com/gp/product/B00I8H7APK/?tag=titb-20" TargetMode="External"/><Relationship Id="rId2257" Type="http://schemas.openxmlformats.org/officeDocument/2006/relationships/hyperlink" Target="http://www.amazon.com/gp/product/B0033VQAIY/?tag=titb-20" TargetMode="External"/><Relationship Id="rId370" Type="http://schemas.openxmlformats.org/officeDocument/2006/relationships/hyperlink" Target="http://www.amazon.com/gp/product/B00BLQQQJ6/?tag=titb-20" TargetMode="External"/><Relationship Id="rId369" Type="http://schemas.openxmlformats.org/officeDocument/2006/relationships/hyperlink" Target="http://www.amazon.com/gp/product/B008Y6YLBG/?tag=titb-20" TargetMode="External"/><Relationship Id="rId368" Type="http://schemas.openxmlformats.org/officeDocument/2006/relationships/hyperlink" Target="https://www.amazon.co.uk/Fifty-Shades-Darker-Dakota-Johnson/dp/B01N4TQAB4/ref=sr_1_1?s=instant-video&amp;ie=UTF8&amp;qid=1546978565&amp;sr=1-1&amp;keywords=Fifty+Shades+Darker" TargetMode="External"/><Relationship Id="rId2280" Type="http://schemas.openxmlformats.org/officeDocument/2006/relationships/hyperlink" Target="https://www.boxofficemojo.com/movies/?id=hotelmumbai.htm" TargetMode="External"/><Relationship Id="rId2281" Type="http://schemas.openxmlformats.org/officeDocument/2006/relationships/hyperlink" Target="http://www.amazon.com/gp/product/B003QSD5HS/?tag=titb-20" TargetMode="External"/><Relationship Id="rId2282" Type="http://schemas.openxmlformats.org/officeDocument/2006/relationships/hyperlink" Target="https://www.amazon.co.uk/Gold-Matthew-McConaughey/dp/B01N24A6KK/ref=sr_1_2?s=instant-video&amp;ie=UTF8&amp;qid=1546980446&amp;sr=1-2&amp;keywords=Gold" TargetMode="External"/><Relationship Id="rId363" Type="http://schemas.openxmlformats.org/officeDocument/2006/relationships/hyperlink" Target="https://www.amazon.com/Show-Dogs-Will-Arnett/dp/B07CZSN6ZY/ref=sr_1_2?s=instant-video&amp;ie=UTF8&amp;qid=1546974776&amp;sr=1-2&amp;keywords=Show+Dogs" TargetMode="External"/><Relationship Id="rId2283" Type="http://schemas.openxmlformats.org/officeDocument/2006/relationships/hyperlink" Target="http://www.amazon.com/gp/product/B0078YXF4Y/?tag=titb-20" TargetMode="External"/><Relationship Id="rId362" Type="http://schemas.openxmlformats.org/officeDocument/2006/relationships/hyperlink" Target="https://www.the-numbers.com/market/genre/Comedy" TargetMode="External"/><Relationship Id="rId2284" Type="http://schemas.openxmlformats.org/officeDocument/2006/relationships/hyperlink" Target="http://www.amazon.com/gp/product/B0053EZY04/?tag=titb-20" TargetMode="External"/><Relationship Id="rId361" Type="http://schemas.openxmlformats.org/officeDocument/2006/relationships/hyperlink" Target="https://www.the-numbers.com/market/genre/Comedy" TargetMode="External"/><Relationship Id="rId2285" Type="http://schemas.openxmlformats.org/officeDocument/2006/relationships/hyperlink" Target="http://www.amazon.com/gp/product/B00352TZCE/?tag=titb-20" TargetMode="External"/><Relationship Id="rId360" Type="http://schemas.openxmlformats.org/officeDocument/2006/relationships/hyperlink" Target="https://www.the-numbers.com/movie/Show-Dogs-(2018)" TargetMode="External"/><Relationship Id="rId2286" Type="http://schemas.openxmlformats.org/officeDocument/2006/relationships/hyperlink" Target="http://www.amazon.com/gp/product/B006ANJ4BW/" TargetMode="External"/><Relationship Id="rId367" Type="http://schemas.openxmlformats.org/officeDocument/2006/relationships/hyperlink" Target="http://www.amazon.com/gp/product/B006FTCH2E/?tag=titb-20" TargetMode="External"/><Relationship Id="rId2287" Type="http://schemas.openxmlformats.org/officeDocument/2006/relationships/hyperlink" Target="http://www.amazon.com/gp/product/B0043UCXQC/?tag=titb-20" TargetMode="External"/><Relationship Id="rId366" Type="http://schemas.openxmlformats.org/officeDocument/2006/relationships/hyperlink" Target="https://www.amazon.com/Shallows-Blake-Lively/dp/B01HBVH634/ref=sr_1_1?s=instant-video&amp;ie=UTF8&amp;qid=1481219063&amp;sr=1-1&amp;keywords=The+Shallows" TargetMode="External"/><Relationship Id="rId2288" Type="http://schemas.openxmlformats.org/officeDocument/2006/relationships/hyperlink" Target="http://www.amazon.com/gp/product/B002YDRA0Y/?tag=titb-20" TargetMode="External"/><Relationship Id="rId365" Type="http://schemas.openxmlformats.org/officeDocument/2006/relationships/hyperlink" Target="http://www.the-numbers.com/market/genre/Horror" TargetMode="External"/><Relationship Id="rId2289" Type="http://schemas.openxmlformats.org/officeDocument/2006/relationships/hyperlink" Target="https://www.amazon.co.uk/Playmobil-Movie-Anya-Taylor-Joy/dp/B07YQ7J26C/ref=sr_1_1?crid=25L24TX7J13R0&amp;keywords=playmobile+the+movie&amp;qid=1577973863&amp;s=instant-video&amp;sprefix=Playmobile%3A+The+Movie%2Cinstant-video%2C151&amp;sr=1-1" TargetMode="External"/><Relationship Id="rId364" Type="http://schemas.openxmlformats.org/officeDocument/2006/relationships/hyperlink" Target="http://www.the-numbers.com/market/genre/Horror" TargetMode="External"/><Relationship Id="rId95" Type="http://schemas.openxmlformats.org/officeDocument/2006/relationships/hyperlink" Target="https://www.amazon.com/Hello-Name-Doris-Sally-Field/dp/B01CUBR6IK/ref=sr_1_fkmr0_1?s=instant-video&amp;ie=UTF8&amp;qid=1481218819&amp;sr=1-1-fkmr0&amp;keywords=Hello%2C+My+Name+is+Doris" TargetMode="External"/><Relationship Id="rId94" Type="http://schemas.openxmlformats.org/officeDocument/2006/relationships/hyperlink" Target="http://www.the-numbers.com/market/genre/Romantic-Comedy" TargetMode="External"/><Relationship Id="rId97" Type="http://schemas.openxmlformats.org/officeDocument/2006/relationships/hyperlink" Target="http://www.amazon.com/gp/product/B004X4R49Y/?tag=titb-20" TargetMode="External"/><Relationship Id="rId96" Type="http://schemas.openxmlformats.org/officeDocument/2006/relationships/hyperlink" Target="http://www.amazon.com/gp/product/B00B7G3Y4U/?tag=titb-20" TargetMode="External"/><Relationship Id="rId99" Type="http://schemas.openxmlformats.org/officeDocument/2006/relationships/hyperlink" Target="https://www.amazon.com/Blumhouses-Truth-Dare-Lucy-Hale/dp/B07CFKNJQP/ref=sr_1_2?s=instant-video&amp;ie=UTF8&amp;qid=1546970700&amp;sr=1-2&amp;keywords=Truth+or+Dare" TargetMode="External"/><Relationship Id="rId98" Type="http://schemas.openxmlformats.org/officeDocument/2006/relationships/hyperlink" Target="https://www.the-numbers.com/movie/Truth-or-Dare-(2018)" TargetMode="External"/><Relationship Id="rId91" Type="http://schemas.openxmlformats.org/officeDocument/2006/relationships/hyperlink" Target="https://www.amazon.com/Lights-Out-Teresa-Palmer/dp/B01IURHTBC/ref=sr_1_1?s=instant-video&amp;ie=UTF8&amp;qid=1481219191&amp;sr=1-1&amp;keywords=Lights+Out" TargetMode="External"/><Relationship Id="rId90" Type="http://schemas.openxmlformats.org/officeDocument/2006/relationships/hyperlink" Target="http://www.the-numbers.com/market/genre/Action" TargetMode="External"/><Relationship Id="rId93" Type="http://schemas.openxmlformats.org/officeDocument/2006/relationships/hyperlink" Target="http://www.the-numbers.com/market/genre/Romantic-Comedy" TargetMode="External"/><Relationship Id="rId92" Type="http://schemas.openxmlformats.org/officeDocument/2006/relationships/hyperlink" Target="http://www.amazon.com/gp/product/B00FPGSCUY/?tag=titb-20" TargetMode="External"/><Relationship Id="rId359" Type="http://schemas.openxmlformats.org/officeDocument/2006/relationships/hyperlink" Target="http://www.amazon.co.uk/dp/B00EU7O4D8?ref_=imdbref_tt_wbr_aiv&amp;tag=imdbtag_tt_wbr_aiv-21" TargetMode="External"/><Relationship Id="rId358" Type="http://schemas.openxmlformats.org/officeDocument/2006/relationships/hyperlink" Target="https://www.amazon.com/Peter-Rabbit-Margot-Robbie/dp/B079811DT2/ref=sr_1_2?s=instant-video&amp;ie=UTF8&amp;qid=1546975333&amp;sr=1-2&amp;keywords=Peter+Rabbit" TargetMode="External"/><Relationship Id="rId357" Type="http://schemas.openxmlformats.org/officeDocument/2006/relationships/hyperlink" Target="https://www.the-numbers.com/market/genre/Adventure" TargetMode="External"/><Relationship Id="rId2270" Type="http://schemas.openxmlformats.org/officeDocument/2006/relationships/hyperlink" Target="https://www.amazon.com/Young-Messiah-Sean-Bean/dp/B01FVUJ6PI/ref=sr_1_1?s=instant-video&amp;ie=UTF8&amp;qid=1481217982&amp;sr=1-1&amp;keywords=The+Young+Messiah" TargetMode="External"/><Relationship Id="rId2271" Type="http://schemas.openxmlformats.org/officeDocument/2006/relationships/hyperlink" Target="http://www.amazon.com/gp/product/B004LZU89S/?tag=titb-20" TargetMode="External"/><Relationship Id="rId352" Type="http://schemas.openxmlformats.org/officeDocument/2006/relationships/hyperlink" Target="http://www.amazon.com/gp/product/B002G205AA/?tag=titb-20" TargetMode="External"/><Relationship Id="rId2272" Type="http://schemas.openxmlformats.org/officeDocument/2006/relationships/hyperlink" Target="http://www.amazon.com/gp/product/B009SQRC9E/?tag=titb-20" TargetMode="External"/><Relationship Id="rId351" Type="http://schemas.openxmlformats.org/officeDocument/2006/relationships/hyperlink" Target="https://www.amazon.co.uk/Spider-Man-Far-Home-Tom-Holland/dp/B07TYP3L3K/ref=sr_1_1?crid=3PZE97SSF8AIP&amp;keywords=spider-man+far+from+home&amp;qid=1577974288&amp;s=instant-video&amp;sprefix=Spider-Man%3A+Far+From+Home%2Cinstant-video%2C212&amp;sr=1-1" TargetMode="External"/><Relationship Id="rId2273" Type="http://schemas.openxmlformats.org/officeDocument/2006/relationships/hyperlink" Target="https://www.the-numbers.com/movie/Tolkien-(2019)" TargetMode="External"/><Relationship Id="rId350" Type="http://schemas.openxmlformats.org/officeDocument/2006/relationships/hyperlink" Target="https://www.the-numbers.com/market/genre/Action" TargetMode="External"/><Relationship Id="rId2274" Type="http://schemas.openxmlformats.org/officeDocument/2006/relationships/hyperlink" Target="https://www.the-numbers.com/market/genre/Drama" TargetMode="External"/><Relationship Id="rId2275" Type="http://schemas.openxmlformats.org/officeDocument/2006/relationships/hyperlink" Target="https://www.the-numbers.com/market/genre/Drama" TargetMode="External"/><Relationship Id="rId356" Type="http://schemas.openxmlformats.org/officeDocument/2006/relationships/hyperlink" Target="https://www.the-numbers.com/market/genre/Adventure" TargetMode="External"/><Relationship Id="rId2276" Type="http://schemas.openxmlformats.org/officeDocument/2006/relationships/hyperlink" Target="https://www.amazon.co.uk/Tolkien-Dome-Karukoski/dp/B07RBMYZVV/ref=sr_1_1?keywords=Tolkien&amp;qid=1577974509&amp;s=instant-video&amp;sr=1-1" TargetMode="External"/><Relationship Id="rId355" Type="http://schemas.openxmlformats.org/officeDocument/2006/relationships/hyperlink" Target="https://www.the-numbers.com/movie/Peter-Rabbit-(2018)" TargetMode="External"/><Relationship Id="rId2277" Type="http://schemas.openxmlformats.org/officeDocument/2006/relationships/hyperlink" Target="https://www.amazon.com/Infiltrator-Bryan-Cranston/dp/B01LWJFJ8F/ref=sr_1_1?s=instant-video&amp;ie=UTF8&amp;qid=1481218386&amp;sr=1-1&amp;keywords=The+Infiltrator" TargetMode="External"/><Relationship Id="rId354" Type="http://schemas.openxmlformats.org/officeDocument/2006/relationships/hyperlink" Target="http://www.amazon.com/gp/product/B0030GJ50C/?tag=titb-20" TargetMode="External"/><Relationship Id="rId2278" Type="http://schemas.openxmlformats.org/officeDocument/2006/relationships/hyperlink" Target="http://www.amazon.com/gp/product/B007JUWM64/?tag=titb-20" TargetMode="External"/><Relationship Id="rId353" Type="http://schemas.openxmlformats.org/officeDocument/2006/relationships/hyperlink" Target="http://www.amazon.co.uk/Simpsons-Movie-Dan-Castellaneta/dp/B00NJ0YSJW/ref=sr_1_1?s=instant-video&amp;ie=UTF8&amp;qid=1457386731&amp;sr=1-1&amp;keywords=The+Simpsons+Movie" TargetMode="External"/><Relationship Id="rId2279" Type="http://schemas.openxmlformats.org/officeDocument/2006/relationships/hyperlink" Target="https://www.amazon.co.uk/Friend-Request-Alycia-Debnam-Carey/dp/B01KUVL2KA/ref=sr_1_1?s=instant-video&amp;ie=UTF8&amp;qid=1546979574&amp;sr=1-1&amp;keywords=Friend+Request" TargetMode="External"/><Relationship Id="rId1378" Type="http://schemas.openxmlformats.org/officeDocument/2006/relationships/hyperlink" Target="https://www.amazon.co.uk/Great-Wall-Zhang-Yimou/dp/B01N9YJKQT/ref=sr_1_1?s=instant-video&amp;ie=UTF8&amp;qid=1546978930&amp;sr=1-1&amp;keywords=The+Great+Wall" TargetMode="External"/><Relationship Id="rId2225" Type="http://schemas.openxmlformats.org/officeDocument/2006/relationships/hyperlink" Target="http://www.amazon.co.uk/Invasion-Nicole-Kidman/dp/B00ET2GA72/ref=sr_1_1?s=instant-video&amp;ie=UTF8&amp;qid=1457386645&amp;sr=1-1&amp;keywords=The+Invasion" TargetMode="External"/><Relationship Id="rId1379" Type="http://schemas.openxmlformats.org/officeDocument/2006/relationships/hyperlink" Target="http://www.amazon.com/gp/product/B018CBR0C4/?tag=titb-20" TargetMode="External"/><Relationship Id="rId2226" Type="http://schemas.openxmlformats.org/officeDocument/2006/relationships/hyperlink" Target="https://www.amazon.co.uk/Detroit-John-Boyega/dp/B074MS7TFB/ref=sr_1_1?s=instant-video&amp;ie=UTF8&amp;qid=1546981497&amp;sr=1-1&amp;keywords=Detroit" TargetMode="External"/><Relationship Id="rId2227" Type="http://schemas.openxmlformats.org/officeDocument/2006/relationships/hyperlink" Target="https://www.amazon.co.uk/Space-Between-Us-Asa-Butterfield/dp/B072HMVJ5M/ref=sr_1_1?s=instant-video&amp;ie=UTF8&amp;qid=1546977770&amp;sr=1-1&amp;keywords=The+Space+Between+Us" TargetMode="External"/><Relationship Id="rId2228" Type="http://schemas.openxmlformats.org/officeDocument/2006/relationships/hyperlink" Target="http://www.amazon.com/gp/product/B006TLFIAQ/?tag=titb-20" TargetMode="External"/><Relationship Id="rId2229" Type="http://schemas.openxmlformats.org/officeDocument/2006/relationships/hyperlink" Target="http://www.amazon.com/gp/product/B003L7PKCW/?tag=titb-20" TargetMode="External"/><Relationship Id="rId305" Type="http://schemas.openxmlformats.org/officeDocument/2006/relationships/hyperlink" Target="http://www.amazon.com/gp/product/B019J76QLQ/?tag=titb-20" TargetMode="External"/><Relationship Id="rId789" Type="http://schemas.openxmlformats.org/officeDocument/2006/relationships/hyperlink" Target="http://www.the-numbers.com/market/genre/Action" TargetMode="External"/><Relationship Id="rId304" Type="http://schemas.openxmlformats.org/officeDocument/2006/relationships/hyperlink" Target="https://www.amazon.co.uk/Resident-Evil-Chapter-Milla-Jovovich/dp/B01N5V9O57/ref=sr_1_1?s=instant-video&amp;ie=UTF8&amp;qid=1546980531&amp;sr=1-1&amp;keywords=Resident+Evil%3A+The+Final+Chapter" TargetMode="External"/><Relationship Id="rId788" Type="http://schemas.openxmlformats.org/officeDocument/2006/relationships/hyperlink" Target="http://www.the-numbers.com/market/genre/Action" TargetMode="External"/><Relationship Id="rId303" Type="http://schemas.openxmlformats.org/officeDocument/2006/relationships/hyperlink" Target="http://www.amazon.com/gp/product/B00L23SE52/?tag=titb-20" TargetMode="External"/><Relationship Id="rId787" Type="http://schemas.openxmlformats.org/officeDocument/2006/relationships/hyperlink" Target="https://www.amazon.com/Sing-Matthew-McConaughey/dp/B01NCIFSMT/ref=sr_1_1?s=instant-video&amp;ie=UTF8&amp;qid=1483641241&amp;sr=1-1&amp;keywords=Sing" TargetMode="External"/><Relationship Id="rId302" Type="http://schemas.openxmlformats.org/officeDocument/2006/relationships/hyperlink" Target="http://www.amazon.com/gp/product/B006IGZWB2/?tag=titb-20" TargetMode="External"/><Relationship Id="rId786" Type="http://schemas.openxmlformats.org/officeDocument/2006/relationships/hyperlink" Target="http://www.amazon.com/gp/product/B00R2Z3SZA/?tag=titb-20" TargetMode="External"/><Relationship Id="rId309" Type="http://schemas.openxmlformats.org/officeDocument/2006/relationships/hyperlink" Target="https://www.the-numbers.com/market/genre/Horror" TargetMode="External"/><Relationship Id="rId308" Type="http://schemas.openxmlformats.org/officeDocument/2006/relationships/hyperlink" Target="https://www.the-numbers.com/market/genre/Horror" TargetMode="External"/><Relationship Id="rId307" Type="http://schemas.openxmlformats.org/officeDocument/2006/relationships/hyperlink" Target="https://www.the-numbers.com/movie/Annabelle-Comes-Home-(2019)" TargetMode="External"/><Relationship Id="rId306" Type="http://schemas.openxmlformats.org/officeDocument/2006/relationships/hyperlink" Target="http://www.amazon.com/gp/product/B004MPEFBE/?tag=titb-20" TargetMode="External"/><Relationship Id="rId781" Type="http://schemas.openxmlformats.org/officeDocument/2006/relationships/hyperlink" Target="https://www.amazon.co.uk/LEGO-Batman-Movie-Will-Arnett/dp/B01MZGF2DX/ref=sr_1_1?s=instant-video&amp;ie=UTF8&amp;qid=1546981581&amp;sr=1-1&amp;keywords=The+LEGO+Batman+Movie" TargetMode="External"/><Relationship Id="rId1370" Type="http://schemas.openxmlformats.org/officeDocument/2006/relationships/hyperlink" Target="https://www.the-numbers.com/market/genre/Adventure" TargetMode="External"/><Relationship Id="rId780" Type="http://schemas.openxmlformats.org/officeDocument/2006/relationships/hyperlink" Target="https://www.amazon.com/Love-Simon-Nick-Robinson/dp/B07B427P5V/ref=sr_1_2?s=instant-video&amp;ie=UTF8&amp;qid=1546975610&amp;sr=1-2&amp;keywords=Love%2C+Simon" TargetMode="External"/><Relationship Id="rId1371" Type="http://schemas.openxmlformats.org/officeDocument/2006/relationships/hyperlink" Target="https://www.the-numbers.com/market/genre/Adventure" TargetMode="External"/><Relationship Id="rId1372" Type="http://schemas.openxmlformats.org/officeDocument/2006/relationships/hyperlink" Target="https://www.amazon.co.uk/Angry-Birds-Movie-2/dp/B07VWSSQXQ/ref=sr_1_1?crid=2PFLHZ3NPJTH8&amp;keywords=the+angry+birds+movie+2&amp;qid=1577974335&amp;s=instant-video&amp;sprefix=The+Angry+Birds+Movie+2%2Cinstant-video%2C146&amp;sr=1-1" TargetMode="External"/><Relationship Id="rId1373" Type="http://schemas.openxmlformats.org/officeDocument/2006/relationships/hyperlink" Target="https://www.amazon.co.uk/Home-Again-Reese-Witherspoon/dp/B077PLFHJ6/ref=sr_1_1?s=instant-video&amp;ie=UTF8&amp;qid=1546978576&amp;sr=1-1&amp;keywords=Home+Again" TargetMode="External"/><Relationship Id="rId2220" Type="http://schemas.openxmlformats.org/officeDocument/2006/relationships/hyperlink" Target="http://www.amazon.com/gp/product/B00JJH4GAU/?tag=titb-20" TargetMode="External"/><Relationship Id="rId301" Type="http://schemas.openxmlformats.org/officeDocument/2006/relationships/hyperlink" Target="https://www.amazon.co.uk/Avengers-Endgame-Robert-Downey-Jr/dp/B07W55FQXY/ref=sr_1_1?crid=1K3KVNLE0EN81&amp;keywords=avengers+endgame&amp;qid=1577973139&amp;s=instant-video&amp;sprefix=Avengers%3A+Endgame%2Cinstant-video%2C149&amp;sr=1-1" TargetMode="External"/><Relationship Id="rId785" Type="http://schemas.openxmlformats.org/officeDocument/2006/relationships/hyperlink" Target="https://www.amazon.com/Ice-Age-Collision-Ray-Romano/dp/B01IS5QPXE/ref=sr_1_1?s=instant-video&amp;ie=UTF8&amp;qid=1481219161&amp;sr=1-1&amp;keywords=Ice+Age%3A+Collision+Course" TargetMode="External"/><Relationship Id="rId1374" Type="http://schemas.openxmlformats.org/officeDocument/2006/relationships/hyperlink" Target="http://www.amazon.com/gp/product/B004OZZ624/?tag=titb-20" TargetMode="External"/><Relationship Id="rId2221" Type="http://schemas.openxmlformats.org/officeDocument/2006/relationships/hyperlink" Target="https://www.amazon.co.uk/Battle-Sexes-Emma-Stone/dp/B0771YHP82/ref=sr_1_1?s=instant-video&amp;ie=UTF8&amp;qid=1546981315&amp;sr=1-1&amp;keywords=Battle+of+the+Sexes" TargetMode="External"/><Relationship Id="rId300" Type="http://schemas.openxmlformats.org/officeDocument/2006/relationships/hyperlink" Target="https://www.the-numbers.com/market/genre/Action" TargetMode="External"/><Relationship Id="rId784" Type="http://schemas.openxmlformats.org/officeDocument/2006/relationships/hyperlink" Target="http://www.the-numbers.com/market/genre/Action" TargetMode="External"/><Relationship Id="rId1375" Type="http://schemas.openxmlformats.org/officeDocument/2006/relationships/hyperlink" Target="http://www.amazon.com/gp/product/B004EDKGSA/?tag=titb-20" TargetMode="External"/><Relationship Id="rId2222" Type="http://schemas.openxmlformats.org/officeDocument/2006/relationships/hyperlink" Target="http://www.amazon.com/gp/product/B00R2LYXKI/?tag=titb-20" TargetMode="External"/><Relationship Id="rId783" Type="http://schemas.openxmlformats.org/officeDocument/2006/relationships/hyperlink" Target="http://www.the-numbers.com/market/genre/Action" TargetMode="External"/><Relationship Id="rId1376" Type="http://schemas.openxmlformats.org/officeDocument/2006/relationships/hyperlink" Target="http://www.amazon.com/gp/product/B0091XRRQC/?tag=titb-20" TargetMode="External"/><Relationship Id="rId2223" Type="http://schemas.openxmlformats.org/officeDocument/2006/relationships/hyperlink" Target="https://www.boxofficemojo.com/movies/?id=kidwhowouldbeking.htm" TargetMode="External"/><Relationship Id="rId782" Type="http://schemas.openxmlformats.org/officeDocument/2006/relationships/hyperlink" Target="http://www.amazon.co.uk/I-Am-Legend-Will-Smith/dp/B00FYO7S4S/ref=sr_1_1?s=instant-video&amp;ie=UTF8&amp;qid=1457386082&amp;sr=1-1&amp;keywords=I+Am+Legend" TargetMode="External"/><Relationship Id="rId1377" Type="http://schemas.openxmlformats.org/officeDocument/2006/relationships/hyperlink" Target="http://www.amazon.com/gp/product/B001VKWPXS/?tag=titb-20" TargetMode="External"/><Relationship Id="rId2224" Type="http://schemas.openxmlformats.org/officeDocument/2006/relationships/hyperlink" Target="https://www.amazon.co.uk/Kid-Who-Would-Be-King/dp/B07NRR5RCQ/ref=sr_1_1?keywords=The+Kid+Who+Would+be+King&amp;qid=1557074019&amp;s=instant-video&amp;sr=1-1-catcorr" TargetMode="External"/><Relationship Id="rId1367" Type="http://schemas.openxmlformats.org/officeDocument/2006/relationships/hyperlink" Target="https://www.amazon.com/Super-Troopers-2-Jay-Chandrasekhar/dp/B07C66RL88/ref=sr_1_2?s=instant-video&amp;ie=UTF8&amp;qid=1546974880&amp;sr=1-2&amp;keywords=Super+Troopers+2" TargetMode="External"/><Relationship Id="rId2214" Type="http://schemas.openxmlformats.org/officeDocument/2006/relationships/hyperlink" Target="https://www.amazon.co.uk/Monster-Trucks-Lucas-Till/dp/B01NGZ43CU/ref=sr_1_1?s=instant-video&amp;ie=UTF8&amp;qid=1546978633&amp;sr=1-1&amp;keywords=Monster+Trucks" TargetMode="External"/><Relationship Id="rId1368" Type="http://schemas.openxmlformats.org/officeDocument/2006/relationships/hyperlink" Target="http://www.amazon.com/gp/product/B00HZ3C4N6/?tag=titb-20" TargetMode="External"/><Relationship Id="rId2215" Type="http://schemas.openxmlformats.org/officeDocument/2006/relationships/hyperlink" Target="https://www.the-numbers.com/movie/Motherless-Brooklyn-(2019)" TargetMode="External"/><Relationship Id="rId1369" Type="http://schemas.openxmlformats.org/officeDocument/2006/relationships/hyperlink" Target="https://www.the-numbers.com/movie/Angry-Birds-Movie-2-The-(2019)" TargetMode="External"/><Relationship Id="rId2216" Type="http://schemas.openxmlformats.org/officeDocument/2006/relationships/hyperlink" Target="https://www.the-numbers.com/market/genre/Drama" TargetMode="External"/><Relationship Id="rId2217" Type="http://schemas.openxmlformats.org/officeDocument/2006/relationships/hyperlink" Target="https://www.the-numbers.com/market/genre/Drama" TargetMode="External"/><Relationship Id="rId2218" Type="http://schemas.openxmlformats.org/officeDocument/2006/relationships/hyperlink" Target="https://www.amazon.co.uk/Motherless-Brooklyn-Edward-Norton/dp/B08288YXQG/ref=sr_1_1?crid=2WDFQA0C1R0LK&amp;keywords=motherless+brooklyn+movie&amp;qid=1577973787&amp;s=instant-video&amp;sprefix=Motherless+Brooklyn%2Cinstant-video%2C145&amp;sr=1-1" TargetMode="External"/><Relationship Id="rId2219" Type="http://schemas.openxmlformats.org/officeDocument/2006/relationships/hyperlink" Target="http://www.amazon.com/gp/product/B00J2AJW76/?tag=titb-20" TargetMode="External"/><Relationship Id="rId778" Type="http://schemas.openxmlformats.org/officeDocument/2006/relationships/hyperlink" Target="https://www.the-numbers.com/market/genre/Drama" TargetMode="External"/><Relationship Id="rId777" Type="http://schemas.openxmlformats.org/officeDocument/2006/relationships/hyperlink" Target="https://www.the-numbers.com/movie/Love-Simon" TargetMode="External"/><Relationship Id="rId776" Type="http://schemas.openxmlformats.org/officeDocument/2006/relationships/hyperlink" Target="http://www.amazon.com/gp/product/B00DC5OICG/?tag=titb-20" TargetMode="External"/><Relationship Id="rId775" Type="http://schemas.openxmlformats.org/officeDocument/2006/relationships/hyperlink" Target="https://www.amazon.co.uk/Jumanji-Next-Level-Dwayne-Johnson/dp/B0825CCP1Z/ref=sr_1_2?crid=32SDFJT8YCWX6&amp;keywords=jumanji+the+next+level&amp;qid=1577973625&amp;s=instant-video&amp;sprefix=Jumanji%3A+The+Next+Level%2Cinstant-video%2C144&amp;sr=1-2" TargetMode="External"/><Relationship Id="rId779" Type="http://schemas.openxmlformats.org/officeDocument/2006/relationships/hyperlink" Target="https://www.the-numbers.com/market/genre/Drama" TargetMode="External"/><Relationship Id="rId770" Type="http://schemas.openxmlformats.org/officeDocument/2006/relationships/hyperlink" Target="http://www.amazon.com/gp/product/B00EP0MY64/?tag=titb-20" TargetMode="External"/><Relationship Id="rId1360" Type="http://schemas.openxmlformats.org/officeDocument/2006/relationships/hyperlink" Target="https://www.the-numbers.com/movie/Godzilla-King-of-the-Monsters-(2019)" TargetMode="External"/><Relationship Id="rId1361" Type="http://schemas.openxmlformats.org/officeDocument/2006/relationships/hyperlink" Target="https://www.the-numbers.com/market/genre/Action" TargetMode="External"/><Relationship Id="rId1362" Type="http://schemas.openxmlformats.org/officeDocument/2006/relationships/hyperlink" Target="https://www.the-numbers.com/market/genre/Action" TargetMode="External"/><Relationship Id="rId774" Type="http://schemas.openxmlformats.org/officeDocument/2006/relationships/hyperlink" Target="http://www.amazon.com/gp/product/B00EAZCQ8K/?tag=titb-20" TargetMode="External"/><Relationship Id="rId1363" Type="http://schemas.openxmlformats.org/officeDocument/2006/relationships/hyperlink" Target="https://www.amazon.co.uk/Godzilla-King-Monsters-Kyle-Chandler/dp/B07XZHMTG8/ref=sr_1_1?crid=3KGA3U4IZ76R7&amp;keywords=godzilla+king+of+the+monsters+movie+2019&amp;qid=1577973490&amp;s=instant-video&amp;sprefix=Godzilla%3A+King+of+the+Monsters%2Cinstant-video%2C142&amp;sr=1-1" TargetMode="External"/><Relationship Id="rId2210" Type="http://schemas.openxmlformats.org/officeDocument/2006/relationships/hyperlink" Target="https://www.the-numbers.com/market/genre/Drama" TargetMode="External"/><Relationship Id="rId773" Type="http://schemas.openxmlformats.org/officeDocument/2006/relationships/hyperlink" Target="http://www.amazon.com/gp/product/B00IIUATDM/?tag=titb-20" TargetMode="External"/><Relationship Id="rId1364" Type="http://schemas.openxmlformats.org/officeDocument/2006/relationships/hyperlink" Target="https://www.the-numbers.com/movie/Super-Troopers-2" TargetMode="External"/><Relationship Id="rId2211" Type="http://schemas.openxmlformats.org/officeDocument/2006/relationships/hyperlink" Target="https://www.the-numbers.com/market/genre/Drama" TargetMode="External"/><Relationship Id="rId772" Type="http://schemas.openxmlformats.org/officeDocument/2006/relationships/hyperlink" Target="http://www.amazon.com/gp/product/B00IGE5IG8/?tag=titb-20" TargetMode="External"/><Relationship Id="rId1365" Type="http://schemas.openxmlformats.org/officeDocument/2006/relationships/hyperlink" Target="https://www.the-numbers.com/market/genre/Comedy" TargetMode="External"/><Relationship Id="rId2212" Type="http://schemas.openxmlformats.org/officeDocument/2006/relationships/hyperlink" Target="https://www.amazon.com/Thoroughbreds-Olivia-Cooke/dp/B07B8FHHKR/ref=sr_1_2?s=instant-video&amp;ie=UTF8&amp;qid=1546970766&amp;sr=1-2&amp;keywords=Thoroughbreds" TargetMode="External"/><Relationship Id="rId771" Type="http://schemas.openxmlformats.org/officeDocument/2006/relationships/hyperlink" Target="http://www.amazon.com/gp/product/B00R8Q0KV8/?tag=titb-20" TargetMode="External"/><Relationship Id="rId1366" Type="http://schemas.openxmlformats.org/officeDocument/2006/relationships/hyperlink" Target="https://www.the-numbers.com/market/genre/Comedy" TargetMode="External"/><Relationship Id="rId2213" Type="http://schemas.openxmlformats.org/officeDocument/2006/relationships/hyperlink" Target="https://www.amazon.co.uk/Roman-Israel-Esq-Denzel-Washington/dp/B0792J765W/ref=sr_1_1?s=instant-video&amp;ie=UTF8&amp;qid=1546980015&amp;sr=1-1&amp;keywords=Roman+J.+Israel%2C+Esq." TargetMode="External"/><Relationship Id="rId2247" Type="http://schemas.openxmlformats.org/officeDocument/2006/relationships/hyperlink" Target="https://www.the-numbers.com/market/genre/Drama" TargetMode="External"/><Relationship Id="rId2248" Type="http://schemas.openxmlformats.org/officeDocument/2006/relationships/hyperlink" Target="https://www.amazon.co.uk/Brian-Banks-Greg-Kinnear/dp/B082DRZBPF/ref=sr_1_1?crid=3GQV84NMMF94P&amp;keywords=brian+banks&amp;qid=1577973220&amp;s=instant-video&amp;sprefix=Brian+Banks%2Cinstant-video%2C145&amp;sr=1-1" TargetMode="External"/><Relationship Id="rId2249" Type="http://schemas.openxmlformats.org/officeDocument/2006/relationships/hyperlink" Target="http://www.amazon.com/gp/product/B004JMGOO6/?tag=titb-20" TargetMode="External"/><Relationship Id="rId327" Type="http://schemas.openxmlformats.org/officeDocument/2006/relationships/hyperlink" Target="http://www.the-numbers.com/market/genre/Drama" TargetMode="External"/><Relationship Id="rId326" Type="http://schemas.openxmlformats.org/officeDocument/2006/relationships/hyperlink" Target="http://www.the-numbers.com/market/genre/Drama" TargetMode="External"/><Relationship Id="rId325" Type="http://schemas.openxmlformats.org/officeDocument/2006/relationships/hyperlink" Target="https://www.amazon.co.uk/Overcomer-Ben-Davies/dp/B081TP11K8/ref=sr_1_1?crid=35QCA7OXA04B1&amp;keywords=overcomer&amp;qid=1577973823&amp;s=instant-video&amp;sprefix=Overcomer%2Cinstant-video%2C147&amp;sr=1-1" TargetMode="External"/><Relationship Id="rId324" Type="http://schemas.openxmlformats.org/officeDocument/2006/relationships/hyperlink" Target="https://www.the-numbers.com/market/genre/Drama" TargetMode="External"/><Relationship Id="rId329" Type="http://schemas.openxmlformats.org/officeDocument/2006/relationships/hyperlink" Target="http://www.amazon.com/gp/product/B00FLNRN06/?tag=titb-20" TargetMode="External"/><Relationship Id="rId1390" Type="http://schemas.openxmlformats.org/officeDocument/2006/relationships/hyperlink" Target="http://www.amazon.com/gp/product/B001OIF2JQ/?tag=titb-20" TargetMode="External"/><Relationship Id="rId328" Type="http://schemas.openxmlformats.org/officeDocument/2006/relationships/hyperlink" Target="https://www.amazon.com/Sausage-Party-Seth-Rogen/dp/B01JBAXH7M/ref=sr_1_1?s=instant-video&amp;ie=UTF8&amp;qid=1481219335&amp;sr=1-1&amp;keywords=Sausage+Party" TargetMode="External"/><Relationship Id="rId1391" Type="http://schemas.openxmlformats.org/officeDocument/2006/relationships/hyperlink" Target="http://www.amazon.com/gp/product/B003YY7BTW/?tag=titb-20" TargetMode="External"/><Relationship Id="rId1392" Type="http://schemas.openxmlformats.org/officeDocument/2006/relationships/hyperlink" Target="http://www.amazon.com/gp/product/B00AMBH70S/?tag=titb-20" TargetMode="External"/><Relationship Id="rId1393" Type="http://schemas.openxmlformats.org/officeDocument/2006/relationships/hyperlink" Target="http://www.amazon.com/gp/product/B009EEGSDG/?tag=titb-20" TargetMode="External"/><Relationship Id="rId2240" Type="http://schemas.openxmlformats.org/officeDocument/2006/relationships/hyperlink" Target="http://www.the-numbers.com/market/genre/Comedy" TargetMode="External"/><Relationship Id="rId1394" Type="http://schemas.openxmlformats.org/officeDocument/2006/relationships/hyperlink" Target="http://www.amazon.com/gp/product/B017C11VP2/?tag=titb-20" TargetMode="External"/><Relationship Id="rId2241" Type="http://schemas.openxmlformats.org/officeDocument/2006/relationships/hyperlink" Target="https://www.amazon.com/Free-State-Jones-Matthew-McConaughey/dp/B01HDR26FY/ref=sr_1_1?s=instant-video&amp;ie=UTF8&amp;qid=1481218617&amp;sr=1-1&amp;keywords=Free+State+of+Jones" TargetMode="External"/><Relationship Id="rId1395" Type="http://schemas.openxmlformats.org/officeDocument/2006/relationships/hyperlink" Target="https://www.the-numbers.com/movie/Red-Sparrow" TargetMode="External"/><Relationship Id="rId2242" Type="http://schemas.openxmlformats.org/officeDocument/2006/relationships/hyperlink" Target="http://www.amazon.com/gp/product/B001DXC6Z0/?tag=titb-20" TargetMode="External"/><Relationship Id="rId323" Type="http://schemas.openxmlformats.org/officeDocument/2006/relationships/hyperlink" Target="https://www.the-numbers.com/market/genre/Drama" TargetMode="External"/><Relationship Id="rId1396" Type="http://schemas.openxmlformats.org/officeDocument/2006/relationships/hyperlink" Target="https://www.amazon.com/Red-Sparrow-Jennifer-Lawrence/dp/B07B3HN24T/ref=sr_1_2?s=instant-video&amp;ie=UTF8&amp;qid=1546974632&amp;sr=1-2&amp;keywords=Red+Sparrow" TargetMode="External"/><Relationship Id="rId2243" Type="http://schemas.openxmlformats.org/officeDocument/2006/relationships/hyperlink" Target="https://www.boxofficemojo.com/movies/?id=thebestofenemies2019.htm" TargetMode="External"/><Relationship Id="rId322" Type="http://schemas.openxmlformats.org/officeDocument/2006/relationships/hyperlink" Target="https://www.the-numbers.com/movie/Overcomer-(2019)" TargetMode="External"/><Relationship Id="rId1397" Type="http://schemas.openxmlformats.org/officeDocument/2006/relationships/hyperlink" Target="https://www.amazon.co.uk/Cars-Bonus-Content-Owen-Wilson/dp/B073X1F22B/ref=sr_1_1?s=instant-video&amp;ie=UTF8&amp;qid=1546980522&amp;sr=1-1&amp;keywords=Cars+3" TargetMode="External"/><Relationship Id="rId2244" Type="http://schemas.openxmlformats.org/officeDocument/2006/relationships/hyperlink" Target="https://www.amazon.co.uk/Enemies-Morgan-Neville-Robert-Gordon/dp/B012DK04JG/ref=sr_1_1?keywords=The+Best+of+Enemies&amp;qid=1557074720&amp;s=instant-video&amp;sr=1-1" TargetMode="External"/><Relationship Id="rId321" Type="http://schemas.openxmlformats.org/officeDocument/2006/relationships/hyperlink" Target="http://www.amazon.com/gp/product/B00AOBG8HE/?tag=titb-20" TargetMode="External"/><Relationship Id="rId1398" Type="http://schemas.openxmlformats.org/officeDocument/2006/relationships/hyperlink" Target="https://www.the-numbers.com/movie/Life-of-the-Party" TargetMode="External"/><Relationship Id="rId2245" Type="http://schemas.openxmlformats.org/officeDocument/2006/relationships/hyperlink" Target="https://www.the-numbers.com/movie/Brian-Banks-(2019)" TargetMode="External"/><Relationship Id="rId320" Type="http://schemas.openxmlformats.org/officeDocument/2006/relationships/hyperlink" Target="http://www.amazon.com/gp/product/B010X3I2CQ/?tag=titb-20" TargetMode="External"/><Relationship Id="rId1399" Type="http://schemas.openxmlformats.org/officeDocument/2006/relationships/hyperlink" Target="https://www.the-numbers.com/market/genre/Comedy" TargetMode="External"/><Relationship Id="rId2246" Type="http://schemas.openxmlformats.org/officeDocument/2006/relationships/hyperlink" Target="https://www.the-numbers.com/market/genre/Drama" TargetMode="External"/><Relationship Id="rId1389" Type="http://schemas.openxmlformats.org/officeDocument/2006/relationships/hyperlink" Target="http://www.amazon.com/gp/product/B00II399HG/?tag=titb-20" TargetMode="External"/><Relationship Id="rId2236" Type="http://schemas.openxmlformats.org/officeDocument/2006/relationships/hyperlink" Target="http://www.amazon.com/gp/product/B017QHDEW0/?tag=titb-20" TargetMode="External"/><Relationship Id="rId2237" Type="http://schemas.openxmlformats.org/officeDocument/2006/relationships/hyperlink" Target="http://www.amazon.com/gp/product/B009EER7FE/?tag=titb-20" TargetMode="External"/><Relationship Id="rId2238" Type="http://schemas.openxmlformats.org/officeDocument/2006/relationships/hyperlink" Target="http://www.amazon.com/gp/product/B003U42L8W/?tag=titb-20" TargetMode="External"/><Relationship Id="rId2239" Type="http://schemas.openxmlformats.org/officeDocument/2006/relationships/hyperlink" Target="http://www.the-numbers.com/market/genre/Comedy" TargetMode="External"/><Relationship Id="rId316" Type="http://schemas.openxmlformats.org/officeDocument/2006/relationships/hyperlink" Target="https://www.amazon.com/Overboard-Eugenio-Derbez/dp/B07DQTL51Y/ref=sr_1_2?s=instant-video&amp;ie=UTF8&amp;qid=1546975414&amp;sr=1-2&amp;keywords=Overboard" TargetMode="External"/><Relationship Id="rId315" Type="http://schemas.openxmlformats.org/officeDocument/2006/relationships/hyperlink" Target="https://www.the-numbers.com/movie/Overboard-(Remake)-(2018)" TargetMode="External"/><Relationship Id="rId799" Type="http://schemas.openxmlformats.org/officeDocument/2006/relationships/hyperlink" Target="https://www.the-numbers.com/market/genre/Action" TargetMode="External"/><Relationship Id="rId314" Type="http://schemas.openxmlformats.org/officeDocument/2006/relationships/hyperlink" Target="https://www.amazon.com/Jurassic-World-Kingdom-Chris-Pratt/dp/B07DRD1SP2/ref=sr_1_2?s=instant-video&amp;ie=UTF8&amp;qid=1546975101&amp;sr=1-2&amp;keywords=Jurassic+World%3A+Fallen+Kingdom" TargetMode="External"/><Relationship Id="rId798" Type="http://schemas.openxmlformats.org/officeDocument/2006/relationships/hyperlink" Target="https://www.amazon.co.uk/Kingsman-Golden-Circle-Colin-Firth/dp/B075MN78VR/ref=sr_1_1?s=instant-video&amp;ie=UTF8&amp;qid=1546978535&amp;sr=1-1&amp;keywords=Kingsman%3A+The+Golden+Circle" TargetMode="External"/><Relationship Id="rId313" Type="http://schemas.openxmlformats.org/officeDocument/2006/relationships/hyperlink" Target="https://www.the-numbers.com/market/genre/Action" TargetMode="External"/><Relationship Id="rId797" Type="http://schemas.openxmlformats.org/officeDocument/2006/relationships/hyperlink" Target="http://www.amazon.com/gp/product/B00AHSINKO/?tag=titb-20" TargetMode="External"/><Relationship Id="rId319" Type="http://schemas.openxmlformats.org/officeDocument/2006/relationships/hyperlink" Target="http://www.amazon.com/gp/product/B008Y7EYSK/?tag=titb-20" TargetMode="External"/><Relationship Id="rId318" Type="http://schemas.openxmlformats.org/officeDocument/2006/relationships/hyperlink" Target="https://www.amazon.co.uk/Hustlers-Julia-Stiles/dp/B07Y2FVBW2/ref=sr_1_1?crid=3SVPHW57QQ3UM&amp;keywords=hustlers&amp;qid=1577973536&amp;s=instant-video&amp;sprefix=Hustlers%2Cinstant-video%2C144&amp;sr=1-1" TargetMode="External"/><Relationship Id="rId317" Type="http://schemas.openxmlformats.org/officeDocument/2006/relationships/hyperlink" Target="https://www.the-numbers.com/movie/Hustlers-(2019)" TargetMode="External"/><Relationship Id="rId1380" Type="http://schemas.openxmlformats.org/officeDocument/2006/relationships/hyperlink" Target="http://www.amazon.com/gp/product/B001D23BFK/?tag=titb-20" TargetMode="External"/><Relationship Id="rId792" Type="http://schemas.openxmlformats.org/officeDocument/2006/relationships/hyperlink" Target="http://www.amazon.com/gp/product/B007X16GFC/?tag=titb-20" TargetMode="External"/><Relationship Id="rId1381" Type="http://schemas.openxmlformats.org/officeDocument/2006/relationships/hyperlink" Target="http://www.amazon.com/gp/product/B001PRC5P0/?tag=titb-20" TargetMode="External"/><Relationship Id="rId791" Type="http://schemas.openxmlformats.org/officeDocument/2006/relationships/hyperlink" Target="http://www.amazon.co.uk/Bucket-List-Jack-Nicholson/dp/B00EU76FIA/ref=sr_1_1?s=instant-video&amp;ie=UTF8&amp;qid=1457386594&amp;sr=1-1&amp;keywords=The+Bucket+List" TargetMode="External"/><Relationship Id="rId1382" Type="http://schemas.openxmlformats.org/officeDocument/2006/relationships/hyperlink" Target="https://www.amazon.com/Land-Ryan-Gosling/dp/B01NCE7UIL/ref=sr_1_1?s=instant-video&amp;ie=UTF8&amp;qid=1483641276&amp;sr=1-1&amp;keywords=la+la+land" TargetMode="External"/><Relationship Id="rId790" Type="http://schemas.openxmlformats.org/officeDocument/2006/relationships/hyperlink" Target="https://www.amazon.com/Danish-Girl-Eddie-Redmayne/dp/B01AZ2636M/ref=sr_1_1?s=instant-video&amp;ie=UTF8&amp;qid=1481217923&amp;sr=1-1&amp;keywords=The+Danish+Girl" TargetMode="External"/><Relationship Id="rId1383" Type="http://schemas.openxmlformats.org/officeDocument/2006/relationships/hyperlink" Target="http://www.amazon.com/gp/product/B00BHU9BV6/?tag=titb-20" TargetMode="External"/><Relationship Id="rId2230" Type="http://schemas.openxmlformats.org/officeDocument/2006/relationships/hyperlink" Target="https://www.the-numbers.com/movie/Shaft-(2019)" TargetMode="External"/><Relationship Id="rId1384" Type="http://schemas.openxmlformats.org/officeDocument/2006/relationships/hyperlink" Target="http://www.amazon.co.uk/Fantastic-Four-Rise-Silver-Surfer/dp/B00NJ10TIU/ref=sr_1_1?s=instant-video&amp;ie=UTF8&amp;qid=1457385818&amp;sr=1-1&amp;keywords=Fantastic+Four%3A+Rise+of+the+Silver+Surfer" TargetMode="External"/><Relationship Id="rId2231" Type="http://schemas.openxmlformats.org/officeDocument/2006/relationships/hyperlink" Target="https://www.the-numbers.com/market/genre/Comedy" TargetMode="External"/><Relationship Id="rId312" Type="http://schemas.openxmlformats.org/officeDocument/2006/relationships/hyperlink" Target="https://www.the-numbers.com/market/genre/Action" TargetMode="External"/><Relationship Id="rId796" Type="http://schemas.openxmlformats.org/officeDocument/2006/relationships/hyperlink" Target="http://www.amazon.com/gp/product/B00BLQQQJ6/?tag=titb-20" TargetMode="External"/><Relationship Id="rId1385" Type="http://schemas.openxmlformats.org/officeDocument/2006/relationships/hyperlink" Target="http://www.amazon.com/gp/product/B00GK65HWE/?tag=titb-20" TargetMode="External"/><Relationship Id="rId2232" Type="http://schemas.openxmlformats.org/officeDocument/2006/relationships/hyperlink" Target="https://www.the-numbers.com/market/genre/Comedy" TargetMode="External"/><Relationship Id="rId311" Type="http://schemas.openxmlformats.org/officeDocument/2006/relationships/hyperlink" Target="https://www.the-numbers.com/movie/Jurassic-World-Fallen-Kingdom-(2018)" TargetMode="External"/><Relationship Id="rId795" Type="http://schemas.openxmlformats.org/officeDocument/2006/relationships/hyperlink" Target="http://www.amazon.com/gp/product/B015K53VXW/?tag=titb-20" TargetMode="External"/><Relationship Id="rId1386" Type="http://schemas.openxmlformats.org/officeDocument/2006/relationships/hyperlink" Target="http://www.amazon.com/gp/product/B0094LYJZI/?tag=titb-20" TargetMode="External"/><Relationship Id="rId2233" Type="http://schemas.openxmlformats.org/officeDocument/2006/relationships/hyperlink" Target="http://www.amazon.com/gp/product/B0036SLOP8/?tag=titb-20" TargetMode="External"/><Relationship Id="rId310" Type="http://schemas.openxmlformats.org/officeDocument/2006/relationships/hyperlink" Target="https://www.amazon.co.uk/Annabelle-Comes-Home-McKenna-Grace/dp/B07VNLK58K/ref=sr_1_2?keywords=Annabelle+Comes+Home&amp;qid=1577973087&amp;s=instant-video&amp;sr=1-2" TargetMode="External"/><Relationship Id="rId794" Type="http://schemas.openxmlformats.org/officeDocument/2006/relationships/hyperlink" Target="http://www.amazon.com/gp/product/B0027W8T7K/?tag=titb-20" TargetMode="External"/><Relationship Id="rId1387" Type="http://schemas.openxmlformats.org/officeDocument/2006/relationships/hyperlink" Target="http://www.amazon.com/gp/product/B002AKFFVM/?tag=titb-20" TargetMode="External"/><Relationship Id="rId2234" Type="http://schemas.openxmlformats.org/officeDocument/2006/relationships/hyperlink" Target="https://www.amazon.com/Popstar-Never-Stop-Stopping/dp/B01GHBYMMC/ref=sr_1_1?s=instant-video&amp;ie=UTF8&amp;qid=1481218221&amp;sr=1-1&amp;keywords=Popstar%3A+Never+Stop+Never+Stopping" TargetMode="External"/><Relationship Id="rId793" Type="http://schemas.openxmlformats.org/officeDocument/2006/relationships/hyperlink" Target="http://www.amazon.com/gp/product/B00S4P24GQ/?tag=titb-20" TargetMode="External"/><Relationship Id="rId1388" Type="http://schemas.openxmlformats.org/officeDocument/2006/relationships/hyperlink" Target="http://www.amazon.com/gp/product/B009CPN42K/?tag=titb-20" TargetMode="External"/><Relationship Id="rId2235" Type="http://schemas.openxmlformats.org/officeDocument/2006/relationships/hyperlink" Target="https://www.amazon.co.uk/Thank-Your-Service-Mark-Russell/dp/B071W3XJV6/ref=sr_1_1?s=instant-video&amp;ie=UTF8&amp;qid=1546980837&amp;sr=1-1&amp;keywords=Thank+You+for+Your+Service" TargetMode="External"/><Relationship Id="rId297" Type="http://schemas.openxmlformats.org/officeDocument/2006/relationships/hyperlink" Target="http://www.amazon.com/gp/product/B0060D15AK/?tag=titb-20" TargetMode="External"/><Relationship Id="rId296" Type="http://schemas.openxmlformats.org/officeDocument/2006/relationships/hyperlink" Target="http://www.amazon.com/gp/product/B0046B3QTG/?tag=titb-20" TargetMode="External"/><Relationship Id="rId295" Type="http://schemas.openxmlformats.org/officeDocument/2006/relationships/hyperlink" Target="https://www.amazon.co.uk/Beauty-Beast-Theatrical-Version-Condon/dp/B06XKXYK8G/ref=sr_1_2?s=instant-video&amp;ie=UTF8&amp;qid=1546980543&amp;sr=1-2&amp;keywords=Beauty+and+the+Beast" TargetMode="External"/><Relationship Id="rId294" Type="http://schemas.openxmlformats.org/officeDocument/2006/relationships/hyperlink" Target="http://www.amazon.com/gp/product/B0018T9JW2/?tag=titb-20" TargetMode="External"/><Relationship Id="rId299" Type="http://schemas.openxmlformats.org/officeDocument/2006/relationships/hyperlink" Target="https://www.the-numbers.com/market/genre/Action" TargetMode="External"/><Relationship Id="rId298" Type="http://schemas.openxmlformats.org/officeDocument/2006/relationships/hyperlink" Target="https://www.the-numbers.com/movie/Avengers-Endgame-(2019)" TargetMode="External"/><Relationship Id="rId271" Type="http://schemas.openxmlformats.org/officeDocument/2006/relationships/hyperlink" Target="http://www.amazon.com/gp/product/B00APLFZWM/?tag=titb-20" TargetMode="External"/><Relationship Id="rId270" Type="http://schemas.openxmlformats.org/officeDocument/2006/relationships/hyperlink" Target="http://www.amazon.com/gp/product/B00M0I05QY/?tag=titb-20" TargetMode="External"/><Relationship Id="rId269" Type="http://schemas.openxmlformats.org/officeDocument/2006/relationships/hyperlink" Target="https://www.amazon.com/Breaking-Gabrielle-Union/dp/B07FK573KK/ref=sr_1_2?s=instant-video&amp;ie=UTF8&amp;qid=1546970294&amp;sr=1-2&amp;keywords=Breaking+In" TargetMode="External"/><Relationship Id="rId264" Type="http://schemas.openxmlformats.org/officeDocument/2006/relationships/hyperlink" Target="http://www.amazon.com/gp/product/B004R0YIRU/?tag=titb-20" TargetMode="External"/><Relationship Id="rId263" Type="http://schemas.openxmlformats.org/officeDocument/2006/relationships/hyperlink" Target="http://www.amazon.com/gp/product/B011KK9J7S/?tag=titb-20" TargetMode="External"/><Relationship Id="rId262" Type="http://schemas.openxmlformats.org/officeDocument/2006/relationships/hyperlink" Target="http://www.amazon.com/gp/product/B003SHYVO8/?tag=titb-20" TargetMode="External"/><Relationship Id="rId261" Type="http://schemas.openxmlformats.org/officeDocument/2006/relationships/hyperlink" Target="http://www.amazon.com/gp/product/B0046UGSNS/?tag=titb-20" TargetMode="External"/><Relationship Id="rId268" Type="http://schemas.openxmlformats.org/officeDocument/2006/relationships/hyperlink" Target="https://www.the-numbers.com/movie/Breaking-In-(2018)" TargetMode="External"/><Relationship Id="rId267" Type="http://schemas.openxmlformats.org/officeDocument/2006/relationships/hyperlink" Target="http://www.amazon.co.uk/Superbad-Chelsey-Dailey/dp/B00FYO4NZ0/ref=sr_1_1?s=instant-video&amp;ie=UTF8&amp;qid=1457386547&amp;sr=1-1&amp;keywords=Superbad" TargetMode="External"/><Relationship Id="rId266" Type="http://schemas.openxmlformats.org/officeDocument/2006/relationships/hyperlink" Target="http://www.amazon.com/gp/product/B00HV2KPNW/?tag=titb-20" TargetMode="External"/><Relationship Id="rId265" Type="http://schemas.openxmlformats.org/officeDocument/2006/relationships/hyperlink" Target="https://www.amazon.com/Venom-Michelle-Williams/dp/B07J2V85WZ/ref=sr_1_1?s=instant-video&amp;ie=UTF8&amp;qid=1546970591&amp;sr=1-1&amp;keywords=Venom" TargetMode="External"/><Relationship Id="rId260" Type="http://schemas.openxmlformats.org/officeDocument/2006/relationships/hyperlink" Target="https://www.amazon.com/Ouija-Origin-Evil-Elizabeth-Reaser/dp/B01MAUT9TJ/ref=sr_1_1?s=instant-video&amp;ie=UTF8&amp;qid=1481218889&amp;sr=1-1&amp;keywords=Ouija%3A+Origin+of+Evil" TargetMode="External"/><Relationship Id="rId259" Type="http://schemas.openxmlformats.org/officeDocument/2006/relationships/hyperlink" Target="http://www.the-numbers.com/market/genre/Adventure" TargetMode="External"/><Relationship Id="rId258" Type="http://schemas.openxmlformats.org/officeDocument/2006/relationships/hyperlink" Target="http://www.the-numbers.com/market/genre/Adventure" TargetMode="External"/><Relationship Id="rId2290" Type="http://schemas.openxmlformats.org/officeDocument/2006/relationships/hyperlink" Target="https://www.amazon.co.uk/Serenity-Matthew-McConaughey/dp/B07TN37FNJ/ref=sr_1_1?crid=LRFCGIFN5XSZ&amp;keywords=serenity+2019&amp;qid=1577973940&amp;s=instant-video&amp;sprefix=Serenity+%2Cinstant-video%2C167&amp;sr=1-1" TargetMode="External"/><Relationship Id="rId2291" Type="http://schemas.openxmlformats.org/officeDocument/2006/relationships/hyperlink" Target="http://www.amazon.com/gp/product/B0054NQZ9S/?tag=titb-20" TargetMode="External"/><Relationship Id="rId2292" Type="http://schemas.openxmlformats.org/officeDocument/2006/relationships/hyperlink" Target="http://www.amazon.com/gp/product/B002Y3K13W/?tag=titb-20" TargetMode="External"/><Relationship Id="rId2293" Type="http://schemas.openxmlformats.org/officeDocument/2006/relationships/hyperlink" Target="https://www.amazon.co.uk/Their-Finest-Gemma-Arterton/dp/B06Y62TF2L/ref=sr_1_1?s=instant-video&amp;ie=UTF8&amp;qid=1546981270&amp;sr=1-1&amp;keywords=Their+Finest" TargetMode="External"/><Relationship Id="rId253" Type="http://schemas.openxmlformats.org/officeDocument/2006/relationships/hyperlink" Target="https://www.amazon.com/Bad-Moms-Mila-Kunis/dp/B01J2KCK6A/ref=sr_1_1?s=instant-video&amp;ie=UTF8&amp;qid=1481219400&amp;sr=1-1&amp;keywords=Bad+Moms" TargetMode="External"/><Relationship Id="rId2294" Type="http://schemas.openxmlformats.org/officeDocument/2006/relationships/hyperlink" Target="https://www.the-numbers.com/movie/A-X-L-(2018)" TargetMode="External"/><Relationship Id="rId252" Type="http://schemas.openxmlformats.org/officeDocument/2006/relationships/hyperlink" Target="http://www.the-numbers.com/market/genre/Comedy" TargetMode="External"/><Relationship Id="rId2295" Type="http://schemas.openxmlformats.org/officeDocument/2006/relationships/hyperlink" Target="https://www.the-numbers.com/market/genre/Drama" TargetMode="External"/><Relationship Id="rId251" Type="http://schemas.openxmlformats.org/officeDocument/2006/relationships/hyperlink" Target="http://www.the-numbers.com/market/genre/Comedy" TargetMode="External"/><Relationship Id="rId2296" Type="http://schemas.openxmlformats.org/officeDocument/2006/relationships/hyperlink" Target="https://www.the-numbers.com/market/genre/Drama" TargetMode="External"/><Relationship Id="rId250" Type="http://schemas.openxmlformats.org/officeDocument/2006/relationships/hyperlink" Target="http://www.amazon.com/gp/product/B0046U4KG0/?tag=titb-20" TargetMode="External"/><Relationship Id="rId2297" Type="http://schemas.openxmlformats.org/officeDocument/2006/relationships/hyperlink" Target="https://www.amazon.com/X-L-Becky-G/dp/B07KY65QBP/ref=sr_1_1?s=instant-video&amp;ie=UTF8&amp;qid=1546964091&amp;sr=1-1&amp;keywords=A.X.L." TargetMode="External"/><Relationship Id="rId257" Type="http://schemas.openxmlformats.org/officeDocument/2006/relationships/hyperlink" Target="http://www.amazon.com/gp/product/B008Z9YLV2/?tag=titb-20" TargetMode="External"/><Relationship Id="rId2298" Type="http://schemas.openxmlformats.org/officeDocument/2006/relationships/hyperlink" Target="http://www.amazon.com/gp/product/B007OUFESC/?tag=titb-20" TargetMode="External"/><Relationship Id="rId256" Type="http://schemas.openxmlformats.org/officeDocument/2006/relationships/hyperlink" Target="https://www.amazon.co.uk/Dogs-Purpose-Josh-Gad/dp/B071RN7MPQ/ref=sr_1_1?s=instant-video&amp;ie=UTF8&amp;qid=1546977726&amp;sr=1-1&amp;keywords=A+Dog%27s+Purpose" TargetMode="External"/><Relationship Id="rId2299" Type="http://schemas.openxmlformats.org/officeDocument/2006/relationships/hyperlink" Target="https://www.the-numbers.com/movie/Jay-and-Silent-Bob-Reboot" TargetMode="External"/><Relationship Id="rId255" Type="http://schemas.openxmlformats.org/officeDocument/2006/relationships/hyperlink" Target="https://www.amazon.co.uk/Five-Feet-Apart-Cole-Sprouse/dp/B07SQBRBMG/ref=sr_1_1?crid=1PLGCVBTO8E5M&amp;keywords=five+feet+apart&amp;qid=1577973436&amp;s=instant-video&amp;sprefix=Five+Feet+Apart%2Cinstant-video%2C150&amp;sr=1-1" TargetMode="External"/><Relationship Id="rId254" Type="http://schemas.openxmlformats.org/officeDocument/2006/relationships/hyperlink" Target="https://www.boxofficemojo.com/movies/?id=fivefeetapart.htm" TargetMode="External"/><Relationship Id="rId293" Type="http://schemas.openxmlformats.org/officeDocument/2006/relationships/hyperlink" Target="https://www.amazon.com/Hereditary-Toni-Collette/dp/B07DJ1BXPM/ref=sr_1_2?s=instant-video&amp;ie=UTF8&amp;qid=1546974573&amp;sr=1-2&amp;keywords=Hereditary" TargetMode="External"/><Relationship Id="rId292" Type="http://schemas.openxmlformats.org/officeDocument/2006/relationships/hyperlink" Target="https://www.the-numbers.com/market/genre/Horror" TargetMode="External"/><Relationship Id="rId291" Type="http://schemas.openxmlformats.org/officeDocument/2006/relationships/hyperlink" Target="https://www.the-numbers.com/market/genre/Horror" TargetMode="External"/><Relationship Id="rId290" Type="http://schemas.openxmlformats.org/officeDocument/2006/relationships/hyperlink" Target="https://www.the-numbers.com/movie/Hereditary" TargetMode="External"/><Relationship Id="rId286" Type="http://schemas.openxmlformats.org/officeDocument/2006/relationships/hyperlink" Target="http://www.the-numbers.com/market/genre/Horror" TargetMode="External"/><Relationship Id="rId285" Type="http://schemas.openxmlformats.org/officeDocument/2006/relationships/hyperlink" Target="http://www.the-numbers.com/market/genre/Horror" TargetMode="External"/><Relationship Id="rId284" Type="http://schemas.openxmlformats.org/officeDocument/2006/relationships/hyperlink" Target="http://www.amazon.com/gp/product/B003E88TKS/?tag=titb-20" TargetMode="External"/><Relationship Id="rId283" Type="http://schemas.openxmlformats.org/officeDocument/2006/relationships/hyperlink" Target="http://www.amazon.com/gp/product/B001KWTBQQ/?tag=titb-20" TargetMode="External"/><Relationship Id="rId289" Type="http://schemas.openxmlformats.org/officeDocument/2006/relationships/hyperlink" Target="http://www.amazon.com/gp/product/B00VLV8BNA/?tag=titb-20" TargetMode="External"/><Relationship Id="rId288" Type="http://schemas.openxmlformats.org/officeDocument/2006/relationships/hyperlink" Target="https://www.amazon.co.uk/Little-Pony-Movie-Uzo-Aduba/dp/B076JKN1ZX/ref=sr_1_1?s=instant-video&amp;ie=UTF8&amp;qid=1546977563&amp;sr=1-1&amp;keywords=My+Little+Pony%3A+The+Movie" TargetMode="External"/><Relationship Id="rId287" Type="http://schemas.openxmlformats.org/officeDocument/2006/relationships/hyperlink" Target="https://www.amazon.com/Conjuring-2-Vera-Farmiga/dp/B01GSUVRHA/ref=sr_1_1?s=instant-video&amp;ie=UTF8&amp;qid=1481219362&amp;sr=1-1&amp;keywords=The+Conjuring+2" TargetMode="External"/><Relationship Id="rId282" Type="http://schemas.openxmlformats.org/officeDocument/2006/relationships/hyperlink" Target="https://www.amazon.co.uk/Comes-at-Night-Joel-Edgerton/dp/B076VQ54MV/ref=sr_1_1?s=instant-video&amp;ie=UTF8&amp;qid=1546981172&amp;sr=1-1&amp;keywords=It+Comes+At+Night" TargetMode="External"/><Relationship Id="rId281" Type="http://schemas.openxmlformats.org/officeDocument/2006/relationships/hyperlink" Target="https://www.amazon.co.uk/47-Metres-Down-Mandy-Moore/dp/B074CKGYXR/ref=sr_1_1?s=instant-video&amp;ie=UTF8&amp;qid=1546981382&amp;sr=1-1&amp;keywords=47+Meters+Down" TargetMode="External"/><Relationship Id="rId280" Type="http://schemas.openxmlformats.org/officeDocument/2006/relationships/hyperlink" Target="http://www.amazon.com/gp/product/B00SNEGFNG/?tag=titb-20" TargetMode="External"/><Relationship Id="rId275" Type="http://schemas.openxmlformats.org/officeDocument/2006/relationships/hyperlink" Target="http://www.the-numbers.com/market/genre/Adventure" TargetMode="External"/><Relationship Id="rId274" Type="http://schemas.openxmlformats.org/officeDocument/2006/relationships/hyperlink" Target="http://www.the-numbers.com/market/genre/Adventure" TargetMode="External"/><Relationship Id="rId273" Type="http://schemas.openxmlformats.org/officeDocument/2006/relationships/hyperlink" Target="http://www.amazon.com/gp/product/B002BCNK1Q/?tag=titb-20" TargetMode="External"/><Relationship Id="rId272" Type="http://schemas.openxmlformats.org/officeDocument/2006/relationships/hyperlink" Target="http://www.amazon.com/gp/product/B00IGI5CX8/?tag=titb-20" TargetMode="External"/><Relationship Id="rId279" Type="http://schemas.openxmlformats.org/officeDocument/2006/relationships/hyperlink" Target="http://www.amazon.com/gp/product/B00MO7Y6DO/?tag=titb-20" TargetMode="External"/><Relationship Id="rId278" Type="http://schemas.openxmlformats.org/officeDocument/2006/relationships/hyperlink" Target="http://www.amazon.com/gp/product/B0031Q0XCA/?tag=titb-20" TargetMode="External"/><Relationship Id="rId277" Type="http://schemas.openxmlformats.org/officeDocument/2006/relationships/hyperlink" Target="http://www.amazon.com/gp/product/B011KKEH70/?tag=titb-20" TargetMode="External"/><Relationship Id="rId276" Type="http://schemas.openxmlformats.org/officeDocument/2006/relationships/hyperlink" Target="https://www.amazon.com/Dirty-Grandpa-Unrated-Robert-DeNiro/dp/B01ATYMSLU/ref=sr_1_1?s=instant-video&amp;ie=UTF8&amp;qid=1481218908&amp;sr=1-1&amp;keywords=Dirty+Grandpa" TargetMode="External"/><Relationship Id="rId1851" Type="http://schemas.openxmlformats.org/officeDocument/2006/relationships/hyperlink" Target="https://www.the-numbers.com/market/genre/Action" TargetMode="External"/><Relationship Id="rId1852" Type="http://schemas.openxmlformats.org/officeDocument/2006/relationships/hyperlink" Target="https://www.amazon.co.uk/Gemini-Man-Will-Smith/dp/B07YSXCR3N/ref=sr_1_1?crid=29ZNWX6RE50GF&amp;keywords=gemini+man&amp;qid=1577973477&amp;s=instant-video&amp;sprefix=Gemini+Man%2Cinstant-video%2C144&amp;sr=1-1" TargetMode="External"/><Relationship Id="rId1853" Type="http://schemas.openxmlformats.org/officeDocument/2006/relationships/hyperlink" Target="https://www.the-numbers.com/movie/Every-Day-(2018)" TargetMode="External"/><Relationship Id="rId1854" Type="http://schemas.openxmlformats.org/officeDocument/2006/relationships/hyperlink" Target="https://www.the-numbers.com/market/genre/Drama" TargetMode="External"/><Relationship Id="rId1855" Type="http://schemas.openxmlformats.org/officeDocument/2006/relationships/hyperlink" Target="https://www.the-numbers.com/market/genre/Drama" TargetMode="External"/><Relationship Id="rId1856" Type="http://schemas.openxmlformats.org/officeDocument/2006/relationships/hyperlink" Target="https://www.amazon.com/Every-Day-Angourie-Rice/dp/B079NTSQQ4/ref=sr_1_2?s=instant-video&amp;ie=UTF8&amp;qid=1546970495&amp;sr=1-2&amp;keywords=Every+Day" TargetMode="External"/><Relationship Id="rId1857" Type="http://schemas.openxmlformats.org/officeDocument/2006/relationships/hyperlink" Target="http://www.amazon.com/gp/product/B001CQKK8I/?tag=titb-20" TargetMode="External"/><Relationship Id="rId1858" Type="http://schemas.openxmlformats.org/officeDocument/2006/relationships/hyperlink" Target="http://www.amazon.com/gp/product/B004Z2TUGE/?tag=titb-20" TargetMode="External"/><Relationship Id="rId1859" Type="http://schemas.openxmlformats.org/officeDocument/2006/relationships/hyperlink" Target="http://www.amazon.com/gp/product/B001DGGWXO/?tag=titb-20" TargetMode="External"/><Relationship Id="rId1850" Type="http://schemas.openxmlformats.org/officeDocument/2006/relationships/hyperlink" Target="https://www.the-numbers.com/market/genre/Action" TargetMode="External"/><Relationship Id="rId1840" Type="http://schemas.openxmlformats.org/officeDocument/2006/relationships/hyperlink" Target="https://www.amazon.co.uk/X-Men-Dark-Phoenix-Simon-Kinberg/dp/B07SH9KGBF/ref=sr_1_1?keywords=Dark+Phoenix&amp;qid=1577973321&amp;s=instant-video&amp;sr=1-1" TargetMode="External"/><Relationship Id="rId1841" Type="http://schemas.openxmlformats.org/officeDocument/2006/relationships/hyperlink" Target="http://www.amazon.com/gp/product/B005TPCQ5I/?tag=titb-20" TargetMode="External"/><Relationship Id="rId1842" Type="http://schemas.openxmlformats.org/officeDocument/2006/relationships/hyperlink" Target="http://www.amazon.com/gp/product/B005BZQVJ8/?tag=titb-20" TargetMode="External"/><Relationship Id="rId1843" Type="http://schemas.openxmlformats.org/officeDocument/2006/relationships/hyperlink" Target="http://www.amazon.com/gp/product/B005NFVZTM/?tag=titb-20" TargetMode="External"/><Relationship Id="rId1844" Type="http://schemas.openxmlformats.org/officeDocument/2006/relationships/hyperlink" Target="http://www.amazon.com/gp/product/B004GWL3FE/?tag=titb-20" TargetMode="External"/><Relationship Id="rId1845" Type="http://schemas.openxmlformats.org/officeDocument/2006/relationships/hyperlink" Target="http://www.amazon.com/gp/product/B001R0BU3I/?tag=titb-20" TargetMode="External"/><Relationship Id="rId1846" Type="http://schemas.openxmlformats.org/officeDocument/2006/relationships/hyperlink" Target="http://www.amazon.com/gp/product/B002LWKRNA/?tag=titb-20" TargetMode="External"/><Relationship Id="rId1847" Type="http://schemas.openxmlformats.org/officeDocument/2006/relationships/hyperlink" Target="http://www.amazon.com/gp/product/B005SH5K7I/?tag=titb-20" TargetMode="External"/><Relationship Id="rId1848" Type="http://schemas.openxmlformats.org/officeDocument/2006/relationships/hyperlink" Target="http://www.amazon.com/gp/product/B0075ZCNM6/?tag=titb-20" TargetMode="External"/><Relationship Id="rId1849" Type="http://schemas.openxmlformats.org/officeDocument/2006/relationships/hyperlink" Target="https://www.the-numbers.com/movie/Gemini-Man-(2019)" TargetMode="External"/><Relationship Id="rId1873" Type="http://schemas.openxmlformats.org/officeDocument/2006/relationships/hyperlink" Target="http://www.amazon.com/gp/product/B0024R6VIW/?tag=titb-20" TargetMode="External"/><Relationship Id="rId1874" Type="http://schemas.openxmlformats.org/officeDocument/2006/relationships/hyperlink" Target="https://www.the-numbers.com/movie/Blinded-by-the-Light-(UK)-(2019)" TargetMode="External"/><Relationship Id="rId1875" Type="http://schemas.openxmlformats.org/officeDocument/2006/relationships/hyperlink" Target="https://www.the-numbers.com/market/genre/Drama" TargetMode="External"/><Relationship Id="rId1876" Type="http://schemas.openxmlformats.org/officeDocument/2006/relationships/hyperlink" Target="https://www.the-numbers.com/market/genre/Drama" TargetMode="External"/><Relationship Id="rId1877" Type="http://schemas.openxmlformats.org/officeDocument/2006/relationships/hyperlink" Target="https://www.amazon.co.uk/Blinded-Light-Viveik-Kalra/dp/B07X2MM9Y3/ref=sr_1_1?crid=LA9LD2IPFRR0&amp;keywords=blinded+by+the+light&amp;qid=1577973175&amp;s=instant-video&amp;sprefix=Blinded+by+the+Light%2Cinstant-video%2C146&amp;sr=1-1" TargetMode="External"/><Relationship Id="rId1878" Type="http://schemas.openxmlformats.org/officeDocument/2006/relationships/hyperlink" Target="http://www.amazon.com/gp/product/B001EPZ6XG/?tag=titb-20" TargetMode="External"/><Relationship Id="rId1879" Type="http://schemas.openxmlformats.org/officeDocument/2006/relationships/hyperlink" Target="http://www.amazon.com/gp/product/B0053ZOQMK/?tag=titb-20" TargetMode="External"/><Relationship Id="rId1870" Type="http://schemas.openxmlformats.org/officeDocument/2006/relationships/hyperlink" Target="http://www.amazon.com/gp/product/B00G8P1WXK/?tag=titb-20" TargetMode="External"/><Relationship Id="rId1871" Type="http://schemas.openxmlformats.org/officeDocument/2006/relationships/hyperlink" Target="https://www.amazon.com/Trolls-Anna-Kendrick/dp/B01M8GGPIT/ref=sr_1_1?s=instant-video&amp;ie=UTF8&amp;qid=1481219323&amp;sr=1-1&amp;keywords=Trolls" TargetMode="External"/><Relationship Id="rId1872" Type="http://schemas.openxmlformats.org/officeDocument/2006/relationships/hyperlink" Target="http://www.amazon.com/gp/product/B007Z9QA8K/?tag=titb-20" TargetMode="External"/><Relationship Id="rId1862" Type="http://schemas.openxmlformats.org/officeDocument/2006/relationships/hyperlink" Target="http://www.amazon.com/gp/product/B0055QL28I/?tag=titb-20" TargetMode="External"/><Relationship Id="rId1863" Type="http://schemas.openxmlformats.org/officeDocument/2006/relationships/hyperlink" Target="http://www.amazon.com/gp/product/B00RCSA1ES/?tag=titb-20" TargetMode="External"/><Relationship Id="rId1864" Type="http://schemas.openxmlformats.org/officeDocument/2006/relationships/hyperlink" Target="https://www.amazon.com/Jackie-Natalie-Portman/dp/B01NGTTSG6/ref=sr_1_1?s=instant-video&amp;ie=UTF8&amp;qid=1483641253&amp;sr=1-1&amp;keywords=jackie" TargetMode="External"/><Relationship Id="rId1865" Type="http://schemas.openxmlformats.org/officeDocument/2006/relationships/hyperlink" Target="http://www.amazon.com/gp/product/B00CTSYHLE/?tag=titb-20" TargetMode="External"/><Relationship Id="rId1866" Type="http://schemas.openxmlformats.org/officeDocument/2006/relationships/hyperlink" Target="https://www.amazon.co.uk/Snowman-Michael-Fassbender/dp/B076B6XG5B/ref=sr_1_4?s=instant-video&amp;ie=UTF8&amp;qid=1546978979&amp;sr=1-4&amp;keywords=The+Snowman" TargetMode="External"/><Relationship Id="rId1867" Type="http://schemas.openxmlformats.org/officeDocument/2006/relationships/hyperlink" Target="http://www.the-numbers.com/market/genre/Action" TargetMode="External"/><Relationship Id="rId1868" Type="http://schemas.openxmlformats.org/officeDocument/2006/relationships/hyperlink" Target="http://www.the-numbers.com/market/genre/Action" TargetMode="External"/><Relationship Id="rId1869" Type="http://schemas.openxmlformats.org/officeDocument/2006/relationships/hyperlink" Target="https://www.amazon.com/Criminal-Kevin-Costner/dp/B01GW4RH26/ref=sr_1_1?s=instant-video&amp;ie=UTF8&amp;qid=1481218374&amp;sr=1-1&amp;keywords=Criminal" TargetMode="External"/><Relationship Id="rId1860" Type="http://schemas.openxmlformats.org/officeDocument/2006/relationships/hyperlink" Target="http://www.amazon.com/gp/product/B0073PZIYI/?tag=titb-20" TargetMode="External"/><Relationship Id="rId1861" Type="http://schemas.openxmlformats.org/officeDocument/2006/relationships/hyperlink" Target="http://www.amazon.com/gp/product/B0036JU6CY/?tag=titb-20" TargetMode="External"/><Relationship Id="rId1810" Type="http://schemas.openxmlformats.org/officeDocument/2006/relationships/hyperlink" Target="http://www.amazon.com/gp/product/B016Q1LRPI/?tag=titb-20" TargetMode="External"/><Relationship Id="rId1811" Type="http://schemas.openxmlformats.org/officeDocument/2006/relationships/hyperlink" Target="http://www.amazon.com/gp/product/B004263YKQ/?tag=titb-20" TargetMode="External"/><Relationship Id="rId1812" Type="http://schemas.openxmlformats.org/officeDocument/2006/relationships/hyperlink" Target="http://www.amazon.co.uk/Beowulf-Ray-Winstone/dp/B00ET07UK0/ref=sr_1_2?s=instant-video&amp;ie=UTF8&amp;qid=1457385663&amp;sr=1-2&amp;keywords=Beowulf" TargetMode="External"/><Relationship Id="rId1813" Type="http://schemas.openxmlformats.org/officeDocument/2006/relationships/hyperlink" Target="http://www.amazon.com/gp/product/B001RI3DZI/?tag=titb-20" TargetMode="External"/><Relationship Id="rId1814" Type="http://schemas.openxmlformats.org/officeDocument/2006/relationships/hyperlink" Target="http://www.amazon.co.uk/Zodiac-Jake-Gyllenhaal/dp/B00I6ZJRO6/ref=sr_1_1?s=instant-video&amp;ie=UTF8&amp;qid=1457386852&amp;sr=1-1&amp;keywords=zodiac" TargetMode="External"/><Relationship Id="rId1815" Type="http://schemas.openxmlformats.org/officeDocument/2006/relationships/hyperlink" Target="http://www.amazon.com/gp/product/B006REBZOS/?tag=titb-20" TargetMode="External"/><Relationship Id="rId1816" Type="http://schemas.openxmlformats.org/officeDocument/2006/relationships/hyperlink" Target="http://www.amazon.com/gp/product/B002LANLJY/?tag=titb-20" TargetMode="External"/><Relationship Id="rId1817" Type="http://schemas.openxmlformats.org/officeDocument/2006/relationships/hyperlink" Target="http://www.amazon.com/gp/product/B00B7G2HQ6/?tag=titb-20" TargetMode="External"/><Relationship Id="rId1818" Type="http://schemas.openxmlformats.org/officeDocument/2006/relationships/hyperlink" Target="http://www.amazon.com/gp/product/B00517FG4M/?tag=titb-20" TargetMode="External"/><Relationship Id="rId1819" Type="http://schemas.openxmlformats.org/officeDocument/2006/relationships/hyperlink" Target="https://www.the-numbers.com/movie/SuperFly-(Remake)" TargetMode="External"/><Relationship Id="rId1800" Type="http://schemas.openxmlformats.org/officeDocument/2006/relationships/hyperlink" Target="https://www.the-numbers.com/movie/Long-Shot-(2019)" TargetMode="External"/><Relationship Id="rId1801" Type="http://schemas.openxmlformats.org/officeDocument/2006/relationships/hyperlink" Target="https://www.amazon.co.uk/Long-Shot-Charlize-Theron/dp/B07R5QBNRL/ref=sr_1_1?keywords=Long+Shot&amp;qid=1577973679&amp;s=instant-video&amp;sr=1-1" TargetMode="External"/><Relationship Id="rId1802" Type="http://schemas.openxmlformats.org/officeDocument/2006/relationships/hyperlink" Target="http://www.amazon.com/gp/product/B0094KT5K8/?tag=titb-20" TargetMode="External"/><Relationship Id="rId1803" Type="http://schemas.openxmlformats.org/officeDocument/2006/relationships/hyperlink" Target="http://www.amazon.com/gp/product/B00493IOHA/?tag=titb-20" TargetMode="External"/><Relationship Id="rId1804" Type="http://schemas.openxmlformats.org/officeDocument/2006/relationships/hyperlink" Target="http://www.amazon.com/gp/product/B004BBJ2MQ/?tag=titb-20" TargetMode="External"/><Relationship Id="rId1805" Type="http://schemas.openxmlformats.org/officeDocument/2006/relationships/hyperlink" Target="https://www.the-numbers.com/movie/Spy-Who-Dumped-Me-The-(2018)" TargetMode="External"/><Relationship Id="rId1806" Type="http://schemas.openxmlformats.org/officeDocument/2006/relationships/hyperlink" Target="https://www.the-numbers.com/market/genre/Comedy" TargetMode="External"/><Relationship Id="rId1807" Type="http://schemas.openxmlformats.org/officeDocument/2006/relationships/hyperlink" Target="https://www.the-numbers.com/market/genre/Comedy" TargetMode="External"/><Relationship Id="rId1808" Type="http://schemas.openxmlformats.org/officeDocument/2006/relationships/hyperlink" Target="https://www.amazon.com/Spy-Who-Dumped-Me/dp/B07G4JJ8KD/ref=sr_1_1?s=instant-video&amp;ie=UTF8&amp;qid=1546973775&amp;sr=1-1&amp;keywords=The+Spy+Who+Dumped+Me" TargetMode="External"/><Relationship Id="rId1809" Type="http://schemas.openxmlformats.org/officeDocument/2006/relationships/hyperlink" Target="http://www.amazon.com/gp/product/B003ZSR6MY/?tag=titb-20" TargetMode="External"/><Relationship Id="rId1830" Type="http://schemas.openxmlformats.org/officeDocument/2006/relationships/hyperlink" Target="https://www.amazon.com/Point-Break-%C3%89dgar-Ram%C3%ADrez/dp/B01B3MD92E/ref=sr_1_1?s=instant-video&amp;ie=UTF8&amp;qid=1481217970&amp;sr=1-1&amp;keywords=Point+Break" TargetMode="External"/><Relationship Id="rId1831" Type="http://schemas.openxmlformats.org/officeDocument/2006/relationships/hyperlink" Target="http://www.the-numbers.com/market/genre/Drama" TargetMode="External"/><Relationship Id="rId1832" Type="http://schemas.openxmlformats.org/officeDocument/2006/relationships/hyperlink" Target="http://www.the-numbers.com/market/genre/Drama" TargetMode="External"/><Relationship Id="rId1833" Type="http://schemas.openxmlformats.org/officeDocument/2006/relationships/hyperlink" Target="https://www.amazon.com/BFG-Theatrical-Version-Mark-Rylance/dp/B01HQUWXVU/ref=sr_1_1?s=instant-video&amp;ie=UTF8&amp;qid=1481219084&amp;sr=1-1&amp;keywords=The+BFG" TargetMode="External"/><Relationship Id="rId1834" Type="http://schemas.openxmlformats.org/officeDocument/2006/relationships/hyperlink" Target="https://www.amazon.co.uk/Valerian-City-Thousand-Planets-DeHaan/dp/B0747NQKRJ/ref=sr_1_1?s=instant-video&amp;ie=UTF8&amp;qid=1546980052&amp;sr=1-1&amp;keywords=Valerian+and+the+City+of+a+Thousand+Planets" TargetMode="External"/><Relationship Id="rId1835" Type="http://schemas.openxmlformats.org/officeDocument/2006/relationships/hyperlink" Target="https://www.amazon.co.uk/Dumbo-Colin-Farrell-Holt-Farrier/dp/B07Q59QD25/ref=sr_1_1?crid=30QJZL1BHM6EK&amp;keywords=dumbo+2019&amp;qid=1557072520&amp;s=instant-video&amp;sprefix=Dumbo+%2Cinstant-video%2C141&amp;sr=1-1-catcorr" TargetMode="External"/><Relationship Id="rId1836" Type="http://schemas.openxmlformats.org/officeDocument/2006/relationships/hyperlink" Target="https://www.amazon.com/Incarnate-Aaron-Eckhart/dp/B01N5760FJ/ref=sr_1_1?s=instant-video&amp;ie=UTF8&amp;qid=1483641230&amp;sr=1-1&amp;keywords=incarnate" TargetMode="External"/><Relationship Id="rId1837" Type="http://schemas.openxmlformats.org/officeDocument/2006/relationships/hyperlink" Target="https://www.the-numbers.com/movie/Dark-Phoenix-(2019)" TargetMode="External"/><Relationship Id="rId1838" Type="http://schemas.openxmlformats.org/officeDocument/2006/relationships/hyperlink" Target="https://www.the-numbers.com/market/genre/Action" TargetMode="External"/><Relationship Id="rId1839" Type="http://schemas.openxmlformats.org/officeDocument/2006/relationships/hyperlink" Target="https://www.the-numbers.com/market/genre/Action" TargetMode="External"/><Relationship Id="rId1820" Type="http://schemas.openxmlformats.org/officeDocument/2006/relationships/hyperlink" Target="https://www.the-numbers.com/market/genre/Action" TargetMode="External"/><Relationship Id="rId1821" Type="http://schemas.openxmlformats.org/officeDocument/2006/relationships/hyperlink" Target="https://www.the-numbers.com/market/genre/Action" TargetMode="External"/><Relationship Id="rId1822" Type="http://schemas.openxmlformats.org/officeDocument/2006/relationships/hyperlink" Target="https://www.amazon.com/Superfly-Jennifer-Morrison/dp/B07F1DQ9Q1/ref=sr_1_2?s=instant-video&amp;ie=UTF8&amp;qid=1546974891&amp;sr=1-2&amp;keywords=Superfly" TargetMode="External"/><Relationship Id="rId1823" Type="http://schemas.openxmlformats.org/officeDocument/2006/relationships/hyperlink" Target="http://www.amazon.com/gp/product/B00942XS04/?tag=titb-20" TargetMode="External"/><Relationship Id="rId1824" Type="http://schemas.openxmlformats.org/officeDocument/2006/relationships/hyperlink" Target="http://www.amazon.com/gp/product/B002IR9ZQS/?tag=titb-20" TargetMode="External"/><Relationship Id="rId1825" Type="http://schemas.openxmlformats.org/officeDocument/2006/relationships/hyperlink" Target="http://www.amazon.com/gp/product/B002VDCTZ8/?tag=titb-20" TargetMode="External"/><Relationship Id="rId1826" Type="http://schemas.openxmlformats.org/officeDocument/2006/relationships/hyperlink" Target="https://www.amazon.co.uk/Phoenix-Forgotten-Florence-Hartigan/dp/B074Q2H917/ref=sr_1_1?s=instant-video&amp;ie=UTF8&amp;qid=1546981612&amp;sr=1-1&amp;keywords=Phoenix+Forgotten" TargetMode="External"/><Relationship Id="rId1827" Type="http://schemas.openxmlformats.org/officeDocument/2006/relationships/hyperlink" Target="http://www.amazon.com/gp/product/B002GH6VYE/?tag=titb-20" TargetMode="External"/><Relationship Id="rId1828" Type="http://schemas.openxmlformats.org/officeDocument/2006/relationships/hyperlink" Target="http://www.amazon.com/gp/product/B00CRWJ5GO/?tag=titb-20" TargetMode="External"/><Relationship Id="rId1829" Type="http://schemas.openxmlformats.org/officeDocument/2006/relationships/hyperlink" Target="http://www.amazon.com/gp/product/B007FH9GT2/?tag=titb-20" TargetMode="External"/><Relationship Id="rId1455" Type="http://schemas.openxmlformats.org/officeDocument/2006/relationships/hyperlink" Target="http://www.amazon.com/gp/product/B0060V1WJ6/?tag=titb-20" TargetMode="External"/><Relationship Id="rId2302" Type="http://schemas.openxmlformats.org/officeDocument/2006/relationships/hyperlink" Target="https://www.amazon.co.uk/Jay-Silent-Reboot-Kevin-Smith/dp/B081HXV71Z/ref=sr_1_1?keywords=Jay+and+Silent+Bob+Reboot&amp;qid=1577973564&amp;s=instant-video&amp;sr=1-1" TargetMode="External"/><Relationship Id="rId1456" Type="http://schemas.openxmlformats.org/officeDocument/2006/relationships/hyperlink" Target="http://www.amazon.com/gp/product/B005ZMTAAY/?tag=titb-20" TargetMode="External"/><Relationship Id="rId2303" Type="http://schemas.openxmlformats.org/officeDocument/2006/relationships/hyperlink" Target="http://www.amazon.com/gp/product/B008Y717U8/?tag=titb-20" TargetMode="External"/><Relationship Id="rId1457" Type="http://schemas.openxmlformats.org/officeDocument/2006/relationships/hyperlink" Target="https://www.boxofficemojo.com/movies/?id=fightingwithmyfamily.htm" TargetMode="External"/><Relationship Id="rId2304" Type="http://schemas.openxmlformats.org/officeDocument/2006/relationships/hyperlink" Target="http://www.amazon.com/gp/product/B019PFW1OI/?tag=titb-20" TargetMode="External"/><Relationship Id="rId1458" Type="http://schemas.openxmlformats.org/officeDocument/2006/relationships/hyperlink" Target="https://www.amazon.co.uk/Fighting-My-Family-Florence-Pugh/dp/B07P5G1581/ref=sr_1_1?keywords=Fighting+with+My+Family&amp;qid=1557074040&amp;s=instant-video&amp;sr=1-1" TargetMode="External"/><Relationship Id="rId2305" Type="http://schemas.openxmlformats.org/officeDocument/2006/relationships/hyperlink" Target="https://www.amazon.co.uk/Lost-City-Z-Charlie-Hunnam/dp/B06XH7FH7R/ref=sr_1_1?s=instant-video&amp;ie=UTF8&amp;qid=1546981226&amp;sr=1-1&amp;keywords=The+Lost+City+of+Z" TargetMode="External"/><Relationship Id="rId1459" Type="http://schemas.openxmlformats.org/officeDocument/2006/relationships/hyperlink" Target="http://www.amazon.com/gp/product/B00AE2LJVS/?tag=titb-20" TargetMode="External"/><Relationship Id="rId2306" Type="http://schemas.openxmlformats.org/officeDocument/2006/relationships/hyperlink" Target="https://www.the-numbers.com/movie/Happytime-Murders-The" TargetMode="External"/><Relationship Id="rId2307" Type="http://schemas.openxmlformats.org/officeDocument/2006/relationships/hyperlink" Target="https://www.the-numbers.com/market/genre/Black-Comedy" TargetMode="External"/><Relationship Id="rId2308" Type="http://schemas.openxmlformats.org/officeDocument/2006/relationships/hyperlink" Target="https://www.amazon.com/Happytime-Murders-Melissa-McCarthy/dp/B07GNY94WM/ref=sr_1_1?s=instant-video&amp;ie=UTF8&amp;qid=1546974144&amp;sr=1-1&amp;keywords=The+Happytime+Murders" TargetMode="External"/><Relationship Id="rId2309" Type="http://schemas.openxmlformats.org/officeDocument/2006/relationships/hyperlink" Target="http://www.amazon.com/gp/product/B001G7HKZ4/?tag=titb-20" TargetMode="External"/><Relationship Id="rId629" Type="http://schemas.openxmlformats.org/officeDocument/2006/relationships/hyperlink" Target="https://www.amazon.com/Maze-Runner-Death-Dylan-OBrien/dp/B07981P2YW/ref=sr_1_2?s=instant-video&amp;ie=UTF8&amp;qid=1546975545&amp;sr=1-2&amp;keywords=Maze+Runner%3A+The+Death+Cure" TargetMode="External"/><Relationship Id="rId624" Type="http://schemas.openxmlformats.org/officeDocument/2006/relationships/hyperlink" Target="https://www.the-numbers.com/market/genre/Musical" TargetMode="External"/><Relationship Id="rId623" Type="http://schemas.openxmlformats.org/officeDocument/2006/relationships/hyperlink" Target="https://www.the-numbers.com/movie/Mamma-Mia-Here-We-Go-Again" TargetMode="External"/><Relationship Id="rId622" Type="http://schemas.openxmlformats.org/officeDocument/2006/relationships/hyperlink" Target="http://www.amazon.com/gp/product/B015ENAX9U/?tag=titb-20" TargetMode="External"/><Relationship Id="rId621" Type="http://schemas.openxmlformats.org/officeDocument/2006/relationships/hyperlink" Target="https://www.amazon.com/Forever-My-Girl-Alex-Roe/dp/B07B3BDXX3/ref=sr_1_2?s=instant-video&amp;ie=UTF8&amp;qid=1546974454&amp;sr=1-2&amp;keywords=Forever+My+Girl" TargetMode="External"/><Relationship Id="rId628" Type="http://schemas.openxmlformats.org/officeDocument/2006/relationships/hyperlink" Target="https://www.the-numbers.com/movie/Maze-Runner-The-Death-Cure" TargetMode="External"/><Relationship Id="rId627" Type="http://schemas.openxmlformats.org/officeDocument/2006/relationships/hyperlink" Target="http://www.amazon.com/gp/product/B002YDTPHA/?tag=titb-20" TargetMode="External"/><Relationship Id="rId626" Type="http://schemas.openxmlformats.org/officeDocument/2006/relationships/hyperlink" Target="https://www.amazon.com/Mamma-Mia-Here-We-Again/dp/B07FMTQX4X/ref=sr_1_1?s=instant-video&amp;ie=UTF8&amp;qid=1546975594&amp;sr=1-1&amp;keywords=Mamma+Mia%3A+Here+We+Go+Again%21" TargetMode="External"/><Relationship Id="rId625" Type="http://schemas.openxmlformats.org/officeDocument/2006/relationships/hyperlink" Target="https://www.the-numbers.com/market/genre/Musical" TargetMode="External"/><Relationship Id="rId1450" Type="http://schemas.openxmlformats.org/officeDocument/2006/relationships/hyperlink" Target="http://www.amazon.co.uk/Ghost-Rider-Nicolas-Cage/dp/B00GS8023S/ref=sr_1_1?s=instant-video&amp;ie=UTF8&amp;qid=1457385829&amp;sr=1-1&amp;keywords=Ghost+Rider" TargetMode="External"/><Relationship Id="rId620" Type="http://schemas.openxmlformats.org/officeDocument/2006/relationships/hyperlink" Target="https://www.the-numbers.com/market/genre/Drama" TargetMode="External"/><Relationship Id="rId1451" Type="http://schemas.openxmlformats.org/officeDocument/2006/relationships/hyperlink" Target="http://www.amazon.com/gp/product/B002BWCJOA/?tag=titb-20" TargetMode="External"/><Relationship Id="rId1452" Type="http://schemas.openxmlformats.org/officeDocument/2006/relationships/hyperlink" Target="http://www.amazon.com/gp/product/B00KW25MFY/?tag=titb-20" TargetMode="External"/><Relationship Id="rId1453" Type="http://schemas.openxmlformats.org/officeDocument/2006/relationships/hyperlink" Target="https://www.amazon.com/Peppermint-Jennifer-Garner/dp/B07H9L1Q44/ref=sr_1_1?s=instant-video&amp;ie=UTF8&amp;qid=1546975357&amp;sr=1-1&amp;keywords=Peppermint" TargetMode="External"/><Relationship Id="rId2300" Type="http://schemas.openxmlformats.org/officeDocument/2006/relationships/hyperlink" Target="https://www.the-numbers.com/market/genre/Comedy" TargetMode="External"/><Relationship Id="rId1454" Type="http://schemas.openxmlformats.org/officeDocument/2006/relationships/hyperlink" Target="http://www.amazon.com/gp/product/B00OVNQ31W/?tag=titb-20" TargetMode="External"/><Relationship Id="rId2301" Type="http://schemas.openxmlformats.org/officeDocument/2006/relationships/hyperlink" Target="https://www.the-numbers.com/market/genre/Comedy" TargetMode="External"/><Relationship Id="rId1444" Type="http://schemas.openxmlformats.org/officeDocument/2006/relationships/hyperlink" Target="https://www.the-numbers.com/market/genre/Action" TargetMode="External"/><Relationship Id="rId1445" Type="http://schemas.openxmlformats.org/officeDocument/2006/relationships/hyperlink" Target="https://www.amazon.com/Sicario-Day-Soldado-Josh-Brolin/dp/B07F6QN8BR/ref=sr_1_1?s=instant-video&amp;ie=UTF8&amp;qid=1546974790&amp;sr=1-1&amp;keywords=Sicario%3A+Day+of+the+Soldado" TargetMode="External"/><Relationship Id="rId1446" Type="http://schemas.openxmlformats.org/officeDocument/2006/relationships/hyperlink" Target="http://www.amazon.com/gp/product/B002C4YYEU/?tag=titb-20" TargetMode="External"/><Relationship Id="rId1447" Type="http://schemas.openxmlformats.org/officeDocument/2006/relationships/hyperlink" Target="http://www.amazon.com/gp/product/B00ZRCSJ5E/?tag=titb-20" TargetMode="External"/><Relationship Id="rId1448" Type="http://schemas.openxmlformats.org/officeDocument/2006/relationships/hyperlink" Target="https://www.amazon.com/Perfect-Match-Terrence-Jenkins/dp/B01D0S1VLA/ref=sr_1_1?s=instant-video&amp;ie=UTF8&amp;qid=1481218238&amp;sr=1-1&amp;keywords=The+Perfect+Match" TargetMode="External"/><Relationship Id="rId1449" Type="http://schemas.openxmlformats.org/officeDocument/2006/relationships/hyperlink" Target="http://www.amazon.com/gp/product/B001S7TZ96/?tag=titb-20" TargetMode="External"/><Relationship Id="rId619" Type="http://schemas.openxmlformats.org/officeDocument/2006/relationships/hyperlink" Target="https://www.the-numbers.com/market/genre/Drama" TargetMode="External"/><Relationship Id="rId618" Type="http://schemas.openxmlformats.org/officeDocument/2006/relationships/hyperlink" Target="https://www.the-numbers.com/movie/Forever-My-Girl-(2017)" TargetMode="External"/><Relationship Id="rId613" Type="http://schemas.openxmlformats.org/officeDocument/2006/relationships/hyperlink" Target="http://www.amazon.com/gp/product/B0036EJEY0/?tag=titb-20" TargetMode="External"/><Relationship Id="rId612" Type="http://schemas.openxmlformats.org/officeDocument/2006/relationships/hyperlink" Target="http://www.amazon.com/gp/product/B002KGDDUQ/?tag=titb-20" TargetMode="External"/><Relationship Id="rId611" Type="http://schemas.openxmlformats.org/officeDocument/2006/relationships/hyperlink" Target="http://www.amazon.com/gp/product/B00FQMVCEA/?tag=titb-20" TargetMode="External"/><Relationship Id="rId610" Type="http://schemas.openxmlformats.org/officeDocument/2006/relationships/hyperlink" Target="https://www.amazon.com/Angry-Birds-Movie-Theatrical/dp/B01FFU3U5G/ref=sr_1_1?s=instant-video&amp;ie=UTF8&amp;qid=1481219392&amp;sr=1-1&amp;keywords=The+Angry+Birds+Movie" TargetMode="External"/><Relationship Id="rId617" Type="http://schemas.openxmlformats.org/officeDocument/2006/relationships/hyperlink" Target="http://www.amazon.com/gp/product/B00EY8BRGU/?tag=titb-20" TargetMode="External"/><Relationship Id="rId616" Type="http://schemas.openxmlformats.org/officeDocument/2006/relationships/hyperlink" Target="http://www.amazon.com/gp/product/B008JAGZDE/?tag=titb-20" TargetMode="External"/><Relationship Id="rId615" Type="http://schemas.openxmlformats.org/officeDocument/2006/relationships/hyperlink" Target="http://www.amazon.co.uk/Transformers-Shia-LaBeouf/dp/B00I0BLUCS/ref=sr_1_3?s=instant-video&amp;ie=UTF8&amp;qid=1457386765&amp;sr=1-3&amp;keywords=transformers" TargetMode="External"/><Relationship Id="rId614" Type="http://schemas.openxmlformats.org/officeDocument/2006/relationships/hyperlink" Target="http://www.amazon.com/gp/product/B01BIKUOSI/?tag=titb-20" TargetMode="External"/><Relationship Id="rId1440" Type="http://schemas.openxmlformats.org/officeDocument/2006/relationships/hyperlink" Target="http://www.amazon.com/gp/product/B001O6W9QC/?tag=titb-20" TargetMode="External"/><Relationship Id="rId1441" Type="http://schemas.openxmlformats.org/officeDocument/2006/relationships/hyperlink" Target="http://www.amazon.com/gp/product/B00AOOIIVA/?tag=titb-20" TargetMode="External"/><Relationship Id="rId1442" Type="http://schemas.openxmlformats.org/officeDocument/2006/relationships/hyperlink" Target="https://www.the-numbers.com/movie/Sicario-Day-of-the-Soldado" TargetMode="External"/><Relationship Id="rId1443" Type="http://schemas.openxmlformats.org/officeDocument/2006/relationships/hyperlink" Target="https://www.the-numbers.com/market/genre/Action" TargetMode="External"/><Relationship Id="rId1477" Type="http://schemas.openxmlformats.org/officeDocument/2006/relationships/hyperlink" Target="http://www.amazon.com/gp/product/B00HBCNIMM/?tag=titb-20" TargetMode="External"/><Relationship Id="rId2324" Type="http://schemas.openxmlformats.org/officeDocument/2006/relationships/hyperlink" Target="http://www.amazon.com/gp/product/B01B28GJJY/?tag=titb-20" TargetMode="External"/><Relationship Id="rId1478" Type="http://schemas.openxmlformats.org/officeDocument/2006/relationships/hyperlink" Target="http://www.the-numbers.com/market/genre/Thriller-or-Suspense" TargetMode="External"/><Relationship Id="rId2325" Type="http://schemas.openxmlformats.org/officeDocument/2006/relationships/hyperlink" Target="http://www.amazon.com/gp/product/B00VIF5AZ6/?tag=titb-20" TargetMode="External"/><Relationship Id="rId1479" Type="http://schemas.openxmlformats.org/officeDocument/2006/relationships/hyperlink" Target="http://www.the-numbers.com/market/genre/Thriller-or-Suspense" TargetMode="External"/><Relationship Id="rId2326" Type="http://schemas.openxmlformats.org/officeDocument/2006/relationships/hyperlink" Target="http://www.amazon.com/gp/product/B009EEDZ46/?tag=titb-20" TargetMode="External"/><Relationship Id="rId2327" Type="http://schemas.openxmlformats.org/officeDocument/2006/relationships/hyperlink" Target="http://www.amazon.com/gp/product/B003N20IVS/?tag=titb-20" TargetMode="External"/><Relationship Id="rId2328" Type="http://schemas.openxmlformats.org/officeDocument/2006/relationships/hyperlink" Target="https://www.the-numbers.com/movie/Raid-(India)" TargetMode="External"/><Relationship Id="rId2329" Type="http://schemas.openxmlformats.org/officeDocument/2006/relationships/hyperlink" Target="https://www.the-numbers.com/market/genre/Drama" TargetMode="External"/><Relationship Id="rId646" Type="http://schemas.openxmlformats.org/officeDocument/2006/relationships/hyperlink" Target="https://www.amazon.co.uk/Hustle-Timothy-Simons/dp/B07X5BW6D9/ref=sr_1_1?keywords=The+Hustle&amp;qid=1577974393&amp;s=instant-video&amp;sr=1-1" TargetMode="External"/><Relationship Id="rId645" Type="http://schemas.openxmlformats.org/officeDocument/2006/relationships/hyperlink" Target="https://www.the-numbers.com/market/genre/Comedy" TargetMode="External"/><Relationship Id="rId644" Type="http://schemas.openxmlformats.org/officeDocument/2006/relationships/hyperlink" Target="https://www.the-numbers.com/market/genre/Comedy" TargetMode="External"/><Relationship Id="rId643" Type="http://schemas.openxmlformats.org/officeDocument/2006/relationships/hyperlink" Target="https://www.the-numbers.com/movie/Hustle-The-(2019)" TargetMode="External"/><Relationship Id="rId649" Type="http://schemas.openxmlformats.org/officeDocument/2006/relationships/hyperlink" Target="https://www.the-numbers.com/movie/Paul-Apostle-of-Christ" TargetMode="External"/><Relationship Id="rId648" Type="http://schemas.openxmlformats.org/officeDocument/2006/relationships/hyperlink" Target="http://www.amazon.com/gp/product/B001EMXS1Q/?tag=titb-20" TargetMode="External"/><Relationship Id="rId647" Type="http://schemas.openxmlformats.org/officeDocument/2006/relationships/hyperlink" Target="http://www.amazon.com/gp/product/B001N406EM/?tag=titb-20" TargetMode="External"/><Relationship Id="rId1470" Type="http://schemas.openxmlformats.org/officeDocument/2006/relationships/hyperlink" Target="https://www.amazon.co.uk/Belko-Experiment-John-Gallagher-Jr/dp/B074R5NCRX/ref=sr_1_1?s=instant-video&amp;ie=UTF8&amp;qid=1546981652&amp;sr=1-1&amp;keywords=The+Belko+Experiment" TargetMode="External"/><Relationship Id="rId1471" Type="http://schemas.openxmlformats.org/officeDocument/2006/relationships/hyperlink" Target="http://www.amazon.com/gp/product/B005GIS1WA/" TargetMode="External"/><Relationship Id="rId1472" Type="http://schemas.openxmlformats.org/officeDocument/2006/relationships/hyperlink" Target="https://www.the-numbers.com/movie/Stuber-(2019)" TargetMode="External"/><Relationship Id="rId642" Type="http://schemas.openxmlformats.org/officeDocument/2006/relationships/hyperlink" Target="http://www.amazon.com/gp/product/B00C7DGQ9C/?tag=titb-20" TargetMode="External"/><Relationship Id="rId1473" Type="http://schemas.openxmlformats.org/officeDocument/2006/relationships/hyperlink" Target="https://www.the-numbers.com/market/genre/Comedy" TargetMode="External"/><Relationship Id="rId2320" Type="http://schemas.openxmlformats.org/officeDocument/2006/relationships/hyperlink" Target="https://www.the-numbers.com/market/genre/Adventure" TargetMode="External"/><Relationship Id="rId641" Type="http://schemas.openxmlformats.org/officeDocument/2006/relationships/hyperlink" Target="http://www.amazon.com/gp/product/B012PJVQ7Y/?tag=titb-20" TargetMode="External"/><Relationship Id="rId1474" Type="http://schemas.openxmlformats.org/officeDocument/2006/relationships/hyperlink" Target="https://www.the-numbers.com/market/genre/Comedy" TargetMode="External"/><Relationship Id="rId2321" Type="http://schemas.openxmlformats.org/officeDocument/2006/relationships/hyperlink" Target="https://www.amazon.co.uk/Missing-Link-Hugh-Jackman/dp/B07QBY3PX1/ref=sr_1_1?keywords=Missing+Link&amp;qid=1577973771&amp;s=instant-video&amp;sr=1-1" TargetMode="External"/><Relationship Id="rId640" Type="http://schemas.openxmlformats.org/officeDocument/2006/relationships/hyperlink" Target="http://www.amazon.com/gp/product/B001PP9ALY/?tag=titb-20" TargetMode="External"/><Relationship Id="rId1475" Type="http://schemas.openxmlformats.org/officeDocument/2006/relationships/hyperlink" Target="https://www.amazon.co.uk/Stuber-Michael-Dowse/dp/B07V1FLYH8/ref=sr_1_1?keywords=Stuber&amp;qid=1577974307&amp;s=instant-video&amp;sr=1-1" TargetMode="External"/><Relationship Id="rId2322" Type="http://schemas.openxmlformats.org/officeDocument/2006/relationships/hyperlink" Target="http://www.amazon.com/gp/product/B001QAJ0XG/?tag=titb-20" TargetMode="External"/><Relationship Id="rId1476" Type="http://schemas.openxmlformats.org/officeDocument/2006/relationships/hyperlink" Target="http://www.amazon.com/gp/product/B00MXU9YIE/?tag=titb-20" TargetMode="External"/><Relationship Id="rId2323" Type="http://schemas.openxmlformats.org/officeDocument/2006/relationships/hyperlink" Target="http://www.amazon.com/gp/product/B017CDG46G/?tag=titb-20" TargetMode="External"/><Relationship Id="rId1466" Type="http://schemas.openxmlformats.org/officeDocument/2006/relationships/hyperlink" Target="http://www.amazon.com/gp/product/B002LAZEJE/?tag=titb-20" TargetMode="External"/><Relationship Id="rId2313" Type="http://schemas.openxmlformats.org/officeDocument/2006/relationships/hyperlink" Target="https://www.the-numbers.com/movie/Action-Point" TargetMode="External"/><Relationship Id="rId1467" Type="http://schemas.openxmlformats.org/officeDocument/2006/relationships/hyperlink" Target="http://www.amazon.com/gp/product/B003MUOUI8/?tag=titb-20" TargetMode="External"/><Relationship Id="rId2314" Type="http://schemas.openxmlformats.org/officeDocument/2006/relationships/hyperlink" Target="https://www.the-numbers.com/market/genre/Comedy" TargetMode="External"/><Relationship Id="rId1468" Type="http://schemas.openxmlformats.org/officeDocument/2006/relationships/hyperlink" Target="http://www.amazon.com/gp/product/B006RXPTNM/?tag=titb-20" TargetMode="External"/><Relationship Id="rId2315" Type="http://schemas.openxmlformats.org/officeDocument/2006/relationships/hyperlink" Target="https://www.the-numbers.com/market/genre/Comedy" TargetMode="External"/><Relationship Id="rId1469" Type="http://schemas.openxmlformats.org/officeDocument/2006/relationships/hyperlink" Target="http://www.amazon.com/gp/product/B008EQIA7W/?tag=titb-20" TargetMode="External"/><Relationship Id="rId2316" Type="http://schemas.openxmlformats.org/officeDocument/2006/relationships/hyperlink" Target="https://www.amazon.com/Action-Point-Johnny-Knoxville/dp/B07DD6DNJ6/ref=sr_1_2?s=instant-video&amp;ie=UTF8&amp;qid=1546964108&amp;sr=1-2&amp;keywords=Action+Point" TargetMode="External"/><Relationship Id="rId2317" Type="http://schemas.openxmlformats.org/officeDocument/2006/relationships/hyperlink" Target="http://www.amazon.com/gp/product/B00RNRD7Y4/?tag=titb-20" TargetMode="External"/><Relationship Id="rId2318" Type="http://schemas.openxmlformats.org/officeDocument/2006/relationships/hyperlink" Target="https://www.the-numbers.com/movie/Missing-Link-(2019)" TargetMode="External"/><Relationship Id="rId2319" Type="http://schemas.openxmlformats.org/officeDocument/2006/relationships/hyperlink" Target="https://www.the-numbers.com/market/genre/Adventure" TargetMode="External"/><Relationship Id="rId635" Type="http://schemas.openxmlformats.org/officeDocument/2006/relationships/hyperlink" Target="http://www.amazon.com/gp/product/B003IWG4ZW/?tag=titb-20" TargetMode="External"/><Relationship Id="rId634" Type="http://schemas.openxmlformats.org/officeDocument/2006/relationships/hyperlink" Target="https://www.amazon.com/Captain-America-Civil-Bonus-Features/dp/B01F4BYO2E/ref=sr_1_1?s=instant-video&amp;ie=UTF8&amp;qid=1481219563&amp;sr=1-1&amp;keywords=Captain+America%3A+Civil+War" TargetMode="External"/><Relationship Id="rId633" Type="http://schemas.openxmlformats.org/officeDocument/2006/relationships/hyperlink" Target="http://www.the-numbers.com/market/genre/Action" TargetMode="External"/><Relationship Id="rId632" Type="http://schemas.openxmlformats.org/officeDocument/2006/relationships/hyperlink" Target="http://www.the-numbers.com/market/genre/Action" TargetMode="External"/><Relationship Id="rId639" Type="http://schemas.openxmlformats.org/officeDocument/2006/relationships/hyperlink" Target="http://www.amazon.com/gp/product/B00TF874XE/?tag=titb-20" TargetMode="External"/><Relationship Id="rId638" Type="http://schemas.openxmlformats.org/officeDocument/2006/relationships/hyperlink" Target="http://www.amazon.com/gp/product/B00QROJ94Q/?tag=titb-20" TargetMode="External"/><Relationship Id="rId637" Type="http://schemas.openxmlformats.org/officeDocument/2006/relationships/hyperlink" Target="http://www.amazon.com/gp/product/B004FI5F4O/?tag=titb-20" TargetMode="External"/><Relationship Id="rId636" Type="http://schemas.openxmlformats.org/officeDocument/2006/relationships/hyperlink" Target="http://www.amazon.com/gp/product/B002YCVWXQ/?tag=titb-20" TargetMode="External"/><Relationship Id="rId1460" Type="http://schemas.openxmlformats.org/officeDocument/2006/relationships/hyperlink" Target="http://www.amazon.com/gp/product/B00R7FZ2F4/?tag=titb-20" TargetMode="External"/><Relationship Id="rId1461" Type="http://schemas.openxmlformats.org/officeDocument/2006/relationships/hyperlink" Target="http://www.amazon.com/Her-Joaquin-Phoenix/dp/B00IA3NGB4/ref=sr_1_1?s=instant-video&amp;ie=UTF8&amp;qid=1456346457&amp;sr=1-1&amp;keywords=her" TargetMode="External"/><Relationship Id="rId631" Type="http://schemas.openxmlformats.org/officeDocument/2006/relationships/hyperlink" Target="http://www.amazon.com/gp/product/B00FBSP9SO/?tag=titb-20" TargetMode="External"/><Relationship Id="rId1462" Type="http://schemas.openxmlformats.org/officeDocument/2006/relationships/hyperlink" Target="https://www.amazon.co.uk/Justice-League-Ben-Affleck/dp/B074M867H6/ref=sr_1_1?s=instant-video&amp;ie=UTF8&amp;qid=1546977632&amp;sr=1-1&amp;keywords=Justice+League" TargetMode="External"/><Relationship Id="rId630" Type="http://schemas.openxmlformats.org/officeDocument/2006/relationships/hyperlink" Target="https://www.amazon.co.uk/Thor-Ragnarok-Theatrical-Chris-Hemsworth/dp/B076MN9MBM/ref=sr_1_1?s=instant-video&amp;ie=UTF8&amp;qid=1546980871&amp;sr=1-1&amp;keywords=Thor%3A+Ragnarok" TargetMode="External"/><Relationship Id="rId1463" Type="http://schemas.openxmlformats.org/officeDocument/2006/relationships/hyperlink" Target="http://www.amazon.com/gp/product/B001TCNSOI/?tag=titb-20" TargetMode="External"/><Relationship Id="rId2310" Type="http://schemas.openxmlformats.org/officeDocument/2006/relationships/hyperlink" Target="https://www.boxofficemojo.com/movies/?id=captivestate.htm" TargetMode="External"/><Relationship Id="rId1464" Type="http://schemas.openxmlformats.org/officeDocument/2006/relationships/hyperlink" Target="http://www.amazon.com/gp/product/B006INDMEE/?tag=titb-20" TargetMode="External"/><Relationship Id="rId2311" Type="http://schemas.openxmlformats.org/officeDocument/2006/relationships/hyperlink" Target="http://www.amazon.com/gp/product/B005KGPC4S/?tag=titb-20" TargetMode="External"/><Relationship Id="rId1465" Type="http://schemas.openxmlformats.org/officeDocument/2006/relationships/hyperlink" Target="http://www.amazon.com/gp/product/B0091X5IWM/?tag=titb-20" TargetMode="External"/><Relationship Id="rId2312" Type="http://schemas.openxmlformats.org/officeDocument/2006/relationships/hyperlink" Target="http://www.amazon.com/gp/product/B0076R62FM/?tag=titb-20" TargetMode="External"/><Relationship Id="rId1411" Type="http://schemas.openxmlformats.org/officeDocument/2006/relationships/hyperlink" Target="http://www.amazon.com/gp/product/B00KNOVIOU/?tag=titb-20" TargetMode="External"/><Relationship Id="rId1895" Type="http://schemas.openxmlformats.org/officeDocument/2006/relationships/hyperlink" Target="https://www.the-numbers.com/movie/Charlies-Angels-(2019)" TargetMode="External"/><Relationship Id="rId1412" Type="http://schemas.openxmlformats.org/officeDocument/2006/relationships/hyperlink" Target="http://www.amazon.com/gp/product/B004GGNBYQ/?tag=titb-20" TargetMode="External"/><Relationship Id="rId1896" Type="http://schemas.openxmlformats.org/officeDocument/2006/relationships/hyperlink" Target="https://www.the-numbers.com/market/genre/Action" TargetMode="External"/><Relationship Id="rId1413" Type="http://schemas.openxmlformats.org/officeDocument/2006/relationships/hyperlink" Target="http://www.the-numbers.com/market/genre/Thriller-or-Suspense" TargetMode="External"/><Relationship Id="rId1897" Type="http://schemas.openxmlformats.org/officeDocument/2006/relationships/hyperlink" Target="https://www.the-numbers.com/market/genre/Action" TargetMode="External"/><Relationship Id="rId1414" Type="http://schemas.openxmlformats.org/officeDocument/2006/relationships/hyperlink" Target="http://www.the-numbers.com/market/genre/Thriller-or-Suspense" TargetMode="External"/><Relationship Id="rId1898" Type="http://schemas.openxmlformats.org/officeDocument/2006/relationships/hyperlink" Target="https://www.amazon.co.uk/Charlies-Angels-Kristen-Stewart/dp/B08211ZRPD/ref=sr_1_1?crid=3FE76G0XGXJNT&amp;keywords=charlies+angels+2019&amp;qid=1577973270&amp;s=instant-video&amp;sprefix=Charlie%E2%80%99s+Angels%2Cinstant-video%2C189&amp;sr=1-1" TargetMode="External"/><Relationship Id="rId1415" Type="http://schemas.openxmlformats.org/officeDocument/2006/relationships/hyperlink" Target="https://www.amazon.com/War-Dogs-Jonah-Hill/dp/B01KGS9TR0/ref=sr_1_1?s=instant-video&amp;ie=UTF8&amp;qid=1481218965&amp;sr=1-1&amp;keywords=War+Dogs" TargetMode="External"/><Relationship Id="rId1899" Type="http://schemas.openxmlformats.org/officeDocument/2006/relationships/hyperlink" Target="https://www.amazon.co.uk/Disaster-Artist-James-Franco/dp/B077V8838J/ref=sr_1_1?s=instant-video&amp;ie=UTF8&amp;qid=1546980944&amp;sr=1-1&amp;keywords=The+Disaster+Artist" TargetMode="External"/><Relationship Id="rId1416" Type="http://schemas.openxmlformats.org/officeDocument/2006/relationships/hyperlink" Target="https://www.amazon.co.uk/Coco-Theatrical-Version-Anthony-Gonzalez/dp/B0792J311W/ref=sr_1_1?s=instant-video&amp;ie=UTF8&amp;qid=1546980935&amp;sr=1-1&amp;keywords=Coco" TargetMode="External"/><Relationship Id="rId1417" Type="http://schemas.openxmlformats.org/officeDocument/2006/relationships/hyperlink" Target="http://www.amazon.com/gp/product/B0091VONT8/?tag=titb-20" TargetMode="External"/><Relationship Id="rId1418" Type="http://schemas.openxmlformats.org/officeDocument/2006/relationships/hyperlink" Target="http://www.amazon.com/gp/product/B003VMUE7I/?tag=titb-20" TargetMode="External"/><Relationship Id="rId1419" Type="http://schemas.openxmlformats.org/officeDocument/2006/relationships/hyperlink" Target="https://www.amazon.com/Bumblebee-Hailee-Steinfeld/dp/B07L6N8ZJT/ref=sr_1_1?s=instant-video&amp;ie=UTF8&amp;qid=1546970308&amp;sr=1-1&amp;keywords=Bumblebee" TargetMode="External"/><Relationship Id="rId1890" Type="http://schemas.openxmlformats.org/officeDocument/2006/relationships/hyperlink" Target="http://www.amazon.com/gp/product/B003RUZKC8/?tag=titb-20" TargetMode="External"/><Relationship Id="rId1891" Type="http://schemas.openxmlformats.org/officeDocument/2006/relationships/hyperlink" Target="https://www.boxofficemojo.com/movies/?id=arctic.htm" TargetMode="External"/><Relationship Id="rId1892" Type="http://schemas.openxmlformats.org/officeDocument/2006/relationships/hyperlink" Target="https://www.amazon.co.uk/Arctic-Mads-Mikkelsen/dp/B07RK4YWPY/ref=sr_1_1?keywords=Arctic&amp;qid=1577973098&amp;s=instant-video&amp;sr=1-1" TargetMode="External"/><Relationship Id="rId1893" Type="http://schemas.openxmlformats.org/officeDocument/2006/relationships/hyperlink" Target="http://www.amazon.com/gp/product/B009EEQAT8/?tag=titb-20" TargetMode="External"/><Relationship Id="rId1410" Type="http://schemas.openxmlformats.org/officeDocument/2006/relationships/hyperlink" Target="http://www.amazon.com/gp/product/B00G5SQFXC/?tag=titb-20" TargetMode="External"/><Relationship Id="rId1894" Type="http://schemas.openxmlformats.org/officeDocument/2006/relationships/hyperlink" Target="https://www.amazon.co.uk/Zookeepers-Wife-Jessica-Chastain/dp/B074TVPJ6L/ref=sr_1_1?s=instant-video&amp;ie=UTF8&amp;qid=1546978827&amp;sr=1-1&amp;keywords=The+Zookeeper%27s+Wife" TargetMode="External"/><Relationship Id="rId1400" Type="http://schemas.openxmlformats.org/officeDocument/2006/relationships/hyperlink" Target="https://www.the-numbers.com/market/genre/Comedy" TargetMode="External"/><Relationship Id="rId1884" Type="http://schemas.openxmlformats.org/officeDocument/2006/relationships/hyperlink" Target="https://www.amazon.co.uk/Wish-Upon-Joey-King/dp/B077BJ5LHP/ref=sr_1_1?s=instant-video&amp;ie=UTF8&amp;qid=1546978961&amp;sr=1-1&amp;keywords=Wish+Upon" TargetMode="External"/><Relationship Id="rId1401" Type="http://schemas.openxmlformats.org/officeDocument/2006/relationships/hyperlink" Target="https://www.amazon.com/Life-Party-Melissa-McCarthy/dp/B07CX4ST91/ref=sr_1_2?s=instant-video&amp;ie=UTF8&amp;qid=1546975618&amp;sr=1-2&amp;keywords=Life+of+the+Party" TargetMode="External"/><Relationship Id="rId1885" Type="http://schemas.openxmlformats.org/officeDocument/2006/relationships/hyperlink" Target="http://www.amazon.co.uk/Pathfinder-Karl-Urban/dp/B00NLK3BMK/ref=sr_1_1?s=instant-video&amp;ie=UTF8&amp;qid=1457386385&amp;sr=1-1&amp;keywords=Pathfinder" TargetMode="External"/><Relationship Id="rId1402" Type="http://schemas.openxmlformats.org/officeDocument/2006/relationships/hyperlink" Target="http://www.amazon.com/gp/product/B005ML0OLW/?tag=titb-20" TargetMode="External"/><Relationship Id="rId1886" Type="http://schemas.openxmlformats.org/officeDocument/2006/relationships/hyperlink" Target="http://www.amazon.com/gp/product/B00LMKLJY8/?tag=titb-20" TargetMode="External"/><Relationship Id="rId1403" Type="http://schemas.openxmlformats.org/officeDocument/2006/relationships/hyperlink" Target="http://www.the-numbers.com/market/genre/Action" TargetMode="External"/><Relationship Id="rId1887" Type="http://schemas.openxmlformats.org/officeDocument/2006/relationships/hyperlink" Target="http://www.amazon.com/gp/product/B006O66EFE/?tag=titb-20" TargetMode="External"/><Relationship Id="rId1404" Type="http://schemas.openxmlformats.org/officeDocument/2006/relationships/hyperlink" Target="http://www.the-numbers.com/market/genre/Action" TargetMode="External"/><Relationship Id="rId1888" Type="http://schemas.openxmlformats.org/officeDocument/2006/relationships/hyperlink" Target="http://www.amazon.com/gp/product/B017HPQE1Y/?tag=titb-20" TargetMode="External"/><Relationship Id="rId1405" Type="http://schemas.openxmlformats.org/officeDocument/2006/relationships/hyperlink" Target="https://www.amazon.com/Dragon-Theatrical-Version-Dallas-Howard/dp/B01K56E022/ref=sr_1_1?s=instant-video&amp;ie=UTF8&amp;qid=1481219237&amp;sr=1-1&amp;keywords=Pete%E2%80%99s+Dragon" TargetMode="External"/><Relationship Id="rId1889" Type="http://schemas.openxmlformats.org/officeDocument/2006/relationships/hyperlink" Target="http://www.amazon.com/gp/product/B001TUP3RA/?tag=titb-20" TargetMode="External"/><Relationship Id="rId1406" Type="http://schemas.openxmlformats.org/officeDocument/2006/relationships/hyperlink" Target="http://www.amazon.com/gp/product/B0035GP3OE/?tag=titb-20" TargetMode="External"/><Relationship Id="rId1407" Type="http://schemas.openxmlformats.org/officeDocument/2006/relationships/hyperlink" Target="http://www.amazon.com/gp/product/B0053F042G/?tag=titb-20" TargetMode="External"/><Relationship Id="rId1408" Type="http://schemas.openxmlformats.org/officeDocument/2006/relationships/hyperlink" Target="http://www.amazon.com/gp/product/B00GQ69PUI/?tag=titb-20" TargetMode="External"/><Relationship Id="rId1409" Type="http://schemas.openxmlformats.org/officeDocument/2006/relationships/hyperlink" Target="http://www.amazon.com/gp/product/B00FWLTPU8/?tag=titb-20" TargetMode="External"/><Relationship Id="rId1880" Type="http://schemas.openxmlformats.org/officeDocument/2006/relationships/hyperlink" Target="https://www.the-numbers.com/movie/Hearts-Beat-Loud" TargetMode="External"/><Relationship Id="rId1881" Type="http://schemas.openxmlformats.org/officeDocument/2006/relationships/hyperlink" Target="https://www.the-numbers.com/market/genre/Drama" TargetMode="External"/><Relationship Id="rId1882" Type="http://schemas.openxmlformats.org/officeDocument/2006/relationships/hyperlink" Target="https://www.the-numbers.com/market/genre/Drama" TargetMode="External"/><Relationship Id="rId1883" Type="http://schemas.openxmlformats.org/officeDocument/2006/relationships/hyperlink" Target="https://www.amazon.com/Hearts-Beat-Loud-Nick-Offerman/dp/B07DMBMM3R/ref=sr_1_1?s=instant-video&amp;ie=UTF8&amp;qid=1546974561&amp;sr=1-1&amp;keywords=Hearts+Beat+Loud" TargetMode="External"/><Relationship Id="rId1433" Type="http://schemas.openxmlformats.org/officeDocument/2006/relationships/hyperlink" Target="http://www.amazon.com/gp/product/B0098VXBIA/?tag=titb-20" TargetMode="External"/><Relationship Id="rId1434" Type="http://schemas.openxmlformats.org/officeDocument/2006/relationships/hyperlink" Target="http://www.amazon.com/gp/product/B004DHVF0U/?tag=titb-20" TargetMode="External"/><Relationship Id="rId1435" Type="http://schemas.openxmlformats.org/officeDocument/2006/relationships/hyperlink" Target="http://www.amazon.com/gp/product/B00AOB5G3Q/?tag=titb-20" TargetMode="External"/><Relationship Id="rId1436" Type="http://schemas.openxmlformats.org/officeDocument/2006/relationships/hyperlink" Target="http://www.amazon.com/gp/product/B00FRMDH7Y/?tag=titb-20" TargetMode="External"/><Relationship Id="rId1437" Type="http://schemas.openxmlformats.org/officeDocument/2006/relationships/hyperlink" Target="https://www.boxofficemojo.com/movies/?id=unplanned.htm" TargetMode="External"/><Relationship Id="rId1438" Type="http://schemas.openxmlformats.org/officeDocument/2006/relationships/hyperlink" Target="https://www.amazon.co.uk/Unplanned-Ashley-Bratcher/dp/B07VGMRKLV/ref=sr_1_1?crid=Q8N5Y9JIGNWQ&amp;keywords=unplanned&amp;qid=1577974547&amp;s=instant-video&amp;sprefix=Unplanned%2Cinstant-video%2C145&amp;sr=1-1" TargetMode="External"/><Relationship Id="rId1439" Type="http://schemas.openxmlformats.org/officeDocument/2006/relationships/hyperlink" Target="http://www.amazon.com/gp/product/B00ISJT5IS/?tag=titb-20" TargetMode="External"/><Relationship Id="rId609" Type="http://schemas.openxmlformats.org/officeDocument/2006/relationships/hyperlink" Target="http://www.the-numbers.com/market/genre/Drama" TargetMode="External"/><Relationship Id="rId608" Type="http://schemas.openxmlformats.org/officeDocument/2006/relationships/hyperlink" Target="http://www.the-numbers.com/market/genre/Drama" TargetMode="External"/><Relationship Id="rId607" Type="http://schemas.openxmlformats.org/officeDocument/2006/relationships/hyperlink" Target="http://www.amazon.com/gp/product/B00C1BVM8A/?tag=titb-20" TargetMode="External"/><Relationship Id="rId602" Type="http://schemas.openxmlformats.org/officeDocument/2006/relationships/hyperlink" Target="http://www.amazon.com/gp/product/B015D4H780/?tag=titb-20" TargetMode="External"/><Relationship Id="rId601" Type="http://schemas.openxmlformats.org/officeDocument/2006/relationships/hyperlink" Target="https://www.amazon.co.uk/Shack-Sam-Worthington/dp/B072JL35P8/ref=sr_1_1?s=instant-video&amp;ie=UTF8&amp;qid=1546977512&amp;sr=1-1&amp;keywords=The+Shack" TargetMode="External"/><Relationship Id="rId600" Type="http://schemas.openxmlformats.org/officeDocument/2006/relationships/hyperlink" Target="https://www.amazon.co.uk/Addams-Family-Conrad-Vernon/dp/B07Z9QYTGH/ref=sr_1_4?keywords=The+Addams+Family&amp;qid=1577974325&amp;s=instant-video&amp;sr=1-4" TargetMode="External"/><Relationship Id="rId606" Type="http://schemas.openxmlformats.org/officeDocument/2006/relationships/hyperlink" Target="http://www.amazon.com/gp/product/B0081L37Z0/?tag=titb-20" TargetMode="External"/><Relationship Id="rId605" Type="http://schemas.openxmlformats.org/officeDocument/2006/relationships/hyperlink" Target="http://www.amazon.com/gp/product/B00HZ4AFOU/?tag=titb-20" TargetMode="External"/><Relationship Id="rId604" Type="http://schemas.openxmlformats.org/officeDocument/2006/relationships/hyperlink" Target="http://www.amazon.com/gp/product/B019YHGMBK/?tag=titb-20" TargetMode="External"/><Relationship Id="rId603" Type="http://schemas.openxmlformats.org/officeDocument/2006/relationships/hyperlink" Target="http://www.amazon.com/gp/product/B002BCJZ60/?tag=titb-20" TargetMode="External"/><Relationship Id="rId1430" Type="http://schemas.openxmlformats.org/officeDocument/2006/relationships/hyperlink" Target="https://www.amazon.co.uk/Daddys-Home-2-Will-Ferrell/dp/B078451C96/ref=sr_1_1?s=instant-video&amp;ie=UTF8&amp;qid=1546977530&amp;sr=1-1&amp;keywords=Daddy%27s+Home+2" TargetMode="External"/><Relationship Id="rId1431" Type="http://schemas.openxmlformats.org/officeDocument/2006/relationships/hyperlink" Target="http://www.amazon.com/gp/product/B00CWV8X04/?tag=titb-20" TargetMode="External"/><Relationship Id="rId1432" Type="http://schemas.openxmlformats.org/officeDocument/2006/relationships/hyperlink" Target="http://www.amazon.com/gp/product/B019ELJRNG/?tag=titb-20" TargetMode="External"/><Relationship Id="rId1422" Type="http://schemas.openxmlformats.org/officeDocument/2006/relationships/hyperlink" Target="https://www.amazon.co.uk/Star-Steven-Yeun/dp/B077FZD4KT/ref=sr_1_1?s=instant-video&amp;ie=UTF8&amp;qid=1546977761&amp;sr=1-1&amp;keywords=The+Star" TargetMode="External"/><Relationship Id="rId1423" Type="http://schemas.openxmlformats.org/officeDocument/2006/relationships/hyperlink" Target="http://www.amazon.com/gp/product/B0026OFZZI/?tag=titb-20" TargetMode="External"/><Relationship Id="rId1424" Type="http://schemas.openxmlformats.org/officeDocument/2006/relationships/hyperlink" Target="http://www.amazon.com/gp/product/B004FHP7ES/?tag=titb-20" TargetMode="External"/><Relationship Id="rId1425" Type="http://schemas.openxmlformats.org/officeDocument/2006/relationships/hyperlink" Target="http://www.amazon.co.uk/Heartbreak-Kid-Ben-Stiller/dp/B00FZ3HH3U/ref=sr_1_1?s=instant-video&amp;ie=UTF8&amp;qid=1457386628&amp;sr=1-1&amp;keywords=The+Heartbreak+Kid" TargetMode="External"/><Relationship Id="rId1426" Type="http://schemas.openxmlformats.org/officeDocument/2006/relationships/hyperlink" Target="http://www.amazon.com/gp/product/B004QBE6S6/?tag=titb-20" TargetMode="External"/><Relationship Id="rId1427" Type="http://schemas.openxmlformats.org/officeDocument/2006/relationships/hyperlink" Target="http://www.amazon.com/gp/product/B00650SSWG/?tag=titb-20" TargetMode="External"/><Relationship Id="rId1428" Type="http://schemas.openxmlformats.org/officeDocument/2006/relationships/hyperlink" Target="http://www.amazon.com/gp/product/B004X4R0VQ/?tag=titb-20" TargetMode="External"/><Relationship Id="rId1429" Type="http://schemas.openxmlformats.org/officeDocument/2006/relationships/hyperlink" Target="http://www.amazon.com/gp/product/B00BBQXQFI/?tag=titb-20" TargetMode="External"/><Relationship Id="rId1420" Type="http://schemas.openxmlformats.org/officeDocument/2006/relationships/hyperlink" Target="http://www.amazon.com/gp/product/B002AS6IAG/?tag=titb-20" TargetMode="External"/><Relationship Id="rId1421" Type="http://schemas.openxmlformats.org/officeDocument/2006/relationships/hyperlink" Target="http://www.amazon.com/gp/product/B00NPTL6O2/?tag=titb-20" TargetMode="External"/><Relationship Id="rId1059" Type="http://schemas.openxmlformats.org/officeDocument/2006/relationships/hyperlink" Target="http://www.amazon.com/gp/product/B00LXLN4W6/?tag=titb-20" TargetMode="External"/><Relationship Id="rId228" Type="http://schemas.openxmlformats.org/officeDocument/2006/relationships/hyperlink" Target="https://www.amazon.com/Unfriended-Dark-Web-Colin-Woodell/dp/B07HHH3HSL/ref=sr_1_1?s=instant-video&amp;ie=UTF8&amp;qid=1546970629&amp;sr=1-1&amp;keywords=Unfriended%3A+Dark+Web" TargetMode="External"/><Relationship Id="rId227" Type="http://schemas.openxmlformats.org/officeDocument/2006/relationships/hyperlink" Target="https://www.the-numbers.com/market/genre/Horror" TargetMode="External"/><Relationship Id="rId226" Type="http://schemas.openxmlformats.org/officeDocument/2006/relationships/hyperlink" Target="https://www.the-numbers.com/market/genre/Horror" TargetMode="External"/><Relationship Id="rId225" Type="http://schemas.openxmlformats.org/officeDocument/2006/relationships/hyperlink" Target="https://www.the-numbers.com/movie/Unfriended-Dark-Web-(2018)" TargetMode="External"/><Relationship Id="rId2380" Type="http://schemas.openxmlformats.org/officeDocument/2006/relationships/hyperlink" Target="https://www.the-numbers.com/movie/Papillon-(Remake)" TargetMode="External"/><Relationship Id="rId229" Type="http://schemas.openxmlformats.org/officeDocument/2006/relationships/hyperlink" Target="http://www.amazon.com/gp/product/B004IM14RY/?tag=titb-20" TargetMode="External"/><Relationship Id="rId1050" Type="http://schemas.openxmlformats.org/officeDocument/2006/relationships/hyperlink" Target="http://www.amazon.com/gp/product/B003W4TPBG/?tag=titb-20" TargetMode="External"/><Relationship Id="rId2381" Type="http://schemas.openxmlformats.org/officeDocument/2006/relationships/hyperlink" Target="https://www.the-numbers.com/market/genre/Drama" TargetMode="External"/><Relationship Id="rId220" Type="http://schemas.openxmlformats.org/officeDocument/2006/relationships/hyperlink" Target="https://www.the-numbers.com/movie/Midnight-Sun-(2018)" TargetMode="External"/><Relationship Id="rId1051" Type="http://schemas.openxmlformats.org/officeDocument/2006/relationships/hyperlink" Target="http://www.amazon.co.uk/Daddy-Day-Camp-Cuba-Gooding/dp/B00FYNMVRS/ref=sr_1_1?s=instant-video&amp;ie=UTF8&amp;qid=1457385735&amp;sr=1-1&amp;keywords=daddy+day+camp" TargetMode="External"/><Relationship Id="rId2382" Type="http://schemas.openxmlformats.org/officeDocument/2006/relationships/hyperlink" Target="https://www.the-numbers.com/market/genre/Drama" TargetMode="External"/><Relationship Id="rId1052" Type="http://schemas.openxmlformats.org/officeDocument/2006/relationships/hyperlink" Target="http://www.amazon.com/gp/product/B0175FQZJC/?tag=titb-20" TargetMode="External"/><Relationship Id="rId2383" Type="http://schemas.openxmlformats.org/officeDocument/2006/relationships/hyperlink" Target="https://www.amazon.com/Papillon-Charlie-Hunnam/dp/B07JNGC5YM/ref=sr_1_1?s=instant-video&amp;ie=UTF8&amp;qid=1546975376&amp;sr=1-1&amp;keywords=Papillon" TargetMode="External"/><Relationship Id="rId1053" Type="http://schemas.openxmlformats.org/officeDocument/2006/relationships/hyperlink" Target="https://www.the-numbers.com/movie/Crazy-Rich-Asians" TargetMode="External"/><Relationship Id="rId2384" Type="http://schemas.openxmlformats.org/officeDocument/2006/relationships/hyperlink" Target="https://www.boxofficemojo.com/movies/?id=gloriabell.htm" TargetMode="External"/><Relationship Id="rId1054" Type="http://schemas.openxmlformats.org/officeDocument/2006/relationships/hyperlink" Target="https://www.the-numbers.com/market/genre/Comedy" TargetMode="External"/><Relationship Id="rId2385" Type="http://schemas.openxmlformats.org/officeDocument/2006/relationships/hyperlink" Target="https://www.amazon.co.uk/Gloria-Bell-Julianne-Moore/dp/B07V7Y2FFD/ref=sr_1_1?crid=FSA51VY03Q92&amp;keywords=gloria+bell&amp;qid=1577973483&amp;s=instant-video&amp;sprefix=Gloria+Bell%2Cinstant-video%2C145&amp;sr=1-1" TargetMode="External"/><Relationship Id="rId224" Type="http://schemas.openxmlformats.org/officeDocument/2006/relationships/hyperlink" Target="http://www.amazon.com/gp/product/B00COHAUD4/?tag=titb-20" TargetMode="External"/><Relationship Id="rId1055" Type="http://schemas.openxmlformats.org/officeDocument/2006/relationships/hyperlink" Target="https://www.the-numbers.com/market/genre/Comedy" TargetMode="External"/><Relationship Id="rId2386" Type="http://schemas.openxmlformats.org/officeDocument/2006/relationships/hyperlink" Target="https://www.boxofficemojo.com/movies/?id=greta.htm" TargetMode="External"/><Relationship Id="rId223" Type="http://schemas.openxmlformats.org/officeDocument/2006/relationships/hyperlink" Target="https://www.amazon.com/Midnight-Sun-Bella-Thorne/dp/B07C8ZWPCB/ref=sr_1_2?s=instant-video&amp;ie=UTF8&amp;qid=1546975535&amp;sr=1-2&amp;keywords=Midnight+Sun" TargetMode="External"/><Relationship Id="rId1056" Type="http://schemas.openxmlformats.org/officeDocument/2006/relationships/hyperlink" Target="https://www.amazon.com/Crazy-Rich-Asians-Constance-Wu/dp/B07JWGJ49W/ref=sr_1_1?s=instant-video&amp;ie=UTF8&amp;qid=1546970365&amp;sr=1-1&amp;keywords=Crazy+Rich+Asians" TargetMode="External"/><Relationship Id="rId2387" Type="http://schemas.openxmlformats.org/officeDocument/2006/relationships/hyperlink" Target="https://www.amazon.co.uk/Greta-Isabelle-Huppert/dp/B07QMQV8TX/ref=sr_1_1?crid=27CNJYH4C3PM3&amp;keywords=greta&amp;qid=1557074434&amp;s=instant-video&amp;sprefix=Greta%2Cinstant-video%2C258&amp;sr=1-1" TargetMode="External"/><Relationship Id="rId222" Type="http://schemas.openxmlformats.org/officeDocument/2006/relationships/hyperlink" Target="https://www.the-numbers.com/market/genre/Drama" TargetMode="External"/><Relationship Id="rId1057" Type="http://schemas.openxmlformats.org/officeDocument/2006/relationships/hyperlink" Target="http://www.amazon.com/gp/product/B002MUS7LK/?tag=titb-20" TargetMode="External"/><Relationship Id="rId2388" Type="http://schemas.openxmlformats.org/officeDocument/2006/relationships/hyperlink" Target="https://www.the-numbers.com/movie/Dolor-y-gloria-(Spain)-(2019)" TargetMode="External"/><Relationship Id="rId221" Type="http://schemas.openxmlformats.org/officeDocument/2006/relationships/hyperlink" Target="https://www.the-numbers.com/market/genre/Drama" TargetMode="External"/><Relationship Id="rId1058" Type="http://schemas.openxmlformats.org/officeDocument/2006/relationships/hyperlink" Target="http://www.amazon.com/gp/product/B0055PMUSU/?tag=titb-20" TargetMode="External"/><Relationship Id="rId2389" Type="http://schemas.openxmlformats.org/officeDocument/2006/relationships/hyperlink" Target="https://www.the-numbers.com/market/genre/Drama" TargetMode="External"/><Relationship Id="rId1048" Type="http://schemas.openxmlformats.org/officeDocument/2006/relationships/hyperlink" Target="https://www.the-numbers.com/market/genre/Action" TargetMode="External"/><Relationship Id="rId2379" Type="http://schemas.openxmlformats.org/officeDocument/2006/relationships/hyperlink" Target="https://www.amazon.co.uk/Aftermath-James-Kent/dp/B07P5GZ2QZ/ref=sr_1_1?keywords=The+Aftermath&amp;qid=1557074890&amp;s=instant-video&amp;sr=1-1" TargetMode="External"/><Relationship Id="rId1049" Type="http://schemas.openxmlformats.org/officeDocument/2006/relationships/hyperlink" Target="https://www.amazon.com/Mission-Impossible-Fallout-Tom-Cruise/dp/B07FSZ9TP7/ref=sr_1_1?s=instant-video&amp;ie=UTF8&amp;qid=1546975515&amp;sr=1-1&amp;keywords=Mission%3A+Impossible+-+Fallout" TargetMode="External"/><Relationship Id="rId217" Type="http://schemas.openxmlformats.org/officeDocument/2006/relationships/hyperlink" Target="http://www.amazon.com/gp/product/B00NQFLZW8/?tag=titb-20" TargetMode="External"/><Relationship Id="rId216" Type="http://schemas.openxmlformats.org/officeDocument/2006/relationships/hyperlink" Target="https://www.amazon.co.uk/Jigsaw-Michael-Spierig/dp/B076TY3PTX/ref=sr_1_cc_2?s=aps&amp;ie=UTF8&amp;qid=1546977478&amp;sr=1-2-catcorr&amp;keywords=jigsaw+2017" TargetMode="External"/><Relationship Id="rId215" Type="http://schemas.openxmlformats.org/officeDocument/2006/relationships/hyperlink" Target="http://www.amazon.com/gp/product/B00H9UY4J2/?tag=titb-20" TargetMode="External"/><Relationship Id="rId699" Type="http://schemas.openxmlformats.org/officeDocument/2006/relationships/hyperlink" Target="http://www.the-numbers.com/market/genre/Adventure" TargetMode="External"/><Relationship Id="rId214" Type="http://schemas.openxmlformats.org/officeDocument/2006/relationships/hyperlink" Target="http://www.amazon.com/gp/product/B00GJ0HSUK/?tag=titb-20" TargetMode="External"/><Relationship Id="rId698" Type="http://schemas.openxmlformats.org/officeDocument/2006/relationships/hyperlink" Target="http://www.the-numbers.com/market/genre/Adventure" TargetMode="External"/><Relationship Id="rId219" Type="http://schemas.openxmlformats.org/officeDocument/2006/relationships/hyperlink" Target="http://www.amazon.com/gp/product/B015O6OZUA/?tag=titb-20" TargetMode="External"/><Relationship Id="rId218" Type="http://schemas.openxmlformats.org/officeDocument/2006/relationships/hyperlink" Target="http://www.amazon.com/gp/product/B002OR0RP0/?tag=titb-20" TargetMode="External"/><Relationship Id="rId2370" Type="http://schemas.openxmlformats.org/officeDocument/2006/relationships/hyperlink" Target="https://www.the-numbers.com/market/genre/Adventure" TargetMode="External"/><Relationship Id="rId693" Type="http://schemas.openxmlformats.org/officeDocument/2006/relationships/hyperlink" Target="http://www.the-numbers.com/market/genre/Adventure" TargetMode="External"/><Relationship Id="rId1040" Type="http://schemas.openxmlformats.org/officeDocument/2006/relationships/hyperlink" Target="https://www.amazon.com/X-Men-Apocalypse-James-McAvoy/dp/B01FV2BH62/ref=sr_1_1?s=instant-video&amp;ie=UTF8&amp;qid=1481219455&amp;sr=1-1&amp;keywords=X-Men%3A+Apocalypse" TargetMode="External"/><Relationship Id="rId2371" Type="http://schemas.openxmlformats.org/officeDocument/2006/relationships/hyperlink" Target="https://www.amazon.com/Sgt-Stubby-American-Logan-Lerman/dp/B07K7LC2RH/ref=sr_1_1?s=instant-video&amp;ie=UTF8&amp;qid=1546974756&amp;sr=1-1&amp;keywords=Sgt.+Stubby%3A+An+American+Hero" TargetMode="External"/><Relationship Id="rId692" Type="http://schemas.openxmlformats.org/officeDocument/2006/relationships/hyperlink" Target="http://www.the-numbers.com/market/genre/Adventure" TargetMode="External"/><Relationship Id="rId1041" Type="http://schemas.openxmlformats.org/officeDocument/2006/relationships/hyperlink" Target="http://www.amazon.com/gp/product/B009WUAK2M/?tag=titb-20" TargetMode="External"/><Relationship Id="rId2372" Type="http://schemas.openxmlformats.org/officeDocument/2006/relationships/hyperlink" Target="http://www.amazon.com/gp/product/B01BZLIO32/?tag=titb-20" TargetMode="External"/><Relationship Id="rId691" Type="http://schemas.openxmlformats.org/officeDocument/2006/relationships/hyperlink" Target="http://www.amazon.com/gp/product/B00ISJSK7K/?tag=titb-20" TargetMode="External"/><Relationship Id="rId1042" Type="http://schemas.openxmlformats.org/officeDocument/2006/relationships/hyperlink" Target="http://www.amazon.co.uk/Sweeney-Todd-Demon-Barber-Street/dp/B00ESZPU2Q/ref=sr_1_1?s=instant-video&amp;ie=UTF8&amp;qid=1457386566&amp;sr=1-1&amp;keywords=Sweeney+Todd%3A+The+Demon+Barber+of+Fleet+Street" TargetMode="External"/><Relationship Id="rId2373" Type="http://schemas.openxmlformats.org/officeDocument/2006/relationships/hyperlink" Target="http://www.amazon.com/gp/product/B005EJN5B8/?tag=titb-20" TargetMode="External"/><Relationship Id="rId690" Type="http://schemas.openxmlformats.org/officeDocument/2006/relationships/hyperlink" Target="http://www.amazon.com/gp/product/B00KYKNHME/?tag=titb-20" TargetMode="External"/><Relationship Id="rId1043" Type="http://schemas.openxmlformats.org/officeDocument/2006/relationships/hyperlink" Target="http://www.amazon.co.uk/There-Will-Blood-Russell-Harvard/dp/B00HUW5YA2/ref=sr_1_1?s=instant-video&amp;ie=UTF8&amp;qid=1457386743&amp;sr=1-1&amp;keywords=There+Will+Be+Blood" TargetMode="External"/><Relationship Id="rId2374" Type="http://schemas.openxmlformats.org/officeDocument/2006/relationships/hyperlink" Target="https://www.amazon.co.uk/Promise-Oscar-Isaac/dp/B071KX938X/ref=sr_1_1?s=instant-video&amp;ie=UTF8&amp;qid=1546977579&amp;sr=1-1&amp;keywords=The+Promise" TargetMode="External"/><Relationship Id="rId213" Type="http://schemas.openxmlformats.org/officeDocument/2006/relationships/hyperlink" Target="https://www.amazon.com/First-Purge-Ylan-Noel/dp/B07F46JNQX/ref=sr_1_1?s=instant-video&amp;ie=UTF8&amp;qid=1546974204&amp;sr=1-1&amp;keywords=The+First+Purge" TargetMode="External"/><Relationship Id="rId697" Type="http://schemas.openxmlformats.org/officeDocument/2006/relationships/hyperlink" Target="http://www.amazon.com/gp/product/B00BJS7104/?tag=titb-20" TargetMode="External"/><Relationship Id="rId1044" Type="http://schemas.openxmlformats.org/officeDocument/2006/relationships/hyperlink" Target="http://www.the-numbers.com/market/genre/Drama" TargetMode="External"/><Relationship Id="rId2375" Type="http://schemas.openxmlformats.org/officeDocument/2006/relationships/hyperlink" Target="http://www.amazon.com/gp/product/B01AOHWGA0/?tag=titb-20" TargetMode="External"/><Relationship Id="rId212" Type="http://schemas.openxmlformats.org/officeDocument/2006/relationships/hyperlink" Target="https://www.the-numbers.com/market/genre/Horror" TargetMode="External"/><Relationship Id="rId696" Type="http://schemas.openxmlformats.org/officeDocument/2006/relationships/hyperlink" Target="http://www.amazon.com/gp/product/B005TBN3EU/?tag=titb-20" TargetMode="External"/><Relationship Id="rId1045" Type="http://schemas.openxmlformats.org/officeDocument/2006/relationships/hyperlink" Target="http://www.the-numbers.com/market/genre/Drama" TargetMode="External"/><Relationship Id="rId2376" Type="http://schemas.openxmlformats.org/officeDocument/2006/relationships/hyperlink" Target="http://www.amazon.com/gp/product/B00I8H5EK8/?tag=titb-20" TargetMode="External"/><Relationship Id="rId211" Type="http://schemas.openxmlformats.org/officeDocument/2006/relationships/hyperlink" Target="https://www.the-numbers.com/market/genre/Horror" TargetMode="External"/><Relationship Id="rId695" Type="http://schemas.openxmlformats.org/officeDocument/2006/relationships/hyperlink" Target="http://www.amazon.com/gp/product/B00A3YTC6Q/?tag=titb-20" TargetMode="External"/><Relationship Id="rId1046" Type="http://schemas.openxmlformats.org/officeDocument/2006/relationships/hyperlink" Target="https://www.amazon.com/Wild-Life-Doug-Stone/dp/B01LRGMUY4/ref=sr_1_1?s=instant-video&amp;ie=UTF8&amp;qid=1481218086&amp;sr=1-1&amp;keywords=The+Wild+Life" TargetMode="External"/><Relationship Id="rId2377" Type="http://schemas.openxmlformats.org/officeDocument/2006/relationships/hyperlink" Target="http://www.amazon.com/gp/product/B005GH8U0E/?tag=titb-20" TargetMode="External"/><Relationship Id="rId210" Type="http://schemas.openxmlformats.org/officeDocument/2006/relationships/hyperlink" Target="https://www.the-numbers.com/movie/First-Purge-The" TargetMode="External"/><Relationship Id="rId694" Type="http://schemas.openxmlformats.org/officeDocument/2006/relationships/hyperlink" Target="https://www.amazon.com/Suicide-Squad-Will-Smith/dp/B01J7YLPGM/ref=sr_1_1?s=instant-video&amp;ie=UTF8&amp;qid=1481219513&amp;sr=1-1&amp;keywords=Suicide+Squad" TargetMode="External"/><Relationship Id="rId1047" Type="http://schemas.openxmlformats.org/officeDocument/2006/relationships/hyperlink" Target="https://www.the-numbers.com/market/genre/Action" TargetMode="External"/><Relationship Id="rId2378" Type="http://schemas.openxmlformats.org/officeDocument/2006/relationships/hyperlink" Target="https://www.boxofficemojo.com/movies/?id=theaftermath.htm" TargetMode="External"/><Relationship Id="rId249" Type="http://schemas.openxmlformats.org/officeDocument/2006/relationships/hyperlink" Target="https://www.amazon.com/Blair-Witch-James-Allen-McCune/dp/B01LR17RHE/ref=sr_1_1?s=instant-video&amp;ie=UTF8&amp;qid=1481218609&amp;sr=1-1&amp;keywords=Blair+Witch" TargetMode="External"/><Relationship Id="rId248" Type="http://schemas.openxmlformats.org/officeDocument/2006/relationships/hyperlink" Target="http://www.the-numbers.com/market/genre/Horror" TargetMode="External"/><Relationship Id="rId247" Type="http://schemas.openxmlformats.org/officeDocument/2006/relationships/hyperlink" Target="http://www.the-numbers.com/market/genre/Horror" TargetMode="External"/><Relationship Id="rId1070" Type="http://schemas.openxmlformats.org/officeDocument/2006/relationships/hyperlink" Target="https://www.amazon.co.uk/All-Saints-Patrick-Johnson/dp/B077ZBZG3S/ref=sr_1_6?s=instant-video&amp;ie=UTF8&amp;qid=1546981416&amp;sr=1-6&amp;keywords=All+Saints" TargetMode="External"/><Relationship Id="rId1071" Type="http://schemas.openxmlformats.org/officeDocument/2006/relationships/hyperlink" Target="http://www.amazon.com/gp/product/B00G91WB3S/?tag=titb-20" TargetMode="External"/><Relationship Id="rId1072" Type="http://schemas.openxmlformats.org/officeDocument/2006/relationships/hyperlink" Target="https://www.the-numbers.com/movie/Upgrade" TargetMode="External"/><Relationship Id="rId242" Type="http://schemas.openxmlformats.org/officeDocument/2006/relationships/hyperlink" Target="https://www.amazon.com/Meet-Blacks-Mike-Epps/dp/B01J6UKR98/ref=sr_1_1?s=instant-video&amp;ie=UTF8&amp;qid=1481218139&amp;sr=1-1&amp;keywords=Meet+the+Blacks" TargetMode="External"/><Relationship Id="rId1073" Type="http://schemas.openxmlformats.org/officeDocument/2006/relationships/hyperlink" Target="https://www.amazon.com/Upgrade-Logan-Marshall-Green/dp/B07G7V98WZ/ref=sr_1_2?s=instant-video&amp;ie=UTF8&amp;qid=1546970603&amp;sr=1-2&amp;keywords=Upgrade" TargetMode="External"/><Relationship Id="rId241" Type="http://schemas.openxmlformats.org/officeDocument/2006/relationships/hyperlink" Target="http://www.the-numbers.com/market/genre/Comedy" TargetMode="External"/><Relationship Id="rId1074" Type="http://schemas.openxmlformats.org/officeDocument/2006/relationships/hyperlink" Target="http://www.amazon.com/gp/product/B00IEPTXUG/?tag=titb-20" TargetMode="External"/><Relationship Id="rId240" Type="http://schemas.openxmlformats.org/officeDocument/2006/relationships/hyperlink" Target="http://www.the-numbers.com/market/genre/Comedy" TargetMode="External"/><Relationship Id="rId1075" Type="http://schemas.openxmlformats.org/officeDocument/2006/relationships/hyperlink" Target="http://www.amazon.com/gp/product/B00ARANA00/?tag=titb-20" TargetMode="External"/><Relationship Id="rId1076" Type="http://schemas.openxmlformats.org/officeDocument/2006/relationships/hyperlink" Target="https://www.amazon.com/How-Be-Single-Dakota-Johnson/dp/B01BN5A8L6/ref=sr_1_1?s=instant-video&amp;ie=UTF8&amp;qid=1481218998&amp;sr=1-1&amp;keywords=How+to+be+Single" TargetMode="External"/><Relationship Id="rId246" Type="http://schemas.openxmlformats.org/officeDocument/2006/relationships/hyperlink" Target="https://www.amazon.com/Hunt-Wilderpeople-Sam-Neill/dp/B01HE1H3WK/ref=sr_1_1?s=instant-video&amp;ie=UTF8&amp;qid=1481217934&amp;sr=1-1&amp;keywords=Hunt+for+the+Wilderpeople" TargetMode="External"/><Relationship Id="rId1077" Type="http://schemas.openxmlformats.org/officeDocument/2006/relationships/hyperlink" Target="http://www.the-numbers.com/market/genre/Drama" TargetMode="External"/><Relationship Id="rId245" Type="http://schemas.openxmlformats.org/officeDocument/2006/relationships/hyperlink" Target="http://www.the-numbers.com/market/genre/Adventure" TargetMode="External"/><Relationship Id="rId1078" Type="http://schemas.openxmlformats.org/officeDocument/2006/relationships/hyperlink" Target="http://www.the-numbers.com/market/genre/Drama" TargetMode="External"/><Relationship Id="rId244" Type="http://schemas.openxmlformats.org/officeDocument/2006/relationships/hyperlink" Target="http://www.the-numbers.com/market/genre/Adventure" TargetMode="External"/><Relationship Id="rId1079" Type="http://schemas.openxmlformats.org/officeDocument/2006/relationships/hyperlink" Target="https://www.amazon.com/Carol-Cate-Blanchett/dp/B01A9RC4RK/ref=sr_1_1?s=instant-video&amp;ie=UTF8&amp;qid=1481218077&amp;sr=1-1&amp;keywords=Carol" TargetMode="External"/><Relationship Id="rId243" Type="http://schemas.openxmlformats.org/officeDocument/2006/relationships/hyperlink" Target="http://www.amazon.com/gp/product/B004F1F32A/?tag=titb-20" TargetMode="External"/><Relationship Id="rId239" Type="http://schemas.openxmlformats.org/officeDocument/2006/relationships/hyperlink" Target="http://www.amazon.com/gp/product/B001LM144M/?tag=titb-20" TargetMode="External"/><Relationship Id="rId238" Type="http://schemas.openxmlformats.org/officeDocument/2006/relationships/hyperlink" Target="http://www.amazon.com/gp/product/B00RFHVCFI/?tag=titb-20" TargetMode="External"/><Relationship Id="rId237" Type="http://schemas.openxmlformats.org/officeDocument/2006/relationships/hyperlink" Target="http://www.amazon.com/gp/product/B00APUQT7I/?tag=titb-20" TargetMode="External"/><Relationship Id="rId236" Type="http://schemas.openxmlformats.org/officeDocument/2006/relationships/hyperlink" Target="http://www.amazon.com/gp/product/B001N4RORE/?tag=titb-20" TargetMode="External"/><Relationship Id="rId2390" Type="http://schemas.openxmlformats.org/officeDocument/2006/relationships/hyperlink" Target="https://www.the-numbers.com/market/genre/Drama" TargetMode="External"/><Relationship Id="rId1060" Type="http://schemas.openxmlformats.org/officeDocument/2006/relationships/hyperlink" Target="http://www.the-numbers.com/market/genre/Horror" TargetMode="External"/><Relationship Id="rId2391" Type="http://schemas.openxmlformats.org/officeDocument/2006/relationships/hyperlink" Target="https://www.amazon.co.uk/Pain-Glory-Pedro-Almodovar/dp/B082TPXKBG/ref=sr_1_1?keywords=Pain+%26+Glory&amp;qid=1577973832&amp;s=instant-video&amp;sr=1-1" TargetMode="External"/><Relationship Id="rId1061" Type="http://schemas.openxmlformats.org/officeDocument/2006/relationships/hyperlink" Target="http://www.the-numbers.com/market/genre/Horror" TargetMode="External"/><Relationship Id="rId2392" Type="http://schemas.openxmlformats.org/officeDocument/2006/relationships/hyperlink" Target="https://www.the-numbers.com/movie/Art-of-Racing-in-the-Rain-The-(2019)" TargetMode="External"/><Relationship Id="rId231" Type="http://schemas.openxmlformats.org/officeDocument/2006/relationships/hyperlink" Target="https://www.amazon.co.uk/Ready-Not-Matt-Bettinelli-Olpin/dp/B07Y8DH11C/ref=sr_1_1?crid=BS8FFAVGJ7Z&amp;keywords=ready+or+not+movie&amp;qid=1577973905&amp;s=instant-video&amp;sprefix=Ready+or+Not+%2Cinstant-video%2C147&amp;sr=1-1" TargetMode="External"/><Relationship Id="rId1062" Type="http://schemas.openxmlformats.org/officeDocument/2006/relationships/hyperlink" Target="https://www.amazon.com/Doctor-Strange-Plus-Bonus-Features/dp/B01M9IELLY/ref=sr_1_1?s=instant-video&amp;ie=UTF8&amp;qid=1481219463&amp;sr=1-1&amp;keywords=Doctor+Strange" TargetMode="External"/><Relationship Id="rId2393" Type="http://schemas.openxmlformats.org/officeDocument/2006/relationships/hyperlink" Target="https://www.the-numbers.com/market/genre/Drama" TargetMode="External"/><Relationship Id="rId230" Type="http://schemas.openxmlformats.org/officeDocument/2006/relationships/hyperlink" Target="https://www.the-numbers.com/movie/Ready-or-Not-(2019)" TargetMode="External"/><Relationship Id="rId1063" Type="http://schemas.openxmlformats.org/officeDocument/2006/relationships/hyperlink" Target="http://www.amazon.com/gp/product/B0047C4KBW/?tag=titb-20" TargetMode="External"/><Relationship Id="rId2394" Type="http://schemas.openxmlformats.org/officeDocument/2006/relationships/hyperlink" Target="https://www.the-numbers.com/market/genre/Drama" TargetMode="External"/><Relationship Id="rId1064" Type="http://schemas.openxmlformats.org/officeDocument/2006/relationships/hyperlink" Target="https://www.the-numbers.com/movie/Commuter-The" TargetMode="External"/><Relationship Id="rId2395" Type="http://schemas.openxmlformats.org/officeDocument/2006/relationships/hyperlink" Target="https://www.amazon.co.uk/Art-Racing-Rain-Simon-Curtis/dp/B07W7L527W/ref=sr_1_1?keywords=The+Art+of+Racing+in+the+Rain&amp;qid=1577974343&amp;s=instant-video&amp;sr=1-1" TargetMode="External"/><Relationship Id="rId1065" Type="http://schemas.openxmlformats.org/officeDocument/2006/relationships/hyperlink" Target="https://www.the-numbers.com/market/genre/Action" TargetMode="External"/><Relationship Id="rId2396" Type="http://schemas.openxmlformats.org/officeDocument/2006/relationships/hyperlink" Target="https://www.the-numbers.com/market/genre/Drama" TargetMode="External"/><Relationship Id="rId235" Type="http://schemas.openxmlformats.org/officeDocument/2006/relationships/hyperlink" Target="http://www.amazon.com/gp/product/B008Y6Y1RA/?tag=titb-20" TargetMode="External"/><Relationship Id="rId1066" Type="http://schemas.openxmlformats.org/officeDocument/2006/relationships/hyperlink" Target="https://www.the-numbers.com/market/genre/Action" TargetMode="External"/><Relationship Id="rId2397" Type="http://schemas.openxmlformats.org/officeDocument/2006/relationships/hyperlink" Target="https://www.the-numbers.com/market/genre/Drama" TargetMode="External"/><Relationship Id="rId234" Type="http://schemas.openxmlformats.org/officeDocument/2006/relationships/hyperlink" Target="http://www.amazon.com/gp/product/B00IRMTTPU/?tag=titb-20" TargetMode="External"/><Relationship Id="rId1067" Type="http://schemas.openxmlformats.org/officeDocument/2006/relationships/hyperlink" Target="https://www.amazon.com/Commuter-Liam-Neeson/dp/B079Y45XDL/ref=sr_1_2?s=instant-video&amp;ie=UTF8&amp;qid=1546974947&amp;sr=1-2&amp;keywords=The+Commuter" TargetMode="External"/><Relationship Id="rId2398" Type="http://schemas.openxmlformats.org/officeDocument/2006/relationships/hyperlink" Target="https://www.boxofficemojo.com/movies/?id=themustang.htm" TargetMode="External"/><Relationship Id="rId233" Type="http://schemas.openxmlformats.org/officeDocument/2006/relationships/hyperlink" Target="https://www.amazon.com/Unsane-Claire-Foy/dp/B07BNYBCCR/ref=sr_1_2?s=instant-video&amp;ie=UTF8&amp;qid=1546970613&amp;sr=1-2&amp;keywords=Unsane" TargetMode="External"/><Relationship Id="rId1068" Type="http://schemas.openxmlformats.org/officeDocument/2006/relationships/hyperlink" Target="http://www.amazon.com/gp/product/B00IDD5HW2/?tag=titb-20" TargetMode="External"/><Relationship Id="rId2399" Type="http://schemas.openxmlformats.org/officeDocument/2006/relationships/hyperlink" Target="https://www.amazon.co.uk/Mustang-Topi-Mandela/dp/B07B2KL1NT/ref=sr_1_3?keywords=The+Mustang&amp;qid=1557074821&amp;s=instant-video&amp;sr=1-3" TargetMode="External"/><Relationship Id="rId232" Type="http://schemas.openxmlformats.org/officeDocument/2006/relationships/hyperlink" Target="https://www.the-numbers.com/movie/Unsane" TargetMode="External"/><Relationship Id="rId1069" Type="http://schemas.openxmlformats.org/officeDocument/2006/relationships/hyperlink" Target="http://www.amazon.com/gp/product/B001BDV3YW/?tag=titb-20" TargetMode="External"/><Relationship Id="rId1015" Type="http://schemas.openxmlformats.org/officeDocument/2006/relationships/hyperlink" Target="http://www.the-numbers.com/market/genre/Drama" TargetMode="External"/><Relationship Id="rId1499" Type="http://schemas.openxmlformats.org/officeDocument/2006/relationships/hyperlink" Target="http://www.amazon.com/gp/product/B001OPFIG6/?tag=titb-20" TargetMode="External"/><Relationship Id="rId2346" Type="http://schemas.openxmlformats.org/officeDocument/2006/relationships/hyperlink" Target="https://www.amazon.co.uk/Colossal-Anne-Hathaway/dp/B075DHWK1H/ref=sr_1_1?s=instant-video&amp;ie=UTF8&amp;qid=1546981255&amp;sr=1-1&amp;keywords=Colossal" TargetMode="External"/><Relationship Id="rId1016" Type="http://schemas.openxmlformats.org/officeDocument/2006/relationships/hyperlink" Target="https://www.amazon.com/Ride-Along-2-Ice-Cube/dp/B01AMUTBJI/ref=sr_1_1?s=instant-video&amp;ie=UTF8&amp;qid=1481219303&amp;sr=1-1&amp;keywords=Ride+Along+2" TargetMode="External"/><Relationship Id="rId2347" Type="http://schemas.openxmlformats.org/officeDocument/2006/relationships/hyperlink" Target="https://www.amazon.co.uk/Stronger-David-Gordon-Green/dp/B0785KX8MM/ref=sr_1_1?s=instant-video&amp;ie=UTF8&amp;qid=1546981681&amp;sr=1-1&amp;keywords=Stronger" TargetMode="External"/><Relationship Id="rId1017" Type="http://schemas.openxmlformats.org/officeDocument/2006/relationships/hyperlink" Target="http://www.amazon.com/gp/product/B009AJDDQU/?tag=titb-20" TargetMode="External"/><Relationship Id="rId2348" Type="http://schemas.openxmlformats.org/officeDocument/2006/relationships/hyperlink" Target="http://www.amazon.com/gp/product/B009EEW6K0/?tag=titb-20" TargetMode="External"/><Relationship Id="rId1018" Type="http://schemas.openxmlformats.org/officeDocument/2006/relationships/hyperlink" Target="http://www.amazon.com/gp/product/B006W0QR1S/?tag=titb-20" TargetMode="External"/><Relationship Id="rId2349" Type="http://schemas.openxmlformats.org/officeDocument/2006/relationships/hyperlink" Target="http://www.amazon.com/gp/product/B005CB2E0Q/?tag=titb-20" TargetMode="External"/><Relationship Id="rId1019" Type="http://schemas.openxmlformats.org/officeDocument/2006/relationships/hyperlink" Target="http://www.amazon.com/gp/product/B007WV05GY/?tag=titb-20" TargetMode="External"/><Relationship Id="rId668" Type="http://schemas.openxmlformats.org/officeDocument/2006/relationships/hyperlink" Target="http://www.amazon.com/gp/product/B005UG542S/?tag=titb-20" TargetMode="External"/><Relationship Id="rId667" Type="http://schemas.openxmlformats.org/officeDocument/2006/relationships/hyperlink" Target="http://www.amazon.com/gp/product/B00280Q88S/?tag=titb-20" TargetMode="External"/><Relationship Id="rId666" Type="http://schemas.openxmlformats.org/officeDocument/2006/relationships/hyperlink" Target="http://www.amazon.com/gp/product/B001Q2J8BS/?tag=titb-20" TargetMode="External"/><Relationship Id="rId665" Type="http://schemas.openxmlformats.org/officeDocument/2006/relationships/hyperlink" Target="http://www.amazon.com/gp/product/B003W9LKBO/?tag=titb-20" TargetMode="External"/><Relationship Id="rId669" Type="http://schemas.openxmlformats.org/officeDocument/2006/relationships/hyperlink" Target="https://www.the-numbers.com/market/genre/Action" TargetMode="External"/><Relationship Id="rId1490" Type="http://schemas.openxmlformats.org/officeDocument/2006/relationships/hyperlink" Target="http://www.the-numbers.com/market/genre/Western" TargetMode="External"/><Relationship Id="rId660" Type="http://schemas.openxmlformats.org/officeDocument/2006/relationships/hyperlink" Target="https://www.the-numbers.com/market/genre/Comedy" TargetMode="External"/><Relationship Id="rId1491" Type="http://schemas.openxmlformats.org/officeDocument/2006/relationships/hyperlink" Target="http://www.the-numbers.com/market/genre/Western" TargetMode="External"/><Relationship Id="rId1492" Type="http://schemas.openxmlformats.org/officeDocument/2006/relationships/hyperlink" Target="https://www.amazon.com/Legend-Tarzan-Alexander-Skarsg%C3%A5rd/dp/B01HPA2ZKA/ref=sr_1_1?s=instant-video&amp;ie=UTF8&amp;qid=1481219416&amp;sr=1-1&amp;keywords=The+Legend+of+Tarzan" TargetMode="External"/><Relationship Id="rId1493" Type="http://schemas.openxmlformats.org/officeDocument/2006/relationships/hyperlink" Target="http://www.amazon.co.uk/License-Wed-Robin-Williams/dp/B00I7038KY/ref=sr_1_1?s=instant-video&amp;ie=UTF8&amp;qid=1457386198&amp;sr=1-1&amp;keywords=License+to+Wed" TargetMode="External"/><Relationship Id="rId2340" Type="http://schemas.openxmlformats.org/officeDocument/2006/relationships/hyperlink" Target="https://www.amazon.co.uk/Judy-Rupert-Goold/dp/B07YSZZ4YM/ref=sr_1_2?crid=LJDQNX0VHB1T&amp;keywords=judy&amp;qid=1577973611&amp;s=instant-video&amp;sprefix=Judy%2Cinstant-video%2C162&amp;sr=1-2" TargetMode="External"/><Relationship Id="rId1010" Type="http://schemas.openxmlformats.org/officeDocument/2006/relationships/hyperlink" Target="http://www.amazon.com/gp/product/B0040Z9H5K/?tag=titb-20" TargetMode="External"/><Relationship Id="rId1494" Type="http://schemas.openxmlformats.org/officeDocument/2006/relationships/hyperlink" Target="https://www.amazon.com/Mollys-Game-Jessica-Chastain/dp/B07B4NGGV8/ref=sr_1_2?s=instant-video&amp;ie=UTF8&amp;qid=1546975496&amp;sr=1-2&amp;keywords=Molly%27s+Game" TargetMode="External"/><Relationship Id="rId2341" Type="http://schemas.openxmlformats.org/officeDocument/2006/relationships/hyperlink" Target="http://www.amazon.com/gp/product/B004L1NEJS/?tag=titb-20" TargetMode="External"/><Relationship Id="rId664" Type="http://schemas.openxmlformats.org/officeDocument/2006/relationships/hyperlink" Target="http://www.amazon.com/gp/product/B003ZUTS5A/?tag=titb-20" TargetMode="External"/><Relationship Id="rId1011" Type="http://schemas.openxmlformats.org/officeDocument/2006/relationships/hyperlink" Target="http://www.amazon.com/gp/product/B00OLI95R6/?tag=titb-20" TargetMode="External"/><Relationship Id="rId1495" Type="http://schemas.openxmlformats.org/officeDocument/2006/relationships/hyperlink" Target="http://www.amazon.com/gp/product/B001PS1I84/?tag=titb-20" TargetMode="External"/><Relationship Id="rId2342" Type="http://schemas.openxmlformats.org/officeDocument/2006/relationships/hyperlink" Target="https://www.the-numbers.com/movie/Finding-Your-Feet" TargetMode="External"/><Relationship Id="rId663" Type="http://schemas.openxmlformats.org/officeDocument/2006/relationships/hyperlink" Target="http://www.amazon.com/gp/product/B00KW274SM/?tag=titb-20" TargetMode="External"/><Relationship Id="rId1012" Type="http://schemas.openxmlformats.org/officeDocument/2006/relationships/hyperlink" Target="http://www.amazon.com/gp/product/B002TL08FU/?tag=titb-20" TargetMode="External"/><Relationship Id="rId1496" Type="http://schemas.openxmlformats.org/officeDocument/2006/relationships/hyperlink" Target="http://www.amazon.com/gp/product/B00I8R4DNC/?tag=titb-20" TargetMode="External"/><Relationship Id="rId2343" Type="http://schemas.openxmlformats.org/officeDocument/2006/relationships/hyperlink" Target="https://www.the-numbers.com/market/genre/Comedy" TargetMode="External"/><Relationship Id="rId662" Type="http://schemas.openxmlformats.org/officeDocument/2006/relationships/hyperlink" Target="https://www.amazon.com/Blockers-Leslie-Mann/dp/B07BW7954L/ref=sr_1_2?s=instant-video&amp;ie=UTF8&amp;qid=1546970107&amp;sr=1-2&amp;keywords=Blockers" TargetMode="External"/><Relationship Id="rId1013" Type="http://schemas.openxmlformats.org/officeDocument/2006/relationships/hyperlink" Target="http://www.amazon.com/gp/product/B004QUGDTM/?tag=titb-20" TargetMode="External"/><Relationship Id="rId1497" Type="http://schemas.openxmlformats.org/officeDocument/2006/relationships/hyperlink" Target="http://www.amazon.com/gp/product/B003KRLKHC/?tag=titb-20" TargetMode="External"/><Relationship Id="rId2344" Type="http://schemas.openxmlformats.org/officeDocument/2006/relationships/hyperlink" Target="https://www.the-numbers.com/market/genre/Comedy" TargetMode="External"/><Relationship Id="rId661" Type="http://schemas.openxmlformats.org/officeDocument/2006/relationships/hyperlink" Target="https://www.the-numbers.com/market/genre/Comedy" TargetMode="External"/><Relationship Id="rId1014" Type="http://schemas.openxmlformats.org/officeDocument/2006/relationships/hyperlink" Target="http://www.the-numbers.com/market/genre/Drama" TargetMode="External"/><Relationship Id="rId1498" Type="http://schemas.openxmlformats.org/officeDocument/2006/relationships/hyperlink" Target="http://www.amazon.com/gp/product/B0086DBE62/?tag=titb-20" TargetMode="External"/><Relationship Id="rId2345" Type="http://schemas.openxmlformats.org/officeDocument/2006/relationships/hyperlink" Target="https://www.amazon.com/Finding-Your-Feet-Celia-Imrie/dp/B07F47WPSY/ref=sr_1_2?s=instant-video&amp;ie=UTF8&amp;qid=1546974372&amp;sr=1-2&amp;keywords=Finding+Your+Feet" TargetMode="External"/><Relationship Id="rId1004" Type="http://schemas.openxmlformats.org/officeDocument/2006/relationships/hyperlink" Target="https://www.amazon.com/House-Clock-Its-Walls/dp/B07HCVJQR8/ref=sr_1_1?s=instant-video&amp;ie=UTF8&amp;qid=1546974118&amp;sr=1-1&amp;keywords=The+House+with+a+Clock+in+its+Walls" TargetMode="External"/><Relationship Id="rId1488" Type="http://schemas.openxmlformats.org/officeDocument/2006/relationships/hyperlink" Target="https://www.amazon.com/Mary-Poppins-Returns-Emily-Blunt/dp/B07LCZC7SR/ref=sr_1_1?s=instant-video&amp;ie=UTF8&amp;qid=1546975556&amp;sr=1-1&amp;keywords=Mary+Poppins+Returns" TargetMode="External"/><Relationship Id="rId2335" Type="http://schemas.openxmlformats.org/officeDocument/2006/relationships/hyperlink" Target="https://www.the-numbers.com/market/genre/Drama" TargetMode="External"/><Relationship Id="rId1005" Type="http://schemas.openxmlformats.org/officeDocument/2006/relationships/hyperlink" Target="http://www.amazon.com/gp/product/B001O8D47S/?tag=titb-20" TargetMode="External"/><Relationship Id="rId1489" Type="http://schemas.openxmlformats.org/officeDocument/2006/relationships/hyperlink" Target="http://www.amazon.com/gp/product/B009HEJWHW/?tag=titb-20" TargetMode="External"/><Relationship Id="rId2336" Type="http://schemas.openxmlformats.org/officeDocument/2006/relationships/hyperlink" Target="https://www.the-numbers.com/market/genre/Drama" TargetMode="External"/><Relationship Id="rId1006" Type="http://schemas.openxmlformats.org/officeDocument/2006/relationships/hyperlink" Target="http://www.amazon.com/gp/product/B00KT1B7WK/?tag=titb-20" TargetMode="External"/><Relationship Id="rId2337" Type="http://schemas.openxmlformats.org/officeDocument/2006/relationships/hyperlink" Target="https://www.the-numbers.com/movie/Judy-(2019)" TargetMode="External"/><Relationship Id="rId1007" Type="http://schemas.openxmlformats.org/officeDocument/2006/relationships/hyperlink" Target="http://www.the-numbers.com/market/genre/Action" TargetMode="External"/><Relationship Id="rId2338" Type="http://schemas.openxmlformats.org/officeDocument/2006/relationships/hyperlink" Target="https://www.the-numbers.com/market/genre/Drama" TargetMode="External"/><Relationship Id="rId1008" Type="http://schemas.openxmlformats.org/officeDocument/2006/relationships/hyperlink" Target="http://www.the-numbers.com/market/genre/Action" TargetMode="External"/><Relationship Id="rId2339" Type="http://schemas.openxmlformats.org/officeDocument/2006/relationships/hyperlink" Target="https://www.the-numbers.com/market/genre/Drama" TargetMode="External"/><Relationship Id="rId1009" Type="http://schemas.openxmlformats.org/officeDocument/2006/relationships/hyperlink" Target="https://www.amazon.com/Sully-Tom-Hanks/dp/B01LW32XQV/ref=sr_1_1?s=instant-video&amp;ie=UTF8&amp;qid=1481219408&amp;sr=1-1&amp;keywords=Sully" TargetMode="External"/><Relationship Id="rId657" Type="http://schemas.openxmlformats.org/officeDocument/2006/relationships/hyperlink" Target="https://www.amazon.co.uk/Childs-Play-Aubrey-Plaza/dp/B07WW74CMJ/ref=sr_1_1?crid=10WBSHM1QE5M8&amp;keywords=childs+play+2019&amp;qid=1577973280&amp;s=instant-video&amp;sprefix=Child%E2%80%99s+Play+%2Cinstant-video%2C166&amp;sr=1-1" TargetMode="External"/><Relationship Id="rId656" Type="http://schemas.openxmlformats.org/officeDocument/2006/relationships/hyperlink" Target="https://www.the-numbers.com/market/genre/Horror" TargetMode="External"/><Relationship Id="rId655" Type="http://schemas.openxmlformats.org/officeDocument/2006/relationships/hyperlink" Target="https://www.the-numbers.com/market/genre/Horror" TargetMode="External"/><Relationship Id="rId654" Type="http://schemas.openxmlformats.org/officeDocument/2006/relationships/hyperlink" Target="https://www.the-numbers.com/movie/Childs-Play-(2019)" TargetMode="External"/><Relationship Id="rId659" Type="http://schemas.openxmlformats.org/officeDocument/2006/relationships/hyperlink" Target="https://www.the-numbers.com/movie/Blockers" TargetMode="External"/><Relationship Id="rId658" Type="http://schemas.openxmlformats.org/officeDocument/2006/relationships/hyperlink" Target="http://www.amazon.com/gp/product/B00336C3EY/?tag=titb-20" TargetMode="External"/><Relationship Id="rId1480" Type="http://schemas.openxmlformats.org/officeDocument/2006/relationships/hyperlink" Target="https://www.amazon.com/Eddie-Eagle-Taron-Egerton/dp/B01BXL0HY8/ref=sr_1_1?s=instant-video&amp;ie=UTF8&amp;qid=1481218412&amp;sr=1-1&amp;keywords=Eddie+the+Eagle" TargetMode="External"/><Relationship Id="rId1481" Type="http://schemas.openxmlformats.org/officeDocument/2006/relationships/hyperlink" Target="http://www.amazon.com/gp/product/B018AEY8HI/?tag=titb-20" TargetMode="External"/><Relationship Id="rId1482" Type="http://schemas.openxmlformats.org/officeDocument/2006/relationships/hyperlink" Target="https://www.amazon.co.uk/American-Assassin-Dylan-OBrien/dp/B075K8NXHR/ref=sr_1_1?s=instant-video&amp;ie=UTF8&amp;qid=1546977848&amp;sr=1-1&amp;keywords=American+Assassin" TargetMode="External"/><Relationship Id="rId1483" Type="http://schemas.openxmlformats.org/officeDocument/2006/relationships/hyperlink" Target="http://www.amazon.com/gp/product/B0030B0S7Q/?tag=titb-20" TargetMode="External"/><Relationship Id="rId2330" Type="http://schemas.openxmlformats.org/officeDocument/2006/relationships/hyperlink" Target="https://www.the-numbers.com/market/genre/Drama" TargetMode="External"/><Relationship Id="rId653" Type="http://schemas.openxmlformats.org/officeDocument/2006/relationships/hyperlink" Target="http://www.amazon.com/gp/product/B004HWR406/?tag=titb-20" TargetMode="External"/><Relationship Id="rId1000" Type="http://schemas.openxmlformats.org/officeDocument/2006/relationships/hyperlink" Target="http://www.amazon.com/gp/product/B017K2C8NW/?tag=titb-20" TargetMode="External"/><Relationship Id="rId1484" Type="http://schemas.openxmlformats.org/officeDocument/2006/relationships/hyperlink" Target="http://www.amazon.co.uk/Darjeeling-Limited-Jason-Schwartzman/dp/B00FYH8MHW/ref=sr_1_1?s=instant-video&amp;ie=UTF8&amp;qid=1457386602&amp;sr=1-1&amp;keywords=The+Darjeeling+Limited" TargetMode="External"/><Relationship Id="rId2331" Type="http://schemas.openxmlformats.org/officeDocument/2006/relationships/hyperlink" Target="http://www.amazon.com/gp/product/B0041VT6HW/?tag=titb-20" TargetMode="External"/><Relationship Id="rId652" Type="http://schemas.openxmlformats.org/officeDocument/2006/relationships/hyperlink" Target="https://www.amazon.com/Paul-Apostle-Christ-Jim-Caviezel/dp/B07C45SV37/ref=sr_1_2?s=instant-video&amp;ie=UTF8&amp;qid=1546975366&amp;sr=1-2&amp;keywords=Paul%2C+Apostle+of+Christ" TargetMode="External"/><Relationship Id="rId1001" Type="http://schemas.openxmlformats.org/officeDocument/2006/relationships/hyperlink" Target="http://www.the-numbers.com/market/genre/Comedy" TargetMode="External"/><Relationship Id="rId1485" Type="http://schemas.openxmlformats.org/officeDocument/2006/relationships/hyperlink" Target="https://www.amazon.co.uk/Pet-Sematary-Jason-Clarke/dp/B07Q4QRZTF/ref=sr_1_1?keywords=Pet+Sematary&amp;qid=1557073918&amp;s=instant-video&amp;sr=1-1-catcorr" TargetMode="External"/><Relationship Id="rId2332" Type="http://schemas.openxmlformats.org/officeDocument/2006/relationships/hyperlink" Target="https://www.amazon.co.uk/Suburbicon-Matt-Damon/dp/B077S85DJD/ref=sr_1_1?s=instant-video&amp;ie=UTF8&amp;qid=1546981565&amp;sr=1-1&amp;keywords=Suburbicon" TargetMode="External"/><Relationship Id="rId651" Type="http://schemas.openxmlformats.org/officeDocument/2006/relationships/hyperlink" Target="https://www.the-numbers.com/market/genre/Drama" TargetMode="External"/><Relationship Id="rId1002" Type="http://schemas.openxmlformats.org/officeDocument/2006/relationships/hyperlink" Target="http://www.the-numbers.com/market/genre/Comedy" TargetMode="External"/><Relationship Id="rId1486" Type="http://schemas.openxmlformats.org/officeDocument/2006/relationships/hyperlink" Target="https://www.amazon.com/Office-Christmas-Party-Jason-Bateman/dp/B01N5CA7ES/ref=sr_1_1?s=instant-video&amp;ie=UTF8&amp;qid=1483641288&amp;sr=1-1&amp;keywords=office+christmas+party+movie" TargetMode="External"/><Relationship Id="rId2333" Type="http://schemas.openxmlformats.org/officeDocument/2006/relationships/hyperlink" Target="https://www.amazon.co.uk/Birth-Dragon-Philip-Wan-lung-Ng/dp/B07C2T84BM/ref=sr_1_1?s=instant-video&amp;ie=UTF8&amp;qid=1546977658&amp;sr=1-1&amp;keywords=Birth+of+the+Dragon" TargetMode="External"/><Relationship Id="rId650" Type="http://schemas.openxmlformats.org/officeDocument/2006/relationships/hyperlink" Target="https://www.the-numbers.com/market/genre/Drama" TargetMode="External"/><Relationship Id="rId1003" Type="http://schemas.openxmlformats.org/officeDocument/2006/relationships/hyperlink" Target="https://www.amazon.com/Mechanic-Resurrection-Jason-Statham/dp/B01KH25L68/ref=sr_1_1?s=instant-video&amp;ie=UTF8&amp;qid=1481218625&amp;sr=1-1&amp;keywords=Mechanic%3A+Resurrection" TargetMode="External"/><Relationship Id="rId1487" Type="http://schemas.openxmlformats.org/officeDocument/2006/relationships/hyperlink" Target="http://www.amazon.com/gp/product/B006228KPW/?tag=titb-20" TargetMode="External"/><Relationship Id="rId2334" Type="http://schemas.openxmlformats.org/officeDocument/2006/relationships/hyperlink" Target="https://www.the-numbers.com/movie/Goldfinch-The-(2019)" TargetMode="External"/><Relationship Id="rId1037" Type="http://schemas.openxmlformats.org/officeDocument/2006/relationships/hyperlink" Target="http://www.amazon.com/gp/product/B002ADEEZM/?tag=titb-20" TargetMode="External"/><Relationship Id="rId2368" Type="http://schemas.openxmlformats.org/officeDocument/2006/relationships/hyperlink" Target="https://www.the-numbers.com/movie/Sgt-Stubby-An-American-Hero" TargetMode="External"/><Relationship Id="rId1038" Type="http://schemas.openxmlformats.org/officeDocument/2006/relationships/hyperlink" Target="http://www.the-numbers.com/market/genre/Adventure" TargetMode="External"/><Relationship Id="rId2369" Type="http://schemas.openxmlformats.org/officeDocument/2006/relationships/hyperlink" Target="https://www.the-numbers.com/market/genre/Adventure" TargetMode="External"/><Relationship Id="rId1039" Type="http://schemas.openxmlformats.org/officeDocument/2006/relationships/hyperlink" Target="http://www.the-numbers.com/market/genre/Adventure" TargetMode="External"/><Relationship Id="rId206" Type="http://schemas.openxmlformats.org/officeDocument/2006/relationships/hyperlink" Target="http://www.the-numbers.com/market/genre/Action" TargetMode="External"/><Relationship Id="rId205" Type="http://schemas.openxmlformats.org/officeDocument/2006/relationships/hyperlink" Target="http://www.the-numbers.com/market/genre/Action" TargetMode="External"/><Relationship Id="rId689" Type="http://schemas.openxmlformats.org/officeDocument/2006/relationships/hyperlink" Target="http://www.amazon.com/gp/product/B00T57EOK6/?tag=titb-20" TargetMode="External"/><Relationship Id="rId204" Type="http://schemas.openxmlformats.org/officeDocument/2006/relationships/hyperlink" Target="http://www.amazon.com/gp/product/B009M8W8CY/?tag=titb-20" TargetMode="External"/><Relationship Id="rId688" Type="http://schemas.openxmlformats.org/officeDocument/2006/relationships/hyperlink" Target="http://www.amazon.com/gp/product/B002LANLDK/?tag=titb-20" TargetMode="External"/><Relationship Id="rId203" Type="http://schemas.openxmlformats.org/officeDocument/2006/relationships/hyperlink" Target="http://www.amazon.com/gp/product/B004OTQRAA/?tag=titb-20" TargetMode="External"/><Relationship Id="rId687" Type="http://schemas.openxmlformats.org/officeDocument/2006/relationships/hyperlink" Target="http://www.amazon.com/gp/product/B016JGX1DQ/?tag=titb-20" TargetMode="External"/><Relationship Id="rId209" Type="http://schemas.openxmlformats.org/officeDocument/2006/relationships/hyperlink" Target="http://www.amazon.com/gp/product/B0045XKJBI/?tag=titb-20" TargetMode="External"/><Relationship Id="rId208" Type="http://schemas.openxmlformats.org/officeDocument/2006/relationships/hyperlink" Target="http://www.amazon.com/gp/product/B019EG160I/?tag=titb-20" TargetMode="External"/><Relationship Id="rId207" Type="http://schemas.openxmlformats.org/officeDocument/2006/relationships/hyperlink" Target="https://www.amazon.com/Me-Before-You-Emilia-Clarke/dp/B01GIIVF6K/ref=sr_1_1?s=instant-video&amp;ie=UTF8&amp;qid=1481219091&amp;sr=1-1&amp;keywords=Me+Before+You" TargetMode="External"/><Relationship Id="rId682" Type="http://schemas.openxmlformats.org/officeDocument/2006/relationships/hyperlink" Target="http://www.amazon.com/gp/product/B0030B624E/?tag=titb-20" TargetMode="External"/><Relationship Id="rId2360" Type="http://schemas.openxmlformats.org/officeDocument/2006/relationships/hyperlink" Target="https://www.amazon.com/Lean-Pete-Charlie-Plummer/dp/B07BVTF9TG/ref=sr_1_2?s=instant-video&amp;ie=UTF8&amp;qid=1546975150&amp;sr=1-2&amp;keywords=Lean+on+Pete" TargetMode="External"/><Relationship Id="rId681" Type="http://schemas.openxmlformats.org/officeDocument/2006/relationships/hyperlink" Target="https://www.amazon.co.uk/Emoji-Movie-Anna-Faris/dp/B074TR77DD/ref=sr_1_1?s=instant-video&amp;ie=UTF8&amp;qid=1546978556&amp;sr=1-1&amp;keywords=The+Emoji+Movie" TargetMode="External"/><Relationship Id="rId1030" Type="http://schemas.openxmlformats.org/officeDocument/2006/relationships/hyperlink" Target="http://www.amazon.com/gp/product/B00IXE7274/?tag=titb-20" TargetMode="External"/><Relationship Id="rId2361" Type="http://schemas.openxmlformats.org/officeDocument/2006/relationships/hyperlink" Target="http://www.amazon.com/gp/product/B00XVPCK4K/?tag=titb-20" TargetMode="External"/><Relationship Id="rId680" Type="http://schemas.openxmlformats.org/officeDocument/2006/relationships/hyperlink" Target="https://www.amazon.com/Central-intelligence-Dwayne-Johnson/dp/B01H640LV0/ref=sr_1_1?s=instant-video&amp;ie=UTF8&amp;qid=1481219429&amp;sr=1-1&amp;keywords=Central+Intelligence" TargetMode="External"/><Relationship Id="rId1031" Type="http://schemas.openxmlformats.org/officeDocument/2006/relationships/hyperlink" Target="https://www.amazon.co.uk/Kong-Skull-Island-Tom-Hiddleston/dp/B06XG9S786/ref=sr_1_1?s=instant-video&amp;ie=UTF8&amp;qid=1546980962&amp;sr=1-1&amp;keywords=Kong%3A+Skull+Island" TargetMode="External"/><Relationship Id="rId2362" Type="http://schemas.openxmlformats.org/officeDocument/2006/relationships/hyperlink" Target="https://www.boxofficemojo.com/movies/?id=replicas.htm" TargetMode="External"/><Relationship Id="rId1032" Type="http://schemas.openxmlformats.org/officeDocument/2006/relationships/hyperlink" Target="http://www.the-numbers.com/market/genre/Adventure" TargetMode="External"/><Relationship Id="rId2363" Type="http://schemas.openxmlformats.org/officeDocument/2006/relationships/hyperlink" Target="https://www.amazon.co.uk/Replicas-Keanu-Reeves/dp/B07Q258SSR/ref=sr_1_1?keywords=Replicas&amp;qid=1557074736&amp;s=instant-video&amp;sr=1-1" TargetMode="External"/><Relationship Id="rId202" Type="http://schemas.openxmlformats.org/officeDocument/2006/relationships/hyperlink" Target="http://www.amazon.com/gp/product/B0083GPDBO/?tag=titb-20" TargetMode="External"/><Relationship Id="rId686" Type="http://schemas.openxmlformats.org/officeDocument/2006/relationships/hyperlink" Target="https://www.amazon.co.uk/John-Wick-Chapter-Thomas-Sadoski/dp/B06WD5LZG2/ref=sr_1_1?s=instant-video&amp;ie=UTF8&amp;qid=1546980924&amp;sr=1-1&amp;keywords=John+Wick%3A+Chapter+Two" TargetMode="External"/><Relationship Id="rId1033" Type="http://schemas.openxmlformats.org/officeDocument/2006/relationships/hyperlink" Target="http://www.the-numbers.com/market/genre/Adventure" TargetMode="External"/><Relationship Id="rId2364" Type="http://schemas.openxmlformats.org/officeDocument/2006/relationships/hyperlink" Target="http://www.amazon.com/gp/product/B016Q1OR0U/?tag=titb-20" TargetMode="External"/><Relationship Id="rId201" Type="http://schemas.openxmlformats.org/officeDocument/2006/relationships/hyperlink" Target="http://www.amazon.com/gp/product/B001T5D6LK/?tag=titb-20" TargetMode="External"/><Relationship Id="rId685" Type="http://schemas.openxmlformats.org/officeDocument/2006/relationships/hyperlink" Target="http://www.amazon.com/gp/product/B002ZCAB96/?tag=titb-20" TargetMode="External"/><Relationship Id="rId1034" Type="http://schemas.openxmlformats.org/officeDocument/2006/relationships/hyperlink" Target="https://www.amazon.com/Spotlight-Mark-Ruffalo/dp/B01AZ86I2U/ref=sr_1_1?s=instant-video&amp;ie=UTF8&amp;qid=1481218519&amp;sr=1-1&amp;keywords=Spotlight" TargetMode="External"/><Relationship Id="rId2365" Type="http://schemas.openxmlformats.org/officeDocument/2006/relationships/hyperlink" Target="https://www.the-numbers.com/movie/Arctic-Dogs-(2019)" TargetMode="External"/><Relationship Id="rId200" Type="http://schemas.openxmlformats.org/officeDocument/2006/relationships/hyperlink" Target="http://www.amazon.com/gp/product/B0036BK6MW/?tag=titb-20" TargetMode="External"/><Relationship Id="rId684" Type="http://schemas.openxmlformats.org/officeDocument/2006/relationships/hyperlink" Target="https://www.amazon.co.uk/Guardians-Galaxy-Vol-Theatrical-Version/dp/B071DPLCRK/ref=sr_1_1?s=instant-video&amp;ie=UTF8&amp;qid=1546980468&amp;sr=1-1&amp;keywords=Guardians+of+the+Galaxy+Vol.+2" TargetMode="External"/><Relationship Id="rId1035" Type="http://schemas.openxmlformats.org/officeDocument/2006/relationships/hyperlink" Target="https://www.amazon.com/Spider-Man-Into-Spider-Verse-Liev-Schreiber/dp/B07L9YXWSW/ref=sr_1_1?s=instant-video&amp;ie=UTF8&amp;qid=1546974868&amp;sr=1-1&amp;keywords=Spider-man%3A+Into+the+Spider-verse" TargetMode="External"/><Relationship Id="rId2366" Type="http://schemas.openxmlformats.org/officeDocument/2006/relationships/hyperlink" Target="https://www.the-numbers.com/market/genre/Adventure" TargetMode="External"/><Relationship Id="rId683" Type="http://schemas.openxmlformats.org/officeDocument/2006/relationships/hyperlink" Target="http://www.amazon.com/gp/product/B009LRE040/?tag=titb-20" TargetMode="External"/><Relationship Id="rId1036" Type="http://schemas.openxmlformats.org/officeDocument/2006/relationships/hyperlink" Target="https://www.amazon.com/When-Bough-Breaks-Theo-Rossi/dp/B01LQ60FUG/ref=sr_1_1?s=instant-video&amp;ie=UTF8&amp;qid=1481218839&amp;sr=1-1&amp;keywords=When+the+Bough+Breaks" TargetMode="External"/><Relationship Id="rId2367" Type="http://schemas.openxmlformats.org/officeDocument/2006/relationships/hyperlink" Target="https://www.the-numbers.com/market/genre/Adventure" TargetMode="External"/><Relationship Id="rId1026" Type="http://schemas.openxmlformats.org/officeDocument/2006/relationships/hyperlink" Target="http://www.amazon.com/gp/product/B00JWEOYCU/?tag=titb-20" TargetMode="External"/><Relationship Id="rId2357" Type="http://schemas.openxmlformats.org/officeDocument/2006/relationships/hyperlink" Target="https://www.the-numbers.com/movie/Lean-on-Pete-(UK)" TargetMode="External"/><Relationship Id="rId1027" Type="http://schemas.openxmlformats.org/officeDocument/2006/relationships/hyperlink" Target="http://www.amazon.com/gp/product/B00MFDPZRS/?tag=titb-20" TargetMode="External"/><Relationship Id="rId2358" Type="http://schemas.openxmlformats.org/officeDocument/2006/relationships/hyperlink" Target="https://www.the-numbers.com/market/genre/Drama" TargetMode="External"/><Relationship Id="rId1028" Type="http://schemas.openxmlformats.org/officeDocument/2006/relationships/hyperlink" Target="http://www.amazon.com/gp/product/B00RW1J8RG/?tag=titb-20" TargetMode="External"/><Relationship Id="rId2359" Type="http://schemas.openxmlformats.org/officeDocument/2006/relationships/hyperlink" Target="https://www.the-numbers.com/market/genre/Drama" TargetMode="External"/><Relationship Id="rId1029" Type="http://schemas.openxmlformats.org/officeDocument/2006/relationships/hyperlink" Target="https://www.amazon.co.uk/Wind-River-Jeremy-Renner/dp/B077PFKFVN/ref=sr_1_1?s=instant-video&amp;ie=UTF8&amp;qid=1546980625&amp;sr=1-1&amp;keywords=Wind+River" TargetMode="External"/><Relationship Id="rId679" Type="http://schemas.openxmlformats.org/officeDocument/2006/relationships/hyperlink" Target="http://www.the-numbers.com/market/genre/Comedy" TargetMode="External"/><Relationship Id="rId678" Type="http://schemas.openxmlformats.org/officeDocument/2006/relationships/hyperlink" Target="http://www.the-numbers.com/market/genre/Comedy" TargetMode="External"/><Relationship Id="rId677" Type="http://schemas.openxmlformats.org/officeDocument/2006/relationships/hyperlink" Target="http://www.amazon.co.uk/Epic-Movie-Kal-Penn/dp/B00FYOGVGE/ref=sr_1_1?s=instant-video&amp;ie=UTF8&amp;qid=1457385795&amp;sr=1-1&amp;keywords=Epic+Movie" TargetMode="External"/><Relationship Id="rId676" Type="http://schemas.openxmlformats.org/officeDocument/2006/relationships/hyperlink" Target="https://www.amazon.com/Gods-Dead-Melissa-Joan-Hart/dp/B01DQ7OOT6/ref=sr_1_2?s=instant-video&amp;ie=UTF8&amp;qid=1481218600&amp;sr=1-2&amp;keywords=God%E2%80%99s+Not+Dead+2" TargetMode="External"/><Relationship Id="rId671" Type="http://schemas.openxmlformats.org/officeDocument/2006/relationships/hyperlink" Target="https://www.amazon.co.uk/John-Wick-Chapter-3-Parabellum/dp/B07RTBCRN6/ref=sr_1_fkmr0_1?keywords=JexiJohn+Wick%3A+Chapter+3+%E2%80%94+Parabellum&amp;qid=1577973585&amp;s=instant-video&amp;sr=1-1-fkmr0" TargetMode="External"/><Relationship Id="rId670" Type="http://schemas.openxmlformats.org/officeDocument/2006/relationships/hyperlink" Target="https://www.the-numbers.com/market/genre/Action" TargetMode="External"/><Relationship Id="rId2350" Type="http://schemas.openxmlformats.org/officeDocument/2006/relationships/hyperlink" Target="http://www.amazon.com/gp/product/B0076D21O2/?tag=titb-20" TargetMode="External"/><Relationship Id="rId1020" Type="http://schemas.openxmlformats.org/officeDocument/2006/relationships/hyperlink" Target="http://www.amazon.com/gp/product/B00FNSR9DK/?tag=titb-20" TargetMode="External"/><Relationship Id="rId2351" Type="http://schemas.openxmlformats.org/officeDocument/2006/relationships/hyperlink" Target="https://www.the-numbers.com/movie/Hurricane-Heist-The" TargetMode="External"/><Relationship Id="rId1021" Type="http://schemas.openxmlformats.org/officeDocument/2006/relationships/hyperlink" Target="http://www.amazon.com/gp/product/B001TUEMOU/?tag=titb-20" TargetMode="External"/><Relationship Id="rId2352" Type="http://schemas.openxmlformats.org/officeDocument/2006/relationships/hyperlink" Target="https://www.amazon.com/Hurricane-Heist-Toby-Kebbell/dp/B07BT23KMY/ref=sr_1_2?s=instant-video&amp;ie=UTF8&amp;qid=1546974109&amp;sr=1-2&amp;keywords=The+Hurricane+Heist" TargetMode="External"/><Relationship Id="rId675" Type="http://schemas.openxmlformats.org/officeDocument/2006/relationships/hyperlink" Target="http://www.the-numbers.com/market/genre/Adventure" TargetMode="External"/><Relationship Id="rId1022" Type="http://schemas.openxmlformats.org/officeDocument/2006/relationships/hyperlink" Target="http://www.the-numbers.com/market/genre/Thriller-or-Suspense" TargetMode="External"/><Relationship Id="rId2353" Type="http://schemas.openxmlformats.org/officeDocument/2006/relationships/hyperlink" Target="http://www.amazon.com/gp/product/B00I0PENR8/?tag=titb-20" TargetMode="External"/><Relationship Id="rId674" Type="http://schemas.openxmlformats.org/officeDocument/2006/relationships/hyperlink" Target="http://www.the-numbers.com/market/genre/Adventure" TargetMode="External"/><Relationship Id="rId1023" Type="http://schemas.openxmlformats.org/officeDocument/2006/relationships/hyperlink" Target="http://www.the-numbers.com/market/genre/Thriller-or-Suspense" TargetMode="External"/><Relationship Id="rId2354" Type="http://schemas.openxmlformats.org/officeDocument/2006/relationships/hyperlink" Target="http://www.amazon.com/gp/product/B00I95N384/?tag=titb-20" TargetMode="External"/><Relationship Id="rId673" Type="http://schemas.openxmlformats.org/officeDocument/2006/relationships/hyperlink" Target="http://www.amazon.com/gp/product/B007JRU2UK/?tag=titb-20" TargetMode="External"/><Relationship Id="rId1024" Type="http://schemas.openxmlformats.org/officeDocument/2006/relationships/hyperlink" Target="https://www.amazon.com/Neighbors-Sorority-Rising-Seth-Rogen/dp/B01FV4PH2U/ref=sr_1_1?s=instant-video&amp;ie=UTF8&amp;qid=1481219075&amp;sr=1-1&amp;keywords=Neighbors+2%3A+Sorority+Rising" TargetMode="External"/><Relationship Id="rId2355" Type="http://schemas.openxmlformats.org/officeDocument/2006/relationships/hyperlink" Target="https://www.amazon.co.uk/Rock-Dog-Luke-Wilson/dp/B076DNJW9Q/ref=sr_1_1?s=instant-video&amp;ie=UTF8&amp;qid=1546980503&amp;sr=1-1&amp;keywords=Rock+Dog" TargetMode="External"/><Relationship Id="rId672" Type="http://schemas.openxmlformats.org/officeDocument/2006/relationships/hyperlink" Target="http://www.amazon.com/gp/product/B00E0SX118/?tag=titb-20" TargetMode="External"/><Relationship Id="rId1025" Type="http://schemas.openxmlformats.org/officeDocument/2006/relationships/hyperlink" Target="https://www.amazon.com/Accountant-Ben-Affleck/dp/B01MDMGUMY/ref=sr_1_1?s=instant-video&amp;ie=UTF8&amp;qid=1481219254&amp;sr=1-1&amp;keywords=The+Accountant" TargetMode="External"/><Relationship Id="rId2356" Type="http://schemas.openxmlformats.org/officeDocument/2006/relationships/hyperlink" Target="https://www.amazon.co.uk/Close-Encounters-Third-Kind-Collectors/dp/B077FJTZ2W/ref=sr_1_1?s=instant-video&amp;ie=UTF8&amp;qid=1546981445&amp;sr=1-1&amp;keywords=Close+Encounters+of+the+Third+Kind+%2840th+Anniversary%29" TargetMode="External"/><Relationship Id="rId190" Type="http://schemas.openxmlformats.org/officeDocument/2006/relationships/hyperlink" Target="http://www.amazon.com/gp/product/B016887PIW/?tag=titb-20" TargetMode="External"/><Relationship Id="rId194" Type="http://schemas.openxmlformats.org/officeDocument/2006/relationships/hyperlink" Target="https://www.amazon.co.uk/Downton-Abbey-Hugh-Bonneville/dp/B07XPDBQRG/ref=sr_1_1?crid=W28R0R7J65YJ&amp;keywords=downton+abbey+film+2019&amp;qid=1577973385&amp;s=instant-video&amp;sprefix=Downton+Abbey%2Cinstant-video%2C166&amp;sr=1-1" TargetMode="External"/><Relationship Id="rId193" Type="http://schemas.openxmlformats.org/officeDocument/2006/relationships/hyperlink" Target="https://www.the-numbers.com/market/genre/Drama" TargetMode="External"/><Relationship Id="rId192" Type="http://schemas.openxmlformats.org/officeDocument/2006/relationships/hyperlink" Target="https://www.the-numbers.com/market/genre/Drama" TargetMode="External"/><Relationship Id="rId191" Type="http://schemas.openxmlformats.org/officeDocument/2006/relationships/hyperlink" Target="https://www.the-numbers.com/movie/Downton-Abbey-(UK)-(2019)" TargetMode="External"/><Relationship Id="rId187" Type="http://schemas.openxmlformats.org/officeDocument/2006/relationships/hyperlink" Target="https://www.amazon.co.uk/Big-Sick-Kumail-Nanjiani/dp/B074HDM55B/ref=sr_1_1?s=instant-video&amp;ie=UTF8&amp;qid=1546981471&amp;sr=1-1&amp;keywords=The+Big+Sick" TargetMode="External"/><Relationship Id="rId186" Type="http://schemas.openxmlformats.org/officeDocument/2006/relationships/hyperlink" Target="http://www.amazon.co.uk/Waitress-Keri-Russell/dp/B00FYHTCRQ/ref=sr_1_1?s=instant-video&amp;ie=UTF8&amp;qid=1457386813&amp;sr=1-1&amp;keywords=Waitress" TargetMode="External"/><Relationship Id="rId185" Type="http://schemas.openxmlformats.org/officeDocument/2006/relationships/hyperlink" Target="http://www.amazon.com/gp/product/B016VLEH0A/?tag=titb-20" TargetMode="External"/><Relationship Id="rId184" Type="http://schemas.openxmlformats.org/officeDocument/2006/relationships/hyperlink" Target="http://www.amazon.com/gp/product/B00MBWN6UG/?tag=titb-20" TargetMode="External"/><Relationship Id="rId189" Type="http://schemas.openxmlformats.org/officeDocument/2006/relationships/hyperlink" Target="http://www.amazon.com/gp/product/B00AMBLXP8/?tag=titb-20" TargetMode="External"/><Relationship Id="rId188" Type="http://schemas.openxmlformats.org/officeDocument/2006/relationships/hyperlink" Target="http://www.amazon.com/gp/product/B00I8H6X58/?tag=titb-20" TargetMode="External"/><Relationship Id="rId183" Type="http://schemas.openxmlformats.org/officeDocument/2006/relationships/hyperlink" Target="http://www.amazon.com/gp/product/B00BZAJMWG/?tag=titb-20" TargetMode="External"/><Relationship Id="rId182" Type="http://schemas.openxmlformats.org/officeDocument/2006/relationships/hyperlink" Target="http://www.amazon.com/gp/product/B019HQ7ZJQ/?tag=titb-20" TargetMode="External"/><Relationship Id="rId181" Type="http://schemas.openxmlformats.org/officeDocument/2006/relationships/hyperlink" Target="http://www.amazon.com/gp/product/B00QQW1VJA/?tag=titb-20" TargetMode="External"/><Relationship Id="rId180" Type="http://schemas.openxmlformats.org/officeDocument/2006/relationships/hyperlink" Target="https://www.amazon.com/Secret-Life-Pets-Louis-C-K/dp/B01HOSMNYQ/ref=sr_1_1?s=instant-video&amp;ie=UTF8&amp;qid=1481219554&amp;sr=1-1&amp;keywords=The+Secret+Life+of+Pets" TargetMode="External"/><Relationship Id="rId176" Type="http://schemas.openxmlformats.org/officeDocument/2006/relationships/hyperlink" Target="https://www.amazon.com/Purge-Election-Year-Frank-Grillo/dp/B01ICD5114/ref=sr_1_1?s=instant-video&amp;ie=UTF8&amp;qid=1481219262&amp;sr=1-1&amp;keywords=The+Purge%3A+Election+Year" TargetMode="External"/><Relationship Id="rId175" Type="http://schemas.openxmlformats.org/officeDocument/2006/relationships/hyperlink" Target="http://www.the-numbers.com/market/genre/Adventure" TargetMode="External"/><Relationship Id="rId174" Type="http://schemas.openxmlformats.org/officeDocument/2006/relationships/hyperlink" Target="http://www.the-numbers.com/market/genre/Adventure" TargetMode="External"/><Relationship Id="rId173" Type="http://schemas.openxmlformats.org/officeDocument/2006/relationships/hyperlink" Target="https://www.amazon.com/Call-Your-Name-Armie-Hammer/dp/B0791VJLVB/ref=sr_1_2?s=instant-video&amp;ie=UTF8&amp;qid=1546970323&amp;sr=1-2&amp;keywords=Call+Me+By+Your+Name" TargetMode="External"/><Relationship Id="rId179" Type="http://schemas.openxmlformats.org/officeDocument/2006/relationships/hyperlink" Target="http://www.the-numbers.com/market/genre/Adventure" TargetMode="External"/><Relationship Id="rId178" Type="http://schemas.openxmlformats.org/officeDocument/2006/relationships/hyperlink" Target="http://www.the-numbers.com/market/genre/Adventure" TargetMode="External"/><Relationship Id="rId177" Type="http://schemas.openxmlformats.org/officeDocument/2006/relationships/hyperlink" Target="http://www.amazon.com/gp/product/B0178D8ZRG/?tag=titb-20" TargetMode="External"/><Relationship Id="rId1910" Type="http://schemas.openxmlformats.org/officeDocument/2006/relationships/hyperlink" Target="https://www.amazon.com/Nice-Guys-Russell-Crowe/dp/B01FV2C3OW/ref=sr_1_1?s=instant-video&amp;ie=UTF8&amp;qid=1481218924&amp;sr=1-1&amp;keywords=The+Nice+Guys" TargetMode="External"/><Relationship Id="rId1911" Type="http://schemas.openxmlformats.org/officeDocument/2006/relationships/hyperlink" Target="http://www.amazon.com/gp/product/B00HV8T8S4/?tag=titb-20" TargetMode="External"/><Relationship Id="rId1912" Type="http://schemas.openxmlformats.org/officeDocument/2006/relationships/hyperlink" Target="https://www.amazon.com/Passengers-Jennifer-Lawrence/dp/B01N2TC6OJ/ref=sr_1_1?s=instant-video&amp;ie=UTF8&amp;qid=1483640844&amp;sr=1-1&amp;keywords=Passengers" TargetMode="External"/><Relationship Id="rId1913" Type="http://schemas.openxmlformats.org/officeDocument/2006/relationships/hyperlink" Target="https://www.amazon.co.uk/Circle-Mark-Stalker/dp/B073R2Q5DC/ref=sr_1_1?s=instant-video&amp;ie=UTF8&amp;qid=1546980553&amp;sr=1-1&amp;keywords=The+Circle" TargetMode="External"/><Relationship Id="rId1914" Type="http://schemas.openxmlformats.org/officeDocument/2006/relationships/hyperlink" Target="http://www.amazon.com/gp/product/B0088RQ4X4/?tag=titb-20" TargetMode="External"/><Relationship Id="rId1915" Type="http://schemas.openxmlformats.org/officeDocument/2006/relationships/hyperlink" Target="http://www.amazon.com/gp/product/B016887ZU0/?tag=titb-20" TargetMode="External"/><Relationship Id="rId1916" Type="http://schemas.openxmlformats.org/officeDocument/2006/relationships/hyperlink" Target="https://www.the-numbers.com/movie/Death-Wish-(2018)" TargetMode="External"/><Relationship Id="rId1917" Type="http://schemas.openxmlformats.org/officeDocument/2006/relationships/hyperlink" Target="https://www.the-numbers.com/market/genre/Action" TargetMode="External"/><Relationship Id="rId1918" Type="http://schemas.openxmlformats.org/officeDocument/2006/relationships/hyperlink" Target="https://www.the-numbers.com/market/genre/Action" TargetMode="External"/><Relationship Id="rId1919" Type="http://schemas.openxmlformats.org/officeDocument/2006/relationships/hyperlink" Target="https://www.amazon.com/Death-Wish-Bruce-Willis/dp/B07B3JFQH4/ref=sr_1_2?s=instant-video&amp;ie=UTF8&amp;qid=1546970396&amp;sr=1-2&amp;keywords=Death+Wish" TargetMode="External"/><Relationship Id="rId1900" Type="http://schemas.openxmlformats.org/officeDocument/2006/relationships/hyperlink" Target="http://www.the-numbers.com/market/genre/Drama" TargetMode="External"/><Relationship Id="rId1901" Type="http://schemas.openxmlformats.org/officeDocument/2006/relationships/hyperlink" Target="http://www.the-numbers.com/market/genre/Drama" TargetMode="External"/><Relationship Id="rId1902" Type="http://schemas.openxmlformats.org/officeDocument/2006/relationships/hyperlink" Target="https://www.amazon.com/Cafe-Society-Jesse-Eisenberg/dp/B01IARP6L2/ref=sr_1_1?s=instant-video&amp;ie=UTF8&amp;qid=1481218271&amp;sr=1-1&amp;keywords=Caf%C3%A9+Society" TargetMode="External"/><Relationship Id="rId1903" Type="http://schemas.openxmlformats.org/officeDocument/2006/relationships/hyperlink" Target="http://www.the-numbers.com/market/genre/Adventure" TargetMode="External"/><Relationship Id="rId1904" Type="http://schemas.openxmlformats.org/officeDocument/2006/relationships/hyperlink" Target="http://www.the-numbers.com/market/genre/Adventure" TargetMode="External"/><Relationship Id="rId1905" Type="http://schemas.openxmlformats.org/officeDocument/2006/relationships/hyperlink" Target="https://www.amazon.com/Kubo-Two-Strings-Charlize-Theron/dp/B01K5BVK6Q/ref=sr_1_1?s=instant-video&amp;ie=UTF8&amp;qid=1481219015&amp;sr=1-1&amp;keywords=Kubo+and+the+Two+Strings" TargetMode="External"/><Relationship Id="rId1906" Type="http://schemas.openxmlformats.org/officeDocument/2006/relationships/hyperlink" Target="https://www.amazon.com/Triple-9-Casey-Affleck/dp/B01FERY1BM/ref=sr_1_1?s=instant-video&amp;ie=UTF8&amp;qid=1481218322&amp;sr=1-1&amp;keywords=Triple+9" TargetMode="External"/><Relationship Id="rId1907" Type="http://schemas.openxmlformats.org/officeDocument/2006/relationships/hyperlink" Target="http://www.amazon.com/gp/product/B005ZB8ZHY/?tag=titb-20" TargetMode="External"/><Relationship Id="rId1908" Type="http://schemas.openxmlformats.org/officeDocument/2006/relationships/hyperlink" Target="http://www.the-numbers.com/market/genre/Horror" TargetMode="External"/><Relationship Id="rId1909" Type="http://schemas.openxmlformats.org/officeDocument/2006/relationships/hyperlink" Target="http://www.the-numbers.com/market/genre/Horror" TargetMode="External"/><Relationship Id="rId198" Type="http://schemas.openxmlformats.org/officeDocument/2006/relationships/hyperlink" Target="https://www.the-numbers.com/market/genre/Drama" TargetMode="External"/><Relationship Id="rId197" Type="http://schemas.openxmlformats.org/officeDocument/2006/relationships/hyperlink" Target="https://www.the-numbers.com/movie/gi-saeng-chung-(South-Korea)-(2019)" TargetMode="External"/><Relationship Id="rId196" Type="http://schemas.openxmlformats.org/officeDocument/2006/relationships/hyperlink" Target="https://www.amazon.co.uk/Us-Lupita-Nyongo/dp/B07PSK5FSZ/ref=sr_1_1?keywords=Us&amp;qid=1557072508&amp;s=instant-video&amp;sr=1-1" TargetMode="External"/><Relationship Id="rId195" Type="http://schemas.openxmlformats.org/officeDocument/2006/relationships/hyperlink" Target="https://www.boxofficemojo.com/movies/?id=untitledjordanpeele.htm" TargetMode="External"/><Relationship Id="rId199" Type="http://schemas.openxmlformats.org/officeDocument/2006/relationships/hyperlink" Target="https://www.the-numbers.com/market/genre/Drama" TargetMode="External"/><Relationship Id="rId150" Type="http://schemas.openxmlformats.org/officeDocument/2006/relationships/hyperlink" Target="https://www.the-numbers.com/market/genre/Horror" TargetMode="External"/><Relationship Id="rId149" Type="http://schemas.openxmlformats.org/officeDocument/2006/relationships/hyperlink" Target="https://www.the-numbers.com/movie/Curse-of-La-Llorona-The-(2019)" TargetMode="External"/><Relationship Id="rId148" Type="http://schemas.openxmlformats.org/officeDocument/2006/relationships/hyperlink" Target="http://www.amazon.com/gp/product/B009CPES4I/?tag=titb-20" TargetMode="External"/><Relationship Id="rId1090" Type="http://schemas.openxmlformats.org/officeDocument/2006/relationships/hyperlink" Target="http://www.amazon.com/gp/product/B017WRCU92/?tag=titb-20" TargetMode="External"/><Relationship Id="rId1091" Type="http://schemas.openxmlformats.org/officeDocument/2006/relationships/hyperlink" Target="http://www.amazon.com/gp/product/B005ZMUWWY/?tag=titb-20" TargetMode="External"/><Relationship Id="rId1092" Type="http://schemas.openxmlformats.org/officeDocument/2006/relationships/hyperlink" Target="https://www.amazon.com/Creed-II-Michael-B-Jordan/dp/B07KQ23PG1/ref=sr_1_1?s=instant-video&amp;ie=UTF8&amp;qid=1546970376&amp;sr=1-1&amp;keywords=Creed+II" TargetMode="External"/><Relationship Id="rId1093" Type="http://schemas.openxmlformats.org/officeDocument/2006/relationships/hyperlink" Target="http://www.the-numbers.com/market/genre/Adventure" TargetMode="External"/><Relationship Id="rId1094" Type="http://schemas.openxmlformats.org/officeDocument/2006/relationships/hyperlink" Target="http://www.the-numbers.com/market/genre/Adventure" TargetMode="External"/><Relationship Id="rId143" Type="http://schemas.openxmlformats.org/officeDocument/2006/relationships/hyperlink" Target="http://www.amazon.com/gp/product/B0035KMSQQ/?tag=titb-20" TargetMode="External"/><Relationship Id="rId1095" Type="http://schemas.openxmlformats.org/officeDocument/2006/relationships/hyperlink" Target="https://www.amazon.com/5th-Wave-Chlo%C3%AB-Grace-Moretz/dp/B01AMUTB8Y/ref=sr_1_1?s=instant-video&amp;ie=UTF8&amp;qid=1481218898&amp;sr=1-1&amp;keywords=The+5th+Wave" TargetMode="External"/><Relationship Id="rId142" Type="http://schemas.openxmlformats.org/officeDocument/2006/relationships/hyperlink" Target="http://www.amazon.com/gp/product/B00VGRCBOY/?tag=titb-20" TargetMode="External"/><Relationship Id="rId1096" Type="http://schemas.openxmlformats.org/officeDocument/2006/relationships/hyperlink" Target="http://www.amazon.com/gp/product/B00E8B1358/?tag=titb-20" TargetMode="External"/><Relationship Id="rId141" Type="http://schemas.openxmlformats.org/officeDocument/2006/relationships/hyperlink" Target="https://www.amazon.com/Bohemian-Rhapsody-Rami-Malek/dp/B07K2LGD2B/ref=sr_1_1?s=instant-video&amp;ie=UTF8&amp;qid=1546970119&amp;sr=1-1&amp;keywords=Bohemian+Rhapsody" TargetMode="External"/><Relationship Id="rId1097" Type="http://schemas.openxmlformats.org/officeDocument/2006/relationships/hyperlink" Target="http://www.amazon.com/gp/product/B001XUW0TU/?tag=titb-20" TargetMode="External"/><Relationship Id="rId140" Type="http://schemas.openxmlformats.org/officeDocument/2006/relationships/hyperlink" Target="http://www.amazon.com/gp/product/B00K7WZVXC/?tag=titb-20" TargetMode="External"/><Relationship Id="rId1098" Type="http://schemas.openxmlformats.org/officeDocument/2006/relationships/hyperlink" Target="http://www.amazon.com/gp/product/B003ZJ23XU/?tag=titb-20" TargetMode="External"/><Relationship Id="rId147" Type="http://schemas.openxmlformats.org/officeDocument/2006/relationships/hyperlink" Target="http://www.amazon.com/gp/product/B004G68EFC/?tag=titb-20" TargetMode="External"/><Relationship Id="rId1099" Type="http://schemas.openxmlformats.org/officeDocument/2006/relationships/hyperlink" Target="https://www.the-numbers.com/movie/Pokemon-Detective-Pikachu-(2019)" TargetMode="External"/><Relationship Id="rId146" Type="http://schemas.openxmlformats.org/officeDocument/2006/relationships/hyperlink" Target="http://www.amazon.co.uk/Saw-IV-Extreme-Tobin-Bell-y/dp/B00ESZQN04/ref=sr_1_1?s=instant-video&amp;ie=UTF8&amp;qid=1457386469&amp;sr=1-1&amp;keywords=Saw+IV" TargetMode="External"/><Relationship Id="rId145" Type="http://schemas.openxmlformats.org/officeDocument/2006/relationships/hyperlink" Target="https://www.imdb.com/search/title?genres=sci-fi&amp;explore=title_type,genres&amp;ref_=tt_ov_inf" TargetMode="External"/><Relationship Id="rId144" Type="http://schemas.openxmlformats.org/officeDocument/2006/relationships/hyperlink" Target="https://www.boxofficemojo.com/movies/?id=thewanderingearth.htm" TargetMode="External"/><Relationship Id="rId139" Type="http://schemas.openxmlformats.org/officeDocument/2006/relationships/hyperlink" Target="https://www.amazon.com/Dont-Breathe-Jane-Levy/dp/B01KZSCT14/ref=sr_1_1?s=instant-video&amp;ie=UTF8&amp;qid=1481219295&amp;sr=1-1&amp;keywords=Don%E2%80%99t+Breathe" TargetMode="External"/><Relationship Id="rId138" Type="http://schemas.openxmlformats.org/officeDocument/2006/relationships/hyperlink" Target="http://www.the-numbers.com/market/genre/Drama" TargetMode="External"/><Relationship Id="rId137" Type="http://schemas.openxmlformats.org/officeDocument/2006/relationships/hyperlink" Target="http://www.the-numbers.com/market/genre/Drama" TargetMode="External"/><Relationship Id="rId1080" Type="http://schemas.openxmlformats.org/officeDocument/2006/relationships/hyperlink" Target="http://www.amazon.com/gp/product/B007ELN8Y8/?tag=titb-20" TargetMode="External"/><Relationship Id="rId1081" Type="http://schemas.openxmlformats.org/officeDocument/2006/relationships/hyperlink" Target="http://www.amazon.com/gp/product/B00LGIO8X0/?tag=titb-20" TargetMode="External"/><Relationship Id="rId1082" Type="http://schemas.openxmlformats.org/officeDocument/2006/relationships/hyperlink" Target="http://www.amazon.com/gp/product/B00W3DOZVC/?tag=titb-20" TargetMode="External"/><Relationship Id="rId1083" Type="http://schemas.openxmlformats.org/officeDocument/2006/relationships/hyperlink" Target="http://www.amazon.com/gp/product/B00L4YU34O/?tag=titb-20" TargetMode="External"/><Relationship Id="rId132" Type="http://schemas.openxmlformats.org/officeDocument/2006/relationships/hyperlink" Target="https://www.amazon.com/Nun-Demi%C3%A1n-Bichir/dp/B07KMJQ3ZH/ref=sr_1_1?s=instant-video&amp;ie=UTF8&amp;qid=1546973878&amp;sr=1-1&amp;keywords=The+Nun" TargetMode="External"/><Relationship Id="rId1084" Type="http://schemas.openxmlformats.org/officeDocument/2006/relationships/hyperlink" Target="http://www.amazon.com/gp/product/B009D5VNLS/?tag=titb-20" TargetMode="External"/><Relationship Id="rId131" Type="http://schemas.openxmlformats.org/officeDocument/2006/relationships/hyperlink" Target="https://www.amazon.com/Insidious-Last-Key-Lin-Shaye/dp/B0786WX8DZ/ref=sr_1_2?s=instant-video&amp;ie=UTF8&amp;qid=1546975066&amp;sr=1-2&amp;keywords=Insidious%3A+The+Last+Key" TargetMode="External"/><Relationship Id="rId1085" Type="http://schemas.openxmlformats.org/officeDocument/2006/relationships/hyperlink" Target="https://www.the-numbers.com/movie/Tomb-Raider-(2018)" TargetMode="External"/><Relationship Id="rId130" Type="http://schemas.openxmlformats.org/officeDocument/2006/relationships/hyperlink" Target="https://www.the-numbers.com/market/genre/Horror" TargetMode="External"/><Relationship Id="rId1086" Type="http://schemas.openxmlformats.org/officeDocument/2006/relationships/hyperlink" Target="https://www.the-numbers.com/market/genre/Action" TargetMode="External"/><Relationship Id="rId1087" Type="http://schemas.openxmlformats.org/officeDocument/2006/relationships/hyperlink" Target="https://www.the-numbers.com/market/genre/Action" TargetMode="External"/><Relationship Id="rId136" Type="http://schemas.openxmlformats.org/officeDocument/2006/relationships/hyperlink" Target="http://www.amazon.com/gp/product/B011802KGM/?tag=titb-20" TargetMode="External"/><Relationship Id="rId1088" Type="http://schemas.openxmlformats.org/officeDocument/2006/relationships/hyperlink" Target="https://www.amazon.com/Tomb-Raider-Nick-Frost/dp/B07B7HNWZZ/ref=sr_1_2?s=instant-video&amp;ie=UTF8&amp;qid=1546970756&amp;sr=1-2&amp;keywords=Tomb+Raider" TargetMode="External"/><Relationship Id="rId135" Type="http://schemas.openxmlformats.org/officeDocument/2006/relationships/hyperlink" Target="http://www.amazon.com/gp/product/B00R7FRTWI/?tag=titb-20" TargetMode="External"/><Relationship Id="rId1089" Type="http://schemas.openxmlformats.org/officeDocument/2006/relationships/hyperlink" Target="http://www.amazon.com/gp/product/B00JB3MVCW/?tag=titb-20" TargetMode="External"/><Relationship Id="rId134" Type="http://schemas.openxmlformats.org/officeDocument/2006/relationships/hyperlink" Target="https://www.amazon.co.uk/Sleight-Jacob-Latimore/dp/B0752Z6TRG/ref=sr_1_1?s=instant-video&amp;ie=UTF8&amp;qid=1546981236&amp;sr=1-1&amp;keywords=Sleight" TargetMode="External"/><Relationship Id="rId133" Type="http://schemas.openxmlformats.org/officeDocument/2006/relationships/hyperlink" Target="http://www.amazon.com/gp/product/B00G32TD98/?tag=titb-20" TargetMode="External"/><Relationship Id="rId172" Type="http://schemas.openxmlformats.org/officeDocument/2006/relationships/hyperlink" Target="https://www.amazon.com/Can-Only-Imagine-Michael-Finley/dp/B07D6W2PWT/ref=sr_1_2?s=instant-video&amp;ie=UTF8&amp;qid=1546975039&amp;sr=1-2&amp;keywords=I+Can+Only+Imagine" TargetMode="External"/><Relationship Id="rId171" Type="http://schemas.openxmlformats.org/officeDocument/2006/relationships/hyperlink" Target="https://www.the-numbers.com/market/genre/Drama" TargetMode="External"/><Relationship Id="rId170" Type="http://schemas.openxmlformats.org/officeDocument/2006/relationships/hyperlink" Target="https://www.the-numbers.com/market/genre/Drama" TargetMode="External"/><Relationship Id="rId165" Type="http://schemas.openxmlformats.org/officeDocument/2006/relationships/hyperlink" Target="http://www.amazon.com/gp/product/B00O8NST8U/?tag=titb-20" TargetMode="External"/><Relationship Id="rId164" Type="http://schemas.openxmlformats.org/officeDocument/2006/relationships/hyperlink" Target="https://www.amazon.co.uk/Glass-James-McAvoy/dp/B07MG7Z6ZS/ref=sr_1_1?crid=34RG5I1U602P9&amp;keywords=glass+2019&amp;qid=1557072469&amp;s=instant-video&amp;sprefix=Glass%2Cinstant-video%2C147&amp;sr=1-1" TargetMode="External"/><Relationship Id="rId163" Type="http://schemas.openxmlformats.org/officeDocument/2006/relationships/hyperlink" Target="https://www.boxofficemojo.com/movies/?id=universalevent2019.htm" TargetMode="External"/><Relationship Id="rId162" Type="http://schemas.openxmlformats.org/officeDocument/2006/relationships/hyperlink" Target="http://www.amazon.com/gp/product/B00FVZJUS2/?tag=titb-20" TargetMode="External"/><Relationship Id="rId169" Type="http://schemas.openxmlformats.org/officeDocument/2006/relationships/hyperlink" Target="https://www.the-numbers.com/movie/I-Can-Only-Imagine" TargetMode="External"/><Relationship Id="rId168" Type="http://schemas.openxmlformats.org/officeDocument/2006/relationships/hyperlink" Target="https://www.amazon.co.uk/Dragon-Ball-Super-Movie-Broly/dp/B07NL9LZPB/ref=sr_1_1?crid=252G9N9WO449K&amp;keywords=dragon+ball+super+broly&amp;qid=1557072717&amp;s=instant-video&amp;sprefix=Dragon+Ball+Super%3A+Broly%2Cinstant-video%2C165&amp;sr=1-1-catcorr" TargetMode="External"/><Relationship Id="rId167" Type="http://schemas.openxmlformats.org/officeDocument/2006/relationships/hyperlink" Target="https://www.boxofficemojo.com/movies/?id=dragonballzbroly.htm" TargetMode="External"/><Relationship Id="rId166" Type="http://schemas.openxmlformats.org/officeDocument/2006/relationships/hyperlink" Target="http://www.amazon.com/gp/product/B001J6W29Q/?tag=titb-20" TargetMode="External"/><Relationship Id="rId161" Type="http://schemas.openxmlformats.org/officeDocument/2006/relationships/hyperlink" Target="http://www.amazon.com/gp/product/B00USRETPM/?tag=titb-20" TargetMode="External"/><Relationship Id="rId160" Type="http://schemas.openxmlformats.org/officeDocument/2006/relationships/hyperlink" Target="https://www.amazon.co.uk/Despicable-Me-3-Kristen-Wiig/dp/B073DFVGKK/ref=sr_1_1?s=instant-video&amp;ie=UTF8&amp;qid=1546980885&amp;sr=1-1&amp;keywords=Despicable+Me+3" TargetMode="External"/><Relationship Id="rId159" Type="http://schemas.openxmlformats.org/officeDocument/2006/relationships/hyperlink" Target="http://www.amazon.com/gp/product/B002RVCCUQ/?tag=titb-20" TargetMode="External"/><Relationship Id="rId154" Type="http://schemas.openxmlformats.org/officeDocument/2006/relationships/hyperlink" Target="http://www.the-numbers.com/market/genre/Drama" TargetMode="External"/><Relationship Id="rId153" Type="http://schemas.openxmlformats.org/officeDocument/2006/relationships/hyperlink" Target="http://www.the-numbers.com/market/genre/Drama" TargetMode="External"/><Relationship Id="rId152" Type="http://schemas.openxmlformats.org/officeDocument/2006/relationships/hyperlink" Target="https://www.amazon.co.uk/Curse-Llorona-Linda-Cardellini/dp/B07RD3HCP8/ref=sr_1_1?keywords=The+Curse+of+La+Llorona&amp;qid=1577974362&amp;s=instant-video&amp;sr=1-1" TargetMode="External"/><Relationship Id="rId151" Type="http://schemas.openxmlformats.org/officeDocument/2006/relationships/hyperlink" Target="https://www.the-numbers.com/market/genre/Horror" TargetMode="External"/><Relationship Id="rId158" Type="http://schemas.openxmlformats.org/officeDocument/2006/relationships/hyperlink" Target="https://www.amazon.com/Witch-Anya-Taylor-Joy/dp/B01BT3SDQO/ref=sr_1_1?s=instant-video&amp;ie=UTF8&amp;qid=1481218695&amp;sr=1-1&amp;keywords=The+Witch" TargetMode="External"/><Relationship Id="rId157" Type="http://schemas.openxmlformats.org/officeDocument/2006/relationships/hyperlink" Target="http://www.the-numbers.com/market/genre/Thriller-or-Suspense" TargetMode="External"/><Relationship Id="rId156" Type="http://schemas.openxmlformats.org/officeDocument/2006/relationships/hyperlink" Target="http://www.the-numbers.com/market/genre/Thriller-or-Suspense" TargetMode="External"/><Relationship Id="rId155" Type="http://schemas.openxmlformats.org/officeDocument/2006/relationships/hyperlink" Target="https://www.amazon.com/Deadpool-Ryan-Reynolds/dp/B01BHDEDW4/ref=sr_1_1?s=instant-video&amp;ie=UTF8&amp;qid=1481219537&amp;sr=1-1&amp;keywords=Deadpool" TargetMode="External"/><Relationship Id="rId1972" Type="http://schemas.openxmlformats.org/officeDocument/2006/relationships/hyperlink" Target="https://www.the-numbers.com/market/genre/Adventure" TargetMode="External"/><Relationship Id="rId1973" Type="http://schemas.openxmlformats.org/officeDocument/2006/relationships/hyperlink" Target="https://www.the-numbers.com/market/genre/Adventure" TargetMode="External"/><Relationship Id="rId1974" Type="http://schemas.openxmlformats.org/officeDocument/2006/relationships/hyperlink" Target="https://www.amazon.com/Wrinkle-Time-Oprah-Winfrey/dp/B07B3PW72Q/ref=sr_1_2?s=instant-video&amp;ie=UTF8&amp;qid=1546964078&amp;sr=1-2&amp;keywords=A+Wrinkle+in+Time" TargetMode="External"/><Relationship Id="rId1975" Type="http://schemas.openxmlformats.org/officeDocument/2006/relationships/hyperlink" Target="http://www.amazon.com/gp/product/B009EEJKV8/?tag=titb-20" TargetMode="External"/><Relationship Id="rId1976" Type="http://schemas.openxmlformats.org/officeDocument/2006/relationships/hyperlink" Target="https://www.the-numbers.com/movie/Midway-(2019)" TargetMode="External"/><Relationship Id="rId1977" Type="http://schemas.openxmlformats.org/officeDocument/2006/relationships/hyperlink" Target="https://www.the-numbers.com/market/genre/Action" TargetMode="External"/><Relationship Id="rId1978" Type="http://schemas.openxmlformats.org/officeDocument/2006/relationships/hyperlink" Target="https://www.the-numbers.com/market/genre/Action" TargetMode="External"/><Relationship Id="rId1979" Type="http://schemas.openxmlformats.org/officeDocument/2006/relationships/hyperlink" Target="https://www.amazon.co.uk/Midway-Ed-Skrein/dp/B0813RB4BB/ref=sr_1_2?crid=2JA9E6RVO9D8Y&amp;keywords=midway+2019&amp;qid=1577973725&amp;s=instant-video&amp;sprefix=Midway%2Cinstant-video%2C150&amp;sr=1-2" TargetMode="External"/><Relationship Id="rId1970" Type="http://schemas.openxmlformats.org/officeDocument/2006/relationships/hyperlink" Target="http://www.amazon.com/gp/product/B00QRPEZ3K/?tag=titb-20" TargetMode="External"/><Relationship Id="rId1971" Type="http://schemas.openxmlformats.org/officeDocument/2006/relationships/hyperlink" Target="https://www.the-numbers.com/movie/Wrinkle-in-Time-A-(2018)" TargetMode="External"/><Relationship Id="rId1961" Type="http://schemas.openxmlformats.org/officeDocument/2006/relationships/hyperlink" Target="https://www.the-numbers.com/market/genre/Adventure" TargetMode="External"/><Relationship Id="rId1962" Type="http://schemas.openxmlformats.org/officeDocument/2006/relationships/hyperlink" Target="https://www.amazon.com/Early-Man-Eddie-Redmayne/dp/B07B36DZ7C/ref=sr_1_2?s=instant-video&amp;ie=UTF8&amp;qid=1546970472&amp;sr=1-2&amp;keywords=Early+Man" TargetMode="External"/><Relationship Id="rId1963" Type="http://schemas.openxmlformats.org/officeDocument/2006/relationships/hyperlink" Target="http://www.the-numbers.com/market/genre/Drama" TargetMode="External"/><Relationship Id="rId1964" Type="http://schemas.openxmlformats.org/officeDocument/2006/relationships/hyperlink" Target="http://www.the-numbers.com/market/genre/Drama" TargetMode="External"/><Relationship Id="rId1965" Type="http://schemas.openxmlformats.org/officeDocument/2006/relationships/hyperlink" Target="https://www.amazon.com/Gods-Egypt-Nikolaj-Coster-Waldau/dp/B01BZHA6WI/ref=sr_1_1?s=instant-video&amp;ie=UTF8&amp;qid=1481218857&amp;sr=1-1&amp;keywords=Gods+of+Egypt" TargetMode="External"/><Relationship Id="rId1966" Type="http://schemas.openxmlformats.org/officeDocument/2006/relationships/hyperlink" Target="https://www.amazon.co.uk/CHiPs-Law-Disorder-Dax-Shepard/dp/B06XTTD233/ref=sr_1_1?s=instant-video&amp;ie=UTF8&amp;qid=1546978236&amp;sr=1-1&amp;keywords=CHiPs" TargetMode="External"/><Relationship Id="rId1967" Type="http://schemas.openxmlformats.org/officeDocument/2006/relationships/hyperlink" Target="https://www.the-numbers.com/movie/Darkest-Minds-The-(2018)" TargetMode="External"/><Relationship Id="rId1968" Type="http://schemas.openxmlformats.org/officeDocument/2006/relationships/hyperlink" Target="https://www.amazon.com/Darkest-Minds-Amandla-Stenberg/dp/B07G2T5SHR/ref=sr_1_1?s=instant-video&amp;ie=UTF8&amp;qid=1546974961&amp;sr=1-1&amp;keywords=The+Darkest+Minds" TargetMode="External"/><Relationship Id="rId1969" Type="http://schemas.openxmlformats.org/officeDocument/2006/relationships/hyperlink" Target="http://www.amazon.com/gp/product/B003413LI0/?tag=titb-20" TargetMode="External"/><Relationship Id="rId1960" Type="http://schemas.openxmlformats.org/officeDocument/2006/relationships/hyperlink" Target="https://www.the-numbers.com/market/genre/Adventure" TargetMode="External"/><Relationship Id="rId1510" Type="http://schemas.openxmlformats.org/officeDocument/2006/relationships/hyperlink" Target="http://www.amazon.com/gp/product/B004GWZPOE/?tag=titb-20" TargetMode="External"/><Relationship Id="rId1994" Type="http://schemas.openxmlformats.org/officeDocument/2006/relationships/hyperlink" Target="https://www.amazon.co.uk/Anna-Sasha-Luss/dp/B07TLZ5G6T/ref=sr_1_1?keywords=Anna&amp;qid=1577973080&amp;s=instant-video&amp;sr=1-1" TargetMode="External"/><Relationship Id="rId1511" Type="http://schemas.openxmlformats.org/officeDocument/2006/relationships/hyperlink" Target="http://www.amazon.com/gp/product/B001IAME78/?tag=titb-20" TargetMode="External"/><Relationship Id="rId1995" Type="http://schemas.openxmlformats.org/officeDocument/2006/relationships/hyperlink" Target="http://www.the-numbers.com/market/genre/Comedy" TargetMode="External"/><Relationship Id="rId1512" Type="http://schemas.openxmlformats.org/officeDocument/2006/relationships/hyperlink" Target="https://www.the-numbers.com/movie/12-Strong" TargetMode="External"/><Relationship Id="rId1996" Type="http://schemas.openxmlformats.org/officeDocument/2006/relationships/hyperlink" Target="http://www.the-numbers.com/market/genre/Comedy" TargetMode="External"/><Relationship Id="rId1513" Type="http://schemas.openxmlformats.org/officeDocument/2006/relationships/hyperlink" Target="https://www.the-numbers.com/market/genre/Drama" TargetMode="External"/><Relationship Id="rId1997" Type="http://schemas.openxmlformats.org/officeDocument/2006/relationships/hyperlink" Target="https://www.amazon.com/Deepwater-Horizon-Mark-Wahlberg/dp/B01LXO0XSB/ref=sr_1_1?s=instant-video&amp;ie=UTF8&amp;qid=1481219115&amp;sr=1-1&amp;keywords=Deepwater+Horizon" TargetMode="External"/><Relationship Id="rId1514" Type="http://schemas.openxmlformats.org/officeDocument/2006/relationships/hyperlink" Target="https://www.the-numbers.com/market/genre/Drama" TargetMode="External"/><Relationship Id="rId1998" Type="http://schemas.openxmlformats.org/officeDocument/2006/relationships/hyperlink" Target="http://www.amazon.com/gp/product/B006PZBRCY/?tag=titb-20" TargetMode="External"/><Relationship Id="rId1515" Type="http://schemas.openxmlformats.org/officeDocument/2006/relationships/hyperlink" Target="https://www.amazon.com/12-Strong-Michael-Shannon/dp/B0791T5DTV/ref=sr_1_2?s=instant-video&amp;ie=UTF8&amp;qid=1546964021&amp;sr=1-2&amp;keywords=12+Strong" TargetMode="External"/><Relationship Id="rId1999" Type="http://schemas.openxmlformats.org/officeDocument/2006/relationships/hyperlink" Target="http://www.amazon.com/gp/product/B001RMYGXM/?tag=titb-20" TargetMode="External"/><Relationship Id="rId1516" Type="http://schemas.openxmlformats.org/officeDocument/2006/relationships/hyperlink" Target="http://www.amazon.com/gp/product/B00O96JHQE/?tag=titb-20" TargetMode="External"/><Relationship Id="rId1517" Type="http://schemas.openxmlformats.org/officeDocument/2006/relationships/hyperlink" Target="http://www.amazon.com/gp/product/B00QWUJMV0/?tag=titb-20" TargetMode="External"/><Relationship Id="rId1518" Type="http://schemas.openxmlformats.org/officeDocument/2006/relationships/hyperlink" Target="http://www.amazon.co.uk/Bee-Movie-Jerry-Seinfeld/dp/B00FZUFLD6/ref=sr_1_1?s=instant-video&amp;ie=UTF8&amp;qid=1457385654&amp;sr=1-1&amp;keywords=bee+movie" TargetMode="External"/><Relationship Id="rId1519" Type="http://schemas.openxmlformats.org/officeDocument/2006/relationships/hyperlink" Target="http://www.amazon.com/gp/product/B006IMY5ZU/?tag=titb-20" TargetMode="External"/><Relationship Id="rId1990" Type="http://schemas.openxmlformats.org/officeDocument/2006/relationships/hyperlink" Target="http://www.amazon.com/gp/product/B003SJ6W4I/?tag=titb-20" TargetMode="External"/><Relationship Id="rId1991" Type="http://schemas.openxmlformats.org/officeDocument/2006/relationships/hyperlink" Target="https://www.the-numbers.com/movie/Anna-(France)-(2019)" TargetMode="External"/><Relationship Id="rId1992" Type="http://schemas.openxmlformats.org/officeDocument/2006/relationships/hyperlink" Target="https://www.the-numbers.com/market/genre/Action" TargetMode="External"/><Relationship Id="rId1993" Type="http://schemas.openxmlformats.org/officeDocument/2006/relationships/hyperlink" Target="https://www.the-numbers.com/market/genre/Action" TargetMode="External"/><Relationship Id="rId1983" Type="http://schemas.openxmlformats.org/officeDocument/2006/relationships/hyperlink" Target="http://www.amazon.com/gp/product/B007P3S1AQ/?tag=titb-20" TargetMode="External"/><Relationship Id="rId1500" Type="http://schemas.openxmlformats.org/officeDocument/2006/relationships/hyperlink" Target="http://www.amazon.com/gp/product/B00OM69HZW/?tag=titb-20" TargetMode="External"/><Relationship Id="rId1984" Type="http://schemas.openxmlformats.org/officeDocument/2006/relationships/hyperlink" Target="http://www.amazon.com/gp/product/B00BMT9SQA/?tag=titb-20" TargetMode="External"/><Relationship Id="rId1501" Type="http://schemas.openxmlformats.org/officeDocument/2006/relationships/hyperlink" Target="http://www.amazon.com/gp/product/B00P596I8Y/?tag=titb-20" TargetMode="External"/><Relationship Id="rId1985" Type="http://schemas.openxmlformats.org/officeDocument/2006/relationships/hyperlink" Target="http://www.amazon.com/gp/product/B00T9DLXYQ/?tag=titb-20" TargetMode="External"/><Relationship Id="rId1502" Type="http://schemas.openxmlformats.org/officeDocument/2006/relationships/hyperlink" Target="http://www.amazon.com/gp/product/B001OFJPIS/?tag=titb-20" TargetMode="External"/><Relationship Id="rId1986" Type="http://schemas.openxmlformats.org/officeDocument/2006/relationships/hyperlink" Target="https://www.amazon.com/Allied-Brad-Pitt/dp/B01N8STV3U/ref=sr_1_1?s=instant-video&amp;ie=UTF8&amp;qid=1483640913&amp;sr=1-1&amp;keywords=allied" TargetMode="External"/><Relationship Id="rId1503" Type="http://schemas.openxmlformats.org/officeDocument/2006/relationships/hyperlink" Target="http://www.amazon.com/gp/product/B001D7TW8U/?tag=titb-20" TargetMode="External"/><Relationship Id="rId1987" Type="http://schemas.openxmlformats.org/officeDocument/2006/relationships/hyperlink" Target="http://www.amazon.com/gp/product/B002BCTM4A/?tag=titb-20" TargetMode="External"/><Relationship Id="rId1504" Type="http://schemas.openxmlformats.org/officeDocument/2006/relationships/hyperlink" Target="http://www.amazon.com/gp/product/B002C4P7J6/?tag=titb-20" TargetMode="External"/><Relationship Id="rId1988" Type="http://schemas.openxmlformats.org/officeDocument/2006/relationships/hyperlink" Target="http://www.amazon.com/gp/product/B002N62FZC/?tag=titb-20" TargetMode="External"/><Relationship Id="rId1505" Type="http://schemas.openxmlformats.org/officeDocument/2006/relationships/hyperlink" Target="https://www.the-numbers.com/movie/Pacific-Rim-Uprising" TargetMode="External"/><Relationship Id="rId1989" Type="http://schemas.openxmlformats.org/officeDocument/2006/relationships/hyperlink" Target="http://www.amazon.com/gp/product/B001QV6KE2/?tag=titb-20" TargetMode="External"/><Relationship Id="rId1506" Type="http://schemas.openxmlformats.org/officeDocument/2006/relationships/hyperlink" Target="https://www.the-numbers.com/market/genre/Action" TargetMode="External"/><Relationship Id="rId1507" Type="http://schemas.openxmlformats.org/officeDocument/2006/relationships/hyperlink" Target="https://www.the-numbers.com/market/genre/Action" TargetMode="External"/><Relationship Id="rId1508" Type="http://schemas.openxmlformats.org/officeDocument/2006/relationships/hyperlink" Target="https://www.amazon.com/Pacific-Rim-Uprising-John-Boyega/dp/B07BKRHVYK/ref=sr_1_2?s=instant-video&amp;ie=UTF8&amp;qid=1546975396&amp;sr=1-2&amp;keywords=Pacific+Rim%3A+Uprising" TargetMode="External"/><Relationship Id="rId1509" Type="http://schemas.openxmlformats.org/officeDocument/2006/relationships/hyperlink" Target="https://www.amazon.co.uk/Tyler-Perrys-Boo-Madea-Halloween/dp/B078RTJJ9J/ref=sr_1_fkmr0_1?s=instant-video&amp;ie=UTF8&amp;qid=1546978498&amp;sr=8-1-fkmr0&amp;keywords=tyler+perry%27s+book+2%21+a+madea+halloween" TargetMode="External"/><Relationship Id="rId1980" Type="http://schemas.openxmlformats.org/officeDocument/2006/relationships/hyperlink" Target="https://www.amazon.com/Nocturnal-Animals-Amy-Adams/dp/B01NAG5VL9/ref=sr_1_1?s=instant-video&amp;ie=UTF8&amp;qid=1483640892&amp;sr=1-1&amp;keywords=nocturnal+animals+movie" TargetMode="External"/><Relationship Id="rId1981" Type="http://schemas.openxmlformats.org/officeDocument/2006/relationships/hyperlink" Target="http://www.amazon.com/gp/product/B003MUQT0A/?tag=titb-20" TargetMode="External"/><Relationship Id="rId1982" Type="http://schemas.openxmlformats.org/officeDocument/2006/relationships/hyperlink" Target="https://www.amazon.co.uk/Loving-Vincent-Aidan-Turner/dp/B078TY5CR3/ref=sr_1_1?s=instant-video&amp;ie=UTF8&amp;qid=1546978897&amp;sr=1-1&amp;keywords=Loving+Vincent" TargetMode="External"/><Relationship Id="rId1930" Type="http://schemas.openxmlformats.org/officeDocument/2006/relationships/hyperlink" Target="https://www.boxofficemojo.com/movies/?id=gullyboy.htm" TargetMode="External"/><Relationship Id="rId1931" Type="http://schemas.openxmlformats.org/officeDocument/2006/relationships/hyperlink" Target="https://www.amazon.co.uk/Gully-Boy-Ranveer-Singh/dp/B07PLQ1WXG/ref=sr_1_1?keywords=Gully+Boy&amp;qid=1557074706&amp;s=instant-video&amp;sr=1-1" TargetMode="External"/><Relationship Id="rId1932" Type="http://schemas.openxmlformats.org/officeDocument/2006/relationships/hyperlink" Target="http://www.amazon.com/gp/product/B0032SQCQI/?tag=titb-20" TargetMode="External"/><Relationship Id="rId1933" Type="http://schemas.openxmlformats.org/officeDocument/2006/relationships/hyperlink" Target="http://www.the-numbers.com/market/genre/Drama" TargetMode="External"/><Relationship Id="rId1934" Type="http://schemas.openxmlformats.org/officeDocument/2006/relationships/hyperlink" Target="http://www.the-numbers.com/market/genre/Drama" TargetMode="External"/><Relationship Id="rId1935" Type="http://schemas.openxmlformats.org/officeDocument/2006/relationships/hyperlink" Target="https://www.amazon.com/Captain-Fantastic-Viggo-Mortensen/dp/B01I2D82K6/ref=sr_1_1?s=instant-video&amp;ie=UTF8&amp;qid=1481217946&amp;sr=1-1&amp;keywords=Captain+Fantastic" TargetMode="External"/><Relationship Id="rId1936" Type="http://schemas.openxmlformats.org/officeDocument/2006/relationships/hyperlink" Target="http://www.amazon.com/gp/product/B003IWRE3I/?tag=titb-20" TargetMode="External"/><Relationship Id="rId1937" Type="http://schemas.openxmlformats.org/officeDocument/2006/relationships/hyperlink" Target="https://www.the-numbers.com/movie/Disobedience-(2018)" TargetMode="External"/><Relationship Id="rId1938" Type="http://schemas.openxmlformats.org/officeDocument/2006/relationships/hyperlink" Target="https://www.the-numbers.com/market/genre/Drama" TargetMode="External"/><Relationship Id="rId1939" Type="http://schemas.openxmlformats.org/officeDocument/2006/relationships/hyperlink" Target="https://www.the-numbers.com/market/genre/Drama" TargetMode="External"/><Relationship Id="rId1920" Type="http://schemas.openxmlformats.org/officeDocument/2006/relationships/hyperlink" Target="http://www.amazon.com/gp/product/B016Q1LVIG/?tag=titb-20" TargetMode="External"/><Relationship Id="rId1921" Type="http://schemas.openxmlformats.org/officeDocument/2006/relationships/hyperlink" Target="http://www.amazon.com/gp/product/B0053YIDOS/?tag=titb-20" TargetMode="External"/><Relationship Id="rId1922" Type="http://schemas.openxmlformats.org/officeDocument/2006/relationships/hyperlink" Target="http://www.amazon.com/gp/product/B0055OKKBA/?tag=titb-2" TargetMode="External"/><Relationship Id="rId1923" Type="http://schemas.openxmlformats.org/officeDocument/2006/relationships/hyperlink" Target="https://www.amazon.co.uk/Paris-Can-Wait-Diane-Lane/dp/B0789458WV/ref=sr_1_1?s=instant-video&amp;ie=UTF8&amp;qid=1546981601&amp;sr=1-1&amp;keywords=Paris+Can+Wait" TargetMode="External"/><Relationship Id="rId1924" Type="http://schemas.openxmlformats.org/officeDocument/2006/relationships/hyperlink" Target="https://www.amazon.co.uk/All-Eyez-Me-Benny-Boom/dp/B0721Z3YBW/ref=sr_1_1?s=instant-video&amp;ie=UTF8&amp;qid=1546978525&amp;sr=1-1&amp;keywords=All+Eyez+on+Me" TargetMode="External"/><Relationship Id="rId1925" Type="http://schemas.openxmlformats.org/officeDocument/2006/relationships/hyperlink" Target="http://www.amazon.com/gp/product/B00IJ7QSAW/?tag=titb-20" TargetMode="External"/><Relationship Id="rId1926" Type="http://schemas.openxmlformats.org/officeDocument/2006/relationships/hyperlink" Target="https://www.the-numbers.com/movie/Boda-de-Valentina-La-(Mexico)" TargetMode="External"/><Relationship Id="rId1927" Type="http://schemas.openxmlformats.org/officeDocument/2006/relationships/hyperlink" Target="https://www.amazon.com/Boda-Valentina-Omar-Chaparro/dp/B07GDV2SSL/ref=sr_1_2?s=instant-video&amp;ie=UTF8&amp;qid=1546975138&amp;sr=1-2&amp;keywords=La+Boda+de+Valentina" TargetMode="External"/><Relationship Id="rId1928" Type="http://schemas.openxmlformats.org/officeDocument/2006/relationships/hyperlink" Target="https://www.amazon.com/Zoolander-No-Magnum-Ben-Stiller/dp/B01BLZI392/ref=sr_1_1?s=instant-video&amp;ie=UTF8&amp;qid=1481218830&amp;sr=1-1&amp;keywords=Zoolander+2" TargetMode="External"/><Relationship Id="rId1929" Type="http://schemas.openxmlformats.org/officeDocument/2006/relationships/hyperlink" Target="http://www.amazon.com/gp/product/B006P4O5JM/?tag=titb-20" TargetMode="External"/><Relationship Id="rId1950" Type="http://schemas.openxmlformats.org/officeDocument/2006/relationships/hyperlink" Target="http://www.the-numbers.com/market/genre/Thriller-or-Suspense" TargetMode="External"/><Relationship Id="rId1951" Type="http://schemas.openxmlformats.org/officeDocument/2006/relationships/hyperlink" Target="http://www.the-numbers.com/market/genre/Thriller-or-Suspense" TargetMode="External"/><Relationship Id="rId1952" Type="http://schemas.openxmlformats.org/officeDocument/2006/relationships/hyperlink" Target="https://www.amazon.com/Good-Dinosaur-Theatrical-Peter-Sohn/dp/B018YO6WAA/ref=sr_1_1?s=instant-video&amp;ie=UTF8&amp;qid=1481218093&amp;sr=1-1&amp;keywords=The+Good+Dinosaur" TargetMode="External"/><Relationship Id="rId1953" Type="http://schemas.openxmlformats.org/officeDocument/2006/relationships/hyperlink" Target="http://www.amazon.com/gp/product/B0054IOWTS/?tag=titb-20" TargetMode="External"/><Relationship Id="rId1954" Type="http://schemas.openxmlformats.org/officeDocument/2006/relationships/hyperlink" Target="http://www.amazon.com/gp/product/B001G6DXLK/?tag=titb-20" TargetMode="External"/><Relationship Id="rId1955" Type="http://schemas.openxmlformats.org/officeDocument/2006/relationships/hyperlink" Target="http://www.amazon.com/gp/product/B016C9WTP6/?tag=titb-20" TargetMode="External"/><Relationship Id="rId1956" Type="http://schemas.openxmlformats.org/officeDocument/2006/relationships/hyperlink" Target="https://www.amazon.com/Overlord-Jovan-Adepo/dp/B07JZBDZRH/ref=sr_1_1?s=instant-video&amp;ie=UTF8&amp;qid=1546975406&amp;sr=1-1&amp;keywords=Overlord" TargetMode="External"/><Relationship Id="rId1957" Type="http://schemas.openxmlformats.org/officeDocument/2006/relationships/hyperlink" Target="http://www.amazon.com/gp/product/B004I92OLW/?tag=titb-20" TargetMode="External"/><Relationship Id="rId1958" Type="http://schemas.openxmlformats.org/officeDocument/2006/relationships/hyperlink" Target="http://www.amazon.co.uk/KINGDOM-Jamie-Foxx/dp/B00FZUD37M/ref=sr_1_1?s=instant-video&amp;ie=UTF8&amp;qid=1457386658&amp;sr=1-1&amp;keywords=the+kingdom" TargetMode="External"/><Relationship Id="rId1959" Type="http://schemas.openxmlformats.org/officeDocument/2006/relationships/hyperlink" Target="https://www.the-numbers.com/movie/Early-Man-(UK)" TargetMode="External"/><Relationship Id="rId1940" Type="http://schemas.openxmlformats.org/officeDocument/2006/relationships/hyperlink" Target="https://www.amazon.com/Disobedience-Rachel-Weisz/dp/B07CLGLPJ3/ref=sr_1_2?s=instant-video&amp;ie=UTF8&amp;qid=1546970431&amp;sr=1-2&amp;keywords=Disobedience" TargetMode="External"/><Relationship Id="rId1941" Type="http://schemas.openxmlformats.org/officeDocument/2006/relationships/hyperlink" Target="http://www.amazon.com/gp/product/B004YZJYLS/?tag=titb-20" TargetMode="External"/><Relationship Id="rId1942" Type="http://schemas.openxmlformats.org/officeDocument/2006/relationships/hyperlink" Target="https://www.amazon.co.uk/Maudie-Ethan-Hawke/dp/B077ZLTY56/ref=sr_1_1?s=instant-video&amp;ie=UTF8&amp;qid=1546980584&amp;sr=1-1&amp;keywords=Maudie" TargetMode="External"/><Relationship Id="rId1943" Type="http://schemas.openxmlformats.org/officeDocument/2006/relationships/hyperlink" Target="http://www.amazon.com/gp/product/B0087UPMXU/?tag=titb-20" TargetMode="External"/><Relationship Id="rId1944" Type="http://schemas.openxmlformats.org/officeDocument/2006/relationships/hyperlink" Target="http://www.amazon.com/gp/product/B015D4GZCE/?tag=titb-20" TargetMode="External"/><Relationship Id="rId1945" Type="http://schemas.openxmlformats.org/officeDocument/2006/relationships/hyperlink" Target="http://www.amazon.com/gp/product/B00463IPOU/?tag=titb-20" TargetMode="External"/><Relationship Id="rId1946" Type="http://schemas.openxmlformats.org/officeDocument/2006/relationships/hyperlink" Target="http://www.amazon.com/gp/product/B0042UEU8M/?tag=titb-20" TargetMode="External"/><Relationship Id="rId1947" Type="http://schemas.openxmlformats.org/officeDocument/2006/relationships/hyperlink" Target="https://www.amazon.co.uk/Sleepless-Jamie-Foxx/dp/B072DWNCP6/ref=sr_1_1?s=instant-video&amp;ie=UTF8&amp;qid=1546978953&amp;sr=1-1&amp;keywords=Sleepless" TargetMode="External"/><Relationship Id="rId1948" Type="http://schemas.openxmlformats.org/officeDocument/2006/relationships/hyperlink" Target="http://www.amazon.com/gp/product/B003N0Y9WO/?tag=titb-20" TargetMode="External"/><Relationship Id="rId1949" Type="http://schemas.openxmlformats.org/officeDocument/2006/relationships/hyperlink" Target="http://www.amazon.com/gp/product/B006SV89YO/?tag=titb-20" TargetMode="External"/><Relationship Id="rId1576" Type="http://schemas.openxmlformats.org/officeDocument/2006/relationships/hyperlink" Target="http://www.amazon.com/gp/product/B009TGWW70/?tag=titb-20" TargetMode="External"/><Relationship Id="rId1577" Type="http://schemas.openxmlformats.org/officeDocument/2006/relationships/hyperlink" Target="http://www.amazon.com/gp/product/B005KAH7QU/?tag=titb-20" TargetMode="External"/><Relationship Id="rId1578" Type="http://schemas.openxmlformats.org/officeDocument/2006/relationships/hyperlink" Target="http://www.amazon.co.uk/Surfs-up-Shia-LaBeouf/dp/B00IKBUR22/ref=sr_1_1?s=instant-video&amp;ie=UTF8&amp;qid=1457386556&amp;sr=1-1&amp;keywords=Surf%27s+Up" TargetMode="External"/><Relationship Id="rId1579" Type="http://schemas.openxmlformats.org/officeDocument/2006/relationships/hyperlink" Target="http://www.amazon.com/gp/product/B00CBKVMG8/?tag=titb-20" TargetMode="External"/><Relationship Id="rId509" Type="http://schemas.openxmlformats.org/officeDocument/2006/relationships/hyperlink" Target="https://www.amazon.com/Jungle-Book-Theatrical-Bill-Murray/dp/B01E60ZAA4/ref=sr_1_1?s=instant-video&amp;ie=UTF8&amp;qid=1481219544&amp;sr=1-1&amp;keywords=The+Jungle+Book" TargetMode="External"/><Relationship Id="rId508" Type="http://schemas.openxmlformats.org/officeDocument/2006/relationships/hyperlink" Target="http://www.the-numbers.com/market/genre/Romantic-Comedy" TargetMode="External"/><Relationship Id="rId503" Type="http://schemas.openxmlformats.org/officeDocument/2006/relationships/hyperlink" Target="https://www.the-numbers.com/market/genre/Comedy" TargetMode="External"/><Relationship Id="rId987" Type="http://schemas.openxmlformats.org/officeDocument/2006/relationships/hyperlink" Target="http://www.amazon.com/gp/product/B00KL5HW9Q/?tag=titb-20" TargetMode="External"/><Relationship Id="rId502" Type="http://schemas.openxmlformats.org/officeDocument/2006/relationships/hyperlink" Target="https://www.the-numbers.com/movie/Good-Boys-(2019)" TargetMode="External"/><Relationship Id="rId986" Type="http://schemas.openxmlformats.org/officeDocument/2006/relationships/hyperlink" Target="https://www.amazon.com/Game-Night-Jason-Bateman/dp/B079XX3P4R/ref=sr_1_2?s=instant-video&amp;ie=UTF8&amp;qid=1546974464&amp;sr=1-2&amp;keywords=Game+Night" TargetMode="External"/><Relationship Id="rId501" Type="http://schemas.openxmlformats.org/officeDocument/2006/relationships/hyperlink" Target="https://www.amazon.co.uk/Late-Night-Emma-Thompson/dp/B07XF8GS5B/ref=sr_1_1?crid=2IV3B0Q65D333&amp;keywords=late+night&amp;qid=1577973659&amp;s=instant-video&amp;sprefix=Late+Night%2Cinstant-video%2C149&amp;sr=1-1" TargetMode="External"/><Relationship Id="rId985" Type="http://schemas.openxmlformats.org/officeDocument/2006/relationships/hyperlink" Target="https://www.the-numbers.com/market/genre/Comedy" TargetMode="External"/><Relationship Id="rId500" Type="http://schemas.openxmlformats.org/officeDocument/2006/relationships/hyperlink" Target="https://www.the-numbers.com/market/genre/Comedy" TargetMode="External"/><Relationship Id="rId984" Type="http://schemas.openxmlformats.org/officeDocument/2006/relationships/hyperlink" Target="https://www.the-numbers.com/market/genre/Comedy" TargetMode="External"/><Relationship Id="rId507" Type="http://schemas.openxmlformats.org/officeDocument/2006/relationships/hyperlink" Target="http://www.the-numbers.com/market/genre/Romantic-Comedy" TargetMode="External"/><Relationship Id="rId506" Type="http://schemas.openxmlformats.org/officeDocument/2006/relationships/hyperlink" Target="http://www.amazon.com/gp/product/B00B5HQLMI/?tag=titb-20" TargetMode="External"/><Relationship Id="rId505" Type="http://schemas.openxmlformats.org/officeDocument/2006/relationships/hyperlink" Target="https://www.amazon.co.uk/Good-Boys-Jacob-Tremblay/dp/B07WHRNC7M/ref=sr_1_1?crid=3S5J2JFLOJ9E1&amp;keywords=good+boys&amp;qid=1577973497&amp;s=instant-video&amp;sprefix=Good+Boys%2Cinstant-video%2C160&amp;sr=1-1" TargetMode="External"/><Relationship Id="rId989" Type="http://schemas.openxmlformats.org/officeDocument/2006/relationships/hyperlink" Target="http://www.amazon.com/gp/product/B00AALUFFY/?tag=titb-20" TargetMode="External"/><Relationship Id="rId504" Type="http://schemas.openxmlformats.org/officeDocument/2006/relationships/hyperlink" Target="https://www.the-numbers.com/market/genre/Comedy" TargetMode="External"/><Relationship Id="rId988" Type="http://schemas.openxmlformats.org/officeDocument/2006/relationships/hyperlink" Target="http://www.amazon.com/gp/product/B002VXKYCS/?tag=titb-20" TargetMode="External"/><Relationship Id="rId1570" Type="http://schemas.openxmlformats.org/officeDocument/2006/relationships/hyperlink" Target="http://www.the-numbers.com/market/genre/Adventure" TargetMode="External"/><Relationship Id="rId1571" Type="http://schemas.openxmlformats.org/officeDocument/2006/relationships/hyperlink" Target="http://www.the-numbers.com/market/genre/Adventure" TargetMode="External"/><Relationship Id="rId983" Type="http://schemas.openxmlformats.org/officeDocument/2006/relationships/hyperlink" Target="https://www.the-numbers.com/movie/Game-Night-(2018)" TargetMode="External"/><Relationship Id="rId1572" Type="http://schemas.openxmlformats.org/officeDocument/2006/relationships/hyperlink" Target="https://www.amazon.com/Alice-Through-Looking-Glass-Theatrical/dp/B01G2LIR6Y/ref=sr_1_1?s=instant-video&amp;ie=UTF8&amp;qid=1481219246&amp;sr=1-1&amp;keywords=Alice+Through+the+Looking+Glass" TargetMode="External"/><Relationship Id="rId982" Type="http://schemas.openxmlformats.org/officeDocument/2006/relationships/hyperlink" Target="http://www.amazon.com/gp/product/B00YORD6AQ/?tag=titb-20" TargetMode="External"/><Relationship Id="rId1573" Type="http://schemas.openxmlformats.org/officeDocument/2006/relationships/hyperlink" Target="http://www.amazon.com/gp/product/B001AF7QVU/?tag=titb-20" TargetMode="External"/><Relationship Id="rId981" Type="http://schemas.openxmlformats.org/officeDocument/2006/relationships/hyperlink" Target="http://www.amazon.com/gp/product/B008Y6W9Y2/?tag=titb-20" TargetMode="External"/><Relationship Id="rId1574" Type="http://schemas.openxmlformats.org/officeDocument/2006/relationships/hyperlink" Target="http://www.amazon.com/gp/product/B00AFS3E00/?tag=titb-20" TargetMode="External"/><Relationship Id="rId980" Type="http://schemas.openxmlformats.org/officeDocument/2006/relationships/hyperlink" Target="http://www.amazon.com/gp/product/B0047SF41G/?tag=titb-20" TargetMode="External"/><Relationship Id="rId1575" Type="http://schemas.openxmlformats.org/officeDocument/2006/relationships/hyperlink" Target="http://www.amazon.co.uk/Land-Women-Olympia-Dukakis/dp/B00ET1G7S0/ref=sr_1_1?s=instant-video&amp;ie=UTF8&amp;qid=1457386125&amp;sr=1-1&amp;keywords=in+the+land+of+women" TargetMode="External"/><Relationship Id="rId1565" Type="http://schemas.openxmlformats.org/officeDocument/2006/relationships/hyperlink" Target="https://www.amazon.com/Widows-Steve-McQueen/dp/B07KM4VT1Z/ref=sr_1_1?s=instant-video&amp;ie=UTF8&amp;qid=1546970558&amp;sr=1-1&amp;keywords=Widows" TargetMode="External"/><Relationship Id="rId1566" Type="http://schemas.openxmlformats.org/officeDocument/2006/relationships/hyperlink" Target="http://www.amazon.com/gp/product/B004NS710C/?tag=titb-20" TargetMode="External"/><Relationship Id="rId1567" Type="http://schemas.openxmlformats.org/officeDocument/2006/relationships/hyperlink" Target="http://www.amazon.com/gp/product/B0091X2LQS/?tag=titb-20" TargetMode="External"/><Relationship Id="rId1568" Type="http://schemas.openxmlformats.org/officeDocument/2006/relationships/hyperlink" Target="https://www.amazon.com/Nobodys-Fool-Tiffany-Haddish/dp/B07JZ766RK/ref=sr_1_1?s=instant-video&amp;ie=UTF8&amp;qid=1546975455&amp;sr=1-1&amp;keywords=Nobody%27s+Fool" TargetMode="External"/><Relationship Id="rId1569" Type="http://schemas.openxmlformats.org/officeDocument/2006/relationships/hyperlink" Target="http://www.amazon.com/gp/product/B00FXMGI0G/?tag=titb-20" TargetMode="External"/><Relationship Id="rId976" Type="http://schemas.openxmlformats.org/officeDocument/2006/relationships/hyperlink" Target="https://www.the-numbers.com/movie/Meg-The" TargetMode="External"/><Relationship Id="rId975" Type="http://schemas.openxmlformats.org/officeDocument/2006/relationships/hyperlink" Target="https://www.amazon.co.uk/Atomic-Blonde-David-Leitch/dp/B074K14RZS/ref=sr_1_1?s=instant-video&amp;ie=UTF8&amp;qid=1546981671&amp;sr=1-1&amp;keywords=Atomic+Blonde" TargetMode="External"/><Relationship Id="rId974" Type="http://schemas.openxmlformats.org/officeDocument/2006/relationships/hyperlink" Target="http://www.amazon.com/gp/product/B00266W04K/?tag=titb-20" TargetMode="External"/><Relationship Id="rId973" Type="http://schemas.openxmlformats.org/officeDocument/2006/relationships/hyperlink" Target="http://www.amazon.co.uk/Pirates-Caribbean-At-Worlds-End/dp/B00GKRYXVY/ref=sr_1_1?s=instant-video&amp;ie=UTF8&amp;qid=1457386397&amp;sr=1-1&amp;keywords=pirates+of+the+caribbean+at+world%27s+end" TargetMode="External"/><Relationship Id="rId979" Type="http://schemas.openxmlformats.org/officeDocument/2006/relationships/hyperlink" Target="https://www.amazon.com/Meg-Jason-Statham/dp/B07JJ16QBT/ref=sr_1_1?s=instant-video&amp;ie=UTF8&amp;qid=1546973972&amp;sr=1-1&amp;keywords=The+Meg" TargetMode="External"/><Relationship Id="rId978" Type="http://schemas.openxmlformats.org/officeDocument/2006/relationships/hyperlink" Target="https://www.the-numbers.com/market/genre/Action" TargetMode="External"/><Relationship Id="rId977" Type="http://schemas.openxmlformats.org/officeDocument/2006/relationships/hyperlink" Target="https://www.the-numbers.com/market/genre/Action" TargetMode="External"/><Relationship Id="rId1560" Type="http://schemas.openxmlformats.org/officeDocument/2006/relationships/hyperlink" Target="http://www.amazon.com/gp/product/B003OEKOFK/?tag=titb-20" TargetMode="External"/><Relationship Id="rId972" Type="http://schemas.openxmlformats.org/officeDocument/2006/relationships/hyperlink" Target="http://www.amazon.com/gp/product/B003TOMAPC/?tag=titb-20" TargetMode="External"/><Relationship Id="rId1561" Type="http://schemas.openxmlformats.org/officeDocument/2006/relationships/hyperlink" Target="http://www.amazon.com/gp/product/B009SQOGZ2/?tag=titb-20" TargetMode="External"/><Relationship Id="rId971" Type="http://schemas.openxmlformats.org/officeDocument/2006/relationships/hyperlink" Target="http://www.amazon.com/gp/product/B0026SH3LS/?tag=titb-20" TargetMode="External"/><Relationship Id="rId1562" Type="http://schemas.openxmlformats.org/officeDocument/2006/relationships/hyperlink" Target="https://www.amazon.com/Magnificent-Seven-Haley-Bennett/dp/B01LR7T2BW/ref=sr_1_1?s=instant-video&amp;ie=UTF8&amp;qid=1481219314&amp;sr=1-1&amp;keywords=The+Magnificent+Seven" TargetMode="External"/><Relationship Id="rId970" Type="http://schemas.openxmlformats.org/officeDocument/2006/relationships/hyperlink" Target="http://www.amazon.com/gp/product/B00YIHMBFI/?tag=titb-20" TargetMode="External"/><Relationship Id="rId1563" Type="http://schemas.openxmlformats.org/officeDocument/2006/relationships/hyperlink" Target="http://www.amazon.com/gp/product/B008Y73940/?tag=titb-20" TargetMode="External"/><Relationship Id="rId1564" Type="http://schemas.openxmlformats.org/officeDocument/2006/relationships/hyperlink" Target="http://www.amazon.com/gp/product/B004G8ZZHU/" TargetMode="External"/><Relationship Id="rId1114" Type="http://schemas.openxmlformats.org/officeDocument/2006/relationships/hyperlink" Target="http://www.amazon.com/gp/product/B00HME4I0A/?tag=titb-20" TargetMode="External"/><Relationship Id="rId1598" Type="http://schemas.openxmlformats.org/officeDocument/2006/relationships/hyperlink" Target="https://www.amazon.co.uk/Mountain-Between-Us-Kate-Winslet/dp/B076DTW7V1/ref=sr_1_1?s=instant-video&amp;ie=UTF8&amp;qid=1546980730&amp;sr=1-1&amp;keywords=The+Mountain+Between+Us" TargetMode="External"/><Relationship Id="rId1115" Type="http://schemas.openxmlformats.org/officeDocument/2006/relationships/hyperlink" Target="http://www.amazon.com/gp/product/B001C18ND2/?tag=titb-20" TargetMode="External"/><Relationship Id="rId1599" Type="http://schemas.openxmlformats.org/officeDocument/2006/relationships/hyperlink" Target="http://www.amazon.com/gp/product/B001RUXW48/?tag=titb-20" TargetMode="External"/><Relationship Id="rId1116" Type="http://schemas.openxmlformats.org/officeDocument/2006/relationships/hyperlink" Target="http://www.amazon.co.uk/Wild-Hogs-Martin-Lawrence/dp/B00ET036GC/ref=sr_1_1?s=instant-video&amp;ie=UTF8&amp;qid=1457386842&amp;sr=1-1&amp;keywords=Wild+Hogs" TargetMode="External"/><Relationship Id="rId1117" Type="http://schemas.openxmlformats.org/officeDocument/2006/relationships/hyperlink" Target="http://www.amazon.com/gp/product/B001NZHJGO/?tag=titb-20" TargetMode="External"/><Relationship Id="rId1118" Type="http://schemas.openxmlformats.org/officeDocument/2006/relationships/hyperlink" Target="http://www.amazon.com/gp/product/B001XW0XPG/?tag=titb-20" TargetMode="External"/><Relationship Id="rId1119" Type="http://schemas.openxmlformats.org/officeDocument/2006/relationships/hyperlink" Target="http://www.amazon.com/gp/product/B007HJ91HU/?tag=titb-20" TargetMode="External"/><Relationship Id="rId525" Type="http://schemas.openxmlformats.org/officeDocument/2006/relationships/hyperlink" Target="http://www.amazon.co.uk/Stomp-Yard-Chris-Brown/dp/B00IBNEOKA/ref=sr_1_1?s=instant-video&amp;ie=UTF8&amp;qid=1457386536&amp;sr=1-1&amp;keywords=Stomp+the+Yard" TargetMode="External"/><Relationship Id="rId524" Type="http://schemas.openxmlformats.org/officeDocument/2006/relationships/hyperlink" Target="http://www.amazon.com/gp/product/B002W9BO8O/?tag=titb-20" TargetMode="External"/><Relationship Id="rId523" Type="http://schemas.openxmlformats.org/officeDocument/2006/relationships/hyperlink" Target="http://www.amazon.com/gp/product/B00DBT6SI0/?tag=titb-20" TargetMode="External"/><Relationship Id="rId522" Type="http://schemas.openxmlformats.org/officeDocument/2006/relationships/hyperlink" Target="http://www.amazon.com/gp/product/B0101432XQ/?tag=titb-20" TargetMode="External"/><Relationship Id="rId529" Type="http://schemas.openxmlformats.org/officeDocument/2006/relationships/hyperlink" Target="https://www.the-numbers.com/market/genre/Adventure" TargetMode="External"/><Relationship Id="rId528" Type="http://schemas.openxmlformats.org/officeDocument/2006/relationships/hyperlink" Target="https://www.the-numbers.com/market/genre/Adventure" TargetMode="External"/><Relationship Id="rId527" Type="http://schemas.openxmlformats.org/officeDocument/2006/relationships/hyperlink" Target="https://www.the-numbers.com/movie/Secret-Life-of-Pets-2-The-(2019)" TargetMode="External"/><Relationship Id="rId526" Type="http://schemas.openxmlformats.org/officeDocument/2006/relationships/hyperlink" Target="http://www.amazon.com/gp/product/B001JIDE3M/?tag=titb-20" TargetMode="External"/><Relationship Id="rId1590" Type="http://schemas.openxmlformats.org/officeDocument/2006/relationships/hyperlink" Target="https://www.the-numbers.com/market/genre/Action" TargetMode="External"/><Relationship Id="rId1591" Type="http://schemas.openxmlformats.org/officeDocument/2006/relationships/hyperlink" Target="https://www.amazon.co.uk/Rambo-Last-Blood-Sylvester-Stallone/dp/B07XT2QW9F/ref=sr_1_1?crid=17SXH6B9Z6J7W&amp;keywords=rambo+last+blood+2019&amp;qid=1577973894&amp;s=instant-video&amp;sprefix=Rambo%3A+Last+Blood%2Cinstant-video%2C143&amp;sr=1-1" TargetMode="External"/><Relationship Id="rId1592" Type="http://schemas.openxmlformats.org/officeDocument/2006/relationships/hyperlink" Target="https://www.amazon.co.uk/Life-Ryan-Reynolds/dp/B06XR9ZN8P/ref=sr_1_1?s=instant-video&amp;ie=UTF8&amp;qid=1546981078&amp;sr=1-1&amp;keywords=Life" TargetMode="External"/><Relationship Id="rId1593" Type="http://schemas.openxmlformats.org/officeDocument/2006/relationships/hyperlink" Target="https://www.amazon.co.uk/Geostorm-Gerard-Butler/dp/B0765Q426P/ref=sr_1_1?s=instant-video&amp;ie=UTF8&amp;qid=1546978196&amp;sr=1-1&amp;keywords=Geostorm" TargetMode="External"/><Relationship Id="rId521" Type="http://schemas.openxmlformats.org/officeDocument/2006/relationships/hyperlink" Target="http://www.amazon.com/gp/product/B00HAQAQME/?tag=titb-20" TargetMode="External"/><Relationship Id="rId1110" Type="http://schemas.openxmlformats.org/officeDocument/2006/relationships/hyperlink" Target="http://www.amazon.com/gp/product/B017QHZYUK/?tag=titb-20" TargetMode="External"/><Relationship Id="rId1594" Type="http://schemas.openxmlformats.org/officeDocument/2006/relationships/hyperlink" Target="http://www.amazon.com/gp/product/B0095P33IW/?tag=titb-20" TargetMode="External"/><Relationship Id="rId520" Type="http://schemas.openxmlformats.org/officeDocument/2006/relationships/hyperlink" Target="http://www.amazon.com/gp/product/B001I189MQ/?tag=titb-20" TargetMode="External"/><Relationship Id="rId1111" Type="http://schemas.openxmlformats.org/officeDocument/2006/relationships/hyperlink" Target="http://www.amazon.com/gp/product/B00F91SCXC/?tag=titb-20" TargetMode="External"/><Relationship Id="rId1595" Type="http://schemas.openxmlformats.org/officeDocument/2006/relationships/hyperlink" Target="http://www.amazon.com/gp/product/B002Z0TPFE/?tag=titb-20" TargetMode="External"/><Relationship Id="rId1112" Type="http://schemas.openxmlformats.org/officeDocument/2006/relationships/hyperlink" Target="http://www.amazon.com/gp/product/B00R7FU2UE/?tag=titb-20" TargetMode="External"/><Relationship Id="rId1596" Type="http://schemas.openxmlformats.org/officeDocument/2006/relationships/hyperlink" Target="https://www.amazon.co.uk/Blade-Runner-2049-Harrison-Ford/dp/B0764VPQ4N/ref=sr_1_1?s=instant-video&amp;ie=UTF8&amp;qid=1546981066&amp;sr=1-1&amp;keywords=Blade+Runner+2049" TargetMode="External"/><Relationship Id="rId1113" Type="http://schemas.openxmlformats.org/officeDocument/2006/relationships/hyperlink" Target="http://www.amazon.com/gp/product/B00Q6D5O8S/?tag=titb-20" TargetMode="External"/><Relationship Id="rId1597" Type="http://schemas.openxmlformats.org/officeDocument/2006/relationships/hyperlink" Target="http://www.amazon.com/gp/product/B003EUCNA8/?tag=titb-20" TargetMode="External"/><Relationship Id="rId1103" Type="http://schemas.openxmlformats.org/officeDocument/2006/relationships/hyperlink" Target="http://www.the-numbers.com/market/genre/Action" TargetMode="External"/><Relationship Id="rId1587" Type="http://schemas.openxmlformats.org/officeDocument/2006/relationships/hyperlink" Target="http://www.amazon.com/gp/product/B018RK2JV2/?tag=titb-20" TargetMode="External"/><Relationship Id="rId1104" Type="http://schemas.openxmlformats.org/officeDocument/2006/relationships/hyperlink" Target="http://www.the-numbers.com/market/genre/Action" TargetMode="External"/><Relationship Id="rId1588" Type="http://schemas.openxmlformats.org/officeDocument/2006/relationships/hyperlink" Target="https://www.the-numbers.com/movie/Rambo-Last-Blood-(2019)" TargetMode="External"/><Relationship Id="rId1105" Type="http://schemas.openxmlformats.org/officeDocument/2006/relationships/hyperlink" Target="https://www.amazon.com/Hail-Caesar-Josh-Brolin/dp/B01BFZPEIQ/ref=sr_1_1?s=instant-video&amp;ie=UTF8&amp;qid=1481218848&amp;sr=1-1&amp;keywords=Hail%2C+Caesar%21" TargetMode="External"/><Relationship Id="rId1589" Type="http://schemas.openxmlformats.org/officeDocument/2006/relationships/hyperlink" Target="https://www.the-numbers.com/market/genre/Action" TargetMode="External"/><Relationship Id="rId1106" Type="http://schemas.openxmlformats.org/officeDocument/2006/relationships/hyperlink" Target="http://www.amazon.com/gp/product/B003361WQ4/?tag=titb-20" TargetMode="External"/><Relationship Id="rId1107" Type="http://schemas.openxmlformats.org/officeDocument/2006/relationships/hyperlink" Target="http://www.amazon.com/gp/product/B00V9U6BP8/?tag=titb-20" TargetMode="External"/><Relationship Id="rId1108" Type="http://schemas.openxmlformats.org/officeDocument/2006/relationships/hyperlink" Target="http://www.amazon.com/gp/product/B00B2DSK06/?tag=titb-20" TargetMode="External"/><Relationship Id="rId1109" Type="http://schemas.openxmlformats.org/officeDocument/2006/relationships/hyperlink" Target="http://www.amazon.com/gp/product/B004ZGI1V0/?tag=titb-20" TargetMode="External"/><Relationship Id="rId519" Type="http://schemas.openxmlformats.org/officeDocument/2006/relationships/hyperlink" Target="https://www.amazon.co.uk/Countdown-Anne-Winters/dp/B0814CHYTD/ref=sr_1_1?crid=11GJOV3S2YCMC&amp;keywords=countdown+2019&amp;qid=1577973288&amp;s=instant-video&amp;sprefix=Countdown%2Cinstant-video%2C146&amp;sr=1-1" TargetMode="External"/><Relationship Id="rId514" Type="http://schemas.openxmlformats.org/officeDocument/2006/relationships/hyperlink" Target="https://www.amazon.co.uk/Brightburn-Elizabeth-Banks/dp/B07VKF561P/ref=sr_1_1?crid=2H49IXCE1R7D&amp;keywords=brightburn&amp;qid=1577973226&amp;s=instant-video&amp;sprefix=BrightBurn%2Cinstant-video%2C148&amp;sr=1-1" TargetMode="External"/><Relationship Id="rId998" Type="http://schemas.openxmlformats.org/officeDocument/2006/relationships/hyperlink" Target="https://www.amazon.com/Fantastic-Beasts-Where-Find-Them/dp/B01N0AEYU6/ref=sr_1_1?s=instant-video&amp;ie=UTF8&amp;qid=1546970509&amp;sr=1-1&amp;keywords=Fantastic+Beasts%3A+The+Crimes+of+Grindelwald" TargetMode="External"/><Relationship Id="rId513" Type="http://schemas.openxmlformats.org/officeDocument/2006/relationships/hyperlink" Target="https://www.the-numbers.com/market/genre/Horror" TargetMode="External"/><Relationship Id="rId997" Type="http://schemas.openxmlformats.org/officeDocument/2006/relationships/hyperlink" Target="https://www.amazon.co.uk/War-Hindi-UHD-Hrithik-Roshan/dp/B081CZC9FD/ref=sr_1_4?crid=2T8NHHNVTGQPO&amp;keywords=war+2019&amp;qid=1577974570&amp;s=instant-video&amp;sprefix=War+2019%2Cinstant-video%2C140&amp;sr=1-4" TargetMode="External"/><Relationship Id="rId512" Type="http://schemas.openxmlformats.org/officeDocument/2006/relationships/hyperlink" Target="https://www.the-numbers.com/market/genre/Horror" TargetMode="External"/><Relationship Id="rId996" Type="http://schemas.openxmlformats.org/officeDocument/2006/relationships/hyperlink" Target="https://www.the-numbers.com/market/genre/Action" TargetMode="External"/><Relationship Id="rId511" Type="http://schemas.openxmlformats.org/officeDocument/2006/relationships/hyperlink" Target="https://www.the-numbers.com/movie/Brightburn-(2019)" TargetMode="External"/><Relationship Id="rId995" Type="http://schemas.openxmlformats.org/officeDocument/2006/relationships/hyperlink" Target="https://www.the-numbers.com/market/genre/Action" TargetMode="External"/><Relationship Id="rId518" Type="http://schemas.openxmlformats.org/officeDocument/2006/relationships/hyperlink" Target="https://www.the-numbers.com/market/genre/Horror" TargetMode="External"/><Relationship Id="rId517" Type="http://schemas.openxmlformats.org/officeDocument/2006/relationships/hyperlink" Target="https://www.the-numbers.com/market/genre/Horror" TargetMode="External"/><Relationship Id="rId516" Type="http://schemas.openxmlformats.org/officeDocument/2006/relationships/hyperlink" Target="https://www.the-numbers.com/movie/Countdown-(2019)" TargetMode="External"/><Relationship Id="rId515" Type="http://schemas.openxmlformats.org/officeDocument/2006/relationships/hyperlink" Target="http://www.amazon.com/gp/product/B00715S5Z4/?tag=titb-20" TargetMode="External"/><Relationship Id="rId999" Type="http://schemas.openxmlformats.org/officeDocument/2006/relationships/hyperlink" Target="http://www.amazon.com/gp/product/B00AA2W4L6/?tag=titb-20" TargetMode="External"/><Relationship Id="rId990" Type="http://schemas.openxmlformats.org/officeDocument/2006/relationships/hyperlink" Target="http://www.amazon.co.uk/Mist-Thomas-Jane/dp/B00V94QG7C/ref=sr_1_2?s=instant-video&amp;ie=UTF8&amp;qid=1457386680&amp;sr=1-2&amp;keywords=The+Mist" TargetMode="External"/><Relationship Id="rId1580" Type="http://schemas.openxmlformats.org/officeDocument/2006/relationships/hyperlink" Target="http://www.amazon.com/gp/product/B001NEP8EA/?tag=titb-20" TargetMode="External"/><Relationship Id="rId1581" Type="http://schemas.openxmlformats.org/officeDocument/2006/relationships/hyperlink" Target="https://www.amazon.com/Mothers-Day-Jennifer-Aniston/dp/B01EVZDQ14/ref=sr_1_1?s=instant-video&amp;ie=UTF8&amp;qid=1481218873&amp;sr=1-1&amp;keywords=Mother%E2%80%99s+Day" TargetMode="External"/><Relationship Id="rId1582" Type="http://schemas.openxmlformats.org/officeDocument/2006/relationships/hyperlink" Target="http://www.amazon.com/gp/product/B002ZKOVR6/?tag=titb-20" TargetMode="External"/><Relationship Id="rId510" Type="http://schemas.openxmlformats.org/officeDocument/2006/relationships/hyperlink" Target="https://www.amazon.co.uk/Wonder-Woman-Gal-Gadot/dp/B071P79C7X/ref=sr_1_1?s=instant-video&amp;ie=UTF8&amp;qid=1546980954&amp;sr=1-1&amp;keywords=Wonder+Woman" TargetMode="External"/><Relationship Id="rId994" Type="http://schemas.openxmlformats.org/officeDocument/2006/relationships/hyperlink" Target="https://www.the-numbers.com/movie/War-(India)" TargetMode="External"/><Relationship Id="rId1583" Type="http://schemas.openxmlformats.org/officeDocument/2006/relationships/hyperlink" Target="https://www.amazon.co.uk/LEGO-NINJAGO-Movie-Jackie-Chan/dp/B075X17MCN/ref=sr_1_1?s=instant-video&amp;ie=UTF8&amp;qid=1546981544&amp;sr=1-1&amp;keywords=The+LEGO+Ninjago+Movie" TargetMode="External"/><Relationship Id="rId993" Type="http://schemas.openxmlformats.org/officeDocument/2006/relationships/hyperlink" Target="https://www.amazon.co.uk/Gone-Wind-Clark-Gable/dp/B00HJ9HJ9K/ref=sr_1_1?keywords=Gone+with+the+Wind&amp;qid=1557072493&amp;s=instant-video&amp;sr=1-1" TargetMode="External"/><Relationship Id="rId1100" Type="http://schemas.openxmlformats.org/officeDocument/2006/relationships/hyperlink" Target="https://www.the-numbers.com/market/genre/Adventure" TargetMode="External"/><Relationship Id="rId1584" Type="http://schemas.openxmlformats.org/officeDocument/2006/relationships/hyperlink" Target="http://www.amazon.com/gp/product/B008Y76VW2/?tag=titb-20" TargetMode="External"/><Relationship Id="rId992" Type="http://schemas.openxmlformats.org/officeDocument/2006/relationships/hyperlink" Target="https://www.boxofficemojo.com/movies/?id=gonewiththewind80th.htm" TargetMode="External"/><Relationship Id="rId1101" Type="http://schemas.openxmlformats.org/officeDocument/2006/relationships/hyperlink" Target="https://www.the-numbers.com/market/genre/Adventure" TargetMode="External"/><Relationship Id="rId1585" Type="http://schemas.openxmlformats.org/officeDocument/2006/relationships/hyperlink" Target="http://www.amazon.com/gp/product/B004CURZFC/?tag=titb-20" TargetMode="External"/><Relationship Id="rId991" Type="http://schemas.openxmlformats.org/officeDocument/2006/relationships/hyperlink" Target="http://www.amazon.com/gp/product/B00LWY5B52/?tag=titb-20" TargetMode="External"/><Relationship Id="rId1102" Type="http://schemas.openxmlformats.org/officeDocument/2006/relationships/hyperlink" Target="https://www.amazon.co.uk/Pok%C3%A9mon-Detective-Pikachu-Ryan-Reynolds/dp/B07X2Z79J8/ref=sr_1_1?crid=2TTDEJTFBPIIR&amp;keywords=pok%C3%A9mon+detective+pikachu&amp;qid=1577973870&amp;s=instant-video&amp;sprefix=Pok%C3%A9mon%3A+Detective+Pikachu%2Cinstant-video%2C148&amp;sr=1-1" TargetMode="External"/><Relationship Id="rId1586" Type="http://schemas.openxmlformats.org/officeDocument/2006/relationships/hyperlink" Target="http://www.amazon.com/gp/product/B001OFA38E/?tag=titb-20" TargetMode="External"/><Relationship Id="rId1532" Type="http://schemas.openxmlformats.org/officeDocument/2006/relationships/hyperlink" Target="https://www.the-numbers.com/market/genre/Action" TargetMode="External"/><Relationship Id="rId1533" Type="http://schemas.openxmlformats.org/officeDocument/2006/relationships/hyperlink" Target="https://www.amazon.co.uk/Black-Blue-Naomie-Harris/dp/B07ZQR6MXQ/ref=sr_1_1?crid=33T5QAJZ47G2F&amp;keywords=black+and+blue&amp;qid=1577973148&amp;s=instant-video&amp;sprefix=Black+and+Blue%2Cinstant-video%2C148&amp;sr=1-1" TargetMode="External"/><Relationship Id="rId1534" Type="http://schemas.openxmlformats.org/officeDocument/2006/relationships/hyperlink" Target="https://www.boxofficemojo.com/movies/?id=warneranimated0518.htm" TargetMode="External"/><Relationship Id="rId1535" Type="http://schemas.openxmlformats.org/officeDocument/2006/relationships/hyperlink" Target="https://www.amazon.co.uk/LEGO-Movie-Second-Part/dp/B07SLDVPSH/ref=sr_1_1?keywords=The+LEGO+Movie+2%3A+The+Second+Part&amp;qid=1577974425&amp;s=instant-video&amp;sr=1-1" TargetMode="External"/><Relationship Id="rId1536" Type="http://schemas.openxmlformats.org/officeDocument/2006/relationships/hyperlink" Target="http://www.amazon.com/gp/product/B00CNT53YY/?tag=titb-20" TargetMode="External"/><Relationship Id="rId1537" Type="http://schemas.openxmlformats.org/officeDocument/2006/relationships/hyperlink" Target="https://www.amazon.co.uk/Dark-Tower-Idris-Elba/dp/B07575QKDL/ref=sr_1_1?s=instant-video&amp;ie=UTF8&amp;qid=1546978249&amp;sr=1-1&amp;keywords=The+Dark+Tower" TargetMode="External"/><Relationship Id="rId1538" Type="http://schemas.openxmlformats.org/officeDocument/2006/relationships/hyperlink" Target="http://www.amazon.com/gp/product/B002RRN952/?tag=titb-20" TargetMode="External"/><Relationship Id="rId1539" Type="http://schemas.openxmlformats.org/officeDocument/2006/relationships/hyperlink" Target="http://www.amazon.com/gp/product/B006BQFETE/?tag=titb-20" TargetMode="External"/><Relationship Id="rId949" Type="http://schemas.openxmlformats.org/officeDocument/2006/relationships/hyperlink" Target="https://www.amazon.co.uk/Mummy-Tom-Cruise/dp/B071ZQWYL7/ref=sr_1_2?s=instant-video&amp;ie=UTF8&amp;qid=1546978596&amp;sr=1-2&amp;keywords=The+Mummy" TargetMode="External"/><Relationship Id="rId948" Type="http://schemas.openxmlformats.org/officeDocument/2006/relationships/hyperlink" Target="http://www.amazon.com/gp/product/B001G8JQ6Y/?tag=titb-20" TargetMode="External"/><Relationship Id="rId943" Type="http://schemas.openxmlformats.org/officeDocument/2006/relationships/hyperlink" Target="http://www.amazon.com/gp/product/B00NM7IR26/?tag=titb-20" TargetMode="External"/><Relationship Id="rId942" Type="http://schemas.openxmlformats.org/officeDocument/2006/relationships/hyperlink" Target="http://www.amazon.com/gp/product/B0041VMSL8/?tag=titb-20" TargetMode="External"/><Relationship Id="rId941" Type="http://schemas.openxmlformats.org/officeDocument/2006/relationships/hyperlink" Target="http://www.amazon.co.uk/No-Reservations-Catherine-Zeta-Jones/dp/B00ESZTLGC/ref=sr_1_1?s=instant-video&amp;ie=UTF8&amp;qid=1457386333&amp;sr=1-1&amp;keywords=No+Reservations" TargetMode="External"/><Relationship Id="rId940" Type="http://schemas.openxmlformats.org/officeDocument/2006/relationships/hyperlink" Target="http://www.amazon.com/gp/product/B00CFQMVLS/?tag=titb-20" TargetMode="External"/><Relationship Id="rId947" Type="http://schemas.openxmlformats.org/officeDocument/2006/relationships/hyperlink" Target="http://www.amazon.com/gp/product/B0030MM68O/?tag=titb-20" TargetMode="External"/><Relationship Id="rId946" Type="http://schemas.openxmlformats.org/officeDocument/2006/relationships/hyperlink" Target="https://www.amazon.co.uk/Smurfs-Lost-Village-Mandy-Patinkin/dp/B0728HMKDT/ref=sr_1_1?s=instant-video&amp;ie=UTF8&amp;qid=1546978620&amp;sr=1-1&amp;keywords=Smurfs%3A+The+Lost+Village" TargetMode="External"/><Relationship Id="rId945" Type="http://schemas.openxmlformats.org/officeDocument/2006/relationships/hyperlink" Target="https://www.amazon.co.uk/Captain-Underpants-First-Epic-Movie/dp/B079HNQQWV/ref=sr_1_1?s=instant-video&amp;ie=UTF8&amp;qid=1546981307&amp;sr=1-1&amp;keywords=Captain+Underpants%3A+The+First+Epic+Movie" TargetMode="External"/><Relationship Id="rId944" Type="http://schemas.openxmlformats.org/officeDocument/2006/relationships/hyperlink" Target="http://www.amazon.com/gp/product/B0027C5IMY/?tag=titb-20" TargetMode="External"/><Relationship Id="rId1530" Type="http://schemas.openxmlformats.org/officeDocument/2006/relationships/hyperlink" Target="https://www.the-numbers.com/movie/Black-and-Blue-(2019)" TargetMode="External"/><Relationship Id="rId1531" Type="http://schemas.openxmlformats.org/officeDocument/2006/relationships/hyperlink" Target="https://www.the-numbers.com/market/genre/Action" TargetMode="External"/><Relationship Id="rId1521" Type="http://schemas.openxmlformats.org/officeDocument/2006/relationships/hyperlink" Target="http://www.amazon.com/gp/product/B00S65U63W/?tag=titb-20" TargetMode="External"/><Relationship Id="rId1522" Type="http://schemas.openxmlformats.org/officeDocument/2006/relationships/hyperlink" Target="http://www.amazon.com/gp/product/B00319KS7C/?tag=titb-20" TargetMode="External"/><Relationship Id="rId1523" Type="http://schemas.openxmlformats.org/officeDocument/2006/relationships/hyperlink" Target="https://www.the-numbers.com/movie/15-17-to-Paris-The" TargetMode="External"/><Relationship Id="rId1524" Type="http://schemas.openxmlformats.org/officeDocument/2006/relationships/hyperlink" Target="https://www.the-numbers.com/market/genre/Drama" TargetMode="External"/><Relationship Id="rId1525" Type="http://schemas.openxmlformats.org/officeDocument/2006/relationships/hyperlink" Target="https://www.the-numbers.com/market/genre/Drama" TargetMode="External"/><Relationship Id="rId1526" Type="http://schemas.openxmlformats.org/officeDocument/2006/relationships/hyperlink" Target="https://www.amazon.com/15-17-Paris-Anthony-Sadler/dp/B079HHC6Y3/ref=sr_1_2?s=instant-video&amp;ie=UTF8&amp;qid=1546974931&amp;sr=1-2&amp;keywords=The+15%3A17+to+Paris" TargetMode="External"/><Relationship Id="rId1527" Type="http://schemas.openxmlformats.org/officeDocument/2006/relationships/hyperlink" Target="http://www.amazon.com/gp/product/B00JEK7QAE/?tag=titb-20" TargetMode="External"/><Relationship Id="rId1528" Type="http://schemas.openxmlformats.org/officeDocument/2006/relationships/hyperlink" Target="http://www.amazon.com/gp/product/B00JNMLMJ4/?tag=titb-20" TargetMode="External"/><Relationship Id="rId1529" Type="http://schemas.openxmlformats.org/officeDocument/2006/relationships/hyperlink" Target="http://www.amazon.com/gp/product/B00EP0KBXM/?tag=titb-20" TargetMode="External"/><Relationship Id="rId939" Type="http://schemas.openxmlformats.org/officeDocument/2006/relationships/hyperlink" Target="http://www.amazon.com/gp/product/B005K1P8EM/?tag=titb-20" TargetMode="External"/><Relationship Id="rId938" Type="http://schemas.openxmlformats.org/officeDocument/2006/relationships/hyperlink" Target="http://www.amazon.com/gp/product/B00ESY863M/?tag=titb-20" TargetMode="External"/><Relationship Id="rId937" Type="http://schemas.openxmlformats.org/officeDocument/2006/relationships/hyperlink" Target="http://www.amazon.com/gp/product/B00BF11UM0/?tag=titb-20" TargetMode="External"/><Relationship Id="rId932" Type="http://schemas.openxmlformats.org/officeDocument/2006/relationships/hyperlink" Target="https://www.the-numbers.com/movie/Ready-Player-One" TargetMode="External"/><Relationship Id="rId931" Type="http://schemas.openxmlformats.org/officeDocument/2006/relationships/hyperlink" Target="https://www.amazon.co.uk/47-Metres-Down-Uncaged-DVD/dp/B081KQ2NTY/ref=sr_1_2?crid=3AEN2LCEDK0HJ&amp;keywords=47+meters+down+uncaged+movie&amp;qid=1577972928&amp;s=instant-video&amp;sprefix=47+Meters+Down%3A+Uncaged%2Cinstant-video%2C226&amp;sr=1-2-catcorr" TargetMode="External"/><Relationship Id="rId930" Type="http://schemas.openxmlformats.org/officeDocument/2006/relationships/hyperlink" Target="https://www.the-numbers.com/movie/47-Meters-Down-Uncaged-(2019)" TargetMode="External"/><Relationship Id="rId936" Type="http://schemas.openxmlformats.org/officeDocument/2006/relationships/hyperlink" Target="https://www.amazon.co.uk/Rings-Matilda-Lutz/dp/B06WW7DBPK/ref=sr_1_1?s=instant-video&amp;ie=UTF8&amp;qid=1546978704&amp;sr=1-1&amp;keywords=Rings" TargetMode="External"/><Relationship Id="rId935" Type="http://schemas.openxmlformats.org/officeDocument/2006/relationships/hyperlink" Target="https://www.amazon.com/Ready-Player-One-Tye-Sheridan/dp/B07BDRR6S1/ref=sr_1_2?s=instant-video&amp;ie=UTF8&amp;qid=1546975225&amp;sr=1-2&amp;keywords=Ready+Player+One" TargetMode="External"/><Relationship Id="rId934" Type="http://schemas.openxmlformats.org/officeDocument/2006/relationships/hyperlink" Target="https://www.the-numbers.com/market/genre/Adventure" TargetMode="External"/><Relationship Id="rId933" Type="http://schemas.openxmlformats.org/officeDocument/2006/relationships/hyperlink" Target="https://www.the-numbers.com/market/genre/Adventure" TargetMode="External"/><Relationship Id="rId1520" Type="http://schemas.openxmlformats.org/officeDocument/2006/relationships/hyperlink" Target="http://www.amazon.com/gp/product/B0055XI98M/?tag=titb-20" TargetMode="External"/><Relationship Id="rId1554" Type="http://schemas.openxmlformats.org/officeDocument/2006/relationships/hyperlink" Target="https://www.amazon.com/Teenage-Mutant-Ninja-Turtles-Shadows/dp/B01G7UJIVI/ref=sr_1_1?s=instant-video&amp;ie=UTF8&amp;qid=1481219275&amp;sr=1-1&amp;keywords=Teenage+Mutant+Ninja+Turtles%3A+Out+of+the+Shadows" TargetMode="External"/><Relationship Id="rId2401" Type="http://schemas.openxmlformats.org/officeDocument/2006/relationships/vmlDrawing" Target="../drawings/vmlDrawing1.vml"/><Relationship Id="rId1555" Type="http://schemas.openxmlformats.org/officeDocument/2006/relationships/hyperlink" Target="http://www.amazon.co.uk/Lions-Lambs-Robert-Redford/dp/B00FYO2CCQ/ref=sr_1_1?s=instant-video&amp;ie=UTF8&amp;qid=1457386208&amp;sr=1-1&amp;keywords=Lions+for+Lambs" TargetMode="External"/><Relationship Id="rId1556" Type="http://schemas.openxmlformats.org/officeDocument/2006/relationships/hyperlink" Target="http://www.amazon.com/gp/product/B00QHMDWUA/?tag=titb-20" TargetMode="External"/><Relationship Id="rId1557" Type="http://schemas.openxmlformats.org/officeDocument/2006/relationships/hyperlink" Target="http://www.amazon.com/gp/product/B0062KJ1Q6/?tag=titb-20" TargetMode="External"/><Relationship Id="rId1558" Type="http://schemas.openxmlformats.org/officeDocument/2006/relationships/hyperlink" Target="http://www.amazon.com/gp/product/B009EEMNV2/?tag=titb-20" TargetMode="External"/><Relationship Id="rId1559" Type="http://schemas.openxmlformats.org/officeDocument/2006/relationships/hyperlink" Target="http://www.amazon.com/gp/product/B0095T3H2U/?tag=titb-20" TargetMode="External"/><Relationship Id="rId965" Type="http://schemas.openxmlformats.org/officeDocument/2006/relationships/hyperlink" Target="https://www.boxofficemojo.com/movies/?id=theupside.htm" TargetMode="External"/><Relationship Id="rId964" Type="http://schemas.openxmlformats.org/officeDocument/2006/relationships/hyperlink" Target="http://www.amazon.com/gp/product/B00628RVV0/?tag=titb-20" TargetMode="External"/><Relationship Id="rId963" Type="http://schemas.openxmlformats.org/officeDocument/2006/relationships/hyperlink" Target="http://www.amazon.com/gp/product/B002Q31MXS/?tag=titb-20" TargetMode="External"/><Relationship Id="rId962" Type="http://schemas.openxmlformats.org/officeDocument/2006/relationships/hyperlink" Target="http://www.amazon.com/gp/product/B008Y71JCE/?tag=titb-20" TargetMode="External"/><Relationship Id="rId969" Type="http://schemas.openxmlformats.org/officeDocument/2006/relationships/hyperlink" Target="http://www.amazon.com/gp/product/B00J2PEU3W/?tag=titb-20" TargetMode="External"/><Relationship Id="rId968" Type="http://schemas.openxmlformats.org/officeDocument/2006/relationships/hyperlink" Target="http://www.amazon.com/gp/product/B018JQRT6Y/?tag=titb-20" TargetMode="External"/><Relationship Id="rId967" Type="http://schemas.openxmlformats.org/officeDocument/2006/relationships/hyperlink" Target="http://www.amazon.co.uk/Aliens-Vs-Predator-John-Ortiz/dp/B00FYJ2744/ref=sr_1_sc_1?s=instant-video&amp;ie=UTF8&amp;qid=1457385617&amp;sr=1-1-spell&amp;keywords=AAlien+vs.+Predator+-+Requiem" TargetMode="External"/><Relationship Id="rId966" Type="http://schemas.openxmlformats.org/officeDocument/2006/relationships/hyperlink" Target="https://www.amazon.co.uk/Upside-Bryan-Cranston/dp/B07Q1DHGH8/ref=sr_1_1?crid=HLLYD728UVEG&amp;keywords=the+upside&amp;qid=1557072629&amp;s=instant-video&amp;sprefix=The+Upside%2Cinstant-video%2C141&amp;sr=1-1" TargetMode="External"/><Relationship Id="rId961" Type="http://schemas.openxmlformats.org/officeDocument/2006/relationships/hyperlink" Target="http://www.amazon.com/gp/product/B0068TJLSY/?tag=titb-20" TargetMode="External"/><Relationship Id="rId1550" Type="http://schemas.openxmlformats.org/officeDocument/2006/relationships/hyperlink" Target="https://www.amazon.co.uk/Diary-Wimpy-Kid-Long-Haul/dp/B0728JLB46/ref=sr_1_1?s=instant-video&amp;ie=UTF8&amp;qid=1546980612&amp;sr=1-1&amp;keywords=Diary+of+a+Wimpy+Kid%3A+The+Long+Haul" TargetMode="External"/><Relationship Id="rId960" Type="http://schemas.openxmlformats.org/officeDocument/2006/relationships/hyperlink" Target="https://www.amazon.co.uk/Dogs-Journey-Marg-Helgenberger/dp/B07WZ116NH/ref=sr_1_1?keywords=A+Dog%E2%80%99s+Journey&amp;qid=1577972984&amp;s=instant-video&amp;sr=1-1" TargetMode="External"/><Relationship Id="rId1551" Type="http://schemas.openxmlformats.org/officeDocument/2006/relationships/hyperlink" Target="https://www.amazon.com/Predator-Boyd-Holbrook/dp/B07H7WXH79/ref=sr_1_1?s=instant-video&amp;ie=UTF8&amp;qid=1546973805&amp;sr=1-1&amp;keywords=The+Predator" TargetMode="External"/><Relationship Id="rId1552" Type="http://schemas.openxmlformats.org/officeDocument/2006/relationships/hyperlink" Target="http://www.the-numbers.com/market/genre/Thriller-or-Suspense" TargetMode="External"/><Relationship Id="rId1553" Type="http://schemas.openxmlformats.org/officeDocument/2006/relationships/hyperlink" Target="http://www.the-numbers.com/market/genre/Thriller-or-Suspense" TargetMode="External"/><Relationship Id="rId2400" Type="http://schemas.openxmlformats.org/officeDocument/2006/relationships/drawing" Target="../drawings/drawing8.xml"/><Relationship Id="rId1543" Type="http://schemas.openxmlformats.org/officeDocument/2006/relationships/hyperlink" Target="https://www.amazon.com/Star-Trek-Beyond-John-Cho/dp/B01IG0GVUI/ref=sr_1_1?s=instant-video&amp;ie=UTF8&amp;qid=1481219470&amp;sr=1-1&amp;keywords=Star+Trek+Beyond" TargetMode="External"/><Relationship Id="rId1544" Type="http://schemas.openxmlformats.org/officeDocument/2006/relationships/hyperlink" Target="http://www.amazon.com/gp/product/B0060M9T9U/?tag=titb-20" TargetMode="External"/><Relationship Id="rId1545" Type="http://schemas.openxmlformats.org/officeDocument/2006/relationships/hyperlink" Target="http://www.amazon.com/gp/product/B003R2JX06/?tag=titb-20" TargetMode="External"/><Relationship Id="rId1546" Type="http://schemas.openxmlformats.org/officeDocument/2006/relationships/hyperlink" Target="http://www.amazon.com/gp/product/B00VWQ2P8G/?tag=titb-20" TargetMode="External"/><Relationship Id="rId1547" Type="http://schemas.openxmlformats.org/officeDocument/2006/relationships/hyperlink" Target="http://www.amazon.com/gp/product/B00A6N7BS0/?tag=titb-20" TargetMode="External"/><Relationship Id="rId1548" Type="http://schemas.openxmlformats.org/officeDocument/2006/relationships/hyperlink" Target="http://www.amazon.com/gp/product/B004IYNP6U/?tag=titb-20" TargetMode="External"/><Relationship Id="rId1549" Type="http://schemas.openxmlformats.org/officeDocument/2006/relationships/hyperlink" Target="http://www.amazon.com/gp/product/B008DJBR5W/?tag=titb-20" TargetMode="External"/><Relationship Id="rId959" Type="http://schemas.openxmlformats.org/officeDocument/2006/relationships/hyperlink" Target="https://www.the-numbers.com/market/genre/Drama" TargetMode="External"/><Relationship Id="rId954" Type="http://schemas.openxmlformats.org/officeDocument/2006/relationships/hyperlink" Target="http://www.the-numbers.com/market/genre/Drama" TargetMode="External"/><Relationship Id="rId953" Type="http://schemas.openxmlformats.org/officeDocument/2006/relationships/hyperlink" Target="http://www.amazon.com/gp/product/B002Z8L5ZE/?tag=titb-20" TargetMode="External"/><Relationship Id="rId952" Type="http://schemas.openxmlformats.org/officeDocument/2006/relationships/hyperlink" Target="http://www.amazon.com/gp/product/B004XWLI4I/?tag=titb-20" TargetMode="External"/><Relationship Id="rId951" Type="http://schemas.openxmlformats.org/officeDocument/2006/relationships/hyperlink" Target="http://www.amazon.com/gp/product/B00JPNZPCG/?tag=titb-20" TargetMode="External"/><Relationship Id="rId958" Type="http://schemas.openxmlformats.org/officeDocument/2006/relationships/hyperlink" Target="https://www.the-numbers.com/market/genre/Drama" TargetMode="External"/><Relationship Id="rId957" Type="http://schemas.openxmlformats.org/officeDocument/2006/relationships/hyperlink" Target="https://www.the-numbers.com/movie/Dogs-Journey-A-(2019)" TargetMode="External"/><Relationship Id="rId956" Type="http://schemas.openxmlformats.org/officeDocument/2006/relationships/hyperlink" Target="https://www.amazon.com/London-Has-Fallen-Gerard-Butler/dp/B01CIPPE28/ref=sr_1_1?s=instant-video&amp;ie=UTF8&amp;qid=1481219140&amp;sr=1-1&amp;keywords=London+Has+Fallen" TargetMode="External"/><Relationship Id="rId955" Type="http://schemas.openxmlformats.org/officeDocument/2006/relationships/hyperlink" Target="http://www.the-numbers.com/market/genre/Drama" TargetMode="External"/><Relationship Id="rId950" Type="http://schemas.openxmlformats.org/officeDocument/2006/relationships/hyperlink" Target="https://www.amazon.co.uk/War-Planet-Apes-Matt-Reeves/dp/B073XTBHJX/ref=sr_1_1?s=instant-video&amp;ie=UTF8&amp;qid=1546981573&amp;sr=1-1&amp;keywords=War+for+the+Planet+of+the+Apes" TargetMode="External"/><Relationship Id="rId1540" Type="http://schemas.openxmlformats.org/officeDocument/2006/relationships/hyperlink" Target="http://www.amazon.co.uk/Vacancy-Kate-Beckinsale/dp/B00FYOAR78/ref=sr_1_1?s=instant-video&amp;ie=UTF8&amp;qid=1457386801&amp;sr=1-1&amp;keywords=Vacancy" TargetMode="External"/><Relationship Id="rId1541" Type="http://schemas.openxmlformats.org/officeDocument/2006/relationships/hyperlink" Target="http://www.the-numbers.com/market/genre/Adventure" TargetMode="External"/><Relationship Id="rId1542" Type="http://schemas.openxmlformats.org/officeDocument/2006/relationships/hyperlink" Target="http://www.the-numbers.com/market/genre/Adventure" TargetMode="External"/><Relationship Id="rId2027" Type="http://schemas.openxmlformats.org/officeDocument/2006/relationships/hyperlink" Target="http://www.amazon.com/gp/product/B017CBOWEO/?tag=titb-20" TargetMode="External"/><Relationship Id="rId2028" Type="http://schemas.openxmlformats.org/officeDocument/2006/relationships/hyperlink" Target="http://www.amazon.com/gp/product/B001UODAPC/?tag=titb-20" TargetMode="External"/><Relationship Id="rId2029" Type="http://schemas.openxmlformats.org/officeDocument/2006/relationships/hyperlink" Target="https://www.boxofficemojo.com/movies/?id=hardpowder.htm" TargetMode="External"/><Relationship Id="rId590" Type="http://schemas.openxmlformats.org/officeDocument/2006/relationships/hyperlink" Target="https://www.amazon.com/Strangers-Prey-at-Night/dp/B07B8CYRZR/ref=sr_1_3?s=instant-video&amp;ie=UTF8&amp;qid=1546970777&amp;sr=1-3&amp;keywords=The+Strangers%3A+Prey+at+Night" TargetMode="External"/><Relationship Id="rId107" Type="http://schemas.openxmlformats.org/officeDocument/2006/relationships/hyperlink" Target="http://www.amazon.com/gp/product/B009VB97EY/?tag=titb-20" TargetMode="External"/><Relationship Id="rId106" Type="http://schemas.openxmlformats.org/officeDocument/2006/relationships/hyperlink" Target="http://www.amazon.com/gp/product/B00CHIG3NQ/?tag=titb-20" TargetMode="External"/><Relationship Id="rId105" Type="http://schemas.openxmlformats.org/officeDocument/2006/relationships/hyperlink" Target="http://www.amazon.com/gp/product/B00280GDFQ/?tag=titb-20" TargetMode="External"/><Relationship Id="rId589" Type="http://schemas.openxmlformats.org/officeDocument/2006/relationships/hyperlink" Target="https://www.the-numbers.com/market/genre/Horror" TargetMode="External"/><Relationship Id="rId104" Type="http://schemas.openxmlformats.org/officeDocument/2006/relationships/hyperlink" Target="http://www.amazon.com/gp/product/B004U8VWLE/?tag=titb-20" TargetMode="External"/><Relationship Id="rId588" Type="http://schemas.openxmlformats.org/officeDocument/2006/relationships/hyperlink" Target="https://www.the-numbers.com/market/genre/Horror" TargetMode="External"/><Relationship Id="rId109" Type="http://schemas.openxmlformats.org/officeDocument/2006/relationships/hyperlink" Target="http://www.amazon.com/gp/product/B003QSJVOO/?tag=titb-20" TargetMode="External"/><Relationship Id="rId1170" Type="http://schemas.openxmlformats.org/officeDocument/2006/relationships/hyperlink" Target="http://www.the-numbers.com/market/genre/Comedy" TargetMode="External"/><Relationship Id="rId108" Type="http://schemas.openxmlformats.org/officeDocument/2006/relationships/hyperlink" Target="https://www.amazon.co.uk/Happy-Death-Day-Jessica-Rothe/dp/B076THF46M/ref=sr_1_1?s=instant-video&amp;ie=UTF8&amp;qid=1546980828&amp;sr=1-1&amp;keywords=Happy+Death+Day" TargetMode="External"/><Relationship Id="rId1171" Type="http://schemas.openxmlformats.org/officeDocument/2006/relationships/hyperlink" Target="https://www.amazon.com/Warcraft-Travis-Fimmel/dp/B01GPLDCPW/ref=sr_1_1?s=instant-video&amp;ie=UTF8&amp;qid=1481219007&amp;sr=1-1&amp;keywords=Warcraft" TargetMode="External"/><Relationship Id="rId583" Type="http://schemas.openxmlformats.org/officeDocument/2006/relationships/hyperlink" Target="https://www.amazon.com/My-Big-Fat-Greek-Wedding/dp/B01DASBBQU/ref=sr_1_1?s=instant-video&amp;ie=UTF8&amp;qid=1481219106&amp;sr=1-1&amp;keywords=My+Big+Fat+Greek+Wedding+2" TargetMode="External"/><Relationship Id="rId1172" Type="http://schemas.openxmlformats.org/officeDocument/2006/relationships/hyperlink" Target="http://www.amazon.com/gp/product/B001UG56ES/?tag=titb-20" TargetMode="External"/><Relationship Id="rId582" Type="http://schemas.openxmlformats.org/officeDocument/2006/relationships/hyperlink" Target="http://www.the-numbers.com/market/genre/Comedy" TargetMode="External"/><Relationship Id="rId1173" Type="http://schemas.openxmlformats.org/officeDocument/2006/relationships/hyperlink" Target="http://www.the-numbers.com/market/genre/Thriller-or-Suspense" TargetMode="External"/><Relationship Id="rId2020" Type="http://schemas.openxmlformats.org/officeDocument/2006/relationships/hyperlink" Target="https://www.the-numbers.com/market/genre/Drama" TargetMode="External"/><Relationship Id="rId581" Type="http://schemas.openxmlformats.org/officeDocument/2006/relationships/hyperlink" Target="http://www.the-numbers.com/market/genre/Comedy" TargetMode="External"/><Relationship Id="rId1174" Type="http://schemas.openxmlformats.org/officeDocument/2006/relationships/hyperlink" Target="http://www.the-numbers.com/market/genre/Thriller-or-Suspense" TargetMode="External"/><Relationship Id="rId2021" Type="http://schemas.openxmlformats.org/officeDocument/2006/relationships/hyperlink" Target="https://www.amazon.com/Eighth-Grade-Elsie-Fisher/dp/B07FJNMSFN/ref=sr_1_1?s=instant-video&amp;ie=UTF8&amp;qid=1546970482&amp;sr=1-1&amp;keywords=Eighth+Grade" TargetMode="External"/><Relationship Id="rId580" Type="http://schemas.openxmlformats.org/officeDocument/2006/relationships/hyperlink" Target="https://www.amazon.co.uk/Fast-Furious-8-Vin-Diesel/dp/B071QWP6NX/ref=sr_1_1?s=instant-video&amp;ie=UTF8&amp;qid=1546980024&amp;sr=1-1&amp;keywords=The+Fate+of+the+Furious" TargetMode="External"/><Relationship Id="rId1175" Type="http://schemas.openxmlformats.org/officeDocument/2006/relationships/hyperlink" Target="https://www.amazon.com/Darkness-Kevin-Bacon/dp/B01KMVO9KI/ref=sr_1_1?s=instant-video&amp;ie=UTF8&amp;qid=1481218248&amp;sr=1-1&amp;keywords=The+Darkness" TargetMode="External"/><Relationship Id="rId2022" Type="http://schemas.openxmlformats.org/officeDocument/2006/relationships/hyperlink" Target="http://www.amazon.co.uk/Brave-One-Jodie-Foster/dp/B00ESZZNBE/ref=sr_1_1?s=instant-video&amp;ie=UTF8&amp;qid=1457386585&amp;sr=1-1&amp;keywords=The+Brave+One" TargetMode="External"/><Relationship Id="rId103" Type="http://schemas.openxmlformats.org/officeDocument/2006/relationships/hyperlink" Target="https://www.amazon.com/Halloween-Jamie-Lee-Curtis/dp/B07JG4HZ12/ref=sr_1_1?s=instant-video&amp;ie=UTF8&amp;qid=1546974551&amp;sr=1-1&amp;keywords=halloween+2018" TargetMode="External"/><Relationship Id="rId587" Type="http://schemas.openxmlformats.org/officeDocument/2006/relationships/hyperlink" Target="https://www.the-numbers.com/movie/Strangers-Prey-at-Night-The" TargetMode="External"/><Relationship Id="rId1176" Type="http://schemas.openxmlformats.org/officeDocument/2006/relationships/hyperlink" Target="https://www.the-numbers.com/movie/Knives-Out-(2019)" TargetMode="External"/><Relationship Id="rId2023" Type="http://schemas.openxmlformats.org/officeDocument/2006/relationships/hyperlink" Target="http://www.amazon.co.uk/Evan-Almighty-Steve-Carell/dp/B0115JWHSW/ref=sr_1_1?s=instant-video&amp;ie=UTF8&amp;qid=1457385807&amp;sr=1-1&amp;keywords=Evan+Almighty" TargetMode="External"/><Relationship Id="rId102" Type="http://schemas.openxmlformats.org/officeDocument/2006/relationships/hyperlink" Target="http://www.amazon.com/gp/product/B00KPQ7MY6/?tag=titb-20" TargetMode="External"/><Relationship Id="rId586" Type="http://schemas.openxmlformats.org/officeDocument/2006/relationships/hyperlink" Target="http://www.amazon.com/gp/product/B00JXCZKU6/?tag=titb-20" TargetMode="External"/><Relationship Id="rId1177" Type="http://schemas.openxmlformats.org/officeDocument/2006/relationships/hyperlink" Target="https://www.the-numbers.com/market/genre/Drama" TargetMode="External"/><Relationship Id="rId2024" Type="http://schemas.openxmlformats.org/officeDocument/2006/relationships/hyperlink" Target="http://www.amazon.co.uk/Dragon-Wars-Amanda-Brooks-Jason/dp/B00IK6HEB4/ref=sr_1_1?s=instant-video&amp;ie=UTF8&amp;qid=1457385774&amp;sr=1-1&amp;keywords=Dragon+Wars" TargetMode="External"/><Relationship Id="rId101" Type="http://schemas.openxmlformats.org/officeDocument/2006/relationships/hyperlink" Target="http://www.amazon.com/gp/product/B00KG2PHEQ/?tag=titb-20" TargetMode="External"/><Relationship Id="rId585" Type="http://schemas.openxmlformats.org/officeDocument/2006/relationships/hyperlink" Target="http://www.amazon.com/gp/product/B00FY2UJAU/?tag=titb-20" TargetMode="External"/><Relationship Id="rId1178" Type="http://schemas.openxmlformats.org/officeDocument/2006/relationships/hyperlink" Target="https://www.the-numbers.com/market/genre/Drama" TargetMode="External"/><Relationship Id="rId2025" Type="http://schemas.openxmlformats.org/officeDocument/2006/relationships/hyperlink" Target="https://www.amazon.com/Bad-Times-at-El-Royale/dp/B07J5PVR6M/ref=sr_1_1?s=instant-video&amp;ie=UTF8&amp;qid=1546970025&amp;sr=1-1&amp;keywords=Bad+Times+at+the+El+Royale" TargetMode="External"/><Relationship Id="rId100" Type="http://schemas.openxmlformats.org/officeDocument/2006/relationships/hyperlink" Target="http://www.amazon.com/gp/product/B019J76QLQ/?tag=titb-20" TargetMode="External"/><Relationship Id="rId584" Type="http://schemas.openxmlformats.org/officeDocument/2006/relationships/hyperlink" Target="http://www.amazon.com/gp/product/B008Y6WO88/?tag=titb-20" TargetMode="External"/><Relationship Id="rId1179" Type="http://schemas.openxmlformats.org/officeDocument/2006/relationships/hyperlink" Target="https://www.amazon.co.uk/Knives-Out-Daniel-Craig/dp/B081YPJM7V/ref=sr_1_1?crid=1K86CDB20NHM&amp;keywords=knives+out+2019&amp;qid=1577973643&amp;s=instant-video&amp;sprefix=Knives+Out%2Cinstant-video%2C149&amp;sr=1-1" TargetMode="External"/><Relationship Id="rId2026" Type="http://schemas.openxmlformats.org/officeDocument/2006/relationships/hyperlink" Target="https://www.amazon.co.uk/United-Kingdom-David-Oyelowo/dp/B01N0EMX88/ref=sr_1_1?s=instant-video&amp;ie=UTF8&amp;qid=1546981660&amp;sr=1-1&amp;keywords=A+United+Kingdom" TargetMode="External"/><Relationship Id="rId1169" Type="http://schemas.openxmlformats.org/officeDocument/2006/relationships/hyperlink" Target="http://www.the-numbers.com/market/genre/Comedy" TargetMode="External"/><Relationship Id="rId2016" Type="http://schemas.openxmlformats.org/officeDocument/2006/relationships/hyperlink" Target="http://www.amazon.com/gp/product/B00CWVGS10/?tag=titb-20" TargetMode="External"/><Relationship Id="rId2017" Type="http://schemas.openxmlformats.org/officeDocument/2006/relationships/hyperlink" Target="http://www.amazon.com/gp/product/B00364NVKS/?tag=titb-20" TargetMode="External"/><Relationship Id="rId2018" Type="http://schemas.openxmlformats.org/officeDocument/2006/relationships/hyperlink" Target="https://www.the-numbers.com/movie/Eighth-Grade-(2018)" TargetMode="External"/><Relationship Id="rId2019" Type="http://schemas.openxmlformats.org/officeDocument/2006/relationships/hyperlink" Target="https://www.the-numbers.com/market/genre/Drama" TargetMode="External"/><Relationship Id="rId579" Type="http://schemas.openxmlformats.org/officeDocument/2006/relationships/hyperlink" Target="https://www.amazon.com/Vice-Christian-Bale/dp/B07MNJ3JPP/ref=sr_1_1?s=instant-video&amp;ie=UTF8&amp;qid=1546970580&amp;sr=1-1&amp;keywords=Vice" TargetMode="External"/><Relationship Id="rId578" Type="http://schemas.openxmlformats.org/officeDocument/2006/relationships/hyperlink" Target="http://www.amazon.com/gp/product/B00D6C6JAO/?tag=titb-20" TargetMode="External"/><Relationship Id="rId577" Type="http://schemas.openxmlformats.org/officeDocument/2006/relationships/hyperlink" Target="http://www.amazon.com/gp/product/B008K3HRF0/?tag=titb-20" TargetMode="External"/><Relationship Id="rId1160" Type="http://schemas.openxmlformats.org/officeDocument/2006/relationships/hyperlink" Target="https://www.the-numbers.com/market/genre/Drama" TargetMode="External"/><Relationship Id="rId572" Type="http://schemas.openxmlformats.org/officeDocument/2006/relationships/hyperlink" Target="http://www.amazon.com/gp/product/B00CC8789O/?tag=titb-20" TargetMode="External"/><Relationship Id="rId1161" Type="http://schemas.openxmlformats.org/officeDocument/2006/relationships/hyperlink" Target="http://www.amazon.com/gp/product/B00ERVIDNO/?tag=titb-20" TargetMode="External"/><Relationship Id="rId571" Type="http://schemas.openxmlformats.org/officeDocument/2006/relationships/hyperlink" Target="http://www.amazon.com/gp/product/B00LGITGDW/?tag=titb-20" TargetMode="External"/><Relationship Id="rId1162" Type="http://schemas.openxmlformats.org/officeDocument/2006/relationships/hyperlink" Target="http://www.amazon.com/gp/product/B011AK040Y/?tag=titb-20" TargetMode="External"/><Relationship Id="rId570" Type="http://schemas.openxmlformats.org/officeDocument/2006/relationships/hyperlink" Target="https://www.amazon.co.uk/Spider-Man-Homecoming-Robert-Downey-Jr/dp/B073G7Y32R/ref=sr_1_1?s=instant-video&amp;ie=UTF8&amp;qid=1546980850&amp;sr=1-1&amp;keywords=Spider-Man%3A+Homecoming" TargetMode="External"/><Relationship Id="rId1163" Type="http://schemas.openxmlformats.org/officeDocument/2006/relationships/hyperlink" Target="https://www.amazon.co.uk/Beguiled-17-Colin-Farrell/dp/B074P9VGN4/ref=sr_1_1?s=instant-video&amp;ie=UTF8&amp;qid=1546981189&amp;sr=1-1&amp;keywords=The+Beguiled" TargetMode="External"/><Relationship Id="rId2010" Type="http://schemas.openxmlformats.org/officeDocument/2006/relationships/hyperlink" Target="https://www.amazon.co.uk/Table-19-Anna-Kendrick/dp/B06Y1MSXGM/ref=sr_1_1?s=instant-video&amp;ie=UTF8&amp;qid=1546978586&amp;sr=1-1&amp;keywords=Table+19" TargetMode="External"/><Relationship Id="rId1164" Type="http://schemas.openxmlformats.org/officeDocument/2006/relationships/hyperlink" Target="http://www.amazon.com/gp/product/B007SSEBCU/?tag=titb-20" TargetMode="External"/><Relationship Id="rId2011" Type="http://schemas.openxmlformats.org/officeDocument/2006/relationships/hyperlink" Target="https://www.amazon.co.uk/Ingrid-Goes-West-Aubrey-Plaza/dp/B07BB6RM46/ref=sr_1_1?s=instant-video&amp;ie=UTF8&amp;qid=1546981553&amp;sr=1-1&amp;keywords=Ingrid+Goes+West" TargetMode="External"/><Relationship Id="rId576" Type="http://schemas.openxmlformats.org/officeDocument/2006/relationships/hyperlink" Target="http://www.amazon.co.uk/Shrek-Third-Mike-Myers/dp/B00FYOCGZY/ref=sr_1_1?s=instant-video&amp;ie=UTF8&amp;qid=1457386496&amp;sr=1-1&amp;keywords=shrek+the+third" TargetMode="External"/><Relationship Id="rId1165" Type="http://schemas.openxmlformats.org/officeDocument/2006/relationships/hyperlink" Target="http://www.amazon.co.uk/Tmnt-Laurence-Fishburne/dp/B00FYH2ZXO/ref=sr_1_1?s=instant-video&amp;ie=UTF8&amp;qid=1457386756&amp;sr=1-1&amp;keywords=TMNT" TargetMode="External"/><Relationship Id="rId2012" Type="http://schemas.openxmlformats.org/officeDocument/2006/relationships/hyperlink" Target="http://www.the-numbers.com/market/genre/Comedy" TargetMode="External"/><Relationship Id="rId575" Type="http://schemas.openxmlformats.org/officeDocument/2006/relationships/hyperlink" Target="https://www.amazon.com/Race-Stephan-James/dp/B01FERVANY/ref=sr_1_1?s=instant-video&amp;ie=UTF8&amp;qid=1481218564&amp;sr=1-1&amp;keywords=Race" TargetMode="External"/><Relationship Id="rId1166" Type="http://schemas.openxmlformats.org/officeDocument/2006/relationships/hyperlink" Target="http://www.the-numbers.com/market/genre/Comedy" TargetMode="External"/><Relationship Id="rId2013" Type="http://schemas.openxmlformats.org/officeDocument/2006/relationships/hyperlink" Target="http://www.the-numbers.com/market/genre/Comedy" TargetMode="External"/><Relationship Id="rId574" Type="http://schemas.openxmlformats.org/officeDocument/2006/relationships/hyperlink" Target="http://www.the-numbers.com/market/genre/Adventure" TargetMode="External"/><Relationship Id="rId1167" Type="http://schemas.openxmlformats.org/officeDocument/2006/relationships/hyperlink" Target="http://www.the-numbers.com/market/genre/Comedy" TargetMode="External"/><Relationship Id="rId2014" Type="http://schemas.openxmlformats.org/officeDocument/2006/relationships/hyperlink" Target="https://www.amazon.com/Absolutely-Fabulous-Movie-Jennifer-Saunders/dp/B01MQFOPN1/ref=sr_1_cc_1?s=aps&amp;ie=UTF8&amp;qid=1481217851&amp;sr=1-1-catcorr&amp;keywords=Absolutely+Fabulous%3A+The+Movie" TargetMode="External"/><Relationship Id="rId573" Type="http://schemas.openxmlformats.org/officeDocument/2006/relationships/hyperlink" Target="http://www.the-numbers.com/market/genre/Adventure" TargetMode="External"/><Relationship Id="rId1168" Type="http://schemas.openxmlformats.org/officeDocument/2006/relationships/hyperlink" Target="https://www.amazon.com/Boss-Unrated-Melissa-McCarthy/dp/B01I0QNX8G/ref=sr_1_1?s=instant-video&amp;ie=UTF8&amp;qid=1481219151&amp;sr=1-1&amp;keywords=The+Boss" TargetMode="External"/><Relationship Id="rId2015" Type="http://schemas.openxmlformats.org/officeDocument/2006/relationships/hyperlink" Target="http://www.amazon.com/gp/product/B00A6N773O/?tag=titb-20" TargetMode="External"/><Relationship Id="rId2049" Type="http://schemas.openxmlformats.org/officeDocument/2006/relationships/hyperlink" Target="http://www.the-numbers.com/market/genre/Drama" TargetMode="External"/><Relationship Id="rId129" Type="http://schemas.openxmlformats.org/officeDocument/2006/relationships/hyperlink" Target="https://www.the-numbers.com/market/genre/Horror" TargetMode="External"/><Relationship Id="rId128" Type="http://schemas.openxmlformats.org/officeDocument/2006/relationships/hyperlink" Target="https://www.the-numbers.com/movie/Insidious-The-Last-Key" TargetMode="External"/><Relationship Id="rId127" Type="http://schemas.openxmlformats.org/officeDocument/2006/relationships/hyperlink" Target="http://www.amazon.com/gp/product/B001AOM98Q/?tag=titb-20" TargetMode="External"/><Relationship Id="rId126" Type="http://schemas.openxmlformats.org/officeDocument/2006/relationships/hyperlink" Target="https://www.amazon.co.uk/Escape-Room-Tyler-Labine/dp/B07NBWYMVG/ref=sr_1_2?crid=1SK4TR2AU9EK4&amp;keywords=escape+room+2019&amp;qid=1557072613&amp;s=instant-video&amp;sprefix=Escape+Room%2Cinstant-video%2C143&amp;sr=1-2-catcorr" TargetMode="External"/><Relationship Id="rId1190" Type="http://schemas.openxmlformats.org/officeDocument/2006/relationships/hyperlink" Target="https://www.amazon.com/Den-Thieves-Gerard-Butler/dp/B07M6GDVM2/ref=sr_1_2?s=instant-video&amp;ie=UTF8&amp;qid=1546970405&amp;sr=1-2&amp;keywords=Den+of+Thieves" TargetMode="External"/><Relationship Id="rId1191" Type="http://schemas.openxmlformats.org/officeDocument/2006/relationships/hyperlink" Target="http://www.amazon.com/gp/product/B004XKXOF6/?tag=titb-20" TargetMode="External"/><Relationship Id="rId1192" Type="http://schemas.openxmlformats.org/officeDocument/2006/relationships/hyperlink" Target="http://www.amazon.com/gp/product/B00MR67BCU/?tag=titb-20" TargetMode="External"/><Relationship Id="rId1193" Type="http://schemas.openxmlformats.org/officeDocument/2006/relationships/hyperlink" Target="http://www.amazon.co.uk/American-Gangster-Denzel-Washington/dp/B00FYPFJUC/ref=sr_1_1?s=instant-video&amp;ie=UTF8&amp;qid=1457385641&amp;sr=1-1&amp;keywords=American+Gangster" TargetMode="External"/><Relationship Id="rId2040" Type="http://schemas.openxmlformats.org/officeDocument/2006/relationships/hyperlink" Target="https://www.amazon.com/Almost-Christmas-Kimberly-Elise/dp/B01M3UN2YA/ref=sr_1_1?s=instant-video&amp;ie=UTF8&amp;qid=1481218432&amp;sr=1-1&amp;keywords=Almost+Christmas" TargetMode="External"/><Relationship Id="rId121" Type="http://schemas.openxmlformats.org/officeDocument/2006/relationships/hyperlink" Target="http://www.amazon.com/gp/product/B0199693VM/?tag=titb-20" TargetMode="External"/><Relationship Id="rId1194" Type="http://schemas.openxmlformats.org/officeDocument/2006/relationships/hyperlink" Target="http://www.amazon.com/gp/product/B0031PXFQC/?tag=titb-20" TargetMode="External"/><Relationship Id="rId2041" Type="http://schemas.openxmlformats.org/officeDocument/2006/relationships/hyperlink" Target="http://www.amazon.com/gp/product/B002U5SDNY/?tag=titb-20" TargetMode="External"/><Relationship Id="rId120" Type="http://schemas.openxmlformats.org/officeDocument/2006/relationships/hyperlink" Target="https://www.amazon.co.uk/Joker-Joaquin-Phoenix/dp/B07YP8JS6J/ref=sr_1_1?crid=2DMKQQCH5NS38&amp;keywords=joker&amp;qid=1577973602&amp;s=instant-video&amp;sprefix=Joker%2Cinstant-video%2C163&amp;sr=1-1" TargetMode="External"/><Relationship Id="rId1195" Type="http://schemas.openxmlformats.org/officeDocument/2006/relationships/hyperlink" Target="http://www.amazon.com/gp/product/B008Y6Y2YM/?tag=titb-20" TargetMode="External"/><Relationship Id="rId2042" Type="http://schemas.openxmlformats.org/officeDocument/2006/relationships/hyperlink" Target="https://www.the-numbers.com/movie/American-Animals-(2018)" TargetMode="External"/><Relationship Id="rId1196" Type="http://schemas.openxmlformats.org/officeDocument/2006/relationships/hyperlink" Target="http://www.amazon.com/gp/product/B002DTDE3G/?tag=titb-20" TargetMode="External"/><Relationship Id="rId2043" Type="http://schemas.openxmlformats.org/officeDocument/2006/relationships/hyperlink" Target="https://www.amazon.com/American-Animals-Evan-Peters/dp/B07DD6WNTN/ref=sr_1_2?s=instant-video&amp;ie=UTF8&amp;qid=1546964446&amp;sr=1-2&amp;keywords=American+Animals" TargetMode="External"/><Relationship Id="rId1197" Type="http://schemas.openxmlformats.org/officeDocument/2006/relationships/hyperlink" Target="http://www.amazon.com/gp/product/B004BEMC6G/?tag=titb-20" TargetMode="External"/><Relationship Id="rId2044" Type="http://schemas.openxmlformats.org/officeDocument/2006/relationships/hyperlink" Target="http://www.amazon.com/gp/product/B003K07DUC/?tag=titb-20" TargetMode="External"/><Relationship Id="rId125" Type="http://schemas.openxmlformats.org/officeDocument/2006/relationships/hyperlink" Target="https://www.boxofficemojo.com/movies/?id=escaperoom.htm" TargetMode="External"/><Relationship Id="rId1198" Type="http://schemas.openxmlformats.org/officeDocument/2006/relationships/hyperlink" Target="http://www.amazon.com/gp/product/B0048KXRPS/?tag=titb-20" TargetMode="External"/><Relationship Id="rId2045" Type="http://schemas.openxmlformats.org/officeDocument/2006/relationships/hyperlink" Target="http://www.amazon.com/gp/product/B01B3NR5ZK/?tag=titb-20" TargetMode="External"/><Relationship Id="rId124" Type="http://schemas.openxmlformats.org/officeDocument/2006/relationships/hyperlink" Target="https://www.amazon.com/Favourite-Olivia-Colman/dp/B07L9H1WG5/ref=sr_1_1?s=instant-video&amp;ie=UTF8&amp;qid=1546974218&amp;sr=1-1&amp;keywords=The+Favourite" TargetMode="External"/><Relationship Id="rId1199" Type="http://schemas.openxmlformats.org/officeDocument/2006/relationships/hyperlink" Target="http://www.amazon.com/gp/product/B0060D3742/?tag=titb-20" TargetMode="External"/><Relationship Id="rId2046" Type="http://schemas.openxmlformats.org/officeDocument/2006/relationships/hyperlink" Target="http://www.amazon.com/gp/product/B004YJ1MF0/?tag=titb-20" TargetMode="External"/><Relationship Id="rId123" Type="http://schemas.openxmlformats.org/officeDocument/2006/relationships/hyperlink" Target="http://www.amazon.com/gp/product/B00HAWAXW6/?tag=titb-20" TargetMode="External"/><Relationship Id="rId2047" Type="http://schemas.openxmlformats.org/officeDocument/2006/relationships/hyperlink" Target="http://www.amazon.com/gp/product/B001OFA37K/?tag=titb-20" TargetMode="External"/><Relationship Id="rId122" Type="http://schemas.openxmlformats.org/officeDocument/2006/relationships/hyperlink" Target="http://www.amazon.com/gp/product/B00INS1U78/?tag=titb-20" TargetMode="External"/><Relationship Id="rId2048" Type="http://schemas.openxmlformats.org/officeDocument/2006/relationships/hyperlink" Target="http://www.the-numbers.com/market/genre/Drama" TargetMode="External"/><Relationship Id="rId2038" Type="http://schemas.openxmlformats.org/officeDocument/2006/relationships/hyperlink" Target="http://www.the-numbers.com/market/genre/Drama" TargetMode="External"/><Relationship Id="rId2039" Type="http://schemas.openxmlformats.org/officeDocument/2006/relationships/hyperlink" Target="http://www.the-numbers.com/market/genre/Drama" TargetMode="External"/><Relationship Id="rId118" Type="http://schemas.openxmlformats.org/officeDocument/2006/relationships/hyperlink" Target="http://www.amazon.com/gp/product/B00ZRHRXXS/?tag=titb-20" TargetMode="External"/><Relationship Id="rId117" Type="http://schemas.openxmlformats.org/officeDocument/2006/relationships/hyperlink" Target="https://www.amazon.com/Quiet-Place-Emily-Blunt/dp/B07BYSTXMF/ref=sr_1_2?s=instant-video&amp;ie=UTF8&amp;qid=1546964056&amp;sr=1-2&amp;keywords=A+Quiet+Place" TargetMode="External"/><Relationship Id="rId116" Type="http://schemas.openxmlformats.org/officeDocument/2006/relationships/hyperlink" Target="https://www.the-numbers.com/market/genre/Horror" TargetMode="External"/><Relationship Id="rId115" Type="http://schemas.openxmlformats.org/officeDocument/2006/relationships/hyperlink" Target="https://www.the-numbers.com/market/genre/Horror" TargetMode="External"/><Relationship Id="rId599" Type="http://schemas.openxmlformats.org/officeDocument/2006/relationships/hyperlink" Target="https://www.the-numbers.com/market/genre/Adventure" TargetMode="External"/><Relationship Id="rId1180" Type="http://schemas.openxmlformats.org/officeDocument/2006/relationships/hyperlink" Target="http://www.amazon.com/gp/product/B001F8IL84/?tag=titb-20" TargetMode="External"/><Relationship Id="rId1181" Type="http://schemas.openxmlformats.org/officeDocument/2006/relationships/hyperlink" Target="https://www.amazon.com/Moana-Bonus-Content-Aulii-Cravalho/dp/B01MRNUJUO/ref=sr_1_2?s=instant-video&amp;ie=UTF8&amp;qid=1483640905&amp;sr=1-2&amp;keywords=Moana" TargetMode="External"/><Relationship Id="rId119" Type="http://schemas.openxmlformats.org/officeDocument/2006/relationships/hyperlink" Target="https://www.the-numbers.com/movie/Joker-(2019)" TargetMode="External"/><Relationship Id="rId1182" Type="http://schemas.openxmlformats.org/officeDocument/2006/relationships/hyperlink" Target="http://www.amazon.com/gp/product/B00YI7PCPY/?tag=titb-20" TargetMode="External"/><Relationship Id="rId110" Type="http://schemas.openxmlformats.org/officeDocument/2006/relationships/hyperlink" Target="http://www.amazon.com/gp/product/B017OJL48G/?tag=titb-20" TargetMode="External"/><Relationship Id="rId594" Type="http://schemas.openxmlformats.org/officeDocument/2006/relationships/hyperlink" Target="https://www.the-numbers.com/market/genre/Drama" TargetMode="External"/><Relationship Id="rId1183" Type="http://schemas.openxmlformats.org/officeDocument/2006/relationships/hyperlink" Target="http://www.amazon.com/gp/product/B00JJHEVKA/?tag=titb-20" TargetMode="External"/><Relationship Id="rId2030" Type="http://schemas.openxmlformats.org/officeDocument/2006/relationships/hyperlink" Target="https://www.amazon.co.uk/Cold-Pursuit-Liam-Neeson/dp/B07P1B6CP2/ref=sr_1_1?crid=1ZYE6J7L42KX6&amp;keywords=cold+pursuit&amp;qid=1557072845&amp;s=instant-video&amp;sprefix=Cold+Pursuit%2Cinstant-video%2C140&amp;sr=1-1" TargetMode="External"/><Relationship Id="rId593" Type="http://schemas.openxmlformats.org/officeDocument/2006/relationships/hyperlink" Target="https://www.the-numbers.com/movie/Rocketman-(UK)-(2019)" TargetMode="External"/><Relationship Id="rId1184" Type="http://schemas.openxmlformats.org/officeDocument/2006/relationships/hyperlink" Target="https://www.amazon.co.uk/American-Made-Tom-Cruise/dp/B074VCGX4L/ref=sr_1_1?s=instant-video&amp;ie=UTF8&amp;qid=1546981630&amp;sr=1-1&amp;keywords=American+Made" TargetMode="External"/><Relationship Id="rId2031" Type="http://schemas.openxmlformats.org/officeDocument/2006/relationships/hyperlink" Target="https://www.the-numbers.com/movie/First-Reformed" TargetMode="External"/><Relationship Id="rId592" Type="http://schemas.openxmlformats.org/officeDocument/2006/relationships/hyperlink" Target="http://www.amazon.com/gp/product/B018HCDOVY/?tag=titb-20" TargetMode="External"/><Relationship Id="rId1185" Type="http://schemas.openxmlformats.org/officeDocument/2006/relationships/hyperlink" Target="http://www.amazon.com/gp/product/B009EEELX0/?tag=titb-20" TargetMode="External"/><Relationship Id="rId2032" Type="http://schemas.openxmlformats.org/officeDocument/2006/relationships/hyperlink" Target="https://www.amazon.com/First-Reformed-Ethan-Hawke/dp/B07D6V7MRJ/ref=sr_1_2?s=instant-video&amp;ie=UTF8&amp;qid=1546974441&amp;sr=1-2&amp;keywords=First+Reformed" TargetMode="External"/><Relationship Id="rId591" Type="http://schemas.openxmlformats.org/officeDocument/2006/relationships/hyperlink" Target="http://www.amazon.com/gp/product/B0159COAXQ/?tag=titb-20" TargetMode="External"/><Relationship Id="rId1186" Type="http://schemas.openxmlformats.org/officeDocument/2006/relationships/hyperlink" Target="http://www.amazon.com/gp/product/B00YCVD78A/?tag=titb-20" TargetMode="External"/><Relationship Id="rId2033" Type="http://schemas.openxmlformats.org/officeDocument/2006/relationships/hyperlink" Target="http://www.amazon.com/gp/product/B0035FRYR4/?tag=titb-20" TargetMode="External"/><Relationship Id="rId114" Type="http://schemas.openxmlformats.org/officeDocument/2006/relationships/hyperlink" Target="https://www.the-numbers.com/movie/Quiet-Place-A-(2018)" TargetMode="External"/><Relationship Id="rId598" Type="http://schemas.openxmlformats.org/officeDocument/2006/relationships/hyperlink" Target="https://www.the-numbers.com/market/genre/Adventure" TargetMode="External"/><Relationship Id="rId1187" Type="http://schemas.openxmlformats.org/officeDocument/2006/relationships/hyperlink" Target="https://www.the-numbers.com/movie/Den-of-Thieves" TargetMode="External"/><Relationship Id="rId2034" Type="http://schemas.openxmlformats.org/officeDocument/2006/relationships/hyperlink" Target="https://www.amazon.co.uk/Same-Kind-Different-as-Me/dp/B07BFHF3P9/ref=sr_1_1?s=instant-video&amp;ie=UTF8&amp;qid=1546977496&amp;sr=1-1&amp;keywords=Same+Kind+of+Different+as+Me" TargetMode="External"/><Relationship Id="rId113" Type="http://schemas.openxmlformats.org/officeDocument/2006/relationships/hyperlink" Target="https://www.amazon.co.uk/Bill-Skarsgard/dp/B0756WYLZH/ref=sr_1_1?s=instant-video&amp;ie=UTF8&amp;qid=1546980603&amp;sr=1-1&amp;keywords=It" TargetMode="External"/><Relationship Id="rId597" Type="http://schemas.openxmlformats.org/officeDocument/2006/relationships/hyperlink" Target="https://www.the-numbers.com/movie/Addams-Family-The-(2019)" TargetMode="External"/><Relationship Id="rId1188" Type="http://schemas.openxmlformats.org/officeDocument/2006/relationships/hyperlink" Target="https://www.the-numbers.com/market/genre/Action" TargetMode="External"/><Relationship Id="rId2035" Type="http://schemas.openxmlformats.org/officeDocument/2006/relationships/hyperlink" Target="http://www.amazon.com/gp/product/B0064J6OMO/?tag=titb-20" TargetMode="External"/><Relationship Id="rId112" Type="http://schemas.openxmlformats.org/officeDocument/2006/relationships/hyperlink" Target="https://www.amazon.co.uk/Annabelle-Creation-David-F-Sandberg/dp/B074SYP8BL/ref=sr_1_1?s=instant-video&amp;ie=UTF8&amp;qid=1546980777&amp;sr=1-1&amp;keywords=Annabelle%3A+Creation" TargetMode="External"/><Relationship Id="rId596" Type="http://schemas.openxmlformats.org/officeDocument/2006/relationships/hyperlink" Target="https://www.amazon.co.uk/Rocketman-Taron-Egerton/dp/B07S626T5F/ref=sr_1_1?keywords=Rocketman&amp;qid=1577973918&amp;s=instant-video&amp;sr=1-1" TargetMode="External"/><Relationship Id="rId1189" Type="http://schemas.openxmlformats.org/officeDocument/2006/relationships/hyperlink" Target="https://www.the-numbers.com/market/genre/Action" TargetMode="External"/><Relationship Id="rId2036" Type="http://schemas.openxmlformats.org/officeDocument/2006/relationships/hyperlink" Target="http://www.amazon.com/gp/product/B006VRZ5YM/?tag=titb-20" TargetMode="External"/><Relationship Id="rId111" Type="http://schemas.openxmlformats.org/officeDocument/2006/relationships/hyperlink" Target="http://www.amazon.com/gp/product/B00S0AYSX2/?tag=titb-20" TargetMode="External"/><Relationship Id="rId595" Type="http://schemas.openxmlformats.org/officeDocument/2006/relationships/hyperlink" Target="https://www.the-numbers.com/market/genre/Drama" TargetMode="External"/><Relationship Id="rId2037" Type="http://schemas.openxmlformats.org/officeDocument/2006/relationships/hyperlink" Target="https://www.amazon.co.uk/Founder-Michael-Keaton/dp/B01MUHWG3P/ref=sr_1_1?s=instant-video&amp;ie=UTF8&amp;qid=1546980759&amp;sr=1-1&amp;keywords=The+Founder" TargetMode="External"/><Relationship Id="rId1136" Type="http://schemas.openxmlformats.org/officeDocument/2006/relationships/hyperlink" Target="http://www.amazon.com/gp/product/B012HPO8TE/?tag=titb-20" TargetMode="External"/><Relationship Id="rId1137" Type="http://schemas.openxmlformats.org/officeDocument/2006/relationships/hyperlink" Target="http://www.amazon.com/gp/product/B0027ZIQHK/?tag=titb-20" TargetMode="External"/><Relationship Id="rId1138" Type="http://schemas.openxmlformats.org/officeDocument/2006/relationships/hyperlink" Target="http://www.amazon.com/gp/product/B003V5CGHG/?tag=titb-20" TargetMode="External"/><Relationship Id="rId1139" Type="http://schemas.openxmlformats.org/officeDocument/2006/relationships/hyperlink" Target="https://www.the-numbers.com/movie/I-Feel-Pretty" TargetMode="External"/><Relationship Id="rId547" Type="http://schemas.openxmlformats.org/officeDocument/2006/relationships/hyperlink" Target="https://www.the-numbers.com/market/genre/Comedy" TargetMode="External"/><Relationship Id="rId546" Type="http://schemas.openxmlformats.org/officeDocument/2006/relationships/hyperlink" Target="https://www.the-numbers.com/market/genre/Comedy" TargetMode="External"/><Relationship Id="rId545" Type="http://schemas.openxmlformats.org/officeDocument/2006/relationships/hyperlink" Target="https://www.the-numbers.com/movie/Sorry-to-Bother-You" TargetMode="External"/><Relationship Id="rId544" Type="http://schemas.openxmlformats.org/officeDocument/2006/relationships/hyperlink" Target="http://www.amazon.com/gp/product/B00L83TQR6/?tag=titb-20" TargetMode="External"/><Relationship Id="rId549" Type="http://schemas.openxmlformats.org/officeDocument/2006/relationships/hyperlink" Target="http://www.amazon.com/gp/product/B004S5D3B6/?tag=titb-20" TargetMode="External"/><Relationship Id="rId548" Type="http://schemas.openxmlformats.org/officeDocument/2006/relationships/hyperlink" Target="https://www.amazon.com/Sorry-Bother-You-Boots-Riley/dp/B07FN8STFS/ref=sr_1_1?s=instant-video&amp;ie=UTF8&amp;qid=1546974855&amp;sr=1-1&amp;keywords=Sorry+to+Bother+You" TargetMode="External"/><Relationship Id="rId1130" Type="http://schemas.openxmlformats.org/officeDocument/2006/relationships/hyperlink" Target="https://www.amazon.co.uk/Transformers-Last-Knight-Mark-Wahlberg/dp/B072X41LGF/ref=sr_1_1?s=instant-video&amp;ie=UTF8&amp;qid=1546978209&amp;sr=1-1&amp;keywords=Transformers%3A+The+Last+Knight" TargetMode="External"/><Relationship Id="rId1131" Type="http://schemas.openxmlformats.org/officeDocument/2006/relationships/hyperlink" Target="http://www.amazon.com/gp/product/B004QYZATW/?tag=titb-20" TargetMode="External"/><Relationship Id="rId543" Type="http://schemas.openxmlformats.org/officeDocument/2006/relationships/hyperlink" Target="http://www.amazon.com/gp/product/B00BB8SKPW/?tag=titb-20" TargetMode="External"/><Relationship Id="rId1132" Type="http://schemas.openxmlformats.org/officeDocument/2006/relationships/hyperlink" Target="https://www.the-numbers.com/movie/BlacKkKlansman" TargetMode="External"/><Relationship Id="rId542" Type="http://schemas.openxmlformats.org/officeDocument/2006/relationships/hyperlink" Target="https://www.amazon.co.uk/Dunkirk-Christopher-Nolan/dp/B076QYZ5NC/ref=sr_1_1?s=instant-video&amp;ie=UTF8&amp;qid=1546981488&amp;sr=1-1&amp;keywords=Dunkirk" TargetMode="External"/><Relationship Id="rId1133" Type="http://schemas.openxmlformats.org/officeDocument/2006/relationships/hyperlink" Target="https://www.amazon.com/Blackkklansman-John-David-Washington/dp/B07G7GRTVH/ref=sr_1_1?s=instant-video&amp;ie=UTF8&amp;qid=1546970084&amp;sr=1-1&amp;keywords=BlacKkKlansman" TargetMode="External"/><Relationship Id="rId541" Type="http://schemas.openxmlformats.org/officeDocument/2006/relationships/hyperlink" Target="https://www.amazon.com/Bridget-Joness-Baby-Ren%C3%A9e-Zellweger/dp/B01N0ICNMH/ref=sr_1_1?s=instant-video&amp;ie=UTF8&amp;qid=1481218670&amp;sr=1-1&amp;keywords=Bridget+Jones%E2%80%99s+Baby" TargetMode="External"/><Relationship Id="rId1134" Type="http://schemas.openxmlformats.org/officeDocument/2006/relationships/hyperlink" Target="http://www.amazon.com/gp/product/B009HEJXFS/?tag=titb-20" TargetMode="External"/><Relationship Id="rId540" Type="http://schemas.openxmlformats.org/officeDocument/2006/relationships/hyperlink" Target="http://www.amazon.com/gp/product/B00DHMI9YM/?tag=titb-20" TargetMode="External"/><Relationship Id="rId1135" Type="http://schemas.openxmlformats.org/officeDocument/2006/relationships/hyperlink" Target="http://www.amazon.com/gp/product/B003TO0VLW/?tag=titb-20" TargetMode="External"/><Relationship Id="rId1125" Type="http://schemas.openxmlformats.org/officeDocument/2006/relationships/hyperlink" Target="https://www.the-numbers.com/movie/Ant-Man-and-the-Wasp" TargetMode="External"/><Relationship Id="rId1126" Type="http://schemas.openxmlformats.org/officeDocument/2006/relationships/hyperlink" Target="https://www.the-numbers.com/market/genre/Action" TargetMode="External"/><Relationship Id="rId1127" Type="http://schemas.openxmlformats.org/officeDocument/2006/relationships/hyperlink" Target="https://www.the-numbers.com/market/genre/Action" TargetMode="External"/><Relationship Id="rId1128" Type="http://schemas.openxmlformats.org/officeDocument/2006/relationships/hyperlink" Target="https://www.amazon.com/Ant-Man-Wasp-Paul-Rudd/dp/B07F1HTM3K/ref=sr_1_2?s=instant-video&amp;ie=UTF8&amp;qid=1546964477&amp;sr=1-2&amp;keywords=Ant-Man+and+the+Wasp" TargetMode="External"/><Relationship Id="rId1129" Type="http://schemas.openxmlformats.org/officeDocument/2006/relationships/hyperlink" Target="http://www.amazon.com/gp/product/B010O68E0C/?tag=titb-20" TargetMode="External"/><Relationship Id="rId536" Type="http://schemas.openxmlformats.org/officeDocument/2006/relationships/hyperlink" Target="http://www.amazon.com/gp/product/B0015KMYUS/?tag=titb-20" TargetMode="External"/><Relationship Id="rId535" Type="http://schemas.openxmlformats.org/officeDocument/2006/relationships/hyperlink" Target="http://www.amazon.com/gp/product/B00F4YK53Y/?tag=titb-20" TargetMode="External"/><Relationship Id="rId534" Type="http://schemas.openxmlformats.org/officeDocument/2006/relationships/hyperlink" Target="https://www.amazon.co.uk/Toy-Story-Tom-Hanks-Woody/dp/B07TK1Y4PC/ref=sr_1_1?crid=SZHGCXBTPJN9&amp;keywords=toy+story+4&amp;qid=1577974517&amp;s=instant-video&amp;sprefix=Toy+Story+4%2Cinstant-video%2C154&amp;sr=1-1" TargetMode="External"/><Relationship Id="rId533" Type="http://schemas.openxmlformats.org/officeDocument/2006/relationships/hyperlink" Target="https://www.the-numbers.com/market/genre/Adventure" TargetMode="External"/><Relationship Id="rId539" Type="http://schemas.openxmlformats.org/officeDocument/2006/relationships/hyperlink" Target="http://www.amazon.com/gp/product/B006QPVGKG/?tag=titb-20" TargetMode="External"/><Relationship Id="rId538" Type="http://schemas.openxmlformats.org/officeDocument/2006/relationships/hyperlink" Target="http://www.amazon.com/gp/product/B004EK91LQ/?tag=titb-20" TargetMode="External"/><Relationship Id="rId537" Type="http://schemas.openxmlformats.org/officeDocument/2006/relationships/hyperlink" Target="http://www.amazon.com/gp/product/B004C3DLJ8/?tag=titb-20" TargetMode="External"/><Relationship Id="rId1120" Type="http://schemas.openxmlformats.org/officeDocument/2006/relationships/hyperlink" Target="https://www.amazon.com/Inferno-Tom-Hanks/dp/B01MFBQ0A6/ref=sr_1_1?s=instant-video&amp;ie=UTF8&amp;qid=1481218865&amp;sr=1-1&amp;keywords=Inferno" TargetMode="External"/><Relationship Id="rId532" Type="http://schemas.openxmlformats.org/officeDocument/2006/relationships/hyperlink" Target="https://www.the-numbers.com/market/genre/Adventure" TargetMode="External"/><Relationship Id="rId1121" Type="http://schemas.openxmlformats.org/officeDocument/2006/relationships/hyperlink" Target="https://www.the-numbers.com/movie/Zombieland-Double-Tap-(2019)" TargetMode="External"/><Relationship Id="rId531" Type="http://schemas.openxmlformats.org/officeDocument/2006/relationships/hyperlink" Target="https://www.the-numbers.com/movie/Toy-Story-4-(2019)" TargetMode="External"/><Relationship Id="rId1122" Type="http://schemas.openxmlformats.org/officeDocument/2006/relationships/hyperlink" Target="https://www.the-numbers.com/market/genre/Comedy" TargetMode="External"/><Relationship Id="rId530" Type="http://schemas.openxmlformats.org/officeDocument/2006/relationships/hyperlink" Target="https://www.amazon.co.uk/Secret-Life-Pets-2/dp/B07S864VL4/ref=sr_1_1?crid=3G9A0QJXDYSLA&amp;keywords=the+secret+life+of+pets+2&amp;qid=1577974471&amp;s=instant-video&amp;sprefix=The+Secret+Life+of+Pets+2%2Cinstant-video%2C146&amp;sr=1-1" TargetMode="External"/><Relationship Id="rId1123" Type="http://schemas.openxmlformats.org/officeDocument/2006/relationships/hyperlink" Target="https://www.the-numbers.com/market/genre/Comedy" TargetMode="External"/><Relationship Id="rId1124" Type="http://schemas.openxmlformats.org/officeDocument/2006/relationships/hyperlink" Target="https://www.amazon.co.uk/Zombieland-Double-Tap-Woody-Harrelson/dp/B07Z61Z1CJ/ref=sr_1_1?keywords=Zombieland%3A+Double+Tap&amp;qid=1577974613&amp;s=instant-video&amp;sr=1-1" TargetMode="External"/><Relationship Id="rId1158" Type="http://schemas.openxmlformats.org/officeDocument/2006/relationships/hyperlink" Target="https://www.the-numbers.com/movie/Lighthouse-The-(2019)" TargetMode="External"/><Relationship Id="rId2005" Type="http://schemas.openxmlformats.org/officeDocument/2006/relationships/hyperlink" Target="https://www.amazon.co.uk/Miss-Bala-Anthony-Mackie/dp/B07PLKBS7W/ref=sr_1_1?crid=1KNLFNFWCYPU0&amp;keywords=miss+bala&amp;qid=1557074260&amp;s=instant-video&amp;sprefix=Miss+Bala%2Cinstant-video%2C237&amp;sr=1-1-catcorr" TargetMode="External"/><Relationship Id="rId1159" Type="http://schemas.openxmlformats.org/officeDocument/2006/relationships/hyperlink" Target="https://www.the-numbers.com/market/genre/Drama" TargetMode="External"/><Relationship Id="rId2006" Type="http://schemas.openxmlformats.org/officeDocument/2006/relationships/hyperlink" Target="http://www.amazon.com/gp/product/B003GB2V3O/?tag=titb-20" TargetMode="External"/><Relationship Id="rId2007" Type="http://schemas.openxmlformats.org/officeDocument/2006/relationships/hyperlink" Target="http://www.amazon.com/gp/product/B00CISAPJS/?tag=titb-20" TargetMode="External"/><Relationship Id="rId2008" Type="http://schemas.openxmlformats.org/officeDocument/2006/relationships/hyperlink" Target="https://www.amazon.co.uk/Victoria-Abdul-Judi-Dench/dp/B075L417XB/ref=sr_1_1?s=instant-video&amp;ie=UTF8&amp;qid=1546980911&amp;sr=1-1&amp;keywords=Victoria+and+Abdul" TargetMode="External"/><Relationship Id="rId2009" Type="http://schemas.openxmlformats.org/officeDocument/2006/relationships/hyperlink" Target="http://www.amazon.com/gp/product/B0052OWGYW/?tag=titb-20" TargetMode="External"/><Relationship Id="rId569" Type="http://schemas.openxmlformats.org/officeDocument/2006/relationships/hyperlink" Target="http://www.amazon.com/gp/product/B003Y6LROU/?tag=titb-20" TargetMode="External"/><Relationship Id="rId568" Type="http://schemas.openxmlformats.org/officeDocument/2006/relationships/hyperlink" Target="http://www.amazon.com/gp/product/B00KAUCTLS/?tag=titb-20" TargetMode="External"/><Relationship Id="rId567" Type="http://schemas.openxmlformats.org/officeDocument/2006/relationships/hyperlink" Target="http://www.amazon.com/gp/product/B00BSBT8M6/?tag=titb-20" TargetMode="External"/><Relationship Id="rId566" Type="http://schemas.openxmlformats.org/officeDocument/2006/relationships/hyperlink" Target="http://www.amazon.com/gp/product/B00BWJ6JO4/?tag=titb-20" TargetMode="External"/><Relationship Id="rId561" Type="http://schemas.openxmlformats.org/officeDocument/2006/relationships/hyperlink" Target="http://www.the-numbers.com/market/genre/Drama" TargetMode="External"/><Relationship Id="rId1150" Type="http://schemas.openxmlformats.org/officeDocument/2006/relationships/hyperlink" Target="http://www.amazon.com/gp/product/B002PMPTIO/?tag=titb-20" TargetMode="External"/><Relationship Id="rId560" Type="http://schemas.openxmlformats.org/officeDocument/2006/relationships/hyperlink" Target="http://www.the-numbers.com/market/genre/Drama" TargetMode="External"/><Relationship Id="rId1151" Type="http://schemas.openxmlformats.org/officeDocument/2006/relationships/hyperlink" Target="http://www.amazon.com/gp/product/B002QR5CQC/?tag=titb-20" TargetMode="External"/><Relationship Id="rId1152" Type="http://schemas.openxmlformats.org/officeDocument/2006/relationships/hyperlink" Target="http://www.the-numbers.com/market/genre/Comedy" TargetMode="External"/><Relationship Id="rId1153" Type="http://schemas.openxmlformats.org/officeDocument/2006/relationships/hyperlink" Target="http://www.the-numbers.com/market/genre/Comedy" TargetMode="External"/><Relationship Id="rId2000" Type="http://schemas.openxmlformats.org/officeDocument/2006/relationships/hyperlink" Target="http://www.the-numbers.com/market/genre/Drama" TargetMode="External"/><Relationship Id="rId565" Type="http://schemas.openxmlformats.org/officeDocument/2006/relationships/hyperlink" Target="https://www.amazon.co.uk/Murder-Orient-Express-Tom-Bateman/dp/B076MJYBNG/ref=sr_1_1?s=instant-video&amp;ie=UTF8&amp;qid=1546980593&amp;sr=1-1&amp;keywords=Murder+on+the+Orient+Express" TargetMode="External"/><Relationship Id="rId1154" Type="http://schemas.openxmlformats.org/officeDocument/2006/relationships/hyperlink" Target="https://www.amazon.com/Barbershop-Next-Cut-Anthony-Anderson/dp/B01DYYXCIU/ref=sr_1_1?s=instant-video&amp;ie=UTF8&amp;qid=1481219044&amp;sr=1-1&amp;keywords=Barbershop%3A+The+Next+Cut" TargetMode="External"/><Relationship Id="rId2001" Type="http://schemas.openxmlformats.org/officeDocument/2006/relationships/hyperlink" Target="http://www.the-numbers.com/market/genre/Drama" TargetMode="External"/><Relationship Id="rId564" Type="http://schemas.openxmlformats.org/officeDocument/2006/relationships/hyperlink" Target="http://www.amazon.co.uk/P-S-Love-You-Hilary-Swank/dp/B00IK7GQAS/ref=sr_1_1?s=instant-video&amp;ie=UTF8&amp;qid=1457386369&amp;sr=1-1&amp;keywords=p.s.+i+love+you" TargetMode="External"/><Relationship Id="rId1155" Type="http://schemas.openxmlformats.org/officeDocument/2006/relationships/hyperlink" Target="http://www.amazon.com/gp/product/B00HB92NIK/?tag=titb-20" TargetMode="External"/><Relationship Id="rId2002" Type="http://schemas.openxmlformats.org/officeDocument/2006/relationships/hyperlink" Target="https://www.amazon.com/Arrival-Amy-Adams/dp/B01M3XJHGR/ref=sr_1_1?s=instant-video&amp;ie=UTF8&amp;qid=1481218714&amp;sr=1-1&amp;keywords=Arrival" TargetMode="External"/><Relationship Id="rId563" Type="http://schemas.openxmlformats.org/officeDocument/2006/relationships/hyperlink" Target="http://www.amazon.com/gp/product/B00UXS8PQ0/?tag=titb-20" TargetMode="External"/><Relationship Id="rId1156" Type="http://schemas.openxmlformats.org/officeDocument/2006/relationships/hyperlink" Target="http://www.amazon.com/gp/product/B00H4M3GXK/?tag=titb-20" TargetMode="External"/><Relationship Id="rId2003" Type="http://schemas.openxmlformats.org/officeDocument/2006/relationships/hyperlink" Target="http://www.amazon.com/gp/product/B003KN5DTC/?tag=titb-20" TargetMode="External"/><Relationship Id="rId562" Type="http://schemas.openxmlformats.org/officeDocument/2006/relationships/hyperlink" Target="https://www.amazon.com/Finding-Dory-Plus-Bonus-Content/dp/B01H2HGM0U/ref=sr_1_1?s=instant-video&amp;ie=UTF8&amp;qid=1481219571&amp;sr=1-1&amp;keywords=Finding+Dory" TargetMode="External"/><Relationship Id="rId1157" Type="http://schemas.openxmlformats.org/officeDocument/2006/relationships/hyperlink" Target="http://www.amazon.com/gp/product/B003VMZPFO/?tag=titb-20" TargetMode="External"/><Relationship Id="rId2004" Type="http://schemas.openxmlformats.org/officeDocument/2006/relationships/hyperlink" Target="https://www.boxofficemojo.com/movies/?id=missbala.htm" TargetMode="External"/><Relationship Id="rId1147" Type="http://schemas.openxmlformats.org/officeDocument/2006/relationships/hyperlink" Target="https://www.amazon.com/Tag-Ed-Helms/dp/B07G7Y9MHB/ref=sr_1_2?s=instant-video&amp;ie=UTF8&amp;qid=1546974911&amp;sr=1-2&amp;keywords=Tag" TargetMode="External"/><Relationship Id="rId1148" Type="http://schemas.openxmlformats.org/officeDocument/2006/relationships/hyperlink" Target="http://www.amazon.co.uk/Magoriums-Wonder-Emporium-Natalie-Portman/dp/B00FZN4NAU/ref=sr_1_1?s=instant-video&amp;ie=UTF8&amp;qid=1457386261&amp;sr=1-1&amp;keywords=Mr.+Magorium%27s+Wonder+Emporium" TargetMode="External"/><Relationship Id="rId1149" Type="http://schemas.openxmlformats.org/officeDocument/2006/relationships/hyperlink" Target="http://www.amazon.com/gp/product/B0036SUQWA/?tag=titb-20" TargetMode="External"/><Relationship Id="rId558" Type="http://schemas.openxmlformats.org/officeDocument/2006/relationships/hyperlink" Target="https://www.amazon.co.uk/Midsommar-Florence-Pugh/dp/B07YRG9FVS/ref=sr_1_1?keywords=Midsommar&amp;qid=1577973717&amp;s=instant-video&amp;sr=1-1" TargetMode="External"/><Relationship Id="rId557" Type="http://schemas.openxmlformats.org/officeDocument/2006/relationships/hyperlink" Target="https://www.the-numbers.com/market/genre/Horror" TargetMode="External"/><Relationship Id="rId556" Type="http://schemas.openxmlformats.org/officeDocument/2006/relationships/hyperlink" Target="https://www.the-numbers.com/market/genre/Horror" TargetMode="External"/><Relationship Id="rId555" Type="http://schemas.openxmlformats.org/officeDocument/2006/relationships/hyperlink" Target="https://www.the-numbers.com/movie/Midsommar-(2019)" TargetMode="External"/><Relationship Id="rId559" Type="http://schemas.openxmlformats.org/officeDocument/2006/relationships/hyperlink" Target="http://www.amazon.com/gp/product/B003QTUQGU/?tag=titb-20" TargetMode="External"/><Relationship Id="rId550" Type="http://schemas.openxmlformats.org/officeDocument/2006/relationships/hyperlink" Target="http://www.amazon.com/gp/product/B00BHMETKC/?tag=titb-20" TargetMode="External"/><Relationship Id="rId1140" Type="http://schemas.openxmlformats.org/officeDocument/2006/relationships/hyperlink" Target="https://www.the-numbers.com/market/genre/Comedy" TargetMode="External"/><Relationship Id="rId1141" Type="http://schemas.openxmlformats.org/officeDocument/2006/relationships/hyperlink" Target="https://www.the-numbers.com/market/genre/Comedy" TargetMode="External"/><Relationship Id="rId1142" Type="http://schemas.openxmlformats.org/officeDocument/2006/relationships/hyperlink" Target="https://www.amazon.com/I-Feel-Pretty-Amy-Schumer/dp/B07C7N5K8V/ref=sr_1_2?s=instant-video&amp;ie=UTF8&amp;qid=1546975048&amp;sr=1-2&amp;keywords=I+Feel+Pretty" TargetMode="External"/><Relationship Id="rId554" Type="http://schemas.openxmlformats.org/officeDocument/2006/relationships/hyperlink" Target="http://www.amazon.co.uk/Alvin-Chipmunks-Jason-Lee/dp/B00FYJ5MPK/ref=sr_1_1?s=instant-video&amp;ie=UTF8&amp;qid=1457385629&amp;sr=1-1&amp;keywords=Alvin+and+the+Chipmunks" TargetMode="External"/><Relationship Id="rId1143" Type="http://schemas.openxmlformats.org/officeDocument/2006/relationships/hyperlink" Target="http://www.amazon.com/gp/product/B0090EIILU/?tag=titb-20" TargetMode="External"/><Relationship Id="rId553" Type="http://schemas.openxmlformats.org/officeDocument/2006/relationships/hyperlink" Target="http://www.amazon.com/gp/product/B0097EZ36Q/?tag=titb-20" TargetMode="External"/><Relationship Id="rId1144" Type="http://schemas.openxmlformats.org/officeDocument/2006/relationships/hyperlink" Target="https://www.the-numbers.com/movie/Tag-(2018)" TargetMode="External"/><Relationship Id="rId552" Type="http://schemas.openxmlformats.org/officeDocument/2006/relationships/hyperlink" Target="http://www.amazon.com/gp/product/B0047WJ12K/?tag=titb-20" TargetMode="External"/><Relationship Id="rId1145" Type="http://schemas.openxmlformats.org/officeDocument/2006/relationships/hyperlink" Target="https://www.the-numbers.com/market/genre/Comedy" TargetMode="External"/><Relationship Id="rId551" Type="http://schemas.openxmlformats.org/officeDocument/2006/relationships/hyperlink" Target="http://www.amazon.com/gp/product/B015SK5Y4S/?tag=titb-20" TargetMode="External"/><Relationship Id="rId1146" Type="http://schemas.openxmlformats.org/officeDocument/2006/relationships/hyperlink" Target="https://www.the-numbers.com/market/genre/Comedy" TargetMode="External"/><Relationship Id="rId2090" Type="http://schemas.openxmlformats.org/officeDocument/2006/relationships/hyperlink" Target="http://www.amazon.co.uk/Happily-NEver-After-Michelle-Gellar/dp/B00ET0ATP8/ref=sr_1_1?s=instant-video&amp;ie=UTF8&amp;qid=1457386049&amp;sr=1-1&amp;keywords=happily+n%27ever+after" TargetMode="External"/><Relationship Id="rId2091" Type="http://schemas.openxmlformats.org/officeDocument/2006/relationships/hyperlink" Target="http://www.amazon.com/gp/product/B003883XU0/?tag=titb-20" TargetMode="External"/><Relationship Id="rId2092" Type="http://schemas.openxmlformats.org/officeDocument/2006/relationships/hyperlink" Target="http://www.amazon.com/gp/product/B00448SE4S/?tag=titb-20" TargetMode="External"/><Relationship Id="rId2093" Type="http://schemas.openxmlformats.org/officeDocument/2006/relationships/hyperlink" Target="https://www.amazon.com/Girl-Spiders-Web-Claire-Foy/dp/B07KCM6RRT/ref=sr_1_1?s=instant-video&amp;ie=UTF8&amp;qid=1546974162&amp;sr=1-1&amp;keywords=The+Girl+in+the+Spider%27s+Web" TargetMode="External"/><Relationship Id="rId2094" Type="http://schemas.openxmlformats.org/officeDocument/2006/relationships/hyperlink" Target="http://www.amazon.com/gp/product/B009NPKTN6/?tag=titb-20" TargetMode="External"/><Relationship Id="rId2095" Type="http://schemas.openxmlformats.org/officeDocument/2006/relationships/hyperlink" Target="http://www.amazon.com/gp/product/B00SNQWXZS/?tag=titb-20" TargetMode="External"/><Relationship Id="rId2096" Type="http://schemas.openxmlformats.org/officeDocument/2006/relationships/hyperlink" Target="https://www.boxofficemojo.com/movies/?id=ekladkikodekahtohaisalaga.htm" TargetMode="External"/><Relationship Id="rId2097" Type="http://schemas.openxmlformats.org/officeDocument/2006/relationships/hyperlink" Target="https://www.amazon.co.uk/Marshall-Chadwick-Boseman/dp/B07791XVBS/ref=sr_1_1?s=instant-video&amp;ie=UTF8&amp;qid=1546980979&amp;sr=1-1&amp;keywords=Marshall" TargetMode="External"/><Relationship Id="rId2098" Type="http://schemas.openxmlformats.org/officeDocument/2006/relationships/hyperlink" Target="http://www.the-numbers.com/market/genre/Drama" TargetMode="External"/><Relationship Id="rId2099" Type="http://schemas.openxmlformats.org/officeDocument/2006/relationships/hyperlink" Target="http://www.the-numbers.com/market/genre/Drama" TargetMode="External"/><Relationship Id="rId2060" Type="http://schemas.openxmlformats.org/officeDocument/2006/relationships/hyperlink" Target="http://www.amazon.com/gp/product/B001DIAXA0/?tag=titb-20" TargetMode="External"/><Relationship Id="rId2061" Type="http://schemas.openxmlformats.org/officeDocument/2006/relationships/hyperlink" Target="https://www.the-numbers.com/movie/Hellboy-(2019)" TargetMode="External"/><Relationship Id="rId2062" Type="http://schemas.openxmlformats.org/officeDocument/2006/relationships/hyperlink" Target="https://www.the-numbers.com/market/genre/Horror" TargetMode="External"/><Relationship Id="rId2063" Type="http://schemas.openxmlformats.org/officeDocument/2006/relationships/hyperlink" Target="https://www.the-numbers.com/market/genre/Horror" TargetMode="External"/><Relationship Id="rId2064" Type="http://schemas.openxmlformats.org/officeDocument/2006/relationships/hyperlink" Target="https://www.amazon.co.uk/Hellboy-David-Harbour/dp/B07QHCB4VH/ref=sr_1_1?crid=10ABMQ49YVJ30&amp;keywords=hellboy+2019&amp;qid=1577973514&amp;s=instant-video&amp;sprefix=Hellboy%2Cinstant-video%2C149&amp;sr=1-1" TargetMode="External"/><Relationship Id="rId2065" Type="http://schemas.openxmlformats.org/officeDocument/2006/relationships/hyperlink" Target="http://www.amazon.com/gp/product/B0142KGGNS/?tag=titb-20" TargetMode="External"/><Relationship Id="rId2066" Type="http://schemas.openxmlformats.org/officeDocument/2006/relationships/hyperlink" Target="http://www.amazon.com/gp/product/B00ARAO720/?tag=titb-20" TargetMode="External"/><Relationship Id="rId2067" Type="http://schemas.openxmlformats.org/officeDocument/2006/relationships/hyperlink" Target="http://www.amazon.com/gp/product/B0057UIV9K/?tag=titb-20" TargetMode="External"/><Relationship Id="rId2068" Type="http://schemas.openxmlformats.org/officeDocument/2006/relationships/hyperlink" Target="http://www.amazon.com/gp/product/B00BLGXL3U/?tag=titb-20" TargetMode="External"/><Relationship Id="rId2069" Type="http://schemas.openxmlformats.org/officeDocument/2006/relationships/hyperlink" Target="http://www.amazon.com/gp/product/B004LHH50G/?tag=titb-20" TargetMode="External"/><Relationship Id="rId2050" Type="http://schemas.openxmlformats.org/officeDocument/2006/relationships/hyperlink" Target="https://www.amazon.com/Me-Before-You-Emilia-Clarke/dp/B01GIIVF6K/ref=sr_1_1?s=instant-video&amp;ie=UTF8&amp;qid=1481219091&amp;sr=1-1&amp;keywords=Me+Before+You" TargetMode="External"/><Relationship Id="rId2051" Type="http://schemas.openxmlformats.org/officeDocument/2006/relationships/hyperlink" Target="http://www.the-numbers.com/market/genre/Drama" TargetMode="External"/><Relationship Id="rId495" Type="http://schemas.openxmlformats.org/officeDocument/2006/relationships/hyperlink" Target="http://www.the-numbers.com/market/genre/Action" TargetMode="External"/><Relationship Id="rId2052" Type="http://schemas.openxmlformats.org/officeDocument/2006/relationships/hyperlink" Target="http://www.the-numbers.com/market/genre/Drama" TargetMode="External"/><Relationship Id="rId494" Type="http://schemas.openxmlformats.org/officeDocument/2006/relationships/hyperlink" Target="http://www.the-numbers.com/market/genre/Action" TargetMode="External"/><Relationship Id="rId2053" Type="http://schemas.openxmlformats.org/officeDocument/2006/relationships/hyperlink" Target="https://www.amazon.com/Ben-Hur-Jack-Huston/dp/B01K5BVHV4/ref=sr_1_1?s=instant-video&amp;ie=UTF8&amp;qid=1481218731&amp;sr=1-1&amp;keywords=Ben-Hur" TargetMode="External"/><Relationship Id="rId493" Type="http://schemas.openxmlformats.org/officeDocument/2006/relationships/hyperlink" Target="https://www.amazon.com/Paddington-2-Ben-Wishaw/dp/B078SMC5PQ/ref=sr_1_2?s=instant-video&amp;ie=UTF8&amp;qid=1546975385&amp;sr=1-2&amp;keywords=Paddington+2" TargetMode="External"/><Relationship Id="rId2054" Type="http://schemas.openxmlformats.org/officeDocument/2006/relationships/hyperlink" Target="http://www.amazon.com/gp/product/B019HR51KA/?tag=titb-20" TargetMode="External"/><Relationship Id="rId492" Type="http://schemas.openxmlformats.org/officeDocument/2006/relationships/hyperlink" Target="https://www.the-numbers.com/market/genre/Adventure" TargetMode="External"/><Relationship Id="rId2055" Type="http://schemas.openxmlformats.org/officeDocument/2006/relationships/hyperlink" Target="http://www.amazon.com/gp/product/B00VRTFJYK/?tag=titb-20" TargetMode="External"/><Relationship Id="rId499" Type="http://schemas.openxmlformats.org/officeDocument/2006/relationships/hyperlink" Target="https://www.the-numbers.com/market/genre/Comedy" TargetMode="External"/><Relationship Id="rId2056" Type="http://schemas.openxmlformats.org/officeDocument/2006/relationships/hyperlink" Target="http://www.amazon.com/gp/product/B003WKQXCO/?tag=titb-20" TargetMode="External"/><Relationship Id="rId498" Type="http://schemas.openxmlformats.org/officeDocument/2006/relationships/hyperlink" Target="https://www.the-numbers.com/movie/Late-Night-(2019)" TargetMode="External"/><Relationship Id="rId2057" Type="http://schemas.openxmlformats.org/officeDocument/2006/relationships/hyperlink" Target="http://www.amazon.com/gp/product/B003OUMKQA/?tag=titb-20" TargetMode="External"/><Relationship Id="rId497" Type="http://schemas.openxmlformats.org/officeDocument/2006/relationships/hyperlink" Target="http://www.amazon.com/gp/product/B01133UU4S/?tag=titb-20" TargetMode="External"/><Relationship Id="rId2058" Type="http://schemas.openxmlformats.org/officeDocument/2006/relationships/hyperlink" Target="http://www.amazon.com/gp/product/B0090QI22I/?tag=titb-20" TargetMode="External"/><Relationship Id="rId496" Type="http://schemas.openxmlformats.org/officeDocument/2006/relationships/hyperlink" Target="https://www.amazon.com/Brooklyn-Saoirse-Ronan/dp/B01A1IZLAO/ref=sr_1_1?s=instant-video&amp;ie=UTF8&amp;qid=1481218482&amp;sr=1-1&amp;keywords=Brooklyn" TargetMode="External"/><Relationship Id="rId2059" Type="http://schemas.openxmlformats.org/officeDocument/2006/relationships/hyperlink" Target="http://www.amazon.com/gp/product/B001HQKB1Y/?tag=titb-20" TargetMode="External"/><Relationship Id="rId2080" Type="http://schemas.openxmlformats.org/officeDocument/2006/relationships/hyperlink" Target="https://www.amazon.com/Holmes-Watson-Will-Ferrell/dp/B07LGRN4RB/ref=sr_1_2?s=instant-video&amp;ie=UTF8&amp;qid=1546974586&amp;sr=1-2&amp;keywords=Holmes+and+Watson" TargetMode="External"/><Relationship Id="rId2081" Type="http://schemas.openxmlformats.org/officeDocument/2006/relationships/hyperlink" Target="http://www.amazon.com/gp/product/B001NEN5IG/?tag=titb-20" TargetMode="External"/><Relationship Id="rId2082" Type="http://schemas.openxmlformats.org/officeDocument/2006/relationships/hyperlink" Target="http://www.amazon.com/gp/product/B00ZGTS68S/?tag=titb-20" TargetMode="External"/><Relationship Id="rId2083" Type="http://schemas.openxmlformats.org/officeDocument/2006/relationships/hyperlink" Target="http://www.amazon.com/gp/product/B004H15UY4/?tag=titb-20" TargetMode="External"/><Relationship Id="rId2084" Type="http://schemas.openxmlformats.org/officeDocument/2006/relationships/hyperlink" Target="http://www.amazon.com/gp/product/B006C45MRE/?tag=titb-20" TargetMode="External"/><Relationship Id="rId2085" Type="http://schemas.openxmlformats.org/officeDocument/2006/relationships/hyperlink" Target="https://www.amazon.com/White-Boy-Rick-Matthew-McConaughey/dp/B07HMCWFBQ/ref=sr_1_1?s=instant-video&amp;ie=UTF8&amp;qid=1546970569&amp;sr=1-1&amp;keywords=White+Boy+Rick" TargetMode="External"/><Relationship Id="rId2086" Type="http://schemas.openxmlformats.org/officeDocument/2006/relationships/hyperlink" Target="http://www.amazon.com/gp/product/B018ITLEHC/?tag=titb-20" TargetMode="External"/><Relationship Id="rId2087" Type="http://schemas.openxmlformats.org/officeDocument/2006/relationships/hyperlink" Target="http://www.amazon.com/gp/product/B009M1ACO2/?tag=titb-20" TargetMode="External"/><Relationship Id="rId2088" Type="http://schemas.openxmlformats.org/officeDocument/2006/relationships/hyperlink" Target="https://www.the-numbers.com/movie/Annihilation" TargetMode="External"/><Relationship Id="rId2089" Type="http://schemas.openxmlformats.org/officeDocument/2006/relationships/hyperlink" Target="https://www.amazon.com/Annihilation-Natalie-Portman/dp/B079YYHM9Z/ref=sr_1_2?s=instant-video&amp;ie=UTF8&amp;qid=1546964458&amp;sr=1-2&amp;keywords=Annihilation" TargetMode="External"/><Relationship Id="rId2070" Type="http://schemas.openxmlformats.org/officeDocument/2006/relationships/hyperlink" Target="http://www.amazon.com/gp/product/B002VDI1TQ/?tag=titb-20" TargetMode="External"/><Relationship Id="rId2071" Type="http://schemas.openxmlformats.org/officeDocument/2006/relationships/hyperlink" Target="http://www.amazon.com/gp/product/B009CGD0C8/?tag=titb-20" TargetMode="External"/><Relationship Id="rId2072" Type="http://schemas.openxmlformats.org/officeDocument/2006/relationships/hyperlink" Target="https://www.the-numbers.com/movie/Dont-Let-Go" TargetMode="External"/><Relationship Id="rId2073" Type="http://schemas.openxmlformats.org/officeDocument/2006/relationships/hyperlink" Target="http://www.amazon.com/gp/product/B0085776BG/?tag=titb-20" TargetMode="External"/><Relationship Id="rId2074" Type="http://schemas.openxmlformats.org/officeDocument/2006/relationships/hyperlink" Target="http://www.amazon.com/gp/product/B0094M2TB8/?tag=titb-20" TargetMode="External"/><Relationship Id="rId2075" Type="http://schemas.openxmlformats.org/officeDocument/2006/relationships/hyperlink" Target="http://www.amazon.com/gp/product/B009EDUD3I/?tag=titb-20" TargetMode="External"/><Relationship Id="rId2076" Type="http://schemas.openxmlformats.org/officeDocument/2006/relationships/hyperlink" Target="http://www.amazon.com/gp/product/B00J0I67XM/?tag=titb-20" TargetMode="External"/><Relationship Id="rId2077" Type="http://schemas.openxmlformats.org/officeDocument/2006/relationships/hyperlink" Target="https://www.amazon.co.uk/House-Will-Ferrell/dp/B072X68NZ5/ref=sr_1_1?s=instant-video&amp;ie=UTF8&amp;qid=1546978860&amp;sr=1-1&amp;keywords=The+House" TargetMode="External"/><Relationship Id="rId2078" Type="http://schemas.openxmlformats.org/officeDocument/2006/relationships/hyperlink" Target="https://www.amazon.co.uk/King-Arthur-Legend-Charlie-Hunnam/dp/B0716QNRNJ/ref=sr_1_1?s=instant-video&amp;ie=UTF8&amp;qid=1546977541&amp;sr=1-1&amp;keywords=King+Arthur%3A+Legend+of+the+Sword" TargetMode="External"/><Relationship Id="rId2079" Type="http://schemas.openxmlformats.org/officeDocument/2006/relationships/hyperlink" Target="http://www.amazon.com/gp/product/B005LJITS0/?tag=titb-20" TargetMode="External"/><Relationship Id="rId1610" Type="http://schemas.openxmlformats.org/officeDocument/2006/relationships/hyperlink" Target="http://www.amazon.com/gp/product/B0060D0OWA/?tag=titb-20" TargetMode="External"/><Relationship Id="rId1611" Type="http://schemas.openxmlformats.org/officeDocument/2006/relationships/hyperlink" Target="http://www.amazon.com/gp/product/B001Q4Z5UY/?tag=titb-20" TargetMode="External"/><Relationship Id="rId1612" Type="http://schemas.openxmlformats.org/officeDocument/2006/relationships/hyperlink" Target="http://www.amazon.com/gp/product/B0041FZR80/?tag=titb-20" TargetMode="External"/><Relationship Id="rId1613" Type="http://schemas.openxmlformats.org/officeDocument/2006/relationships/hyperlink" Target="http://www.amazon.com/gp/product/B00OCDSPK8/?tag=titb-20" TargetMode="External"/><Relationship Id="rId1614" Type="http://schemas.openxmlformats.org/officeDocument/2006/relationships/hyperlink" Target="http://www.amazon.com/gp/product/B0051BX8KM/?tag=titb-20" TargetMode="External"/><Relationship Id="rId1615" Type="http://schemas.openxmlformats.org/officeDocument/2006/relationships/hyperlink" Target="http://www.amazon.com/gp/product/B0055OK2T0/?tag=titb-20" TargetMode="External"/><Relationship Id="rId1616" Type="http://schemas.openxmlformats.org/officeDocument/2006/relationships/hyperlink" Target="http://www.amazon.com/gp/product/B0039NJTLQ/?tag=titb-20" TargetMode="External"/><Relationship Id="rId907" Type="http://schemas.openxmlformats.org/officeDocument/2006/relationships/hyperlink" Target="http://www.amazon.com/gp/product/B009MY8AZ2/?tag=titb-20" TargetMode="External"/><Relationship Id="rId1617" Type="http://schemas.openxmlformats.org/officeDocument/2006/relationships/hyperlink" Target="https://www.amazon.com/Good-Dinosaur-Theatrical-Peter-Sohn/dp/B018YO6WAA/ref=sr_1_1?s=instant-video&amp;ie=UTF8&amp;qid=1481218093&amp;sr=1-1&amp;keywords=The+Good+Dinosaur" TargetMode="External"/><Relationship Id="rId906" Type="http://schemas.openxmlformats.org/officeDocument/2006/relationships/hyperlink" Target="https://www.amazon.com/Slender-Man-Joey-King/dp/B07GRW3MBK/ref=sr_1_1?s=instant-video&amp;ie=UTF8&amp;qid=1546974813&amp;sr=1-1&amp;keywords=Slender+Man" TargetMode="External"/><Relationship Id="rId1618" Type="http://schemas.openxmlformats.org/officeDocument/2006/relationships/hyperlink" Target="http://www.amazon.com/gp/product/B007UXSPK2/?tag=titb-20" TargetMode="External"/><Relationship Id="rId905" Type="http://schemas.openxmlformats.org/officeDocument/2006/relationships/hyperlink" Target="https://www.the-numbers.com/market/genre/Horror" TargetMode="External"/><Relationship Id="rId1619" Type="http://schemas.openxmlformats.org/officeDocument/2006/relationships/hyperlink" Target="http://www.amazon.com/gp/product/B005H9B2CE/?tag=titb-20" TargetMode="External"/><Relationship Id="rId904" Type="http://schemas.openxmlformats.org/officeDocument/2006/relationships/hyperlink" Target="https://www.the-numbers.com/market/genre/Horror" TargetMode="External"/><Relationship Id="rId909" Type="http://schemas.openxmlformats.org/officeDocument/2006/relationships/hyperlink" Target="https://www.amazon.co.uk/Going-Style-Morgan-Freeman/dp/B06Y1BJKSP/ref=sr_1_1?s=instant-video&amp;ie=UTF8&amp;qid=1546980067&amp;sr=1-1&amp;keywords=Going+in+Style" TargetMode="External"/><Relationship Id="rId908" Type="http://schemas.openxmlformats.org/officeDocument/2006/relationships/hyperlink" Target="http://www.amazon.com/gp/product/B00J59ZKV6/?tag=titb-20" TargetMode="External"/><Relationship Id="rId903" Type="http://schemas.openxmlformats.org/officeDocument/2006/relationships/hyperlink" Target="https://www.the-numbers.com/movie/Slender-Man" TargetMode="External"/><Relationship Id="rId902" Type="http://schemas.openxmlformats.org/officeDocument/2006/relationships/hyperlink" Target="http://www.amazon.com/gp/product/B003VMZSB0/?tag=titb-20" TargetMode="External"/><Relationship Id="rId901" Type="http://schemas.openxmlformats.org/officeDocument/2006/relationships/hyperlink" Target="http://www.amazon.com/gp/product/B00493FLVC/?tag=titb-20" TargetMode="External"/><Relationship Id="rId900" Type="http://schemas.openxmlformats.org/officeDocument/2006/relationships/hyperlink" Target="http://www.amazon.com/gp/product/B00BN4QOW0/?tag=titb-20" TargetMode="External"/><Relationship Id="rId1600" Type="http://schemas.openxmlformats.org/officeDocument/2006/relationships/hyperlink" Target="http://www.amazon.com/gp/product/B004DNT78Q/?tag=titb-20" TargetMode="External"/><Relationship Id="rId1601" Type="http://schemas.openxmlformats.org/officeDocument/2006/relationships/hyperlink" Target="https://www.amazon.com/First-Man-Ryan-Gosling/dp/B07J25TW8Z/ref=sr_1_1?s=instant-video&amp;ie=UTF8&amp;qid=1546974385&amp;sr=1-1&amp;keywords=First+Man" TargetMode="External"/><Relationship Id="rId1602" Type="http://schemas.openxmlformats.org/officeDocument/2006/relationships/hyperlink" Target="http://www.amazon.com/gp/product/B0051BVQFG/?tag=titb-20" TargetMode="External"/><Relationship Id="rId1603" Type="http://schemas.openxmlformats.org/officeDocument/2006/relationships/hyperlink" Target="http://www.amazon.com/gp/product/B007R0XM88/?tag=titb-20" TargetMode="External"/><Relationship Id="rId1604" Type="http://schemas.openxmlformats.org/officeDocument/2006/relationships/hyperlink" Target="https://www.amazon.com/Fences-Denzel-Washington/dp/B01N6DRZLO/ref=sr_1_1?s=instant-video&amp;ie=UTF8&amp;qid=1484685734&amp;sr=1-1&amp;keywords=fences" TargetMode="External"/><Relationship Id="rId1605" Type="http://schemas.openxmlformats.org/officeDocument/2006/relationships/hyperlink" Target="http://www.amazon.co.uk/Meet-Robinsons-Angela-Bassett/dp/B00MF5HU7E/ref=sr_1_1?s=instant-video&amp;ie=UTF8&amp;qid=1457386226&amp;sr=1-1&amp;keywords=Meet+the+Robinsons" TargetMode="External"/><Relationship Id="rId1606" Type="http://schemas.openxmlformats.org/officeDocument/2006/relationships/hyperlink" Target="http://www.amazon.com/gp/product/B008Y6ZWL4/?tag=titb-20" TargetMode="External"/><Relationship Id="rId1607" Type="http://schemas.openxmlformats.org/officeDocument/2006/relationships/hyperlink" Target="http://www.amazon.com/gp/product/B008Y6SLL2/?tag=titb-20" TargetMode="External"/><Relationship Id="rId1608" Type="http://schemas.openxmlformats.org/officeDocument/2006/relationships/hyperlink" Target="http://www.amazon.com/gp/product/B009HV2JT8/?tag=titb-20" TargetMode="External"/><Relationship Id="rId1609" Type="http://schemas.openxmlformats.org/officeDocument/2006/relationships/hyperlink" Target="http://www.amazon.com/gp/product/B00PGV8UV4/?tag=titb-20" TargetMode="External"/><Relationship Id="rId1631" Type="http://schemas.openxmlformats.org/officeDocument/2006/relationships/hyperlink" Target="http://www.amazon.com/gp/product/B006SV2LWA/?tag=titb-20" TargetMode="External"/><Relationship Id="rId1632" Type="http://schemas.openxmlformats.org/officeDocument/2006/relationships/hyperlink" Target="http://www.amazon.com/gp/product/B002VE5472/?tag=titb-20" TargetMode="External"/><Relationship Id="rId1633" Type="http://schemas.openxmlformats.org/officeDocument/2006/relationships/hyperlink" Target="https://www.amazon.co.uk/Nut-Job-Nutty-Nature/dp/B074PC7YTL/ref=sr_1_1?s=instant-video&amp;ie=UTF8&amp;qid=1546978546&amp;sr=1-1&amp;keywords=The+Nut+Job+2%3A+Nutty+by+Nature" TargetMode="External"/><Relationship Id="rId1634" Type="http://schemas.openxmlformats.org/officeDocument/2006/relationships/hyperlink" Target="http://www.the-numbers.com/market/genre/Thriller-or-Suspense" TargetMode="External"/><Relationship Id="rId1635" Type="http://schemas.openxmlformats.org/officeDocument/2006/relationships/hyperlink" Target="http://www.the-numbers.com/market/genre/Thriller-or-Suspense" TargetMode="External"/><Relationship Id="rId1636" Type="http://schemas.openxmlformats.org/officeDocument/2006/relationships/hyperlink" Target="https://www.amazon.com/Divergent-Allegiant-Shailene-Woodley/dp/B01D0SVUFC/ref=sr_1_1?s=instant-video&amp;ie=UTF8&amp;qid=1481219181&amp;sr=1-1&amp;keywords=The+Divergent+Series%3A+Allegiant" TargetMode="External"/><Relationship Id="rId1637" Type="http://schemas.openxmlformats.org/officeDocument/2006/relationships/hyperlink" Target="https://www.amazon.co.uk/Logan-Lucky-Channing-Tatum/dp/B074XKRS1B/ref=sr_1_1?s=instant-video&amp;ie=UTF8&amp;qid=1546981296&amp;sr=1-1&amp;keywords=Logan+Lucky" TargetMode="External"/><Relationship Id="rId1638" Type="http://schemas.openxmlformats.org/officeDocument/2006/relationships/hyperlink" Target="http://www.amazon.com/gp/product/B00505WQ8E/?tag=titb-20" TargetMode="External"/><Relationship Id="rId929" Type="http://schemas.openxmlformats.org/officeDocument/2006/relationships/hyperlink" Target="http://www.amazon.com/gp/product/B002LFIGYY/?tag=titb-20" TargetMode="External"/><Relationship Id="rId1639" Type="http://schemas.openxmlformats.org/officeDocument/2006/relationships/hyperlink" Target="http://www.amazon.com/gp/product/B004P12SSW/?tag=titb-20" TargetMode="External"/><Relationship Id="rId928" Type="http://schemas.openxmlformats.org/officeDocument/2006/relationships/hyperlink" Target="https://www.amazon.co.uk/Angel-Has-Fallen-Gerard-Butler/dp/B07WSB42PD/ref=sr_1_1?keywords=Angel+Has+Fallen&amp;qid=1577973072&amp;s=instant-video&amp;sr=1-1" TargetMode="External"/><Relationship Id="rId927" Type="http://schemas.openxmlformats.org/officeDocument/2006/relationships/hyperlink" Target="https://www.the-numbers.com/movie/Angel-Has-Fallen-(2019)" TargetMode="External"/><Relationship Id="rId926" Type="http://schemas.openxmlformats.org/officeDocument/2006/relationships/hyperlink" Target="http://www.amazon.com/gp/product/B013G1EFIC/?tag=titb-20" TargetMode="External"/><Relationship Id="rId921" Type="http://schemas.openxmlformats.org/officeDocument/2006/relationships/hyperlink" Target="http://www.amazon.com/gp/product/B004AQR29C/?tag=titb-20" TargetMode="External"/><Relationship Id="rId920" Type="http://schemas.openxmlformats.org/officeDocument/2006/relationships/hyperlink" Target="https://www.the-numbers.com/market/genre/Adventure" TargetMode="External"/><Relationship Id="rId925" Type="http://schemas.openxmlformats.org/officeDocument/2006/relationships/hyperlink" Target="http://www.amazon.com/gp/product/B00CL50LEC/?tag=titb-20" TargetMode="External"/><Relationship Id="rId924" Type="http://schemas.openxmlformats.org/officeDocument/2006/relationships/hyperlink" Target="https://www.amazon.co.uk/Last-Christmas-Emilia-Clarke/dp/B0812N3TFJ/ref=sr_1_1?keywords=Last+Christmas&amp;qid=1577973651&amp;s=instant-video&amp;sr=1-1" TargetMode="External"/><Relationship Id="rId923" Type="http://schemas.openxmlformats.org/officeDocument/2006/relationships/hyperlink" Target="https://www.the-numbers.com/movie/Last-Christmas-(UK)-(2019)" TargetMode="External"/><Relationship Id="rId922" Type="http://schemas.openxmlformats.org/officeDocument/2006/relationships/hyperlink" Target="http://www.amazon.com/gp/product/B00ESY77LO/?tag=titb-20" TargetMode="External"/><Relationship Id="rId1630" Type="http://schemas.openxmlformats.org/officeDocument/2006/relationships/hyperlink" Target="http://www.amazon.com/gp/product/B007JRUA7K/?tag=titb-20" TargetMode="External"/><Relationship Id="rId1620" Type="http://schemas.openxmlformats.org/officeDocument/2006/relationships/hyperlink" Target="https://www.amazon.co.uk/Fist-Fight-Ice-Cube/dp/B06XDR22Z7/ref=sr_1_1?s=instant-video&amp;ie=UTF8&amp;qid=1546978913&amp;sr=1-1&amp;keywords=Fist+Fight" TargetMode="External"/><Relationship Id="rId1621" Type="http://schemas.openxmlformats.org/officeDocument/2006/relationships/hyperlink" Target="http://www.amazon.com/gp/product/B001LGXDMO/?tag=titb-20" TargetMode="External"/><Relationship Id="rId1622" Type="http://schemas.openxmlformats.org/officeDocument/2006/relationships/hyperlink" Target="https://www.the-numbers.com/movie/Ford-v-Ferrari-(2019)" TargetMode="External"/><Relationship Id="rId1623" Type="http://schemas.openxmlformats.org/officeDocument/2006/relationships/hyperlink" Target="https://www.the-numbers.com/market/genre/Drama" TargetMode="External"/><Relationship Id="rId1624" Type="http://schemas.openxmlformats.org/officeDocument/2006/relationships/hyperlink" Target="https://www.the-numbers.com/market/genre/Drama" TargetMode="External"/><Relationship Id="rId1625" Type="http://schemas.openxmlformats.org/officeDocument/2006/relationships/hyperlink" Target="https://www.the-numbers.com/movie/Poms-(UK)-(2019)" TargetMode="External"/><Relationship Id="rId1626" Type="http://schemas.openxmlformats.org/officeDocument/2006/relationships/hyperlink" Target="https://www.the-numbers.com/market/genre/Comedy" TargetMode="External"/><Relationship Id="rId1627" Type="http://schemas.openxmlformats.org/officeDocument/2006/relationships/hyperlink" Target="https://www.the-numbers.com/market/genre/Comedy" TargetMode="External"/><Relationship Id="rId918" Type="http://schemas.openxmlformats.org/officeDocument/2006/relationships/hyperlink" Target="https://www.the-numbers.com/movie/Peanut-Butter-Falcon-The" TargetMode="External"/><Relationship Id="rId1628" Type="http://schemas.openxmlformats.org/officeDocument/2006/relationships/hyperlink" Target="https://www.amazon.com/Edge-Seventeen-Hailee-Steinfeld/dp/B01N3P70TO/ref=sr_1_1?s=instant-video&amp;ie=UTF8&amp;qid=1483640856&amp;sr=1-1&amp;keywords=The+Edge+of+Seventeen" TargetMode="External"/><Relationship Id="rId917" Type="http://schemas.openxmlformats.org/officeDocument/2006/relationships/hyperlink" Target="http://www.amazon.com/gp/product/B001PNV9FG/?tag=titb-20" TargetMode="External"/><Relationship Id="rId1629" Type="http://schemas.openxmlformats.org/officeDocument/2006/relationships/hyperlink" Target="http://www.amazon.com/gp/product/B009KHBDUU/?tag=titb-20" TargetMode="External"/><Relationship Id="rId916" Type="http://schemas.openxmlformats.org/officeDocument/2006/relationships/hyperlink" Target="http://www.amazon.com/gp/product/B012Y4GPYE/?tag=titb-20" TargetMode="External"/><Relationship Id="rId915" Type="http://schemas.openxmlformats.org/officeDocument/2006/relationships/hyperlink" Target="http://www.amazon.co.uk/Smokin-Aces-Ben-Affleck/dp/B011IZUCC6/ref=sr_1_1?s=instant-video&amp;ie=UTF8&amp;qid=1457386516&amp;sr=1-1&amp;keywords=smokin%27+aces" TargetMode="External"/><Relationship Id="rId919" Type="http://schemas.openxmlformats.org/officeDocument/2006/relationships/hyperlink" Target="https://www.the-numbers.com/market/genre/Adventure" TargetMode="External"/><Relationship Id="rId910" Type="http://schemas.openxmlformats.org/officeDocument/2006/relationships/hyperlink" Target="http://www.amazon.com/gp/product/B004B8DH98/?tag=titb-20" TargetMode="External"/><Relationship Id="rId914" Type="http://schemas.openxmlformats.org/officeDocument/2006/relationships/hyperlink" Target="http://www.amazon.com/gp/product/B004Q3SGWG/?tag=titb-20" TargetMode="External"/><Relationship Id="rId913" Type="http://schemas.openxmlformats.org/officeDocument/2006/relationships/hyperlink" Target="http://www.amazon.com/gp/product/B019EJYASU/?tag=titb-20" TargetMode="External"/><Relationship Id="rId912" Type="http://schemas.openxmlformats.org/officeDocument/2006/relationships/hyperlink" Target="http://www.amazon.com/gp/product/B0026OFZXU/?tag=titb-20" TargetMode="External"/><Relationship Id="rId911" Type="http://schemas.openxmlformats.org/officeDocument/2006/relationships/hyperlink" Target="http://www.amazon.com/gp/product/B00493F28Y/?tag=titb-20" TargetMode="External"/><Relationship Id="rId1213" Type="http://schemas.openxmlformats.org/officeDocument/2006/relationships/hyperlink" Target="http://www.amazon.com/gp/product/B00GJ4A9NO/?tag=titb-20" TargetMode="External"/><Relationship Id="rId1697" Type="http://schemas.openxmlformats.org/officeDocument/2006/relationships/hyperlink" Target="http://www.amazon.com/gp/product/B001B6LJ0C/?tag=titb-20" TargetMode="External"/><Relationship Id="rId1214" Type="http://schemas.openxmlformats.org/officeDocument/2006/relationships/hyperlink" Target="http://www.amazon.com/gp/product/B003EVJSBE/?tag=titb-20" TargetMode="External"/><Relationship Id="rId1698" Type="http://schemas.openxmlformats.org/officeDocument/2006/relationships/hyperlink" Target="http://www.the-numbers.com/market/genre/Drama" TargetMode="External"/><Relationship Id="rId1215" Type="http://schemas.openxmlformats.org/officeDocument/2006/relationships/hyperlink" Target="http://www.amazon.co.uk/We-Own-Night-Joaquin-Phoenix/dp/B00VEGWBI8/ref=sr_1_1?s=instant-video&amp;ie=UTF8&amp;qid=1457386833&amp;sr=1-1&amp;keywords=We+Own+the+Night" TargetMode="External"/><Relationship Id="rId1699" Type="http://schemas.openxmlformats.org/officeDocument/2006/relationships/hyperlink" Target="http://www.the-numbers.com/market/genre/Drama" TargetMode="External"/><Relationship Id="rId1216" Type="http://schemas.openxmlformats.org/officeDocument/2006/relationships/hyperlink" Target="http://www.amazon.com/gp/product/B002EVDEXI/?tag=titb-20" TargetMode="External"/><Relationship Id="rId1217" Type="http://schemas.openxmlformats.org/officeDocument/2006/relationships/hyperlink" Target="http://www.amazon.com/gp/product/B019EKV4YC/?tag=titb-20" TargetMode="External"/><Relationship Id="rId1218" Type="http://schemas.openxmlformats.org/officeDocument/2006/relationships/hyperlink" Target="https://www.the-numbers.com/movie/Maleficent-Mistress-of-Evil-(2019)" TargetMode="External"/><Relationship Id="rId1219" Type="http://schemas.openxmlformats.org/officeDocument/2006/relationships/hyperlink" Target="https://www.the-numbers.com/market/genre/Adventure" TargetMode="External"/><Relationship Id="rId866" Type="http://schemas.openxmlformats.org/officeDocument/2006/relationships/hyperlink" Target="http://www.amazon.com/gp/product/B00JPNZPCG/?tag=titb-20" TargetMode="External"/><Relationship Id="rId865" Type="http://schemas.openxmlformats.org/officeDocument/2006/relationships/hyperlink" Target="https://www.amazon.com/Night-School-Kevin-Hart/dp/B07HMMT891/ref=sr_1_1?s=instant-video&amp;ie=UTF8&amp;qid=1546975472&amp;sr=1-1&amp;keywords=Night+School" TargetMode="External"/><Relationship Id="rId864" Type="http://schemas.openxmlformats.org/officeDocument/2006/relationships/hyperlink" Target="https://www.amazon.com/Rampage-Dwayne-Johnson/dp/B07CCGD3MX/ref=sr_1_2?s=instant-video&amp;ie=UTF8&amp;qid=1546975235&amp;sr=1-2&amp;keywords=Rampage" TargetMode="External"/><Relationship Id="rId863" Type="http://schemas.openxmlformats.org/officeDocument/2006/relationships/hyperlink" Target="https://www.the-numbers.com/market/genre/Action" TargetMode="External"/><Relationship Id="rId869" Type="http://schemas.openxmlformats.org/officeDocument/2006/relationships/hyperlink" Target="http://www.amazon.com/gp/product/B00304E5NG/?tag=titb-20" TargetMode="External"/><Relationship Id="rId868" Type="http://schemas.openxmlformats.org/officeDocument/2006/relationships/hyperlink" Target="http://www.amazon.co.uk/National-Treasure-Secrets-Nicolas-Cage/dp/B00H36DEPC/ref=sr_1_1?s=instant-video&amp;ie=UTF8&amp;qid=1457386295&amp;sr=1-1&amp;keywords=National+Treasure%3A+Book+of+Secrets" TargetMode="External"/><Relationship Id="rId867" Type="http://schemas.openxmlformats.org/officeDocument/2006/relationships/hyperlink" Target="https://www.amazon.co.uk/Leap-Marshall-Goldsmith/dp/B07JN82NSS/ref=sr_1_1?s=instant-video&amp;ie=UTF8&amp;qid=1546978228&amp;sr=1-1&amp;keywords=Leap%21" TargetMode="External"/><Relationship Id="rId1690" Type="http://schemas.openxmlformats.org/officeDocument/2006/relationships/hyperlink" Target="https://www.amazon.com/Christopher-Robin-Ewan-McGregor/dp/B07FVT3WF4/ref=sr_1_1?s=instant-video&amp;ie=UTF8&amp;qid=1546970354&amp;sr=1-1&amp;keywords=Christopher+Robin" TargetMode="External"/><Relationship Id="rId1691" Type="http://schemas.openxmlformats.org/officeDocument/2006/relationships/hyperlink" Target="http://www.amazon.com/gp/product/B0019LT6AO/?tag=titb-20" TargetMode="External"/><Relationship Id="rId1692" Type="http://schemas.openxmlformats.org/officeDocument/2006/relationships/hyperlink" Target="http://www.amazon.co.uk/Nancy-Drew-Emma-Roberts/dp/B00ESKUV7U/ref=sr_1_1?s=instant-video&amp;ie=UTF8&amp;qid=1457386286&amp;sr=1-1&amp;keywords=Nancy+Drew" TargetMode="External"/><Relationship Id="rId862" Type="http://schemas.openxmlformats.org/officeDocument/2006/relationships/hyperlink" Target="https://www.the-numbers.com/market/genre/Action" TargetMode="External"/><Relationship Id="rId1693" Type="http://schemas.openxmlformats.org/officeDocument/2006/relationships/hyperlink" Target="http://www.amazon.com/gp/product/B00O8NRZV2/?tag=titb-20" TargetMode="External"/><Relationship Id="rId861" Type="http://schemas.openxmlformats.org/officeDocument/2006/relationships/hyperlink" Target="https://www.the-numbers.com/movie/Rampage-(2018)" TargetMode="External"/><Relationship Id="rId1210" Type="http://schemas.openxmlformats.org/officeDocument/2006/relationships/hyperlink" Target="http://www.amazon.com/gp/product/B0091VXC54/?tag=titb-20" TargetMode="External"/><Relationship Id="rId1694" Type="http://schemas.openxmlformats.org/officeDocument/2006/relationships/hyperlink" Target="http://www.amazon.com/gp/product/B005WQ3F2C/?tag=titb-20" TargetMode="External"/><Relationship Id="rId860" Type="http://schemas.openxmlformats.org/officeDocument/2006/relationships/hyperlink" Target="https://www.amazon.com/Post-Meryl-Streep/dp/B078XMV6WJ/ref=sr_1_2?s=instant-video&amp;ie=UTF8&amp;qid=1546973832&amp;sr=1-2&amp;keywords=The+Post" TargetMode="External"/><Relationship Id="rId1211" Type="http://schemas.openxmlformats.org/officeDocument/2006/relationships/hyperlink" Target="http://www.amazon.com/gp/product/B004MPJVMM/?tag=titb-20" TargetMode="External"/><Relationship Id="rId1695" Type="http://schemas.openxmlformats.org/officeDocument/2006/relationships/hyperlink" Target="http://www.amazon.com/gp/product/B005EJNAK4/?tag=titb-20" TargetMode="External"/><Relationship Id="rId1212" Type="http://schemas.openxmlformats.org/officeDocument/2006/relationships/hyperlink" Target="http://www.amazon.com/gp/product/B007C94QRK/?tag=titb-20" TargetMode="External"/><Relationship Id="rId1696" Type="http://schemas.openxmlformats.org/officeDocument/2006/relationships/hyperlink" Target="http://www.amazon.com/gp/product/B003VN1CA0/?tag=titb-20" TargetMode="External"/><Relationship Id="rId1202" Type="http://schemas.openxmlformats.org/officeDocument/2006/relationships/hyperlink" Target="http://www.amazon.com/gp/product/B00GT2GUZW/?tag=titb-20" TargetMode="External"/><Relationship Id="rId1686" Type="http://schemas.openxmlformats.org/officeDocument/2006/relationships/hyperlink" Target="https://www.amazon.co.uk/Doctor-Sleep-Ewan-McGregor/dp/B07ZTW61K4/ref=sr_1_1?keywords=Doctor+Sleep&amp;qid=1577973349&amp;s=instant-video&amp;sr=1-1" TargetMode="External"/><Relationship Id="rId1203" Type="http://schemas.openxmlformats.org/officeDocument/2006/relationships/hyperlink" Target="http://www.the-numbers.com/market/genre/Romantic-Comedy" TargetMode="External"/><Relationship Id="rId1687" Type="http://schemas.openxmlformats.org/officeDocument/2006/relationships/hyperlink" Target="https://www.the-numbers.com/movie/Christopher-Robin-(2018)" TargetMode="External"/><Relationship Id="rId1204" Type="http://schemas.openxmlformats.org/officeDocument/2006/relationships/hyperlink" Target="http://www.the-numbers.com/market/genre/Romantic-Comedy" TargetMode="External"/><Relationship Id="rId1688" Type="http://schemas.openxmlformats.org/officeDocument/2006/relationships/hyperlink" Target="https://www.the-numbers.com/market/genre/Adventure" TargetMode="External"/><Relationship Id="rId1205" Type="http://schemas.openxmlformats.org/officeDocument/2006/relationships/hyperlink" Target="https://www.amazon.com/Mothers-Day-Jennifer-Aniston/dp/B01EVZDQ14/ref=sr_1_1?s=instant-video&amp;ie=UTF8&amp;qid=1481218873&amp;sr=1-1&amp;keywords=Mother%E2%80%99s+Day" TargetMode="External"/><Relationship Id="rId1689" Type="http://schemas.openxmlformats.org/officeDocument/2006/relationships/hyperlink" Target="https://www.the-numbers.com/market/genre/Adventure" TargetMode="External"/><Relationship Id="rId1206" Type="http://schemas.openxmlformats.org/officeDocument/2006/relationships/hyperlink" Target="http://www.amazon.com/gp/product/B001JQR9FI/?tag=titb-20" TargetMode="External"/><Relationship Id="rId1207" Type="http://schemas.openxmlformats.org/officeDocument/2006/relationships/hyperlink" Target="https://www.amazon.com/Goosebumps-Bonus-Content-Wendi-McLendon-Covey/dp/B07JBNMF8Y/ref=sr_1_1?s=instant-video&amp;ie=UTF8&amp;qid=1546974488&amp;sr=1-1&amp;keywords=Goosebumps+2%3A+Haunted+Halloween" TargetMode="External"/><Relationship Id="rId1208" Type="http://schemas.openxmlformats.org/officeDocument/2006/relationships/hyperlink" Target="http://www.amazon.com/gp/product/B003VS9V26/?tag=titb-20" TargetMode="External"/><Relationship Id="rId1209" Type="http://schemas.openxmlformats.org/officeDocument/2006/relationships/hyperlink" Target="http://www.amazon.com/gp/product/B0033YIOXA/?tag=titb-20" TargetMode="External"/><Relationship Id="rId855" Type="http://schemas.openxmlformats.org/officeDocument/2006/relationships/hyperlink" Target="http://www.the-numbers.com/market/genre/Comedy" TargetMode="External"/><Relationship Id="rId854" Type="http://schemas.openxmlformats.org/officeDocument/2006/relationships/hyperlink" Target="https://www.amazon.com/Hacksaw-Ridge-Andrew-Garfield/dp/B01MCXX4K5/ref=sr_1_1?s=instant-video&amp;ie=UTF8&amp;qid=1481218880&amp;sr=1-1&amp;keywords=Hacksaw+Ridge" TargetMode="External"/><Relationship Id="rId853" Type="http://schemas.openxmlformats.org/officeDocument/2006/relationships/hyperlink" Target="http://www.the-numbers.com/market/genre/Comedy" TargetMode="External"/><Relationship Id="rId852" Type="http://schemas.openxmlformats.org/officeDocument/2006/relationships/hyperlink" Target="http://www.the-numbers.com/market/genre/Comedy" TargetMode="External"/><Relationship Id="rId859" Type="http://schemas.openxmlformats.org/officeDocument/2006/relationships/hyperlink" Target="http://www.amazon.co.uk/Hostel-Part-II-Lauren-German/dp/B00FYH3MWC/ref=sr_1_1?s=instant-video&amp;ie=UTF8&amp;qid=1457386072&amp;sr=1-1&amp;keywords=Hostel+Part+II" TargetMode="External"/><Relationship Id="rId858" Type="http://schemas.openxmlformats.org/officeDocument/2006/relationships/hyperlink" Target="https://www.amazon.co.uk/Black-Christmas-Imogen-Poots/dp/B0829CKDF1/ref=sr_1_1?crid=3HP1MJCDF1006&amp;keywords=black+christmas+2019&amp;qid=1577973167&amp;s=instant-video&amp;sprefix=Black+Christma%2Cinstant-video%2C144&amp;sr=1-1" TargetMode="External"/><Relationship Id="rId857" Type="http://schemas.openxmlformats.org/officeDocument/2006/relationships/hyperlink" Target="https://www.amazon.com/Big-Short-Christian-Bale/dp/B019969US8/ref=sr_1_1?s=instant-video&amp;ie=UTF8&amp;qid=1481218942&amp;sr=1-1&amp;keywords=The+Big+Short" TargetMode="External"/><Relationship Id="rId856" Type="http://schemas.openxmlformats.org/officeDocument/2006/relationships/hyperlink" Target="http://www.the-numbers.com/market/genre/Comedy" TargetMode="External"/><Relationship Id="rId1680" Type="http://schemas.openxmlformats.org/officeDocument/2006/relationships/hyperlink" Target="http://www.amazon.com/gp/product/B004MWSUXG/?tag=titb-20" TargetMode="External"/><Relationship Id="rId1681" Type="http://schemas.openxmlformats.org/officeDocument/2006/relationships/hyperlink" Target="https://www.amazon.co.uk/Ghost-Shell-Scarlett-Johansson/dp/B06XRVRXMX/ref=sr_1_1?s=instant-video&amp;ie=UTF8&amp;qid=1546978938&amp;sr=1-1&amp;keywords=Ghost+in+the+Shell" TargetMode="External"/><Relationship Id="rId851" Type="http://schemas.openxmlformats.org/officeDocument/2006/relationships/hyperlink" Target="http://www.amazon.com/gp/product/B00W96OEV4/?tag=titb-20" TargetMode="External"/><Relationship Id="rId1682" Type="http://schemas.openxmlformats.org/officeDocument/2006/relationships/hyperlink" Target="http://www.amazon.com/gp/product/B0091UA5E6/?tag=titb-20" TargetMode="External"/><Relationship Id="rId850" Type="http://schemas.openxmlformats.org/officeDocument/2006/relationships/hyperlink" Target="https://www.amazon.com/Boo-Madea-Halloween-Tyler-Perry/dp/B01M59JF0W/ref=sr_1_1?s=instant-video&amp;ie=UTF8&amp;qid=1481219201&amp;sr=1-1&amp;keywords=Tyler+Perry%E2%80%99s+Boo%21+A+Madea+Halloween" TargetMode="External"/><Relationship Id="rId1683" Type="http://schemas.openxmlformats.org/officeDocument/2006/relationships/hyperlink" Target="https://www.the-numbers.com/movie/Doctor-Sleep-(2019)" TargetMode="External"/><Relationship Id="rId1200" Type="http://schemas.openxmlformats.org/officeDocument/2006/relationships/hyperlink" Target="http://www.amazon.com/gp/product/B00DU70VU4/?tag=titb-20" TargetMode="External"/><Relationship Id="rId1684" Type="http://schemas.openxmlformats.org/officeDocument/2006/relationships/hyperlink" Target="https://www.the-numbers.com/market/genre/Horror" TargetMode="External"/><Relationship Id="rId1201" Type="http://schemas.openxmlformats.org/officeDocument/2006/relationships/hyperlink" Target="http://www.amazon.co.uk/Norbit-Eddie-Murphy/dp/B00FYNGIZE/ref=sr_1_1?s=instant-video&amp;ie=UTF8&amp;qid=1457386342&amp;sr=1-1&amp;keywords=Norbit" TargetMode="External"/><Relationship Id="rId1685" Type="http://schemas.openxmlformats.org/officeDocument/2006/relationships/hyperlink" Target="https://www.the-numbers.com/market/genre/Horror" TargetMode="External"/><Relationship Id="rId1235" Type="http://schemas.openxmlformats.org/officeDocument/2006/relationships/hyperlink" Target="https://www.amazon.com/Eye-Sky-Helen-Mirren/dp/B01GPQPBYM/ref=sr_1_1?s=instant-video&amp;ie=UTF8&amp;qid=1481218546&amp;sr=1-1&amp;keywords=Eye+in+the+Sky" TargetMode="External"/><Relationship Id="rId1236" Type="http://schemas.openxmlformats.org/officeDocument/2006/relationships/hyperlink" Target="https://www.amazon.co.uk/Florida-Project-Willem-Dafoe/dp/B079G6SR6Y/ref=sr_1_1?s=instant-video&amp;ie=UTF8&amp;qid=1546981198&amp;sr=1-1&amp;keywords=The+Florida+Project" TargetMode="External"/><Relationship Id="rId1237" Type="http://schemas.openxmlformats.org/officeDocument/2006/relationships/hyperlink" Target="http://www.amazon.com/gp/product/B00BJOCX24/?tag=titb-20" TargetMode="External"/><Relationship Id="rId1238" Type="http://schemas.openxmlformats.org/officeDocument/2006/relationships/hyperlink" Target="http://www.amazon.com/gp/product/B006PPW98U/?tag=titb-20" TargetMode="External"/><Relationship Id="rId1239" Type="http://schemas.openxmlformats.org/officeDocument/2006/relationships/hyperlink" Target="http://www.amazon.com/gp/product/B0094JO4DM/?tag=titb-20" TargetMode="External"/><Relationship Id="rId409" Type="http://schemas.openxmlformats.org/officeDocument/2006/relationships/hyperlink" Target="https://www.the-numbers.com/movie/Black-Panther" TargetMode="External"/><Relationship Id="rId404" Type="http://schemas.openxmlformats.org/officeDocument/2006/relationships/hyperlink" Target="http://www.amazon.co.uk/Knocked-Up-Seth-Rogen/dp/B00I9LTSFA/ref=sr_1_1?s=instant-video&amp;ie=UTF8&amp;qid=1457386187&amp;sr=1-1&amp;keywords=Knocked+Up" TargetMode="External"/><Relationship Id="rId888" Type="http://schemas.openxmlformats.org/officeDocument/2006/relationships/hyperlink" Target="http://www.amazon.com/gp/product/B017HYSN0A/?tag=titb-20" TargetMode="External"/><Relationship Id="rId403" Type="http://schemas.openxmlformats.org/officeDocument/2006/relationships/hyperlink" Target="http://www.amazon.com/gp/product/B0054NRPMO/?tag=titb-20" TargetMode="External"/><Relationship Id="rId887" Type="http://schemas.openxmlformats.org/officeDocument/2006/relationships/hyperlink" Target="http://www.amazon.com/gp/product/B00HVNZT3M/?tag=titb-20" TargetMode="External"/><Relationship Id="rId402" Type="http://schemas.openxmlformats.org/officeDocument/2006/relationships/hyperlink" Target="https://www.amazon.com/Illumination-Presents-Dr-Seuss-Grinch/dp/B07K6Y4GF2/ref=sr_1_1?s=instant-video&amp;ie=UTF8&amp;qid=1546970459&amp;sr=1-1&amp;keywords=Dr+Seuss%27+The+Grinch" TargetMode="External"/><Relationship Id="rId886" Type="http://schemas.openxmlformats.org/officeDocument/2006/relationships/hyperlink" Target="http://www.amazon.com/gp/product/B003EJ41KO/?tag=titb-20" TargetMode="External"/><Relationship Id="rId401" Type="http://schemas.openxmlformats.org/officeDocument/2006/relationships/hyperlink" Target="http://www.amazon.com/gp/product/B015O6OZUA/?tag=titb-20" TargetMode="External"/><Relationship Id="rId885" Type="http://schemas.openxmlformats.org/officeDocument/2006/relationships/hyperlink" Target="https://www.amazon.com/Lobster-Colin-Farrell/dp/B01I0QTVEQ/ref=sr_1_1?s=instant-video&amp;ie=UTF8&amp;qid=1481218150&amp;sr=1-1&amp;keywords=The+Lobster" TargetMode="External"/><Relationship Id="rId408" Type="http://schemas.openxmlformats.org/officeDocument/2006/relationships/hyperlink" Target="http://www.amazon.com/gp/product/B005W8SNNG/?tag=titb-20" TargetMode="External"/><Relationship Id="rId407" Type="http://schemas.openxmlformats.org/officeDocument/2006/relationships/hyperlink" Target="https://www.amazon.co.uk/Wonder-Jacob-Tremblay/dp/B077T9YBQ3/ref=sr_1_1?s=instant-video&amp;ie=UTF8&amp;qid=1546980375&amp;sr=1-1&amp;keywords=Wonder" TargetMode="External"/><Relationship Id="rId406" Type="http://schemas.openxmlformats.org/officeDocument/2006/relationships/hyperlink" Target="http://www.amazon.com/gp/product/B016887N70/?tag=titb-20" TargetMode="External"/><Relationship Id="rId405" Type="http://schemas.openxmlformats.org/officeDocument/2006/relationships/hyperlink" Target="http://www.amazon.com/gp/product/B00KVLQT6M/?tag=titb-20" TargetMode="External"/><Relationship Id="rId889" Type="http://schemas.openxmlformats.org/officeDocument/2006/relationships/hyperlink" Target="http://www.amazon.com/gp/product/B00SBZL7F8/?tag=titb-20" TargetMode="External"/><Relationship Id="rId880" Type="http://schemas.openxmlformats.org/officeDocument/2006/relationships/hyperlink" Target="http://www.amazon.com/gp/product/B00NMUU0SW/?tag=titb-20" TargetMode="External"/><Relationship Id="rId1230" Type="http://schemas.openxmlformats.org/officeDocument/2006/relationships/hyperlink" Target="http://www.amazon.com/gp/product/B00AVTMCYW/?tag=titb-20" TargetMode="External"/><Relationship Id="rId400" Type="http://schemas.openxmlformats.org/officeDocument/2006/relationships/hyperlink" Target="http://www.amazon.com/gp/product/B00I2TV3NO/?tag=titb-20" TargetMode="External"/><Relationship Id="rId884" Type="http://schemas.openxmlformats.org/officeDocument/2006/relationships/hyperlink" Target="http://www.amazon.com/gp/product/B002XCTO5A/?tag=titb-20" TargetMode="External"/><Relationship Id="rId1231" Type="http://schemas.openxmlformats.org/officeDocument/2006/relationships/hyperlink" Target="http://www.amazon.com/gp/product/B002N14GPE/?tag=titb-20" TargetMode="External"/><Relationship Id="rId883" Type="http://schemas.openxmlformats.org/officeDocument/2006/relationships/hyperlink" Target="http://www.amazon.com/gp/product/B004Z2TUDW/?tag=titb-20" TargetMode="External"/><Relationship Id="rId1232" Type="http://schemas.openxmlformats.org/officeDocument/2006/relationships/hyperlink" Target="http://www.amazon.com/gp/product/B001VIMCW4/?tag=titb-20" TargetMode="External"/><Relationship Id="rId882" Type="http://schemas.openxmlformats.org/officeDocument/2006/relationships/hyperlink" Target="http://www.amazon.com/gp/product/B00COGXGNQ/?tag=titb-20" TargetMode="External"/><Relationship Id="rId1233" Type="http://schemas.openxmlformats.org/officeDocument/2006/relationships/hyperlink" Target="http://www.amazon.com/gp/product/B0094KT6J8/?tag=titb-20" TargetMode="External"/><Relationship Id="rId881" Type="http://schemas.openxmlformats.org/officeDocument/2006/relationships/hyperlink" Target="http://www.amazon.co.uk/Live-Free-Die-Hard-4-0/dp/B00GKRGLQY/ref=sr_1_1?s=instant-video&amp;ie=UTF8&amp;qid=1457386218&amp;sr=1-1&amp;keywords=Live+Free+or+Die+Hard" TargetMode="External"/><Relationship Id="rId1234" Type="http://schemas.openxmlformats.org/officeDocument/2006/relationships/hyperlink" Target="http://www.amazon.com/gp/product/B00S7HRCKY/?tag=titb-20" TargetMode="External"/><Relationship Id="rId1224" Type="http://schemas.openxmlformats.org/officeDocument/2006/relationships/hyperlink" Target="http://www.amazon.com/gp/product/B00GU9E17I/?tag=titb-20" TargetMode="External"/><Relationship Id="rId1225" Type="http://schemas.openxmlformats.org/officeDocument/2006/relationships/hyperlink" Target="http://www.amazon.com/gp/product/B002B7TQGO/?tag=titb-20" TargetMode="External"/><Relationship Id="rId1226" Type="http://schemas.openxmlformats.org/officeDocument/2006/relationships/hyperlink" Target="http://www.amazon.com/gp/product/B003E7PZCO/?tag=titb-20" TargetMode="External"/><Relationship Id="rId1227" Type="http://schemas.openxmlformats.org/officeDocument/2006/relationships/hyperlink" Target="https://www.amazon.co.uk/Baywatch-Extended-Cut-Dwayne-Johnson/dp/B072JHF2L6/ref=sr_1_1?s=instant-video&amp;ie=UTF8&amp;qid=1546977838&amp;sr=1-1&amp;keywords=Baywatch" TargetMode="External"/><Relationship Id="rId1228" Type="http://schemas.openxmlformats.org/officeDocument/2006/relationships/hyperlink" Target="http://www.amazon.com/gp/product/B003H54E20/?tag=titb-20" TargetMode="External"/><Relationship Id="rId1229" Type="http://schemas.openxmlformats.org/officeDocument/2006/relationships/hyperlink" Target="http://www.amazon.com/gp/product/B00364NVOE/?tag=titb-20" TargetMode="External"/><Relationship Id="rId877" Type="http://schemas.openxmlformats.org/officeDocument/2006/relationships/hyperlink" Target="http://www.the-numbers.com/market/genre/Action" TargetMode="External"/><Relationship Id="rId876" Type="http://schemas.openxmlformats.org/officeDocument/2006/relationships/hyperlink" Target="http://www.amazon.com/gp/product/B001N4Q4MA/?tag=titb-20" TargetMode="External"/><Relationship Id="rId875" Type="http://schemas.openxmlformats.org/officeDocument/2006/relationships/hyperlink" Target="http://www.amazon.com/gp/product/B00NY4UIKG/?tag=titb-20" TargetMode="External"/><Relationship Id="rId874" Type="http://schemas.openxmlformats.org/officeDocument/2006/relationships/hyperlink" Target="http://www.amazon.com/gp/product/B003JHB7WG/?tag=titb-20" TargetMode="External"/><Relationship Id="rId879" Type="http://schemas.openxmlformats.org/officeDocument/2006/relationships/hyperlink" Target="https://www.amazon.com/Batman-v-Superman-Dawn-Justice/dp/B01DAWJ7C6/ref=sr_1_1?s=instant-video&amp;ie=UTF8&amp;qid=1481219522&amp;sr=1-1&amp;keywords=Batman+v+Superman%3A+Dawn+of+Justice" TargetMode="External"/><Relationship Id="rId878" Type="http://schemas.openxmlformats.org/officeDocument/2006/relationships/hyperlink" Target="http://www.the-numbers.com/market/genre/Action" TargetMode="External"/><Relationship Id="rId873" Type="http://schemas.openxmlformats.org/officeDocument/2006/relationships/hyperlink" Target="http://www.amazon.com/gp/product/B00APVBKR6/?tag=titb-20" TargetMode="External"/><Relationship Id="rId1220" Type="http://schemas.openxmlformats.org/officeDocument/2006/relationships/hyperlink" Target="https://www.the-numbers.com/market/genre/Adventure" TargetMode="External"/><Relationship Id="rId872" Type="http://schemas.openxmlformats.org/officeDocument/2006/relationships/hyperlink" Target="http://www.amazon.com/gp/product/B001L2IFVM/?tag=titb-20" TargetMode="External"/><Relationship Id="rId1221" Type="http://schemas.openxmlformats.org/officeDocument/2006/relationships/hyperlink" Target="https://www.amazon.co.uk/Maleficent-Mistress-Evil-4k-UHD/dp/B07ZL396HX/ref=sr_1_2?crid=3FG72PBIMIQ14&amp;keywords=maleficent+mistress+of+evil&amp;qid=1577973701&amp;s=instant-video&amp;sprefix=Maleficent%3A+Mistress+of+Evil%2Cinstant-video%2C148&amp;sr=1-2" TargetMode="External"/><Relationship Id="rId871" Type="http://schemas.openxmlformats.org/officeDocument/2006/relationships/hyperlink" Target="https://www.amazon.co.uk/What-Men-Want-Taraji-Henson/dp/B07PRQVBFY/ref=sr_1_1?keywords=What+Men+Want&amp;qid=1557072759&amp;s=instant-video&amp;sr=1-1" TargetMode="External"/><Relationship Id="rId1222" Type="http://schemas.openxmlformats.org/officeDocument/2006/relationships/hyperlink" Target="http://www.amazon.com/gp/product/B0030RZEKG/?tag=titb-20" TargetMode="External"/><Relationship Id="rId870" Type="http://schemas.openxmlformats.org/officeDocument/2006/relationships/hyperlink" Target="https://www.boxofficemojo.com/movies/?id=whatmenwant.htm" TargetMode="External"/><Relationship Id="rId1223" Type="http://schemas.openxmlformats.org/officeDocument/2006/relationships/hyperlink" Target="https://www.amazon.com/Hell-High-Water-Jeff-Bridges/dp/B01K5CB2DG/ref=sr_1_1?s=instant-video&amp;ie=UTF8&amp;qid=1481218754&amp;sr=1-1&amp;keywords=Hell+or+High+Water" TargetMode="External"/><Relationship Id="rId1653" Type="http://schemas.openxmlformats.org/officeDocument/2006/relationships/hyperlink" Target="http://www.amazon.com/gp/product/B009NR5XV2/?tag=titb-20" TargetMode="External"/><Relationship Id="rId1654" Type="http://schemas.openxmlformats.org/officeDocument/2006/relationships/hyperlink" Target="http://www.amazon.com/gp/product/B004KPUMAY/?tag=titb-20" TargetMode="External"/><Relationship Id="rId1655" Type="http://schemas.openxmlformats.org/officeDocument/2006/relationships/hyperlink" Target="http://www.the-numbers.com/market/genre/Horror" TargetMode="External"/><Relationship Id="rId1656" Type="http://schemas.openxmlformats.org/officeDocument/2006/relationships/hyperlink" Target="http://www.the-numbers.com/market/genre/Horror" TargetMode="External"/><Relationship Id="rId1657" Type="http://schemas.openxmlformats.org/officeDocument/2006/relationships/hyperlink" Target="https://www.amazon.com/Birth-Nation-Nate-Parker/dp/B01LZBXOVL/ref=sr_1_1?s=instant-video&amp;ie=UTF8&amp;qid=1481218393&amp;sr=1-1&amp;keywords=The+Birth+of+a+Nation" TargetMode="External"/><Relationship Id="rId1658" Type="http://schemas.openxmlformats.org/officeDocument/2006/relationships/hyperlink" Target="https://www.boxofficemojo.com/movies/?id=untitledmovieiv.htm" TargetMode="External"/><Relationship Id="rId1659" Type="http://schemas.openxmlformats.org/officeDocument/2006/relationships/hyperlink" Target="https://www.amazon.co.uk/Shazam-Zachary-Levi/dp/B07RB5244V/ref=sr_1_1?keywords=Shazam%21&amp;qid=1557072595&amp;s=instant-video&amp;sr=1-1" TargetMode="External"/><Relationship Id="rId829" Type="http://schemas.openxmlformats.org/officeDocument/2006/relationships/hyperlink" Target="https://www.the-numbers.com/movie/Intruder-The-(2019)" TargetMode="External"/><Relationship Id="rId828" Type="http://schemas.openxmlformats.org/officeDocument/2006/relationships/hyperlink" Target="http://www.amazon.co.uk/KITE-RUNNER-Khalid-Abdalla/dp/B00FZ3SE2I/ref=sr_1_1?s=instant-video&amp;ie=UTF8&amp;qid=1457386669&amp;sr=1-1&amp;keywords=The+Kite+Runner" TargetMode="External"/><Relationship Id="rId827" Type="http://schemas.openxmlformats.org/officeDocument/2006/relationships/hyperlink" Target="https://www.amazon.co.uk/Tyler-Perrys-Madea-Family-Funeral/dp/B07S86XJD4/ref=sr_1_1?keywords=Tyler+Perry%27s+A+Madea+Family+Funeral&amp;qid=1577974532&amp;s=instant-video&amp;sr=1-1" TargetMode="External"/><Relationship Id="rId822" Type="http://schemas.openxmlformats.org/officeDocument/2006/relationships/hyperlink" Target="http://www.amazon.com/gp/product/B006O5Y09C/?tag=titb-20" TargetMode="External"/><Relationship Id="rId821" Type="http://schemas.openxmlformats.org/officeDocument/2006/relationships/hyperlink" Target="http://www.amazon.com/gp/product/B002KCYIEA/?tag=titb-20" TargetMode="External"/><Relationship Id="rId820" Type="http://schemas.openxmlformats.org/officeDocument/2006/relationships/hyperlink" Target="http://www.amazon.com/gp/product/B00G9U7NEQ/?tag=titb-20" TargetMode="External"/><Relationship Id="rId826" Type="http://schemas.openxmlformats.org/officeDocument/2006/relationships/hyperlink" Target="https://www.boxofficemojo.com/movies/?id=tylerperrysamadeafamilyfuneral.htm" TargetMode="External"/><Relationship Id="rId825" Type="http://schemas.openxmlformats.org/officeDocument/2006/relationships/hyperlink" Target="http://www.amazon.co.uk/Oceans-Thirteen-George-Clooney/dp/B00HNYCP90/ref=sr_1_1?s=instant-video&amp;ie=UTF8&amp;qid=1457386359&amp;sr=1-1&amp;keywords=Ocean%27s+13" TargetMode="External"/><Relationship Id="rId824" Type="http://schemas.openxmlformats.org/officeDocument/2006/relationships/hyperlink" Target="http://www.amazon.com/gp/product/B002GGKBT6/?tag=titb-20" TargetMode="External"/><Relationship Id="rId823" Type="http://schemas.openxmlformats.org/officeDocument/2006/relationships/hyperlink" Target="http://www.amazon.com/gp/product/B003NTSBUG/?tag=titb-20" TargetMode="External"/><Relationship Id="rId1650" Type="http://schemas.openxmlformats.org/officeDocument/2006/relationships/hyperlink" Target="http://www.amazon.com/gp/product/B007MJSOO6/?tag=titb-20" TargetMode="External"/><Relationship Id="rId1651" Type="http://schemas.openxmlformats.org/officeDocument/2006/relationships/hyperlink" Target="http://www.amazon.com/gp/product/B003XQM2YU/?tag=titb-20" TargetMode="External"/><Relationship Id="rId1652" Type="http://schemas.openxmlformats.org/officeDocument/2006/relationships/hyperlink" Target="http://www.amazon.com/gp/product/B00J5A1V5Y/?tag=titb-20" TargetMode="External"/><Relationship Id="rId1642" Type="http://schemas.openxmlformats.org/officeDocument/2006/relationships/hyperlink" Target="https://www.amazon.co.uk/Three-Billboards-Outside-Ebbing-Missouri/dp/B078SL1XQJ/ref=sr_1_1?s=instant-video&amp;ie=UTF8&amp;qid=1546981518&amp;sr=1-1&amp;keywords=Three+Billboards+Outside+Ebbing%2C+Missouri" TargetMode="External"/><Relationship Id="rId1643" Type="http://schemas.openxmlformats.org/officeDocument/2006/relationships/hyperlink" Target="http://www.amazon.com/gp/product/B00637D114/" TargetMode="External"/><Relationship Id="rId1644" Type="http://schemas.openxmlformats.org/officeDocument/2006/relationships/hyperlink" Target="https://www.the-numbers.com/movie/Playing-with-Fire-(2019)" TargetMode="External"/><Relationship Id="rId1645" Type="http://schemas.openxmlformats.org/officeDocument/2006/relationships/hyperlink" Target="https://www.the-numbers.com/market/genre/Comedy" TargetMode="External"/><Relationship Id="rId1646" Type="http://schemas.openxmlformats.org/officeDocument/2006/relationships/hyperlink" Target="https://www.the-numbers.com/market/genre/Comedy" TargetMode="External"/><Relationship Id="rId1647" Type="http://schemas.openxmlformats.org/officeDocument/2006/relationships/hyperlink" Target="https://www.amazon.co.uk/Playing-Fire-Pete-Adeney/dp/B081HVQCTL/ref=sr_1_1?crid=1SR8YT0VZ7VJQ&amp;keywords=playing+with+fire&amp;qid=1577973854&amp;s=instant-video&amp;sprefix=Playing+with+Fire%2Cinstant-video%2C216&amp;sr=1-1" TargetMode="External"/><Relationship Id="rId1648" Type="http://schemas.openxmlformats.org/officeDocument/2006/relationships/hyperlink" Target="http://www.amazon.com/gp/product/B00JNK2T7A/?tag=titb-20" TargetMode="External"/><Relationship Id="rId1649" Type="http://schemas.openxmlformats.org/officeDocument/2006/relationships/hyperlink" Target="http://www.amazon.com/gp/product/B00F55HNBY/?tag=titb-20" TargetMode="External"/><Relationship Id="rId819" Type="http://schemas.openxmlformats.org/officeDocument/2006/relationships/hyperlink" Target="http://www.amazon.com/gp/product/B00APUQMD4/?tag=titb-20" TargetMode="External"/><Relationship Id="rId818" Type="http://schemas.openxmlformats.org/officeDocument/2006/relationships/hyperlink" Target="http://www.amazon.co.uk/INTO-WILD-Emile-Hirsch/dp/B00FYOAO4E/ref=sr_1_1?s=instant-video&amp;ie=UTF8&amp;qid=1457386144&amp;sr=1-1&amp;keywords=Into+the+Wild" TargetMode="External"/><Relationship Id="rId817" Type="http://schemas.openxmlformats.org/officeDocument/2006/relationships/hyperlink" Target="http://www.amazon.com/gp/product/B001OFIG2Y/?tag=titb-20" TargetMode="External"/><Relationship Id="rId816" Type="http://schemas.openxmlformats.org/officeDocument/2006/relationships/hyperlink" Target="https://www.amazon.com/Kung-Fu-Panda-Jack-Black/dp/B01B5I1A5Y/ref=sr_1_1?s=instant-video&amp;ie=UTF8&amp;qid=1481219446&amp;sr=1-1&amp;keywords=Kung+Fu+Panda+3" TargetMode="External"/><Relationship Id="rId811" Type="http://schemas.openxmlformats.org/officeDocument/2006/relationships/hyperlink" Target="http://www.amazon.com/gp/product/B00JX1ROME/?tag=titb-20" TargetMode="External"/><Relationship Id="rId810" Type="http://schemas.openxmlformats.org/officeDocument/2006/relationships/hyperlink" Target="http://www.amazon.com/gp/product/B0091X4EYK/?tag=titb-20" TargetMode="External"/><Relationship Id="rId815" Type="http://schemas.openxmlformats.org/officeDocument/2006/relationships/hyperlink" Target="http://www.the-numbers.com/market/genre/Horror" TargetMode="External"/><Relationship Id="rId814" Type="http://schemas.openxmlformats.org/officeDocument/2006/relationships/hyperlink" Target="http://www.the-numbers.com/market/genre/Horror" TargetMode="External"/><Relationship Id="rId813" Type="http://schemas.openxmlformats.org/officeDocument/2006/relationships/hyperlink" Target="https://www.amazon.com/Now-You-See-Me-2/dp/B01GPH7UFO/ref=sr_1_1?s=instant-video&amp;ie=UTF8&amp;qid=1481219173&amp;sr=1-1&amp;keywords=Now+You+See+Me+2" TargetMode="External"/><Relationship Id="rId812" Type="http://schemas.openxmlformats.org/officeDocument/2006/relationships/hyperlink" Target="http://www.amazon.com/gp/product/B00DGNOJ00/?tag=titb-20" TargetMode="External"/><Relationship Id="rId1640" Type="http://schemas.openxmlformats.org/officeDocument/2006/relationships/hyperlink" Target="http://www.amazon.com/gp/product/B0060D196K/?tag=titb-20" TargetMode="External"/><Relationship Id="rId1641" Type="http://schemas.openxmlformats.org/officeDocument/2006/relationships/hyperlink" Target="http://www.amazon.com/gp/product/B0067XLIG4/?tag=titb-20" TargetMode="External"/><Relationship Id="rId1675" Type="http://schemas.openxmlformats.org/officeDocument/2006/relationships/hyperlink" Target="https://www.amazon.com/Joy-Jennifer-Lawrence/dp/B019SG4BU6/ref=sr_1_1?s=instant-video&amp;ie=UTF8&amp;qid=1481218496&amp;sr=1-1&amp;keywords=Joy" TargetMode="External"/><Relationship Id="rId1676" Type="http://schemas.openxmlformats.org/officeDocument/2006/relationships/hyperlink" Target="https://www.the-numbers.com/movie/Proud-Mary" TargetMode="External"/><Relationship Id="rId1677" Type="http://schemas.openxmlformats.org/officeDocument/2006/relationships/hyperlink" Target="https://www.the-numbers.com/market/genre/Action" TargetMode="External"/><Relationship Id="rId1678" Type="http://schemas.openxmlformats.org/officeDocument/2006/relationships/hyperlink" Target="https://www.the-numbers.com/market/genre/Action" TargetMode="External"/><Relationship Id="rId1679" Type="http://schemas.openxmlformats.org/officeDocument/2006/relationships/hyperlink" Target="https://www.amazon.com/Proud-Mary-Taraji-P-Henson/dp/B078WLRY6L/ref=sr_1_2?s=instant-video&amp;ie=UTF8&amp;qid=1546975313&amp;sr=1-2&amp;keywords=Proud+Mary" TargetMode="External"/><Relationship Id="rId849" Type="http://schemas.openxmlformats.org/officeDocument/2006/relationships/hyperlink" Target="http://www.the-numbers.com/market/genre/Action" TargetMode="External"/><Relationship Id="rId844" Type="http://schemas.openxmlformats.org/officeDocument/2006/relationships/hyperlink" Target="https://www.the-numbers.com/market/genre/Drama" TargetMode="External"/><Relationship Id="rId843" Type="http://schemas.openxmlformats.org/officeDocument/2006/relationships/hyperlink" Target="https://www.the-numbers.com/movie/Breakthrough-(2019)" TargetMode="External"/><Relationship Id="rId842" Type="http://schemas.openxmlformats.org/officeDocument/2006/relationships/hyperlink" Target="https://www.amazon.co.uk/Bye-Man-Douglas-Smith/dp/B06XSMTT3T/ref=sr_1_1?s=instant-video&amp;ie=UTF8&amp;qid=1546981621&amp;sr=1-1&amp;keywords=The+Bye+Bye+Man" TargetMode="External"/><Relationship Id="rId841" Type="http://schemas.openxmlformats.org/officeDocument/2006/relationships/hyperlink" Target="http://www.amazon.com/gp/product/B00503BN1M/?tag=titb-20" TargetMode="External"/><Relationship Id="rId848" Type="http://schemas.openxmlformats.org/officeDocument/2006/relationships/hyperlink" Target="http://www.the-numbers.com/market/genre/Action" TargetMode="External"/><Relationship Id="rId847" Type="http://schemas.openxmlformats.org/officeDocument/2006/relationships/hyperlink" Target="http://www.amazon.com/gp/product/B00ST1Q90C/?tag=titb-20" TargetMode="External"/><Relationship Id="rId846" Type="http://schemas.openxmlformats.org/officeDocument/2006/relationships/hyperlink" Target="https://www.amazon.co.uk/Breakthrough-Roxann-Dawson/dp/B07RRR91JF/ref=sr_1_1?keywords=Breakthrough&amp;qid=1577973212&amp;s=instant-video&amp;sr=1-1" TargetMode="External"/><Relationship Id="rId845" Type="http://schemas.openxmlformats.org/officeDocument/2006/relationships/hyperlink" Target="https://www.the-numbers.com/market/genre/Drama" TargetMode="External"/><Relationship Id="rId1670" Type="http://schemas.openxmlformats.org/officeDocument/2006/relationships/hyperlink" Target="http://www.amazon.co.uk/Shooter-Mark-Wahlberg/dp/B00FZ3DGV2/ref=sr_1_1?s=instant-video&amp;ie=UTF8&amp;qid=1457386487&amp;sr=1-1&amp;keywords=Shooter" TargetMode="External"/><Relationship Id="rId840" Type="http://schemas.openxmlformats.org/officeDocument/2006/relationships/hyperlink" Target="http://www.amazon.com/gp/product/B003KARYYC/?tag=titb-20" TargetMode="External"/><Relationship Id="rId1671" Type="http://schemas.openxmlformats.org/officeDocument/2006/relationships/hyperlink" Target="http://www.amazon.com/gp/product/B00R7FUC7M/?tag=titb-20" TargetMode="External"/><Relationship Id="rId1672" Type="http://schemas.openxmlformats.org/officeDocument/2006/relationships/hyperlink" Target="https://www.boxofficemojo.com/movies/?id=isntitromantic.htm" TargetMode="External"/><Relationship Id="rId1673" Type="http://schemas.openxmlformats.org/officeDocument/2006/relationships/hyperlink" Target="http://www.amazon.com/gp/product/B009RMZ2Z0/?tag=titb-20" TargetMode="External"/><Relationship Id="rId1674" Type="http://schemas.openxmlformats.org/officeDocument/2006/relationships/hyperlink" Target="http://www.amazon.com/gp/product/B004SFOIJC/?tag=titb-20" TargetMode="External"/><Relationship Id="rId1664" Type="http://schemas.openxmlformats.org/officeDocument/2006/relationships/hyperlink" Target="http://www.amazon.com/gp/product/B00DU74U74/?tag=titb-20" TargetMode="External"/><Relationship Id="rId1665" Type="http://schemas.openxmlformats.org/officeDocument/2006/relationships/hyperlink" Target="https://www.amazon.com/Instant-Family-Mark-Wahlberg/dp/B07KFQCLGP/ref=sr_1_1?s=instant-video&amp;ie=UTF8&amp;qid=1546975078&amp;sr=1-1&amp;keywords=Instant+Family" TargetMode="External"/><Relationship Id="rId1666" Type="http://schemas.openxmlformats.org/officeDocument/2006/relationships/hyperlink" Target="http://www.amazon.com/gp/product/B002B9GR3W/?tag=titb-20" TargetMode="External"/><Relationship Id="rId1667" Type="http://schemas.openxmlformats.org/officeDocument/2006/relationships/hyperlink" Target="http://www.amazon.co.uk/Charlie-Wilsons-War-Adams-Hanks/dp/B00ILNUULW/ref=sr_1_1?s=instant-video&amp;ie=UTF8&amp;qid=1457385724&amp;sr=1-1&amp;keywords=Charlie+Wilson%27s+War" TargetMode="External"/><Relationship Id="rId1668" Type="http://schemas.openxmlformats.org/officeDocument/2006/relationships/hyperlink" Target="http://www.amazon.com/gp/product/B006LG7V5O/?tag=titb-20" TargetMode="External"/><Relationship Id="rId1669" Type="http://schemas.openxmlformats.org/officeDocument/2006/relationships/hyperlink" Target="http://www.amazon.co.uk/Reaping-Hilary-Swank/dp/B00I6Y2EFG/ref=sr_1_1?s=instant-video&amp;ie=UTF8&amp;qid=1457386714&amp;sr=1-1&amp;keywords=The+Reaping" TargetMode="External"/><Relationship Id="rId839" Type="http://schemas.openxmlformats.org/officeDocument/2006/relationships/hyperlink" Target="http://www.amazon.com/gp/product/B013EZQV6E/?tag=titb-20" TargetMode="External"/><Relationship Id="rId838" Type="http://schemas.openxmlformats.org/officeDocument/2006/relationships/hyperlink" Target="https://www.amazon.com/Girl-Train-Emily-Blunt/dp/B01M7V9R51/ref=sr_1_1?s=instant-video&amp;ie=UTF8&amp;qid=1481219228&amp;sr=1-1&amp;keywords=The+Girl+on+the+Train" TargetMode="External"/><Relationship Id="rId833" Type="http://schemas.openxmlformats.org/officeDocument/2006/relationships/hyperlink" Target="http://www.amazon.com/gp/product/B00574P9EQ/?tag=titb-20" TargetMode="External"/><Relationship Id="rId832" Type="http://schemas.openxmlformats.org/officeDocument/2006/relationships/hyperlink" Target="https://www.amazon.com/Manchester-Sea-Casey-Affleck/dp/B01M6BFCRC/ref=sr_1_1?s=instant-video&amp;ie=UTF8&amp;qid=1483640884&amp;sr=1-1&amp;keywords=Manchester+by+the+Sea" TargetMode="External"/><Relationship Id="rId831" Type="http://schemas.openxmlformats.org/officeDocument/2006/relationships/hyperlink" Target="http://www.amazon.co.uk/Music-Lyrics-Hugh-Grant/dp/B00I70JJIY/ref=sr_1_1?s=instant-video&amp;ie=UTF8&amp;qid=1457386273&amp;sr=1-1&amp;keywords=Music+and+Lyrics" TargetMode="External"/><Relationship Id="rId830" Type="http://schemas.openxmlformats.org/officeDocument/2006/relationships/hyperlink" Target="https://www.amazon.co.uk/Intruder-Dennis-Quaid/dp/B07RG5VS6L/ref=sr_1_1?keywords=The+Intruder&amp;qid=1577974400&amp;s=instant-video&amp;sr=1-1" TargetMode="External"/><Relationship Id="rId837" Type="http://schemas.openxmlformats.org/officeDocument/2006/relationships/hyperlink" Target="http://www.amazon.com/gp/product/B001RG8II2/?tag=titb-20" TargetMode="External"/><Relationship Id="rId836" Type="http://schemas.openxmlformats.org/officeDocument/2006/relationships/hyperlink" Target="http://www.amazon.com/gp/product/B001RPC8B6/?tag=titb-20" TargetMode="External"/><Relationship Id="rId835" Type="http://schemas.openxmlformats.org/officeDocument/2006/relationships/hyperlink" Target="http://www.amazon.com/gp/product/B005DD7TI0/?tag=titb-20" TargetMode="External"/><Relationship Id="rId834" Type="http://schemas.openxmlformats.org/officeDocument/2006/relationships/hyperlink" Target="http://www.amazon.com/gp/product/B00COGY2P2/?tag=titb-20" TargetMode="External"/><Relationship Id="rId1660" Type="http://schemas.openxmlformats.org/officeDocument/2006/relationships/hyperlink" Target="http://www.the-numbers.com/market/genre/Drama" TargetMode="External"/><Relationship Id="rId1661" Type="http://schemas.openxmlformats.org/officeDocument/2006/relationships/hyperlink" Target="http://www.the-numbers.com/market/genre/Drama" TargetMode="External"/><Relationship Id="rId1662" Type="http://schemas.openxmlformats.org/officeDocument/2006/relationships/hyperlink" Target="https://www.amazon.com/Ghostbusters-Melissa-McCarthy/dp/B01I03E1G2/ref=sr_1_1?s=instant-video&amp;ie=UTF8&amp;qid=1481219437&amp;sr=1-1&amp;keywords=Ghostbusters" TargetMode="External"/><Relationship Id="rId1663" Type="http://schemas.openxmlformats.org/officeDocument/2006/relationships/hyperlink" Target="http://www.amazon.com/gp/product/B00A0SLTCU/?tag=titb-20" TargetMode="External"/><Relationship Id="rId2148" Type="http://schemas.openxmlformats.org/officeDocument/2006/relationships/hyperlink" Target="http://www.amazon.com/gp/product/B007MJSQSK/?tag=titb-20" TargetMode="External"/><Relationship Id="rId2149" Type="http://schemas.openxmlformats.org/officeDocument/2006/relationships/hyperlink" Target="https://www.boxofficemojo.com/movies/?id=amusementpark.htm" TargetMode="External"/><Relationship Id="rId469" Type="http://schemas.openxmlformats.org/officeDocument/2006/relationships/hyperlink" Target="https://www.the-numbers.com/market/genre/Drama" TargetMode="External"/><Relationship Id="rId468" Type="http://schemas.openxmlformats.org/officeDocument/2006/relationships/hyperlink" Target="https://www.the-numbers.com/movie/Yesterday-(UK)-(2019)" TargetMode="External"/><Relationship Id="rId467" Type="http://schemas.openxmlformats.org/officeDocument/2006/relationships/hyperlink" Target="http://www.amazon.com/gp/product/B00JB3O6H0/?tag=titb-20" TargetMode="External"/><Relationship Id="rId1290" Type="http://schemas.openxmlformats.org/officeDocument/2006/relationships/hyperlink" Target="https://www.amazon.co.uk/Rough-Night-Scarlett-Johansson/dp/B074X7BKRX/ref=sr_1_1?s=instant-video&amp;ie=UTF8&amp;qid=1546981459&amp;sr=1-1&amp;keywords=Rough+Night" TargetMode="External"/><Relationship Id="rId1291" Type="http://schemas.openxmlformats.org/officeDocument/2006/relationships/hyperlink" Target="https://www.boxofficemojo.com/movies/?id=alita.htm" TargetMode="External"/><Relationship Id="rId1292" Type="http://schemas.openxmlformats.org/officeDocument/2006/relationships/hyperlink" Target="https://www.amazon.co.uk/Alita-Battle-Angel-Rosa-Salazar/dp/B07NCHJNQ3/ref=sr_1_1?crid=OWGN2WZXDZN5&amp;keywords=alita+battle+angel+2019&amp;qid=1577973064&amp;s=instant-video&amp;sprefix=Alita%3A+Battle+Angel%2Cinstant-video%2C145&amp;sr=1-1" TargetMode="External"/><Relationship Id="rId462" Type="http://schemas.openxmlformats.org/officeDocument/2006/relationships/hyperlink" Target="https://www.the-numbers.com/market/genre/Adventure" TargetMode="External"/><Relationship Id="rId1293" Type="http://schemas.openxmlformats.org/officeDocument/2006/relationships/hyperlink" Target="http://www.amazon.com/gp/product/B00CL4BRT6/?tag=titb-20" TargetMode="External"/><Relationship Id="rId2140" Type="http://schemas.openxmlformats.org/officeDocument/2006/relationships/hyperlink" Target="https://www.amazon.com/Keeping-Up-Joneses-Zach-Galifianakis/dp/B01M9982IY/ref=sr_1_1?s=instant-video&amp;ie=UTF8&amp;qid=1481218345&amp;sr=1-1&amp;keywords=Keeping+Up+with+the+Joneses" TargetMode="External"/><Relationship Id="rId461" Type="http://schemas.openxmlformats.org/officeDocument/2006/relationships/hyperlink" Target="https://www.the-numbers.com/market/genre/Adventure" TargetMode="External"/><Relationship Id="rId1294" Type="http://schemas.openxmlformats.org/officeDocument/2006/relationships/hyperlink" Target="http://www.the-numbers.com/market/genre/Thriller-or-Suspense" TargetMode="External"/><Relationship Id="rId2141" Type="http://schemas.openxmlformats.org/officeDocument/2006/relationships/hyperlink" Target="http://www.amazon.com/gp/product/B00IXE6568/?tag=titb-20" TargetMode="External"/><Relationship Id="rId460" Type="http://schemas.openxmlformats.org/officeDocument/2006/relationships/hyperlink" Target="https://www.the-numbers.com/movie/Frozen-II-(2019)" TargetMode="External"/><Relationship Id="rId1295" Type="http://schemas.openxmlformats.org/officeDocument/2006/relationships/hyperlink" Target="http://www.the-numbers.com/market/genre/Thriller-or-Suspense" TargetMode="External"/><Relationship Id="rId2142" Type="http://schemas.openxmlformats.org/officeDocument/2006/relationships/hyperlink" Target="http://www.amazon.com/gp/product/B008Y7I2AQ/?tag=titb-20" TargetMode="External"/><Relationship Id="rId1296" Type="http://schemas.openxmlformats.org/officeDocument/2006/relationships/hyperlink" Target="https://www.amazon.com/Independence-Day-Resurgence-Liam-Hemsworth/dp/B01HDR3658/ref=sr_1_2?s=instant-video&amp;ie=UTF8&amp;qid=1481219378&amp;sr=1-2&amp;keywords=Independence+Day%3A+Resurgence" TargetMode="External"/><Relationship Id="rId2143" Type="http://schemas.openxmlformats.org/officeDocument/2006/relationships/hyperlink" Target="https://www.amazon.com/Mortal-Engines-Hugo-Weaving/dp/B07L8JW6V1/ref=sr_1_1?s=instant-video&amp;ie=UTF8&amp;qid=1546975483&amp;sr=1-1&amp;keywords=Mortal+Engines" TargetMode="External"/><Relationship Id="rId466" Type="http://schemas.openxmlformats.org/officeDocument/2006/relationships/hyperlink" Target="http://www.amazon.com/gp/product/B0038P59A0/" TargetMode="External"/><Relationship Id="rId1297" Type="http://schemas.openxmlformats.org/officeDocument/2006/relationships/hyperlink" Target="https://www.the-numbers.com/movie/Harriet-(2019)" TargetMode="External"/><Relationship Id="rId2144" Type="http://schemas.openxmlformats.org/officeDocument/2006/relationships/hyperlink" Target="http://www.amazon.com/gp/product/B00BP4XHZU/?tag=titb-20" TargetMode="External"/><Relationship Id="rId465" Type="http://schemas.openxmlformats.org/officeDocument/2006/relationships/hyperlink" Target="http://www.amazon.com/gp/product/B017I242IS/?tag=titb-20" TargetMode="External"/><Relationship Id="rId1298" Type="http://schemas.openxmlformats.org/officeDocument/2006/relationships/hyperlink" Target="https://www.the-numbers.com/market/genre/Drama" TargetMode="External"/><Relationship Id="rId2145" Type="http://schemas.openxmlformats.org/officeDocument/2006/relationships/hyperlink" Target="http://www.amazon.com/gp/product/B0051OZ564/?tag=titb-20" TargetMode="External"/><Relationship Id="rId464" Type="http://schemas.openxmlformats.org/officeDocument/2006/relationships/hyperlink" Target="http://www.amazon.com/gp/product/B009EEOP04/?tag=titb-20" TargetMode="External"/><Relationship Id="rId1299" Type="http://schemas.openxmlformats.org/officeDocument/2006/relationships/hyperlink" Target="https://www.the-numbers.com/market/genre/Drama" TargetMode="External"/><Relationship Id="rId2146" Type="http://schemas.openxmlformats.org/officeDocument/2006/relationships/hyperlink" Target="http://www.amazon.com/gp/product/B003ESVNI8/?tag=titb-20" TargetMode="External"/><Relationship Id="rId463" Type="http://schemas.openxmlformats.org/officeDocument/2006/relationships/hyperlink" Target="https://www.amazon.co.uk/Case-Christ-Erika-Christensen/dp/B07FCQ16Y7/ref=sr_1_1?s=instant-video&amp;ie=UTF8&amp;qid=1546977871&amp;sr=1-1&amp;keywords=The+Case+for+Christ" TargetMode="External"/><Relationship Id="rId2147" Type="http://schemas.openxmlformats.org/officeDocument/2006/relationships/hyperlink" Target="http://www.amazon.com/gp/product/B000W453HO/?tag=titb-20" TargetMode="External"/><Relationship Id="rId2137" Type="http://schemas.openxmlformats.org/officeDocument/2006/relationships/hyperlink" Target="http://www.amazon.com/gp/product/B002L2Q1SA/?tag=titb-20" TargetMode="External"/><Relationship Id="rId2138" Type="http://schemas.openxmlformats.org/officeDocument/2006/relationships/hyperlink" Target="http://www.the-numbers.com/market/genre/Adventure" TargetMode="External"/><Relationship Id="rId2139" Type="http://schemas.openxmlformats.org/officeDocument/2006/relationships/hyperlink" Target="http://www.the-numbers.com/market/genre/Adventure" TargetMode="External"/><Relationship Id="rId459" Type="http://schemas.openxmlformats.org/officeDocument/2006/relationships/hyperlink" Target="http://www.amazon.com/gp/product/B00A9X9TIW/?tag=titb-20" TargetMode="External"/><Relationship Id="rId458" Type="http://schemas.openxmlformats.org/officeDocument/2006/relationships/hyperlink" Target="https://www.amazon.co.uk/Hitmans-Bodyguard-Ryan-Reynolds/dp/B074N3GBGB/ref=sr_1_1?s=instant-video&amp;ie=UTF8&amp;qid=1546977830&amp;sr=1-1&amp;keywords=The+Hitman%27s+Bodyguard" TargetMode="External"/><Relationship Id="rId457" Type="http://schemas.openxmlformats.org/officeDocument/2006/relationships/hyperlink" Target="http://www.amazon.com/gp/product/B00H6PG2NG/?tag=titb-20" TargetMode="External"/><Relationship Id="rId456" Type="http://schemas.openxmlformats.org/officeDocument/2006/relationships/hyperlink" Target="http://www.amazon.co.uk/Disturbia-Shia-Labeouf/dp/B00FYO8N4C/ref=sr_1_1?s=instant-video&amp;ie=UTF8&amp;qid=1457385752&amp;sr=1-1&amp;keywords=Disturbia" TargetMode="External"/><Relationship Id="rId1280" Type="http://schemas.openxmlformats.org/officeDocument/2006/relationships/hyperlink" Target="http://www.amazon.com/gp/product/B001AMVKOC/?tag=titb-20" TargetMode="External"/><Relationship Id="rId1281" Type="http://schemas.openxmlformats.org/officeDocument/2006/relationships/hyperlink" Target="http://www.the-numbers.com/market/genre/Comedy" TargetMode="External"/><Relationship Id="rId451" Type="http://schemas.openxmlformats.org/officeDocument/2006/relationships/hyperlink" Target="http://www.amazon.com/gp/product/B001E7EONM/?tag=titb-20" TargetMode="External"/><Relationship Id="rId1282" Type="http://schemas.openxmlformats.org/officeDocument/2006/relationships/hyperlink" Target="http://www.the-numbers.com/market/genre/Comedy" TargetMode="External"/><Relationship Id="rId450" Type="http://schemas.openxmlformats.org/officeDocument/2006/relationships/hyperlink" Target="http://www.amazon.com/gp/product/B00CHIMG6Y/?tag=titb-20" TargetMode="External"/><Relationship Id="rId1283" Type="http://schemas.openxmlformats.org/officeDocument/2006/relationships/hyperlink" Target="https://www.amazon.com/Middle-School-Worst-Years-Life/dp/B01LZP9Z5Q/ref=sr_1_1?s=instant-video&amp;ie=UTF8&amp;qid=1481218574&amp;sr=1-1&amp;keywords=Middle+School%3A+The+Worst+Years+of+My+Life" TargetMode="External"/><Relationship Id="rId2130" Type="http://schemas.openxmlformats.org/officeDocument/2006/relationships/hyperlink" Target="http://www.amazon.com/gp/product/B001IZL4A6/?tag=titb-20" TargetMode="External"/><Relationship Id="rId1284" Type="http://schemas.openxmlformats.org/officeDocument/2006/relationships/hyperlink" Target="https://www.the-numbers.com/movie/Traffik" TargetMode="External"/><Relationship Id="rId2131" Type="http://schemas.openxmlformats.org/officeDocument/2006/relationships/hyperlink" Target="http://www.the-numbers.com/market/genre/Comedy" TargetMode="External"/><Relationship Id="rId1285" Type="http://schemas.openxmlformats.org/officeDocument/2006/relationships/hyperlink" Target="https://www.amazon.com/Traffik-Paula-Patton/dp/B07DFLVD3X/ref=sr_1_2?s=instant-video&amp;ie=UTF8&amp;qid=1546970712&amp;sr=1-2&amp;keywords=Traffik" TargetMode="External"/><Relationship Id="rId2132" Type="http://schemas.openxmlformats.org/officeDocument/2006/relationships/hyperlink" Target="http://www.the-numbers.com/market/genre/Comedy" TargetMode="External"/><Relationship Id="rId455" Type="http://schemas.openxmlformats.org/officeDocument/2006/relationships/hyperlink" Target="https://www.amazon.co.uk/Chapter-Two-Jessica-Chastain/dp/B07XKF92TF/ref=sr_1_1?crid=1JL3OOI8YCA9I&amp;keywords=it+chapter+two&amp;qid=1577973553&amp;s=instant-video&amp;sprefix=It%3A+Chapter+Two%2Cinstant-video%2C148&amp;sr=1-1" TargetMode="External"/><Relationship Id="rId1286" Type="http://schemas.openxmlformats.org/officeDocument/2006/relationships/hyperlink" Target="http://www.amazon.com/gp/product/B00DYQW6EU/?tag=titb-20" TargetMode="External"/><Relationship Id="rId2133" Type="http://schemas.openxmlformats.org/officeDocument/2006/relationships/hyperlink" Target="https://www.amazon.com/Whiskey-Tango-Foxtrot-Tina-Fey/dp/B01CH2GV56/ref=sr_1_1?s=instant-video&amp;ie=UTF8&amp;qid=1481218641&amp;sr=1-1&amp;keywords=Whiskey+Tango+Foxtrot" TargetMode="External"/><Relationship Id="rId454" Type="http://schemas.openxmlformats.org/officeDocument/2006/relationships/hyperlink" Target="https://www.the-numbers.com/market/genre/Horror" TargetMode="External"/><Relationship Id="rId1287" Type="http://schemas.openxmlformats.org/officeDocument/2006/relationships/hyperlink" Target="http://www.amazon.com/gp/product/B00H9671YQ/?tag=titb-20" TargetMode="External"/><Relationship Id="rId2134" Type="http://schemas.openxmlformats.org/officeDocument/2006/relationships/hyperlink" Target="http://www.amazon.com/gp/product/B00ZAQNRCM/?tag=titb-20" TargetMode="External"/><Relationship Id="rId453" Type="http://schemas.openxmlformats.org/officeDocument/2006/relationships/hyperlink" Target="https://www.the-numbers.com/market/genre/Horror" TargetMode="External"/><Relationship Id="rId1288" Type="http://schemas.openxmlformats.org/officeDocument/2006/relationships/hyperlink" Target="https://www.amazon.com/Hunger-Games-Mockingjay-Part/dp/B0186DGA92/ref=sr_1_1?s=instant-video&amp;ie=UTF8&amp;qid=1481218061&amp;sr=1-1&amp;keywords=The+Hunger+Games%3A+Mockingjay+-+Part+2" TargetMode="External"/><Relationship Id="rId2135" Type="http://schemas.openxmlformats.org/officeDocument/2006/relationships/hyperlink" Target="https://www.the-numbers.com/movie/21-Bridges-(2019)" TargetMode="External"/><Relationship Id="rId452" Type="http://schemas.openxmlformats.org/officeDocument/2006/relationships/hyperlink" Target="https://www.the-numbers.com/movie/It-Chapter-Two-(2019)" TargetMode="External"/><Relationship Id="rId1289" Type="http://schemas.openxmlformats.org/officeDocument/2006/relationships/hyperlink" Target="http://www.amazon.co.uk/Good-Luck-Chuck-Dan-Fogler/dp/B00FZD9JSQ/ref=sr_1_1?s=instant-video&amp;ie=UTF8&amp;qid=1457385845&amp;sr=1-1&amp;keywords=Good+Luck+Chuck" TargetMode="External"/><Relationship Id="rId2136" Type="http://schemas.openxmlformats.org/officeDocument/2006/relationships/hyperlink" Target="https://www.amazon.co.uk/21-Bridges-Chadwick-Boseman/dp/B0815XQL3L/ref=sr_1_2?keywords=21+Bridges&amp;qid=1577972909&amp;s=instant-video&amp;sr=1-2" TargetMode="External"/><Relationship Id="rId491" Type="http://schemas.openxmlformats.org/officeDocument/2006/relationships/hyperlink" Target="https://www.the-numbers.com/market/genre/Adventure" TargetMode="External"/><Relationship Id="rId490" Type="http://schemas.openxmlformats.org/officeDocument/2006/relationships/hyperlink" Target="https://www.the-numbers.com/movie/Paddington-2" TargetMode="External"/><Relationship Id="rId489" Type="http://schemas.openxmlformats.org/officeDocument/2006/relationships/hyperlink" Target="https://www.amazon.com/Miracles-Heaven-Jennifer-Garner/dp/B01CYXZCG2/ref=sr_1_1?s=instant-video&amp;ie=UTF8&amp;qid=1481219122&amp;sr=1-1&amp;keywords=Miracles+from+Heaven" TargetMode="External"/><Relationship Id="rId2160" Type="http://schemas.openxmlformats.org/officeDocument/2006/relationships/hyperlink" Target="http://www.amazon.co.uk/Across-Universe-Sturgess-Evan-Rachel/dp/B00I3R3PNQ/ref=sr_1_1?s=instant-video&amp;ie=UTF8&amp;qid=1457385603&amp;sr=1-1&amp;keywords=Across+the+Universe" TargetMode="External"/><Relationship Id="rId2161" Type="http://schemas.openxmlformats.org/officeDocument/2006/relationships/hyperlink" Target="https://www.amazon.com/Finest-Hours-Theatrical-Chris-Pine/dp/B01B6YRA2O/ref=sr_1_1?s=instant-video&amp;ie=UTF8&amp;qid=1481218809&amp;sr=1-1&amp;keywords=The+Finest+Hours" TargetMode="External"/><Relationship Id="rId484" Type="http://schemas.openxmlformats.org/officeDocument/2006/relationships/hyperlink" Target="https://www.the-numbers.com/market/genre/Adventure" TargetMode="External"/><Relationship Id="rId2162" Type="http://schemas.openxmlformats.org/officeDocument/2006/relationships/hyperlink" Target="https://www.the-numbers.com/movie/Queen-and-Slim-(2019)" TargetMode="External"/><Relationship Id="rId483" Type="http://schemas.openxmlformats.org/officeDocument/2006/relationships/hyperlink" Target="https://www.the-numbers.com/market/genre/Adventure" TargetMode="External"/><Relationship Id="rId2163" Type="http://schemas.openxmlformats.org/officeDocument/2006/relationships/hyperlink" Target="https://www.the-numbers.com/market/genre/Drama" TargetMode="External"/><Relationship Id="rId482" Type="http://schemas.openxmlformats.org/officeDocument/2006/relationships/hyperlink" Target="https://www.the-numbers.com/movie/Incredibles-2" TargetMode="External"/><Relationship Id="rId2164" Type="http://schemas.openxmlformats.org/officeDocument/2006/relationships/hyperlink" Target="https://www.the-numbers.com/market/genre/Drama" TargetMode="External"/><Relationship Id="rId481" Type="http://schemas.openxmlformats.org/officeDocument/2006/relationships/hyperlink" Target="http://www.amazon.com/gp/product/B00TPJE3ZK/?tag=titb-20" TargetMode="External"/><Relationship Id="rId2165" Type="http://schemas.openxmlformats.org/officeDocument/2006/relationships/hyperlink" Target="http://www.the-numbers.com/market/genre/Adventure" TargetMode="External"/><Relationship Id="rId488" Type="http://schemas.openxmlformats.org/officeDocument/2006/relationships/hyperlink" Target="http://www.the-numbers.com/market/genre/Adventure" TargetMode="External"/><Relationship Id="rId2166" Type="http://schemas.openxmlformats.org/officeDocument/2006/relationships/hyperlink" Target="http://www.the-numbers.com/market/genre/Adventure" TargetMode="External"/><Relationship Id="rId487" Type="http://schemas.openxmlformats.org/officeDocument/2006/relationships/hyperlink" Target="http://www.the-numbers.com/market/genre/Adventure" TargetMode="External"/><Relationship Id="rId2167" Type="http://schemas.openxmlformats.org/officeDocument/2006/relationships/hyperlink" Target="https://www.amazon.com/Queen-Katwe-Theatrical-Version-Oyelowo/dp/B01M1R7HWO/ref=sr_1_1?s=instant-video&amp;ie=UTF8&amp;qid=1481218115&amp;sr=1-1&amp;keywords=The+Queen+of+Katwe" TargetMode="External"/><Relationship Id="rId486" Type="http://schemas.openxmlformats.org/officeDocument/2006/relationships/hyperlink" Target="http://www.amazon.com/gp/product/B010VAG5WA/?tag=titb-20" TargetMode="External"/><Relationship Id="rId2168" Type="http://schemas.openxmlformats.org/officeDocument/2006/relationships/hyperlink" Target="http://www.amazon.com/gp/product/B002JQIRTO/?tag=titb-20" TargetMode="External"/><Relationship Id="rId485" Type="http://schemas.openxmlformats.org/officeDocument/2006/relationships/hyperlink" Target="https://www.amazon.com/Incredibles-2-Craig-T-Nelson/dp/B07DPG9Z6R/ref=sr_1_2?s=instant-video&amp;ie=UTF8&amp;qid=1546975057&amp;sr=1-2&amp;keywords=Incredibles+2" TargetMode="External"/><Relationship Id="rId2169" Type="http://schemas.openxmlformats.org/officeDocument/2006/relationships/hyperlink" Target="http://www.amazon.com/gp/product/B00VY0DTIA/?tag=titb-20" TargetMode="External"/><Relationship Id="rId2159" Type="http://schemas.openxmlformats.org/officeDocument/2006/relationships/hyperlink" Target="http://www.amazon.com/gp/product/B001IDP08U/?tag=titb-20" TargetMode="External"/><Relationship Id="rId480" Type="http://schemas.openxmlformats.org/officeDocument/2006/relationships/hyperlink" Target="http://www.amazon.com/gp/product/B00DHNAQ2Y/?tag=titb-20" TargetMode="External"/><Relationship Id="rId479" Type="http://schemas.openxmlformats.org/officeDocument/2006/relationships/hyperlink" Target="https://www.amazon.co.uk/Aladdin-Will-Smith-Genie-Mariner/dp/B07RX8F5GW/ref=sr_1_2?crid=1YLEY3XS29JCF&amp;keywords=aladdin&amp;qid=1577973045&amp;s=instant-video&amp;sprefix=Aladdin%2Cinstant-video%2C163&amp;sr=1-2" TargetMode="External"/><Relationship Id="rId478" Type="http://schemas.openxmlformats.org/officeDocument/2006/relationships/hyperlink" Target="https://www.the-numbers.com/market/genre/Adventure" TargetMode="External"/><Relationship Id="rId2150" Type="http://schemas.openxmlformats.org/officeDocument/2006/relationships/hyperlink" Target="https://www.amazon.co.uk/Wonder-Park-No-Director/dp/B07QBQWFTK/ref=sr_1_1?crid=19MJLWJTZCCHH&amp;keywords=wonder+park&amp;qid=1557072831&amp;s=instant-video&amp;sprefix=Wonder+Park%2Cinstant-video%2C148&amp;sr=1-1" TargetMode="External"/><Relationship Id="rId473" Type="http://schemas.openxmlformats.org/officeDocument/2006/relationships/hyperlink" Target="https://www.the-numbers.com/market/genre/Adventure" TargetMode="External"/><Relationship Id="rId2151" Type="http://schemas.openxmlformats.org/officeDocument/2006/relationships/hyperlink" Target="https://www.the-numbers.com/movie/Mile-22-(2018)" TargetMode="External"/><Relationship Id="rId472" Type="http://schemas.openxmlformats.org/officeDocument/2006/relationships/hyperlink" Target="https://www.the-numbers.com/movie/Hotel-Transylvania-3-Summer-Vacation" TargetMode="External"/><Relationship Id="rId2152" Type="http://schemas.openxmlformats.org/officeDocument/2006/relationships/hyperlink" Target="https://www.the-numbers.com/market/genre/Action" TargetMode="External"/><Relationship Id="rId471" Type="http://schemas.openxmlformats.org/officeDocument/2006/relationships/hyperlink" Target="https://www.amazon.co.uk/Yesterday-Himesh-Patel/dp/B07T772V17/ref=sr_1_1?crid=31DQ6K986Z699&amp;keywords=yesterday&amp;qid=1577974606&amp;s=instant-video&amp;sprefix=Yesterday%2Cinstant-video%2C154&amp;sr=1-1" TargetMode="External"/><Relationship Id="rId2153" Type="http://schemas.openxmlformats.org/officeDocument/2006/relationships/hyperlink" Target="https://www.the-numbers.com/market/genre/Action" TargetMode="External"/><Relationship Id="rId470" Type="http://schemas.openxmlformats.org/officeDocument/2006/relationships/hyperlink" Target="https://www.the-numbers.com/market/genre/Drama" TargetMode="External"/><Relationship Id="rId2154" Type="http://schemas.openxmlformats.org/officeDocument/2006/relationships/hyperlink" Target="https://www.amazon.com/Mile-22-Mark-Wahlberg/dp/B07GDVFCFC/ref=sr_1_1?s=instant-video&amp;ie=UTF8&amp;qid=1546975526&amp;sr=1-1&amp;keywords=Mile+22" TargetMode="External"/><Relationship Id="rId477" Type="http://schemas.openxmlformats.org/officeDocument/2006/relationships/hyperlink" Target="https://www.the-numbers.com/market/genre/Adventure" TargetMode="External"/><Relationship Id="rId2155" Type="http://schemas.openxmlformats.org/officeDocument/2006/relationships/hyperlink" Target="https://www.amazon.co.uk/Cure-Wellness-Dane-DeHaan/dp/B01MV04KMG/ref=sr_1_1?s=instant-video&amp;ie=UTF8&amp;qid=1546978969&amp;sr=1-1&amp;keywords=A+Cure+for+Wellness" TargetMode="External"/><Relationship Id="rId476" Type="http://schemas.openxmlformats.org/officeDocument/2006/relationships/hyperlink" Target="https://www.the-numbers.com/movie/Aladdin-(2019)" TargetMode="External"/><Relationship Id="rId2156" Type="http://schemas.openxmlformats.org/officeDocument/2006/relationships/hyperlink" Target="https://www.amazon.com/Hostiles-Christian-Bale/dp/B07B37BCPL/ref=sr_1_2?s=instant-video&amp;ie=UTF8&amp;qid=1546975004&amp;sr=1-2&amp;keywords=Hostiles" TargetMode="External"/><Relationship Id="rId475" Type="http://schemas.openxmlformats.org/officeDocument/2006/relationships/hyperlink" Target="https://www.amazon.com/Hotel-Transylvania-3-Adam-Sandler/dp/B07FCZ655C/ref=sr_1_1?s=instant-video&amp;ie=UTF8&amp;qid=1546975022&amp;sr=1-1&amp;keywords=Hotel+Transylvania+3%3A+Summer+Vacation" TargetMode="External"/><Relationship Id="rId2157" Type="http://schemas.openxmlformats.org/officeDocument/2006/relationships/hyperlink" Target="https://www.the-numbers.com/movie/Dog-Days-(2018)" TargetMode="External"/><Relationship Id="rId474" Type="http://schemas.openxmlformats.org/officeDocument/2006/relationships/hyperlink" Target="https://www.the-numbers.com/market/genre/Adventure" TargetMode="External"/><Relationship Id="rId2158" Type="http://schemas.openxmlformats.org/officeDocument/2006/relationships/hyperlink" Target="https://www.amazon.com/Dog-Days-Ken-Marino/dp/B07GFRT4J6/ref=sr_1_1?s=instant-video&amp;ie=UTF8&amp;qid=1546970449&amp;sr=1-1&amp;keywords=Dog+Days" TargetMode="External"/><Relationship Id="rId1257" Type="http://schemas.openxmlformats.org/officeDocument/2006/relationships/hyperlink" Target="https://www.boxofficemojo.com/movies/?id=theprodigy.htm" TargetMode="External"/><Relationship Id="rId2104" Type="http://schemas.openxmlformats.org/officeDocument/2006/relationships/hyperlink" Target="http://www.amazon.com/gp/product/B004LQLKOY/?tag=titb-20" TargetMode="External"/><Relationship Id="rId1258" Type="http://schemas.openxmlformats.org/officeDocument/2006/relationships/hyperlink" Target="https://www.amazon.co.uk/Prodigy-Taylor-Schilling/dp/B07TND47QP/ref=sr_1_1?keywords=The+Prodigy&amp;qid=1577974463&amp;s=instant-video&amp;sr=1-1" TargetMode="External"/><Relationship Id="rId2105" Type="http://schemas.openxmlformats.org/officeDocument/2006/relationships/hyperlink" Target="http://www.amazon.com/gp/product/B018JQTSPE/?tag=titb-20" TargetMode="External"/><Relationship Id="rId1259" Type="http://schemas.openxmlformats.org/officeDocument/2006/relationships/hyperlink" Target="https://www.amazon.com/Second-Act-Jennifer-Lopez/dp/B07M79JCN1/ref=sr_1_3?s=instant-video&amp;ie=UTF8&amp;qid=1546974742&amp;sr=1-3&amp;keywords=Second+Act" TargetMode="External"/><Relationship Id="rId2106" Type="http://schemas.openxmlformats.org/officeDocument/2006/relationships/hyperlink" Target="http://www.amazon.com/gp/product/B006O5YHUY/?tag=titb-20" TargetMode="External"/><Relationship Id="rId2107" Type="http://schemas.openxmlformats.org/officeDocument/2006/relationships/hyperlink" Target="http://www.amazon.com/gp/product/B00H8C4R3O/?tag=titb-20" TargetMode="External"/><Relationship Id="rId2108" Type="http://schemas.openxmlformats.org/officeDocument/2006/relationships/hyperlink" Target="https://www.the-numbers.com/movie/Hotel-Artemis-(UK)" TargetMode="External"/><Relationship Id="rId2109" Type="http://schemas.openxmlformats.org/officeDocument/2006/relationships/hyperlink" Target="https://www.amazon.com/Hotel-Artemis-Jodie-Foster/dp/B07J1FZ4TZ/ref=sr_1_1?s=instant-video&amp;ie=UTF8&amp;qid=1546975013&amp;sr=1-1&amp;keywords=Hotel+Artemis" TargetMode="External"/><Relationship Id="rId426" Type="http://schemas.openxmlformats.org/officeDocument/2006/relationships/hyperlink" Target="http://www.amazon.com/gp/product/B00ABD0M54/?tag=titb-20" TargetMode="External"/><Relationship Id="rId425" Type="http://schemas.openxmlformats.org/officeDocument/2006/relationships/hyperlink" Target="https://www.amazon.com/Boy-Lauren-Cohan/dp/B01EGW8T3W/ref=sr_1_1?s=instant-video&amp;ie=UTF8&amp;qid=1481218916&amp;sr=1-1&amp;keywords=The+Boy" TargetMode="External"/><Relationship Id="rId424" Type="http://schemas.openxmlformats.org/officeDocument/2006/relationships/hyperlink" Target="http://www.the-numbers.com/market/genre/Drama" TargetMode="External"/><Relationship Id="rId423" Type="http://schemas.openxmlformats.org/officeDocument/2006/relationships/hyperlink" Target="http://www.the-numbers.com/market/genre/Drama" TargetMode="External"/><Relationship Id="rId429" Type="http://schemas.openxmlformats.org/officeDocument/2006/relationships/hyperlink" Target="https://www.the-numbers.com/market/genre/Adventure" TargetMode="External"/><Relationship Id="rId428" Type="http://schemas.openxmlformats.org/officeDocument/2006/relationships/hyperlink" Target="https://www.the-numbers.com/market/genre/Adventure" TargetMode="External"/><Relationship Id="rId427" Type="http://schemas.openxmlformats.org/officeDocument/2006/relationships/hyperlink" Target="https://www.the-numbers.com/movie/Lion-King-The-(Live-Action)-(2019)" TargetMode="External"/><Relationship Id="rId1250" Type="http://schemas.openxmlformats.org/officeDocument/2006/relationships/hyperlink" Target="http://www.amazon.com/gp/product/B009YMNZJS/?tag=titb-20" TargetMode="External"/><Relationship Id="rId1251" Type="http://schemas.openxmlformats.org/officeDocument/2006/relationships/hyperlink" Target="http://www.amazon.com/gp/product/B003TJMWAA/?tag=titb-20" TargetMode="External"/><Relationship Id="rId1252" Type="http://schemas.openxmlformats.org/officeDocument/2006/relationships/hyperlink" Target="http://www.amazon.com/gp/product/B00G3HSF7O/?tag=titb-20" TargetMode="External"/><Relationship Id="rId422" Type="http://schemas.openxmlformats.org/officeDocument/2006/relationships/hyperlink" Target="http://www.amazon.co.uk/Country-Old-Men-Tommy-Jones/dp/B00FYNJQDA/ref=sr_1_1?s=instant-video&amp;ie=UTF8&amp;qid=1457386324&amp;sr=1-1&amp;keywords=no+country+for+old+men" TargetMode="External"/><Relationship Id="rId1253" Type="http://schemas.openxmlformats.org/officeDocument/2006/relationships/hyperlink" Target="http://www.amazon.com/gp/product/B004UPANAI/?tag=titb-20" TargetMode="External"/><Relationship Id="rId2100" Type="http://schemas.openxmlformats.org/officeDocument/2006/relationships/hyperlink" Target="https://www.amazon.com/Snowden-Joseph-Gordon-Levitt/dp/B01LZKKXS1/ref=sr_1_1?s=instant-video&amp;ie=UTF8&amp;qid=1481218633&amp;sr=1-1&amp;keywords=Snowden" TargetMode="External"/><Relationship Id="rId421" Type="http://schemas.openxmlformats.org/officeDocument/2006/relationships/hyperlink" Target="http://www.amazon.com/gp/product/B0029M48E6/?tag=titb-20" TargetMode="External"/><Relationship Id="rId1254" Type="http://schemas.openxmlformats.org/officeDocument/2006/relationships/hyperlink" Target="http://www.amazon.com/gp/product/B00RFHUYKW/?tag=titb-20" TargetMode="External"/><Relationship Id="rId2101" Type="http://schemas.openxmlformats.org/officeDocument/2006/relationships/hyperlink" Target="http://www.amazon.com/gp/product/B0091X74II/?tag=titb-20" TargetMode="External"/><Relationship Id="rId420" Type="http://schemas.openxmlformats.org/officeDocument/2006/relationships/hyperlink" Target="https://www.amazon.co.uk/Farewell-PoLin/dp/B082LS2P8N/ref=sr_1_1?crid=W489TX2UC8JL&amp;keywords=the+farewell&amp;qid=1577974370&amp;s=instant-video&amp;sprefix=The+Farewell%2Cinstant-video%2C154&amp;sr=1-1" TargetMode="External"/><Relationship Id="rId1255" Type="http://schemas.openxmlformats.org/officeDocument/2006/relationships/hyperlink" Target="https://www.amazon.co.uk/Alien-Covenant-Michael-Fassbender/dp/B0725JLQ47/ref=sr_1_1?s=instant-video&amp;ie=UTF8&amp;qid=1546981509&amp;sr=1-1&amp;keywords=Alien%3A+Covenant" TargetMode="External"/><Relationship Id="rId2102" Type="http://schemas.openxmlformats.org/officeDocument/2006/relationships/hyperlink" Target="http://www.amazon.com/gp/product/B00IF5P8TA/?tag=titb-20" TargetMode="External"/><Relationship Id="rId1256" Type="http://schemas.openxmlformats.org/officeDocument/2006/relationships/hyperlink" Target="http://www.amazon.com/gp/product/B004PGAQMW/?tag=titb-20" TargetMode="External"/><Relationship Id="rId2103" Type="http://schemas.openxmlformats.org/officeDocument/2006/relationships/hyperlink" Target="http://www.amazon.com/gp/product/B009RI42I2/?tag=titb-20" TargetMode="External"/><Relationship Id="rId1246" Type="http://schemas.openxmlformats.org/officeDocument/2006/relationships/hyperlink" Target="https://www.amazon.com/Storks-Nicholas-Stoller/dp/B01M0W2TH5/ref=sr_1_1?s=instant-video&amp;ie=UTF8&amp;qid=1481219212&amp;sr=1-1&amp;keywords=Storks" TargetMode="External"/><Relationship Id="rId1247" Type="http://schemas.openxmlformats.org/officeDocument/2006/relationships/hyperlink" Target="http://www.amazon.com/gp/product/B00DFEDRW6/?tag=titb-20" TargetMode="External"/><Relationship Id="rId1248" Type="http://schemas.openxmlformats.org/officeDocument/2006/relationships/hyperlink" Target="http://www.amazon.com/gp/product/B014QZ9D84/?tag=titb-20" TargetMode="External"/><Relationship Id="rId1249" Type="http://schemas.openxmlformats.org/officeDocument/2006/relationships/hyperlink" Target="http://www.amazon.co.uk/Hills-Have-Eyes-2/dp/B00NLK3Z76/ref=sr_1_1?s=instant-video&amp;ie=UTF8&amp;qid=1457386636&amp;sr=1-1&amp;keywords=The+Hills+Have+Eyes+2" TargetMode="External"/><Relationship Id="rId415" Type="http://schemas.openxmlformats.org/officeDocument/2006/relationships/hyperlink" Target="https://www.amazon.com/Love-Friendship-Kate-Beckinsale/dp/B01F4CBK20/ref=sr_1_1?s=instant-video&amp;ie=UTF8&amp;qid=1481218337&amp;sr=1-1&amp;keywords=Love+%26+Friendship" TargetMode="External"/><Relationship Id="rId899" Type="http://schemas.openxmlformats.org/officeDocument/2006/relationships/hyperlink" Target="http://www.amazon.com/gp/product/B004HWYTP4/?tag=titb-20" TargetMode="External"/><Relationship Id="rId414" Type="http://schemas.openxmlformats.org/officeDocument/2006/relationships/hyperlink" Target="http://www.the-numbers.com/market/genre/Comedy" TargetMode="External"/><Relationship Id="rId898" Type="http://schemas.openxmlformats.org/officeDocument/2006/relationships/hyperlink" Target="http://www.amazon.com/gp/product/B001PPNAQ0/?tag=titb-20" TargetMode="External"/><Relationship Id="rId413" Type="http://schemas.openxmlformats.org/officeDocument/2006/relationships/hyperlink" Target="http://www.the-numbers.com/market/genre/Comedy" TargetMode="External"/><Relationship Id="rId897" Type="http://schemas.openxmlformats.org/officeDocument/2006/relationships/hyperlink" Target="http://www.amazon.co.uk/Spider-Man-3-Tobey-Maguire/dp/B00FZ7VVX8/ref=sr_1_1?s=instant-video&amp;ie=UTF8&amp;qid=1457386525&amp;sr=1-1&amp;keywords=Spider-Man+3" TargetMode="External"/><Relationship Id="rId412" Type="http://schemas.openxmlformats.org/officeDocument/2006/relationships/hyperlink" Target="https://www.amazon.com/Black-Panther-Plus-Bonus-Content/dp/B079S4NZ2R/ref=sr_1_3?s=instant-video&amp;ie=UTF8&amp;qid=1546970045&amp;sr=1-3&amp;keywords=Black+Panther" TargetMode="External"/><Relationship Id="rId896" Type="http://schemas.openxmlformats.org/officeDocument/2006/relationships/hyperlink" Target="https://www.amazon.com/Money-Monster-George-Clooney/dp/B01ESAOAP8/ref=sr_1_1?s=instant-video&amp;ie=UTF8&amp;qid=1481218958&amp;sr=1-1&amp;keywords=Money+Monster" TargetMode="External"/><Relationship Id="rId419" Type="http://schemas.openxmlformats.org/officeDocument/2006/relationships/hyperlink" Target="https://www.the-numbers.com/market/genre/Comedy" TargetMode="External"/><Relationship Id="rId418" Type="http://schemas.openxmlformats.org/officeDocument/2006/relationships/hyperlink" Target="https://www.the-numbers.com/market/genre/Comedy" TargetMode="External"/><Relationship Id="rId417" Type="http://schemas.openxmlformats.org/officeDocument/2006/relationships/hyperlink" Target="https://www.the-numbers.com/movie/Farewell-The-(2019)" TargetMode="External"/><Relationship Id="rId416" Type="http://schemas.openxmlformats.org/officeDocument/2006/relationships/hyperlink" Target="http://www.amazon.com/gp/product/B007URCTOG/?tag=titb-20" TargetMode="External"/><Relationship Id="rId891" Type="http://schemas.openxmlformats.org/officeDocument/2006/relationships/hyperlink" Target="http://www.the-numbers.com/market/genre/Drama" TargetMode="External"/><Relationship Id="rId890" Type="http://schemas.openxmlformats.org/officeDocument/2006/relationships/hyperlink" Target="http://www.amazon.com/gp/product/B004HGWYX4/?tag=titb-20" TargetMode="External"/><Relationship Id="rId1240" Type="http://schemas.openxmlformats.org/officeDocument/2006/relationships/hyperlink" Target="http://www.amazon.com/gp/product/B004QZ189W/?tag=titb-20" TargetMode="External"/><Relationship Id="rId1241" Type="http://schemas.openxmlformats.org/officeDocument/2006/relationships/hyperlink" Target="http://www.amazon.com/gp/product/B00BGIBVP8/?tag=titb-20" TargetMode="External"/><Relationship Id="rId411" Type="http://schemas.openxmlformats.org/officeDocument/2006/relationships/hyperlink" Target="https://www.the-numbers.com/market/genre/Action" TargetMode="External"/><Relationship Id="rId895" Type="http://schemas.openxmlformats.org/officeDocument/2006/relationships/hyperlink" Target="https://www.amazon.co.uk/Pirates-Caribbean-Salazars-Revenge-Theatrical/dp/B072C4F1BX/ref=sr_1_1?s=instant-video&amp;ie=UTF8&amp;qid=1546977688&amp;sr=1-1&amp;keywords=Pirates+of+the+Caribbean+Dead+Men+Tell+No+Tales" TargetMode="External"/><Relationship Id="rId1242" Type="http://schemas.openxmlformats.org/officeDocument/2006/relationships/hyperlink" Target="https://www.the-numbers.com/movie/Good-Liar-The-(2019)" TargetMode="External"/><Relationship Id="rId410" Type="http://schemas.openxmlformats.org/officeDocument/2006/relationships/hyperlink" Target="https://www.the-numbers.com/market/genre/Action" TargetMode="External"/><Relationship Id="rId894" Type="http://schemas.openxmlformats.org/officeDocument/2006/relationships/hyperlink" Target="http://www.amazon.com/gp/product/B008ASLK8A/" TargetMode="External"/><Relationship Id="rId1243" Type="http://schemas.openxmlformats.org/officeDocument/2006/relationships/hyperlink" Target="https://www.amazon.co.uk/Good-Liar-Bill-Condon/dp/B081PPT83H/ref=sr_1_1?keywords=The+Good+Liar&amp;qid=1577974386&amp;s=instant-video&amp;sr=1-1" TargetMode="External"/><Relationship Id="rId893" Type="http://schemas.openxmlformats.org/officeDocument/2006/relationships/hyperlink" Target="https://www.amazon.com/Jason-Bourne-Matt-Damon/dp/B01J2KIHOO/ref=sr_1_1?s=instant-video&amp;ie=UTF8&amp;qid=1481219479&amp;sr=1-1&amp;keywords=Jason+Bourne" TargetMode="External"/><Relationship Id="rId1244" Type="http://schemas.openxmlformats.org/officeDocument/2006/relationships/hyperlink" Target="http://www.the-numbers.com/market/genre/Drama" TargetMode="External"/><Relationship Id="rId892" Type="http://schemas.openxmlformats.org/officeDocument/2006/relationships/hyperlink" Target="http://www.the-numbers.com/market/genre/Drama" TargetMode="External"/><Relationship Id="rId1245" Type="http://schemas.openxmlformats.org/officeDocument/2006/relationships/hyperlink" Target="http://www.the-numbers.com/market/genre/Drama" TargetMode="External"/><Relationship Id="rId1279" Type="http://schemas.openxmlformats.org/officeDocument/2006/relationships/hyperlink" Target="http://www.amazon.com/gp/product/B003U6BE8I/?tag=titb-20" TargetMode="External"/><Relationship Id="rId2126" Type="http://schemas.openxmlformats.org/officeDocument/2006/relationships/hyperlink" Target="http://www.the-numbers.com/market/genre/Horror" TargetMode="External"/><Relationship Id="rId2127" Type="http://schemas.openxmlformats.org/officeDocument/2006/relationships/hyperlink" Target="https://www.amazon.com/Brothers-Grimsby-Sacha-Baron-Cohen/dp/B01CPZMJ10/ref=sr_1_1?s=instant-video&amp;ie=UTF8&amp;qid=1481218035&amp;sr=1-1&amp;keywords=The+Brothers+Grimsby" TargetMode="External"/><Relationship Id="rId2128" Type="http://schemas.openxmlformats.org/officeDocument/2006/relationships/hyperlink" Target="http://www.amazon.com/gp/product/B00574SQ6E/?tag=titb-20" TargetMode="External"/><Relationship Id="rId2129" Type="http://schemas.openxmlformats.org/officeDocument/2006/relationships/hyperlink" Target="http://www.amazon.com/gp/product/B00AYB1RGG/?tag=titb-20" TargetMode="External"/><Relationship Id="rId448" Type="http://schemas.openxmlformats.org/officeDocument/2006/relationships/hyperlink" Target="http://www.amazon.com/gp/product/B00T6UD7BY/?tag=titb-20" TargetMode="External"/><Relationship Id="rId447" Type="http://schemas.openxmlformats.org/officeDocument/2006/relationships/hyperlink" Target="http://www.amazon.com/gp/product/B0026977EK/?tag=titb-20" TargetMode="External"/><Relationship Id="rId446" Type="http://schemas.openxmlformats.org/officeDocument/2006/relationships/hyperlink" Target="http://www.amazon.com/gp/product/B00S65TBHY/?tag=titb-20" TargetMode="External"/><Relationship Id="rId445" Type="http://schemas.openxmlformats.org/officeDocument/2006/relationships/hyperlink" Target="https://www.amazon.co.uk/Gifted-Marc-Webb/dp/B071WXC22Q/ref=sr_1_1?s=instant-video&amp;ie=UTF8&amp;qid=1546978921&amp;sr=1-1&amp;keywords=Gifted" TargetMode="External"/><Relationship Id="rId449" Type="http://schemas.openxmlformats.org/officeDocument/2006/relationships/hyperlink" Target="http://www.amazon.com/gp/product/B005KL3QZ0/?tag=titb-20" TargetMode="External"/><Relationship Id="rId1270" Type="http://schemas.openxmlformats.org/officeDocument/2006/relationships/hyperlink" Target="https://www.the-numbers.com/movie/Dora-and-the-Lost-City-of-Gold-(2019)" TargetMode="External"/><Relationship Id="rId440" Type="http://schemas.openxmlformats.org/officeDocument/2006/relationships/hyperlink" Target="https://www.amazon.co.uk/How-Latin-Lover-Salma-Hayek/dp/B074G4C1FP/ref=sr_1_1?s=instant-video&amp;ie=UTF8&amp;qid=1546978945&amp;sr=1-1&amp;keywords=How+to+be+a+Latin+Lover" TargetMode="External"/><Relationship Id="rId1271" Type="http://schemas.openxmlformats.org/officeDocument/2006/relationships/hyperlink" Target="https://www.the-numbers.com/market/genre/Adventure" TargetMode="External"/><Relationship Id="rId1272" Type="http://schemas.openxmlformats.org/officeDocument/2006/relationships/hyperlink" Target="https://www.the-numbers.com/market/genre/Adventure" TargetMode="External"/><Relationship Id="rId1273" Type="http://schemas.openxmlformats.org/officeDocument/2006/relationships/hyperlink" Target="https://www.amazon.co.uk/Dora-Lost-City-Isabela-Moner/dp/B07WMF17X1/ref=sr_1_1?keywords=Dora+and+the+Lost+City+of+Gold&amp;qid=1577973375&amp;s=instant-video&amp;sr=1-1" TargetMode="External"/><Relationship Id="rId2120" Type="http://schemas.openxmlformats.org/officeDocument/2006/relationships/hyperlink" Target="http://www.amazon.com/gp/product/B0070Z4M4I/?tag=titb-20" TargetMode="External"/><Relationship Id="rId1274" Type="http://schemas.openxmlformats.org/officeDocument/2006/relationships/hyperlink" Target="http://www.amazon.com/gp/product/B00IK590UI/?tag=titb-20" TargetMode="External"/><Relationship Id="rId2121" Type="http://schemas.openxmlformats.org/officeDocument/2006/relationships/hyperlink" Target="https://www.the-numbers.com/movie/UglyDolls-(2019)" TargetMode="External"/><Relationship Id="rId444" Type="http://schemas.openxmlformats.org/officeDocument/2006/relationships/hyperlink" Target="http://www.amazon.com/gp/product/B00FEHXCIG/?tag=titb-20" TargetMode="External"/><Relationship Id="rId1275" Type="http://schemas.openxmlformats.org/officeDocument/2006/relationships/hyperlink" Target="http://www.amazon.co.uk/Mr-Brooks-Kevin-Costner/dp/B01AA0E7IA/ref=sr_1_1?s=instant-video&amp;ie=UTF8&amp;qid=1457386253&amp;sr=1-1&amp;keywords=Mr.+Brooks" TargetMode="External"/><Relationship Id="rId2122" Type="http://schemas.openxmlformats.org/officeDocument/2006/relationships/hyperlink" Target="https://www.the-numbers.com/market/genre/Adventure" TargetMode="External"/><Relationship Id="rId443" Type="http://schemas.openxmlformats.org/officeDocument/2006/relationships/hyperlink" Target="http://www.amazon.com/gp/product/B00B19DMUE/?tag=titb-20" TargetMode="External"/><Relationship Id="rId1276" Type="http://schemas.openxmlformats.org/officeDocument/2006/relationships/hyperlink" Target="http://www.amazon.co.uk/BLADES-GLORY-Will-Ferrell/dp/B00FYOG2SQ/ref=sr_1_1?s=instant-video&amp;ie=UTF8&amp;qid=1457385676&amp;sr=1-1&amp;keywords=Blades+of+Glory" TargetMode="External"/><Relationship Id="rId2123" Type="http://schemas.openxmlformats.org/officeDocument/2006/relationships/hyperlink" Target="https://www.the-numbers.com/market/genre/Adventure" TargetMode="External"/><Relationship Id="rId442" Type="http://schemas.openxmlformats.org/officeDocument/2006/relationships/hyperlink" Target="http://www.amazon.com/gp/product/B00JP5P1KU/?tag=titb-20" TargetMode="External"/><Relationship Id="rId1277" Type="http://schemas.openxmlformats.org/officeDocument/2006/relationships/hyperlink" Target="http://www.amazon.com/gp/product/B003CP72QK/?tag=titb-20" TargetMode="External"/><Relationship Id="rId2124" Type="http://schemas.openxmlformats.org/officeDocument/2006/relationships/hyperlink" Target="https://www.amazon.co.uk/Uglydolls-Kelly-Clarkson/dp/B07X34W9X8/ref=sr_1_1?crid=1ZQEG7LLXCS3Y&amp;keywords=uglydolls&amp;qid=1577974539&amp;s=instant-video&amp;sprefix=UglyDolls%2Cinstant-video%2C151&amp;sr=1-1" TargetMode="External"/><Relationship Id="rId441" Type="http://schemas.openxmlformats.org/officeDocument/2006/relationships/hyperlink" Target="https://www.amazon.co.uk/Everything-Amandla-Stenberg/dp/B074MR3XGM/ref=sr_1_1?s=instant-video&amp;ie=UTF8&amp;qid=1546980574&amp;sr=1-1&amp;keywords=Everything%2C+Everything" TargetMode="External"/><Relationship Id="rId1278" Type="http://schemas.openxmlformats.org/officeDocument/2006/relationships/hyperlink" Target="http://www.amazon.com/gp/product/B00DP3IGJ6/?tag=titb-20" TargetMode="External"/><Relationship Id="rId2125" Type="http://schemas.openxmlformats.org/officeDocument/2006/relationships/hyperlink" Target="http://www.the-numbers.com/market/genre/Horror" TargetMode="External"/><Relationship Id="rId1268" Type="http://schemas.openxmlformats.org/officeDocument/2006/relationships/hyperlink" Target="http://www.amazon.com/gp/product/B0088TG252/?tag=titb-20" TargetMode="External"/><Relationship Id="rId2115" Type="http://schemas.openxmlformats.org/officeDocument/2006/relationships/hyperlink" Target="https://www.amazon.co.uk/Sun-Also-Star-Ry-Russo-Young/dp/B0823P4Q71/ref=sr_1_1?keywords=The+Sun+is+Also+a+Star&amp;qid=1577974479&amp;s=instant-video&amp;sr=1-1" TargetMode="External"/><Relationship Id="rId1269" Type="http://schemas.openxmlformats.org/officeDocument/2006/relationships/hyperlink" Target="http://www.amazon.com/gp/product/B003Y19DVY/?tag=titb-20" TargetMode="External"/><Relationship Id="rId2116" Type="http://schemas.openxmlformats.org/officeDocument/2006/relationships/hyperlink" Target="http://www.amazon.com/gp/product/B005BG2FII/?tag=titb-20" TargetMode="External"/><Relationship Id="rId2117" Type="http://schemas.openxmlformats.org/officeDocument/2006/relationships/hyperlink" Target="https://www.amazon.com/Operation-Finale-Oscar-Isaac/dp/B07GVR91M9/ref=sr_1_1?s=instant-video&amp;ie=UTF8&amp;qid=1546975432&amp;sr=1-1&amp;keywords=Operation+Finale" TargetMode="External"/><Relationship Id="rId2118" Type="http://schemas.openxmlformats.org/officeDocument/2006/relationships/hyperlink" Target="https://www.amazon.co.uk/Norman-Moderate-Rise-Tragic-Fixer/dp/B0762FNY2F/ref=sr_1_1?s=instant-video&amp;ie=UTF8&amp;qid=1546981181&amp;sr=1-1&amp;keywords=Norman%3A+The+Moderate+Rise+and+Tragic+Fall+of+a+New+York+Fixer" TargetMode="External"/><Relationship Id="rId2119" Type="http://schemas.openxmlformats.org/officeDocument/2006/relationships/hyperlink" Target="http://www.amazon.com/gp/product/B0037VKDQ0/?tag=titb-20" TargetMode="External"/><Relationship Id="rId437" Type="http://schemas.openxmlformats.org/officeDocument/2006/relationships/hyperlink" Target="http://www.amazon.com/gp/product/B004EAQNO4/?tag=titb-20" TargetMode="External"/><Relationship Id="rId436" Type="http://schemas.openxmlformats.org/officeDocument/2006/relationships/hyperlink" Target="https://www.amazon.co.uk/Logan-Hugh-Jackman/dp/B06X96QF44/ref=sr_1_1?s=instant-video&amp;ie=UTF8&amp;qid=1546980685&amp;sr=1-1&amp;keywords=Logan" TargetMode="External"/><Relationship Id="rId435" Type="http://schemas.openxmlformats.org/officeDocument/2006/relationships/hyperlink" Target="http://www.amazon.com/gp/product/B006FTCBF2/?tag=titb-20" TargetMode="External"/><Relationship Id="rId434" Type="http://schemas.openxmlformats.org/officeDocument/2006/relationships/hyperlink" Target="https://www.amazon.com/Avengers-Infinity-Robert-Downey-Jr/dp/B07CKQ4R7X/ref=sr_1_3?s=instant-video&amp;ie=UTF8&amp;qid=1546969990&amp;sr=1-3&amp;keywords=Avengers%3A+Infinity+War" TargetMode="External"/><Relationship Id="rId439" Type="http://schemas.openxmlformats.org/officeDocument/2006/relationships/hyperlink" Target="http://www.amazon.com/gp/product/B00OSQ7QSQ/?tag=titb-20" TargetMode="External"/><Relationship Id="rId438" Type="http://schemas.openxmlformats.org/officeDocument/2006/relationships/hyperlink" Target="http://www.amazon.com/gp/product/B001GLYMII/?tag=titb-20" TargetMode="External"/><Relationship Id="rId1260" Type="http://schemas.openxmlformats.org/officeDocument/2006/relationships/hyperlink" Target="http://www.amazon.com/gp/product/B0064J63DY/?tag=titb-20" TargetMode="External"/><Relationship Id="rId1261" Type="http://schemas.openxmlformats.org/officeDocument/2006/relationships/hyperlink" Target="http://www.amazon.com/gp/product/B0162LLAQS/?tag=titb-20" TargetMode="External"/><Relationship Id="rId1262" Type="http://schemas.openxmlformats.org/officeDocument/2006/relationships/hyperlink" Target="http://www.amazon.com/gp/product/B00E5Q1LTY/?tag=titb-20" TargetMode="External"/><Relationship Id="rId1263" Type="http://schemas.openxmlformats.org/officeDocument/2006/relationships/hyperlink" Target="http://www.amazon.com/gp/product/B00VWQ3LQG/?tag=titb-20" TargetMode="External"/><Relationship Id="rId2110" Type="http://schemas.openxmlformats.org/officeDocument/2006/relationships/hyperlink" Target="https://www.amazon.co.uk/Hero-Sam-Elliott/dp/B078T69CBS/ref=sr_1_1?s=instant-video&amp;ie=UTF8&amp;qid=1546981593&amp;sr=1-1&amp;keywords=The+Hero" TargetMode="External"/><Relationship Id="rId433" Type="http://schemas.openxmlformats.org/officeDocument/2006/relationships/hyperlink" Target="https://www.the-numbers.com/market/genre/Action" TargetMode="External"/><Relationship Id="rId1264" Type="http://schemas.openxmlformats.org/officeDocument/2006/relationships/hyperlink" Target="https://www.the-numbers.com/movie/Uncle-Drew" TargetMode="External"/><Relationship Id="rId2111" Type="http://schemas.openxmlformats.org/officeDocument/2006/relationships/hyperlink" Target="http://www.amazon.com/gp/product/B001RONJYC/?tag=titb-20" TargetMode="External"/><Relationship Id="rId432" Type="http://schemas.openxmlformats.org/officeDocument/2006/relationships/hyperlink" Target="https://www.the-numbers.com/market/genre/Action" TargetMode="External"/><Relationship Id="rId1265" Type="http://schemas.openxmlformats.org/officeDocument/2006/relationships/hyperlink" Target="https://www.the-numbers.com/market/genre/Comedy" TargetMode="External"/><Relationship Id="rId2112" Type="http://schemas.openxmlformats.org/officeDocument/2006/relationships/hyperlink" Target="https://www.the-numbers.com/movie/Sun-is-Also-a-Star-The-(2019)" TargetMode="External"/><Relationship Id="rId431" Type="http://schemas.openxmlformats.org/officeDocument/2006/relationships/hyperlink" Target="https://www.the-numbers.com/movie/Avengers-Infinity-War" TargetMode="External"/><Relationship Id="rId1266" Type="http://schemas.openxmlformats.org/officeDocument/2006/relationships/hyperlink" Target="https://www.the-numbers.com/market/genre/Comedy" TargetMode="External"/><Relationship Id="rId2113" Type="http://schemas.openxmlformats.org/officeDocument/2006/relationships/hyperlink" Target="https://www.the-numbers.com/market/genre/Drama" TargetMode="External"/><Relationship Id="rId430" Type="http://schemas.openxmlformats.org/officeDocument/2006/relationships/hyperlink" Target="https://www.amazon.co.uk/Lion-King-Donald-Glover-Simba/dp/B07VWS9YJN/ref=sr_1_1?crid=1PXNTUYY6003&amp;keywords=the+lion+king&amp;qid=1577974442&amp;s=instant-video&amp;sprefix=The+Lion+King%2Cinstant-video%2C166&amp;sr=1-1" TargetMode="External"/><Relationship Id="rId1267" Type="http://schemas.openxmlformats.org/officeDocument/2006/relationships/hyperlink" Target="https://www.amazon.com/Uncle-Drew-Kyrie-Irving/dp/B07G4MYNJF/ref=sr_1_1?s=instant-video&amp;ie=UTF8&amp;qid=1546970638&amp;sr=1-1&amp;keywords=Uncle+Drew" TargetMode="External"/><Relationship Id="rId2114" Type="http://schemas.openxmlformats.org/officeDocument/2006/relationships/hyperlink" Target="https://www.the-numbers.com/market/genre/Drama" TargetMode="External"/></Relationships>
</file>

<file path=xl/worksheets/_rels/sheet9.xml.rels><?xml version="1.0" encoding="UTF-8" standalone="yes"?><Relationships xmlns="http://schemas.openxmlformats.org/package/2006/relationships"><Relationship Id="rId392" Type="http://schemas.openxmlformats.org/officeDocument/2006/relationships/hyperlink" Target="http://www.amazon.com/gp/product/B003W4TPBG/?tag=titb-20" TargetMode="External"/><Relationship Id="rId391" Type="http://schemas.openxmlformats.org/officeDocument/2006/relationships/hyperlink" Target="http://www.amazon.com/gp/product/B004B8DH98/?tag=titb-20" TargetMode="External"/><Relationship Id="rId390" Type="http://schemas.openxmlformats.org/officeDocument/2006/relationships/hyperlink" Target="http://www.amazon.com/gp/product/B004EDQ698/?tag=titb-20" TargetMode="External"/><Relationship Id="rId1" Type="http://schemas.openxmlformats.org/officeDocument/2006/relationships/comments" Target="../comments2.xml"/><Relationship Id="rId2" Type="http://schemas.openxmlformats.org/officeDocument/2006/relationships/hyperlink" Target="http://www.amazon.co.uk/Waitress-Keri-Russell/dp/B00FYHTCRQ/ref=sr_1_1?s=instant-video&amp;ie=UTF8&amp;qid=1457386813&amp;sr=1-1&amp;keywords=Waitress" TargetMode="External"/><Relationship Id="rId3" Type="http://schemas.openxmlformats.org/officeDocument/2006/relationships/hyperlink" Target="http://www.amazon.co.uk/Daddy-Day-Camp-Cuba-Gooding/dp/B00FYNMVRS/ref=sr_1_1?s=instant-video&amp;ie=UTF8&amp;qid=1457385735&amp;sr=1-1&amp;keywords=daddy+day+camp" TargetMode="External"/><Relationship Id="rId4" Type="http://schemas.openxmlformats.org/officeDocument/2006/relationships/hyperlink" Target="http://www.amazon.co.uk/Juno-J-K-Simmons/dp/B00FYJC65Y/ref=sr_1_1?s=instant-video&amp;ie=UTF8&amp;qid=1457386157&amp;sr=1-1&amp;keywords=Juno" TargetMode="External"/><Relationship Id="rId2180" Type="http://schemas.openxmlformats.org/officeDocument/2006/relationships/hyperlink" Target="https://www.the-numbers.com/market/genre/Drama" TargetMode="External"/><Relationship Id="rId2181" Type="http://schemas.openxmlformats.org/officeDocument/2006/relationships/hyperlink" Target="https://www.boxofficemojo.com/movies/?id=replicas.htm" TargetMode="External"/><Relationship Id="rId2182" Type="http://schemas.openxmlformats.org/officeDocument/2006/relationships/hyperlink" Target="https://www.amazon.co.uk/Replicas-Keanu-Reeves/dp/B07Q258SSR/ref=sr_1_1?keywords=Replicas&amp;qid=1557074736&amp;s=instant-video&amp;sr=1-1" TargetMode="External"/><Relationship Id="rId2183" Type="http://schemas.openxmlformats.org/officeDocument/2006/relationships/hyperlink" Target="https://www.boxofficemojo.com/movies/?id=isntitromantic.htm" TargetMode="External"/><Relationship Id="rId9" Type="http://schemas.openxmlformats.org/officeDocument/2006/relationships/hyperlink" Target="http://www.amazon.co.uk/INTO-WILD-Emile-Hirsch/dp/B00FYOAO4E/ref=sr_1_1?s=instant-video&amp;ie=UTF8&amp;qid=1457386144&amp;sr=1-1&amp;keywords=Into+the+Wild" TargetMode="External"/><Relationship Id="rId385" Type="http://schemas.openxmlformats.org/officeDocument/2006/relationships/hyperlink" Target="http://www.amazon.com/gp/product/B0091VXC54/?tag=titb-20" TargetMode="External"/><Relationship Id="rId2184" Type="http://schemas.openxmlformats.org/officeDocument/2006/relationships/hyperlink" Target="https://www.the-numbers.com/movie/21-Bridges-(2019)" TargetMode="External"/><Relationship Id="rId384" Type="http://schemas.openxmlformats.org/officeDocument/2006/relationships/hyperlink" Target="http://www.amazon.com/gp/product/B003N0Y9WO/?tag=titb-20" TargetMode="External"/><Relationship Id="rId2185" Type="http://schemas.openxmlformats.org/officeDocument/2006/relationships/hyperlink" Target="https://www.amazon.co.uk/21-Bridges-Chadwick-Boseman/dp/B0815XQL3L/ref=sr_1_2?keywords=21+Bridges&amp;qid=1577972909&amp;s=instant-video&amp;sr=1-2" TargetMode="External"/><Relationship Id="rId383" Type="http://schemas.openxmlformats.org/officeDocument/2006/relationships/hyperlink" Target="http://www.amazon.com/gp/product/B004Q3SGWG/?tag=titb-20" TargetMode="External"/><Relationship Id="rId2186" Type="http://schemas.openxmlformats.org/officeDocument/2006/relationships/hyperlink" Target="https://www.boxofficemojo.com/movies/?id=theupside.htm" TargetMode="External"/><Relationship Id="rId382" Type="http://schemas.openxmlformats.org/officeDocument/2006/relationships/hyperlink" Target="http://www.amazon.com/gp/product/B003VMUE7I/?tag=titb-20" TargetMode="External"/><Relationship Id="rId2187" Type="http://schemas.openxmlformats.org/officeDocument/2006/relationships/hyperlink" Target="https://www.amazon.co.uk/Upside-Bryan-Cranston/dp/B07Q1DHGH8/ref=sr_1_1?crid=HLLYD728UVEG&amp;keywords=the+upside&amp;qid=1557072629&amp;s=instant-video&amp;sprefix=The+Upside%2Cinstant-video%2C141&amp;sr=1-1" TargetMode="External"/><Relationship Id="rId5" Type="http://schemas.openxmlformats.org/officeDocument/2006/relationships/hyperlink" Target="http://www.amazon.co.uk/Saw-IV-Extreme-Tobin-Bell-y/dp/B00ESZQN04/ref=sr_1_1?s=instant-video&amp;ie=UTF8&amp;qid=1457386469&amp;sr=1-1&amp;keywords=Saw+IV" TargetMode="External"/><Relationship Id="rId389" Type="http://schemas.openxmlformats.org/officeDocument/2006/relationships/hyperlink" Target="http://www.amazon.com/gp/product/B003ZUTS5A/?tag=titb-20" TargetMode="External"/><Relationship Id="rId2188" Type="http://schemas.openxmlformats.org/officeDocument/2006/relationships/hyperlink" Target="https://www.the-numbers.com/movie/Addams-Family-The-(2019)" TargetMode="External"/><Relationship Id="rId6" Type="http://schemas.openxmlformats.org/officeDocument/2006/relationships/hyperlink" Target="http://www.amazon.co.uk/Hostel-Part-II-Lauren-German/dp/B00FYH3MWC/ref=sr_1_1?s=instant-video&amp;ie=UTF8&amp;qid=1457386072&amp;sr=1-1&amp;keywords=Hostel+Part+II" TargetMode="External"/><Relationship Id="rId388" Type="http://schemas.openxmlformats.org/officeDocument/2006/relationships/hyperlink" Target="http://www.amazon.com/gp/product/B004I7IPL2/?tag=titb-20" TargetMode="External"/><Relationship Id="rId2189" Type="http://schemas.openxmlformats.org/officeDocument/2006/relationships/hyperlink" Target="https://www.the-numbers.com/market/genre/Adventure" TargetMode="External"/><Relationship Id="rId7" Type="http://schemas.openxmlformats.org/officeDocument/2006/relationships/hyperlink" Target="http://www.amazon.co.uk/Land-Women-Olympia-Dukakis/dp/B00ET1G7S0/ref=sr_1_1?s=instant-video&amp;ie=UTF8&amp;qid=1457386125&amp;sr=1-1&amp;keywords=in+the+land+of+women" TargetMode="External"/><Relationship Id="rId387" Type="http://schemas.openxmlformats.org/officeDocument/2006/relationships/hyperlink" Target="http://www.amazon.com/gp/product/B004R0YIRU/?tag=titb-20" TargetMode="External"/><Relationship Id="rId8" Type="http://schemas.openxmlformats.org/officeDocument/2006/relationships/hyperlink" Target="http://www.amazon.co.uk/Stomp-Yard-Chris-Brown/dp/B00IBNEOKA/ref=sr_1_1?s=instant-video&amp;ie=UTF8&amp;qid=1457386536&amp;sr=1-1&amp;keywords=Stomp+the+Yard" TargetMode="External"/><Relationship Id="rId386" Type="http://schemas.openxmlformats.org/officeDocument/2006/relationships/hyperlink" Target="http://www.amazon.com/gp/product/B003EUCNA8/?tag=titb-20" TargetMode="External"/><Relationship Id="rId381" Type="http://schemas.openxmlformats.org/officeDocument/2006/relationships/hyperlink" Target="http://www.amazon.com/gp/product/B003JHB7WG/?tag=titb-20" TargetMode="External"/><Relationship Id="rId380" Type="http://schemas.openxmlformats.org/officeDocument/2006/relationships/hyperlink" Target="http://www.amazon.com/gp/product/B0043UCXQC/?tag=titb-20" TargetMode="External"/><Relationship Id="rId379" Type="http://schemas.openxmlformats.org/officeDocument/2006/relationships/hyperlink" Target="http://www.amazon.com/gp/product/B004LQI0HE/?tag=titb-20" TargetMode="External"/><Relationship Id="rId2170" Type="http://schemas.openxmlformats.org/officeDocument/2006/relationships/hyperlink" Target="https://www.the-numbers.com/movie/Annabelle-Comes-Home-(2019)" TargetMode="External"/><Relationship Id="rId2171" Type="http://schemas.openxmlformats.org/officeDocument/2006/relationships/hyperlink" Target="https://www.the-numbers.com/market/genre/Horror" TargetMode="External"/><Relationship Id="rId2172" Type="http://schemas.openxmlformats.org/officeDocument/2006/relationships/hyperlink" Target="https://www.the-numbers.com/market/genre/Horror" TargetMode="External"/><Relationship Id="rId374" Type="http://schemas.openxmlformats.org/officeDocument/2006/relationships/hyperlink" Target="http://www.amazon.com/gp/product/B003VN1CA0/?tag=titb-20" TargetMode="External"/><Relationship Id="rId2173" Type="http://schemas.openxmlformats.org/officeDocument/2006/relationships/hyperlink" Target="https://www.amazon.co.uk/Annabelle-Comes-Home-McKenna-Grace/dp/B07VNLK58K/ref=sr_1_2?keywords=Annabelle+Comes+Home&amp;qid=1577973087&amp;s=instant-video&amp;sr=1-2" TargetMode="External"/><Relationship Id="rId373" Type="http://schemas.openxmlformats.org/officeDocument/2006/relationships/hyperlink" Target="http://www.amazon.com/gp/product/B004U8VWLE/?tag=titb-20" TargetMode="External"/><Relationship Id="rId2174" Type="http://schemas.openxmlformats.org/officeDocument/2006/relationships/hyperlink" Target="https://www.the-numbers.com/movie/Anna-(France)-(2019)" TargetMode="External"/><Relationship Id="rId372" Type="http://schemas.openxmlformats.org/officeDocument/2006/relationships/hyperlink" Target="http://www.amazon.com/gp/product/B004LQLKOY/?tag=titb-20" TargetMode="External"/><Relationship Id="rId2175" Type="http://schemas.openxmlformats.org/officeDocument/2006/relationships/hyperlink" Target="https://www.the-numbers.com/market/genre/Action" TargetMode="External"/><Relationship Id="rId371" Type="http://schemas.openxmlformats.org/officeDocument/2006/relationships/hyperlink" Target="http://www.amazon.com/gp/product/B009EEMNV2/?tag=titb-20" TargetMode="External"/><Relationship Id="rId2176" Type="http://schemas.openxmlformats.org/officeDocument/2006/relationships/hyperlink" Target="https://www.the-numbers.com/market/genre/Action" TargetMode="External"/><Relationship Id="rId378" Type="http://schemas.openxmlformats.org/officeDocument/2006/relationships/hyperlink" Target="http://www.amazon.com/gp/product/B004W5T2RG/?tag=titb-20" TargetMode="External"/><Relationship Id="rId2177" Type="http://schemas.openxmlformats.org/officeDocument/2006/relationships/hyperlink" Target="https://www.amazon.co.uk/Anna-Sasha-Luss/dp/B07TLZ5G6T/ref=sr_1_1?keywords=Anna&amp;qid=1577973080&amp;s=instant-video&amp;sr=1-1" TargetMode="External"/><Relationship Id="rId377" Type="http://schemas.openxmlformats.org/officeDocument/2006/relationships/hyperlink" Target="http://www.amazon.com/gp/product/B004V6X902/?tag=titb-20" TargetMode="External"/><Relationship Id="rId2178" Type="http://schemas.openxmlformats.org/officeDocument/2006/relationships/hyperlink" Target="https://www.the-numbers.com/movie/Queen-and-Slim-(2019)" TargetMode="External"/><Relationship Id="rId376" Type="http://schemas.openxmlformats.org/officeDocument/2006/relationships/hyperlink" Target="http://www.amazon.com/gp/product/B003Y6LROU/?tag=titb-20" TargetMode="External"/><Relationship Id="rId2179" Type="http://schemas.openxmlformats.org/officeDocument/2006/relationships/hyperlink" Target="https://www.the-numbers.com/market/genre/Drama" TargetMode="External"/><Relationship Id="rId375" Type="http://schemas.openxmlformats.org/officeDocument/2006/relationships/hyperlink" Target="http://www.amazon.com/gp/product/B004X4R49Y/?tag=titb-20" TargetMode="External"/><Relationship Id="rId2190" Type="http://schemas.openxmlformats.org/officeDocument/2006/relationships/hyperlink" Target="https://www.the-numbers.com/market/genre/Adventure" TargetMode="External"/><Relationship Id="rId2191" Type="http://schemas.openxmlformats.org/officeDocument/2006/relationships/hyperlink" Target="https://www.amazon.co.uk/Addams-Family-Conrad-Vernon/dp/B07Z9QYTGH/ref=sr_1_4?keywords=The+Addams+Family&amp;qid=1577974325&amp;s=instant-video&amp;sr=1-4" TargetMode="External"/><Relationship Id="rId2192" Type="http://schemas.openxmlformats.org/officeDocument/2006/relationships/hyperlink" Target="https://www.the-numbers.com/movie/Kitchen-The-(2019)" TargetMode="External"/><Relationship Id="rId2193" Type="http://schemas.openxmlformats.org/officeDocument/2006/relationships/hyperlink" Target="https://www.the-numbers.com/market/genre/Drama" TargetMode="External"/><Relationship Id="rId2194" Type="http://schemas.openxmlformats.org/officeDocument/2006/relationships/hyperlink" Target="https://www.the-numbers.com/market/genre/Drama" TargetMode="External"/><Relationship Id="rId396" Type="http://schemas.openxmlformats.org/officeDocument/2006/relationships/hyperlink" Target="http://www.amazon.com/gp/product/B003TJMWAA/?tag=titb-20" TargetMode="External"/><Relationship Id="rId2195" Type="http://schemas.openxmlformats.org/officeDocument/2006/relationships/hyperlink" Target="https://www.amazon.co.uk/Kitchen-Andrea-Berloff/dp/B07Y5QF5P4/ref=sr_1_1?keywords=The+Kitchen&amp;qid=1577974409&amp;s=instant-video&amp;sr=1-1" TargetMode="External"/><Relationship Id="rId395" Type="http://schemas.openxmlformats.org/officeDocument/2006/relationships/hyperlink" Target="http://www.amazon.com/gp/product/B0094JO4DM/?tag=titb-20" TargetMode="External"/><Relationship Id="rId2196" Type="http://schemas.openxmlformats.org/officeDocument/2006/relationships/hyperlink" Target="https://www.the-numbers.com/movie/Rocketman-(UK)-(2019)" TargetMode="External"/><Relationship Id="rId394" Type="http://schemas.openxmlformats.org/officeDocument/2006/relationships/hyperlink" Target="http://www.amazon.com/gp/product/B003H54E20/?tag=titb-20" TargetMode="External"/><Relationship Id="rId2197" Type="http://schemas.openxmlformats.org/officeDocument/2006/relationships/hyperlink" Target="https://www.the-numbers.com/market/genre/Drama" TargetMode="External"/><Relationship Id="rId393" Type="http://schemas.openxmlformats.org/officeDocument/2006/relationships/hyperlink" Target="http://www.amazon.com/gp/product/B003VMZPFO/?tag=titb-20" TargetMode="External"/><Relationship Id="rId2198" Type="http://schemas.openxmlformats.org/officeDocument/2006/relationships/hyperlink" Target="https://www.the-numbers.com/market/genre/Drama" TargetMode="External"/><Relationship Id="rId2199" Type="http://schemas.openxmlformats.org/officeDocument/2006/relationships/hyperlink" Target="https://www.amazon.co.uk/Rocketman-Taron-Egerton/dp/B07S626T5F/ref=sr_1_1?keywords=Rocketman&amp;qid=1577973918&amp;s=instant-video&amp;sr=1-1" TargetMode="External"/><Relationship Id="rId399" Type="http://schemas.openxmlformats.org/officeDocument/2006/relationships/hyperlink" Target="http://www.amazon.com/gp/product/B004MPJVMM/?tag=titb-20" TargetMode="External"/><Relationship Id="rId398" Type="http://schemas.openxmlformats.org/officeDocument/2006/relationships/hyperlink" Target="http://www.amazon.com/gp/product/B004KPUMAY/?tag=titb-20" TargetMode="External"/><Relationship Id="rId397" Type="http://schemas.openxmlformats.org/officeDocument/2006/relationships/hyperlink" Target="http://www.amazon.com/gp/product/B009EEGSDG/?tag=titb-20" TargetMode="External"/><Relationship Id="rId1730" Type="http://schemas.openxmlformats.org/officeDocument/2006/relationships/hyperlink" Target="https://www.the-numbers.com/market/genre/Comedy" TargetMode="External"/><Relationship Id="rId1731" Type="http://schemas.openxmlformats.org/officeDocument/2006/relationships/hyperlink" Target="https://www.the-numbers.com/market/genre/Comedy" TargetMode="External"/><Relationship Id="rId1732" Type="http://schemas.openxmlformats.org/officeDocument/2006/relationships/hyperlink" Target="https://www.amazon.com/Blockers-Leslie-Mann/dp/B07BW7954L/ref=sr_1_2?s=instant-video&amp;ie=UTF8&amp;qid=1546970107&amp;sr=1-2&amp;keywords=Blockers" TargetMode="External"/><Relationship Id="rId1733" Type="http://schemas.openxmlformats.org/officeDocument/2006/relationships/hyperlink" Target="https://www.amazon.com/Nun-Demi%C3%A1n-Bichir/dp/B07KMJQ3ZH/ref=sr_1_1?s=instant-video&amp;ie=UTF8&amp;qid=1546973878&amp;sr=1-1&amp;keywords=The+Nun" TargetMode="External"/><Relationship Id="rId1734" Type="http://schemas.openxmlformats.org/officeDocument/2006/relationships/hyperlink" Target="https://www.amazon.com/Hate-Give-George-Tillman-Jr/dp/B07J1V4D3W/ref=sr_1_1?s=instant-video&amp;ie=UTF8&amp;qid=1546974128&amp;sr=1-1&amp;keywords=The+Hate+U+Give" TargetMode="External"/><Relationship Id="rId1735" Type="http://schemas.openxmlformats.org/officeDocument/2006/relationships/hyperlink" Target="https://www.amazon.com/Operation-Finale-Oscar-Isaac/dp/B07GVR91M9/ref=sr_1_1?s=instant-video&amp;ie=UTF8&amp;qid=1546975432&amp;sr=1-1&amp;keywords=Operation+Finale" TargetMode="External"/><Relationship Id="rId1736" Type="http://schemas.openxmlformats.org/officeDocument/2006/relationships/hyperlink" Target="https://www.amazon.com/Peppermint-Jennifer-Garner/dp/B07H9L1Q44/ref=sr_1_1?s=instant-video&amp;ie=UTF8&amp;qid=1546975357&amp;sr=1-1&amp;keywords=Peppermint" TargetMode="External"/><Relationship Id="rId1737" Type="http://schemas.openxmlformats.org/officeDocument/2006/relationships/hyperlink" Target="https://www.the-numbers.com/movie/Sgt-Stubby-An-American-Hero" TargetMode="External"/><Relationship Id="rId1738" Type="http://schemas.openxmlformats.org/officeDocument/2006/relationships/hyperlink" Target="https://www.the-numbers.com/market/genre/Adventure" TargetMode="External"/><Relationship Id="rId1739" Type="http://schemas.openxmlformats.org/officeDocument/2006/relationships/hyperlink" Target="https://www.the-numbers.com/market/genre/Adventure" TargetMode="External"/><Relationship Id="rId1720" Type="http://schemas.openxmlformats.org/officeDocument/2006/relationships/hyperlink" Target="https://www.the-numbers.com/market/genre/Comedy" TargetMode="External"/><Relationship Id="rId1721" Type="http://schemas.openxmlformats.org/officeDocument/2006/relationships/hyperlink" Target="https://www.amazon.com/Uncle-Drew-Kyrie-Irving/dp/B07G4MYNJF/ref=sr_1_1?s=instant-video&amp;ie=UTF8&amp;qid=1546970638&amp;sr=1-1&amp;keywords=Uncle+Drew" TargetMode="External"/><Relationship Id="rId1722" Type="http://schemas.openxmlformats.org/officeDocument/2006/relationships/hyperlink" Target="https://www.amazon.com/Nobodys-Fool-Tiffany-Haddish/dp/B07JZ766RK/ref=sr_1_1?s=instant-video&amp;ie=UTF8&amp;qid=1546975455&amp;sr=1-1&amp;keywords=Nobody%27s+Fool" TargetMode="External"/><Relationship Id="rId1723" Type="http://schemas.openxmlformats.org/officeDocument/2006/relationships/hyperlink" Target="https://www.the-numbers.com/movie/Action-Point" TargetMode="External"/><Relationship Id="rId1724" Type="http://schemas.openxmlformats.org/officeDocument/2006/relationships/hyperlink" Target="https://www.the-numbers.com/market/genre/Comedy" TargetMode="External"/><Relationship Id="rId1725" Type="http://schemas.openxmlformats.org/officeDocument/2006/relationships/hyperlink" Target="https://www.the-numbers.com/market/genre/Comedy" TargetMode="External"/><Relationship Id="rId1726" Type="http://schemas.openxmlformats.org/officeDocument/2006/relationships/hyperlink" Target="https://www.amazon.com/Action-Point-Johnny-Knoxville/dp/B07DD6DNJ6/ref=sr_1_2?s=instant-video&amp;ie=UTF8&amp;qid=1546964108&amp;sr=1-2&amp;keywords=Action+Point" TargetMode="External"/><Relationship Id="rId1727" Type="http://schemas.openxmlformats.org/officeDocument/2006/relationships/hyperlink" Target="https://www.amazon.com/Simple-Favor-Anna-Kendrick/dp/B07HHWHRS9/ref=sr_1_1?s=instant-video&amp;ie=UTF8&amp;qid=1546963941&amp;sr=1-1&amp;keywords=A+Simple+Favor" TargetMode="External"/><Relationship Id="rId1728" Type="http://schemas.openxmlformats.org/officeDocument/2006/relationships/hyperlink" Target="https://www.amazon.com/Tyler-Perrys-Acrimony-Taraji-Henson/dp/B07D7KD3R9/ref=sr_1_1?s=instant-video&amp;ie=UTF8&amp;qid=1546970649&amp;sr=1-1&amp;keywords=Tyler+Perry%27s+Acrimony" TargetMode="External"/><Relationship Id="rId1729" Type="http://schemas.openxmlformats.org/officeDocument/2006/relationships/hyperlink" Target="https://www.the-numbers.com/movie/Blockers" TargetMode="External"/><Relationship Id="rId1752" Type="http://schemas.openxmlformats.org/officeDocument/2006/relationships/hyperlink" Target="https://www.the-numbers.com/market/genre/Action" TargetMode="External"/><Relationship Id="rId1753" Type="http://schemas.openxmlformats.org/officeDocument/2006/relationships/hyperlink" Target="https://www.the-numbers.com/market/genre/Action" TargetMode="External"/><Relationship Id="rId1754" Type="http://schemas.openxmlformats.org/officeDocument/2006/relationships/hyperlink" Target="https://www.amazon.com/Den-Thieves-Gerard-Butler/dp/B07M6GDVM2/ref=sr_1_2?s=instant-video&amp;ie=UTF8&amp;qid=1546970405&amp;sr=1-2&amp;keywords=Den+of+Thieves" TargetMode="External"/><Relationship Id="rId1755" Type="http://schemas.openxmlformats.org/officeDocument/2006/relationships/hyperlink" Target="https://www.the-numbers.com/movie/Life-of-the-Party" TargetMode="External"/><Relationship Id="rId1756" Type="http://schemas.openxmlformats.org/officeDocument/2006/relationships/hyperlink" Target="https://www.the-numbers.com/market/genre/Comedy" TargetMode="External"/><Relationship Id="rId1757" Type="http://schemas.openxmlformats.org/officeDocument/2006/relationships/hyperlink" Target="https://www.the-numbers.com/market/genre/Comedy" TargetMode="External"/><Relationship Id="rId1758" Type="http://schemas.openxmlformats.org/officeDocument/2006/relationships/hyperlink" Target="https://www.amazon.com/Life-Party-Melissa-McCarthy/dp/B07CX4ST91/ref=sr_1_2?s=instant-video&amp;ie=UTF8&amp;qid=1546975618&amp;sr=1-2&amp;keywords=Life+of+the+Party" TargetMode="External"/><Relationship Id="rId1759" Type="http://schemas.openxmlformats.org/officeDocument/2006/relationships/hyperlink" Target="https://www.amazon.com/Mollys-Game-Jessica-Chastain/dp/B07B4NGGV8/ref=sr_1_2?s=instant-video&amp;ie=UTF8&amp;qid=1546975496&amp;sr=1-2&amp;keywords=Molly%27s+Game" TargetMode="External"/><Relationship Id="rId808" Type="http://schemas.openxmlformats.org/officeDocument/2006/relationships/hyperlink" Target="http://www.amazon.com/gp/product/B00ISJT5IS/?tag=titb-20" TargetMode="External"/><Relationship Id="rId807" Type="http://schemas.openxmlformats.org/officeDocument/2006/relationships/hyperlink" Target="http://www.amazon.com/gp/product/B00GK65HWE/?tag=titb-20" TargetMode="External"/><Relationship Id="rId806" Type="http://schemas.openxmlformats.org/officeDocument/2006/relationships/hyperlink" Target="http://www.amazon.com/gp/product/B00FXMGI0G/?tag=titb-20" TargetMode="External"/><Relationship Id="rId805" Type="http://schemas.openxmlformats.org/officeDocument/2006/relationships/hyperlink" Target="http://www.amazon.com/gp/product/B00FNSR9DK/?tag=titb-20" TargetMode="External"/><Relationship Id="rId809" Type="http://schemas.openxmlformats.org/officeDocument/2006/relationships/hyperlink" Target="http://www.amazon.com/gp/product/B00CFQMVLS/?tag=titb-20" TargetMode="External"/><Relationship Id="rId800" Type="http://schemas.openxmlformats.org/officeDocument/2006/relationships/hyperlink" Target="http://www.amazon.com/gp/product/B00G5SQFXC/?tag=titb-20" TargetMode="External"/><Relationship Id="rId804" Type="http://schemas.openxmlformats.org/officeDocument/2006/relationships/hyperlink" Target="http://www.amazon.com/gp/product/B00304E5NG/?tag=titb-20" TargetMode="External"/><Relationship Id="rId803" Type="http://schemas.openxmlformats.org/officeDocument/2006/relationships/hyperlink" Target="http://www.amazon.com/gp/product/B00FVZJUS2/?tag=titb-20" TargetMode="External"/><Relationship Id="rId802" Type="http://schemas.openxmlformats.org/officeDocument/2006/relationships/hyperlink" Target="http://www.amazon.com/gp/product/B00EY8BRGU/?tag=titb-20" TargetMode="External"/><Relationship Id="rId801" Type="http://schemas.openxmlformats.org/officeDocument/2006/relationships/hyperlink" Target="http://www.amazon.com/gp/product/B00ECU9EYW/?tag=titb-20" TargetMode="External"/><Relationship Id="rId1750" Type="http://schemas.openxmlformats.org/officeDocument/2006/relationships/hyperlink" Target="https://www.amazon.com/Crazy-Rich-Asians-Constance-Wu/dp/B07JWGJ49W/ref=sr_1_1?s=instant-video&amp;ie=UTF8&amp;qid=1546970365&amp;sr=1-1&amp;keywords=Crazy+Rich+Asians" TargetMode="External"/><Relationship Id="rId1751" Type="http://schemas.openxmlformats.org/officeDocument/2006/relationships/hyperlink" Target="https://www.the-numbers.com/movie/Den-of-Thieves" TargetMode="External"/><Relationship Id="rId1741" Type="http://schemas.openxmlformats.org/officeDocument/2006/relationships/hyperlink" Target="https://www.the-numbers.com/movie/Tag-(2018)" TargetMode="External"/><Relationship Id="rId1742" Type="http://schemas.openxmlformats.org/officeDocument/2006/relationships/hyperlink" Target="https://www.the-numbers.com/market/genre/Comedy" TargetMode="External"/><Relationship Id="rId1743" Type="http://schemas.openxmlformats.org/officeDocument/2006/relationships/hyperlink" Target="https://www.the-numbers.com/market/genre/Comedy" TargetMode="External"/><Relationship Id="rId1744" Type="http://schemas.openxmlformats.org/officeDocument/2006/relationships/hyperlink" Target="https://www.amazon.com/Tag-Ed-Helms/dp/B07G7Y9MHB/ref=sr_1_2?s=instant-video&amp;ie=UTF8&amp;qid=1546974911&amp;sr=1-2&amp;keywords=Tag" TargetMode="External"/><Relationship Id="rId1745" Type="http://schemas.openxmlformats.org/officeDocument/2006/relationships/hyperlink" Target="https://www.amazon.com/Night-School-Kevin-Hart/dp/B07HMMT891/ref=sr_1_1?s=instant-video&amp;ie=UTF8&amp;qid=1546975472&amp;sr=1-1&amp;keywords=Night+School" TargetMode="External"/><Relationship Id="rId1746" Type="http://schemas.openxmlformats.org/officeDocument/2006/relationships/hyperlink" Target="https://www.amazon.com/White-Boy-Rick-Matthew-McConaughey/dp/B07HMCWFBQ/ref=sr_1_1?s=instant-video&amp;ie=UTF8&amp;qid=1546970569&amp;sr=1-1&amp;keywords=White+Boy+Rick" TargetMode="External"/><Relationship Id="rId1747" Type="http://schemas.openxmlformats.org/officeDocument/2006/relationships/hyperlink" Target="https://www.the-numbers.com/movie/Crazy-Rich-Asians" TargetMode="External"/><Relationship Id="rId1748" Type="http://schemas.openxmlformats.org/officeDocument/2006/relationships/hyperlink" Target="https://www.the-numbers.com/market/genre/Comedy" TargetMode="External"/><Relationship Id="rId1749" Type="http://schemas.openxmlformats.org/officeDocument/2006/relationships/hyperlink" Target="https://www.the-numbers.com/market/genre/Comedy" TargetMode="External"/><Relationship Id="rId1740" Type="http://schemas.openxmlformats.org/officeDocument/2006/relationships/hyperlink" Target="https://www.amazon.com/Sgt-Stubby-American-Logan-Lerman/dp/B07K7LC2RH/ref=sr_1_1?s=instant-video&amp;ie=UTF8&amp;qid=1546974756&amp;sr=1-1&amp;keywords=Sgt.+Stubby%3A+An+American+Hero" TargetMode="External"/><Relationship Id="rId1710" Type="http://schemas.openxmlformats.org/officeDocument/2006/relationships/hyperlink" Target="https://www.the-numbers.com/movie/Quiet-Place-A-(2018)" TargetMode="External"/><Relationship Id="rId1711" Type="http://schemas.openxmlformats.org/officeDocument/2006/relationships/hyperlink" Target="https://www.the-numbers.com/market/genre/Horror" TargetMode="External"/><Relationship Id="rId1712" Type="http://schemas.openxmlformats.org/officeDocument/2006/relationships/hyperlink" Target="https://www.the-numbers.com/market/genre/Horror" TargetMode="External"/><Relationship Id="rId1713" Type="http://schemas.openxmlformats.org/officeDocument/2006/relationships/hyperlink" Target="https://www.amazon.com/Quiet-Place-Emily-Blunt/dp/B07BYSTXMF/ref=sr_1_2?s=instant-video&amp;ie=UTF8&amp;qid=1546964056&amp;sr=1-2&amp;keywords=A+Quiet+Place" TargetMode="External"/><Relationship Id="rId1714" Type="http://schemas.openxmlformats.org/officeDocument/2006/relationships/hyperlink" Target="https://www.the-numbers.com/movie/Love-Simon" TargetMode="External"/><Relationship Id="rId1715" Type="http://schemas.openxmlformats.org/officeDocument/2006/relationships/hyperlink" Target="https://www.the-numbers.com/market/genre/Drama" TargetMode="External"/><Relationship Id="rId1716" Type="http://schemas.openxmlformats.org/officeDocument/2006/relationships/hyperlink" Target="https://www.the-numbers.com/market/genre/Drama" TargetMode="External"/><Relationship Id="rId1717" Type="http://schemas.openxmlformats.org/officeDocument/2006/relationships/hyperlink" Target="https://www.amazon.com/Love-Simon-Nick-Robinson/dp/B07B427P5V/ref=sr_1_2?s=instant-video&amp;ie=UTF8&amp;qid=1546975610&amp;sr=1-2&amp;keywords=Love%2C+Simon" TargetMode="External"/><Relationship Id="rId1718" Type="http://schemas.openxmlformats.org/officeDocument/2006/relationships/hyperlink" Target="https://www.the-numbers.com/movie/Uncle-Drew" TargetMode="External"/><Relationship Id="rId1719" Type="http://schemas.openxmlformats.org/officeDocument/2006/relationships/hyperlink" Target="https://www.the-numbers.com/market/genre/Comedy" TargetMode="External"/><Relationship Id="rId1700" Type="http://schemas.openxmlformats.org/officeDocument/2006/relationships/hyperlink" Target="https://www.amazon.com/Hotel-Artemis-Jodie-Foster/dp/B07J1FZ4TZ/ref=sr_1_1?s=instant-video&amp;ie=UTF8&amp;qid=1546975013&amp;sr=1-1&amp;keywords=Hotel+Artemis" TargetMode="External"/><Relationship Id="rId1701" Type="http://schemas.openxmlformats.org/officeDocument/2006/relationships/hyperlink" Target="https://www.amazon.com/Second-Act-Jennifer-Lopez/dp/B07M79JCN1/ref=sr_1_3?s=instant-video&amp;ie=UTF8&amp;qid=1546974742&amp;sr=1-3&amp;keywords=Second+Act" TargetMode="External"/><Relationship Id="rId1702" Type="http://schemas.openxmlformats.org/officeDocument/2006/relationships/hyperlink" Target="https://www.the-numbers.com/movie/SuperFly-(Remake)" TargetMode="External"/><Relationship Id="rId1703" Type="http://schemas.openxmlformats.org/officeDocument/2006/relationships/hyperlink" Target="https://www.the-numbers.com/market/genre/Action" TargetMode="External"/><Relationship Id="rId1704" Type="http://schemas.openxmlformats.org/officeDocument/2006/relationships/hyperlink" Target="https://www.the-numbers.com/market/genre/Action" TargetMode="External"/><Relationship Id="rId1705" Type="http://schemas.openxmlformats.org/officeDocument/2006/relationships/hyperlink" Target="https://www.amazon.com/Superfly-Jennifer-Morrison/dp/B07F1DQ9Q1/ref=sr_1_2?s=instant-video&amp;ie=UTF8&amp;qid=1546974891&amp;sr=1-2&amp;keywords=Superfly" TargetMode="External"/><Relationship Id="rId1706" Type="http://schemas.openxmlformats.org/officeDocument/2006/relationships/hyperlink" Target="https://www.the-numbers.com/movie/Miracle-Season-The" TargetMode="External"/><Relationship Id="rId1707" Type="http://schemas.openxmlformats.org/officeDocument/2006/relationships/hyperlink" Target="https://www.the-numbers.com/market/genre/Drama" TargetMode="External"/><Relationship Id="rId1708" Type="http://schemas.openxmlformats.org/officeDocument/2006/relationships/hyperlink" Target="https://www.the-numbers.com/market/genre/Drama" TargetMode="External"/><Relationship Id="rId1709" Type="http://schemas.openxmlformats.org/officeDocument/2006/relationships/hyperlink" Target="https://www.amazon.com/Miracle-Season-Helen-Hunt/dp/B07BZ9GZ6D/ref=sr_1_2?s=instant-video&amp;ie=UTF8&amp;qid=1546973961&amp;sr=1-2&amp;keywords=the+miracle+season" TargetMode="External"/><Relationship Id="rId40" Type="http://schemas.openxmlformats.org/officeDocument/2006/relationships/hyperlink" Target="http://www.amazon.co.uk/Bucket-List-Jack-Nicholson/dp/B00EU76FIA/ref=sr_1_1?s=instant-video&amp;ie=UTF8&amp;qid=1457386594&amp;sr=1-1&amp;keywords=The+Bucket+List" TargetMode="External"/><Relationship Id="rId1334" Type="http://schemas.openxmlformats.org/officeDocument/2006/relationships/hyperlink" Target="https://www.amazon.com/Sing-Matthew-McConaughey/dp/B01NCIFSMT/ref=sr_1_1?s=instant-video&amp;ie=UTF8&amp;qid=1483641241&amp;sr=1-1&amp;keywords=Sing" TargetMode="External"/><Relationship Id="rId1335" Type="http://schemas.openxmlformats.org/officeDocument/2006/relationships/hyperlink" Target="https://www.amazon.com/Inferno-Tom-Hanks/dp/B01MFBQ0A6/ref=sr_1_1?s=instant-video&amp;ie=UTF8&amp;qid=1481218865&amp;sr=1-1&amp;keywords=Inferno" TargetMode="External"/><Relationship Id="rId42" Type="http://schemas.openxmlformats.org/officeDocument/2006/relationships/hyperlink" Target="http://www.amazon.co.uk/Happily-NEver-After-Michelle-Gellar/dp/B00ET0ATP8/ref=sr_1_1?s=instant-video&amp;ie=UTF8&amp;qid=1457386049&amp;sr=1-1&amp;keywords=happily+n%27ever+after" TargetMode="External"/><Relationship Id="rId1336" Type="http://schemas.openxmlformats.org/officeDocument/2006/relationships/hyperlink" Target="https://www.amazon.com/Finest-Hours-Theatrical-Chris-Pine/dp/B01B6YRA2O/ref=sr_1_1?s=instant-video&amp;ie=UTF8&amp;qid=1481218809&amp;sr=1-1&amp;keywords=The+Finest+Hours" TargetMode="External"/><Relationship Id="rId41" Type="http://schemas.openxmlformats.org/officeDocument/2006/relationships/hyperlink" Target="http://www.amazon.co.uk/Across-Universe-Sturgess-Evan-Rachel/dp/B00I3R3PNQ/ref=sr_1_1?s=instant-video&amp;ie=UTF8&amp;qid=1457385603&amp;sr=1-1&amp;keywords=Across+the+Universe" TargetMode="External"/><Relationship Id="rId1337" Type="http://schemas.openxmlformats.org/officeDocument/2006/relationships/hyperlink" Target="https://www.amazon.com/Allied-Brad-Pitt/dp/B01N8STV3U/ref=sr_1_1?s=instant-video&amp;ie=UTF8&amp;qid=1483640913&amp;sr=1-1&amp;keywords=allied" TargetMode="External"/><Relationship Id="rId44" Type="http://schemas.openxmlformats.org/officeDocument/2006/relationships/hyperlink" Target="http://www.amazon.co.uk/dp/B00I2CX91A?ref_=imdbref_tt_wbr_aiv&amp;tag=imdbtag_tt_wbr_aiv-21" TargetMode="External"/><Relationship Id="rId1338" Type="http://schemas.openxmlformats.org/officeDocument/2006/relationships/hyperlink" Target="https://www.amazon.com/Now-You-See-Me-2/dp/B01GPH7UFO/ref=sr_1_1?s=instant-video&amp;ie=UTF8&amp;qid=1481219173&amp;sr=1-1&amp;keywords=Now+You+See+Me+2" TargetMode="External"/><Relationship Id="rId43" Type="http://schemas.openxmlformats.org/officeDocument/2006/relationships/hyperlink" Target="http://www.amazon.co.uk/Sweeney-Todd-Demon-Barber-Street/dp/B00ESZPU2Q/ref=sr_1_1?s=instant-video&amp;ie=UTF8&amp;qid=1457386566&amp;sr=1-1&amp;keywords=Sweeney+Todd%3A+The+Demon+Barber+of+Fleet+Street" TargetMode="External"/><Relationship Id="rId1339" Type="http://schemas.openxmlformats.org/officeDocument/2006/relationships/hyperlink" Target="https://www.amazon.com/Magnificent-Seven-Haley-Bennett/dp/B01LR7T2BW/ref=sr_1_1?s=instant-video&amp;ie=UTF8&amp;qid=1481219314&amp;sr=1-1&amp;keywords=The+Magnificent+Seven" TargetMode="External"/><Relationship Id="rId46" Type="http://schemas.openxmlformats.org/officeDocument/2006/relationships/hyperlink" Target="http://www.amazon.co.uk/Heartbreak-Kid-Ben-Stiller/dp/B00FZ3HH3U/ref=sr_1_1?s=instant-video&amp;ie=UTF8&amp;qid=1457386628&amp;sr=1-1&amp;keywords=The+Heartbreak+Kid" TargetMode="External"/><Relationship Id="rId45" Type="http://schemas.openxmlformats.org/officeDocument/2006/relationships/hyperlink" Target="http://www.amazon.co.uk/Norbit-Eddie-Murphy/dp/B00FYNGIZE/ref=sr_1_1?s=instant-video&amp;ie=UTF8&amp;qid=1457386342&amp;sr=1-1&amp;keywords=Norbit" TargetMode="External"/><Relationship Id="rId745" Type="http://schemas.openxmlformats.org/officeDocument/2006/relationships/hyperlink" Target="http://www.amazon.com/gp/product/B00H9UY4J2/?tag=titb-20" TargetMode="External"/><Relationship Id="rId744" Type="http://schemas.openxmlformats.org/officeDocument/2006/relationships/hyperlink" Target="http://www.amazon.com/gp/product/B00DGNOJ00/?tag=titb-20" TargetMode="External"/><Relationship Id="rId743" Type="http://schemas.openxmlformats.org/officeDocument/2006/relationships/hyperlink" Target="http://www.amazon.com/gp/product/B00DHMI9YM/?tag=titb-20" TargetMode="External"/><Relationship Id="rId742" Type="http://schemas.openxmlformats.org/officeDocument/2006/relationships/hyperlink" Target="http://www.amazon.com/gp/product/B00I8H7APK/?tag=titb-20" TargetMode="External"/><Relationship Id="rId749" Type="http://schemas.openxmlformats.org/officeDocument/2006/relationships/hyperlink" Target="http://www.amazon.com/gp/product/B00ID4IATI/?tag=titb-20" TargetMode="External"/><Relationship Id="rId748" Type="http://schemas.openxmlformats.org/officeDocument/2006/relationships/hyperlink" Target="http://www.amazon.com/gp/product/B00DHNAQ2Y/?tag=titb-20" TargetMode="External"/><Relationship Id="rId747" Type="http://schemas.openxmlformats.org/officeDocument/2006/relationships/hyperlink" Target="http://www.amazon.com/gp/product/B00I8H5EK8/?tag=titb-20" TargetMode="External"/><Relationship Id="rId746" Type="http://schemas.openxmlformats.org/officeDocument/2006/relationships/hyperlink" Target="http://www.amazon.com/gp/product/B00COHAUD4/?tag=titb-20" TargetMode="External"/><Relationship Id="rId48" Type="http://schemas.openxmlformats.org/officeDocument/2006/relationships/hyperlink" Target="http://www.amazon.co.uk/Shooter-Mark-Wahlberg/dp/B00FZ3DGV2/ref=sr_1_1?s=instant-video&amp;ie=UTF8&amp;qid=1457386487&amp;sr=1-1&amp;keywords=Shooter" TargetMode="External"/><Relationship Id="rId47" Type="http://schemas.openxmlformats.org/officeDocument/2006/relationships/hyperlink" Target="http://www.amazon.co.uk/BLADES-GLORY-Will-Ferrell/dp/B00FYOG2SQ/ref=sr_1_1?s=instant-video&amp;ie=UTF8&amp;qid=1457385676&amp;sr=1-1&amp;keywords=Blades+of+Glory" TargetMode="External"/><Relationship Id="rId49" Type="http://schemas.openxmlformats.org/officeDocument/2006/relationships/hyperlink" Target="http://www.amazon.co.uk/dp/B00EU7O4D8?ref_=imdbref_tt_wbr_aiv&amp;tag=imdbtag_tt_wbr_aiv-21" TargetMode="External"/><Relationship Id="rId741" Type="http://schemas.openxmlformats.org/officeDocument/2006/relationships/hyperlink" Target="http://www.amazon.com/gp/product/B00IGI5CX8/?tag=titb-20" TargetMode="External"/><Relationship Id="rId1330" Type="http://schemas.openxmlformats.org/officeDocument/2006/relationships/hyperlink" Target="https://www.amazon.com/Angry-Birds-Movie-Theatrical/dp/B01FFU3U5G/ref=sr_1_1?s=instant-video&amp;ie=UTF8&amp;qid=1481219392&amp;sr=1-1&amp;keywords=The+Angry+Birds+Movie" TargetMode="External"/><Relationship Id="rId740" Type="http://schemas.openxmlformats.org/officeDocument/2006/relationships/hyperlink" Target="http://www.amazon.com/gp/product/B00IDD5HW2/?tag=titb-20" TargetMode="External"/><Relationship Id="rId1331" Type="http://schemas.openxmlformats.org/officeDocument/2006/relationships/hyperlink" Target="http://www.the-numbers.com/market/genre/Adventure" TargetMode="External"/><Relationship Id="rId1332" Type="http://schemas.openxmlformats.org/officeDocument/2006/relationships/hyperlink" Target="http://www.the-numbers.com/market/genre/Adventure" TargetMode="External"/><Relationship Id="rId1333" Type="http://schemas.openxmlformats.org/officeDocument/2006/relationships/hyperlink" Target="https://www.amazon.com/Secret-Life-Pets-Louis-C-K/dp/B01HOSMNYQ/ref=sr_1_1?s=instant-video&amp;ie=UTF8&amp;qid=1481219554&amp;sr=1-1&amp;keywords=The+Secret+Life+of+Pets" TargetMode="External"/><Relationship Id="rId1323" Type="http://schemas.openxmlformats.org/officeDocument/2006/relationships/hyperlink" Target="http://www.the-numbers.com/market/genre/Action" TargetMode="External"/><Relationship Id="rId1324" Type="http://schemas.openxmlformats.org/officeDocument/2006/relationships/hyperlink" Target="https://www.amazon.com/Dragon-Theatrical-Version-Dallas-Howard/dp/B01K56E022/ref=sr_1_1?s=instant-video&amp;ie=UTF8&amp;qid=1481219237&amp;sr=1-1&amp;keywords=Pete%E2%80%99s+Dragon" TargetMode="External"/><Relationship Id="rId31" Type="http://schemas.openxmlformats.org/officeDocument/2006/relationships/hyperlink" Target="http://www.amazon.co.uk/30-Days-night-Josh-Hartnett/dp/B00FYN9UZO/ref=sr_1_1?s=instant-video&amp;ie=UTF8&amp;qid=1457385592&amp;sr=1-1&amp;keywords=30+Days+of+Night" TargetMode="External"/><Relationship Id="rId1325" Type="http://schemas.openxmlformats.org/officeDocument/2006/relationships/hyperlink" Target="http://www.the-numbers.com/market/genre/Drama" TargetMode="External"/><Relationship Id="rId30" Type="http://schemas.openxmlformats.org/officeDocument/2006/relationships/hyperlink" Target="http://www.amazon.co.uk/P-S-Love-You-Hilary-Swank/dp/B00IK7GQAS/ref=sr_1_1?s=instant-video&amp;ie=UTF8&amp;qid=1457386369&amp;sr=1-1&amp;keywords=p.s.+i+love+you" TargetMode="External"/><Relationship Id="rId1326" Type="http://schemas.openxmlformats.org/officeDocument/2006/relationships/hyperlink" Target="http://www.the-numbers.com/market/genre/Drama" TargetMode="External"/><Relationship Id="rId33" Type="http://schemas.openxmlformats.org/officeDocument/2006/relationships/hyperlink" Target="http://www.amazon.co.uk/Tmnt-Laurence-Fishburne/dp/B00FYH2ZXO/ref=sr_1_1?s=instant-video&amp;ie=UTF8&amp;qid=1457386756&amp;sr=1-1&amp;keywords=TMNT" TargetMode="External"/><Relationship Id="rId1327" Type="http://schemas.openxmlformats.org/officeDocument/2006/relationships/hyperlink" Target="https://www.amazon.com/Storks-Nicholas-Stoller/dp/B01M0W2TH5/ref=sr_1_1?s=instant-video&amp;ie=UTF8&amp;qid=1481219212&amp;sr=1-1&amp;keywords=Storks" TargetMode="External"/><Relationship Id="rId32" Type="http://schemas.openxmlformats.org/officeDocument/2006/relationships/hyperlink" Target="http://www.amazon.co.uk/Knocked-Up-Seth-Rogen/dp/B00I9LTSFA/ref=sr_1_1?s=instant-video&amp;ie=UTF8&amp;qid=1457386187&amp;sr=1-1&amp;keywords=Knocked+Up" TargetMode="External"/><Relationship Id="rId1328" Type="http://schemas.openxmlformats.org/officeDocument/2006/relationships/hyperlink" Target="http://www.the-numbers.com/market/genre/Drama" TargetMode="External"/><Relationship Id="rId35" Type="http://schemas.openxmlformats.org/officeDocument/2006/relationships/hyperlink" Target="http://www.amazon.co.uk/Lions-Lambs-Robert-Redford/dp/B00FYO2CCQ/ref=sr_1_1?s=instant-video&amp;ie=UTF8&amp;qid=1457386208&amp;sr=1-1&amp;keywords=Lions+for+Lambs" TargetMode="External"/><Relationship Id="rId1329" Type="http://schemas.openxmlformats.org/officeDocument/2006/relationships/hyperlink" Target="http://www.the-numbers.com/market/genre/Drama" TargetMode="External"/><Relationship Id="rId34" Type="http://schemas.openxmlformats.org/officeDocument/2006/relationships/hyperlink" Target="http://www.amazon.co.uk/License-Wed-Robin-Williams/dp/B00I7038KY/ref=sr_1_1?s=instant-video&amp;ie=UTF8&amp;qid=1457386198&amp;sr=1-1&amp;keywords=License+to+Wed" TargetMode="External"/><Relationship Id="rId739" Type="http://schemas.openxmlformats.org/officeDocument/2006/relationships/hyperlink" Target="http://www.amazon.com/gp/product/B00DBT6SI0/?tag=titb-20" TargetMode="External"/><Relationship Id="rId734" Type="http://schemas.openxmlformats.org/officeDocument/2006/relationships/hyperlink" Target="http://www.amazon.com/gp/product/B00GJ0HSUK/?tag=titb-20" TargetMode="External"/><Relationship Id="rId733" Type="http://schemas.openxmlformats.org/officeDocument/2006/relationships/hyperlink" Target="http://www.amazon.com/gp/product/B00FPGSCUY/?tag=titb-20" TargetMode="External"/><Relationship Id="rId732" Type="http://schemas.openxmlformats.org/officeDocument/2006/relationships/hyperlink" Target="http://www.amazon.com/gp/product/B00H4M3GXK/?tag=titb-20" TargetMode="External"/><Relationship Id="rId731" Type="http://schemas.openxmlformats.org/officeDocument/2006/relationships/hyperlink" Target="http://www.amazon.com/gp/product/B00CHIG3NQ/?tag=titb-20" TargetMode="External"/><Relationship Id="rId738" Type="http://schemas.openxmlformats.org/officeDocument/2006/relationships/hyperlink" Target="http://www.amazon.com/gp/product/B00HAWAXW6/?tag=titb-20" TargetMode="External"/><Relationship Id="rId737" Type="http://schemas.openxmlformats.org/officeDocument/2006/relationships/hyperlink" Target="http://www.amazon.com/gp/product/B00FBSP9SO/?tag=titb-20" TargetMode="External"/><Relationship Id="rId736" Type="http://schemas.openxmlformats.org/officeDocument/2006/relationships/hyperlink" Target="http://www.amazon.com/gp/product/B00I8H6X58/?tag=titb-20" TargetMode="External"/><Relationship Id="rId735" Type="http://schemas.openxmlformats.org/officeDocument/2006/relationships/hyperlink" Target="http://www.amazon.com/gp/product/B00GMOR7LS/?tag=titb-20" TargetMode="External"/><Relationship Id="rId37" Type="http://schemas.openxmlformats.org/officeDocument/2006/relationships/hyperlink" Target="http://www.amazon.co.uk/Music-Lyrics-Hugh-Grant/dp/B00I70JJIY/ref=sr_1_1?s=instant-video&amp;ie=UTF8&amp;qid=1457386273&amp;sr=1-1&amp;keywords=Music+and+Lyrics" TargetMode="External"/><Relationship Id="rId36" Type="http://schemas.openxmlformats.org/officeDocument/2006/relationships/hyperlink" Target="http://www.amazon.co.uk/Walk-Hard-Dewey-Cox-Story/dp/B00FZSBD2Q/ref=sr_1_1?s=instant-video&amp;ie=UTF8&amp;qid=1457386823&amp;sr=1-1&amp;keywords=Walk+Hard%3A+The+Dewey+Cox+Story" TargetMode="External"/><Relationship Id="rId39" Type="http://schemas.openxmlformats.org/officeDocument/2006/relationships/hyperlink" Target="http://www.amazon.co.uk/Reaping-Hilary-Swank/dp/B00I6Y2EFG/ref=sr_1_1?s=instant-video&amp;ie=UTF8&amp;qid=1457386714&amp;sr=1-1&amp;keywords=The+Reaping" TargetMode="External"/><Relationship Id="rId38" Type="http://schemas.openxmlformats.org/officeDocument/2006/relationships/hyperlink" Target="http://www.amazon.co.uk/Aliens-Vs-Predator-John-Ortiz/dp/B00FYJ2744/ref=sr_1_sc_1?s=instant-video&amp;ie=UTF8&amp;qid=1457385617&amp;sr=1-1-spell&amp;keywords=AAlien+vs.+Predator+-+Requiem" TargetMode="External"/><Relationship Id="rId730" Type="http://schemas.openxmlformats.org/officeDocument/2006/relationships/hyperlink" Target="http://www.amazon.com/gp/product/B00J2AJW76/?tag=titb-20" TargetMode="External"/><Relationship Id="rId1320" Type="http://schemas.openxmlformats.org/officeDocument/2006/relationships/hyperlink" Target="http://www.the-numbers.com/market/genre/Adventure" TargetMode="External"/><Relationship Id="rId1321" Type="http://schemas.openxmlformats.org/officeDocument/2006/relationships/hyperlink" Target="https://www.amazon.com/Kubo-Two-Strings-Charlize-Theron/dp/B01K5BVK6Q/ref=sr_1_1?s=instant-video&amp;ie=UTF8&amp;qid=1481219015&amp;sr=1-1&amp;keywords=Kubo+and+the+Two+Strings" TargetMode="External"/><Relationship Id="rId1322" Type="http://schemas.openxmlformats.org/officeDocument/2006/relationships/hyperlink" Target="http://www.the-numbers.com/market/genre/Action" TargetMode="External"/><Relationship Id="rId1356" Type="http://schemas.openxmlformats.org/officeDocument/2006/relationships/hyperlink" Target="http://www.the-numbers.com/market/genre/Adventure" TargetMode="External"/><Relationship Id="rId2203" Type="http://schemas.openxmlformats.org/officeDocument/2006/relationships/hyperlink" Target="https://www.the-numbers.com/market/genre/Drama" TargetMode="External"/><Relationship Id="rId1357" Type="http://schemas.openxmlformats.org/officeDocument/2006/relationships/hyperlink" Target="http://www.the-numbers.com/market/genre/Adventure" TargetMode="External"/><Relationship Id="rId2204" Type="http://schemas.openxmlformats.org/officeDocument/2006/relationships/hyperlink" Target="https://www.the-numbers.com/market/genre/Drama" TargetMode="External"/><Relationship Id="rId20" Type="http://schemas.openxmlformats.org/officeDocument/2006/relationships/hyperlink" Target="http://www.amazon.co.uk/Nancy-Drew-Emma-Roberts/dp/B00ESKUV7U/ref=sr_1_1?s=instant-video&amp;ie=UTF8&amp;qid=1457386286&amp;sr=1-1&amp;keywords=Nancy+Drew" TargetMode="External"/><Relationship Id="rId1358" Type="http://schemas.openxmlformats.org/officeDocument/2006/relationships/hyperlink" Target="https://www.amazon.com/Huntsman-Winters-War-Chris-Hemsworth/dp/B01E7RPWKO/ref=sr_1_1?s=instant-video&amp;ie=UTF8&amp;qid=1481219024&amp;sr=1-1&amp;keywords=The+Huntsman%3A+Winter%E2%80%99s+War" TargetMode="External"/><Relationship Id="rId2205" Type="http://schemas.openxmlformats.org/officeDocument/2006/relationships/hyperlink" Target="https://www.amazon.co.uk/Knives-Out-Daniel-Craig/dp/B081YPJM7V/ref=sr_1_1?crid=1K86CDB20NHM&amp;keywords=knives+out+2019&amp;qid=1577973643&amp;s=instant-video&amp;sprefix=Knives+Out%2Cinstant-video%2C149&amp;sr=1-1" TargetMode="External"/><Relationship Id="rId1359" Type="http://schemas.openxmlformats.org/officeDocument/2006/relationships/hyperlink" Target="http://www.the-numbers.com/market/genre/Drama" TargetMode="External"/><Relationship Id="rId2206" Type="http://schemas.openxmlformats.org/officeDocument/2006/relationships/hyperlink" Target="https://www.the-numbers.com/movie/Long-Shot-(2019)" TargetMode="External"/><Relationship Id="rId22" Type="http://schemas.openxmlformats.org/officeDocument/2006/relationships/hyperlink" Target="http://www.amazon.co.uk/Download-Movie-Game-Plan-Rock/dp/B00FZMR7CC/ref=sr_1_1?s=instant-video&amp;ie=UTF8&amp;qid=1457386610&amp;sr=1-1&amp;keywords=The+Game+Plan" TargetMode="External"/><Relationship Id="rId2207" Type="http://schemas.openxmlformats.org/officeDocument/2006/relationships/hyperlink" Target="https://www.amazon.co.uk/Long-Shot-Charlize-Theron/dp/B07R5QBNRL/ref=sr_1_1?keywords=Long+Shot&amp;qid=1577973679&amp;s=instant-video&amp;sr=1-1" TargetMode="External"/><Relationship Id="rId21" Type="http://schemas.openxmlformats.org/officeDocument/2006/relationships/hyperlink" Target="http://www.amazon.co.uk/We-Own-Night-Joaquin-Phoenix/dp/B00VEGWBI8/ref=sr_1_1?s=instant-video&amp;ie=UTF8&amp;qid=1457386833&amp;sr=1-1&amp;keywords=We+Own+the+Night" TargetMode="External"/><Relationship Id="rId2208" Type="http://schemas.openxmlformats.org/officeDocument/2006/relationships/hyperlink" Target="https://www.amazon.co.uk/Playmobil-Movie-Anya-Taylor-Joy/dp/B07YQ7J26C/ref=sr_1_1?crid=25L24TX7J13R0&amp;keywords=playmobile+the+movie&amp;qid=1577973863&amp;s=instant-video&amp;sprefix=Playmobile%3A+The+Movie%2Cinstant-video%2C151&amp;sr=1-1" TargetMode="External"/><Relationship Id="rId24" Type="http://schemas.openxmlformats.org/officeDocument/2006/relationships/hyperlink" Target="http://www.amazon.co.uk/Country-Old-Men-Tommy-Jones/dp/B00FYNJQDA/ref=sr_1_1?s=instant-video&amp;ie=UTF8&amp;qid=1457386324&amp;sr=1-1&amp;keywords=no+country+for+old+men" TargetMode="External"/><Relationship Id="rId2209" Type="http://schemas.openxmlformats.org/officeDocument/2006/relationships/hyperlink" Target="https://www.the-numbers.com/movie/Zombieland-Double-Tap-(2019)" TargetMode="External"/><Relationship Id="rId23" Type="http://schemas.openxmlformats.org/officeDocument/2006/relationships/hyperlink" Target="http://www.amazon.co.uk/Hitman-Timothy-Olyphant/dp/B00H36J9UQ/ref=sr_1_2?s=instant-video&amp;ie=UTF8&amp;qid=1457386058&amp;sr=1-2&amp;keywords=Hitman" TargetMode="External"/><Relationship Id="rId767" Type="http://schemas.openxmlformats.org/officeDocument/2006/relationships/hyperlink" Target="http://www.amazon.com/gp/product/B00GQ69PUI/?tag=titb-20" TargetMode="External"/><Relationship Id="rId766" Type="http://schemas.openxmlformats.org/officeDocument/2006/relationships/hyperlink" Target="http://www.amazon.com/gp/product/B00COGXGNQ/?tag=titb-20" TargetMode="External"/><Relationship Id="rId765" Type="http://schemas.openxmlformats.org/officeDocument/2006/relationships/hyperlink" Target="http://www.amazon.com/gp/product/B00HZ4AFOU/?tag=titb-20" TargetMode="External"/><Relationship Id="rId764" Type="http://schemas.openxmlformats.org/officeDocument/2006/relationships/hyperlink" Target="http://www.amazon.com/gp/product/B00I8R4DNC/?tag=titb-20" TargetMode="External"/><Relationship Id="rId769" Type="http://schemas.openxmlformats.org/officeDocument/2006/relationships/hyperlink" Target="http://www.amazon.com/gp/product/B00HME4I0A/?tag=titb-20" TargetMode="External"/><Relationship Id="rId768" Type="http://schemas.openxmlformats.org/officeDocument/2006/relationships/hyperlink" Target="http://www.amazon.com/gp/product/B00H6PG2NG/?tag=titb-20" TargetMode="External"/><Relationship Id="rId26" Type="http://schemas.openxmlformats.org/officeDocument/2006/relationships/hyperlink" Target="http://www.amazon.co.uk/Magoriums-Wonder-Emporium-Natalie-Portman/dp/B00FZN4NAU/ref=sr_1_1?s=instant-video&amp;ie=UTF8&amp;qid=1457386261&amp;sr=1-1&amp;keywords=Mr.+Magorium%27s+Wonder+Emporium" TargetMode="External"/><Relationship Id="rId25" Type="http://schemas.openxmlformats.org/officeDocument/2006/relationships/hyperlink" Target="http://www.amazon.co.uk/There-Will-Blood-Russell-Harvard/dp/B00HUW5YA2/ref=sr_1_1?s=instant-video&amp;ie=UTF8&amp;qid=1457386743&amp;sr=1-1&amp;keywords=There+Will+Be+Blood" TargetMode="External"/><Relationship Id="rId28" Type="http://schemas.openxmlformats.org/officeDocument/2006/relationships/hyperlink" Target="http://www.amazon.co.uk/Pathfinder-Karl-Urban/dp/B00NLK3BMK/ref=sr_1_1?s=instant-video&amp;ie=UTF8&amp;qid=1457386385&amp;sr=1-1&amp;keywords=Pathfinder" TargetMode="External"/><Relationship Id="rId1350" Type="http://schemas.openxmlformats.org/officeDocument/2006/relationships/hyperlink" Target="http://www.the-numbers.com/market/genre/Thriller-or-Suspense" TargetMode="External"/><Relationship Id="rId27" Type="http://schemas.openxmlformats.org/officeDocument/2006/relationships/hyperlink" Target="http://www.amazon.co.uk/Good-Luck-Chuck-Dan-Fogler/dp/B00FZD9JSQ/ref=sr_1_1?s=instant-video&amp;ie=UTF8&amp;qid=1457385845&amp;sr=1-1&amp;keywords=Good+Luck+Chuck" TargetMode="External"/><Relationship Id="rId1351" Type="http://schemas.openxmlformats.org/officeDocument/2006/relationships/hyperlink" Target="https://www.amazon.com/Divergent-Allegiant-Shailene-Woodley/dp/B01D0SVUFC/ref=sr_1_1?s=instant-video&amp;ie=UTF8&amp;qid=1481219181&amp;sr=1-1&amp;keywords=The+Divergent+Series%3A+Allegiant" TargetMode="External"/><Relationship Id="rId763" Type="http://schemas.openxmlformats.org/officeDocument/2006/relationships/hyperlink" Target="http://www.amazon.com/gp/product/B00ESY863M/?tag=titb-20" TargetMode="External"/><Relationship Id="rId1352" Type="http://schemas.openxmlformats.org/officeDocument/2006/relationships/hyperlink" Target="https://www.amazon.com/Passengers-Jennifer-Lawrence/dp/B01N2TC6OJ/ref=sr_1_1?s=instant-video&amp;ie=UTF8&amp;qid=1483640844&amp;sr=1-1&amp;keywords=Passengers" TargetMode="External"/><Relationship Id="rId29" Type="http://schemas.openxmlformats.org/officeDocument/2006/relationships/hyperlink" Target="http://www.amazon.co.uk/No-Reservations-Catherine-Zeta-Jones/dp/B00ESZTLGC/ref=sr_1_1?s=instant-video&amp;ie=UTF8&amp;qid=1457386333&amp;sr=1-1&amp;keywords=No+Reservations" TargetMode="External"/><Relationship Id="rId762" Type="http://schemas.openxmlformats.org/officeDocument/2006/relationships/hyperlink" Target="http://www.amazon.com/gp/product/B00NPTL6O2/?tag=titb-20" TargetMode="External"/><Relationship Id="rId1353" Type="http://schemas.openxmlformats.org/officeDocument/2006/relationships/hyperlink" Target="http://www.the-numbers.com/market/genre/Comedy" TargetMode="External"/><Relationship Id="rId2200" Type="http://schemas.openxmlformats.org/officeDocument/2006/relationships/hyperlink" Target="https://www.the-numbers.com/movie/Angel-Has-Fallen-(2019)" TargetMode="External"/><Relationship Id="rId761" Type="http://schemas.openxmlformats.org/officeDocument/2006/relationships/hyperlink" Target="http://www.amazon.com/gp/product/B00IEPTXUG/?tag=titb-20" TargetMode="External"/><Relationship Id="rId1354" Type="http://schemas.openxmlformats.org/officeDocument/2006/relationships/hyperlink" Target="http://www.the-numbers.com/market/genre/Comedy" TargetMode="External"/><Relationship Id="rId2201" Type="http://schemas.openxmlformats.org/officeDocument/2006/relationships/hyperlink" Target="https://www.amazon.co.uk/Angel-Has-Fallen-Gerard-Butler/dp/B07WSB42PD/ref=sr_1_1?keywords=Angel+Has+Fallen&amp;qid=1577973072&amp;s=instant-video&amp;sr=1-1" TargetMode="External"/><Relationship Id="rId760" Type="http://schemas.openxmlformats.org/officeDocument/2006/relationships/hyperlink" Target="http://www.amazon.com/Her-Joaquin-Phoenix/dp/B00IA3NGB4/ref=sr_1_1?s=instant-video&amp;ie=UTF8&amp;qid=1456346457&amp;sr=1-1&amp;keywords=her" TargetMode="External"/><Relationship Id="rId1355" Type="http://schemas.openxmlformats.org/officeDocument/2006/relationships/hyperlink" Target="https://www.amazon.com/Deepwater-Horizon-Mark-Wahlberg/dp/B01LXO0XSB/ref=sr_1_1?s=instant-video&amp;ie=UTF8&amp;qid=1481219115&amp;sr=1-1&amp;keywords=Deepwater+Horizon" TargetMode="External"/><Relationship Id="rId2202" Type="http://schemas.openxmlformats.org/officeDocument/2006/relationships/hyperlink" Target="https://www.the-numbers.com/movie/Knives-Out-(2019)" TargetMode="External"/><Relationship Id="rId1345" Type="http://schemas.openxmlformats.org/officeDocument/2006/relationships/hyperlink" Target="https://www.amazon.com/Ice-Age-Collision-Ray-Romano/dp/B01IS5QPXE/ref=sr_1_1?s=instant-video&amp;ie=UTF8&amp;qid=1481219161&amp;sr=1-1&amp;keywords=Ice+Age%3A+Collision+Course" TargetMode="External"/><Relationship Id="rId1346" Type="http://schemas.openxmlformats.org/officeDocument/2006/relationships/hyperlink" Target="http://www.the-numbers.com/market/genre/Thriller-or-Suspense" TargetMode="External"/><Relationship Id="rId1347" Type="http://schemas.openxmlformats.org/officeDocument/2006/relationships/hyperlink" Target="http://www.the-numbers.com/market/genre/Thriller-or-Suspense" TargetMode="External"/><Relationship Id="rId1348" Type="http://schemas.openxmlformats.org/officeDocument/2006/relationships/hyperlink" Target="https://www.amazon.com/Miss-Peregrines-Home-Peculiar-Children/dp/B01M0TWU6I/ref=sr_1_1?s=instant-video&amp;ie=UTF8&amp;qid=1481219284&amp;sr=1-1&amp;keywords=Miss+Peregrine%E2%80%99s+Home+for+Peculiar+Children" TargetMode="External"/><Relationship Id="rId11" Type="http://schemas.openxmlformats.org/officeDocument/2006/relationships/hyperlink" Target="http://www.amazon.co.uk/Smokin-Aces-Ben-Affleck/dp/B011IZUCC6/ref=sr_1_1?s=instant-video&amp;ie=UTF8&amp;qid=1457386516&amp;sr=1-1&amp;keywords=smokin%27+aces" TargetMode="External"/><Relationship Id="rId1349" Type="http://schemas.openxmlformats.org/officeDocument/2006/relationships/hyperlink" Target="http://www.the-numbers.com/market/genre/Thriller-or-Suspense" TargetMode="External"/><Relationship Id="rId10" Type="http://schemas.openxmlformats.org/officeDocument/2006/relationships/hyperlink" Target="http://www.amazon.co.uk/Hills-Have-Eyes-2/dp/B00NLK3Z76/ref=sr_1_1?s=instant-video&amp;ie=UTF8&amp;qid=1457386636&amp;sr=1-1&amp;keywords=The+Hills+Have+Eyes+2" TargetMode="External"/><Relationship Id="rId13" Type="http://schemas.openxmlformats.org/officeDocument/2006/relationships/hyperlink" Target="http://www.amazon.co.uk/Mist-Thomas-Jane/dp/B00V94QG7C/ref=sr_1_2?s=instant-video&amp;ie=UTF8&amp;qid=1457386680&amp;sr=1-2&amp;keywords=The+Mist" TargetMode="External"/><Relationship Id="rId12" Type="http://schemas.openxmlformats.org/officeDocument/2006/relationships/hyperlink" Target="http://www.amazon.co.uk/Darjeeling-Limited-Jason-Schwartzman/dp/B00FYH8MHW/ref=sr_1_1?s=instant-video&amp;ie=UTF8&amp;qid=1457386602&amp;sr=1-1&amp;keywords=The+Darjeeling+Limited" TargetMode="External"/><Relationship Id="rId756" Type="http://schemas.openxmlformats.org/officeDocument/2006/relationships/hyperlink" Target="http://www.amazon.com/gp/product/B00CL4BRT6/?tag=titb-20" TargetMode="External"/><Relationship Id="rId755" Type="http://schemas.openxmlformats.org/officeDocument/2006/relationships/hyperlink" Target="http://www.amazon.com/gp/product/B00DU70VU4/?tag=titb-20" TargetMode="External"/><Relationship Id="rId754" Type="http://schemas.openxmlformats.org/officeDocument/2006/relationships/hyperlink" Target="http://www.amazon.com/gp/product/B00EAZCQ8K/?tag=titb-20" TargetMode="External"/><Relationship Id="rId753" Type="http://schemas.openxmlformats.org/officeDocument/2006/relationships/hyperlink" Target="http://www.amazon.com/gp/product/B00IRMTTPU/?tag=titb-20" TargetMode="External"/><Relationship Id="rId759" Type="http://schemas.openxmlformats.org/officeDocument/2006/relationships/hyperlink" Target="http://www.amazon.com/gp/product/B00IXE6568/?tag=titb-20" TargetMode="External"/><Relationship Id="rId758" Type="http://schemas.openxmlformats.org/officeDocument/2006/relationships/hyperlink" Target="http://www.amazon.com/gp/product/B00H8C4R3O/?tag=titb-20" TargetMode="External"/><Relationship Id="rId757" Type="http://schemas.openxmlformats.org/officeDocument/2006/relationships/hyperlink" Target="http://www.amazon.com/gp/product/B00G0OMZPS/?tag=titb-20" TargetMode="External"/><Relationship Id="rId15" Type="http://schemas.openxmlformats.org/officeDocument/2006/relationships/hyperlink" Target="http://www.amazon.co.uk/Superbad-Chelsey-Dailey/dp/B00FYO4NZ0/ref=sr_1_1?s=instant-video&amp;ie=UTF8&amp;qid=1457386547&amp;sr=1-1&amp;keywords=Superbad" TargetMode="External"/><Relationship Id="rId14" Type="http://schemas.openxmlformats.org/officeDocument/2006/relationships/hyperlink" Target="http://www.amazon.co.uk/Vacancy-Kate-Beckinsale/dp/B00FYOAR78/ref=sr_1_1?s=instant-video&amp;ie=UTF8&amp;qid=1457386801&amp;sr=1-1&amp;keywords=Vacancy" TargetMode="External"/><Relationship Id="rId17" Type="http://schemas.openxmlformats.org/officeDocument/2006/relationships/hyperlink" Target="http://www.amazon.co.uk/Epic-Movie-Kal-Penn/dp/B00FYOGVGE/ref=sr_1_1?s=instant-video&amp;ie=UTF8&amp;qid=1457385795&amp;sr=1-1&amp;keywords=Epic+Movie" TargetMode="External"/><Relationship Id="rId16" Type="http://schemas.openxmlformats.org/officeDocument/2006/relationships/hyperlink" Target="http://www.amazon.co.uk/Disturbia-Shia-Labeouf/dp/B00FYO8N4C/ref=sr_1_1?s=instant-video&amp;ie=UTF8&amp;qid=1457385752&amp;sr=1-1&amp;keywords=Disturbia" TargetMode="External"/><Relationship Id="rId1340" Type="http://schemas.openxmlformats.org/officeDocument/2006/relationships/hyperlink" Target="http://www.the-numbers.com/market/genre/Drama" TargetMode="External"/><Relationship Id="rId19" Type="http://schemas.openxmlformats.org/officeDocument/2006/relationships/hyperlink" Target="http://www.amazon.co.uk/Mr-Brooks-Kevin-Costner/dp/B01AA0E7IA/ref=sr_1_1?s=instant-video&amp;ie=UTF8&amp;qid=1457386253&amp;sr=1-1&amp;keywords=Mr.+Brooks" TargetMode="External"/><Relationship Id="rId752" Type="http://schemas.openxmlformats.org/officeDocument/2006/relationships/hyperlink" Target="http://www.amazon.com/gp/product/B00G32TD98/?tag=titb-20" TargetMode="External"/><Relationship Id="rId1341" Type="http://schemas.openxmlformats.org/officeDocument/2006/relationships/hyperlink" Target="http://www.the-numbers.com/market/genre/Drama" TargetMode="External"/><Relationship Id="rId18" Type="http://schemas.openxmlformats.org/officeDocument/2006/relationships/hyperlink" Target="http://www.amazon.co.uk/KITE-RUNNER-Khalid-Abdalla/dp/B00FZ3SE2I/ref=sr_1_1?s=instant-video&amp;ie=UTF8&amp;qid=1457386669&amp;sr=1-1&amp;keywords=The+Kite+Runner" TargetMode="External"/><Relationship Id="rId751" Type="http://schemas.openxmlformats.org/officeDocument/2006/relationships/hyperlink" Target="http://www.amazon.com/gp/product/B00I2X7X7K/?tag=titb-20" TargetMode="External"/><Relationship Id="rId1342" Type="http://schemas.openxmlformats.org/officeDocument/2006/relationships/hyperlink" Target="https://www.amazon.com/Ben-Hur-Jack-Huston/dp/B01K5BVHV4/ref=sr_1_1?s=instant-video&amp;ie=UTF8&amp;qid=1481218731&amp;sr=1-1&amp;keywords=Ben-Hur" TargetMode="External"/><Relationship Id="rId750" Type="http://schemas.openxmlformats.org/officeDocument/2006/relationships/hyperlink" Target="http://www.amazon.com/gp/product/B00HAQAQME/?tag=titb-20" TargetMode="External"/><Relationship Id="rId1343" Type="http://schemas.openxmlformats.org/officeDocument/2006/relationships/hyperlink" Target="http://www.the-numbers.com/market/genre/Action" TargetMode="External"/><Relationship Id="rId1344" Type="http://schemas.openxmlformats.org/officeDocument/2006/relationships/hyperlink" Target="http://www.the-numbers.com/market/genre/Action" TargetMode="External"/><Relationship Id="rId84" Type="http://schemas.openxmlformats.org/officeDocument/2006/relationships/hyperlink" Target="http://www.amazon.com/gp/product/B0018T9JW2/?tag=titb-20" TargetMode="External"/><Relationship Id="rId1774" Type="http://schemas.openxmlformats.org/officeDocument/2006/relationships/hyperlink" Target="https://www.amazon.com/Darkest-Minds-Amandla-Stenberg/dp/B07G2T5SHR/ref=sr_1_1?s=instant-video&amp;ie=UTF8&amp;qid=1546974961&amp;sr=1-1&amp;keywords=The+Darkest+Minds" TargetMode="External"/><Relationship Id="rId83" Type="http://schemas.openxmlformats.org/officeDocument/2006/relationships/hyperlink" Target="http://www.amazon.com/gp/product/B0029M48E6/?tag=titb-20" TargetMode="External"/><Relationship Id="rId1775" Type="http://schemas.openxmlformats.org/officeDocument/2006/relationships/hyperlink" Target="https://www.the-numbers.com/movie/Chappaquiddick" TargetMode="External"/><Relationship Id="rId86" Type="http://schemas.openxmlformats.org/officeDocument/2006/relationships/hyperlink" Target="http://www.amazon.com/gp/product/B001E7EONM/?tag=titb-20" TargetMode="External"/><Relationship Id="rId1776" Type="http://schemas.openxmlformats.org/officeDocument/2006/relationships/hyperlink" Target="https://www.amazon.com/Chappaquiddick-Jason-Clarke/dp/B07DFS89PM/ref=sr_1_2?s=instant-video&amp;ie=UTF8&amp;qid=1546970341&amp;sr=1-2&amp;keywords=Chappaquiddick" TargetMode="External"/><Relationship Id="rId85" Type="http://schemas.openxmlformats.org/officeDocument/2006/relationships/hyperlink" Target="http://www.amazon.com/gp/product/B008Y6ZWL4/?tag=titb-20" TargetMode="External"/><Relationship Id="rId1777" Type="http://schemas.openxmlformats.org/officeDocument/2006/relationships/hyperlink" Target="https://www.amazon.com/Goosebumps-Bonus-Content-Wendi-McLendon-Covey/dp/B07JBNMF8Y/ref=sr_1_1?s=instant-video&amp;ie=UTF8&amp;qid=1546974488&amp;sr=1-1&amp;keywords=Goosebumps+2%3A+Haunted+Halloween" TargetMode="External"/><Relationship Id="rId88" Type="http://schemas.openxmlformats.org/officeDocument/2006/relationships/hyperlink" Target="http://www.amazon.com/gp/product/B001LM144M/?tag=titb-20" TargetMode="External"/><Relationship Id="rId1778" Type="http://schemas.openxmlformats.org/officeDocument/2006/relationships/hyperlink" Target="https://www.the-numbers.com/movie/Sicario-Day-of-the-Soldado" TargetMode="External"/><Relationship Id="rId87" Type="http://schemas.openxmlformats.org/officeDocument/2006/relationships/hyperlink" Target="http://www.amazon.com/gp/product/B001KWTBQQ/?tag=titb-20" TargetMode="External"/><Relationship Id="rId1779" Type="http://schemas.openxmlformats.org/officeDocument/2006/relationships/hyperlink" Target="https://www.the-numbers.com/market/genre/Action" TargetMode="External"/><Relationship Id="rId89" Type="http://schemas.openxmlformats.org/officeDocument/2006/relationships/hyperlink" Target="http://www.amazon.com/gp/product/B001OFIG2Y/?tag=titb-20" TargetMode="External"/><Relationship Id="rId709" Type="http://schemas.openxmlformats.org/officeDocument/2006/relationships/hyperlink" Target="http://www.amazon.com/gp/product/B00CRWJ5GO/?tag=titb-20" TargetMode="External"/><Relationship Id="rId708" Type="http://schemas.openxmlformats.org/officeDocument/2006/relationships/hyperlink" Target="http://www.amazon.com/gp/product/B009WUAK2M/?tag=titb-20" TargetMode="External"/><Relationship Id="rId707" Type="http://schemas.openxmlformats.org/officeDocument/2006/relationships/hyperlink" Target="http://www.amazon.com/gp/product/B00BJS7104/?tag=titb-20" TargetMode="External"/><Relationship Id="rId706" Type="http://schemas.openxmlformats.org/officeDocument/2006/relationships/hyperlink" Target="http://www.amazon.com/gp/product/B00APUQT7I/?tag=titb-20" TargetMode="External"/><Relationship Id="rId80" Type="http://schemas.openxmlformats.org/officeDocument/2006/relationships/hyperlink" Target="http://www.amazon.com/gp/product/B001AOM98Q/?tag=titb-20" TargetMode="External"/><Relationship Id="rId82" Type="http://schemas.openxmlformats.org/officeDocument/2006/relationships/hyperlink" Target="http://www.amazon.com/gp/product/B001TUEMOU/?tag=titb-20" TargetMode="External"/><Relationship Id="rId81" Type="http://schemas.openxmlformats.org/officeDocument/2006/relationships/hyperlink" Target="http://www.amazon.com/gp/product/B001N406EM/?tag=titb-20" TargetMode="External"/><Relationship Id="rId701" Type="http://schemas.openxmlformats.org/officeDocument/2006/relationships/hyperlink" Target="http://www.amazon.com/gp/product/B008Z9YLV2/?tag=titb-20" TargetMode="External"/><Relationship Id="rId700" Type="http://schemas.openxmlformats.org/officeDocument/2006/relationships/hyperlink" Target="http://www.amazon.com/gp/product/B009NPKTN6/?tag=titb-20" TargetMode="External"/><Relationship Id="rId705" Type="http://schemas.openxmlformats.org/officeDocument/2006/relationships/hyperlink" Target="http://www.amazon.com/gp/product/B0086DBE62/?tag=titb-20" TargetMode="External"/><Relationship Id="rId704" Type="http://schemas.openxmlformats.org/officeDocument/2006/relationships/hyperlink" Target="http://www.amazon.com/gp/product/B0088TG252/?tag=titb-20" TargetMode="External"/><Relationship Id="rId703" Type="http://schemas.openxmlformats.org/officeDocument/2006/relationships/hyperlink" Target="http://www.amazon.com/gp/product/B00APJLY0Q/?tag=titb-20" TargetMode="External"/><Relationship Id="rId702" Type="http://schemas.openxmlformats.org/officeDocument/2006/relationships/hyperlink" Target="http://www.amazon.com/gp/product/B0088WG89O/?tag=titb-20" TargetMode="External"/><Relationship Id="rId1770" Type="http://schemas.openxmlformats.org/officeDocument/2006/relationships/hyperlink" Target="https://www.the-numbers.com/market/genre/Comedy" TargetMode="External"/><Relationship Id="rId1771" Type="http://schemas.openxmlformats.org/officeDocument/2006/relationships/hyperlink" Target="https://www.amazon.com/I-Feel-Pretty-Amy-Schumer/dp/B07C7N5K8V/ref=sr_1_2?s=instant-video&amp;ie=UTF8&amp;qid=1546975048&amp;sr=1-2&amp;keywords=I+Feel+Pretty" TargetMode="External"/><Relationship Id="rId1772" Type="http://schemas.openxmlformats.org/officeDocument/2006/relationships/hyperlink" Target="https://www.amazon.com/Bad-Times-at-El-Royale/dp/B07J5PVR6M/ref=sr_1_1?s=instant-video&amp;ie=UTF8&amp;qid=1546970025&amp;sr=1-1&amp;keywords=Bad+Times+at+the+El+Royale" TargetMode="External"/><Relationship Id="rId1773" Type="http://schemas.openxmlformats.org/officeDocument/2006/relationships/hyperlink" Target="https://www.the-numbers.com/movie/Darkest-Minds-The-(2018)" TargetMode="External"/><Relationship Id="rId73" Type="http://schemas.openxmlformats.org/officeDocument/2006/relationships/hyperlink" Target="http://www.amazon.co.uk/Beowulf-Ray-Winstone/dp/B00ET07UK0/ref=sr_1_2?s=instant-video&amp;ie=UTF8&amp;qid=1457385663&amp;sr=1-2&amp;keywords=Beowulf" TargetMode="External"/><Relationship Id="rId1763" Type="http://schemas.openxmlformats.org/officeDocument/2006/relationships/hyperlink" Target="https://www.amazon.com/15-17-Paris-Anthony-Sadler/dp/B079HHC6Y3/ref=sr_1_2?s=instant-video&amp;ie=UTF8&amp;qid=1546974931&amp;sr=1-2&amp;keywords=The+15%3A17+to+Paris" TargetMode="External"/><Relationship Id="rId72" Type="http://schemas.openxmlformats.org/officeDocument/2006/relationships/hyperlink" Target="http://www.amazon.co.uk/Bee-Movie-Jerry-Seinfeld/dp/B00FZUFLD6/ref=sr_1_1?s=instant-video&amp;ie=UTF8&amp;qid=1457385654&amp;sr=1-1&amp;keywords=bee+movie" TargetMode="External"/><Relationship Id="rId1764" Type="http://schemas.openxmlformats.org/officeDocument/2006/relationships/hyperlink" Target="https://www.the-numbers.com/movie/Death-Wish-(2018)" TargetMode="External"/><Relationship Id="rId75" Type="http://schemas.openxmlformats.org/officeDocument/2006/relationships/hyperlink" Target="http://www.amazon.co.uk/Evan-Almighty-Steve-Carell/dp/B0115JWHSW/ref=sr_1_1?s=instant-video&amp;ie=UTF8&amp;qid=1457385807&amp;sr=1-1&amp;keywords=Evan+Almighty" TargetMode="External"/><Relationship Id="rId1765" Type="http://schemas.openxmlformats.org/officeDocument/2006/relationships/hyperlink" Target="https://www.the-numbers.com/market/genre/Action" TargetMode="External"/><Relationship Id="rId74" Type="http://schemas.openxmlformats.org/officeDocument/2006/relationships/hyperlink" Target="http://www.amazon.co.uk/Shrek-Third-Mike-Myers/dp/B00FYOCGZY/ref=sr_1_1?s=instant-video&amp;ie=UTF8&amp;qid=1457386496&amp;sr=1-1&amp;keywords=shrek+the+third" TargetMode="External"/><Relationship Id="rId1766" Type="http://schemas.openxmlformats.org/officeDocument/2006/relationships/hyperlink" Target="https://www.the-numbers.com/market/genre/Action" TargetMode="External"/><Relationship Id="rId77" Type="http://schemas.openxmlformats.org/officeDocument/2006/relationships/hyperlink" Target="http://www.amazon.co.uk/Pirates-Caribbean-At-Worlds-End/dp/B00GKRYXVY/ref=sr_1_1?s=instant-video&amp;ie=UTF8&amp;qid=1457386397&amp;sr=1-1&amp;keywords=pirates+of+the+caribbean+at+world%27s+end" TargetMode="External"/><Relationship Id="rId1767" Type="http://schemas.openxmlformats.org/officeDocument/2006/relationships/hyperlink" Target="https://www.amazon.com/Death-Wish-Bruce-Willis/dp/B07B3JFQH4/ref=sr_1_2?s=instant-video&amp;ie=UTF8&amp;qid=1546970396&amp;sr=1-2&amp;keywords=Death+Wish" TargetMode="External"/><Relationship Id="rId76" Type="http://schemas.openxmlformats.org/officeDocument/2006/relationships/hyperlink" Target="http://www.amazon.co.uk/Spider-Man-3-Tobey-Maguire/dp/B00FZ7VVX8/ref=sr_1_1?s=instant-video&amp;ie=UTF8&amp;qid=1457386525&amp;sr=1-1&amp;keywords=Spider-Man+3" TargetMode="External"/><Relationship Id="rId1768" Type="http://schemas.openxmlformats.org/officeDocument/2006/relationships/hyperlink" Target="https://www.the-numbers.com/movie/I-Feel-Pretty" TargetMode="External"/><Relationship Id="rId79" Type="http://schemas.openxmlformats.org/officeDocument/2006/relationships/hyperlink" Target="http://www.amazon.com/gp/product/B004G68EFC/?tag=titb-20" TargetMode="External"/><Relationship Id="rId1769" Type="http://schemas.openxmlformats.org/officeDocument/2006/relationships/hyperlink" Target="https://www.the-numbers.com/market/genre/Comedy" TargetMode="External"/><Relationship Id="rId78" Type="http://schemas.openxmlformats.org/officeDocument/2006/relationships/hyperlink" Target="http://www.amazon.com/gp/product/B001VL5304/?tag=titb-20" TargetMode="External"/><Relationship Id="rId71" Type="http://schemas.openxmlformats.org/officeDocument/2006/relationships/hyperlink" Target="http://www.amazon.co.uk/I-Am-Legend-Will-Smith/dp/B00FYO7S4S/ref=sr_1_1?s=instant-video&amp;ie=UTF8&amp;qid=1457386082&amp;sr=1-1&amp;keywords=I+Am+Legend" TargetMode="External"/><Relationship Id="rId70" Type="http://schemas.openxmlformats.org/officeDocument/2006/relationships/hyperlink" Target="http://www.amazon.co.uk/Ratatouille-Patton-Oswalt/dp/B00ET2EZC4/ref=sr_1_1?s=instant-video&amp;ie=UTF8&amp;qid=1457386433&amp;sr=1-1&amp;keywords=Ratatouille" TargetMode="External"/><Relationship Id="rId1760" Type="http://schemas.openxmlformats.org/officeDocument/2006/relationships/hyperlink" Target="https://www.the-numbers.com/movie/15-17-to-Paris-The" TargetMode="External"/><Relationship Id="rId1761" Type="http://schemas.openxmlformats.org/officeDocument/2006/relationships/hyperlink" Target="https://www.the-numbers.com/market/genre/Drama" TargetMode="External"/><Relationship Id="rId1762" Type="http://schemas.openxmlformats.org/officeDocument/2006/relationships/hyperlink" Target="https://www.the-numbers.com/market/genre/Drama" TargetMode="External"/><Relationship Id="rId62" Type="http://schemas.openxmlformats.org/officeDocument/2006/relationships/hyperlink" Target="http://www.amazon.co.uk/American-Gangster-Denzel-Washington/dp/B00FYPFJUC/ref=sr_1_1?s=instant-video&amp;ie=UTF8&amp;qid=1457385641&amp;sr=1-1&amp;keywords=American+Gangster" TargetMode="External"/><Relationship Id="rId1312" Type="http://schemas.openxmlformats.org/officeDocument/2006/relationships/hyperlink" Target="https://www.amazon.com/London-Has-Fallen-Gerard-Butler/dp/B01CIPPE28/ref=sr_1_1?s=instant-video&amp;ie=UTF8&amp;qid=1481219140&amp;sr=1-1&amp;keywords=London+Has+Fallen" TargetMode="External"/><Relationship Id="rId1796" Type="http://schemas.openxmlformats.org/officeDocument/2006/relationships/hyperlink" Target="https://www.amazon.com/Overlord-Jovan-Adepo/dp/B07JZBDZRH/ref=sr_1_1?s=instant-video&amp;ie=UTF8&amp;qid=1546975406&amp;sr=1-1&amp;keywords=Overlord" TargetMode="External"/><Relationship Id="rId61" Type="http://schemas.openxmlformats.org/officeDocument/2006/relationships/hyperlink" Target="http://www.amazon.co.uk/Wild-Hogs-Martin-Lawrence/dp/B00ET036GC/ref=sr_1_1?s=instant-video&amp;ie=UTF8&amp;qid=1457386842&amp;sr=1-1&amp;keywords=Wild+Hogs" TargetMode="External"/><Relationship Id="rId1313" Type="http://schemas.openxmlformats.org/officeDocument/2006/relationships/hyperlink" Target="http://www.the-numbers.com/market/genre/Action" TargetMode="External"/><Relationship Id="rId1797" Type="http://schemas.openxmlformats.org/officeDocument/2006/relationships/hyperlink" Target="https://www.the-numbers.com/movie/Paddington-2" TargetMode="External"/><Relationship Id="rId64" Type="http://schemas.openxmlformats.org/officeDocument/2006/relationships/hyperlink" Target="http://www.amazon.co.uk/Bourne-Ultimatum-Matt-Damon/dp/B00FZKZ4D8/ref=sr_1_1?s=instant-video&amp;ie=UTF8&amp;qid=1457386577&amp;sr=1-1&amp;keywords=The+Bourne+Ultimatum" TargetMode="External"/><Relationship Id="rId1314" Type="http://schemas.openxmlformats.org/officeDocument/2006/relationships/hyperlink" Target="http://www.the-numbers.com/market/genre/Action" TargetMode="External"/><Relationship Id="rId1798" Type="http://schemas.openxmlformats.org/officeDocument/2006/relationships/hyperlink" Target="https://www.the-numbers.com/market/genre/Adventure" TargetMode="External"/><Relationship Id="rId63" Type="http://schemas.openxmlformats.org/officeDocument/2006/relationships/hyperlink" Target="http://www.amazon.co.uk/Meet-Robinsons-Angela-Bassett/dp/B00MF5HU7E/ref=sr_1_1?s=instant-video&amp;ie=UTF8&amp;qid=1457386226&amp;sr=1-1&amp;keywords=Meet+the+Robinsons" TargetMode="External"/><Relationship Id="rId1315" Type="http://schemas.openxmlformats.org/officeDocument/2006/relationships/hyperlink" Target="https://www.amazon.com/Sully-Tom-Hanks/dp/B01LW32XQV/ref=sr_1_1?s=instant-video&amp;ie=UTF8&amp;qid=1481219408&amp;sr=1-1&amp;keywords=Sully" TargetMode="External"/><Relationship Id="rId1799" Type="http://schemas.openxmlformats.org/officeDocument/2006/relationships/hyperlink" Target="https://www.the-numbers.com/market/genre/Adventure" TargetMode="External"/><Relationship Id="rId66" Type="http://schemas.openxmlformats.org/officeDocument/2006/relationships/hyperlink" Target="http://www.amazon.co.uk/Ghost-Rider-Nicolas-Cage/dp/B00GS8023S/ref=sr_1_1?s=instant-video&amp;ie=UTF8&amp;qid=1457385829&amp;sr=1-1&amp;keywords=Ghost+Rider" TargetMode="External"/><Relationship Id="rId1316" Type="http://schemas.openxmlformats.org/officeDocument/2006/relationships/hyperlink" Target="http://www.the-numbers.com/market/genre/Action" TargetMode="External"/><Relationship Id="rId65" Type="http://schemas.openxmlformats.org/officeDocument/2006/relationships/hyperlink" Target="http://www.amazon.co.uk/Live-Free-Die-Hard-4-0/dp/B00GKRGLQY/ref=sr_1_1?s=instant-video&amp;ie=UTF8&amp;qid=1457386218&amp;sr=1-1&amp;keywords=Live+Free+or+Die+Hard" TargetMode="External"/><Relationship Id="rId1317" Type="http://schemas.openxmlformats.org/officeDocument/2006/relationships/hyperlink" Target="http://www.the-numbers.com/market/genre/Action" TargetMode="External"/><Relationship Id="rId68" Type="http://schemas.openxmlformats.org/officeDocument/2006/relationships/hyperlink" Target="http://www.amazon.co.uk/Fantastic-Four-Rise-Silver-Surfer/dp/B00NJ10TIU/ref=sr_1_1?s=instant-video&amp;ie=UTF8&amp;qid=1457385818&amp;sr=1-1&amp;keywords=Fantastic+Four%3A+Rise+of+the+Silver+Surfer" TargetMode="External"/><Relationship Id="rId1318" Type="http://schemas.openxmlformats.org/officeDocument/2006/relationships/hyperlink" Target="https://www.amazon.com/Jack-Reacher-Never-Go-Back/dp/B01LYQ4RH6/ref=sr_1_1?s=instant-video&amp;ie=UTF8&amp;qid=1481219053&amp;sr=1-1&amp;keywords=Jack+Reacher%3A+Never+Go+Back" TargetMode="External"/><Relationship Id="rId67" Type="http://schemas.openxmlformats.org/officeDocument/2006/relationships/hyperlink" Target="http://www.amazon.co.uk/National-Treasure-Secrets-Nicolas-Cage/dp/B00H36DEPC/ref=sr_1_1?s=instant-video&amp;ie=UTF8&amp;qid=1457386295&amp;sr=1-1&amp;keywords=National+Treasure%3A+Book+of+Secrets" TargetMode="External"/><Relationship Id="rId1319" Type="http://schemas.openxmlformats.org/officeDocument/2006/relationships/hyperlink" Target="http://www.the-numbers.com/market/genre/Adventure" TargetMode="External"/><Relationship Id="rId729" Type="http://schemas.openxmlformats.org/officeDocument/2006/relationships/hyperlink" Target="http://www.amazon.com/gp/product/B0088RQ4X4/?tag=titb-20" TargetMode="External"/><Relationship Id="rId728" Type="http://schemas.openxmlformats.org/officeDocument/2006/relationships/hyperlink" Target="http://www.amazon.com/gp/product/B009LRE040/?tag=titb-20" TargetMode="External"/><Relationship Id="rId60" Type="http://schemas.openxmlformats.org/officeDocument/2006/relationships/hyperlink" Target="http://www.amazon.co.uk/Surfs-up-Shia-LaBeouf/dp/B00IKBUR22/ref=sr_1_1?s=instant-video&amp;ie=UTF8&amp;qid=1457386556&amp;sr=1-1&amp;keywords=Surf%27s+Up" TargetMode="External"/><Relationship Id="rId723" Type="http://schemas.openxmlformats.org/officeDocument/2006/relationships/hyperlink" Target="http://www.amazon.com/gp/product/B00BWJ6JO4/?tag=titb-20" TargetMode="External"/><Relationship Id="rId722" Type="http://schemas.openxmlformats.org/officeDocument/2006/relationships/hyperlink" Target="http://www.amazon.com/gp/product/B00B5HQLMI/?tag=titb-20" TargetMode="External"/><Relationship Id="rId721" Type="http://schemas.openxmlformats.org/officeDocument/2006/relationships/hyperlink" Target="http://www.amazon.com/gp/product/B009D5VNLS/?tag=titb-20" TargetMode="External"/><Relationship Id="rId720" Type="http://schemas.openxmlformats.org/officeDocument/2006/relationships/hyperlink" Target="http://www.amazon.com/gp/product/B0098VXCR0/?tag=titb-20" TargetMode="External"/><Relationship Id="rId727" Type="http://schemas.openxmlformats.org/officeDocument/2006/relationships/hyperlink" Target="http://www.amazon.com/gp/product/B00JPNZPCG/?tag=titb-20" TargetMode="External"/><Relationship Id="rId726" Type="http://schemas.openxmlformats.org/officeDocument/2006/relationships/hyperlink" Target="http://www.amazon.com/gp/product/B009HEJXFS/?tag=titb-20" TargetMode="External"/><Relationship Id="rId725" Type="http://schemas.openxmlformats.org/officeDocument/2006/relationships/hyperlink" Target="http://www.amazon.com/gp/product/B009GEBBNQ/?tag=titb-20" TargetMode="External"/><Relationship Id="rId724" Type="http://schemas.openxmlformats.org/officeDocument/2006/relationships/hyperlink" Target="http://www.amazon.com/gp/product/B008N1LL42/?tag=titb-20" TargetMode="External"/><Relationship Id="rId69" Type="http://schemas.openxmlformats.org/officeDocument/2006/relationships/hyperlink" Target="http://www.amazon.co.uk/Transformers-Shia-LaBeouf/dp/B00I0BLUCS/ref=sr_1_3?s=instant-video&amp;ie=UTF8&amp;qid=1457386765&amp;sr=1-3&amp;keywords=transformers" TargetMode="External"/><Relationship Id="rId1790" Type="http://schemas.openxmlformats.org/officeDocument/2006/relationships/hyperlink" Target="https://www.the-numbers.com/movie/Hurricane-Heist-The" TargetMode="External"/><Relationship Id="rId1791" Type="http://schemas.openxmlformats.org/officeDocument/2006/relationships/hyperlink" Target="https://www.amazon.com/Hurricane-Heist-Toby-Kebbell/dp/B07BT23KMY/ref=sr_1_2?s=instant-video&amp;ie=UTF8&amp;qid=1546974109&amp;sr=1-2&amp;keywords=The+Hurricane+Heist" TargetMode="External"/><Relationship Id="rId1792" Type="http://schemas.openxmlformats.org/officeDocument/2006/relationships/hyperlink" Target="https://www.the-numbers.com/movie/Game-Night-(2018)" TargetMode="External"/><Relationship Id="rId1793" Type="http://schemas.openxmlformats.org/officeDocument/2006/relationships/hyperlink" Target="https://www.the-numbers.com/market/genre/Comedy" TargetMode="External"/><Relationship Id="rId1310" Type="http://schemas.openxmlformats.org/officeDocument/2006/relationships/hyperlink" Target="http://www.the-numbers.com/market/genre/Drama" TargetMode="External"/><Relationship Id="rId1794" Type="http://schemas.openxmlformats.org/officeDocument/2006/relationships/hyperlink" Target="https://www.the-numbers.com/market/genre/Comedy" TargetMode="External"/><Relationship Id="rId1311" Type="http://schemas.openxmlformats.org/officeDocument/2006/relationships/hyperlink" Target="http://www.the-numbers.com/market/genre/Drama" TargetMode="External"/><Relationship Id="rId1795" Type="http://schemas.openxmlformats.org/officeDocument/2006/relationships/hyperlink" Target="https://www.amazon.com/Game-Night-Jason-Bateman/dp/B079XX3P4R/ref=sr_1_2?s=instant-video&amp;ie=UTF8&amp;qid=1546974464&amp;sr=1-2&amp;keywords=Game+Night" TargetMode="External"/><Relationship Id="rId51" Type="http://schemas.openxmlformats.org/officeDocument/2006/relationships/hyperlink" Target="http://www.amazon.co.uk/Alvin-Chipmunks-Jason-Lee/dp/B00FYJ5MPK/ref=sr_1_1?s=instant-video&amp;ie=UTF8&amp;qid=1457385629&amp;sr=1-1&amp;keywords=Alvin+and+the+Chipmunks" TargetMode="External"/><Relationship Id="rId1301" Type="http://schemas.openxmlformats.org/officeDocument/2006/relationships/hyperlink" Target="http://www.the-numbers.com/market/genre/Horror" TargetMode="External"/><Relationship Id="rId1785" Type="http://schemas.openxmlformats.org/officeDocument/2006/relationships/hyperlink" Target="https://www.amazon.com/12-Strong-Michael-Shannon/dp/B0791T5DTV/ref=sr_1_2?s=instant-video&amp;ie=UTF8&amp;qid=1546964021&amp;sr=1-2&amp;keywords=12+Strong" TargetMode="External"/><Relationship Id="rId50" Type="http://schemas.openxmlformats.org/officeDocument/2006/relationships/hyperlink" Target="http://www.amazon.co.uk/Zodiac-Jake-Gyllenhaal/dp/B00I6ZJRO6/ref=sr_1_1?s=instant-video&amp;ie=UTF8&amp;qid=1457386852&amp;sr=1-1&amp;keywords=zodiac" TargetMode="External"/><Relationship Id="rId1302" Type="http://schemas.openxmlformats.org/officeDocument/2006/relationships/hyperlink" Target="https://www.amazon.com/Nice-Guys-Russell-Crowe/dp/B01FV2C3OW/ref=sr_1_1?s=instant-video&amp;ie=UTF8&amp;qid=1481218924&amp;sr=1-1&amp;keywords=The+Nice+Guys" TargetMode="External"/><Relationship Id="rId1786" Type="http://schemas.openxmlformats.org/officeDocument/2006/relationships/hyperlink" Target="https://www.the-numbers.com/movie/Adrift-(2018)" TargetMode="External"/><Relationship Id="rId53" Type="http://schemas.openxmlformats.org/officeDocument/2006/relationships/hyperlink" Target="http://www.amazon.co.uk/Simpsons-Movie-Dan-Castellaneta/dp/B00NJ0YSJW/ref=sr_1_1?s=instant-video&amp;ie=UTF8&amp;qid=1457386731&amp;sr=1-1&amp;keywords=The+Simpsons+Movie" TargetMode="External"/><Relationship Id="rId1303" Type="http://schemas.openxmlformats.org/officeDocument/2006/relationships/hyperlink" Target="https://www.amazon.com/Zoolander-No-Magnum-Ben-Stiller/dp/B01BLZI392/ref=sr_1_1?s=instant-video&amp;ie=UTF8&amp;qid=1481218830&amp;sr=1-1&amp;keywords=Zoolander+2" TargetMode="External"/><Relationship Id="rId1787" Type="http://schemas.openxmlformats.org/officeDocument/2006/relationships/hyperlink" Target="https://www.the-numbers.com/market/genre/Drama" TargetMode="External"/><Relationship Id="rId52" Type="http://schemas.openxmlformats.org/officeDocument/2006/relationships/hyperlink" Target="http://www.amazon.co.uk/Brave-One-Jodie-Foster/dp/B00ESZZNBE/ref=sr_1_1?s=instant-video&amp;ie=UTF8&amp;qid=1457386585&amp;sr=1-1&amp;keywords=The+Brave+One" TargetMode="External"/><Relationship Id="rId1304" Type="http://schemas.openxmlformats.org/officeDocument/2006/relationships/hyperlink" Target="http://www.the-numbers.com/market/genre/Comedy" TargetMode="External"/><Relationship Id="rId1788" Type="http://schemas.openxmlformats.org/officeDocument/2006/relationships/hyperlink" Target="https://www.the-numbers.com/market/genre/Drama" TargetMode="External"/><Relationship Id="rId55" Type="http://schemas.openxmlformats.org/officeDocument/2006/relationships/hyperlink" Target="http://www.amazon.co.uk/Dragon-Wars-Amanda-Brooks-Jason/dp/B00IK6HEB4/ref=sr_1_1?s=instant-video&amp;ie=UTF8&amp;qid=1457385774&amp;sr=1-1&amp;keywords=Dragon+Wars" TargetMode="External"/><Relationship Id="rId1305" Type="http://schemas.openxmlformats.org/officeDocument/2006/relationships/hyperlink" Target="http://www.the-numbers.com/market/genre/Comedy" TargetMode="External"/><Relationship Id="rId1789" Type="http://schemas.openxmlformats.org/officeDocument/2006/relationships/hyperlink" Target="https://www.amazon.com/Adrift-Shailene-Woodley/dp/B07DGLJM3X/ref=sr_1_2?s=instant-video&amp;ie=UTF8&amp;qid=1546964130&amp;sr=1-2&amp;keywords=Adrift" TargetMode="External"/><Relationship Id="rId54" Type="http://schemas.openxmlformats.org/officeDocument/2006/relationships/hyperlink" Target="http://www.amazon.co.uk/Charlie-Wilsons-War-Adams-Hanks/dp/B00ILNUULW/ref=sr_1_1?s=instant-video&amp;ie=UTF8&amp;qid=1457385724&amp;sr=1-1&amp;keywords=Charlie+Wilson%27s+War" TargetMode="External"/><Relationship Id="rId1306" Type="http://schemas.openxmlformats.org/officeDocument/2006/relationships/hyperlink" Target="https://www.amazon.com/Free-State-Jones-Matthew-McConaughey/dp/B01HDR26FY/ref=sr_1_1?s=instant-video&amp;ie=UTF8&amp;qid=1481218617&amp;sr=1-1&amp;keywords=Free+State+of+Jones" TargetMode="External"/><Relationship Id="rId57" Type="http://schemas.openxmlformats.org/officeDocument/2006/relationships/hyperlink" Target="http://www.amazon.co.uk/Invasion-Nicole-Kidman/dp/B00ET2GA72/ref=sr_1_1?s=instant-video&amp;ie=UTF8&amp;qid=1457386645&amp;sr=1-1&amp;keywords=The+Invasion" TargetMode="External"/><Relationship Id="rId1307" Type="http://schemas.openxmlformats.org/officeDocument/2006/relationships/hyperlink" Target="http://www.the-numbers.com/market/genre/Drama" TargetMode="External"/><Relationship Id="rId56" Type="http://schemas.openxmlformats.org/officeDocument/2006/relationships/hyperlink" Target="http://www.amazon.co.uk/KINGDOM-Jamie-Foxx/dp/B00FZUD37M/ref=sr_1_1?s=instant-video&amp;ie=UTF8&amp;qid=1457386658&amp;sr=1-1&amp;keywords=the+kingdom" TargetMode="External"/><Relationship Id="rId1308" Type="http://schemas.openxmlformats.org/officeDocument/2006/relationships/hyperlink" Target="http://www.the-numbers.com/market/genre/Drama" TargetMode="External"/><Relationship Id="rId1309" Type="http://schemas.openxmlformats.org/officeDocument/2006/relationships/hyperlink" Target="https://www.amazon.com/Deadpool-Ryan-Reynolds/dp/B01BHDEDW4/ref=sr_1_1?s=instant-video&amp;ie=UTF8&amp;qid=1481219537&amp;sr=1-1&amp;keywords=Deadpool" TargetMode="External"/><Relationship Id="rId719" Type="http://schemas.openxmlformats.org/officeDocument/2006/relationships/hyperlink" Target="http://www.amazon.com/gp/product/B00B2DSK06/?tag=titb-20" TargetMode="External"/><Relationship Id="rId718" Type="http://schemas.openxmlformats.org/officeDocument/2006/relationships/hyperlink" Target="http://www.amazon.com/gp/product/B009KHBDUU/?tag=titb-20" TargetMode="External"/><Relationship Id="rId717" Type="http://schemas.openxmlformats.org/officeDocument/2006/relationships/hyperlink" Target="http://www.amazon.com/gp/product/B008EQIA7W/?tag=titb-20" TargetMode="External"/><Relationship Id="rId712" Type="http://schemas.openxmlformats.org/officeDocument/2006/relationships/hyperlink" Target="http://www.amazon.com/gp/product/B00AMBH70S/?tag=titb-20" TargetMode="External"/><Relationship Id="rId711" Type="http://schemas.openxmlformats.org/officeDocument/2006/relationships/hyperlink" Target="http://www.amazon.com/gp/product/B00BSBT8M6/?tag=titb-20" TargetMode="External"/><Relationship Id="rId710" Type="http://schemas.openxmlformats.org/officeDocument/2006/relationships/hyperlink" Target="http://www.amazon.com/gp/product/B00BLQQQJ6/?tag=titb-20" TargetMode="External"/><Relationship Id="rId716" Type="http://schemas.openxmlformats.org/officeDocument/2006/relationships/hyperlink" Target="http://www.amazon.com/gp/product/B00BBQXQFI/?tag=titb-20" TargetMode="External"/><Relationship Id="rId715" Type="http://schemas.openxmlformats.org/officeDocument/2006/relationships/hyperlink" Target="http://www.amazon.com/gp/product/B0097EZ36Q/?tag=titb-20" TargetMode="External"/><Relationship Id="rId714" Type="http://schemas.openxmlformats.org/officeDocument/2006/relationships/hyperlink" Target="http://www.amazon.com/gp/product/B009AJDDQU/?tag=titb-20" TargetMode="External"/><Relationship Id="rId713" Type="http://schemas.openxmlformats.org/officeDocument/2006/relationships/hyperlink" Target="http://www.amazon.com/gp/product/B00A0SLTCU/?tag=titb-20" TargetMode="External"/><Relationship Id="rId59" Type="http://schemas.openxmlformats.org/officeDocument/2006/relationships/hyperlink" Target="http://www.amazon.co.uk/Oceans-Thirteen-George-Clooney/dp/B00HNYCP90/ref=sr_1_1?s=instant-video&amp;ie=UTF8&amp;qid=1457386359&amp;sr=1-1&amp;keywords=Ocean%27s+13" TargetMode="External"/><Relationship Id="rId58" Type="http://schemas.openxmlformats.org/officeDocument/2006/relationships/hyperlink" Target="http://www.amazon.co.uk/Enchanted-Amy-Adams/dp/B00ET1R5AE/ref=sr_1_1?s=instant-video&amp;ie=UTF8&amp;qid=1457385783&amp;sr=1-1&amp;keywords=Enchanted" TargetMode="External"/><Relationship Id="rId1780" Type="http://schemas.openxmlformats.org/officeDocument/2006/relationships/hyperlink" Target="https://www.the-numbers.com/market/genre/Action" TargetMode="External"/><Relationship Id="rId1781" Type="http://schemas.openxmlformats.org/officeDocument/2006/relationships/hyperlink" Target="https://www.amazon.com/Sicario-Day-Soldado-Josh-Brolin/dp/B07F6QN8BR/ref=sr_1_1?s=instant-video&amp;ie=UTF8&amp;qid=1546974790&amp;sr=1-1&amp;keywords=Sicario%3A+Day+of+the+Soldado" TargetMode="External"/><Relationship Id="rId1782" Type="http://schemas.openxmlformats.org/officeDocument/2006/relationships/hyperlink" Target="https://www.the-numbers.com/movie/12-Strong" TargetMode="External"/><Relationship Id="rId1783" Type="http://schemas.openxmlformats.org/officeDocument/2006/relationships/hyperlink" Target="https://www.the-numbers.com/market/genre/Drama" TargetMode="External"/><Relationship Id="rId1300" Type="http://schemas.openxmlformats.org/officeDocument/2006/relationships/hyperlink" Target="http://www.the-numbers.com/market/genre/Horror" TargetMode="External"/><Relationship Id="rId1784" Type="http://schemas.openxmlformats.org/officeDocument/2006/relationships/hyperlink" Target="https://www.the-numbers.com/market/genre/Drama" TargetMode="External"/><Relationship Id="rId2269" Type="http://schemas.openxmlformats.org/officeDocument/2006/relationships/hyperlink" Target="https://www.the-numbers.com/market/genre/Horror" TargetMode="External"/><Relationship Id="rId349" Type="http://schemas.openxmlformats.org/officeDocument/2006/relationships/hyperlink" Target="http://www.amazon.com/gp/product/B002Z0TPFE/?tag=titb-20" TargetMode="External"/><Relationship Id="rId348" Type="http://schemas.openxmlformats.org/officeDocument/2006/relationships/hyperlink" Target="http://www.amazon.com/gp/product/B005ML0OLW/?tag=titb-20" TargetMode="External"/><Relationship Id="rId347" Type="http://schemas.openxmlformats.org/officeDocument/2006/relationships/hyperlink" Target="http://www.amazon.com/gp/product/B005ZMTXMY/?tag=titb-20" TargetMode="External"/><Relationship Id="rId346" Type="http://schemas.openxmlformats.org/officeDocument/2006/relationships/hyperlink" Target="http://www.amazon.com/gp/product/B0055XI98M/?tag=titb-20" TargetMode="External"/><Relationship Id="rId2260" Type="http://schemas.openxmlformats.org/officeDocument/2006/relationships/hyperlink" Target="https://www.the-numbers.com/market/genre/Action" TargetMode="External"/><Relationship Id="rId341" Type="http://schemas.openxmlformats.org/officeDocument/2006/relationships/hyperlink" Target="http://www.amazon.com/gp/product/B002EDH0FE/?tag=titb-20" TargetMode="External"/><Relationship Id="rId2261" Type="http://schemas.openxmlformats.org/officeDocument/2006/relationships/hyperlink" Target="https://www.the-numbers.com/market/genre/Action" TargetMode="External"/><Relationship Id="rId340" Type="http://schemas.openxmlformats.org/officeDocument/2006/relationships/hyperlink" Target="http://www.amazon.com/gp/product/B0094KT6J8/?tag=titb-20" TargetMode="External"/><Relationship Id="rId2262" Type="http://schemas.openxmlformats.org/officeDocument/2006/relationships/hyperlink" Target="https://www.amazon.co.uk/John-Wick-Chapter-3-Parabellum/dp/B07RTBCRN6/ref=sr_1_fkmr0_1?keywords=JexiJohn+Wick%3A+Chapter+3+%E2%80%94+Parabellum&amp;qid=1577973585&amp;s=instant-video&amp;sr=1-1-fkmr0" TargetMode="External"/><Relationship Id="rId2263" Type="http://schemas.openxmlformats.org/officeDocument/2006/relationships/hyperlink" Target="https://www.the-numbers.com/movie/Abominable-(2019)" TargetMode="External"/><Relationship Id="rId2264" Type="http://schemas.openxmlformats.org/officeDocument/2006/relationships/hyperlink" Target="https://www.the-numbers.com/market/genre/Adventure" TargetMode="External"/><Relationship Id="rId345" Type="http://schemas.openxmlformats.org/officeDocument/2006/relationships/hyperlink" Target="http://www.amazon.com/gp/product/B004UPANAI/?tag=titb-20" TargetMode="External"/><Relationship Id="rId2265" Type="http://schemas.openxmlformats.org/officeDocument/2006/relationships/hyperlink" Target="https://www.the-numbers.com/market/genre/Adventure" TargetMode="External"/><Relationship Id="rId344" Type="http://schemas.openxmlformats.org/officeDocument/2006/relationships/hyperlink" Target="http://www.amazon.com/gp/product/B002QR5CQC/?tag=titb-20" TargetMode="External"/><Relationship Id="rId2266" Type="http://schemas.openxmlformats.org/officeDocument/2006/relationships/hyperlink" Target="https://www.amazon.co.uk/Abominable-Chloe-Bennet/dp/B07YM1R8BL/ref=sr_1_1?crid=2J95SE0GTUDCL&amp;keywords=abominable+2019&amp;qid=1577973009&amp;s=instant-video&amp;sprefix=Abominable%2Cinstant-video%2C144&amp;sr=1-1" TargetMode="External"/><Relationship Id="rId343" Type="http://schemas.openxmlformats.org/officeDocument/2006/relationships/hyperlink" Target="http://www.amazon.com/gp/product/B002Q31MXS/?tag=titb-20" TargetMode="External"/><Relationship Id="rId2267" Type="http://schemas.openxmlformats.org/officeDocument/2006/relationships/hyperlink" Target="https://www.the-numbers.com/movie/It-Chapter-Two-(2019)" TargetMode="External"/><Relationship Id="rId342" Type="http://schemas.openxmlformats.org/officeDocument/2006/relationships/hyperlink" Target="http://www.amazon.com/gp/product/B002PMPTIO/?tag=titb-20" TargetMode="External"/><Relationship Id="rId2268" Type="http://schemas.openxmlformats.org/officeDocument/2006/relationships/hyperlink" Target="https://www.the-numbers.com/market/genre/Horror" TargetMode="External"/><Relationship Id="rId2258" Type="http://schemas.openxmlformats.org/officeDocument/2006/relationships/hyperlink" Target="https://www.boxofficemojo.com/movies/?id=gonewiththewind80th.htm" TargetMode="External"/><Relationship Id="rId2259" Type="http://schemas.openxmlformats.org/officeDocument/2006/relationships/hyperlink" Target="https://www.amazon.co.uk/Gone-Wind-Clark-Gable/dp/B00HJ9HJ9K/ref=sr_1_1?keywords=Gone+with+the+Wind&amp;qid=1557072493&amp;s=instant-video&amp;sr=1-1" TargetMode="External"/><Relationship Id="rId338" Type="http://schemas.openxmlformats.org/officeDocument/2006/relationships/hyperlink" Target="http://www.amazon.com/gp/product/B002VDC980/?tag=titb-20" TargetMode="External"/><Relationship Id="rId337" Type="http://schemas.openxmlformats.org/officeDocument/2006/relationships/hyperlink" Target="http://www.amazon.com/gp/product/B0038P59A0/" TargetMode="External"/><Relationship Id="rId336" Type="http://schemas.openxmlformats.org/officeDocument/2006/relationships/hyperlink" Target="http://www.amazon.com/gp/product/B002OR0RP0/?tag=titb-20" TargetMode="External"/><Relationship Id="rId335" Type="http://schemas.openxmlformats.org/officeDocument/2006/relationships/hyperlink" Target="http://www.amazon.com/gp/product/B003E7PZCO/?tag=titb-20" TargetMode="External"/><Relationship Id="rId339" Type="http://schemas.openxmlformats.org/officeDocument/2006/relationships/hyperlink" Target="http://www.amazon.com/gp/product/B00364NVKS/?tag=titb-20" TargetMode="External"/><Relationship Id="rId330" Type="http://schemas.openxmlformats.org/officeDocument/2006/relationships/hyperlink" Target="http://www.amazon.com/gp/product/B009EEOP04/?tag=titb-20" TargetMode="External"/><Relationship Id="rId2250" Type="http://schemas.openxmlformats.org/officeDocument/2006/relationships/hyperlink" Target="https://www.boxofficemojo.com/movies/?id=kidwhowouldbeking.htm" TargetMode="External"/><Relationship Id="rId2251" Type="http://schemas.openxmlformats.org/officeDocument/2006/relationships/hyperlink" Target="https://www.amazon.co.uk/Kid-Who-Would-Be-King/dp/B07NRR5RCQ/ref=sr_1_1?keywords=The+Kid+Who+Would+be+King&amp;qid=1557074019&amp;s=instant-video&amp;sr=1-1-catcorr" TargetMode="External"/><Relationship Id="rId2252" Type="http://schemas.openxmlformats.org/officeDocument/2006/relationships/hyperlink" Target="https://www.boxofficemojo.com/movies/?id=hardpowder.htm" TargetMode="External"/><Relationship Id="rId2253" Type="http://schemas.openxmlformats.org/officeDocument/2006/relationships/hyperlink" Target="https://www.amazon.co.uk/Cold-Pursuit-Liam-Neeson/dp/B07P1B6CP2/ref=sr_1_1?crid=1ZYE6J7L42KX6&amp;keywords=cold+pursuit&amp;qid=1557072845&amp;s=instant-video&amp;sprefix=Cold+Pursuit%2Cinstant-video%2C140&amp;sr=1-1" TargetMode="External"/><Relationship Id="rId334" Type="http://schemas.openxmlformats.org/officeDocument/2006/relationships/hyperlink" Target="http://www.amazon.com/gp/product/B002LANLDK/?tag=titb-20" TargetMode="External"/><Relationship Id="rId2254" Type="http://schemas.openxmlformats.org/officeDocument/2006/relationships/hyperlink" Target="https://www.the-numbers.com/movie/Angry-Birds-Movie-2-The-(2019)" TargetMode="External"/><Relationship Id="rId333" Type="http://schemas.openxmlformats.org/officeDocument/2006/relationships/hyperlink" Target="http://www.amazon.com/gp/product/B003ESVNI8/?tag=titb-20" TargetMode="External"/><Relationship Id="rId2255" Type="http://schemas.openxmlformats.org/officeDocument/2006/relationships/hyperlink" Target="https://www.the-numbers.com/market/genre/Adventure" TargetMode="External"/><Relationship Id="rId332" Type="http://schemas.openxmlformats.org/officeDocument/2006/relationships/hyperlink" Target="http://www.amazon.com/gp/product/B005EJNAK4/?tag=titb-20" TargetMode="External"/><Relationship Id="rId2256" Type="http://schemas.openxmlformats.org/officeDocument/2006/relationships/hyperlink" Target="https://www.the-numbers.com/market/genre/Adventure" TargetMode="External"/><Relationship Id="rId331" Type="http://schemas.openxmlformats.org/officeDocument/2006/relationships/hyperlink" Target="http://www.amazon.com/gp/product/B002U5SDNY/?tag=titb-20" TargetMode="External"/><Relationship Id="rId2257" Type="http://schemas.openxmlformats.org/officeDocument/2006/relationships/hyperlink" Target="https://www.amazon.co.uk/Angry-Birds-Movie-2/dp/B07VWSSQXQ/ref=sr_1_1?crid=2PFLHZ3NPJTH8&amp;keywords=the+angry+birds+movie+2&amp;qid=1577974335&amp;s=instant-video&amp;sprefix=The+Angry+Birds+Movie+2%2Cinstant-video%2C146&amp;sr=1-1" TargetMode="External"/><Relationship Id="rId370" Type="http://schemas.openxmlformats.org/officeDocument/2006/relationships/hyperlink" Target="http://www.amazon.com/gp/product/B009EEW6K0/?tag=titb-20" TargetMode="External"/><Relationship Id="rId369" Type="http://schemas.openxmlformats.org/officeDocument/2006/relationships/hyperlink" Target="http://www.amazon.com/gp/product/B003U42L8W/?tag=titb-20" TargetMode="External"/><Relationship Id="rId368" Type="http://schemas.openxmlformats.org/officeDocument/2006/relationships/hyperlink" Target="http://www.amazon.com/gp/product/B003WKQXCO/?tag=titb-20" TargetMode="External"/><Relationship Id="rId2280" Type="http://schemas.openxmlformats.org/officeDocument/2006/relationships/hyperlink" Target="https://www.amazon.co.uk/Cats-James-Corden/dp/B082JTNCX7/ref=sr_1_1?crid=IYXMDVK5RFYX&amp;keywords=cats+2019&amp;qid=1577973262&amp;s=instant-video&amp;sprefix=Cats%2Cinstant-video%2C160&amp;sr=1-1" TargetMode="External"/><Relationship Id="rId2281" Type="http://schemas.openxmlformats.org/officeDocument/2006/relationships/hyperlink" Target="https://www.the-numbers.com/movie/Ford-v-Ferrari-(2019)" TargetMode="External"/><Relationship Id="rId2282" Type="http://schemas.openxmlformats.org/officeDocument/2006/relationships/hyperlink" Target="https://www.the-numbers.com/market/genre/Drama" TargetMode="External"/><Relationship Id="rId363" Type="http://schemas.openxmlformats.org/officeDocument/2006/relationships/hyperlink" Target="http://www.amazon.com/gp/product/B003ZSR6MY/?tag=titb-20" TargetMode="External"/><Relationship Id="rId2283" Type="http://schemas.openxmlformats.org/officeDocument/2006/relationships/hyperlink" Target="https://www.the-numbers.com/market/genre/Drama" TargetMode="External"/><Relationship Id="rId362" Type="http://schemas.openxmlformats.org/officeDocument/2006/relationships/hyperlink" Target="http://www.amazon.com/gp/product/B0046UGSNS/?tag=titb-20" TargetMode="External"/><Relationship Id="rId2284" Type="http://schemas.openxmlformats.org/officeDocument/2006/relationships/hyperlink" Target="https://www.boxofficemojo.com/movies/?id=warneranimated0518.htm" TargetMode="External"/><Relationship Id="rId361" Type="http://schemas.openxmlformats.org/officeDocument/2006/relationships/hyperlink" Target="http://www.amazon.com/gp/product/B004AKGL4U/?tag=titb-20" TargetMode="External"/><Relationship Id="rId2285" Type="http://schemas.openxmlformats.org/officeDocument/2006/relationships/hyperlink" Target="https://www.amazon.co.uk/LEGO-Movie-Second-Part/dp/B07SLDVPSH/ref=sr_1_1?keywords=The+LEGO+Movie+2%3A+The+Second+Part&amp;qid=1577974425&amp;s=instant-video&amp;sr=1-1" TargetMode="External"/><Relationship Id="rId360" Type="http://schemas.openxmlformats.org/officeDocument/2006/relationships/hyperlink" Target="http://www.amazon.com/gp/product/B004MQ8A78/?tag=titb-20" TargetMode="External"/><Relationship Id="rId2286" Type="http://schemas.openxmlformats.org/officeDocument/2006/relationships/hyperlink" Target="https://www.boxofficemojo.com/movies/?id=untitledmovieiv.htm" TargetMode="External"/><Relationship Id="rId367" Type="http://schemas.openxmlformats.org/officeDocument/2006/relationships/hyperlink" Target="http://www.amazon.com/gp/product/B004EAQNO4/?tag=titb-20" TargetMode="External"/><Relationship Id="rId2287" Type="http://schemas.openxmlformats.org/officeDocument/2006/relationships/hyperlink" Target="https://www.amazon.co.uk/Shazam-Zachary-Levi/dp/B07RB5244V/ref=sr_1_1?keywords=Shazam%21&amp;qid=1557072595&amp;s=instant-video&amp;sr=1-1" TargetMode="External"/><Relationship Id="rId366" Type="http://schemas.openxmlformats.org/officeDocument/2006/relationships/hyperlink" Target="http://www.amazon.com/gp/product/B004UTCGNG/?tag=titb-20" TargetMode="External"/><Relationship Id="rId2288" Type="http://schemas.openxmlformats.org/officeDocument/2006/relationships/hyperlink" Target="https://www.the-numbers.com/movie/Midway-(2019)" TargetMode="External"/><Relationship Id="rId365" Type="http://schemas.openxmlformats.org/officeDocument/2006/relationships/hyperlink" Target="http://www.amazon.com/gp/product/B008Y6Y1RA/?tag=titb-20" TargetMode="External"/><Relationship Id="rId2289" Type="http://schemas.openxmlformats.org/officeDocument/2006/relationships/hyperlink" Target="https://www.the-numbers.com/market/genre/Action" TargetMode="External"/><Relationship Id="rId364" Type="http://schemas.openxmlformats.org/officeDocument/2006/relationships/hyperlink" Target="http://www.amazon.com/gp/product/B004G8X10S/?tag=titb-20" TargetMode="External"/><Relationship Id="rId95" Type="http://schemas.openxmlformats.org/officeDocument/2006/relationships/hyperlink" Target="http://www.amazon.com/gp/product/B001RG8II2/?tag=titb-20" TargetMode="External"/><Relationship Id="rId94" Type="http://schemas.openxmlformats.org/officeDocument/2006/relationships/hyperlink" Target="http://www.amazon.com/gp/product/B003QSJVOO/?tag=titb-20" TargetMode="External"/><Relationship Id="rId97" Type="http://schemas.openxmlformats.org/officeDocument/2006/relationships/hyperlink" Target="http://www.amazon.com/gp/product/B003KARYYC/?tag=titb-20" TargetMode="External"/><Relationship Id="rId96" Type="http://schemas.openxmlformats.org/officeDocument/2006/relationships/hyperlink" Target="http://www.amazon.com/gp/product/B01BIKUOSI/?tag=titb-20" TargetMode="External"/><Relationship Id="rId99" Type="http://schemas.openxmlformats.org/officeDocument/2006/relationships/hyperlink" Target="http://www.amazon.com/gp/product/B0027GRM8I/?tag=titb-20" TargetMode="External"/><Relationship Id="rId98" Type="http://schemas.openxmlformats.org/officeDocument/2006/relationships/hyperlink" Target="http://www.amazon.com/gp/product/B001PPNAQ0/?tag=titb-20" TargetMode="External"/><Relationship Id="rId91" Type="http://schemas.openxmlformats.org/officeDocument/2006/relationships/hyperlink" Target="http://www.amazon.com/gp/product/B0091VONT8/?tag=titb-20" TargetMode="External"/><Relationship Id="rId90" Type="http://schemas.openxmlformats.org/officeDocument/2006/relationships/hyperlink" Target="http://www.amazon.com/gp/product/B001PNV9FG/?tag=titb-20" TargetMode="External"/><Relationship Id="rId93" Type="http://schemas.openxmlformats.org/officeDocument/2006/relationships/hyperlink" Target="http://www.amazon.com/gp/product/B004OTQRAA/?tag=titb-20" TargetMode="External"/><Relationship Id="rId92" Type="http://schemas.openxmlformats.org/officeDocument/2006/relationships/hyperlink" Target="http://www.amazon.com/gp/product/B0091X2LQS/?tag=titb-20" TargetMode="External"/><Relationship Id="rId359" Type="http://schemas.openxmlformats.org/officeDocument/2006/relationships/hyperlink" Target="http://www.amazon.com/gp/product/B008Y6YLBG/?tag=titb-20" TargetMode="External"/><Relationship Id="rId358" Type="http://schemas.openxmlformats.org/officeDocument/2006/relationships/hyperlink" Target="http://www.amazon.com/gp/product/B004IM14RY/?tag=titb-20" TargetMode="External"/><Relationship Id="rId357" Type="http://schemas.openxmlformats.org/officeDocument/2006/relationships/hyperlink" Target="http://www.amazon.com/gp/product/B004HYDM8W/?tag=titb-20" TargetMode="External"/><Relationship Id="rId2270" Type="http://schemas.openxmlformats.org/officeDocument/2006/relationships/hyperlink" Target="https://www.amazon.co.uk/Chapter-Two-Jessica-Chastain/dp/B07XKF92TF/ref=sr_1_1?crid=1JL3OOI8YCA9I&amp;keywords=it+chapter+two&amp;qid=1577973553&amp;s=instant-video&amp;sprefix=It%3A+Chapter+Two%2Cinstant-video%2C148&amp;sr=1-1" TargetMode="External"/><Relationship Id="rId2271" Type="http://schemas.openxmlformats.org/officeDocument/2006/relationships/hyperlink" Target="https://www.the-numbers.com/movie/Secret-Life-of-Pets-2-The-(2019)" TargetMode="External"/><Relationship Id="rId352" Type="http://schemas.openxmlformats.org/officeDocument/2006/relationships/hyperlink" Target="http://www.amazon.com/gp/product/B0060D196K/?tag=titb-20" TargetMode="External"/><Relationship Id="rId2272" Type="http://schemas.openxmlformats.org/officeDocument/2006/relationships/hyperlink" Target="https://www.the-numbers.com/market/genre/Adventure" TargetMode="External"/><Relationship Id="rId351" Type="http://schemas.openxmlformats.org/officeDocument/2006/relationships/hyperlink" Target="http://www.amazon.com/gp/product/B002RRN952/?tag=titb-20" TargetMode="External"/><Relationship Id="rId2273" Type="http://schemas.openxmlformats.org/officeDocument/2006/relationships/hyperlink" Target="https://www.the-numbers.com/market/genre/Adventure" TargetMode="External"/><Relationship Id="rId350" Type="http://schemas.openxmlformats.org/officeDocument/2006/relationships/hyperlink" Target="http://www.amazon.com/gp/product/B00S4P24GQ/?tag=titb-20" TargetMode="External"/><Relationship Id="rId2274" Type="http://schemas.openxmlformats.org/officeDocument/2006/relationships/hyperlink" Target="https://www.amazon.co.uk/Secret-Life-Pets-2/dp/B07S864VL4/ref=sr_1_1?crid=3G9A0QJXDYSLA&amp;keywords=the+secret+life+of+pets+2&amp;qid=1577974471&amp;s=instant-video&amp;sprefix=The+Secret+Life+of+Pets+2%2Cinstant-video%2C146&amp;sr=1-1" TargetMode="External"/><Relationship Id="rId2275" Type="http://schemas.openxmlformats.org/officeDocument/2006/relationships/hyperlink" Target="https://www.amazon.co.uk/Once-upon-Hollywood-Leonardo-DiCaprio/dp/B07W7KY3RM/ref=sr_1_1?keywords=Once+Upon+a+Time+in+Hollywood&amp;qid=1577973812&amp;s=instant-video&amp;sr=1-1" TargetMode="External"/><Relationship Id="rId356" Type="http://schemas.openxmlformats.org/officeDocument/2006/relationships/hyperlink" Target="http://www.amazon.com/gp/product/B003QTPAB6/?tag=titb-20" TargetMode="External"/><Relationship Id="rId2276" Type="http://schemas.openxmlformats.org/officeDocument/2006/relationships/hyperlink" Target="https://www.the-numbers.com/movie/Ad-Astra-(2019)" TargetMode="External"/><Relationship Id="rId355" Type="http://schemas.openxmlformats.org/officeDocument/2006/relationships/hyperlink" Target="http://www.amazon.com/gp/product/B0091X4EYK/?tag=titb-20" TargetMode="External"/><Relationship Id="rId2277" Type="http://schemas.openxmlformats.org/officeDocument/2006/relationships/hyperlink" Target="https://www.amazon.co.uk/Ad-Astra-Brad-Pitt/dp/B07XT8YM1B/ref=sr_1_1?keywords=Ad+Astra&amp;qid=1577973022&amp;s=instant-video&amp;sr=1-1" TargetMode="External"/><Relationship Id="rId354" Type="http://schemas.openxmlformats.org/officeDocument/2006/relationships/hyperlink" Target="http://www.amazon.com/gp/product/B001J6W29Q/?tag=titb-20" TargetMode="External"/><Relationship Id="rId2278" Type="http://schemas.openxmlformats.org/officeDocument/2006/relationships/hyperlink" Target="https://www.boxofficemojo.com/movies/?id=amusementpark.htm" TargetMode="External"/><Relationship Id="rId353" Type="http://schemas.openxmlformats.org/officeDocument/2006/relationships/hyperlink" Target="http://www.amazon.com/gp/product/B002SARF94/?tag=titb-20" TargetMode="External"/><Relationship Id="rId2279" Type="http://schemas.openxmlformats.org/officeDocument/2006/relationships/hyperlink" Target="https://www.amazon.co.uk/Wonder-Park-No-Director/dp/B07QBQWFTK/ref=sr_1_1?crid=19MJLWJTZCCHH&amp;keywords=wonder+park&amp;qid=1557072831&amp;s=instant-video&amp;sprefix=Wonder+Park%2Cinstant-video%2C148&amp;sr=1-1" TargetMode="External"/><Relationship Id="rId1378" Type="http://schemas.openxmlformats.org/officeDocument/2006/relationships/hyperlink" Target="https://www.amazon.com/Zootopia-Theatrical-Ginnifer-Goodwin/dp/B01CIV3XCU/ref=sr_1_1?s=instant-video&amp;ie=UTF8&amp;qid=1481219530&amp;sr=1-1&amp;keywords=Zootopia" TargetMode="External"/><Relationship Id="rId2225" Type="http://schemas.openxmlformats.org/officeDocument/2006/relationships/hyperlink" Target="https://www.the-numbers.com/market/genre/Drama" TargetMode="External"/><Relationship Id="rId1379" Type="http://schemas.openxmlformats.org/officeDocument/2006/relationships/hyperlink" Target="https://www.amazon.com/Moana-Bonus-Content-Aulii-Cravalho/dp/B01MRNUJUO/ref=sr_1_2?s=instant-video&amp;ie=UTF8&amp;qid=1483640905&amp;sr=1-2&amp;keywords=Moana" TargetMode="External"/><Relationship Id="rId2226" Type="http://schemas.openxmlformats.org/officeDocument/2006/relationships/hyperlink" Target="https://www.the-numbers.com/market/genre/Drama" TargetMode="External"/><Relationship Id="rId2227" Type="http://schemas.openxmlformats.org/officeDocument/2006/relationships/hyperlink" Target="https://www.the-numbers.com/movie/Charlies-Angels-(2019)" TargetMode="External"/><Relationship Id="rId2228" Type="http://schemas.openxmlformats.org/officeDocument/2006/relationships/hyperlink" Target="https://www.the-numbers.com/market/genre/Action" TargetMode="External"/><Relationship Id="rId2229" Type="http://schemas.openxmlformats.org/officeDocument/2006/relationships/hyperlink" Target="https://www.the-numbers.com/market/genre/Action" TargetMode="External"/><Relationship Id="rId305" Type="http://schemas.openxmlformats.org/officeDocument/2006/relationships/hyperlink" Target="http://www.amazon.com/gp/product/B0035KMSQQ/?tag=titb-20" TargetMode="External"/><Relationship Id="rId789" Type="http://schemas.openxmlformats.org/officeDocument/2006/relationships/hyperlink" Target="http://www.amazon.com/gp/product/B00GT2GUZW/?tag=titb-20" TargetMode="External"/><Relationship Id="rId304" Type="http://schemas.openxmlformats.org/officeDocument/2006/relationships/hyperlink" Target="http://www.amazon.com/gp/product/B002VDCTZ8/?tag=titb-20" TargetMode="External"/><Relationship Id="rId788" Type="http://schemas.openxmlformats.org/officeDocument/2006/relationships/hyperlink" Target="http://www.amazon.com/gp/product/B00I0PENR8/?tag=titb-20" TargetMode="External"/><Relationship Id="rId303" Type="http://schemas.openxmlformats.org/officeDocument/2006/relationships/hyperlink" Target="http://www.amazon.com/gp/product/B002TL08FU/?tag=titb-20" TargetMode="External"/><Relationship Id="rId787" Type="http://schemas.openxmlformats.org/officeDocument/2006/relationships/hyperlink" Target="http://www.amazon.com/gp/product/B00F4YK53Y/?tag=titb-20" TargetMode="External"/><Relationship Id="rId302" Type="http://schemas.openxmlformats.org/officeDocument/2006/relationships/hyperlink" Target="http://www.amazon.com/gp/product/B0038P80CO/?tag=titb-20" TargetMode="External"/><Relationship Id="rId786" Type="http://schemas.openxmlformats.org/officeDocument/2006/relationships/hyperlink" Target="http://www.amazon.com/gp/product/B00IJ7QSAW/?tag=titb-20" TargetMode="External"/><Relationship Id="rId309" Type="http://schemas.openxmlformats.org/officeDocument/2006/relationships/hyperlink" Target="http://www.amazon.com/gp/product/B0036JU6CY/?tag=titb-20" TargetMode="External"/><Relationship Id="rId308" Type="http://schemas.openxmlformats.org/officeDocument/2006/relationships/hyperlink" Target="http://www.amazon.com/gp/product/B002LAZEJE/?tag=titb-20" TargetMode="External"/><Relationship Id="rId307" Type="http://schemas.openxmlformats.org/officeDocument/2006/relationships/hyperlink" Target="http://www.amazon.com/gp/product/B004QBE6S6/?tag=titb-20" TargetMode="External"/><Relationship Id="rId306" Type="http://schemas.openxmlformats.org/officeDocument/2006/relationships/hyperlink" Target="http://www.amazon.com/gp/product/B002GGKBT6/?tag=titb-20" TargetMode="External"/><Relationship Id="rId781" Type="http://schemas.openxmlformats.org/officeDocument/2006/relationships/hyperlink" Target="http://www.amazon.com/gp/product/B00H9671YQ/?tag=titb-20" TargetMode="External"/><Relationship Id="rId1370" Type="http://schemas.openxmlformats.org/officeDocument/2006/relationships/hyperlink" Target="http://www.the-numbers.com/market/genre/Drama" TargetMode="External"/><Relationship Id="rId780" Type="http://schemas.openxmlformats.org/officeDocument/2006/relationships/hyperlink" Target="http://www.amazon.com/gp/product/B00GU9E17I/?tag=titb-20" TargetMode="External"/><Relationship Id="rId1371" Type="http://schemas.openxmlformats.org/officeDocument/2006/relationships/hyperlink" Target="https://www.amazon.com/BFG-Theatrical-Version-Mark-Rylance/dp/B01HQUWXVU/ref=sr_1_1?s=instant-video&amp;ie=UTF8&amp;qid=1481219084&amp;sr=1-1&amp;keywords=The+BFG" TargetMode="External"/><Relationship Id="rId1372" Type="http://schemas.openxmlformats.org/officeDocument/2006/relationships/hyperlink" Target="http://www.the-numbers.com/market/genre/Drama" TargetMode="External"/><Relationship Id="rId1373" Type="http://schemas.openxmlformats.org/officeDocument/2006/relationships/hyperlink" Target="http://www.the-numbers.com/market/genre/Drama" TargetMode="External"/><Relationship Id="rId2220" Type="http://schemas.openxmlformats.org/officeDocument/2006/relationships/hyperlink" Target="https://www.the-numbers.com/movie/UglyDolls-(2019)" TargetMode="External"/><Relationship Id="rId301" Type="http://schemas.openxmlformats.org/officeDocument/2006/relationships/hyperlink" Target="http://www.amazon.com/gp/product/B0036SLOP8/?tag=titb-20" TargetMode="External"/><Relationship Id="rId785" Type="http://schemas.openxmlformats.org/officeDocument/2006/relationships/hyperlink" Target="http://www.amazon.com/gp/product/B00DU74U74/?tag=titb-20" TargetMode="External"/><Relationship Id="rId1374" Type="http://schemas.openxmlformats.org/officeDocument/2006/relationships/hyperlink" Target="https://www.amazon.com/Gods-Egypt-Nikolaj-Coster-Waldau/dp/B01BZHA6WI/ref=sr_1_1?s=instant-video&amp;ie=UTF8&amp;qid=1481218857&amp;sr=1-1&amp;keywords=Gods+of+Egypt" TargetMode="External"/><Relationship Id="rId2221" Type="http://schemas.openxmlformats.org/officeDocument/2006/relationships/hyperlink" Target="https://www.the-numbers.com/market/genre/Adventure" TargetMode="External"/><Relationship Id="rId300" Type="http://schemas.openxmlformats.org/officeDocument/2006/relationships/hyperlink" Target="http://www.amazon.com/gp/product/B0035FRYR4/?tag=titb-20" TargetMode="External"/><Relationship Id="rId784" Type="http://schemas.openxmlformats.org/officeDocument/2006/relationships/hyperlink" Target="http://www.amazon.com/gp/product/B00CNT53YY/?tag=titb-20" TargetMode="External"/><Relationship Id="rId1375" Type="http://schemas.openxmlformats.org/officeDocument/2006/relationships/hyperlink" Target="http://www.the-numbers.com/market/genre/Drama" TargetMode="External"/><Relationship Id="rId2222" Type="http://schemas.openxmlformats.org/officeDocument/2006/relationships/hyperlink" Target="https://www.the-numbers.com/market/genre/Adventure" TargetMode="External"/><Relationship Id="rId783" Type="http://schemas.openxmlformats.org/officeDocument/2006/relationships/hyperlink" Target="http://www.amazon.com/gp/product/B00DYQW6EU/?tag=titb-20" TargetMode="External"/><Relationship Id="rId1376" Type="http://schemas.openxmlformats.org/officeDocument/2006/relationships/hyperlink" Target="http://www.the-numbers.com/market/genre/Drama" TargetMode="External"/><Relationship Id="rId2223" Type="http://schemas.openxmlformats.org/officeDocument/2006/relationships/hyperlink" Target="https://www.amazon.co.uk/Uglydolls-Kelly-Clarkson/dp/B07X34W9X8/ref=sr_1_1?crid=1ZQEG7LLXCS3Y&amp;keywords=uglydolls&amp;qid=1577974539&amp;s=instant-video&amp;sprefix=UglyDolls%2Cinstant-video%2C151&amp;sr=1-1" TargetMode="External"/><Relationship Id="rId782" Type="http://schemas.openxmlformats.org/officeDocument/2006/relationships/hyperlink" Target="http://www.amazon.com/gp/product/B00JX1ROME/?tag=titb-20" TargetMode="External"/><Relationship Id="rId1377" Type="http://schemas.openxmlformats.org/officeDocument/2006/relationships/hyperlink" Target="https://www.amazon.com/Ghostbusters-Melissa-McCarthy/dp/B01I03E1G2/ref=sr_1_1?s=instant-video&amp;ie=UTF8&amp;qid=1481219437&amp;sr=1-1&amp;keywords=Ghostbusters" TargetMode="External"/><Relationship Id="rId2224" Type="http://schemas.openxmlformats.org/officeDocument/2006/relationships/hyperlink" Target="https://www.the-numbers.com/movie/Goldfinch-The-(2019)" TargetMode="External"/><Relationship Id="rId1367" Type="http://schemas.openxmlformats.org/officeDocument/2006/relationships/hyperlink" Target="http://www.the-numbers.com/market/genre/Horror" TargetMode="External"/><Relationship Id="rId2214" Type="http://schemas.openxmlformats.org/officeDocument/2006/relationships/hyperlink" Target="https://www.the-numbers.com/market/genre/Comedy" TargetMode="External"/><Relationship Id="rId1368" Type="http://schemas.openxmlformats.org/officeDocument/2006/relationships/hyperlink" Target="https://www.amazon.com/Kung-Fu-Panda-Jack-Black/dp/B01B5I1A5Y/ref=sr_1_1?s=instant-video&amp;ie=UTF8&amp;qid=1481219446&amp;sr=1-1&amp;keywords=Kung+Fu+Panda+3" TargetMode="External"/><Relationship Id="rId2215" Type="http://schemas.openxmlformats.org/officeDocument/2006/relationships/hyperlink" Target="https://www.the-numbers.com/market/genre/Comedy" TargetMode="External"/><Relationship Id="rId1369" Type="http://schemas.openxmlformats.org/officeDocument/2006/relationships/hyperlink" Target="http://www.the-numbers.com/market/genre/Drama" TargetMode="External"/><Relationship Id="rId2216" Type="http://schemas.openxmlformats.org/officeDocument/2006/relationships/hyperlink" Target="https://www.the-numbers.com/movie/Doctor-Sleep-(2019)" TargetMode="External"/><Relationship Id="rId2217" Type="http://schemas.openxmlformats.org/officeDocument/2006/relationships/hyperlink" Target="https://www.the-numbers.com/market/genre/Horror" TargetMode="External"/><Relationship Id="rId2218" Type="http://schemas.openxmlformats.org/officeDocument/2006/relationships/hyperlink" Target="https://www.the-numbers.com/market/genre/Horror" TargetMode="External"/><Relationship Id="rId2219" Type="http://schemas.openxmlformats.org/officeDocument/2006/relationships/hyperlink" Target="https://www.amazon.co.uk/Doctor-Sleep-Ewan-McGregor/dp/B07ZTW61K4/ref=sr_1_1?keywords=Doctor+Sleep&amp;qid=1577973349&amp;s=instant-video&amp;sr=1-1" TargetMode="External"/><Relationship Id="rId778" Type="http://schemas.openxmlformats.org/officeDocument/2006/relationships/hyperlink" Target="http://www.amazon.com/gp/product/B00IF5P8TA/?tag=titb-20" TargetMode="External"/><Relationship Id="rId777" Type="http://schemas.openxmlformats.org/officeDocument/2006/relationships/hyperlink" Target="http://www.amazon.com/gp/product/B00CTSYHLE/?tag=titb-20" TargetMode="External"/><Relationship Id="rId776" Type="http://schemas.openxmlformats.org/officeDocument/2006/relationships/hyperlink" Target="http://www.amazon.com/gp/product/B00J2PEU3W/?tag=titb-20" TargetMode="External"/><Relationship Id="rId775" Type="http://schemas.openxmlformats.org/officeDocument/2006/relationships/hyperlink" Target="http://www.amazon.com/gp/product/B00CL50LEC/?tag=titb-20" TargetMode="External"/><Relationship Id="rId779" Type="http://schemas.openxmlformats.org/officeDocument/2006/relationships/hyperlink" Target="http://www.amazon.com/gp/product/B00FLNRN06/?tag=titb-20" TargetMode="External"/><Relationship Id="rId770" Type="http://schemas.openxmlformats.org/officeDocument/2006/relationships/hyperlink" Target="http://www.amazon.com/gp/product/B00GJ4A9NO/?tag=titb-20" TargetMode="External"/><Relationship Id="rId1360" Type="http://schemas.openxmlformats.org/officeDocument/2006/relationships/hyperlink" Target="http://www.the-numbers.com/market/genre/Drama" TargetMode="External"/><Relationship Id="rId1361" Type="http://schemas.openxmlformats.org/officeDocument/2006/relationships/hyperlink" Target="https://www.amazon.com/Jason-Bourne-Matt-Damon/dp/B01J2KIHOO/ref=sr_1_1?s=instant-video&amp;ie=UTF8&amp;qid=1481219479&amp;sr=1-1&amp;keywords=Jason+Bourne" TargetMode="External"/><Relationship Id="rId1362" Type="http://schemas.openxmlformats.org/officeDocument/2006/relationships/hyperlink" Target="https://www.amazon.com/Trolls-Anna-Kendrick/dp/B01M8GGPIT/ref=sr_1_1?s=instant-video&amp;ie=UTF8&amp;qid=1481219323&amp;sr=1-1&amp;keywords=Trolls" TargetMode="External"/><Relationship Id="rId774" Type="http://schemas.openxmlformats.org/officeDocument/2006/relationships/hyperlink" Target="http://www.amazon.com/gp/product/B00D6C6JAO/?tag=titb-20" TargetMode="External"/><Relationship Id="rId1363" Type="http://schemas.openxmlformats.org/officeDocument/2006/relationships/hyperlink" Target="http://www.the-numbers.com/market/genre/Thriller-or-Suspense" TargetMode="External"/><Relationship Id="rId2210" Type="http://schemas.openxmlformats.org/officeDocument/2006/relationships/hyperlink" Target="https://www.the-numbers.com/market/genre/Comedy" TargetMode="External"/><Relationship Id="rId773" Type="http://schemas.openxmlformats.org/officeDocument/2006/relationships/hyperlink" Target="http://www.amazon.com/gp/product/B00EP0MY64/?tag=titb-20" TargetMode="External"/><Relationship Id="rId1364" Type="http://schemas.openxmlformats.org/officeDocument/2006/relationships/hyperlink" Target="http://www.the-numbers.com/market/genre/Thriller-or-Suspense" TargetMode="External"/><Relationship Id="rId2211" Type="http://schemas.openxmlformats.org/officeDocument/2006/relationships/hyperlink" Target="https://www.the-numbers.com/market/genre/Comedy" TargetMode="External"/><Relationship Id="rId772" Type="http://schemas.openxmlformats.org/officeDocument/2006/relationships/hyperlink" Target="http://www.amazon.com/gp/product/B00I95N384/?tag=titb-20" TargetMode="External"/><Relationship Id="rId1365" Type="http://schemas.openxmlformats.org/officeDocument/2006/relationships/hyperlink" Target="https://www.amazon.com/Teenage-Mutant-Ninja-Turtles-Shadows/dp/B01G7UJIVI/ref=sr_1_1?s=instant-video&amp;ie=UTF8&amp;qid=1481219275&amp;sr=1-1&amp;keywords=Teenage+Mutant+Ninja+Turtles%3A+Out+of+the+Shadows" TargetMode="External"/><Relationship Id="rId2212" Type="http://schemas.openxmlformats.org/officeDocument/2006/relationships/hyperlink" Target="https://www.amazon.co.uk/Zombieland-Double-Tap-Woody-Harrelson/dp/B07Z61Z1CJ/ref=sr_1_1?keywords=Zombieland%3A+Double+Tap&amp;qid=1577974613&amp;s=instant-video&amp;sr=1-1" TargetMode="External"/><Relationship Id="rId771" Type="http://schemas.openxmlformats.org/officeDocument/2006/relationships/hyperlink" Target="http://www.amazon.com/gp/product/B00CWV8X04/?tag=titb-20" TargetMode="External"/><Relationship Id="rId1366" Type="http://schemas.openxmlformats.org/officeDocument/2006/relationships/hyperlink" Target="http://www.the-numbers.com/market/genre/Horror" TargetMode="External"/><Relationship Id="rId2213" Type="http://schemas.openxmlformats.org/officeDocument/2006/relationships/hyperlink" Target="https://www.the-numbers.com/movie/Shaft-(2019)" TargetMode="External"/><Relationship Id="rId2247" Type="http://schemas.openxmlformats.org/officeDocument/2006/relationships/hyperlink" Target="https://www.the-numbers.com/market/genre/Adventure" TargetMode="External"/><Relationship Id="rId2248" Type="http://schemas.openxmlformats.org/officeDocument/2006/relationships/hyperlink" Target="https://www.the-numbers.com/movie/Joker-(2019)" TargetMode="External"/><Relationship Id="rId2249" Type="http://schemas.openxmlformats.org/officeDocument/2006/relationships/hyperlink" Target="https://www.amazon.co.uk/Joker-Joaquin-Phoenix/dp/B07YP8JS6J/ref=sr_1_1?crid=2DMKQQCH5NS38&amp;keywords=joker&amp;qid=1577973602&amp;s=instant-video&amp;sprefix=Joker%2Cinstant-video%2C163&amp;sr=1-1" TargetMode="External"/><Relationship Id="rId327" Type="http://schemas.openxmlformats.org/officeDocument/2006/relationships/hyperlink" Target="http://www.amazon.com/gp/product/B002YCVWXQ/?tag=titb-20" TargetMode="External"/><Relationship Id="rId326" Type="http://schemas.openxmlformats.org/officeDocument/2006/relationships/hyperlink" Target="http://www.amazon.com/gp/product/B0035GX0BM/?tag=titb-20" TargetMode="External"/><Relationship Id="rId325" Type="http://schemas.openxmlformats.org/officeDocument/2006/relationships/hyperlink" Target="http://www.amazon.com/gp/product/B003IBEH02/?tag=titb-20" TargetMode="External"/><Relationship Id="rId324" Type="http://schemas.openxmlformats.org/officeDocument/2006/relationships/hyperlink" Target="http://www.amazon.com/gp/product/B002JQIRTO/?tag=titb-20" TargetMode="External"/><Relationship Id="rId329" Type="http://schemas.openxmlformats.org/officeDocument/2006/relationships/hyperlink" Target="http://www.amazon.com/gp/product/B008Y6VCI6/?tag=titb-20" TargetMode="External"/><Relationship Id="rId1390" Type="http://schemas.openxmlformats.org/officeDocument/2006/relationships/hyperlink" Target="http://www.the-numbers.com/market/genre/Adventure" TargetMode="External"/><Relationship Id="rId328" Type="http://schemas.openxmlformats.org/officeDocument/2006/relationships/hyperlink" Target="http://www.amazon.com/gp/product/B004MWSUXG/?tag=titb-20" TargetMode="External"/><Relationship Id="rId1391" Type="http://schemas.openxmlformats.org/officeDocument/2006/relationships/hyperlink" Target="http://www.the-numbers.com/market/genre/Adventure" TargetMode="External"/><Relationship Id="rId1392" Type="http://schemas.openxmlformats.org/officeDocument/2006/relationships/hyperlink" Target="https://www.amazon.com/Alice-Through-Looking-Glass-Theatrical/dp/B01G2LIR6Y/ref=sr_1_1?s=instant-video&amp;ie=UTF8&amp;qid=1481219246&amp;sr=1-1&amp;keywords=Alice+Through+the+Looking+Glass" TargetMode="External"/><Relationship Id="rId1393" Type="http://schemas.openxmlformats.org/officeDocument/2006/relationships/hyperlink" Target="http://www.the-numbers.com/market/genre/Romantic-Comedy" TargetMode="External"/><Relationship Id="rId2240" Type="http://schemas.openxmlformats.org/officeDocument/2006/relationships/hyperlink" Target="https://www.amazon.co.uk/Rambo-Last-Blood-Sylvester-Stallone/dp/B07XT2QW9F/ref=sr_1_1?crid=17SXH6B9Z6J7W&amp;keywords=rambo+last+blood+2019&amp;qid=1577973894&amp;s=instant-video&amp;sprefix=Rambo%3A+Last+Blood%2Cinstant-video%2C143&amp;sr=1-1" TargetMode="External"/><Relationship Id="rId1394" Type="http://schemas.openxmlformats.org/officeDocument/2006/relationships/hyperlink" Target="http://www.the-numbers.com/market/genre/Romantic-Comedy" TargetMode="External"/><Relationship Id="rId2241" Type="http://schemas.openxmlformats.org/officeDocument/2006/relationships/hyperlink" Target="https://www.the-numbers.com/movie/Hellboy-(2019)" TargetMode="External"/><Relationship Id="rId1395" Type="http://schemas.openxmlformats.org/officeDocument/2006/relationships/hyperlink" Target="https://www.amazon.com/Jungle-Book-Theatrical-Bill-Murray/dp/B01E60ZAA4/ref=sr_1_1?s=instant-video&amp;ie=UTF8&amp;qid=1481219544&amp;sr=1-1&amp;keywords=The+Jungle+Book" TargetMode="External"/><Relationship Id="rId2242" Type="http://schemas.openxmlformats.org/officeDocument/2006/relationships/hyperlink" Target="https://www.the-numbers.com/market/genre/Horror" TargetMode="External"/><Relationship Id="rId323" Type="http://schemas.openxmlformats.org/officeDocument/2006/relationships/hyperlink" Target="http://www.amazon.com/gp/product/B002N62FZC/?tag=titb-20" TargetMode="External"/><Relationship Id="rId1396" Type="http://schemas.openxmlformats.org/officeDocument/2006/relationships/hyperlink" Target="http://www.the-numbers.com/market/genre/Adventure" TargetMode="External"/><Relationship Id="rId2243" Type="http://schemas.openxmlformats.org/officeDocument/2006/relationships/hyperlink" Target="https://www.the-numbers.com/market/genre/Horror" TargetMode="External"/><Relationship Id="rId322" Type="http://schemas.openxmlformats.org/officeDocument/2006/relationships/hyperlink" Target="http://www.amazon.com/gp/product/B002BCTM4A/?tag=titb-20" TargetMode="External"/><Relationship Id="rId1397" Type="http://schemas.openxmlformats.org/officeDocument/2006/relationships/hyperlink" Target="http://www.the-numbers.com/market/genre/Adventure" TargetMode="External"/><Relationship Id="rId2244" Type="http://schemas.openxmlformats.org/officeDocument/2006/relationships/hyperlink" Target="https://www.amazon.co.uk/Hellboy-David-Harbour/dp/B07QHCB4VH/ref=sr_1_1?crid=10ABMQ49YVJ30&amp;keywords=hellboy+2019&amp;qid=1577973514&amp;s=instant-video&amp;sprefix=Hellboy%2Cinstant-video%2C149&amp;sr=1-1" TargetMode="External"/><Relationship Id="rId321" Type="http://schemas.openxmlformats.org/officeDocument/2006/relationships/hyperlink" Target="http://www.amazon.com/gp/product/B002LANLJY/?tag=titb-20" TargetMode="External"/><Relationship Id="rId1398" Type="http://schemas.openxmlformats.org/officeDocument/2006/relationships/hyperlink" Target="https://www.amazon.com/Suicide-Squad-Will-Smith/dp/B01J7YLPGM/ref=sr_1_1?s=instant-video&amp;ie=UTF8&amp;qid=1481219513&amp;sr=1-1&amp;keywords=Suicide+Squad" TargetMode="External"/><Relationship Id="rId2245" Type="http://schemas.openxmlformats.org/officeDocument/2006/relationships/hyperlink" Target="https://www.the-numbers.com/movie/Arctic-Dogs-(2019)" TargetMode="External"/><Relationship Id="rId320" Type="http://schemas.openxmlformats.org/officeDocument/2006/relationships/hyperlink" Target="http://www.amazon.com/gp/product/B002NJEJ3A/?tag=titb-20" TargetMode="External"/><Relationship Id="rId1399" Type="http://schemas.openxmlformats.org/officeDocument/2006/relationships/hyperlink" Target="http://www.the-numbers.com/market/genre/Adventure" TargetMode="External"/><Relationship Id="rId2246" Type="http://schemas.openxmlformats.org/officeDocument/2006/relationships/hyperlink" Target="https://www.the-numbers.com/market/genre/Adventure" TargetMode="External"/><Relationship Id="rId1389" Type="http://schemas.openxmlformats.org/officeDocument/2006/relationships/hyperlink" Target="https://www.amazon.com/Independence-Day-Resurgence-Liam-Hemsworth/dp/B01HDR3658/ref=sr_1_2?s=instant-video&amp;ie=UTF8&amp;qid=1481219378&amp;sr=1-2&amp;keywords=Independence+Day%3A+Resurgence" TargetMode="External"/><Relationship Id="rId2236" Type="http://schemas.openxmlformats.org/officeDocument/2006/relationships/hyperlink" Target="https://www.imdb.com/search/title?genres=sci-fi&amp;explore=title_type,genres&amp;ref_=tt_ov_inf" TargetMode="External"/><Relationship Id="rId2237" Type="http://schemas.openxmlformats.org/officeDocument/2006/relationships/hyperlink" Target="https://www.the-numbers.com/movie/Rambo-Last-Blood-(2019)" TargetMode="External"/><Relationship Id="rId2238" Type="http://schemas.openxmlformats.org/officeDocument/2006/relationships/hyperlink" Target="https://www.the-numbers.com/market/genre/Action" TargetMode="External"/><Relationship Id="rId2239" Type="http://schemas.openxmlformats.org/officeDocument/2006/relationships/hyperlink" Target="https://www.the-numbers.com/market/genre/Action" TargetMode="External"/><Relationship Id="rId316" Type="http://schemas.openxmlformats.org/officeDocument/2006/relationships/hyperlink" Target="http://www.amazon.com/gp/product/B002IR9ZQS/?tag=titb-20" TargetMode="External"/><Relationship Id="rId315" Type="http://schemas.openxmlformats.org/officeDocument/2006/relationships/hyperlink" Target="http://www.amazon.com/gp/product/B003881ISE/?tag=titb-20" TargetMode="External"/><Relationship Id="rId799" Type="http://schemas.openxmlformats.org/officeDocument/2006/relationships/hyperlink" Target="http://www.amazon.com/gp/product/B00CWVGS10/?tag=titb-20" TargetMode="External"/><Relationship Id="rId314" Type="http://schemas.openxmlformats.org/officeDocument/2006/relationships/hyperlink" Target="http://www.amazon.com/gp/product/B002PHW9IC/?tag=titb-20" TargetMode="External"/><Relationship Id="rId798" Type="http://schemas.openxmlformats.org/officeDocument/2006/relationships/hyperlink" Target="http://www.amazon.com/gp/product/B00FW1CSNE/?tag=titb-20" TargetMode="External"/><Relationship Id="rId313" Type="http://schemas.openxmlformats.org/officeDocument/2006/relationships/hyperlink" Target="http://www.amazon.com/gp/product/B003CP72QK/?tag=titb-20" TargetMode="External"/><Relationship Id="rId797" Type="http://schemas.openxmlformats.org/officeDocument/2006/relationships/hyperlink" Target="http://www.amazon.com/gp/product/B00CBKVMG8/?tag=titb-20" TargetMode="External"/><Relationship Id="rId319" Type="http://schemas.openxmlformats.org/officeDocument/2006/relationships/hyperlink" Target="http://www.amazon.com/gp/product/B003MUOUI8/?tag=titb-20" TargetMode="External"/><Relationship Id="rId318" Type="http://schemas.openxmlformats.org/officeDocument/2006/relationships/hyperlink" Target="http://www.amazon.com/gp/product/B002BWCJOA/?tag=titb-20" TargetMode="External"/><Relationship Id="rId317" Type="http://schemas.openxmlformats.org/officeDocument/2006/relationships/hyperlink" Target="http://www.amazon.com/gp/product/B003361WQ4/?tag=titb-20" TargetMode="External"/><Relationship Id="rId1380" Type="http://schemas.openxmlformats.org/officeDocument/2006/relationships/hyperlink" Target="http://www.the-numbers.com/market/genre/Comedy" TargetMode="External"/><Relationship Id="rId792" Type="http://schemas.openxmlformats.org/officeDocument/2006/relationships/hyperlink" Target="http://www.amazon.com/gp/product/B00HVNZT3M/?tag=titb-20" TargetMode="External"/><Relationship Id="rId1381" Type="http://schemas.openxmlformats.org/officeDocument/2006/relationships/hyperlink" Target="http://www.the-numbers.com/market/genre/Comedy" TargetMode="External"/><Relationship Id="rId791" Type="http://schemas.openxmlformats.org/officeDocument/2006/relationships/hyperlink" Target="http://www.amazon.com/gp/product/B00C7DGQ9C/?tag=titb-20" TargetMode="External"/><Relationship Id="rId1382" Type="http://schemas.openxmlformats.org/officeDocument/2006/relationships/hyperlink" Target="https://www.amazon.com/Warcraft-Travis-Fimmel/dp/B01GPLDCPW/ref=sr_1_1?s=instant-video&amp;ie=UTF8&amp;qid=1481219007&amp;sr=1-1&amp;keywords=Warcraft" TargetMode="External"/><Relationship Id="rId790" Type="http://schemas.openxmlformats.org/officeDocument/2006/relationships/hyperlink" Target="http://www.amazon.com/gp/product/B00FQMVCEA/?tag=titb-20" TargetMode="External"/><Relationship Id="rId1383" Type="http://schemas.openxmlformats.org/officeDocument/2006/relationships/hyperlink" Target="https://www.amazon.com/Hunger-Games-Mockingjay-Part/dp/B0186DGA92/ref=sr_1_1?s=instant-video&amp;ie=UTF8&amp;qid=1481218061&amp;sr=1-1&amp;keywords=The+Hunger+Games%3A+Mockingjay+-+Part+2" TargetMode="External"/><Relationship Id="rId2230" Type="http://schemas.openxmlformats.org/officeDocument/2006/relationships/hyperlink" Target="https://www.amazon.co.uk/Charlies-Angels-Kristen-Stewart/dp/B08211ZRPD/ref=sr_1_1?crid=3FE76G0XGXJNT&amp;keywords=charlies+angels+2019&amp;qid=1577973270&amp;s=instant-video&amp;sprefix=Charlie%E2%80%99s+Angels%2Cinstant-video%2C189&amp;sr=1-1" TargetMode="External"/><Relationship Id="rId1384" Type="http://schemas.openxmlformats.org/officeDocument/2006/relationships/hyperlink" Target="http://www.the-numbers.com/market/genre/Horror" TargetMode="External"/><Relationship Id="rId2231" Type="http://schemas.openxmlformats.org/officeDocument/2006/relationships/hyperlink" Target="https://www.the-numbers.com/movie/Dora-and-the-Lost-City-of-Gold-(2019)" TargetMode="External"/><Relationship Id="rId312" Type="http://schemas.openxmlformats.org/officeDocument/2006/relationships/hyperlink" Target="http://www.amazon.com/gp/product/B009EEDZ46/?tag=titb-20" TargetMode="External"/><Relationship Id="rId796" Type="http://schemas.openxmlformats.org/officeDocument/2006/relationships/hyperlink" Target="http://www.amazon.com/gp/product/B00F55HNBY/?tag=titb-20" TargetMode="External"/><Relationship Id="rId1385" Type="http://schemas.openxmlformats.org/officeDocument/2006/relationships/hyperlink" Target="http://www.the-numbers.com/market/genre/Horror" TargetMode="External"/><Relationship Id="rId2232" Type="http://schemas.openxmlformats.org/officeDocument/2006/relationships/hyperlink" Target="https://www.the-numbers.com/market/genre/Adventure" TargetMode="External"/><Relationship Id="rId311" Type="http://schemas.openxmlformats.org/officeDocument/2006/relationships/hyperlink" Target="http://www.amazon.com/gp/product/B0037VKDQ0/?tag=titb-20" TargetMode="External"/><Relationship Id="rId795" Type="http://schemas.openxmlformats.org/officeDocument/2006/relationships/hyperlink" Target="http://www.amazon.com/gp/product/B00HBCNIMM/?tag=titb-20" TargetMode="External"/><Relationship Id="rId1386" Type="http://schemas.openxmlformats.org/officeDocument/2006/relationships/hyperlink" Target="https://www.amazon.com/Doctor-Strange-Plus-Bonus-Features/dp/B01M9IELLY/ref=sr_1_1?s=instant-video&amp;ie=UTF8&amp;qid=1481219463&amp;sr=1-1&amp;keywords=Doctor+Strange" TargetMode="External"/><Relationship Id="rId2233" Type="http://schemas.openxmlformats.org/officeDocument/2006/relationships/hyperlink" Target="https://www.the-numbers.com/market/genre/Adventure" TargetMode="External"/><Relationship Id="rId310" Type="http://schemas.openxmlformats.org/officeDocument/2006/relationships/hyperlink" Target="http://www.amazon.com/gp/product/B0024R6VIW/?tag=titb-20" TargetMode="External"/><Relationship Id="rId794" Type="http://schemas.openxmlformats.org/officeDocument/2006/relationships/hyperlink" Target="http://www.amazon.com/gp/product/B00HYTSTNU/?tag=titb-20" TargetMode="External"/><Relationship Id="rId1387" Type="http://schemas.openxmlformats.org/officeDocument/2006/relationships/hyperlink" Target="http://www.the-numbers.com/market/genre/Thriller-or-Suspense" TargetMode="External"/><Relationship Id="rId2234" Type="http://schemas.openxmlformats.org/officeDocument/2006/relationships/hyperlink" Target="https://www.amazon.co.uk/Dora-Lost-City-Isabela-Moner/dp/B07WMF17X1/ref=sr_1_1?keywords=Dora+and+the+Lost+City+of+Gold&amp;qid=1577973375&amp;s=instant-video&amp;sr=1-1" TargetMode="External"/><Relationship Id="rId793" Type="http://schemas.openxmlformats.org/officeDocument/2006/relationships/hyperlink" Target="http://www.amazon.com/gp/product/B00HB92NIK/?tag=titb-20" TargetMode="External"/><Relationship Id="rId1388" Type="http://schemas.openxmlformats.org/officeDocument/2006/relationships/hyperlink" Target="http://www.the-numbers.com/market/genre/Thriller-or-Suspense" TargetMode="External"/><Relationship Id="rId2235" Type="http://schemas.openxmlformats.org/officeDocument/2006/relationships/hyperlink" Target="https://www.boxofficemojo.com/movies/?id=thewanderingearth.htm" TargetMode="External"/><Relationship Id="rId297" Type="http://schemas.openxmlformats.org/officeDocument/2006/relationships/hyperlink" Target="http://www.amazon.com/gp/product/B002VXKYCS/?tag=titb-20" TargetMode="External"/><Relationship Id="rId296" Type="http://schemas.openxmlformats.org/officeDocument/2006/relationships/hyperlink" Target="http://www.amazon.com/gp/product/B002YDTPHA/?tag=titb-20" TargetMode="External"/><Relationship Id="rId295" Type="http://schemas.openxmlformats.org/officeDocument/2006/relationships/hyperlink" Target="http://www.amazon.com/gp/product/B0060D15AK/?tag=titb-20" TargetMode="External"/><Relationship Id="rId294" Type="http://schemas.openxmlformats.org/officeDocument/2006/relationships/hyperlink" Target="http://www.amazon.com/gp/product/B0030RZEKG/?tag=titb-20" TargetMode="External"/><Relationship Id="rId299" Type="http://schemas.openxmlformats.org/officeDocument/2006/relationships/hyperlink" Target="http://www.amazon.com/gp/product/B009EEQAT8/?tag=titb-20" TargetMode="External"/><Relationship Id="rId298" Type="http://schemas.openxmlformats.org/officeDocument/2006/relationships/hyperlink" Target="http://www.amazon.com/gp/product/B002ICE0O0/?tag=titb-20" TargetMode="External"/><Relationship Id="rId271" Type="http://schemas.openxmlformats.org/officeDocument/2006/relationships/hyperlink" Target="http://www.amazon.com/gp/product/B002LWKRNA/?tag=titb-20" TargetMode="External"/><Relationship Id="rId270" Type="http://schemas.openxmlformats.org/officeDocument/2006/relationships/hyperlink" Target="http://www.amazon.com/gp/product/B0036SUQWA/?tag=titb-20" TargetMode="External"/><Relationship Id="rId269" Type="http://schemas.openxmlformats.org/officeDocument/2006/relationships/hyperlink" Target="http://www.amazon.com/gp/product/B002BBJ52U/?tag=titb-20" TargetMode="External"/><Relationship Id="rId264" Type="http://schemas.openxmlformats.org/officeDocument/2006/relationships/hyperlink" Target="http://www.amazon.com/gp/product/B002L2Q1SA/?tag=titb-20" TargetMode="External"/><Relationship Id="rId263" Type="http://schemas.openxmlformats.org/officeDocument/2006/relationships/hyperlink" Target="http://www.amazon.com/gp/product/B009RI42I2/?tag=titb-20" TargetMode="External"/><Relationship Id="rId262" Type="http://schemas.openxmlformats.org/officeDocument/2006/relationships/hyperlink" Target="http://www.amazon.com/gp/product/B0035GNSQ4/?tag=titb-20" TargetMode="External"/><Relationship Id="rId261" Type="http://schemas.openxmlformats.org/officeDocument/2006/relationships/hyperlink" Target="http://www.amazon.com/gp/product/B003883XU0/?tag=titb-20" TargetMode="External"/><Relationship Id="rId268" Type="http://schemas.openxmlformats.org/officeDocument/2006/relationships/hyperlink" Target="http://www.amazon.com/gp/product/B003E88TKS/?tag=titb-20" TargetMode="External"/><Relationship Id="rId267" Type="http://schemas.openxmlformats.org/officeDocument/2006/relationships/hyperlink" Target="http://www.amazon.com/gp/product/B004F1F32A/?tag=titb-20" TargetMode="External"/><Relationship Id="rId266" Type="http://schemas.openxmlformats.org/officeDocument/2006/relationships/hyperlink" Target="http://www.amazon.com/gp/product/B0030B624E/?tag=titb-20" TargetMode="External"/><Relationship Id="rId265" Type="http://schemas.openxmlformats.org/officeDocument/2006/relationships/hyperlink" Target="http://www.amazon.com/gp/product/B00319KS7C/?tag=titb-20" TargetMode="External"/><Relationship Id="rId260" Type="http://schemas.openxmlformats.org/officeDocument/2006/relationships/hyperlink" Target="http://www.amazon.com/gp/product/B009EDUD3I/?tag=titb-20" TargetMode="External"/><Relationship Id="rId259" Type="http://schemas.openxmlformats.org/officeDocument/2006/relationships/hyperlink" Target="http://www.amazon.com/gp/product/B0090QI22I/?tag=titb-20" TargetMode="External"/><Relationship Id="rId258" Type="http://schemas.openxmlformats.org/officeDocument/2006/relationships/hyperlink" Target="http://www.amazon.com/gp/product/B009RMZ2Z0/?tag=titb-20" TargetMode="External"/><Relationship Id="rId2290" Type="http://schemas.openxmlformats.org/officeDocument/2006/relationships/hyperlink" Target="https://www.the-numbers.com/market/genre/Action" TargetMode="External"/><Relationship Id="rId2291" Type="http://schemas.openxmlformats.org/officeDocument/2006/relationships/hyperlink" Target="https://www.amazon.co.uk/Midway-Ed-Skrein/dp/B0813RB4BB/ref=sr_1_2?crid=2JA9E6RVO9D8Y&amp;keywords=midway+2019&amp;qid=1577973725&amp;s=instant-video&amp;sprefix=Midway%2Cinstant-video%2C150&amp;sr=1-2" TargetMode="External"/><Relationship Id="rId2292" Type="http://schemas.openxmlformats.org/officeDocument/2006/relationships/hyperlink" Target="https://www.the-numbers.com/movie/Missing-Link-(2019)" TargetMode="External"/><Relationship Id="rId2293" Type="http://schemas.openxmlformats.org/officeDocument/2006/relationships/hyperlink" Target="https://www.the-numbers.com/market/genre/Adventure" TargetMode="External"/><Relationship Id="rId253" Type="http://schemas.openxmlformats.org/officeDocument/2006/relationships/hyperlink" Target="http://www.amazon.com/gp/product/B002BCJZ60/?tag=titb-20" TargetMode="External"/><Relationship Id="rId2294" Type="http://schemas.openxmlformats.org/officeDocument/2006/relationships/hyperlink" Target="https://www.the-numbers.com/market/genre/Adventure" TargetMode="External"/><Relationship Id="rId252" Type="http://schemas.openxmlformats.org/officeDocument/2006/relationships/hyperlink" Target="http://www.amazon.com/gp/product/B002ZKOVR6/?tag=titb-20" TargetMode="External"/><Relationship Id="rId2295" Type="http://schemas.openxmlformats.org/officeDocument/2006/relationships/hyperlink" Target="https://www.amazon.co.uk/Missing-Link-Hugh-Jackman/dp/B07QBY3PX1/ref=sr_1_1?keywords=Missing+Link&amp;qid=1577973771&amp;s=instant-video&amp;sr=1-1" TargetMode="External"/><Relationship Id="rId251" Type="http://schemas.openxmlformats.org/officeDocument/2006/relationships/hyperlink" Target="http://www.amazon.com/gp/product/B002VDI1TQ/?tag=titb-20" TargetMode="External"/><Relationship Id="rId2296" Type="http://schemas.openxmlformats.org/officeDocument/2006/relationships/hyperlink" Target="https://www.the-numbers.com/movie/Men-in-Black-International-(2019)" TargetMode="External"/><Relationship Id="rId250" Type="http://schemas.openxmlformats.org/officeDocument/2006/relationships/hyperlink" Target="http://www.amazon.com/gp/product/B002LATBAM/?tag=titb-20" TargetMode="External"/><Relationship Id="rId2297" Type="http://schemas.openxmlformats.org/officeDocument/2006/relationships/hyperlink" Target="https://www.the-numbers.com/market/genre/Adventure" TargetMode="External"/><Relationship Id="rId257" Type="http://schemas.openxmlformats.org/officeDocument/2006/relationships/hyperlink" Target="http://www.amazon.com/gp/product/B0026OFZZI/?tag=titb-20" TargetMode="External"/><Relationship Id="rId2298" Type="http://schemas.openxmlformats.org/officeDocument/2006/relationships/hyperlink" Target="https://www.the-numbers.com/market/genre/Adventure" TargetMode="External"/><Relationship Id="rId256" Type="http://schemas.openxmlformats.org/officeDocument/2006/relationships/hyperlink" Target="http://www.amazon.com/gp/product/B002AKFFVM/?tag=titb-20" TargetMode="External"/><Relationship Id="rId2299" Type="http://schemas.openxmlformats.org/officeDocument/2006/relationships/hyperlink" Target="https://www.amazon.co.uk/Men-Black-International-Chris-Hemsworth/dp/B07SZ4Z61D/ref=sr_1_1?crid=ISQUM9H0TTJZ&amp;keywords=men+in+black+international+prime+video&amp;qid=1577973710&amp;s=instant-video&amp;sprefix=Men+in+Black%3A+International%2Cinstant-video%2C145&amp;sr=1-1" TargetMode="External"/><Relationship Id="rId255" Type="http://schemas.openxmlformats.org/officeDocument/2006/relationships/hyperlink" Target="http://www.amazon.com/gp/product/B002KCYIEA/?tag=titb-20" TargetMode="External"/><Relationship Id="rId254" Type="http://schemas.openxmlformats.org/officeDocument/2006/relationships/hyperlink" Target="http://www.amazon.com/gp/product/B0091WAKL2/?tag=titb-20" TargetMode="External"/><Relationship Id="rId293" Type="http://schemas.openxmlformats.org/officeDocument/2006/relationships/hyperlink" Target="http://www.amazon.com/gp/product/B002GH6VYE/?tag=titb-20" TargetMode="External"/><Relationship Id="rId292" Type="http://schemas.openxmlformats.org/officeDocument/2006/relationships/hyperlink" Target="http://www.amazon.com/gp/product/B002W9BO8O/?tag=titb-20" TargetMode="External"/><Relationship Id="rId291" Type="http://schemas.openxmlformats.org/officeDocument/2006/relationships/hyperlink" Target="http://www.amazon.com/gp/product/B00352TZCE/?tag=titb-20" TargetMode="External"/><Relationship Id="rId290" Type="http://schemas.openxmlformats.org/officeDocument/2006/relationships/hyperlink" Target="http://www.amazon.com/gp/product/B002EVDEXI/?tag=titb-20" TargetMode="External"/><Relationship Id="rId286" Type="http://schemas.openxmlformats.org/officeDocument/2006/relationships/hyperlink" Target="http://www.amazon.com/gp/product/B002RVCCUQ/?tag=titb-20" TargetMode="External"/><Relationship Id="rId285" Type="http://schemas.openxmlformats.org/officeDocument/2006/relationships/hyperlink" Target="http://www.amazon.com/gp/product/B0032SQCQI/?tag=titb-20" TargetMode="External"/><Relationship Id="rId284" Type="http://schemas.openxmlformats.org/officeDocument/2006/relationships/hyperlink" Target="http://www.amazon.com/gp/product/B00JNK2T7A/?tag=titb-20" TargetMode="External"/><Relationship Id="rId283" Type="http://schemas.openxmlformats.org/officeDocument/2006/relationships/hyperlink" Target="http://www.amazon.com/gp/product/B002C4P7J6/?tag=titb-20" TargetMode="External"/><Relationship Id="rId289" Type="http://schemas.openxmlformats.org/officeDocument/2006/relationships/hyperlink" Target="http://www.amazon.com/gp/product/B003V5CGHG/?tag=titb-20" TargetMode="External"/><Relationship Id="rId288" Type="http://schemas.openxmlformats.org/officeDocument/2006/relationships/hyperlink" Target="http://www.amazon.com/gp/product/B0026OFZXU/?tag=titb-20" TargetMode="External"/><Relationship Id="rId287" Type="http://schemas.openxmlformats.org/officeDocument/2006/relationships/hyperlink" Target="http://www.amazon.com/gp/product/B003W9LKBO/?tag=titb-20" TargetMode="External"/><Relationship Id="rId282" Type="http://schemas.openxmlformats.org/officeDocument/2006/relationships/hyperlink" Target="http://www.amazon.com/gp/product/B002N14GPE/?tag=titb-20" TargetMode="External"/><Relationship Id="rId281" Type="http://schemas.openxmlformats.org/officeDocument/2006/relationships/hyperlink" Target="http://www.amazon.com/gp/product/B002B7TQGO/?tag=titb-20" TargetMode="External"/><Relationship Id="rId280" Type="http://schemas.openxmlformats.org/officeDocument/2006/relationships/hyperlink" Target="http://www.amazon.com/gp/product/B002MUS7LK/?tag=titb-20" TargetMode="External"/><Relationship Id="rId275" Type="http://schemas.openxmlformats.org/officeDocument/2006/relationships/hyperlink" Target="http://www.amazon.com/gp/product/B002XCTO5A/?tag=titb-20" TargetMode="External"/><Relationship Id="rId274" Type="http://schemas.openxmlformats.org/officeDocument/2006/relationships/hyperlink" Target="http://www.amazon.com/gp/product/B0039NJTLQ/?tag=titb-20" TargetMode="External"/><Relationship Id="rId273" Type="http://schemas.openxmlformats.org/officeDocument/2006/relationships/hyperlink" Target="http://www.amazon.com/gp/product/B002G205AA/?tag=titb-20" TargetMode="External"/><Relationship Id="rId272" Type="http://schemas.openxmlformats.org/officeDocument/2006/relationships/hyperlink" Target="http://www.amazon.com/gp/product/B003IWRE3I/?tag=titb-20" TargetMode="External"/><Relationship Id="rId279" Type="http://schemas.openxmlformats.org/officeDocument/2006/relationships/hyperlink" Target="http://www.amazon.com/gp/product/B0027W8T7K/?tag=titb-20" TargetMode="External"/><Relationship Id="rId278" Type="http://schemas.openxmlformats.org/officeDocument/2006/relationships/hyperlink" Target="http://www.amazon.com/gp/product/B0030GJ50C/?tag=titb-20" TargetMode="External"/><Relationship Id="rId277" Type="http://schemas.openxmlformats.org/officeDocument/2006/relationships/hyperlink" Target="http://www.amazon.com/gp/product/B002YDRA0Y/?tag=titb-20" TargetMode="External"/><Relationship Id="rId276" Type="http://schemas.openxmlformats.org/officeDocument/2006/relationships/hyperlink" Target="http://www.amazon.com/gp/product/B0036BK6MW/?tag=titb-20" TargetMode="External"/><Relationship Id="rId1851" Type="http://schemas.openxmlformats.org/officeDocument/2006/relationships/hyperlink" Target="https://www.amazon.com/Maze-Runner-Death-Dylan-OBrien/dp/B07981P2YW/ref=sr_1_2?s=instant-video&amp;ie=UTF8&amp;qid=1546975545&amp;sr=1-2&amp;keywords=Maze+Runner%3A+The+Death+Cure" TargetMode="External"/><Relationship Id="rId1852" Type="http://schemas.openxmlformats.org/officeDocument/2006/relationships/hyperlink" Target="https://www.the-numbers.com/movie/Equalizer-2-The" TargetMode="External"/><Relationship Id="rId1853" Type="http://schemas.openxmlformats.org/officeDocument/2006/relationships/hyperlink" Target="https://www.the-numbers.com/market/genre/Action" TargetMode="External"/><Relationship Id="rId1854" Type="http://schemas.openxmlformats.org/officeDocument/2006/relationships/hyperlink" Target="https://www.the-numbers.com/market/genre/Action" TargetMode="External"/><Relationship Id="rId1855" Type="http://schemas.openxmlformats.org/officeDocument/2006/relationships/hyperlink" Target="https://www.amazon.com/Equalizer-2-Denzel-Washington/dp/B07FK7XVRX/ref=sr_1_1?s=instant-video&amp;ie=UTF8&amp;qid=1546974985&amp;sr=1-1&amp;keywords=The+Equalizer+2" TargetMode="External"/><Relationship Id="rId1856" Type="http://schemas.openxmlformats.org/officeDocument/2006/relationships/hyperlink" Target="https://www.the-numbers.com/movie/Red-Sparrow" TargetMode="External"/><Relationship Id="rId1857" Type="http://schemas.openxmlformats.org/officeDocument/2006/relationships/hyperlink" Target="https://www.amazon.com/Red-Sparrow-Jennifer-Lawrence/dp/B07B3HN24T/ref=sr_1_2?s=instant-video&amp;ie=UTF8&amp;qid=1546974632&amp;sr=1-2&amp;keywords=Red+Sparrow" TargetMode="External"/><Relationship Id="rId1858" Type="http://schemas.openxmlformats.org/officeDocument/2006/relationships/hyperlink" Target="https://www.the-numbers.com/movie/Oceans-8-(2018)" TargetMode="External"/><Relationship Id="rId1859" Type="http://schemas.openxmlformats.org/officeDocument/2006/relationships/hyperlink" Target="https://www.the-numbers.com/market/genre/Action" TargetMode="External"/><Relationship Id="rId1850" Type="http://schemas.openxmlformats.org/officeDocument/2006/relationships/hyperlink" Target="https://www.the-numbers.com/movie/Maze-Runner-The-Death-Cure" TargetMode="External"/><Relationship Id="rId1840" Type="http://schemas.openxmlformats.org/officeDocument/2006/relationships/hyperlink" Target="https://www.the-numbers.com/movie/Fifty-Shades-Freed" TargetMode="External"/><Relationship Id="rId1841" Type="http://schemas.openxmlformats.org/officeDocument/2006/relationships/hyperlink" Target="https://www.the-numbers.com/market/genre/Drama" TargetMode="External"/><Relationship Id="rId1842" Type="http://schemas.openxmlformats.org/officeDocument/2006/relationships/hyperlink" Target="https://www.the-numbers.com/market/genre/Drama" TargetMode="External"/><Relationship Id="rId1843" Type="http://schemas.openxmlformats.org/officeDocument/2006/relationships/hyperlink" Target="https://www.amazon.com/Fifty-Shades-Freed-Dakota-Johnson/dp/B079NS6JL5/ref=sr_1_3?s=instant-video&amp;ie=UTF8&amp;qid=1546970517&amp;sr=1-3&amp;keywords=Fifty+Shades+Freed" TargetMode="External"/><Relationship Id="rId1844" Type="http://schemas.openxmlformats.org/officeDocument/2006/relationships/hyperlink" Target="https://www.amazon.com/First-Man-Ryan-Gosling/dp/B07J25TW8Z/ref=sr_1_1?s=instant-video&amp;ie=UTF8&amp;qid=1546974385&amp;sr=1-1&amp;keywords=First+Man" TargetMode="External"/><Relationship Id="rId1845" Type="http://schemas.openxmlformats.org/officeDocument/2006/relationships/hyperlink" Target="https://www.the-numbers.com/movie/Sherlock-Gnomes-(2018)" TargetMode="External"/><Relationship Id="rId1846" Type="http://schemas.openxmlformats.org/officeDocument/2006/relationships/hyperlink" Target="https://www.the-numbers.com/market/genre/Adventure" TargetMode="External"/><Relationship Id="rId1847" Type="http://schemas.openxmlformats.org/officeDocument/2006/relationships/hyperlink" Target="https://www.the-numbers.com/market/genre/Adventure" TargetMode="External"/><Relationship Id="rId1848" Type="http://schemas.openxmlformats.org/officeDocument/2006/relationships/hyperlink" Target="https://www.amazon.com/Sherlock-Gnomes-Kelly-Asbury/dp/B07BKNH6PF/ref=sr_1_2?s=instant-video&amp;ie=UTF8&amp;qid=1546974767&amp;sr=1-2&amp;keywords=Sherlock+Gnomes" TargetMode="External"/><Relationship Id="rId1849" Type="http://schemas.openxmlformats.org/officeDocument/2006/relationships/hyperlink" Target="https://www.amazon.com/Vice-Christian-Bale/dp/B07MNJ3JPP/ref=sr_1_1?s=instant-video&amp;ie=UTF8&amp;qid=1546970580&amp;sr=1-1&amp;keywords=Vice" TargetMode="External"/><Relationship Id="rId1873" Type="http://schemas.openxmlformats.org/officeDocument/2006/relationships/hyperlink" Target="https://www.the-numbers.com/market/genre/Adventure" TargetMode="External"/><Relationship Id="rId1874" Type="http://schemas.openxmlformats.org/officeDocument/2006/relationships/hyperlink" Target="https://www.the-numbers.com/market/genre/Adventure" TargetMode="External"/><Relationship Id="rId1875" Type="http://schemas.openxmlformats.org/officeDocument/2006/relationships/hyperlink" Target="https://www.amazon.com/Hotel-Transylvania-3-Adam-Sandler/dp/B07FCZ655C/ref=sr_1_1?s=instant-video&amp;ie=UTF8&amp;qid=1546975022&amp;sr=1-1&amp;keywords=Hotel+Transylvania+3%3A+Summer+Vacation" TargetMode="External"/><Relationship Id="rId1876" Type="http://schemas.openxmlformats.org/officeDocument/2006/relationships/hyperlink" Target="https://www.amazon.com/Predator-Boyd-Holbrook/dp/B07H7WXH79/ref=sr_1_1?s=instant-video&amp;ie=UTF8&amp;qid=1546973805&amp;sr=1-1&amp;keywords=The+Predator" TargetMode="External"/><Relationship Id="rId1877" Type="http://schemas.openxmlformats.org/officeDocument/2006/relationships/hyperlink" Target="https://www.amazon.com/Spider-Man-Into-Spider-Verse-Liev-Schreiber/dp/B07L9YXWSW/ref=sr_1_1?s=instant-video&amp;ie=UTF8&amp;qid=1546974868&amp;sr=1-1&amp;keywords=Spider-man%3A+Into+the+Spider-verse" TargetMode="External"/><Relationship Id="rId1878" Type="http://schemas.openxmlformats.org/officeDocument/2006/relationships/hyperlink" Target="https://www.the-numbers.com/movie/Papillon-(Remake)" TargetMode="External"/><Relationship Id="rId1879" Type="http://schemas.openxmlformats.org/officeDocument/2006/relationships/hyperlink" Target="https://www.the-numbers.com/market/genre/Drama" TargetMode="External"/><Relationship Id="rId1870" Type="http://schemas.openxmlformats.org/officeDocument/2006/relationships/hyperlink" Target="https://www.amazon.com/Christopher-Robin-Ewan-McGregor/dp/B07FVT3WF4/ref=sr_1_1?s=instant-video&amp;ie=UTF8&amp;qid=1546970354&amp;sr=1-1&amp;keywords=Christopher+Robin" TargetMode="External"/><Relationship Id="rId1871" Type="http://schemas.openxmlformats.org/officeDocument/2006/relationships/hyperlink" Target="https://www.amazon.com/Smallfoot-Channing-Tatum/dp/B07L1CNJBD/ref=sr_1_1?s=instant-video&amp;ie=UTF8&amp;qid=1546974832&amp;sr=1-1&amp;keywords=Smallfoot" TargetMode="External"/><Relationship Id="rId1872" Type="http://schemas.openxmlformats.org/officeDocument/2006/relationships/hyperlink" Target="https://www.the-numbers.com/movie/Hotel-Transylvania-3-Summer-Vacation" TargetMode="External"/><Relationship Id="rId1862" Type="http://schemas.openxmlformats.org/officeDocument/2006/relationships/hyperlink" Target="https://www.amazon.com/Illumination-Presents-Dr-Seuss-Grinch/dp/B07K6Y4GF2/ref=sr_1_1?s=instant-video&amp;ie=UTF8&amp;qid=1546970459&amp;sr=1-1&amp;keywords=Dr+Seuss%27+The+Grinch" TargetMode="External"/><Relationship Id="rId1863" Type="http://schemas.openxmlformats.org/officeDocument/2006/relationships/hyperlink" Target="https://www.the-numbers.com/movie/Mamma-Mia-Here-We-Go-Again" TargetMode="External"/><Relationship Id="rId1864" Type="http://schemas.openxmlformats.org/officeDocument/2006/relationships/hyperlink" Target="https://www.the-numbers.com/market/genre/Musical" TargetMode="External"/><Relationship Id="rId1865" Type="http://schemas.openxmlformats.org/officeDocument/2006/relationships/hyperlink" Target="https://www.the-numbers.com/market/genre/Musical" TargetMode="External"/><Relationship Id="rId1866" Type="http://schemas.openxmlformats.org/officeDocument/2006/relationships/hyperlink" Target="https://www.amazon.com/Mamma-Mia-Here-We-Again/dp/B07FMTQX4X/ref=sr_1_1?s=instant-video&amp;ie=UTF8&amp;qid=1546975594&amp;sr=1-1&amp;keywords=Mamma+Mia%3A+Here+We+Go+Again%21" TargetMode="External"/><Relationship Id="rId1867" Type="http://schemas.openxmlformats.org/officeDocument/2006/relationships/hyperlink" Target="https://www.the-numbers.com/movie/Christopher-Robin-(2018)" TargetMode="External"/><Relationship Id="rId1868" Type="http://schemas.openxmlformats.org/officeDocument/2006/relationships/hyperlink" Target="https://www.the-numbers.com/market/genre/Adventure" TargetMode="External"/><Relationship Id="rId1869" Type="http://schemas.openxmlformats.org/officeDocument/2006/relationships/hyperlink" Target="https://www.the-numbers.com/market/genre/Adventure" TargetMode="External"/><Relationship Id="rId1860" Type="http://schemas.openxmlformats.org/officeDocument/2006/relationships/hyperlink" Target="https://www.the-numbers.com/market/genre/Action" TargetMode="External"/><Relationship Id="rId1861" Type="http://schemas.openxmlformats.org/officeDocument/2006/relationships/hyperlink" Target="https://www.amazon.com/Oceans-8-Sandra-Bullock/dp/B07FK84VVR/ref=sr_1_1?s=instant-video&amp;ie=UTF8&amp;qid=1546975446&amp;sr=1-1&amp;keywords=Ocean%E2%80%99s+8" TargetMode="External"/><Relationship Id="rId1810" Type="http://schemas.openxmlformats.org/officeDocument/2006/relationships/hyperlink" Target="https://www.the-numbers.com/movie/Annihilation" TargetMode="External"/><Relationship Id="rId1811" Type="http://schemas.openxmlformats.org/officeDocument/2006/relationships/hyperlink" Target="https://www.amazon.com/Annihilation-Natalie-Portman/dp/B079YYHM9Z/ref=sr_1_2?s=instant-video&amp;ie=UTF8&amp;qid=1546964458&amp;sr=1-2&amp;keywords=Annihilation" TargetMode="External"/><Relationship Id="rId1812" Type="http://schemas.openxmlformats.org/officeDocument/2006/relationships/hyperlink" Target="https://www.the-numbers.com/movie/Happytime-Murders-The" TargetMode="External"/><Relationship Id="rId1813" Type="http://schemas.openxmlformats.org/officeDocument/2006/relationships/hyperlink" Target="https://www.the-numbers.com/market/genre/Black-Comedy" TargetMode="External"/><Relationship Id="rId1814" Type="http://schemas.openxmlformats.org/officeDocument/2006/relationships/hyperlink" Target="https://www.amazon.com/Happytime-Murders-Melissa-McCarthy/dp/B07GNY94WM/ref=sr_1_1?s=instant-video&amp;ie=UTF8&amp;qid=1546974144&amp;sr=1-1&amp;keywords=The+Happytime+Murders" TargetMode="External"/><Relationship Id="rId1815" Type="http://schemas.openxmlformats.org/officeDocument/2006/relationships/hyperlink" Target="https://www.amazon.com/House-Clock-Its-Walls/dp/B07HCVJQR8/ref=sr_1_1?s=instant-video&amp;ie=UTF8&amp;qid=1546974118&amp;sr=1-1&amp;keywords=The+House+with+a+Clock+in+its+Walls" TargetMode="External"/><Relationship Id="rId1816" Type="http://schemas.openxmlformats.org/officeDocument/2006/relationships/hyperlink" Target="https://www.amazon.com/Widows-Steve-McQueen/dp/B07KM4VT1Z/ref=sr_1_1?s=instant-video&amp;ie=UTF8&amp;qid=1546970558&amp;sr=1-1&amp;keywords=Widows" TargetMode="External"/><Relationship Id="rId1817" Type="http://schemas.openxmlformats.org/officeDocument/2006/relationships/hyperlink" Target="https://www.amazon.com/Holmes-Watson-Will-Ferrell/dp/B07LGRN4RB/ref=sr_1_2?s=instant-video&amp;ie=UTF8&amp;qid=1546974586&amp;sr=1-2&amp;keywords=Holmes+and+Watson" TargetMode="External"/><Relationship Id="rId1818" Type="http://schemas.openxmlformats.org/officeDocument/2006/relationships/hyperlink" Target="https://www.amazon.com/Girl-Spiders-Web-Claire-Foy/dp/B07KCM6RRT/ref=sr_1_1?s=instant-video&amp;ie=UTF8&amp;qid=1546974162&amp;sr=1-1&amp;keywords=The+Girl+in+the+Spider%27s+Web" TargetMode="External"/><Relationship Id="rId1819" Type="http://schemas.openxmlformats.org/officeDocument/2006/relationships/hyperlink" Target="https://www.amazon.com/Hostiles-Christian-Bale/dp/B07B37BCPL/ref=sr_1_2?s=instant-video&amp;ie=UTF8&amp;qid=1546975004&amp;sr=1-2&amp;keywords=Hostiles" TargetMode="External"/><Relationship Id="rId1800" Type="http://schemas.openxmlformats.org/officeDocument/2006/relationships/hyperlink" Target="https://www.amazon.com/Paddington-2-Ben-Wishaw/dp/B078SMC5PQ/ref=sr_1_2?s=instant-video&amp;ie=UTF8&amp;qid=1546975385&amp;sr=1-2&amp;keywords=Paddington+2" TargetMode="External"/><Relationship Id="rId1801" Type="http://schemas.openxmlformats.org/officeDocument/2006/relationships/hyperlink" Target="https://www.amazon.com/Hunter-Killer-Gerard-Butler/dp/B07L9FHQXM/ref=sr_1_1?s=instant-video&amp;ie=UTF8&amp;qid=1546975030&amp;sr=1-1&amp;keywords=Hunter+Killer" TargetMode="External"/><Relationship Id="rId1802" Type="http://schemas.openxmlformats.org/officeDocument/2006/relationships/hyperlink" Target="https://www.the-numbers.com/movie/Commuter-The" TargetMode="External"/><Relationship Id="rId1803" Type="http://schemas.openxmlformats.org/officeDocument/2006/relationships/hyperlink" Target="https://www.the-numbers.com/market/genre/Action" TargetMode="External"/><Relationship Id="rId1804" Type="http://schemas.openxmlformats.org/officeDocument/2006/relationships/hyperlink" Target="https://www.the-numbers.com/market/genre/Action" TargetMode="External"/><Relationship Id="rId1805" Type="http://schemas.openxmlformats.org/officeDocument/2006/relationships/hyperlink" Target="https://www.amazon.com/Commuter-Liam-Neeson/dp/B079Y45XDL/ref=sr_1_2?s=instant-video&amp;ie=UTF8&amp;qid=1546974947&amp;sr=1-2&amp;keywords=The+Commuter" TargetMode="External"/><Relationship Id="rId1806" Type="http://schemas.openxmlformats.org/officeDocument/2006/relationships/hyperlink" Target="https://www.the-numbers.com/movie/Spy-Who-Dumped-Me-The-(2018)" TargetMode="External"/><Relationship Id="rId1807" Type="http://schemas.openxmlformats.org/officeDocument/2006/relationships/hyperlink" Target="https://www.the-numbers.com/market/genre/Comedy" TargetMode="External"/><Relationship Id="rId1808" Type="http://schemas.openxmlformats.org/officeDocument/2006/relationships/hyperlink" Target="https://www.the-numbers.com/market/genre/Comedy" TargetMode="External"/><Relationship Id="rId1809" Type="http://schemas.openxmlformats.org/officeDocument/2006/relationships/hyperlink" Target="https://www.amazon.com/Spy-Who-Dumped-Me/dp/B07G4JJ8KD/ref=sr_1_1?s=instant-video&amp;ie=UTF8&amp;qid=1546973775&amp;sr=1-1&amp;keywords=The+Spy+Who+Dumped+Me" TargetMode="External"/><Relationship Id="rId1830" Type="http://schemas.openxmlformats.org/officeDocument/2006/relationships/hyperlink" Target="https://www.amazon.com/Early-Man-Eddie-Redmayne/dp/B07B36DZ7C/ref=sr_1_2?s=instant-video&amp;ie=UTF8&amp;qid=1546970472&amp;sr=1-2&amp;keywords=Early+Man" TargetMode="External"/><Relationship Id="rId1831" Type="http://schemas.openxmlformats.org/officeDocument/2006/relationships/hyperlink" Target="https://www.the-numbers.com/movie/Mile-22-(2018)" TargetMode="External"/><Relationship Id="rId1832" Type="http://schemas.openxmlformats.org/officeDocument/2006/relationships/hyperlink" Target="https://www.the-numbers.com/market/genre/Action" TargetMode="External"/><Relationship Id="rId1833" Type="http://schemas.openxmlformats.org/officeDocument/2006/relationships/hyperlink" Target="https://www.the-numbers.com/market/genre/Action" TargetMode="External"/><Relationship Id="rId1834" Type="http://schemas.openxmlformats.org/officeDocument/2006/relationships/hyperlink" Target="https://www.amazon.com/Mile-22-Mark-Wahlberg/dp/B07GDVFCFC/ref=sr_1_1?s=instant-video&amp;ie=UTF8&amp;qid=1546975526&amp;sr=1-1&amp;keywords=Mile+22" TargetMode="External"/><Relationship Id="rId1835" Type="http://schemas.openxmlformats.org/officeDocument/2006/relationships/hyperlink" Target="https://www.the-numbers.com/movie/Alpha-(2018)" TargetMode="External"/><Relationship Id="rId1836" Type="http://schemas.openxmlformats.org/officeDocument/2006/relationships/hyperlink" Target="https://www.the-numbers.com/market/genre/Adventure" TargetMode="External"/><Relationship Id="rId1837" Type="http://schemas.openxmlformats.org/officeDocument/2006/relationships/hyperlink" Target="https://www.the-numbers.com/market/genre/Adventure" TargetMode="External"/><Relationship Id="rId1838" Type="http://schemas.openxmlformats.org/officeDocument/2006/relationships/hyperlink" Target="https://www.amazon.com/Alpha-Kodi-Smit-McPhee/dp/B07GJV8S5R/ref=sr_1_1?s=instant-video&amp;ie=UTF8&amp;qid=1546964141&amp;sr=1-1&amp;keywords=Alpha" TargetMode="External"/><Relationship Id="rId1839" Type="http://schemas.openxmlformats.org/officeDocument/2006/relationships/hyperlink" Target="https://www.amazon.com/Bohemian-Rhapsody-Rami-Malek/dp/B07K2LGD2B/ref=sr_1_1?s=instant-video&amp;ie=UTF8&amp;qid=1546970119&amp;sr=1-1&amp;keywords=Bohemian+Rhapsody" TargetMode="External"/><Relationship Id="rId1820" Type="http://schemas.openxmlformats.org/officeDocument/2006/relationships/hyperlink" Target="https://www.amazon.com/Instant-Family-Mark-Wahlberg/dp/B07KFQCLGP/ref=sr_1_1?s=instant-video&amp;ie=UTF8&amp;qid=1546975078&amp;sr=1-1&amp;keywords=Instant+Family" TargetMode="External"/><Relationship Id="rId1821" Type="http://schemas.openxmlformats.org/officeDocument/2006/relationships/hyperlink" Target="https://www.the-numbers.com/movie/Peter-Rabbit-(2018)" TargetMode="External"/><Relationship Id="rId1822" Type="http://schemas.openxmlformats.org/officeDocument/2006/relationships/hyperlink" Target="https://www.the-numbers.com/market/genre/Adventure" TargetMode="External"/><Relationship Id="rId1823" Type="http://schemas.openxmlformats.org/officeDocument/2006/relationships/hyperlink" Target="https://www.the-numbers.com/market/genre/Adventure" TargetMode="External"/><Relationship Id="rId1824" Type="http://schemas.openxmlformats.org/officeDocument/2006/relationships/hyperlink" Target="https://www.amazon.com/Peter-Rabbit-Margot-Robbie/dp/B079811DT2/ref=sr_1_2?s=instant-video&amp;ie=UTF8&amp;qid=1546975333&amp;sr=1-2&amp;keywords=Peter+Rabbit" TargetMode="External"/><Relationship Id="rId1825" Type="http://schemas.openxmlformats.org/officeDocument/2006/relationships/hyperlink" Target="https://www.amazon.com/Post-Meryl-Streep/dp/B078XMV6WJ/ref=sr_1_2?s=instant-video&amp;ie=UTF8&amp;qid=1546973832&amp;sr=1-2&amp;keywords=The+Post" TargetMode="External"/><Relationship Id="rId1826" Type="http://schemas.openxmlformats.org/officeDocument/2006/relationships/hyperlink" Target="https://www.amazon.com/Creed-II-Michael-B-Jordan/dp/B07KQ23PG1/ref=sr_1_1?s=instant-video&amp;ie=UTF8&amp;qid=1546970376&amp;sr=1-1&amp;keywords=Creed+II" TargetMode="External"/><Relationship Id="rId1827" Type="http://schemas.openxmlformats.org/officeDocument/2006/relationships/hyperlink" Target="https://www.the-numbers.com/movie/Early-Man-(UK)" TargetMode="External"/><Relationship Id="rId1828" Type="http://schemas.openxmlformats.org/officeDocument/2006/relationships/hyperlink" Target="https://www.the-numbers.com/market/genre/Adventure" TargetMode="External"/><Relationship Id="rId1829" Type="http://schemas.openxmlformats.org/officeDocument/2006/relationships/hyperlink" Target="https://www.the-numbers.com/market/genre/Adventure" TargetMode="External"/><Relationship Id="rId1455" Type="http://schemas.openxmlformats.org/officeDocument/2006/relationships/hyperlink" Target="https://www.amazon.co.uk/Home-Again-Reese-Witherspoon/dp/B077PLFHJ6/ref=sr_1_1?s=instant-video&amp;ie=UTF8&amp;qid=1546978576&amp;sr=1-1&amp;keywords=Home+Again" TargetMode="External"/><Relationship Id="rId2302" Type="http://schemas.openxmlformats.org/officeDocument/2006/relationships/hyperlink" Target="https://www.amazon.co.uk/How-Train-Your-Dragon-Hidden/dp/B07ND42WCQ/ref=sr_1_1?keywords=How+to+Train+Your+Dragon%3A+The+Hidden+World&amp;qid=1557072419&amp;s=instant-video&amp;sr=1-1-catcorr" TargetMode="External"/><Relationship Id="rId1456" Type="http://schemas.openxmlformats.org/officeDocument/2006/relationships/hyperlink" Target="https://www.amazon.co.uk/Three-Billboards-Outside-Ebbing-Missouri/dp/B078SL1XQJ/ref=sr_1_1?s=instant-video&amp;ie=UTF8&amp;qid=1546981518&amp;sr=1-1&amp;keywords=Three+Billboards+Outside+Ebbing%2C+Missouri" TargetMode="External"/><Relationship Id="rId2303" Type="http://schemas.openxmlformats.org/officeDocument/2006/relationships/hyperlink" Target="https://www.the-numbers.com/movie/Gemini-Man-(2019)" TargetMode="External"/><Relationship Id="rId1457" Type="http://schemas.openxmlformats.org/officeDocument/2006/relationships/hyperlink" Target="https://www.amazon.co.uk/Unforgettable-Katherine-Heigl/dp/B06ZYRHSNN/ref=sr_1_4?s=instant-video&amp;ie=UTF8&amp;qid=1546981637&amp;sr=1-4&amp;keywords=Unforgettable" TargetMode="External"/><Relationship Id="rId2304" Type="http://schemas.openxmlformats.org/officeDocument/2006/relationships/hyperlink" Target="https://www.the-numbers.com/market/genre/Action" TargetMode="External"/><Relationship Id="rId1458" Type="http://schemas.openxmlformats.org/officeDocument/2006/relationships/hyperlink" Target="https://www.amazon.co.uk/Wish-Upon-Joey-King/dp/B077BJ5LHP/ref=sr_1_1?s=instant-video&amp;ie=UTF8&amp;qid=1546978961&amp;sr=1-1&amp;keywords=Wish+Upon" TargetMode="External"/><Relationship Id="rId2305" Type="http://schemas.openxmlformats.org/officeDocument/2006/relationships/hyperlink" Target="https://www.the-numbers.com/market/genre/Action" TargetMode="External"/><Relationship Id="rId1459" Type="http://schemas.openxmlformats.org/officeDocument/2006/relationships/hyperlink" Target="https://www.amazon.co.uk/Marshall-Chadwick-Boseman/dp/B07791XVBS/ref=sr_1_1?s=instant-video&amp;ie=UTF8&amp;qid=1546980979&amp;sr=1-1&amp;keywords=Marshall" TargetMode="External"/><Relationship Id="rId2306" Type="http://schemas.openxmlformats.org/officeDocument/2006/relationships/hyperlink" Target="https://www.amazon.co.uk/Gemini-Man-Will-Smith/dp/B07YSXCR3N/ref=sr_1_1?crid=29ZNWX6RE50GF&amp;keywords=gemini+man&amp;qid=1577973477&amp;s=instant-video&amp;sprefix=Gemini+Man%2Cinstant-video%2C144&amp;sr=1-1" TargetMode="External"/><Relationship Id="rId2307" Type="http://schemas.openxmlformats.org/officeDocument/2006/relationships/hyperlink" Target="https://www.the-numbers.com/movie/Frozen-II-(2019)" TargetMode="External"/><Relationship Id="rId2308" Type="http://schemas.openxmlformats.org/officeDocument/2006/relationships/hyperlink" Target="https://www.the-numbers.com/market/genre/Adventure" TargetMode="External"/><Relationship Id="rId2309" Type="http://schemas.openxmlformats.org/officeDocument/2006/relationships/hyperlink" Target="https://www.the-numbers.com/market/genre/Adventure" TargetMode="External"/><Relationship Id="rId629" Type="http://schemas.openxmlformats.org/officeDocument/2006/relationships/hyperlink" Target="http://www.amazon.com/gp/product/B0094KT5K8/?tag=titb-20" TargetMode="External"/><Relationship Id="rId624" Type="http://schemas.openxmlformats.org/officeDocument/2006/relationships/hyperlink" Target="http://www.amazon.com/gp/product/B005NFVZTM/?tag=titb-20" TargetMode="External"/><Relationship Id="rId623" Type="http://schemas.openxmlformats.org/officeDocument/2006/relationships/hyperlink" Target="http://www.amazon.com/gp/product/B005CB2E0Q/?tag=titb-20" TargetMode="External"/><Relationship Id="rId622" Type="http://schemas.openxmlformats.org/officeDocument/2006/relationships/hyperlink" Target="http://www.amazon.com/gp/product/B009SQRC9E/?tag=titb-20" TargetMode="External"/><Relationship Id="rId621" Type="http://schemas.openxmlformats.org/officeDocument/2006/relationships/hyperlink" Target="http://www.amazon.com/gp/product/B007EMSW48/?tag=titb-20" TargetMode="External"/><Relationship Id="rId628" Type="http://schemas.openxmlformats.org/officeDocument/2006/relationships/hyperlink" Target="http://www.amazon.com/gp/product/B005LJITS0/?tag=titb-20" TargetMode="External"/><Relationship Id="rId627" Type="http://schemas.openxmlformats.org/officeDocument/2006/relationships/hyperlink" Target="http://www.amazon.com/gp/product/B00942XS04/?tag=titb-20" TargetMode="External"/><Relationship Id="rId626" Type="http://schemas.openxmlformats.org/officeDocument/2006/relationships/hyperlink" Target="http://www.amazon.com/gp/product/B0095P3ULC/?tag=titb-20" TargetMode="External"/><Relationship Id="rId625" Type="http://schemas.openxmlformats.org/officeDocument/2006/relationships/hyperlink" Target="http://www.amazon.com/gp/product/B006C45MRE/?tag=titb-20" TargetMode="External"/><Relationship Id="rId1450" Type="http://schemas.openxmlformats.org/officeDocument/2006/relationships/hyperlink" Target="https://www.amazon.co.uk/Beguiled-17-Colin-Farrell/dp/B074P9VGN4/ref=sr_1_1?s=instant-video&amp;ie=UTF8&amp;qid=1546981189&amp;sr=1-1&amp;keywords=The+Beguiled" TargetMode="External"/><Relationship Id="rId620" Type="http://schemas.openxmlformats.org/officeDocument/2006/relationships/hyperlink" Target="http://www.amazon.com/gp/product/B006QKJQ12/?tag=titb-20" TargetMode="External"/><Relationship Id="rId1451" Type="http://schemas.openxmlformats.org/officeDocument/2006/relationships/hyperlink" Target="https://www.amazon.co.uk/Lady-Bird-Saoirse-Ronan/dp/B079RWGWRK/ref=sr_1_1?s=instant-video&amp;ie=UTF8&amp;qid=1546981285&amp;sr=1-1&amp;keywords=Lady+Bird" TargetMode="External"/><Relationship Id="rId1452" Type="http://schemas.openxmlformats.org/officeDocument/2006/relationships/hyperlink" Target="https://www.amazon.co.uk/Disaster-Artist-James-Franco/dp/B077V8838J/ref=sr_1_1?s=instant-video&amp;ie=UTF8&amp;qid=1546980944&amp;sr=1-1&amp;keywords=The+Disaster+Artist" TargetMode="External"/><Relationship Id="rId1453" Type="http://schemas.openxmlformats.org/officeDocument/2006/relationships/hyperlink" Target="https://www.amazon.co.uk/Book-Henry-Bobby-Moynihan/dp/B072QY86WQ/ref=sr_1_1?s=instant-video&amp;ie=UTF8&amp;qid=1546977750&amp;sr=1-1&amp;keywords=The+Book+of+Henry" TargetMode="External"/><Relationship Id="rId2300" Type="http://schemas.openxmlformats.org/officeDocument/2006/relationships/hyperlink" Target="https://www.amazon.co.uk/Jumanji-Next-Level-Dwayne-Johnson/dp/B0825CCP1Z/ref=sr_1_2?crid=32SDFJT8YCWX6&amp;keywords=jumanji+the+next+level&amp;qid=1577973625&amp;s=instant-video&amp;sprefix=Jumanji%3A+The+Next+Level%2Cinstant-video%2C144&amp;sr=1-2" TargetMode="External"/><Relationship Id="rId1454" Type="http://schemas.openxmlformats.org/officeDocument/2006/relationships/hyperlink" Target="https://www.amazon.co.uk/Wind-River-Jeremy-Renner/dp/B077PFKFVN/ref=sr_1_1?s=instant-video&amp;ie=UTF8&amp;qid=1546980625&amp;sr=1-1&amp;keywords=Wind+River" TargetMode="External"/><Relationship Id="rId2301" Type="http://schemas.openxmlformats.org/officeDocument/2006/relationships/hyperlink" Target="https://www.boxofficemojo.com/movies/?id=httyd3.htm" TargetMode="External"/><Relationship Id="rId1444" Type="http://schemas.openxmlformats.org/officeDocument/2006/relationships/hyperlink" Target="https://www.amazon.co.uk/Bye-Man-Douglas-Smith/dp/B06XSMTT3T/ref=sr_1_1?s=instant-video&amp;ie=UTF8&amp;qid=1546981621&amp;sr=1-1&amp;keywords=The+Bye+Bye+Man" TargetMode="External"/><Relationship Id="rId1445" Type="http://schemas.openxmlformats.org/officeDocument/2006/relationships/hyperlink" Target="https://www.amazon.co.uk/Split-James-McAvoy/dp/B072HT1VY9/ref=sr_1_1?s=instant-video&amp;ie=UTF8&amp;qid=1546980563&amp;sr=1-1&amp;keywords=Split" TargetMode="External"/><Relationship Id="rId1446" Type="http://schemas.openxmlformats.org/officeDocument/2006/relationships/hyperlink" Target="https://www.amazon.co.uk/Friend-Request-Alycia-Debnam-Carey/dp/B01KUVL2KA/ref=sr_1_1?s=instant-video&amp;ie=UTF8&amp;qid=1546979574&amp;sr=1-1&amp;keywords=Friend+Request" TargetMode="External"/><Relationship Id="rId1447" Type="http://schemas.openxmlformats.org/officeDocument/2006/relationships/hyperlink" Target="https://www.amazon.co.uk/Jigsaw-Michael-Spierig/dp/B076TY3PTX/ref=sr_1_cc_2?s=aps&amp;ie=UTF8&amp;qid=1546977478&amp;sr=1-2-catcorr&amp;keywords=jigsaw+2017" TargetMode="External"/><Relationship Id="rId1448" Type="http://schemas.openxmlformats.org/officeDocument/2006/relationships/hyperlink" Target="https://www.amazon.co.uk/How-Latin-Lover-Salma-Hayek/dp/B074G4C1FP/ref=sr_1_1?s=instant-video&amp;ie=UTF8&amp;qid=1546978945&amp;sr=1-1&amp;keywords=How+to+be+a+Latin+Lover" TargetMode="External"/><Relationship Id="rId1449" Type="http://schemas.openxmlformats.org/officeDocument/2006/relationships/hyperlink" Target="https://www.amazon.co.uk/Everything-Amandla-Stenberg/dp/B074MR3XGM/ref=sr_1_1?s=instant-video&amp;ie=UTF8&amp;qid=1546980574&amp;sr=1-1&amp;keywords=Everything%2C+Everything" TargetMode="External"/><Relationship Id="rId619" Type="http://schemas.openxmlformats.org/officeDocument/2006/relationships/hyperlink" Target="http://www.amazon.com/gp/product/B005H9B2CE/?tag=titb-20" TargetMode="External"/><Relationship Id="rId618" Type="http://schemas.openxmlformats.org/officeDocument/2006/relationships/hyperlink" Target="http://www.amazon.com/gp/product/B007UXSPK2/?tag=titb-20" TargetMode="External"/><Relationship Id="rId613" Type="http://schemas.openxmlformats.org/officeDocument/2006/relationships/hyperlink" Target="http://www.amazon.com/gp/product/B0077DBZXO/?tag=titb-20" TargetMode="External"/><Relationship Id="rId612" Type="http://schemas.openxmlformats.org/officeDocument/2006/relationships/hyperlink" Target="http://www.amazon.com/gp/product/B005UG542S/?tag=titb-20" TargetMode="External"/><Relationship Id="rId611" Type="http://schemas.openxmlformats.org/officeDocument/2006/relationships/hyperlink" Target="http://www.amazon.com/gp/product/B00CC8789O/?tag=titb-20" TargetMode="External"/><Relationship Id="rId610" Type="http://schemas.openxmlformats.org/officeDocument/2006/relationships/hyperlink" Target="http://www.amazon.com/gp/product/B004YZJYLS/?tag=titb-20" TargetMode="External"/><Relationship Id="rId617" Type="http://schemas.openxmlformats.org/officeDocument/2006/relationships/hyperlink" Target="http://www.amazon.com/gp/product/B0095P33IW/?tag=titb-20" TargetMode="External"/><Relationship Id="rId616" Type="http://schemas.openxmlformats.org/officeDocument/2006/relationships/hyperlink" Target="http://www.amazon.com/gp/product/B007JRUCGO/?tag=titb-20" TargetMode="External"/><Relationship Id="rId615" Type="http://schemas.openxmlformats.org/officeDocument/2006/relationships/hyperlink" Target="http://www.amazon.com/gp/product/B0053ZOQMK/?tag=titb-20" TargetMode="External"/><Relationship Id="rId614" Type="http://schemas.openxmlformats.org/officeDocument/2006/relationships/hyperlink" Target="http://www.amazon.com/gp/product/B007MJSQSK/?tag=titb-20" TargetMode="External"/><Relationship Id="rId1440" Type="http://schemas.openxmlformats.org/officeDocument/2006/relationships/hyperlink" Target="https://www.amazon.co.uk/Maudie-Ethan-Hawke/dp/B077ZLTY56/ref=sr_1_1?s=instant-video&amp;ie=UTF8&amp;qid=1546980584&amp;sr=1-1&amp;keywords=Maudie" TargetMode="External"/><Relationship Id="rId1441" Type="http://schemas.openxmlformats.org/officeDocument/2006/relationships/hyperlink" Target="https://www.amazon.co.uk/Little-Pony-Movie-Uzo-Aduba/dp/B076JKN1ZX/ref=sr_1_1?s=instant-video&amp;ie=UTF8&amp;qid=1546977563&amp;sr=1-1&amp;keywords=My+Little+Pony%3A+The+Movie" TargetMode="External"/><Relationship Id="rId1442" Type="http://schemas.openxmlformats.org/officeDocument/2006/relationships/hyperlink" Target="https://www.amazon.co.uk/Same-Kind-Different-as-Me/dp/B07BFHF3P9/ref=sr_1_1?s=instant-video&amp;ie=UTF8&amp;qid=1546977496&amp;sr=1-1&amp;keywords=Same+Kind+of+Different+as+Me" TargetMode="External"/><Relationship Id="rId1443" Type="http://schemas.openxmlformats.org/officeDocument/2006/relationships/hyperlink" Target="https://www.amazon.co.uk/Gifted-Marc-Webb/dp/B071WXC22Q/ref=sr_1_1?s=instant-video&amp;ie=UTF8&amp;qid=1546978921&amp;sr=1-1&amp;keywords=Gifted" TargetMode="External"/><Relationship Id="rId1477" Type="http://schemas.openxmlformats.org/officeDocument/2006/relationships/hyperlink" Target="https://www.amazon.co.uk/Dogs-Purpose-Josh-Gad/dp/B071RN7MPQ/ref=sr_1_1?s=instant-video&amp;ie=UTF8&amp;qid=1546977726&amp;sr=1-1&amp;keywords=A+Dog%27s+Purpose" TargetMode="External"/><Relationship Id="rId2324" Type="http://schemas.openxmlformats.org/officeDocument/2006/relationships/hyperlink" Target="https://www.the-numbers.com/market/genre/Action" TargetMode="External"/><Relationship Id="rId1478" Type="http://schemas.openxmlformats.org/officeDocument/2006/relationships/hyperlink" Target="https://www.amazon.co.uk/Diary-Wimpy-Kid-Long-Haul/dp/B0728JLB46/ref=sr_1_1?s=instant-video&amp;ie=UTF8&amp;qid=1546980612&amp;sr=1-1&amp;keywords=Diary+of+a+Wimpy+Kid%3A+The+Long+Haul" TargetMode="External"/><Relationship Id="rId2325" Type="http://schemas.openxmlformats.org/officeDocument/2006/relationships/hyperlink" Target="https://www.amazon.co.uk/Godzilla-King-Monsters-Kyle-Chandler/dp/B07XZHMTG8/ref=sr_1_1?crid=3KGA3U4IZ76R7&amp;keywords=godzilla+king+of+the+monsters+movie+2019&amp;qid=1577973490&amp;s=instant-video&amp;sprefix=Godzilla%3A+King+of+the+Monsters%2Cinstant-video%2C142&amp;sr=1-1" TargetMode="External"/><Relationship Id="rId1479" Type="http://schemas.openxmlformats.org/officeDocument/2006/relationships/hyperlink" Target="https://www.amazon.co.uk/Roman-Israel-Esq-Denzel-Washington/dp/B0792J765W/ref=sr_1_1?s=instant-video&amp;ie=UTF8&amp;qid=1546980015&amp;sr=1-1&amp;keywords=Roman+J.+Israel%2C+Esq." TargetMode="External"/><Relationship Id="rId2326" Type="http://schemas.openxmlformats.org/officeDocument/2006/relationships/hyperlink" Target="https://www.amazon.co.uk/Dumbo-Colin-Farrell-Holt-Farrier/dp/B07Q59QD25/ref=sr_1_1?crid=30QJZL1BHM6EK&amp;keywords=dumbo+2019&amp;qid=1557072520&amp;s=instant-video&amp;sprefix=Dumbo+%2Cinstant-video%2C141&amp;sr=1-1-catcorr" TargetMode="External"/><Relationship Id="rId2327" Type="http://schemas.openxmlformats.org/officeDocument/2006/relationships/hyperlink" Target="https://www.the-numbers.com/movie/Judy-(2019)" TargetMode="External"/><Relationship Id="rId2328" Type="http://schemas.openxmlformats.org/officeDocument/2006/relationships/hyperlink" Target="https://www.the-numbers.com/market/genre/Drama" TargetMode="External"/><Relationship Id="rId2329" Type="http://schemas.openxmlformats.org/officeDocument/2006/relationships/hyperlink" Target="https://www.the-numbers.com/market/genre/Drama" TargetMode="External"/><Relationship Id="rId646" Type="http://schemas.openxmlformats.org/officeDocument/2006/relationships/hyperlink" Target="http://www.amazon.com/gp/product/B008Y720JU/?tag=titb-20" TargetMode="External"/><Relationship Id="rId645" Type="http://schemas.openxmlformats.org/officeDocument/2006/relationships/hyperlink" Target="http://www.amazon.com/gp/product/B00BJOCX24/?tag=titb-20" TargetMode="External"/><Relationship Id="rId644" Type="http://schemas.openxmlformats.org/officeDocument/2006/relationships/hyperlink" Target="http://www.amazon.com/gp/product/B00AFS3E00/?tag=titb-20" TargetMode="External"/><Relationship Id="rId643" Type="http://schemas.openxmlformats.org/officeDocument/2006/relationships/hyperlink" Target="http://www.amazon.com/gp/product/B00B19DMUE/?tag=titb-20" TargetMode="External"/><Relationship Id="rId649" Type="http://schemas.openxmlformats.org/officeDocument/2006/relationships/hyperlink" Target="http://www.amazon.com/gp/product/B015O6OZUA/?tag=titb-20" TargetMode="External"/><Relationship Id="rId648" Type="http://schemas.openxmlformats.org/officeDocument/2006/relationships/hyperlink" Target="http://www.amazon.com/gp/product/B008Y7EYSK/?tag=titb-20" TargetMode="External"/><Relationship Id="rId647" Type="http://schemas.openxmlformats.org/officeDocument/2006/relationships/hyperlink" Target="http://www.amazon.com/gp/product/B00B7G2HQ6/?tag=titb-20" TargetMode="External"/><Relationship Id="rId1470" Type="http://schemas.openxmlformats.org/officeDocument/2006/relationships/hyperlink" Target="https://www.amazon.co.uk/Shack-Sam-Worthington/dp/B072JL35P8/ref=sr_1_1?s=instant-video&amp;ie=UTF8&amp;qid=1546977512&amp;sr=1-1&amp;keywords=The+Shack" TargetMode="External"/><Relationship Id="rId1471" Type="http://schemas.openxmlformats.org/officeDocument/2006/relationships/hyperlink" Target="https://www.amazon.co.uk/Rough-Night-Scarlett-Johansson/dp/B074X7BKRX/ref=sr_1_1?s=instant-video&amp;ie=UTF8&amp;qid=1546981459&amp;sr=1-1&amp;keywords=Rough+Night" TargetMode="External"/><Relationship Id="rId1472" Type="http://schemas.openxmlformats.org/officeDocument/2006/relationships/hyperlink" Target="https://www.amazon.co.uk/Star-Steven-Yeun/dp/B077FZD4KT/ref=sr_1_1?s=instant-video&amp;ie=UTF8&amp;qid=1546977761&amp;sr=1-1&amp;keywords=The+Star" TargetMode="External"/><Relationship Id="rId642" Type="http://schemas.openxmlformats.org/officeDocument/2006/relationships/hyperlink" Target="http://www.amazon.com/gp/product/B00AVTMCYW/?tag=titb-20" TargetMode="External"/><Relationship Id="rId1473" Type="http://schemas.openxmlformats.org/officeDocument/2006/relationships/hyperlink" Target="https://www.amazon.co.uk/Zookeepers-Wife-Jessica-Chastain/dp/B074TVPJ6L/ref=sr_1_1?s=instant-video&amp;ie=UTF8&amp;qid=1546978827&amp;sr=1-1&amp;keywords=The+Zookeeper%27s+Wife" TargetMode="External"/><Relationship Id="rId2320" Type="http://schemas.openxmlformats.org/officeDocument/2006/relationships/hyperlink" Target="https://www.boxofficemojo.com/movies/?id=alita.htm" TargetMode="External"/><Relationship Id="rId641" Type="http://schemas.openxmlformats.org/officeDocument/2006/relationships/hyperlink" Target="http://www.amazon.com/gp/product/B00ARANA00/?tag=titb-20" TargetMode="External"/><Relationship Id="rId1474" Type="http://schemas.openxmlformats.org/officeDocument/2006/relationships/hyperlink" Target="https://www.amazon.co.uk/Thank-Your-Service-Mark-Russell/dp/B071W3XJV6/ref=sr_1_1?s=instant-video&amp;ie=UTF8&amp;qid=1546980837&amp;sr=1-1&amp;keywords=Thank+You+for+Your+Service" TargetMode="External"/><Relationship Id="rId2321" Type="http://schemas.openxmlformats.org/officeDocument/2006/relationships/hyperlink" Target="https://www.amazon.co.uk/Alita-Battle-Angel-Rosa-Salazar/dp/B07NCHJNQ3/ref=sr_1_1?crid=OWGN2WZXDZN5&amp;keywords=alita+battle+angel+2019&amp;qid=1577973064&amp;s=instant-video&amp;sprefix=Alita%3A+Battle+Angel%2Cinstant-video%2C145&amp;sr=1-1" TargetMode="External"/><Relationship Id="rId640" Type="http://schemas.openxmlformats.org/officeDocument/2006/relationships/hyperlink" Target="http://www.amazon.com/gp/product/B0083GPDBO/?tag=titb-20" TargetMode="External"/><Relationship Id="rId1475" Type="http://schemas.openxmlformats.org/officeDocument/2006/relationships/hyperlink" Target="https://www.amazon.co.uk/Gold-Matthew-McConaughey/dp/B01N24A6KK/ref=sr_1_2?s=instant-video&amp;ie=UTF8&amp;qid=1546980446&amp;sr=1-2&amp;keywords=Gold" TargetMode="External"/><Relationship Id="rId2322" Type="http://schemas.openxmlformats.org/officeDocument/2006/relationships/hyperlink" Target="https://www.the-numbers.com/movie/Godzilla-King-of-the-Monsters-(2019)" TargetMode="External"/><Relationship Id="rId1476" Type="http://schemas.openxmlformats.org/officeDocument/2006/relationships/hyperlink" Target="https://www.amazon.co.uk/Close-Encounters-Third-Kind-Collectors/dp/B077FJTZ2W/ref=sr_1_1?s=instant-video&amp;ie=UTF8&amp;qid=1546981445&amp;sr=1-1&amp;keywords=Close+Encounters+of+the+Third+Kind+%2840th+Anniversary%29" TargetMode="External"/><Relationship Id="rId2323" Type="http://schemas.openxmlformats.org/officeDocument/2006/relationships/hyperlink" Target="https://www.the-numbers.com/market/genre/Action" TargetMode="External"/><Relationship Id="rId1466" Type="http://schemas.openxmlformats.org/officeDocument/2006/relationships/hyperlink" Target="https://www.amazon.co.uk/Circle-Mark-Stalker/dp/B073R2Q5DC/ref=sr_1_1?s=instant-video&amp;ie=UTF8&amp;qid=1546980553&amp;sr=1-1&amp;keywords=The+Circle" TargetMode="External"/><Relationship Id="rId2313" Type="http://schemas.openxmlformats.org/officeDocument/2006/relationships/hyperlink" Target="https://www.amazon.co.uk/Pok%C3%A9mon-Detective-Pikachu-Ryan-Reynolds/dp/B07X2Z79J8/ref=sr_1_1?crid=2TTDEJTFBPIIR&amp;keywords=pok%C3%A9mon+detective+pikachu&amp;qid=1577973870&amp;s=instant-video&amp;sprefix=Pok%C3%A9mon%3A+Detective+Pikachu%2Cinstant-video%2C148&amp;sr=1-1" TargetMode="External"/><Relationship Id="rId1467" Type="http://schemas.openxmlformats.org/officeDocument/2006/relationships/hyperlink" Target="https://www.amazon.co.uk/Girls-Trip-Regina-Hall/dp/B073ZY12PY/ref=sr_1_1?s=instant-video&amp;ie=UTF8&amp;qid=1546981359&amp;sr=1-1&amp;keywords=Girls+Trip" TargetMode="External"/><Relationship Id="rId2314" Type="http://schemas.openxmlformats.org/officeDocument/2006/relationships/hyperlink" Target="https://www.boxofficemojo.com/movies/?id=marvel2018a.htm" TargetMode="External"/><Relationship Id="rId1468" Type="http://schemas.openxmlformats.org/officeDocument/2006/relationships/hyperlink" Target="https://www.amazon.co.uk/Flatliners-Ellen-Page/dp/B075R2WJP7/ref=sr_1_2?s=instant-video&amp;ie=UTF8&amp;qid=1546978605&amp;sr=1-2&amp;keywords=Flatliners" TargetMode="External"/><Relationship Id="rId2315" Type="http://schemas.openxmlformats.org/officeDocument/2006/relationships/hyperlink" Target="https://www.amazon.co.uk/Marvel-Studios-Captain-Larson-Danvers/dp/B07P8NDRH7/ref=sr_1_1?keywords=Captain+Marvel&amp;qid=1557072388&amp;s=instant-video&amp;sr=1-1" TargetMode="External"/><Relationship Id="rId1469" Type="http://schemas.openxmlformats.org/officeDocument/2006/relationships/hyperlink" Target="https://www.amazon.co.uk/Wonder-Jacob-Tremblay/dp/B077T9YBQ3/ref=sr_1_1?s=instant-video&amp;ie=UTF8&amp;qid=1546980375&amp;sr=1-1&amp;keywords=Wonder" TargetMode="External"/><Relationship Id="rId2316" Type="http://schemas.openxmlformats.org/officeDocument/2006/relationships/hyperlink" Target="https://www.the-numbers.com/movie/Spider-Man-Far-From-Home-(2019)" TargetMode="External"/><Relationship Id="rId2317" Type="http://schemas.openxmlformats.org/officeDocument/2006/relationships/hyperlink" Target="https://www.the-numbers.com/market/genre/Action" TargetMode="External"/><Relationship Id="rId2318" Type="http://schemas.openxmlformats.org/officeDocument/2006/relationships/hyperlink" Target="https://www.the-numbers.com/market/genre/Action" TargetMode="External"/><Relationship Id="rId2319" Type="http://schemas.openxmlformats.org/officeDocument/2006/relationships/hyperlink" Target="https://www.amazon.co.uk/Spider-Man-Far-Home-Tom-Holland/dp/B07TYP3L3K/ref=sr_1_1?crid=3PZE97SSF8AIP&amp;keywords=spider-man+far+from+home&amp;qid=1577974288&amp;s=instant-video&amp;sprefix=Spider-Man%3A+Far+From+Home%2Cinstant-video%2C212&amp;sr=1-1" TargetMode="External"/><Relationship Id="rId635" Type="http://schemas.openxmlformats.org/officeDocument/2006/relationships/hyperlink" Target="http://www.amazon.com/gp/product/B009VB97EY/?tag=titb-20" TargetMode="External"/><Relationship Id="rId634" Type="http://schemas.openxmlformats.org/officeDocument/2006/relationships/hyperlink" Target="http://www.amazon.com/gp/product/B00B7G3Y4U/?tag=titb-20" TargetMode="External"/><Relationship Id="rId633" Type="http://schemas.openxmlformats.org/officeDocument/2006/relationships/hyperlink" Target="http://www.amazon.com/gp/product/B019J76QLQ/?tag=titb-20" TargetMode="External"/><Relationship Id="rId632" Type="http://schemas.openxmlformats.org/officeDocument/2006/relationships/hyperlink" Target="http://www.amazon.com/gp/product/B00ABD0M54/?tag=titb-20" TargetMode="External"/><Relationship Id="rId639" Type="http://schemas.openxmlformats.org/officeDocument/2006/relationships/hyperlink" Target="http://www.amazon.com/gp/product/B00AYB20KI/?tag=titb-20" TargetMode="External"/><Relationship Id="rId638" Type="http://schemas.openxmlformats.org/officeDocument/2006/relationships/hyperlink" Target="http://www.amazon.com/gp/product/B009M8W8CY/?tag=titb-20" TargetMode="External"/><Relationship Id="rId637" Type="http://schemas.openxmlformats.org/officeDocument/2006/relationships/hyperlink" Target="http://www.amazon.com/gp/product/B009CPES4I/?tag=titb-20" TargetMode="External"/><Relationship Id="rId636" Type="http://schemas.openxmlformats.org/officeDocument/2006/relationships/hyperlink" Target="http://www.amazon.com/gp/product/B00B4GNZHE/?tag=titb-20" TargetMode="External"/><Relationship Id="rId1460" Type="http://schemas.openxmlformats.org/officeDocument/2006/relationships/hyperlink" Target="https://www.amazon.co.uk/Their-Finest-Gemma-Arterton/dp/B06Y62TF2L/ref=sr_1_1?s=instant-video&amp;ie=UTF8&amp;qid=1546981270&amp;sr=1-1&amp;keywords=Their+Finest" TargetMode="External"/><Relationship Id="rId1461" Type="http://schemas.openxmlformats.org/officeDocument/2006/relationships/hyperlink" Target="https://www.amazon.co.uk/Dinner-Steve-Coogan/dp/B07BMDS55H/ref=sr_1_1?s=instant-video&amp;ie=UTF8&amp;qid=1546981246&amp;sr=1-1&amp;keywords=Beatriz+At+Dinner" TargetMode="External"/><Relationship Id="rId631" Type="http://schemas.openxmlformats.org/officeDocument/2006/relationships/hyperlink" Target="http://www.amazon.com/gp/product/B009KS5SJ6/?tag=titb-20" TargetMode="External"/><Relationship Id="rId1462" Type="http://schemas.openxmlformats.org/officeDocument/2006/relationships/hyperlink" Target="https://www.amazon.com/Death-Stalin-Steve-Buscemi/dp/B07B8NGLWD/ref=sr_1_2?s=instant-video&amp;ie=UTF8&amp;qid=1546974973&amp;sr=1-2&amp;keywords=The+Death+of+Stalin" TargetMode="External"/><Relationship Id="rId630" Type="http://schemas.openxmlformats.org/officeDocument/2006/relationships/hyperlink" Target="http://www.amazon.com/gp/product/B0083GR15K/?tag=titb-20" TargetMode="External"/><Relationship Id="rId1463" Type="http://schemas.openxmlformats.org/officeDocument/2006/relationships/hyperlink" Target="https://www.amazon.co.uk/United-Kingdom-David-Oyelowo/dp/B01N0EMX88/ref=sr_1_1?s=instant-video&amp;ie=UTF8&amp;qid=1546981660&amp;sr=1-1&amp;keywords=A+United+Kingdom" TargetMode="External"/><Relationship Id="rId2310" Type="http://schemas.openxmlformats.org/officeDocument/2006/relationships/hyperlink" Target="https://www.the-numbers.com/movie/Pokemon-Detective-Pikachu-(2019)" TargetMode="External"/><Relationship Id="rId1464" Type="http://schemas.openxmlformats.org/officeDocument/2006/relationships/hyperlink" Target="https://www.amazon.co.uk/Annabelle-Creation-David-F-Sandberg/dp/B074SYP8BL/ref=sr_1_1?s=instant-video&amp;ie=UTF8&amp;qid=1546980777&amp;sr=1-1&amp;keywords=Annabelle%3A+Creation" TargetMode="External"/><Relationship Id="rId2311" Type="http://schemas.openxmlformats.org/officeDocument/2006/relationships/hyperlink" Target="https://www.the-numbers.com/market/genre/Adventure" TargetMode="External"/><Relationship Id="rId1465" Type="http://schemas.openxmlformats.org/officeDocument/2006/relationships/hyperlink" Target="https://www.amazon.co.uk/Colossal-Anne-Hathaway/dp/B075DHWK1H/ref=sr_1_1?s=instant-video&amp;ie=UTF8&amp;qid=1546981255&amp;sr=1-1&amp;keywords=Colossal" TargetMode="External"/><Relationship Id="rId2312" Type="http://schemas.openxmlformats.org/officeDocument/2006/relationships/hyperlink" Target="https://www.the-numbers.com/market/genre/Adventure" TargetMode="External"/><Relationship Id="rId1411" Type="http://schemas.openxmlformats.org/officeDocument/2006/relationships/hyperlink" Target="https://www.amazon.com/Finding-Dory-Plus-Bonus-Content/dp/B01H2HGM0U/ref=sr_1_1?s=instant-video&amp;ie=UTF8&amp;qid=1481219571&amp;sr=1-1&amp;keywords=Finding+Dory" TargetMode="External"/><Relationship Id="rId1895" Type="http://schemas.openxmlformats.org/officeDocument/2006/relationships/hyperlink" Target="https://www.the-numbers.com/market/genre/Action" TargetMode="External"/><Relationship Id="rId1412" Type="http://schemas.openxmlformats.org/officeDocument/2006/relationships/hyperlink" Target="https://www.amazon.com/Rogue-One-Story-Bonus-Content/dp/B01N4BO8N6/ref=sr_1_2?s=instant-video&amp;ie=UTF8&amp;qid=1483640828&amp;sr=1-2&amp;keywords=Rogue+One" TargetMode="External"/><Relationship Id="rId1896" Type="http://schemas.openxmlformats.org/officeDocument/2006/relationships/hyperlink" Target="https://www.the-numbers.com/market/genre/Action" TargetMode="External"/><Relationship Id="rId1413" Type="http://schemas.openxmlformats.org/officeDocument/2006/relationships/hyperlink" Target="http://www.the-numbers.com/market/genre/Thriller-or-Suspense" TargetMode="External"/><Relationship Id="rId1897" Type="http://schemas.openxmlformats.org/officeDocument/2006/relationships/hyperlink" Target="https://www.amazon.com/Rampage-Dwayne-Johnson/dp/B07CCGD3MX/ref=sr_1_2?s=instant-video&amp;ie=UTF8&amp;qid=1546975235&amp;sr=1-2&amp;keywords=Rampage" TargetMode="External"/><Relationship Id="rId1414" Type="http://schemas.openxmlformats.org/officeDocument/2006/relationships/hyperlink" Target="http://www.the-numbers.com/market/genre/Thriller-or-Suspense" TargetMode="External"/><Relationship Id="rId1898" Type="http://schemas.openxmlformats.org/officeDocument/2006/relationships/hyperlink" Target="https://www.amazon.com/Nutcracker-Four-Realms-Keira-Knightley/dp/B07K3SCL6Z/ref=sr_1_1?s=instant-video&amp;ie=UTF8&amp;qid=1546973842&amp;sr=1-1&amp;keywords=The+Nutcracker+and+the+Four+Realms" TargetMode="External"/><Relationship Id="rId1415" Type="http://schemas.openxmlformats.org/officeDocument/2006/relationships/hyperlink" Target="https://www.amazon.com/Good-Dinosaur-Theatrical-Peter-Sohn/dp/B018YO6WAA/ref=sr_1_1?s=instant-video&amp;ie=UTF8&amp;qid=1481218093&amp;sr=1-1&amp;keywords=The+Good+Dinosaur" TargetMode="External"/><Relationship Id="rId1899" Type="http://schemas.openxmlformats.org/officeDocument/2006/relationships/hyperlink" Target="https://www.the-numbers.com/movie/Skyscraper" TargetMode="External"/><Relationship Id="rId1416" Type="http://schemas.openxmlformats.org/officeDocument/2006/relationships/hyperlink" Target="http://www.the-numbers.com/market/genre/Action" TargetMode="External"/><Relationship Id="rId1417" Type="http://schemas.openxmlformats.org/officeDocument/2006/relationships/hyperlink" Target="http://www.the-numbers.com/market/genre/Action" TargetMode="External"/><Relationship Id="rId1418" Type="http://schemas.openxmlformats.org/officeDocument/2006/relationships/hyperlink" Target="https://www.amazon.com/Captain-America-Civil-Bonus-Features/dp/B01F4BYO2E/ref=sr_1_1?s=instant-video&amp;ie=UTF8&amp;qid=1481219563&amp;sr=1-1&amp;keywords=Captain+America%3A+Civil+War" TargetMode="External"/><Relationship Id="rId1419" Type="http://schemas.openxmlformats.org/officeDocument/2006/relationships/hyperlink" Target="http://www.the-numbers.com/market/genre/Action" TargetMode="External"/><Relationship Id="rId1890" Type="http://schemas.openxmlformats.org/officeDocument/2006/relationships/hyperlink" Target="https://www.the-numbers.com/movie/Deadpool-2" TargetMode="External"/><Relationship Id="rId1891" Type="http://schemas.openxmlformats.org/officeDocument/2006/relationships/hyperlink" Target="https://www.the-numbers.com/market/genre/Action" TargetMode="External"/><Relationship Id="rId1892" Type="http://schemas.openxmlformats.org/officeDocument/2006/relationships/hyperlink" Target="https://www.the-numbers.com/market/genre/Action" TargetMode="External"/><Relationship Id="rId1893" Type="http://schemas.openxmlformats.org/officeDocument/2006/relationships/hyperlink" Target="https://www.amazon.com/Deadpool-2-Ryan-Reynolds/dp/B07D5KWFJ7/ref=sr_1_2?s=instant-video&amp;ie=UTF8&amp;qid=1546970385&amp;sr=1-2&amp;keywords=Deadpool+2" TargetMode="External"/><Relationship Id="rId1410" Type="http://schemas.openxmlformats.org/officeDocument/2006/relationships/hyperlink" Target="http://www.the-numbers.com/market/genre/Drama" TargetMode="External"/><Relationship Id="rId1894" Type="http://schemas.openxmlformats.org/officeDocument/2006/relationships/hyperlink" Target="https://www.the-numbers.com/movie/Rampage-(2018)" TargetMode="External"/><Relationship Id="rId1400" Type="http://schemas.openxmlformats.org/officeDocument/2006/relationships/hyperlink" Target="http://www.the-numbers.com/market/genre/Adventure" TargetMode="External"/><Relationship Id="rId1884" Type="http://schemas.openxmlformats.org/officeDocument/2006/relationships/hyperlink" Target="https://www.the-numbers.com/market/genre/Action" TargetMode="External"/><Relationship Id="rId1401" Type="http://schemas.openxmlformats.org/officeDocument/2006/relationships/hyperlink" Target="https://www.amazon.com/X-Men-Apocalypse-James-McAvoy/dp/B01FV2BH62/ref=sr_1_1?s=instant-video&amp;ie=UTF8&amp;qid=1481219455&amp;sr=1-1&amp;keywords=X-Men%3A+Apocalypse" TargetMode="External"/><Relationship Id="rId1885" Type="http://schemas.openxmlformats.org/officeDocument/2006/relationships/hyperlink" Target="https://www.amazon.com/Tomb-Raider-Nick-Frost/dp/B07B7HNWZZ/ref=sr_1_2?s=instant-video&amp;ie=UTF8&amp;qid=1546970756&amp;sr=1-2&amp;keywords=Tomb+Raider" TargetMode="External"/><Relationship Id="rId1402" Type="http://schemas.openxmlformats.org/officeDocument/2006/relationships/hyperlink" Target="https://www.amazon.com/Fantastic-Beasts-Where-Find-Them/dp/B01N0AEYU6/ref=sr_1_1?s=instant-video&amp;ie=UTF8&amp;qid=1483640814&amp;sr=1-1&amp;keywords=Fantastic+Beasts+%26+Where+to+Find+Them" TargetMode="External"/><Relationship Id="rId1886" Type="http://schemas.openxmlformats.org/officeDocument/2006/relationships/hyperlink" Target="https://www.the-numbers.com/movie/Bad-Samaritan-(2018)" TargetMode="External"/><Relationship Id="rId1403" Type="http://schemas.openxmlformats.org/officeDocument/2006/relationships/hyperlink" Target="http://www.the-numbers.com/market/genre/Western" TargetMode="External"/><Relationship Id="rId1887" Type="http://schemas.openxmlformats.org/officeDocument/2006/relationships/hyperlink" Target="https://www.amazon.com/Bad-Samaritan-David-Tennant/dp/B07F1L2CTZ/ref=sr_1_2?s=instant-video&amp;ie=UTF8&amp;qid=1546970011&amp;sr=1-2&amp;keywords=Bad+Samaritan" TargetMode="External"/><Relationship Id="rId1404" Type="http://schemas.openxmlformats.org/officeDocument/2006/relationships/hyperlink" Target="http://www.the-numbers.com/market/genre/Western" TargetMode="External"/><Relationship Id="rId1888" Type="http://schemas.openxmlformats.org/officeDocument/2006/relationships/hyperlink" Target="https://www.amazon.com/Venom-Michelle-Williams/dp/B07J2V85WZ/ref=sr_1_1?s=instant-video&amp;ie=UTF8&amp;qid=1546970591&amp;sr=1-1&amp;keywords=Venom" TargetMode="External"/><Relationship Id="rId1405" Type="http://schemas.openxmlformats.org/officeDocument/2006/relationships/hyperlink" Target="https://www.amazon.com/Legend-Tarzan-Alexander-Skarsg%C3%A5rd/dp/B01HPA2ZKA/ref=sr_1_1?s=instant-video&amp;ie=UTF8&amp;qid=1481219416&amp;sr=1-1&amp;keywords=The+Legend+of+Tarzan" TargetMode="External"/><Relationship Id="rId1889" Type="http://schemas.openxmlformats.org/officeDocument/2006/relationships/hyperlink" Target="https://www.amazon.com/Mortal-Engines-Hugo-Weaving/dp/B07L8JW6V1/ref=sr_1_1?s=instant-video&amp;ie=UTF8&amp;qid=1546975483&amp;sr=1-1&amp;keywords=Mortal+Engines" TargetMode="External"/><Relationship Id="rId1406" Type="http://schemas.openxmlformats.org/officeDocument/2006/relationships/hyperlink" Target="http://www.the-numbers.com/market/genre/Adventure" TargetMode="External"/><Relationship Id="rId1407" Type="http://schemas.openxmlformats.org/officeDocument/2006/relationships/hyperlink" Target="http://www.the-numbers.com/market/genre/Adventure" TargetMode="External"/><Relationship Id="rId1408" Type="http://schemas.openxmlformats.org/officeDocument/2006/relationships/hyperlink" Target="https://www.amazon.com/Star-Trek-Beyond-John-Cho/dp/B01IG0GVUI/ref=sr_1_1?s=instant-video&amp;ie=UTF8&amp;qid=1481219470&amp;sr=1-1&amp;keywords=Star+Trek+Beyond" TargetMode="External"/><Relationship Id="rId1409" Type="http://schemas.openxmlformats.org/officeDocument/2006/relationships/hyperlink" Target="http://www.the-numbers.com/market/genre/Drama" TargetMode="External"/><Relationship Id="rId1880" Type="http://schemas.openxmlformats.org/officeDocument/2006/relationships/hyperlink" Target="https://www.the-numbers.com/market/genre/Drama" TargetMode="External"/><Relationship Id="rId1881" Type="http://schemas.openxmlformats.org/officeDocument/2006/relationships/hyperlink" Target="https://www.amazon.com/Papillon-Charlie-Hunnam/dp/B07JNGC5YM/ref=sr_1_1?s=instant-video&amp;ie=UTF8&amp;qid=1546975376&amp;sr=1-1&amp;keywords=Papillon" TargetMode="External"/><Relationship Id="rId1882" Type="http://schemas.openxmlformats.org/officeDocument/2006/relationships/hyperlink" Target="https://www.the-numbers.com/movie/Tomb-Raider-(2018)" TargetMode="External"/><Relationship Id="rId1883" Type="http://schemas.openxmlformats.org/officeDocument/2006/relationships/hyperlink" Target="https://www.the-numbers.com/market/genre/Action" TargetMode="External"/><Relationship Id="rId1433" Type="http://schemas.openxmlformats.org/officeDocument/2006/relationships/hyperlink" Target="https://www.amazon.co.uk/Belko-Experiment-John-Gallagher-Jr/dp/B074R5NCRX/ref=sr_1_1?s=instant-video&amp;ie=UTF8&amp;qid=1546981652&amp;sr=1-1&amp;keywords=The+Belko+Experiment" TargetMode="External"/><Relationship Id="rId1434" Type="http://schemas.openxmlformats.org/officeDocument/2006/relationships/hyperlink" Target="https://www.amazon.co.uk/Paris-Can-Wait-Diane-Lane/dp/B0789458WV/ref=sr_1_1?s=instant-video&amp;ie=UTF8&amp;qid=1546981601&amp;sr=1-1&amp;keywords=Paris+Can+Wait" TargetMode="External"/><Relationship Id="rId1435" Type="http://schemas.openxmlformats.org/officeDocument/2006/relationships/hyperlink" Target="https://www.amazon.co.uk/Table-19-Anna-Kendrick/dp/B06Y1MSXGM/ref=sr_1_1?s=instant-video&amp;ie=UTF8&amp;qid=1546978586&amp;sr=1-1&amp;keywords=Table+19" TargetMode="External"/><Relationship Id="rId1436" Type="http://schemas.openxmlformats.org/officeDocument/2006/relationships/hyperlink" Target="https://www.amazon.co.uk/Norman-Moderate-Rise-Tragic-Fixer/dp/B0762FNY2F/ref=sr_1_1?s=instant-video&amp;ie=UTF8&amp;qid=1546981181&amp;sr=1-1&amp;keywords=Norman%3A+The+Moderate+Rise+and+Tragic+Fall+of+a+New+York+Fixer" TargetMode="External"/><Relationship Id="rId1437" Type="http://schemas.openxmlformats.org/officeDocument/2006/relationships/hyperlink" Target="https://www.amazon.co.uk/47-Metres-Down-Mandy-Moore/dp/B074CKGYXR/ref=sr_1_1?s=instant-video&amp;ie=UTF8&amp;qid=1546981382&amp;sr=1-1&amp;keywords=47+Meters+Down" TargetMode="External"/><Relationship Id="rId1438" Type="http://schemas.openxmlformats.org/officeDocument/2006/relationships/hyperlink" Target="https://www.amazon.co.uk/Loving-Vincent-Aidan-Turner/dp/B078TY5CR3/ref=sr_1_1?s=instant-video&amp;ie=UTF8&amp;qid=1546978897&amp;sr=1-1&amp;keywords=Loving+Vincent" TargetMode="External"/><Relationship Id="rId1439" Type="http://schemas.openxmlformats.org/officeDocument/2006/relationships/hyperlink" Target="https://www.amazon.co.uk/Hero-Sam-Elliott/dp/B078T69CBS/ref=sr_1_1?s=instant-video&amp;ie=UTF8&amp;qid=1546981593&amp;sr=1-1&amp;keywords=The+Hero" TargetMode="External"/><Relationship Id="rId609" Type="http://schemas.openxmlformats.org/officeDocument/2006/relationships/hyperlink" Target="http://www.amazon.com/gp/product/B006PZBRCY/?tag=titb-20" TargetMode="External"/><Relationship Id="rId608" Type="http://schemas.openxmlformats.org/officeDocument/2006/relationships/hyperlink" Target="http://www.amazon.com/gp/product/B00637D114/" TargetMode="External"/><Relationship Id="rId607" Type="http://schemas.openxmlformats.org/officeDocument/2006/relationships/hyperlink" Target="http://www.amazon.com/gp/product/B00BLQQQJ6/?tag=titb-20" TargetMode="External"/><Relationship Id="rId602" Type="http://schemas.openxmlformats.org/officeDocument/2006/relationships/hyperlink" Target="http://www.amazon.com/gp/product/B0051OZ564/?tag=titb-20" TargetMode="External"/><Relationship Id="rId601" Type="http://schemas.openxmlformats.org/officeDocument/2006/relationships/hyperlink" Target="http://www.amazon.com/gp/product/B005SH5K7I/?tag=titb-20" TargetMode="External"/><Relationship Id="rId600" Type="http://schemas.openxmlformats.org/officeDocument/2006/relationships/hyperlink" Target="http://www.amazon.com/gp/product/B0051BX8KM/?tag=titb-20" TargetMode="External"/><Relationship Id="rId606" Type="http://schemas.openxmlformats.org/officeDocument/2006/relationships/hyperlink" Target="http://www.amazon.com/gp/product/B009YMNZJS/?tag=titb-20" TargetMode="External"/><Relationship Id="rId605" Type="http://schemas.openxmlformats.org/officeDocument/2006/relationships/hyperlink" Target="http://www.amazon.com/gp/product/B006ANJ4BW/" TargetMode="External"/><Relationship Id="rId604" Type="http://schemas.openxmlformats.org/officeDocument/2006/relationships/hyperlink" Target="http://www.amazon.com/gp/product/B007FH9GT2/?tag=titb-20" TargetMode="External"/><Relationship Id="rId603" Type="http://schemas.openxmlformats.org/officeDocument/2006/relationships/hyperlink" Target="http://www.amazon.com/gp/product/B005GIS1WA/" TargetMode="External"/><Relationship Id="rId1430" Type="http://schemas.openxmlformats.org/officeDocument/2006/relationships/hyperlink" Target="https://www.amazon.co.uk/Get-Out-Daniel-Kaluuya/dp/B072XM6DBW/ref=sr_1_1?s=instant-video&amp;ie=UTF8&amp;qid=1546981433&amp;sr=1-1&amp;keywords=Get+Out" TargetMode="External"/><Relationship Id="rId1431" Type="http://schemas.openxmlformats.org/officeDocument/2006/relationships/hyperlink" Target="https://www.amazon.co.uk/Happy-Death-Day-Jessica-Rothe/dp/B076THF46M/ref=sr_1_1?s=instant-video&amp;ie=UTF8&amp;qid=1546980828&amp;sr=1-1&amp;keywords=Happy+Death+Day" TargetMode="External"/><Relationship Id="rId1432" Type="http://schemas.openxmlformats.org/officeDocument/2006/relationships/hyperlink" Target="https://www.amazon.co.uk/Big-Sick-Kumail-Nanjiani/dp/B074HDM55B/ref=sr_1_1?s=instant-video&amp;ie=UTF8&amp;qid=1546981471&amp;sr=1-1&amp;keywords=The+Big+Sick" TargetMode="External"/><Relationship Id="rId1422" Type="http://schemas.openxmlformats.org/officeDocument/2006/relationships/hyperlink" Target="https://www.amazon.co.uk/Sleight-Jacob-Latimore/dp/B0752Z6TRG/ref=sr_1_1?s=instant-video&amp;ie=UTF8&amp;qid=1546981236&amp;sr=1-1&amp;keywords=Sleight" TargetMode="External"/><Relationship Id="rId1423" Type="http://schemas.openxmlformats.org/officeDocument/2006/relationships/hyperlink" Target="https://www.amazon.co.uk/Lowriders-Demian-Bichir/dp/B074TK7SYD/ref=sr_1_1?s=instant-video&amp;ie=UTF8&amp;qid=1546981116&amp;sr=1-1&amp;keywords=Lowriders" TargetMode="External"/><Relationship Id="rId1424" Type="http://schemas.openxmlformats.org/officeDocument/2006/relationships/hyperlink" Target="https://www.amazon.co.uk/All-Saints-Patrick-Johnson/dp/B077ZBZG3S/ref=sr_1_6?s=instant-video&amp;ie=UTF8&amp;qid=1546981416&amp;sr=1-6&amp;keywords=All+Saints" TargetMode="External"/><Relationship Id="rId1425" Type="http://schemas.openxmlformats.org/officeDocument/2006/relationships/hyperlink" Target="https://www.amazon.co.uk/Florida-Project-Willem-Dafoe/dp/B079G6SR6Y/ref=sr_1_1?s=instant-video&amp;ie=UTF8&amp;qid=1546981198&amp;sr=1-1&amp;keywords=The+Florida+Project" TargetMode="External"/><Relationship Id="rId1426" Type="http://schemas.openxmlformats.org/officeDocument/2006/relationships/hyperlink" Target="https://www.amazon.co.uk/Comes-at-Night-Joel-Edgerton/dp/B076VQ54MV/ref=sr_1_1?s=instant-video&amp;ie=UTF8&amp;qid=1546981172&amp;sr=1-1&amp;keywords=It+Comes+At+Night" TargetMode="External"/><Relationship Id="rId1427" Type="http://schemas.openxmlformats.org/officeDocument/2006/relationships/hyperlink" Target="https://www.amazon.co.uk/Phoenix-Forgotten-Florence-Hartigan/dp/B074Q2H917/ref=sr_1_1?s=instant-video&amp;ie=UTF8&amp;qid=1546981612&amp;sr=1-1&amp;keywords=Phoenix+Forgotten" TargetMode="External"/><Relationship Id="rId1428" Type="http://schemas.openxmlformats.org/officeDocument/2006/relationships/hyperlink" Target="https://www.amazon.co.uk/Case-Christ-Erika-Christensen/dp/B07FCQ16Y7/ref=sr_1_1?s=instant-video&amp;ie=UTF8&amp;qid=1546977871&amp;sr=1-1&amp;keywords=The+Case+for+Christ" TargetMode="External"/><Relationship Id="rId1429" Type="http://schemas.openxmlformats.org/officeDocument/2006/relationships/hyperlink" Target="https://www.amazon.co.uk/Ingrid-Goes-West-Aubrey-Plaza/dp/B07BB6RM46/ref=sr_1_1?s=instant-video&amp;ie=UTF8&amp;qid=1546981553&amp;sr=1-1&amp;keywords=Ingrid+Goes+West" TargetMode="External"/><Relationship Id="rId1420" Type="http://schemas.openxmlformats.org/officeDocument/2006/relationships/hyperlink" Target="http://www.the-numbers.com/market/genre/Action" TargetMode="External"/><Relationship Id="rId1421" Type="http://schemas.openxmlformats.org/officeDocument/2006/relationships/hyperlink" Target="https://www.amazon.com/Batman-v-Superman-Dawn-Justice/dp/B01DAWJ7C6/ref=sr_1_1?s=instant-video&amp;ie=UTF8&amp;qid=1481219522&amp;sr=1-1&amp;keywords=Batman+v+Superman%3A+Dawn+of+Justice" TargetMode="External"/><Relationship Id="rId1059" Type="http://schemas.openxmlformats.org/officeDocument/2006/relationships/hyperlink" Target="http://www.amazon.com/gp/product/B014QZ9D84/?tag=titb-20" TargetMode="External"/><Relationship Id="rId228" Type="http://schemas.openxmlformats.org/officeDocument/2006/relationships/hyperlink" Target="http://www.amazon.com/gp/product/B00336C3EY/?tag=titb-20" TargetMode="External"/><Relationship Id="rId227" Type="http://schemas.openxmlformats.org/officeDocument/2006/relationships/hyperlink" Target="http://www.amazon.com/gp/product/B002AS6IAG/?tag=titb-20" TargetMode="External"/><Relationship Id="rId226" Type="http://schemas.openxmlformats.org/officeDocument/2006/relationships/hyperlink" Target="http://www.amazon.com/gp/product/B005K1P8EM/?tag=titb-20" TargetMode="External"/><Relationship Id="rId225" Type="http://schemas.openxmlformats.org/officeDocument/2006/relationships/hyperlink" Target="http://www.amazon.com/gp/product/B002LFIGYY/?tag=titb-20" TargetMode="External"/><Relationship Id="rId229" Type="http://schemas.openxmlformats.org/officeDocument/2006/relationships/hyperlink" Target="http://www.amazon.com/gp/product/B0031Q0XCA/?tag=titb-20" TargetMode="External"/><Relationship Id="rId1050" Type="http://schemas.openxmlformats.org/officeDocument/2006/relationships/hyperlink" Target="http://www.amazon.com/gp/product/B018HIZ65U/?tag=titb-20" TargetMode="External"/><Relationship Id="rId220" Type="http://schemas.openxmlformats.org/officeDocument/2006/relationships/hyperlink" Target="http://www.amazon.com/gp/product/B00AA2W4L6/?tag=titb-20" TargetMode="External"/><Relationship Id="rId1051" Type="http://schemas.openxmlformats.org/officeDocument/2006/relationships/hyperlink" Target="http://www.amazon.com/gp/product/B016JGX1DQ/?tag=titb-20" TargetMode="External"/><Relationship Id="rId1052" Type="http://schemas.openxmlformats.org/officeDocument/2006/relationships/hyperlink" Target="http://www.amazon.com/gp/product/B00YI7PCPY/?tag=titb-20" TargetMode="External"/><Relationship Id="rId1053" Type="http://schemas.openxmlformats.org/officeDocument/2006/relationships/hyperlink" Target="http://www.amazon.com/gp/product/B013JPCA1Y/?tag=titb-20" TargetMode="External"/><Relationship Id="rId1054" Type="http://schemas.openxmlformats.org/officeDocument/2006/relationships/hyperlink" Target="http://www.amazon.com/gp/product/B015YJRQ8U/?tag=titb-20" TargetMode="External"/><Relationship Id="rId224" Type="http://schemas.openxmlformats.org/officeDocument/2006/relationships/hyperlink" Target="http://www.amazon.com/gp/product/B003204MQS/?tag=titb-20" TargetMode="External"/><Relationship Id="rId1055" Type="http://schemas.openxmlformats.org/officeDocument/2006/relationships/hyperlink" Target="https://www.amazon.com/Revenant-Leonardo-Dicaprio/dp/B01AB7GOD8/ref=sr_1_1?s=instant-video&amp;ie=UTF8&amp;qid=1481219490&amp;sr=1-1&amp;keywords=The+Revenant" TargetMode="External"/><Relationship Id="rId223" Type="http://schemas.openxmlformats.org/officeDocument/2006/relationships/hyperlink" Target="http://www.amazon.com/gp/product/B001VIMCW4/?tag=titb-20" TargetMode="External"/><Relationship Id="rId1056" Type="http://schemas.openxmlformats.org/officeDocument/2006/relationships/hyperlink" Target="http://www.amazon.com/gp/product/B00V9U6BP8/?tag=titb-20" TargetMode="External"/><Relationship Id="rId222" Type="http://schemas.openxmlformats.org/officeDocument/2006/relationships/hyperlink" Target="http://www.amazon.com/gp/product/B00AOB5G3Q/?tag=titb-20" TargetMode="External"/><Relationship Id="rId1057" Type="http://schemas.openxmlformats.org/officeDocument/2006/relationships/hyperlink" Target="http://www.amazon.com/gp/product/B016VLEH0A/?tag=titb-20" TargetMode="External"/><Relationship Id="rId221" Type="http://schemas.openxmlformats.org/officeDocument/2006/relationships/hyperlink" Target="http://www.amazon.com/gp/product/B00AALUFFY/?tag=titb-20" TargetMode="External"/><Relationship Id="rId1058" Type="http://schemas.openxmlformats.org/officeDocument/2006/relationships/hyperlink" Target="http://www.amazon.com/gp/product/B012PJVQ7Y/?tag=titb-20" TargetMode="External"/><Relationship Id="rId1048" Type="http://schemas.openxmlformats.org/officeDocument/2006/relationships/hyperlink" Target="http://www.amazon.com/gp/product/B018RK2JV2/?tag=titb-20" TargetMode="External"/><Relationship Id="rId2379" Type="http://schemas.openxmlformats.org/officeDocument/2006/relationships/vmlDrawing" Target="../drawings/vmlDrawing2.vml"/><Relationship Id="rId1049" Type="http://schemas.openxmlformats.org/officeDocument/2006/relationships/hyperlink" Target="https://www.amazon.com/Point-Break-%C3%89dgar-Ram%C3%ADrez/dp/B01B3MD92E/ref=sr_1_1?s=instant-video&amp;ie=UTF8&amp;qid=1481217970&amp;sr=1-1&amp;keywords=Point+Break" TargetMode="External"/><Relationship Id="rId217" Type="http://schemas.openxmlformats.org/officeDocument/2006/relationships/hyperlink" Target="http://www.amazon.com/gp/product/B005ZMUWWY/?tag=titb-20" TargetMode="External"/><Relationship Id="rId216" Type="http://schemas.openxmlformats.org/officeDocument/2006/relationships/hyperlink" Target="http://www.amazon.com/gp/product/B002C4YYEU/?tag=titb-20" TargetMode="External"/><Relationship Id="rId215" Type="http://schemas.openxmlformats.org/officeDocument/2006/relationships/hyperlink" Target="http://www.amazon.com/gp/product/B005ZMTAAY/?tag=titb-20" TargetMode="External"/><Relationship Id="rId699" Type="http://schemas.openxmlformats.org/officeDocument/2006/relationships/hyperlink" Target="http://www.amazon.com/gp/product/B009M1ACO2/?tag=titb-20" TargetMode="External"/><Relationship Id="rId214" Type="http://schemas.openxmlformats.org/officeDocument/2006/relationships/hyperlink" Target="http://www.amazon.com/gp/product/B005ML94JU/?tag=titb-20" TargetMode="External"/><Relationship Id="rId698" Type="http://schemas.openxmlformats.org/officeDocument/2006/relationships/hyperlink" Target="http://www.amazon.com/gp/product/B0094M2O7C/?tag=titb-20" TargetMode="External"/><Relationship Id="rId219" Type="http://schemas.openxmlformats.org/officeDocument/2006/relationships/hyperlink" Target="http://www.amazon.com/gp/product/B00GIXT45U/?tag=titb-20" TargetMode="External"/><Relationship Id="rId218" Type="http://schemas.openxmlformats.org/officeDocument/2006/relationships/hyperlink" Target="http://www.amazon.com/gp/product/B001I189MQ/?tag=titb-20" TargetMode="External"/><Relationship Id="rId2370" Type="http://schemas.openxmlformats.org/officeDocument/2006/relationships/hyperlink" Target="https://www.the-numbers.com/movie/Art-of-Racing-in-the-Rain-The-(2019)" TargetMode="External"/><Relationship Id="rId693" Type="http://schemas.openxmlformats.org/officeDocument/2006/relationships/hyperlink" Target="http://www.amazon.com/gp/product/B0090EIILU/?tag=titb-20" TargetMode="External"/><Relationship Id="rId1040" Type="http://schemas.openxmlformats.org/officeDocument/2006/relationships/hyperlink" Target="http://www.amazon.com/gp/product/B011802KGM/?tag=titb-20" TargetMode="External"/><Relationship Id="rId2371" Type="http://schemas.openxmlformats.org/officeDocument/2006/relationships/hyperlink" Target="https://www.the-numbers.com/market/genre/Drama" TargetMode="External"/><Relationship Id="rId692" Type="http://schemas.openxmlformats.org/officeDocument/2006/relationships/hyperlink" Target="http://www.amazon.com/gp/product/B00APUQMD4/?tag=titb-20" TargetMode="External"/><Relationship Id="rId1041" Type="http://schemas.openxmlformats.org/officeDocument/2006/relationships/hyperlink" Target="http://www.amazon.com/gp/product/B00T57EOK6/?tag=titb-20" TargetMode="External"/><Relationship Id="rId2372" Type="http://schemas.openxmlformats.org/officeDocument/2006/relationships/hyperlink" Target="https://www.the-numbers.com/market/genre/Drama" TargetMode="External"/><Relationship Id="rId691" Type="http://schemas.openxmlformats.org/officeDocument/2006/relationships/hyperlink" Target="http://www.amazon.com/gp/product/B00C1BU7V8/?tag=titb-20" TargetMode="External"/><Relationship Id="rId1042" Type="http://schemas.openxmlformats.org/officeDocument/2006/relationships/hyperlink" Target="http://www.amazon.com/gp/product/B013WF1Z4O/?tag=titb-20" TargetMode="External"/><Relationship Id="rId2373" Type="http://schemas.openxmlformats.org/officeDocument/2006/relationships/hyperlink" Target="https://www.amazon.co.uk/Art-Racing-Rain-Simon-Curtis/dp/B07W7L527W/ref=sr_1_1?keywords=The+Art+of+Racing+in+the+Rain&amp;qid=1577974343&amp;s=instant-video&amp;sr=1-1" TargetMode="External"/><Relationship Id="rId690" Type="http://schemas.openxmlformats.org/officeDocument/2006/relationships/hyperlink" Target="http://www.amazon.com/gp/product/B00BI5IXL4/?tag=titb-20" TargetMode="External"/><Relationship Id="rId1043" Type="http://schemas.openxmlformats.org/officeDocument/2006/relationships/hyperlink" Target="http://www.amazon.com/gp/product/B015ENAX9U/?tag=titb-20" TargetMode="External"/><Relationship Id="rId2374" Type="http://schemas.openxmlformats.org/officeDocument/2006/relationships/hyperlink" Target="https://www.the-numbers.com/market/genre/Drama" TargetMode="External"/><Relationship Id="rId213" Type="http://schemas.openxmlformats.org/officeDocument/2006/relationships/hyperlink" Target="http://www.amazon.com/gp/product/B001KAV8F0/?tag=titb-20" TargetMode="External"/><Relationship Id="rId697" Type="http://schemas.openxmlformats.org/officeDocument/2006/relationships/hyperlink" Target="http://www.amazon.com/gp/product/B008K3HRF0/?tag=titb-20" TargetMode="External"/><Relationship Id="rId1044" Type="http://schemas.openxmlformats.org/officeDocument/2006/relationships/hyperlink" Target="http://www.amazon.com/gp/product/B012HPO8TE/?tag=titb-20" TargetMode="External"/><Relationship Id="rId2375" Type="http://schemas.openxmlformats.org/officeDocument/2006/relationships/hyperlink" Target="https://www.the-numbers.com/market/genre/Drama" TargetMode="External"/><Relationship Id="rId212" Type="http://schemas.openxmlformats.org/officeDocument/2006/relationships/hyperlink" Target="http://www.amazon.com/gp/product/B0027ZIQHK/?tag=titb-20" TargetMode="External"/><Relationship Id="rId696" Type="http://schemas.openxmlformats.org/officeDocument/2006/relationships/hyperlink" Target="http://www.amazon.com/gp/product/B009HV2JT8/?tag=titb-20" TargetMode="External"/><Relationship Id="rId1045" Type="http://schemas.openxmlformats.org/officeDocument/2006/relationships/hyperlink" Target="http://www.amazon.com/gp/product/B019EKV4YC/?tag=titb-20" TargetMode="External"/><Relationship Id="rId2376" Type="http://schemas.openxmlformats.org/officeDocument/2006/relationships/hyperlink" Target="https://www.boxofficemojo.com/movies/?id=themustang.htm" TargetMode="External"/><Relationship Id="rId211" Type="http://schemas.openxmlformats.org/officeDocument/2006/relationships/hyperlink" Target="http://www.amazon.com/gp/product/B003QSD5HS/?tag=titb-20" TargetMode="External"/><Relationship Id="rId695" Type="http://schemas.openxmlformats.org/officeDocument/2006/relationships/hyperlink" Target="http://www.amazon.com/gp/product/B00A6N773O/?tag=titb-20" TargetMode="External"/><Relationship Id="rId1046" Type="http://schemas.openxmlformats.org/officeDocument/2006/relationships/hyperlink" Target="http://www.amazon.com/gp/product/B010VAG5WA/?tag=titb-20" TargetMode="External"/><Relationship Id="rId2377" Type="http://schemas.openxmlformats.org/officeDocument/2006/relationships/hyperlink" Target="https://www.amazon.co.uk/Mustang-Topi-Mandela/dp/B07B2KL1NT/ref=sr_1_3?keywords=The+Mustang&amp;qid=1557074821&amp;s=instant-video&amp;sr=1-3" TargetMode="External"/><Relationship Id="rId210" Type="http://schemas.openxmlformats.org/officeDocument/2006/relationships/hyperlink" Target="http://www.amazon.com/gp/product/B001IAME78/?tag=titb-20" TargetMode="External"/><Relationship Id="rId694" Type="http://schemas.openxmlformats.org/officeDocument/2006/relationships/hyperlink" Target="http://www.amazon.com/gp/product/B00BP4XHZU/?tag=titb-20" TargetMode="External"/><Relationship Id="rId1047" Type="http://schemas.openxmlformats.org/officeDocument/2006/relationships/hyperlink" Target="http://www.amazon.com/gp/product/B00XVPCK4K/?tag=titb-20" TargetMode="External"/><Relationship Id="rId2378" Type="http://schemas.openxmlformats.org/officeDocument/2006/relationships/drawing" Target="../drawings/drawing9.xml"/><Relationship Id="rId249" Type="http://schemas.openxmlformats.org/officeDocument/2006/relationships/hyperlink" Target="http://www.amazon.com/gp/product/B0030B0S7Q/?tag=titb-20" TargetMode="External"/><Relationship Id="rId248" Type="http://schemas.openxmlformats.org/officeDocument/2006/relationships/hyperlink" Target="http://www.amazon.com/gp/product/B002ZCAB96/?tag=titb-20" TargetMode="External"/><Relationship Id="rId247" Type="http://schemas.openxmlformats.org/officeDocument/2006/relationships/hyperlink" Target="http://www.amazon.com/gp/product/B009EEJKV8/?tag=titb-20" TargetMode="External"/><Relationship Id="rId1070" Type="http://schemas.openxmlformats.org/officeDocument/2006/relationships/hyperlink" Target="http://www.the-numbers.com/market/genre/Romantic-Comedy" TargetMode="External"/><Relationship Id="rId1071" Type="http://schemas.openxmlformats.org/officeDocument/2006/relationships/hyperlink" Target="http://www.the-numbers.com/market/genre/Romantic-Comedy" TargetMode="External"/><Relationship Id="rId1072" Type="http://schemas.openxmlformats.org/officeDocument/2006/relationships/hyperlink" Target="https://www.amazon.com/Hello-Name-Doris-Sally-Field/dp/B01CUBR6IK/ref=sr_1_fkmr0_1?s=instant-video&amp;ie=UTF8&amp;qid=1481218819&amp;sr=1-1-fkmr0&amp;keywords=Hello%2C+My+Name+is+Doris" TargetMode="External"/><Relationship Id="rId242" Type="http://schemas.openxmlformats.org/officeDocument/2006/relationships/hyperlink" Target="http://www.amazon.com/gp/product/B0033YIOXA/?tag=titb-20" TargetMode="External"/><Relationship Id="rId1073" Type="http://schemas.openxmlformats.org/officeDocument/2006/relationships/hyperlink" Target="http://www.the-numbers.com/market/genre/Comedy" TargetMode="External"/><Relationship Id="rId241" Type="http://schemas.openxmlformats.org/officeDocument/2006/relationships/hyperlink" Target="http://www.amazon.com/gp/product/B0031PXFQC/?tag=titb-20" TargetMode="External"/><Relationship Id="rId1074" Type="http://schemas.openxmlformats.org/officeDocument/2006/relationships/hyperlink" Target="http://www.the-numbers.com/market/genre/Comedy" TargetMode="External"/><Relationship Id="rId240" Type="http://schemas.openxmlformats.org/officeDocument/2006/relationships/hyperlink" Target="http://www.amazon.com/gp/product/B0030MM68O/?tag=titb-20" TargetMode="External"/><Relationship Id="rId1075" Type="http://schemas.openxmlformats.org/officeDocument/2006/relationships/hyperlink" Target="https://www.amazon.com/Meet-Blacks-Mike-Epps/dp/B01J6UKR98/ref=sr_1_1?s=instant-video&amp;ie=UTF8&amp;qid=1481218139&amp;sr=1-1&amp;keywords=Meet+the+Blacks" TargetMode="External"/><Relationship Id="rId1076" Type="http://schemas.openxmlformats.org/officeDocument/2006/relationships/hyperlink" Target="http://www.the-numbers.com/market/genre/Adventure" TargetMode="External"/><Relationship Id="rId246" Type="http://schemas.openxmlformats.org/officeDocument/2006/relationships/hyperlink" Target="http://www.amazon.com/gp/product/B002KGDDUQ/?tag=titb-20" TargetMode="External"/><Relationship Id="rId1077" Type="http://schemas.openxmlformats.org/officeDocument/2006/relationships/hyperlink" Target="http://www.the-numbers.com/market/genre/Adventure" TargetMode="External"/><Relationship Id="rId245" Type="http://schemas.openxmlformats.org/officeDocument/2006/relationships/hyperlink" Target="http://www.amazon.com/gp/product/B0033VQAIY/?tag=titb-20" TargetMode="External"/><Relationship Id="rId1078" Type="http://schemas.openxmlformats.org/officeDocument/2006/relationships/hyperlink" Target="https://www.amazon.com/Southside-You-Tika-Sumpter/dp/B01L0QPPHK/ref=sr_1_1?s=instant-video&amp;ie=UTF8&amp;qid=1481217958&amp;sr=1-1&amp;keywords=Southside+with+You" TargetMode="External"/><Relationship Id="rId244" Type="http://schemas.openxmlformats.org/officeDocument/2006/relationships/hyperlink" Target="http://www.amazon.com/gp/product/B003413LI0/?tag=titb-20" TargetMode="External"/><Relationship Id="rId1079" Type="http://schemas.openxmlformats.org/officeDocument/2006/relationships/hyperlink" Target="http://www.the-numbers.com/market/genre/Thriller-or-Suspense" TargetMode="External"/><Relationship Id="rId243" Type="http://schemas.openxmlformats.org/officeDocument/2006/relationships/hyperlink" Target="http://www.amazon.com/gp/product/B002OQWUME/?tag=titb-20" TargetMode="External"/><Relationship Id="rId239" Type="http://schemas.openxmlformats.org/officeDocument/2006/relationships/hyperlink" Target="http://www.amazon.com/gp/product/B002VE5472/?tag=titb-20" TargetMode="External"/><Relationship Id="rId238" Type="http://schemas.openxmlformats.org/officeDocument/2006/relationships/hyperlink" Target="http://www.amazon.com/gp/product/B002DJU02E/?tag=titb-20" TargetMode="External"/><Relationship Id="rId237" Type="http://schemas.openxmlformats.org/officeDocument/2006/relationships/hyperlink" Target="http://www.amazon.com/gp/product/B008Y6Y2YM/?tag=titb-20" TargetMode="External"/><Relationship Id="rId236" Type="http://schemas.openxmlformats.org/officeDocument/2006/relationships/hyperlink" Target="http://www.amazon.com/gp/product/B0035GP3OE/?tag=titb-20" TargetMode="External"/><Relationship Id="rId1060" Type="http://schemas.openxmlformats.org/officeDocument/2006/relationships/hyperlink" Target="http://www.amazon.com/gp/product/B018JQTSPE/?tag=titb-20" TargetMode="External"/><Relationship Id="rId1061" Type="http://schemas.openxmlformats.org/officeDocument/2006/relationships/hyperlink" Target="http://www.amazon.com/gp/product/B017QHZYUK/?tag=titb-20" TargetMode="External"/><Relationship Id="rId231" Type="http://schemas.openxmlformats.org/officeDocument/2006/relationships/hyperlink" Target="http://www.amazon.com/gp/product/B008Y6U6JM/?tag=titb-20" TargetMode="External"/><Relationship Id="rId1062" Type="http://schemas.openxmlformats.org/officeDocument/2006/relationships/hyperlink" Target="http://www.amazon.com/gp/product/B015D4H780/?tag=titb-20" TargetMode="External"/><Relationship Id="rId230" Type="http://schemas.openxmlformats.org/officeDocument/2006/relationships/hyperlink" Target="http://www.amazon.com/gp/product/B003EJ41KO/?tag=titb-20" TargetMode="External"/><Relationship Id="rId1063" Type="http://schemas.openxmlformats.org/officeDocument/2006/relationships/hyperlink" Target="http://www.amazon.com/gp/product/B00T9DLXYQ/?tag=titb-20" TargetMode="External"/><Relationship Id="rId1064" Type="http://schemas.openxmlformats.org/officeDocument/2006/relationships/hyperlink" Target="http://www.amazon.com/gp/product/B00VLV8BNA/?tag=titb-20" TargetMode="External"/><Relationship Id="rId1065" Type="http://schemas.openxmlformats.org/officeDocument/2006/relationships/hyperlink" Target="http://www.amazon.com/gp/product/B015D4GZCE/?tag=titb-20" TargetMode="External"/><Relationship Id="rId235" Type="http://schemas.openxmlformats.org/officeDocument/2006/relationships/hyperlink" Target="http://www.amazon.com/gp/product/B002Z8L5ZE/?tag=titb-20" TargetMode="External"/><Relationship Id="rId1066" Type="http://schemas.openxmlformats.org/officeDocument/2006/relationships/hyperlink" Target="http://www.amazon.com/gp/product/B019EG160I/?tag=titb-20" TargetMode="External"/><Relationship Id="rId234" Type="http://schemas.openxmlformats.org/officeDocument/2006/relationships/hyperlink" Target="http://www.amazon.com/gp/product/B00OSQ7QSQ/?tag=titb-20" TargetMode="External"/><Relationship Id="rId1067" Type="http://schemas.openxmlformats.org/officeDocument/2006/relationships/hyperlink" Target="https://www.amazon.com/Good-Dinosaur-Theatrical-Peter-Sohn/dp/B018YO6WAA/ref=sr_1_1?s=instant-video&amp;ie=UTF8&amp;qid=1481218093&amp;sr=1-1&amp;keywords=The+Good+Dinosaur" TargetMode="External"/><Relationship Id="rId233" Type="http://schemas.openxmlformats.org/officeDocument/2006/relationships/hyperlink" Target="http://www.amazon.com/gp/product/B0036EJEY0/?tag=titb-20" TargetMode="External"/><Relationship Id="rId1068" Type="http://schemas.openxmlformats.org/officeDocument/2006/relationships/hyperlink" Target="http://www.amazon.com/gp/product/B017HYSN0A/?tag=titb-20" TargetMode="External"/><Relationship Id="rId232" Type="http://schemas.openxmlformats.org/officeDocument/2006/relationships/hyperlink" Target="http://www.amazon.com/gp/product/B008Y76VW2/?tag=titb-20" TargetMode="External"/><Relationship Id="rId1069" Type="http://schemas.openxmlformats.org/officeDocument/2006/relationships/hyperlink" Target="http://www.amazon.com/gp/product/B01133UU4S/?tag=titb-20" TargetMode="External"/><Relationship Id="rId1015" Type="http://schemas.openxmlformats.org/officeDocument/2006/relationships/hyperlink" Target="http://www.amazon.com/gp/product/B00FMOBNKA/?tag=titb-20" TargetMode="External"/><Relationship Id="rId1499" Type="http://schemas.openxmlformats.org/officeDocument/2006/relationships/hyperlink" Target="https://www.amazon.co.uk/American-Assassin-Dylan-OBrien/dp/B075K8NXHR/ref=sr_1_1?s=instant-video&amp;ie=UTF8&amp;qid=1546977848&amp;sr=1-1&amp;keywords=American+Assassin" TargetMode="External"/><Relationship Id="rId2346" Type="http://schemas.openxmlformats.org/officeDocument/2006/relationships/hyperlink" Target="https://www.amazon.co.uk/Toy-Story-Tom-Hanks-Woody/dp/B07TK1Y4PC/ref=sr_1_1?crid=SZHGCXBTPJN9&amp;keywords=toy+story+4&amp;qid=1577974517&amp;s=instant-video&amp;sprefix=Toy+Story+4%2Cinstant-video%2C154&amp;sr=1-1" TargetMode="External"/><Relationship Id="rId1016" Type="http://schemas.openxmlformats.org/officeDocument/2006/relationships/hyperlink" Target="http://www.amazon.com/gp/product/B00UBRGMI6/?tag=titb-20" TargetMode="External"/><Relationship Id="rId2347" Type="http://schemas.openxmlformats.org/officeDocument/2006/relationships/hyperlink" Target="https://www.the-numbers.com/market/genre/Action" TargetMode="External"/><Relationship Id="rId1017" Type="http://schemas.openxmlformats.org/officeDocument/2006/relationships/hyperlink" Target="http://www.amazon.com/gp/product/B017WRCU92/?tag=titb-20" TargetMode="External"/><Relationship Id="rId2348" Type="http://schemas.openxmlformats.org/officeDocument/2006/relationships/hyperlink" Target="https://www.the-numbers.com/market/genre/Action" TargetMode="External"/><Relationship Id="rId1018" Type="http://schemas.openxmlformats.org/officeDocument/2006/relationships/hyperlink" Target="http://www.amazon.com/gp/product/B00ZAQNRCM/?tag=titb-20" TargetMode="External"/><Relationship Id="rId2349" Type="http://schemas.openxmlformats.org/officeDocument/2006/relationships/hyperlink" Target="https://www.amazon.co.uk/Fast-Furious-Hobbs-Dwayne-Johnson/dp/B07WHJFN3L/ref=sr_1_1?crid=3HRB3SJOA6JPD&amp;keywords=fast+%26+furious+presents+hobbs+%26+shaw&amp;qid=1577973429&amp;s=instant-video&amp;sprefix=Fast+%26+Furious+Presents%3A+Hobbs+and+Shaw%2Cinstant-video%2C147&amp;sr=1-1" TargetMode="External"/><Relationship Id="rId1019" Type="http://schemas.openxmlformats.org/officeDocument/2006/relationships/hyperlink" Target="http://www.amazon.com/gp/product/B017CDG46G/?tag=titb-20" TargetMode="External"/><Relationship Id="rId668" Type="http://schemas.openxmlformats.org/officeDocument/2006/relationships/hyperlink" Target="http://www.amazon.com/gp/product/B00BLGXL3U/?tag=titb-20" TargetMode="External"/><Relationship Id="rId667" Type="http://schemas.openxmlformats.org/officeDocument/2006/relationships/hyperlink" Target="http://www.amazon.com/gp/product/B00BHU9BV6/?tag=titb-20" TargetMode="External"/><Relationship Id="rId666" Type="http://schemas.openxmlformats.org/officeDocument/2006/relationships/hyperlink" Target="http://www.amazon.com/gp/product/B00BB8SKPW/?tag=titb-20" TargetMode="External"/><Relationship Id="rId665" Type="http://schemas.openxmlformats.org/officeDocument/2006/relationships/hyperlink" Target="http://www.amazon.com/gp/product/B0095R5YIC/?tag=titb-20" TargetMode="External"/><Relationship Id="rId669" Type="http://schemas.openxmlformats.org/officeDocument/2006/relationships/hyperlink" Target="http://www.amazon.com/gp/product/B00A3YTC6Q/?tag=titb-20" TargetMode="External"/><Relationship Id="rId1490" Type="http://schemas.openxmlformats.org/officeDocument/2006/relationships/hyperlink" Target="https://www.amazon.co.uk/Hitmans-Bodyguard-Ryan-Reynolds/dp/B074N3GBGB/ref=sr_1_1?s=instant-video&amp;ie=UTF8&amp;qid=1546977830&amp;sr=1-1&amp;keywords=The+Hitman%27s+Bodyguard" TargetMode="External"/><Relationship Id="rId660" Type="http://schemas.openxmlformats.org/officeDocument/2006/relationships/hyperlink" Target="http://www.amazon.com/gp/product/B00A9X9TIW/?tag=titb-20" TargetMode="External"/><Relationship Id="rId1491" Type="http://schemas.openxmlformats.org/officeDocument/2006/relationships/hyperlink" Target="https://www.amazon.co.uk/Leap-Marshall-Goldsmith/dp/B07JN82NSS/ref=sr_1_1?s=instant-video&amp;ie=UTF8&amp;qid=1546978228&amp;sr=1-1&amp;keywords=Leap%21" TargetMode="External"/><Relationship Id="rId1492" Type="http://schemas.openxmlformats.org/officeDocument/2006/relationships/hyperlink" Target="https://www.amazon.co.uk/Atomic-Blonde-David-Leitch/dp/B074K14RZS/ref=sr_1_1?s=instant-video&amp;ie=UTF8&amp;qid=1546981671&amp;sr=1-1&amp;keywords=Atomic+Blonde" TargetMode="External"/><Relationship Id="rId1493" Type="http://schemas.openxmlformats.org/officeDocument/2006/relationships/hyperlink" Target="https://www.amazon.co.uk/mother-Jennifer-Lawrence/dp/B075MS3DP9/ref=sr_1_1?s=instant-video&amp;ie=UTF8&amp;qid=1546981369&amp;sr=1-1&amp;keywords=mother%21" TargetMode="External"/><Relationship Id="rId2340" Type="http://schemas.openxmlformats.org/officeDocument/2006/relationships/hyperlink" Target="https://www.the-numbers.com/market/genre/Action" TargetMode="External"/><Relationship Id="rId1010" Type="http://schemas.openxmlformats.org/officeDocument/2006/relationships/hyperlink" Target="http://www.amazon.com/gp/product/B017QHYW1W/?tag=titb-20" TargetMode="External"/><Relationship Id="rId1494" Type="http://schemas.openxmlformats.org/officeDocument/2006/relationships/hyperlink" Target="https://www.amazon.co.uk/Sleepless-Jamie-Foxx/dp/B072DWNCP6/ref=sr_1_1?s=instant-video&amp;ie=UTF8&amp;qid=1546978953&amp;sr=1-1&amp;keywords=Sleepless" TargetMode="External"/><Relationship Id="rId2341" Type="http://schemas.openxmlformats.org/officeDocument/2006/relationships/hyperlink" Target="https://www.the-numbers.com/market/genre/Action" TargetMode="External"/><Relationship Id="rId664" Type="http://schemas.openxmlformats.org/officeDocument/2006/relationships/hyperlink" Target="http://www.amazon.com/gp/product/B0095T3H2U/?tag=titb-20" TargetMode="External"/><Relationship Id="rId1011" Type="http://schemas.openxmlformats.org/officeDocument/2006/relationships/hyperlink" Target="http://www.amazon.com/gp/product/B011AK040Y/?tag=titb-20" TargetMode="External"/><Relationship Id="rId1495" Type="http://schemas.openxmlformats.org/officeDocument/2006/relationships/hyperlink" Target="https://www.amazon.co.uk/Space-Between-Us-Asa-Butterfield/dp/B072HMVJ5M/ref=sr_1_1?s=instant-video&amp;ie=UTF8&amp;qid=1546977770&amp;sr=1-1&amp;keywords=The+Space+Between+Us" TargetMode="External"/><Relationship Id="rId2342" Type="http://schemas.openxmlformats.org/officeDocument/2006/relationships/hyperlink" Target="https://www.amazon.co.uk/TERMINATOR-DARK-FATE-Tim-Miller/dp/B07ZBXCQYG/ref=sr_1_1?keywords=Terminator%3A+Dark+Fate&amp;qid=1577974317&amp;s=instant-video&amp;sr=1-1" TargetMode="External"/><Relationship Id="rId663" Type="http://schemas.openxmlformats.org/officeDocument/2006/relationships/hyperlink" Target="http://www.amazon.com/gp/product/B008DJBR5W/?tag=titb-20" TargetMode="External"/><Relationship Id="rId1012" Type="http://schemas.openxmlformats.org/officeDocument/2006/relationships/hyperlink" Target="http://www.amazon.com/gp/product/B018HIW658/?tag=titb-20" TargetMode="External"/><Relationship Id="rId1496" Type="http://schemas.openxmlformats.org/officeDocument/2006/relationships/hyperlink" Target="https://www.amazon.co.uk/Lost-City-Z-Charlie-Hunnam/dp/B06XH7FH7R/ref=sr_1_1?s=instant-video&amp;ie=UTF8&amp;qid=1546981226&amp;sr=1-1&amp;keywords=The+Lost+City+of+Z" TargetMode="External"/><Relationship Id="rId2343" Type="http://schemas.openxmlformats.org/officeDocument/2006/relationships/hyperlink" Target="https://www.the-numbers.com/movie/Toy-Story-4-(2019)" TargetMode="External"/><Relationship Id="rId662" Type="http://schemas.openxmlformats.org/officeDocument/2006/relationships/hyperlink" Target="http://www.amazon.com/gp/product/B009CPN42K/?tag=titb-20" TargetMode="External"/><Relationship Id="rId1013" Type="http://schemas.openxmlformats.org/officeDocument/2006/relationships/hyperlink" Target="http://www.amazon.com/gp/product/B00XCGUISI/?tag=titb-20" TargetMode="External"/><Relationship Id="rId1497" Type="http://schemas.openxmlformats.org/officeDocument/2006/relationships/hyperlink" Target="https://www.amazon.co.uk/Stronger-David-Gordon-Green/dp/B0785KX8MM/ref=sr_1_1?s=instant-video&amp;ie=UTF8&amp;qid=1546981681&amp;sr=1-1&amp;keywords=Stronger" TargetMode="External"/><Relationship Id="rId2344" Type="http://schemas.openxmlformats.org/officeDocument/2006/relationships/hyperlink" Target="https://www.the-numbers.com/market/genre/Adventure" TargetMode="External"/><Relationship Id="rId661" Type="http://schemas.openxmlformats.org/officeDocument/2006/relationships/hyperlink" Target="http://www.amazon.com/gp/product/B00AHSINKO/?tag=titb-20" TargetMode="External"/><Relationship Id="rId1014" Type="http://schemas.openxmlformats.org/officeDocument/2006/relationships/hyperlink" Target="http://www.amazon.com/gp/product/B017ORBC1W/?tag=titb-20" TargetMode="External"/><Relationship Id="rId1498" Type="http://schemas.openxmlformats.org/officeDocument/2006/relationships/hyperlink" Target="https://www.amazon.co.uk/Birth-Dragon-Philip-Wan-lung-Ng/dp/B07C2T84BM/ref=sr_1_1?s=instant-video&amp;ie=UTF8&amp;qid=1546977658&amp;sr=1-1&amp;keywords=Birth+of+the+Dragon" TargetMode="External"/><Relationship Id="rId2345" Type="http://schemas.openxmlformats.org/officeDocument/2006/relationships/hyperlink" Target="https://www.the-numbers.com/market/genre/Adventure" TargetMode="External"/><Relationship Id="rId1004" Type="http://schemas.openxmlformats.org/officeDocument/2006/relationships/hyperlink" Target="http://www.amazon.com/gp/product/B0162LLAQS/?tag=titb-20" TargetMode="External"/><Relationship Id="rId1488" Type="http://schemas.openxmlformats.org/officeDocument/2006/relationships/hyperlink" Target="https://www.amazon.co.uk/Bad-Moms-Christmas/dp/B079J5YMFP/ref=sr_1_1?s=instant-video&amp;ie=UTF8&amp;qid=1546978904&amp;sr=1-1&amp;keywords=A+Bad+Moms+Christmas" TargetMode="External"/><Relationship Id="rId2335" Type="http://schemas.openxmlformats.org/officeDocument/2006/relationships/hyperlink" Target="https://www.the-numbers.com/movie/Maleficent-Mistress-of-Evil-(2019)" TargetMode="External"/><Relationship Id="rId1005" Type="http://schemas.openxmlformats.org/officeDocument/2006/relationships/hyperlink" Target="http://www.amazon.com/gp/product/B00YSRRDRY/?tag=titb-20" TargetMode="External"/><Relationship Id="rId1489" Type="http://schemas.openxmlformats.org/officeDocument/2006/relationships/hyperlink" Target="https://www.amazon.co.uk/Logan-Lucky-Channing-Tatum/dp/B074XKRS1B/ref=sr_1_1?s=instant-video&amp;ie=UTF8&amp;qid=1546981296&amp;sr=1-1&amp;keywords=Logan+Lucky" TargetMode="External"/><Relationship Id="rId2336" Type="http://schemas.openxmlformats.org/officeDocument/2006/relationships/hyperlink" Target="https://www.the-numbers.com/market/genre/Adventure" TargetMode="External"/><Relationship Id="rId1006" Type="http://schemas.openxmlformats.org/officeDocument/2006/relationships/hyperlink" Target="http://www.amazon.com/gp/product/B016C9WTP6/?tag=titb-20" TargetMode="External"/><Relationship Id="rId2337" Type="http://schemas.openxmlformats.org/officeDocument/2006/relationships/hyperlink" Target="https://www.the-numbers.com/market/genre/Adventure" TargetMode="External"/><Relationship Id="rId1007" Type="http://schemas.openxmlformats.org/officeDocument/2006/relationships/hyperlink" Target="http://www.amazon.com/gp/product/B012Y4GPYE/?tag=titb-20" TargetMode="External"/><Relationship Id="rId2338" Type="http://schemas.openxmlformats.org/officeDocument/2006/relationships/hyperlink" Target="https://www.amazon.co.uk/Maleficent-Mistress-Evil-4k-UHD/dp/B07ZL396HX/ref=sr_1_2?crid=3FG72PBIMIQ14&amp;keywords=maleficent+mistress+of+evil&amp;qid=1577973701&amp;s=instant-video&amp;sprefix=Maleficent%3A+Mistress+of+Evil%2Cinstant-video%2C148&amp;sr=1-2" TargetMode="External"/><Relationship Id="rId1008" Type="http://schemas.openxmlformats.org/officeDocument/2006/relationships/hyperlink" Target="http://www.amazon.com/gp/product/B00VWQ2P8G/?tag=titb-20" TargetMode="External"/><Relationship Id="rId2339" Type="http://schemas.openxmlformats.org/officeDocument/2006/relationships/hyperlink" Target="https://www.the-numbers.com/movie/Terminator-Dark-Fate-(2019)" TargetMode="External"/><Relationship Id="rId1009" Type="http://schemas.openxmlformats.org/officeDocument/2006/relationships/hyperlink" Target="http://www.amazon.com/gp/product/B015SK5Y4S/?tag=titb-20" TargetMode="External"/><Relationship Id="rId657" Type="http://schemas.openxmlformats.org/officeDocument/2006/relationships/hyperlink" Target="http://www.amazon.com/gp/product/B00AE2LJVS/?tag=titb-20" TargetMode="External"/><Relationship Id="rId656" Type="http://schemas.openxmlformats.org/officeDocument/2006/relationships/hyperlink" Target="http://www.amazon.com/gp/product/B007WV05GY/?tag=titb-20" TargetMode="External"/><Relationship Id="rId655" Type="http://schemas.openxmlformats.org/officeDocument/2006/relationships/hyperlink" Target="http://www.amazon.com/gp/product/B007X16GFC/?tag=titb-20" TargetMode="External"/><Relationship Id="rId654" Type="http://schemas.openxmlformats.org/officeDocument/2006/relationships/hyperlink" Target="http://www.amazon.com/gp/product/B00932A4N4/?tag=titb-20" TargetMode="External"/><Relationship Id="rId659" Type="http://schemas.openxmlformats.org/officeDocument/2006/relationships/hyperlink" Target="http://www.amazon.com/gp/product/B00CHIMG6Y/?tag=titb-20" TargetMode="External"/><Relationship Id="rId658" Type="http://schemas.openxmlformats.org/officeDocument/2006/relationships/hyperlink" Target="http://www.amazon.com/gp/product/B007URCTOG/?tag=titb-20" TargetMode="External"/><Relationship Id="rId1480" Type="http://schemas.openxmlformats.org/officeDocument/2006/relationships/hyperlink" Target="https://www.amazon.co.uk/Going-Style-Morgan-Freeman/dp/B06Y1BJKSP/ref=sr_1_1?s=instant-video&amp;ie=UTF8&amp;qid=1546980067&amp;sr=1-1&amp;keywords=Going+in+Style" TargetMode="External"/><Relationship Id="rId1481" Type="http://schemas.openxmlformats.org/officeDocument/2006/relationships/hyperlink" Target="https://www.amazon.co.uk/Rings-Matilda-Lutz/dp/B06WW7DBPK/ref=sr_1_1?s=instant-video&amp;ie=UTF8&amp;qid=1546978704&amp;sr=1-1&amp;keywords=Rings" TargetMode="External"/><Relationship Id="rId1482" Type="http://schemas.openxmlformats.org/officeDocument/2006/relationships/hyperlink" Target="https://www.amazon.co.uk/Tyler-Perrys-Boo-Madea-Halloween/dp/B078RTJJ9J/ref=sr_1_fkmr0_1?s=instant-video&amp;ie=UTF8&amp;qid=1546978498&amp;sr=8-1-fkmr0&amp;keywords=tyler+perry%27s+book+2%21+a+madea+halloween" TargetMode="External"/><Relationship Id="rId1483" Type="http://schemas.openxmlformats.org/officeDocument/2006/relationships/hyperlink" Target="https://www.amazon.co.uk/Fist-Fight-Ice-Cube/dp/B06XDR22Z7/ref=sr_1_1?s=instant-video&amp;ie=UTF8&amp;qid=1546978913&amp;sr=1-1&amp;keywords=Fist+Fight" TargetMode="External"/><Relationship Id="rId2330" Type="http://schemas.openxmlformats.org/officeDocument/2006/relationships/hyperlink" Target="https://www.amazon.co.uk/Judy-Rupert-Goold/dp/B07YSZZ4YM/ref=sr_1_2?crid=LJDQNX0VHB1T&amp;keywords=judy&amp;qid=1577973611&amp;s=instant-video&amp;sprefix=Judy%2Cinstant-video%2C162&amp;sr=1-2" TargetMode="External"/><Relationship Id="rId653" Type="http://schemas.openxmlformats.org/officeDocument/2006/relationships/hyperlink" Target="http://www.amazon.com/gp/product/B00C1BVM8A/?tag=titb-20" TargetMode="External"/><Relationship Id="rId1000" Type="http://schemas.openxmlformats.org/officeDocument/2006/relationships/hyperlink" Target="http://www.amazon.com/gp/product/B015O6OZUA/?tag=titb-20" TargetMode="External"/><Relationship Id="rId1484" Type="http://schemas.openxmlformats.org/officeDocument/2006/relationships/hyperlink" Target="https://www.amazon.co.uk/CHiPs-Law-Disorder-Dax-Shepard/dp/B06XTTD233/ref=sr_1_1?s=instant-video&amp;ie=UTF8&amp;qid=1546978236&amp;sr=1-1&amp;keywords=CHiPs" TargetMode="External"/><Relationship Id="rId2331" Type="http://schemas.openxmlformats.org/officeDocument/2006/relationships/hyperlink" Target="https://www.the-numbers.com/movie/Aladdin-(2019)" TargetMode="External"/><Relationship Id="rId652" Type="http://schemas.openxmlformats.org/officeDocument/2006/relationships/hyperlink" Target="http://www.amazon.com/gp/product/B007Z9RAX4/?tag=titb-20" TargetMode="External"/><Relationship Id="rId1001" Type="http://schemas.openxmlformats.org/officeDocument/2006/relationships/hyperlink" Target="http://www.amazon.com/gp/product/B00W96OEV4/?tag=titb-20" TargetMode="External"/><Relationship Id="rId1485" Type="http://schemas.openxmlformats.org/officeDocument/2006/relationships/hyperlink" Target="https://www.amazon.co.uk/Founder-Michael-Keaton/dp/B01MUHWG3P/ref=sr_1_1?s=instant-video&amp;ie=UTF8&amp;qid=1546980759&amp;sr=1-1&amp;keywords=The+Founder" TargetMode="External"/><Relationship Id="rId2332" Type="http://schemas.openxmlformats.org/officeDocument/2006/relationships/hyperlink" Target="https://www.the-numbers.com/market/genre/Adventure" TargetMode="External"/><Relationship Id="rId651" Type="http://schemas.openxmlformats.org/officeDocument/2006/relationships/hyperlink" Target="http://www.amazon.com/gp/product/B00APVBKR6/?tag=titb-20" TargetMode="External"/><Relationship Id="rId1002" Type="http://schemas.openxmlformats.org/officeDocument/2006/relationships/hyperlink" Target="http://www.amazon.com/gp/product/B019EJYASU/?tag=titb-20" TargetMode="External"/><Relationship Id="rId1486" Type="http://schemas.openxmlformats.org/officeDocument/2006/relationships/hyperlink" Target="https://www.amazon.co.uk/Battle-Sexes-Emma-Stone/dp/B0771YHP82/ref=sr_1_1?s=instant-video&amp;ie=UTF8&amp;qid=1546981315&amp;sr=1-1&amp;keywords=Battle+of+the+Sexes" TargetMode="External"/><Relationship Id="rId2333" Type="http://schemas.openxmlformats.org/officeDocument/2006/relationships/hyperlink" Target="https://www.the-numbers.com/market/genre/Adventure" TargetMode="External"/><Relationship Id="rId650" Type="http://schemas.openxmlformats.org/officeDocument/2006/relationships/hyperlink" Target="http://www.amazon.com/gp/product/B00BZAJMWG/?tag=titb-20" TargetMode="External"/><Relationship Id="rId1003" Type="http://schemas.openxmlformats.org/officeDocument/2006/relationships/hyperlink" Target="http://www.amazon.com/gp/product/B0175FQZJC/?tag=titb-20" TargetMode="External"/><Relationship Id="rId1487" Type="http://schemas.openxmlformats.org/officeDocument/2006/relationships/hyperlink" Target="https://www.amazon.co.uk/Suburbicon-Matt-Damon/dp/B077S85DJD/ref=sr_1_1?s=instant-video&amp;ie=UTF8&amp;qid=1546981565&amp;sr=1-1&amp;keywords=Suburbicon" TargetMode="External"/><Relationship Id="rId2334" Type="http://schemas.openxmlformats.org/officeDocument/2006/relationships/hyperlink" Target="https://www.amazon.co.uk/Aladdin-Will-Smith-Genie-Mariner/dp/B07RX8F5GW/ref=sr_1_2?crid=1YLEY3XS29JCF&amp;keywords=aladdin&amp;qid=1577973045&amp;s=instant-video&amp;sprefix=Aladdin%2Cinstant-video%2C163&amp;sr=1-2" TargetMode="External"/><Relationship Id="rId1037" Type="http://schemas.openxmlformats.org/officeDocument/2006/relationships/hyperlink" Target="http://www.amazon.com/gp/product/B017K2C8NW/?tag=titb-20" TargetMode="External"/><Relationship Id="rId2368" Type="http://schemas.openxmlformats.org/officeDocument/2006/relationships/hyperlink" Target="https://www.the-numbers.com/market/genre/Drama" TargetMode="External"/><Relationship Id="rId1038" Type="http://schemas.openxmlformats.org/officeDocument/2006/relationships/hyperlink" Target="http://www.amazon.com/gp/product/B017HPQE1Y/?tag=titb-20" TargetMode="External"/><Relationship Id="rId2369" Type="http://schemas.openxmlformats.org/officeDocument/2006/relationships/hyperlink" Target="https://www.amazon.co.uk/Pain-Glory-Pedro-Almodovar/dp/B082TPXKBG/ref=sr_1_1?keywords=Pain+%26+Glory&amp;qid=1577973832&amp;s=instant-video&amp;sr=1-1" TargetMode="External"/><Relationship Id="rId1039" Type="http://schemas.openxmlformats.org/officeDocument/2006/relationships/hyperlink" Target="http://www.amazon.com/gp/product/B00VIF5AZ6/?tag=titb-20" TargetMode="External"/><Relationship Id="rId206" Type="http://schemas.openxmlformats.org/officeDocument/2006/relationships/hyperlink" Target="http://www.amazon.com/gp/product/B001AF7QVU/?tag=titb-20" TargetMode="External"/><Relationship Id="rId205" Type="http://schemas.openxmlformats.org/officeDocument/2006/relationships/hyperlink" Target="http://www.amazon.com/gp/product/B001O6W9QC/?tag=titb-20" TargetMode="External"/><Relationship Id="rId689" Type="http://schemas.openxmlformats.org/officeDocument/2006/relationships/hyperlink" Target="http://www.amazon.com/gp/product/B009SQOGZ2/?tag=titb-20" TargetMode="External"/><Relationship Id="rId204" Type="http://schemas.openxmlformats.org/officeDocument/2006/relationships/hyperlink" Target="http://www.amazon.com/gp/product/B001N4Q4MA/?tag=titb-20" TargetMode="External"/><Relationship Id="rId688" Type="http://schemas.openxmlformats.org/officeDocument/2006/relationships/hyperlink" Target="http://www.amazon.com/gp/product/B00COGY2P2/?tag=titb-20" TargetMode="External"/><Relationship Id="rId203" Type="http://schemas.openxmlformats.org/officeDocument/2006/relationships/hyperlink" Target="http://www.amazon.com/gp/product/B001OFJPIS/?tag=titb-20" TargetMode="External"/><Relationship Id="rId687" Type="http://schemas.openxmlformats.org/officeDocument/2006/relationships/hyperlink" Target="http://www.amazon.com/gp/product/B0085776BG/?tag=titb-20" TargetMode="External"/><Relationship Id="rId209" Type="http://schemas.openxmlformats.org/officeDocument/2006/relationships/hyperlink" Target="http://www.amazon.com/gp/product/B0091X74II/?tag=titb-20" TargetMode="External"/><Relationship Id="rId208" Type="http://schemas.openxmlformats.org/officeDocument/2006/relationships/hyperlink" Target="http://www.amazon.com/gp/product/B00364NVOE/?tag=titb-20" TargetMode="External"/><Relationship Id="rId207" Type="http://schemas.openxmlformats.org/officeDocument/2006/relationships/hyperlink" Target="http://www.amazon.com/gp/product/B00IK67OQO/" TargetMode="External"/><Relationship Id="rId682" Type="http://schemas.openxmlformats.org/officeDocument/2006/relationships/hyperlink" Target="http://www.amazon.com/gp/product/B00AMBLXP8/?tag=titb-20" TargetMode="External"/><Relationship Id="rId2360" Type="http://schemas.openxmlformats.org/officeDocument/2006/relationships/hyperlink" Target="https://www.the-numbers.com/market/genre/Action" TargetMode="External"/><Relationship Id="rId681" Type="http://schemas.openxmlformats.org/officeDocument/2006/relationships/hyperlink" Target="http://www.amazon.com/gp/product/B00A6N7BS0/?tag=titb-20" TargetMode="External"/><Relationship Id="rId1030" Type="http://schemas.openxmlformats.org/officeDocument/2006/relationships/hyperlink" Target="http://www.amazon.com/gp/product/B018JQRT6Y/?tag=titb-20" TargetMode="External"/><Relationship Id="rId2361" Type="http://schemas.openxmlformats.org/officeDocument/2006/relationships/hyperlink" Target="https://www.amazon.co.uk/Avengers-Endgame-Robert-Downey-Jr/dp/B07W55FQXY/ref=sr_1_1?crid=1K3KVNLE0EN81&amp;keywords=avengers+endgame&amp;qid=1577973139&amp;s=instant-video&amp;sprefix=Avengers%3A+Endgame%2Cinstant-video%2C149&amp;sr=1-1" TargetMode="External"/><Relationship Id="rId680" Type="http://schemas.openxmlformats.org/officeDocument/2006/relationships/hyperlink" Target="http://www.amazon.com/gp/product/B00BHMETKC/?tag=titb-20" TargetMode="External"/><Relationship Id="rId1031" Type="http://schemas.openxmlformats.org/officeDocument/2006/relationships/hyperlink" Target="http://www.amazon.com/gp/product/B016Q1LVIG/?tag=titb-20" TargetMode="External"/><Relationship Id="rId2362" Type="http://schemas.openxmlformats.org/officeDocument/2006/relationships/hyperlink" Target="https://www.boxofficemojo.com/movies/?id=gloriabell.htm" TargetMode="External"/><Relationship Id="rId1032" Type="http://schemas.openxmlformats.org/officeDocument/2006/relationships/hyperlink" Target="http://www.amazon.com/gp/product/B016Q1LRPI/?tag=titb-20" TargetMode="External"/><Relationship Id="rId2363" Type="http://schemas.openxmlformats.org/officeDocument/2006/relationships/hyperlink" Target="https://www.amazon.co.uk/Gloria-Bell-Julianne-Moore/dp/B07V7Y2FFD/ref=sr_1_1?crid=FSA51VY03Q92&amp;keywords=gloria+bell&amp;qid=1577973483&amp;s=instant-video&amp;sprefix=Gloria+Bell%2Cinstant-video%2C145&amp;sr=1-1" TargetMode="External"/><Relationship Id="rId202" Type="http://schemas.openxmlformats.org/officeDocument/2006/relationships/hyperlink" Target="http://www.amazon.com/gp/product/B009EEELX0/?tag=titb-20" TargetMode="External"/><Relationship Id="rId686" Type="http://schemas.openxmlformats.org/officeDocument/2006/relationships/hyperlink" Target="http://www.amazon.com/gp/product/B00845PT18/?tag=titb-20" TargetMode="External"/><Relationship Id="rId1033" Type="http://schemas.openxmlformats.org/officeDocument/2006/relationships/hyperlink" Target="http://www.amazon.com/gp/product/B00SNQWXZS/?tag=titb-20" TargetMode="External"/><Relationship Id="rId2364" Type="http://schemas.openxmlformats.org/officeDocument/2006/relationships/hyperlink" Target="https://www.boxofficemojo.com/movies/?id=greta.htm" TargetMode="External"/><Relationship Id="rId201" Type="http://schemas.openxmlformats.org/officeDocument/2006/relationships/hyperlink" Target="http://www.amazon.com/gp/product/B0091X5IWM/?tag=titb-20" TargetMode="External"/><Relationship Id="rId685" Type="http://schemas.openxmlformats.org/officeDocument/2006/relationships/hyperlink" Target="http://www.amazon.com/gp/product/B0091XRRQC/?tag=titb-20" TargetMode="External"/><Relationship Id="rId1034" Type="http://schemas.openxmlformats.org/officeDocument/2006/relationships/hyperlink" Target="http://www.amazon.com/gp/product/B018HCDOVY/?tag=titb-20" TargetMode="External"/><Relationship Id="rId2365" Type="http://schemas.openxmlformats.org/officeDocument/2006/relationships/hyperlink" Target="https://www.amazon.co.uk/Greta-Isabelle-Huppert/dp/B07QMQV8TX/ref=sr_1_1?crid=27CNJYH4C3PM3&amp;keywords=greta&amp;qid=1557074434&amp;s=instant-video&amp;sprefix=Greta%2Cinstant-video%2C258&amp;sr=1-1" TargetMode="External"/><Relationship Id="rId200" Type="http://schemas.openxmlformats.org/officeDocument/2006/relationships/hyperlink" Target="http://www.amazon.com/gp/product/B001PRC5P0/?tag=titb-20" TargetMode="External"/><Relationship Id="rId684" Type="http://schemas.openxmlformats.org/officeDocument/2006/relationships/hyperlink" Target="http://www.amazon.com/gp/product/B00AYB1RGG/?tag=titb-20" TargetMode="External"/><Relationship Id="rId1035" Type="http://schemas.openxmlformats.org/officeDocument/2006/relationships/hyperlink" Target="http://www.amazon.com/gp/product/B013EZQV6E/?tag=titb-20" TargetMode="External"/><Relationship Id="rId2366" Type="http://schemas.openxmlformats.org/officeDocument/2006/relationships/hyperlink" Target="https://www.the-numbers.com/movie/Dolor-y-gloria-(Spain)-(2019)" TargetMode="External"/><Relationship Id="rId683" Type="http://schemas.openxmlformats.org/officeDocument/2006/relationships/hyperlink" Target="http://www.amazon.com/gp/product/B008JAGZDE/?tag=titb-20" TargetMode="External"/><Relationship Id="rId1036" Type="http://schemas.openxmlformats.org/officeDocument/2006/relationships/hyperlink" Target="https://www.amazon.com/Joy-Jennifer-Lawrence/dp/B019SG4BU6/ref=sr_1_1?s=instant-video&amp;ie=UTF8&amp;qid=1481218496&amp;sr=1-1&amp;keywords=Joy" TargetMode="External"/><Relationship Id="rId2367" Type="http://schemas.openxmlformats.org/officeDocument/2006/relationships/hyperlink" Target="https://www.the-numbers.com/market/genre/Drama" TargetMode="External"/><Relationship Id="rId1026" Type="http://schemas.openxmlformats.org/officeDocument/2006/relationships/hyperlink" Target="http://www.amazon.com/gp/product/B019YHGMBK/?tag=titb-20" TargetMode="External"/><Relationship Id="rId2357" Type="http://schemas.openxmlformats.org/officeDocument/2006/relationships/hyperlink" Target="https://www.amazon.co.uk/Lion-King-Donald-Glover-Simba/dp/B07VWS9YJN/ref=sr_1_1?crid=1PXNTUYY6003&amp;keywords=the+lion+king&amp;qid=1577974442&amp;s=instant-video&amp;sprefix=The+Lion+King%2Cinstant-video%2C166&amp;sr=1-1" TargetMode="External"/><Relationship Id="rId1027" Type="http://schemas.openxmlformats.org/officeDocument/2006/relationships/hyperlink" Target="http://www.amazon.com/gp/product/B00YORD6AQ/?tag=titb-20" TargetMode="External"/><Relationship Id="rId2358" Type="http://schemas.openxmlformats.org/officeDocument/2006/relationships/hyperlink" Target="https://www.the-numbers.com/movie/Avengers-Endgame-(2019)" TargetMode="External"/><Relationship Id="rId1028" Type="http://schemas.openxmlformats.org/officeDocument/2006/relationships/hyperlink" Target="http://www.amazon.com/gp/product/B00X8CYDN2/?tag=titb-20" TargetMode="External"/><Relationship Id="rId2359" Type="http://schemas.openxmlformats.org/officeDocument/2006/relationships/hyperlink" Target="https://www.the-numbers.com/market/genre/Action" TargetMode="External"/><Relationship Id="rId1029" Type="http://schemas.openxmlformats.org/officeDocument/2006/relationships/hyperlink" Target="http://www.amazon.com/gp/product/B015IVK1BS/?tag=titb-20" TargetMode="External"/><Relationship Id="rId679" Type="http://schemas.openxmlformats.org/officeDocument/2006/relationships/hyperlink" Target="http://www.amazon.com/gp/product/B00APLFZWM/?tag=titb-20" TargetMode="External"/><Relationship Id="rId678" Type="http://schemas.openxmlformats.org/officeDocument/2006/relationships/hyperlink" Target="http://www.amazon.com/gp/product/B0087UPMXU/?tag=titb-20" TargetMode="External"/><Relationship Id="rId677" Type="http://schemas.openxmlformats.org/officeDocument/2006/relationships/hyperlink" Target="http://www.amazon.com/gp/product/B0081L37Z0/?tag=titb-20" TargetMode="External"/><Relationship Id="rId676" Type="http://schemas.openxmlformats.org/officeDocument/2006/relationships/hyperlink" Target="http://www.amazon.com/gp/product/B008A1NSTG/?tag=titb-20" TargetMode="External"/><Relationship Id="rId671" Type="http://schemas.openxmlformats.org/officeDocument/2006/relationships/hyperlink" Target="http://www.amazon.com/gp/product/B00ARAO720/?tag=titb-20" TargetMode="External"/><Relationship Id="rId670" Type="http://schemas.openxmlformats.org/officeDocument/2006/relationships/hyperlink" Target="http://www.amazon.com/gp/product/B00BGIBVP8/?tag=titb-20" TargetMode="External"/><Relationship Id="rId2350" Type="http://schemas.openxmlformats.org/officeDocument/2006/relationships/hyperlink" Target="https://www.the-numbers.com/movie/Dark-Phoenix-(2019)" TargetMode="External"/><Relationship Id="rId1020" Type="http://schemas.openxmlformats.org/officeDocument/2006/relationships/hyperlink" Target="http://www.amazon.com/gp/product/B00VGRCBOY/?tag=titb-20" TargetMode="External"/><Relationship Id="rId2351" Type="http://schemas.openxmlformats.org/officeDocument/2006/relationships/hyperlink" Target="https://www.the-numbers.com/market/genre/Action" TargetMode="External"/><Relationship Id="rId1021" Type="http://schemas.openxmlformats.org/officeDocument/2006/relationships/hyperlink" Target="http://www.amazon.com/gp/product/B01B5H1SIY/?tag=titb-20" TargetMode="External"/><Relationship Id="rId2352" Type="http://schemas.openxmlformats.org/officeDocument/2006/relationships/hyperlink" Target="https://www.the-numbers.com/market/genre/Action" TargetMode="External"/><Relationship Id="rId675" Type="http://schemas.openxmlformats.org/officeDocument/2006/relationships/hyperlink" Target="http://www.amazon.com/gp/product/B00BMT9SQA/?tag=titb-20" TargetMode="External"/><Relationship Id="rId1022" Type="http://schemas.openxmlformats.org/officeDocument/2006/relationships/hyperlink" Target="http://www.amazon.com/gp/product/B010O68E0C/?tag=titb-20" TargetMode="External"/><Relationship Id="rId2353" Type="http://schemas.openxmlformats.org/officeDocument/2006/relationships/hyperlink" Target="https://www.amazon.co.uk/X-Men-Dark-Phoenix-Simon-Kinberg/dp/B07SH9KGBF/ref=sr_1_1?keywords=Dark+Phoenix&amp;qid=1577973321&amp;s=instant-video&amp;sr=1-1" TargetMode="External"/><Relationship Id="rId674" Type="http://schemas.openxmlformats.org/officeDocument/2006/relationships/hyperlink" Target="http://www.amazon.com/gp/product/B0098VXBIA/?tag=titb-20" TargetMode="External"/><Relationship Id="rId1023" Type="http://schemas.openxmlformats.org/officeDocument/2006/relationships/hyperlink" Target="http://www.amazon.com/gp/product/B018ITLEHC/?tag=titb-20" TargetMode="External"/><Relationship Id="rId2354" Type="http://schemas.openxmlformats.org/officeDocument/2006/relationships/hyperlink" Target="https://www.the-numbers.com/movie/Lion-King-The-(Live-Action)-(2019)" TargetMode="External"/><Relationship Id="rId673" Type="http://schemas.openxmlformats.org/officeDocument/2006/relationships/hyperlink" Target="http://www.amazon.com/gp/product/B00BF11UM0/?tag=titb-20" TargetMode="External"/><Relationship Id="rId1024" Type="http://schemas.openxmlformats.org/officeDocument/2006/relationships/hyperlink" Target="http://www.amazon.com/gp/product/B00ZPWJU7C/?tag=titb-20" TargetMode="External"/><Relationship Id="rId2355" Type="http://schemas.openxmlformats.org/officeDocument/2006/relationships/hyperlink" Target="https://www.the-numbers.com/market/genre/Adventure" TargetMode="External"/><Relationship Id="rId672" Type="http://schemas.openxmlformats.org/officeDocument/2006/relationships/hyperlink" Target="http://www.amazon.com/gp/product/B00AOOIIVA/?tag=titb-20" TargetMode="External"/><Relationship Id="rId1025" Type="http://schemas.openxmlformats.org/officeDocument/2006/relationships/hyperlink" Target="http://www.amazon.com/gp/product/B00ZRCSJ5E/?tag=titb-20" TargetMode="External"/><Relationship Id="rId2356" Type="http://schemas.openxmlformats.org/officeDocument/2006/relationships/hyperlink" Target="https://www.the-numbers.com/market/genre/Adventure" TargetMode="External"/><Relationship Id="rId190" Type="http://schemas.openxmlformats.org/officeDocument/2006/relationships/hyperlink" Target="http://www.amazon.com/gp/product/B001RUXW48/?tag=titb-20" TargetMode="External"/><Relationship Id="rId194" Type="http://schemas.openxmlformats.org/officeDocument/2006/relationships/hyperlink" Target="http://www.amazon.com/gp/product/B001PP9ALY/?tag=titb-20" TargetMode="External"/><Relationship Id="rId193" Type="http://schemas.openxmlformats.org/officeDocument/2006/relationships/hyperlink" Target="http://www.amazon.com/gp/product/B0019LT6AO/?tag=titb-20" TargetMode="External"/><Relationship Id="rId192" Type="http://schemas.openxmlformats.org/officeDocument/2006/relationships/hyperlink" Target="http://www.amazon.com/gp/product/B001HQKB1Y/?tag=titb-20" TargetMode="External"/><Relationship Id="rId191" Type="http://schemas.openxmlformats.org/officeDocument/2006/relationships/hyperlink" Target="http://www.amazon.com/gp/product/B00266W04K/?tag=titb-20" TargetMode="External"/><Relationship Id="rId187" Type="http://schemas.openxmlformats.org/officeDocument/2006/relationships/hyperlink" Target="http://www.amazon.com/gp/product/B001PS1I84/?tag=titb-20" TargetMode="External"/><Relationship Id="rId186" Type="http://schemas.openxmlformats.org/officeDocument/2006/relationships/hyperlink" Target="http://www.amazon.com/gp/product/B001IDP08U/?tag=titb-20" TargetMode="External"/><Relationship Id="rId185" Type="http://schemas.openxmlformats.org/officeDocument/2006/relationships/hyperlink" Target="http://www.amazon.com/gp/product/B001G7HKZ4/?tag=titb-20" TargetMode="External"/><Relationship Id="rId184" Type="http://schemas.openxmlformats.org/officeDocument/2006/relationships/hyperlink" Target="http://www.amazon.com/gp/product/B001NEN5IG/?tag=titb-20" TargetMode="External"/><Relationship Id="rId189" Type="http://schemas.openxmlformats.org/officeDocument/2006/relationships/hyperlink" Target="http://www.amazon.com/gp/product/B001N4RORE/?tag=titb-20" TargetMode="External"/><Relationship Id="rId188" Type="http://schemas.openxmlformats.org/officeDocument/2006/relationships/hyperlink" Target="http://www.amazon.com/gp/product/B00463IPOU/?tag=titb-20" TargetMode="External"/><Relationship Id="rId183" Type="http://schemas.openxmlformats.org/officeDocument/2006/relationships/hyperlink" Target="http://www.amazon.com/gp/product/B001RI3DZI/?tag=titb-20" TargetMode="External"/><Relationship Id="rId182" Type="http://schemas.openxmlformats.org/officeDocument/2006/relationships/hyperlink" Target="http://www.amazon.com/gp/product/B001IZL4A6/?tag=titb-20" TargetMode="External"/><Relationship Id="rId181" Type="http://schemas.openxmlformats.org/officeDocument/2006/relationships/hyperlink" Target="http://www.amazon.com/gp/product/B001HMSFFC/?tag=titb-20" TargetMode="External"/><Relationship Id="rId180" Type="http://schemas.openxmlformats.org/officeDocument/2006/relationships/hyperlink" Target="http://www.amazon.com/gp/product/B002B9GR3W/?tag=titb-20" TargetMode="External"/><Relationship Id="rId176" Type="http://schemas.openxmlformats.org/officeDocument/2006/relationships/hyperlink" Target="http://www.amazon.com/gp/product/B00280Q88S/?tag=titb-20" TargetMode="External"/><Relationship Id="rId175" Type="http://schemas.openxmlformats.org/officeDocument/2006/relationships/hyperlink" Target="http://www.amazon.com/gp/product/B009MY8AZ2/?tag=titb-20" TargetMode="External"/><Relationship Id="rId174" Type="http://schemas.openxmlformats.org/officeDocument/2006/relationships/hyperlink" Target="http://www.amazon.com/gp/product/B001AMVKOC/?tag=titb-20" TargetMode="External"/><Relationship Id="rId173" Type="http://schemas.openxmlformats.org/officeDocument/2006/relationships/hyperlink" Target="http://www.amazon.com/gp/product/B004L1NEJS/?tag=titb-20" TargetMode="External"/><Relationship Id="rId179" Type="http://schemas.openxmlformats.org/officeDocument/2006/relationships/hyperlink" Target="http://www.amazon.com/gp/product/B001TCNSOI/?tag=titb-20" TargetMode="External"/><Relationship Id="rId178" Type="http://schemas.openxmlformats.org/officeDocument/2006/relationships/hyperlink" Target="http://www.amazon.com/gp/product/B001FVAZUI/?tag=titb-20" TargetMode="External"/><Relationship Id="rId177" Type="http://schemas.openxmlformats.org/officeDocument/2006/relationships/hyperlink" Target="http://www.amazon.com/gp/product/B002ADEEZM/?tag=titb-20" TargetMode="External"/><Relationship Id="rId1910" Type="http://schemas.openxmlformats.org/officeDocument/2006/relationships/hyperlink" Target="https://www.amazon.com/Meg-Jason-Statham/dp/B07JJ16QBT/ref=sr_1_1?s=instant-video&amp;ie=UTF8&amp;qid=1546973972&amp;sr=1-1&amp;keywords=The+Meg" TargetMode="External"/><Relationship Id="rId1911" Type="http://schemas.openxmlformats.org/officeDocument/2006/relationships/hyperlink" Target="https://www.amazon.com/Mary-Poppins-Returns-Emily-Blunt/dp/B07LCZC7SR/ref=sr_1_1?s=instant-video&amp;ie=UTF8&amp;qid=1546975556&amp;sr=1-1&amp;keywords=Mary+Poppins+Returns" TargetMode="External"/><Relationship Id="rId1912" Type="http://schemas.openxmlformats.org/officeDocument/2006/relationships/hyperlink" Target="https://www.amazon.com/Bumblebee-Hailee-Steinfeld/dp/B07L6N8ZJT/ref=sr_1_1?s=instant-video&amp;ie=UTF8&amp;qid=1546970308&amp;sr=1-1&amp;keywords=Bumblebee" TargetMode="External"/><Relationship Id="rId1913" Type="http://schemas.openxmlformats.org/officeDocument/2006/relationships/hyperlink" Target="https://www.the-numbers.com/movie/Pacific-Rim-Uprising" TargetMode="External"/><Relationship Id="rId1914" Type="http://schemas.openxmlformats.org/officeDocument/2006/relationships/hyperlink" Target="https://www.the-numbers.com/market/genre/Action" TargetMode="External"/><Relationship Id="rId1915" Type="http://schemas.openxmlformats.org/officeDocument/2006/relationships/hyperlink" Target="https://www.the-numbers.com/market/genre/Action" TargetMode="External"/><Relationship Id="rId1916" Type="http://schemas.openxmlformats.org/officeDocument/2006/relationships/hyperlink" Target="https://www.amazon.com/Pacific-Rim-Uprising-John-Boyega/dp/B07BKRHVYK/ref=sr_1_2?s=instant-video&amp;ie=UTF8&amp;qid=1546975396&amp;sr=1-2&amp;keywords=Pacific+Rim%3A+Uprising" TargetMode="External"/><Relationship Id="rId1917" Type="http://schemas.openxmlformats.org/officeDocument/2006/relationships/hyperlink" Target="https://www.the-numbers.com/movie/Jurassic-World-Fallen-Kingdom-(2018)" TargetMode="External"/><Relationship Id="rId1918" Type="http://schemas.openxmlformats.org/officeDocument/2006/relationships/hyperlink" Target="https://www.the-numbers.com/market/genre/Action" TargetMode="External"/><Relationship Id="rId1919" Type="http://schemas.openxmlformats.org/officeDocument/2006/relationships/hyperlink" Target="https://www.the-numbers.com/market/genre/Action" TargetMode="External"/><Relationship Id="rId1900" Type="http://schemas.openxmlformats.org/officeDocument/2006/relationships/hyperlink" Target="https://www.the-numbers.com/market/genre/Action" TargetMode="External"/><Relationship Id="rId1901" Type="http://schemas.openxmlformats.org/officeDocument/2006/relationships/hyperlink" Target="https://www.the-numbers.com/market/genre/Action" TargetMode="External"/><Relationship Id="rId1902" Type="http://schemas.openxmlformats.org/officeDocument/2006/relationships/hyperlink" Target="https://www.amazon.com/Skyscraper-Dwayne-Rock-Johnson/dp/B07FD5T12N/ref=sr_1_1?s=instant-video&amp;ie=UTF8&amp;qid=1546974801&amp;sr=1-1&amp;keywords=Skyscraper" TargetMode="External"/><Relationship Id="rId1903" Type="http://schemas.openxmlformats.org/officeDocument/2006/relationships/hyperlink" Target="https://www.the-numbers.com/movie/Wrinkle-in-Time-A-(2018)" TargetMode="External"/><Relationship Id="rId1904" Type="http://schemas.openxmlformats.org/officeDocument/2006/relationships/hyperlink" Target="https://www.the-numbers.com/market/genre/Adventure" TargetMode="External"/><Relationship Id="rId1905" Type="http://schemas.openxmlformats.org/officeDocument/2006/relationships/hyperlink" Target="https://www.the-numbers.com/market/genre/Adventure" TargetMode="External"/><Relationship Id="rId1906" Type="http://schemas.openxmlformats.org/officeDocument/2006/relationships/hyperlink" Target="https://www.amazon.com/Wrinkle-Time-Oprah-Winfrey/dp/B07B3PW72Q/ref=sr_1_2?s=instant-video&amp;ie=UTF8&amp;qid=1546964078&amp;sr=1-2&amp;keywords=A+Wrinkle+in+Time" TargetMode="External"/><Relationship Id="rId1907" Type="http://schemas.openxmlformats.org/officeDocument/2006/relationships/hyperlink" Target="https://www.the-numbers.com/movie/Meg-The" TargetMode="External"/><Relationship Id="rId1908" Type="http://schemas.openxmlformats.org/officeDocument/2006/relationships/hyperlink" Target="https://www.the-numbers.com/market/genre/Action" TargetMode="External"/><Relationship Id="rId1909" Type="http://schemas.openxmlformats.org/officeDocument/2006/relationships/hyperlink" Target="https://www.the-numbers.com/market/genre/Action" TargetMode="External"/><Relationship Id="rId198" Type="http://schemas.openxmlformats.org/officeDocument/2006/relationships/hyperlink" Target="http://www.amazon.com/gp/product/B0060D3742/?tag=titb-20" TargetMode="External"/><Relationship Id="rId197" Type="http://schemas.openxmlformats.org/officeDocument/2006/relationships/hyperlink" Target="http://www.amazon.com/gp/product/B001XUW0TU/?tag=titb-20" TargetMode="External"/><Relationship Id="rId196" Type="http://schemas.openxmlformats.org/officeDocument/2006/relationships/hyperlink" Target="http://www.amazon.com/gp/product/B001UG56ES/?tag=titb-20" TargetMode="External"/><Relationship Id="rId195" Type="http://schemas.openxmlformats.org/officeDocument/2006/relationships/hyperlink" Target="http://www.amazon.com/gp/product/B002DTDE3G/?tag=titb-20" TargetMode="External"/><Relationship Id="rId199" Type="http://schemas.openxmlformats.org/officeDocument/2006/relationships/hyperlink" Target="http://www.amazon.com/gp/product/B00DFEDRW6/?tag=titb-20" TargetMode="External"/><Relationship Id="rId150" Type="http://schemas.openxmlformats.org/officeDocument/2006/relationships/hyperlink" Target="http://www.amazon.com/gp/product/B001GLYMII/?tag=titb-20" TargetMode="External"/><Relationship Id="rId149" Type="http://schemas.openxmlformats.org/officeDocument/2006/relationships/hyperlink" Target="http://www.amazon.com/gp/product/B000W453HO/?tag=titb-20" TargetMode="External"/><Relationship Id="rId148" Type="http://schemas.openxmlformats.org/officeDocument/2006/relationships/hyperlink" Target="http://www.amazon.com/gp/product/B002BCNK1Q/?tag=titb-20" TargetMode="External"/><Relationship Id="rId1090" Type="http://schemas.openxmlformats.org/officeDocument/2006/relationships/hyperlink" Target="https://www.amazon.com/Love-Friendship-Kate-Beckinsale/dp/B01F4CBK20/ref=sr_1_1?s=instant-video&amp;ie=UTF8&amp;qid=1481218337&amp;sr=1-1&amp;keywords=Love+%26+Friendship" TargetMode="External"/><Relationship Id="rId1091" Type="http://schemas.openxmlformats.org/officeDocument/2006/relationships/hyperlink" Target="http://www.the-numbers.com/market/genre/Thriller-or-Suspense" TargetMode="External"/><Relationship Id="rId1092" Type="http://schemas.openxmlformats.org/officeDocument/2006/relationships/hyperlink" Target="http://www.the-numbers.com/market/genre/Thriller-or-Suspense" TargetMode="External"/><Relationship Id="rId1093" Type="http://schemas.openxmlformats.org/officeDocument/2006/relationships/hyperlink" Target="https://www.amazon.com/Darkness-Kevin-Bacon/dp/B01KMVO9KI/ref=sr_1_1?s=instant-video&amp;ie=UTF8&amp;qid=1481218248&amp;sr=1-1&amp;keywords=The+Darkness" TargetMode="External"/><Relationship Id="rId1094" Type="http://schemas.openxmlformats.org/officeDocument/2006/relationships/hyperlink" Target="https://www.amazon.com/Lobster-Colin-Farrell/dp/B01I0QTVEQ/ref=sr_1_1?s=instant-video&amp;ie=UTF8&amp;qid=1481218150&amp;sr=1-1&amp;keywords=The+Lobster" TargetMode="External"/><Relationship Id="rId143" Type="http://schemas.openxmlformats.org/officeDocument/2006/relationships/hyperlink" Target="http://www.amazon.com/gp/product/B001XW0XPG/?tag=titb-20" TargetMode="External"/><Relationship Id="rId1095" Type="http://schemas.openxmlformats.org/officeDocument/2006/relationships/hyperlink" Target="http://www.the-numbers.com/market/genre/Action" TargetMode="External"/><Relationship Id="rId142" Type="http://schemas.openxmlformats.org/officeDocument/2006/relationships/hyperlink" Target="http://www.amazon.com/gp/product/B001C18ND2/?tag=titb-20" TargetMode="External"/><Relationship Id="rId1096" Type="http://schemas.openxmlformats.org/officeDocument/2006/relationships/hyperlink" Target="http://www.the-numbers.com/market/genre/Action" TargetMode="External"/><Relationship Id="rId141" Type="http://schemas.openxmlformats.org/officeDocument/2006/relationships/hyperlink" Target="http://www.amazon.com/gp/product/B001L2IFVM/?tag=titb-20" TargetMode="External"/><Relationship Id="rId1097" Type="http://schemas.openxmlformats.org/officeDocument/2006/relationships/hyperlink" Target="https://www.amazon.com/Lights-Out-Teresa-Palmer/dp/B01IURHTBC/ref=sr_1_1?s=instant-video&amp;ie=UTF8&amp;qid=1481219191&amp;sr=1-1&amp;keywords=Lights+Out" TargetMode="External"/><Relationship Id="rId140" Type="http://schemas.openxmlformats.org/officeDocument/2006/relationships/hyperlink" Target="http://www.amazon.com/gp/product/B001RPC8B6/?tag=titb-20" TargetMode="External"/><Relationship Id="rId1098" Type="http://schemas.openxmlformats.org/officeDocument/2006/relationships/hyperlink" Target="http://www.the-numbers.com/market/genre/Horror" TargetMode="External"/><Relationship Id="rId147" Type="http://schemas.openxmlformats.org/officeDocument/2006/relationships/hyperlink" Target="http://www.amazon.com/gp/product/B004LZU89S/?tag=titb-20" TargetMode="External"/><Relationship Id="rId1099" Type="http://schemas.openxmlformats.org/officeDocument/2006/relationships/hyperlink" Target="http://www.the-numbers.com/market/genre/Horror" TargetMode="External"/><Relationship Id="rId146" Type="http://schemas.openxmlformats.org/officeDocument/2006/relationships/hyperlink" Target="http://www.amazon.com/gp/product/B001RMYGXM/?tag=titb-20" TargetMode="External"/><Relationship Id="rId145" Type="http://schemas.openxmlformats.org/officeDocument/2006/relationships/hyperlink" Target="http://www.amazon.com/gp/product/B001QV6KE2/?tag=titb-20" TargetMode="External"/><Relationship Id="rId144" Type="http://schemas.openxmlformats.org/officeDocument/2006/relationships/hyperlink" Target="http://www.amazon.com/gp/product/B001G6DXLK/?tag=titb-20" TargetMode="External"/><Relationship Id="rId139" Type="http://schemas.openxmlformats.org/officeDocument/2006/relationships/hyperlink" Target="http://www.amazon.com/gp/product/B0015KMYUS/?tag=titb-20" TargetMode="External"/><Relationship Id="rId138" Type="http://schemas.openxmlformats.org/officeDocument/2006/relationships/hyperlink" Target="http://www.amazon.com/gp/product/B0027C5IMY/?tag=titb-20" TargetMode="External"/><Relationship Id="rId137" Type="http://schemas.openxmlformats.org/officeDocument/2006/relationships/hyperlink" Target="http://www.amazon.com/gp/product/B001LGXDMO/?tag=titb-20" TargetMode="External"/><Relationship Id="rId1080" Type="http://schemas.openxmlformats.org/officeDocument/2006/relationships/hyperlink" Target="http://www.the-numbers.com/market/genre/Thriller-or-Suspense" TargetMode="External"/><Relationship Id="rId1081" Type="http://schemas.openxmlformats.org/officeDocument/2006/relationships/hyperlink" Target="https://www.amazon.com/Hardcore-Henry-Sharlto-Copley/dp/B01DWYJXVW/ref=sr_1_1?s=instant-video&amp;ie=UTF8&amp;qid=1481218167&amp;sr=1-1&amp;keywords=Hardcore+Henry" TargetMode="External"/><Relationship Id="rId1082" Type="http://schemas.openxmlformats.org/officeDocument/2006/relationships/hyperlink" Target="http://www.the-numbers.com/market/genre/Adventure" TargetMode="External"/><Relationship Id="rId1083" Type="http://schemas.openxmlformats.org/officeDocument/2006/relationships/hyperlink" Target="http://www.the-numbers.com/market/genre/Adventure" TargetMode="External"/><Relationship Id="rId132" Type="http://schemas.openxmlformats.org/officeDocument/2006/relationships/hyperlink" Target="http://www.amazon.com/gp/product/B006RXPTNM/?tag=titb-20" TargetMode="External"/><Relationship Id="rId1084" Type="http://schemas.openxmlformats.org/officeDocument/2006/relationships/hyperlink" Target="https://www.amazon.com/Hunt-Wilderpeople-Sam-Neill/dp/B01HE1H3WK/ref=sr_1_1?s=instant-video&amp;ie=UTF8&amp;qid=1481217934&amp;sr=1-1&amp;keywords=Hunt+for+the+Wilderpeople" TargetMode="External"/><Relationship Id="rId131" Type="http://schemas.openxmlformats.org/officeDocument/2006/relationships/hyperlink" Target="http://www.amazon.com/gp/product/B001NZHJGO/?tag=titb-20" TargetMode="External"/><Relationship Id="rId1085" Type="http://schemas.openxmlformats.org/officeDocument/2006/relationships/hyperlink" Target="http://www.the-numbers.com/market/genre/Thriller-or-Suspense" TargetMode="External"/><Relationship Id="rId130" Type="http://schemas.openxmlformats.org/officeDocument/2006/relationships/hyperlink" Target="http://www.amazon.com/gp/product/B001AOKA3W/?tag=titb-20" TargetMode="External"/><Relationship Id="rId1086" Type="http://schemas.openxmlformats.org/officeDocument/2006/relationships/hyperlink" Target="http://www.the-numbers.com/market/genre/Thriller-or-Suspense" TargetMode="External"/><Relationship Id="rId1087" Type="http://schemas.openxmlformats.org/officeDocument/2006/relationships/hyperlink" Target="https://www.amazon.com/Witch-Anya-Taylor-Joy/dp/B01BT3SDQO/ref=sr_1_1?s=instant-video&amp;ie=UTF8&amp;qid=1481218695&amp;sr=1-1&amp;keywords=The+Witch" TargetMode="External"/><Relationship Id="rId136" Type="http://schemas.openxmlformats.org/officeDocument/2006/relationships/hyperlink" Target="http://www.amazon.com/gp/product/B00DC5OICG/?tag=titb-20" TargetMode="External"/><Relationship Id="rId1088" Type="http://schemas.openxmlformats.org/officeDocument/2006/relationships/hyperlink" Target="http://www.the-numbers.com/market/genre/Comedy" TargetMode="External"/><Relationship Id="rId135" Type="http://schemas.openxmlformats.org/officeDocument/2006/relationships/hyperlink" Target="http://www.amazon.com/gp/product/B001TUP3RA/?tag=titb-20" TargetMode="External"/><Relationship Id="rId1089" Type="http://schemas.openxmlformats.org/officeDocument/2006/relationships/hyperlink" Target="http://www.the-numbers.com/market/genre/Comedy" TargetMode="External"/><Relationship Id="rId134" Type="http://schemas.openxmlformats.org/officeDocument/2006/relationships/hyperlink" Target="http://www.amazon.com/gp/product/B001DXC6Z0/?tag=titb-20" TargetMode="External"/><Relationship Id="rId133" Type="http://schemas.openxmlformats.org/officeDocument/2006/relationships/hyperlink" Target="http://www.amazon.com/gp/product/B001DIAXA0/?tag=titb-20" TargetMode="External"/><Relationship Id="rId172" Type="http://schemas.openxmlformats.org/officeDocument/2006/relationships/hyperlink" Target="http://www.amazon.com/gp/product/B001OFA37K/?tag=titb-20" TargetMode="External"/><Relationship Id="rId171" Type="http://schemas.openxmlformats.org/officeDocument/2006/relationships/hyperlink" Target="http://www.amazon.com/gp/product/B009NR5XV2/?tag=titb-20" TargetMode="External"/><Relationship Id="rId170" Type="http://schemas.openxmlformats.org/officeDocument/2006/relationships/hyperlink" Target="http://www.amazon.com/gp/product/B001Q4Z5UY/?tag=titb-20" TargetMode="External"/><Relationship Id="rId165" Type="http://schemas.openxmlformats.org/officeDocument/2006/relationships/hyperlink" Target="http://www.amazon.com/gp/product/B001JQR9FI/?tag=titb-20" TargetMode="External"/><Relationship Id="rId164" Type="http://schemas.openxmlformats.org/officeDocument/2006/relationships/hyperlink" Target="http://www.amazon.com/gp/product/B001DIZPXA/?tag=titb-20" TargetMode="External"/><Relationship Id="rId163" Type="http://schemas.openxmlformats.org/officeDocument/2006/relationships/hyperlink" Target="http://www.amazon.com/gp/product/B009EER7FE/?tag=titb-20" TargetMode="External"/><Relationship Id="rId162" Type="http://schemas.openxmlformats.org/officeDocument/2006/relationships/hyperlink" Target="http://www.amazon.com/gp/product/B001QAJ0XG/?tag=titb-20" TargetMode="External"/><Relationship Id="rId169" Type="http://schemas.openxmlformats.org/officeDocument/2006/relationships/hyperlink" Target="http://www.amazon.com/gp/product/B001JIDE3M/?tag=titb-20" TargetMode="External"/><Relationship Id="rId168" Type="http://schemas.openxmlformats.org/officeDocument/2006/relationships/hyperlink" Target="http://www.amazon.com/gp/product/B002Y3K13W/?tag=titb-20" TargetMode="External"/><Relationship Id="rId167" Type="http://schemas.openxmlformats.org/officeDocument/2006/relationships/hyperlink" Target="http://www.amazon.com/gp/product/B001DGGWXO/?tag=titb-20" TargetMode="External"/><Relationship Id="rId166" Type="http://schemas.openxmlformats.org/officeDocument/2006/relationships/hyperlink" Target="http://www.amazon.com/gp/product/B001D7TW8U/?tag=titb-20" TargetMode="External"/><Relationship Id="rId161" Type="http://schemas.openxmlformats.org/officeDocument/2006/relationships/hyperlink" Target="http://www.amazon.com/gp/product/B001NEP8EA/?tag=titb-20" TargetMode="External"/><Relationship Id="rId160" Type="http://schemas.openxmlformats.org/officeDocument/2006/relationships/hyperlink" Target="http://www.amazon.com/gp/product/B001F8IL84/?tag=titb-20" TargetMode="External"/><Relationship Id="rId159" Type="http://schemas.openxmlformats.org/officeDocument/2006/relationships/hyperlink" Target="http://www.amazon.com/gp/product/B001Q2J8BS/?tag=titb-20" TargetMode="External"/><Relationship Id="rId154" Type="http://schemas.openxmlformats.org/officeDocument/2006/relationships/hyperlink" Target="http://www.amazon.com/gp/product/B001OPFIG6/?tag=titb-20" TargetMode="External"/><Relationship Id="rId153" Type="http://schemas.openxmlformats.org/officeDocument/2006/relationships/hyperlink" Target="http://www.amazon.com/gp/product/B001OIF2JQ/?tag=titb-20" TargetMode="External"/><Relationship Id="rId152" Type="http://schemas.openxmlformats.org/officeDocument/2006/relationships/hyperlink" Target="http://www.amazon.com/gp/product/B003Y19DVY/?tag=titb-20" TargetMode="External"/><Relationship Id="rId151" Type="http://schemas.openxmlformats.org/officeDocument/2006/relationships/hyperlink" Target="http://www.amazon.com/gp/product/B001EMXS1Q/?tag=titb-20" TargetMode="External"/><Relationship Id="rId158" Type="http://schemas.openxmlformats.org/officeDocument/2006/relationships/hyperlink" Target="http://www.amazon.com/gp/product/B001T5D6LK/?tag=titb-20" TargetMode="External"/><Relationship Id="rId157" Type="http://schemas.openxmlformats.org/officeDocument/2006/relationships/hyperlink" Target="http://www.amazon.com/gp/product/B008Y717U8/?tag=titb-20" TargetMode="External"/><Relationship Id="rId156" Type="http://schemas.openxmlformats.org/officeDocument/2006/relationships/hyperlink" Target="http://www.amazon.com/gp/product/B001CQKK8I/?tag=titb-20" TargetMode="External"/><Relationship Id="rId155" Type="http://schemas.openxmlformats.org/officeDocument/2006/relationships/hyperlink" Target="http://www.amazon.com/gp/product/B001BRS5WG/?tag=titb-20" TargetMode="External"/><Relationship Id="rId1972" Type="http://schemas.openxmlformats.org/officeDocument/2006/relationships/hyperlink" Target="https://www.amazon.com/You-Were-Never-Really-Here/dp/B0797HXX16/ref=sr_1_2?s=instant-video&amp;ie=UTF8&amp;qid=1546970535&amp;sr=1-2&amp;keywords=You+Were+Never+Really+Here" TargetMode="External"/><Relationship Id="rId1973" Type="http://schemas.openxmlformats.org/officeDocument/2006/relationships/hyperlink" Target="https://www.boxofficemojo.com/movies/?id=runtherace.htm" TargetMode="External"/><Relationship Id="rId1974" Type="http://schemas.openxmlformats.org/officeDocument/2006/relationships/hyperlink" Target="https://www.boxofficemojo.com/movies/?id=arctic.htm" TargetMode="External"/><Relationship Id="rId1975" Type="http://schemas.openxmlformats.org/officeDocument/2006/relationships/hyperlink" Target="https://www.amazon.co.uk/Arctic-Mads-Mikkelsen/dp/B07RK4YWPY/ref=sr_1_1?keywords=Arctic&amp;qid=1577973098&amp;s=instant-video&amp;sr=1-1" TargetMode="External"/><Relationship Id="rId1976" Type="http://schemas.openxmlformats.org/officeDocument/2006/relationships/hyperlink" Target="https://www.the-numbers.com/movie/Farewell-The-(2019)" TargetMode="External"/><Relationship Id="rId1977" Type="http://schemas.openxmlformats.org/officeDocument/2006/relationships/hyperlink" Target="https://www.the-numbers.com/market/genre/Comedy" TargetMode="External"/><Relationship Id="rId1978" Type="http://schemas.openxmlformats.org/officeDocument/2006/relationships/hyperlink" Target="https://www.the-numbers.com/market/genre/Comedy" TargetMode="External"/><Relationship Id="rId1979" Type="http://schemas.openxmlformats.org/officeDocument/2006/relationships/hyperlink" Target="https://www.amazon.co.uk/Farewell-PoLin/dp/B082LS2P8N/ref=sr_1_1?crid=W489TX2UC8JL&amp;keywords=the+farewell&amp;qid=1577974370&amp;s=instant-video&amp;sprefix=The+Farewell%2Cinstant-video%2C154&amp;sr=1-1" TargetMode="External"/><Relationship Id="rId1970" Type="http://schemas.openxmlformats.org/officeDocument/2006/relationships/hyperlink" Target="https://www.the-numbers.com/market/genre/Drama" TargetMode="External"/><Relationship Id="rId1971" Type="http://schemas.openxmlformats.org/officeDocument/2006/relationships/hyperlink" Target="https://www.the-numbers.com/market/genre/Drama" TargetMode="External"/><Relationship Id="rId1961" Type="http://schemas.openxmlformats.org/officeDocument/2006/relationships/hyperlink" Target="https://www.the-numbers.com/movie/Seagull-The-(2018)" TargetMode="External"/><Relationship Id="rId1962" Type="http://schemas.openxmlformats.org/officeDocument/2006/relationships/hyperlink" Target="https://www.the-numbers.com/market/genre/Drama" TargetMode="External"/><Relationship Id="rId1963" Type="http://schemas.openxmlformats.org/officeDocument/2006/relationships/hyperlink" Target="https://www.the-numbers.com/market/genre/Drama" TargetMode="External"/><Relationship Id="rId1964" Type="http://schemas.openxmlformats.org/officeDocument/2006/relationships/hyperlink" Target="https://www.amazon.com/Seagull-Saoirse-Ronan/dp/B07HKVGWNZ/ref=sr_1_1?s=instant-video&amp;ie=UTF8&amp;qid=1546973785&amp;sr=1-1&amp;keywords=The+Seagull" TargetMode="External"/><Relationship Id="rId1965" Type="http://schemas.openxmlformats.org/officeDocument/2006/relationships/hyperlink" Target="https://www.the-numbers.com/movie/Tully-(2018)" TargetMode="External"/><Relationship Id="rId1966" Type="http://schemas.openxmlformats.org/officeDocument/2006/relationships/hyperlink" Target="https://www.the-numbers.com/market/genre/Comedy" TargetMode="External"/><Relationship Id="rId1967" Type="http://schemas.openxmlformats.org/officeDocument/2006/relationships/hyperlink" Target="https://www.the-numbers.com/market/genre/Comedy" TargetMode="External"/><Relationship Id="rId1968" Type="http://schemas.openxmlformats.org/officeDocument/2006/relationships/hyperlink" Target="https://www.amazon.com/Tully-Charlize-Theron/dp/B07CRN142G/ref=sr_1_2?s=instant-video&amp;ie=UTF8&amp;qid=1546970659&amp;sr=1-2&amp;keywords=Tully" TargetMode="External"/><Relationship Id="rId1969" Type="http://schemas.openxmlformats.org/officeDocument/2006/relationships/hyperlink" Target="https://www.the-numbers.com/movie/You-Were-Never-Really-Here-(UK)" TargetMode="External"/><Relationship Id="rId1960" Type="http://schemas.openxmlformats.org/officeDocument/2006/relationships/hyperlink" Target="https://www.amazon.com/Rider-Brady-Jandreau/dp/B07D6YNG95/ref=sr_1_2?s=instant-video&amp;ie=UTF8&amp;qid=1546973793&amp;sr=1-2&amp;keywords=The+Rider" TargetMode="External"/><Relationship Id="rId1510" Type="http://schemas.openxmlformats.org/officeDocument/2006/relationships/hyperlink" Target="https://www.amazon.co.uk/Nut-Job-Nutty-Nature/dp/B074PC7YTL/ref=sr_1_1?s=instant-video&amp;ie=UTF8&amp;qid=1546978546&amp;sr=1-1&amp;keywords=The+Nut+Job+2%3A+Nutty+by+Nature" TargetMode="External"/><Relationship Id="rId1994" Type="http://schemas.openxmlformats.org/officeDocument/2006/relationships/hyperlink" Target="https://www.amazon.co.uk/Overcomer-Ben-Davies/dp/B081TP11K8/ref=sr_1_1?crid=35QCA7OXA04B1&amp;keywords=overcomer&amp;qid=1577973823&amp;s=instant-video&amp;sprefix=Overcomer%2Cinstant-video%2C147&amp;sr=1-1" TargetMode="External"/><Relationship Id="rId1511" Type="http://schemas.openxmlformats.org/officeDocument/2006/relationships/hyperlink" Target="https://www.amazon.co.uk/All-Eyez-Me-Benny-Boom/dp/B0721Z3YBW/ref=sr_1_1?s=instant-video&amp;ie=UTF8&amp;qid=1546978525&amp;sr=1-1&amp;keywords=All+Eyez+on+Me" TargetMode="External"/><Relationship Id="rId1995" Type="http://schemas.openxmlformats.org/officeDocument/2006/relationships/hyperlink" Target="https://www.amazon.co.uk/Black-Christmas-Imogen-Poots/dp/B0829CKDF1/ref=sr_1_1?crid=3HP1MJCDF1006&amp;keywords=black+christmas+2019&amp;qid=1577973167&amp;s=instant-video&amp;sprefix=Black+Christma%2Cinstant-video%2C144&amp;sr=1-1" TargetMode="External"/><Relationship Id="rId1512" Type="http://schemas.openxmlformats.org/officeDocument/2006/relationships/hyperlink" Target="https://www.amazon.co.uk/House-Will-Ferrell/dp/B072X68NZ5/ref=sr_1_1?s=instant-video&amp;ie=UTF8&amp;qid=1546978860&amp;sr=1-1&amp;keywords=The+House" TargetMode="External"/><Relationship Id="rId1996" Type="http://schemas.openxmlformats.org/officeDocument/2006/relationships/hyperlink" Target="https://www.the-numbers.com/movie/Jexi" TargetMode="External"/><Relationship Id="rId1513" Type="http://schemas.openxmlformats.org/officeDocument/2006/relationships/hyperlink" Target="https://www.amazon.co.uk/Cure-Wellness-Dane-DeHaan/dp/B01MV04KMG/ref=sr_1_1?s=instant-video&amp;ie=UTF8&amp;qid=1546978969&amp;sr=1-1&amp;keywords=A+Cure+for+Wellness" TargetMode="External"/><Relationship Id="rId1997" Type="http://schemas.openxmlformats.org/officeDocument/2006/relationships/hyperlink" Target="https://www.the-numbers.com/market/genre/Comedy" TargetMode="External"/><Relationship Id="rId1514" Type="http://schemas.openxmlformats.org/officeDocument/2006/relationships/hyperlink" Target="https://www.amazon.co.uk/Snatched-Jonathan-Levine/dp/B072Q6VWQQ/ref=sr_1_1?s=instant-video&amp;ie=UTF8&amp;qid=1546981327&amp;sr=1-1&amp;keywords=Snatched" TargetMode="External"/><Relationship Id="rId1998" Type="http://schemas.openxmlformats.org/officeDocument/2006/relationships/hyperlink" Target="https://www.the-numbers.com/market/genre/Comedy" TargetMode="External"/><Relationship Id="rId1515" Type="http://schemas.openxmlformats.org/officeDocument/2006/relationships/hyperlink" Target="https://www.amazon.co.uk/Emoji-Movie-Anna-Faris/dp/B074TR77DD/ref=sr_1_1?s=instant-video&amp;ie=UTF8&amp;qid=1546978556&amp;sr=1-1&amp;keywords=The+Emoji+Movie" TargetMode="External"/><Relationship Id="rId1999" Type="http://schemas.openxmlformats.org/officeDocument/2006/relationships/hyperlink" Target="https://www.boxofficemojo.com/movies/?id=gullyboy.htm" TargetMode="External"/><Relationship Id="rId1516" Type="http://schemas.openxmlformats.org/officeDocument/2006/relationships/hyperlink" Target="https://www.amazon.co.uk/American-Made-Tom-Cruise/dp/B074VCGX4L/ref=sr_1_1?s=instant-video&amp;ie=UTF8&amp;qid=1546981630&amp;sr=1-1&amp;keywords=American+Made" TargetMode="External"/><Relationship Id="rId1517" Type="http://schemas.openxmlformats.org/officeDocument/2006/relationships/hyperlink" Target="https://www.amazon.co.uk/Fifty-Shades-Darker-Dakota-Johnson/dp/B01N4TQAB4/ref=sr_1_1?s=instant-video&amp;ie=UTF8&amp;qid=1546978565&amp;sr=1-1&amp;keywords=Fifty+Shades+Darker" TargetMode="External"/><Relationship Id="rId1518" Type="http://schemas.openxmlformats.org/officeDocument/2006/relationships/hyperlink" Target="https://www.amazon.co.uk/Murder-Orient-Express-Tom-Bateman/dp/B076MJYBNG/ref=sr_1_1?s=instant-video&amp;ie=UTF8&amp;qid=1546980593&amp;sr=1-1&amp;keywords=Murder+on+the+Orient+Express" TargetMode="External"/><Relationship Id="rId1519" Type="http://schemas.openxmlformats.org/officeDocument/2006/relationships/hyperlink" Target="https://www.amazon.co.uk/Life-Ryan-Reynolds/dp/B06XR9ZN8P/ref=sr_1_1?s=instant-video&amp;ie=UTF8&amp;qid=1546981078&amp;sr=1-1&amp;keywords=Life" TargetMode="External"/><Relationship Id="rId1990" Type="http://schemas.openxmlformats.org/officeDocument/2006/relationships/hyperlink" Target="https://www.the-numbers.com/market/genre/Adventure" TargetMode="External"/><Relationship Id="rId1991" Type="http://schemas.openxmlformats.org/officeDocument/2006/relationships/hyperlink" Target="https://www.the-numbers.com/movie/Overcomer-(2019)" TargetMode="External"/><Relationship Id="rId1992" Type="http://schemas.openxmlformats.org/officeDocument/2006/relationships/hyperlink" Target="https://www.the-numbers.com/market/genre/Drama" TargetMode="External"/><Relationship Id="rId1993" Type="http://schemas.openxmlformats.org/officeDocument/2006/relationships/hyperlink" Target="https://www.the-numbers.com/market/genre/Drama" TargetMode="External"/><Relationship Id="rId1983" Type="http://schemas.openxmlformats.org/officeDocument/2006/relationships/hyperlink" Target="https://www.amazon.co.uk/Late-Night-Emma-Thompson/dp/B07XF8GS5B/ref=sr_1_1?crid=2IV3B0Q65D333&amp;keywords=late+night&amp;qid=1577973659&amp;s=instant-video&amp;sprefix=Late+Night%2Cinstant-video%2C149&amp;sr=1-1" TargetMode="External"/><Relationship Id="rId1500" Type="http://schemas.openxmlformats.org/officeDocument/2006/relationships/hyperlink" Target="https://www.amazon.co.uk/Baby-Driver-Jamie-Foxx/dp/B073DPLHDW/ref=sr_1_1?s=instant-video&amp;ie=UTF8&amp;qid=1546981529&amp;sr=1-1&amp;keywords=Baby+Driver" TargetMode="External"/><Relationship Id="rId1984" Type="http://schemas.openxmlformats.org/officeDocument/2006/relationships/hyperlink" Target="https://www.the-numbers.com/movie/Lighthouse-The-(2019)" TargetMode="External"/><Relationship Id="rId1501" Type="http://schemas.openxmlformats.org/officeDocument/2006/relationships/hyperlink" Target="https://www.amazon.co.uk/Detroit-John-Boyega/dp/B074MS7TFB/ref=sr_1_1?s=instant-video&amp;ie=UTF8&amp;qid=1546981497&amp;sr=1-1&amp;keywords=Detroit" TargetMode="External"/><Relationship Id="rId1985" Type="http://schemas.openxmlformats.org/officeDocument/2006/relationships/hyperlink" Target="https://www.the-numbers.com/market/genre/Drama" TargetMode="External"/><Relationship Id="rId1502" Type="http://schemas.openxmlformats.org/officeDocument/2006/relationships/hyperlink" Target="https://www.amazon.co.uk/Bill-Skarsgard/dp/B0756WYLZH/ref=sr_1_1?s=instant-video&amp;ie=UTF8&amp;qid=1546980603&amp;sr=1-1&amp;keywords=It" TargetMode="External"/><Relationship Id="rId1986" Type="http://schemas.openxmlformats.org/officeDocument/2006/relationships/hyperlink" Target="https://www.the-numbers.com/market/genre/Drama" TargetMode="External"/><Relationship Id="rId1503" Type="http://schemas.openxmlformats.org/officeDocument/2006/relationships/hyperlink" Target="https://www.amazon.co.uk/Underworld-Blood-Wars-Kate-Beckinsale/dp/B01NH61OND/ref=sr_1_1?s=instant-video&amp;ie=UTF8&amp;qid=1546977646&amp;sr=1-1&amp;keywords=Underworld%3A+Blood+Wars" TargetMode="External"/><Relationship Id="rId1987" Type="http://schemas.openxmlformats.org/officeDocument/2006/relationships/hyperlink" Target="https://www.boxofficemojo.com/movies/?id=ekladkikodekahtohaisalaga.htm" TargetMode="External"/><Relationship Id="rId1504" Type="http://schemas.openxmlformats.org/officeDocument/2006/relationships/hyperlink" Target="https://www.amazon.co.uk/Mountain-Between-Us-Kate-Winslet/dp/B076DTW7V1/ref=sr_1_1?s=instant-video&amp;ie=UTF8&amp;qid=1546980730&amp;sr=1-1&amp;keywords=The+Mountain+Between+Us" TargetMode="External"/><Relationship Id="rId1988" Type="http://schemas.openxmlformats.org/officeDocument/2006/relationships/hyperlink" Target="https://www.the-numbers.com/movie/Ne-Zha-Zhi-Mo-Tong-Jiang-Shi-(China)" TargetMode="External"/><Relationship Id="rId1505" Type="http://schemas.openxmlformats.org/officeDocument/2006/relationships/hyperlink" Target="https://www.amazon.co.uk/Snowman-Michael-Fassbender/dp/B076B6XG5B/ref=sr_1_4?s=instant-video&amp;ie=UTF8&amp;qid=1546978979&amp;sr=1-4&amp;keywords=The+Snowman" TargetMode="External"/><Relationship Id="rId1989" Type="http://schemas.openxmlformats.org/officeDocument/2006/relationships/hyperlink" Target="https://www.the-numbers.com/market/genre/Adventure" TargetMode="External"/><Relationship Id="rId1506" Type="http://schemas.openxmlformats.org/officeDocument/2006/relationships/hyperlink" Target="https://www.amazon.co.uk/Captain-Underpants-First-Epic-Movie/dp/B079HNQQWV/ref=sr_1_1?s=instant-video&amp;ie=UTF8&amp;qid=1546981307&amp;sr=1-1&amp;keywords=Captain+Underpants%3A+The+First+Epic+Movie" TargetMode="External"/><Relationship Id="rId1507" Type="http://schemas.openxmlformats.org/officeDocument/2006/relationships/hyperlink" Target="https://www.amazon.co.uk/Only-Brave-Josh-Brolin/dp/B07791FW42/ref=sr_1_1?s=instant-video&amp;ie=UTF8&amp;qid=1546980741&amp;sr=1-1&amp;keywords=Only+The+Brave" TargetMode="External"/><Relationship Id="rId1508" Type="http://schemas.openxmlformats.org/officeDocument/2006/relationships/hyperlink" Target="https://www.amazon.co.uk/Resident-Evil-Chapter-Milla-Jovovich/dp/B01N5V9O57/ref=sr_1_1?s=instant-video&amp;ie=UTF8&amp;qid=1546980531&amp;sr=1-1&amp;keywords=Resident+Evil%3A+The+Final+Chapter" TargetMode="External"/><Relationship Id="rId1509" Type="http://schemas.openxmlformats.org/officeDocument/2006/relationships/hyperlink" Target="https://www.amazon.co.uk/John-Wick-Chapter-Thomas-Sadoski/dp/B06WD5LZG2/ref=sr_1_1?s=instant-video&amp;ie=UTF8&amp;qid=1546980924&amp;sr=1-1&amp;keywords=John+Wick%3A+Chapter+Two" TargetMode="External"/><Relationship Id="rId1980" Type="http://schemas.openxmlformats.org/officeDocument/2006/relationships/hyperlink" Target="https://www.the-numbers.com/movie/Late-Night-(2019)" TargetMode="External"/><Relationship Id="rId1981" Type="http://schemas.openxmlformats.org/officeDocument/2006/relationships/hyperlink" Target="https://www.the-numbers.com/market/genre/Comedy" TargetMode="External"/><Relationship Id="rId1982" Type="http://schemas.openxmlformats.org/officeDocument/2006/relationships/hyperlink" Target="https://www.the-numbers.com/market/genre/Comedy" TargetMode="External"/><Relationship Id="rId1930" Type="http://schemas.openxmlformats.org/officeDocument/2006/relationships/hyperlink" Target="https://www.the-numbers.com/market/genre/Action" TargetMode="External"/><Relationship Id="rId1931" Type="http://schemas.openxmlformats.org/officeDocument/2006/relationships/hyperlink" Target="https://www.the-numbers.com/market/genre/Action" TargetMode="External"/><Relationship Id="rId1932" Type="http://schemas.openxmlformats.org/officeDocument/2006/relationships/hyperlink" Target="https://www.amazon.com/Mission-Impossible-Fallout-Tom-Cruise/dp/B07FSZ9TP7/ref=sr_1_1?s=instant-video&amp;ie=UTF8&amp;qid=1546975515&amp;sr=1-1&amp;keywords=Mission%3A+Impossible+-+Fallout" TargetMode="External"/><Relationship Id="rId1933" Type="http://schemas.openxmlformats.org/officeDocument/2006/relationships/hyperlink" Target="https://www.the-numbers.com/movie/Ant-Man-and-the-Wasp" TargetMode="External"/><Relationship Id="rId1934" Type="http://schemas.openxmlformats.org/officeDocument/2006/relationships/hyperlink" Target="https://www.the-numbers.com/market/genre/Action" TargetMode="External"/><Relationship Id="rId1935" Type="http://schemas.openxmlformats.org/officeDocument/2006/relationships/hyperlink" Target="https://www.the-numbers.com/market/genre/Action" TargetMode="External"/><Relationship Id="rId1936" Type="http://schemas.openxmlformats.org/officeDocument/2006/relationships/hyperlink" Target="https://www.amazon.com/Ant-Man-Wasp-Paul-Rudd/dp/B07F1HTM3K/ref=sr_1_2?s=instant-video&amp;ie=UTF8&amp;qid=1546964477&amp;sr=1-2&amp;keywords=Ant-Man+and+the+Wasp" TargetMode="External"/><Relationship Id="rId1937" Type="http://schemas.openxmlformats.org/officeDocument/2006/relationships/hyperlink" Target="https://www.the-numbers.com/movie/Incredibles-2" TargetMode="External"/><Relationship Id="rId1938" Type="http://schemas.openxmlformats.org/officeDocument/2006/relationships/hyperlink" Target="https://www.the-numbers.com/market/genre/Adventure" TargetMode="External"/><Relationship Id="rId1939" Type="http://schemas.openxmlformats.org/officeDocument/2006/relationships/hyperlink" Target="https://www.the-numbers.com/market/genre/Adventure" TargetMode="External"/><Relationship Id="rId1920" Type="http://schemas.openxmlformats.org/officeDocument/2006/relationships/hyperlink" Target="https://www.amazon.com/Jurassic-World-Kingdom-Chris-Pratt/dp/B07DRD1SP2/ref=sr_1_2?s=instant-video&amp;ie=UTF8&amp;qid=1546975101&amp;sr=1-2&amp;keywords=Jurassic+World%3A+Fallen+Kingdom" TargetMode="External"/><Relationship Id="rId1921" Type="http://schemas.openxmlformats.org/officeDocument/2006/relationships/hyperlink" Target="https://www.the-numbers.com/movie/Isle-of-Dogs-(2018)" TargetMode="External"/><Relationship Id="rId1922" Type="http://schemas.openxmlformats.org/officeDocument/2006/relationships/hyperlink" Target="https://www.the-numbers.com/market/genre/Comedy" TargetMode="External"/><Relationship Id="rId1923" Type="http://schemas.openxmlformats.org/officeDocument/2006/relationships/hyperlink" Target="https://www.the-numbers.com/market/genre/Comedy" TargetMode="External"/><Relationship Id="rId1924" Type="http://schemas.openxmlformats.org/officeDocument/2006/relationships/hyperlink" Target="https://www.amazon.com/Isle-Dogs-Bryan-Cranston/dp/B07C4825LL/ref=sr_1_2?s=instant-video&amp;ie=UTF8&amp;qid=1546975090&amp;sr=1-2&amp;keywords=Isle+of+Dogs" TargetMode="External"/><Relationship Id="rId1925" Type="http://schemas.openxmlformats.org/officeDocument/2006/relationships/hyperlink" Target="https://www.the-numbers.com/movie/Ready-Player-One" TargetMode="External"/><Relationship Id="rId1926" Type="http://schemas.openxmlformats.org/officeDocument/2006/relationships/hyperlink" Target="https://www.the-numbers.com/market/genre/Adventure" TargetMode="External"/><Relationship Id="rId1927" Type="http://schemas.openxmlformats.org/officeDocument/2006/relationships/hyperlink" Target="https://www.the-numbers.com/market/genre/Adventure" TargetMode="External"/><Relationship Id="rId1928" Type="http://schemas.openxmlformats.org/officeDocument/2006/relationships/hyperlink" Target="https://www.amazon.com/Ready-Player-One-Tye-Sheridan/dp/B07BDRR6S1/ref=sr_1_2?s=instant-video&amp;ie=UTF8&amp;qid=1546975225&amp;sr=1-2&amp;keywords=Ready+Player+One" TargetMode="External"/><Relationship Id="rId1929" Type="http://schemas.openxmlformats.org/officeDocument/2006/relationships/hyperlink" Target="https://www.amazon.com/Ralph-Breaks-Internet-John-Reilly/dp/B07KPR7C1F/ref=sr_1_1?s=instant-video&amp;ie=UTF8&amp;qid=1546975245&amp;sr=1-1&amp;keywords=Ralph+Breaks+the+Internet" TargetMode="External"/><Relationship Id="rId1950" Type="http://schemas.openxmlformats.org/officeDocument/2006/relationships/hyperlink" Target="https://www.the-numbers.com/movie/Avengers-Infinity-War" TargetMode="External"/><Relationship Id="rId1951" Type="http://schemas.openxmlformats.org/officeDocument/2006/relationships/hyperlink" Target="https://www.the-numbers.com/market/genre/Action" TargetMode="External"/><Relationship Id="rId1952" Type="http://schemas.openxmlformats.org/officeDocument/2006/relationships/hyperlink" Target="https://www.the-numbers.com/market/genre/Action" TargetMode="External"/><Relationship Id="rId1953" Type="http://schemas.openxmlformats.org/officeDocument/2006/relationships/hyperlink" Target="https://www.amazon.com/Avengers-Infinity-Robert-Downey-Jr/dp/B07CKQ4R7X/ref=sr_1_3?s=instant-video&amp;ie=UTF8&amp;qid=1546969990&amp;sr=1-3&amp;keywords=Avengers%3A+Infinity+War" TargetMode="External"/><Relationship Id="rId1954" Type="http://schemas.openxmlformats.org/officeDocument/2006/relationships/hyperlink" Target="https://www.the-numbers.com/movie/Gringo-(2018)" TargetMode="External"/><Relationship Id="rId1955" Type="http://schemas.openxmlformats.org/officeDocument/2006/relationships/hyperlink" Target="https://www.the-numbers.com/market/genre/Black-Comedy" TargetMode="External"/><Relationship Id="rId1956" Type="http://schemas.openxmlformats.org/officeDocument/2006/relationships/hyperlink" Target="https://www.amazon.com/Gringo-David-Oyelowo/dp/B078J2R4MC/ref=sr_1_2?s=instant-video&amp;ie=UTF8&amp;qid=1546974536&amp;sr=1-2&amp;keywords=gringo" TargetMode="External"/><Relationship Id="rId1957" Type="http://schemas.openxmlformats.org/officeDocument/2006/relationships/hyperlink" Target="https://www.the-numbers.com/movie/Rider-The-(2017)" TargetMode="External"/><Relationship Id="rId1958" Type="http://schemas.openxmlformats.org/officeDocument/2006/relationships/hyperlink" Target="https://www.the-numbers.com/market/genre/Drama" TargetMode="External"/><Relationship Id="rId1959" Type="http://schemas.openxmlformats.org/officeDocument/2006/relationships/hyperlink" Target="https://www.the-numbers.com/market/genre/Drama" TargetMode="External"/><Relationship Id="rId1940" Type="http://schemas.openxmlformats.org/officeDocument/2006/relationships/hyperlink" Target="https://www.amazon.com/Incredibles-2-Craig-T-Nelson/dp/B07DPG9Z6R/ref=sr_1_2?s=instant-video&amp;ie=UTF8&amp;qid=1546975057&amp;sr=1-2&amp;keywords=Incredibles+2" TargetMode="External"/><Relationship Id="rId1941" Type="http://schemas.openxmlformats.org/officeDocument/2006/relationships/hyperlink" Target="https://www.amazon.com/Fantastic-Beasts-Where-Find-Them/dp/B01N0AEYU6/ref=sr_1_1?s=instant-video&amp;ie=UTF8&amp;qid=1546970509&amp;sr=1-1&amp;keywords=Fantastic+Beasts%3A+The+Crimes+of+Grindelwald" TargetMode="External"/><Relationship Id="rId1942" Type="http://schemas.openxmlformats.org/officeDocument/2006/relationships/hyperlink" Target="https://www.the-numbers.com/movie/Black-Panther" TargetMode="External"/><Relationship Id="rId1943" Type="http://schemas.openxmlformats.org/officeDocument/2006/relationships/hyperlink" Target="https://www.the-numbers.com/market/genre/Action" TargetMode="External"/><Relationship Id="rId1944" Type="http://schemas.openxmlformats.org/officeDocument/2006/relationships/hyperlink" Target="https://www.the-numbers.com/market/genre/Action" TargetMode="External"/><Relationship Id="rId1945" Type="http://schemas.openxmlformats.org/officeDocument/2006/relationships/hyperlink" Target="https://www.amazon.com/Black-Panther-Plus-Bonus-Content/dp/B079S4NZ2R/ref=sr_1_3?s=instant-video&amp;ie=UTF8&amp;qid=1546970045&amp;sr=1-3&amp;keywords=Black+Panther" TargetMode="External"/><Relationship Id="rId1946" Type="http://schemas.openxmlformats.org/officeDocument/2006/relationships/hyperlink" Target="https://www.the-numbers.com/movie/Solo-A-Star-Wars-Story" TargetMode="External"/><Relationship Id="rId1947" Type="http://schemas.openxmlformats.org/officeDocument/2006/relationships/hyperlink" Target="https://www.the-numbers.com/market/genre/Adventure" TargetMode="External"/><Relationship Id="rId1948" Type="http://schemas.openxmlformats.org/officeDocument/2006/relationships/hyperlink" Target="https://www.the-numbers.com/market/genre/Adventure" TargetMode="External"/><Relationship Id="rId1949" Type="http://schemas.openxmlformats.org/officeDocument/2006/relationships/hyperlink" Target="https://www.amazon.com/Solo-Star-Story-Bonus-Content/dp/B07D8J737S/ref=sr_1_2?s=instant-video&amp;ie=UTF8&amp;qid=1546974841&amp;sr=1-2&amp;keywords=Solo%3A+A+Star+Wars+Story" TargetMode="External"/><Relationship Id="rId1576" Type="http://schemas.openxmlformats.org/officeDocument/2006/relationships/hyperlink" Target="https://www.amazon.com/Boda-Valentina-Omar-Chaparro/dp/B07GDV2SSL/ref=sr_1_2?s=instant-video&amp;ie=UTF8&amp;qid=1546975138&amp;sr=1-2&amp;keywords=La+Boda+de+Valentina" TargetMode="External"/><Relationship Id="rId1577" Type="http://schemas.openxmlformats.org/officeDocument/2006/relationships/hyperlink" Target="https://www.the-numbers.com/movie/Midnight-Sun-(2018)" TargetMode="External"/><Relationship Id="rId1578" Type="http://schemas.openxmlformats.org/officeDocument/2006/relationships/hyperlink" Target="https://www.the-numbers.com/market/genre/Drama" TargetMode="External"/><Relationship Id="rId1579" Type="http://schemas.openxmlformats.org/officeDocument/2006/relationships/hyperlink" Target="https://www.the-numbers.com/market/genre/Drama" TargetMode="External"/><Relationship Id="rId509" Type="http://schemas.openxmlformats.org/officeDocument/2006/relationships/hyperlink" Target="http://www.amazon.com/gp/product/B005TPCQ5I/?tag=titb-20" TargetMode="External"/><Relationship Id="rId508" Type="http://schemas.openxmlformats.org/officeDocument/2006/relationships/hyperlink" Target="http://www.amazon.com/gp/product/B006W0QR1S/?tag=titb-20" TargetMode="External"/><Relationship Id="rId503" Type="http://schemas.openxmlformats.org/officeDocument/2006/relationships/hyperlink" Target="http://www.amazon.com/gp/product/B00715S5Z4/?tag=titb-20" TargetMode="External"/><Relationship Id="rId987" Type="http://schemas.openxmlformats.org/officeDocument/2006/relationships/hyperlink" Target="http://www.amazon.com/gp/product/B017TDZESS/?tag=titb-20" TargetMode="External"/><Relationship Id="rId502" Type="http://schemas.openxmlformats.org/officeDocument/2006/relationships/hyperlink" Target="http://www.amazon.com/gp/product/B007UXT6O6/?tag=titb-20" TargetMode="External"/><Relationship Id="rId986" Type="http://schemas.openxmlformats.org/officeDocument/2006/relationships/hyperlink" Target="http://www.amazon.com/gp/product/B011PXGR1Q/?tag=titb-20" TargetMode="External"/><Relationship Id="rId501" Type="http://schemas.openxmlformats.org/officeDocument/2006/relationships/hyperlink" Target="http://www.amazon.com/gp/product/B0078YXF4Y/?tag=titb-20" TargetMode="External"/><Relationship Id="rId985" Type="http://schemas.openxmlformats.org/officeDocument/2006/relationships/hyperlink" Target="http://www.amazon.com/gp/product/B017C11VP2/?tag=titb-20" TargetMode="External"/><Relationship Id="rId500" Type="http://schemas.openxmlformats.org/officeDocument/2006/relationships/hyperlink" Target="http://www.amazon.com/gp/product/B008Y7I2AQ/?tag=titb-20" TargetMode="External"/><Relationship Id="rId984" Type="http://schemas.openxmlformats.org/officeDocument/2006/relationships/hyperlink" Target="http://www.amazon.com/gp/product/B01BIKUOSI/?tag=titb-20" TargetMode="External"/><Relationship Id="rId507" Type="http://schemas.openxmlformats.org/officeDocument/2006/relationships/hyperlink" Target="http://www.amazon.com/gp/product/B007SSEBCU/?tag=titb-20" TargetMode="External"/><Relationship Id="rId506" Type="http://schemas.openxmlformats.org/officeDocument/2006/relationships/hyperlink" Target="http://www.amazon.com/gp/product/B006X4MW30/?tag=titb-20" TargetMode="External"/><Relationship Id="rId505" Type="http://schemas.openxmlformats.org/officeDocument/2006/relationships/hyperlink" Target="http://www.amazon.com/gp/product/B00574SQ6E/?tag=titb-20" TargetMode="External"/><Relationship Id="rId989" Type="http://schemas.openxmlformats.org/officeDocument/2006/relationships/hyperlink" Target="http://www.amazon.com/gp/product/B01BZLIO32/?tag=titb-20" TargetMode="External"/><Relationship Id="rId504" Type="http://schemas.openxmlformats.org/officeDocument/2006/relationships/hyperlink" Target="http://www.amazon.com/gp/product/B007JRUA7K/?tag=titb-20" TargetMode="External"/><Relationship Id="rId988" Type="http://schemas.openxmlformats.org/officeDocument/2006/relationships/hyperlink" Target="http://www.amazon.com/gp/product/B0142KGGNS/?tag=titb-20" TargetMode="External"/><Relationship Id="rId1570" Type="http://schemas.openxmlformats.org/officeDocument/2006/relationships/hyperlink" Target="https://www.amazon.com/Gods-Not-Dead-Light-Darkness/dp/B07FMJDX7C/ref=sr_1_1?s=instant-video&amp;ie=UTF8&amp;qid=1546974478&amp;sr=1-1&amp;keywords=God%27s+Not+Dead%3A+A+Light+in+Darkness" TargetMode="External"/><Relationship Id="rId1571" Type="http://schemas.openxmlformats.org/officeDocument/2006/relationships/hyperlink" Target="https://www.the-numbers.com/movie/Hearts-Beat-Loud" TargetMode="External"/><Relationship Id="rId983" Type="http://schemas.openxmlformats.org/officeDocument/2006/relationships/hyperlink" Target="http://www.amazon.com/gp/product/B018CBR0C4/?tag=titb-20" TargetMode="External"/><Relationship Id="rId1572" Type="http://schemas.openxmlformats.org/officeDocument/2006/relationships/hyperlink" Target="https://www.the-numbers.com/market/genre/Drama" TargetMode="External"/><Relationship Id="rId982" Type="http://schemas.openxmlformats.org/officeDocument/2006/relationships/hyperlink" Target="http://www.amazon.com/gp/product/B016887N70/?tag=titb-20" TargetMode="External"/><Relationship Id="rId1573" Type="http://schemas.openxmlformats.org/officeDocument/2006/relationships/hyperlink" Target="https://www.the-numbers.com/market/genre/Drama" TargetMode="External"/><Relationship Id="rId981" Type="http://schemas.openxmlformats.org/officeDocument/2006/relationships/hyperlink" Target="http://www.amazon.com/gp/product/B00YCVD78A/?tag=titb-20" TargetMode="External"/><Relationship Id="rId1574" Type="http://schemas.openxmlformats.org/officeDocument/2006/relationships/hyperlink" Target="https://www.amazon.com/Hearts-Beat-Loud-Nick-Offerman/dp/B07DMBMM3R/ref=sr_1_1?s=instant-video&amp;ie=UTF8&amp;qid=1546974561&amp;sr=1-1&amp;keywords=Hearts+Beat+Loud" TargetMode="External"/><Relationship Id="rId980" Type="http://schemas.openxmlformats.org/officeDocument/2006/relationships/hyperlink" Target="http://www.amazon.com/gp/product/B00VWQ3LQG/?tag=titb-20" TargetMode="External"/><Relationship Id="rId1575" Type="http://schemas.openxmlformats.org/officeDocument/2006/relationships/hyperlink" Target="https://www.the-numbers.com/movie/Boda-de-Valentina-La-(Mexico)" TargetMode="External"/><Relationship Id="rId1565" Type="http://schemas.openxmlformats.org/officeDocument/2006/relationships/hyperlink" Target="https://www.the-numbers.com/market/genre/Drama" TargetMode="External"/><Relationship Id="rId1566" Type="http://schemas.openxmlformats.org/officeDocument/2006/relationships/hyperlink" Target="https://www.the-numbers.com/market/genre/Drama" TargetMode="External"/><Relationship Id="rId1567" Type="http://schemas.openxmlformats.org/officeDocument/2006/relationships/hyperlink" Target="https://www.amazon.com/Blindspotting-Daveed-Diggs/dp/B07G4N3J9R/ref=sr_1_1?s=instant-video&amp;ie=UTF8&amp;qid=1546970094&amp;sr=1-1&amp;keywords=Blindspotting" TargetMode="External"/><Relationship Id="rId1568" Type="http://schemas.openxmlformats.org/officeDocument/2006/relationships/hyperlink" Target="https://www.the-numbers.com/movie/Unsane" TargetMode="External"/><Relationship Id="rId1569" Type="http://schemas.openxmlformats.org/officeDocument/2006/relationships/hyperlink" Target="https://www.amazon.com/Unsane-Claire-Foy/dp/B07BNYBCCR/ref=sr_1_2?s=instant-video&amp;ie=UTF8&amp;qid=1546970613&amp;sr=1-2&amp;keywords=Unsane" TargetMode="External"/><Relationship Id="rId976" Type="http://schemas.openxmlformats.org/officeDocument/2006/relationships/hyperlink" Target="http://www.amazon.com/gp/product/B016VLE24Q/?tag=titb-20" TargetMode="External"/><Relationship Id="rId975" Type="http://schemas.openxmlformats.org/officeDocument/2006/relationships/hyperlink" Target="http://www.amazon.com/gp/product/B0101432XQ/?tag=titb-20" TargetMode="External"/><Relationship Id="rId974" Type="http://schemas.openxmlformats.org/officeDocument/2006/relationships/hyperlink" Target="https://www.amazon.com/Brooklyn-Saoirse-Ronan/dp/B01A1IZLAO/ref=sr_1_1?s=instant-video&amp;ie=UTF8&amp;qid=1481218482&amp;sr=1-1&amp;keywords=Brooklyn" TargetMode="External"/><Relationship Id="rId973" Type="http://schemas.openxmlformats.org/officeDocument/2006/relationships/hyperlink" Target="http://www.the-numbers.com/market/genre/Action" TargetMode="External"/><Relationship Id="rId979" Type="http://schemas.openxmlformats.org/officeDocument/2006/relationships/hyperlink" Target="https://www.amazon.com/Krampus-Adam-Scott/dp/B01DYZLW6I/ref=sr_1_1?s=instant-video&amp;ie=UTF8&amp;qid=1480619548&amp;sr=1-1&amp;keywords=krampus" TargetMode="External"/><Relationship Id="rId978" Type="http://schemas.openxmlformats.org/officeDocument/2006/relationships/hyperlink" Target="http://www.amazon.com/gp/product/B00VRTFJYK/?tag=titb-20" TargetMode="External"/><Relationship Id="rId977" Type="http://schemas.openxmlformats.org/officeDocument/2006/relationships/hyperlink" Target="http://www.amazon.com/gp/product/B0159COAXQ/?tag=titb-20" TargetMode="External"/><Relationship Id="rId1560" Type="http://schemas.openxmlformats.org/officeDocument/2006/relationships/hyperlink" Target="https://www.the-numbers.com/movie/Unfriended-Dark-Web-(2018)" TargetMode="External"/><Relationship Id="rId972" Type="http://schemas.openxmlformats.org/officeDocument/2006/relationships/hyperlink" Target="http://www.the-numbers.com/market/genre/Action" TargetMode="External"/><Relationship Id="rId1561" Type="http://schemas.openxmlformats.org/officeDocument/2006/relationships/hyperlink" Target="https://www.the-numbers.com/market/genre/Horror" TargetMode="External"/><Relationship Id="rId971" Type="http://schemas.openxmlformats.org/officeDocument/2006/relationships/hyperlink" Target="http://www.amazon.com/gp/product/B01B28GJJY/?tag=titb-20" TargetMode="External"/><Relationship Id="rId1562" Type="http://schemas.openxmlformats.org/officeDocument/2006/relationships/hyperlink" Target="https://www.the-numbers.com/market/genre/Horror" TargetMode="External"/><Relationship Id="rId970" Type="http://schemas.openxmlformats.org/officeDocument/2006/relationships/hyperlink" Target="http://www.amazon.com/gp/product/B00ZGTS68S/?tag=titb-20" TargetMode="External"/><Relationship Id="rId1563" Type="http://schemas.openxmlformats.org/officeDocument/2006/relationships/hyperlink" Target="https://www.amazon.com/Unfriended-Dark-Web-Colin-Woodell/dp/B07HHH3HSL/ref=sr_1_1?s=instant-video&amp;ie=UTF8&amp;qid=1546970629&amp;sr=1-1&amp;keywords=Unfriended%3A+Dark+Web" TargetMode="External"/><Relationship Id="rId1564" Type="http://schemas.openxmlformats.org/officeDocument/2006/relationships/hyperlink" Target="https://www.the-numbers.com/movie/Blindspotting" TargetMode="External"/><Relationship Id="rId1114" Type="http://schemas.openxmlformats.org/officeDocument/2006/relationships/hyperlink" Target="https://www.amazon.com/Incarnate-Aaron-Eckhart/dp/B01N5760FJ/ref=sr_1_1?s=instant-video&amp;ie=UTF8&amp;qid=1483641230&amp;sr=1-1&amp;keywords=incarnate" TargetMode="External"/><Relationship Id="rId1598" Type="http://schemas.openxmlformats.org/officeDocument/2006/relationships/hyperlink" Target="https://www.the-numbers.com/movie/Upgrade" TargetMode="External"/><Relationship Id="rId1115" Type="http://schemas.openxmlformats.org/officeDocument/2006/relationships/hyperlink" Target="https://www.amazon.com/Manchester-Sea-Casey-Affleck/dp/B01M6BFCRC/ref=sr_1_1?s=instant-video&amp;ie=UTF8&amp;qid=1483640884&amp;sr=1-1&amp;keywords=Manchester+by+the+Sea" TargetMode="External"/><Relationship Id="rId1599" Type="http://schemas.openxmlformats.org/officeDocument/2006/relationships/hyperlink" Target="https://www.amazon.com/Upgrade-Logan-Marshall-Green/dp/B07G7V98WZ/ref=sr_1_2?s=instant-video&amp;ie=UTF8&amp;qid=1546970603&amp;sr=1-2&amp;keywords=Upgrade" TargetMode="External"/><Relationship Id="rId1116" Type="http://schemas.openxmlformats.org/officeDocument/2006/relationships/hyperlink" Target="http://www.the-numbers.com/market/genre/Comedy" TargetMode="External"/><Relationship Id="rId1117" Type="http://schemas.openxmlformats.org/officeDocument/2006/relationships/hyperlink" Target="http://www.the-numbers.com/market/genre/Comedy" TargetMode="External"/><Relationship Id="rId1118" Type="http://schemas.openxmlformats.org/officeDocument/2006/relationships/hyperlink" Target="https://www.amazon.com/Middle-School-Worst-Years-Life/dp/B01LZP9Z5Q/ref=sr_1_1?s=instant-video&amp;ie=UTF8&amp;qid=1481218574&amp;sr=1-1&amp;keywords=Middle+School%3A+The+Worst+Years+of+My+Life" TargetMode="External"/><Relationship Id="rId1119" Type="http://schemas.openxmlformats.org/officeDocument/2006/relationships/hyperlink" Target="http://www.the-numbers.com/market/genre/Adventure" TargetMode="External"/><Relationship Id="rId525" Type="http://schemas.openxmlformats.org/officeDocument/2006/relationships/hyperlink" Target="http://www.amazon.com/gp/product/B00574P9EQ/?tag=titb-20" TargetMode="External"/><Relationship Id="rId524" Type="http://schemas.openxmlformats.org/officeDocument/2006/relationships/hyperlink" Target="http://www.amazon.com/gp/product/B005EJN5B8/?tag=titb-20" TargetMode="External"/><Relationship Id="rId523" Type="http://schemas.openxmlformats.org/officeDocument/2006/relationships/hyperlink" Target="http://www.amazon.com/gp/product/B007OUFESC/?tag=titb-20" TargetMode="External"/><Relationship Id="rId522" Type="http://schemas.openxmlformats.org/officeDocument/2006/relationships/hyperlink" Target="http://www.amazon.com/gp/product/B0057F869U/?tag=titb-20" TargetMode="External"/><Relationship Id="rId529" Type="http://schemas.openxmlformats.org/officeDocument/2006/relationships/hyperlink" Target="http://www.amazon.com/gp/product/B006IGZWB2/?tag=titb-20" TargetMode="External"/><Relationship Id="rId528" Type="http://schemas.openxmlformats.org/officeDocument/2006/relationships/hyperlink" Target="http://www.amazon.com/gp/product/B007HJ91HU/?tag=titb-20" TargetMode="External"/><Relationship Id="rId527" Type="http://schemas.openxmlformats.org/officeDocument/2006/relationships/hyperlink" Target="http://www.amazon.com/gp/product/B005GH8U0E/?tag=titb-20" TargetMode="External"/><Relationship Id="rId526" Type="http://schemas.openxmlformats.org/officeDocument/2006/relationships/hyperlink" Target="http://www.amazon.com/gp/product/B007BVOF8E/?tag=titb-20" TargetMode="External"/><Relationship Id="rId1590" Type="http://schemas.openxmlformats.org/officeDocument/2006/relationships/hyperlink" Target="https://www.the-numbers.com/movie/Winchester" TargetMode="External"/><Relationship Id="rId1591" Type="http://schemas.openxmlformats.org/officeDocument/2006/relationships/hyperlink" Target="https://www.amazon.com/Winchester-Helen-Mirren/dp/B079K17PWL/ref=sr_1_2?s=instant-video&amp;ie=UTF8&amp;qid=1546970546&amp;sr=1-2&amp;keywords=Winchester" TargetMode="External"/><Relationship Id="rId1592" Type="http://schemas.openxmlformats.org/officeDocument/2006/relationships/hyperlink" Target="https://www.the-numbers.com/movie/Forever-My-Girl-(2017)" TargetMode="External"/><Relationship Id="rId1593" Type="http://schemas.openxmlformats.org/officeDocument/2006/relationships/hyperlink" Target="https://www.the-numbers.com/market/genre/Drama" TargetMode="External"/><Relationship Id="rId521" Type="http://schemas.openxmlformats.org/officeDocument/2006/relationships/hyperlink" Target="http://www.amazon.com/gp/product/B006VRZ5YM/?tag=titb-20" TargetMode="External"/><Relationship Id="rId1110" Type="http://schemas.openxmlformats.org/officeDocument/2006/relationships/hyperlink" Target="http://www.the-numbers.com/market/genre/Romantic-Comedy" TargetMode="External"/><Relationship Id="rId1594" Type="http://schemas.openxmlformats.org/officeDocument/2006/relationships/hyperlink" Target="https://www.the-numbers.com/market/genre/Drama" TargetMode="External"/><Relationship Id="rId520" Type="http://schemas.openxmlformats.org/officeDocument/2006/relationships/hyperlink" Target="http://www.amazon.com/gp/product/B005WQ3F2C/?tag=titb-20" TargetMode="External"/><Relationship Id="rId1111" Type="http://schemas.openxmlformats.org/officeDocument/2006/relationships/hyperlink" Target="http://www.the-numbers.com/market/genre/Romantic-Comedy" TargetMode="External"/><Relationship Id="rId1595" Type="http://schemas.openxmlformats.org/officeDocument/2006/relationships/hyperlink" Target="https://www.amazon.com/Forever-My-Girl-Alex-Roe/dp/B07B3BDXX3/ref=sr_1_2?s=instant-video&amp;ie=UTF8&amp;qid=1546974454&amp;sr=1-2&amp;keywords=Forever+My+Girl" TargetMode="External"/><Relationship Id="rId1112" Type="http://schemas.openxmlformats.org/officeDocument/2006/relationships/hyperlink" Target="https://www.amazon.com/Mothers-Day-Jennifer-Aniston/dp/B01EVZDQ14/ref=sr_1_1?s=instant-video&amp;ie=UTF8&amp;qid=1481218873&amp;sr=1-1&amp;keywords=Mother%E2%80%99s+Day" TargetMode="External"/><Relationship Id="rId1596" Type="http://schemas.openxmlformats.org/officeDocument/2006/relationships/hyperlink" Target="https://www.the-numbers.com/movie/First-Reformed" TargetMode="External"/><Relationship Id="rId1113" Type="http://schemas.openxmlformats.org/officeDocument/2006/relationships/hyperlink" Target="https://www.amazon.com/Perfect-Match-Terrence-Jenkins/dp/B01D0S1VLA/ref=sr_1_1?s=instant-video&amp;ie=UTF8&amp;qid=1481218238&amp;sr=1-1&amp;keywords=The+Perfect+Match" TargetMode="External"/><Relationship Id="rId1597" Type="http://schemas.openxmlformats.org/officeDocument/2006/relationships/hyperlink" Target="https://www.amazon.com/First-Reformed-Ethan-Hawke/dp/B07D6V7MRJ/ref=sr_1_2?s=instant-video&amp;ie=UTF8&amp;qid=1546974441&amp;sr=1-2&amp;keywords=First+Reformed" TargetMode="External"/><Relationship Id="rId1103" Type="http://schemas.openxmlformats.org/officeDocument/2006/relationships/hyperlink" Target="https://www.amazon.com/Race-Stephan-James/dp/B01FERVANY/ref=sr_1_1?s=instant-video&amp;ie=UTF8&amp;qid=1481218564&amp;sr=1-1&amp;keywords=Race" TargetMode="External"/><Relationship Id="rId1587" Type="http://schemas.openxmlformats.org/officeDocument/2006/relationships/hyperlink" Target="https://www.the-numbers.com/movie/Truth-or-Dare-(2018)" TargetMode="External"/><Relationship Id="rId1104" Type="http://schemas.openxmlformats.org/officeDocument/2006/relationships/hyperlink" Target="http://www.the-numbers.com/market/genre/Adventure" TargetMode="External"/><Relationship Id="rId1588" Type="http://schemas.openxmlformats.org/officeDocument/2006/relationships/hyperlink" Target="https://www.amazon.com/Blumhouses-Truth-Dare-Lucy-Hale/dp/B07CFKNJQP/ref=sr_1_2?s=instant-video&amp;ie=UTF8&amp;qid=1546970700&amp;sr=1-2&amp;keywords=Truth+or+Dare" TargetMode="External"/><Relationship Id="rId1105" Type="http://schemas.openxmlformats.org/officeDocument/2006/relationships/hyperlink" Target="http://www.the-numbers.com/market/genre/Adventure" TargetMode="External"/><Relationship Id="rId1589" Type="http://schemas.openxmlformats.org/officeDocument/2006/relationships/hyperlink" Target="https://www.amazon.com/Call-Your-Name-Armie-Hammer/dp/B0791VJLVB/ref=sr_1_2?s=instant-video&amp;ie=UTF8&amp;qid=1546970323&amp;sr=1-2&amp;keywords=Call+Me+By+Your+Name" TargetMode="External"/><Relationship Id="rId1106" Type="http://schemas.openxmlformats.org/officeDocument/2006/relationships/hyperlink" Target="https://www.amazon.com/Gods-Dead-Melissa-Joan-Hart/dp/B01DQ7OOT6/ref=sr_1_2?s=instant-video&amp;ie=UTF8&amp;qid=1481218600&amp;sr=1-2&amp;keywords=God%E2%80%99s+Not+Dead+2" TargetMode="External"/><Relationship Id="rId1107" Type="http://schemas.openxmlformats.org/officeDocument/2006/relationships/hyperlink" Target="http://www.the-numbers.com/market/genre/Adventure" TargetMode="External"/><Relationship Id="rId1108" Type="http://schemas.openxmlformats.org/officeDocument/2006/relationships/hyperlink" Target="http://www.the-numbers.com/market/genre/Adventure" TargetMode="External"/><Relationship Id="rId1109" Type="http://schemas.openxmlformats.org/officeDocument/2006/relationships/hyperlink" Target="https://www.amazon.com/Fifty-Shades-Black-Marlon-Wayans/dp/B01E9H4SIY/ref=sr_1_1?s=instant-video&amp;ie=UTF8&amp;qid=1481218283&amp;sr=1-1&amp;keywords=Fifty+Shades+of+Black" TargetMode="External"/><Relationship Id="rId519" Type="http://schemas.openxmlformats.org/officeDocument/2006/relationships/hyperlink" Target="http://www.amazon.com/gp/product/B006INDMEE/?tag=titb-20" TargetMode="External"/><Relationship Id="rId514" Type="http://schemas.openxmlformats.org/officeDocument/2006/relationships/hyperlink" Target="http://www.amazon.com/gp/product/B0094LYJZI/?tag=titb-20" TargetMode="External"/><Relationship Id="rId998" Type="http://schemas.openxmlformats.org/officeDocument/2006/relationships/hyperlink" Target="http://www.amazon.com/gp/product/B018JQTUQG/?tag=titb-20" TargetMode="External"/><Relationship Id="rId513" Type="http://schemas.openxmlformats.org/officeDocument/2006/relationships/hyperlink" Target="http://www.amazon.com/gp/product/B006O5Y09C/?tag=titb-20" TargetMode="External"/><Relationship Id="rId997" Type="http://schemas.openxmlformats.org/officeDocument/2006/relationships/hyperlink" Target="http://www.amazon.com/gp/product/B017QHDEW0/?tag=titb-20" TargetMode="External"/><Relationship Id="rId512" Type="http://schemas.openxmlformats.org/officeDocument/2006/relationships/hyperlink" Target="http://www.amazon.com/gp/product/B007ELN8Y8/?tag=titb-20" TargetMode="External"/><Relationship Id="rId996" Type="http://schemas.openxmlformats.org/officeDocument/2006/relationships/hyperlink" Target="http://www.amazon.com/gp/product/B01B3NR5ZK/?tag=titb-20" TargetMode="External"/><Relationship Id="rId511" Type="http://schemas.openxmlformats.org/officeDocument/2006/relationships/hyperlink" Target="http://www.amazon.com/gp/product/B004XWLI4I/?tag=titb-20" TargetMode="External"/><Relationship Id="rId995" Type="http://schemas.openxmlformats.org/officeDocument/2006/relationships/hyperlink" Target="http://www.amazon.com/gp/product/B01AMUSHAC/?tag=titb-20" TargetMode="External"/><Relationship Id="rId518" Type="http://schemas.openxmlformats.org/officeDocument/2006/relationships/hyperlink" Target="http://www.amazon.com/gp/product/B007JRU2UK/?tag=titb-20" TargetMode="External"/><Relationship Id="rId517" Type="http://schemas.openxmlformats.org/officeDocument/2006/relationships/hyperlink" Target="http://www.amazon.com/gp/product/B005W8SNNG/?tag=titb-20" TargetMode="External"/><Relationship Id="rId516" Type="http://schemas.openxmlformats.org/officeDocument/2006/relationships/hyperlink" Target="http://www.amazon.com/gp/product/B006PPW98U/?tag=titb-20" TargetMode="External"/><Relationship Id="rId515" Type="http://schemas.openxmlformats.org/officeDocument/2006/relationships/hyperlink" Target="http://www.amazon.com/gp/product/B0055PMUSU/?tag=titb-20" TargetMode="External"/><Relationship Id="rId999" Type="http://schemas.openxmlformats.org/officeDocument/2006/relationships/hyperlink" Target="http://www.amazon.com/gp/product/B018BF2CSI/?tag=titb-20" TargetMode="External"/><Relationship Id="rId990" Type="http://schemas.openxmlformats.org/officeDocument/2006/relationships/hyperlink" Target="http://www.amazon.com/gp/product/B018SVS6BW/?tag=titb-20" TargetMode="External"/><Relationship Id="rId1580" Type="http://schemas.openxmlformats.org/officeDocument/2006/relationships/hyperlink" Target="https://www.amazon.com/Midnight-Sun-Bella-Thorne/dp/B07C8ZWPCB/ref=sr_1_2?s=instant-video&amp;ie=UTF8&amp;qid=1546975535&amp;sr=1-2&amp;keywords=Midnight+Sun" TargetMode="External"/><Relationship Id="rId1581" Type="http://schemas.openxmlformats.org/officeDocument/2006/relationships/hyperlink" Target="https://www.the-numbers.com/movie/American-Animals-(2018)" TargetMode="External"/><Relationship Id="rId1582" Type="http://schemas.openxmlformats.org/officeDocument/2006/relationships/hyperlink" Target="https://www.amazon.com/American-Animals-Evan-Peters/dp/B07DD6WNTN/ref=sr_1_2?s=instant-video&amp;ie=UTF8&amp;qid=1546964446&amp;sr=1-2&amp;keywords=American+Animals" TargetMode="External"/><Relationship Id="rId510" Type="http://schemas.openxmlformats.org/officeDocument/2006/relationships/hyperlink" Target="http://www.amazon.com/gp/product/B0054NQZ9S/?tag=titb-20" TargetMode="External"/><Relationship Id="rId994" Type="http://schemas.openxmlformats.org/officeDocument/2006/relationships/hyperlink" Target="http://www.amazon.com/gp/product/B018AEY8HI/?tag=titb-20" TargetMode="External"/><Relationship Id="rId1583" Type="http://schemas.openxmlformats.org/officeDocument/2006/relationships/hyperlink" Target="https://www.the-numbers.com/movie/Sorry-to-Bother-You" TargetMode="External"/><Relationship Id="rId993" Type="http://schemas.openxmlformats.org/officeDocument/2006/relationships/hyperlink" Target="http://www.amazon.com/gp/product/B014WH7LNK/?tag=titb-20" TargetMode="External"/><Relationship Id="rId1100" Type="http://schemas.openxmlformats.org/officeDocument/2006/relationships/hyperlink" Target="https://www.amazon.com/Blair-Witch-James-Allen-McCune/dp/B01LR17RHE/ref=sr_1_1?s=instant-video&amp;ie=UTF8&amp;qid=1481218609&amp;sr=1-1&amp;keywords=Blair+Witch" TargetMode="External"/><Relationship Id="rId1584" Type="http://schemas.openxmlformats.org/officeDocument/2006/relationships/hyperlink" Target="https://www.the-numbers.com/market/genre/Comedy" TargetMode="External"/><Relationship Id="rId992" Type="http://schemas.openxmlformats.org/officeDocument/2006/relationships/hyperlink" Target="http://www.amazon.com/gp/product/B013G1EFIC/?tag=titb-20" TargetMode="External"/><Relationship Id="rId1101" Type="http://schemas.openxmlformats.org/officeDocument/2006/relationships/hyperlink" Target="http://www.the-numbers.com/market/genre/Adventure" TargetMode="External"/><Relationship Id="rId1585" Type="http://schemas.openxmlformats.org/officeDocument/2006/relationships/hyperlink" Target="https://www.the-numbers.com/market/genre/Comedy" TargetMode="External"/><Relationship Id="rId991" Type="http://schemas.openxmlformats.org/officeDocument/2006/relationships/hyperlink" Target="http://www.amazon.com/gp/product/B00SBZL7F8/?tag=titb-20" TargetMode="External"/><Relationship Id="rId1102" Type="http://schemas.openxmlformats.org/officeDocument/2006/relationships/hyperlink" Target="http://www.the-numbers.com/market/genre/Adventure" TargetMode="External"/><Relationship Id="rId1586" Type="http://schemas.openxmlformats.org/officeDocument/2006/relationships/hyperlink" Target="https://www.amazon.com/Sorry-Bother-You-Boots-Riley/dp/B07FN8STFS/ref=sr_1_1?s=instant-video&amp;ie=UTF8&amp;qid=1546974855&amp;sr=1-1&amp;keywords=Sorry+to+Bother+You" TargetMode="External"/><Relationship Id="rId1532" Type="http://schemas.openxmlformats.org/officeDocument/2006/relationships/hyperlink" Target="https://www.amazon.co.uk/Alien-Covenant-Michael-Fassbender/dp/B0725JLQ47/ref=sr_1_1?s=instant-video&amp;ie=UTF8&amp;qid=1546981509&amp;sr=1-1&amp;keywords=Alien%3A+Covenant" TargetMode="External"/><Relationship Id="rId1533" Type="http://schemas.openxmlformats.org/officeDocument/2006/relationships/hyperlink" Target="https://www.amazon.co.uk/Dunkirk-Christopher-Nolan/dp/B076QYZ5NC/ref=sr_1_1?s=instant-video&amp;ie=UTF8&amp;qid=1546981488&amp;sr=1-1&amp;keywords=Dunkirk" TargetMode="External"/><Relationship Id="rId1534" Type="http://schemas.openxmlformats.org/officeDocument/2006/relationships/hyperlink" Target="https://www.amazon.co.uk/Sabans-Power-Rangers-Dean-Israelite/dp/B06XRKLMML/ref=sr_1_3?s=instant-video&amp;ie=UTF8&amp;qid=1546977777&amp;sr=1-3&amp;keywords=Power+Rangers" TargetMode="External"/><Relationship Id="rId1535" Type="http://schemas.openxmlformats.org/officeDocument/2006/relationships/hyperlink" Target="https://www.amazon.co.uk/Kingsman-Golden-Circle-Colin-Firth/dp/B075MN78VR/ref=sr_1_1?s=instant-video&amp;ie=UTF8&amp;qid=1546978535&amp;sr=1-1&amp;keywords=Kingsman%3A+The+Golden+Circle" TargetMode="External"/><Relationship Id="rId1536" Type="http://schemas.openxmlformats.org/officeDocument/2006/relationships/hyperlink" Target="https://www.amazon.co.uk/Ghost-Shell-Scarlett-Johansson/dp/B06XRVRXMX/ref=sr_1_1?s=instant-video&amp;ie=UTF8&amp;qid=1546978938&amp;sr=1-1&amp;keywords=Ghost+in+the+Shell" TargetMode="External"/><Relationship Id="rId1537" Type="http://schemas.openxmlformats.org/officeDocument/2006/relationships/hyperlink" Target="https://www.amazon.co.uk/Geostorm-Gerard-Butler/dp/B0765Q426P/ref=sr_1_1?s=instant-video&amp;ie=UTF8&amp;qid=1546978196&amp;sr=1-1&amp;keywords=Geostorm" TargetMode="External"/><Relationship Id="rId1538" Type="http://schemas.openxmlformats.org/officeDocument/2006/relationships/hyperlink" Target="https://www.amazon.co.uk/Boss-Baby-Alec-Baldwin/dp/B079HW1RVY/ref=sr_1_1?s=instant-video&amp;ie=UTF8&amp;qid=1546980766&amp;sr=1-1&amp;keywords=The+Boss+Baby" TargetMode="External"/><Relationship Id="rId1539" Type="http://schemas.openxmlformats.org/officeDocument/2006/relationships/hyperlink" Target="https://www.amazon.co.uk/Mummy-Tom-Cruise/dp/B071ZQWYL7/ref=sr_1_2?s=instant-video&amp;ie=UTF8&amp;qid=1546978596&amp;sr=1-2&amp;keywords=The+Mummy" TargetMode="External"/><Relationship Id="rId949" Type="http://schemas.openxmlformats.org/officeDocument/2006/relationships/hyperlink" Target="http://www.amazon.com/gp/product/B00KG2PHEQ/?tag=titb-20" TargetMode="External"/><Relationship Id="rId948" Type="http://schemas.openxmlformats.org/officeDocument/2006/relationships/hyperlink" Target="http://www.amazon.com/gp/product/B019HQ7ZJQ/?tag=titb-20" TargetMode="External"/><Relationship Id="rId943" Type="http://schemas.openxmlformats.org/officeDocument/2006/relationships/hyperlink" Target="http://www.amazon.com/gp/product/B00L83TQR6/?tag=titb-20" TargetMode="External"/><Relationship Id="rId942" Type="http://schemas.openxmlformats.org/officeDocument/2006/relationships/hyperlink" Target="http://www.amazon.com/gp/product/B00JPNZPCG/?tag=titb-20" TargetMode="External"/><Relationship Id="rId941" Type="http://schemas.openxmlformats.org/officeDocument/2006/relationships/hyperlink" Target="http://www.amazon.com/gp/product/B00OH74BXY/?tag=titb-20" TargetMode="External"/><Relationship Id="rId940" Type="http://schemas.openxmlformats.org/officeDocument/2006/relationships/hyperlink" Target="http://www.amazon.com/gp/product/B00P7PK6JS/?tag=titb-20" TargetMode="External"/><Relationship Id="rId947" Type="http://schemas.openxmlformats.org/officeDocument/2006/relationships/hyperlink" Target="http://www.amazon.com/gp/product/B016Z411SE/?tag=titb-20" TargetMode="External"/><Relationship Id="rId946" Type="http://schemas.openxmlformats.org/officeDocument/2006/relationships/hyperlink" Target="http://www.amazon.com/gp/product/B017I242IS/?tag=titb-20" TargetMode="External"/><Relationship Id="rId945" Type="http://schemas.openxmlformats.org/officeDocument/2006/relationships/hyperlink" Target="http://www.amazon.com/gp/product/B016KAAFEO/?tag=titb-20" TargetMode="External"/><Relationship Id="rId944" Type="http://schemas.openxmlformats.org/officeDocument/2006/relationships/hyperlink" Target="http://www.amazon.com/gp/product/B015K53VXW/?tag=titb-20" TargetMode="External"/><Relationship Id="rId1530" Type="http://schemas.openxmlformats.org/officeDocument/2006/relationships/hyperlink" Target="https://www.amazon.co.uk/Promise-Oscar-Isaac/dp/B071KX938X/ref=sr_1_1?s=instant-video&amp;ie=UTF8&amp;qid=1546977579&amp;sr=1-1&amp;keywords=The+Promise" TargetMode="External"/><Relationship Id="rId1531" Type="http://schemas.openxmlformats.org/officeDocument/2006/relationships/hyperlink" Target="https://www.amazon.co.uk/Logan-Hugh-Jackman/dp/B06X96QF44/ref=sr_1_1?s=instant-video&amp;ie=UTF8&amp;qid=1546980685&amp;sr=1-1&amp;keywords=Logan" TargetMode="External"/><Relationship Id="rId1521" Type="http://schemas.openxmlformats.org/officeDocument/2006/relationships/hyperlink" Target="https://www.amazon.co.uk/Dark-Tower-Idris-Elba/dp/B07575QKDL/ref=sr_1_1?s=instant-video&amp;ie=UTF8&amp;qid=1546978249&amp;sr=1-1&amp;keywords=The+Dark+Tower" TargetMode="External"/><Relationship Id="rId1522" Type="http://schemas.openxmlformats.org/officeDocument/2006/relationships/hyperlink" Target="https://www.amazon.co.uk/Rock-Dog-Luke-Wilson/dp/B076DNJW9Q/ref=sr_1_1?s=instant-video&amp;ie=UTF8&amp;qid=1546980503&amp;sr=1-1&amp;keywords=Rock+Dog" TargetMode="External"/><Relationship Id="rId1523" Type="http://schemas.openxmlformats.org/officeDocument/2006/relationships/hyperlink" Target="https://www.amazon.co.uk/Victoria-Abdul-Judi-Dench/dp/B075L417XB/ref=sr_1_1?s=instant-video&amp;ie=UTF8&amp;qid=1546980911&amp;sr=1-1&amp;keywords=Victoria+and+Abdul" TargetMode="External"/><Relationship Id="rId1524" Type="http://schemas.openxmlformats.org/officeDocument/2006/relationships/hyperlink" Target="https://www.amazon.co.uk/Baywatch-Extended-Cut-Dwayne-Johnson/dp/B072JHF2L6/ref=sr_1_1?s=instant-video&amp;ie=UTF8&amp;qid=1546977838&amp;sr=1-1&amp;keywords=Baywatch" TargetMode="External"/><Relationship Id="rId1525" Type="http://schemas.openxmlformats.org/officeDocument/2006/relationships/hyperlink" Target="https://www.amazon.co.uk/Daddys-Home-2-Will-Ferrell/dp/B078451C96/ref=sr_1_1?s=instant-video&amp;ie=UTF8&amp;qid=1546977530&amp;sr=1-1&amp;keywords=Daddy%27s+Home+2" TargetMode="External"/><Relationship Id="rId1526" Type="http://schemas.openxmlformats.org/officeDocument/2006/relationships/hyperlink" Target="https://www.amazon.co.uk/LEGO-NINJAGO-Movie-Jackie-Chan/dp/B075X17MCN/ref=sr_1_1?s=instant-video&amp;ie=UTF8&amp;qid=1546981544&amp;sr=1-1&amp;keywords=The+LEGO+Ninjago+Movie" TargetMode="External"/><Relationship Id="rId1527" Type="http://schemas.openxmlformats.org/officeDocument/2006/relationships/hyperlink" Target="https://www.amazon.co.uk/Despicable-Me-3-Kristen-Wiig/dp/B073DFVGKK/ref=sr_1_1?s=instant-video&amp;ie=UTF8&amp;qid=1546980885&amp;sr=1-1&amp;keywords=Despicable+Me+3" TargetMode="External"/><Relationship Id="rId1528" Type="http://schemas.openxmlformats.org/officeDocument/2006/relationships/hyperlink" Target="https://www.amazon.co.uk/LEGO-Batman-Movie-Will-Arnett/dp/B01MZGF2DX/ref=sr_1_1?s=instant-video&amp;ie=UTF8&amp;qid=1546981581&amp;sr=1-1&amp;keywords=The+LEGO+Batman+Movie" TargetMode="External"/><Relationship Id="rId1529" Type="http://schemas.openxmlformats.org/officeDocument/2006/relationships/hyperlink" Target="https://www.amazon.co.uk/xXx-Return-Xander-Vin-Diesel/dp/B01N4N8Q65/ref=sr_1_1?s=instant-video&amp;ie=UTF8&amp;qid=1546980971&amp;sr=1-1&amp;keywords=xXx%3A+The+Return+of+Xander+Cage" TargetMode="External"/><Relationship Id="rId939" Type="http://schemas.openxmlformats.org/officeDocument/2006/relationships/hyperlink" Target="http://www.amazon.com/gp/product/B00KW25MFY/?tag=titb-20" TargetMode="External"/><Relationship Id="rId938" Type="http://schemas.openxmlformats.org/officeDocument/2006/relationships/hyperlink" Target="http://www.amazon.com/gp/product/B00LP9G64O/?tag=titb-20" TargetMode="External"/><Relationship Id="rId937" Type="http://schemas.openxmlformats.org/officeDocument/2006/relationships/hyperlink" Target="http://www.amazon.com/gp/product/B018UL4Q4G/?tag=titb-20" TargetMode="External"/><Relationship Id="rId932" Type="http://schemas.openxmlformats.org/officeDocument/2006/relationships/hyperlink" Target="http://www.amazon.com/gp/product/B00JEK7QAE/?tag=titb-20" TargetMode="External"/><Relationship Id="rId931" Type="http://schemas.openxmlformats.org/officeDocument/2006/relationships/hyperlink" Target="http://www.amazon.com/gp/product/B00KYKNHME/?tag=titb-20" TargetMode="External"/><Relationship Id="rId930" Type="http://schemas.openxmlformats.org/officeDocument/2006/relationships/hyperlink" Target="http://www.amazon.com/gp/product/B00QWUJMV0/?tag=titb-20" TargetMode="External"/><Relationship Id="rId936" Type="http://schemas.openxmlformats.org/officeDocument/2006/relationships/hyperlink" Target="http://www.amazon.com/gp/product/B00QROJ94Q/?tag=titb-20" TargetMode="External"/><Relationship Id="rId935" Type="http://schemas.openxmlformats.org/officeDocument/2006/relationships/hyperlink" Target="http://www.amazon.com/gp/product/B00TYBBYK6/?tag=titb-20" TargetMode="External"/><Relationship Id="rId934" Type="http://schemas.openxmlformats.org/officeDocument/2006/relationships/hyperlink" Target="http://www.amazon.com/gp/product/B00TU9UFTS/?tag=titb-20" TargetMode="External"/><Relationship Id="rId933" Type="http://schemas.openxmlformats.org/officeDocument/2006/relationships/hyperlink" Target="http://www.amazon.com/gp/product/B00NM7IR26/?tag=titb-20" TargetMode="External"/><Relationship Id="rId1520" Type="http://schemas.openxmlformats.org/officeDocument/2006/relationships/hyperlink" Target="https://www.amazon.co.uk/Smurfs-Lost-Village-Mandy-Patinkin/dp/B0728HMKDT/ref=sr_1_1?s=instant-video&amp;ie=UTF8&amp;qid=1546978620&amp;sr=1-1&amp;keywords=Smurfs%3A+The+Lost+Village" TargetMode="External"/><Relationship Id="rId1554" Type="http://schemas.openxmlformats.org/officeDocument/2006/relationships/hyperlink" Target="https://www.amazon.co.uk/Transformers-Last-Knight-Mark-Wahlberg/dp/B072X41LGF/ref=sr_1_1?s=instant-video&amp;ie=UTF8&amp;qid=1546978209&amp;sr=1-1&amp;keywords=Transformers%3A+The+Last+Knight" TargetMode="External"/><Relationship Id="rId1555" Type="http://schemas.openxmlformats.org/officeDocument/2006/relationships/hyperlink" Target="https://www.amazon.co.uk/Pirates-Caribbean-Salazars-Revenge-Theatrical/dp/B072C4F1BX/ref=sr_1_1?s=instant-video&amp;ie=UTF8&amp;qid=1546977688&amp;sr=1-1&amp;keywords=Pirates+of+the+Caribbean+Dead+Men+Tell+No+Tales" TargetMode="External"/><Relationship Id="rId1556" Type="http://schemas.openxmlformats.org/officeDocument/2006/relationships/hyperlink" Target="https://www.amazon.co.uk/Fast-Furious-8-Vin-Diesel/dp/B071QWP6NX/ref=sr_1_1?s=instant-video&amp;ie=UTF8&amp;qid=1546980024&amp;sr=1-1&amp;keywords=The+Fate+of+the+Furious" TargetMode="External"/><Relationship Id="rId1557" Type="http://schemas.openxmlformats.org/officeDocument/2006/relationships/hyperlink" Target="https://www.amazon.co.uk/Justice-League-Ben-Affleck/dp/B074M867H6/ref=sr_1_1?s=instant-video&amp;ie=UTF8&amp;qid=1546977632&amp;sr=1-1&amp;keywords=Justice+League" TargetMode="External"/><Relationship Id="rId1558" Type="http://schemas.openxmlformats.org/officeDocument/2006/relationships/hyperlink" Target="https://www.amazon.co.uk/Your-English-Dubbed-Michael-Sinterniklaas/dp/B077XK82LD/ref=sr_1_1?s=instant-video&amp;ie=UTF8&amp;qid=1546980636&amp;sr=1-1&amp;keywords=Your+Name." TargetMode="External"/><Relationship Id="rId1559" Type="http://schemas.openxmlformats.org/officeDocument/2006/relationships/hyperlink" Target="https://www.amazon.com/Searching-John-Cho/dp/B07GVTBL57/ref=sr_1_1?s=instant-video&amp;ie=UTF8&amp;qid=1546974732&amp;sr=1-1&amp;keywords=Searching" TargetMode="External"/><Relationship Id="rId965" Type="http://schemas.openxmlformats.org/officeDocument/2006/relationships/hyperlink" Target="http://www.amazon.com/gp/product/B00UXS8PQ0/?tag=titb-20" TargetMode="External"/><Relationship Id="rId964" Type="http://schemas.openxmlformats.org/officeDocument/2006/relationships/hyperlink" Target="http://www.amazon.com/gp/product/B016887ZU0/?tag=titb-20" TargetMode="External"/><Relationship Id="rId963" Type="http://schemas.openxmlformats.org/officeDocument/2006/relationships/hyperlink" Target="http://www.amazon.com/gp/product/B01AOHWGA0/?tag=titb-20" TargetMode="External"/><Relationship Id="rId962" Type="http://schemas.openxmlformats.org/officeDocument/2006/relationships/hyperlink" Target="http://www.amazon.com/gp/product/B019ELJRNG/?tag=titb-20" TargetMode="External"/><Relationship Id="rId969" Type="http://schemas.openxmlformats.org/officeDocument/2006/relationships/hyperlink" Target="http://www.amazon.com/gp/product/B018SSYB96/?tag=titb-20" TargetMode="External"/><Relationship Id="rId968" Type="http://schemas.openxmlformats.org/officeDocument/2006/relationships/hyperlink" Target="http://www.amazon.com/gp/product/B019J76QLQ/?tag=titb-20" TargetMode="External"/><Relationship Id="rId967" Type="http://schemas.openxmlformats.org/officeDocument/2006/relationships/hyperlink" Target="http://www.amazon.com/gp/product/B011KK9J7S/?tag=titb-20" TargetMode="External"/><Relationship Id="rId966" Type="http://schemas.openxmlformats.org/officeDocument/2006/relationships/hyperlink" Target="http://www.amazon.com/gp/product/B016887PIW/?tag=titb-20" TargetMode="External"/><Relationship Id="rId961" Type="http://schemas.openxmlformats.org/officeDocument/2006/relationships/hyperlink" Target="http://www.amazon.com/gp/product/B0142KIQYA/?tag=titb-20" TargetMode="External"/><Relationship Id="rId1550" Type="http://schemas.openxmlformats.org/officeDocument/2006/relationships/hyperlink" Target="https://www.amazon.co.uk/Thor-Ragnarok-Theatrical-Chris-Hemsworth/dp/B076MN9MBM/ref=sr_1_1?s=instant-video&amp;ie=UTF8&amp;qid=1546980871&amp;sr=1-1&amp;keywords=Thor%3A+Ragnarok" TargetMode="External"/><Relationship Id="rId960" Type="http://schemas.openxmlformats.org/officeDocument/2006/relationships/hyperlink" Target="http://www.amazon.com/gp/product/B0178D8ZRG/?tag=titb-20" TargetMode="External"/><Relationship Id="rId1551" Type="http://schemas.openxmlformats.org/officeDocument/2006/relationships/hyperlink" Target="https://www.amazon.co.uk/Kong-Skull-Island-Tom-Hiddleston/dp/B06XG9S786/ref=sr_1_1?s=instant-video&amp;ie=UTF8&amp;qid=1546980962&amp;sr=1-1&amp;keywords=Kong%3A+Skull+Island" TargetMode="External"/><Relationship Id="rId1552" Type="http://schemas.openxmlformats.org/officeDocument/2006/relationships/hyperlink" Target="https://www.amazon.co.uk/Coco-Theatrical-Version-Anthony-Gonzalez/dp/B0792J311W/ref=sr_1_1?s=instant-video&amp;ie=UTF8&amp;qid=1546980935&amp;sr=1-1&amp;keywords=Coco" TargetMode="External"/><Relationship Id="rId1553" Type="http://schemas.openxmlformats.org/officeDocument/2006/relationships/hyperlink" Target="https://www.amazon.co.uk/Guardians-Galaxy-Vol-Theatrical-Version/dp/B071DPLCRK/ref=sr_1_1?s=instant-video&amp;ie=UTF8&amp;qid=1546980468&amp;sr=1-1&amp;keywords=Guardians+of+the+Galaxy+Vol.+2" TargetMode="External"/><Relationship Id="rId1543" Type="http://schemas.openxmlformats.org/officeDocument/2006/relationships/hyperlink" Target="https://www.amazon.co.uk/Great-Wall-Zhang-Yimou/dp/B01N9YJKQT/ref=sr_1_1?s=instant-video&amp;ie=UTF8&amp;qid=1546978930&amp;sr=1-1&amp;keywords=The+Great+Wall" TargetMode="External"/><Relationship Id="rId1544" Type="http://schemas.openxmlformats.org/officeDocument/2006/relationships/hyperlink" Target="https://www.amazon.co.uk/Blade-Runner-2049-Harrison-Ford/dp/B0764VPQ4N/ref=sr_1_1?s=instant-video&amp;ie=UTF8&amp;qid=1546981066&amp;sr=1-1&amp;keywords=Blade+Runner+2049" TargetMode="External"/><Relationship Id="rId1545" Type="http://schemas.openxmlformats.org/officeDocument/2006/relationships/hyperlink" Target="https://www.amazon.co.uk/Beauty-Beast-Theatrical-Version-Condon/dp/B06XKXYK8G/ref=sr_1_2?s=instant-video&amp;ie=UTF8&amp;qid=1546980543&amp;sr=1-2&amp;keywords=Beauty+and+the+Beast" TargetMode="External"/><Relationship Id="rId1546" Type="http://schemas.openxmlformats.org/officeDocument/2006/relationships/hyperlink" Target="https://www.amazon.co.uk/Spider-Man-Homecoming-Robert-Downey-Jr/dp/B073G7Y32R/ref=sr_1_1?s=instant-video&amp;ie=UTF8&amp;qid=1546980850&amp;sr=1-1&amp;keywords=Spider-Man%3A+Homecoming" TargetMode="External"/><Relationship Id="rId1547" Type="http://schemas.openxmlformats.org/officeDocument/2006/relationships/hyperlink" Target="https://www.amazon.co.uk/Cars-Bonus-Content-Owen-Wilson/dp/B073X1F22B/ref=sr_1_1?s=instant-video&amp;ie=UTF8&amp;qid=1546980522&amp;sr=1-1&amp;keywords=Cars+3" TargetMode="External"/><Relationship Id="rId1548" Type="http://schemas.openxmlformats.org/officeDocument/2006/relationships/hyperlink" Target="https://www.amazon.co.uk/King-Arthur-Legend-Charlie-Hunnam/dp/B0716QNRNJ/ref=sr_1_1?s=instant-video&amp;ie=UTF8&amp;qid=1546977541&amp;sr=1-1&amp;keywords=King+Arthur%3A+Legend+of+the+Sword" TargetMode="External"/><Relationship Id="rId1549" Type="http://schemas.openxmlformats.org/officeDocument/2006/relationships/hyperlink" Target="https://www.amazon.co.uk/Valerian-City-Thousand-Planets-DeHaan/dp/B0747NQKRJ/ref=sr_1_1?s=instant-video&amp;ie=UTF8&amp;qid=1546980052&amp;sr=1-1&amp;keywords=Valerian+and+the+City+of+a+Thousand+Planets" TargetMode="External"/><Relationship Id="rId959" Type="http://schemas.openxmlformats.org/officeDocument/2006/relationships/hyperlink" Target="http://www.amazon.com/gp/product/B0199693VM/?tag=titb-20" TargetMode="External"/><Relationship Id="rId954" Type="http://schemas.openxmlformats.org/officeDocument/2006/relationships/hyperlink" Target="http://www.amazon.com/gp/product/B017CBOWEO/?tag=titb-20" TargetMode="External"/><Relationship Id="rId953" Type="http://schemas.openxmlformats.org/officeDocument/2006/relationships/hyperlink" Target="http://www.amazon.com/gp/product/B017OJL48G/?tag=titb-20" TargetMode="External"/><Relationship Id="rId952" Type="http://schemas.openxmlformats.org/officeDocument/2006/relationships/hyperlink" Target="http://www.amazon.com/gp/product/B019HR51KA/?tag=titb-20" TargetMode="External"/><Relationship Id="rId951" Type="http://schemas.openxmlformats.org/officeDocument/2006/relationships/hyperlink" Target="http://www.amazon.com/gp/product/B010X3I2CQ/?tag=titb-20" TargetMode="External"/><Relationship Id="rId958" Type="http://schemas.openxmlformats.org/officeDocument/2006/relationships/hyperlink" Target="http://www.amazon.com/gp/product/B00USRETPM/?tag=titb-20" TargetMode="External"/><Relationship Id="rId957" Type="http://schemas.openxmlformats.org/officeDocument/2006/relationships/hyperlink" Target="http://www.amazon.com/gp/product/B019PFW1OI/?tag=titb-20" TargetMode="External"/><Relationship Id="rId956" Type="http://schemas.openxmlformats.org/officeDocument/2006/relationships/hyperlink" Target="http://www.amazon.com/gp/product/B00ZRHRXXS/?tag=titb-20" TargetMode="External"/><Relationship Id="rId955" Type="http://schemas.openxmlformats.org/officeDocument/2006/relationships/hyperlink" Target="http://www.amazon.com/gp/product/B016Q1OR0U/?tag=titb-20" TargetMode="External"/><Relationship Id="rId950" Type="http://schemas.openxmlformats.org/officeDocument/2006/relationships/hyperlink" Target="http://www.amazon.com/gp/product/B011KKEH70/?tag=titb-20" TargetMode="External"/><Relationship Id="rId1540" Type="http://schemas.openxmlformats.org/officeDocument/2006/relationships/hyperlink" Target="https://www.amazon.co.uk/Monster-Trucks-Lucas-Till/dp/B01NGZ43CU/ref=sr_1_1?s=instant-video&amp;ie=UTF8&amp;qid=1546978633&amp;sr=1-1&amp;keywords=Monster+Trucks" TargetMode="External"/><Relationship Id="rId1541" Type="http://schemas.openxmlformats.org/officeDocument/2006/relationships/hyperlink" Target="https://www.amazon.co.uk/Wonder-Woman-Gal-Gadot/dp/B071P79C7X/ref=sr_1_1?s=instant-video&amp;ie=UTF8&amp;qid=1546980954&amp;sr=1-1&amp;keywords=Wonder+Woman" TargetMode="External"/><Relationship Id="rId1542" Type="http://schemas.openxmlformats.org/officeDocument/2006/relationships/hyperlink" Target="https://www.amazon.co.uk/War-Planet-Apes-Matt-Reeves/dp/B073XTBHJX/ref=sr_1_1?s=instant-video&amp;ie=UTF8&amp;qid=1546981573&amp;sr=1-1&amp;keywords=War+for+the+Planet+of+the+Apes" TargetMode="External"/><Relationship Id="rId2027" Type="http://schemas.openxmlformats.org/officeDocument/2006/relationships/hyperlink" Target="https://www.the-numbers.com/movie/Midsommar-(2019)" TargetMode="External"/><Relationship Id="rId2028" Type="http://schemas.openxmlformats.org/officeDocument/2006/relationships/hyperlink" Target="https://www.the-numbers.com/market/genre/Horror" TargetMode="External"/><Relationship Id="rId2029" Type="http://schemas.openxmlformats.org/officeDocument/2006/relationships/hyperlink" Target="https://www.the-numbers.com/market/genre/Horror" TargetMode="External"/><Relationship Id="rId590" Type="http://schemas.openxmlformats.org/officeDocument/2006/relationships/hyperlink" Target="http://www.amazon.com/gp/product/B007PKOKTK/?tag=titb-20" TargetMode="External"/><Relationship Id="rId107" Type="http://schemas.openxmlformats.org/officeDocument/2006/relationships/hyperlink" Target="http://www.amazon.com/gp/product/B009CGD0C8/?tag=titb-20" TargetMode="External"/><Relationship Id="rId106" Type="http://schemas.openxmlformats.org/officeDocument/2006/relationships/hyperlink" Target="http://www.amazon.com/gp/product/B009HEMJCW/?tag=titb-20" TargetMode="External"/><Relationship Id="rId105" Type="http://schemas.openxmlformats.org/officeDocument/2006/relationships/hyperlink" Target="http://www.amazon.com/gp/product/B001D23BFK/?tag=titb-20" TargetMode="External"/><Relationship Id="rId589" Type="http://schemas.openxmlformats.org/officeDocument/2006/relationships/hyperlink" Target="http://www.amazon.com/gp/product/B005BG2FII/?tag=titb-20" TargetMode="External"/><Relationship Id="rId104" Type="http://schemas.openxmlformats.org/officeDocument/2006/relationships/hyperlink" Target="http://www.amazon.com/gp/product/B00280GDFQ/?tag=titb-20" TargetMode="External"/><Relationship Id="rId588" Type="http://schemas.openxmlformats.org/officeDocument/2006/relationships/hyperlink" Target="http://www.amazon.com/gp/product/B004Z2TUGE/?tag=titb-20" TargetMode="External"/><Relationship Id="rId109" Type="http://schemas.openxmlformats.org/officeDocument/2006/relationships/hyperlink" Target="http://www.amazon.com/gp/product/B001O8D47S/?tag=titb-20" TargetMode="External"/><Relationship Id="rId1170" Type="http://schemas.openxmlformats.org/officeDocument/2006/relationships/hyperlink" Target="http://www.the-numbers.com/market/genre/Horror" TargetMode="External"/><Relationship Id="rId108" Type="http://schemas.openxmlformats.org/officeDocument/2006/relationships/hyperlink" Target="http://www.amazon.com/gp/product/B0026977EK/?tag=titb-20" TargetMode="External"/><Relationship Id="rId1171" Type="http://schemas.openxmlformats.org/officeDocument/2006/relationships/hyperlink" Target="https://www.amazon.com/Shallows-Blake-Lively/dp/B01HBVH634/ref=sr_1_1?s=instant-video&amp;ie=UTF8&amp;qid=1481219063&amp;sr=1-1&amp;keywords=The+Shallows" TargetMode="External"/><Relationship Id="rId583" Type="http://schemas.openxmlformats.org/officeDocument/2006/relationships/hyperlink" Target="http://www.amazon.com/gp/product/B0055OK2T0/?tag=titb-20" TargetMode="External"/><Relationship Id="rId1172" Type="http://schemas.openxmlformats.org/officeDocument/2006/relationships/hyperlink" Target="http://www.the-numbers.com/market/genre/Drama" TargetMode="External"/><Relationship Id="rId582" Type="http://schemas.openxmlformats.org/officeDocument/2006/relationships/hyperlink" Target="http://www.amazon.com/gp/product/B0070Z97LG/?tag=titb-20" TargetMode="External"/><Relationship Id="rId1173" Type="http://schemas.openxmlformats.org/officeDocument/2006/relationships/hyperlink" Target="http://www.the-numbers.com/market/genre/Drama" TargetMode="External"/><Relationship Id="rId2020" Type="http://schemas.openxmlformats.org/officeDocument/2006/relationships/hyperlink" Target="https://www.the-numbers.com/market/genre/Adventure" TargetMode="External"/><Relationship Id="rId581" Type="http://schemas.openxmlformats.org/officeDocument/2006/relationships/hyperlink" Target="http://www.amazon.com/gp/product/B007R0XM88/?tag=titb-20" TargetMode="External"/><Relationship Id="rId1174" Type="http://schemas.openxmlformats.org/officeDocument/2006/relationships/hyperlink" Target="https://www.amazon.com/Almost-Christmas-Kimberly-Elise/dp/B01M3UN2YA/ref=sr_1_1?s=instant-video&amp;ie=UTF8&amp;qid=1481218432&amp;sr=1-1&amp;keywords=Almost+Christmas" TargetMode="External"/><Relationship Id="rId2021" Type="http://schemas.openxmlformats.org/officeDocument/2006/relationships/hyperlink" Target="https://www.the-numbers.com/movie/Countdown-(2019)" TargetMode="External"/><Relationship Id="rId580" Type="http://schemas.openxmlformats.org/officeDocument/2006/relationships/hyperlink" Target="http://www.amazon.com/gp/product/B006IMY5ZU/?tag=titb-20" TargetMode="External"/><Relationship Id="rId1175" Type="http://schemas.openxmlformats.org/officeDocument/2006/relationships/hyperlink" Target="http://www.the-numbers.com/market/genre/Comedy" TargetMode="External"/><Relationship Id="rId2022" Type="http://schemas.openxmlformats.org/officeDocument/2006/relationships/hyperlink" Target="https://www.the-numbers.com/market/genre/Horror" TargetMode="External"/><Relationship Id="rId103" Type="http://schemas.openxmlformats.org/officeDocument/2006/relationships/hyperlink" Target="http://www.amazon.com/gp/product/B0026SH3LS/?tag=titb-20" TargetMode="External"/><Relationship Id="rId587" Type="http://schemas.openxmlformats.org/officeDocument/2006/relationships/hyperlink" Target="http://www.amazon.com/gp/product/B006SV2LWA/?tag=titb-20" TargetMode="External"/><Relationship Id="rId1176" Type="http://schemas.openxmlformats.org/officeDocument/2006/relationships/hyperlink" Target="http://www.the-numbers.com/market/genre/Comedy" TargetMode="External"/><Relationship Id="rId2023" Type="http://schemas.openxmlformats.org/officeDocument/2006/relationships/hyperlink" Target="https://www.the-numbers.com/market/genre/Horror" TargetMode="External"/><Relationship Id="rId102" Type="http://schemas.openxmlformats.org/officeDocument/2006/relationships/hyperlink" Target="http://www.amazon.com/gp/product/B001BDV3YW/?tag=titb-20" TargetMode="External"/><Relationship Id="rId586" Type="http://schemas.openxmlformats.org/officeDocument/2006/relationships/hyperlink" Target="http://www.amazon.com/gp/product/B007Z9QA8K/?tag=titb-20" TargetMode="External"/><Relationship Id="rId1177" Type="http://schemas.openxmlformats.org/officeDocument/2006/relationships/hyperlink" Target="https://www.amazon.com/My-Big-Fat-Greek-Wedding/dp/B01DASBBQU/ref=sr_1_1?s=instant-video&amp;ie=UTF8&amp;qid=1481219106&amp;sr=1-1&amp;keywords=My+Big+Fat+Greek+Wedding+2" TargetMode="External"/><Relationship Id="rId2024" Type="http://schemas.openxmlformats.org/officeDocument/2006/relationships/hyperlink" Target="https://www.amazon.co.uk/Countdown-Anne-Winters/dp/B0814CHYTD/ref=sr_1_1?crid=11GJOV3S2YCMC&amp;keywords=countdown+2019&amp;qid=1577973288&amp;s=instant-video&amp;sprefix=Countdown%2Cinstant-video%2C146&amp;sr=1-1" TargetMode="External"/><Relationship Id="rId101" Type="http://schemas.openxmlformats.org/officeDocument/2006/relationships/hyperlink" Target="http://www.amazon.com/gp/product/B00628RVV0/?tag=titb-20" TargetMode="External"/><Relationship Id="rId585" Type="http://schemas.openxmlformats.org/officeDocument/2006/relationships/hyperlink" Target="http://www.amazon.com/gp/product/B006LG7V5O/?tag=titb-20" TargetMode="External"/><Relationship Id="rId1178" Type="http://schemas.openxmlformats.org/officeDocument/2006/relationships/hyperlink" Target="http://www.the-numbers.com/market/genre/Thriller-or-Suspense" TargetMode="External"/><Relationship Id="rId2025" Type="http://schemas.openxmlformats.org/officeDocument/2006/relationships/hyperlink" Target="https://www.boxofficemojo.com/movies/?id=fivefeetapart.htm" TargetMode="External"/><Relationship Id="rId100" Type="http://schemas.openxmlformats.org/officeDocument/2006/relationships/hyperlink" Target="http://www.amazon.com/gp/product/B001RONJYC/?tag=titb-20" TargetMode="External"/><Relationship Id="rId584" Type="http://schemas.openxmlformats.org/officeDocument/2006/relationships/hyperlink" Target="http://www.amazon.com/gp/product/B0064J6OMO/?tag=titb-20" TargetMode="External"/><Relationship Id="rId1179" Type="http://schemas.openxmlformats.org/officeDocument/2006/relationships/hyperlink" Target="http://www.the-numbers.com/market/genre/Thriller-or-Suspense" TargetMode="External"/><Relationship Id="rId2026" Type="http://schemas.openxmlformats.org/officeDocument/2006/relationships/hyperlink" Target="https://www.amazon.co.uk/Five-Feet-Apart-Cole-Sprouse/dp/B07SQBRBMG/ref=sr_1_1?crid=1PLGCVBTO8E5M&amp;keywords=five+feet+apart&amp;qid=1577973436&amp;s=instant-video&amp;sprefix=Five+Feet+Apart%2Cinstant-video%2C150&amp;sr=1-1" TargetMode="External"/><Relationship Id="rId1169" Type="http://schemas.openxmlformats.org/officeDocument/2006/relationships/hyperlink" Target="http://www.the-numbers.com/market/genre/Horror" TargetMode="External"/><Relationship Id="rId2016" Type="http://schemas.openxmlformats.org/officeDocument/2006/relationships/hyperlink" Target="https://www.boxofficemojo.com/movies/?id=unplanned.htm" TargetMode="External"/><Relationship Id="rId2017" Type="http://schemas.openxmlformats.org/officeDocument/2006/relationships/hyperlink" Target="https://www.amazon.co.uk/Unplanned-Ashley-Bratcher/dp/B07VGMRKLV/ref=sr_1_1?crid=Q8N5Y9JIGNWQ&amp;keywords=unplanned&amp;qid=1577974547&amp;s=instant-video&amp;sprefix=Unplanned%2Cinstant-video%2C145&amp;sr=1-1" TargetMode="External"/><Relationship Id="rId2018" Type="http://schemas.openxmlformats.org/officeDocument/2006/relationships/hyperlink" Target="https://www.the-numbers.com/movie/Peanut-Butter-Falcon-The" TargetMode="External"/><Relationship Id="rId2019" Type="http://schemas.openxmlformats.org/officeDocument/2006/relationships/hyperlink" Target="https://www.the-numbers.com/market/genre/Adventure" TargetMode="External"/><Relationship Id="rId579" Type="http://schemas.openxmlformats.org/officeDocument/2006/relationships/hyperlink" Target="http://www.amazon.com/gp/product/B0060V1WJ6/?tag=titb-20" TargetMode="External"/><Relationship Id="rId578" Type="http://schemas.openxmlformats.org/officeDocument/2006/relationships/hyperlink" Target="http://www.amazon.com/gp/product/B0068TJLSY/?tag=titb-20" TargetMode="External"/><Relationship Id="rId577" Type="http://schemas.openxmlformats.org/officeDocument/2006/relationships/hyperlink" Target="http://www.amazon.com/gp/product/B005BZQTGS/?tag=titb-20" TargetMode="External"/><Relationship Id="rId1160" Type="http://schemas.openxmlformats.org/officeDocument/2006/relationships/hyperlink" Target="http://www.the-numbers.com/market/genre/Action" TargetMode="External"/><Relationship Id="rId572" Type="http://schemas.openxmlformats.org/officeDocument/2006/relationships/hyperlink" Target="http://www.amazon.com/gp/product/B0055QL28I/?tag=titb-20" TargetMode="External"/><Relationship Id="rId1161" Type="http://schemas.openxmlformats.org/officeDocument/2006/relationships/hyperlink" Target="http://www.the-numbers.com/market/genre/Action" TargetMode="External"/><Relationship Id="rId571" Type="http://schemas.openxmlformats.org/officeDocument/2006/relationships/hyperlink" Target="http://www.amazon.com/gp/product/B0057UIV9K/?tag=titb-20" TargetMode="External"/><Relationship Id="rId1162" Type="http://schemas.openxmlformats.org/officeDocument/2006/relationships/hyperlink" Target="https://www.amazon.com/Danish-Girl-Eddie-Redmayne/dp/B01AZ2636M/ref=sr_1_1?s=instant-video&amp;ie=UTF8&amp;qid=1481217923&amp;sr=1-1&amp;keywords=The+Danish+Girl" TargetMode="External"/><Relationship Id="rId570" Type="http://schemas.openxmlformats.org/officeDocument/2006/relationships/hyperlink" Target="http://www.amazon.com/gp/product/B0052OWGYW/?tag=titb-20" TargetMode="External"/><Relationship Id="rId1163" Type="http://schemas.openxmlformats.org/officeDocument/2006/relationships/hyperlink" Target="http://www.the-numbers.com/market/genre/Comedy" TargetMode="External"/><Relationship Id="rId2010" Type="http://schemas.openxmlformats.org/officeDocument/2006/relationships/hyperlink" Target="https://www.the-numbers.com/movie/Booksmart-(2019)" TargetMode="External"/><Relationship Id="rId1164" Type="http://schemas.openxmlformats.org/officeDocument/2006/relationships/hyperlink" Target="http://www.the-numbers.com/market/genre/Comedy" TargetMode="External"/><Relationship Id="rId2011" Type="http://schemas.openxmlformats.org/officeDocument/2006/relationships/hyperlink" Target="https://www.the-numbers.com/market/genre/Comedy" TargetMode="External"/><Relationship Id="rId576" Type="http://schemas.openxmlformats.org/officeDocument/2006/relationships/hyperlink" Target="http://www.amazon.com/gp/product/B0076R62FM/?tag=titb-20" TargetMode="External"/><Relationship Id="rId1165" Type="http://schemas.openxmlformats.org/officeDocument/2006/relationships/hyperlink" Target="https://www.amazon.com/Keanu-Jordan-Peele/dp/B01EXR5LAE/ref=sr_1_1?s=instant-video&amp;ie=UTF8&amp;qid=1481218591&amp;sr=1-1&amp;keywords=Keanu" TargetMode="External"/><Relationship Id="rId2012" Type="http://schemas.openxmlformats.org/officeDocument/2006/relationships/hyperlink" Target="https://www.the-numbers.com/market/genre/Comedy" TargetMode="External"/><Relationship Id="rId575" Type="http://schemas.openxmlformats.org/officeDocument/2006/relationships/hyperlink" Target="http://www.amazon.com/gp/product/B0053EZY04/?tag=titb-20" TargetMode="External"/><Relationship Id="rId1166" Type="http://schemas.openxmlformats.org/officeDocument/2006/relationships/hyperlink" Target="http://www.the-numbers.com/market/genre/Adventure" TargetMode="External"/><Relationship Id="rId2013" Type="http://schemas.openxmlformats.org/officeDocument/2006/relationships/hyperlink" Target="https://www.amazon.co.uk/Booksmart-Kaitlyn-Dever/dp/B07V4XPWWY/ref=sr_1_1?crid=1WI96X5ERDH8G&amp;keywords=booksmart+prime+video&amp;qid=1577973203&amp;s=instant-video&amp;sprefix=Booksmart%2Cinstant-video%2C139&amp;sr=1-1" TargetMode="External"/><Relationship Id="rId574" Type="http://schemas.openxmlformats.org/officeDocument/2006/relationships/hyperlink" Target="http://www.amazon.com/gp/product/B006ZEDZNY/?tag=titb-20" TargetMode="External"/><Relationship Id="rId1167" Type="http://schemas.openxmlformats.org/officeDocument/2006/relationships/hyperlink" Target="http://www.the-numbers.com/market/genre/Adventure" TargetMode="External"/><Relationship Id="rId2014" Type="http://schemas.openxmlformats.org/officeDocument/2006/relationships/hyperlink" Target="https://www.boxofficemojo.com/movies/?id=theprodigy.htm" TargetMode="External"/><Relationship Id="rId573" Type="http://schemas.openxmlformats.org/officeDocument/2006/relationships/hyperlink" Target="http://www.amazon.com/gp/product/B007C94QRK/?tag=titb-20" TargetMode="External"/><Relationship Id="rId1168" Type="http://schemas.openxmlformats.org/officeDocument/2006/relationships/hyperlink" Target="https://www.amazon.com/Queen-Katwe-Theatrical-Version-Oyelowo/dp/B01M1R7HWO/ref=sr_1_1?s=instant-video&amp;ie=UTF8&amp;qid=1481218115&amp;sr=1-1&amp;keywords=The+Queen+of+Katwe" TargetMode="External"/><Relationship Id="rId2015" Type="http://schemas.openxmlformats.org/officeDocument/2006/relationships/hyperlink" Target="https://www.amazon.co.uk/Prodigy-Taylor-Schilling/dp/B07TND47QP/ref=sr_1_1?keywords=The+Prodigy&amp;qid=1577974463&amp;s=instant-video&amp;sr=1-1" TargetMode="External"/><Relationship Id="rId2049" Type="http://schemas.openxmlformats.org/officeDocument/2006/relationships/hyperlink" Target="https://www.the-numbers.com/movie/Intruder-The-(2019)" TargetMode="External"/><Relationship Id="rId129" Type="http://schemas.openxmlformats.org/officeDocument/2006/relationships/hyperlink" Target="http://www.amazon.com/gp/product/B009TGWW70/?tag=titb-20" TargetMode="External"/><Relationship Id="rId128" Type="http://schemas.openxmlformats.org/officeDocument/2006/relationships/hyperlink" Target="http://www.amazon.com/gp/product/B001EPZ6XG/?tag=titb-20" TargetMode="External"/><Relationship Id="rId127" Type="http://schemas.openxmlformats.org/officeDocument/2006/relationships/hyperlink" Target="http://www.amazon.com/gp/product/B001R0BU3I/?tag=titb-20" TargetMode="External"/><Relationship Id="rId126" Type="http://schemas.openxmlformats.org/officeDocument/2006/relationships/hyperlink" Target="http://www.amazon.com/gp/product/B009HEJWHW/?tag=titb-20" TargetMode="External"/><Relationship Id="rId1190" Type="http://schemas.openxmlformats.org/officeDocument/2006/relationships/hyperlink" Target="http://www.the-numbers.com/market/genre/Comedy" TargetMode="External"/><Relationship Id="rId1191" Type="http://schemas.openxmlformats.org/officeDocument/2006/relationships/hyperlink" Target="http://www.the-numbers.com/market/genre/Comedy" TargetMode="External"/><Relationship Id="rId1192" Type="http://schemas.openxmlformats.org/officeDocument/2006/relationships/hyperlink" Target="https://www.amazon.com/Bad-Moms-Mila-Kunis/dp/B01J2KCK6A/ref=sr_1_1?s=instant-video&amp;ie=UTF8&amp;qid=1481219400&amp;sr=1-1&amp;keywords=Bad+Moms" TargetMode="External"/><Relationship Id="rId1193" Type="http://schemas.openxmlformats.org/officeDocument/2006/relationships/hyperlink" Target="https://www.amazon.com/Nerve-Emma-Roberts/dp/B01J2IXCVO/ref=sr_1_1?s=instant-video&amp;ie=UTF8&amp;qid=1481218950&amp;sr=1-1&amp;keywords=Nerve" TargetMode="External"/><Relationship Id="rId2040" Type="http://schemas.openxmlformats.org/officeDocument/2006/relationships/hyperlink" Target="https://www.amazon.co.uk/Happy-Death-Day-Jessica-Rothe/dp/B07NJ8DHPH/ref=sr_1_2?keywords=Happy+Death+Day+2U&amp;qid=1557072799&amp;s=instant-video&amp;sr=1-2" TargetMode="External"/><Relationship Id="rId121" Type="http://schemas.openxmlformats.org/officeDocument/2006/relationships/hyperlink" Target="http://www.amazon.com/gp/product/B001OFA38E/?tag=titb-20" TargetMode="External"/><Relationship Id="rId1194" Type="http://schemas.openxmlformats.org/officeDocument/2006/relationships/hyperlink" Target="http://www.the-numbers.com/market/genre/Action" TargetMode="External"/><Relationship Id="rId2041" Type="http://schemas.openxmlformats.org/officeDocument/2006/relationships/hyperlink" Target="https://www.the-numbers.com/movie/Sun-is-Also-a-Star-The-(2019)" TargetMode="External"/><Relationship Id="rId120" Type="http://schemas.openxmlformats.org/officeDocument/2006/relationships/hyperlink" Target="http://www.amazon.com/gp/product/B001S7TZ96/?tag=titb-20" TargetMode="External"/><Relationship Id="rId1195" Type="http://schemas.openxmlformats.org/officeDocument/2006/relationships/hyperlink" Target="http://www.the-numbers.com/market/genre/Action" TargetMode="External"/><Relationship Id="rId2042" Type="http://schemas.openxmlformats.org/officeDocument/2006/relationships/hyperlink" Target="https://www.the-numbers.com/market/genre/Drama" TargetMode="External"/><Relationship Id="rId1196" Type="http://schemas.openxmlformats.org/officeDocument/2006/relationships/hyperlink" Target="https://www.amazon.com/Boo-Madea-Halloween-Tyler-Perry/dp/B01M59JF0W/ref=sr_1_1?s=instant-video&amp;ie=UTF8&amp;qid=1481219201&amp;sr=1-1&amp;keywords=Tyler+Perry%E2%80%99s+Boo%21+A+Madea+Halloween" TargetMode="External"/><Relationship Id="rId2043" Type="http://schemas.openxmlformats.org/officeDocument/2006/relationships/hyperlink" Target="https://www.the-numbers.com/market/genre/Drama" TargetMode="External"/><Relationship Id="rId1197" Type="http://schemas.openxmlformats.org/officeDocument/2006/relationships/hyperlink" Target="http://www.the-numbers.com/market/genre/Adventure" TargetMode="External"/><Relationship Id="rId2044" Type="http://schemas.openxmlformats.org/officeDocument/2006/relationships/hyperlink" Target="https://www.amazon.co.uk/Sun-Also-Star-Ry-Russo-Young/dp/B0823P4Q71/ref=sr_1_1?keywords=The+Sun+is+Also+a+Star&amp;qid=1577974479&amp;s=instant-video&amp;sr=1-1" TargetMode="External"/><Relationship Id="rId125" Type="http://schemas.openxmlformats.org/officeDocument/2006/relationships/hyperlink" Target="http://www.amazon.com/gp/product/B004LHH50G/?tag=titb-20" TargetMode="External"/><Relationship Id="rId1198" Type="http://schemas.openxmlformats.org/officeDocument/2006/relationships/hyperlink" Target="http://www.the-numbers.com/market/genre/Adventure" TargetMode="External"/><Relationship Id="rId2045" Type="http://schemas.openxmlformats.org/officeDocument/2006/relationships/hyperlink" Target="https://www.the-numbers.com/movie/Childs-Play-(2019)" TargetMode="External"/><Relationship Id="rId124" Type="http://schemas.openxmlformats.org/officeDocument/2006/relationships/hyperlink" Target="http://www.amazon.com/gp/product/B001PR7O7E/?tag=titb-20" TargetMode="External"/><Relationship Id="rId1199" Type="http://schemas.openxmlformats.org/officeDocument/2006/relationships/hyperlink" Target="https://www.amazon.com/Spotlight-Mark-Ruffalo/dp/B01AZ86I2U/ref=sr_1_1?s=instant-video&amp;ie=UTF8&amp;qid=1481218519&amp;sr=1-1&amp;keywords=Spotlight" TargetMode="External"/><Relationship Id="rId2046" Type="http://schemas.openxmlformats.org/officeDocument/2006/relationships/hyperlink" Target="https://www.the-numbers.com/market/genre/Horror" TargetMode="External"/><Relationship Id="rId123" Type="http://schemas.openxmlformats.org/officeDocument/2006/relationships/hyperlink" Target="http://www.amazon.com/gp/product/B001O4XWJM/?tag=titb-20" TargetMode="External"/><Relationship Id="rId2047" Type="http://schemas.openxmlformats.org/officeDocument/2006/relationships/hyperlink" Target="https://www.the-numbers.com/market/genre/Horror" TargetMode="External"/><Relationship Id="rId122" Type="http://schemas.openxmlformats.org/officeDocument/2006/relationships/hyperlink" Target="http://www.amazon.com/gp/product/B001B6LJ0C/?tag=titb-20" TargetMode="External"/><Relationship Id="rId2048" Type="http://schemas.openxmlformats.org/officeDocument/2006/relationships/hyperlink" Target="https://www.amazon.co.uk/Childs-Play-Aubrey-Plaza/dp/B07WW74CMJ/ref=sr_1_1?crid=10WBSHM1QE5M8&amp;keywords=childs+play+2019&amp;qid=1577973280&amp;s=instant-video&amp;sprefix=Child%E2%80%99s+Play+%2Cinstant-video%2C166&amp;sr=1-1" TargetMode="External"/><Relationship Id="rId2038" Type="http://schemas.openxmlformats.org/officeDocument/2006/relationships/hyperlink" Target="https://www.amazon.co.uk/Curse-Llorona-Linda-Cardellini/dp/B07RD3HCP8/ref=sr_1_1?keywords=The+Curse+of+La+Llorona&amp;qid=1577974362&amp;s=instant-video&amp;sr=1-1" TargetMode="External"/><Relationship Id="rId2039" Type="http://schemas.openxmlformats.org/officeDocument/2006/relationships/hyperlink" Target="https://www.boxofficemojo.com/movies/?id=untitledblum2019c.htm" TargetMode="External"/><Relationship Id="rId118" Type="http://schemas.openxmlformats.org/officeDocument/2006/relationships/hyperlink" Target="http://www.amazon.com/gp/product/B001VKWPXS/?tag=titb-20" TargetMode="External"/><Relationship Id="rId117" Type="http://schemas.openxmlformats.org/officeDocument/2006/relationships/hyperlink" Target="http://www.amazon.com/gp/product/B0093Q9X1Y/?tag=titb-20" TargetMode="External"/><Relationship Id="rId116" Type="http://schemas.openxmlformats.org/officeDocument/2006/relationships/hyperlink" Target="http://www.amazon.com/gp/product/B00ERVIDNO/?tag=titb-20" TargetMode="External"/><Relationship Id="rId115" Type="http://schemas.openxmlformats.org/officeDocument/2006/relationships/hyperlink" Target="http://www.amazon.com/gp/product/B008Y71JCE/?tag=titb-20" TargetMode="External"/><Relationship Id="rId599" Type="http://schemas.openxmlformats.org/officeDocument/2006/relationships/hyperlink" Target="http://www.amazon.com/gp/product/B005TBN3EU/?tag=titb-20" TargetMode="External"/><Relationship Id="rId1180" Type="http://schemas.openxmlformats.org/officeDocument/2006/relationships/hyperlink" Target="https://www.amazon.com/Norm-North-Rob-Schneider/dp/B01C3IQB4A/ref=sr_1_1?s=instant-video&amp;ie=UTF8&amp;qid=1481218455&amp;sr=1-1&amp;keywords=Norm+of+the+North" TargetMode="External"/><Relationship Id="rId1181" Type="http://schemas.openxmlformats.org/officeDocument/2006/relationships/hyperlink" Target="http://www.the-numbers.com/market/genre/Adventure" TargetMode="External"/><Relationship Id="rId119" Type="http://schemas.openxmlformats.org/officeDocument/2006/relationships/hyperlink" Target="http://www.amazon.com/gp/product/B004DHVF0U/?tag=titb-20" TargetMode="External"/><Relationship Id="rId1182" Type="http://schemas.openxmlformats.org/officeDocument/2006/relationships/hyperlink" Target="http://www.the-numbers.com/market/genre/Adventure" TargetMode="External"/><Relationship Id="rId110" Type="http://schemas.openxmlformats.org/officeDocument/2006/relationships/hyperlink" Target="http://www.amazon.com/gp/product/B003SHYVO8/?tag=titb-20" TargetMode="External"/><Relationship Id="rId594" Type="http://schemas.openxmlformats.org/officeDocument/2006/relationships/hyperlink" Target="http://www.amazon.com/gp/product/B006TLFIAQ/?tag=titb-20" TargetMode="External"/><Relationship Id="rId1183" Type="http://schemas.openxmlformats.org/officeDocument/2006/relationships/hyperlink" Target="https://www.amazon.com/Young-Messiah-Sean-Bean/dp/B01FVUJ6PI/ref=sr_1_1?s=instant-video&amp;ie=UTF8&amp;qid=1481217982&amp;sr=1-1&amp;keywords=The+Young+Messiah" TargetMode="External"/><Relationship Id="rId2030" Type="http://schemas.openxmlformats.org/officeDocument/2006/relationships/hyperlink" Target="https://www.amazon.co.uk/Midsommar-Florence-Pugh/dp/B07YRG9FVS/ref=sr_1_1?keywords=Midsommar&amp;qid=1577973717&amp;s=instant-video&amp;sr=1-1" TargetMode="External"/><Relationship Id="rId593" Type="http://schemas.openxmlformats.org/officeDocument/2006/relationships/hyperlink" Target="http://www.amazon.com/gp/product/B004YJ1MF0/?tag=titb-20" TargetMode="External"/><Relationship Id="rId1184" Type="http://schemas.openxmlformats.org/officeDocument/2006/relationships/hyperlink" Target="http://www.the-numbers.com/market/genre/Drama" TargetMode="External"/><Relationship Id="rId2031" Type="http://schemas.openxmlformats.org/officeDocument/2006/relationships/hyperlink" Target="https://www.boxofficemojo.com/movies/?id=dragonballzbroly.htm" TargetMode="External"/><Relationship Id="rId592" Type="http://schemas.openxmlformats.org/officeDocument/2006/relationships/hyperlink" Target="http://www.amazon.com/gp/product/B0051BVQFG/?tag=titb-20" TargetMode="External"/><Relationship Id="rId1185" Type="http://schemas.openxmlformats.org/officeDocument/2006/relationships/hyperlink" Target="http://www.the-numbers.com/market/genre/Drama" TargetMode="External"/><Relationship Id="rId2032" Type="http://schemas.openxmlformats.org/officeDocument/2006/relationships/hyperlink" Target="https://www.amazon.co.uk/Dragon-Ball-Super-Movie-Broly/dp/B07NL9LZPB/ref=sr_1_1?crid=252G9N9WO449K&amp;keywords=dragon+ball+super+broly&amp;qid=1557072717&amp;s=instant-video&amp;sprefix=Dragon+Ball+Super%3A+Broly%2Cinstant-video%2C165&amp;sr=1-1-catcorr" TargetMode="External"/><Relationship Id="rId591" Type="http://schemas.openxmlformats.org/officeDocument/2006/relationships/hyperlink" Target="http://www.amazon.com/gp/product/B007Q476KU/?tag=titb-20" TargetMode="External"/><Relationship Id="rId1186" Type="http://schemas.openxmlformats.org/officeDocument/2006/relationships/hyperlink" Target="https://www.amazon.com/Sausage-Party-Seth-Rogen/dp/B01JBAXH7M/ref=sr_1_1?s=instant-video&amp;ie=UTF8&amp;qid=1481219335&amp;sr=1-1&amp;keywords=Sausage+Party" TargetMode="External"/><Relationship Id="rId2033" Type="http://schemas.openxmlformats.org/officeDocument/2006/relationships/hyperlink" Target="https://www.boxofficemojo.com/movies/?id=escaperoom.htm" TargetMode="External"/><Relationship Id="rId114" Type="http://schemas.openxmlformats.org/officeDocument/2006/relationships/hyperlink" Target="http://www.amazon.com/gp/product/B001G8JQ6Y/?tag=titb-20" TargetMode="External"/><Relationship Id="rId598" Type="http://schemas.openxmlformats.org/officeDocument/2006/relationships/hyperlink" Target="http://www.amazon.com/gp/product/B0075ZCNM6/?tag=titb-20" TargetMode="External"/><Relationship Id="rId1187" Type="http://schemas.openxmlformats.org/officeDocument/2006/relationships/hyperlink" Target="http://www.the-numbers.com/market/genre/Action" TargetMode="External"/><Relationship Id="rId2034" Type="http://schemas.openxmlformats.org/officeDocument/2006/relationships/hyperlink" Target="https://www.amazon.co.uk/Escape-Room-Tyler-Labine/dp/B07NBWYMVG/ref=sr_1_2?crid=1SK4TR2AU9EK4&amp;keywords=escape+room+2019&amp;qid=1557072613&amp;s=instant-video&amp;sprefix=Escape+Room%2Cinstant-video%2C143&amp;sr=1-2-catcorr" TargetMode="External"/><Relationship Id="rId113" Type="http://schemas.openxmlformats.org/officeDocument/2006/relationships/hyperlink" Target="http://www.amazon.com/gp/product/B00AOBG8HE/?tag=titb-20" TargetMode="External"/><Relationship Id="rId597" Type="http://schemas.openxmlformats.org/officeDocument/2006/relationships/hyperlink" Target="http://www.amazon.com/gp/product/B007JUWM64/?tag=titb-20" TargetMode="External"/><Relationship Id="rId1188" Type="http://schemas.openxmlformats.org/officeDocument/2006/relationships/hyperlink" Target="http://www.the-numbers.com/market/genre/Action" TargetMode="External"/><Relationship Id="rId2035" Type="http://schemas.openxmlformats.org/officeDocument/2006/relationships/hyperlink" Target="https://www.the-numbers.com/movie/Curse-of-La-Llorona-The-(2019)" TargetMode="External"/><Relationship Id="rId112" Type="http://schemas.openxmlformats.org/officeDocument/2006/relationships/hyperlink" Target="http://www.amazon.com/gp/product/B001UODAPC/?tag=titb-20" TargetMode="External"/><Relationship Id="rId596" Type="http://schemas.openxmlformats.org/officeDocument/2006/relationships/hyperlink" Target="http://www.amazon.com/gp/product/B007BLUD30/?tag=titb-20" TargetMode="External"/><Relationship Id="rId1189" Type="http://schemas.openxmlformats.org/officeDocument/2006/relationships/hyperlink" Target="https://www.amazon.com/Me-Before-You-Emilia-Clarke/dp/B01GIIVF6K/ref=sr_1_1?s=instant-video&amp;ie=UTF8&amp;qid=1481219091&amp;sr=1-1&amp;keywords=Me+Before+You" TargetMode="External"/><Relationship Id="rId2036" Type="http://schemas.openxmlformats.org/officeDocument/2006/relationships/hyperlink" Target="https://www.the-numbers.com/market/genre/Horror" TargetMode="External"/><Relationship Id="rId111" Type="http://schemas.openxmlformats.org/officeDocument/2006/relationships/hyperlink" Target="http://www.amazon.com/gp/product/B008Y6W9Y2/?tag=titb-20" TargetMode="External"/><Relationship Id="rId595" Type="http://schemas.openxmlformats.org/officeDocument/2006/relationships/hyperlink" Target="http://www.amazon.com/gp/product/B0091UA5E6/?tag=titb-20" TargetMode="External"/><Relationship Id="rId2037" Type="http://schemas.openxmlformats.org/officeDocument/2006/relationships/hyperlink" Target="https://www.the-numbers.com/market/genre/Horror" TargetMode="External"/><Relationship Id="rId1136" Type="http://schemas.openxmlformats.org/officeDocument/2006/relationships/hyperlink" Target="https://www.amazon.com/Forest-Natalie-Dormer/dp/B01D5FLDH0/ref=sr_1_1?s=instant-video&amp;ie=UTF8&amp;qid=1481218740&amp;sr=1-1&amp;keywords=The+Forest" TargetMode="External"/><Relationship Id="rId1137" Type="http://schemas.openxmlformats.org/officeDocument/2006/relationships/hyperlink" Target="https://www.amazon.com/When-Bough-Breaks-Theo-Rossi/dp/B01LQ60FUG/ref=sr_1_1?s=instant-video&amp;ie=UTF8&amp;qid=1481218839&amp;sr=1-1&amp;keywords=When+the+Bough+Breaks" TargetMode="External"/><Relationship Id="rId1138" Type="http://schemas.openxmlformats.org/officeDocument/2006/relationships/hyperlink" Target="http://www.the-numbers.com/market/genre/Drama" TargetMode="External"/><Relationship Id="rId1139" Type="http://schemas.openxmlformats.org/officeDocument/2006/relationships/hyperlink" Target="http://www.the-numbers.com/market/genre/Drama" TargetMode="External"/><Relationship Id="rId547" Type="http://schemas.openxmlformats.org/officeDocument/2006/relationships/hyperlink" Target="http://www.amazon.com/gp/product/B0076D21O2/?tag=titb-20" TargetMode="External"/><Relationship Id="rId546" Type="http://schemas.openxmlformats.org/officeDocument/2006/relationships/hyperlink" Target="http://www.amazon.com/gp/product/B0094M2TB8/?tag=titb-20" TargetMode="External"/><Relationship Id="rId545" Type="http://schemas.openxmlformats.org/officeDocument/2006/relationships/hyperlink" Target="http://www.amazon.com/gp/product/B0054IOWTS/?tag=titb-20" TargetMode="External"/><Relationship Id="rId544" Type="http://schemas.openxmlformats.org/officeDocument/2006/relationships/hyperlink" Target="http://www.amazon.com/gp/product/B005ZB8ZHY/?tag=titb-20" TargetMode="External"/><Relationship Id="rId549" Type="http://schemas.openxmlformats.org/officeDocument/2006/relationships/hyperlink" Target="http://www.amazon.com/gp/product/B005UKJX4E/?tag=titb-20" TargetMode="External"/><Relationship Id="rId548" Type="http://schemas.openxmlformats.org/officeDocument/2006/relationships/hyperlink" Target="http://www.amazon.com/gp/product/B0053F042G/?tag=titb-20" TargetMode="External"/><Relationship Id="rId1130" Type="http://schemas.openxmlformats.org/officeDocument/2006/relationships/hyperlink" Target="http://www.the-numbers.com/market/genre/Adventure" TargetMode="External"/><Relationship Id="rId1131" Type="http://schemas.openxmlformats.org/officeDocument/2006/relationships/hyperlink" Target="http://www.the-numbers.com/market/genre/Adventure" TargetMode="External"/><Relationship Id="rId543" Type="http://schemas.openxmlformats.org/officeDocument/2006/relationships/hyperlink" Target="http://www.amazon.com/gp/product/B0067XLIG4/?tag=titb-20" TargetMode="External"/><Relationship Id="rId1132" Type="http://schemas.openxmlformats.org/officeDocument/2006/relationships/hyperlink" Target="https://www.amazon.com/Purge-Election-Year-Frank-Grillo/dp/B01ICD5114/ref=sr_1_1?s=instant-video&amp;ie=UTF8&amp;qid=1481219262&amp;sr=1-1&amp;keywords=The+Purge%3A+Election+Year" TargetMode="External"/><Relationship Id="rId542" Type="http://schemas.openxmlformats.org/officeDocument/2006/relationships/hyperlink" Target="http://www.amazon.com/gp/product/B005KAH7QU/?tag=titb-20" TargetMode="External"/><Relationship Id="rId1133" Type="http://schemas.openxmlformats.org/officeDocument/2006/relationships/hyperlink" Target="http://www.the-numbers.com/market/genre/Drama" TargetMode="External"/><Relationship Id="rId541" Type="http://schemas.openxmlformats.org/officeDocument/2006/relationships/hyperlink" Target="http://www.amazon.com/gp/product/B004ZGI1V0/?tag=titb-20" TargetMode="External"/><Relationship Id="rId1134" Type="http://schemas.openxmlformats.org/officeDocument/2006/relationships/hyperlink" Target="http://www.the-numbers.com/market/genre/Drama" TargetMode="External"/><Relationship Id="rId540" Type="http://schemas.openxmlformats.org/officeDocument/2006/relationships/hyperlink" Target="http://www.amazon.com/gp/product/B0062KJ1Q6/?tag=titb-20" TargetMode="External"/><Relationship Id="rId1135" Type="http://schemas.openxmlformats.org/officeDocument/2006/relationships/hyperlink" Target="https://www.amazon.com/Boy-Lauren-Cohan/dp/B01EGW8T3W/ref=sr_1_1?s=instant-video&amp;ie=UTF8&amp;qid=1481218916&amp;sr=1-1&amp;keywords=The+Boy" TargetMode="External"/><Relationship Id="rId1125" Type="http://schemas.openxmlformats.org/officeDocument/2006/relationships/hyperlink" Target="http://www.the-numbers.com/market/genre/Drama" TargetMode="External"/><Relationship Id="rId1126" Type="http://schemas.openxmlformats.org/officeDocument/2006/relationships/hyperlink" Target="https://www.amazon.com/Captain-Fantastic-Viggo-Mortensen/dp/B01I2D82K6/ref=sr_1_1?s=instant-video&amp;ie=UTF8&amp;qid=1481217946&amp;sr=1-1&amp;keywords=Captain+Fantastic" TargetMode="External"/><Relationship Id="rId1127" Type="http://schemas.openxmlformats.org/officeDocument/2006/relationships/hyperlink" Target="http://www.the-numbers.com/market/genre/Drama" TargetMode="External"/><Relationship Id="rId1128" Type="http://schemas.openxmlformats.org/officeDocument/2006/relationships/hyperlink" Target="http://www.the-numbers.com/market/genre/Drama" TargetMode="External"/><Relationship Id="rId1129" Type="http://schemas.openxmlformats.org/officeDocument/2006/relationships/hyperlink" Target="https://www.amazon.com/Dont-Breathe-Jane-Levy/dp/B01KZSCT14/ref=sr_1_1?s=instant-video&amp;ie=UTF8&amp;qid=1481219295&amp;sr=1-1&amp;keywords=Don%E2%80%99t+Breathe" TargetMode="External"/><Relationship Id="rId536" Type="http://schemas.openxmlformats.org/officeDocument/2006/relationships/hyperlink" Target="http://www.amazon.com/gp/product/B005HGKW00/?tag=titb-20" TargetMode="External"/><Relationship Id="rId535" Type="http://schemas.openxmlformats.org/officeDocument/2006/relationships/hyperlink" Target="http://www.amazon.com/gp/product/B006O5YHUY/?tag=titb-20" TargetMode="External"/><Relationship Id="rId534" Type="http://schemas.openxmlformats.org/officeDocument/2006/relationships/hyperlink" Target="http://www.amazon.com/gp/product/B006SV89YO/?tag=titb-20" TargetMode="External"/><Relationship Id="rId533" Type="http://schemas.openxmlformats.org/officeDocument/2006/relationships/hyperlink" Target="http://www.amazon.com/gp/product/B0055OKKBA/?tag=titb-2" TargetMode="External"/><Relationship Id="rId539" Type="http://schemas.openxmlformats.org/officeDocument/2006/relationships/hyperlink" Target="http://www.amazon.com/gp/product/B006BQFETE/?tag=titb-20" TargetMode="External"/><Relationship Id="rId538" Type="http://schemas.openxmlformats.org/officeDocument/2006/relationships/hyperlink" Target="http://www.amazon.com/gp/product/B005DD7TI0/?tag=titb-20" TargetMode="External"/><Relationship Id="rId537" Type="http://schemas.openxmlformats.org/officeDocument/2006/relationships/hyperlink" Target="http://www.amazon.com/gp/product/B005DD7CKU/?tag=titb-20" TargetMode="External"/><Relationship Id="rId1120" Type="http://schemas.openxmlformats.org/officeDocument/2006/relationships/hyperlink" Target="http://www.the-numbers.com/market/genre/Adventure" TargetMode="External"/><Relationship Id="rId532" Type="http://schemas.openxmlformats.org/officeDocument/2006/relationships/hyperlink" Target="http://www.amazon.com/gp/product/B006REBZOS/?tag=titb-20" TargetMode="External"/><Relationship Id="rId1121" Type="http://schemas.openxmlformats.org/officeDocument/2006/relationships/hyperlink" Target="https://www.amazon.com/Ouija-Origin-Evil-Elizabeth-Reaser/dp/B01MAUT9TJ/ref=sr_1_1?s=instant-video&amp;ie=UTF8&amp;qid=1481218889&amp;sr=1-1&amp;keywords=Ouija%3A+Origin+of+Evil" TargetMode="External"/><Relationship Id="rId531" Type="http://schemas.openxmlformats.org/officeDocument/2006/relationships/hyperlink" Target="http://www.amazon.com/gp/product/B007MJSOO6/?tag=titb-20" TargetMode="External"/><Relationship Id="rId1122" Type="http://schemas.openxmlformats.org/officeDocument/2006/relationships/hyperlink" Target="https://www.amazon.com/Edge-Seventeen-Hailee-Steinfeld/dp/B01N3P70TO/ref=sr_1_1?s=instant-video&amp;ie=UTF8&amp;qid=1483640856&amp;sr=1-1&amp;keywords=The+Edge+of+Seventeen" TargetMode="External"/><Relationship Id="rId530" Type="http://schemas.openxmlformats.org/officeDocument/2006/relationships/hyperlink" Target="http://www.amazon.com/gp/product/B00503BN1M/?tag=titb-20" TargetMode="External"/><Relationship Id="rId1123" Type="http://schemas.openxmlformats.org/officeDocument/2006/relationships/hyperlink" Target="https://www.amazon.com/Jackie-Natalie-Portman/dp/B01NGTTSG6/ref=sr_1_1?s=instant-video&amp;ie=UTF8&amp;qid=1483641253&amp;sr=1-1&amp;keywords=jackie" TargetMode="External"/><Relationship Id="rId1124" Type="http://schemas.openxmlformats.org/officeDocument/2006/relationships/hyperlink" Target="http://www.the-numbers.com/market/genre/Drama" TargetMode="External"/><Relationship Id="rId1158" Type="http://schemas.openxmlformats.org/officeDocument/2006/relationships/hyperlink" Target="https://www.amazon.com/Eye-Sky-Helen-Mirren/dp/B01GPQPBYM/ref=sr_1_1?s=instant-video&amp;ie=UTF8&amp;qid=1481218546&amp;sr=1-1&amp;keywords=Eye+in+the+Sky" TargetMode="External"/><Relationship Id="rId2005" Type="http://schemas.openxmlformats.org/officeDocument/2006/relationships/hyperlink" Target="https://www.amazon.co.uk/Ready-Not-Matt-Bettinelli-Olpin/dp/B07Y8DH11C/ref=sr_1_1?crid=BS8FFAVGJ7Z&amp;keywords=ready+or+not+movie&amp;qid=1577973905&amp;s=instant-video&amp;sprefix=Ready+or+Not+%2Cinstant-video%2C147&amp;sr=1-1" TargetMode="External"/><Relationship Id="rId1159" Type="http://schemas.openxmlformats.org/officeDocument/2006/relationships/hyperlink" Target="https://www.amazon.com/10-Cloverfield-Lane-John-Goodman/dp/B01CUVUTSO/ref=sr_1_1?s=instant-video&amp;ie=UTF8&amp;qid=1481219221&amp;sr=1-1&amp;keywords=10+Cloverfield+Lane" TargetMode="External"/><Relationship Id="rId2006" Type="http://schemas.openxmlformats.org/officeDocument/2006/relationships/hyperlink" Target="https://www.the-numbers.com/movie/Brightburn-(2019)" TargetMode="External"/><Relationship Id="rId2007" Type="http://schemas.openxmlformats.org/officeDocument/2006/relationships/hyperlink" Target="https://www.the-numbers.com/market/genre/Horror" TargetMode="External"/><Relationship Id="rId2008" Type="http://schemas.openxmlformats.org/officeDocument/2006/relationships/hyperlink" Target="https://www.the-numbers.com/market/genre/Horror" TargetMode="External"/><Relationship Id="rId2009" Type="http://schemas.openxmlformats.org/officeDocument/2006/relationships/hyperlink" Target="https://www.amazon.co.uk/Brightburn-Elizabeth-Banks/dp/B07VKF561P/ref=sr_1_1?crid=2H49IXCE1R7D&amp;keywords=brightburn&amp;qid=1577973226&amp;s=instant-video&amp;sprefix=BrightBurn%2Cinstant-video%2C148&amp;sr=1-1" TargetMode="External"/><Relationship Id="rId569" Type="http://schemas.openxmlformats.org/officeDocument/2006/relationships/hyperlink" Target="http://www.amazon.com/gp/product/B007P3S1AQ/?tag=titb-20" TargetMode="External"/><Relationship Id="rId568" Type="http://schemas.openxmlformats.org/officeDocument/2006/relationships/hyperlink" Target="http://www.amazon.com/gp/product/B0053YIDOS/?tag=titb-20" TargetMode="External"/><Relationship Id="rId567" Type="http://schemas.openxmlformats.org/officeDocument/2006/relationships/hyperlink" Target="http://www.amazon.com/gp/product/B006O66EFE/?tag=titb-20" TargetMode="External"/><Relationship Id="rId566" Type="http://schemas.openxmlformats.org/officeDocument/2006/relationships/hyperlink" Target="http://www.amazon.com/gp/product/B0073PZIYI/?tag=titb-20" TargetMode="External"/><Relationship Id="rId561" Type="http://schemas.openxmlformats.org/officeDocument/2006/relationships/hyperlink" Target="http://www.amazon.com/gp/product/B0070Z4M4I/?tag=titb-20" TargetMode="External"/><Relationship Id="rId1150" Type="http://schemas.openxmlformats.org/officeDocument/2006/relationships/hyperlink" Target="https://www.amazon.com/Carol-Cate-Blanchett/dp/B01A9RC4RK/ref=sr_1_1?s=instant-video&amp;ie=UTF8&amp;qid=1481218077&amp;sr=1-1&amp;keywords=Carol" TargetMode="External"/><Relationship Id="rId560" Type="http://schemas.openxmlformats.org/officeDocument/2006/relationships/hyperlink" Target="http://www.amazon.com/gp/product/B006228KPW/?tag=titb-20" TargetMode="External"/><Relationship Id="rId1151" Type="http://schemas.openxmlformats.org/officeDocument/2006/relationships/hyperlink" Target="https://www.amazon.com/Hell-High-Water-Jeff-Bridges/dp/B01K5CB2DG/ref=sr_1_1?s=instant-video&amp;ie=UTF8&amp;qid=1481218754&amp;sr=1-1&amp;keywords=Hell+or+High+Water" TargetMode="External"/><Relationship Id="rId1152" Type="http://schemas.openxmlformats.org/officeDocument/2006/relationships/hyperlink" Target="http://www.the-numbers.com/market/genre/Adventure" TargetMode="External"/><Relationship Id="rId1153" Type="http://schemas.openxmlformats.org/officeDocument/2006/relationships/hyperlink" Target="http://www.the-numbers.com/market/genre/Adventure" TargetMode="External"/><Relationship Id="rId2000" Type="http://schemas.openxmlformats.org/officeDocument/2006/relationships/hyperlink" Target="https://www.amazon.co.uk/Gully-Boy-Ranveer-Singh/dp/B07PLQ1WXG/ref=sr_1_1?keywords=Gully+Boy&amp;qid=1557074706&amp;s=instant-video&amp;sr=1-1" TargetMode="External"/><Relationship Id="rId565" Type="http://schemas.openxmlformats.org/officeDocument/2006/relationships/hyperlink" Target="http://www.amazon.com/gp/product/B005BZQVJ8/?tag=titb-20" TargetMode="External"/><Relationship Id="rId1154" Type="http://schemas.openxmlformats.org/officeDocument/2006/relationships/hyperlink" Target="https://www.amazon.com/Miracles-Heaven-Jennifer-Garner/dp/B01CYXZCG2/ref=sr_1_1?s=instant-video&amp;ie=UTF8&amp;qid=1481219122&amp;sr=1-1&amp;keywords=Miracles+from+Heaven" TargetMode="External"/><Relationship Id="rId2001" Type="http://schemas.openxmlformats.org/officeDocument/2006/relationships/hyperlink" Target="https://www.the-numbers.com/movie/Dont-Let-Go" TargetMode="External"/><Relationship Id="rId564" Type="http://schemas.openxmlformats.org/officeDocument/2006/relationships/hyperlink" Target="http://www.amazon.com/gp/product/B008W02IWS/?tag=titb-20" TargetMode="External"/><Relationship Id="rId1155" Type="http://schemas.openxmlformats.org/officeDocument/2006/relationships/hyperlink" Target="http://www.the-numbers.com/market/genre/Drama" TargetMode="External"/><Relationship Id="rId2002" Type="http://schemas.openxmlformats.org/officeDocument/2006/relationships/hyperlink" Target="https://www.boxofficemojo.com/movies/?id=thebeachbum.htm" TargetMode="External"/><Relationship Id="rId563" Type="http://schemas.openxmlformats.org/officeDocument/2006/relationships/hyperlink" Target="http://www.amazon.com/gp/product/B00HYM5MHI/?tag=titb-20" TargetMode="External"/><Relationship Id="rId1156" Type="http://schemas.openxmlformats.org/officeDocument/2006/relationships/hyperlink" Target="http://www.the-numbers.com/market/genre/Drama" TargetMode="External"/><Relationship Id="rId2003" Type="http://schemas.openxmlformats.org/officeDocument/2006/relationships/hyperlink" Target="https://www.amazon.co.uk/Beach-Bum-Matthew-McConaughey/dp/B07Z5DFTR1/ref=sr_1_1?keywords=The+Beach+Bum&amp;qid=1577974354&amp;s=instant-video&amp;sr=1-1" TargetMode="External"/><Relationship Id="rId562" Type="http://schemas.openxmlformats.org/officeDocument/2006/relationships/hyperlink" Target="http://www.amazon.com/gp/product/B008Y73940/?tag=titb-20" TargetMode="External"/><Relationship Id="rId1157" Type="http://schemas.openxmlformats.org/officeDocument/2006/relationships/hyperlink" Target="https://www.amazon.com/Wild-Life-Doug-Stone/dp/B01LRGMUY4/ref=sr_1_1?s=instant-video&amp;ie=UTF8&amp;qid=1481218086&amp;sr=1-1&amp;keywords=The+Wild+Life" TargetMode="External"/><Relationship Id="rId2004" Type="http://schemas.openxmlformats.org/officeDocument/2006/relationships/hyperlink" Target="https://www.the-numbers.com/movie/Ready-or-Not-(2019)" TargetMode="External"/><Relationship Id="rId1147" Type="http://schemas.openxmlformats.org/officeDocument/2006/relationships/hyperlink" Target="https://www.amazon.com/Lion-Dev-Patel/dp/B01NH0KRPW/ref=sr_1_1?s=instant-video&amp;ie=UTF8&amp;qid=1483641220&amp;sr=1-1&amp;keywords=lion+2016" TargetMode="External"/><Relationship Id="rId1148" Type="http://schemas.openxmlformats.org/officeDocument/2006/relationships/hyperlink" Target="http://www.the-numbers.com/market/genre/Drama" TargetMode="External"/><Relationship Id="rId1149" Type="http://schemas.openxmlformats.org/officeDocument/2006/relationships/hyperlink" Target="http://www.the-numbers.com/market/genre/Drama" TargetMode="External"/><Relationship Id="rId558" Type="http://schemas.openxmlformats.org/officeDocument/2006/relationships/hyperlink" Target="http://www.amazon.com/gp/product/B0064J63DY/?tag=titb-20" TargetMode="External"/><Relationship Id="rId557" Type="http://schemas.openxmlformats.org/officeDocument/2006/relationships/hyperlink" Target="http://www.amazon.com/gp/product/B00505WQ8E/?tag=titb-20" TargetMode="External"/><Relationship Id="rId556" Type="http://schemas.openxmlformats.org/officeDocument/2006/relationships/hyperlink" Target="http://www.amazon.com/gp/product/B004Z2TUDW/?tag=titb-20" TargetMode="External"/><Relationship Id="rId555" Type="http://schemas.openxmlformats.org/officeDocument/2006/relationships/hyperlink" Target="http://www.amazon.com/gp/product/B006P4O5JM/?tag=titb-20" TargetMode="External"/><Relationship Id="rId559" Type="http://schemas.openxmlformats.org/officeDocument/2006/relationships/hyperlink" Target="http://www.amazon.com/gp/product/B00517FG4M/?tag=titb-20" TargetMode="External"/><Relationship Id="rId550" Type="http://schemas.openxmlformats.org/officeDocument/2006/relationships/hyperlink" Target="http://www.amazon.com/gp/product/B005KL3QZ0/?tag=titb-20" TargetMode="External"/><Relationship Id="rId1140" Type="http://schemas.openxmlformats.org/officeDocument/2006/relationships/hyperlink" Target="https://www.amazon.com/Choice-Benjamin-Walker/dp/B01B8LXD08/ref=sr_1_1?s=instant-video&amp;ie=UTF8&amp;qid=1481218555&amp;sr=1-1&amp;keywords=The+Choice" TargetMode="External"/><Relationship Id="rId1141" Type="http://schemas.openxmlformats.org/officeDocument/2006/relationships/hyperlink" Target="http://www.the-numbers.com/market/genre/Horror" TargetMode="External"/><Relationship Id="rId1142" Type="http://schemas.openxmlformats.org/officeDocument/2006/relationships/hyperlink" Target="http://www.the-numbers.com/market/genre/Horror" TargetMode="External"/><Relationship Id="rId554" Type="http://schemas.openxmlformats.org/officeDocument/2006/relationships/hyperlink" Target="http://www.amazon.com/gp/product/B007BLCGNU/?tag=titb-20" TargetMode="External"/><Relationship Id="rId1143" Type="http://schemas.openxmlformats.org/officeDocument/2006/relationships/hyperlink" Target="https://www.amazon.com/Birth-Nation-Nate-Parker/dp/B01LZBXOVL/ref=sr_1_1?s=instant-video&amp;ie=UTF8&amp;qid=1481218393&amp;sr=1-1&amp;keywords=The+Birth+of+a+Nation" TargetMode="External"/><Relationship Id="rId553" Type="http://schemas.openxmlformats.org/officeDocument/2006/relationships/hyperlink" Target="http://www.amazon.com/gp/product/B005BGBP3Y/?tag=titb-20" TargetMode="External"/><Relationship Id="rId1144" Type="http://schemas.openxmlformats.org/officeDocument/2006/relationships/hyperlink" Target="http://www.the-numbers.com/market/genre/Adventure" TargetMode="External"/><Relationship Id="rId552" Type="http://schemas.openxmlformats.org/officeDocument/2006/relationships/hyperlink" Target="http://www.amazon.com/gp/product/B00650SSWG/?tag=titb-20" TargetMode="External"/><Relationship Id="rId1145" Type="http://schemas.openxmlformats.org/officeDocument/2006/relationships/hyperlink" Target="http://www.the-numbers.com/market/genre/Adventure" TargetMode="External"/><Relationship Id="rId551" Type="http://schemas.openxmlformats.org/officeDocument/2006/relationships/hyperlink" Target="http://www.amazon.com/gp/product/B005LJK3AC/?tag=titb-20" TargetMode="External"/><Relationship Id="rId1146" Type="http://schemas.openxmlformats.org/officeDocument/2006/relationships/hyperlink" Target="https://www.amazon.com/Dirty-Grandpa-Unrated-Robert-DeNiro/dp/B01ATYMSLU/ref=sr_1_1?s=instant-video&amp;ie=UTF8&amp;qid=1481218908&amp;sr=1-1&amp;keywords=Dirty+Grandpa" TargetMode="External"/><Relationship Id="rId2090" Type="http://schemas.openxmlformats.org/officeDocument/2006/relationships/hyperlink" Target="https://www.the-numbers.com/market/genre/Drama" TargetMode="External"/><Relationship Id="rId2091" Type="http://schemas.openxmlformats.org/officeDocument/2006/relationships/hyperlink" Target="https://www.amazon.co.uk/Brittany-Runs-Marathon-Jillian-Bell/dp/B081BBHVM3/ref=sr_1_2?crid=324ZABJ257CHX&amp;keywords=brittany+runs+a+marathon&amp;qid=1577973233&amp;s=instant-video&amp;sprefix=Brittany+Runs+a+Marathon%2Cinstant-video%2C208&amp;sr=1-2" TargetMode="External"/><Relationship Id="rId2092" Type="http://schemas.openxmlformats.org/officeDocument/2006/relationships/hyperlink" Target="https://www.the-numbers.com/movie/Blinded-by-the-Light-(UK)-(2019)" TargetMode="External"/><Relationship Id="rId2093" Type="http://schemas.openxmlformats.org/officeDocument/2006/relationships/hyperlink" Target="https://www.the-numbers.com/market/genre/Drama" TargetMode="External"/><Relationship Id="rId2094" Type="http://schemas.openxmlformats.org/officeDocument/2006/relationships/hyperlink" Target="https://www.the-numbers.com/market/genre/Drama" TargetMode="External"/><Relationship Id="rId2095" Type="http://schemas.openxmlformats.org/officeDocument/2006/relationships/hyperlink" Target="https://www.amazon.co.uk/Blinded-Light-Viveik-Kalra/dp/B07X2MM9Y3/ref=sr_1_1?crid=LA9LD2IPFRR0&amp;keywords=blinded+by+the+light&amp;qid=1577973175&amp;s=instant-video&amp;sprefix=Blinded+by+the+Light%2Cinstant-video%2C146&amp;sr=1-1" TargetMode="External"/><Relationship Id="rId2096" Type="http://schemas.openxmlformats.org/officeDocument/2006/relationships/hyperlink" Target="https://www.boxofficemojo.com/movies/?id=missbala.htm" TargetMode="External"/><Relationship Id="rId2097" Type="http://schemas.openxmlformats.org/officeDocument/2006/relationships/hyperlink" Target="https://www.amazon.co.uk/Miss-Bala-Anthony-Mackie/dp/B07PLKBS7W/ref=sr_1_1?crid=1KNLFNFWCYPU0&amp;keywords=miss+bala&amp;qid=1557074260&amp;s=instant-video&amp;sprefix=Miss+Bala%2Cinstant-video%2C237&amp;sr=1-1-catcorr" TargetMode="External"/><Relationship Id="rId2098" Type="http://schemas.openxmlformats.org/officeDocument/2006/relationships/hyperlink" Target="https://www.the-numbers.com/movie/Stuber-(2019)" TargetMode="External"/><Relationship Id="rId2099" Type="http://schemas.openxmlformats.org/officeDocument/2006/relationships/hyperlink" Target="https://www.the-numbers.com/market/genre/Comedy" TargetMode="External"/><Relationship Id="rId2060" Type="http://schemas.openxmlformats.org/officeDocument/2006/relationships/hyperlink" Target="https://www.the-numbers.com/market/genre/Drama" TargetMode="External"/><Relationship Id="rId2061" Type="http://schemas.openxmlformats.org/officeDocument/2006/relationships/hyperlink" Target="https://www.amazon.co.uk/Brian-Banks-Greg-Kinnear/dp/B082DRZBPF/ref=sr_1_1?crid=3GQV84NMMF94P&amp;keywords=brian+banks&amp;qid=1577973220&amp;s=instant-video&amp;sprefix=Brian+Banks%2Cinstant-video%2C145&amp;sr=1-1" TargetMode="External"/><Relationship Id="rId2062" Type="http://schemas.openxmlformats.org/officeDocument/2006/relationships/hyperlink" Target="https://www.the-numbers.com/movie/Jay-and-Silent-Bob-Reboot" TargetMode="External"/><Relationship Id="rId2063" Type="http://schemas.openxmlformats.org/officeDocument/2006/relationships/hyperlink" Target="https://www.the-numbers.com/market/genre/Comedy" TargetMode="External"/><Relationship Id="rId2064" Type="http://schemas.openxmlformats.org/officeDocument/2006/relationships/hyperlink" Target="https://www.the-numbers.com/market/genre/Comedy" TargetMode="External"/><Relationship Id="rId2065" Type="http://schemas.openxmlformats.org/officeDocument/2006/relationships/hyperlink" Target="https://www.amazon.co.uk/Jay-Silent-Reboot-Kevin-Smith/dp/B081HXV71Z/ref=sr_1_1?keywords=Jay+and+Silent+Bob+Reboot&amp;qid=1577973564&amp;s=instant-video&amp;sr=1-1" TargetMode="External"/><Relationship Id="rId2066" Type="http://schemas.openxmlformats.org/officeDocument/2006/relationships/hyperlink" Target="https://www.the-numbers.com/movie/gi-saeng-chung-(South-Korea)-(2019)" TargetMode="External"/><Relationship Id="rId2067" Type="http://schemas.openxmlformats.org/officeDocument/2006/relationships/hyperlink" Target="https://www.the-numbers.com/market/genre/Drama" TargetMode="External"/><Relationship Id="rId2068" Type="http://schemas.openxmlformats.org/officeDocument/2006/relationships/hyperlink" Target="https://www.the-numbers.com/market/genre/Drama" TargetMode="External"/><Relationship Id="rId2069" Type="http://schemas.openxmlformats.org/officeDocument/2006/relationships/hyperlink" Target="https://www.boxofficemojo.com/movies/?id=fightingwithmyfamily.htm" TargetMode="External"/><Relationship Id="rId2050" Type="http://schemas.openxmlformats.org/officeDocument/2006/relationships/hyperlink" Target="https://www.amazon.co.uk/Intruder-Dennis-Quaid/dp/B07RG5VS6L/ref=sr_1_1?keywords=The+Intruder&amp;qid=1577974400&amp;s=instant-video&amp;sr=1-1" TargetMode="External"/><Relationship Id="rId2051" Type="http://schemas.openxmlformats.org/officeDocument/2006/relationships/hyperlink" Target="https://www.the-numbers.com/movie/Good-Liar-The-(2019)" TargetMode="External"/><Relationship Id="rId495" Type="http://schemas.openxmlformats.org/officeDocument/2006/relationships/hyperlink" Target="http://www.amazon.com/gp/product/B008Y6SLL2/?tag=titb-20" TargetMode="External"/><Relationship Id="rId2052" Type="http://schemas.openxmlformats.org/officeDocument/2006/relationships/hyperlink" Target="https://www.amazon.co.uk/Good-Liar-Bill-Condon/dp/B081PPT83H/ref=sr_1_1?keywords=The+Good+Liar&amp;qid=1577974386&amp;s=instant-video&amp;sr=1-1" TargetMode="External"/><Relationship Id="rId494" Type="http://schemas.openxmlformats.org/officeDocument/2006/relationships/hyperlink" Target="http://www.amazon.com/gp/product/B0060M9T9U/?tag=titb-20" TargetMode="External"/><Relationship Id="rId2053" Type="http://schemas.openxmlformats.org/officeDocument/2006/relationships/hyperlink" Target="https://www.the-numbers.com/movie/Poms-(UK)-(2019)" TargetMode="External"/><Relationship Id="rId493" Type="http://schemas.openxmlformats.org/officeDocument/2006/relationships/hyperlink" Target="http://www.amazon.com/gp/product/B016887PIW/?tag=titb-20" TargetMode="External"/><Relationship Id="rId2054" Type="http://schemas.openxmlformats.org/officeDocument/2006/relationships/hyperlink" Target="https://www.the-numbers.com/market/genre/Comedy" TargetMode="External"/><Relationship Id="rId492" Type="http://schemas.openxmlformats.org/officeDocument/2006/relationships/hyperlink" Target="http://www.amazon.com/gp/product/B006FTCH2E/?tag=titb-20" TargetMode="External"/><Relationship Id="rId2055" Type="http://schemas.openxmlformats.org/officeDocument/2006/relationships/hyperlink" Target="https://www.the-numbers.com/market/genre/Comedy" TargetMode="External"/><Relationship Id="rId499" Type="http://schemas.openxmlformats.org/officeDocument/2006/relationships/hyperlink" Target="http://www.amazon.com/gp/product/B006QPVGKG/?tag=titb-20" TargetMode="External"/><Relationship Id="rId2056" Type="http://schemas.openxmlformats.org/officeDocument/2006/relationships/hyperlink" Target="https://www.boxofficemojo.com/movies/?id=thebestofenemies2019.htm" TargetMode="External"/><Relationship Id="rId498" Type="http://schemas.openxmlformats.org/officeDocument/2006/relationships/hyperlink" Target="http://www.amazon.com/gp/product/B006FTCBF2/?tag=titb-20" TargetMode="External"/><Relationship Id="rId2057" Type="http://schemas.openxmlformats.org/officeDocument/2006/relationships/hyperlink" Target="https://www.amazon.co.uk/Enemies-Morgan-Neville-Robert-Gordon/dp/B012DK04JG/ref=sr_1_1?keywords=The+Best+of+Enemies&amp;qid=1557074720&amp;s=instant-video&amp;sr=1-1" TargetMode="External"/><Relationship Id="rId497" Type="http://schemas.openxmlformats.org/officeDocument/2006/relationships/hyperlink" Target="http://www.amazon.com/gp/product/B00715SUI6/?tag=titb-20" TargetMode="External"/><Relationship Id="rId2058" Type="http://schemas.openxmlformats.org/officeDocument/2006/relationships/hyperlink" Target="https://www.the-numbers.com/movie/Brian-Banks-(2019)" TargetMode="External"/><Relationship Id="rId496" Type="http://schemas.openxmlformats.org/officeDocument/2006/relationships/hyperlink" Target="http://www.amazon.com/gp/product/B005KGPC4S/?tag=titb-20" TargetMode="External"/><Relationship Id="rId2059" Type="http://schemas.openxmlformats.org/officeDocument/2006/relationships/hyperlink" Target="https://www.the-numbers.com/market/genre/Drama" TargetMode="External"/><Relationship Id="rId2080" Type="http://schemas.openxmlformats.org/officeDocument/2006/relationships/hyperlink" Target="https://www.the-numbers.com/market/genre/Horror" TargetMode="External"/><Relationship Id="rId2081" Type="http://schemas.openxmlformats.org/officeDocument/2006/relationships/hyperlink" Target="https://www.the-numbers.com/market/genre/Horror" TargetMode="External"/><Relationship Id="rId2082" Type="http://schemas.openxmlformats.org/officeDocument/2006/relationships/hyperlink" Target="https://www.amazon.co.uk/Crawl-Kaya-Scodelario/dp/B07WRDLS8K/ref=sr_1_1?keywords=Crawl&amp;qid=1577973297&amp;s=instant-video&amp;sr=1-1" TargetMode="External"/><Relationship Id="rId2083" Type="http://schemas.openxmlformats.org/officeDocument/2006/relationships/hyperlink" Target="https://www.the-numbers.com/movie/Breakthrough-(2019)" TargetMode="External"/><Relationship Id="rId2084" Type="http://schemas.openxmlformats.org/officeDocument/2006/relationships/hyperlink" Target="https://www.the-numbers.com/market/genre/Drama" TargetMode="External"/><Relationship Id="rId2085" Type="http://schemas.openxmlformats.org/officeDocument/2006/relationships/hyperlink" Target="https://www.the-numbers.com/market/genre/Drama" TargetMode="External"/><Relationship Id="rId2086" Type="http://schemas.openxmlformats.org/officeDocument/2006/relationships/hyperlink" Target="https://www.amazon.co.uk/Breakthrough-Roxann-Dawson/dp/B07RRR91JF/ref=sr_1_1?keywords=Breakthrough&amp;qid=1577973212&amp;s=instant-video&amp;sr=1-1" TargetMode="External"/><Relationship Id="rId2087" Type="http://schemas.openxmlformats.org/officeDocument/2006/relationships/hyperlink" Target="https://www.the-numbers.com/movie/Jojo-Rabbit-(Germany)-(2019)" TargetMode="External"/><Relationship Id="rId2088" Type="http://schemas.openxmlformats.org/officeDocument/2006/relationships/hyperlink" Target="https://www.the-numbers.com/movie/Brittany-Runs-a-Marathon-(2019)" TargetMode="External"/><Relationship Id="rId2089" Type="http://schemas.openxmlformats.org/officeDocument/2006/relationships/hyperlink" Target="https://www.the-numbers.com/market/genre/Drama" TargetMode="External"/><Relationship Id="rId2070" Type="http://schemas.openxmlformats.org/officeDocument/2006/relationships/hyperlink" Target="https://www.amazon.co.uk/Fighting-My-Family-Florence-Pugh/dp/B07P5G1581/ref=sr_1_1?keywords=Fighting+with+My+Family&amp;qid=1557074040&amp;s=instant-video&amp;sr=1-1" TargetMode="External"/><Relationship Id="rId2071" Type="http://schemas.openxmlformats.org/officeDocument/2006/relationships/hyperlink" Target="https://www.boxofficemojo.com/movies/?id=everybodyknows.htm" TargetMode="External"/><Relationship Id="rId2072" Type="http://schemas.openxmlformats.org/officeDocument/2006/relationships/hyperlink" Target="https://www.amazon.co.uk/Everybody-Knows-Javier-Bardem/dp/B07T769783/ref=sr_1_1?keywords=Everybody+Knows&amp;qid=1577973405&amp;s=instant-video&amp;sr=1-1" TargetMode="External"/><Relationship Id="rId2073" Type="http://schemas.openxmlformats.org/officeDocument/2006/relationships/hyperlink" Target="https://www.the-numbers.com/movie/47-Meters-Down-Uncaged-(2019)" TargetMode="External"/><Relationship Id="rId2074" Type="http://schemas.openxmlformats.org/officeDocument/2006/relationships/hyperlink" Target="https://www.amazon.co.uk/47-Metres-Down-Uncaged-DVD/dp/B081KQ2NTY/ref=sr_1_2?crid=3AEN2LCEDK0HJ&amp;keywords=47+meters+down+uncaged+movie&amp;qid=1577972928&amp;s=instant-video&amp;sprefix=47+Meters+Down%3A+Uncaged%2Cinstant-video%2C226&amp;sr=1-2-catcorr" TargetMode="External"/><Relationship Id="rId2075" Type="http://schemas.openxmlformats.org/officeDocument/2006/relationships/hyperlink" Target="https://www.the-numbers.com/movie/Black-and-Blue-(2019)" TargetMode="External"/><Relationship Id="rId2076" Type="http://schemas.openxmlformats.org/officeDocument/2006/relationships/hyperlink" Target="https://www.the-numbers.com/market/genre/Action" TargetMode="External"/><Relationship Id="rId2077" Type="http://schemas.openxmlformats.org/officeDocument/2006/relationships/hyperlink" Target="https://www.the-numbers.com/market/genre/Action" TargetMode="External"/><Relationship Id="rId2078" Type="http://schemas.openxmlformats.org/officeDocument/2006/relationships/hyperlink" Target="https://www.amazon.co.uk/Black-Blue-Naomie-Harris/dp/B07ZQR6MXQ/ref=sr_1_1?crid=33T5QAJZ47G2F&amp;keywords=black+and+blue&amp;qid=1577973148&amp;s=instant-video&amp;sprefix=Black+and+Blue%2Cinstant-video%2C148&amp;sr=1-1" TargetMode="External"/><Relationship Id="rId2079" Type="http://schemas.openxmlformats.org/officeDocument/2006/relationships/hyperlink" Target="https://www.the-numbers.com/movie/Crawl-(2019)" TargetMode="External"/><Relationship Id="rId1610" Type="http://schemas.openxmlformats.org/officeDocument/2006/relationships/hyperlink" Target="https://www.the-numbers.com/market/genre/Drama" TargetMode="External"/><Relationship Id="rId1611" Type="http://schemas.openxmlformats.org/officeDocument/2006/relationships/hyperlink" Target="https://www.the-numbers.com/market/genre/Drama" TargetMode="External"/><Relationship Id="rId1612" Type="http://schemas.openxmlformats.org/officeDocument/2006/relationships/hyperlink" Target="https://www.amazon.com/Leave-No-Trace-Ben-Foster/dp/B07FCXVJJ7/ref=sr_1_1?s=instant-video&amp;ie=UTF8&amp;qid=1546975172&amp;sr=1-1&amp;keywords=Leave+No+Trace" TargetMode="External"/><Relationship Id="rId1613" Type="http://schemas.openxmlformats.org/officeDocument/2006/relationships/hyperlink" Target="https://www.the-numbers.com/movie/Strangers-Prey-at-Night-The" TargetMode="External"/><Relationship Id="rId1614" Type="http://schemas.openxmlformats.org/officeDocument/2006/relationships/hyperlink" Target="https://www.the-numbers.com/market/genre/Horror" TargetMode="External"/><Relationship Id="rId1615" Type="http://schemas.openxmlformats.org/officeDocument/2006/relationships/hyperlink" Target="https://www.the-numbers.com/market/genre/Horror" TargetMode="External"/><Relationship Id="rId1616" Type="http://schemas.openxmlformats.org/officeDocument/2006/relationships/hyperlink" Target="https://www.amazon.com/Strangers-Prey-at-Night/dp/B07B8CYRZR/ref=sr_1_3?s=instant-video&amp;ie=UTF8&amp;qid=1546970777&amp;sr=1-3&amp;keywords=The+Strangers%3A+Prey+at+Night" TargetMode="External"/><Relationship Id="rId907" Type="http://schemas.openxmlformats.org/officeDocument/2006/relationships/hyperlink" Target="http://www.amazon.com/gp/product/B00OCDSPK8/?tag=titb-20" TargetMode="External"/><Relationship Id="rId1617" Type="http://schemas.openxmlformats.org/officeDocument/2006/relationships/hyperlink" Target="https://www.the-numbers.com/movie/Paul-Apostle-of-Christ" TargetMode="External"/><Relationship Id="rId906" Type="http://schemas.openxmlformats.org/officeDocument/2006/relationships/hyperlink" Target="http://www.amazon.com/gp/product/B00OM69HZW/?tag=titb-20" TargetMode="External"/><Relationship Id="rId1618" Type="http://schemas.openxmlformats.org/officeDocument/2006/relationships/hyperlink" Target="https://www.the-numbers.com/market/genre/Drama" TargetMode="External"/><Relationship Id="rId905" Type="http://schemas.openxmlformats.org/officeDocument/2006/relationships/hyperlink" Target="http://www.amazon.com/gp/product/B00LXLN4W6/?tag=titb-20" TargetMode="External"/><Relationship Id="rId1619" Type="http://schemas.openxmlformats.org/officeDocument/2006/relationships/hyperlink" Target="https://www.the-numbers.com/market/genre/Drama" TargetMode="External"/><Relationship Id="rId904" Type="http://schemas.openxmlformats.org/officeDocument/2006/relationships/hyperlink" Target="http://www.amazon.com/gp/product/B00YIHMBFI/?tag=titb-20" TargetMode="External"/><Relationship Id="rId909" Type="http://schemas.openxmlformats.org/officeDocument/2006/relationships/hyperlink" Target="http://www.amazon.com/gp/product/B00NY4UIKG/?tag=titb-20" TargetMode="External"/><Relationship Id="rId908" Type="http://schemas.openxmlformats.org/officeDocument/2006/relationships/hyperlink" Target="http://www.amazon.com/gp/product/B00J5A1V5Y/?tag=titb-20" TargetMode="External"/><Relationship Id="rId903" Type="http://schemas.openxmlformats.org/officeDocument/2006/relationships/hyperlink" Target="http://www.amazon.com/gp/product/B00TPELV50/?tag=titb-20" TargetMode="External"/><Relationship Id="rId902" Type="http://schemas.openxmlformats.org/officeDocument/2006/relationships/hyperlink" Target="http://www.amazon.com/gp/product/B00KW274SM/?tag=titb-20" TargetMode="External"/><Relationship Id="rId901" Type="http://schemas.openxmlformats.org/officeDocument/2006/relationships/hyperlink" Target="http://www.amazon.com/gp/product/B00KVLQT6M/?tag=titb-20" TargetMode="External"/><Relationship Id="rId900" Type="http://schemas.openxmlformats.org/officeDocument/2006/relationships/hyperlink" Target="http://www.amazon.com/gp/product/B00O96JHQE/?tag=titb-20" TargetMode="External"/><Relationship Id="rId1600" Type="http://schemas.openxmlformats.org/officeDocument/2006/relationships/hyperlink" Target="https://www.the-numbers.com/movie/Traffik" TargetMode="External"/><Relationship Id="rId1601" Type="http://schemas.openxmlformats.org/officeDocument/2006/relationships/hyperlink" Target="https://www.amazon.com/Traffik-Paula-Patton/dp/B07DFLVD3X/ref=sr_1_2?s=instant-video&amp;ie=UTF8&amp;qid=1546970712&amp;sr=1-2&amp;keywords=Traffik" TargetMode="External"/><Relationship Id="rId1602" Type="http://schemas.openxmlformats.org/officeDocument/2006/relationships/hyperlink" Target="https://www.the-numbers.com/movie/Raid-(India)" TargetMode="External"/><Relationship Id="rId1603" Type="http://schemas.openxmlformats.org/officeDocument/2006/relationships/hyperlink" Target="https://www.the-numbers.com/market/genre/Drama" TargetMode="External"/><Relationship Id="rId1604" Type="http://schemas.openxmlformats.org/officeDocument/2006/relationships/hyperlink" Target="https://www.the-numbers.com/market/genre/Drama" TargetMode="External"/><Relationship Id="rId1605" Type="http://schemas.openxmlformats.org/officeDocument/2006/relationships/hyperlink" Target="https://www.the-numbers.com/movie/Every-Day-(2018)" TargetMode="External"/><Relationship Id="rId1606" Type="http://schemas.openxmlformats.org/officeDocument/2006/relationships/hyperlink" Target="https://www.the-numbers.com/market/genre/Drama" TargetMode="External"/><Relationship Id="rId1607" Type="http://schemas.openxmlformats.org/officeDocument/2006/relationships/hyperlink" Target="https://www.the-numbers.com/market/genre/Drama" TargetMode="External"/><Relationship Id="rId1608" Type="http://schemas.openxmlformats.org/officeDocument/2006/relationships/hyperlink" Target="https://www.amazon.com/Every-Day-Angourie-Rice/dp/B079NTSQQ4/ref=sr_1_2?s=instant-video&amp;ie=UTF8&amp;qid=1546970495&amp;sr=1-2&amp;keywords=Every+Day" TargetMode="External"/><Relationship Id="rId1609" Type="http://schemas.openxmlformats.org/officeDocument/2006/relationships/hyperlink" Target="https://www.the-numbers.com/movie/Leave-No-Trace-(2018)" TargetMode="External"/><Relationship Id="rId1631" Type="http://schemas.openxmlformats.org/officeDocument/2006/relationships/hyperlink" Target="https://www.the-numbers.com/movie/Disobedience-(2018)" TargetMode="External"/><Relationship Id="rId1632" Type="http://schemas.openxmlformats.org/officeDocument/2006/relationships/hyperlink" Target="https://www.the-numbers.com/market/genre/Drama" TargetMode="External"/><Relationship Id="rId1633" Type="http://schemas.openxmlformats.org/officeDocument/2006/relationships/hyperlink" Target="https://www.the-numbers.com/market/genre/Drama" TargetMode="External"/><Relationship Id="rId1634" Type="http://schemas.openxmlformats.org/officeDocument/2006/relationships/hyperlink" Target="https://www.amazon.com/Disobedience-Rachel-Weisz/dp/B07CLGLPJ3/ref=sr_1_2?s=instant-video&amp;ie=UTF8&amp;qid=1546970431&amp;sr=1-2&amp;keywords=Disobedience" TargetMode="External"/><Relationship Id="rId1635" Type="http://schemas.openxmlformats.org/officeDocument/2006/relationships/hyperlink" Target="https://www.the-numbers.com/movie/I-Can-Only-Imagine" TargetMode="External"/><Relationship Id="rId1636" Type="http://schemas.openxmlformats.org/officeDocument/2006/relationships/hyperlink" Target="https://www.the-numbers.com/market/genre/Drama" TargetMode="External"/><Relationship Id="rId1637" Type="http://schemas.openxmlformats.org/officeDocument/2006/relationships/hyperlink" Target="https://www.the-numbers.com/market/genre/Drama" TargetMode="External"/><Relationship Id="rId1638" Type="http://schemas.openxmlformats.org/officeDocument/2006/relationships/hyperlink" Target="https://www.amazon.com/Can-Only-Imagine-Michael-Finley/dp/B07D6W2PWT/ref=sr_1_2?s=instant-video&amp;ie=UTF8&amp;qid=1546975039&amp;sr=1-2&amp;keywords=I+Can+Only+Imagine" TargetMode="External"/><Relationship Id="rId929" Type="http://schemas.openxmlformats.org/officeDocument/2006/relationships/hyperlink" Target="http://www.amazon.com/gp/product/B00Q6D5O8S/?tag=titb-20" TargetMode="External"/><Relationship Id="rId1639" Type="http://schemas.openxmlformats.org/officeDocument/2006/relationships/hyperlink" Target="https://www.the-numbers.com/movie/Finding-Your-Feet" TargetMode="External"/><Relationship Id="rId928" Type="http://schemas.openxmlformats.org/officeDocument/2006/relationships/hyperlink" Target="http://www.amazon.com/gp/product/B00R7FU2UE/?tag=titb-20" TargetMode="External"/><Relationship Id="rId927" Type="http://schemas.openxmlformats.org/officeDocument/2006/relationships/hyperlink" Target="http://www.amazon.com/gp/product/B00JB3MVCW/?tag=titb-20" TargetMode="External"/><Relationship Id="rId926" Type="http://schemas.openxmlformats.org/officeDocument/2006/relationships/hyperlink" Target="http://www.amazon.com/gp/product/B00R2Z3SZA/?tag=titb-20" TargetMode="External"/><Relationship Id="rId921" Type="http://schemas.openxmlformats.org/officeDocument/2006/relationships/hyperlink" Target="http://www.amazon.com/gp/product/B00J59ZKV6/?tag=titb-20" TargetMode="External"/><Relationship Id="rId920" Type="http://schemas.openxmlformats.org/officeDocument/2006/relationships/hyperlink" Target="http://www.amazon.com/gp/product/B00II399HG/?tag=titb-20" TargetMode="External"/><Relationship Id="rId925" Type="http://schemas.openxmlformats.org/officeDocument/2006/relationships/hyperlink" Target="http://www.amazon.com/gp/product/B00T6UD7BY/?tag=titb-20" TargetMode="External"/><Relationship Id="rId924" Type="http://schemas.openxmlformats.org/officeDocument/2006/relationships/hyperlink" Target="http://www.amazon.com/gp/product/B00IXE7274/?tag=titb-20" TargetMode="External"/><Relationship Id="rId923" Type="http://schemas.openxmlformats.org/officeDocument/2006/relationships/hyperlink" Target="http://www.amazon.com/gp/product/B00IK590UI/?tag=titb-20" TargetMode="External"/><Relationship Id="rId922" Type="http://schemas.openxmlformats.org/officeDocument/2006/relationships/hyperlink" Target="http://www.amazon.com/gp/product/B00MQOZETK/?tag=titb-20" TargetMode="External"/><Relationship Id="rId1630" Type="http://schemas.openxmlformats.org/officeDocument/2006/relationships/hyperlink" Target="https://www.amazon.com/Breaking-Gabrielle-Union/dp/B07FK573KK/ref=sr_1_2?s=instant-video&amp;ie=UTF8&amp;qid=1546970294&amp;sr=1-2&amp;keywords=Breaking+In" TargetMode="External"/><Relationship Id="rId1620" Type="http://schemas.openxmlformats.org/officeDocument/2006/relationships/hyperlink" Target="https://www.amazon.com/Paul-Apostle-Christ-Jim-Caviezel/dp/B07C45SV37/ref=sr_1_2?s=instant-video&amp;ie=UTF8&amp;qid=1546975366&amp;sr=1-2&amp;keywords=Paul%2C+Apostle+of+Christ" TargetMode="External"/><Relationship Id="rId1621" Type="http://schemas.openxmlformats.org/officeDocument/2006/relationships/hyperlink" Target="https://www.the-numbers.com/movie/Thoroughbreds" TargetMode="External"/><Relationship Id="rId1622" Type="http://schemas.openxmlformats.org/officeDocument/2006/relationships/hyperlink" Target="https://www.the-numbers.com/market/genre/Drama" TargetMode="External"/><Relationship Id="rId1623" Type="http://schemas.openxmlformats.org/officeDocument/2006/relationships/hyperlink" Target="https://www.the-numbers.com/market/genre/Drama" TargetMode="External"/><Relationship Id="rId1624" Type="http://schemas.openxmlformats.org/officeDocument/2006/relationships/hyperlink" Target="https://www.amazon.com/Thoroughbreds-Olivia-Cooke/dp/B07B8FHHKR/ref=sr_1_2?s=instant-video&amp;ie=UTF8&amp;qid=1546970766&amp;sr=1-2&amp;keywords=Thoroughbreds" TargetMode="External"/><Relationship Id="rId1625" Type="http://schemas.openxmlformats.org/officeDocument/2006/relationships/hyperlink" Target="https://www.the-numbers.com/movie/Show-Dogs-(2018)" TargetMode="External"/><Relationship Id="rId1626" Type="http://schemas.openxmlformats.org/officeDocument/2006/relationships/hyperlink" Target="https://www.the-numbers.com/market/genre/Comedy" TargetMode="External"/><Relationship Id="rId1627" Type="http://schemas.openxmlformats.org/officeDocument/2006/relationships/hyperlink" Target="https://www.the-numbers.com/market/genre/Comedy" TargetMode="External"/><Relationship Id="rId918" Type="http://schemas.openxmlformats.org/officeDocument/2006/relationships/hyperlink" Target="http://www.amazon.com/gp/product/B00OLI95R6/?tag=titb-20" TargetMode="External"/><Relationship Id="rId1628" Type="http://schemas.openxmlformats.org/officeDocument/2006/relationships/hyperlink" Target="https://www.amazon.com/Show-Dogs-Will-Arnett/dp/B07CZSN6ZY/ref=sr_1_2?s=instant-video&amp;ie=UTF8&amp;qid=1546974776&amp;sr=1-2&amp;keywords=Show+Dogs" TargetMode="External"/><Relationship Id="rId917" Type="http://schemas.openxmlformats.org/officeDocument/2006/relationships/hyperlink" Target="http://www.amazon.com/gp/product/B00MFDPZRS/?tag=titb-20" TargetMode="External"/><Relationship Id="rId1629" Type="http://schemas.openxmlformats.org/officeDocument/2006/relationships/hyperlink" Target="https://www.the-numbers.com/movie/Breaking-In-(2018)" TargetMode="External"/><Relationship Id="rId916" Type="http://schemas.openxmlformats.org/officeDocument/2006/relationships/hyperlink" Target="http://www.amazon.com/gp/product/B00R7FZ2F4/?tag=titb-20" TargetMode="External"/><Relationship Id="rId915" Type="http://schemas.openxmlformats.org/officeDocument/2006/relationships/hyperlink" Target="http://www.amazon.com/gp/product/B00RFHUYKW/?tag=titb-20" TargetMode="External"/><Relationship Id="rId919" Type="http://schemas.openxmlformats.org/officeDocument/2006/relationships/hyperlink" Target="http://www.amazon.com/gp/product/B00RW1J8RG/?tag=titb-20" TargetMode="External"/><Relationship Id="rId910" Type="http://schemas.openxmlformats.org/officeDocument/2006/relationships/hyperlink" Target="http://www.amazon.com/gp/product/B00RFHVCFI/?tag=titb-20" TargetMode="External"/><Relationship Id="rId914" Type="http://schemas.openxmlformats.org/officeDocument/2006/relationships/hyperlink" Target="http://www.amazon.com/gp/product/B00S65TBHY/?tag=titb-20" TargetMode="External"/><Relationship Id="rId913" Type="http://schemas.openxmlformats.org/officeDocument/2006/relationships/hyperlink" Target="http://www.amazon.com/gp/product/B00QHMDWUA/?tag=titb-20" TargetMode="External"/><Relationship Id="rId912" Type="http://schemas.openxmlformats.org/officeDocument/2006/relationships/hyperlink" Target="http://www.amazon.com/gp/product/B00HZ3C4N6/?tag=titb-20" TargetMode="External"/><Relationship Id="rId911" Type="http://schemas.openxmlformats.org/officeDocument/2006/relationships/hyperlink" Target="http://www.amazon.com/gp/product/B00L23SE52/?tag=titb-20" TargetMode="External"/><Relationship Id="rId1213" Type="http://schemas.openxmlformats.org/officeDocument/2006/relationships/hyperlink" Target="https://www.amazon.com/Hail-Caesar-Josh-Brolin/dp/B01BFZPEIQ/ref=sr_1_1?s=instant-video&amp;ie=UTF8&amp;qid=1481218848&amp;sr=1-1&amp;keywords=Hail%2C+Caesar%21" TargetMode="External"/><Relationship Id="rId1697" Type="http://schemas.openxmlformats.org/officeDocument/2006/relationships/hyperlink" Target="https://www.the-numbers.com/movie/BlacKkKlansman" TargetMode="External"/><Relationship Id="rId1214" Type="http://schemas.openxmlformats.org/officeDocument/2006/relationships/hyperlink" Target="https://www.amazon.com/Nocturnal-Animals-Amy-Adams/dp/B01NAG5VL9/ref=sr_1_1?s=instant-video&amp;ie=UTF8&amp;qid=1483640892&amp;sr=1-1&amp;keywords=nocturnal+animals+movie" TargetMode="External"/><Relationship Id="rId1698" Type="http://schemas.openxmlformats.org/officeDocument/2006/relationships/hyperlink" Target="https://www.amazon.com/Blackkklansman-John-David-Washington/dp/B07G7GRTVH/ref=sr_1_1?s=instant-video&amp;ie=UTF8&amp;qid=1546970084&amp;sr=1-1&amp;keywords=BlacKkKlansman" TargetMode="External"/><Relationship Id="rId1215" Type="http://schemas.openxmlformats.org/officeDocument/2006/relationships/hyperlink" Target="http://www.the-numbers.com/market/genre/Thriller-or-Suspense" TargetMode="External"/><Relationship Id="rId1699" Type="http://schemas.openxmlformats.org/officeDocument/2006/relationships/hyperlink" Target="https://www.the-numbers.com/movie/Hotel-Artemis-(UK)" TargetMode="External"/><Relationship Id="rId1216" Type="http://schemas.openxmlformats.org/officeDocument/2006/relationships/hyperlink" Target="http://www.the-numbers.com/market/genre/Thriller-or-Suspense" TargetMode="External"/><Relationship Id="rId1217" Type="http://schemas.openxmlformats.org/officeDocument/2006/relationships/hyperlink" Target="https://www.amazon.com/Eddie-Eagle-Taron-Egerton/dp/B01BXL0HY8/ref=sr_1_1?s=instant-video&amp;ie=UTF8&amp;qid=1481218412&amp;sr=1-1&amp;keywords=Eddie+the+Eagle" TargetMode="External"/><Relationship Id="rId1218" Type="http://schemas.openxmlformats.org/officeDocument/2006/relationships/hyperlink" Target="https://www.amazon.com/Fences-Denzel-Washington/dp/B01N6DRZLO/ref=sr_1_1?s=instant-video&amp;ie=UTF8&amp;qid=1484685734&amp;sr=1-1&amp;keywords=fences" TargetMode="External"/><Relationship Id="rId1219" Type="http://schemas.openxmlformats.org/officeDocument/2006/relationships/hyperlink" Target="https://www.amazon.com/Mothers-Day-Jennifer-Aniston/dp/B01EVZDQ14/ref=sr_1_1?s=instant-video&amp;ie=UTF8&amp;qid=1481218873&amp;sr=1-1&amp;keywords=Mother%E2%80%99s+Day" TargetMode="External"/><Relationship Id="rId866" Type="http://schemas.openxmlformats.org/officeDocument/2006/relationships/hyperlink" Target="http://www.amazon.com/gp/product/B00K7WZVXC/?tag=titb-20" TargetMode="External"/><Relationship Id="rId865" Type="http://schemas.openxmlformats.org/officeDocument/2006/relationships/hyperlink" Target="http://www.amazon.com/gp/product/B00MO7Y6DO/?tag=titb-20" TargetMode="External"/><Relationship Id="rId864" Type="http://schemas.openxmlformats.org/officeDocument/2006/relationships/hyperlink" Target="http://www.amazon.com/gp/product/B00RCSA1ES/?tag=titb-20" TargetMode="External"/><Relationship Id="rId863" Type="http://schemas.openxmlformats.org/officeDocument/2006/relationships/hyperlink" Target="http://www.amazon.com/gp/product/B00MXU9YIE/?tag=titb-20" TargetMode="External"/><Relationship Id="rId869" Type="http://schemas.openxmlformats.org/officeDocument/2006/relationships/hyperlink" Target="http://www.amazon.com/gp/product/B00LGITGDW/?tag=titb-20" TargetMode="External"/><Relationship Id="rId868" Type="http://schemas.openxmlformats.org/officeDocument/2006/relationships/hyperlink" Target="http://www.amazon.com/gp/product/B00OVNQ31W/?tag=titb-20" TargetMode="External"/><Relationship Id="rId867" Type="http://schemas.openxmlformats.org/officeDocument/2006/relationships/hyperlink" Target="http://www.amazon.com/gp/product/B00TPJE3ZK/?tag=titb-20" TargetMode="External"/><Relationship Id="rId1690" Type="http://schemas.openxmlformats.org/officeDocument/2006/relationships/hyperlink" Target="https://www.the-numbers.com/market/genre/Comedy" TargetMode="External"/><Relationship Id="rId1691" Type="http://schemas.openxmlformats.org/officeDocument/2006/relationships/hyperlink" Target="https://www.amazon.com/Super-Troopers-2-Jay-Chandrasekhar/dp/B07C66RL88/ref=sr_1_2?s=instant-video&amp;ie=UTF8&amp;qid=1546974880&amp;sr=1-2&amp;keywords=Super+Troopers+2" TargetMode="External"/><Relationship Id="rId1692" Type="http://schemas.openxmlformats.org/officeDocument/2006/relationships/hyperlink" Target="https://www.the-numbers.com/movie/Proud-Mary" TargetMode="External"/><Relationship Id="rId862" Type="http://schemas.openxmlformats.org/officeDocument/2006/relationships/hyperlink" Target="http://www.amazon.com/gp/product/B00SNEGFNG/?tag=titb-20" TargetMode="External"/><Relationship Id="rId1693" Type="http://schemas.openxmlformats.org/officeDocument/2006/relationships/hyperlink" Target="https://www.the-numbers.com/market/genre/Action" TargetMode="External"/><Relationship Id="rId861" Type="http://schemas.openxmlformats.org/officeDocument/2006/relationships/hyperlink" Target="http://www.amazon.com/gp/product/B00R7FRTWI/?tag=titb-20" TargetMode="External"/><Relationship Id="rId1210" Type="http://schemas.openxmlformats.org/officeDocument/2006/relationships/hyperlink" Target="https://www.amazon.com/Popstar-Never-Stop-Stopping/dp/B01GHBYMMC/ref=sr_1_1?s=instant-video&amp;ie=UTF8&amp;qid=1481218221&amp;sr=1-1&amp;keywords=Popstar%3A+Never+Stop+Never+Stopping" TargetMode="External"/><Relationship Id="rId1694" Type="http://schemas.openxmlformats.org/officeDocument/2006/relationships/hyperlink" Target="https://www.the-numbers.com/market/genre/Action" TargetMode="External"/><Relationship Id="rId860" Type="http://schemas.openxmlformats.org/officeDocument/2006/relationships/hyperlink" Target="http://www.amazon.com/gp/product/B00NMUWM1A/?tag=titb-20" TargetMode="External"/><Relationship Id="rId1211" Type="http://schemas.openxmlformats.org/officeDocument/2006/relationships/hyperlink" Target="http://www.the-numbers.com/market/genre/Action" TargetMode="External"/><Relationship Id="rId1695" Type="http://schemas.openxmlformats.org/officeDocument/2006/relationships/hyperlink" Target="https://www.amazon.com/Proud-Mary-Taraji-P-Henson/dp/B078WLRY6L/ref=sr_1_2?s=instant-video&amp;ie=UTF8&amp;qid=1546975313&amp;sr=1-2&amp;keywords=Proud+Mary" TargetMode="External"/><Relationship Id="rId1212" Type="http://schemas.openxmlformats.org/officeDocument/2006/relationships/hyperlink" Target="http://www.the-numbers.com/market/genre/Action" TargetMode="External"/><Relationship Id="rId1696" Type="http://schemas.openxmlformats.org/officeDocument/2006/relationships/hyperlink" Target="https://www.amazon.com/Favourite-Olivia-Colman/dp/B07L9H1WG5/ref=sr_1_1?s=instant-video&amp;ie=UTF8&amp;qid=1546974218&amp;sr=1-1&amp;keywords=The+Favourite" TargetMode="External"/><Relationship Id="rId1202" Type="http://schemas.openxmlformats.org/officeDocument/2006/relationships/hyperlink" Target="https://www.amazon.com/Barbershop-Next-Cut-Anthony-Anderson/dp/B01DYYXCIU/ref=sr_1_1?s=instant-video&amp;ie=UTF8&amp;qid=1481219044&amp;sr=1-1&amp;keywords=Barbershop%3A+The+Next+Cut" TargetMode="External"/><Relationship Id="rId1686" Type="http://schemas.openxmlformats.org/officeDocument/2006/relationships/hyperlink" Target="https://www.the-numbers.com/market/genre/Horror" TargetMode="External"/><Relationship Id="rId1203" Type="http://schemas.openxmlformats.org/officeDocument/2006/relationships/hyperlink" Target="http://www.the-numbers.com/market/genre/Comedy" TargetMode="External"/><Relationship Id="rId1687" Type="http://schemas.openxmlformats.org/officeDocument/2006/relationships/hyperlink" Target="https://www.amazon.com/First-Purge-Ylan-Noel/dp/B07F46JNQX/ref=sr_1_1?s=instant-video&amp;ie=UTF8&amp;qid=1546974204&amp;sr=1-1&amp;keywords=The+First+Purge" TargetMode="External"/><Relationship Id="rId1204" Type="http://schemas.openxmlformats.org/officeDocument/2006/relationships/hyperlink" Target="http://www.the-numbers.com/market/genre/Comedy" TargetMode="External"/><Relationship Id="rId1688" Type="http://schemas.openxmlformats.org/officeDocument/2006/relationships/hyperlink" Target="https://www.the-numbers.com/movie/Super-Troopers-2" TargetMode="External"/><Relationship Id="rId1205" Type="http://schemas.openxmlformats.org/officeDocument/2006/relationships/hyperlink" Target="https://www.amazon.com/Risen-Joseph-Fiennes/dp/B01BT67CHC/ref=sr_1_1?s=instant-video&amp;ie=UTF8&amp;qid=1481218934&amp;sr=1-1&amp;keywords=Risen" TargetMode="External"/><Relationship Id="rId1689" Type="http://schemas.openxmlformats.org/officeDocument/2006/relationships/hyperlink" Target="https://www.the-numbers.com/market/genre/Comedy" TargetMode="External"/><Relationship Id="rId1206" Type="http://schemas.openxmlformats.org/officeDocument/2006/relationships/hyperlink" Target="https://www.amazon.com/Triple-9-Casey-Affleck/dp/B01FERY1BM/ref=sr_1_1?s=instant-video&amp;ie=UTF8&amp;qid=1481218322&amp;sr=1-1&amp;keywords=Triple+9" TargetMode="External"/><Relationship Id="rId1207" Type="http://schemas.openxmlformats.org/officeDocument/2006/relationships/hyperlink" Target="http://www.the-numbers.com/market/genre/Comedy" TargetMode="External"/><Relationship Id="rId1208" Type="http://schemas.openxmlformats.org/officeDocument/2006/relationships/hyperlink" Target="http://www.the-numbers.com/market/genre/Comedy" TargetMode="External"/><Relationship Id="rId1209" Type="http://schemas.openxmlformats.org/officeDocument/2006/relationships/hyperlink" Target="https://www.amazon.com/Ratchet-Clank-Paul-Giamatti/dp/B01EN8ZMC0/ref=sr_1_1?s=instant-video&amp;ie=UTF8&amp;qid=1481218127&amp;sr=1-1&amp;keywords=Ratchet+and+Clank" TargetMode="External"/><Relationship Id="rId855" Type="http://schemas.openxmlformats.org/officeDocument/2006/relationships/hyperlink" Target="http://www.amazon.com/gp/product/B00M0I05QY/?tag=titb-20" TargetMode="External"/><Relationship Id="rId854" Type="http://schemas.openxmlformats.org/officeDocument/2006/relationships/hyperlink" Target="http://www.amazon.com/gp/product/B00KPQ7MY6/?tag=titb-20" TargetMode="External"/><Relationship Id="rId853" Type="http://schemas.openxmlformats.org/officeDocument/2006/relationships/hyperlink" Target="http://www.amazon.com/gp/product/B00O1SDDOW/?tag=titb-20" TargetMode="External"/><Relationship Id="rId852" Type="http://schemas.openxmlformats.org/officeDocument/2006/relationships/hyperlink" Target="http://www.amazon.com/gp/product/B00OI7J214/?tag=titb-20" TargetMode="External"/><Relationship Id="rId859" Type="http://schemas.openxmlformats.org/officeDocument/2006/relationships/hyperlink" Target="http://www.amazon.com/gp/product/B00NMUU0SW/?tag=titb-20" TargetMode="External"/><Relationship Id="rId858" Type="http://schemas.openxmlformats.org/officeDocument/2006/relationships/hyperlink" Target="http://www.amazon.com/gp/product/B00QUEE4GQ/?tag=titb-20" TargetMode="External"/><Relationship Id="rId857" Type="http://schemas.openxmlformats.org/officeDocument/2006/relationships/hyperlink" Target="http://www.amazon.com/gp/product/B00O4UQ038/?tag=titb-20" TargetMode="External"/><Relationship Id="rId856" Type="http://schemas.openxmlformats.org/officeDocument/2006/relationships/hyperlink" Target="http://www.amazon.com/gp/product/B00IGE5IG8/?tag=titb-20" TargetMode="External"/><Relationship Id="rId1680" Type="http://schemas.openxmlformats.org/officeDocument/2006/relationships/hyperlink" Target="https://www.the-numbers.com/movie/Eighth-Grade-(2018)" TargetMode="External"/><Relationship Id="rId1681" Type="http://schemas.openxmlformats.org/officeDocument/2006/relationships/hyperlink" Target="https://www.the-numbers.com/market/genre/Drama" TargetMode="External"/><Relationship Id="rId851" Type="http://schemas.openxmlformats.org/officeDocument/2006/relationships/hyperlink" Target="http://www.amazon.com/gp/product/B00W3DOZVC/?tag=titb-20" TargetMode="External"/><Relationship Id="rId1682" Type="http://schemas.openxmlformats.org/officeDocument/2006/relationships/hyperlink" Target="https://www.the-numbers.com/market/genre/Drama" TargetMode="External"/><Relationship Id="rId850" Type="http://schemas.openxmlformats.org/officeDocument/2006/relationships/hyperlink" Target="http://www.amazon.com/gp/product/B00O8NST8U/?tag=titb-20" TargetMode="External"/><Relationship Id="rId1683" Type="http://schemas.openxmlformats.org/officeDocument/2006/relationships/hyperlink" Target="https://www.amazon.com/Eighth-Grade-Elsie-Fisher/dp/B07FJNMSFN/ref=sr_1_1?s=instant-video&amp;ie=UTF8&amp;qid=1546970482&amp;sr=1-1&amp;keywords=Eighth+Grade" TargetMode="External"/><Relationship Id="rId1200" Type="http://schemas.openxmlformats.org/officeDocument/2006/relationships/hyperlink" Target="http://www.the-numbers.com/market/genre/Comedy" TargetMode="External"/><Relationship Id="rId1684" Type="http://schemas.openxmlformats.org/officeDocument/2006/relationships/hyperlink" Target="https://www.the-numbers.com/movie/First-Purge-The" TargetMode="External"/><Relationship Id="rId1201" Type="http://schemas.openxmlformats.org/officeDocument/2006/relationships/hyperlink" Target="http://www.the-numbers.com/market/genre/Comedy" TargetMode="External"/><Relationship Id="rId1685" Type="http://schemas.openxmlformats.org/officeDocument/2006/relationships/hyperlink" Target="https://www.the-numbers.com/market/genre/Horror" TargetMode="External"/><Relationship Id="rId1235" Type="http://schemas.openxmlformats.org/officeDocument/2006/relationships/hyperlink" Target="https://www.amazon.com/Florence-Foster-Jenkins-Meryl-Streep/dp/B01K5CF9NK/ref=sr_1_1?s=instant-video&amp;ie=UTF8&amp;qid=1481218801&amp;sr=1-1&amp;keywords=Florence+Foster+Jenkins" TargetMode="External"/><Relationship Id="rId1236" Type="http://schemas.openxmlformats.org/officeDocument/2006/relationships/hyperlink" Target="https://www.amazon.com/Land-Ryan-Gosling/dp/B01NCE7UIL/ref=sr_1_1?s=instant-video&amp;ie=UTF8&amp;qid=1483641276&amp;sr=1-1&amp;keywords=la+la+land" TargetMode="External"/><Relationship Id="rId1237" Type="http://schemas.openxmlformats.org/officeDocument/2006/relationships/hyperlink" Target="http://www.the-numbers.com/market/genre/Adventure" TargetMode="External"/><Relationship Id="rId1238" Type="http://schemas.openxmlformats.org/officeDocument/2006/relationships/hyperlink" Target="http://www.the-numbers.com/market/genre/Adventure" TargetMode="External"/><Relationship Id="rId1239" Type="http://schemas.openxmlformats.org/officeDocument/2006/relationships/hyperlink" Target="https://www.amazon.com/Nine-Lives-Kevin-Spacey/dp/B01MEGP5XV/ref=sr_1_1?s=instant-video&amp;ie=UTF8&amp;qid=1481218584&amp;sr=1-1&amp;keywords=Nine+Lives" TargetMode="External"/><Relationship Id="rId409" Type="http://schemas.openxmlformats.org/officeDocument/2006/relationships/hyperlink" Target="http://www.amazon.com/gp/product/B003N20IVS/?tag=titb-20" TargetMode="External"/><Relationship Id="rId404" Type="http://schemas.openxmlformats.org/officeDocument/2006/relationships/hyperlink" Target="http://www.amazon.com/gp/product/B004QJPF2O/?tag=titb-20" TargetMode="External"/><Relationship Id="rId888" Type="http://schemas.openxmlformats.org/officeDocument/2006/relationships/hyperlink" Target="http://www.amazon.com/gp/product/B00NQFLZW8/?tag=titb-20" TargetMode="External"/><Relationship Id="rId403" Type="http://schemas.openxmlformats.org/officeDocument/2006/relationships/hyperlink" Target="http://www.amazon.com/gp/product/B004HGWYX4/?tag=titb-20" TargetMode="External"/><Relationship Id="rId887" Type="http://schemas.openxmlformats.org/officeDocument/2006/relationships/hyperlink" Target="http://www.amazon.com/gp/product/B00JJH4GAU/?tag=titb-20" TargetMode="External"/><Relationship Id="rId402" Type="http://schemas.openxmlformats.org/officeDocument/2006/relationships/hyperlink" Target="http://www.amazon.com/gp/product/B004JMGOO6/?tag=titb-20" TargetMode="External"/><Relationship Id="rId886" Type="http://schemas.openxmlformats.org/officeDocument/2006/relationships/hyperlink" Target="http://www.amazon.com/gp/product/B00QRPEZ3K/?tag=titb-20" TargetMode="External"/><Relationship Id="rId401" Type="http://schemas.openxmlformats.org/officeDocument/2006/relationships/hyperlink" Target="http://www.amazon.com/gp/product/B004SFOIJC/?tag=titb-20" TargetMode="External"/><Relationship Id="rId885" Type="http://schemas.openxmlformats.org/officeDocument/2006/relationships/hyperlink" Target="http://www.amazon.com/gp/product/B00LGIO8X0/?tag=titb-20" TargetMode="External"/><Relationship Id="rId408" Type="http://schemas.openxmlformats.org/officeDocument/2006/relationships/hyperlink" Target="http://www.amazon.com/gp/product/B004H15UY4/?tag=titb-20" TargetMode="External"/><Relationship Id="rId407" Type="http://schemas.openxmlformats.org/officeDocument/2006/relationships/hyperlink" Target="http://www.amazon.com/gp/product/B003RUZKC8/?tag=titb-20" TargetMode="External"/><Relationship Id="rId406" Type="http://schemas.openxmlformats.org/officeDocument/2006/relationships/hyperlink" Target="http://www.amazon.com/gp/product/B003IWG4ZW/?tag=titb-20" TargetMode="External"/><Relationship Id="rId405" Type="http://schemas.openxmlformats.org/officeDocument/2006/relationships/hyperlink" Target="http://www.amazon.com/gp/product/B004S5D3B6/?tag=titb-20" TargetMode="External"/><Relationship Id="rId889" Type="http://schemas.openxmlformats.org/officeDocument/2006/relationships/hyperlink" Target="http://www.amazon.com/gp/product/B00PTOYJJ0/?tag=titb-20" TargetMode="External"/><Relationship Id="rId880" Type="http://schemas.openxmlformats.org/officeDocument/2006/relationships/hyperlink" Target="http://www.amazon.com/gp/product/B00T4819QS/?tag=titb-20" TargetMode="External"/><Relationship Id="rId1230" Type="http://schemas.openxmlformats.org/officeDocument/2006/relationships/hyperlink" Target="http://www.the-numbers.com/market/genre/Comedy" TargetMode="External"/><Relationship Id="rId400" Type="http://schemas.openxmlformats.org/officeDocument/2006/relationships/hyperlink" Target="http://www.amazon.com/gp/product/B0016LTNL4/?tag=titb-20" TargetMode="External"/><Relationship Id="rId884" Type="http://schemas.openxmlformats.org/officeDocument/2006/relationships/hyperlink" Target="http://www.amazon.com/gp/product/B00JB3O6H0/?tag=titb-20" TargetMode="External"/><Relationship Id="rId1231" Type="http://schemas.openxmlformats.org/officeDocument/2006/relationships/hyperlink" Target="http://www.the-numbers.com/market/genre/Comedy" TargetMode="External"/><Relationship Id="rId883" Type="http://schemas.openxmlformats.org/officeDocument/2006/relationships/hyperlink" Target="http://www.amazon.com/gp/product/B00JNMLMJ4/?tag=titb-20" TargetMode="External"/><Relationship Id="rId1232" Type="http://schemas.openxmlformats.org/officeDocument/2006/relationships/hyperlink" Target="https://www.amazon.com/Boss-Unrated-Melissa-McCarthy/dp/B01I0QNX8G/ref=sr_1_1?s=instant-video&amp;ie=UTF8&amp;qid=1481219151&amp;sr=1-1&amp;keywords=The+Boss" TargetMode="External"/><Relationship Id="rId882" Type="http://schemas.openxmlformats.org/officeDocument/2006/relationships/hyperlink" Target="http://www.amazon.com/gp/product/B00S65U63W/?tag=titb-20" TargetMode="External"/><Relationship Id="rId1233" Type="http://schemas.openxmlformats.org/officeDocument/2006/relationships/hyperlink" Target="http://www.the-numbers.com/market/genre/Drama" TargetMode="External"/><Relationship Id="rId881" Type="http://schemas.openxmlformats.org/officeDocument/2006/relationships/hyperlink" Target="http://www.amazon.com/gp/product/B00ST1Q90C/?tag=titb-20" TargetMode="External"/><Relationship Id="rId1234" Type="http://schemas.openxmlformats.org/officeDocument/2006/relationships/hyperlink" Target="http://www.the-numbers.com/market/genre/Drama" TargetMode="External"/><Relationship Id="rId1224" Type="http://schemas.openxmlformats.org/officeDocument/2006/relationships/hyperlink" Target="http://www.the-numbers.com/market/genre/Comedy" TargetMode="External"/><Relationship Id="rId1225" Type="http://schemas.openxmlformats.org/officeDocument/2006/relationships/hyperlink" Target="http://www.the-numbers.com/market/genre/Comedy" TargetMode="External"/><Relationship Id="rId1226" Type="http://schemas.openxmlformats.org/officeDocument/2006/relationships/hyperlink" Target="https://www.amazon.com/Big-Short-Christian-Bale/dp/B019969US8/ref=sr_1_1?s=instant-video&amp;ie=UTF8&amp;qid=1481218942&amp;sr=1-1&amp;keywords=The+Big+Short" TargetMode="External"/><Relationship Id="rId1227" Type="http://schemas.openxmlformats.org/officeDocument/2006/relationships/hyperlink" Target="http://www.the-numbers.com/market/genre/Drama" TargetMode="External"/><Relationship Id="rId1228" Type="http://schemas.openxmlformats.org/officeDocument/2006/relationships/hyperlink" Target="http://www.the-numbers.com/market/genre/Drama" TargetMode="External"/><Relationship Id="rId1229" Type="http://schemas.openxmlformats.org/officeDocument/2006/relationships/hyperlink" Target="https://www.amazon.com/Pride-Prejudice-Zombies-Lily-James/dp/B01BECSFDQ/ref=sr_1_1?s=instant-video&amp;ie=UTF8&amp;qid=1481218260&amp;sr=1-1&amp;keywords=pride+and+prejudice+and+zombies" TargetMode="External"/><Relationship Id="rId877" Type="http://schemas.openxmlformats.org/officeDocument/2006/relationships/hyperlink" Target="http://www.amazon.com/gp/product/B00R7FUC7M/?tag=titb-20" TargetMode="External"/><Relationship Id="rId876" Type="http://schemas.openxmlformats.org/officeDocument/2006/relationships/hyperlink" Target="http://www.amazon.com/gp/product/B00MR67BCU/?tag=titb-20" TargetMode="External"/><Relationship Id="rId875" Type="http://schemas.openxmlformats.org/officeDocument/2006/relationships/hyperlink" Target="http://www.amazon.com/gp/product/B00JP5P1KU/?tag=titb-20" TargetMode="External"/><Relationship Id="rId874" Type="http://schemas.openxmlformats.org/officeDocument/2006/relationships/hyperlink" Target="http://www.amazon.com/gp/product/B00R2LYXKI/?tag=titb-20" TargetMode="External"/><Relationship Id="rId879" Type="http://schemas.openxmlformats.org/officeDocument/2006/relationships/hyperlink" Target="http://www.amazon.com/gp/product/B00LMKLJY8/?tag=titb-20" TargetMode="External"/><Relationship Id="rId878" Type="http://schemas.openxmlformats.org/officeDocument/2006/relationships/hyperlink" Target="http://www.amazon.com/gp/product/B00O8NRZV2/?tag=titb-20" TargetMode="External"/><Relationship Id="rId873" Type="http://schemas.openxmlformats.org/officeDocument/2006/relationships/hyperlink" Target="http://www.amazon.com/gp/product/B00L4YU34O/?tag=titb-20" TargetMode="External"/><Relationship Id="rId1220" Type="http://schemas.openxmlformats.org/officeDocument/2006/relationships/hyperlink" Target="http://www.the-numbers.com/market/genre/Drama" TargetMode="External"/><Relationship Id="rId872" Type="http://schemas.openxmlformats.org/officeDocument/2006/relationships/hyperlink" Target="http://www.amazon.com/gp/product/B00JWEOYCU/?tag=titb-20" TargetMode="External"/><Relationship Id="rId1221" Type="http://schemas.openxmlformats.org/officeDocument/2006/relationships/hyperlink" Target="http://www.the-numbers.com/market/genre/Drama" TargetMode="External"/><Relationship Id="rId871" Type="http://schemas.openxmlformats.org/officeDocument/2006/relationships/hyperlink" Target="http://www.amazon.com/gp/product/B00N2YWAF4/?tag=titb-20" TargetMode="External"/><Relationship Id="rId1222" Type="http://schemas.openxmlformats.org/officeDocument/2006/relationships/hyperlink" Target="https://www.amazon.com/Me-Before-You-Emilia-Clarke/dp/B01GIIVF6K/ref=sr_1_1?s=instant-video&amp;ie=UTF8&amp;qid=1481219091&amp;sr=1-1&amp;keywords=Me+Before+You" TargetMode="External"/><Relationship Id="rId870" Type="http://schemas.openxmlformats.org/officeDocument/2006/relationships/hyperlink" Target="http://www.amazon.com/gp/product/B00R8Q0KV8/?tag=titb-20" TargetMode="External"/><Relationship Id="rId1223" Type="http://schemas.openxmlformats.org/officeDocument/2006/relationships/hyperlink" Target="https://www.amazon.com/Money-Monster-George-Clooney/dp/B01ESAOAP8/ref=sr_1_1?s=instant-video&amp;ie=UTF8&amp;qid=1481218958&amp;sr=1-1&amp;keywords=Money+Monster" TargetMode="External"/><Relationship Id="rId1653" Type="http://schemas.openxmlformats.org/officeDocument/2006/relationships/hyperlink" Target="https://www.the-numbers.com/market/genre/Horror" TargetMode="External"/><Relationship Id="rId1654" Type="http://schemas.openxmlformats.org/officeDocument/2006/relationships/hyperlink" Target="https://www.the-numbers.com/market/genre/Horror" TargetMode="External"/><Relationship Id="rId1655" Type="http://schemas.openxmlformats.org/officeDocument/2006/relationships/hyperlink" Target="https://www.amazon.com/Hereditary-Toni-Collette/dp/B07DJ1BXPM/ref=sr_1_2?s=instant-video&amp;ie=UTF8&amp;qid=1546974573&amp;sr=1-2&amp;keywords=Hereditary" TargetMode="External"/><Relationship Id="rId1656" Type="http://schemas.openxmlformats.org/officeDocument/2006/relationships/hyperlink" Target="https://www.the-numbers.com/movie/Book-Club-(2018)" TargetMode="External"/><Relationship Id="rId1657" Type="http://schemas.openxmlformats.org/officeDocument/2006/relationships/hyperlink" Target="https://www.the-numbers.com/market/genre/Comedy" TargetMode="External"/><Relationship Id="rId1658" Type="http://schemas.openxmlformats.org/officeDocument/2006/relationships/hyperlink" Target="https://www.the-numbers.com/market/genre/Comedy" TargetMode="External"/><Relationship Id="rId1659" Type="http://schemas.openxmlformats.org/officeDocument/2006/relationships/hyperlink" Target="https://www.amazon.com/Book-Club-Diane-Keaton/dp/B07CYTJWR2/ref=sr_1_2?s=instant-video&amp;ie=UTF8&amp;qid=1546970284&amp;sr=1-2&amp;keywords=Book+Club" TargetMode="External"/><Relationship Id="rId829" Type="http://schemas.openxmlformats.org/officeDocument/2006/relationships/hyperlink" Target="http://www.amazon.com/gp/product/B00E5Q1LTY/?tag=titb-20" TargetMode="External"/><Relationship Id="rId828" Type="http://schemas.openxmlformats.org/officeDocument/2006/relationships/hyperlink" Target="http://www.amazon.com/gp/product/B00F91SCXC/?tag=titb-20" TargetMode="External"/><Relationship Id="rId827" Type="http://schemas.openxmlformats.org/officeDocument/2006/relationships/hyperlink" Target="http://www.amazon.com/gp/product/B00J0I67XM/?tag=titb-20" TargetMode="External"/><Relationship Id="rId822" Type="http://schemas.openxmlformats.org/officeDocument/2006/relationships/hyperlink" Target="http://www.amazon.com/gp/product/B00FRMDH7Y/?tag=titb-20" TargetMode="External"/><Relationship Id="rId821" Type="http://schemas.openxmlformats.org/officeDocument/2006/relationships/hyperlink" Target="http://www.amazon.com/gp/product/B00E0SX118/?tag=titb-20" TargetMode="External"/><Relationship Id="rId820" Type="http://schemas.openxmlformats.org/officeDocument/2006/relationships/hyperlink" Target="http://www.amazon.com/gp/product/B00FPH51LQ/?tag=titb-20" TargetMode="External"/><Relationship Id="rId826" Type="http://schemas.openxmlformats.org/officeDocument/2006/relationships/hyperlink" Target="http://www.amazon.com/gp/product/B00IMYZL2S/?tag=titb-20" TargetMode="External"/><Relationship Id="rId825" Type="http://schemas.openxmlformats.org/officeDocument/2006/relationships/hyperlink" Target="http://www.amazon.com/gp/product/B00FY2UJAU/?tag=titb-20" TargetMode="External"/><Relationship Id="rId824" Type="http://schemas.openxmlformats.org/officeDocument/2006/relationships/hyperlink" Target="http://www.amazon.com/gp/product/B00EVW0VTI/?tag=titb-20" TargetMode="External"/><Relationship Id="rId823" Type="http://schemas.openxmlformats.org/officeDocument/2006/relationships/hyperlink" Target="http://www.amazon.com/gp/product/B00HV2KPNW/?tag=titb-20" TargetMode="External"/><Relationship Id="rId1650" Type="http://schemas.openxmlformats.org/officeDocument/2006/relationships/hyperlink" Target="https://www.the-numbers.com/market/genre/Horror" TargetMode="External"/><Relationship Id="rId1651" Type="http://schemas.openxmlformats.org/officeDocument/2006/relationships/hyperlink" Target="https://www.amazon.com/Insidious-Last-Key-Lin-Shaye/dp/B0786WX8DZ/ref=sr_1_2?s=instant-video&amp;ie=UTF8&amp;qid=1546975066&amp;sr=1-2&amp;keywords=Insidious%3A+The+Last+Key" TargetMode="External"/><Relationship Id="rId1652" Type="http://schemas.openxmlformats.org/officeDocument/2006/relationships/hyperlink" Target="https://www.the-numbers.com/movie/Hereditary" TargetMode="External"/><Relationship Id="rId1642" Type="http://schemas.openxmlformats.org/officeDocument/2006/relationships/hyperlink" Target="https://www.amazon.com/Finding-Your-Feet-Celia-Imrie/dp/B07F47WPSY/ref=sr_1_2?s=instant-video&amp;ie=UTF8&amp;qid=1546974372&amp;sr=1-2&amp;keywords=Finding+Your+Feet" TargetMode="External"/><Relationship Id="rId1643" Type="http://schemas.openxmlformats.org/officeDocument/2006/relationships/hyperlink" Target="https://www.the-numbers.com/movie/Lean-on-Pete-(UK)" TargetMode="External"/><Relationship Id="rId1644" Type="http://schemas.openxmlformats.org/officeDocument/2006/relationships/hyperlink" Target="https://www.the-numbers.com/market/genre/Drama" TargetMode="External"/><Relationship Id="rId1645" Type="http://schemas.openxmlformats.org/officeDocument/2006/relationships/hyperlink" Target="https://www.the-numbers.com/market/genre/Drama" TargetMode="External"/><Relationship Id="rId1646" Type="http://schemas.openxmlformats.org/officeDocument/2006/relationships/hyperlink" Target="https://www.amazon.com/Lean-Pete-Charlie-Plummer/dp/B07BVTF9TG/ref=sr_1_2?s=instant-video&amp;ie=UTF8&amp;qid=1546975150&amp;sr=1-2&amp;keywords=Lean+on+Pete" TargetMode="External"/><Relationship Id="rId1647" Type="http://schemas.openxmlformats.org/officeDocument/2006/relationships/hyperlink" Target="https://www.amazon.com/Halloween-Jamie-Lee-Curtis/dp/B07JG4HZ12/ref=sr_1_1?s=instant-video&amp;ie=UTF8&amp;qid=1546974551&amp;sr=1-1&amp;keywords=halloween+2018" TargetMode="External"/><Relationship Id="rId1648" Type="http://schemas.openxmlformats.org/officeDocument/2006/relationships/hyperlink" Target="https://www.the-numbers.com/movie/Insidious-The-Last-Key" TargetMode="External"/><Relationship Id="rId1649" Type="http://schemas.openxmlformats.org/officeDocument/2006/relationships/hyperlink" Target="https://www.the-numbers.com/market/genre/Horror" TargetMode="External"/><Relationship Id="rId819" Type="http://schemas.openxmlformats.org/officeDocument/2006/relationships/hyperlink" Target="http://www.amazon.com/gp/product/B00EP0KBXM/?tag=titb-20" TargetMode="External"/><Relationship Id="rId818" Type="http://schemas.openxmlformats.org/officeDocument/2006/relationships/hyperlink" Target="http://www.amazon.com/gp/product/B00E8B1358/?tag=titb-20" TargetMode="External"/><Relationship Id="rId817" Type="http://schemas.openxmlformats.org/officeDocument/2006/relationships/hyperlink" Target="http://www.amazon.com/gp/product/B00I2TV3NO/?tag=titb-20" TargetMode="External"/><Relationship Id="rId816" Type="http://schemas.openxmlformats.org/officeDocument/2006/relationships/hyperlink" Target="http://www.amazon.com/gp/product/B00DP3IGJ6/?tag=titb-20" TargetMode="External"/><Relationship Id="rId811" Type="http://schemas.openxmlformats.org/officeDocument/2006/relationships/hyperlink" Target="http://www.amazon.com/gp/product/B00IIUATDM/?tag=titb-20" TargetMode="External"/><Relationship Id="rId810" Type="http://schemas.openxmlformats.org/officeDocument/2006/relationships/hyperlink" Target="http://www.amazon.com/gp/product/B00HJ92QTI/" TargetMode="External"/><Relationship Id="rId815" Type="http://schemas.openxmlformats.org/officeDocument/2006/relationships/hyperlink" Target="http://www.amazon.com/gp/product/B008ASLK8A/" TargetMode="External"/><Relationship Id="rId814" Type="http://schemas.openxmlformats.org/officeDocument/2006/relationships/hyperlink" Target="http://www.amazon.com/gp/product/B00G3HSF7O/?tag=titb-20" TargetMode="External"/><Relationship Id="rId813" Type="http://schemas.openxmlformats.org/officeDocument/2006/relationships/hyperlink" Target="http://www.amazon.com/gp/product/B00HV8T8S4/?tag=titb-20" TargetMode="External"/><Relationship Id="rId812" Type="http://schemas.openxmlformats.org/officeDocument/2006/relationships/hyperlink" Target="http://www.amazon.com/gp/product/B00ESY77LO/?tag=titb-20" TargetMode="External"/><Relationship Id="rId1640" Type="http://schemas.openxmlformats.org/officeDocument/2006/relationships/hyperlink" Target="https://www.the-numbers.com/market/genre/Comedy" TargetMode="External"/><Relationship Id="rId1641" Type="http://schemas.openxmlformats.org/officeDocument/2006/relationships/hyperlink" Target="https://www.the-numbers.com/market/genre/Comedy" TargetMode="External"/><Relationship Id="rId1675" Type="http://schemas.openxmlformats.org/officeDocument/2006/relationships/hyperlink" Target="https://www.the-numbers.com/market/genre/Drama" TargetMode="External"/><Relationship Id="rId1676" Type="http://schemas.openxmlformats.org/officeDocument/2006/relationships/hyperlink" Target="https://www.the-numbers.com/market/genre/Drama" TargetMode="External"/><Relationship Id="rId1677" Type="http://schemas.openxmlformats.org/officeDocument/2006/relationships/hyperlink" Target="https://www.amazon.com/X-L-Becky-G/dp/B07KY65QBP/ref=sr_1_1?s=instant-video&amp;ie=UTF8&amp;qid=1546964091&amp;sr=1-1&amp;keywords=A.X.L." TargetMode="External"/><Relationship Id="rId1678" Type="http://schemas.openxmlformats.org/officeDocument/2006/relationships/hyperlink" Target="https://www.the-numbers.com/movie/Overboard-(Remake)-(2018)" TargetMode="External"/><Relationship Id="rId1679" Type="http://schemas.openxmlformats.org/officeDocument/2006/relationships/hyperlink" Target="https://www.amazon.com/Overboard-Eugenio-Derbez/dp/B07DQTL51Y/ref=sr_1_2?s=instant-video&amp;ie=UTF8&amp;qid=1546975414&amp;sr=1-2&amp;keywords=Overboard" TargetMode="External"/><Relationship Id="rId849" Type="http://schemas.openxmlformats.org/officeDocument/2006/relationships/hyperlink" Target="http://www.amazon.com/gp/product/B00VY0DTIA/?tag=titb-20" TargetMode="External"/><Relationship Id="rId844" Type="http://schemas.openxmlformats.org/officeDocument/2006/relationships/hyperlink" Target="http://www.amazon.com/gp/product/B00S0AYSX2/?tag=titb-20" TargetMode="External"/><Relationship Id="rId843" Type="http://schemas.openxmlformats.org/officeDocument/2006/relationships/hyperlink" Target="http://www.amazon.com/gp/product/B00MBWN6UG/?tag=titb-20" TargetMode="External"/><Relationship Id="rId842" Type="http://schemas.openxmlformats.org/officeDocument/2006/relationships/hyperlink" Target="http://www.amazon.com/gp/product/B00PRXDUE8/?tag=titb-20" TargetMode="External"/><Relationship Id="rId841" Type="http://schemas.openxmlformats.org/officeDocument/2006/relationships/hyperlink" Target="http://www.amazon.com/gp/product/B00N8MCC4Y/?tag=titb-20" TargetMode="External"/><Relationship Id="rId848" Type="http://schemas.openxmlformats.org/officeDocument/2006/relationships/hyperlink" Target="http://www.amazon.com/gp/product/B00TF874XE/?tag=titb-20" TargetMode="External"/><Relationship Id="rId847" Type="http://schemas.openxmlformats.org/officeDocument/2006/relationships/hyperlink" Target="http://www.amazon.com/gp/product/B00KAUCTLS/?tag=titb-20" TargetMode="External"/><Relationship Id="rId846" Type="http://schemas.openxmlformats.org/officeDocument/2006/relationships/hyperlink" Target="http://www.amazon.com/gp/product/B018C4RSIM/?tag=titb-20" TargetMode="External"/><Relationship Id="rId845" Type="http://schemas.openxmlformats.org/officeDocument/2006/relationships/hyperlink" Target="http://www.amazon.com/gp/product/B00INS1U78/?tag=titb-20" TargetMode="External"/><Relationship Id="rId1670" Type="http://schemas.openxmlformats.org/officeDocument/2006/relationships/hyperlink" Target="https://www.the-numbers.com/movie/Gotti-(2018)" TargetMode="External"/><Relationship Id="rId840" Type="http://schemas.openxmlformats.org/officeDocument/2006/relationships/hyperlink" Target="http://www.amazon.com/gp/product/B00P596I8Y/?tag=titb-20" TargetMode="External"/><Relationship Id="rId1671" Type="http://schemas.openxmlformats.org/officeDocument/2006/relationships/hyperlink" Target="https://www.the-numbers.com/market/genre/Drama" TargetMode="External"/><Relationship Id="rId1672" Type="http://schemas.openxmlformats.org/officeDocument/2006/relationships/hyperlink" Target="https://www.the-numbers.com/market/genre/Drama" TargetMode="External"/><Relationship Id="rId1673" Type="http://schemas.openxmlformats.org/officeDocument/2006/relationships/hyperlink" Target="https://www.amazon.com/Gotti-John-Travolta/dp/B07GRG6LNF/ref=sr_1_2?s=instant-video&amp;ie=UTF8&amp;qid=1546974499&amp;sr=1-2&amp;keywords=Gotti" TargetMode="External"/><Relationship Id="rId1674" Type="http://schemas.openxmlformats.org/officeDocument/2006/relationships/hyperlink" Target="https://www.the-numbers.com/movie/A-X-L-(2018)" TargetMode="External"/><Relationship Id="rId1664" Type="http://schemas.openxmlformats.org/officeDocument/2006/relationships/hyperlink" Target="https://www.the-numbers.com/movie/Slender-Man" TargetMode="External"/><Relationship Id="rId1665" Type="http://schemas.openxmlformats.org/officeDocument/2006/relationships/hyperlink" Target="https://www.the-numbers.com/market/genre/Horror" TargetMode="External"/><Relationship Id="rId1666" Type="http://schemas.openxmlformats.org/officeDocument/2006/relationships/hyperlink" Target="https://www.the-numbers.com/market/genre/Horror" TargetMode="External"/><Relationship Id="rId1667" Type="http://schemas.openxmlformats.org/officeDocument/2006/relationships/hyperlink" Target="https://www.amazon.com/Slender-Man-Joey-King/dp/B07GRW3MBK/ref=sr_1_1?s=instant-video&amp;ie=UTF8&amp;qid=1546974813&amp;sr=1-1&amp;keywords=Slender+Man" TargetMode="External"/><Relationship Id="rId1668" Type="http://schemas.openxmlformats.org/officeDocument/2006/relationships/hyperlink" Target="https://www.the-numbers.com/movie/Dog-Days-(2018)" TargetMode="External"/><Relationship Id="rId1669" Type="http://schemas.openxmlformats.org/officeDocument/2006/relationships/hyperlink" Target="https://www.amazon.com/Dog-Days-Ken-Marino/dp/B07GFRT4J6/ref=sr_1_1?s=instant-video&amp;ie=UTF8&amp;qid=1546970449&amp;sr=1-1&amp;keywords=Dog+Days" TargetMode="External"/><Relationship Id="rId839" Type="http://schemas.openxmlformats.org/officeDocument/2006/relationships/hyperlink" Target="http://www.amazon.com/gp/product/B00LPRKH5U/?tag=titb-20" TargetMode="External"/><Relationship Id="rId838" Type="http://schemas.openxmlformats.org/officeDocument/2006/relationships/hyperlink" Target="http://www.amazon.com/gp/product/B00KT1B7WK/?tag=titb-20" TargetMode="External"/><Relationship Id="rId833" Type="http://schemas.openxmlformats.org/officeDocument/2006/relationships/hyperlink" Target="http://www.amazon.com/gp/product/B00G9U7NEQ/?tag=titb-20" TargetMode="External"/><Relationship Id="rId832" Type="http://schemas.openxmlformats.org/officeDocument/2006/relationships/hyperlink" Target="http://www.amazon.com/gp/product/B00FEHXCIG/?tag=titb-20" TargetMode="External"/><Relationship Id="rId831" Type="http://schemas.openxmlformats.org/officeDocument/2006/relationships/hyperlink" Target="http://www.amazon.com/gp/product/B00CISAPJS/?tag=titb-20" TargetMode="External"/><Relationship Id="rId830" Type="http://schemas.openxmlformats.org/officeDocument/2006/relationships/hyperlink" Target="http://www.amazon.com/gp/product/B00FWLTPU8/?tag=titb-20" TargetMode="External"/><Relationship Id="rId837" Type="http://schemas.openxmlformats.org/officeDocument/2006/relationships/hyperlink" Target="http://www.amazon.com/gp/product/B00G91WB3S/?tag=titb-20" TargetMode="External"/><Relationship Id="rId836" Type="http://schemas.openxmlformats.org/officeDocument/2006/relationships/hyperlink" Target="http://www.amazon.com/gp/product/B00ISJSK7K/?tag=titb-20" TargetMode="External"/><Relationship Id="rId835" Type="http://schemas.openxmlformats.org/officeDocument/2006/relationships/hyperlink" Target="http://www.amazon.com/gp/product/B00G8P1WXK/?tag=titb-20" TargetMode="External"/><Relationship Id="rId834" Type="http://schemas.openxmlformats.org/officeDocument/2006/relationships/hyperlink" Target="http://www.amazon.com/gp/product/B00DC7NNAC/?tag=titb-20" TargetMode="External"/><Relationship Id="rId1660" Type="http://schemas.openxmlformats.org/officeDocument/2006/relationships/hyperlink" Target="https://www.the-numbers.com/movie/Teen-Titans-Go-To-The-Movies" TargetMode="External"/><Relationship Id="rId1661" Type="http://schemas.openxmlformats.org/officeDocument/2006/relationships/hyperlink" Target="https://www.the-numbers.com/market/genre/Adventure" TargetMode="External"/><Relationship Id="rId1662" Type="http://schemas.openxmlformats.org/officeDocument/2006/relationships/hyperlink" Target="https://www.the-numbers.com/market/genre/Adventure" TargetMode="External"/><Relationship Id="rId1663" Type="http://schemas.openxmlformats.org/officeDocument/2006/relationships/hyperlink" Target="https://www.amazon.com/Teen-Titans-Movies-Greg-Cipes/dp/B07JBKDS5Q/ref=sr_1_1?s=instant-video&amp;ie=UTF8&amp;qid=1546974922&amp;sr=1-1&amp;keywords=Teen+Titans+Go%21+To+The+Movies" TargetMode="External"/><Relationship Id="rId2148" Type="http://schemas.openxmlformats.org/officeDocument/2006/relationships/hyperlink" Target="https://www.amazon.co.uk/Aftermath-James-Kent/dp/B07P5GZ2QZ/ref=sr_1_1?keywords=The+Aftermath&amp;qid=1557074890&amp;s=instant-video&amp;sr=1-1" TargetMode="External"/><Relationship Id="rId2149" Type="http://schemas.openxmlformats.org/officeDocument/2006/relationships/hyperlink" Target="https://www.the-numbers.com/market/genre/Horror" TargetMode="External"/><Relationship Id="rId469" Type="http://schemas.openxmlformats.org/officeDocument/2006/relationships/hyperlink" Target="http://www.amazon.com/gp/product/B004G8ZZHU/" TargetMode="External"/><Relationship Id="rId468" Type="http://schemas.openxmlformats.org/officeDocument/2006/relationships/hyperlink" Target="http://www.amazon.com/gp/product/B004QYZATW/?tag=titb-20" TargetMode="External"/><Relationship Id="rId467" Type="http://schemas.openxmlformats.org/officeDocument/2006/relationships/hyperlink" Target="http://www.amazon.com/gp/product/B003ZJ23XU/?tag=titb-20" TargetMode="External"/><Relationship Id="rId1290" Type="http://schemas.openxmlformats.org/officeDocument/2006/relationships/hyperlink" Target="http://www.the-numbers.com/market/genre/Drama" TargetMode="External"/><Relationship Id="rId1291" Type="http://schemas.openxmlformats.org/officeDocument/2006/relationships/hyperlink" Target="http://www.the-numbers.com/market/genre/Drama" TargetMode="External"/><Relationship Id="rId1292" Type="http://schemas.openxmlformats.org/officeDocument/2006/relationships/hyperlink" Target="https://www.amazon.com/Arrival-Amy-Adams/dp/B01M3XJHGR/ref=sr_1_1?s=instant-video&amp;ie=UTF8&amp;qid=1481218714&amp;sr=1-1&amp;keywords=Arrival" TargetMode="External"/><Relationship Id="rId462" Type="http://schemas.openxmlformats.org/officeDocument/2006/relationships/hyperlink" Target="http://www.amazon.com/gp/product/B004AQR29C/?tag=titb-20" TargetMode="External"/><Relationship Id="rId1293" Type="http://schemas.openxmlformats.org/officeDocument/2006/relationships/hyperlink" Target="https://www.amazon.com/Infiltrator-Bryan-Cranston/dp/B01LWJFJ8F/ref=sr_1_1?s=instant-video&amp;ie=UTF8&amp;qid=1481218386&amp;sr=1-1&amp;keywords=The+Infiltrator" TargetMode="External"/><Relationship Id="rId2140" Type="http://schemas.openxmlformats.org/officeDocument/2006/relationships/hyperlink" Target="https://www.the-numbers.com/market/genre/Action" TargetMode="External"/><Relationship Id="rId461" Type="http://schemas.openxmlformats.org/officeDocument/2006/relationships/hyperlink" Target="http://www.amazon.com/gp/product/B003GB2V3O/?tag=titb-20" TargetMode="External"/><Relationship Id="rId1294" Type="http://schemas.openxmlformats.org/officeDocument/2006/relationships/hyperlink" Target="http://www.the-numbers.com/market/genre/Comedy" TargetMode="External"/><Relationship Id="rId2141" Type="http://schemas.openxmlformats.org/officeDocument/2006/relationships/hyperlink" Target="https://www.amazon.co.uk/War-Hindi-UHD-Hrithik-Roshan/dp/B081CZC9FD/ref=sr_1_4?crid=2T8NHHNVTGQPO&amp;keywords=war+2019&amp;qid=1577974570&amp;s=instant-video&amp;sprefix=War+2019%2Cinstant-video%2C140&amp;sr=1-4" TargetMode="External"/><Relationship Id="rId460" Type="http://schemas.openxmlformats.org/officeDocument/2006/relationships/hyperlink" Target="http://www.amazon.com/gp/product/B004CURZFC/?tag=titb-20" TargetMode="External"/><Relationship Id="rId1295" Type="http://schemas.openxmlformats.org/officeDocument/2006/relationships/hyperlink" Target="http://www.the-numbers.com/market/genre/Comedy" TargetMode="External"/><Relationship Id="rId2142" Type="http://schemas.openxmlformats.org/officeDocument/2006/relationships/hyperlink" Target="https://www.amazon.co.uk/Pet-Sematary-Jason-Clarke/dp/B07Q4QRZTF/ref=sr_1_1?keywords=Pet+Sematary&amp;qid=1557073918&amp;s=instant-video&amp;sr=1-1-catcorr" TargetMode="External"/><Relationship Id="rId1296" Type="http://schemas.openxmlformats.org/officeDocument/2006/relationships/hyperlink" Target="https://www.amazon.com/Central-intelligence-Dwayne-Johnson/dp/B01H640LV0/ref=sr_1_1?s=instant-video&amp;ie=UTF8&amp;qid=1481219429&amp;sr=1-1&amp;keywords=Central+Intelligence" TargetMode="External"/><Relationship Id="rId2143" Type="http://schemas.openxmlformats.org/officeDocument/2006/relationships/hyperlink" Target="https://www.the-numbers.com/movie/Dogs-Journey-A-(2019)" TargetMode="External"/><Relationship Id="rId466" Type="http://schemas.openxmlformats.org/officeDocument/2006/relationships/hyperlink" Target="http://www.amazon.com/gp/product/B004QUGDTM/?tag=titb-20" TargetMode="External"/><Relationship Id="rId1297" Type="http://schemas.openxmlformats.org/officeDocument/2006/relationships/hyperlink" Target="http://www.the-numbers.com/market/genre/Drama" TargetMode="External"/><Relationship Id="rId2144" Type="http://schemas.openxmlformats.org/officeDocument/2006/relationships/hyperlink" Target="https://www.the-numbers.com/market/genre/Drama" TargetMode="External"/><Relationship Id="rId465" Type="http://schemas.openxmlformats.org/officeDocument/2006/relationships/hyperlink" Target="http://www.amazon.com/gp/product/B004NS710C/?tag=titb-20" TargetMode="External"/><Relationship Id="rId1298" Type="http://schemas.openxmlformats.org/officeDocument/2006/relationships/hyperlink" Target="http://www.the-numbers.com/market/genre/Drama" TargetMode="External"/><Relationship Id="rId2145" Type="http://schemas.openxmlformats.org/officeDocument/2006/relationships/hyperlink" Target="https://www.the-numbers.com/market/genre/Drama" TargetMode="External"/><Relationship Id="rId464" Type="http://schemas.openxmlformats.org/officeDocument/2006/relationships/hyperlink" Target="http://www.amazon.com/gp/product/B003U6BE8I/?tag=titb-20" TargetMode="External"/><Relationship Id="rId1299" Type="http://schemas.openxmlformats.org/officeDocument/2006/relationships/hyperlink" Target="https://www.amazon.com/13-Hours-Secret-Soldiers-Benghazi/dp/B01AIW6QKW/ref=sr_1_1?s=instant-video&amp;ie=UTF8&amp;qid=1481219033&amp;sr=1-1&amp;keywords=13+Hours%3A+The+Secret+Soldiers+of+Benghazi" TargetMode="External"/><Relationship Id="rId2146" Type="http://schemas.openxmlformats.org/officeDocument/2006/relationships/hyperlink" Target="https://www.amazon.co.uk/Dogs-Journey-Marg-Helgenberger/dp/B07WZ116NH/ref=sr_1_1?keywords=A+Dog%E2%80%99s+Journey&amp;qid=1577972984&amp;s=instant-video&amp;sr=1-1" TargetMode="External"/><Relationship Id="rId463" Type="http://schemas.openxmlformats.org/officeDocument/2006/relationships/hyperlink" Target="http://www.amazon.com/gp/product/B00493IOHA/?tag=titb-20" TargetMode="External"/><Relationship Id="rId2147" Type="http://schemas.openxmlformats.org/officeDocument/2006/relationships/hyperlink" Target="https://www.boxofficemojo.com/movies/?id=theaftermath.htm" TargetMode="External"/><Relationship Id="rId2137" Type="http://schemas.openxmlformats.org/officeDocument/2006/relationships/hyperlink" Target="https://www.amazon.co.uk/Hustle-Timothy-Simons/dp/B07X5BW6D9/ref=sr_1_1?keywords=The+Hustle&amp;qid=1577974393&amp;s=instant-video&amp;sr=1-1" TargetMode="External"/><Relationship Id="rId2138" Type="http://schemas.openxmlformats.org/officeDocument/2006/relationships/hyperlink" Target="https://www.the-numbers.com/movie/War-(India)" TargetMode="External"/><Relationship Id="rId2139" Type="http://schemas.openxmlformats.org/officeDocument/2006/relationships/hyperlink" Target="https://www.the-numbers.com/market/genre/Action" TargetMode="External"/><Relationship Id="rId459" Type="http://schemas.openxmlformats.org/officeDocument/2006/relationships/hyperlink" Target="http://www.amazon.com/gp/product/B003KRLKHC/?tag=titb-20" TargetMode="External"/><Relationship Id="rId458" Type="http://schemas.openxmlformats.org/officeDocument/2006/relationships/hyperlink" Target="http://www.amazon.com/gp/product/B004QZ189W/?tag=titb-20" TargetMode="External"/><Relationship Id="rId457" Type="http://schemas.openxmlformats.org/officeDocument/2006/relationships/hyperlink" Target="http://www.amazon.com/gp/product/B00493F28Y/?tag=titb-20" TargetMode="External"/><Relationship Id="rId456" Type="http://schemas.openxmlformats.org/officeDocument/2006/relationships/hyperlink" Target="http://www.amazon.com/gp/product/B003NTSBUG/?tag=titb-20" TargetMode="External"/><Relationship Id="rId1280" Type="http://schemas.openxmlformats.org/officeDocument/2006/relationships/hyperlink" Target="https://www.amazon.com/War-Dogs-Jonah-Hill/dp/B01KGS9TR0/ref=sr_1_1?s=instant-video&amp;ie=UTF8&amp;qid=1481218965&amp;sr=1-1&amp;keywords=War+Dogs" TargetMode="External"/><Relationship Id="rId1281" Type="http://schemas.openxmlformats.org/officeDocument/2006/relationships/hyperlink" Target="http://www.the-numbers.com/market/genre/Drama" TargetMode="External"/><Relationship Id="rId451" Type="http://schemas.openxmlformats.org/officeDocument/2006/relationships/hyperlink" Target="http://www.amazon.com/gp/product/B0045XKJBI/?tag=titb-20" TargetMode="External"/><Relationship Id="rId1282" Type="http://schemas.openxmlformats.org/officeDocument/2006/relationships/hyperlink" Target="http://www.the-numbers.com/market/genre/Drama" TargetMode="External"/><Relationship Id="rId450" Type="http://schemas.openxmlformats.org/officeDocument/2006/relationships/hyperlink" Target="http://www.amazon.com/gp/product/B00448SE4S/?tag=titb-20" TargetMode="External"/><Relationship Id="rId1283" Type="http://schemas.openxmlformats.org/officeDocument/2006/relationships/hyperlink" Target="https://www.amazon.com/Snowden-Joseph-Gordon-Levitt/dp/B01LZKKXS1/ref=sr_1_1?s=instant-video&amp;ie=UTF8&amp;qid=1481218633&amp;sr=1-1&amp;keywords=Snowden" TargetMode="External"/><Relationship Id="rId2130" Type="http://schemas.openxmlformats.org/officeDocument/2006/relationships/hyperlink" Target="https://www.the-numbers.com/movie/Tolkien-(2019)" TargetMode="External"/><Relationship Id="rId1284" Type="http://schemas.openxmlformats.org/officeDocument/2006/relationships/hyperlink" Target="http://www.the-numbers.com/market/genre/Adventure" TargetMode="External"/><Relationship Id="rId2131" Type="http://schemas.openxmlformats.org/officeDocument/2006/relationships/hyperlink" Target="https://www.the-numbers.com/market/genre/Drama" TargetMode="External"/><Relationship Id="rId1285" Type="http://schemas.openxmlformats.org/officeDocument/2006/relationships/hyperlink" Target="http://www.the-numbers.com/market/genre/Adventure" TargetMode="External"/><Relationship Id="rId2132" Type="http://schemas.openxmlformats.org/officeDocument/2006/relationships/hyperlink" Target="https://www.the-numbers.com/market/genre/Drama" TargetMode="External"/><Relationship Id="rId455" Type="http://schemas.openxmlformats.org/officeDocument/2006/relationships/hyperlink" Target="http://www.amazon.com/gp/product/B004263YKQ/?tag=titb-20" TargetMode="External"/><Relationship Id="rId1286" Type="http://schemas.openxmlformats.org/officeDocument/2006/relationships/hyperlink" Target="https://www.amazon.com/Keeping-Up-Joneses-Zach-Galifianakis/dp/B01M9982IY/ref=sr_1_1?s=instant-video&amp;ie=UTF8&amp;qid=1481218345&amp;sr=1-1&amp;keywords=Keeping+Up+with+the+Joneses" TargetMode="External"/><Relationship Id="rId2133" Type="http://schemas.openxmlformats.org/officeDocument/2006/relationships/hyperlink" Target="https://www.amazon.co.uk/Tolkien-Dome-Karukoski/dp/B07RBMYZVV/ref=sr_1_1?keywords=Tolkien&amp;qid=1577974509&amp;s=instant-video&amp;sr=1-1" TargetMode="External"/><Relationship Id="rId454" Type="http://schemas.openxmlformats.org/officeDocument/2006/relationships/hyperlink" Target="http://www.amazon.com/gp/product/B004GWZPOE/?tag=titb-20" TargetMode="External"/><Relationship Id="rId1287" Type="http://schemas.openxmlformats.org/officeDocument/2006/relationships/hyperlink" Target="https://www.amazon.com/Accountant-Ben-Affleck/dp/B01MDMGUMY/ref=sr_1_1?s=instant-video&amp;ie=UTF8&amp;qid=1481219254&amp;sr=1-1&amp;keywords=The+Accountant" TargetMode="External"/><Relationship Id="rId2134" Type="http://schemas.openxmlformats.org/officeDocument/2006/relationships/hyperlink" Target="https://www.the-numbers.com/movie/Hustle-The-(2019)" TargetMode="External"/><Relationship Id="rId453" Type="http://schemas.openxmlformats.org/officeDocument/2006/relationships/hyperlink" Target="http://www.amazon.com/gp/product/B004GWL3FE/?tag=titb-20" TargetMode="External"/><Relationship Id="rId1288" Type="http://schemas.openxmlformats.org/officeDocument/2006/relationships/hyperlink" Target="https://www.amazon.com/Girl-Train-Emily-Blunt/dp/B01M7V9R51/ref=sr_1_1?s=instant-video&amp;ie=UTF8&amp;qid=1481219228&amp;sr=1-1&amp;keywords=The+Girl+on+the+Train" TargetMode="External"/><Relationship Id="rId2135" Type="http://schemas.openxmlformats.org/officeDocument/2006/relationships/hyperlink" Target="https://www.the-numbers.com/market/genre/Comedy" TargetMode="External"/><Relationship Id="rId452" Type="http://schemas.openxmlformats.org/officeDocument/2006/relationships/hyperlink" Target="http://www.amazon.com/gp/product/B0046B3QTG/?tag=titb-20" TargetMode="External"/><Relationship Id="rId1289" Type="http://schemas.openxmlformats.org/officeDocument/2006/relationships/hyperlink" Target="https://www.amazon.com/Office-Christmas-Party-Jason-Bateman/dp/B01N5CA7ES/ref=sr_1_1?s=instant-video&amp;ie=UTF8&amp;qid=1483641288&amp;sr=1-1&amp;keywords=office+christmas+party+movie" TargetMode="External"/><Relationship Id="rId2136" Type="http://schemas.openxmlformats.org/officeDocument/2006/relationships/hyperlink" Target="https://www.the-numbers.com/market/genre/Comedy" TargetMode="External"/><Relationship Id="rId491" Type="http://schemas.openxmlformats.org/officeDocument/2006/relationships/hyperlink" Target="http://www.amazon.com/gp/product/B005ZMUXDC/?tag=titb-20" TargetMode="External"/><Relationship Id="rId490" Type="http://schemas.openxmlformats.org/officeDocument/2006/relationships/hyperlink" Target="http://www.amazon.com/gp/product/B003XQM2YU/?tag=titb-20" TargetMode="External"/><Relationship Id="rId489" Type="http://schemas.openxmlformats.org/officeDocument/2006/relationships/hyperlink" Target="http://www.amazon.com/gp/product/B0060D0OWA/?tag=titb-20" TargetMode="External"/><Relationship Id="rId2160" Type="http://schemas.openxmlformats.org/officeDocument/2006/relationships/hyperlink" Target="https://www.the-numbers.com/market/genre/Drama" TargetMode="External"/><Relationship Id="rId2161" Type="http://schemas.openxmlformats.org/officeDocument/2006/relationships/hyperlink" Target="https://www.amazon.co.uk/Yesterday-Himesh-Patel/dp/B07T772V17/ref=sr_1_1?crid=31DQ6K986Z699&amp;keywords=yesterday&amp;qid=1577974606&amp;s=instant-video&amp;sprefix=Yesterday%2Cinstant-video%2C154&amp;sr=1-1" TargetMode="External"/><Relationship Id="rId484" Type="http://schemas.openxmlformats.org/officeDocument/2006/relationships/hyperlink" Target="http://www.amazon.com/gp/product/B0047C4KBW/?tag=titb-20" TargetMode="External"/><Relationship Id="rId2162" Type="http://schemas.openxmlformats.org/officeDocument/2006/relationships/hyperlink" Target="https://www.the-numbers.com/movie/Motherless-Brooklyn-(2019)" TargetMode="External"/><Relationship Id="rId483" Type="http://schemas.openxmlformats.org/officeDocument/2006/relationships/hyperlink" Target="http://www.amazon.com/gp/product/B004FI5F4O/?tag=titb-20" TargetMode="External"/><Relationship Id="rId2163" Type="http://schemas.openxmlformats.org/officeDocument/2006/relationships/hyperlink" Target="https://www.the-numbers.com/market/genre/Drama" TargetMode="External"/><Relationship Id="rId482" Type="http://schemas.openxmlformats.org/officeDocument/2006/relationships/hyperlink" Target="http://www.amazon.com/gp/product/B0047WJ12K/?tag=titb-20" TargetMode="External"/><Relationship Id="rId2164" Type="http://schemas.openxmlformats.org/officeDocument/2006/relationships/hyperlink" Target="https://www.the-numbers.com/market/genre/Drama" TargetMode="External"/><Relationship Id="rId481" Type="http://schemas.openxmlformats.org/officeDocument/2006/relationships/hyperlink" Target="http://www.amazon.com/gp/product/B004XKXOF6/?tag=titb-20" TargetMode="External"/><Relationship Id="rId2165" Type="http://schemas.openxmlformats.org/officeDocument/2006/relationships/hyperlink" Target="https://www.amazon.co.uk/Motherless-Brooklyn-Edward-Norton/dp/B08288YXQG/ref=sr_1_1?crid=2WDFQA0C1R0LK&amp;keywords=motherless+brooklyn+movie&amp;qid=1577973787&amp;s=instant-video&amp;sprefix=Motherless+Brooklyn%2Cinstant-video%2C145&amp;sr=1-1" TargetMode="External"/><Relationship Id="rId488" Type="http://schemas.openxmlformats.org/officeDocument/2006/relationships/hyperlink" Target="http://www.amazon.com/gp/product/B0040Z9H5K/?tag=titb-20" TargetMode="External"/><Relationship Id="rId2166" Type="http://schemas.openxmlformats.org/officeDocument/2006/relationships/hyperlink" Target="https://www.the-numbers.com/movie/Playing-with-Fire-(2019)" TargetMode="External"/><Relationship Id="rId487" Type="http://schemas.openxmlformats.org/officeDocument/2006/relationships/hyperlink" Target="http://www.amazon.com/gp/product/B003QTUQGU/?tag=titb-20" TargetMode="External"/><Relationship Id="rId2167" Type="http://schemas.openxmlformats.org/officeDocument/2006/relationships/hyperlink" Target="https://www.the-numbers.com/market/genre/Comedy" TargetMode="External"/><Relationship Id="rId486" Type="http://schemas.openxmlformats.org/officeDocument/2006/relationships/hyperlink" Target="http://www.amazon.com/gp/product/B004C3DLJ8/?tag=titb-20" TargetMode="External"/><Relationship Id="rId2168" Type="http://schemas.openxmlformats.org/officeDocument/2006/relationships/hyperlink" Target="https://www.the-numbers.com/market/genre/Comedy" TargetMode="External"/><Relationship Id="rId485" Type="http://schemas.openxmlformats.org/officeDocument/2006/relationships/hyperlink" Target="http://www.amazon.com/gp/product/B0094KT8W8/?tag=titb-20" TargetMode="External"/><Relationship Id="rId2169" Type="http://schemas.openxmlformats.org/officeDocument/2006/relationships/hyperlink" Target="https://www.amazon.co.uk/Playing-Fire-Pete-Adeney/dp/B081HVQCTL/ref=sr_1_1?crid=1SR8YT0VZ7VJQ&amp;keywords=playing+with+fire&amp;qid=1577973854&amp;s=instant-video&amp;sprefix=Playing+with+Fire%2Cinstant-video%2C216&amp;sr=1-1" TargetMode="External"/><Relationship Id="rId2159" Type="http://schemas.openxmlformats.org/officeDocument/2006/relationships/hyperlink" Target="https://www.the-numbers.com/market/genre/Drama" TargetMode="External"/><Relationship Id="rId480" Type="http://schemas.openxmlformats.org/officeDocument/2006/relationships/hyperlink" Target="http://www.amazon.com/gp/product/B003OUMKQA/?tag=titb-20" TargetMode="External"/><Relationship Id="rId479" Type="http://schemas.openxmlformats.org/officeDocument/2006/relationships/hyperlink" Target="http://www.amazon.com/gp/product/B004EKCN16/?tag=titb-20" TargetMode="External"/><Relationship Id="rId478" Type="http://schemas.openxmlformats.org/officeDocument/2006/relationships/hyperlink" Target="http://www.amazon.com/gp/product/B004FHP7ES/?tag=titb-20" TargetMode="External"/><Relationship Id="rId2150" Type="http://schemas.openxmlformats.org/officeDocument/2006/relationships/hyperlink" Target="https://www.the-numbers.com/market/genre/Horror" TargetMode="External"/><Relationship Id="rId473" Type="http://schemas.openxmlformats.org/officeDocument/2006/relationships/hyperlink" Target="http://www.amazon.com/gp/product/B004X4R0VQ/?tag=titb-20" TargetMode="External"/><Relationship Id="rId2151" Type="http://schemas.openxmlformats.org/officeDocument/2006/relationships/hyperlink" Target="https://www.amazon.co.uk/Scary-Stories-Tell-Dark-Colletti/dp/B07X4VYPVV/ref=sr_1_1?crid=3PQ484RNA9F3W&amp;keywords=scary+stories+to+tell+in+the+dark&amp;qid=1577973933&amp;s=instant-video&amp;sprefix=Scary+Stories+to+Tell+in+the+Dark%2Cinstant-video%2C146&amp;sr=1-1" TargetMode="External"/><Relationship Id="rId472" Type="http://schemas.openxmlformats.org/officeDocument/2006/relationships/hyperlink" Target="http://www.amazon.com/gp/product/B004BEMC6G/?tag=titb-20" TargetMode="External"/><Relationship Id="rId2152" Type="http://schemas.openxmlformats.org/officeDocument/2006/relationships/hyperlink" Target="https://www.the-numbers.com/movie/Last-Christmas-(UK)-(2019)" TargetMode="External"/><Relationship Id="rId471" Type="http://schemas.openxmlformats.org/officeDocument/2006/relationships/hyperlink" Target="http://www.amazon.com/gp/product/B003K07DUC/?tag=titb-20" TargetMode="External"/><Relationship Id="rId2153" Type="http://schemas.openxmlformats.org/officeDocument/2006/relationships/hyperlink" Target="https://www.amazon.co.uk/Last-Christmas-Emilia-Clarke/dp/B0812N3TFJ/ref=sr_1_1?keywords=Last+Christmas&amp;qid=1577973651&amp;s=instant-video&amp;sr=1-1" TargetMode="External"/><Relationship Id="rId470" Type="http://schemas.openxmlformats.org/officeDocument/2006/relationships/hyperlink" Target="http://www.amazon.com/gp/product/B004DNT78Q/?tag=titb-20" TargetMode="External"/><Relationship Id="rId2154" Type="http://schemas.openxmlformats.org/officeDocument/2006/relationships/hyperlink" Target="https://www.the-numbers.com/market/genre/Drama" TargetMode="External"/><Relationship Id="rId477" Type="http://schemas.openxmlformats.org/officeDocument/2006/relationships/hyperlink" Target="http://www.amazon.com/gp/product/B004PGAQMW/?tag=titb-20" TargetMode="External"/><Relationship Id="rId2155" Type="http://schemas.openxmlformats.org/officeDocument/2006/relationships/hyperlink" Target="https://www.the-numbers.com/market/genre/Drama" TargetMode="External"/><Relationship Id="rId476" Type="http://schemas.openxmlformats.org/officeDocument/2006/relationships/hyperlink" Target="http://www.amazon.com/gp/product/B003RV43X4/?tag=titb-20" TargetMode="External"/><Relationship Id="rId2156" Type="http://schemas.openxmlformats.org/officeDocument/2006/relationships/hyperlink" Target="https://www.amazon.co.uk/Serenity-Matthew-McConaughey/dp/B07TN37FNJ/ref=sr_1_1?crid=LRFCGIFN5XSZ&amp;keywords=serenity+2019&amp;qid=1577973940&amp;s=instant-video&amp;sprefix=Serenity+%2Cinstant-video%2C167&amp;sr=1-1" TargetMode="External"/><Relationship Id="rId475" Type="http://schemas.openxmlformats.org/officeDocument/2006/relationships/hyperlink" Target="http://www.amazon.com/gp/product/B004MPEFBE/?tag=titb-20" TargetMode="External"/><Relationship Id="rId2157" Type="http://schemas.openxmlformats.org/officeDocument/2006/relationships/hyperlink" Target="https://www.boxofficemojo.com/movies/?id=captivestate.htm" TargetMode="External"/><Relationship Id="rId474" Type="http://schemas.openxmlformats.org/officeDocument/2006/relationships/hyperlink" Target="http://www.amazon.com/gp/product/B004EDKGSA/?tag=titb-20" TargetMode="External"/><Relationship Id="rId2158" Type="http://schemas.openxmlformats.org/officeDocument/2006/relationships/hyperlink" Target="https://www.the-numbers.com/movie/Yesterday-(UK)-(2019)" TargetMode="External"/><Relationship Id="rId1257" Type="http://schemas.openxmlformats.org/officeDocument/2006/relationships/hyperlink" Target="http://www.the-numbers.com/market/genre/Comedy" TargetMode="External"/><Relationship Id="rId2104" Type="http://schemas.openxmlformats.org/officeDocument/2006/relationships/hyperlink" Target="https://www.the-numbers.com/market/genre/Drama" TargetMode="External"/><Relationship Id="rId1258" Type="http://schemas.openxmlformats.org/officeDocument/2006/relationships/hyperlink" Target="https://www.amazon.com/Whiskey-Tango-Foxtrot-Tina-Fey/dp/B01CH2GV56/ref=sr_1_1?s=instant-video&amp;ie=UTF8&amp;qid=1481218641&amp;sr=1-1&amp;keywords=Whiskey+Tango+Foxtrot" TargetMode="External"/><Relationship Id="rId2105" Type="http://schemas.openxmlformats.org/officeDocument/2006/relationships/hyperlink" Target="https://www.amazon.co.uk/Downton-Abbey-Hugh-Bonneville/dp/B07XPDBQRG/ref=sr_1_1?crid=W28R0R7J65YJ&amp;keywords=downton+abbey+film+2019&amp;qid=1577973385&amp;s=instant-video&amp;sprefix=Downton+Abbey%2Cinstant-video%2C166&amp;sr=1-1" TargetMode="External"/><Relationship Id="rId1259" Type="http://schemas.openxmlformats.org/officeDocument/2006/relationships/hyperlink" Target="http://www.the-numbers.com/market/genre/Comedy" TargetMode="External"/><Relationship Id="rId2106" Type="http://schemas.openxmlformats.org/officeDocument/2006/relationships/hyperlink" Target="https://www.the-numbers.com/movie/Harriet-(2019)" TargetMode="External"/><Relationship Id="rId2107" Type="http://schemas.openxmlformats.org/officeDocument/2006/relationships/hyperlink" Target="https://www.the-numbers.com/market/genre/Drama" TargetMode="External"/><Relationship Id="rId2108" Type="http://schemas.openxmlformats.org/officeDocument/2006/relationships/hyperlink" Target="https://www.the-numbers.com/market/genre/Drama" TargetMode="External"/><Relationship Id="rId2109" Type="http://schemas.openxmlformats.org/officeDocument/2006/relationships/hyperlink" Target="https://www.amazon.co.uk/Harriet-Cynthia-Erivo/dp/B081FZN6LJ/ref=sr_1_2?crid=3U295XG3A97Y&amp;keywords=harriet&amp;qid=1577973505&amp;s=instant-video&amp;sprefix=Harriet%2Cinstant-video%2C235&amp;sr=1-2" TargetMode="External"/><Relationship Id="rId426" Type="http://schemas.openxmlformats.org/officeDocument/2006/relationships/hyperlink" Target="http://www.amazon.com/gp/product/B003OEKOFK/?tag=titb-20" TargetMode="External"/><Relationship Id="rId425" Type="http://schemas.openxmlformats.org/officeDocument/2006/relationships/hyperlink" Target="http://www.amazon.com/gp/product/B003SJ6W4I/?tag=titb-20" TargetMode="External"/><Relationship Id="rId424" Type="http://schemas.openxmlformats.org/officeDocument/2006/relationships/hyperlink" Target="http://www.amazon.com/gp/product/B003YY7BTW/?tag=titb-20" TargetMode="External"/><Relationship Id="rId423" Type="http://schemas.openxmlformats.org/officeDocument/2006/relationships/hyperlink" Target="http://www.amazon.com/gp/product/B0048KXRPS/?tag=titb-20" TargetMode="External"/><Relationship Id="rId429" Type="http://schemas.openxmlformats.org/officeDocument/2006/relationships/hyperlink" Target="http://www.amazon.com/gp/product/B0046U4KG0/?tag=titb-20" TargetMode="External"/><Relationship Id="rId428" Type="http://schemas.openxmlformats.org/officeDocument/2006/relationships/hyperlink" Target="http://www.amazon.com/gp/product/B0054NRPMO/?tag=titb-20" TargetMode="External"/><Relationship Id="rId427" Type="http://schemas.openxmlformats.org/officeDocument/2006/relationships/hyperlink" Target="http://www.amazon.com/gp/product/B004CEUEWE/?tag=titb-20" TargetMode="External"/><Relationship Id="rId1250" Type="http://schemas.openxmlformats.org/officeDocument/2006/relationships/hyperlink" Target="http://www.the-numbers.com/market/genre/Thriller-or-Suspense" TargetMode="External"/><Relationship Id="rId1251" Type="http://schemas.openxmlformats.org/officeDocument/2006/relationships/hyperlink" Target="http://www.the-numbers.com/market/genre/Thriller-or-Suspense" TargetMode="External"/><Relationship Id="rId1252" Type="http://schemas.openxmlformats.org/officeDocument/2006/relationships/hyperlink" Target="https://www.amazon.com/Neighbors-Sorority-Rising-Seth-Rogen/dp/B01FV4PH2U/ref=sr_1_1?s=instant-video&amp;ie=UTF8&amp;qid=1481219075&amp;sr=1-1&amp;keywords=Neighbors+2%3A+Sorority+Rising" TargetMode="External"/><Relationship Id="rId422" Type="http://schemas.openxmlformats.org/officeDocument/2006/relationships/hyperlink" Target="http://www.amazon.com/gp/product/B0041VMSL8/?tag=titb-20" TargetMode="External"/><Relationship Id="rId1253" Type="http://schemas.openxmlformats.org/officeDocument/2006/relationships/hyperlink" Target="http://www.the-numbers.com/market/genre/Horror" TargetMode="External"/><Relationship Id="rId2100" Type="http://schemas.openxmlformats.org/officeDocument/2006/relationships/hyperlink" Target="https://www.the-numbers.com/market/genre/Comedy" TargetMode="External"/><Relationship Id="rId421" Type="http://schemas.openxmlformats.org/officeDocument/2006/relationships/hyperlink" Target="http://www.amazon.com/gp/product/B003XI6NQ6/?tag=titb-20" TargetMode="External"/><Relationship Id="rId1254" Type="http://schemas.openxmlformats.org/officeDocument/2006/relationships/hyperlink" Target="http://www.the-numbers.com/market/genre/Horror" TargetMode="External"/><Relationship Id="rId2101" Type="http://schemas.openxmlformats.org/officeDocument/2006/relationships/hyperlink" Target="https://www.amazon.co.uk/Stuber-Michael-Dowse/dp/B07V1FLYH8/ref=sr_1_1?keywords=Stuber&amp;qid=1577974307&amp;s=instant-video&amp;sr=1-1" TargetMode="External"/><Relationship Id="rId420" Type="http://schemas.openxmlformats.org/officeDocument/2006/relationships/hyperlink" Target="http://www.amazon.com/gp/product/B004BBJ2MQ/?tag=titb-20" TargetMode="External"/><Relationship Id="rId1255" Type="http://schemas.openxmlformats.org/officeDocument/2006/relationships/hyperlink" Target="https://www.amazon.com/Brothers-Grimsby-Sacha-Baron-Cohen/dp/B01CPZMJ10/ref=sr_1_1?s=instant-video&amp;ie=UTF8&amp;qid=1481218035&amp;sr=1-1&amp;keywords=The+Brothers+Grimsby" TargetMode="External"/><Relationship Id="rId2102" Type="http://schemas.openxmlformats.org/officeDocument/2006/relationships/hyperlink" Target="https://www.the-numbers.com/movie/Downton-Abbey-(UK)-(2019)" TargetMode="External"/><Relationship Id="rId1256" Type="http://schemas.openxmlformats.org/officeDocument/2006/relationships/hyperlink" Target="http://www.the-numbers.com/market/genre/Comedy" TargetMode="External"/><Relationship Id="rId2103" Type="http://schemas.openxmlformats.org/officeDocument/2006/relationships/hyperlink" Target="https://www.the-numbers.com/market/genre/Drama" TargetMode="External"/><Relationship Id="rId1246" Type="http://schemas.openxmlformats.org/officeDocument/2006/relationships/hyperlink" Target="http://www.the-numbers.com/market/genre/Drama" TargetMode="External"/><Relationship Id="rId1247" Type="http://schemas.openxmlformats.org/officeDocument/2006/relationships/hyperlink" Target="http://www.the-numbers.com/market/genre/Drama" TargetMode="External"/><Relationship Id="rId1248" Type="http://schemas.openxmlformats.org/officeDocument/2006/relationships/hyperlink" Target="https://www.amazon.com/Mike-Dave-Need-Wedding-Dates/dp/B01I2D6Y4M/ref=sr_1_1?s=instant-video&amp;ie=UTF8&amp;qid=1481218974&amp;sr=1-1&amp;keywords=Mike+and+Dave+Need+Wedding+Dates" TargetMode="External"/><Relationship Id="rId1249" Type="http://schemas.openxmlformats.org/officeDocument/2006/relationships/hyperlink" Target="https://www.amazon.com/Bridget-Joness-Baby-Ren%C3%A9e-Zellweger/dp/B01N0ICNMH/ref=sr_1_1?s=instant-video&amp;ie=UTF8&amp;qid=1481218670&amp;sr=1-1&amp;keywords=Bridget+Jones%E2%80%99s+Baby" TargetMode="External"/><Relationship Id="rId415" Type="http://schemas.openxmlformats.org/officeDocument/2006/relationships/hyperlink" Target="http://www.amazon.com/gp/product/B003VS9V26/?tag=titb-20" TargetMode="External"/><Relationship Id="rId899" Type="http://schemas.openxmlformats.org/officeDocument/2006/relationships/hyperlink" Target="http://www.amazon.com/gp/product/B00RNRD7Y4/?tag=titb-20" TargetMode="External"/><Relationship Id="rId414" Type="http://schemas.openxmlformats.org/officeDocument/2006/relationships/hyperlink" Target="http://www.amazon.com/gp/product/B003TOMAPC/?tag=titb-20" TargetMode="External"/><Relationship Id="rId898" Type="http://schemas.openxmlformats.org/officeDocument/2006/relationships/hyperlink" Target="http://www.amazon.com/gp/product/B00S7HRCKY/?tag=titb-20" TargetMode="External"/><Relationship Id="rId413" Type="http://schemas.openxmlformats.org/officeDocument/2006/relationships/hyperlink" Target="http://www.amazon.com/gp/product/B00BN4QOW0/?tag=titb-20" TargetMode="External"/><Relationship Id="rId897" Type="http://schemas.openxmlformats.org/officeDocument/2006/relationships/hyperlink" Target="http://www.amazon.com/gp/product/B00JJHEVKA/?tag=titb-20" TargetMode="External"/><Relationship Id="rId412" Type="http://schemas.openxmlformats.org/officeDocument/2006/relationships/hyperlink" Target="http://www.amazon.com/gp/product/B004EK91LQ/?tag=titb-20" TargetMode="External"/><Relationship Id="rId896" Type="http://schemas.openxmlformats.org/officeDocument/2006/relationships/hyperlink" Target="http://www.amazon.com/gp/product/B00PGV8UV4/?tag=titb-20" TargetMode="External"/><Relationship Id="rId419" Type="http://schemas.openxmlformats.org/officeDocument/2006/relationships/hyperlink" Target="http://www.amazon.com/gp/product/B004GGNBYQ/?tag=titb-20" TargetMode="External"/><Relationship Id="rId418" Type="http://schemas.openxmlformats.org/officeDocument/2006/relationships/hyperlink" Target="http://www.amazon.com/gp/product/B003L7PKCW/?tag=titb-20" TargetMode="External"/><Relationship Id="rId417" Type="http://schemas.openxmlformats.org/officeDocument/2006/relationships/hyperlink" Target="http://www.amazon.com/gp/product/B003R2JX06/?tag=titb-20" TargetMode="External"/><Relationship Id="rId416" Type="http://schemas.openxmlformats.org/officeDocument/2006/relationships/hyperlink" Target="http://www.amazon.com/gp/product/B004OZZ624/?tag=titb-20" TargetMode="External"/><Relationship Id="rId891" Type="http://schemas.openxmlformats.org/officeDocument/2006/relationships/hyperlink" Target="http://www.amazon.com/gp/product/B00JXCZKU6/?tag=titb-20" TargetMode="External"/><Relationship Id="rId890" Type="http://schemas.openxmlformats.org/officeDocument/2006/relationships/hyperlink" Target="http://www.amazon.com/gp/product/B00QQW1VJA/?tag=titb-20" TargetMode="External"/><Relationship Id="rId1240" Type="http://schemas.openxmlformats.org/officeDocument/2006/relationships/hyperlink" Target="http://www.the-numbers.com/market/genre/Drama" TargetMode="External"/><Relationship Id="rId1241" Type="http://schemas.openxmlformats.org/officeDocument/2006/relationships/hyperlink" Target="http://www.the-numbers.com/market/genre/Drama" TargetMode="External"/><Relationship Id="rId411" Type="http://schemas.openxmlformats.org/officeDocument/2006/relationships/hyperlink" Target="http://www.amazon.com/gp/product/B004I92OLW/?tag=titb-20" TargetMode="External"/><Relationship Id="rId895" Type="http://schemas.openxmlformats.org/officeDocument/2006/relationships/hyperlink" Target="http://www.amazon.com/gp/product/B00KNOVIOU/?tag=titb-20" TargetMode="External"/><Relationship Id="rId1242" Type="http://schemas.openxmlformats.org/officeDocument/2006/relationships/hyperlink" Target="https://www.amazon.com/Cafe-Society-Jesse-Eisenberg/dp/B01IARP6L2/ref=sr_1_1?s=instant-video&amp;ie=UTF8&amp;qid=1481218271&amp;sr=1-1&amp;keywords=Caf%C3%A9+Society" TargetMode="External"/><Relationship Id="rId410" Type="http://schemas.openxmlformats.org/officeDocument/2006/relationships/hyperlink" Target="http://www.amazon.com/gp/product/B003EVJSBE/?tag=titb-20" TargetMode="External"/><Relationship Id="rId894" Type="http://schemas.openxmlformats.org/officeDocument/2006/relationships/hyperlink" Target="http://www.amazon.com/gp/product/B00LWY5B52/?tag=titb-20" TargetMode="External"/><Relationship Id="rId1243" Type="http://schemas.openxmlformats.org/officeDocument/2006/relationships/hyperlink" Target="http://www.the-numbers.com/market/genre/Action" TargetMode="External"/><Relationship Id="rId893" Type="http://schemas.openxmlformats.org/officeDocument/2006/relationships/hyperlink" Target="http://www.amazon.com/gp/product/B00KL5HW9Q/?tag=titb-20" TargetMode="External"/><Relationship Id="rId1244" Type="http://schemas.openxmlformats.org/officeDocument/2006/relationships/hyperlink" Target="http://www.the-numbers.com/market/genre/Action" TargetMode="External"/><Relationship Id="rId892" Type="http://schemas.openxmlformats.org/officeDocument/2006/relationships/hyperlink" Target="http://www.amazon.com/gp/product/B00S8P05OK/?tag=titb-20" TargetMode="External"/><Relationship Id="rId1245" Type="http://schemas.openxmlformats.org/officeDocument/2006/relationships/hyperlink" Target="https://www.amazon.com/Criminal-Kevin-Costner/dp/B01GW4RH26/ref=sr_1_1?s=instant-video&amp;ie=UTF8&amp;qid=1481218374&amp;sr=1-1&amp;keywords=Criminal" TargetMode="External"/><Relationship Id="rId1279" Type="http://schemas.openxmlformats.org/officeDocument/2006/relationships/hyperlink" Target="http://www.the-numbers.com/market/genre/Thriller-or-Suspense" TargetMode="External"/><Relationship Id="rId2126" Type="http://schemas.openxmlformats.org/officeDocument/2006/relationships/hyperlink" Target="https://www.boxofficemojo.com/movies/?id=tylerperrysamadeafamilyfuneral.htm" TargetMode="External"/><Relationship Id="rId2127" Type="http://schemas.openxmlformats.org/officeDocument/2006/relationships/hyperlink" Target="https://www.amazon.co.uk/Tyler-Perrys-Madea-Family-Funeral/dp/B07S86XJD4/ref=sr_1_1?keywords=Tyler+Perry%27s+A+Madea+Family+Funeral&amp;qid=1577974532&amp;s=instant-video&amp;sr=1-1" TargetMode="External"/><Relationship Id="rId2128" Type="http://schemas.openxmlformats.org/officeDocument/2006/relationships/hyperlink" Target="https://www.boxofficemojo.com/movies/?id=whatmenwant.htm" TargetMode="External"/><Relationship Id="rId2129" Type="http://schemas.openxmlformats.org/officeDocument/2006/relationships/hyperlink" Target="https://www.amazon.co.uk/What-Men-Want-Taraji-Henson/dp/B07PRQVBFY/ref=sr_1_1?keywords=What+Men+Want&amp;qid=1557072759&amp;s=instant-video&amp;sr=1-1" TargetMode="External"/><Relationship Id="rId448" Type="http://schemas.openxmlformats.org/officeDocument/2006/relationships/hyperlink" Target="http://www.amazon.com/gp/product/B008Y6WO88/?tag=titb-20" TargetMode="External"/><Relationship Id="rId447" Type="http://schemas.openxmlformats.org/officeDocument/2006/relationships/hyperlink" Target="http://www.amazon.com/gp/product/B004HWYTP4/?tag=titb-20" TargetMode="External"/><Relationship Id="rId446" Type="http://schemas.openxmlformats.org/officeDocument/2006/relationships/hyperlink" Target="http://www.amazon.com/gp/product/B004P12SSW/?tag=titb-20" TargetMode="External"/><Relationship Id="rId445" Type="http://schemas.openxmlformats.org/officeDocument/2006/relationships/hyperlink" Target="http://www.amazon.com/gp/product/B003TO0VLW/?tag=titb-20" TargetMode="External"/><Relationship Id="rId449" Type="http://schemas.openxmlformats.org/officeDocument/2006/relationships/hyperlink" Target="http://www.amazon.com/gp/product/B00493FLVC/?tag=titb-20" TargetMode="External"/><Relationship Id="rId1270" Type="http://schemas.openxmlformats.org/officeDocument/2006/relationships/hyperlink" Target="http://www.the-numbers.com/market/genre/Comedy" TargetMode="External"/><Relationship Id="rId440" Type="http://schemas.openxmlformats.org/officeDocument/2006/relationships/hyperlink" Target="http://www.amazon.com/gp/product/B004LFJWL8/?tag=titb-20" TargetMode="External"/><Relationship Id="rId1271" Type="http://schemas.openxmlformats.org/officeDocument/2006/relationships/hyperlink" Target="https://www.amazon.com/Hacksaw-Ridge-Andrew-Garfield/dp/B01MCXX4K5/ref=sr_1_1?s=instant-video&amp;ie=UTF8&amp;qid=1481218880&amp;sr=1-1&amp;keywords=Hacksaw+Ridge" TargetMode="External"/><Relationship Id="rId1272" Type="http://schemas.openxmlformats.org/officeDocument/2006/relationships/hyperlink" Target="http://www.the-numbers.com/market/genre/Comedy" TargetMode="External"/><Relationship Id="rId1273" Type="http://schemas.openxmlformats.org/officeDocument/2006/relationships/hyperlink" Target="http://www.the-numbers.com/market/genre/Comedy" TargetMode="External"/><Relationship Id="rId2120" Type="http://schemas.openxmlformats.org/officeDocument/2006/relationships/hyperlink" Target="https://www.the-numbers.com/movie/Hustlers-(2019)" TargetMode="External"/><Relationship Id="rId1274" Type="http://schemas.openxmlformats.org/officeDocument/2006/relationships/hyperlink" Target="https://www.amazon.com/Mechanic-Resurrection-Jason-Statham/dp/B01KH25L68/ref=sr_1_1?s=instant-video&amp;ie=UTF8&amp;qid=1481218625&amp;sr=1-1&amp;keywords=Mechanic%3A+Resurrection" TargetMode="External"/><Relationship Id="rId2121" Type="http://schemas.openxmlformats.org/officeDocument/2006/relationships/hyperlink" Target="https://www.amazon.co.uk/Hustlers-Julia-Stiles/dp/B07Y2FVBW2/ref=sr_1_1?crid=3SVPHW57QQ3UM&amp;keywords=hustlers&amp;qid=1577973536&amp;s=instant-video&amp;sprefix=Hustlers%2Cinstant-video%2C144&amp;sr=1-1" TargetMode="External"/><Relationship Id="rId444" Type="http://schemas.openxmlformats.org/officeDocument/2006/relationships/hyperlink" Target="http://www.amazon.com/gp/product/B004IYNP6U/?tag=titb-20" TargetMode="External"/><Relationship Id="rId1275" Type="http://schemas.openxmlformats.org/officeDocument/2006/relationships/hyperlink" Target="http://www.the-numbers.com/market/genre/Drama" TargetMode="External"/><Relationship Id="rId2122" Type="http://schemas.openxmlformats.org/officeDocument/2006/relationships/hyperlink" Target="https://www.the-numbers.com/movie/Good-Boys-(2019)" TargetMode="External"/><Relationship Id="rId443" Type="http://schemas.openxmlformats.org/officeDocument/2006/relationships/hyperlink" Target="http://www.amazon.com/gp/product/B003KN5DTC/?tag=titb-20" TargetMode="External"/><Relationship Id="rId1276" Type="http://schemas.openxmlformats.org/officeDocument/2006/relationships/hyperlink" Target="http://www.the-numbers.com/market/genre/Drama" TargetMode="External"/><Relationship Id="rId2123" Type="http://schemas.openxmlformats.org/officeDocument/2006/relationships/hyperlink" Target="https://www.the-numbers.com/market/genre/Comedy" TargetMode="External"/><Relationship Id="rId442" Type="http://schemas.openxmlformats.org/officeDocument/2006/relationships/hyperlink" Target="http://www.amazon.com/gp/product/B0091WZO1S/?tag=titb-20" TargetMode="External"/><Relationship Id="rId1277" Type="http://schemas.openxmlformats.org/officeDocument/2006/relationships/hyperlink" Target="https://www.amazon.com/Ride-Along-2-Ice-Cube/dp/B01AMUTBJI/ref=sr_1_1?s=instant-video&amp;ie=UTF8&amp;qid=1481219303&amp;sr=1-1&amp;keywords=Ride+Along+2" TargetMode="External"/><Relationship Id="rId2124" Type="http://schemas.openxmlformats.org/officeDocument/2006/relationships/hyperlink" Target="https://www.the-numbers.com/market/genre/Comedy" TargetMode="External"/><Relationship Id="rId441" Type="http://schemas.openxmlformats.org/officeDocument/2006/relationships/hyperlink" Target="http://www.amazon.com/gp/product/B0041FZR80/?tag=titb-20" TargetMode="External"/><Relationship Id="rId1278" Type="http://schemas.openxmlformats.org/officeDocument/2006/relationships/hyperlink" Target="http://www.the-numbers.com/market/genre/Thriller-or-Suspense" TargetMode="External"/><Relationship Id="rId2125" Type="http://schemas.openxmlformats.org/officeDocument/2006/relationships/hyperlink" Target="https://www.amazon.co.uk/Good-Boys-Jacob-Tremblay/dp/B07WHRNC7M/ref=sr_1_1?crid=3S5J2JFLOJ9E1&amp;keywords=good+boys&amp;qid=1577973497&amp;s=instant-video&amp;sprefix=Good+Boys%2Cinstant-video%2C160&amp;sr=1-1" TargetMode="External"/><Relationship Id="rId1268" Type="http://schemas.openxmlformats.org/officeDocument/2006/relationships/hyperlink" Target="https://www.amazon.com/Conjuring-2-Vera-Farmiga/dp/B01GSUVRHA/ref=sr_1_1?s=instant-video&amp;ie=UTF8&amp;qid=1481219362&amp;sr=1-1&amp;keywords=The+Conjuring+2" TargetMode="External"/><Relationship Id="rId2115" Type="http://schemas.openxmlformats.org/officeDocument/2006/relationships/hyperlink" Target="https://www.the-numbers.com/market/genre/Comedy" TargetMode="External"/><Relationship Id="rId1269" Type="http://schemas.openxmlformats.org/officeDocument/2006/relationships/hyperlink" Target="http://www.the-numbers.com/market/genre/Comedy" TargetMode="External"/><Relationship Id="rId2116" Type="http://schemas.openxmlformats.org/officeDocument/2006/relationships/hyperlink" Target="https://www.boxofficemojo.com/movies/?id=universalevent2019.htm" TargetMode="External"/><Relationship Id="rId2117" Type="http://schemas.openxmlformats.org/officeDocument/2006/relationships/hyperlink" Target="https://www.amazon.co.uk/Glass-James-McAvoy/dp/B07MG7Z6ZS/ref=sr_1_1?crid=34RG5I1U602P9&amp;keywords=glass+2019&amp;qid=1557072469&amp;s=instant-video&amp;sprefix=Glass%2Cinstant-video%2C147&amp;sr=1-1" TargetMode="External"/><Relationship Id="rId2118" Type="http://schemas.openxmlformats.org/officeDocument/2006/relationships/hyperlink" Target="https://www.boxofficemojo.com/movies/?id=untitledjordanpeele.htm" TargetMode="External"/><Relationship Id="rId2119" Type="http://schemas.openxmlformats.org/officeDocument/2006/relationships/hyperlink" Target="https://www.amazon.co.uk/Us-Lupita-Nyongo/dp/B07PSK5FSZ/ref=sr_1_1?keywords=Us&amp;qid=1557072508&amp;s=instant-video&amp;sr=1-1" TargetMode="External"/><Relationship Id="rId437" Type="http://schemas.openxmlformats.org/officeDocument/2006/relationships/hyperlink" Target="http://www.amazon.com/gp/product/B0041VT6HW/?tag=titb-20" TargetMode="External"/><Relationship Id="rId436" Type="http://schemas.openxmlformats.org/officeDocument/2006/relationships/hyperlink" Target="http://www.amazon.com/gp/product/B003SJ4VJ6/?tag=titb-20" TargetMode="External"/><Relationship Id="rId435" Type="http://schemas.openxmlformats.org/officeDocument/2006/relationships/hyperlink" Target="http://www.amazon.com/gp/product/B0042UEU8M/?tag=titb-20" TargetMode="External"/><Relationship Id="rId434" Type="http://schemas.openxmlformats.org/officeDocument/2006/relationships/hyperlink" Target="http://www.amazon.com/gp/product/B003MUQT0A/?tag=titb-20" TargetMode="External"/><Relationship Id="rId439" Type="http://schemas.openxmlformats.org/officeDocument/2006/relationships/hyperlink" Target="http://www.amazon.com/gp/product/B004HWR406/?tag=titb-20" TargetMode="External"/><Relationship Id="rId438" Type="http://schemas.openxmlformats.org/officeDocument/2006/relationships/hyperlink" Target="http://www.amazon.com/gp/product/B003LPR56I/?tag=titb-20" TargetMode="External"/><Relationship Id="rId1260" Type="http://schemas.openxmlformats.org/officeDocument/2006/relationships/hyperlink" Target="http://www.the-numbers.com/market/genre/Comedy" TargetMode="External"/><Relationship Id="rId1261" Type="http://schemas.openxmlformats.org/officeDocument/2006/relationships/hyperlink" Target="https://www.amazon.com/Absolutely-Fabulous-Movie-Jennifer-Saunders/dp/B01MQFOPN1/ref=sr_1_cc_1?s=aps&amp;ie=UTF8&amp;qid=1481217851&amp;sr=1-1-catcorr&amp;keywords=Absolutely+Fabulous%3A+The+Movie" TargetMode="External"/><Relationship Id="rId1262" Type="http://schemas.openxmlformats.org/officeDocument/2006/relationships/hyperlink" Target="https://www.amazon.com/How-Be-Single-Dakota-Johnson/dp/B01BN5A8L6/ref=sr_1_1?s=instant-video&amp;ie=UTF8&amp;qid=1481218998&amp;sr=1-1&amp;keywords=How+to+be+Single" TargetMode="External"/><Relationship Id="rId1263" Type="http://schemas.openxmlformats.org/officeDocument/2006/relationships/hyperlink" Target="http://www.the-numbers.com/market/genre/Adventure" TargetMode="External"/><Relationship Id="rId2110" Type="http://schemas.openxmlformats.org/officeDocument/2006/relationships/hyperlink" Target="https://www.boxofficemojo.com/movies/?id=hotelmumbai.htm" TargetMode="External"/><Relationship Id="rId433" Type="http://schemas.openxmlformats.org/officeDocument/2006/relationships/hyperlink" Target="http://www.amazon.com/gp/product/B0094K1JPC/?tag=titb-20" TargetMode="External"/><Relationship Id="rId1264" Type="http://schemas.openxmlformats.org/officeDocument/2006/relationships/hyperlink" Target="http://www.the-numbers.com/market/genre/Adventure" TargetMode="External"/><Relationship Id="rId2111" Type="http://schemas.openxmlformats.org/officeDocument/2006/relationships/hyperlink" Target="https://www.boxofficemojo.com/movies/?id=adogswayhome.htm" TargetMode="External"/><Relationship Id="rId432" Type="http://schemas.openxmlformats.org/officeDocument/2006/relationships/hyperlink" Target="http://www.amazon.com/gp/product/B0041VR5LQ/?tag=titb-20" TargetMode="External"/><Relationship Id="rId1265" Type="http://schemas.openxmlformats.org/officeDocument/2006/relationships/hyperlink" Target="https://www.amazon.com/5th-Wave-Chlo%C3%AB-Grace-Moretz/dp/B01AMUTB8Y/ref=sr_1_1?s=instant-video&amp;ie=UTF8&amp;qid=1481218898&amp;sr=1-1&amp;keywords=The+5th+Wave" TargetMode="External"/><Relationship Id="rId2112" Type="http://schemas.openxmlformats.org/officeDocument/2006/relationships/hyperlink" Target="https://www.amazon.co.uk/Dogs-Way-Home-Chris-Bauer/dp/B07N1VQCXY/ref=sr_1_2?keywords=A+Dog%27s+Way+Home&amp;qid=1557072732&amp;s=instant-video&amp;sr=1-2" TargetMode="External"/><Relationship Id="rId431" Type="http://schemas.openxmlformats.org/officeDocument/2006/relationships/hyperlink" Target="http://www.amazon.com/gp/product/B0047SF41G/?tag=titb-20" TargetMode="External"/><Relationship Id="rId1266" Type="http://schemas.openxmlformats.org/officeDocument/2006/relationships/hyperlink" Target="http://www.the-numbers.com/market/genre/Horror" TargetMode="External"/><Relationship Id="rId2113" Type="http://schemas.openxmlformats.org/officeDocument/2006/relationships/hyperlink" Target="https://www.the-numbers.com/movie/Whered-You-Go-Bernadette-(2019)" TargetMode="External"/><Relationship Id="rId430" Type="http://schemas.openxmlformats.org/officeDocument/2006/relationships/hyperlink" Target="http://www.amazon.com/gp/product/B003VMZSB0/?tag=titb-20" TargetMode="External"/><Relationship Id="rId1267" Type="http://schemas.openxmlformats.org/officeDocument/2006/relationships/hyperlink" Target="http://www.the-numbers.com/market/genre/Horror" TargetMode="External"/><Relationship Id="rId2114" Type="http://schemas.openxmlformats.org/officeDocument/2006/relationships/hyperlink" Target="https://www.the-numbers.com/market/genre/Comedy" TargetMode="External"/></Relationships>
</file>

<file path=xl/worksheets/_rels/sheet10.xml.rels><?xml version="1.0" encoding="UTF-8" standalone="yes"?><Relationships xmlns="http://schemas.openxmlformats.org/package/2006/relationships"><Relationship Id="rId392" Type="http://schemas.openxmlformats.org/officeDocument/2006/relationships/hyperlink" Target="https://www.the-numbers.com/market/genre/Action" TargetMode="External"/><Relationship Id="rId391" Type="http://schemas.openxmlformats.org/officeDocument/2006/relationships/hyperlink" Target="https://www.the-numbers.com/market/genre/Action" TargetMode="External"/><Relationship Id="rId390" Type="http://schemas.openxmlformats.org/officeDocument/2006/relationships/hyperlink" Target="https://www.the-numbers.com/movie/Avengers-Endgame-(2019)" TargetMode="External"/><Relationship Id="rId1" Type="http://schemas.openxmlformats.org/officeDocument/2006/relationships/hyperlink" Target="http://www.amazon.com/gp/product/B002Z0TPFE/?tag=titb-20" TargetMode="External"/><Relationship Id="rId2" Type="http://schemas.openxmlformats.org/officeDocument/2006/relationships/hyperlink" Target="http://www.amazon.com/gp/product/B008N1LL42/?tag=titb-20" TargetMode="External"/><Relationship Id="rId3" Type="http://schemas.openxmlformats.org/officeDocument/2006/relationships/hyperlink" Target="http://www.amazon.com/gp/product/B00CFQMVLS/?tag=titb-20" TargetMode="External"/><Relationship Id="rId4" Type="http://schemas.openxmlformats.org/officeDocument/2006/relationships/hyperlink" Target="http://www.amazon.com/gp/product/B008EQIA7W/?tag=titb-20" TargetMode="External"/><Relationship Id="rId9" Type="http://schemas.openxmlformats.org/officeDocument/2006/relationships/hyperlink" Target="http://www.amazon.com/gp/product/B0036BK6MW/?tag=titb-20" TargetMode="External"/><Relationship Id="rId385" Type="http://schemas.openxmlformats.org/officeDocument/2006/relationships/hyperlink" Target="https://www.the-numbers.com/movie/Avengers-Infinity-War" TargetMode="External"/><Relationship Id="rId384" Type="http://schemas.openxmlformats.org/officeDocument/2006/relationships/hyperlink" Target="http://www.amazon.com/gp/product/B016VLEH0A/?tag=titb-20" TargetMode="External"/><Relationship Id="rId383" Type="http://schemas.openxmlformats.org/officeDocument/2006/relationships/hyperlink" Target="https://www.amazon.co.uk/Lion-King-Donald-Glover-Simba/dp/B07VWS9YJN/ref=sr_1_1?crid=1PXNTUYY6003&amp;keywords=the+lion+king&amp;qid=1577974442&amp;s=instant-video&amp;sprefix=The+Lion+King%2Cinstant-video%2C166&amp;sr=1-1" TargetMode="External"/><Relationship Id="rId382" Type="http://schemas.openxmlformats.org/officeDocument/2006/relationships/hyperlink" Target="https://www.the-numbers.com/market/genre/Adventure" TargetMode="External"/><Relationship Id="rId5" Type="http://schemas.openxmlformats.org/officeDocument/2006/relationships/hyperlink" Target="http://www.amazon.com/gp/product/B009WUAK2M/?tag=titb-20" TargetMode="External"/><Relationship Id="rId389" Type="http://schemas.openxmlformats.org/officeDocument/2006/relationships/hyperlink" Target="http://www.amazon.com/gp/product/B019EG160I/?tag=titb-20" TargetMode="External"/><Relationship Id="rId6" Type="http://schemas.openxmlformats.org/officeDocument/2006/relationships/hyperlink" Target="https://www.amazon.co.uk/Annabelle-Creation-David-F-Sandberg/dp/B074SYP8BL/ref=sr_1_1?s=instant-video&amp;ie=UTF8&amp;qid=1546980777&amp;sr=1-1&amp;keywords=Annabelle%3A+Creation" TargetMode="External"/><Relationship Id="rId388" Type="http://schemas.openxmlformats.org/officeDocument/2006/relationships/hyperlink" Target="https://www.amazon.com/Avengers-Infinity-Robert-Downey-Jr/dp/B07CKQ4R7X/ref=sr_1_3?s=instant-video&amp;ie=UTF8&amp;qid=1546969990&amp;sr=1-3&amp;keywords=Avengers%3A+Infinity+War" TargetMode="External"/><Relationship Id="rId7" Type="http://schemas.openxmlformats.org/officeDocument/2006/relationships/hyperlink" Target="http://www.amazon.com/gp/product/B00BBQXQFI/?tag=titb-20" TargetMode="External"/><Relationship Id="rId387" Type="http://schemas.openxmlformats.org/officeDocument/2006/relationships/hyperlink" Target="https://www.the-numbers.com/market/genre/Action" TargetMode="External"/><Relationship Id="rId8" Type="http://schemas.openxmlformats.org/officeDocument/2006/relationships/hyperlink" Target="http://www.amazon.com/gp/product/B00KPQ7MY6/?tag=titb-20" TargetMode="External"/><Relationship Id="rId386" Type="http://schemas.openxmlformats.org/officeDocument/2006/relationships/hyperlink" Target="https://www.the-numbers.com/market/genre/Action" TargetMode="External"/><Relationship Id="rId381" Type="http://schemas.openxmlformats.org/officeDocument/2006/relationships/hyperlink" Target="https://www.the-numbers.com/market/genre/Adventure" TargetMode="External"/><Relationship Id="rId380" Type="http://schemas.openxmlformats.org/officeDocument/2006/relationships/hyperlink" Target="https://www.the-numbers.com/movie/Lion-King-The-(Live-Action)-(2019)" TargetMode="External"/><Relationship Id="rId379" Type="http://schemas.openxmlformats.org/officeDocument/2006/relationships/hyperlink" Target="http://www.amazon.com/gp/product/B009GEBBNQ/?tag=titb-20" TargetMode="External"/><Relationship Id="rId374" Type="http://schemas.openxmlformats.org/officeDocument/2006/relationships/hyperlink" Target="https://www.the-numbers.com/market/genre/Action" TargetMode="External"/><Relationship Id="rId373" Type="http://schemas.openxmlformats.org/officeDocument/2006/relationships/hyperlink" Target="https://www.the-numbers.com/movie/Black-Panther" TargetMode="External"/><Relationship Id="rId372" Type="http://schemas.openxmlformats.org/officeDocument/2006/relationships/hyperlink" Target="https://www.amazon.com/Jurassic-World-Kingdom-Chris-Pratt/dp/B07DRD1SP2/ref=sr_1_2?s=instant-video&amp;ie=UTF8&amp;qid=1546975101&amp;sr=1-2&amp;keywords=Jurassic+World%3A+Fallen+Kingdom" TargetMode="External"/><Relationship Id="rId371" Type="http://schemas.openxmlformats.org/officeDocument/2006/relationships/hyperlink" Target="https://www.the-numbers.com/market/genre/Action" TargetMode="External"/><Relationship Id="rId378" Type="http://schemas.openxmlformats.org/officeDocument/2006/relationships/hyperlink" Target="http://www.amazon.com/gp/product/B00VLV8BNA/?tag=titb-20" TargetMode="External"/><Relationship Id="rId377" Type="http://schemas.openxmlformats.org/officeDocument/2006/relationships/hyperlink" Target="http://www.amazon.com/gp/product/B01133UU4S/?tag=titb-20" TargetMode="External"/><Relationship Id="rId376" Type="http://schemas.openxmlformats.org/officeDocument/2006/relationships/hyperlink" Target="https://www.amazon.com/Black-Panther-Plus-Bonus-Content/dp/B079S4NZ2R/ref=sr_1_3?s=instant-video&amp;ie=UTF8&amp;qid=1546970045&amp;sr=1-3&amp;keywords=Black+Panther" TargetMode="External"/><Relationship Id="rId375" Type="http://schemas.openxmlformats.org/officeDocument/2006/relationships/hyperlink" Target="https://www.the-numbers.com/market/genre/Action" TargetMode="External"/><Relationship Id="rId395" Type="http://schemas.openxmlformats.org/officeDocument/2006/relationships/drawing" Target="../drawings/drawing10.xml"/><Relationship Id="rId394" Type="http://schemas.openxmlformats.org/officeDocument/2006/relationships/hyperlink" Target="http://www.amazon.com/gp/product/B001J6W29Q/?tag=titb-20" TargetMode="External"/><Relationship Id="rId393" Type="http://schemas.openxmlformats.org/officeDocument/2006/relationships/hyperlink" Target="https://www.amazon.co.uk/Avengers-Endgame-Robert-Downey-Jr/dp/B07W55FQXY/ref=sr_1_1?crid=1K3KVNLE0EN81&amp;keywords=avengers+endgame&amp;qid=1577973139&amp;s=instant-video&amp;sprefix=Avengers%3A+Endgame%2Cinstant-video%2C149&amp;sr=1-1" TargetMode="External"/><Relationship Id="rId40" Type="http://schemas.openxmlformats.org/officeDocument/2006/relationships/hyperlink" Target="http://www.amazon.com/gp/product/B0088WG89O/?tag=titb-20" TargetMode="External"/><Relationship Id="rId42" Type="http://schemas.openxmlformats.org/officeDocument/2006/relationships/hyperlink" Target="http://www.amazon.com/gp/product/B00IXE7274/?tag=titb-20" TargetMode="External"/><Relationship Id="rId41" Type="http://schemas.openxmlformats.org/officeDocument/2006/relationships/hyperlink" Target="http://www.amazon.com/gp/product/B0060D0OWA/?tag=titb-20" TargetMode="External"/><Relationship Id="rId44" Type="http://schemas.openxmlformats.org/officeDocument/2006/relationships/hyperlink" Target="http://www.amazon.co.uk/Enchanted-Amy-Adams/dp/B00ET1R5AE/ref=sr_1_1?s=instant-video&amp;ie=UTF8&amp;qid=1457385783&amp;sr=1-1&amp;keywords=Enchanted" TargetMode="External"/><Relationship Id="rId43" Type="http://schemas.openxmlformats.org/officeDocument/2006/relationships/hyperlink" Target="http://www.amazon.com/gp/product/B005TBN3EU/?tag=titb-20" TargetMode="External"/><Relationship Id="rId46" Type="http://schemas.openxmlformats.org/officeDocument/2006/relationships/hyperlink" Target="http://www.amazon.com/gp/product/B001PP9ALY/?tag=titb-20" TargetMode="External"/><Relationship Id="rId45" Type="http://schemas.openxmlformats.org/officeDocument/2006/relationships/hyperlink" Target="http://www.amazon.com/gp/product/B00NQFLZW8/?tag=titb-20" TargetMode="External"/><Relationship Id="rId48" Type="http://schemas.openxmlformats.org/officeDocument/2006/relationships/hyperlink" Target="http://www.the-numbers.com/market/genre/Adventure" TargetMode="External"/><Relationship Id="rId47" Type="http://schemas.openxmlformats.org/officeDocument/2006/relationships/hyperlink" Target="http://www.the-numbers.com/market/genre/Adventure" TargetMode="External"/><Relationship Id="rId49" Type="http://schemas.openxmlformats.org/officeDocument/2006/relationships/hyperlink" Target="https://www.amazon.com/Star-Trek-Beyond-John-Cho/dp/B01IG0GVUI/ref=sr_1_1?s=instant-video&amp;ie=UTF8&amp;qid=1481219470&amp;sr=1-1&amp;keywords=Star+Trek+Beyond" TargetMode="External"/><Relationship Id="rId31" Type="http://schemas.openxmlformats.org/officeDocument/2006/relationships/hyperlink" Target="http://www.amazon.com/gp/product/B00KVLQT6M/?tag=titb-20" TargetMode="External"/><Relationship Id="rId30" Type="http://schemas.openxmlformats.org/officeDocument/2006/relationships/hyperlink" Target="http://www.amazon.com/gp/product/B0094KT5K8/?tag=titb-20" TargetMode="External"/><Relationship Id="rId33" Type="http://schemas.openxmlformats.org/officeDocument/2006/relationships/hyperlink" Target="https://www.the-numbers.com/movie/Quiet-Place-A-(2018)" TargetMode="External"/><Relationship Id="rId32" Type="http://schemas.openxmlformats.org/officeDocument/2006/relationships/hyperlink" Target="https://www.amazon.com/Good-Dinosaur-Theatrical-Peter-Sohn/dp/B018YO6WAA/ref=sr_1_1?s=instant-video&amp;ie=UTF8&amp;qid=1481218093&amp;sr=1-1&amp;keywords=The+Good+Dinosaur" TargetMode="External"/><Relationship Id="rId35" Type="http://schemas.openxmlformats.org/officeDocument/2006/relationships/hyperlink" Target="https://www.the-numbers.com/market/genre/Horror" TargetMode="External"/><Relationship Id="rId34" Type="http://schemas.openxmlformats.org/officeDocument/2006/relationships/hyperlink" Target="https://www.the-numbers.com/market/genre/Horror" TargetMode="External"/><Relationship Id="rId37" Type="http://schemas.openxmlformats.org/officeDocument/2006/relationships/hyperlink" Target="http://www.amazon.com/gp/product/B002C4YYEU/?tag=titb-20" TargetMode="External"/><Relationship Id="rId36" Type="http://schemas.openxmlformats.org/officeDocument/2006/relationships/hyperlink" Target="https://www.amazon.com/Quiet-Place-Emily-Blunt/dp/B07BYSTXMF/ref=sr_1_2?s=instant-video&amp;ie=UTF8&amp;qid=1546964056&amp;sr=1-2&amp;keywords=A+Quiet+Place" TargetMode="External"/><Relationship Id="rId39" Type="http://schemas.openxmlformats.org/officeDocument/2006/relationships/hyperlink" Target="https://www.amazon.com/Now-You-See-Me-2/dp/B01GPH7UFO/ref=sr_1_1?s=instant-video&amp;ie=UTF8&amp;qid=1481219173&amp;sr=1-1&amp;keywords=Now+You+See+Me+2" TargetMode="External"/><Relationship Id="rId38" Type="http://schemas.openxmlformats.org/officeDocument/2006/relationships/hyperlink" Target="https://www.amazon.co.uk/Great-Wall-Zhang-Yimou/dp/B01N9YJKQT/ref=sr_1_1?s=instant-video&amp;ie=UTF8&amp;qid=1546978930&amp;sr=1-1&amp;keywords=The+Great+Wall" TargetMode="External"/><Relationship Id="rId20" Type="http://schemas.openxmlformats.org/officeDocument/2006/relationships/hyperlink" Target="http://www.the-numbers.com/market/genre/Horror" TargetMode="External"/><Relationship Id="rId22" Type="http://schemas.openxmlformats.org/officeDocument/2006/relationships/hyperlink" Target="http://www.amazon.com/gp/product/B002YCVWXQ/?tag=titb-20" TargetMode="External"/><Relationship Id="rId21" Type="http://schemas.openxmlformats.org/officeDocument/2006/relationships/hyperlink" Target="https://www.amazon.com/Conjuring-2-Vera-Farmiga/dp/B01GSUVRHA/ref=sr_1_1?s=instant-video&amp;ie=UTF8&amp;qid=1481219362&amp;sr=1-1&amp;keywords=The+Conjuring+2" TargetMode="External"/><Relationship Id="rId24" Type="http://schemas.openxmlformats.org/officeDocument/2006/relationships/hyperlink" Target="http://www.amazon.com/gp/product/B004PGAQMW/?tag=titb-20" TargetMode="External"/><Relationship Id="rId23" Type="http://schemas.openxmlformats.org/officeDocument/2006/relationships/hyperlink" Target="http://www.amazon.com/gp/product/B003XQM2YU/?tag=titb-20" TargetMode="External"/><Relationship Id="rId26" Type="http://schemas.openxmlformats.org/officeDocument/2006/relationships/hyperlink" Target="https://www.the-numbers.com/market/genre/Action" TargetMode="External"/><Relationship Id="rId25" Type="http://schemas.openxmlformats.org/officeDocument/2006/relationships/hyperlink" Target="http://www.amazon.com/gp/product/B0060D196K/?tag=titb-20" TargetMode="External"/><Relationship Id="rId28" Type="http://schemas.openxmlformats.org/officeDocument/2006/relationships/hyperlink" Target="https://www.amazon.co.uk/John-Wick-Chapter-3-Parabellum/dp/B07RTBCRN6/ref=sr_1_fkmr0_1?keywords=JexiJohn+Wick%3A+Chapter+3+%E2%80%94+Parabellum&amp;qid=1577973585&amp;s=instant-video&amp;sr=1-1-fkmr0" TargetMode="External"/><Relationship Id="rId27" Type="http://schemas.openxmlformats.org/officeDocument/2006/relationships/hyperlink" Target="https://www.the-numbers.com/market/genre/Action" TargetMode="External"/><Relationship Id="rId29" Type="http://schemas.openxmlformats.org/officeDocument/2006/relationships/hyperlink" Target="http://www.amazon.com/gp/product/B004U8VWLE/?tag=titb-20" TargetMode="External"/><Relationship Id="rId11" Type="http://schemas.openxmlformats.org/officeDocument/2006/relationships/hyperlink" Target="http://www.amazon.com/gp/product/B004QUGDTM/?tag=titb-20" TargetMode="External"/><Relationship Id="rId10" Type="http://schemas.openxmlformats.org/officeDocument/2006/relationships/hyperlink" Target="http://www.amazon.com/gp/product/B005ZMTAAY/?tag=titb-20" TargetMode="External"/><Relationship Id="rId13" Type="http://schemas.openxmlformats.org/officeDocument/2006/relationships/hyperlink" Target="https://www.amazon.co.uk/LEGO-Batman-Movie-Will-Arnett/dp/B01MZGF2DX/ref=sr_1_1?s=instant-video&amp;ie=UTF8&amp;qid=1546981581&amp;sr=1-1&amp;keywords=The+LEGO+Batman+Movie" TargetMode="External"/><Relationship Id="rId12" Type="http://schemas.openxmlformats.org/officeDocument/2006/relationships/hyperlink" Target="http://www.amazon.co.uk/Oceans-Thirteen-George-Clooney/dp/B00HNYCP90/ref=sr_1_1?s=instant-video&amp;ie=UTF8&amp;qid=1457386359&amp;sr=1-1&amp;keywords=Ocean%27s+13" TargetMode="External"/><Relationship Id="rId15" Type="http://schemas.openxmlformats.org/officeDocument/2006/relationships/hyperlink" Target="http://www.amazon.com/gp/product/B0060D15AK/?tag=titb-20" TargetMode="External"/><Relationship Id="rId14" Type="http://schemas.openxmlformats.org/officeDocument/2006/relationships/hyperlink" Target="https://www.amazon.co.uk/Resident-Evil-Chapter-Milla-Jovovich/dp/B01N5V9O57/ref=sr_1_1?s=instant-video&amp;ie=UTF8&amp;qid=1546980531&amp;sr=1-1&amp;keywords=Resident+Evil%3A+The+Final+Chapter" TargetMode="External"/><Relationship Id="rId17" Type="http://schemas.openxmlformats.org/officeDocument/2006/relationships/hyperlink" Target="http://www.amazon.com/gp/product/B00G32TD98/?tag=titb-20" TargetMode="External"/><Relationship Id="rId16" Type="http://schemas.openxmlformats.org/officeDocument/2006/relationships/hyperlink" Target="http://www.amazon.com/gp/product/B00T57EOK6/?tag=titb-20" TargetMode="External"/><Relationship Id="rId19" Type="http://schemas.openxmlformats.org/officeDocument/2006/relationships/hyperlink" Target="http://www.the-numbers.com/market/genre/Horror" TargetMode="External"/><Relationship Id="rId18" Type="http://schemas.openxmlformats.org/officeDocument/2006/relationships/hyperlink" Target="http://www.amazon.com/gp/product/B004FHP7ES/?tag=titb-20" TargetMode="External"/><Relationship Id="rId84" Type="http://schemas.openxmlformats.org/officeDocument/2006/relationships/hyperlink" Target="http://www.amazon.com/gp/product/B004UPANAI/?tag=titb-20" TargetMode="External"/><Relationship Id="rId83" Type="http://schemas.openxmlformats.org/officeDocument/2006/relationships/hyperlink" Target="http://www.amazon.com/gp/product/B002RRN952/?tag=titb-20" TargetMode="External"/><Relationship Id="rId86" Type="http://schemas.openxmlformats.org/officeDocument/2006/relationships/hyperlink" Target="http://www.amazon.com/gp/product/B015ENAX9U/?tag=titb-20" TargetMode="External"/><Relationship Id="rId85" Type="http://schemas.openxmlformats.org/officeDocument/2006/relationships/hyperlink" Target="http://www.amazon.com/gp/product/B00Q6D5O8S/?tag=titb-20" TargetMode="External"/><Relationship Id="rId88" Type="http://schemas.openxmlformats.org/officeDocument/2006/relationships/hyperlink" Target="http://www.amazon.com/gp/product/B00E8B1358/?tag=titb-20" TargetMode="External"/><Relationship Id="rId87" Type="http://schemas.openxmlformats.org/officeDocument/2006/relationships/hyperlink" Target="http://www.amazon.com/gp/product/B014QZ9D84/?tag=titb-20" TargetMode="External"/><Relationship Id="rId89" Type="http://schemas.openxmlformats.org/officeDocument/2006/relationships/hyperlink" Target="http://www.amazon.com/gp/product/B00APLFZWM/?tag=titb-20" TargetMode="External"/><Relationship Id="rId80" Type="http://schemas.openxmlformats.org/officeDocument/2006/relationships/hyperlink" Target="https://www.the-numbers.com/market/genre/Drama" TargetMode="External"/><Relationship Id="rId82" Type="http://schemas.openxmlformats.org/officeDocument/2006/relationships/hyperlink" Target="https://www.amazon.co.uk/Once-upon-Hollywood-Leonardo-DiCaprio/dp/B07W7KY3RM/ref=sr_1_1?keywords=Once+Upon+a+Time+in+Hollywood&amp;qid=1577973812&amp;s=instant-video&amp;sr=1-1" TargetMode="External"/><Relationship Id="rId81" Type="http://schemas.openxmlformats.org/officeDocument/2006/relationships/hyperlink" Target="https://www.amazon.com/Fifty-Shades-Freed-Dakota-Johnson/dp/B079NS6JL5/ref=sr_1_3?s=instant-video&amp;ie=UTF8&amp;qid=1546970517&amp;sr=1-3&amp;keywords=Fifty+Shades+Freed" TargetMode="External"/><Relationship Id="rId73" Type="http://schemas.openxmlformats.org/officeDocument/2006/relationships/hyperlink" Target="http://www.amazon.com/gp/product/B00JB3MVCW/?tag=titb-20" TargetMode="External"/><Relationship Id="rId72" Type="http://schemas.openxmlformats.org/officeDocument/2006/relationships/hyperlink" Target="http://www.amazon.co.uk/Alvin-Chipmunks-Jason-Lee/dp/B00FYJ5MPK/ref=sr_1_1?s=instant-video&amp;ie=UTF8&amp;qid=1457385629&amp;sr=1-1&amp;keywords=Alvin+and+the+Chipmunks" TargetMode="External"/><Relationship Id="rId75" Type="http://schemas.openxmlformats.org/officeDocument/2006/relationships/hyperlink" Target="https://www.amazon.com/Nun-Demi%C3%A1n-Bichir/dp/B07KMJQ3ZH/ref=sr_1_1?s=instant-video&amp;ie=UTF8&amp;qid=1546973878&amp;sr=1-1&amp;keywords=The+Nun" TargetMode="External"/><Relationship Id="rId74" Type="http://schemas.openxmlformats.org/officeDocument/2006/relationships/hyperlink" Target="http://www.amazon.com/gp/product/B002LANLDK/?tag=titb-20" TargetMode="External"/><Relationship Id="rId77" Type="http://schemas.openxmlformats.org/officeDocument/2006/relationships/hyperlink" Target="http://www.amazon.com/gp/product/B00KW25MFY/?tag=titb-20" TargetMode="External"/><Relationship Id="rId76" Type="http://schemas.openxmlformats.org/officeDocument/2006/relationships/hyperlink" Target="http://www.amazon.com/gp/product/B00S65TBHY/?tag=titb-20" TargetMode="External"/><Relationship Id="rId79" Type="http://schemas.openxmlformats.org/officeDocument/2006/relationships/hyperlink" Target="https://www.the-numbers.com/market/genre/Drama" TargetMode="External"/><Relationship Id="rId78" Type="http://schemas.openxmlformats.org/officeDocument/2006/relationships/hyperlink" Target="https://www.the-numbers.com/movie/Fifty-Shades-Freed" TargetMode="External"/><Relationship Id="rId71" Type="http://schemas.openxmlformats.org/officeDocument/2006/relationships/hyperlink" Target="http://www.amazon.com/gp/product/B00R7FU2UE/?tag=titb-20" TargetMode="External"/><Relationship Id="rId70" Type="http://schemas.openxmlformats.org/officeDocument/2006/relationships/hyperlink" Target="http://www.amazon.com/gp/product/B0046U4KG0/?tag=titb-20" TargetMode="External"/><Relationship Id="rId62" Type="http://schemas.openxmlformats.org/officeDocument/2006/relationships/hyperlink" Target="https://www.the-numbers.com/market/genre/Adventure" TargetMode="External"/><Relationship Id="rId61" Type="http://schemas.openxmlformats.org/officeDocument/2006/relationships/hyperlink" Target="https://www.the-numbers.com/market/genre/Adventure" TargetMode="External"/><Relationship Id="rId64" Type="http://schemas.openxmlformats.org/officeDocument/2006/relationships/hyperlink" Target="http://www.amazon.com/gp/product/B00EY8BRGU/?tag=titb-20" TargetMode="External"/><Relationship Id="rId63" Type="http://schemas.openxmlformats.org/officeDocument/2006/relationships/hyperlink" Target="https://www.amazon.com/Peter-Rabbit-Margot-Robbie/dp/B079811DT2/ref=sr_1_2?s=instant-video&amp;ie=UTF8&amp;qid=1546975333&amp;sr=1-2&amp;keywords=Peter+Rabbit" TargetMode="External"/><Relationship Id="rId66" Type="http://schemas.openxmlformats.org/officeDocument/2006/relationships/hyperlink" Target="http://www.the-numbers.com/market/genre/Western" TargetMode="External"/><Relationship Id="rId65" Type="http://schemas.openxmlformats.org/officeDocument/2006/relationships/hyperlink" Target="https://www.amazon.co.uk/Your-English-Dubbed-Michael-Sinterniklaas/dp/B077XK82LD/ref=sr_1_1?s=instant-video&amp;ie=UTF8&amp;qid=1546980636&amp;sr=1-1&amp;keywords=Your+Name." TargetMode="External"/><Relationship Id="rId68" Type="http://schemas.openxmlformats.org/officeDocument/2006/relationships/hyperlink" Target="https://www.amazon.com/Legend-Tarzan-Alexander-Skarsg%C3%A5rd/dp/B01HPA2ZKA/ref=sr_1_1?s=instant-video&amp;ie=UTF8&amp;qid=1481219416&amp;sr=1-1&amp;keywords=The+Legend+of+Tarzan" TargetMode="External"/><Relationship Id="rId67" Type="http://schemas.openxmlformats.org/officeDocument/2006/relationships/hyperlink" Target="http://www.the-numbers.com/market/genre/Western" TargetMode="External"/><Relationship Id="rId60" Type="http://schemas.openxmlformats.org/officeDocument/2006/relationships/hyperlink" Target="https://www.the-numbers.com/movie/Peter-Rabbit-(2018)" TargetMode="External"/><Relationship Id="rId69" Type="http://schemas.openxmlformats.org/officeDocument/2006/relationships/hyperlink" Target="http://www.amazon.com/gp/product/B00APJLY0Q/?tag=titb-20" TargetMode="External"/><Relationship Id="rId51" Type="http://schemas.openxmlformats.org/officeDocument/2006/relationships/hyperlink" Target="http://www.amazon.com/gp/product/B008K3HRF0/?tag=titb-20" TargetMode="External"/><Relationship Id="rId50" Type="http://schemas.openxmlformats.org/officeDocument/2006/relationships/hyperlink" Target="https://www.amazon.co.uk/xXx-Return-Xander-Vin-Diesel/dp/B01N4N8Q65/ref=sr_1_1?s=instant-video&amp;ie=UTF8&amp;qid=1546980971&amp;sr=1-1&amp;keywords=xXx%3A+The+Return+of+Xander+Cage" TargetMode="External"/><Relationship Id="rId53" Type="http://schemas.openxmlformats.org/officeDocument/2006/relationships/hyperlink" Target="http://www.the-numbers.com/market/genre/Drama" TargetMode="External"/><Relationship Id="rId52" Type="http://schemas.openxmlformats.org/officeDocument/2006/relationships/hyperlink" Target="http://www.the-numbers.com/market/genre/Drama" TargetMode="External"/><Relationship Id="rId55" Type="http://schemas.openxmlformats.org/officeDocument/2006/relationships/hyperlink" Target="https://www.the-numbers.com/movie/Mamma-Mia-Here-We-Go-Again" TargetMode="External"/><Relationship Id="rId54" Type="http://schemas.openxmlformats.org/officeDocument/2006/relationships/hyperlink" Target="https://www.amazon.com/Angry-Birds-Movie-Theatrical/dp/B01FFU3U5G/ref=sr_1_1?s=instant-video&amp;ie=UTF8&amp;qid=1481219392&amp;sr=1-1&amp;keywords=The+Angry+Birds+Movie" TargetMode="External"/><Relationship Id="rId57" Type="http://schemas.openxmlformats.org/officeDocument/2006/relationships/hyperlink" Target="https://www.the-numbers.com/market/genre/Musical" TargetMode="External"/><Relationship Id="rId56" Type="http://schemas.openxmlformats.org/officeDocument/2006/relationships/hyperlink" Target="https://www.the-numbers.com/market/genre/Musical" TargetMode="External"/><Relationship Id="rId59" Type="http://schemas.openxmlformats.org/officeDocument/2006/relationships/hyperlink" Target="http://www.amazon.com/gp/product/B00ESY77LO/?tag=titb-20" TargetMode="External"/><Relationship Id="rId58" Type="http://schemas.openxmlformats.org/officeDocument/2006/relationships/hyperlink" Target="https://www.amazon.com/Mamma-Mia-Here-We-Again/dp/B07FMTQX4X/ref=sr_1_1?s=instant-video&amp;ie=UTF8&amp;qid=1546975594&amp;sr=1-1&amp;keywords=Mamma+Mia%3A+Here+We+Go+Again%21" TargetMode="External"/><Relationship Id="rId349" Type="http://schemas.openxmlformats.org/officeDocument/2006/relationships/hyperlink" Target="https://www.amazon.co.uk/Toy-Story-Tom-Hanks-Woody/dp/B07TK1Y4PC/ref=sr_1_1?crid=SZHGCXBTPJN9&amp;keywords=toy+story+4&amp;qid=1577974517&amp;s=instant-video&amp;sprefix=Toy+Story+4%2Cinstant-video%2C154&amp;sr=1-1" TargetMode="External"/><Relationship Id="rId348" Type="http://schemas.openxmlformats.org/officeDocument/2006/relationships/hyperlink" Target="https://www.the-numbers.com/market/genre/Adventure" TargetMode="External"/><Relationship Id="rId347" Type="http://schemas.openxmlformats.org/officeDocument/2006/relationships/hyperlink" Target="https://www.the-numbers.com/market/genre/Adventure" TargetMode="External"/><Relationship Id="rId346" Type="http://schemas.openxmlformats.org/officeDocument/2006/relationships/hyperlink" Target="https://www.the-numbers.com/movie/Toy-Story-4-(2019)" TargetMode="External"/><Relationship Id="rId341" Type="http://schemas.openxmlformats.org/officeDocument/2006/relationships/hyperlink" Target="https://www.the-numbers.com/market/genre/Adventure" TargetMode="External"/><Relationship Id="rId340" Type="http://schemas.openxmlformats.org/officeDocument/2006/relationships/hyperlink" Target="https://www.the-numbers.com/market/genre/Adventure" TargetMode="External"/><Relationship Id="rId345" Type="http://schemas.openxmlformats.org/officeDocument/2006/relationships/hyperlink" Target="http://www.amazon.com/gp/product/B004C3DLJ8/?tag=titb-20" TargetMode="External"/><Relationship Id="rId344" Type="http://schemas.openxmlformats.org/officeDocument/2006/relationships/hyperlink" Target="https://www.amazon.co.uk/Joker-Joaquin-Phoenix/dp/B07YP8JS6J/ref=sr_1_1?crid=2DMKQQCH5NS38&amp;keywords=joker&amp;qid=1577973602&amp;s=instant-video&amp;sprefix=Joker%2Cinstant-video%2C163&amp;sr=1-1" TargetMode="External"/><Relationship Id="rId343" Type="http://schemas.openxmlformats.org/officeDocument/2006/relationships/hyperlink" Target="https://www.the-numbers.com/movie/Joker-(2019)" TargetMode="External"/><Relationship Id="rId342" Type="http://schemas.openxmlformats.org/officeDocument/2006/relationships/hyperlink" Target="https://www.amazon.co.uk/Aladdin-Will-Smith-Genie-Mariner/dp/B07RX8F5GW/ref=sr_1_2?crid=1YLEY3XS29JCF&amp;keywords=aladdin&amp;qid=1577973045&amp;s=instant-video&amp;sprefix=Aladdin%2Cinstant-video%2C163&amp;sr=1-2" TargetMode="External"/><Relationship Id="rId338" Type="http://schemas.openxmlformats.org/officeDocument/2006/relationships/hyperlink" Target="https://www.amazon.co.uk/Marvel-Studios-Captain-Larson-Danvers/dp/B07P8NDRH7/ref=sr_1_1?keywords=Captain+Marvel&amp;qid=1557072388&amp;s=instant-video&amp;sr=1-1" TargetMode="External"/><Relationship Id="rId337" Type="http://schemas.openxmlformats.org/officeDocument/2006/relationships/hyperlink" Target="https://www.boxofficemojo.com/movies/?id=marvel2018a.htm" TargetMode="External"/><Relationship Id="rId336" Type="http://schemas.openxmlformats.org/officeDocument/2006/relationships/hyperlink" Target="https://www.amazon.co.uk/Despicable-Me-3-Kristen-Wiig/dp/B073DFVGKK/ref=sr_1_1?s=instant-video&amp;ie=UTF8&amp;qid=1546980885&amp;sr=1-1&amp;keywords=Despicable+Me+3" TargetMode="External"/><Relationship Id="rId335" Type="http://schemas.openxmlformats.org/officeDocument/2006/relationships/hyperlink" Target="http://www.amazon.com/gp/product/B003QTUQGU/?tag=titb-20" TargetMode="External"/><Relationship Id="rId339" Type="http://schemas.openxmlformats.org/officeDocument/2006/relationships/hyperlink" Target="https://www.the-numbers.com/movie/Aladdin-(2019)" TargetMode="External"/><Relationship Id="rId330" Type="http://schemas.openxmlformats.org/officeDocument/2006/relationships/hyperlink" Target="http://www.amazon.com/gp/product/B00BWJ6JO4/?tag=titb-20" TargetMode="External"/><Relationship Id="rId334" Type="http://schemas.openxmlformats.org/officeDocument/2006/relationships/hyperlink" Target="https://www.amazon.com/Finding-Dory-Plus-Bonus-Content/dp/B01H2HGM0U/ref=sr_1_1?s=instant-video&amp;ie=UTF8&amp;qid=1481219571&amp;sr=1-1&amp;keywords=Finding+Dory" TargetMode="External"/><Relationship Id="rId333" Type="http://schemas.openxmlformats.org/officeDocument/2006/relationships/hyperlink" Target="http://www.the-numbers.com/market/genre/Drama" TargetMode="External"/><Relationship Id="rId332" Type="http://schemas.openxmlformats.org/officeDocument/2006/relationships/hyperlink" Target="http://www.the-numbers.com/market/genre/Drama" TargetMode="External"/><Relationship Id="rId331" Type="http://schemas.openxmlformats.org/officeDocument/2006/relationships/hyperlink" Target="https://www.amazon.com/Zootopia-Theatrical-Ginnifer-Goodwin/dp/B01CIV3XCU/ref=sr_1_1?s=instant-video&amp;ie=UTF8&amp;qid=1481219530&amp;sr=1-1&amp;keywords=Zootopia" TargetMode="External"/><Relationship Id="rId370" Type="http://schemas.openxmlformats.org/officeDocument/2006/relationships/hyperlink" Target="https://www.the-numbers.com/market/genre/Action" TargetMode="External"/><Relationship Id="rId369" Type="http://schemas.openxmlformats.org/officeDocument/2006/relationships/hyperlink" Target="https://www.the-numbers.com/movie/Jurassic-World-Fallen-Kingdom-(2018)" TargetMode="External"/><Relationship Id="rId368" Type="http://schemas.openxmlformats.org/officeDocument/2006/relationships/hyperlink" Target="http://www.amazon.com/gp/product/B00HV2KPNW/?tag=titb-20" TargetMode="External"/><Relationship Id="rId363" Type="http://schemas.openxmlformats.org/officeDocument/2006/relationships/hyperlink" Target="https://www.amazon.com/Captain-America-Civil-Bonus-Features/dp/B01F4BYO2E/ref=sr_1_1?s=instant-video&amp;ie=UTF8&amp;qid=1481219563&amp;sr=1-1&amp;keywords=Captain+America%3A+Civil+War" TargetMode="External"/><Relationship Id="rId362" Type="http://schemas.openxmlformats.org/officeDocument/2006/relationships/hyperlink" Target="http://www.the-numbers.com/market/genre/Action" TargetMode="External"/><Relationship Id="rId361" Type="http://schemas.openxmlformats.org/officeDocument/2006/relationships/hyperlink" Target="http://www.the-numbers.com/market/genre/Action" TargetMode="External"/><Relationship Id="rId360" Type="http://schemas.openxmlformats.org/officeDocument/2006/relationships/hyperlink" Target="https://www.amazon.com/Incredibles-2-Craig-T-Nelson/dp/B07DPG9Z6R/ref=sr_1_2?s=instant-video&amp;ie=UTF8&amp;qid=1546975057&amp;sr=1-2&amp;keywords=Incredibles+2" TargetMode="External"/><Relationship Id="rId367" Type="http://schemas.openxmlformats.org/officeDocument/2006/relationships/hyperlink" Target="https://www.amazon.co.uk/Beauty-Beast-Theatrical-Version-Condon/dp/B06XKXYK8G/ref=sr_1_2?s=instant-video&amp;ie=UTF8&amp;qid=1546980543&amp;sr=1-2&amp;keywords=Beauty+and+the+Beast" TargetMode="External"/><Relationship Id="rId366" Type="http://schemas.openxmlformats.org/officeDocument/2006/relationships/hyperlink" Target="https://www.amazon.co.uk/Fast-Furious-8-Vin-Diesel/dp/B071QWP6NX/ref=sr_1_1?s=instant-video&amp;ie=UTF8&amp;qid=1546980024&amp;sr=1-1&amp;keywords=The+Fate+of+the+Furious" TargetMode="External"/><Relationship Id="rId365" Type="http://schemas.openxmlformats.org/officeDocument/2006/relationships/hyperlink" Target="http://www.amazon.com/gp/product/B00FEHXCIG/?tag=titb-20" TargetMode="External"/><Relationship Id="rId364" Type="http://schemas.openxmlformats.org/officeDocument/2006/relationships/hyperlink" Target="http://www.amazon.com/gp/product/B011802KGM/?tag=titb-20" TargetMode="External"/><Relationship Id="rId95" Type="http://schemas.openxmlformats.org/officeDocument/2006/relationships/hyperlink" Target="https://www.amazon.co.uk/Cars-Bonus-Content-Owen-Wilson/dp/B073X1F22B/ref=sr_1_1?s=instant-video&amp;ie=UTF8&amp;qid=1546980522&amp;sr=1-1&amp;keywords=Cars+3" TargetMode="External"/><Relationship Id="rId94" Type="http://schemas.openxmlformats.org/officeDocument/2006/relationships/hyperlink" Target="http://www.amazon.co.uk/Live-Free-Die-Hard-4-0/dp/B00GKRGLQY/ref=sr_1_1?s=instant-video&amp;ie=UTF8&amp;qid=1457386218&amp;sr=1-1&amp;keywords=Live+Free+or+Die+Hard" TargetMode="External"/><Relationship Id="rId97" Type="http://schemas.openxmlformats.org/officeDocument/2006/relationships/hyperlink" Target="https://www.the-numbers.com/movie/Godzilla-King-of-the-Monsters-(2019)" TargetMode="External"/><Relationship Id="rId96" Type="http://schemas.openxmlformats.org/officeDocument/2006/relationships/hyperlink" Target="http://www.amazon.com/gp/product/B002PMPTIO/?tag=titb-20" TargetMode="External"/><Relationship Id="rId99" Type="http://schemas.openxmlformats.org/officeDocument/2006/relationships/hyperlink" Target="https://www.the-numbers.com/market/genre/Action" TargetMode="External"/><Relationship Id="rId98" Type="http://schemas.openxmlformats.org/officeDocument/2006/relationships/hyperlink" Target="https://www.the-numbers.com/market/genre/Action" TargetMode="External"/><Relationship Id="rId91" Type="http://schemas.openxmlformats.org/officeDocument/2006/relationships/hyperlink" Target="https://www.amazon.com/Hunger-Games-Mockingjay-Part/dp/B0186DGA92/ref=sr_1_1?s=instant-video&amp;ie=UTF8&amp;qid=1481218061&amp;sr=1-1&amp;keywords=The+Hunger+Games%3A+Mockingjay+-+Part+2" TargetMode="External"/><Relationship Id="rId90" Type="http://schemas.openxmlformats.org/officeDocument/2006/relationships/hyperlink" Target="http://www.amazon.com/gp/product/B00280GDFQ/?tag=titb-20" TargetMode="External"/><Relationship Id="rId93" Type="http://schemas.openxmlformats.org/officeDocument/2006/relationships/hyperlink" Target="http://www.amazon.com/gp/product/B005ML0OLW/?tag=titb-20" TargetMode="External"/><Relationship Id="rId92" Type="http://schemas.openxmlformats.org/officeDocument/2006/relationships/hyperlink" Target="https://www.amazon.co.uk/Fifty-Shades-Darker-Dakota-Johnson/dp/B01N4TQAB4/ref=sr_1_1?s=instant-video&amp;ie=UTF8&amp;qid=1546978565&amp;sr=1-1&amp;keywords=Fifty+Shades+Darker" TargetMode="External"/><Relationship Id="rId359" Type="http://schemas.openxmlformats.org/officeDocument/2006/relationships/hyperlink" Target="https://www.the-numbers.com/market/genre/Adventure" TargetMode="External"/><Relationship Id="rId358" Type="http://schemas.openxmlformats.org/officeDocument/2006/relationships/hyperlink" Target="https://www.the-numbers.com/market/genre/Adventure" TargetMode="External"/><Relationship Id="rId357" Type="http://schemas.openxmlformats.org/officeDocument/2006/relationships/hyperlink" Target="https://www.the-numbers.com/movie/Incredibles-2" TargetMode="External"/><Relationship Id="rId352" Type="http://schemas.openxmlformats.org/officeDocument/2006/relationships/hyperlink" Target="http://www.amazon.com/gp/product/B00B5HQLMI/?tag=titb-20" TargetMode="External"/><Relationship Id="rId351" Type="http://schemas.openxmlformats.org/officeDocument/2006/relationships/hyperlink" Target="http://www.amazon.com/gp/product/B00L83TQR6/?tag=titb-20" TargetMode="External"/><Relationship Id="rId350" Type="http://schemas.openxmlformats.org/officeDocument/2006/relationships/hyperlink" Target="http://www.amazon.com/gp/product/B009LRE040/?tag=titb-20" TargetMode="External"/><Relationship Id="rId356" Type="http://schemas.openxmlformats.org/officeDocument/2006/relationships/hyperlink" Target="https://www.amazon.co.uk/Spider-Man-Far-Home-Tom-Holland/dp/B07TYP3L3K/ref=sr_1_1?crid=3PZE97SSF8AIP&amp;keywords=spider-man+far+from+home&amp;qid=1577974288&amp;s=instant-video&amp;sprefix=Spider-Man%3A+Far+From+Home%2Cinstant-video%2C212&amp;sr=1-1" TargetMode="External"/><Relationship Id="rId355" Type="http://schemas.openxmlformats.org/officeDocument/2006/relationships/hyperlink" Target="https://www.the-numbers.com/market/genre/Action" TargetMode="External"/><Relationship Id="rId354" Type="http://schemas.openxmlformats.org/officeDocument/2006/relationships/hyperlink" Target="https://www.the-numbers.com/market/genre/Action" TargetMode="External"/><Relationship Id="rId353" Type="http://schemas.openxmlformats.org/officeDocument/2006/relationships/hyperlink" Target="https://www.the-numbers.com/movie/Spider-Man-Far-From-Home-(2019)" TargetMode="External"/><Relationship Id="rId305" Type="http://schemas.openxmlformats.org/officeDocument/2006/relationships/hyperlink" Target="https://www.amazon.co.uk/Guardians-Galaxy-Vol-Theatrical-Version/dp/B071DPLCRK/ref=sr_1_1?s=instant-video&amp;ie=UTF8&amp;qid=1546980468&amp;sr=1-1&amp;keywords=Guardians+of+the+Galaxy+Vol.+2" TargetMode="External"/><Relationship Id="rId304" Type="http://schemas.openxmlformats.org/officeDocument/2006/relationships/hyperlink" Target="https://www.amazon.com/Venom-Michelle-Williams/dp/B07J2V85WZ/ref=sr_1_1?s=instant-video&amp;ie=UTF8&amp;qid=1546970591&amp;sr=1-1&amp;keywords=Venom" TargetMode="External"/><Relationship Id="rId303" Type="http://schemas.openxmlformats.org/officeDocument/2006/relationships/hyperlink" Target="http://www.amazon.com/gp/product/B017HYSN0A/?tag=titb-20" TargetMode="External"/><Relationship Id="rId302" Type="http://schemas.openxmlformats.org/officeDocument/2006/relationships/hyperlink" Target="http://www.amazon.com/gp/product/B015D4H780/?tag=titb-20" TargetMode="External"/><Relationship Id="rId309" Type="http://schemas.openxmlformats.org/officeDocument/2006/relationships/hyperlink" Target="https://www.amazon.com/Secret-Life-Pets-Louis-C-K/dp/B01HOSMNYQ/ref=sr_1_1?s=instant-video&amp;ie=UTF8&amp;qid=1481219554&amp;sr=1-1&amp;keywords=The+Secret+Life+of+Pets" TargetMode="External"/><Relationship Id="rId308" Type="http://schemas.openxmlformats.org/officeDocument/2006/relationships/hyperlink" Target="http://www.the-numbers.com/market/genre/Adventure" TargetMode="External"/><Relationship Id="rId307" Type="http://schemas.openxmlformats.org/officeDocument/2006/relationships/hyperlink" Target="http://www.the-numbers.com/market/genre/Adventure" TargetMode="External"/><Relationship Id="rId306" Type="http://schemas.openxmlformats.org/officeDocument/2006/relationships/hyperlink" Target="http://www.amazon.com/gp/product/B00I2TV3NO/?tag=titb-20" TargetMode="External"/><Relationship Id="rId301" Type="http://schemas.openxmlformats.org/officeDocument/2006/relationships/hyperlink" Target="http://www.amazon.com/gp/product/B002SARF94/?tag=titb-20" TargetMode="External"/><Relationship Id="rId300" Type="http://schemas.openxmlformats.org/officeDocument/2006/relationships/hyperlink" Target="https://www.amazon.co.uk/Thor-Ragnarok-Theatrical-Chris-Hemsworth/dp/B076MN9MBM/ref=sr_1_1?s=instant-video&amp;ie=UTF8&amp;qid=1546980871&amp;sr=1-1&amp;keywords=Thor%3A+Ragnarok" TargetMode="External"/><Relationship Id="rId327" Type="http://schemas.openxmlformats.org/officeDocument/2006/relationships/hyperlink" Target="https://www.amazon.com/Jungle-Book-Theatrical-Bill-Murray/dp/B01E60ZAA4/ref=sr_1_1?s=instant-video&amp;ie=UTF8&amp;qid=1481219544&amp;sr=1-1&amp;keywords=The+Jungle+Book" TargetMode="External"/><Relationship Id="rId326" Type="http://schemas.openxmlformats.org/officeDocument/2006/relationships/hyperlink" Target="http://www.the-numbers.com/market/genre/Romantic-Comedy" TargetMode="External"/><Relationship Id="rId325" Type="http://schemas.openxmlformats.org/officeDocument/2006/relationships/hyperlink" Target="http://www.the-numbers.com/market/genre/Romantic-Comedy" TargetMode="External"/><Relationship Id="rId324" Type="http://schemas.openxmlformats.org/officeDocument/2006/relationships/hyperlink" Target="http://www.amazon.co.uk/Pirates-Caribbean-At-Worlds-End/dp/B00GKRYXVY/ref=sr_1_1?s=instant-video&amp;ie=UTF8&amp;qid=1457386397&amp;sr=1-1&amp;keywords=pirates+of+the+caribbean+at+world%27s+end" TargetMode="External"/><Relationship Id="rId329" Type="http://schemas.openxmlformats.org/officeDocument/2006/relationships/hyperlink" Target="http://www.amazon.com/gp/product/B001I189MQ/?tag=titb-20" TargetMode="External"/><Relationship Id="rId328" Type="http://schemas.openxmlformats.org/officeDocument/2006/relationships/hyperlink" Target="http://www.amazon.com/gp/product/B00FVZJUS2/?tag=titb-20" TargetMode="External"/><Relationship Id="rId323" Type="http://schemas.openxmlformats.org/officeDocument/2006/relationships/hyperlink" Target="http://www.amazon.com/gp/product/B00ISJSK7K/?tag=titb-20" TargetMode="External"/><Relationship Id="rId322" Type="http://schemas.openxmlformats.org/officeDocument/2006/relationships/hyperlink" Target="http://www.amazon.com/gp/product/B004MPEFBE/?tag=titb-20" TargetMode="External"/><Relationship Id="rId321" Type="http://schemas.openxmlformats.org/officeDocument/2006/relationships/hyperlink" Target="http://www.amazon.com/gp/product/B015K53VXW/?tag=titb-20" TargetMode="External"/><Relationship Id="rId320" Type="http://schemas.openxmlformats.org/officeDocument/2006/relationships/hyperlink" Target="http://www.amazon.com/gp/product/B0091X4EYK/?tag=titb-20" TargetMode="External"/><Relationship Id="rId316" Type="http://schemas.openxmlformats.org/officeDocument/2006/relationships/hyperlink" Target="https://www.the-numbers.com/market/genre/Adventure" TargetMode="External"/><Relationship Id="rId315" Type="http://schemas.openxmlformats.org/officeDocument/2006/relationships/hyperlink" Target="https://www.the-numbers.com/movie/Frozen-II-(2019)" TargetMode="External"/><Relationship Id="rId314" Type="http://schemas.openxmlformats.org/officeDocument/2006/relationships/hyperlink" Target="https://www.amazon.co.uk/Spider-Man-Homecoming-Robert-Downey-Jr/dp/B073G7Y32R/ref=sr_1_1?s=instant-video&amp;ie=UTF8&amp;qid=1546980850&amp;sr=1-1&amp;keywords=Spider-Man%3A+Homecoming" TargetMode="External"/><Relationship Id="rId313" Type="http://schemas.openxmlformats.org/officeDocument/2006/relationships/hyperlink" Target="http://www.amazon.com/gp/product/B00APUQT7I/?tag=titb-20" TargetMode="External"/><Relationship Id="rId319" Type="http://schemas.openxmlformats.org/officeDocument/2006/relationships/hyperlink" Target="http://www.amazon.co.uk/Spider-Man-3-Tobey-Maguire/dp/B00FZ7VVX8/ref=sr_1_1?s=instant-video&amp;ie=UTF8&amp;qid=1457386525&amp;sr=1-1&amp;keywords=Spider-Man+3" TargetMode="External"/><Relationship Id="rId318" Type="http://schemas.openxmlformats.org/officeDocument/2006/relationships/hyperlink" Target="http://www.amazon.com/gp/product/B002OR0RP0/?tag=titb-20" TargetMode="External"/><Relationship Id="rId317" Type="http://schemas.openxmlformats.org/officeDocument/2006/relationships/hyperlink" Target="https://www.the-numbers.com/market/genre/Adventure" TargetMode="External"/><Relationship Id="rId312" Type="http://schemas.openxmlformats.org/officeDocument/2006/relationships/hyperlink" Target="https://www.amazon.com/Batman-v-Superman-Dawn-Justice/dp/B01DAWJ7C6/ref=sr_1_1?s=instant-video&amp;ie=UTF8&amp;qid=1481219522&amp;sr=1-1&amp;keywords=Batman+v+Superman%3A+Dawn+of+Justice" TargetMode="External"/><Relationship Id="rId311" Type="http://schemas.openxmlformats.org/officeDocument/2006/relationships/hyperlink" Target="http://www.the-numbers.com/market/genre/Action" TargetMode="External"/><Relationship Id="rId310" Type="http://schemas.openxmlformats.org/officeDocument/2006/relationships/hyperlink" Target="http://www.the-numbers.com/market/genre/Action" TargetMode="External"/><Relationship Id="rId297" Type="http://schemas.openxmlformats.org/officeDocument/2006/relationships/hyperlink" Target="http://www.amazon.com/gp/product/B0047WJ12K/?tag=titb-20" TargetMode="External"/><Relationship Id="rId296" Type="http://schemas.openxmlformats.org/officeDocument/2006/relationships/hyperlink" Target="https://www.amazon.co.uk/Wonder-Woman-Gal-Gadot/dp/B071P79C7X/ref=sr_1_1?s=instant-video&amp;ie=UTF8&amp;qid=1546980954&amp;sr=1-1&amp;keywords=Wonder+Woman" TargetMode="External"/><Relationship Id="rId295" Type="http://schemas.openxmlformats.org/officeDocument/2006/relationships/hyperlink" Target="http://www.amazon.co.uk/Shrek-Third-Mike-Myers/dp/B00FYOCGZY/ref=sr_1_1?s=instant-video&amp;ie=UTF8&amp;qid=1457386496&amp;sr=1-1&amp;keywords=shrek+the+third" TargetMode="External"/><Relationship Id="rId294" Type="http://schemas.openxmlformats.org/officeDocument/2006/relationships/hyperlink" Target="https://www.amazon.co.uk/Pirates-Caribbean-Salazars-Revenge-Theatrical/dp/B072C4F1BX/ref=sr_1_1?s=instant-video&amp;ie=UTF8&amp;qid=1546977688&amp;sr=1-1&amp;keywords=Pirates+of+the+Caribbean+Dead+Men+Tell+No+Tales" TargetMode="External"/><Relationship Id="rId299" Type="http://schemas.openxmlformats.org/officeDocument/2006/relationships/hyperlink" Target="http://www.amazon.com/gp/product/B00BLQQQJ6/?tag=titb-20" TargetMode="External"/><Relationship Id="rId298" Type="http://schemas.openxmlformats.org/officeDocument/2006/relationships/hyperlink" Target="https://www.amazon.com/Rogue-One-Story-Bonus-Content/dp/B01N4BO8N6/ref=sr_1_2?s=instant-video&amp;ie=UTF8&amp;qid=1483640828&amp;sr=1-2&amp;keywords=Rogue+One" TargetMode="External"/><Relationship Id="rId271" Type="http://schemas.openxmlformats.org/officeDocument/2006/relationships/hyperlink" Target="https://www.the-numbers.com/market/genre/Action" TargetMode="External"/><Relationship Id="rId270" Type="http://schemas.openxmlformats.org/officeDocument/2006/relationships/hyperlink" Target="https://www.the-numbers.com/market/genre/Action" TargetMode="External"/><Relationship Id="rId269" Type="http://schemas.openxmlformats.org/officeDocument/2006/relationships/hyperlink" Target="https://www.the-numbers.com/movie/Deadpool-2" TargetMode="External"/><Relationship Id="rId264" Type="http://schemas.openxmlformats.org/officeDocument/2006/relationships/hyperlink" Target="http://www.amazon.com/gp/product/B0035KMSQQ/?tag=titb-20" TargetMode="External"/><Relationship Id="rId263" Type="http://schemas.openxmlformats.org/officeDocument/2006/relationships/hyperlink" Target="http://www.amazon.com/gp/product/B00JPNZPCG/?tag=titb-20" TargetMode="External"/><Relationship Id="rId262" Type="http://schemas.openxmlformats.org/officeDocument/2006/relationships/hyperlink" Target="http://www.amazon.com/gp/product/B00LP9G64O/?tag=titb-20" TargetMode="External"/><Relationship Id="rId261" Type="http://schemas.openxmlformats.org/officeDocument/2006/relationships/hyperlink" Target="http://www.amazon.co.uk/Transformers-Shia-LaBeouf/dp/B00I0BLUCS/ref=sr_1_3?s=instant-video&amp;ie=UTF8&amp;qid=1457386765&amp;sr=1-3&amp;keywords=transformers" TargetMode="External"/><Relationship Id="rId268" Type="http://schemas.openxmlformats.org/officeDocument/2006/relationships/hyperlink" Target="http://www.amazon.com/gp/product/B005ZMTXMY/?tag=titb-20" TargetMode="External"/><Relationship Id="rId267" Type="http://schemas.openxmlformats.org/officeDocument/2006/relationships/hyperlink" Target="https://www.amazon.com/Fantastic-Beasts-Where-Find-Them/dp/B01N0AEYU6/ref=sr_1_1?s=instant-video&amp;ie=UTF8&amp;qid=1483640814&amp;sr=1-1&amp;keywords=Fantastic+Beasts+%26+Where+to+Find+Them" TargetMode="External"/><Relationship Id="rId266" Type="http://schemas.openxmlformats.org/officeDocument/2006/relationships/hyperlink" Target="http://www.amazon.com/gp/product/B00HJ92QTI/" TargetMode="External"/><Relationship Id="rId265" Type="http://schemas.openxmlformats.org/officeDocument/2006/relationships/hyperlink" Target="http://www.amazon.com/gp/product/B018UL4Q4G/?tag=titb-20" TargetMode="External"/><Relationship Id="rId260" Type="http://schemas.openxmlformats.org/officeDocument/2006/relationships/hyperlink" Target="https://www.the-numbers.com/market/genre/Adventure" TargetMode="External"/><Relationship Id="rId259" Type="http://schemas.openxmlformats.org/officeDocument/2006/relationships/hyperlink" Target="https://www.the-numbers.com/market/genre/Adventure" TargetMode="External"/><Relationship Id="rId258" Type="http://schemas.openxmlformats.org/officeDocument/2006/relationships/hyperlink" Target="https://www.the-numbers.com/movie/Ne-Zha-Zhi-Mo-Tong-Jiang-Shi-(China)" TargetMode="External"/><Relationship Id="rId253" Type="http://schemas.openxmlformats.org/officeDocument/2006/relationships/hyperlink" Target="http://www.amazon.com/gp/product/B008Z9YLV2/?tag=titb-20" TargetMode="External"/><Relationship Id="rId252" Type="http://schemas.openxmlformats.org/officeDocument/2006/relationships/hyperlink" Target="http://www.amazon.com/gp/product/B012PJVQ7Y/?tag=titb-20" TargetMode="External"/><Relationship Id="rId251" Type="http://schemas.openxmlformats.org/officeDocument/2006/relationships/hyperlink" Target="http://www.amazon.com/gp/product/B00TU9UFTS/?tag=titb-20" TargetMode="External"/><Relationship Id="rId250" Type="http://schemas.openxmlformats.org/officeDocument/2006/relationships/hyperlink" Target="http://www.amazon.com/gp/product/B00G91WB3S/?tag=titb-20" TargetMode="External"/><Relationship Id="rId257" Type="http://schemas.openxmlformats.org/officeDocument/2006/relationships/hyperlink" Target="https://www.imdb.com/search/title?genres=sci-fi&amp;explore=title_type,genres&amp;ref_=tt_ov_inf" TargetMode="External"/><Relationship Id="rId256" Type="http://schemas.openxmlformats.org/officeDocument/2006/relationships/hyperlink" Target="https://www.boxofficemojo.com/movies/?id=thewanderingearth.htm" TargetMode="External"/><Relationship Id="rId255" Type="http://schemas.openxmlformats.org/officeDocument/2006/relationships/hyperlink" Target="http://www.amazon.com/gp/product/B0045XKJBI/?tag=titb-20" TargetMode="External"/><Relationship Id="rId254" Type="http://schemas.openxmlformats.org/officeDocument/2006/relationships/hyperlink" Target="https://www.amazon.co.uk/Bill-Skarsgard/dp/B0756WYLZH/ref=sr_1_1?s=instant-video&amp;ie=UTF8&amp;qid=1546980603&amp;sr=1-1&amp;keywords=It" TargetMode="External"/><Relationship Id="rId293" Type="http://schemas.openxmlformats.org/officeDocument/2006/relationships/hyperlink" Target="http://www.amazon.com/gp/product/B00FY2UJAU/?tag=titb-20" TargetMode="External"/><Relationship Id="rId292" Type="http://schemas.openxmlformats.org/officeDocument/2006/relationships/hyperlink" Target="http://www.amazon.com/gp/product/B00GIXT45U/?tag=titb-20" TargetMode="External"/><Relationship Id="rId291" Type="http://schemas.openxmlformats.org/officeDocument/2006/relationships/hyperlink" Target="https://www.amazon.com/Deadpool-Ryan-Reynolds/dp/B01BHDEDW4/ref=sr_1_1?s=instant-video&amp;ie=UTF8&amp;qid=1481219537&amp;sr=1-1&amp;keywords=Deadpool" TargetMode="External"/><Relationship Id="rId290" Type="http://schemas.openxmlformats.org/officeDocument/2006/relationships/hyperlink" Target="http://www.the-numbers.com/market/genre/Drama" TargetMode="External"/><Relationship Id="rId286" Type="http://schemas.openxmlformats.org/officeDocument/2006/relationships/hyperlink" Target="https://www.amazon.co.uk/Fast-Furious-Hobbs-Dwayne-Johnson/dp/B07WHJFN3L/ref=sr_1_1?crid=3HRB3SJOA6JPD&amp;keywords=fast+%26+furious+presents+hobbs+%26+shaw&amp;qid=1577973429&amp;s=instant-video&amp;sprefix=Fast+%26+Furious+Presents%3A+Hobbs+and+Shaw%2Cinstant-video%2C147&amp;sr=1-1" TargetMode="External"/><Relationship Id="rId285" Type="http://schemas.openxmlformats.org/officeDocument/2006/relationships/hyperlink" Target="https://www.the-numbers.com/market/genre/Action" TargetMode="External"/><Relationship Id="rId284" Type="http://schemas.openxmlformats.org/officeDocument/2006/relationships/hyperlink" Target="https://www.the-numbers.com/market/genre/Action" TargetMode="External"/><Relationship Id="rId283" Type="http://schemas.openxmlformats.org/officeDocument/2006/relationships/hyperlink" Target="http://www.amazon.com/gp/product/B00P7PK6JS/?tag=titb-20" TargetMode="External"/><Relationship Id="rId289" Type="http://schemas.openxmlformats.org/officeDocument/2006/relationships/hyperlink" Target="http://www.the-numbers.com/market/genre/Drama" TargetMode="External"/><Relationship Id="rId288" Type="http://schemas.openxmlformats.org/officeDocument/2006/relationships/hyperlink" Target="http://www.amazon.com/gp/product/B00QROJ94Q/?tag=titb-20" TargetMode="External"/><Relationship Id="rId287" Type="http://schemas.openxmlformats.org/officeDocument/2006/relationships/hyperlink" Target="http://www.amazon.com/gp/product/B00S4P24GQ/?tag=titb-20" TargetMode="External"/><Relationship Id="rId282" Type="http://schemas.openxmlformats.org/officeDocument/2006/relationships/hyperlink" Target="http://www.amazon.com/gp/product/B004FI5F4O/?tag=titb-20" TargetMode="External"/><Relationship Id="rId281" Type="http://schemas.openxmlformats.org/officeDocument/2006/relationships/hyperlink" Target="http://www.amazon.com/gp/product/B00JPNZPCG/?tag=titb-20" TargetMode="External"/><Relationship Id="rId280" Type="http://schemas.openxmlformats.org/officeDocument/2006/relationships/hyperlink" Target="http://www.amazon.com/gp/product/B00T6UD7BY/?tag=titb-20" TargetMode="External"/><Relationship Id="rId275" Type="http://schemas.openxmlformats.org/officeDocument/2006/relationships/hyperlink" Target="http://www.the-numbers.com/market/genre/Adventure" TargetMode="External"/><Relationship Id="rId274" Type="http://schemas.openxmlformats.org/officeDocument/2006/relationships/hyperlink" Target="https://www.amazon.com/Bohemian-Rhapsody-Rami-Malek/dp/B07K2LGD2B/ref=sr_1_1?s=instant-video&amp;ie=UTF8&amp;qid=1546970119&amp;sr=1-1&amp;keywords=Bohemian+Rhapsody" TargetMode="External"/><Relationship Id="rId273" Type="http://schemas.openxmlformats.org/officeDocument/2006/relationships/hyperlink" Target="http://www.amazon.com/gp/product/B00G9U7NEQ/?tag=titb-20" TargetMode="External"/><Relationship Id="rId272" Type="http://schemas.openxmlformats.org/officeDocument/2006/relationships/hyperlink" Target="https://www.amazon.com/Deadpool-2-Ryan-Reynolds/dp/B07D5KWFJ7/ref=sr_1_2?s=instant-video&amp;ie=UTF8&amp;qid=1546970385&amp;sr=1-2&amp;keywords=Deadpool+2" TargetMode="External"/><Relationship Id="rId279" Type="http://schemas.openxmlformats.org/officeDocument/2006/relationships/hyperlink" Target="http://www.amazon.com/gp/product/B00OH74BXY/?tag=titb-20" TargetMode="External"/><Relationship Id="rId278" Type="http://schemas.openxmlformats.org/officeDocument/2006/relationships/hyperlink" Target="http://www.amazon.com/gp/product/B0097EZ36Q/?tag=titb-20" TargetMode="External"/><Relationship Id="rId277" Type="http://schemas.openxmlformats.org/officeDocument/2006/relationships/hyperlink" Target="https://www.amazon.com/Suicide-Squad-Will-Smith/dp/B01J7YLPGM/ref=sr_1_1?s=instant-video&amp;ie=UTF8&amp;qid=1481219513&amp;sr=1-1&amp;keywords=Suicide+Squad" TargetMode="External"/><Relationship Id="rId276" Type="http://schemas.openxmlformats.org/officeDocument/2006/relationships/hyperlink" Target="http://www.the-numbers.com/market/genre/Adventure" TargetMode="External"/><Relationship Id="rId228" Type="http://schemas.openxmlformats.org/officeDocument/2006/relationships/hyperlink" Target="https://www.amazon.com/Ready-Player-One-Tye-Sheridan/dp/B07BDRR6S1/ref=sr_1_2?s=instant-video&amp;ie=UTF8&amp;qid=1546975225&amp;sr=1-2&amp;keywords=Ready+Player+One" TargetMode="External"/><Relationship Id="rId227" Type="http://schemas.openxmlformats.org/officeDocument/2006/relationships/hyperlink" Target="https://www.the-numbers.com/market/genre/Adventure" TargetMode="External"/><Relationship Id="rId226" Type="http://schemas.openxmlformats.org/officeDocument/2006/relationships/hyperlink" Target="https://www.the-numbers.com/market/genre/Adventure" TargetMode="External"/><Relationship Id="rId225" Type="http://schemas.openxmlformats.org/officeDocument/2006/relationships/hyperlink" Target="https://www.the-numbers.com/movie/Ready-Player-One" TargetMode="External"/><Relationship Id="rId229" Type="http://schemas.openxmlformats.org/officeDocument/2006/relationships/hyperlink" Target="http://www.amazon.co.uk/I-Am-Legend-Will-Smith/dp/B00FYO7S4S/ref=sr_1_1?s=instant-video&amp;ie=UTF8&amp;qid=1457386082&amp;sr=1-1&amp;keywords=I+Am+Legend" TargetMode="External"/><Relationship Id="rId220" Type="http://schemas.openxmlformats.org/officeDocument/2006/relationships/hyperlink" Target="https://www.amazon.com/Ant-Man-Wasp-Paul-Rudd/dp/B07F1HTM3K/ref=sr_1_2?s=instant-video&amp;ie=UTF8&amp;qid=1546964477&amp;sr=1-2&amp;keywords=Ant-Man+and+the+Wasp" TargetMode="External"/><Relationship Id="rId224" Type="http://schemas.openxmlformats.org/officeDocument/2006/relationships/hyperlink" Target="http://www.amazon.com/gp/product/B00VGRCBOY/?tag=titb-20" TargetMode="External"/><Relationship Id="rId223" Type="http://schemas.openxmlformats.org/officeDocument/2006/relationships/hyperlink" Target="https://www.amazon.co.uk/Kong-Skull-Island-Tom-Hiddleston/dp/B06XG9S786/ref=sr_1_1?s=instant-video&amp;ie=UTF8&amp;qid=1546980962&amp;sr=1-1&amp;keywords=Kong%3A+Skull+Island" TargetMode="External"/><Relationship Id="rId222" Type="http://schemas.openxmlformats.org/officeDocument/2006/relationships/hyperlink" Target="http://www.amazon.com/gp/product/B005UG542S/?tag=titb-20" TargetMode="External"/><Relationship Id="rId221" Type="http://schemas.openxmlformats.org/officeDocument/2006/relationships/hyperlink" Target="http://www.amazon.com/gp/product/B00AMBLXP8/?tag=titb-20" TargetMode="External"/><Relationship Id="rId217" Type="http://schemas.openxmlformats.org/officeDocument/2006/relationships/hyperlink" Target="https://www.the-numbers.com/movie/Ant-Man-and-the-Wasp" TargetMode="External"/><Relationship Id="rId216" Type="http://schemas.openxmlformats.org/officeDocument/2006/relationships/hyperlink" Target="https://www.amazon.com/X-Men-Apocalypse-James-McAvoy/dp/B01FV2BH62/ref=sr_1_1?s=instant-video&amp;ie=UTF8&amp;qid=1481219455&amp;sr=1-1&amp;keywords=X-Men%3A+Apocalypse" TargetMode="External"/><Relationship Id="rId215" Type="http://schemas.openxmlformats.org/officeDocument/2006/relationships/hyperlink" Target="http://www.the-numbers.com/market/genre/Adventure" TargetMode="External"/><Relationship Id="rId214" Type="http://schemas.openxmlformats.org/officeDocument/2006/relationships/hyperlink" Target="http://www.the-numbers.com/market/genre/Adventure" TargetMode="External"/><Relationship Id="rId219" Type="http://schemas.openxmlformats.org/officeDocument/2006/relationships/hyperlink" Target="https://www.the-numbers.com/market/genre/Action" TargetMode="External"/><Relationship Id="rId218" Type="http://schemas.openxmlformats.org/officeDocument/2006/relationships/hyperlink" Target="https://www.the-numbers.com/market/genre/Action" TargetMode="External"/><Relationship Id="rId213" Type="http://schemas.openxmlformats.org/officeDocument/2006/relationships/hyperlink" Target="http://www.amazon.com/gp/product/B0046B3QTG/?tag=titb-20" TargetMode="External"/><Relationship Id="rId212" Type="http://schemas.openxmlformats.org/officeDocument/2006/relationships/hyperlink" Target="http://www.amazon.com/gp/product/B010VAG5WA/?tag=titb-20" TargetMode="External"/><Relationship Id="rId211" Type="http://schemas.openxmlformats.org/officeDocument/2006/relationships/hyperlink" Target="http://www.amazon.com/gp/product/B00RFHVCFI/?tag=titb-20" TargetMode="External"/><Relationship Id="rId210" Type="http://schemas.openxmlformats.org/officeDocument/2006/relationships/hyperlink" Target="https://www.amazon.com/Mission-Impossible-Fallout-Tom-Cruise/dp/B07FSZ9TP7/ref=sr_1_1?s=instant-video&amp;ie=UTF8&amp;qid=1546975515&amp;sr=1-1&amp;keywords=Mission%3A+Impossible+-+Fallout" TargetMode="External"/><Relationship Id="rId249" Type="http://schemas.openxmlformats.org/officeDocument/2006/relationships/hyperlink" Target="http://www.amazon.com/gp/product/B00TYBBYK6/?tag=titb-20" TargetMode="External"/><Relationship Id="rId248" Type="http://schemas.openxmlformats.org/officeDocument/2006/relationships/hyperlink" Target="http://www.amazon.com/gp/product/B00IMYZL2S/?tag=titb-20" TargetMode="External"/><Relationship Id="rId247" Type="http://schemas.openxmlformats.org/officeDocument/2006/relationships/hyperlink" Target="http://www.amazon.com/gp/product/B00AALUFFY/?tag=titb-20" TargetMode="External"/><Relationship Id="rId242" Type="http://schemas.openxmlformats.org/officeDocument/2006/relationships/hyperlink" Target="http://www.amazon.com/gp/product/B0040Z9H5K/?tag=titb-20" TargetMode="External"/><Relationship Id="rId241" Type="http://schemas.openxmlformats.org/officeDocument/2006/relationships/hyperlink" Target="http://www.amazon.co.uk/Ratatouille-Patton-Oswalt/dp/B00ET2EZC4/ref=sr_1_1?s=instant-video&amp;ie=UTF8&amp;qid=1457386433&amp;sr=1-1&amp;keywords=Ratatouille" TargetMode="External"/><Relationship Id="rId240" Type="http://schemas.openxmlformats.org/officeDocument/2006/relationships/hyperlink" Target="http://www.amazon.com/gp/product/B00KYKNHME/?tag=titb-20" TargetMode="External"/><Relationship Id="rId246" Type="http://schemas.openxmlformats.org/officeDocument/2006/relationships/hyperlink" Target="https://www.amazon.com/Fantastic-Beasts-Where-Find-Them/dp/B01N0AEYU6/ref=sr_1_1?s=instant-video&amp;ie=UTF8&amp;qid=1546970509&amp;sr=1-1&amp;keywords=Fantastic+Beasts%3A+The+Crimes+of+Grindelwald" TargetMode="External"/><Relationship Id="rId245" Type="http://schemas.openxmlformats.org/officeDocument/2006/relationships/hyperlink" Target="http://www.amazon.com/gp/product/B00CC8789O/?tag=titb-20" TargetMode="External"/><Relationship Id="rId244" Type="http://schemas.openxmlformats.org/officeDocument/2006/relationships/hyperlink" Target="http://www.amazon.com/gp/product/B001KAV8F0/?tag=titb-20" TargetMode="External"/><Relationship Id="rId243" Type="http://schemas.openxmlformats.org/officeDocument/2006/relationships/hyperlink" Target="http://www.amazon.com/gp/product/B009HEJXFS/?tag=titb-20" TargetMode="External"/><Relationship Id="rId239" Type="http://schemas.openxmlformats.org/officeDocument/2006/relationships/hyperlink" Target="https://www.amazon.co.uk/Justice-League-Ben-Affleck/dp/B074M867H6/ref=sr_1_1?s=instant-video&amp;ie=UTF8&amp;qid=1546977632&amp;sr=1-1&amp;keywords=Justice+League" TargetMode="External"/><Relationship Id="rId238" Type="http://schemas.openxmlformats.org/officeDocument/2006/relationships/hyperlink" Target="https://www.amazon.co.uk/Logan-Hugh-Jackman/dp/B06X96QF44/ref=sr_1_1?s=instant-video&amp;ie=UTF8&amp;qid=1546980685&amp;sr=1-1&amp;keywords=Logan" TargetMode="External"/><Relationship Id="rId237" Type="http://schemas.openxmlformats.org/officeDocument/2006/relationships/hyperlink" Target="http://www.amazon.com/gp/product/B001N4RORE/?tag=titb-20" TargetMode="External"/><Relationship Id="rId236" Type="http://schemas.openxmlformats.org/officeDocument/2006/relationships/hyperlink" Target="http://www.amazon.com/gp/product/B00BSBT8M6/?tag=titb-20" TargetMode="External"/><Relationship Id="rId231" Type="http://schemas.openxmlformats.org/officeDocument/2006/relationships/hyperlink" Target="http://www.amazon.com/gp/product/B001VIMCW4/?tag=titb-20" TargetMode="External"/><Relationship Id="rId230" Type="http://schemas.openxmlformats.org/officeDocument/2006/relationships/hyperlink" Target="http://www.amazon.com/gp/product/B00AA2W4L6/?tag=titb-20" TargetMode="External"/><Relationship Id="rId235" Type="http://schemas.openxmlformats.org/officeDocument/2006/relationships/hyperlink" Target="https://www.amazon.co.uk/Transformers-Last-Knight-Mark-Wahlberg/dp/B072X41LGF/ref=sr_1_1?s=instant-video&amp;ie=UTF8&amp;qid=1546978209&amp;sr=1-1&amp;keywords=Transformers%3A+The+Last+Knight" TargetMode="External"/><Relationship Id="rId234" Type="http://schemas.openxmlformats.org/officeDocument/2006/relationships/hyperlink" Target="http://www.amazon.com/gp/product/B005ML94JU/?tag=titb-20" TargetMode="External"/><Relationship Id="rId233" Type="http://schemas.openxmlformats.org/officeDocument/2006/relationships/hyperlink" Target="http://www.amazon.com/gp/product/B005ZMUXDC/?tag=titb-20" TargetMode="External"/><Relationship Id="rId232" Type="http://schemas.openxmlformats.org/officeDocument/2006/relationships/hyperlink" Target="http://www.amazon.com/gp/product/B00E0SX118/?tag=titb-20" TargetMode="External"/><Relationship Id="rId206" Type="http://schemas.openxmlformats.org/officeDocument/2006/relationships/hyperlink" Target="http://www.amazon.com/gp/product/B009D5VNLS/?tag=titb-20" TargetMode="External"/><Relationship Id="rId205" Type="http://schemas.openxmlformats.org/officeDocument/2006/relationships/hyperlink" Target="https://www.amazon.com/Revenant-Leonardo-Dicaprio/dp/B01AB7GOD8/ref=sr_1_1?s=instant-video&amp;ie=UTF8&amp;qid=1481219490&amp;sr=1-1&amp;keywords=The+Revenant" TargetMode="External"/><Relationship Id="rId204" Type="http://schemas.openxmlformats.org/officeDocument/2006/relationships/hyperlink" Target="http://www.amazon.com/gp/product/B00NM7IR26/?tag=titb-20" TargetMode="External"/><Relationship Id="rId203" Type="http://schemas.openxmlformats.org/officeDocument/2006/relationships/hyperlink" Target="http://www.amazon.co.uk/Simpsons-Movie-Dan-Castellaneta/dp/B00NJ0YSJW/ref=sr_1_1?s=instant-video&amp;ie=UTF8&amp;qid=1457386731&amp;sr=1-1&amp;keywords=The+Simpsons+Movie" TargetMode="External"/><Relationship Id="rId209" Type="http://schemas.openxmlformats.org/officeDocument/2006/relationships/hyperlink" Target="https://www.the-numbers.com/market/genre/Action" TargetMode="External"/><Relationship Id="rId208" Type="http://schemas.openxmlformats.org/officeDocument/2006/relationships/hyperlink" Target="https://www.the-numbers.com/market/genre/Action" TargetMode="External"/><Relationship Id="rId207" Type="http://schemas.openxmlformats.org/officeDocument/2006/relationships/hyperlink" Target="http://www.amazon.com/gp/product/B00F91SCXC/?tag=titb-20" TargetMode="External"/><Relationship Id="rId202" Type="http://schemas.openxmlformats.org/officeDocument/2006/relationships/hyperlink" Target="https://www.amazon.co.uk/Dunkirk-Christopher-Nolan/dp/B076QYZ5NC/ref=sr_1_1?s=instant-video&amp;ie=UTF8&amp;qid=1546981488&amp;sr=1-1&amp;keywords=Dunkirk" TargetMode="External"/><Relationship Id="rId201" Type="http://schemas.openxmlformats.org/officeDocument/2006/relationships/hyperlink" Target="http://www.amazon.com/gp/product/B0038P59A0/" TargetMode="External"/><Relationship Id="rId200" Type="http://schemas.openxmlformats.org/officeDocument/2006/relationships/hyperlink" Target="http://www.amazon.com/gp/product/B005ZMUWWY/?tag=titb-20" TargetMode="External"/><Relationship Id="rId190" Type="http://schemas.openxmlformats.org/officeDocument/2006/relationships/hyperlink" Target="http://www.the-numbers.com/market/genre/Horror" TargetMode="External"/><Relationship Id="rId194" Type="http://schemas.openxmlformats.org/officeDocument/2006/relationships/hyperlink" Target="https://www.boxofficemojo.com/movies/?id=httyd3.htm" TargetMode="External"/><Relationship Id="rId193" Type="http://schemas.openxmlformats.org/officeDocument/2006/relationships/hyperlink" Target="https://www.amazon.co.uk/Boss-Baby-Alec-Baldwin/dp/B079HW1RVY/ref=sr_1_1?s=instant-video&amp;ie=UTF8&amp;qid=1546980766&amp;sr=1-1&amp;keywords=The+Boss+Baby" TargetMode="External"/><Relationship Id="rId192" Type="http://schemas.openxmlformats.org/officeDocument/2006/relationships/hyperlink" Target="https://www.amazon.com/Illumination-Presents-Dr-Seuss-Grinch/dp/B07K6Y4GF2/ref=sr_1_1?s=instant-video&amp;ie=UTF8&amp;qid=1546970459&amp;sr=1-1&amp;keywords=Dr+Seuss%27+The+Grinch" TargetMode="External"/><Relationship Id="rId191" Type="http://schemas.openxmlformats.org/officeDocument/2006/relationships/hyperlink" Target="https://www.amazon.com/Doctor-Strange-Plus-Bonus-Features/dp/B01M9IELLY/ref=sr_1_1?s=instant-video&amp;ie=UTF8&amp;qid=1481219463&amp;sr=1-1&amp;keywords=Doctor+Strange" TargetMode="External"/><Relationship Id="rId187" Type="http://schemas.openxmlformats.org/officeDocument/2006/relationships/hyperlink" Target="http://www.amazon.com/gp/product/B00DC7NNAC/?tag=titb-20" TargetMode="External"/><Relationship Id="rId186" Type="http://schemas.openxmlformats.org/officeDocument/2006/relationships/hyperlink" Target="http://www.amazon.com/gp/product/B003RV43X4/?tag=titb-20" TargetMode="External"/><Relationship Id="rId185" Type="http://schemas.openxmlformats.org/officeDocument/2006/relationships/hyperlink" Target="https://www.amazon.co.uk/War-Planet-Apes-Matt-Reeves/dp/B073XTBHJX/ref=sr_1_1?s=instant-video&amp;ie=UTF8&amp;qid=1546981573&amp;sr=1-1&amp;keywords=War+for+the+Planet+of+the+Apes" TargetMode="External"/><Relationship Id="rId184" Type="http://schemas.openxmlformats.org/officeDocument/2006/relationships/hyperlink" Target="https://www.amazon.co.uk/Jumanji-Next-Level-Dwayne-Johnson/dp/B0825CCP1Z/ref=sr_1_2?crid=32SDFJT8YCWX6&amp;keywords=jumanji+the+next+level&amp;qid=1577973625&amp;s=instant-video&amp;sprefix=Jumanji%3A+The+Next+Level%2Cinstant-video%2C144&amp;sr=1-2" TargetMode="External"/><Relationship Id="rId189" Type="http://schemas.openxmlformats.org/officeDocument/2006/relationships/hyperlink" Target="http://www.the-numbers.com/market/genre/Horror" TargetMode="External"/><Relationship Id="rId188" Type="http://schemas.openxmlformats.org/officeDocument/2006/relationships/hyperlink" Target="http://www.amazon.com/gp/product/B0047C4KBW/?tag=titb-20" TargetMode="External"/><Relationship Id="rId183" Type="http://schemas.openxmlformats.org/officeDocument/2006/relationships/hyperlink" Target="http://www.amazon.com/gp/product/B002Q31MXS/?tag=titb-20" TargetMode="External"/><Relationship Id="rId182" Type="http://schemas.openxmlformats.org/officeDocument/2006/relationships/hyperlink" Target="http://www.amazon.com/gp/product/B00R2Z3SZA/?tag=titb-20" TargetMode="External"/><Relationship Id="rId181" Type="http://schemas.openxmlformats.org/officeDocument/2006/relationships/hyperlink" Target="https://www.amazon.co.uk/Maleficent-Mistress-Evil-4k-UHD/dp/B07ZL396HX/ref=sr_1_2?crid=3FG72PBIMIQ14&amp;keywords=maleficent+mistress+of+evil&amp;qid=1577973701&amp;s=instant-video&amp;sprefix=Maleficent%3A+Mistress+of+Evil%2Cinstant-video%2C148&amp;sr=1-2" TargetMode="External"/><Relationship Id="rId180" Type="http://schemas.openxmlformats.org/officeDocument/2006/relationships/hyperlink" Target="https://www.the-numbers.com/market/genre/Adventure" TargetMode="External"/><Relationship Id="rId176" Type="http://schemas.openxmlformats.org/officeDocument/2006/relationships/hyperlink" Target="https://www.amazon.co.uk/Chapter-Two-Jessica-Chastain/dp/B07XKF92TF/ref=sr_1_1?crid=1JL3OOI8YCA9I&amp;keywords=it+chapter+two&amp;qid=1577973553&amp;s=instant-video&amp;sprefix=It%3A+Chapter+Two%2Cinstant-video%2C148&amp;sr=1-1" TargetMode="External"/><Relationship Id="rId175" Type="http://schemas.openxmlformats.org/officeDocument/2006/relationships/hyperlink" Target="https://www.the-numbers.com/market/genre/Horror" TargetMode="External"/><Relationship Id="rId174" Type="http://schemas.openxmlformats.org/officeDocument/2006/relationships/hyperlink" Target="https://www.the-numbers.com/market/genre/Horror" TargetMode="External"/><Relationship Id="rId173" Type="http://schemas.openxmlformats.org/officeDocument/2006/relationships/hyperlink" Target="https://www.the-numbers.com/movie/It-Chapter-Two-(2019)" TargetMode="External"/><Relationship Id="rId179" Type="http://schemas.openxmlformats.org/officeDocument/2006/relationships/hyperlink" Target="https://www.the-numbers.com/market/genre/Adventure" TargetMode="External"/><Relationship Id="rId178" Type="http://schemas.openxmlformats.org/officeDocument/2006/relationships/hyperlink" Target="https://www.the-numbers.com/movie/Maleficent-Mistress-of-Evil-(2019)" TargetMode="External"/><Relationship Id="rId177" Type="http://schemas.openxmlformats.org/officeDocument/2006/relationships/hyperlink" Target="http://www.amazon.com/gp/product/B00B2DSK06/?tag=titb-20" TargetMode="External"/><Relationship Id="rId198" Type="http://schemas.openxmlformats.org/officeDocument/2006/relationships/hyperlink" Target="http://www.the-numbers.com/market/genre/Horror" TargetMode="External"/><Relationship Id="rId197" Type="http://schemas.openxmlformats.org/officeDocument/2006/relationships/hyperlink" Target="http://www.the-numbers.com/market/genre/Horror" TargetMode="External"/><Relationship Id="rId196" Type="http://schemas.openxmlformats.org/officeDocument/2006/relationships/hyperlink" Target="http://www.amazon.com/gp/product/B015YJRQ8U/?tag=titb-20" TargetMode="External"/><Relationship Id="rId195" Type="http://schemas.openxmlformats.org/officeDocument/2006/relationships/hyperlink" Target="https://www.amazon.co.uk/How-Train-Your-Dragon-Hidden/dp/B07ND42WCQ/ref=sr_1_1?keywords=How+to+Train+Your+Dragon%3A+The+Hidden+World&amp;qid=1557072419&amp;s=instant-video&amp;sr=1-1-catcorr" TargetMode="External"/><Relationship Id="rId199" Type="http://schemas.openxmlformats.org/officeDocument/2006/relationships/hyperlink" Target="https://www.amazon.com/Kung-Fu-Panda-Jack-Black/dp/B01B5I1A5Y/ref=sr_1_1?s=instant-video&amp;ie=UTF8&amp;qid=1481219446&amp;sr=1-1&amp;keywords=Kung+Fu+Panda+3" TargetMode="External"/><Relationship Id="rId150" Type="http://schemas.openxmlformats.org/officeDocument/2006/relationships/hyperlink" Target="https://www.the-numbers.com/market/genre/Adventure" TargetMode="External"/><Relationship Id="rId149" Type="http://schemas.openxmlformats.org/officeDocument/2006/relationships/hyperlink" Target="https://www.the-numbers.com/movie/Pokemon-Detective-Pikachu-(2019)" TargetMode="External"/><Relationship Id="rId148" Type="http://schemas.openxmlformats.org/officeDocument/2006/relationships/hyperlink" Target="https://www.amazon.co.uk/Secret-Life-Pets-2/dp/B07S864VL4/ref=sr_1_1?crid=3G9A0QJXDYSLA&amp;keywords=the+secret+life+of+pets+2&amp;qid=1577974471&amp;s=instant-video&amp;sprefix=The+Secret+Life+of+Pets+2%2Cinstant-video%2C146&amp;sr=1-1" TargetMode="External"/><Relationship Id="rId143" Type="http://schemas.openxmlformats.org/officeDocument/2006/relationships/hyperlink" Target="https://www.the-numbers.com/market/genre/Action" TargetMode="External"/><Relationship Id="rId142" Type="http://schemas.openxmlformats.org/officeDocument/2006/relationships/hyperlink" Target="https://www.the-numbers.com/market/genre/Action" TargetMode="External"/><Relationship Id="rId141" Type="http://schemas.openxmlformats.org/officeDocument/2006/relationships/hyperlink" Target="https://www.the-numbers.com/movie/Rampage-(2018)" TargetMode="External"/><Relationship Id="rId140" Type="http://schemas.openxmlformats.org/officeDocument/2006/relationships/hyperlink" Target="http://www.amazon.com/gp/product/B00BJS7104/?tag=titb-20" TargetMode="External"/><Relationship Id="rId147" Type="http://schemas.openxmlformats.org/officeDocument/2006/relationships/hyperlink" Target="https://www.the-numbers.com/market/genre/Adventure" TargetMode="External"/><Relationship Id="rId146" Type="http://schemas.openxmlformats.org/officeDocument/2006/relationships/hyperlink" Target="https://www.the-numbers.com/market/genre/Adventure" TargetMode="External"/><Relationship Id="rId145" Type="http://schemas.openxmlformats.org/officeDocument/2006/relationships/hyperlink" Target="https://www.the-numbers.com/movie/Secret-Life-of-Pets-2-The-(2019)" TargetMode="External"/><Relationship Id="rId144" Type="http://schemas.openxmlformats.org/officeDocument/2006/relationships/hyperlink" Target="https://www.amazon.com/Rampage-Dwayne-Johnson/dp/B07CCGD3MX/ref=sr_1_2?s=instant-video&amp;ie=UTF8&amp;qid=1546975235&amp;sr=1-2&amp;keywords=Rampage" TargetMode="External"/><Relationship Id="rId139" Type="http://schemas.openxmlformats.org/officeDocument/2006/relationships/hyperlink" Target="http://www.amazon.com/gp/product/B00AOB5G3Q/?tag=titb-20" TargetMode="External"/><Relationship Id="rId138" Type="http://schemas.openxmlformats.org/officeDocument/2006/relationships/hyperlink" Target="http://www.amazon.com/gp/product/B00BLQQQJ6/?tag=titb-20" TargetMode="External"/><Relationship Id="rId137" Type="http://schemas.openxmlformats.org/officeDocument/2006/relationships/hyperlink" Target="http://www.amazon.com/gp/product/B004XKXOF6/?tag=titb-20" TargetMode="External"/><Relationship Id="rId132" Type="http://schemas.openxmlformats.org/officeDocument/2006/relationships/hyperlink" Target="http://www.amazon.com/gp/product/B008ASLK8A/" TargetMode="External"/><Relationship Id="rId131" Type="http://schemas.openxmlformats.org/officeDocument/2006/relationships/hyperlink" Target="https://www.amazon.com/Meg-Jason-Statham/dp/B07JJ16QBT/ref=sr_1_1?s=instant-video&amp;ie=UTF8&amp;qid=1546973972&amp;sr=1-1&amp;keywords=The+Meg" TargetMode="External"/><Relationship Id="rId130" Type="http://schemas.openxmlformats.org/officeDocument/2006/relationships/hyperlink" Target="https://www.the-numbers.com/market/genre/Action" TargetMode="External"/><Relationship Id="rId136" Type="http://schemas.openxmlformats.org/officeDocument/2006/relationships/hyperlink" Target="http://www.amazon.com/gp/product/B001HMSFFC/?tag=titb-20" TargetMode="External"/><Relationship Id="rId135" Type="http://schemas.openxmlformats.org/officeDocument/2006/relationships/hyperlink" Target="https://www.amazon.com/Jason-Bourne-Matt-Damon/dp/B01J2KIHOO/ref=sr_1_1?s=instant-video&amp;ie=UTF8&amp;qid=1481219479&amp;sr=1-1&amp;keywords=Jason+Bourne" TargetMode="External"/><Relationship Id="rId134" Type="http://schemas.openxmlformats.org/officeDocument/2006/relationships/hyperlink" Target="http://www.the-numbers.com/market/genre/Drama" TargetMode="External"/><Relationship Id="rId133" Type="http://schemas.openxmlformats.org/officeDocument/2006/relationships/hyperlink" Target="http://www.the-numbers.com/market/genre/Drama" TargetMode="External"/><Relationship Id="rId172" Type="http://schemas.openxmlformats.org/officeDocument/2006/relationships/hyperlink" Target="http://www.amazon.com/gp/product/B016JGX1DQ/?tag=titb-20" TargetMode="External"/><Relationship Id="rId171" Type="http://schemas.openxmlformats.org/officeDocument/2006/relationships/hyperlink" Target="http://www.amazon.com/gp/product/B00L23SE52/?tag=titb-20" TargetMode="External"/><Relationship Id="rId170" Type="http://schemas.openxmlformats.org/officeDocument/2006/relationships/hyperlink" Target="http://www.amazon.com/gp/product/B00E5Q1LTY/?tag=titb-20" TargetMode="External"/><Relationship Id="rId165" Type="http://schemas.openxmlformats.org/officeDocument/2006/relationships/hyperlink" Target="https://www.the-numbers.com/movie/Hotel-Transylvania-3-Summer-Vacation" TargetMode="External"/><Relationship Id="rId164" Type="http://schemas.openxmlformats.org/officeDocument/2006/relationships/hyperlink" Target="http://www.amazon.com/gp/product/B00QQW1VJA/?tag=titb-20" TargetMode="External"/><Relationship Id="rId163" Type="http://schemas.openxmlformats.org/officeDocument/2006/relationships/hyperlink" Target="http://www.amazon.com/gp/product/B018HIZ65U/?tag=titb-20" TargetMode="External"/><Relationship Id="rId162" Type="http://schemas.openxmlformats.org/officeDocument/2006/relationships/hyperlink" Target="http://www.amazon.co.uk/National-Treasure-Secrets-Nicolas-Cage/dp/B00H36DEPC/ref=sr_1_1?s=instant-video&amp;ie=UTF8&amp;qid=1457386295&amp;sr=1-1&amp;keywords=National+Treasure%3A+Book+of+Secrets" TargetMode="External"/><Relationship Id="rId169" Type="http://schemas.openxmlformats.org/officeDocument/2006/relationships/hyperlink" Target="http://www.amazon.com/gp/product/B002RVCCUQ/?tag=titb-20" TargetMode="External"/><Relationship Id="rId168" Type="http://schemas.openxmlformats.org/officeDocument/2006/relationships/hyperlink" Target="https://www.amazon.com/Hotel-Transylvania-3-Adam-Sandler/dp/B07FCZ655C/ref=sr_1_1?s=instant-video&amp;ie=UTF8&amp;qid=1546975022&amp;sr=1-1&amp;keywords=Hotel+Transylvania+3%3A+Summer+Vacation" TargetMode="External"/><Relationship Id="rId167" Type="http://schemas.openxmlformats.org/officeDocument/2006/relationships/hyperlink" Target="https://www.the-numbers.com/market/genre/Adventure" TargetMode="External"/><Relationship Id="rId166" Type="http://schemas.openxmlformats.org/officeDocument/2006/relationships/hyperlink" Target="https://www.the-numbers.com/market/genre/Adventure" TargetMode="External"/><Relationship Id="rId161" Type="http://schemas.openxmlformats.org/officeDocument/2006/relationships/hyperlink" Target="http://www.amazon.co.uk/dp/B00EU7O4D8?ref_=imdbref_tt_wbr_aiv&amp;tag=imdbtag_tt_wbr_aiv-21" TargetMode="External"/><Relationship Id="rId160" Type="http://schemas.openxmlformats.org/officeDocument/2006/relationships/hyperlink" Target="http://www.amazon.com/gp/product/B0095P3ULC/?tag=titb-20" TargetMode="External"/><Relationship Id="rId159" Type="http://schemas.openxmlformats.org/officeDocument/2006/relationships/hyperlink" Target="http://www.amazon.co.uk/Bourne-Ultimatum-Matt-Damon/dp/B00FZKZ4D8/ref=sr_1_1?s=instant-video&amp;ie=UTF8&amp;qid=1457386577&amp;sr=1-1&amp;keywords=The+Bourne+Ultimatum" TargetMode="External"/><Relationship Id="rId154" Type="http://schemas.openxmlformats.org/officeDocument/2006/relationships/hyperlink" Target="http://www.the-numbers.com/market/genre/Comedy" TargetMode="External"/><Relationship Id="rId153" Type="http://schemas.openxmlformats.org/officeDocument/2006/relationships/hyperlink" Target="http://www.the-numbers.com/market/genre/Comedy" TargetMode="External"/><Relationship Id="rId152" Type="http://schemas.openxmlformats.org/officeDocument/2006/relationships/hyperlink" Target="https://www.amazon.co.uk/Pok%C3%A9mon-Detective-Pikachu-Ryan-Reynolds/dp/B07X2Z79J8/ref=sr_1_1?crid=2TTDEJTFBPIIR&amp;keywords=pok%C3%A9mon+detective+pikachu&amp;qid=1577973870&amp;s=instant-video&amp;sprefix=Pok%C3%A9mon%3A+Detective+Pikachu%2Cinstant-video%2C148&amp;sr=1-1" TargetMode="External"/><Relationship Id="rId151" Type="http://schemas.openxmlformats.org/officeDocument/2006/relationships/hyperlink" Target="https://www.the-numbers.com/market/genre/Adventure" TargetMode="External"/><Relationship Id="rId158" Type="http://schemas.openxmlformats.org/officeDocument/2006/relationships/hyperlink" Target="http://www.amazon.com/gp/product/B00BI5IXL4/?tag=titb-20" TargetMode="External"/><Relationship Id="rId157" Type="http://schemas.openxmlformats.org/officeDocument/2006/relationships/hyperlink" Target="http://www.amazon.com/gp/product/B009EEOP04/?tag=titb-20" TargetMode="External"/><Relationship Id="rId156" Type="http://schemas.openxmlformats.org/officeDocument/2006/relationships/hyperlink" Target="http://www.amazon.com/gp/product/B017QHZYUK/?tag=titb-20" TargetMode="External"/><Relationship Id="rId155" Type="http://schemas.openxmlformats.org/officeDocument/2006/relationships/hyperlink" Target="https://www.amazon.com/Warcraft-Travis-Fimmel/dp/B01GPLDCPW/ref=sr_1_1?s=instant-video&amp;ie=UTF8&amp;qid=1481219007&amp;sr=1-1&amp;keywords=Warcraft" TargetMode="External"/><Relationship Id="rId107" Type="http://schemas.openxmlformats.org/officeDocument/2006/relationships/hyperlink" Target="https://www.the-numbers.com/movie/Solo-A-Star-Wars-Story" TargetMode="External"/><Relationship Id="rId106" Type="http://schemas.openxmlformats.org/officeDocument/2006/relationships/hyperlink" Target="http://www.amazon.com/gp/product/B001T5D6LK/?tag=titb-20" TargetMode="External"/><Relationship Id="rId105" Type="http://schemas.openxmlformats.org/officeDocument/2006/relationships/hyperlink" Target="http://www.amazon.com/gp/product/B00IIUATDM/?tag=titb-20" TargetMode="External"/><Relationship Id="rId104" Type="http://schemas.openxmlformats.org/officeDocument/2006/relationships/hyperlink" Target="https://www.amazon.com/Independence-Day-Resurgence-Liam-Hemsworth/dp/B01HDR3658/ref=sr_1_2?s=instant-video&amp;ie=UTF8&amp;qid=1481219378&amp;sr=1-2&amp;keywords=Independence+Day%3A+Resurgence" TargetMode="External"/><Relationship Id="rId109" Type="http://schemas.openxmlformats.org/officeDocument/2006/relationships/hyperlink" Target="https://www.the-numbers.com/market/genre/Adventure" TargetMode="External"/><Relationship Id="rId108" Type="http://schemas.openxmlformats.org/officeDocument/2006/relationships/hyperlink" Target="https://www.the-numbers.com/market/genre/Adventure" TargetMode="External"/><Relationship Id="rId103" Type="http://schemas.openxmlformats.org/officeDocument/2006/relationships/hyperlink" Target="http://www.the-numbers.com/market/genre/Thriller-or-Suspense" TargetMode="External"/><Relationship Id="rId102" Type="http://schemas.openxmlformats.org/officeDocument/2006/relationships/hyperlink" Target="http://www.the-numbers.com/market/genre/Thriller-or-Suspense" TargetMode="External"/><Relationship Id="rId101" Type="http://schemas.openxmlformats.org/officeDocument/2006/relationships/hyperlink" Target="http://www.amazon.com/gp/product/B00V9U6BP8/?tag=titb-20" TargetMode="External"/><Relationship Id="rId100" Type="http://schemas.openxmlformats.org/officeDocument/2006/relationships/hyperlink" Target="https://www.amazon.co.uk/Godzilla-King-Monsters-Kyle-Chandler/dp/B07XZHMTG8/ref=sr_1_1?crid=3KGA3U4IZ76R7&amp;keywords=godzilla+king+of+the+monsters+movie+2019&amp;qid=1577973490&amp;s=instant-video&amp;sprefix=Godzilla%3A+King+of+the+Monsters%2Cinstant-video%2C142&amp;sr=1-1" TargetMode="External"/><Relationship Id="rId129" Type="http://schemas.openxmlformats.org/officeDocument/2006/relationships/hyperlink" Target="https://www.the-numbers.com/market/genre/Action" TargetMode="External"/><Relationship Id="rId128" Type="http://schemas.openxmlformats.org/officeDocument/2006/relationships/hyperlink" Target="https://www.the-numbers.com/movie/Meg-The" TargetMode="External"/><Relationship Id="rId127" Type="http://schemas.openxmlformats.org/officeDocument/2006/relationships/hyperlink" Target="http://www.amazon.com/gp/product/B004X4R49Y/?tag=titb-20" TargetMode="External"/><Relationship Id="rId126" Type="http://schemas.openxmlformats.org/officeDocument/2006/relationships/hyperlink" Target="http://www.amazon.com/gp/product/B002QR5CQC/?tag=titb-20" TargetMode="External"/><Relationship Id="rId121" Type="http://schemas.openxmlformats.org/officeDocument/2006/relationships/hyperlink" Target="http://www.the-numbers.com/market/genre/Action" TargetMode="External"/><Relationship Id="rId120" Type="http://schemas.openxmlformats.org/officeDocument/2006/relationships/hyperlink" Target="https://www.amazon.com/Moana-Bonus-Content-Aulii-Cravalho/dp/B01MRNUJUO/ref=sr_1_2?s=instant-video&amp;ie=UTF8&amp;qid=1483640905&amp;sr=1-2&amp;keywords=Moana" TargetMode="External"/><Relationship Id="rId125" Type="http://schemas.openxmlformats.org/officeDocument/2006/relationships/hyperlink" Target="http://www.amazon.com/gp/product/B00FWLTPU8/?tag=titb-20" TargetMode="External"/><Relationship Id="rId124" Type="http://schemas.openxmlformats.org/officeDocument/2006/relationships/hyperlink" Target="https://www.amazon.co.uk/Mummy-Tom-Cruise/dp/B071ZQWYL7/ref=sr_1_2?s=instant-video&amp;ie=UTF8&amp;qid=1546978596&amp;sr=1-2&amp;keywords=The+Mummy" TargetMode="External"/><Relationship Id="rId123" Type="http://schemas.openxmlformats.org/officeDocument/2006/relationships/hyperlink" Target="https://www.amazon.com/Ice-Age-Collision-Ray-Romano/dp/B01IS5QPXE/ref=sr_1_1?s=instant-video&amp;ie=UTF8&amp;qid=1481219161&amp;sr=1-1&amp;keywords=Ice+Age%3A+Collision+Course" TargetMode="External"/><Relationship Id="rId122" Type="http://schemas.openxmlformats.org/officeDocument/2006/relationships/hyperlink" Target="http://www.the-numbers.com/market/genre/Action" TargetMode="External"/><Relationship Id="rId118" Type="http://schemas.openxmlformats.org/officeDocument/2006/relationships/hyperlink" Target="http://www.amazon.com/gp/product/B009AJDDQU/?tag=titb-20" TargetMode="External"/><Relationship Id="rId117" Type="http://schemas.openxmlformats.org/officeDocument/2006/relationships/hyperlink" Target="https://www.amazon.co.uk/Coco-Theatrical-Version-Anthony-Gonzalez/dp/B0792J311W/ref=sr_1_1?s=instant-video&amp;ie=UTF8&amp;qid=1546980935&amp;sr=1-1&amp;keywords=Coco" TargetMode="External"/><Relationship Id="rId116" Type="http://schemas.openxmlformats.org/officeDocument/2006/relationships/hyperlink" Target="https://www.amazon.co.uk/Alita-Battle-Angel-Rosa-Salazar/dp/B07NCHJNQ3/ref=sr_1_1?crid=OWGN2WZXDZN5&amp;keywords=alita+battle+angel+2019&amp;qid=1577973064&amp;s=instant-video&amp;sprefix=Alita%3A+Battle+Angel%2Cinstant-video%2C145&amp;sr=1-1" TargetMode="External"/><Relationship Id="rId115" Type="http://schemas.openxmlformats.org/officeDocument/2006/relationships/hyperlink" Target="https://www.boxofficemojo.com/movies/?id=alita.htm" TargetMode="External"/><Relationship Id="rId119" Type="http://schemas.openxmlformats.org/officeDocument/2006/relationships/hyperlink" Target="https://www.amazon.com/Ralph-Breaks-Internet-John-Reilly/dp/B07KPR7C1F/ref=sr_1_1?s=instant-video&amp;ie=UTF8&amp;qid=1546975245&amp;sr=1-1&amp;keywords=Ralph+Breaks+the+Internet" TargetMode="External"/><Relationship Id="rId110" Type="http://schemas.openxmlformats.org/officeDocument/2006/relationships/hyperlink" Target="https://www.amazon.com/Solo-Star-Story-Bonus-Content/dp/B07D8J737S/ref=sr_1_2?s=instant-video&amp;ie=UTF8&amp;qid=1546974841&amp;sr=1-2&amp;keywords=Solo%3A+A+Star+Wars+Story" TargetMode="External"/><Relationship Id="rId114" Type="http://schemas.openxmlformats.org/officeDocument/2006/relationships/hyperlink" Target="http://www.amazon.com/gp/product/B0027ZIQHK/?tag=titb-20" TargetMode="External"/><Relationship Id="rId113" Type="http://schemas.openxmlformats.org/officeDocument/2006/relationships/hyperlink" Target="http://www.amazon.com/gp/product/B0094KT8W8/?tag=titb-20" TargetMode="External"/><Relationship Id="rId112" Type="http://schemas.openxmlformats.org/officeDocument/2006/relationships/hyperlink" Target="http://www.amazon.com/gp/product/B0098VXCR0/?tag=titb-20" TargetMode="External"/><Relationship Id="rId111" Type="http://schemas.openxmlformats.org/officeDocument/2006/relationships/hyperlink" Target="https://www.amazon.co.uk/Kingsman-Golden-Circle-Colin-Firth/dp/B075MN78VR/ref=sr_1_1?s=instant-video&amp;ie=UTF8&amp;qid=1546978535&amp;sr=1-1&amp;keywords=Kingsman%3A+The+Golden+Circle" TargetMode="Externa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boxofficemojo.com/movies/?id=escaperoom.htm" TargetMode="External"/><Relationship Id="rId2" Type="http://schemas.openxmlformats.org/officeDocument/2006/relationships/hyperlink" Target="https://www.boxofficemojo.com/movies/?id=dragonballzbroly.htm" TargetMode="External"/><Relationship Id="rId3" Type="http://schemas.openxmlformats.org/officeDocument/2006/relationships/hyperlink" Target="https://www.boxofficemojo.com/movies/?id=universalevent2019.htm" TargetMode="External"/><Relationship Id="rId4" Type="http://schemas.openxmlformats.org/officeDocument/2006/relationships/hyperlink" Target="https://www.the-numbers.com/movie/I-Can-Only-Imagine" TargetMode="External"/><Relationship Id="rId9" Type="http://schemas.openxmlformats.org/officeDocument/2006/relationships/hyperlink" Target="https://www.the-numbers.com/movie/Curse-of-La-Llorona-The-(2019)" TargetMode="External"/><Relationship Id="rId5" Type="http://schemas.openxmlformats.org/officeDocument/2006/relationships/hyperlink" Target="https://www.the-numbers.com/movie/Downton-Abbey-(UK)-(2019)" TargetMode="External"/><Relationship Id="rId6" Type="http://schemas.openxmlformats.org/officeDocument/2006/relationships/hyperlink" Target="https://www.the-numbers.com/movie/gi-saeng-chung-(South-Korea)-(2019)" TargetMode="External"/><Relationship Id="rId7" Type="http://schemas.openxmlformats.org/officeDocument/2006/relationships/hyperlink" Target="https://www.the-numbers.com/movie/Quiet-Place-A-(2018)" TargetMode="External"/><Relationship Id="rId8" Type="http://schemas.openxmlformats.org/officeDocument/2006/relationships/hyperlink" Target="https://www.the-numbers.com/movie/Insidious-The-Last-Key" TargetMode="External"/><Relationship Id="rId11" Type="http://schemas.openxmlformats.org/officeDocument/2006/relationships/hyperlink" Target="https://www.the-numbers.com/movie/First-Purge-The" TargetMode="External"/><Relationship Id="rId10" Type="http://schemas.openxmlformats.org/officeDocument/2006/relationships/hyperlink" Target="https://www.boxofficemojo.com/movies/?id=untitledjordanpeele.htm" TargetMode="External"/><Relationship Id="rId13" Type="http://schemas.openxmlformats.org/officeDocument/2006/relationships/hyperlink" Target="https://www.the-numbers.com/movie/Truth-or-Dare-(2018)" TargetMode="External"/><Relationship Id="rId12" Type="http://schemas.openxmlformats.org/officeDocument/2006/relationships/hyperlink" Target="https://www.boxofficemojo.com/movies/?id=thewanderingearth.htm" TargetMode="External"/><Relationship Id="rId14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8" width="18.88"/>
  </cols>
  <sheetData>
    <row r="1">
      <c r="A1" s="1" t="s">
        <v>0</v>
      </c>
      <c r="B1" s="2" t="s">
        <v>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30.75"/>
    <col customWidth="1" min="2" max="3" width="11.63"/>
    <col customWidth="1" min="4" max="4" width="12.63"/>
    <col customWidth="1" min="5" max="5" width="10.0"/>
    <col customWidth="1" min="6" max="6" width="12.63"/>
    <col customWidth="1" min="9" max="9" width="12.0"/>
    <col customWidth="1" min="11" max="11" width="6.88"/>
    <col customWidth="1" min="12" max="12" width="7.88"/>
    <col customWidth="1" min="13" max="13" width="21.5"/>
  </cols>
  <sheetData>
    <row r="1" ht="15.75" customHeight="1">
      <c r="A1" s="3" t="s">
        <v>2</v>
      </c>
      <c r="B1" s="4" t="s">
        <v>3</v>
      </c>
      <c r="C1" s="4" t="s">
        <v>4</v>
      </c>
      <c r="D1" s="4" t="s">
        <v>5</v>
      </c>
      <c r="E1" s="4" t="s">
        <v>6</v>
      </c>
      <c r="F1" s="4" t="s">
        <v>7</v>
      </c>
      <c r="G1" s="5" t="s">
        <v>8</v>
      </c>
      <c r="H1" s="4" t="s">
        <v>9</v>
      </c>
      <c r="I1" s="4" t="s">
        <v>10</v>
      </c>
      <c r="J1" s="4" t="s">
        <v>11</v>
      </c>
      <c r="K1" s="6" t="s">
        <v>12</v>
      </c>
      <c r="L1" s="4" t="s">
        <v>13</v>
      </c>
      <c r="M1" s="7" t="s">
        <v>14</v>
      </c>
      <c r="N1" s="7" t="s">
        <v>15</v>
      </c>
      <c r="O1" s="8" t="s">
        <v>16</v>
      </c>
      <c r="P1" s="9" t="s">
        <v>17</v>
      </c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</row>
    <row r="2" ht="15.75" customHeight="1">
      <c r="A2" s="11">
        <v>300.0</v>
      </c>
      <c r="B2" s="12">
        <f t="shared" ref="B2:B32" si="1">J2/1000000</f>
        <v>456.082343</v>
      </c>
      <c r="C2" s="13">
        <f t="shared" ref="C2:C477" si="2">SUM(B2/E2)</f>
        <v>7.016651431</v>
      </c>
      <c r="D2" s="14">
        <f t="shared" ref="D2:D477" si="3">C2/1</f>
        <v>7.016651431</v>
      </c>
      <c r="E2" s="15">
        <v>65.0</v>
      </c>
      <c r="F2" s="16">
        <v>210.629101</v>
      </c>
      <c r="G2" s="17">
        <v>0.462</v>
      </c>
      <c r="H2" s="16">
        <v>245.453242</v>
      </c>
      <c r="I2" s="17">
        <v>0.538</v>
      </c>
      <c r="J2" s="16">
        <v>4.56082343E8</v>
      </c>
      <c r="K2" s="18">
        <v>2007.0</v>
      </c>
      <c r="L2" s="15" t="s">
        <v>18</v>
      </c>
      <c r="M2" s="19" t="s">
        <v>19</v>
      </c>
      <c r="N2" s="20"/>
      <c r="O2" s="21"/>
      <c r="P2" s="22">
        <v>670.8</v>
      </c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</row>
    <row r="3" ht="15.75" customHeight="1">
      <c r="A3" s="11">
        <v>1917.0</v>
      </c>
      <c r="B3" s="12">
        <f t="shared" si="1"/>
        <v>384.576334</v>
      </c>
      <c r="C3" s="13">
        <f t="shared" si="2"/>
        <v>4.273070378</v>
      </c>
      <c r="D3" s="14">
        <f t="shared" si="3"/>
        <v>4.273070378</v>
      </c>
      <c r="E3" s="15">
        <v>90.0</v>
      </c>
      <c r="F3" s="16">
        <v>159.227644</v>
      </c>
      <c r="G3" s="17">
        <v>0.414</v>
      </c>
      <c r="H3" s="16">
        <v>225.34869</v>
      </c>
      <c r="I3" s="17">
        <v>0.586</v>
      </c>
      <c r="J3" s="16">
        <v>3.84576334E8</v>
      </c>
      <c r="K3" s="18">
        <v>2019.0</v>
      </c>
      <c r="L3" s="15" t="s">
        <v>20</v>
      </c>
      <c r="M3" s="19" t="s">
        <v>21</v>
      </c>
      <c r="N3" s="24" t="s">
        <v>22</v>
      </c>
      <c r="O3" s="21"/>
      <c r="P3" s="22">
        <v>454.86</v>
      </c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</row>
    <row r="4" ht="15.75" customHeight="1">
      <c r="A4" s="11">
        <v>2012.0</v>
      </c>
      <c r="B4" s="12">
        <f t="shared" si="1"/>
        <v>791.217826</v>
      </c>
      <c r="C4" s="13">
        <f t="shared" si="2"/>
        <v>3.95608913</v>
      </c>
      <c r="D4" s="14">
        <f t="shared" si="3"/>
        <v>3.95608913</v>
      </c>
      <c r="E4" s="15">
        <v>200.0</v>
      </c>
      <c r="F4" s="16">
        <v>166.112167</v>
      </c>
      <c r="G4" s="17">
        <v>0.21</v>
      </c>
      <c r="H4" s="16">
        <v>625.105659</v>
      </c>
      <c r="I4" s="17">
        <v>0.79</v>
      </c>
      <c r="J4" s="16">
        <v>7.91217826E8</v>
      </c>
      <c r="K4" s="18">
        <v>2009.0</v>
      </c>
      <c r="L4" s="15" t="s">
        <v>18</v>
      </c>
      <c r="M4" s="19" t="s">
        <v>23</v>
      </c>
      <c r="N4" s="20"/>
      <c r="O4" s="21"/>
      <c r="P4" s="22">
        <v>1115.61</v>
      </c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</row>
    <row r="5" ht="15.75" customHeight="1">
      <c r="A5" s="11" t="s">
        <v>24</v>
      </c>
      <c r="B5" s="12">
        <f t="shared" si="1"/>
        <v>320.689294</v>
      </c>
      <c r="C5" s="13">
        <f t="shared" si="2"/>
        <v>4.786407373</v>
      </c>
      <c r="D5" s="14">
        <f t="shared" si="3"/>
        <v>4.786407373</v>
      </c>
      <c r="E5" s="15">
        <v>67.0</v>
      </c>
      <c r="F5" s="16">
        <v>136.189294</v>
      </c>
      <c r="G5" s="17">
        <v>0.425</v>
      </c>
      <c r="H5" s="16">
        <v>184.5</v>
      </c>
      <c r="I5" s="17">
        <v>0.575</v>
      </c>
      <c r="J5" s="16">
        <v>3.20689294E8</v>
      </c>
      <c r="K5" s="18">
        <v>1996.0</v>
      </c>
      <c r="L5" s="15" t="s">
        <v>25</v>
      </c>
      <c r="M5" s="19" t="s">
        <v>26</v>
      </c>
      <c r="N5" s="24" t="s">
        <v>27</v>
      </c>
      <c r="O5" s="21"/>
      <c r="P5" s="22">
        <v>618.35</v>
      </c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</row>
    <row r="6" ht="15.75" customHeight="1">
      <c r="A6" s="11" t="s">
        <v>28</v>
      </c>
      <c r="B6" s="12">
        <f t="shared" si="1"/>
        <v>331.333876</v>
      </c>
      <c r="C6" s="13">
        <f t="shared" si="2"/>
        <v>6.62667752</v>
      </c>
      <c r="D6" s="14">
        <f t="shared" si="3"/>
        <v>6.62667752</v>
      </c>
      <c r="E6" s="15">
        <v>50.0</v>
      </c>
      <c r="F6" s="16">
        <v>191.719337</v>
      </c>
      <c r="G6" s="17">
        <v>0.579</v>
      </c>
      <c r="H6" s="16">
        <v>139.614539</v>
      </c>
      <c r="I6" s="17">
        <v>0.421</v>
      </c>
      <c r="J6" s="16">
        <v>3.31333876E8</v>
      </c>
      <c r="K6" s="18">
        <v>2014.0</v>
      </c>
      <c r="L6" s="15" t="s">
        <v>20</v>
      </c>
      <c r="M6" s="19" t="s">
        <v>29</v>
      </c>
      <c r="N6" s="20"/>
      <c r="O6" s="21"/>
      <c r="P6" s="22">
        <v>421.7</v>
      </c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</row>
    <row r="7" ht="15.75" customHeight="1">
      <c r="A7" s="11" t="s">
        <v>30</v>
      </c>
      <c r="B7" s="12">
        <f t="shared" si="1"/>
        <v>337.580051</v>
      </c>
      <c r="C7" s="13">
        <f t="shared" si="2"/>
        <v>3.068909555</v>
      </c>
      <c r="D7" s="14">
        <f t="shared" si="3"/>
        <v>3.068909555</v>
      </c>
      <c r="E7" s="15">
        <v>110.0</v>
      </c>
      <c r="F7" s="16">
        <v>106.580051</v>
      </c>
      <c r="G7" s="17">
        <v>0.316</v>
      </c>
      <c r="H7" s="16">
        <v>231.0</v>
      </c>
      <c r="I7" s="17">
        <v>0.684</v>
      </c>
      <c r="J7" s="16">
        <v>3.37580051E8</v>
      </c>
      <c r="K7" s="18">
        <v>2014.0</v>
      </c>
      <c r="L7" s="15" t="s">
        <v>20</v>
      </c>
      <c r="M7" s="19" t="s">
        <v>31</v>
      </c>
      <c r="N7" s="20"/>
      <c r="O7" s="21"/>
      <c r="P7" s="22">
        <v>429.65</v>
      </c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</row>
    <row r="8" ht="15.75" customHeight="1">
      <c r="A8" s="11" t="s">
        <v>32</v>
      </c>
      <c r="B8" s="12">
        <f t="shared" si="1"/>
        <v>316.791257</v>
      </c>
      <c r="C8" s="13">
        <f t="shared" si="2"/>
        <v>5.461918224</v>
      </c>
      <c r="D8" s="14">
        <f t="shared" si="3"/>
        <v>5.461918224</v>
      </c>
      <c r="E8" s="15">
        <v>58.0</v>
      </c>
      <c r="F8" s="16">
        <v>170.742341</v>
      </c>
      <c r="G8" s="17">
        <v>0.539</v>
      </c>
      <c r="H8" s="16">
        <v>146.048916</v>
      </c>
      <c r="I8" s="17">
        <v>0.461</v>
      </c>
      <c r="J8" s="16">
        <v>3.16791257E8</v>
      </c>
      <c r="K8" s="18">
        <v>2001.0</v>
      </c>
      <c r="L8" s="15" t="s">
        <v>18</v>
      </c>
      <c r="M8" s="19" t="s">
        <v>33</v>
      </c>
      <c r="N8" s="24" t="s">
        <v>34</v>
      </c>
      <c r="O8" s="21"/>
      <c r="P8" s="22">
        <v>538.62</v>
      </c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</row>
    <row r="9" ht="15.75" customHeight="1">
      <c r="A9" s="11" t="s">
        <v>35</v>
      </c>
      <c r="B9" s="12">
        <f t="shared" si="1"/>
        <v>363.258859</v>
      </c>
      <c r="C9" s="13">
        <f t="shared" si="2"/>
        <v>3.027157158</v>
      </c>
      <c r="D9" s="14">
        <f t="shared" si="3"/>
        <v>3.027157158</v>
      </c>
      <c r="E9" s="15">
        <v>120.0</v>
      </c>
      <c r="F9" s="16">
        <v>162.798565</v>
      </c>
      <c r="G9" s="17">
        <v>0.448</v>
      </c>
      <c r="H9" s="16">
        <v>200.460294</v>
      </c>
      <c r="I9" s="17">
        <v>0.552</v>
      </c>
      <c r="J9" s="16">
        <v>3.63258859E8</v>
      </c>
      <c r="K9" s="18">
        <v>1998.0</v>
      </c>
      <c r="L9" s="15" t="s">
        <v>25</v>
      </c>
      <c r="M9" s="19" t="s">
        <v>36</v>
      </c>
      <c r="N9" s="24" t="s">
        <v>37</v>
      </c>
      <c r="O9" s="21"/>
      <c r="P9" s="22">
        <v>669.22</v>
      </c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</row>
    <row r="10" ht="15.75" customHeight="1">
      <c r="A10" s="11" t="s">
        <v>38</v>
      </c>
      <c r="B10" s="12">
        <f t="shared" si="1"/>
        <v>325.286646</v>
      </c>
      <c r="C10" s="13">
        <f t="shared" si="2"/>
        <v>1.62643323</v>
      </c>
      <c r="D10" s="14">
        <f t="shared" si="3"/>
        <v>1.62643323</v>
      </c>
      <c r="E10" s="15">
        <v>200.0</v>
      </c>
      <c r="F10" s="16">
        <v>137.855863</v>
      </c>
      <c r="G10" s="17">
        <v>0.424</v>
      </c>
      <c r="H10" s="16">
        <v>187.430783</v>
      </c>
      <c r="I10" s="17">
        <v>0.576</v>
      </c>
      <c r="J10" s="16">
        <v>3.25286646E8</v>
      </c>
      <c r="K10" s="18">
        <v>2009.0</v>
      </c>
      <c r="L10" s="15" t="s">
        <v>18</v>
      </c>
      <c r="M10" s="19" t="s">
        <v>39</v>
      </c>
      <c r="N10" s="20"/>
      <c r="O10" s="21"/>
      <c r="P10" s="22">
        <v>458.65</v>
      </c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</row>
    <row r="11" ht="15.75" customHeight="1">
      <c r="A11" s="11" t="s">
        <v>40</v>
      </c>
      <c r="B11" s="12">
        <f t="shared" si="1"/>
        <v>340.952971</v>
      </c>
      <c r="C11" s="13">
        <f t="shared" si="2"/>
        <v>20.05605712</v>
      </c>
      <c r="D11" s="14">
        <f t="shared" si="3"/>
        <v>20.05605712</v>
      </c>
      <c r="E11" s="15">
        <v>17.0</v>
      </c>
      <c r="F11" s="16">
        <v>188.024361</v>
      </c>
      <c r="G11" s="17">
        <v>0.552</v>
      </c>
      <c r="H11" s="16">
        <v>152.92861</v>
      </c>
      <c r="I11" s="17">
        <v>0.448</v>
      </c>
      <c r="J11" s="16">
        <v>3.40952971E8</v>
      </c>
      <c r="K11" s="18">
        <v>2018.0</v>
      </c>
      <c r="L11" s="15" t="s">
        <v>20</v>
      </c>
      <c r="M11" s="19" t="s">
        <v>41</v>
      </c>
      <c r="N11" s="20"/>
      <c r="O11" s="21"/>
      <c r="P11" s="22">
        <v>409.52</v>
      </c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</row>
    <row r="12" ht="15.75" customHeight="1">
      <c r="A12" s="11" t="s">
        <v>42</v>
      </c>
      <c r="B12" s="12">
        <f t="shared" si="1"/>
        <v>436.233122</v>
      </c>
      <c r="C12" s="13">
        <f t="shared" si="2"/>
        <v>12.11758672</v>
      </c>
      <c r="D12" s="14">
        <f t="shared" si="3"/>
        <v>12.11758672</v>
      </c>
      <c r="E12" s="15">
        <v>36.0</v>
      </c>
      <c r="F12" s="16">
        <v>215.333122</v>
      </c>
      <c r="G12" s="17">
        <v>0.494</v>
      </c>
      <c r="H12" s="16">
        <v>220.9</v>
      </c>
      <c r="I12" s="17">
        <v>0.506</v>
      </c>
      <c r="J12" s="16">
        <v>4.36233122E8</v>
      </c>
      <c r="K12" s="18">
        <v>2018.0</v>
      </c>
      <c r="L12" s="15" t="s">
        <v>20</v>
      </c>
      <c r="M12" s="19" t="s">
        <v>43</v>
      </c>
      <c r="N12" s="20"/>
      <c r="O12" s="21"/>
      <c r="P12" s="22">
        <v>523.96</v>
      </c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</row>
    <row r="13" ht="15.75" customHeight="1">
      <c r="A13" s="11" t="s">
        <v>44</v>
      </c>
      <c r="B13" s="12">
        <f t="shared" si="1"/>
        <v>315.156409</v>
      </c>
      <c r="C13" s="13">
        <f t="shared" si="2"/>
        <v>3.707722459</v>
      </c>
      <c r="D13" s="14">
        <f t="shared" si="3"/>
        <v>3.707722459</v>
      </c>
      <c r="E13" s="15">
        <v>85.0</v>
      </c>
      <c r="F13" s="16">
        <v>172.956409</v>
      </c>
      <c r="G13" s="17">
        <v>0.549</v>
      </c>
      <c r="H13" s="16">
        <v>142.2</v>
      </c>
      <c r="I13" s="17">
        <v>0.451</v>
      </c>
      <c r="J13" s="16">
        <v>3.15156409E8</v>
      </c>
      <c r="K13" s="18">
        <v>1997.0</v>
      </c>
      <c r="L13" s="15" t="s">
        <v>25</v>
      </c>
      <c r="M13" s="19" t="s">
        <v>45</v>
      </c>
      <c r="N13" s="24" t="s">
        <v>46</v>
      </c>
      <c r="O13" s="21"/>
      <c r="P13" s="22">
        <v>589.73</v>
      </c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</row>
    <row r="14" ht="15.75" customHeight="1">
      <c r="A14" s="11" t="s">
        <v>47</v>
      </c>
      <c r="B14" s="12">
        <f t="shared" si="1"/>
        <v>1050.693953</v>
      </c>
      <c r="C14" s="13">
        <f t="shared" si="2"/>
        <v>5.741497011</v>
      </c>
      <c r="D14" s="14">
        <f t="shared" si="3"/>
        <v>5.741497011</v>
      </c>
      <c r="E14" s="15">
        <v>183.0</v>
      </c>
      <c r="F14" s="16">
        <v>355.559216</v>
      </c>
      <c r="G14" s="17">
        <v>0.338</v>
      </c>
      <c r="H14" s="16">
        <v>695.134737</v>
      </c>
      <c r="I14" s="17">
        <v>0.662</v>
      </c>
      <c r="J14" s="16">
        <v>1.050693953E9</v>
      </c>
      <c r="K14" s="18">
        <v>2019.0</v>
      </c>
      <c r="L14" s="15" t="s">
        <v>20</v>
      </c>
      <c r="M14" s="19" t="s">
        <v>48</v>
      </c>
      <c r="N14" s="20"/>
      <c r="O14" s="21"/>
      <c r="P14" s="22">
        <v>1242.7</v>
      </c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</row>
    <row r="15" ht="15.75" customHeight="1">
      <c r="A15" s="11" t="s">
        <v>47</v>
      </c>
      <c r="B15" s="12">
        <f t="shared" si="1"/>
        <v>504.050219</v>
      </c>
      <c r="C15" s="13">
        <f t="shared" si="2"/>
        <v>18.00179354</v>
      </c>
      <c r="D15" s="14">
        <f t="shared" si="3"/>
        <v>18.00179354</v>
      </c>
      <c r="E15" s="15">
        <v>28.0</v>
      </c>
      <c r="F15" s="16">
        <v>217.350219</v>
      </c>
      <c r="G15" s="17">
        <v>0.431</v>
      </c>
      <c r="H15" s="16">
        <v>286.7</v>
      </c>
      <c r="I15" s="17">
        <v>0.569</v>
      </c>
      <c r="J15" s="16">
        <v>5.04050219E8</v>
      </c>
      <c r="K15" s="18">
        <v>1992.0</v>
      </c>
      <c r="L15" s="15" t="s">
        <v>25</v>
      </c>
      <c r="M15" s="19" t="s">
        <v>49</v>
      </c>
      <c r="N15" s="24" t="s">
        <v>50</v>
      </c>
      <c r="O15" s="21"/>
      <c r="P15" s="22">
        <v>1086.61</v>
      </c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</row>
    <row r="16" ht="15.75" customHeight="1">
      <c r="A16" s="11" t="s">
        <v>51</v>
      </c>
      <c r="B16" s="12">
        <f t="shared" si="1"/>
        <v>1025.468216</v>
      </c>
      <c r="C16" s="13">
        <f t="shared" si="2"/>
        <v>5.12734108</v>
      </c>
      <c r="D16" s="14">
        <f t="shared" si="3"/>
        <v>5.12734108</v>
      </c>
      <c r="E16" s="15">
        <v>200.0</v>
      </c>
      <c r="F16" s="16">
        <v>334.19111</v>
      </c>
      <c r="G16" s="17">
        <v>0.326</v>
      </c>
      <c r="H16" s="16">
        <v>691.277106</v>
      </c>
      <c r="I16" s="17">
        <v>0.674</v>
      </c>
      <c r="J16" s="16">
        <v>1.025468216E9</v>
      </c>
      <c r="K16" s="18">
        <v>2010.0</v>
      </c>
      <c r="L16" s="15" t="s">
        <v>20</v>
      </c>
      <c r="M16" s="19" t="s">
        <v>52</v>
      </c>
      <c r="N16" s="20"/>
      <c r="O16" s="21"/>
      <c r="P16" s="22">
        <v>1408.91</v>
      </c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</row>
    <row r="17" ht="15.75" customHeight="1">
      <c r="A17" s="11" t="s">
        <v>53</v>
      </c>
      <c r="B17" s="12">
        <f t="shared" si="1"/>
        <v>404.980543</v>
      </c>
      <c r="C17" s="13">
        <f t="shared" si="2"/>
        <v>2.382238488</v>
      </c>
      <c r="D17" s="14">
        <f t="shared" si="3"/>
        <v>2.382238488</v>
      </c>
      <c r="E17" s="15">
        <v>170.0</v>
      </c>
      <c r="F17" s="16">
        <v>85.83821</v>
      </c>
      <c r="G17" s="17">
        <v>0.212</v>
      </c>
      <c r="H17" s="16">
        <v>319.142333</v>
      </c>
      <c r="I17" s="17">
        <v>0.788</v>
      </c>
      <c r="J17" s="16">
        <v>4.04980543E8</v>
      </c>
      <c r="K17" s="18">
        <v>2019.0</v>
      </c>
      <c r="L17" s="15" t="s">
        <v>20</v>
      </c>
      <c r="M17" s="19" t="s">
        <v>54</v>
      </c>
      <c r="N17" s="20"/>
      <c r="O17" s="21"/>
      <c r="P17" s="22">
        <v>478.99</v>
      </c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</row>
    <row r="18" ht="15.75" customHeight="1">
      <c r="A18" s="11" t="s">
        <v>55</v>
      </c>
      <c r="B18" s="12">
        <f t="shared" si="1"/>
        <v>443.140005</v>
      </c>
      <c r="C18" s="13">
        <f t="shared" si="2"/>
        <v>5.9085334</v>
      </c>
      <c r="D18" s="14">
        <f t="shared" si="3"/>
        <v>5.9085334</v>
      </c>
      <c r="E18" s="15">
        <v>75.0</v>
      </c>
      <c r="F18" s="16">
        <v>219.614612</v>
      </c>
      <c r="G18" s="17">
        <v>0.496</v>
      </c>
      <c r="H18" s="16">
        <v>223.525393</v>
      </c>
      <c r="I18" s="17">
        <v>0.504</v>
      </c>
      <c r="J18" s="16">
        <v>4.43140005E8</v>
      </c>
      <c r="K18" s="18">
        <v>2009.0</v>
      </c>
      <c r="L18" s="15" t="s">
        <v>18</v>
      </c>
      <c r="M18" s="19" t="s">
        <v>56</v>
      </c>
      <c r="N18" s="20"/>
      <c r="O18" s="21"/>
      <c r="P18" s="22">
        <v>537.36</v>
      </c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ht="15.75" customHeight="1">
      <c r="A19" s="11" t="s">
        <v>57</v>
      </c>
      <c r="B19" s="12">
        <f t="shared" si="1"/>
        <v>365.352546</v>
      </c>
      <c r="C19" s="13">
        <f t="shared" si="2"/>
        <v>5.219322086</v>
      </c>
      <c r="D19" s="14">
        <f t="shared" si="3"/>
        <v>5.219322086</v>
      </c>
      <c r="E19" s="15">
        <v>70.0</v>
      </c>
      <c r="F19" s="16">
        <v>217.326974</v>
      </c>
      <c r="G19" s="17">
        <v>0.595</v>
      </c>
      <c r="H19" s="16">
        <v>148.025572</v>
      </c>
      <c r="I19" s="17">
        <v>0.405</v>
      </c>
      <c r="J19" s="16">
        <v>3.65352546E8</v>
      </c>
      <c r="K19" s="18">
        <v>2007.0</v>
      </c>
      <c r="L19" s="15" t="s">
        <v>18</v>
      </c>
      <c r="M19" s="19" t="s">
        <v>58</v>
      </c>
      <c r="N19" s="20"/>
      <c r="O19" s="21"/>
      <c r="P19" s="22">
        <v>463.28</v>
      </c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</row>
    <row r="20" ht="15.75" customHeight="1">
      <c r="A20" s="11" t="s">
        <v>59</v>
      </c>
      <c r="B20" s="12">
        <f t="shared" si="1"/>
        <v>342.695435</v>
      </c>
      <c r="C20" s="13">
        <f t="shared" si="2"/>
        <v>4.283692938</v>
      </c>
      <c r="D20" s="14">
        <f t="shared" si="3"/>
        <v>4.283692938</v>
      </c>
      <c r="E20" s="15">
        <v>80.0</v>
      </c>
      <c r="F20" s="16">
        <v>133.110742</v>
      </c>
      <c r="G20" s="17">
        <v>0.388</v>
      </c>
      <c r="H20" s="16">
        <v>209.584693</v>
      </c>
      <c r="I20" s="17">
        <v>0.612</v>
      </c>
      <c r="J20" s="16">
        <v>3.42695435E8</v>
      </c>
      <c r="K20" s="18">
        <v>2011.0</v>
      </c>
      <c r="L20" s="15" t="s">
        <v>20</v>
      </c>
      <c r="M20" s="19" t="s">
        <v>60</v>
      </c>
      <c r="N20" s="24" t="s">
        <v>61</v>
      </c>
      <c r="O20" s="21"/>
      <c r="P20" s="22">
        <v>624.83</v>
      </c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</row>
    <row r="21" ht="15.75" customHeight="1">
      <c r="A21" s="11" t="s">
        <v>62</v>
      </c>
      <c r="B21" s="12">
        <f t="shared" si="1"/>
        <v>356.296601</v>
      </c>
      <c r="C21" s="13">
        <f t="shared" si="2"/>
        <v>23.75310673</v>
      </c>
      <c r="D21" s="14">
        <f t="shared" si="3"/>
        <v>23.75310673</v>
      </c>
      <c r="E21" s="15">
        <v>15.0</v>
      </c>
      <c r="F21" s="16">
        <v>130.096601</v>
      </c>
      <c r="G21" s="17">
        <v>0.365</v>
      </c>
      <c r="H21" s="16">
        <v>226.2</v>
      </c>
      <c r="I21" s="17">
        <v>0.635</v>
      </c>
      <c r="J21" s="16">
        <v>3.56296601E8</v>
      </c>
      <c r="K21" s="18">
        <v>1999.0</v>
      </c>
      <c r="L21" s="15" t="s">
        <v>25</v>
      </c>
      <c r="M21" s="19" t="s">
        <v>63</v>
      </c>
      <c r="N21" s="24" t="s">
        <v>64</v>
      </c>
      <c r="O21" s="21"/>
      <c r="P21" s="22">
        <v>645.61</v>
      </c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</row>
    <row r="22" ht="15.75" customHeight="1">
      <c r="A22" s="11" t="s">
        <v>65</v>
      </c>
      <c r="B22" s="12">
        <f t="shared" si="1"/>
        <v>547.45902</v>
      </c>
      <c r="C22" s="13">
        <f t="shared" si="2"/>
        <v>9.278966441</v>
      </c>
      <c r="D22" s="14">
        <f t="shared" si="3"/>
        <v>9.278966441</v>
      </c>
      <c r="E22" s="15">
        <v>59.0</v>
      </c>
      <c r="F22" s="16">
        <v>350.15902</v>
      </c>
      <c r="G22" s="17">
        <v>0.64</v>
      </c>
      <c r="H22" s="16">
        <v>197.3</v>
      </c>
      <c r="I22" s="17">
        <v>0.36</v>
      </c>
      <c r="J22" s="16">
        <v>5.4745902E8</v>
      </c>
      <c r="K22" s="18">
        <v>2014.0</v>
      </c>
      <c r="L22" s="15" t="s">
        <v>20</v>
      </c>
      <c r="M22" s="19" t="s">
        <v>66</v>
      </c>
      <c r="N22" s="20"/>
      <c r="O22" s="21"/>
      <c r="P22" s="22">
        <v>696.77</v>
      </c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</row>
    <row r="23" ht="15.75" customHeight="1">
      <c r="A23" s="11" t="s">
        <v>67</v>
      </c>
      <c r="B23" s="12">
        <f t="shared" si="1"/>
        <v>485.930816</v>
      </c>
      <c r="C23" s="13">
        <f t="shared" si="2"/>
        <v>3.239538773</v>
      </c>
      <c r="D23" s="14">
        <f t="shared" si="3"/>
        <v>3.239538773</v>
      </c>
      <c r="E23" s="15">
        <v>150.0</v>
      </c>
      <c r="F23" s="16">
        <v>133.375846</v>
      </c>
      <c r="G23" s="17">
        <v>0.274</v>
      </c>
      <c r="H23" s="16">
        <v>352.55497</v>
      </c>
      <c r="I23" s="17">
        <v>0.726</v>
      </c>
      <c r="J23" s="16">
        <v>4.85930816E8</v>
      </c>
      <c r="K23" s="18">
        <v>2009.0</v>
      </c>
      <c r="L23" s="15" t="s">
        <v>18</v>
      </c>
      <c r="M23" s="19" t="s">
        <v>68</v>
      </c>
      <c r="N23" s="20"/>
      <c r="O23" s="21"/>
      <c r="P23" s="22">
        <v>685.16</v>
      </c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</row>
    <row r="24" ht="15.75" customHeight="1">
      <c r="A24" s="11" t="s">
        <v>69</v>
      </c>
      <c r="B24" s="12">
        <f t="shared" si="1"/>
        <v>519.311965</v>
      </c>
      <c r="C24" s="13">
        <f t="shared" si="2"/>
        <v>3.994707423</v>
      </c>
      <c r="D24" s="14">
        <f t="shared" si="3"/>
        <v>3.994707423</v>
      </c>
      <c r="E24" s="15">
        <v>130.0</v>
      </c>
      <c r="F24" s="16">
        <v>180.202163</v>
      </c>
      <c r="G24" s="17">
        <v>0.347</v>
      </c>
      <c r="H24" s="16">
        <v>339.109802</v>
      </c>
      <c r="I24" s="17">
        <v>0.653</v>
      </c>
      <c r="J24" s="16">
        <v>5.19311965E8</v>
      </c>
      <c r="K24" s="18">
        <v>2015.0</v>
      </c>
      <c r="L24" s="15" t="s">
        <v>20</v>
      </c>
      <c r="M24" s="19" t="s">
        <v>70</v>
      </c>
      <c r="N24" s="20"/>
      <c r="O24" s="21"/>
      <c r="P24" s="22">
        <v>661.53</v>
      </c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</row>
    <row r="25" ht="15.75" customHeight="1">
      <c r="A25" s="11" t="s">
        <v>71</v>
      </c>
      <c r="B25" s="12">
        <f t="shared" si="1"/>
        <v>622.674139</v>
      </c>
      <c r="C25" s="13">
        <f t="shared" si="2"/>
        <v>3.193200713</v>
      </c>
      <c r="D25" s="14">
        <f t="shared" si="3"/>
        <v>3.193200713</v>
      </c>
      <c r="E25" s="15">
        <v>195.0</v>
      </c>
      <c r="F25" s="16">
        <v>216.64874</v>
      </c>
      <c r="G25" s="17">
        <v>0.348</v>
      </c>
      <c r="H25" s="16">
        <v>406.025399</v>
      </c>
      <c r="I25" s="17">
        <v>0.652</v>
      </c>
      <c r="J25" s="16">
        <v>6.22674139E8</v>
      </c>
      <c r="K25" s="18">
        <v>2018.0</v>
      </c>
      <c r="L25" s="15" t="s">
        <v>20</v>
      </c>
      <c r="M25" s="19" t="s">
        <v>72</v>
      </c>
      <c r="N25" s="20"/>
      <c r="O25" s="21"/>
      <c r="P25" s="22">
        <v>747.89</v>
      </c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</row>
    <row r="26" ht="15.75" customHeight="1">
      <c r="A26" s="11" t="s">
        <v>73</v>
      </c>
      <c r="B26" s="12">
        <f t="shared" si="1"/>
        <v>355.237933</v>
      </c>
      <c r="C26" s="13">
        <f t="shared" si="2"/>
        <v>6.831498712</v>
      </c>
      <c r="D26" s="14">
        <f t="shared" si="3"/>
        <v>6.831498712</v>
      </c>
      <c r="E26" s="15">
        <v>52.0</v>
      </c>
      <c r="F26" s="16">
        <v>173.837933</v>
      </c>
      <c r="G26" s="17">
        <v>0.489</v>
      </c>
      <c r="H26" s="16">
        <v>181.4</v>
      </c>
      <c r="I26" s="17">
        <v>0.511</v>
      </c>
      <c r="J26" s="16">
        <v>3.55237933E8</v>
      </c>
      <c r="K26" s="18">
        <v>1995.0</v>
      </c>
      <c r="L26" s="15" t="s">
        <v>25</v>
      </c>
      <c r="M26" s="19" t="s">
        <v>74</v>
      </c>
      <c r="N26" s="24" t="s">
        <v>75</v>
      </c>
      <c r="O26" s="21"/>
      <c r="P26" s="22">
        <v>703.65</v>
      </c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</row>
    <row r="27" ht="15.75" customHeight="1">
      <c r="A27" s="11" t="s">
        <v>76</v>
      </c>
      <c r="B27" s="12">
        <f t="shared" si="1"/>
        <v>1148.528393</v>
      </c>
      <c r="C27" s="13">
        <f t="shared" si="2"/>
        <v>7.178302456</v>
      </c>
      <c r="D27" s="14">
        <f t="shared" si="3"/>
        <v>7.178302456</v>
      </c>
      <c r="E27" s="15">
        <v>160.0</v>
      </c>
      <c r="F27" s="16">
        <v>335.104314</v>
      </c>
      <c r="G27" s="17">
        <v>0.292</v>
      </c>
      <c r="H27" s="16">
        <v>813.424079</v>
      </c>
      <c r="I27" s="17">
        <v>0.708</v>
      </c>
      <c r="J27" s="16">
        <v>1.148528393E9</v>
      </c>
      <c r="K27" s="18">
        <v>2018.0</v>
      </c>
      <c r="L27" s="15" t="s">
        <v>20</v>
      </c>
      <c r="M27" s="19" t="s">
        <v>77</v>
      </c>
      <c r="N27" s="20"/>
      <c r="O27" s="21"/>
      <c r="P27" s="22">
        <v>1379.49</v>
      </c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</row>
    <row r="28" ht="15.75" customHeight="1">
      <c r="A28" s="11" t="s">
        <v>78</v>
      </c>
      <c r="B28" s="12">
        <f t="shared" si="1"/>
        <v>553.709788</v>
      </c>
      <c r="C28" s="13">
        <f t="shared" si="2"/>
        <v>3.955069914</v>
      </c>
      <c r="D28" s="14">
        <f t="shared" si="3"/>
        <v>3.955069914</v>
      </c>
      <c r="E28" s="15">
        <v>140.0</v>
      </c>
      <c r="F28" s="16">
        <v>201.578182</v>
      </c>
      <c r="G28" s="17">
        <v>0.364</v>
      </c>
      <c r="H28" s="16">
        <v>352.131606</v>
      </c>
      <c r="I28" s="17">
        <v>0.636</v>
      </c>
      <c r="J28" s="16">
        <v>5.53709788E8</v>
      </c>
      <c r="K28" s="18">
        <v>1998.0</v>
      </c>
      <c r="L28" s="15" t="s">
        <v>25</v>
      </c>
      <c r="M28" s="19" t="s">
        <v>79</v>
      </c>
      <c r="N28" s="24" t="s">
        <v>80</v>
      </c>
      <c r="O28" s="21"/>
      <c r="P28" s="22">
        <v>1020.08</v>
      </c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</row>
    <row r="29" ht="15.75" customHeight="1">
      <c r="A29" s="11" t="s">
        <v>81</v>
      </c>
      <c r="B29" s="12">
        <f t="shared" si="1"/>
        <v>314.178011</v>
      </c>
      <c r="C29" s="13">
        <f t="shared" si="2"/>
        <v>6.28356022</v>
      </c>
      <c r="D29" s="14">
        <f t="shared" si="3"/>
        <v>6.28356022</v>
      </c>
      <c r="E29" s="15">
        <v>50.0</v>
      </c>
      <c r="F29" s="16">
        <v>148.478011</v>
      </c>
      <c r="G29" s="17">
        <v>0.473</v>
      </c>
      <c r="H29" s="16">
        <v>165.7</v>
      </c>
      <c r="I29" s="17">
        <v>0.527</v>
      </c>
      <c r="J29" s="16">
        <v>3.14178011E8</v>
      </c>
      <c r="K29" s="18">
        <v>1997.0</v>
      </c>
      <c r="L29" s="15" t="s">
        <v>25</v>
      </c>
      <c r="M29" s="19" t="s">
        <v>82</v>
      </c>
      <c r="N29" s="24" t="s">
        <v>83</v>
      </c>
      <c r="O29" s="21"/>
      <c r="P29" s="22">
        <v>587.9</v>
      </c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</row>
    <row r="30" ht="15.75" customHeight="1">
      <c r="A30" s="11" t="s">
        <v>84</v>
      </c>
      <c r="B30" s="12">
        <f t="shared" si="1"/>
        <v>653.77997</v>
      </c>
      <c r="C30" s="13">
        <f t="shared" si="2"/>
        <v>5.685043217</v>
      </c>
      <c r="D30" s="14">
        <f t="shared" si="3"/>
        <v>5.685043217</v>
      </c>
      <c r="E30" s="15">
        <v>115.0</v>
      </c>
      <c r="F30" s="16">
        <v>310.67674</v>
      </c>
      <c r="G30" s="17">
        <v>0.475</v>
      </c>
      <c r="H30" s="16">
        <v>343.10323</v>
      </c>
      <c r="I30" s="17">
        <v>0.525</v>
      </c>
      <c r="J30" s="16">
        <v>6.5377997E8</v>
      </c>
      <c r="K30" s="18">
        <v>2002.0</v>
      </c>
      <c r="L30" s="15" t="s">
        <v>18</v>
      </c>
      <c r="M30" s="19" t="s">
        <v>85</v>
      </c>
      <c r="N30" s="24" t="s">
        <v>86</v>
      </c>
      <c r="O30" s="21"/>
      <c r="P30" s="22">
        <v>1099.03</v>
      </c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</row>
    <row r="31" ht="15.75" customHeight="1">
      <c r="A31" s="11" t="s">
        <v>87</v>
      </c>
      <c r="B31" s="12">
        <f t="shared" si="1"/>
        <v>312.016928</v>
      </c>
      <c r="C31" s="13">
        <f t="shared" si="2"/>
        <v>9.455058424</v>
      </c>
      <c r="D31" s="14">
        <f t="shared" si="3"/>
        <v>9.455058424</v>
      </c>
      <c r="E31" s="15">
        <v>33.0</v>
      </c>
      <c r="F31" s="16">
        <v>206.040086</v>
      </c>
      <c r="G31" s="17">
        <v>0.66</v>
      </c>
      <c r="H31" s="16">
        <v>105.976842</v>
      </c>
      <c r="I31" s="17">
        <v>0.34</v>
      </c>
      <c r="J31" s="16">
        <v>3.12016928E8</v>
      </c>
      <c r="K31" s="18">
        <v>1999.0</v>
      </c>
      <c r="L31" s="15" t="s">
        <v>25</v>
      </c>
      <c r="M31" s="19" t="s">
        <v>88</v>
      </c>
      <c r="N31" s="24" t="s">
        <v>89</v>
      </c>
      <c r="O31" s="21"/>
      <c r="P31" s="22">
        <v>565.37</v>
      </c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</row>
    <row r="32" ht="15.75" customHeight="1">
      <c r="A32" s="11" t="s">
        <v>90</v>
      </c>
      <c r="B32" s="12">
        <f t="shared" si="1"/>
        <v>2922.917914</v>
      </c>
      <c r="C32" s="13">
        <f t="shared" si="2"/>
        <v>12.33298698</v>
      </c>
      <c r="D32" s="14">
        <f t="shared" si="3"/>
        <v>12.33298698</v>
      </c>
      <c r="E32" s="15">
        <v>237.0</v>
      </c>
      <c r="F32" s="16">
        <v>785.221649</v>
      </c>
      <c r="G32" s="17">
        <v>0.269</v>
      </c>
      <c r="H32" s="16">
        <v>2137.696265</v>
      </c>
      <c r="I32" s="17">
        <v>0.731</v>
      </c>
      <c r="J32" s="16">
        <v>2.922917914E9</v>
      </c>
      <c r="K32" s="18">
        <v>2009.0</v>
      </c>
      <c r="L32" s="15" t="s">
        <v>18</v>
      </c>
      <c r="M32" s="25" t="s">
        <v>91</v>
      </c>
      <c r="N32" s="20"/>
      <c r="O32" s="21"/>
      <c r="P32" s="22">
        <v>4121.31</v>
      </c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</row>
    <row r="33" ht="15.75" customHeight="1">
      <c r="A33" s="26" t="s">
        <v>92</v>
      </c>
      <c r="B33" s="27">
        <v>2242.0</v>
      </c>
      <c r="C33" s="13">
        <f t="shared" si="2"/>
        <v>5.605</v>
      </c>
      <c r="D33" s="14">
        <f t="shared" si="3"/>
        <v>5.605</v>
      </c>
      <c r="E33" s="27">
        <v>400.0</v>
      </c>
      <c r="F33" s="16">
        <v>659.0</v>
      </c>
      <c r="G33" s="28">
        <v>0.311</v>
      </c>
      <c r="H33" s="16">
        <v>1593.0</v>
      </c>
      <c r="I33" s="28">
        <v>0.689</v>
      </c>
      <c r="J33" s="29">
        <v>1.478051935E9</v>
      </c>
      <c r="K33" s="18">
        <v>2022.0</v>
      </c>
      <c r="L33" s="15" t="s">
        <v>93</v>
      </c>
      <c r="M33" s="25" t="s">
        <v>94</v>
      </c>
      <c r="N33" s="24" t="s">
        <v>95</v>
      </c>
      <c r="O33" s="21" t="s">
        <v>96</v>
      </c>
      <c r="P33" s="22">
        <v>2054.0</v>
      </c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</row>
    <row r="34" ht="15.75" customHeight="1">
      <c r="A34" s="11" t="s">
        <v>97</v>
      </c>
      <c r="B34" s="12">
        <f t="shared" ref="B34:B48" si="4">J34/1000000</f>
        <v>1402.80954</v>
      </c>
      <c r="C34" s="13">
        <f t="shared" si="2"/>
        <v>5.61123816</v>
      </c>
      <c r="D34" s="14">
        <f t="shared" si="3"/>
        <v>5.61123816</v>
      </c>
      <c r="E34" s="15">
        <v>250.0</v>
      </c>
      <c r="F34" s="16">
        <v>459.005868</v>
      </c>
      <c r="G34" s="17">
        <v>0.327</v>
      </c>
      <c r="H34" s="16">
        <v>943.803672</v>
      </c>
      <c r="I34" s="17">
        <v>0.673</v>
      </c>
      <c r="J34" s="16">
        <v>1.40280954E9</v>
      </c>
      <c r="K34" s="18">
        <v>2015.0</v>
      </c>
      <c r="L34" s="15" t="s">
        <v>20</v>
      </c>
      <c r="M34" s="19" t="s">
        <v>98</v>
      </c>
      <c r="N34" s="20"/>
      <c r="O34" s="21"/>
      <c r="P34" s="22">
        <v>1786.99</v>
      </c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</row>
    <row r="35" ht="15.75" customHeight="1">
      <c r="A35" s="11" t="s">
        <v>99</v>
      </c>
      <c r="B35" s="12">
        <f t="shared" si="4"/>
        <v>2797.501328</v>
      </c>
      <c r="C35" s="13">
        <f t="shared" si="2"/>
        <v>7.858149798</v>
      </c>
      <c r="D35" s="14">
        <f t="shared" si="3"/>
        <v>7.858149798</v>
      </c>
      <c r="E35" s="15">
        <v>356.0</v>
      </c>
      <c r="F35" s="16">
        <v>858.373</v>
      </c>
      <c r="G35" s="17">
        <v>0.307</v>
      </c>
      <c r="H35" s="16">
        <v>1939.128328</v>
      </c>
      <c r="I35" s="17">
        <v>0.693</v>
      </c>
      <c r="J35" s="16">
        <v>2.797501328E9</v>
      </c>
      <c r="K35" s="18">
        <v>2019.0</v>
      </c>
      <c r="L35" s="15" t="s">
        <v>20</v>
      </c>
      <c r="M35" s="19" t="s">
        <v>100</v>
      </c>
      <c r="N35" s="20"/>
      <c r="O35" s="21"/>
      <c r="P35" s="22">
        <v>3308.73</v>
      </c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</row>
    <row r="36" ht="15.75" customHeight="1">
      <c r="A36" s="11" t="s">
        <v>101</v>
      </c>
      <c r="B36" s="12">
        <f t="shared" si="4"/>
        <v>2048.359754</v>
      </c>
      <c r="C36" s="13">
        <f t="shared" si="2"/>
        <v>6.381183034</v>
      </c>
      <c r="D36" s="14">
        <f t="shared" si="3"/>
        <v>6.381183034</v>
      </c>
      <c r="E36" s="15">
        <v>321.0</v>
      </c>
      <c r="F36" s="16">
        <v>678.815482</v>
      </c>
      <c r="G36" s="17">
        <v>0.331</v>
      </c>
      <c r="H36" s="16">
        <v>1369.544272</v>
      </c>
      <c r="I36" s="17">
        <v>0.669</v>
      </c>
      <c r="J36" s="16">
        <v>2.048359754E9</v>
      </c>
      <c r="K36" s="18">
        <v>2018.0</v>
      </c>
      <c r="L36" s="15" t="s">
        <v>20</v>
      </c>
      <c r="M36" s="19" t="s">
        <v>102</v>
      </c>
      <c r="N36" s="20"/>
      <c r="O36" s="21" t="s">
        <v>96</v>
      </c>
      <c r="P36" s="22">
        <v>2460.27</v>
      </c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</row>
    <row r="37" ht="15.75" customHeight="1">
      <c r="A37" s="11" t="s">
        <v>103</v>
      </c>
      <c r="B37" s="12">
        <f t="shared" si="4"/>
        <v>383.336762</v>
      </c>
      <c r="C37" s="13">
        <f t="shared" si="2"/>
        <v>20.17561905</v>
      </c>
      <c r="D37" s="14">
        <f t="shared" si="3"/>
        <v>20.17561905</v>
      </c>
      <c r="E37" s="15">
        <v>19.0</v>
      </c>
      <c r="F37" s="16">
        <v>212.836762</v>
      </c>
      <c r="G37" s="17">
        <v>0.555</v>
      </c>
      <c r="H37" s="16">
        <v>170.5</v>
      </c>
      <c r="I37" s="17">
        <v>0.445</v>
      </c>
      <c r="J37" s="16">
        <v>3.83336762E8</v>
      </c>
      <c r="K37" s="18">
        <v>1985.0</v>
      </c>
      <c r="L37" s="15" t="s">
        <v>104</v>
      </c>
      <c r="M37" s="19" t="s">
        <v>105</v>
      </c>
      <c r="N37" s="24" t="s">
        <v>106</v>
      </c>
      <c r="O37" s="21"/>
      <c r="P37" s="22">
        <v>1081.74</v>
      </c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</row>
    <row r="38" ht="15.75" customHeight="1">
      <c r="A38" s="11" t="s">
        <v>107</v>
      </c>
      <c r="B38" s="12">
        <f t="shared" si="4"/>
        <v>332.500002</v>
      </c>
      <c r="C38" s="13">
        <f t="shared" si="2"/>
        <v>8.31250005</v>
      </c>
      <c r="D38" s="14">
        <f t="shared" si="3"/>
        <v>8.31250005</v>
      </c>
      <c r="E38" s="15">
        <v>40.0</v>
      </c>
      <c r="F38" s="16">
        <v>119.000002</v>
      </c>
      <c r="G38" s="17">
        <v>0.358</v>
      </c>
      <c r="H38" s="16">
        <v>213.5</v>
      </c>
      <c r="I38" s="17">
        <v>0.642</v>
      </c>
      <c r="J38" s="16">
        <v>3.32500002E8</v>
      </c>
      <c r="K38" s="18">
        <v>1989.0</v>
      </c>
      <c r="L38" s="15" t="s">
        <v>104</v>
      </c>
      <c r="M38" s="19" t="s">
        <v>108</v>
      </c>
      <c r="N38" s="24" t="s">
        <v>109</v>
      </c>
      <c r="O38" s="21"/>
      <c r="P38" s="22">
        <v>817.41</v>
      </c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</row>
    <row r="39" ht="15.75" customHeight="1">
      <c r="A39" s="11" t="s">
        <v>110</v>
      </c>
      <c r="B39" s="12">
        <f t="shared" si="4"/>
        <v>426.505244</v>
      </c>
      <c r="C39" s="13">
        <f t="shared" si="2"/>
        <v>4.738947156</v>
      </c>
      <c r="D39" s="14">
        <f t="shared" si="3"/>
        <v>4.738947156</v>
      </c>
      <c r="E39" s="15">
        <v>90.0</v>
      </c>
      <c r="F39" s="16">
        <v>206.305244</v>
      </c>
      <c r="G39" s="17">
        <v>0.484</v>
      </c>
      <c r="H39" s="16">
        <v>220.2</v>
      </c>
      <c r="I39" s="17">
        <v>0.516</v>
      </c>
      <c r="J39" s="16">
        <v>4.26505244E8</v>
      </c>
      <c r="K39" s="18">
        <v>2020.0</v>
      </c>
      <c r="L39" s="15" t="s">
        <v>93</v>
      </c>
      <c r="M39" s="19" t="s">
        <v>111</v>
      </c>
      <c r="N39" s="24" t="s">
        <v>112</v>
      </c>
      <c r="O39" s="21"/>
      <c r="P39" s="22">
        <v>492.21</v>
      </c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</row>
    <row r="40" ht="15.75" customHeight="1">
      <c r="A40" s="11" t="s">
        <v>113</v>
      </c>
      <c r="B40" s="12">
        <f t="shared" si="4"/>
        <v>352.927224</v>
      </c>
      <c r="C40" s="13">
        <f t="shared" si="2"/>
        <v>7.202596408</v>
      </c>
      <c r="D40" s="14">
        <f t="shared" si="3"/>
        <v>7.202596408</v>
      </c>
      <c r="E40" s="15">
        <v>49.0</v>
      </c>
      <c r="F40" s="16">
        <v>117.727224</v>
      </c>
      <c r="G40" s="17">
        <v>0.334</v>
      </c>
      <c r="H40" s="16">
        <v>235.2</v>
      </c>
      <c r="I40" s="17">
        <v>0.666</v>
      </c>
      <c r="J40" s="16">
        <v>3.52927224E8</v>
      </c>
      <c r="K40" s="18">
        <v>1992.0</v>
      </c>
      <c r="L40" s="15" t="s">
        <v>25</v>
      </c>
      <c r="M40" s="19" t="s">
        <v>114</v>
      </c>
      <c r="N40" s="24" t="s">
        <v>115</v>
      </c>
      <c r="O40" s="21"/>
      <c r="P40" s="22">
        <v>760.83</v>
      </c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</row>
    <row r="41" ht="15.75" customHeight="1">
      <c r="A41" s="11" t="s">
        <v>116</v>
      </c>
      <c r="B41" s="12">
        <f t="shared" si="4"/>
        <v>411.569241</v>
      </c>
      <c r="C41" s="13">
        <f t="shared" si="2"/>
        <v>8.574359188</v>
      </c>
      <c r="D41" s="14">
        <f t="shared" si="3"/>
        <v>8.574359188</v>
      </c>
      <c r="E41" s="15">
        <v>48.0</v>
      </c>
      <c r="F41" s="16">
        <v>251.409241</v>
      </c>
      <c r="G41" s="17">
        <v>0.611</v>
      </c>
      <c r="H41" s="16">
        <v>160.16</v>
      </c>
      <c r="I41" s="17">
        <v>0.389</v>
      </c>
      <c r="J41" s="16">
        <v>4.11569241E8</v>
      </c>
      <c r="K41" s="18">
        <v>1989.0</v>
      </c>
      <c r="L41" s="15" t="s">
        <v>104</v>
      </c>
      <c r="M41" s="19" t="s">
        <v>117</v>
      </c>
      <c r="N41" s="24" t="s">
        <v>118</v>
      </c>
      <c r="O41" s="21"/>
      <c r="P41" s="22">
        <v>1011.8</v>
      </c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</row>
    <row r="42" ht="15.75" customHeight="1">
      <c r="A42" s="11" t="s">
        <v>119</v>
      </c>
      <c r="B42" s="12">
        <f t="shared" si="4"/>
        <v>373.672993</v>
      </c>
      <c r="C42" s="13">
        <f t="shared" si="2"/>
        <v>2.491153287</v>
      </c>
      <c r="D42" s="14">
        <f t="shared" si="3"/>
        <v>2.491153287</v>
      </c>
      <c r="E42" s="15">
        <v>150.0</v>
      </c>
      <c r="F42" s="16">
        <v>206.863479</v>
      </c>
      <c r="G42" s="17">
        <v>0.554</v>
      </c>
      <c r="H42" s="16">
        <v>166.809514</v>
      </c>
      <c r="I42" s="17">
        <v>0.446</v>
      </c>
      <c r="J42" s="16">
        <v>3.73672993E8</v>
      </c>
      <c r="K42" s="18">
        <v>2005.0</v>
      </c>
      <c r="L42" s="15" t="s">
        <v>18</v>
      </c>
      <c r="M42" s="19" t="s">
        <v>120</v>
      </c>
      <c r="N42" s="24" t="s">
        <v>121</v>
      </c>
      <c r="O42" s="21"/>
      <c r="P42" s="22">
        <v>583.36</v>
      </c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</row>
    <row r="43" ht="15.75" customHeight="1">
      <c r="A43" s="11" t="s">
        <v>122</v>
      </c>
      <c r="B43" s="12">
        <f t="shared" si="4"/>
        <v>336.567158</v>
      </c>
      <c r="C43" s="13">
        <f t="shared" si="2"/>
        <v>3.36567158</v>
      </c>
      <c r="D43" s="14">
        <f t="shared" si="3"/>
        <v>3.36567158</v>
      </c>
      <c r="E43" s="15">
        <v>100.0</v>
      </c>
      <c r="F43" s="16">
        <v>184.069126</v>
      </c>
      <c r="G43" s="17">
        <v>0.547</v>
      </c>
      <c r="H43" s="16">
        <v>152.498032</v>
      </c>
      <c r="I43" s="17">
        <v>0.453</v>
      </c>
      <c r="J43" s="16">
        <v>3.36567158E8</v>
      </c>
      <c r="K43" s="18">
        <v>1995.0</v>
      </c>
      <c r="L43" s="15" t="s">
        <v>25</v>
      </c>
      <c r="M43" s="19" t="s">
        <v>123</v>
      </c>
      <c r="N43" s="24" t="s">
        <v>124</v>
      </c>
      <c r="O43" s="21"/>
      <c r="P43" s="22">
        <v>666.66</v>
      </c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</row>
    <row r="44" ht="15.75" customHeight="1">
      <c r="A44" s="11" t="s">
        <v>125</v>
      </c>
      <c r="B44" s="12">
        <f t="shared" si="4"/>
        <v>873.637528</v>
      </c>
      <c r="C44" s="13">
        <f t="shared" si="2"/>
        <v>3.494550112</v>
      </c>
      <c r="D44" s="14">
        <f t="shared" si="3"/>
        <v>3.494550112</v>
      </c>
      <c r="E44" s="15">
        <v>250.0</v>
      </c>
      <c r="F44" s="16">
        <v>330.360194</v>
      </c>
      <c r="G44" s="17">
        <v>0.378</v>
      </c>
      <c r="H44" s="16">
        <v>543.277334</v>
      </c>
      <c r="I44" s="17">
        <v>0.622</v>
      </c>
      <c r="J44" s="16">
        <v>8.73637528E8</v>
      </c>
      <c r="K44" s="18">
        <v>2016.0</v>
      </c>
      <c r="L44" s="15" t="s">
        <v>20</v>
      </c>
      <c r="M44" s="19" t="s">
        <v>126</v>
      </c>
      <c r="N44" s="20"/>
      <c r="O44" s="21"/>
      <c r="P44" s="22">
        <v>1097.82</v>
      </c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</row>
    <row r="45" ht="15.75" customHeight="1">
      <c r="A45" s="11" t="s">
        <v>127</v>
      </c>
      <c r="B45" s="12">
        <f t="shared" si="4"/>
        <v>1305.611599</v>
      </c>
      <c r="C45" s="13">
        <f t="shared" si="2"/>
        <v>8.160072494</v>
      </c>
      <c r="D45" s="14">
        <f t="shared" si="3"/>
        <v>8.160072494</v>
      </c>
      <c r="E45" s="15">
        <v>160.0</v>
      </c>
      <c r="F45" s="16">
        <v>504.481165</v>
      </c>
      <c r="G45" s="17">
        <v>0.386</v>
      </c>
      <c r="H45" s="16">
        <v>801.130434</v>
      </c>
      <c r="I45" s="17">
        <v>0.614</v>
      </c>
      <c r="J45" s="16">
        <v>1.305611599E9</v>
      </c>
      <c r="K45" s="18">
        <v>2017.0</v>
      </c>
      <c r="L45" s="15" t="s">
        <v>20</v>
      </c>
      <c r="M45" s="19" t="s">
        <v>128</v>
      </c>
      <c r="N45" s="20"/>
      <c r="O45" s="21"/>
      <c r="P45" s="22">
        <v>1600.63</v>
      </c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</row>
    <row r="46" ht="15.75" customHeight="1">
      <c r="A46" s="11" t="s">
        <v>127</v>
      </c>
      <c r="B46" s="12">
        <f t="shared" si="4"/>
        <v>424.96762</v>
      </c>
      <c r="C46" s="13">
        <f t="shared" si="2"/>
        <v>16.9987048</v>
      </c>
      <c r="D46" s="14">
        <f t="shared" si="3"/>
        <v>16.9987048</v>
      </c>
      <c r="E46" s="15">
        <v>25.0</v>
      </c>
      <c r="F46" s="16">
        <v>218.96762</v>
      </c>
      <c r="G46" s="17">
        <v>0.515</v>
      </c>
      <c r="H46" s="16">
        <v>206.0</v>
      </c>
      <c r="I46" s="17">
        <v>0.485</v>
      </c>
      <c r="J46" s="16">
        <v>4.2496762E8</v>
      </c>
      <c r="K46" s="18">
        <v>1991.0</v>
      </c>
      <c r="L46" s="15" t="s">
        <v>25</v>
      </c>
      <c r="M46" s="19" t="s">
        <v>129</v>
      </c>
      <c r="N46" s="24" t="s">
        <v>130</v>
      </c>
      <c r="O46" s="21"/>
      <c r="P46" s="22">
        <v>939.95</v>
      </c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</row>
    <row r="47" ht="15.75" customHeight="1">
      <c r="A47" s="11" t="s">
        <v>131</v>
      </c>
      <c r="B47" s="12">
        <f t="shared" si="4"/>
        <v>316.360478</v>
      </c>
      <c r="C47" s="13">
        <f t="shared" si="2"/>
        <v>24.33542138</v>
      </c>
      <c r="D47" s="14">
        <f t="shared" si="3"/>
        <v>24.33542138</v>
      </c>
      <c r="E47" s="15">
        <v>13.0</v>
      </c>
      <c r="F47" s="16">
        <v>234.760478</v>
      </c>
      <c r="G47" s="17">
        <v>0.742</v>
      </c>
      <c r="H47" s="16">
        <v>81.6</v>
      </c>
      <c r="I47" s="17">
        <v>0.258</v>
      </c>
      <c r="J47" s="16">
        <v>3.16360478E8</v>
      </c>
      <c r="K47" s="18">
        <v>1984.0</v>
      </c>
      <c r="L47" s="15" t="s">
        <v>104</v>
      </c>
      <c r="M47" s="19" t="s">
        <v>132</v>
      </c>
      <c r="N47" s="24" t="s">
        <v>133</v>
      </c>
      <c r="O47" s="21"/>
      <c r="P47" s="22">
        <v>924.28</v>
      </c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</row>
    <row r="48" ht="15.75" customHeight="1">
      <c r="A48" s="11" t="s">
        <v>134</v>
      </c>
      <c r="B48" s="12">
        <f t="shared" si="4"/>
        <v>657.869686</v>
      </c>
      <c r="C48" s="13">
        <f t="shared" si="2"/>
        <v>3.987089006</v>
      </c>
      <c r="D48" s="14">
        <f t="shared" si="3"/>
        <v>3.987089006</v>
      </c>
      <c r="E48" s="15">
        <v>165.0</v>
      </c>
      <c r="F48" s="16">
        <v>222.527828</v>
      </c>
      <c r="G48" s="17">
        <v>0.338</v>
      </c>
      <c r="H48" s="16">
        <v>435.341858</v>
      </c>
      <c r="I48" s="17">
        <v>0.662</v>
      </c>
      <c r="J48" s="16">
        <v>6.57869686E8</v>
      </c>
      <c r="K48" s="18">
        <v>2014.0</v>
      </c>
      <c r="L48" s="15" t="s">
        <v>20</v>
      </c>
      <c r="M48" s="19" t="s">
        <v>135</v>
      </c>
      <c r="N48" s="20"/>
      <c r="O48" s="21"/>
      <c r="P48" s="22">
        <v>837.29</v>
      </c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</row>
    <row r="49" ht="15.75" customHeight="1">
      <c r="A49" s="11" t="s">
        <v>136</v>
      </c>
      <c r="B49" s="12">
        <v>389.0</v>
      </c>
      <c r="C49" s="13">
        <f t="shared" si="2"/>
        <v>1.691304348</v>
      </c>
      <c r="D49" s="14">
        <f t="shared" si="3"/>
        <v>1.691304348</v>
      </c>
      <c r="E49" s="15">
        <v>230.0</v>
      </c>
      <c r="F49" s="16">
        <v>162.83686</v>
      </c>
      <c r="G49" s="17">
        <v>0.431</v>
      </c>
      <c r="H49" s="16">
        <v>214.9</v>
      </c>
      <c r="I49" s="17">
        <v>0.569</v>
      </c>
      <c r="J49" s="16">
        <v>3.7773686E8</v>
      </c>
      <c r="K49" s="18">
        <v>2022.0</v>
      </c>
      <c r="L49" s="15" t="s">
        <v>93</v>
      </c>
      <c r="M49" s="19" t="s">
        <v>137</v>
      </c>
      <c r="N49" s="24" t="s">
        <v>138</v>
      </c>
      <c r="O49" s="21"/>
      <c r="P49" s="22">
        <v>411.92</v>
      </c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</row>
    <row r="50" ht="15.75" customHeight="1">
      <c r="A50" s="11" t="s">
        <v>139</v>
      </c>
      <c r="B50" s="12">
        <f t="shared" ref="B50:B477" si="5">J50/1000000</f>
        <v>1382.248826</v>
      </c>
      <c r="C50" s="13">
        <f t="shared" si="2"/>
        <v>6.7426772</v>
      </c>
      <c r="D50" s="14">
        <f t="shared" si="3"/>
        <v>6.7426772</v>
      </c>
      <c r="E50" s="15">
        <v>205.0</v>
      </c>
      <c r="F50" s="16">
        <v>700.426566</v>
      </c>
      <c r="G50" s="17">
        <v>0.507</v>
      </c>
      <c r="H50" s="16">
        <v>681.82226</v>
      </c>
      <c r="I50" s="17">
        <v>0.493</v>
      </c>
      <c r="J50" s="16">
        <v>1.382248826E9</v>
      </c>
      <c r="K50" s="18">
        <v>2018.0</v>
      </c>
      <c r="L50" s="15" t="s">
        <v>20</v>
      </c>
      <c r="M50" s="19" t="s">
        <v>140</v>
      </c>
      <c r="N50" s="30"/>
      <c r="O50" s="21"/>
      <c r="P50" s="22">
        <v>1660.21</v>
      </c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</row>
    <row r="51" ht="15.75" customHeight="1">
      <c r="A51" s="11" t="s">
        <v>141</v>
      </c>
      <c r="B51" s="12">
        <f t="shared" si="5"/>
        <v>676.036389</v>
      </c>
      <c r="C51" s="13">
        <f t="shared" si="2"/>
        <v>2.704145556</v>
      </c>
      <c r="D51" s="14">
        <f t="shared" si="3"/>
        <v>2.704145556</v>
      </c>
      <c r="E51" s="15">
        <v>250.0</v>
      </c>
      <c r="F51" s="16">
        <v>367.471452</v>
      </c>
      <c r="G51" s="17">
        <v>0.544</v>
      </c>
      <c r="H51" s="16">
        <v>308.564937</v>
      </c>
      <c r="I51" s="17">
        <v>0.456</v>
      </c>
      <c r="J51" s="16">
        <v>6.76036389E8</v>
      </c>
      <c r="K51" s="18">
        <v>2022.0</v>
      </c>
      <c r="L51" s="15" t="s">
        <v>93</v>
      </c>
      <c r="M51" s="19" t="s">
        <v>142</v>
      </c>
      <c r="N51" s="24" t="s">
        <v>143</v>
      </c>
      <c r="O51" s="21"/>
      <c r="P51" s="22">
        <v>715.86</v>
      </c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</row>
    <row r="52" ht="15.75" customHeight="1">
      <c r="A52" s="11" t="s">
        <v>144</v>
      </c>
      <c r="B52" s="12">
        <f t="shared" si="5"/>
        <v>329.398046</v>
      </c>
      <c r="C52" s="13">
        <f t="shared" si="2"/>
        <v>25.33831123</v>
      </c>
      <c r="D52" s="14">
        <f t="shared" si="3"/>
        <v>25.33831123</v>
      </c>
      <c r="E52" s="15">
        <v>13.0</v>
      </c>
      <c r="F52" s="16">
        <v>106.954678</v>
      </c>
      <c r="G52" s="17">
        <v>0.325</v>
      </c>
      <c r="H52" s="16">
        <v>222.443368</v>
      </c>
      <c r="I52" s="17">
        <v>0.675</v>
      </c>
      <c r="J52" s="16">
        <v>3.29398046E8</v>
      </c>
      <c r="K52" s="18">
        <v>2010.0</v>
      </c>
      <c r="L52" s="15" t="s">
        <v>20</v>
      </c>
      <c r="M52" s="19" t="s">
        <v>145</v>
      </c>
      <c r="N52" s="20"/>
      <c r="O52" s="21"/>
      <c r="P52" s="22">
        <v>452.57</v>
      </c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</row>
    <row r="53" ht="15.75" customHeight="1">
      <c r="A53" s="11" t="s">
        <v>146</v>
      </c>
      <c r="B53" s="12">
        <f t="shared" si="5"/>
        <v>379.751655</v>
      </c>
      <c r="C53" s="13">
        <f t="shared" si="2"/>
        <v>1.898758275</v>
      </c>
      <c r="D53" s="14">
        <f t="shared" si="3"/>
        <v>1.898758275</v>
      </c>
      <c r="E53" s="15">
        <v>200.0</v>
      </c>
      <c r="F53" s="16">
        <v>183.651655</v>
      </c>
      <c r="G53" s="17">
        <v>0.484</v>
      </c>
      <c r="H53" s="16">
        <v>196.1</v>
      </c>
      <c r="I53" s="17">
        <v>0.516</v>
      </c>
      <c r="J53" s="16">
        <v>3.79751655E8</v>
      </c>
      <c r="K53" s="18">
        <v>2021.0</v>
      </c>
      <c r="L53" s="15" t="s">
        <v>93</v>
      </c>
      <c r="M53" s="19" t="s">
        <v>147</v>
      </c>
      <c r="N53" s="24" t="s">
        <v>148</v>
      </c>
      <c r="O53" s="21"/>
      <c r="P53" s="22">
        <v>432.2</v>
      </c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</row>
    <row r="54" ht="15.75" customHeight="1">
      <c r="A54" s="11" t="s">
        <v>149</v>
      </c>
      <c r="B54" s="12">
        <f t="shared" si="5"/>
        <v>910.809311</v>
      </c>
      <c r="C54" s="13">
        <f t="shared" si="2"/>
        <v>17.51556367</v>
      </c>
      <c r="D54" s="14">
        <f t="shared" si="3"/>
        <v>17.51556367</v>
      </c>
      <c r="E54" s="15">
        <v>52.0</v>
      </c>
      <c r="F54" s="16">
        <v>216.668042</v>
      </c>
      <c r="G54" s="17">
        <v>0.238</v>
      </c>
      <c r="H54" s="16">
        <v>694.141269</v>
      </c>
      <c r="I54" s="17">
        <v>0.762</v>
      </c>
      <c r="J54" s="16">
        <v>9.10809311E8</v>
      </c>
      <c r="K54" s="18">
        <v>2018.0</v>
      </c>
      <c r="L54" s="15" t="s">
        <v>20</v>
      </c>
      <c r="M54" s="19" t="s">
        <v>150</v>
      </c>
      <c r="N54" s="20"/>
      <c r="O54" s="21"/>
      <c r="P54" s="22">
        <v>1093.97</v>
      </c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</row>
    <row r="55" ht="15.75" customHeight="1">
      <c r="A55" s="11" t="s">
        <v>151</v>
      </c>
      <c r="B55" s="12">
        <f t="shared" si="5"/>
        <v>309.979994</v>
      </c>
      <c r="C55" s="13">
        <f t="shared" si="2"/>
        <v>2.066533293</v>
      </c>
      <c r="D55" s="14">
        <f t="shared" si="3"/>
        <v>2.066533293</v>
      </c>
      <c r="E55" s="15">
        <v>150.0</v>
      </c>
      <c r="F55" s="16">
        <v>114.053579</v>
      </c>
      <c r="G55" s="17">
        <v>0.368</v>
      </c>
      <c r="H55" s="16">
        <v>195.926415</v>
      </c>
      <c r="I55" s="17">
        <v>0.632</v>
      </c>
      <c r="J55" s="16">
        <v>3.09979994E8</v>
      </c>
      <c r="K55" s="18">
        <v>2008.0</v>
      </c>
      <c r="L55" s="15" t="s">
        <v>18</v>
      </c>
      <c r="M55" s="19" t="s">
        <v>152</v>
      </c>
      <c r="N55" s="20"/>
      <c r="O55" s="21"/>
      <c r="P55" s="22">
        <v>437.2</v>
      </c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</row>
    <row r="56" ht="15.75" customHeight="1">
      <c r="A56" s="11" t="s">
        <v>153</v>
      </c>
      <c r="B56" s="12">
        <f t="shared" si="5"/>
        <v>538.983207</v>
      </c>
      <c r="C56" s="13">
        <f t="shared" si="2"/>
        <v>2.913422741</v>
      </c>
      <c r="D56" s="14">
        <f t="shared" si="3"/>
        <v>2.913422741</v>
      </c>
      <c r="E56" s="15">
        <v>185.0</v>
      </c>
      <c r="F56" s="16">
        <v>237.283207</v>
      </c>
      <c r="G56" s="17">
        <v>0.44</v>
      </c>
      <c r="H56" s="16">
        <v>301.7</v>
      </c>
      <c r="I56" s="17">
        <v>0.56</v>
      </c>
      <c r="J56" s="16">
        <v>5.38983207E8</v>
      </c>
      <c r="K56" s="18">
        <v>2012.0</v>
      </c>
      <c r="L56" s="15" t="s">
        <v>20</v>
      </c>
      <c r="M56" s="19" t="s">
        <v>154</v>
      </c>
      <c r="N56" s="20"/>
      <c r="O56" s="21"/>
      <c r="P56" s="22">
        <v>707.92</v>
      </c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</row>
    <row r="57" ht="15.75" customHeight="1">
      <c r="A57" s="11" t="s">
        <v>155</v>
      </c>
      <c r="B57" s="12">
        <f t="shared" si="5"/>
        <v>484.592874</v>
      </c>
      <c r="C57" s="13">
        <f t="shared" si="2"/>
        <v>5.982628074</v>
      </c>
      <c r="D57" s="14">
        <f t="shared" si="3"/>
        <v>5.982628074</v>
      </c>
      <c r="E57" s="15">
        <v>81.0</v>
      </c>
      <c r="F57" s="16">
        <v>242.829261</v>
      </c>
      <c r="G57" s="17">
        <v>0.501</v>
      </c>
      <c r="H57" s="16">
        <v>241.763613</v>
      </c>
      <c r="I57" s="17">
        <v>0.499</v>
      </c>
      <c r="J57" s="16">
        <v>4.84592874E8</v>
      </c>
      <c r="K57" s="18">
        <v>2003.0</v>
      </c>
      <c r="L57" s="15" t="s">
        <v>18</v>
      </c>
      <c r="M57" s="19" t="s">
        <v>156</v>
      </c>
      <c r="N57" s="24" t="s">
        <v>157</v>
      </c>
      <c r="O57" s="21"/>
      <c r="P57" s="22">
        <v>793.99</v>
      </c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</row>
    <row r="58" ht="15.75" customHeight="1">
      <c r="A58" s="11" t="s">
        <v>158</v>
      </c>
      <c r="B58" s="12">
        <f t="shared" si="5"/>
        <v>467.989645</v>
      </c>
      <c r="C58" s="13">
        <f t="shared" si="2"/>
        <v>3.466589963</v>
      </c>
      <c r="D58" s="14">
        <f t="shared" si="3"/>
        <v>3.466589963</v>
      </c>
      <c r="E58" s="15">
        <v>135.0</v>
      </c>
      <c r="F58" s="16">
        <v>127.195589</v>
      </c>
      <c r="G58" s="17">
        <v>0.272</v>
      </c>
      <c r="H58" s="16">
        <v>340.794056</v>
      </c>
      <c r="I58" s="17">
        <v>0.728</v>
      </c>
      <c r="J58" s="16">
        <v>4.67989645E8</v>
      </c>
      <c r="K58" s="18">
        <v>2018.0</v>
      </c>
      <c r="L58" s="15" t="s">
        <v>20</v>
      </c>
      <c r="M58" s="19" t="s">
        <v>159</v>
      </c>
      <c r="N58" s="24" t="s">
        <v>160</v>
      </c>
      <c r="O58" s="21"/>
      <c r="P58" s="22">
        <v>562.1</v>
      </c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</row>
    <row r="59" ht="15.75" customHeight="1">
      <c r="A59" s="11" t="s">
        <v>161</v>
      </c>
      <c r="B59" s="12">
        <f t="shared" si="5"/>
        <v>1153.337496</v>
      </c>
      <c r="C59" s="13">
        <f t="shared" si="2"/>
        <v>4.613349984</v>
      </c>
      <c r="D59" s="14">
        <f t="shared" si="3"/>
        <v>4.613349984</v>
      </c>
      <c r="E59" s="15">
        <v>250.0</v>
      </c>
      <c r="F59" s="16">
        <v>408.084349</v>
      </c>
      <c r="G59" s="17">
        <v>0.354</v>
      </c>
      <c r="H59" s="16">
        <v>745.253147</v>
      </c>
      <c r="I59" s="17">
        <v>0.646</v>
      </c>
      <c r="J59" s="16">
        <v>1.153337496E9</v>
      </c>
      <c r="K59" s="18">
        <v>2016.0</v>
      </c>
      <c r="L59" s="15" t="s">
        <v>20</v>
      </c>
      <c r="M59" s="19" t="s">
        <v>162</v>
      </c>
      <c r="N59" s="20"/>
      <c r="O59" s="21"/>
      <c r="P59" s="22">
        <v>1449.3</v>
      </c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</row>
    <row r="60" ht="15.75" customHeight="1">
      <c r="A60" s="11" t="s">
        <v>163</v>
      </c>
      <c r="B60" s="12">
        <f t="shared" si="5"/>
        <v>370.569774</v>
      </c>
      <c r="C60" s="13">
        <f t="shared" si="2"/>
        <v>2.646926957</v>
      </c>
      <c r="D60" s="14">
        <f t="shared" si="3"/>
        <v>2.646926957</v>
      </c>
      <c r="E60" s="15">
        <v>140.0</v>
      </c>
      <c r="F60" s="16">
        <v>176.654505</v>
      </c>
      <c r="G60" s="17">
        <v>0.477</v>
      </c>
      <c r="H60" s="16">
        <v>193.915269</v>
      </c>
      <c r="I60" s="17">
        <v>0.523</v>
      </c>
      <c r="J60" s="16">
        <v>3.70569774E8</v>
      </c>
      <c r="K60" s="18">
        <v>2011.0</v>
      </c>
      <c r="L60" s="15" t="s">
        <v>20</v>
      </c>
      <c r="M60" s="19" t="s">
        <v>164</v>
      </c>
      <c r="N60" s="20"/>
      <c r="O60" s="21"/>
      <c r="P60" s="22">
        <v>500.96</v>
      </c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</row>
    <row r="61" ht="15.75" customHeight="1">
      <c r="A61" s="11" t="s">
        <v>165</v>
      </c>
      <c r="B61" s="12">
        <f t="shared" si="5"/>
        <v>714.421503</v>
      </c>
      <c r="C61" s="13">
        <f t="shared" si="2"/>
        <v>4.202479429</v>
      </c>
      <c r="D61" s="14">
        <f t="shared" si="3"/>
        <v>4.202479429</v>
      </c>
      <c r="E61" s="15">
        <v>170.0</v>
      </c>
      <c r="F61" s="16">
        <v>259.766572</v>
      </c>
      <c r="G61" s="17">
        <v>0.364</v>
      </c>
      <c r="H61" s="16">
        <v>454.654931</v>
      </c>
      <c r="I61" s="17">
        <v>0.636</v>
      </c>
      <c r="J61" s="16">
        <v>7.14421503E8</v>
      </c>
      <c r="K61" s="18">
        <v>2014.0</v>
      </c>
      <c r="L61" s="15" t="s">
        <v>20</v>
      </c>
      <c r="M61" s="19" t="s">
        <v>166</v>
      </c>
      <c r="N61" s="20"/>
      <c r="O61" s="21"/>
      <c r="P61" s="22">
        <v>909.26</v>
      </c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</row>
    <row r="62" ht="15.75" customHeight="1">
      <c r="A62" s="11" t="s">
        <v>167</v>
      </c>
      <c r="B62" s="12">
        <f t="shared" si="5"/>
        <v>1128.462972</v>
      </c>
      <c r="C62" s="13">
        <f t="shared" si="2"/>
        <v>7.4240985</v>
      </c>
      <c r="D62" s="14">
        <f t="shared" si="3"/>
        <v>7.4240985</v>
      </c>
      <c r="E62" s="15">
        <v>152.0</v>
      </c>
      <c r="F62" s="16">
        <v>426.829839</v>
      </c>
      <c r="G62" s="17">
        <v>0.378</v>
      </c>
      <c r="H62" s="16">
        <v>701.633133</v>
      </c>
      <c r="I62" s="17">
        <v>0.622</v>
      </c>
      <c r="J62" s="16">
        <v>1.128462972E9</v>
      </c>
      <c r="K62" s="18">
        <v>2019.0</v>
      </c>
      <c r="L62" s="15" t="s">
        <v>20</v>
      </c>
      <c r="M62" s="19" t="s">
        <v>168</v>
      </c>
      <c r="N62" s="20"/>
      <c r="O62" s="21"/>
      <c r="P62" s="22">
        <v>1334.68</v>
      </c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</row>
    <row r="63" ht="15.75" customHeight="1">
      <c r="A63" s="11" t="s">
        <v>169</v>
      </c>
      <c r="B63" s="12">
        <f t="shared" si="5"/>
        <v>461.991867</v>
      </c>
      <c r="C63" s="13">
        <f t="shared" si="2"/>
        <v>3.849932225</v>
      </c>
      <c r="D63" s="14">
        <f t="shared" si="3"/>
        <v>3.849932225</v>
      </c>
      <c r="E63" s="15">
        <v>120.0</v>
      </c>
      <c r="F63" s="16">
        <v>244.082982</v>
      </c>
      <c r="G63" s="17">
        <v>0.528</v>
      </c>
      <c r="H63" s="16">
        <v>217.908885</v>
      </c>
      <c r="I63" s="17">
        <v>0.472</v>
      </c>
      <c r="J63" s="16">
        <v>4.61991867E8</v>
      </c>
      <c r="K63" s="18">
        <v>2006.0</v>
      </c>
      <c r="L63" s="15" t="s">
        <v>18</v>
      </c>
      <c r="M63" s="19" t="s">
        <v>170</v>
      </c>
      <c r="N63" s="24" t="s">
        <v>171</v>
      </c>
      <c r="O63" s="21"/>
      <c r="P63" s="22">
        <v>693.6</v>
      </c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</row>
    <row r="64" ht="15.75" customHeight="1">
      <c r="A64" s="11" t="s">
        <v>172</v>
      </c>
      <c r="B64" s="12">
        <f t="shared" si="5"/>
        <v>559.852396</v>
      </c>
      <c r="C64" s="13">
        <f t="shared" si="2"/>
        <v>2.79926198</v>
      </c>
      <c r="D64" s="14">
        <f t="shared" si="3"/>
        <v>2.79926198</v>
      </c>
      <c r="E64" s="15">
        <v>200.0</v>
      </c>
      <c r="F64" s="16">
        <v>191.452396</v>
      </c>
      <c r="G64" s="17">
        <v>0.342</v>
      </c>
      <c r="H64" s="16">
        <v>368.4</v>
      </c>
      <c r="I64" s="17">
        <v>0.658</v>
      </c>
      <c r="J64" s="16">
        <v>5.59852396E8</v>
      </c>
      <c r="K64" s="18">
        <v>2011.0</v>
      </c>
      <c r="L64" s="15" t="s">
        <v>20</v>
      </c>
      <c r="M64" s="19" t="s">
        <v>173</v>
      </c>
      <c r="N64" s="20"/>
      <c r="O64" s="21"/>
      <c r="P64" s="22">
        <v>756.84</v>
      </c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</row>
    <row r="65" ht="15.75" customHeight="1">
      <c r="A65" s="11" t="s">
        <v>174</v>
      </c>
      <c r="B65" s="12">
        <f t="shared" si="5"/>
        <v>383.930656</v>
      </c>
      <c r="C65" s="13">
        <f t="shared" si="2"/>
        <v>2.193889463</v>
      </c>
      <c r="D65" s="14">
        <f t="shared" si="3"/>
        <v>2.193889463</v>
      </c>
      <c r="E65" s="15">
        <v>175.0</v>
      </c>
      <c r="F65" s="16">
        <v>152.901115</v>
      </c>
      <c r="G65" s="17">
        <v>0.398</v>
      </c>
      <c r="H65" s="16">
        <v>231.029541</v>
      </c>
      <c r="I65" s="17">
        <v>0.602</v>
      </c>
      <c r="J65" s="16">
        <v>3.83930656E8</v>
      </c>
      <c r="K65" s="18">
        <v>2017.0</v>
      </c>
      <c r="L65" s="15" t="s">
        <v>20</v>
      </c>
      <c r="M65" s="19" t="s">
        <v>175</v>
      </c>
      <c r="N65" s="20"/>
      <c r="O65" s="21"/>
      <c r="P65" s="22">
        <v>470.68</v>
      </c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</row>
    <row r="66" ht="15.75" customHeight="1">
      <c r="A66" s="11" t="s">
        <v>176</v>
      </c>
      <c r="B66" s="12">
        <f t="shared" si="5"/>
        <v>616.502912</v>
      </c>
      <c r="C66" s="13">
        <f t="shared" si="2"/>
        <v>4.110019413</v>
      </c>
      <c r="D66" s="14">
        <f t="shared" si="3"/>
        <v>4.110019413</v>
      </c>
      <c r="E66" s="15">
        <v>150.0</v>
      </c>
      <c r="F66" s="16">
        <v>167.44596</v>
      </c>
      <c r="G66" s="17">
        <v>0.272</v>
      </c>
      <c r="H66" s="16">
        <v>449.056952</v>
      </c>
      <c r="I66" s="17">
        <v>0.728</v>
      </c>
      <c r="J66" s="16">
        <v>6.16502912E8</v>
      </c>
      <c r="K66" s="18">
        <v>2006.0</v>
      </c>
      <c r="L66" s="15" t="s">
        <v>18</v>
      </c>
      <c r="M66" s="19" t="s">
        <v>177</v>
      </c>
      <c r="N66" s="24" t="s">
        <v>178</v>
      </c>
      <c r="O66" s="21"/>
      <c r="P66" s="22">
        <v>925.57</v>
      </c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</row>
    <row r="67" ht="15.75" customHeight="1">
      <c r="A67" s="11" t="s">
        <v>179</v>
      </c>
      <c r="B67" s="12">
        <f t="shared" si="5"/>
        <v>429.632142</v>
      </c>
      <c r="C67" s="13">
        <f t="shared" si="2"/>
        <v>4.773690467</v>
      </c>
      <c r="D67" s="14">
        <f t="shared" si="3"/>
        <v>4.773690467</v>
      </c>
      <c r="E67" s="15">
        <v>90.0</v>
      </c>
      <c r="F67" s="16">
        <v>233.632142</v>
      </c>
      <c r="G67" s="17">
        <v>0.544</v>
      </c>
      <c r="H67" s="16">
        <v>196.0</v>
      </c>
      <c r="I67" s="17">
        <v>0.456</v>
      </c>
      <c r="J67" s="16">
        <v>4.29632142E8</v>
      </c>
      <c r="K67" s="18">
        <v>2000.0</v>
      </c>
      <c r="L67" s="15" t="s">
        <v>18</v>
      </c>
      <c r="M67" s="19" t="s">
        <v>180</v>
      </c>
      <c r="N67" s="24" t="s">
        <v>181</v>
      </c>
      <c r="O67" s="21"/>
      <c r="P67" s="22">
        <v>757.74</v>
      </c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</row>
    <row r="68" ht="15.75" customHeight="1">
      <c r="A68" s="11" t="s">
        <v>182</v>
      </c>
      <c r="B68" s="12">
        <f t="shared" si="5"/>
        <v>352.114312</v>
      </c>
      <c r="C68" s="13">
        <f t="shared" si="2"/>
        <v>6.771429077</v>
      </c>
      <c r="D68" s="14">
        <f t="shared" si="3"/>
        <v>6.771429077</v>
      </c>
      <c r="E68" s="15">
        <v>52.0</v>
      </c>
      <c r="F68" s="16">
        <v>164.615351</v>
      </c>
      <c r="G68" s="17">
        <v>0.468</v>
      </c>
      <c r="H68" s="16">
        <v>187.498961</v>
      </c>
      <c r="I68" s="17">
        <v>0.532</v>
      </c>
      <c r="J68" s="16">
        <v>3.52114312E8</v>
      </c>
      <c r="K68" s="18">
        <v>2002.0</v>
      </c>
      <c r="L68" s="15" t="s">
        <v>18</v>
      </c>
      <c r="M68" s="19" t="s">
        <v>183</v>
      </c>
      <c r="N68" s="24" t="s">
        <v>184</v>
      </c>
      <c r="O68" s="21"/>
      <c r="P68" s="22">
        <v>591.92</v>
      </c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</row>
    <row r="69" ht="15.75" customHeight="1">
      <c r="A69" s="11" t="s">
        <v>185</v>
      </c>
      <c r="B69" s="12">
        <f t="shared" si="5"/>
        <v>474.968763</v>
      </c>
      <c r="C69" s="13">
        <f t="shared" si="2"/>
        <v>3.16645842</v>
      </c>
      <c r="D69" s="14">
        <f t="shared" si="3"/>
        <v>3.16645842</v>
      </c>
      <c r="E69" s="15">
        <v>150.0</v>
      </c>
      <c r="F69" s="16">
        <v>206.459076</v>
      </c>
      <c r="G69" s="17">
        <v>0.435</v>
      </c>
      <c r="H69" s="16">
        <v>268.509687</v>
      </c>
      <c r="I69" s="17">
        <v>0.565</v>
      </c>
      <c r="J69" s="16">
        <v>4.74968763E8</v>
      </c>
      <c r="K69" s="18">
        <v>2005.0</v>
      </c>
      <c r="L69" s="15" t="s">
        <v>18</v>
      </c>
      <c r="M69" s="19" t="s">
        <v>186</v>
      </c>
      <c r="N69" s="24" t="s">
        <v>187</v>
      </c>
      <c r="O69" s="21"/>
      <c r="P69" s="22">
        <v>741.5</v>
      </c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</row>
    <row r="70" ht="15.75" customHeight="1">
      <c r="A70" s="11" t="s">
        <v>188</v>
      </c>
      <c r="B70" s="12">
        <f t="shared" si="5"/>
        <v>314.432837</v>
      </c>
      <c r="C70" s="13">
        <f t="shared" si="2"/>
        <v>2.096218913</v>
      </c>
      <c r="D70" s="14">
        <f t="shared" si="3"/>
        <v>2.096218913</v>
      </c>
      <c r="E70" s="15">
        <v>150.0</v>
      </c>
      <c r="F70" s="16">
        <v>135.386665</v>
      </c>
      <c r="G70" s="17">
        <v>0.431</v>
      </c>
      <c r="H70" s="16">
        <v>179.046172</v>
      </c>
      <c r="I70" s="17">
        <v>0.569</v>
      </c>
      <c r="J70" s="16">
        <v>3.14432837E8</v>
      </c>
      <c r="K70" s="18">
        <v>2005.0</v>
      </c>
      <c r="L70" s="15" t="s">
        <v>18</v>
      </c>
      <c r="M70" s="19" t="s">
        <v>189</v>
      </c>
      <c r="N70" s="24" t="s">
        <v>190</v>
      </c>
      <c r="O70" s="21"/>
      <c r="P70" s="22">
        <v>490.88</v>
      </c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</row>
    <row r="71" ht="15.75" customHeight="1">
      <c r="A71" s="11" t="s">
        <v>191</v>
      </c>
      <c r="B71" s="12">
        <f t="shared" si="5"/>
        <v>542.358331</v>
      </c>
      <c r="C71" s="13">
        <f t="shared" si="2"/>
        <v>5.709035063</v>
      </c>
      <c r="D71" s="14">
        <f t="shared" si="3"/>
        <v>5.709035063</v>
      </c>
      <c r="E71" s="15">
        <v>95.0</v>
      </c>
      <c r="F71" s="16">
        <v>201.151353</v>
      </c>
      <c r="G71" s="17">
        <v>0.371</v>
      </c>
      <c r="H71" s="16">
        <v>341.206978</v>
      </c>
      <c r="I71" s="17">
        <v>0.629</v>
      </c>
      <c r="J71" s="16">
        <v>5.42358331E8</v>
      </c>
      <c r="K71" s="18">
        <v>2015.0</v>
      </c>
      <c r="L71" s="15" t="s">
        <v>20</v>
      </c>
      <c r="M71" s="19" t="s">
        <v>192</v>
      </c>
      <c r="N71" s="24" t="s">
        <v>193</v>
      </c>
      <c r="O71" s="21"/>
      <c r="P71" s="22">
        <v>690.89</v>
      </c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</row>
    <row r="72" ht="15.75" customHeight="1">
      <c r="A72" s="11" t="s">
        <v>194</v>
      </c>
      <c r="B72" s="12">
        <f t="shared" si="5"/>
        <v>493.214993</v>
      </c>
      <c r="C72" s="13">
        <f t="shared" si="2"/>
        <v>3.945719944</v>
      </c>
      <c r="D72" s="14">
        <f t="shared" si="3"/>
        <v>3.945719944</v>
      </c>
      <c r="E72" s="15">
        <v>125.0</v>
      </c>
      <c r="F72" s="16">
        <v>163.214888</v>
      </c>
      <c r="G72" s="17">
        <v>0.331</v>
      </c>
      <c r="H72" s="16">
        <v>330.000105</v>
      </c>
      <c r="I72" s="17">
        <v>0.669</v>
      </c>
      <c r="J72" s="16">
        <v>4.93214993E8</v>
      </c>
      <c r="K72" s="18">
        <v>2010.0</v>
      </c>
      <c r="L72" s="15" t="s">
        <v>20</v>
      </c>
      <c r="M72" s="19" t="s">
        <v>195</v>
      </c>
      <c r="N72" s="20"/>
      <c r="O72" s="21"/>
      <c r="P72" s="22">
        <v>677.64</v>
      </c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</row>
    <row r="73" ht="15.75" customHeight="1">
      <c r="A73" s="11" t="s">
        <v>196</v>
      </c>
      <c r="B73" s="12">
        <f t="shared" si="5"/>
        <v>807.817888</v>
      </c>
      <c r="C73" s="13">
        <f t="shared" si="2"/>
        <v>3.590301724</v>
      </c>
      <c r="D73" s="14">
        <f t="shared" si="3"/>
        <v>3.590301724</v>
      </c>
      <c r="E73" s="15">
        <v>225.0</v>
      </c>
      <c r="F73" s="16">
        <v>210.460015</v>
      </c>
      <c r="G73" s="17">
        <v>0.26</v>
      </c>
      <c r="H73" s="16">
        <v>597.357873</v>
      </c>
      <c r="I73" s="17">
        <v>0.74</v>
      </c>
      <c r="J73" s="16">
        <v>8.07817888E8</v>
      </c>
      <c r="K73" s="18">
        <v>2017.0</v>
      </c>
      <c r="L73" s="15" t="s">
        <v>20</v>
      </c>
      <c r="M73" s="19" t="s">
        <v>197</v>
      </c>
      <c r="N73" s="24" t="s">
        <v>198</v>
      </c>
      <c r="O73" s="21"/>
      <c r="P73" s="22">
        <v>990.35</v>
      </c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</row>
    <row r="74" ht="15.75" customHeight="1">
      <c r="A74" s="11" t="s">
        <v>199</v>
      </c>
      <c r="B74" s="12">
        <f t="shared" si="5"/>
        <v>328.203506</v>
      </c>
      <c r="C74" s="13">
        <f t="shared" si="2"/>
        <v>32.8203506</v>
      </c>
      <c r="D74" s="14">
        <f t="shared" si="3"/>
        <v>32.8203506</v>
      </c>
      <c r="E74" s="15">
        <v>10.0</v>
      </c>
      <c r="F74" s="16">
        <v>174.803506</v>
      </c>
      <c r="G74" s="17">
        <v>0.533</v>
      </c>
      <c r="H74" s="16">
        <v>153.4</v>
      </c>
      <c r="I74" s="17">
        <v>0.467</v>
      </c>
      <c r="J74" s="16">
        <v>3.28203506E8</v>
      </c>
      <c r="K74" s="18">
        <v>1986.0</v>
      </c>
      <c r="L74" s="15" t="s">
        <v>104</v>
      </c>
      <c r="M74" s="19" t="s">
        <v>200</v>
      </c>
      <c r="N74" s="24" t="s">
        <v>201</v>
      </c>
      <c r="O74" s="21"/>
      <c r="P74" s="22">
        <v>891.51</v>
      </c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</row>
    <row r="75" ht="15.75" customHeight="1">
      <c r="A75" s="11" t="s">
        <v>202</v>
      </c>
      <c r="B75" s="12">
        <f t="shared" si="5"/>
        <v>424.208848</v>
      </c>
      <c r="C75" s="13">
        <f t="shared" si="2"/>
        <v>19.28222036</v>
      </c>
      <c r="D75" s="14">
        <f t="shared" si="3"/>
        <v>19.28222036</v>
      </c>
      <c r="E75" s="15">
        <v>22.0</v>
      </c>
      <c r="F75" s="16">
        <v>184.208848</v>
      </c>
      <c r="G75" s="17">
        <v>0.434</v>
      </c>
      <c r="H75" s="16">
        <v>240.0</v>
      </c>
      <c r="I75" s="17">
        <v>0.566</v>
      </c>
      <c r="J75" s="16">
        <v>4.24208848E8</v>
      </c>
      <c r="K75" s="18">
        <v>1990.0</v>
      </c>
      <c r="L75" s="15" t="s">
        <v>25</v>
      </c>
      <c r="M75" s="19" t="s">
        <v>203</v>
      </c>
      <c r="N75" s="24" t="s">
        <v>204</v>
      </c>
      <c r="O75" s="21"/>
      <c r="P75" s="22">
        <v>991.3</v>
      </c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</row>
    <row r="76" ht="15.75" customHeight="1">
      <c r="A76" s="11" t="s">
        <v>205</v>
      </c>
      <c r="B76" s="12">
        <f t="shared" si="5"/>
        <v>710.644566</v>
      </c>
      <c r="C76" s="13">
        <f t="shared" si="2"/>
        <v>4.180262153</v>
      </c>
      <c r="D76" s="14">
        <f t="shared" si="3"/>
        <v>4.180262153</v>
      </c>
      <c r="E76" s="15">
        <v>170.0</v>
      </c>
      <c r="F76" s="16">
        <v>208.545589</v>
      </c>
      <c r="G76" s="17">
        <v>0.294</v>
      </c>
      <c r="H76" s="16">
        <v>502.098977</v>
      </c>
      <c r="I76" s="17">
        <v>0.706</v>
      </c>
      <c r="J76" s="16">
        <v>7.10644566E8</v>
      </c>
      <c r="K76" s="18">
        <v>2014.0</v>
      </c>
      <c r="L76" s="15" t="s">
        <v>20</v>
      </c>
      <c r="M76" s="19" t="s">
        <v>206</v>
      </c>
      <c r="N76" s="20"/>
      <c r="O76" s="21"/>
      <c r="P76" s="22">
        <v>904.46</v>
      </c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</row>
    <row r="77" ht="15.75" customHeight="1">
      <c r="A77" s="11" t="s">
        <v>207</v>
      </c>
      <c r="B77" s="12">
        <f t="shared" si="5"/>
        <v>782.836791</v>
      </c>
      <c r="C77" s="13">
        <f t="shared" si="2"/>
        <v>13.49718605</v>
      </c>
      <c r="D77" s="14">
        <f t="shared" si="3"/>
        <v>13.49718605</v>
      </c>
      <c r="E77" s="15">
        <v>58.0</v>
      </c>
      <c r="F77" s="16">
        <v>363.070709</v>
      </c>
      <c r="G77" s="17">
        <v>0.464</v>
      </c>
      <c r="H77" s="16">
        <v>419.766082</v>
      </c>
      <c r="I77" s="17">
        <v>0.536</v>
      </c>
      <c r="J77" s="16">
        <v>7.82836791E8</v>
      </c>
      <c r="K77" s="18">
        <v>2016.0</v>
      </c>
      <c r="L77" s="15" t="s">
        <v>20</v>
      </c>
      <c r="M77" s="19" t="s">
        <v>208</v>
      </c>
      <c r="N77" s="20"/>
      <c r="O77" s="21"/>
      <c r="P77" s="22">
        <v>983.72</v>
      </c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</row>
    <row r="78" ht="15.75" customHeight="1">
      <c r="A78" s="11" t="s">
        <v>209</v>
      </c>
      <c r="B78" s="12">
        <f t="shared" si="5"/>
        <v>785.896609</v>
      </c>
      <c r="C78" s="13">
        <f t="shared" si="2"/>
        <v>7.144514627</v>
      </c>
      <c r="D78" s="14">
        <f t="shared" si="3"/>
        <v>7.144514627</v>
      </c>
      <c r="E78" s="15">
        <v>110.0</v>
      </c>
      <c r="F78" s="16">
        <v>324.591735</v>
      </c>
      <c r="G78" s="17">
        <v>0.413</v>
      </c>
      <c r="H78" s="16">
        <v>461.304874</v>
      </c>
      <c r="I78" s="17">
        <v>0.587</v>
      </c>
      <c r="J78" s="16">
        <v>7.85896609E8</v>
      </c>
      <c r="K78" s="18">
        <v>2018.0</v>
      </c>
      <c r="L78" s="15" t="s">
        <v>20</v>
      </c>
      <c r="M78" s="19" t="s">
        <v>210</v>
      </c>
      <c r="N78" s="20"/>
      <c r="O78" s="21"/>
      <c r="P78" s="22">
        <v>943.93</v>
      </c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</row>
    <row r="79" ht="15.75" customHeight="1">
      <c r="A79" s="11" t="s">
        <v>211</v>
      </c>
      <c r="B79" s="12">
        <f t="shared" si="5"/>
        <v>349.464664</v>
      </c>
      <c r="C79" s="13">
        <f t="shared" si="2"/>
        <v>4.3683083</v>
      </c>
      <c r="D79" s="14">
        <f t="shared" si="3"/>
        <v>4.3683083</v>
      </c>
      <c r="E79" s="15">
        <v>80.0</v>
      </c>
      <c r="F79" s="16">
        <v>140.464664</v>
      </c>
      <c r="G79" s="17">
        <v>0.402</v>
      </c>
      <c r="H79" s="16">
        <v>209.0</v>
      </c>
      <c r="I79" s="17">
        <v>0.598</v>
      </c>
      <c r="J79" s="16">
        <v>3.49464664E8</v>
      </c>
      <c r="K79" s="18">
        <v>1998.0</v>
      </c>
      <c r="L79" s="15" t="s">
        <v>25</v>
      </c>
      <c r="M79" s="19" t="s">
        <v>212</v>
      </c>
      <c r="N79" s="24" t="s">
        <v>213</v>
      </c>
      <c r="O79" s="21"/>
      <c r="P79" s="22">
        <v>643.81</v>
      </c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</row>
    <row r="80" ht="15.75" customHeight="1">
      <c r="A80" s="11" t="s">
        <v>214</v>
      </c>
      <c r="B80" s="12">
        <f t="shared" si="5"/>
        <v>543.157985</v>
      </c>
      <c r="C80" s="13">
        <f t="shared" si="2"/>
        <v>7.871854855</v>
      </c>
      <c r="D80" s="14">
        <f t="shared" si="3"/>
        <v>7.871854855</v>
      </c>
      <c r="E80" s="15">
        <v>69.0</v>
      </c>
      <c r="F80" s="16">
        <v>251.557985</v>
      </c>
      <c r="G80" s="17">
        <v>0.463</v>
      </c>
      <c r="H80" s="16">
        <v>291.6</v>
      </c>
      <c r="I80" s="17">
        <v>0.537</v>
      </c>
      <c r="J80" s="16">
        <v>5.43157985E8</v>
      </c>
      <c r="K80" s="18">
        <v>2010.0</v>
      </c>
      <c r="L80" s="15" t="s">
        <v>20</v>
      </c>
      <c r="M80" s="19" t="s">
        <v>215</v>
      </c>
      <c r="N80" s="20"/>
      <c r="O80" s="21"/>
      <c r="P80" s="22">
        <v>746.26</v>
      </c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</row>
    <row r="81" ht="15.75" customHeight="1">
      <c r="A81" s="11" t="s">
        <v>216</v>
      </c>
      <c r="B81" s="12">
        <f t="shared" si="5"/>
        <v>970.766005</v>
      </c>
      <c r="C81" s="13">
        <f t="shared" si="2"/>
        <v>12.44571801</v>
      </c>
      <c r="D81" s="14">
        <f t="shared" si="3"/>
        <v>12.44571801</v>
      </c>
      <c r="E81" s="15">
        <v>78.0</v>
      </c>
      <c r="F81" s="16">
        <v>368.065385</v>
      </c>
      <c r="G81" s="17">
        <v>0.379</v>
      </c>
      <c r="H81" s="16">
        <v>602.70062</v>
      </c>
      <c r="I81" s="17">
        <v>0.621</v>
      </c>
      <c r="J81" s="16">
        <v>9.70766005E8</v>
      </c>
      <c r="K81" s="18">
        <v>2013.0</v>
      </c>
      <c r="L81" s="15" t="s">
        <v>20</v>
      </c>
      <c r="M81" s="19" t="s">
        <v>217</v>
      </c>
      <c r="N81" s="20"/>
      <c r="O81" s="21"/>
      <c r="P81" s="22">
        <v>1255.03</v>
      </c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</row>
    <row r="82" ht="15.75" customHeight="1">
      <c r="A82" s="11" t="s">
        <v>218</v>
      </c>
      <c r="B82" s="12">
        <f t="shared" si="5"/>
        <v>1034.800131</v>
      </c>
      <c r="C82" s="13">
        <f t="shared" si="2"/>
        <v>12.93500164</v>
      </c>
      <c r="D82" s="14">
        <f t="shared" si="3"/>
        <v>12.93500164</v>
      </c>
      <c r="E82" s="15">
        <v>80.0</v>
      </c>
      <c r="F82" s="16">
        <v>264.6243</v>
      </c>
      <c r="G82" s="17">
        <v>0.256</v>
      </c>
      <c r="H82" s="16">
        <v>770.175831</v>
      </c>
      <c r="I82" s="17">
        <v>0.744</v>
      </c>
      <c r="J82" s="16">
        <v>1.034800131E9</v>
      </c>
      <c r="K82" s="18">
        <v>2017.0</v>
      </c>
      <c r="L82" s="15" t="s">
        <v>20</v>
      </c>
      <c r="M82" s="19" t="s">
        <v>219</v>
      </c>
      <c r="N82" s="20"/>
      <c r="O82" s="21"/>
      <c r="P82" s="22">
        <v>1268.62</v>
      </c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</row>
    <row r="83" ht="15.75" customHeight="1">
      <c r="A83" s="11" t="s">
        <v>220</v>
      </c>
      <c r="B83" s="12">
        <f t="shared" si="5"/>
        <v>431.971116</v>
      </c>
      <c r="C83" s="13">
        <f t="shared" si="2"/>
        <v>3.042050113</v>
      </c>
      <c r="D83" s="14">
        <f t="shared" si="3"/>
        <v>3.042050113</v>
      </c>
      <c r="E83" s="15">
        <v>142.0</v>
      </c>
      <c r="F83" s="16">
        <v>160.942139</v>
      </c>
      <c r="G83" s="17">
        <v>0.373</v>
      </c>
      <c r="H83" s="16">
        <v>271.028977</v>
      </c>
      <c r="I83" s="17">
        <v>0.627</v>
      </c>
      <c r="J83" s="16">
        <v>4.31971116E8</v>
      </c>
      <c r="K83" s="18">
        <v>2002.0</v>
      </c>
      <c r="L83" s="15" t="s">
        <v>18</v>
      </c>
      <c r="M83" s="19" t="s">
        <v>221</v>
      </c>
      <c r="N83" s="24" t="s">
        <v>222</v>
      </c>
      <c r="O83" s="21"/>
      <c r="P83" s="22">
        <v>726.16</v>
      </c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</row>
    <row r="84" ht="15.75" customHeight="1">
      <c r="A84" s="11" t="s">
        <v>223</v>
      </c>
      <c r="B84" s="12">
        <f t="shared" si="5"/>
        <v>366.101666</v>
      </c>
      <c r="C84" s="13">
        <f t="shared" si="2"/>
        <v>4.067796289</v>
      </c>
      <c r="D84" s="14">
        <f t="shared" si="3"/>
        <v>4.067796289</v>
      </c>
      <c r="E84" s="15">
        <v>90.0</v>
      </c>
      <c r="F84" s="16">
        <v>100.012499</v>
      </c>
      <c r="G84" s="17">
        <v>0.273</v>
      </c>
      <c r="H84" s="16">
        <v>266.089167</v>
      </c>
      <c r="I84" s="17">
        <v>0.727</v>
      </c>
      <c r="J84" s="16">
        <v>3.66101666E8</v>
      </c>
      <c r="K84" s="18">
        <v>1995.0</v>
      </c>
      <c r="L84" s="15" t="s">
        <v>25</v>
      </c>
      <c r="M84" s="19" t="s">
        <v>224</v>
      </c>
      <c r="N84" s="24" t="s">
        <v>225</v>
      </c>
      <c r="O84" s="21"/>
      <c r="P84" s="22">
        <v>725.17</v>
      </c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</row>
    <row r="85" ht="15.75" customHeight="1">
      <c r="A85" s="11" t="s">
        <v>226</v>
      </c>
      <c r="B85" s="12">
        <f t="shared" si="5"/>
        <v>349.822765</v>
      </c>
      <c r="C85" s="13">
        <f t="shared" si="2"/>
        <v>2.79858212</v>
      </c>
      <c r="D85" s="14">
        <f t="shared" si="3"/>
        <v>2.79858212</v>
      </c>
      <c r="E85" s="15">
        <v>125.0</v>
      </c>
      <c r="F85" s="16">
        <v>137.748063</v>
      </c>
      <c r="G85" s="17">
        <v>0.394</v>
      </c>
      <c r="H85" s="16">
        <v>212.074702</v>
      </c>
      <c r="I85" s="17">
        <v>0.606</v>
      </c>
      <c r="J85" s="16">
        <v>3.49822765E8</v>
      </c>
      <c r="K85" s="18">
        <v>2000.0</v>
      </c>
      <c r="L85" s="15" t="s">
        <v>18</v>
      </c>
      <c r="M85" s="19" t="s">
        <v>227</v>
      </c>
      <c r="N85" s="24" t="s">
        <v>228</v>
      </c>
      <c r="O85" s="21"/>
      <c r="P85" s="22">
        <v>616.98</v>
      </c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</row>
    <row r="86" ht="15.75" customHeight="1">
      <c r="A86" s="11" t="s">
        <v>229</v>
      </c>
      <c r="B86" s="12">
        <f t="shared" si="5"/>
        <v>426.074373</v>
      </c>
      <c r="C86" s="13">
        <f t="shared" si="2"/>
        <v>4.26074373</v>
      </c>
      <c r="D86" s="14">
        <f t="shared" si="3"/>
        <v>4.26074373</v>
      </c>
      <c r="E86" s="15">
        <v>100.0</v>
      </c>
      <c r="F86" s="16">
        <v>162.805434</v>
      </c>
      <c r="G86" s="17">
        <v>0.382</v>
      </c>
      <c r="H86" s="16">
        <v>263.268939</v>
      </c>
      <c r="I86" s="17">
        <v>0.618</v>
      </c>
      <c r="J86" s="16">
        <v>4.26074373E8</v>
      </c>
      <c r="K86" s="18">
        <v>2012.0</v>
      </c>
      <c r="L86" s="15" t="s">
        <v>20</v>
      </c>
      <c r="M86" s="19" t="s">
        <v>230</v>
      </c>
      <c r="N86" s="20"/>
      <c r="O86" s="21"/>
      <c r="P86" s="22">
        <v>559.62</v>
      </c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</row>
    <row r="87" ht="15.75" customHeight="1">
      <c r="A87" s="11" t="s">
        <v>231</v>
      </c>
      <c r="B87" s="12">
        <f t="shared" si="5"/>
        <v>677.796076</v>
      </c>
      <c r="C87" s="13">
        <f t="shared" si="2"/>
        <v>4.107855006</v>
      </c>
      <c r="D87" s="14">
        <f t="shared" si="3"/>
        <v>4.107855006</v>
      </c>
      <c r="E87" s="15">
        <v>165.0</v>
      </c>
      <c r="F87" s="16">
        <v>232.64192</v>
      </c>
      <c r="G87" s="17">
        <v>0.343</v>
      </c>
      <c r="H87" s="16">
        <v>445.154156</v>
      </c>
      <c r="I87" s="17">
        <v>0.657</v>
      </c>
      <c r="J87" s="16">
        <v>6.77796076E8</v>
      </c>
      <c r="K87" s="18">
        <v>2016.0</v>
      </c>
      <c r="L87" s="15" t="s">
        <v>20</v>
      </c>
      <c r="M87" s="19" t="s">
        <v>232</v>
      </c>
      <c r="N87" s="20"/>
      <c r="O87" s="21"/>
      <c r="P87" s="22">
        <v>851.73</v>
      </c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</row>
    <row r="88" ht="15.75" customHeight="1">
      <c r="A88" s="11" t="s">
        <v>233</v>
      </c>
      <c r="B88" s="12">
        <f t="shared" si="5"/>
        <v>955.775804</v>
      </c>
      <c r="C88" s="13">
        <f t="shared" si="2"/>
        <v>4.77887902</v>
      </c>
      <c r="D88" s="14">
        <f t="shared" si="3"/>
        <v>4.77887902</v>
      </c>
      <c r="E88" s="15">
        <v>200.0</v>
      </c>
      <c r="F88" s="16">
        <v>411.331607</v>
      </c>
      <c r="G88" s="17">
        <v>0.43</v>
      </c>
      <c r="H88" s="16">
        <v>544.444197</v>
      </c>
      <c r="I88" s="17">
        <v>0.57</v>
      </c>
      <c r="J88" s="16">
        <v>9.55775804E8</v>
      </c>
      <c r="K88" s="18">
        <v>2022.0</v>
      </c>
      <c r="L88" s="15" t="s">
        <v>93</v>
      </c>
      <c r="M88" s="19" t="s">
        <v>234</v>
      </c>
      <c r="N88" s="24" t="s">
        <v>235</v>
      </c>
      <c r="O88" s="21"/>
      <c r="P88" s="22">
        <v>1012.08</v>
      </c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</row>
    <row r="89" ht="15.75" customHeight="1">
      <c r="A89" s="11" t="s">
        <v>236</v>
      </c>
      <c r="B89" s="12">
        <f t="shared" si="5"/>
        <v>353.284621</v>
      </c>
      <c r="C89" s="13">
        <f t="shared" si="2"/>
        <v>2.078144829</v>
      </c>
      <c r="D89" s="14">
        <f t="shared" si="3"/>
        <v>2.078144829</v>
      </c>
      <c r="E89" s="15">
        <v>170.0</v>
      </c>
      <c r="F89" s="16">
        <v>114.766307</v>
      </c>
      <c r="G89" s="17">
        <v>0.325</v>
      </c>
      <c r="H89" s="16">
        <v>238.518314</v>
      </c>
      <c r="I89" s="17">
        <v>0.675</v>
      </c>
      <c r="J89" s="16">
        <v>3.53284621E8</v>
      </c>
      <c r="K89" s="18">
        <v>2019.0</v>
      </c>
      <c r="L89" s="15" t="s">
        <v>20</v>
      </c>
      <c r="M89" s="19" t="s">
        <v>237</v>
      </c>
      <c r="N89" s="20"/>
      <c r="O89" s="21"/>
      <c r="P89" s="22">
        <v>417.85</v>
      </c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</row>
    <row r="90" ht="15.75" customHeight="1">
      <c r="A90" s="11" t="s">
        <v>238</v>
      </c>
      <c r="B90" s="12">
        <f t="shared" si="5"/>
        <v>401.8479</v>
      </c>
      <c r="C90" s="13">
        <f t="shared" si="2"/>
        <v>2.435441818</v>
      </c>
      <c r="D90" s="14">
        <f t="shared" si="3"/>
        <v>2.435441818</v>
      </c>
      <c r="E90" s="15">
        <v>165.0</v>
      </c>
      <c r="F90" s="16">
        <v>108.32783</v>
      </c>
      <c r="G90" s="17">
        <v>0.27</v>
      </c>
      <c r="H90" s="16">
        <v>293.52007</v>
      </c>
      <c r="I90" s="17">
        <v>0.73</v>
      </c>
      <c r="J90" s="16">
        <v>4.018479E8</v>
      </c>
      <c r="K90" s="18">
        <v>2021.0</v>
      </c>
      <c r="L90" s="15" t="s">
        <v>93</v>
      </c>
      <c r="M90" s="19" t="s">
        <v>239</v>
      </c>
      <c r="N90" s="24" t="s">
        <v>240</v>
      </c>
      <c r="O90" s="21"/>
      <c r="P90" s="22">
        <v>457.35</v>
      </c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</row>
    <row r="91" ht="15.75" customHeight="1">
      <c r="A91" s="11" t="s">
        <v>241</v>
      </c>
      <c r="B91" s="12">
        <f t="shared" si="5"/>
        <v>527.016307</v>
      </c>
      <c r="C91" s="13">
        <f t="shared" si="2"/>
        <v>5.27016307</v>
      </c>
      <c r="D91" s="14">
        <f t="shared" si="3"/>
        <v>5.27016307</v>
      </c>
      <c r="E91" s="15">
        <v>100.0</v>
      </c>
      <c r="F91" s="16">
        <v>189.740665</v>
      </c>
      <c r="G91" s="17">
        <v>0.36</v>
      </c>
      <c r="H91" s="16">
        <v>337.275642</v>
      </c>
      <c r="I91" s="17">
        <v>0.64</v>
      </c>
      <c r="J91" s="16">
        <v>5.27016307E8</v>
      </c>
      <c r="K91" s="18">
        <v>2017.0</v>
      </c>
      <c r="L91" s="15" t="s">
        <v>20</v>
      </c>
      <c r="M91" s="19" t="s">
        <v>242</v>
      </c>
      <c r="N91" s="20"/>
      <c r="O91" s="21"/>
      <c r="P91" s="22">
        <v>646.1</v>
      </c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</row>
    <row r="92" ht="15.75" customHeight="1">
      <c r="A92" s="11" t="s">
        <v>243</v>
      </c>
      <c r="B92" s="12">
        <f t="shared" si="5"/>
        <v>792.910554</v>
      </c>
      <c r="C92" s="13">
        <f t="shared" si="2"/>
        <v>75.51529086</v>
      </c>
      <c r="D92" s="14">
        <f t="shared" si="3"/>
        <v>75.51529086</v>
      </c>
      <c r="E92" s="15">
        <v>10.5</v>
      </c>
      <c r="F92" s="16">
        <v>437.141279</v>
      </c>
      <c r="G92" s="17">
        <v>0.551</v>
      </c>
      <c r="H92" s="16">
        <v>355.769275</v>
      </c>
      <c r="I92" s="17">
        <v>0.449</v>
      </c>
      <c r="J92" s="16">
        <v>7.92910554E8</v>
      </c>
      <c r="K92" s="18">
        <v>1982.0</v>
      </c>
      <c r="L92" s="15" t="s">
        <v>104</v>
      </c>
      <c r="M92" s="19" t="s">
        <v>244</v>
      </c>
      <c r="N92" s="24" t="s">
        <v>245</v>
      </c>
      <c r="O92" s="21"/>
      <c r="P92" s="22">
        <v>2503.27</v>
      </c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</row>
    <row r="93" ht="15.75" customHeight="1">
      <c r="A93" s="11" t="s">
        <v>246</v>
      </c>
      <c r="B93" s="12">
        <f t="shared" si="5"/>
        <v>370.541256</v>
      </c>
      <c r="C93" s="13">
        <f t="shared" si="2"/>
        <v>2.081692449</v>
      </c>
      <c r="D93" s="14">
        <f t="shared" si="3"/>
        <v>2.081692449</v>
      </c>
      <c r="E93" s="15">
        <v>178.0</v>
      </c>
      <c r="F93" s="16">
        <v>100.206256</v>
      </c>
      <c r="G93" s="17">
        <v>0.27</v>
      </c>
      <c r="H93" s="16">
        <v>270.335</v>
      </c>
      <c r="I93" s="17">
        <v>0.73</v>
      </c>
      <c r="J93" s="16">
        <v>3.70541256E8</v>
      </c>
      <c r="K93" s="18">
        <v>2014.0</v>
      </c>
      <c r="L93" s="15" t="s">
        <v>20</v>
      </c>
      <c r="M93" s="19" t="s">
        <v>247</v>
      </c>
      <c r="N93" s="20"/>
      <c r="O93" s="21"/>
      <c r="P93" s="22">
        <v>471.6</v>
      </c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</row>
    <row r="94" ht="15.75" customHeight="1">
      <c r="A94" s="11" t="s">
        <v>248</v>
      </c>
      <c r="B94" s="12">
        <f t="shared" si="5"/>
        <v>538.375067</v>
      </c>
      <c r="C94" s="13">
        <f t="shared" si="2"/>
        <v>17.36693765</v>
      </c>
      <c r="D94" s="14">
        <f t="shared" si="3"/>
        <v>17.36693765</v>
      </c>
      <c r="E94" s="15">
        <v>31.0</v>
      </c>
      <c r="F94" s="16">
        <v>292.75396</v>
      </c>
      <c r="G94" s="17">
        <v>0.544</v>
      </c>
      <c r="H94" s="16">
        <v>245.621107</v>
      </c>
      <c r="I94" s="17">
        <v>0.456</v>
      </c>
      <c r="J94" s="16">
        <v>5.38375067E8</v>
      </c>
      <c r="K94" s="18">
        <v>1980.0</v>
      </c>
      <c r="L94" s="15" t="s">
        <v>104</v>
      </c>
      <c r="M94" s="19" t="s">
        <v>249</v>
      </c>
      <c r="N94" s="24" t="s">
        <v>250</v>
      </c>
      <c r="O94" s="21" t="s">
        <v>96</v>
      </c>
      <c r="P94" s="22">
        <v>2060.16</v>
      </c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</row>
    <row r="95" ht="15.75" customHeight="1">
      <c r="A95" s="11" t="s">
        <v>251</v>
      </c>
      <c r="B95" s="12">
        <f t="shared" si="5"/>
        <v>340.487836</v>
      </c>
      <c r="C95" s="13">
        <f t="shared" si="2"/>
        <v>4.005739247</v>
      </c>
      <c r="D95" s="14">
        <f t="shared" si="3"/>
        <v>4.005739247</v>
      </c>
      <c r="E95" s="15">
        <v>85.0</v>
      </c>
      <c r="F95" s="16">
        <v>127.807262</v>
      </c>
      <c r="G95" s="17">
        <v>0.375</v>
      </c>
      <c r="H95" s="16">
        <v>212.680574</v>
      </c>
      <c r="I95" s="17">
        <v>0.625</v>
      </c>
      <c r="J95" s="16">
        <v>3.40487836E8</v>
      </c>
      <c r="K95" s="18">
        <v>2007.0</v>
      </c>
      <c r="L95" s="15" t="s">
        <v>18</v>
      </c>
      <c r="M95" s="19" t="s">
        <v>252</v>
      </c>
      <c r="N95" s="20"/>
      <c r="O95" s="21"/>
      <c r="P95" s="22">
        <v>500.79</v>
      </c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</row>
    <row r="96" ht="15.75" customHeight="1">
      <c r="A96" s="11" t="s">
        <v>253</v>
      </c>
      <c r="B96" s="12">
        <f t="shared" si="5"/>
        <v>402.064899</v>
      </c>
      <c r="C96" s="13">
        <f t="shared" si="2"/>
        <v>2.010324495</v>
      </c>
      <c r="D96" s="14">
        <f t="shared" si="3"/>
        <v>2.010324495</v>
      </c>
      <c r="E96" s="15">
        <v>200.0</v>
      </c>
      <c r="F96" s="16">
        <v>164.870234</v>
      </c>
      <c r="G96" s="17">
        <v>0.41</v>
      </c>
      <c r="H96" s="16">
        <v>237.194665</v>
      </c>
      <c r="I96" s="17">
        <v>0.59</v>
      </c>
      <c r="J96" s="16">
        <v>4.02064899E8</v>
      </c>
      <c r="K96" s="18">
        <v>2021.0</v>
      </c>
      <c r="L96" s="15" t="s">
        <v>93</v>
      </c>
      <c r="M96" s="19" t="s">
        <v>254</v>
      </c>
      <c r="N96" s="24" t="s">
        <v>255</v>
      </c>
      <c r="O96" s="21"/>
      <c r="P96" s="22">
        <v>457.6</v>
      </c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</row>
    <row r="97" ht="15.75" customHeight="1">
      <c r="A97" s="11" t="s">
        <v>256</v>
      </c>
      <c r="B97" s="12">
        <f t="shared" si="5"/>
        <v>726.229501</v>
      </c>
      <c r="C97" s="13">
        <f t="shared" si="2"/>
        <v>3.631147505</v>
      </c>
      <c r="D97" s="14">
        <f t="shared" si="3"/>
        <v>3.631147505</v>
      </c>
      <c r="E97" s="15">
        <v>200.0</v>
      </c>
      <c r="F97" s="16">
        <v>173.005945</v>
      </c>
      <c r="G97" s="17">
        <v>0.238</v>
      </c>
      <c r="H97" s="16">
        <v>553.223556</v>
      </c>
      <c r="I97" s="17">
        <v>0.762</v>
      </c>
      <c r="J97" s="16">
        <v>7.26229501E8</v>
      </c>
      <c r="K97" s="18">
        <v>2021.0</v>
      </c>
      <c r="L97" s="15" t="s">
        <v>93</v>
      </c>
      <c r="M97" s="19" t="s">
        <v>257</v>
      </c>
      <c r="N97" s="24" t="s">
        <v>258</v>
      </c>
      <c r="O97" s="21"/>
      <c r="P97" s="22">
        <v>826.53</v>
      </c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</row>
    <row r="98" ht="15.75" customHeight="1">
      <c r="A98" s="11" t="s">
        <v>259</v>
      </c>
      <c r="B98" s="12">
        <f t="shared" si="5"/>
        <v>814.044001</v>
      </c>
      <c r="C98" s="13">
        <f t="shared" si="2"/>
        <v>4.070220005</v>
      </c>
      <c r="D98" s="14">
        <f t="shared" si="3"/>
        <v>4.070220005</v>
      </c>
      <c r="E98" s="15">
        <v>200.0</v>
      </c>
      <c r="F98" s="16">
        <v>234.037575</v>
      </c>
      <c r="G98" s="17">
        <v>0.288</v>
      </c>
      <c r="H98" s="16">
        <v>580.006426</v>
      </c>
      <c r="I98" s="17">
        <v>0.712</v>
      </c>
      <c r="J98" s="16">
        <v>8.14044001E8</v>
      </c>
      <c r="K98" s="18">
        <v>2016.0</v>
      </c>
      <c r="L98" s="15" t="s">
        <v>20</v>
      </c>
      <c r="M98" s="19" t="s">
        <v>260</v>
      </c>
      <c r="N98" s="24" t="s">
        <v>261</v>
      </c>
      <c r="O98" s="21"/>
      <c r="P98" s="31">
        <v>1022.94</v>
      </c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</row>
    <row r="99" ht="15.75" customHeight="1">
      <c r="A99" s="11" t="s">
        <v>262</v>
      </c>
      <c r="B99" s="12">
        <f t="shared" si="5"/>
        <v>333.535934</v>
      </c>
      <c r="C99" s="13">
        <f t="shared" si="2"/>
        <v>2.779466117</v>
      </c>
      <c r="D99" s="14">
        <f t="shared" si="3"/>
        <v>2.779466117</v>
      </c>
      <c r="E99" s="15">
        <v>120.0</v>
      </c>
      <c r="F99" s="16">
        <v>154.69608</v>
      </c>
      <c r="G99" s="17">
        <v>0.464</v>
      </c>
      <c r="H99" s="16">
        <v>178.839854</v>
      </c>
      <c r="I99" s="17">
        <v>0.536</v>
      </c>
      <c r="J99" s="16">
        <v>3.33535934E8</v>
      </c>
      <c r="K99" s="18">
        <v>2005.0</v>
      </c>
      <c r="L99" s="15" t="s">
        <v>18</v>
      </c>
      <c r="M99" s="19" t="s">
        <v>263</v>
      </c>
      <c r="N99" s="20"/>
      <c r="O99" s="21"/>
      <c r="P99" s="22">
        <v>520.7</v>
      </c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</row>
    <row r="100" ht="15.75" customHeight="1">
      <c r="A100" s="11" t="s">
        <v>264</v>
      </c>
      <c r="B100" s="12">
        <f t="shared" si="5"/>
        <v>360.36687</v>
      </c>
      <c r="C100" s="13">
        <f t="shared" si="2"/>
        <v>4.239610235</v>
      </c>
      <c r="D100" s="14">
        <f t="shared" si="3"/>
        <v>4.239610235</v>
      </c>
      <c r="E100" s="15">
        <v>85.0</v>
      </c>
      <c r="F100" s="16">
        <v>155.064265</v>
      </c>
      <c r="G100" s="17">
        <v>0.43</v>
      </c>
      <c r="H100" s="16">
        <v>205.302605</v>
      </c>
      <c r="I100" s="17">
        <v>0.57</v>
      </c>
      <c r="J100" s="16">
        <v>3.6036687E8</v>
      </c>
      <c r="K100" s="18">
        <v>2009.0</v>
      </c>
      <c r="L100" s="15" t="s">
        <v>18</v>
      </c>
      <c r="M100" s="19" t="s">
        <v>265</v>
      </c>
      <c r="N100" s="20"/>
      <c r="O100" s="21"/>
      <c r="P100" s="22">
        <v>508.12</v>
      </c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</row>
    <row r="101" ht="15.75" customHeight="1">
      <c r="A101" s="11" t="s">
        <v>266</v>
      </c>
      <c r="B101" s="12">
        <f t="shared" si="5"/>
        <v>788.680968</v>
      </c>
      <c r="C101" s="13">
        <f t="shared" si="2"/>
        <v>4.92925605</v>
      </c>
      <c r="D101" s="14">
        <f t="shared" si="3"/>
        <v>4.92925605</v>
      </c>
      <c r="E101" s="15">
        <v>160.0</v>
      </c>
      <c r="F101" s="16">
        <v>238.67985</v>
      </c>
      <c r="G101" s="17">
        <v>0.303</v>
      </c>
      <c r="H101" s="16">
        <v>550.001118</v>
      </c>
      <c r="I101" s="17">
        <v>0.697</v>
      </c>
      <c r="J101" s="16">
        <v>7.88680968E8</v>
      </c>
      <c r="K101" s="18">
        <v>2013.0</v>
      </c>
      <c r="L101" s="15" t="s">
        <v>20</v>
      </c>
      <c r="M101" s="19" t="s">
        <v>267</v>
      </c>
      <c r="N101" s="20"/>
      <c r="O101" s="21"/>
      <c r="P101" s="22">
        <v>1019.62</v>
      </c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</row>
    <row r="102" ht="15.75" customHeight="1">
      <c r="A102" s="11" t="s">
        <v>268</v>
      </c>
      <c r="B102" s="12">
        <f t="shared" si="5"/>
        <v>760.732926</v>
      </c>
      <c r="C102" s="13">
        <f t="shared" si="2"/>
        <v>3.80366463</v>
      </c>
      <c r="D102" s="14">
        <f t="shared" si="3"/>
        <v>3.80366463</v>
      </c>
      <c r="E102" s="15">
        <v>200.0</v>
      </c>
      <c r="F102" s="16">
        <v>173.956935</v>
      </c>
      <c r="G102" s="17">
        <v>0.229</v>
      </c>
      <c r="H102" s="16">
        <v>586.775991</v>
      </c>
      <c r="I102" s="17">
        <v>0.771</v>
      </c>
      <c r="J102" s="16">
        <v>7.60732926E8</v>
      </c>
      <c r="K102" s="18">
        <v>2019.0</v>
      </c>
      <c r="L102" s="15" t="s">
        <v>20</v>
      </c>
      <c r="M102" s="19" t="s">
        <v>269</v>
      </c>
      <c r="N102" s="20"/>
      <c r="O102" s="21"/>
      <c r="P102" s="22">
        <v>846.45</v>
      </c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</row>
    <row r="103" ht="15.75" customHeight="1">
      <c r="A103" s="11" t="s">
        <v>270</v>
      </c>
      <c r="B103" s="12">
        <f t="shared" si="5"/>
        <v>626.137675</v>
      </c>
      <c r="C103" s="13">
        <f t="shared" si="2"/>
        <v>5.0091014</v>
      </c>
      <c r="D103" s="14">
        <f t="shared" si="3"/>
        <v>5.0091014</v>
      </c>
      <c r="E103" s="15">
        <v>125.0</v>
      </c>
      <c r="F103" s="16">
        <v>209.837675</v>
      </c>
      <c r="G103" s="17">
        <v>0.335</v>
      </c>
      <c r="H103" s="16">
        <v>416.3</v>
      </c>
      <c r="I103" s="17">
        <v>0.665</v>
      </c>
      <c r="J103" s="16">
        <v>6.26137675E8</v>
      </c>
      <c r="K103" s="18">
        <v>2011.0</v>
      </c>
      <c r="L103" s="15" t="s">
        <v>20</v>
      </c>
      <c r="M103" s="19" t="s">
        <v>271</v>
      </c>
      <c r="N103" s="20"/>
      <c r="O103" s="21"/>
      <c r="P103" s="22">
        <v>857.11</v>
      </c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</row>
    <row r="104" ht="15.75" customHeight="1">
      <c r="A104" s="11" t="s">
        <v>272</v>
      </c>
      <c r="B104" s="12">
        <f t="shared" si="5"/>
        <v>320.145693</v>
      </c>
      <c r="C104" s="13">
        <f t="shared" si="2"/>
        <v>22.8675495</v>
      </c>
      <c r="D104" s="14">
        <f t="shared" si="3"/>
        <v>22.8675495</v>
      </c>
      <c r="E104" s="15">
        <v>14.0</v>
      </c>
      <c r="F104" s="16">
        <v>156.645693</v>
      </c>
      <c r="G104" s="17">
        <v>0.489</v>
      </c>
      <c r="H104" s="16">
        <v>163.5</v>
      </c>
      <c r="I104" s="17">
        <v>0.511</v>
      </c>
      <c r="J104" s="16">
        <v>3.20145693E8</v>
      </c>
      <c r="K104" s="18">
        <v>1987.0</v>
      </c>
      <c r="L104" s="15" t="s">
        <v>104</v>
      </c>
      <c r="M104" s="19" t="s">
        <v>273</v>
      </c>
      <c r="N104" s="24" t="s">
        <v>274</v>
      </c>
      <c r="O104" s="21"/>
      <c r="P104" s="22">
        <v>467.76</v>
      </c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</row>
    <row r="105" ht="15.75" customHeight="1">
      <c r="A105" s="11" t="s">
        <v>275</v>
      </c>
      <c r="B105" s="12">
        <f t="shared" si="5"/>
        <v>381.545846</v>
      </c>
      <c r="C105" s="13">
        <f t="shared" si="2"/>
        <v>6.9371972</v>
      </c>
      <c r="D105" s="14">
        <f t="shared" si="3"/>
        <v>6.9371972</v>
      </c>
      <c r="E105" s="15">
        <v>55.0</v>
      </c>
      <c r="F105" s="16">
        <v>114.58125</v>
      </c>
      <c r="G105" s="17">
        <v>0.3</v>
      </c>
      <c r="H105" s="16">
        <v>266.964596</v>
      </c>
      <c r="I105" s="17">
        <v>0.7</v>
      </c>
      <c r="J105" s="16">
        <v>3.81545846E8</v>
      </c>
      <c r="K105" s="18">
        <v>2017.0</v>
      </c>
      <c r="L105" s="15" t="s">
        <v>20</v>
      </c>
      <c r="M105" s="19" t="s">
        <v>276</v>
      </c>
      <c r="N105" s="20"/>
      <c r="O105" s="21"/>
      <c r="P105" s="22">
        <v>446.79</v>
      </c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</row>
    <row r="106" ht="15.75" customHeight="1">
      <c r="A106" s="11" t="s">
        <v>277</v>
      </c>
      <c r="B106" s="12">
        <f t="shared" si="5"/>
        <v>371.985018</v>
      </c>
      <c r="C106" s="13">
        <f t="shared" si="2"/>
        <v>6.763363964</v>
      </c>
      <c r="D106" s="14">
        <f t="shared" si="3"/>
        <v>6.763363964</v>
      </c>
      <c r="E106" s="15">
        <v>55.0</v>
      </c>
      <c r="F106" s="16">
        <v>100.40776</v>
      </c>
      <c r="G106" s="17">
        <v>0.27</v>
      </c>
      <c r="H106" s="16">
        <v>271.577258</v>
      </c>
      <c r="I106" s="17">
        <v>0.73</v>
      </c>
      <c r="J106" s="16">
        <v>3.71985018E8</v>
      </c>
      <c r="K106" s="18">
        <v>2018.0</v>
      </c>
      <c r="L106" s="15" t="s">
        <v>20</v>
      </c>
      <c r="M106" s="19" t="s">
        <v>278</v>
      </c>
      <c r="N106" s="20"/>
      <c r="O106" s="21"/>
      <c r="P106" s="22">
        <v>725.66</v>
      </c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</row>
    <row r="107" ht="15.75" customHeight="1">
      <c r="A107" s="11" t="s">
        <v>279</v>
      </c>
      <c r="B107" s="12">
        <f t="shared" si="5"/>
        <v>569.651467</v>
      </c>
      <c r="C107" s="13">
        <f t="shared" si="2"/>
        <v>14.24128668</v>
      </c>
      <c r="D107" s="14">
        <f t="shared" si="3"/>
        <v>14.24128668</v>
      </c>
      <c r="E107" s="15">
        <v>40.0</v>
      </c>
      <c r="F107" s="16">
        <v>166.16723</v>
      </c>
      <c r="G107" s="17">
        <v>0.292</v>
      </c>
      <c r="H107" s="16">
        <v>403.484237</v>
      </c>
      <c r="I107" s="17">
        <v>0.708</v>
      </c>
      <c r="J107" s="16">
        <v>5.69651467E8</v>
      </c>
      <c r="K107" s="18">
        <v>2015.0</v>
      </c>
      <c r="L107" s="15" t="s">
        <v>20</v>
      </c>
      <c r="M107" s="19" t="s">
        <v>280</v>
      </c>
      <c r="N107" s="20"/>
      <c r="O107" s="21"/>
      <c r="P107" s="22">
        <v>1292.51</v>
      </c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</row>
    <row r="108" ht="15.75" customHeight="1">
      <c r="A108" s="11" t="s">
        <v>281</v>
      </c>
      <c r="B108" s="12">
        <f t="shared" si="5"/>
        <v>1028.570942</v>
      </c>
      <c r="C108" s="13">
        <f t="shared" si="2"/>
        <v>5.14285471</v>
      </c>
      <c r="D108" s="14">
        <f t="shared" si="3"/>
        <v>5.14285471</v>
      </c>
      <c r="E108" s="32">
        <v>200.0</v>
      </c>
      <c r="F108" s="16">
        <v>486.295561</v>
      </c>
      <c r="G108" s="17">
        <v>0.473</v>
      </c>
      <c r="H108" s="16">
        <v>542.275381</v>
      </c>
      <c r="I108" s="17">
        <v>0.527</v>
      </c>
      <c r="J108" s="16">
        <v>1.028570942E9</v>
      </c>
      <c r="K108" s="18">
        <v>2016.0</v>
      </c>
      <c r="L108" s="15" t="s">
        <v>20</v>
      </c>
      <c r="M108" s="19" t="s">
        <v>282</v>
      </c>
      <c r="N108" s="20"/>
      <c r="O108" s="21"/>
      <c r="P108" s="22">
        <v>1540.74</v>
      </c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</row>
    <row r="109" ht="15.75" customHeight="1">
      <c r="A109" s="11" t="s">
        <v>283</v>
      </c>
      <c r="B109" s="12">
        <f t="shared" si="5"/>
        <v>940.352645</v>
      </c>
      <c r="C109" s="13">
        <f t="shared" si="2"/>
        <v>10.00375154</v>
      </c>
      <c r="D109" s="14">
        <f t="shared" si="3"/>
        <v>10.00375154</v>
      </c>
      <c r="E109" s="15">
        <v>94.0</v>
      </c>
      <c r="F109" s="16">
        <v>380.843261</v>
      </c>
      <c r="G109" s="17">
        <v>0.405</v>
      </c>
      <c r="H109" s="16">
        <v>559.509384</v>
      </c>
      <c r="I109" s="17">
        <v>0.595</v>
      </c>
      <c r="J109" s="16">
        <v>9.40352645E8</v>
      </c>
      <c r="K109" s="18">
        <v>2003.0</v>
      </c>
      <c r="L109" s="15" t="s">
        <v>18</v>
      </c>
      <c r="M109" s="19" t="s">
        <v>284</v>
      </c>
      <c r="N109" s="24" t="s">
        <v>285</v>
      </c>
      <c r="O109" s="21"/>
      <c r="P109" s="22">
        <v>1381.09</v>
      </c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</row>
    <row r="110" ht="15.75" customHeight="1">
      <c r="A110" s="11" t="s">
        <v>286</v>
      </c>
      <c r="B110" s="12">
        <f t="shared" si="5"/>
        <v>678.226465</v>
      </c>
      <c r="C110" s="13">
        <f t="shared" si="2"/>
        <v>12.33139027</v>
      </c>
      <c r="D110" s="14">
        <f t="shared" si="3"/>
        <v>12.33139027</v>
      </c>
      <c r="E110" s="15">
        <v>55.0</v>
      </c>
      <c r="F110" s="16">
        <v>330.45527</v>
      </c>
      <c r="G110" s="17">
        <v>0.487</v>
      </c>
      <c r="H110" s="16">
        <v>347.771195</v>
      </c>
      <c r="I110" s="17">
        <v>0.513</v>
      </c>
      <c r="J110" s="16">
        <v>6.78226465E8</v>
      </c>
      <c r="K110" s="18">
        <v>1994.0</v>
      </c>
      <c r="L110" s="15" t="s">
        <v>25</v>
      </c>
      <c r="M110" s="19" t="s">
        <v>287</v>
      </c>
      <c r="N110" s="24" t="s">
        <v>288</v>
      </c>
      <c r="O110" s="21"/>
      <c r="P110" s="22">
        <v>377.32</v>
      </c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</row>
    <row r="111" ht="15.75" customHeight="1">
      <c r="A111" s="11" t="s">
        <v>289</v>
      </c>
      <c r="B111" s="12">
        <f t="shared" si="5"/>
        <v>331.526598</v>
      </c>
      <c r="C111" s="13">
        <f t="shared" si="2"/>
        <v>2.652212784</v>
      </c>
      <c r="D111" s="14">
        <f t="shared" si="3"/>
        <v>2.652212784</v>
      </c>
      <c r="E111" s="33">
        <v>125.0</v>
      </c>
      <c r="F111" s="16">
        <v>121.626598</v>
      </c>
      <c r="G111" s="17">
        <v>0.367</v>
      </c>
      <c r="H111" s="16">
        <v>209.9</v>
      </c>
      <c r="I111" s="17">
        <v>0.633</v>
      </c>
      <c r="J111" s="16">
        <v>3.31526598E8</v>
      </c>
      <c r="K111" s="18">
        <v>2021.0</v>
      </c>
      <c r="L111" s="15" t="s">
        <v>93</v>
      </c>
      <c r="M111" s="19" t="s">
        <v>290</v>
      </c>
      <c r="N111" s="24" t="s">
        <v>291</v>
      </c>
      <c r="O111" s="21"/>
      <c r="P111" s="22">
        <v>1686.55</v>
      </c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</row>
    <row r="112" ht="15.75" customHeight="1">
      <c r="A112" s="11" t="s">
        <v>292</v>
      </c>
      <c r="B112" s="12">
        <f t="shared" si="5"/>
        <v>1304.550716</v>
      </c>
      <c r="C112" s="13">
        <f t="shared" si="2"/>
        <v>8.697004773</v>
      </c>
      <c r="D112" s="14">
        <f t="shared" si="3"/>
        <v>8.697004773</v>
      </c>
      <c r="E112" s="15">
        <v>150.0</v>
      </c>
      <c r="F112" s="16">
        <v>400.953009</v>
      </c>
      <c r="G112" s="17">
        <v>0.307</v>
      </c>
      <c r="H112" s="16">
        <v>903.597707</v>
      </c>
      <c r="I112" s="17">
        <v>0.693</v>
      </c>
      <c r="J112" s="16">
        <v>1.304550716E9</v>
      </c>
      <c r="K112" s="18">
        <v>2013.0</v>
      </c>
      <c r="L112" s="15" t="s">
        <v>20</v>
      </c>
      <c r="M112" s="19" t="s">
        <v>293</v>
      </c>
      <c r="N112" s="20"/>
      <c r="O112" s="21"/>
      <c r="P112" s="22">
        <v>1715.01</v>
      </c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</row>
    <row r="113" ht="15.75" customHeight="1">
      <c r="A113" s="11" t="s">
        <v>294</v>
      </c>
      <c r="B113" s="12">
        <f t="shared" si="5"/>
        <v>1450.026933</v>
      </c>
      <c r="C113" s="13">
        <f t="shared" si="2"/>
        <v>9.66684622</v>
      </c>
      <c r="D113" s="14">
        <f t="shared" si="3"/>
        <v>9.66684622</v>
      </c>
      <c r="E113" s="15">
        <v>150.0</v>
      </c>
      <c r="F113" s="16">
        <v>477.373578</v>
      </c>
      <c r="G113" s="17">
        <v>0.329</v>
      </c>
      <c r="H113" s="16">
        <v>972.653355</v>
      </c>
      <c r="I113" s="17">
        <v>0.671</v>
      </c>
      <c r="J113" s="16">
        <v>1.450026933E9</v>
      </c>
      <c r="K113" s="18">
        <v>2019.0</v>
      </c>
      <c r="L113" s="15" t="s">
        <v>20</v>
      </c>
      <c r="M113" s="19" t="s">
        <v>295</v>
      </c>
      <c r="N113" s="20"/>
      <c r="O113" s="21"/>
      <c r="P113" s="22">
        <v>1930.34</v>
      </c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</row>
    <row r="114" ht="15.75" customHeight="1">
      <c r="A114" s="11" t="s">
        <v>296</v>
      </c>
      <c r="B114" s="12">
        <f t="shared" si="5"/>
        <v>1515.341399</v>
      </c>
      <c r="C114" s="13">
        <f t="shared" si="2"/>
        <v>7.975481047</v>
      </c>
      <c r="D114" s="14">
        <f t="shared" si="3"/>
        <v>7.975481047</v>
      </c>
      <c r="E114" s="15">
        <v>190.0</v>
      </c>
      <c r="F114" s="16">
        <v>353.00702</v>
      </c>
      <c r="G114" s="17">
        <v>0.233</v>
      </c>
      <c r="H114" s="16">
        <v>1162.334379</v>
      </c>
      <c r="I114" s="17">
        <v>0.767</v>
      </c>
      <c r="J114" s="16">
        <v>1.515341399E9</v>
      </c>
      <c r="K114" s="18">
        <v>2015.0</v>
      </c>
      <c r="L114" s="15" t="s">
        <v>20</v>
      </c>
      <c r="M114" s="19" t="s">
        <v>297</v>
      </c>
      <c r="N114" s="20"/>
      <c r="O114" s="21"/>
      <c r="P114" s="22">
        <v>485.77</v>
      </c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</row>
    <row r="115" ht="15.75" customHeight="1">
      <c r="A115" s="11" t="s">
        <v>298</v>
      </c>
      <c r="B115" s="12">
        <f t="shared" si="5"/>
        <v>375.740705</v>
      </c>
      <c r="C115" s="13">
        <f t="shared" si="2"/>
        <v>2.890313115</v>
      </c>
      <c r="D115" s="14">
        <f t="shared" si="3"/>
        <v>2.890313115</v>
      </c>
      <c r="E115" s="15">
        <v>130.0</v>
      </c>
      <c r="F115" s="16">
        <v>122.52306</v>
      </c>
      <c r="G115" s="17">
        <v>0.326</v>
      </c>
      <c r="H115" s="16">
        <v>253.217645</v>
      </c>
      <c r="I115" s="17">
        <v>0.674</v>
      </c>
      <c r="J115" s="16">
        <v>3.75740705E8</v>
      </c>
      <c r="K115" s="18">
        <v>2013.0</v>
      </c>
      <c r="L115" s="15" t="s">
        <v>20</v>
      </c>
      <c r="M115" s="19" t="s">
        <v>299</v>
      </c>
      <c r="N115" s="20"/>
      <c r="O115" s="21"/>
      <c r="P115" s="22">
        <v>1181.74</v>
      </c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</row>
    <row r="116" ht="15.75" customHeight="1">
      <c r="A116" s="11" t="s">
        <v>300</v>
      </c>
      <c r="B116" s="12">
        <f t="shared" si="5"/>
        <v>505.703557</v>
      </c>
      <c r="C116" s="13">
        <f t="shared" si="2"/>
        <v>21.98711117</v>
      </c>
      <c r="D116" s="14">
        <f t="shared" si="3"/>
        <v>21.98711117</v>
      </c>
      <c r="E116" s="15">
        <v>23.0</v>
      </c>
      <c r="F116" s="16">
        <v>217.631306</v>
      </c>
      <c r="G116" s="17">
        <v>0.43</v>
      </c>
      <c r="H116" s="16">
        <v>288.072251</v>
      </c>
      <c r="I116" s="17">
        <v>0.57</v>
      </c>
      <c r="J116" s="16">
        <v>5.05703557E8</v>
      </c>
      <c r="K116" s="18">
        <v>1990.0</v>
      </c>
      <c r="L116" s="15" t="s">
        <v>25</v>
      </c>
      <c r="M116" s="19" t="s">
        <v>301</v>
      </c>
      <c r="N116" s="24" t="s">
        <v>302</v>
      </c>
      <c r="O116" s="21"/>
      <c r="P116" s="22">
        <v>820.79</v>
      </c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</row>
    <row r="117" ht="15.75" customHeight="1">
      <c r="A117" s="11" t="s">
        <v>303</v>
      </c>
      <c r="B117" s="12">
        <f t="shared" si="5"/>
        <v>465.380802</v>
      </c>
      <c r="C117" s="13">
        <f t="shared" si="2"/>
        <v>4.518260214</v>
      </c>
      <c r="D117" s="14">
        <f t="shared" si="3"/>
        <v>4.518260214</v>
      </c>
      <c r="E117" s="15">
        <v>103.0</v>
      </c>
      <c r="F117" s="16">
        <v>187.705427</v>
      </c>
      <c r="G117" s="17">
        <v>0.403</v>
      </c>
      <c r="H117" s="16">
        <v>277.675375</v>
      </c>
      <c r="I117" s="17">
        <v>0.597</v>
      </c>
      <c r="J117" s="16">
        <v>4.65380802E8</v>
      </c>
      <c r="K117" s="18">
        <v>2000.0</v>
      </c>
      <c r="L117" s="15" t="s">
        <v>18</v>
      </c>
      <c r="M117" s="19" t="s">
        <v>304</v>
      </c>
      <c r="N117" s="24" t="s">
        <v>305</v>
      </c>
      <c r="O117" s="21"/>
      <c r="P117" s="22">
        <v>668.15</v>
      </c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</row>
    <row r="118" ht="15.75" customHeight="1">
      <c r="A118" s="11" t="s">
        <v>306</v>
      </c>
      <c r="B118" s="12">
        <f t="shared" si="5"/>
        <v>524.976069</v>
      </c>
      <c r="C118" s="13">
        <f t="shared" si="2"/>
        <v>3.281100431</v>
      </c>
      <c r="D118" s="14">
        <f t="shared" si="3"/>
        <v>3.281100431</v>
      </c>
      <c r="E118" s="15">
        <v>160.0</v>
      </c>
      <c r="F118" s="16">
        <v>200.676069</v>
      </c>
      <c r="G118" s="17">
        <v>0.382</v>
      </c>
      <c r="H118" s="16">
        <v>324.3</v>
      </c>
      <c r="I118" s="17">
        <v>0.618</v>
      </c>
      <c r="J118" s="16">
        <v>5.24976069E8</v>
      </c>
      <c r="K118" s="18">
        <v>2014.0</v>
      </c>
      <c r="L118" s="15" t="s">
        <v>20</v>
      </c>
      <c r="M118" s="19" t="s">
        <v>307</v>
      </c>
      <c r="N118" s="20"/>
      <c r="O118" s="21"/>
      <c r="P118" s="22">
        <v>698.25</v>
      </c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</row>
    <row r="119" ht="15.75" customHeight="1">
      <c r="A119" s="11" t="s">
        <v>306</v>
      </c>
      <c r="B119" s="12">
        <f t="shared" si="5"/>
        <v>379.014294</v>
      </c>
      <c r="C119" s="13">
        <f t="shared" si="2"/>
        <v>2.52676196</v>
      </c>
      <c r="D119" s="14">
        <f t="shared" si="3"/>
        <v>2.52676196</v>
      </c>
      <c r="E119" s="15">
        <v>150.0</v>
      </c>
      <c r="F119" s="16">
        <v>136.314294</v>
      </c>
      <c r="G119" s="17">
        <v>0.36</v>
      </c>
      <c r="H119" s="16">
        <v>242.7</v>
      </c>
      <c r="I119" s="17">
        <v>0.64</v>
      </c>
      <c r="J119" s="16">
        <v>3.79014294E8</v>
      </c>
      <c r="K119" s="18">
        <v>1998.0</v>
      </c>
      <c r="L119" s="15" t="s">
        <v>25</v>
      </c>
      <c r="M119" s="19" t="s">
        <v>308</v>
      </c>
      <c r="N119" s="24" t="s">
        <v>309</v>
      </c>
      <c r="O119" s="21"/>
      <c r="P119" s="22">
        <v>534.99</v>
      </c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</row>
    <row r="120" ht="15.75" customHeight="1">
      <c r="A120" s="11" t="s">
        <v>310</v>
      </c>
      <c r="B120" s="12">
        <f t="shared" si="5"/>
        <v>470.067014</v>
      </c>
      <c r="C120" s="13">
        <f t="shared" si="2"/>
        <v>2.35033507</v>
      </c>
      <c r="D120" s="14">
        <f t="shared" si="3"/>
        <v>2.35033507</v>
      </c>
      <c r="E120" s="15">
        <v>200.0</v>
      </c>
      <c r="F120" s="16">
        <v>100.916094</v>
      </c>
      <c r="G120" s="17">
        <v>0.215</v>
      </c>
      <c r="H120" s="16">
        <v>369.15092</v>
      </c>
      <c r="I120" s="17">
        <v>0.785</v>
      </c>
      <c r="J120" s="16">
        <v>4.70067014E8</v>
      </c>
      <c r="K120" s="18">
        <v>2021.0</v>
      </c>
      <c r="L120" s="15" t="s">
        <v>93</v>
      </c>
      <c r="M120" s="19" t="s">
        <v>311</v>
      </c>
      <c r="N120" s="24" t="s">
        <v>312</v>
      </c>
      <c r="O120" s="21"/>
      <c r="P120" s="22">
        <v>457.25</v>
      </c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</row>
    <row r="121" ht="15.75" customHeight="1">
      <c r="A121" s="11" t="s">
        <v>313</v>
      </c>
      <c r="B121" s="12">
        <f t="shared" si="5"/>
        <v>386.600138</v>
      </c>
      <c r="C121" s="13">
        <f t="shared" si="2"/>
        <v>2.274118459</v>
      </c>
      <c r="D121" s="14">
        <f t="shared" si="3"/>
        <v>2.274118459</v>
      </c>
      <c r="E121" s="15">
        <v>170.0</v>
      </c>
      <c r="F121" s="16">
        <v>110.500138</v>
      </c>
      <c r="G121" s="17">
        <v>0.286</v>
      </c>
      <c r="H121" s="16">
        <v>276.1</v>
      </c>
      <c r="I121" s="17">
        <v>0.714</v>
      </c>
      <c r="J121" s="16">
        <v>3.86600138E8</v>
      </c>
      <c r="K121" s="18">
        <v>2019.0</v>
      </c>
      <c r="L121" s="15" t="s">
        <v>20</v>
      </c>
      <c r="M121" s="19" t="s">
        <v>314</v>
      </c>
      <c r="N121" s="20"/>
      <c r="O121" s="21"/>
      <c r="P121" s="22">
        <v>697.62</v>
      </c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</row>
    <row r="122" ht="15.75" customHeight="1">
      <c r="A122" s="11" t="s">
        <v>315</v>
      </c>
      <c r="B122" s="12">
        <f t="shared" si="5"/>
        <v>352.194034</v>
      </c>
      <c r="C122" s="13">
        <f t="shared" si="2"/>
        <v>5.869900567</v>
      </c>
      <c r="D122" s="14">
        <f t="shared" si="3"/>
        <v>5.869900567</v>
      </c>
      <c r="E122" s="15">
        <v>60.0</v>
      </c>
      <c r="F122" s="16">
        <v>106.429941</v>
      </c>
      <c r="G122" s="17">
        <v>0.302</v>
      </c>
      <c r="H122" s="16">
        <v>245.764093</v>
      </c>
      <c r="I122" s="17">
        <v>0.698</v>
      </c>
      <c r="J122" s="16">
        <v>3.52194034E8</v>
      </c>
      <c r="K122" s="18">
        <v>1995.0</v>
      </c>
      <c r="L122" s="15" t="s">
        <v>25</v>
      </c>
      <c r="M122" s="19" t="s">
        <v>316</v>
      </c>
      <c r="N122" s="24" t="s">
        <v>115</v>
      </c>
      <c r="O122" s="21"/>
      <c r="P122" s="22">
        <v>470.06</v>
      </c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</row>
    <row r="123" ht="15.75" customHeight="1">
      <c r="A123" s="11" t="s">
        <v>317</v>
      </c>
      <c r="B123" s="12">
        <f t="shared" si="5"/>
        <v>369.330363</v>
      </c>
      <c r="C123" s="13">
        <f t="shared" si="2"/>
        <v>6.054596115</v>
      </c>
      <c r="D123" s="14">
        <f t="shared" si="3"/>
        <v>6.054596115</v>
      </c>
      <c r="E123" s="15">
        <v>61.0</v>
      </c>
      <c r="F123" s="16">
        <v>167.767189</v>
      </c>
      <c r="G123" s="17">
        <v>0.454</v>
      </c>
      <c r="H123" s="16">
        <v>201.563174</v>
      </c>
      <c r="I123" s="17">
        <v>0.546</v>
      </c>
      <c r="J123" s="16">
        <v>3.69330363E8</v>
      </c>
      <c r="K123" s="18">
        <v>2014.0</v>
      </c>
      <c r="L123" s="15" t="s">
        <v>20</v>
      </c>
      <c r="M123" s="19" t="s">
        <v>318</v>
      </c>
      <c r="N123" s="20"/>
      <c r="O123" s="21"/>
      <c r="P123" s="22">
        <v>934.96</v>
      </c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</row>
    <row r="124" ht="15.75" customHeight="1">
      <c r="A124" s="11" t="s">
        <v>319</v>
      </c>
      <c r="B124" s="12">
        <f t="shared" si="5"/>
        <v>723.192705</v>
      </c>
      <c r="C124" s="13">
        <f t="shared" si="2"/>
        <v>7.23192705</v>
      </c>
      <c r="D124" s="14">
        <f t="shared" si="3"/>
        <v>7.23192705</v>
      </c>
      <c r="E124" s="15">
        <v>100.0</v>
      </c>
      <c r="F124" s="16">
        <v>274.092705</v>
      </c>
      <c r="G124" s="17">
        <v>0.379</v>
      </c>
      <c r="H124" s="16">
        <v>449.1</v>
      </c>
      <c r="I124" s="17">
        <v>0.621</v>
      </c>
      <c r="J124" s="16">
        <v>7.23192705E8</v>
      </c>
      <c r="K124" s="18">
        <v>2013.0</v>
      </c>
      <c r="L124" s="15" t="s">
        <v>20</v>
      </c>
      <c r="M124" s="19" t="s">
        <v>320</v>
      </c>
      <c r="N124" s="20"/>
      <c r="O124" s="21"/>
      <c r="P124" s="22">
        <v>1887.59</v>
      </c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</row>
    <row r="125" ht="15.75" customHeight="1">
      <c r="A125" s="11" t="s">
        <v>321</v>
      </c>
      <c r="B125" s="12">
        <f t="shared" si="5"/>
        <v>396.271103</v>
      </c>
      <c r="C125" s="13">
        <f t="shared" si="2"/>
        <v>66.04518383</v>
      </c>
      <c r="D125" s="14">
        <f t="shared" si="3"/>
        <v>66.04518383</v>
      </c>
      <c r="E125" s="15">
        <v>6.0</v>
      </c>
      <c r="F125" s="16">
        <v>190.071103</v>
      </c>
      <c r="G125" s="17">
        <v>0.48</v>
      </c>
      <c r="H125" s="16">
        <v>206.2</v>
      </c>
      <c r="I125" s="17">
        <v>0.52</v>
      </c>
      <c r="J125" s="16">
        <v>3.96271103E8</v>
      </c>
      <c r="K125" s="18">
        <v>1978.0</v>
      </c>
      <c r="L125" s="15" t="s">
        <v>322</v>
      </c>
      <c r="M125" s="19" t="s">
        <v>323</v>
      </c>
      <c r="N125" s="24" t="s">
        <v>324</v>
      </c>
      <c r="O125" s="21"/>
      <c r="P125" s="22">
        <v>386.45</v>
      </c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</row>
    <row r="126" ht="15.75" customHeight="1">
      <c r="A126" s="11" t="s">
        <v>325</v>
      </c>
      <c r="B126" s="12">
        <f t="shared" si="5"/>
        <v>321.752656</v>
      </c>
      <c r="C126" s="13">
        <f t="shared" si="2"/>
        <v>13.98924591</v>
      </c>
      <c r="D126" s="14">
        <f t="shared" si="3"/>
        <v>13.98924591</v>
      </c>
      <c r="E126" s="15">
        <v>23.0</v>
      </c>
      <c r="F126" s="16">
        <v>85.080171</v>
      </c>
      <c r="G126" s="17">
        <v>0.264</v>
      </c>
      <c r="H126" s="16">
        <v>236.672485</v>
      </c>
      <c r="I126" s="17">
        <v>0.736</v>
      </c>
      <c r="J126" s="16">
        <v>3.21752656E8</v>
      </c>
      <c r="K126" s="18">
        <v>2018.0</v>
      </c>
      <c r="L126" s="15" t="s">
        <v>20</v>
      </c>
      <c r="M126" s="19" t="s">
        <v>326</v>
      </c>
      <c r="N126" s="20"/>
      <c r="O126" s="21"/>
      <c r="P126" s="22">
        <v>984.26</v>
      </c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</row>
    <row r="127" ht="15.75" customHeight="1">
      <c r="A127" s="11" t="s">
        <v>327</v>
      </c>
      <c r="B127" s="12">
        <f t="shared" si="5"/>
        <v>773.350147</v>
      </c>
      <c r="C127" s="13">
        <f t="shared" si="2"/>
        <v>4.549118512</v>
      </c>
      <c r="D127" s="14">
        <f t="shared" si="3"/>
        <v>4.549118512</v>
      </c>
      <c r="E127" s="15">
        <v>170.0</v>
      </c>
      <c r="F127" s="16">
        <v>333.7186</v>
      </c>
      <c r="G127" s="17">
        <v>0.432</v>
      </c>
      <c r="H127" s="16">
        <v>439.631547</v>
      </c>
      <c r="I127" s="17">
        <v>0.568</v>
      </c>
      <c r="J127" s="16">
        <v>7.73350147E8</v>
      </c>
      <c r="K127" s="18">
        <v>2014.0</v>
      </c>
      <c r="L127" s="15" t="s">
        <v>20</v>
      </c>
      <c r="M127" s="19" t="s">
        <v>328</v>
      </c>
      <c r="N127" s="20"/>
      <c r="O127" s="21"/>
      <c r="P127" s="22">
        <v>1058.93</v>
      </c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</row>
    <row r="128" ht="15.75" customHeight="1">
      <c r="A128" s="11" t="s">
        <v>329</v>
      </c>
      <c r="B128" s="12">
        <f t="shared" si="5"/>
        <v>863.756051</v>
      </c>
      <c r="C128" s="13">
        <f t="shared" si="2"/>
        <v>4.318780255</v>
      </c>
      <c r="D128" s="14">
        <f t="shared" si="3"/>
        <v>4.318780255</v>
      </c>
      <c r="E128" s="15">
        <v>200.0</v>
      </c>
      <c r="F128" s="16">
        <v>389.813101</v>
      </c>
      <c r="G128" s="17">
        <v>0.451</v>
      </c>
      <c r="H128" s="16">
        <v>473.94295</v>
      </c>
      <c r="I128" s="17">
        <v>0.549</v>
      </c>
      <c r="J128" s="16">
        <v>8.63756051E8</v>
      </c>
      <c r="K128" s="18">
        <v>2017.0</v>
      </c>
      <c r="L128" s="15" t="s">
        <v>20</v>
      </c>
      <c r="M128" s="19" t="s">
        <v>330</v>
      </c>
      <c r="N128" s="20"/>
      <c r="O128" s="21"/>
      <c r="P128" s="22">
        <v>887.78</v>
      </c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</row>
    <row r="129" ht="15.75" customHeight="1">
      <c r="A129" s="11" t="s">
        <v>331</v>
      </c>
      <c r="B129" s="12">
        <f t="shared" si="5"/>
        <v>629.443428</v>
      </c>
      <c r="C129" s="13">
        <f t="shared" si="2"/>
        <v>4.19628952</v>
      </c>
      <c r="D129" s="14">
        <f t="shared" si="3"/>
        <v>4.19628952</v>
      </c>
      <c r="E129" s="15">
        <v>150.0</v>
      </c>
      <c r="F129" s="16">
        <v>227.946274</v>
      </c>
      <c r="G129" s="17">
        <v>0.362</v>
      </c>
      <c r="H129" s="16">
        <v>401.497154</v>
      </c>
      <c r="I129" s="17">
        <v>0.638</v>
      </c>
      <c r="J129" s="16">
        <v>6.29443428E8</v>
      </c>
      <c r="K129" s="18">
        <v>2008.0</v>
      </c>
      <c r="L129" s="15" t="s">
        <v>18</v>
      </c>
      <c r="M129" s="19" t="s">
        <v>332</v>
      </c>
      <c r="N129" s="20"/>
      <c r="O129" s="21"/>
      <c r="P129" s="22">
        <v>597.96</v>
      </c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</row>
    <row r="130" ht="15.75" customHeight="1">
      <c r="A130" s="11" t="s">
        <v>333</v>
      </c>
      <c r="B130" s="12">
        <f t="shared" si="5"/>
        <v>351.692268</v>
      </c>
      <c r="C130" s="13">
        <f t="shared" si="2"/>
        <v>4.042439862</v>
      </c>
      <c r="D130" s="14">
        <f t="shared" si="3"/>
        <v>4.042439862</v>
      </c>
      <c r="E130" s="32">
        <v>87.0</v>
      </c>
      <c r="F130" s="16">
        <v>165.092268</v>
      </c>
      <c r="G130" s="17">
        <v>0.469</v>
      </c>
      <c r="H130" s="16">
        <v>186.6</v>
      </c>
      <c r="I130" s="17">
        <v>0.531</v>
      </c>
      <c r="J130" s="16">
        <v>3.51692268E8</v>
      </c>
      <c r="K130" s="18">
        <v>2001.0</v>
      </c>
      <c r="L130" s="15" t="s">
        <v>18</v>
      </c>
      <c r="M130" s="19" t="s">
        <v>334</v>
      </c>
      <c r="N130" s="34" t="s">
        <v>335</v>
      </c>
      <c r="O130" s="21"/>
      <c r="P130" s="22">
        <v>577.01</v>
      </c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</row>
    <row r="131" ht="15.75" customHeight="1">
      <c r="A131" s="11" t="s">
        <v>336</v>
      </c>
      <c r="B131" s="12">
        <f t="shared" si="5"/>
        <v>384.336108</v>
      </c>
      <c r="C131" s="13">
        <f t="shared" si="2"/>
        <v>3.84336108</v>
      </c>
      <c r="D131" s="14">
        <f t="shared" si="3"/>
        <v>3.84336108</v>
      </c>
      <c r="E131" s="15">
        <v>100.0</v>
      </c>
      <c r="F131" s="16">
        <v>198.000317</v>
      </c>
      <c r="G131" s="17">
        <v>0.515</v>
      </c>
      <c r="H131" s="16">
        <v>186.335791</v>
      </c>
      <c r="I131" s="17">
        <v>0.485</v>
      </c>
      <c r="J131" s="16">
        <v>3.84336108E8</v>
      </c>
      <c r="K131" s="18">
        <v>2006.0</v>
      </c>
      <c r="L131" s="15" t="s">
        <v>18</v>
      </c>
      <c r="M131" s="19" t="s">
        <v>337</v>
      </c>
      <c r="N131" s="24" t="s">
        <v>338</v>
      </c>
      <c r="O131" s="21"/>
      <c r="P131" s="22">
        <v>1517.55</v>
      </c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</row>
    <row r="132" ht="15.75" customHeight="1">
      <c r="A132" s="11" t="s">
        <v>339</v>
      </c>
      <c r="B132" s="12">
        <f t="shared" si="5"/>
        <v>902.746596</v>
      </c>
      <c r="C132" s="13">
        <f t="shared" si="2"/>
        <v>9.02746596</v>
      </c>
      <c r="D132" s="14">
        <f t="shared" si="3"/>
        <v>9.02746596</v>
      </c>
      <c r="E132" s="15">
        <v>100.0</v>
      </c>
      <c r="F132" s="16">
        <v>262.641637</v>
      </c>
      <c r="G132" s="17">
        <v>0.291</v>
      </c>
      <c r="H132" s="16">
        <v>640.104959</v>
      </c>
      <c r="I132" s="17">
        <v>0.709</v>
      </c>
      <c r="J132" s="16">
        <v>9.02746596E8</v>
      </c>
      <c r="K132" s="18">
        <v>2002.0</v>
      </c>
      <c r="L132" s="15" t="s">
        <v>18</v>
      </c>
      <c r="M132" s="19" t="s">
        <v>340</v>
      </c>
      <c r="N132" s="24" t="s">
        <v>341</v>
      </c>
      <c r="O132" s="21"/>
      <c r="P132" s="22">
        <v>1342.42</v>
      </c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</row>
    <row r="133" ht="15.75" customHeight="1">
      <c r="A133" s="11" t="s">
        <v>342</v>
      </c>
      <c r="B133" s="12">
        <f t="shared" si="5"/>
        <v>977.070383</v>
      </c>
      <c r="C133" s="13">
        <f t="shared" si="2"/>
        <v>7.816563064</v>
      </c>
      <c r="D133" s="14">
        <f t="shared" si="3"/>
        <v>7.816563064</v>
      </c>
      <c r="E133" s="15">
        <v>125.0</v>
      </c>
      <c r="F133" s="16">
        <v>296.374621</v>
      </c>
      <c r="G133" s="17">
        <v>0.303</v>
      </c>
      <c r="H133" s="16">
        <v>680.695762</v>
      </c>
      <c r="I133" s="17">
        <v>0.697</v>
      </c>
      <c r="J133" s="16">
        <v>9.77070383E8</v>
      </c>
      <c r="K133" s="18">
        <v>2010.0</v>
      </c>
      <c r="L133" s="15" t="s">
        <v>20</v>
      </c>
      <c r="M133" s="19" t="s">
        <v>343</v>
      </c>
      <c r="N133" s="24" t="s">
        <v>344</v>
      </c>
      <c r="O133" s="21"/>
      <c r="P133" s="22">
        <v>1814.68</v>
      </c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</row>
    <row r="134" ht="15.75" customHeight="1">
      <c r="A134" s="11" t="s">
        <v>345</v>
      </c>
      <c r="B134" s="12">
        <f t="shared" si="5"/>
        <v>1342.359942</v>
      </c>
      <c r="C134" s="13">
        <f t="shared" si="2"/>
        <v>10.73887954</v>
      </c>
      <c r="D134" s="14">
        <f t="shared" si="3"/>
        <v>10.73887954</v>
      </c>
      <c r="E134" s="15">
        <v>125.0</v>
      </c>
      <c r="F134" s="16">
        <v>381.447587</v>
      </c>
      <c r="G134" s="17">
        <v>0.284</v>
      </c>
      <c r="H134" s="16">
        <v>960.912355</v>
      </c>
      <c r="I134" s="17">
        <v>0.716</v>
      </c>
      <c r="J134" s="16">
        <v>1.342359942E9</v>
      </c>
      <c r="K134" s="18">
        <v>2011.0</v>
      </c>
      <c r="L134" s="15" t="s">
        <v>20</v>
      </c>
      <c r="M134" s="19" t="s">
        <v>346</v>
      </c>
      <c r="N134" s="24" t="s">
        <v>344</v>
      </c>
      <c r="O134" s="21"/>
      <c r="P134" s="22">
        <v>1400.06</v>
      </c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</row>
    <row r="135" ht="15.75" customHeight="1">
      <c r="A135" s="11" t="s">
        <v>347</v>
      </c>
      <c r="B135" s="12">
        <f t="shared" si="5"/>
        <v>896.815106</v>
      </c>
      <c r="C135" s="13">
        <f t="shared" si="2"/>
        <v>5.978767373</v>
      </c>
      <c r="D135" s="14">
        <f t="shared" si="3"/>
        <v>5.978767373</v>
      </c>
      <c r="E135" s="15">
        <v>150.0</v>
      </c>
      <c r="F135" s="16">
        <v>290.469928</v>
      </c>
      <c r="G135" s="17">
        <v>0.324</v>
      </c>
      <c r="H135" s="16">
        <v>606.345178</v>
      </c>
      <c r="I135" s="17">
        <v>0.676</v>
      </c>
      <c r="J135" s="16">
        <v>8.96815106E8</v>
      </c>
      <c r="K135" s="18">
        <v>2005.0</v>
      </c>
      <c r="L135" s="15" t="s">
        <v>18</v>
      </c>
      <c r="M135" s="19" t="s">
        <v>348</v>
      </c>
      <c r="N135" s="24" t="s">
        <v>341</v>
      </c>
      <c r="O135" s="21"/>
      <c r="P135" s="22">
        <v>1317.62</v>
      </c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</row>
    <row r="136" ht="15.75" customHeight="1">
      <c r="A136" s="11" t="s">
        <v>349</v>
      </c>
      <c r="B136" s="12">
        <f t="shared" si="5"/>
        <v>942.218425</v>
      </c>
      <c r="C136" s="13">
        <f t="shared" si="2"/>
        <v>6.281456167</v>
      </c>
      <c r="D136" s="14">
        <f t="shared" si="3"/>
        <v>6.281456167</v>
      </c>
      <c r="E136" s="15">
        <v>150.0</v>
      </c>
      <c r="F136" s="16">
        <v>292.382727</v>
      </c>
      <c r="G136" s="17">
        <v>0.31</v>
      </c>
      <c r="H136" s="16">
        <v>649.835698</v>
      </c>
      <c r="I136" s="17">
        <v>0.69</v>
      </c>
      <c r="J136" s="16">
        <v>9.42218425E8</v>
      </c>
      <c r="K136" s="18">
        <v>2007.0</v>
      </c>
      <c r="L136" s="15" t="s">
        <v>18</v>
      </c>
      <c r="M136" s="19" t="s">
        <v>350</v>
      </c>
      <c r="N136" s="24" t="s">
        <v>341</v>
      </c>
      <c r="O136" s="21"/>
      <c r="P136" s="22">
        <v>1385.8</v>
      </c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</row>
    <row r="137" ht="15.75" customHeight="1">
      <c r="A137" s="11" t="s">
        <v>351</v>
      </c>
      <c r="B137" s="12">
        <f t="shared" si="5"/>
        <v>797.660766</v>
      </c>
      <c r="C137" s="13">
        <f t="shared" si="2"/>
        <v>6.135852046</v>
      </c>
      <c r="D137" s="14">
        <f t="shared" si="3"/>
        <v>6.135852046</v>
      </c>
      <c r="E137" s="15">
        <v>130.0</v>
      </c>
      <c r="F137" s="16">
        <v>250.105651</v>
      </c>
      <c r="G137" s="17">
        <v>0.314</v>
      </c>
      <c r="H137" s="16">
        <v>547.555115</v>
      </c>
      <c r="I137" s="17">
        <v>0.686</v>
      </c>
      <c r="J137" s="16">
        <v>7.97660766E8</v>
      </c>
      <c r="K137" s="18">
        <v>2004.0</v>
      </c>
      <c r="L137" s="15" t="s">
        <v>18</v>
      </c>
      <c r="M137" s="19" t="s">
        <v>352</v>
      </c>
      <c r="N137" s="24" t="s">
        <v>341</v>
      </c>
      <c r="O137" s="21"/>
      <c r="P137" s="22">
        <v>1282.25</v>
      </c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</row>
    <row r="138" ht="15.75" customHeight="1">
      <c r="A138" s="11" t="s">
        <v>353</v>
      </c>
      <c r="B138" s="12">
        <f t="shared" si="5"/>
        <v>1023.842938</v>
      </c>
      <c r="C138" s="13">
        <f t="shared" si="2"/>
        <v>8.190743504</v>
      </c>
      <c r="D138" s="14">
        <f t="shared" si="3"/>
        <v>8.190743504</v>
      </c>
      <c r="E138" s="15">
        <v>125.0</v>
      </c>
      <c r="F138" s="16">
        <v>318.886962</v>
      </c>
      <c r="G138" s="17">
        <v>0.312</v>
      </c>
      <c r="H138" s="16">
        <v>704.955976</v>
      </c>
      <c r="I138" s="17">
        <v>0.688</v>
      </c>
      <c r="J138" s="16">
        <v>1.023842938E9</v>
      </c>
      <c r="K138" s="18">
        <v>2001.0</v>
      </c>
      <c r="L138" s="15" t="s">
        <v>18</v>
      </c>
      <c r="M138" s="19" t="s">
        <v>354</v>
      </c>
      <c r="N138" s="24" t="s">
        <v>341</v>
      </c>
      <c r="O138" s="21"/>
      <c r="P138" s="22">
        <v>1740.77</v>
      </c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</row>
    <row r="139" ht="15.75" customHeight="1">
      <c r="A139" s="11" t="s">
        <v>355</v>
      </c>
      <c r="B139" s="12">
        <f t="shared" si="5"/>
        <v>934.483039</v>
      </c>
      <c r="C139" s="13">
        <f t="shared" si="2"/>
        <v>3.737932156</v>
      </c>
      <c r="D139" s="14">
        <f t="shared" si="3"/>
        <v>3.737932156</v>
      </c>
      <c r="E139" s="15">
        <v>250.0</v>
      </c>
      <c r="F139" s="16">
        <v>302.334374</v>
      </c>
      <c r="G139" s="17">
        <v>0.324</v>
      </c>
      <c r="H139" s="16">
        <v>632.148665</v>
      </c>
      <c r="I139" s="17">
        <v>0.676</v>
      </c>
      <c r="J139" s="16">
        <v>9.34483039E8</v>
      </c>
      <c r="K139" s="18">
        <v>2009.0</v>
      </c>
      <c r="L139" s="15" t="s">
        <v>18</v>
      </c>
      <c r="M139" s="19" t="s">
        <v>356</v>
      </c>
      <c r="N139" s="24" t="s">
        <v>341</v>
      </c>
      <c r="O139" s="21"/>
      <c r="P139" s="22">
        <v>580.11</v>
      </c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</row>
    <row r="140" ht="15.75" customHeight="1">
      <c r="A140" s="11" t="s">
        <v>357</v>
      </c>
      <c r="B140" s="12">
        <f t="shared" si="5"/>
        <v>371.59421</v>
      </c>
      <c r="C140" s="13">
        <f t="shared" si="2"/>
        <v>5.308488714</v>
      </c>
      <c r="D140" s="14">
        <f t="shared" si="3"/>
        <v>5.308488714</v>
      </c>
      <c r="E140" s="15">
        <v>70.0</v>
      </c>
      <c r="F140" s="16">
        <v>179.495555</v>
      </c>
      <c r="G140" s="17">
        <v>0.483</v>
      </c>
      <c r="H140" s="16">
        <v>192.098655</v>
      </c>
      <c r="I140" s="17">
        <v>0.517</v>
      </c>
      <c r="J140" s="16">
        <v>3.7159421E8</v>
      </c>
      <c r="K140" s="18">
        <v>2005.0</v>
      </c>
      <c r="L140" s="15" t="s">
        <v>18</v>
      </c>
      <c r="M140" s="19" t="s">
        <v>358</v>
      </c>
      <c r="N140" s="24" t="s">
        <v>359</v>
      </c>
      <c r="O140" s="21"/>
      <c r="P140" s="22">
        <v>899.75</v>
      </c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</row>
    <row r="141" ht="15.75" customHeight="1">
      <c r="A141" s="11" t="s">
        <v>360</v>
      </c>
      <c r="B141" s="12">
        <f t="shared" si="5"/>
        <v>386.041607</v>
      </c>
      <c r="C141" s="13">
        <f t="shared" si="2"/>
        <v>2.859567459</v>
      </c>
      <c r="D141" s="14">
        <f t="shared" si="3"/>
        <v>2.859567459</v>
      </c>
      <c r="E141" s="15">
        <v>135.0</v>
      </c>
      <c r="F141" s="16">
        <v>177.39751</v>
      </c>
      <c r="G141" s="17">
        <v>0.46</v>
      </c>
      <c r="H141" s="16">
        <v>208.644097</v>
      </c>
      <c r="I141" s="17">
        <v>0.54</v>
      </c>
      <c r="J141" s="16">
        <v>3.86041607E8</v>
      </c>
      <c r="K141" s="18">
        <v>2015.0</v>
      </c>
      <c r="L141" s="15" t="s">
        <v>20</v>
      </c>
      <c r="M141" s="19" t="s">
        <v>361</v>
      </c>
      <c r="N141" s="20"/>
      <c r="O141" s="21"/>
      <c r="P141" s="22">
        <v>491.76</v>
      </c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</row>
    <row r="142" ht="15.75" customHeight="1">
      <c r="A142" s="11" t="s">
        <v>362</v>
      </c>
      <c r="B142" s="12">
        <f t="shared" si="5"/>
        <v>476.684675</v>
      </c>
      <c r="C142" s="13">
        <f t="shared" si="2"/>
        <v>26.48248194</v>
      </c>
      <c r="D142" s="14">
        <f t="shared" si="3"/>
        <v>26.48248194</v>
      </c>
      <c r="E142" s="15">
        <v>18.0</v>
      </c>
      <c r="F142" s="16">
        <v>285.761243</v>
      </c>
      <c r="G142" s="17">
        <v>0.6</v>
      </c>
      <c r="H142" s="16">
        <v>190.923432</v>
      </c>
      <c r="I142" s="17">
        <v>0.4</v>
      </c>
      <c r="J142" s="16">
        <v>4.76684675E8</v>
      </c>
      <c r="K142" s="18">
        <v>1990.0</v>
      </c>
      <c r="L142" s="15" t="s">
        <v>25</v>
      </c>
      <c r="M142" s="19" t="s">
        <v>363</v>
      </c>
      <c r="N142" s="24" t="s">
        <v>364</v>
      </c>
      <c r="O142" s="21"/>
      <c r="P142" s="22">
        <v>1113.93</v>
      </c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</row>
    <row r="143" ht="15.75" customHeight="1">
      <c r="A143" s="11" t="s">
        <v>365</v>
      </c>
      <c r="B143" s="12">
        <f t="shared" si="5"/>
        <v>358.99485</v>
      </c>
      <c r="C143" s="13">
        <f t="shared" si="2"/>
        <v>12.82124464</v>
      </c>
      <c r="D143" s="14">
        <f t="shared" si="3"/>
        <v>12.82124464</v>
      </c>
      <c r="E143" s="15">
        <v>28.0</v>
      </c>
      <c r="F143" s="16">
        <v>173.585516</v>
      </c>
      <c r="G143" s="17">
        <v>0.484</v>
      </c>
      <c r="H143" s="16">
        <v>185.409334</v>
      </c>
      <c r="I143" s="17">
        <v>0.516</v>
      </c>
      <c r="J143" s="16">
        <v>3.5899485E8</v>
      </c>
      <c r="K143" s="18">
        <v>1992.0</v>
      </c>
      <c r="L143" s="15" t="s">
        <v>25</v>
      </c>
      <c r="M143" s="19" t="s">
        <v>366</v>
      </c>
      <c r="N143" s="24" t="s">
        <v>367</v>
      </c>
      <c r="O143" s="21"/>
      <c r="P143" s="22">
        <v>773.91</v>
      </c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</row>
    <row r="144" ht="15.75" customHeight="1">
      <c r="A144" s="11" t="s">
        <v>368</v>
      </c>
      <c r="B144" s="12">
        <f t="shared" si="5"/>
        <v>358.375603</v>
      </c>
      <c r="C144" s="13">
        <f t="shared" si="2"/>
        <v>4.216183565</v>
      </c>
      <c r="D144" s="14">
        <f t="shared" si="3"/>
        <v>4.216183565</v>
      </c>
      <c r="E144" s="15">
        <v>85.0</v>
      </c>
      <c r="F144" s="16">
        <v>148.313048</v>
      </c>
      <c r="G144" s="17">
        <v>0.414</v>
      </c>
      <c r="H144" s="16">
        <v>210.062555</v>
      </c>
      <c r="I144" s="17">
        <v>0.586</v>
      </c>
      <c r="J144" s="16">
        <v>3.58375603E8</v>
      </c>
      <c r="K144" s="18">
        <v>2012.0</v>
      </c>
      <c r="L144" s="15" t="s">
        <v>20</v>
      </c>
      <c r="M144" s="19" t="s">
        <v>369</v>
      </c>
      <c r="N144" s="20"/>
      <c r="O144" s="21"/>
      <c r="P144" s="22">
        <v>470.71</v>
      </c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</row>
    <row r="145" ht="15.75" customHeight="1">
      <c r="A145" s="11" t="s">
        <v>370</v>
      </c>
      <c r="B145" s="12">
        <f t="shared" si="5"/>
        <v>475.186706</v>
      </c>
      <c r="C145" s="13">
        <f t="shared" si="2"/>
        <v>5.939833825</v>
      </c>
      <c r="D145" s="14">
        <f t="shared" si="3"/>
        <v>5.939833825</v>
      </c>
      <c r="E145" s="15">
        <v>80.0</v>
      </c>
      <c r="F145" s="16">
        <v>169.70011</v>
      </c>
      <c r="G145" s="17">
        <v>0.357</v>
      </c>
      <c r="H145" s="16">
        <v>305.486596</v>
      </c>
      <c r="I145" s="17">
        <v>0.643</v>
      </c>
      <c r="J145" s="16">
        <v>4.75186706E8</v>
      </c>
      <c r="K145" s="18">
        <v>2015.0</v>
      </c>
      <c r="L145" s="15" t="s">
        <v>20</v>
      </c>
      <c r="M145" s="19" t="s">
        <v>371</v>
      </c>
      <c r="N145" s="20"/>
      <c r="O145" s="21"/>
      <c r="P145" s="22">
        <v>605.32</v>
      </c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</row>
    <row r="146" ht="15.75" customHeight="1">
      <c r="A146" s="11" t="s">
        <v>372</v>
      </c>
      <c r="B146" s="12">
        <f t="shared" si="5"/>
        <v>528.583774</v>
      </c>
      <c r="C146" s="13">
        <f t="shared" si="2"/>
        <v>6.607297175</v>
      </c>
      <c r="D146" s="14">
        <f t="shared" si="3"/>
        <v>6.607297175</v>
      </c>
      <c r="E146" s="15">
        <v>80.0</v>
      </c>
      <c r="F146" s="16">
        <v>167.510016</v>
      </c>
      <c r="G146" s="17">
        <v>0.317</v>
      </c>
      <c r="H146" s="16">
        <v>361.073758</v>
      </c>
      <c r="I146" s="17">
        <v>0.683</v>
      </c>
      <c r="J146" s="16">
        <v>5.28583774E8</v>
      </c>
      <c r="K146" s="18">
        <v>2018.0</v>
      </c>
      <c r="L146" s="15" t="s">
        <v>20</v>
      </c>
      <c r="M146" s="19" t="s">
        <v>373</v>
      </c>
      <c r="N146" s="20"/>
      <c r="O146" s="21"/>
      <c r="P146" s="22">
        <v>634.88</v>
      </c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</row>
    <row r="147" ht="15.75" customHeight="1">
      <c r="A147" s="11" t="s">
        <v>374</v>
      </c>
      <c r="B147" s="12">
        <f t="shared" si="5"/>
        <v>345.823032</v>
      </c>
      <c r="C147" s="13">
        <f t="shared" si="2"/>
        <v>2.811569366</v>
      </c>
      <c r="D147" s="14">
        <f t="shared" si="3"/>
        <v>2.811569366</v>
      </c>
      <c r="E147" s="15">
        <v>123.0</v>
      </c>
      <c r="F147" s="16">
        <v>260.715005</v>
      </c>
      <c r="G147" s="17">
        <v>0.754</v>
      </c>
      <c r="H147" s="16">
        <v>85.108027</v>
      </c>
      <c r="I147" s="17">
        <v>0.246</v>
      </c>
      <c r="J147" s="16">
        <v>3.45823032E8</v>
      </c>
      <c r="K147" s="18">
        <v>2000.0</v>
      </c>
      <c r="L147" s="15" t="s">
        <v>18</v>
      </c>
      <c r="M147" s="19" t="s">
        <v>375</v>
      </c>
      <c r="N147" s="24" t="s">
        <v>376</v>
      </c>
      <c r="O147" s="21"/>
      <c r="P147" s="22">
        <v>609.92</v>
      </c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</row>
    <row r="148" ht="15.75" customHeight="1">
      <c r="A148" s="11" t="s">
        <v>377</v>
      </c>
      <c r="B148" s="12">
        <f t="shared" si="5"/>
        <v>494.879471</v>
      </c>
      <c r="C148" s="13">
        <f t="shared" si="2"/>
        <v>2.999269521</v>
      </c>
      <c r="D148" s="14">
        <f t="shared" si="3"/>
        <v>2.999269521</v>
      </c>
      <c r="E148" s="15">
        <v>165.0</v>
      </c>
      <c r="F148" s="16">
        <v>217.581231</v>
      </c>
      <c r="G148" s="17">
        <v>0.44</v>
      </c>
      <c r="H148" s="16">
        <v>277.29824</v>
      </c>
      <c r="I148" s="17">
        <v>0.56</v>
      </c>
      <c r="J148" s="16">
        <v>4.94879471E8</v>
      </c>
      <c r="K148" s="18">
        <v>2010.0</v>
      </c>
      <c r="L148" s="15" t="s">
        <v>20</v>
      </c>
      <c r="M148" s="19" t="s">
        <v>378</v>
      </c>
      <c r="N148" s="20"/>
      <c r="O148" s="21"/>
      <c r="P148" s="22">
        <v>679.93</v>
      </c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</row>
    <row r="149" ht="15.75" customHeight="1">
      <c r="A149" s="11" t="s">
        <v>379</v>
      </c>
      <c r="B149" s="12">
        <f t="shared" si="5"/>
        <v>621.537519</v>
      </c>
      <c r="C149" s="13">
        <f t="shared" si="2"/>
        <v>4.286465648</v>
      </c>
      <c r="D149" s="14">
        <f t="shared" si="3"/>
        <v>4.286465648</v>
      </c>
      <c r="E149" s="15">
        <v>145.0</v>
      </c>
      <c r="F149" s="16">
        <v>177.002924</v>
      </c>
      <c r="G149" s="17">
        <v>0.285</v>
      </c>
      <c r="H149" s="16">
        <v>444.534595</v>
      </c>
      <c r="I149" s="17">
        <v>0.715</v>
      </c>
      <c r="J149" s="16">
        <v>6.21537519E8</v>
      </c>
      <c r="K149" s="18">
        <v>2014.0</v>
      </c>
      <c r="L149" s="15" t="s">
        <v>20</v>
      </c>
      <c r="M149" s="19" t="s">
        <v>380</v>
      </c>
      <c r="N149" s="20"/>
      <c r="O149" s="21"/>
      <c r="P149" s="22">
        <v>791.05</v>
      </c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</row>
    <row r="150" ht="15.75" customHeight="1">
      <c r="A150" s="11" t="s">
        <v>381</v>
      </c>
      <c r="B150" s="12">
        <f t="shared" si="5"/>
        <v>524.580592</v>
      </c>
      <c r="C150" s="13">
        <f t="shared" si="2"/>
        <v>4.066516217</v>
      </c>
      <c r="D150" s="14">
        <f t="shared" si="3"/>
        <v>4.066516217</v>
      </c>
      <c r="E150" s="15">
        <v>129.0</v>
      </c>
      <c r="F150" s="16">
        <v>160.945505</v>
      </c>
      <c r="G150" s="17">
        <v>0.307</v>
      </c>
      <c r="H150" s="16">
        <v>363.635087</v>
      </c>
      <c r="I150" s="17">
        <v>0.693</v>
      </c>
      <c r="J150" s="16">
        <v>5.24580592E8</v>
      </c>
      <c r="K150" s="18">
        <v>2019.0</v>
      </c>
      <c r="L150" s="15" t="s">
        <v>20</v>
      </c>
      <c r="M150" s="19" t="s">
        <v>382</v>
      </c>
      <c r="N150" s="20"/>
      <c r="O150" s="21"/>
      <c r="P150" s="22">
        <v>620.44</v>
      </c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</row>
    <row r="151" ht="15.75" customHeight="1">
      <c r="A151" s="11" t="s">
        <v>383</v>
      </c>
      <c r="B151" s="12">
        <f t="shared" si="5"/>
        <v>585.410052</v>
      </c>
      <c r="C151" s="13">
        <f t="shared" si="2"/>
        <v>3.90273368</v>
      </c>
      <c r="D151" s="14">
        <f t="shared" si="3"/>
        <v>3.90273368</v>
      </c>
      <c r="E151" s="15">
        <v>150.0</v>
      </c>
      <c r="F151" s="16">
        <v>256.39301</v>
      </c>
      <c r="G151" s="17">
        <v>0.438</v>
      </c>
      <c r="H151" s="16">
        <v>329.017042</v>
      </c>
      <c r="I151" s="17">
        <v>0.562</v>
      </c>
      <c r="J151" s="16">
        <v>5.85410052E8</v>
      </c>
      <c r="K151" s="18">
        <v>2007.0</v>
      </c>
      <c r="L151" s="15" t="s">
        <v>18</v>
      </c>
      <c r="M151" s="19" t="s">
        <v>384</v>
      </c>
      <c r="N151" s="24" t="s">
        <v>385</v>
      </c>
      <c r="O151" s="21"/>
      <c r="P151" s="22">
        <v>861.01</v>
      </c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</row>
    <row r="152" ht="15.75" customHeight="1">
      <c r="A152" s="11" t="s">
        <v>386</v>
      </c>
      <c r="B152" s="12">
        <f t="shared" si="5"/>
        <v>353.133898</v>
      </c>
      <c r="C152" s="13">
        <f t="shared" si="2"/>
        <v>2.942782483</v>
      </c>
      <c r="D152" s="14">
        <f t="shared" si="3"/>
        <v>2.942782483</v>
      </c>
      <c r="E152" s="15">
        <v>120.0</v>
      </c>
      <c r="F152" s="16">
        <v>144.801023</v>
      </c>
      <c r="G152" s="17">
        <v>0.41</v>
      </c>
      <c r="H152" s="16">
        <v>208.332875</v>
      </c>
      <c r="I152" s="17">
        <v>0.59</v>
      </c>
      <c r="J152" s="16">
        <v>3.53133898E8</v>
      </c>
      <c r="K152" s="18">
        <v>2004.0</v>
      </c>
      <c r="L152" s="15" t="s">
        <v>18</v>
      </c>
      <c r="M152" s="19" t="s">
        <v>387</v>
      </c>
      <c r="N152" s="24" t="s">
        <v>388</v>
      </c>
      <c r="O152" s="21"/>
      <c r="P152" s="22">
        <v>567.67</v>
      </c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</row>
    <row r="153" ht="15.75" customHeight="1">
      <c r="A153" s="11" t="s">
        <v>389</v>
      </c>
      <c r="B153" s="12">
        <f t="shared" si="5"/>
        <v>383.257136</v>
      </c>
      <c r="C153" s="13">
        <f t="shared" si="2"/>
        <v>6.387618933</v>
      </c>
      <c r="D153" s="14">
        <f t="shared" si="3"/>
        <v>6.387618933</v>
      </c>
      <c r="E153" s="15">
        <v>60.0</v>
      </c>
      <c r="F153" s="16">
        <v>176.387405</v>
      </c>
      <c r="G153" s="17">
        <v>0.46</v>
      </c>
      <c r="H153" s="16">
        <v>206.869731</v>
      </c>
      <c r="I153" s="17">
        <v>0.54</v>
      </c>
      <c r="J153" s="16">
        <v>3.83257136E8</v>
      </c>
      <c r="K153" s="18">
        <v>2002.0</v>
      </c>
      <c r="L153" s="15" t="s">
        <v>18</v>
      </c>
      <c r="M153" s="19" t="s">
        <v>390</v>
      </c>
      <c r="N153" s="24" t="s">
        <v>391</v>
      </c>
      <c r="O153" s="21"/>
      <c r="P153" s="22">
        <v>644.27</v>
      </c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</row>
    <row r="154" ht="15.75" customHeight="1">
      <c r="A154" s="11" t="s">
        <v>392</v>
      </c>
      <c r="B154" s="12">
        <f t="shared" si="5"/>
        <v>408.754975</v>
      </c>
      <c r="C154" s="13">
        <f t="shared" si="2"/>
        <v>3.892904524</v>
      </c>
      <c r="D154" s="14">
        <f t="shared" si="3"/>
        <v>3.892904524</v>
      </c>
      <c r="E154" s="15">
        <v>105.0</v>
      </c>
      <c r="F154" s="16">
        <v>64.063008</v>
      </c>
      <c r="G154" s="17">
        <v>0.157</v>
      </c>
      <c r="H154" s="16">
        <v>344.691967</v>
      </c>
      <c r="I154" s="17">
        <v>0.843</v>
      </c>
      <c r="J154" s="16">
        <v>4.08754975E8</v>
      </c>
      <c r="K154" s="18">
        <v>2016.0</v>
      </c>
      <c r="L154" s="15" t="s">
        <v>20</v>
      </c>
      <c r="M154" s="19" t="s">
        <v>393</v>
      </c>
      <c r="N154" s="24" t="s">
        <v>394</v>
      </c>
      <c r="O154" s="21"/>
      <c r="P154" s="22">
        <v>513.65</v>
      </c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</row>
    <row r="155" ht="15.75" customHeight="1">
      <c r="A155" s="11" t="s">
        <v>395</v>
      </c>
      <c r="B155" s="12">
        <f t="shared" si="5"/>
        <v>877.244782</v>
      </c>
      <c r="C155" s="13">
        <f t="shared" si="2"/>
        <v>9.2341556</v>
      </c>
      <c r="D155" s="14">
        <f t="shared" si="3"/>
        <v>9.2341556</v>
      </c>
      <c r="E155" s="15">
        <v>95.0</v>
      </c>
      <c r="F155" s="16">
        <v>161.321843</v>
      </c>
      <c r="G155" s="17">
        <v>0.184</v>
      </c>
      <c r="H155" s="16">
        <v>715.922939</v>
      </c>
      <c r="I155" s="17">
        <v>0.816</v>
      </c>
      <c r="J155" s="16">
        <v>8.77244782E8</v>
      </c>
      <c r="K155" s="18">
        <v>2012.0</v>
      </c>
      <c r="L155" s="15" t="s">
        <v>20</v>
      </c>
      <c r="M155" s="19" t="s">
        <v>396</v>
      </c>
      <c r="N155" s="24" t="s">
        <v>397</v>
      </c>
      <c r="O155" s="21"/>
      <c r="P155" s="22">
        <v>1152.21</v>
      </c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</row>
    <row r="156" ht="15.75" customHeight="1">
      <c r="A156" s="11" t="s">
        <v>398</v>
      </c>
      <c r="B156" s="12">
        <f t="shared" si="5"/>
        <v>886.686817</v>
      </c>
      <c r="C156" s="13">
        <f t="shared" si="2"/>
        <v>9.852075744</v>
      </c>
      <c r="D156" s="14">
        <f t="shared" si="3"/>
        <v>9.852075744</v>
      </c>
      <c r="E156" s="15">
        <v>90.0</v>
      </c>
      <c r="F156" s="16">
        <v>196.573705</v>
      </c>
      <c r="G156" s="17">
        <v>0.222</v>
      </c>
      <c r="H156" s="16">
        <v>690.113112</v>
      </c>
      <c r="I156" s="17">
        <v>0.778</v>
      </c>
      <c r="J156" s="16">
        <v>8.86686817E8</v>
      </c>
      <c r="K156" s="18">
        <v>2009.0</v>
      </c>
      <c r="L156" s="15" t="s">
        <v>18</v>
      </c>
      <c r="M156" s="19" t="s">
        <v>399</v>
      </c>
      <c r="N156" s="24" t="s">
        <v>400</v>
      </c>
      <c r="O156" s="21"/>
      <c r="P156" s="22">
        <v>1250.23</v>
      </c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</row>
    <row r="157" ht="15.75" customHeight="1">
      <c r="A157" s="11" t="s">
        <v>401</v>
      </c>
      <c r="B157" s="12">
        <f t="shared" si="5"/>
        <v>667.094506</v>
      </c>
      <c r="C157" s="13">
        <f t="shared" si="2"/>
        <v>8.338681325</v>
      </c>
      <c r="D157" s="14">
        <f t="shared" si="3"/>
        <v>8.338681325</v>
      </c>
      <c r="E157" s="15">
        <v>80.0</v>
      </c>
      <c r="F157" s="16">
        <v>195.330621</v>
      </c>
      <c r="G157" s="17">
        <v>0.293</v>
      </c>
      <c r="H157" s="16">
        <v>471.763885</v>
      </c>
      <c r="I157" s="17">
        <v>0.707</v>
      </c>
      <c r="J157" s="16">
        <v>6.67094506E8</v>
      </c>
      <c r="K157" s="18">
        <v>2006.0</v>
      </c>
      <c r="L157" s="15" t="s">
        <v>18</v>
      </c>
      <c r="M157" s="19" t="s">
        <v>402</v>
      </c>
      <c r="N157" s="24" t="s">
        <v>403</v>
      </c>
      <c r="O157" s="21"/>
      <c r="P157" s="22">
        <v>1001.52</v>
      </c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</row>
    <row r="158" ht="15.75" customHeight="1">
      <c r="A158" s="11" t="s">
        <v>404</v>
      </c>
      <c r="B158" s="12">
        <f t="shared" si="5"/>
        <v>836.848102</v>
      </c>
      <c r="C158" s="13">
        <f t="shared" si="2"/>
        <v>5.230300638</v>
      </c>
      <c r="D158" s="14">
        <f t="shared" si="3"/>
        <v>5.230300638</v>
      </c>
      <c r="E158" s="15">
        <v>160.0</v>
      </c>
      <c r="F158" s="16">
        <v>292.58733</v>
      </c>
      <c r="G158" s="17">
        <v>0.35</v>
      </c>
      <c r="H158" s="16">
        <v>544.260772</v>
      </c>
      <c r="I158" s="17">
        <v>0.65</v>
      </c>
      <c r="J158" s="16">
        <v>8.36848102E8</v>
      </c>
      <c r="K158" s="18">
        <v>2010.0</v>
      </c>
      <c r="L158" s="15" t="s">
        <v>20</v>
      </c>
      <c r="M158" s="19" t="s">
        <v>405</v>
      </c>
      <c r="N158" s="24" t="s">
        <v>406</v>
      </c>
      <c r="O158" s="21"/>
      <c r="P158" s="22">
        <v>1149.76</v>
      </c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</row>
    <row r="159" ht="15.75" customHeight="1">
      <c r="A159" s="11" t="s">
        <v>407</v>
      </c>
      <c r="B159" s="12">
        <f t="shared" si="5"/>
        <v>1243.089244</v>
      </c>
      <c r="C159" s="13">
        <f t="shared" si="2"/>
        <v>6.21544622</v>
      </c>
      <c r="D159" s="14">
        <f t="shared" si="3"/>
        <v>6.21544622</v>
      </c>
      <c r="E159" s="15">
        <v>200.0</v>
      </c>
      <c r="F159" s="16">
        <v>608.581744</v>
      </c>
      <c r="G159" s="17">
        <v>0.49</v>
      </c>
      <c r="H159" s="16">
        <v>634.5075</v>
      </c>
      <c r="I159" s="17">
        <v>0.51</v>
      </c>
      <c r="J159" s="16">
        <v>1.243089244E9</v>
      </c>
      <c r="K159" s="18">
        <v>2018.0</v>
      </c>
      <c r="L159" s="15" t="s">
        <v>20</v>
      </c>
      <c r="M159" s="19" t="s">
        <v>408</v>
      </c>
      <c r="N159" s="24" t="s">
        <v>409</v>
      </c>
      <c r="O159" s="21"/>
      <c r="P159" s="22">
        <v>1493.06</v>
      </c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</row>
    <row r="160" ht="15.75" customHeight="1">
      <c r="A160" s="11" t="s">
        <v>410</v>
      </c>
      <c r="B160" s="12">
        <f t="shared" si="5"/>
        <v>817.400891</v>
      </c>
      <c r="C160" s="13">
        <f t="shared" si="2"/>
        <v>10.89867855</v>
      </c>
      <c r="D160" s="14">
        <f t="shared" si="3"/>
        <v>10.89867855</v>
      </c>
      <c r="E160" s="15">
        <v>75.0</v>
      </c>
      <c r="F160" s="16">
        <v>306.169268</v>
      </c>
      <c r="G160" s="17">
        <v>0.375</v>
      </c>
      <c r="H160" s="16">
        <v>511.231623</v>
      </c>
      <c r="I160" s="17">
        <v>0.625</v>
      </c>
      <c r="J160" s="16">
        <v>8.17400891E8</v>
      </c>
      <c r="K160" s="18">
        <v>1996.0</v>
      </c>
      <c r="L160" s="15" t="s">
        <v>25</v>
      </c>
      <c r="M160" s="19" t="s">
        <v>411</v>
      </c>
      <c r="N160" s="24" t="s">
        <v>412</v>
      </c>
      <c r="O160" s="21"/>
      <c r="P160" s="22">
        <v>1576.1</v>
      </c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</row>
    <row r="161" ht="15.75" customHeight="1">
      <c r="A161" s="11" t="s">
        <v>413</v>
      </c>
      <c r="B161" s="12">
        <f t="shared" si="5"/>
        <v>389.681935</v>
      </c>
      <c r="C161" s="13">
        <f t="shared" si="2"/>
        <v>2.361708697</v>
      </c>
      <c r="D161" s="14">
        <f t="shared" si="3"/>
        <v>2.361708697</v>
      </c>
      <c r="E161" s="15">
        <v>165.0</v>
      </c>
      <c r="F161" s="16">
        <v>103.144286</v>
      </c>
      <c r="G161" s="17">
        <v>0.265</v>
      </c>
      <c r="H161" s="16">
        <v>286.537649</v>
      </c>
      <c r="I161" s="17">
        <v>0.735</v>
      </c>
      <c r="J161" s="16">
        <v>3.89681935E8</v>
      </c>
      <c r="K161" s="18">
        <v>2016.0</v>
      </c>
      <c r="L161" s="15" t="s">
        <v>20</v>
      </c>
      <c r="M161" s="19" t="s">
        <v>414</v>
      </c>
      <c r="N161" s="24" t="s">
        <v>415</v>
      </c>
      <c r="O161" s="21"/>
      <c r="P161" s="22">
        <v>489.68</v>
      </c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</row>
    <row r="162" ht="15.75" customHeight="1">
      <c r="A162" s="11" t="s">
        <v>416</v>
      </c>
      <c r="B162" s="12">
        <f t="shared" si="5"/>
        <v>474.171806</v>
      </c>
      <c r="C162" s="13">
        <f t="shared" si="2"/>
        <v>9.878579292</v>
      </c>
      <c r="D162" s="14">
        <f t="shared" si="3"/>
        <v>9.878579292</v>
      </c>
      <c r="E162" s="15">
        <v>48.0</v>
      </c>
      <c r="F162" s="16">
        <v>197.171806</v>
      </c>
      <c r="G162" s="17">
        <v>0.416</v>
      </c>
      <c r="H162" s="16">
        <v>277.0</v>
      </c>
      <c r="I162" s="17">
        <v>0.584</v>
      </c>
      <c r="J162" s="16">
        <v>4.74171806E8</v>
      </c>
      <c r="K162" s="18">
        <v>1989.0</v>
      </c>
      <c r="L162" s="15" t="s">
        <v>104</v>
      </c>
      <c r="M162" s="19" t="s">
        <v>417</v>
      </c>
      <c r="N162" s="24" t="s">
        <v>418</v>
      </c>
      <c r="O162" s="21"/>
      <c r="P162" s="22">
        <v>1115.15</v>
      </c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</row>
    <row r="163" ht="15.75" customHeight="1">
      <c r="A163" s="11" t="s">
        <v>419</v>
      </c>
      <c r="B163" s="12">
        <f t="shared" si="5"/>
        <v>790.653942</v>
      </c>
      <c r="C163" s="13">
        <f t="shared" si="2"/>
        <v>4.273805092</v>
      </c>
      <c r="D163" s="14">
        <f t="shared" si="3"/>
        <v>4.273805092</v>
      </c>
      <c r="E163" s="15">
        <v>185.0</v>
      </c>
      <c r="F163" s="16">
        <v>317.101119</v>
      </c>
      <c r="G163" s="17">
        <v>0.401</v>
      </c>
      <c r="H163" s="16">
        <v>473.552823</v>
      </c>
      <c r="I163" s="17">
        <v>0.599</v>
      </c>
      <c r="J163" s="16">
        <v>7.90653942E8</v>
      </c>
      <c r="K163" s="18">
        <v>2008.0</v>
      </c>
      <c r="L163" s="15" t="s">
        <v>18</v>
      </c>
      <c r="M163" s="19" t="s">
        <v>420</v>
      </c>
      <c r="N163" s="24" t="s">
        <v>421</v>
      </c>
      <c r="O163" s="21"/>
      <c r="P163" s="22">
        <v>1165.7</v>
      </c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</row>
    <row r="164" ht="15.75" customHeight="1">
      <c r="A164" s="11" t="s">
        <v>422</v>
      </c>
      <c r="B164" s="12">
        <f t="shared" si="5"/>
        <v>333.107271</v>
      </c>
      <c r="C164" s="13">
        <f t="shared" si="2"/>
        <v>11.89668825</v>
      </c>
      <c r="D164" s="14">
        <f t="shared" si="3"/>
        <v>11.89668825</v>
      </c>
      <c r="E164" s="15">
        <v>28.0</v>
      </c>
      <c r="F164" s="16">
        <v>179.870271</v>
      </c>
      <c r="G164" s="17">
        <v>0.54</v>
      </c>
      <c r="H164" s="16">
        <v>153.237</v>
      </c>
      <c r="I164" s="17">
        <v>0.46</v>
      </c>
      <c r="J164" s="16">
        <v>3.33107271E8</v>
      </c>
      <c r="K164" s="18">
        <v>1984.0</v>
      </c>
      <c r="L164" s="15" t="s">
        <v>104</v>
      </c>
      <c r="M164" s="19" t="s">
        <v>423</v>
      </c>
      <c r="N164" s="24" t="s">
        <v>424</v>
      </c>
      <c r="O164" s="21"/>
      <c r="P164" s="22">
        <v>973.21</v>
      </c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</row>
    <row r="165" ht="15.75" customHeight="1">
      <c r="A165" s="11" t="s">
        <v>425</v>
      </c>
      <c r="B165" s="12">
        <f t="shared" si="5"/>
        <v>321.457747</v>
      </c>
      <c r="C165" s="13">
        <f t="shared" si="2"/>
        <v>4.592253529</v>
      </c>
      <c r="D165" s="14">
        <f t="shared" si="3"/>
        <v>4.592253529</v>
      </c>
      <c r="E165" s="15">
        <v>70.0</v>
      </c>
      <c r="F165" s="16">
        <v>120.540719</v>
      </c>
      <c r="G165" s="17">
        <v>0.375</v>
      </c>
      <c r="H165" s="16">
        <v>200.917028</v>
      </c>
      <c r="I165" s="17">
        <v>0.625</v>
      </c>
      <c r="J165" s="16">
        <v>3.21457747E8</v>
      </c>
      <c r="K165" s="18">
        <v>2009.0</v>
      </c>
      <c r="L165" s="15" t="s">
        <v>18</v>
      </c>
      <c r="M165" s="19" t="s">
        <v>426</v>
      </c>
      <c r="N165" s="24" t="s">
        <v>427</v>
      </c>
      <c r="O165" s="21"/>
      <c r="P165" s="22">
        <v>453.25</v>
      </c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</row>
    <row r="166" ht="15.75" customHeight="1">
      <c r="A166" s="11" t="s">
        <v>428</v>
      </c>
      <c r="B166" s="12">
        <f t="shared" si="5"/>
        <v>858.848019</v>
      </c>
      <c r="C166" s="13">
        <f t="shared" si="2"/>
        <v>4.907702966</v>
      </c>
      <c r="D166" s="14">
        <f t="shared" si="3"/>
        <v>4.907702966</v>
      </c>
      <c r="E166" s="15">
        <v>175.0</v>
      </c>
      <c r="F166" s="16">
        <v>356.921711</v>
      </c>
      <c r="G166" s="17">
        <v>0.416</v>
      </c>
      <c r="H166" s="16">
        <v>501.926308</v>
      </c>
      <c r="I166" s="17">
        <v>0.584</v>
      </c>
      <c r="J166" s="16">
        <v>8.58848019E8</v>
      </c>
      <c r="K166" s="18">
        <v>2015.0</v>
      </c>
      <c r="L166" s="15" t="s">
        <v>20</v>
      </c>
      <c r="M166" s="19" t="s">
        <v>429</v>
      </c>
      <c r="N166" s="24" t="s">
        <v>430</v>
      </c>
      <c r="O166" s="21"/>
      <c r="P166" s="22">
        <v>1094.06</v>
      </c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</row>
    <row r="167" ht="15.75" customHeight="1">
      <c r="A167" s="11" t="s">
        <v>431</v>
      </c>
      <c r="B167" s="12">
        <f t="shared" si="5"/>
        <v>773.897851</v>
      </c>
      <c r="C167" s="13">
        <f t="shared" si="2"/>
        <v>4.690290006</v>
      </c>
      <c r="D167" s="14">
        <f t="shared" si="3"/>
        <v>4.690290006</v>
      </c>
      <c r="E167" s="15">
        <v>165.0</v>
      </c>
      <c r="F167" s="16">
        <v>188.020017</v>
      </c>
      <c r="G167" s="17">
        <v>0.243</v>
      </c>
      <c r="H167" s="16">
        <v>585.877834</v>
      </c>
      <c r="I167" s="17">
        <v>0.757</v>
      </c>
      <c r="J167" s="16">
        <v>7.73897851E8</v>
      </c>
      <c r="K167" s="18">
        <v>2014.0</v>
      </c>
      <c r="L167" s="15" t="s">
        <v>20</v>
      </c>
      <c r="M167" s="19" t="s">
        <v>432</v>
      </c>
      <c r="N167" s="24" t="s">
        <v>433</v>
      </c>
      <c r="O167" s="21"/>
      <c r="P167" s="22">
        <v>984.96</v>
      </c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</row>
    <row r="168" ht="15.75" customHeight="1">
      <c r="A168" s="11" t="s">
        <v>434</v>
      </c>
      <c r="B168" s="12">
        <f t="shared" si="5"/>
        <v>585.796247</v>
      </c>
      <c r="C168" s="13">
        <f t="shared" si="2"/>
        <v>4.184258907</v>
      </c>
      <c r="D168" s="14">
        <f t="shared" si="3"/>
        <v>4.184258907</v>
      </c>
      <c r="E168" s="15">
        <v>140.0</v>
      </c>
      <c r="F168" s="16">
        <v>319.034126</v>
      </c>
      <c r="G168" s="17">
        <v>0.545</v>
      </c>
      <c r="H168" s="16">
        <v>266.762121</v>
      </c>
      <c r="I168" s="17">
        <v>0.455</v>
      </c>
      <c r="J168" s="16">
        <v>5.85796247E8</v>
      </c>
      <c r="K168" s="18">
        <v>2008.0</v>
      </c>
      <c r="L168" s="15" t="s">
        <v>18</v>
      </c>
      <c r="M168" s="19" t="s">
        <v>435</v>
      </c>
      <c r="N168" s="24" t="s">
        <v>436</v>
      </c>
      <c r="O168" s="21"/>
      <c r="P168" s="22">
        <v>826.22</v>
      </c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</row>
    <row r="169" ht="15.75" customHeight="1">
      <c r="A169" s="11" t="s">
        <v>437</v>
      </c>
      <c r="B169" s="12">
        <f t="shared" si="5"/>
        <v>623.933331</v>
      </c>
      <c r="C169" s="13">
        <f t="shared" si="2"/>
        <v>3.119666655</v>
      </c>
      <c r="D169" s="14">
        <f t="shared" si="3"/>
        <v>3.119666655</v>
      </c>
      <c r="E169" s="15">
        <v>200.0</v>
      </c>
      <c r="F169" s="16">
        <v>312.433331</v>
      </c>
      <c r="G169" s="17">
        <v>0.501</v>
      </c>
      <c r="H169" s="16">
        <v>311.5</v>
      </c>
      <c r="I169" s="17">
        <v>0.499</v>
      </c>
      <c r="J169" s="16">
        <v>6.23933331E8</v>
      </c>
      <c r="K169" s="18">
        <v>2010.0</v>
      </c>
      <c r="L169" s="15" t="s">
        <v>20</v>
      </c>
      <c r="M169" s="19" t="s">
        <v>438</v>
      </c>
      <c r="N169" s="24" t="s">
        <v>439</v>
      </c>
      <c r="O169" s="21"/>
      <c r="P169" s="22">
        <v>857.24</v>
      </c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</row>
    <row r="170" ht="15.75" customHeight="1">
      <c r="A170" s="11" t="s">
        <v>440</v>
      </c>
      <c r="B170" s="12">
        <f t="shared" si="5"/>
        <v>1214.811252</v>
      </c>
      <c r="C170" s="13">
        <f t="shared" si="2"/>
        <v>6.07405626</v>
      </c>
      <c r="D170" s="14">
        <f t="shared" si="3"/>
        <v>6.07405626</v>
      </c>
      <c r="E170" s="15">
        <v>200.0</v>
      </c>
      <c r="F170" s="16">
        <v>409.013994</v>
      </c>
      <c r="G170" s="17">
        <v>0.337</v>
      </c>
      <c r="H170" s="16">
        <v>805.797258</v>
      </c>
      <c r="I170" s="17">
        <v>0.663</v>
      </c>
      <c r="J170" s="16">
        <v>1.214811252E9</v>
      </c>
      <c r="K170" s="18">
        <v>2013.0</v>
      </c>
      <c r="L170" s="15" t="s">
        <v>20</v>
      </c>
      <c r="M170" s="19" t="s">
        <v>441</v>
      </c>
      <c r="N170" s="24" t="s">
        <v>442</v>
      </c>
      <c r="O170" s="21"/>
      <c r="P170" s="22">
        <v>1570.53</v>
      </c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</row>
    <row r="171" ht="15.75" customHeight="1">
      <c r="A171" s="11" t="s">
        <v>443</v>
      </c>
      <c r="B171" s="12">
        <f t="shared" si="5"/>
        <v>701.842551</v>
      </c>
      <c r="C171" s="13">
        <f t="shared" si="2"/>
        <v>17.54606378</v>
      </c>
      <c r="D171" s="14">
        <f t="shared" si="3"/>
        <v>17.54606378</v>
      </c>
      <c r="E171" s="15">
        <v>40.0</v>
      </c>
      <c r="F171" s="16">
        <v>328.874981</v>
      </c>
      <c r="G171" s="17">
        <v>0.469</v>
      </c>
      <c r="H171" s="16">
        <v>372.96757</v>
      </c>
      <c r="I171" s="17">
        <v>0.531</v>
      </c>
      <c r="J171" s="16">
        <v>7.01842551E8</v>
      </c>
      <c r="K171" s="18">
        <v>2017.0</v>
      </c>
      <c r="L171" s="15" t="s">
        <v>20</v>
      </c>
      <c r="M171" s="19" t="s">
        <v>444</v>
      </c>
      <c r="N171" s="24" t="s">
        <v>445</v>
      </c>
      <c r="O171" s="21"/>
      <c r="P171" s="22">
        <v>860.43</v>
      </c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</row>
    <row r="172" ht="15.75" customHeight="1">
      <c r="A172" s="11" t="s">
        <v>446</v>
      </c>
      <c r="B172" s="12">
        <f t="shared" si="5"/>
        <v>473.122525</v>
      </c>
      <c r="C172" s="13">
        <f t="shared" si="2"/>
        <v>5.988892722</v>
      </c>
      <c r="D172" s="14">
        <f t="shared" si="3"/>
        <v>5.988892722</v>
      </c>
      <c r="E172" s="15">
        <v>79.0</v>
      </c>
      <c r="F172" s="16">
        <v>211.622525</v>
      </c>
      <c r="G172" s="17">
        <v>0.447</v>
      </c>
      <c r="H172" s="16">
        <v>261.5</v>
      </c>
      <c r="I172" s="17">
        <v>0.553</v>
      </c>
      <c r="J172" s="16">
        <v>4.73122525E8</v>
      </c>
      <c r="K172" s="18">
        <v>2019.0</v>
      </c>
      <c r="L172" s="15" t="s">
        <v>20</v>
      </c>
      <c r="M172" s="19" t="s">
        <v>447</v>
      </c>
      <c r="N172" s="24" t="s">
        <v>448</v>
      </c>
      <c r="O172" s="21"/>
      <c r="P172" s="22">
        <v>559.58</v>
      </c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</row>
    <row r="173" ht="15.75" customHeight="1">
      <c r="A173" s="11" t="s">
        <v>449</v>
      </c>
      <c r="B173" s="12">
        <f t="shared" si="5"/>
        <v>415.484914</v>
      </c>
      <c r="C173" s="13">
        <f t="shared" si="2"/>
        <v>3.462374283</v>
      </c>
      <c r="D173" s="14">
        <f t="shared" si="3"/>
        <v>3.462374283</v>
      </c>
      <c r="E173" s="15">
        <v>120.0</v>
      </c>
      <c r="F173" s="16">
        <v>162.43441</v>
      </c>
      <c r="G173" s="17">
        <v>0.391</v>
      </c>
      <c r="H173" s="16">
        <v>253.050504</v>
      </c>
      <c r="I173" s="17">
        <v>0.609</v>
      </c>
      <c r="J173" s="16">
        <v>4.15484914E8</v>
      </c>
      <c r="K173" s="18">
        <v>2016.0</v>
      </c>
      <c r="L173" s="15" t="s">
        <v>20</v>
      </c>
      <c r="M173" s="19" t="s">
        <v>450</v>
      </c>
      <c r="N173" s="24" t="s">
        <v>451</v>
      </c>
      <c r="O173" s="21"/>
      <c r="P173" s="22">
        <v>522.1</v>
      </c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</row>
    <row r="174" ht="15.75" customHeight="1">
      <c r="A174" s="11" t="s">
        <v>452</v>
      </c>
      <c r="B174" s="12">
        <f t="shared" si="5"/>
        <v>476.512065</v>
      </c>
      <c r="C174" s="13">
        <f t="shared" si="2"/>
        <v>52.945785</v>
      </c>
      <c r="D174" s="14">
        <f t="shared" si="3"/>
        <v>52.945785</v>
      </c>
      <c r="E174" s="15">
        <v>9.0</v>
      </c>
      <c r="F174" s="16">
        <v>265.859065</v>
      </c>
      <c r="G174" s="17">
        <v>0.558</v>
      </c>
      <c r="H174" s="16">
        <v>210.653</v>
      </c>
      <c r="I174" s="17">
        <v>0.442</v>
      </c>
      <c r="J174" s="16">
        <v>4.76512065E8</v>
      </c>
      <c r="K174" s="15">
        <v>1975.0</v>
      </c>
      <c r="L174" s="15" t="s">
        <v>322</v>
      </c>
      <c r="M174" s="19" t="s">
        <v>453</v>
      </c>
      <c r="N174" s="24" t="s">
        <v>454</v>
      </c>
      <c r="O174" s="21"/>
      <c r="P174" s="22">
        <v>2722.9</v>
      </c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</row>
    <row r="175" ht="15.75" customHeight="1">
      <c r="A175" s="11" t="s">
        <v>455</v>
      </c>
      <c r="B175" s="12">
        <f t="shared" si="5"/>
        <v>328.349387</v>
      </c>
      <c r="C175" s="13">
        <f t="shared" si="2"/>
        <v>4.377991827</v>
      </c>
      <c r="D175" s="14">
        <f t="shared" si="3"/>
        <v>4.377991827</v>
      </c>
      <c r="E175" s="15">
        <v>75.0</v>
      </c>
      <c r="F175" s="16">
        <v>171.015687</v>
      </c>
      <c r="G175" s="17">
        <v>0.521</v>
      </c>
      <c r="H175" s="16">
        <v>157.3337</v>
      </c>
      <c r="I175" s="17">
        <v>0.479</v>
      </c>
      <c r="J175" s="16">
        <v>3.28349387E8</v>
      </c>
      <c r="K175" s="18">
        <v>2019.0</v>
      </c>
      <c r="L175" s="15" t="s">
        <v>20</v>
      </c>
      <c r="M175" s="19" t="s">
        <v>456</v>
      </c>
      <c r="N175" s="24" t="s">
        <v>457</v>
      </c>
      <c r="O175" s="21"/>
      <c r="P175" s="22">
        <v>388.35</v>
      </c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</row>
    <row r="176" ht="15.75" customHeight="1">
      <c r="A176" s="11" t="s">
        <v>458</v>
      </c>
      <c r="B176" s="12">
        <f t="shared" si="5"/>
        <v>1104.943613</v>
      </c>
      <c r="C176" s="13">
        <f t="shared" si="2"/>
        <v>15.78490876</v>
      </c>
      <c r="D176" s="14">
        <f t="shared" si="3"/>
        <v>15.78490876</v>
      </c>
      <c r="E176" s="15">
        <v>70.0</v>
      </c>
      <c r="F176" s="16">
        <v>335.477657</v>
      </c>
      <c r="G176" s="17">
        <v>0.304</v>
      </c>
      <c r="H176" s="16">
        <v>769.465956</v>
      </c>
      <c r="I176" s="17">
        <v>0.696</v>
      </c>
      <c r="J176" s="16">
        <v>1.104943613E9</v>
      </c>
      <c r="K176" s="18">
        <v>2019.0</v>
      </c>
      <c r="L176" s="15" t="s">
        <v>20</v>
      </c>
      <c r="M176" s="19" t="s">
        <v>459</v>
      </c>
      <c r="N176" s="24" t="s">
        <v>460</v>
      </c>
      <c r="O176" s="21"/>
      <c r="P176" s="22">
        <v>1306.87</v>
      </c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</row>
    <row r="177" ht="15.75" customHeight="1">
      <c r="A177" s="11" t="s">
        <v>461</v>
      </c>
      <c r="B177" s="12">
        <f t="shared" si="5"/>
        <v>335.287748</v>
      </c>
      <c r="C177" s="13">
        <f t="shared" si="2"/>
        <v>4.19109685</v>
      </c>
      <c r="D177" s="14">
        <f t="shared" si="3"/>
        <v>4.19109685</v>
      </c>
      <c r="E177" s="15">
        <v>80.0</v>
      </c>
      <c r="F177" s="16">
        <v>103.887748</v>
      </c>
      <c r="G177" s="17">
        <v>0.31</v>
      </c>
      <c r="H177" s="16">
        <v>231.4</v>
      </c>
      <c r="I177" s="17">
        <v>0.69</v>
      </c>
      <c r="J177" s="16">
        <v>3.35287748E8</v>
      </c>
      <c r="K177" s="18">
        <v>2012.0</v>
      </c>
      <c r="L177" s="15" t="s">
        <v>20</v>
      </c>
      <c r="M177" s="19" t="s">
        <v>462</v>
      </c>
      <c r="N177" s="24" t="s">
        <v>463</v>
      </c>
      <c r="O177" s="21"/>
      <c r="P177" s="22">
        <v>440.38</v>
      </c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</row>
    <row r="178" ht="15.75" customHeight="1">
      <c r="A178" s="11" t="s">
        <v>464</v>
      </c>
      <c r="B178" s="12">
        <f t="shared" si="5"/>
        <v>801.693929</v>
      </c>
      <c r="C178" s="13">
        <f t="shared" si="2"/>
        <v>6.073438856</v>
      </c>
      <c r="D178" s="14">
        <f t="shared" si="3"/>
        <v>6.073438856</v>
      </c>
      <c r="E178" s="15">
        <v>132.0</v>
      </c>
      <c r="F178" s="16">
        <v>320.31496</v>
      </c>
      <c r="G178" s="17">
        <v>0.4</v>
      </c>
      <c r="H178" s="16">
        <v>481.378969</v>
      </c>
      <c r="I178" s="17">
        <v>0.6</v>
      </c>
      <c r="J178" s="16">
        <v>8.01693929E8</v>
      </c>
      <c r="K178" s="18">
        <v>2019.0</v>
      </c>
      <c r="L178" s="15" t="s">
        <v>20</v>
      </c>
      <c r="M178" s="19" t="s">
        <v>465</v>
      </c>
      <c r="N178" s="24" t="s">
        <v>466</v>
      </c>
      <c r="O178" s="21"/>
      <c r="P178" s="22">
        <v>948.2</v>
      </c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</row>
    <row r="179" ht="15.75" customHeight="1">
      <c r="A179" s="11" t="s">
        <v>467</v>
      </c>
      <c r="B179" s="12">
        <f t="shared" si="5"/>
        <v>962.542945</v>
      </c>
      <c r="C179" s="13">
        <f t="shared" si="2"/>
        <v>10.69492161</v>
      </c>
      <c r="D179" s="14">
        <f t="shared" si="3"/>
        <v>10.69492161</v>
      </c>
      <c r="E179" s="15">
        <v>90.0</v>
      </c>
      <c r="F179" s="16">
        <v>404.540171</v>
      </c>
      <c r="G179" s="17">
        <v>0.42</v>
      </c>
      <c r="H179" s="16">
        <v>558.002774</v>
      </c>
      <c r="I179" s="17">
        <v>0.58</v>
      </c>
      <c r="J179" s="16">
        <v>9.62542945E8</v>
      </c>
      <c r="K179" s="18">
        <v>2017.0</v>
      </c>
      <c r="L179" s="15" t="s">
        <v>20</v>
      </c>
      <c r="M179" s="19" t="s">
        <v>468</v>
      </c>
      <c r="N179" s="24" t="s">
        <v>469</v>
      </c>
      <c r="O179" s="21"/>
      <c r="P179" s="22">
        <v>1180.04</v>
      </c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</row>
    <row r="180" ht="15.75" customHeight="1">
      <c r="A180" s="11" t="s">
        <v>470</v>
      </c>
      <c r="B180" s="12">
        <f t="shared" si="5"/>
        <v>1109.802321</v>
      </c>
      <c r="C180" s="13">
        <f t="shared" si="2"/>
        <v>17.61590986</v>
      </c>
      <c r="D180" s="14">
        <f t="shared" si="3"/>
        <v>17.61590986</v>
      </c>
      <c r="E180" s="15">
        <v>63.0</v>
      </c>
      <c r="F180" s="16">
        <v>404.21472</v>
      </c>
      <c r="G180" s="17">
        <v>0.364</v>
      </c>
      <c r="H180" s="16">
        <v>705.587601</v>
      </c>
      <c r="I180" s="17">
        <v>0.636</v>
      </c>
      <c r="J180" s="16">
        <v>1.109802321E9</v>
      </c>
      <c r="K180" s="18">
        <v>1993.0</v>
      </c>
      <c r="L180" s="15" t="s">
        <v>25</v>
      </c>
      <c r="M180" s="19" t="s">
        <v>471</v>
      </c>
      <c r="N180" s="24" t="s">
        <v>472</v>
      </c>
      <c r="O180" s="21"/>
      <c r="P180" s="22">
        <v>2316.97</v>
      </c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</row>
    <row r="181" ht="15.75" customHeight="1">
      <c r="A181" s="11" t="s">
        <v>473</v>
      </c>
      <c r="B181" s="12">
        <f t="shared" si="5"/>
        <v>368.780809</v>
      </c>
      <c r="C181" s="13">
        <f t="shared" si="2"/>
        <v>3.965385043</v>
      </c>
      <c r="D181" s="14">
        <f t="shared" si="3"/>
        <v>3.965385043</v>
      </c>
      <c r="E181" s="32">
        <v>93.0</v>
      </c>
      <c r="F181" s="16">
        <v>181.171875</v>
      </c>
      <c r="G181" s="17">
        <v>0.491</v>
      </c>
      <c r="H181" s="16">
        <v>187.608934</v>
      </c>
      <c r="I181" s="17">
        <v>0.509</v>
      </c>
      <c r="J181" s="16">
        <v>3.68780809E8</v>
      </c>
      <c r="K181" s="18">
        <v>2001.0</v>
      </c>
      <c r="L181" s="15" t="s">
        <v>18</v>
      </c>
      <c r="M181" s="19" t="s">
        <v>474</v>
      </c>
      <c r="N181" s="34" t="s">
        <v>475</v>
      </c>
      <c r="O181" s="21"/>
      <c r="P181" s="22">
        <v>627.01</v>
      </c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</row>
    <row r="182" ht="15.75" customHeight="1">
      <c r="A182" s="11" t="s">
        <v>476</v>
      </c>
      <c r="B182" s="12">
        <f t="shared" si="5"/>
        <v>1671.537444</v>
      </c>
      <c r="C182" s="13">
        <f t="shared" si="2"/>
        <v>11.14358296</v>
      </c>
      <c r="D182" s="14">
        <f t="shared" si="3"/>
        <v>11.14358296</v>
      </c>
      <c r="E182" s="15">
        <v>150.0</v>
      </c>
      <c r="F182" s="16">
        <v>653.406625</v>
      </c>
      <c r="G182" s="17">
        <v>0.391</v>
      </c>
      <c r="H182" s="16">
        <v>1018.130819</v>
      </c>
      <c r="I182" s="17">
        <v>0.609</v>
      </c>
      <c r="J182" s="16">
        <v>1.671537444E9</v>
      </c>
      <c r="K182" s="18">
        <v>2015.0</v>
      </c>
      <c r="L182" s="15" t="s">
        <v>20</v>
      </c>
      <c r="M182" s="19" t="s">
        <v>477</v>
      </c>
      <c r="N182" s="24" t="s">
        <v>478</v>
      </c>
      <c r="O182" s="21"/>
      <c r="P182" s="22">
        <v>2129.31</v>
      </c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</row>
    <row r="183" ht="15.75" customHeight="1">
      <c r="A183" s="11" t="s">
        <v>479</v>
      </c>
      <c r="B183" s="12">
        <f t="shared" si="5"/>
        <v>1001.13608</v>
      </c>
      <c r="C183" s="13">
        <f t="shared" si="2"/>
        <v>5.411546378</v>
      </c>
      <c r="D183" s="14">
        <f t="shared" si="3"/>
        <v>5.411546378</v>
      </c>
      <c r="E183" s="15">
        <v>185.0</v>
      </c>
      <c r="F183" s="16">
        <v>376.00908</v>
      </c>
      <c r="G183" s="17">
        <v>0.376</v>
      </c>
      <c r="H183" s="16">
        <v>625.127</v>
      </c>
      <c r="I183" s="17">
        <v>0.624</v>
      </c>
      <c r="J183" s="16">
        <v>1.00113608E9</v>
      </c>
      <c r="K183" s="18">
        <v>2022.0</v>
      </c>
      <c r="L183" s="15" t="s">
        <v>93</v>
      </c>
      <c r="M183" s="19" t="s">
        <v>480</v>
      </c>
      <c r="N183" s="24" t="s">
        <v>481</v>
      </c>
      <c r="O183" s="21"/>
      <c r="P183" s="22">
        <v>1060.12</v>
      </c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</row>
    <row r="184" ht="15.75" customHeight="1">
      <c r="A184" s="11" t="s">
        <v>482</v>
      </c>
      <c r="B184" s="12">
        <f t="shared" si="5"/>
        <v>1310.466296</v>
      </c>
      <c r="C184" s="13">
        <f t="shared" si="2"/>
        <v>7.007841155</v>
      </c>
      <c r="D184" s="14">
        <f t="shared" si="3"/>
        <v>7.007841155</v>
      </c>
      <c r="E184" s="15">
        <v>187.0</v>
      </c>
      <c r="F184" s="16">
        <v>417.71976</v>
      </c>
      <c r="G184" s="17">
        <v>0.319</v>
      </c>
      <c r="H184" s="16">
        <v>892.746536</v>
      </c>
      <c r="I184" s="17">
        <v>0.681</v>
      </c>
      <c r="J184" s="16">
        <v>1.310466296E9</v>
      </c>
      <c r="K184" s="18">
        <v>2018.0</v>
      </c>
      <c r="L184" s="15" t="s">
        <v>20</v>
      </c>
      <c r="M184" s="19" t="s">
        <v>483</v>
      </c>
      <c r="N184" s="24" t="s">
        <v>484</v>
      </c>
      <c r="O184" s="21"/>
      <c r="P184" s="22">
        <v>1573.99</v>
      </c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</row>
    <row r="185" ht="15.75" customHeight="1">
      <c r="A185" s="11" t="s">
        <v>485</v>
      </c>
      <c r="B185" s="12">
        <f t="shared" si="5"/>
        <v>657.926987</v>
      </c>
      <c r="C185" s="13">
        <f t="shared" si="2"/>
        <v>2.193089957</v>
      </c>
      <c r="D185" s="14">
        <f t="shared" si="3"/>
        <v>2.193089957</v>
      </c>
      <c r="E185" s="15">
        <v>300.0</v>
      </c>
      <c r="F185" s="16">
        <v>229.024295</v>
      </c>
      <c r="G185" s="17">
        <v>0.348</v>
      </c>
      <c r="H185" s="16">
        <v>428.902692</v>
      </c>
      <c r="I185" s="17">
        <v>0.652</v>
      </c>
      <c r="J185" s="16">
        <v>6.57926987E8</v>
      </c>
      <c r="K185" s="18">
        <v>2017.0</v>
      </c>
      <c r="L185" s="15" t="s">
        <v>20</v>
      </c>
      <c r="M185" s="19" t="s">
        <v>486</v>
      </c>
      <c r="N185" s="24" t="s">
        <v>487</v>
      </c>
      <c r="O185" s="21"/>
      <c r="P185" s="22">
        <v>806.59</v>
      </c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</row>
    <row r="186" ht="15.75" customHeight="1">
      <c r="A186" s="11" t="s">
        <v>488</v>
      </c>
      <c r="B186" s="12">
        <f t="shared" si="5"/>
        <v>556.906378</v>
      </c>
      <c r="C186" s="13">
        <f t="shared" si="2"/>
        <v>2.690368976</v>
      </c>
      <c r="D186" s="14">
        <f t="shared" si="3"/>
        <v>2.690368976</v>
      </c>
      <c r="E186" s="15">
        <v>207.0</v>
      </c>
      <c r="F186" s="16">
        <v>218.080025</v>
      </c>
      <c r="G186" s="17">
        <v>0.392</v>
      </c>
      <c r="H186" s="16">
        <v>338.826353</v>
      </c>
      <c r="I186" s="17">
        <v>0.608</v>
      </c>
      <c r="J186" s="16">
        <v>5.56906378E8</v>
      </c>
      <c r="K186" s="18">
        <v>2005.0</v>
      </c>
      <c r="L186" s="15" t="s">
        <v>18</v>
      </c>
      <c r="M186" s="19" t="s">
        <v>489</v>
      </c>
      <c r="N186" s="24" t="s">
        <v>490</v>
      </c>
      <c r="O186" s="21"/>
      <c r="P186" s="22">
        <v>869.41</v>
      </c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</row>
    <row r="187" ht="15.75" customHeight="1">
      <c r="A187" s="11" t="s">
        <v>491</v>
      </c>
      <c r="B187" s="12">
        <f t="shared" si="5"/>
        <v>410.902662</v>
      </c>
      <c r="C187" s="13">
        <f t="shared" si="2"/>
        <v>3.950987135</v>
      </c>
      <c r="D187" s="14">
        <f t="shared" si="3"/>
        <v>3.950987135</v>
      </c>
      <c r="E187" s="15">
        <v>104.0</v>
      </c>
      <c r="F187" s="16">
        <v>100.234838</v>
      </c>
      <c r="G187" s="17">
        <v>0.244</v>
      </c>
      <c r="H187" s="16">
        <v>310.667824</v>
      </c>
      <c r="I187" s="17">
        <v>0.756</v>
      </c>
      <c r="J187" s="16">
        <v>4.10902662E8</v>
      </c>
      <c r="K187" s="18">
        <v>2017.0</v>
      </c>
      <c r="L187" s="15" t="s">
        <v>20</v>
      </c>
      <c r="M187" s="19" t="s">
        <v>492</v>
      </c>
      <c r="N187" s="24" t="s">
        <v>493</v>
      </c>
      <c r="O187" s="21"/>
      <c r="P187" s="22">
        <v>503.75</v>
      </c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</row>
    <row r="188" ht="15.75" customHeight="1">
      <c r="A188" s="11" t="s">
        <v>494</v>
      </c>
      <c r="B188" s="12">
        <f t="shared" si="5"/>
        <v>414.351546</v>
      </c>
      <c r="C188" s="13">
        <f t="shared" si="2"/>
        <v>4.40799517</v>
      </c>
      <c r="D188" s="14">
        <f t="shared" si="3"/>
        <v>4.40799517</v>
      </c>
      <c r="E188" s="15">
        <v>94.0</v>
      </c>
      <c r="F188" s="16">
        <v>128.261724</v>
      </c>
      <c r="G188" s="17">
        <v>0.31</v>
      </c>
      <c r="H188" s="16">
        <v>286.089822</v>
      </c>
      <c r="I188" s="17">
        <v>0.69</v>
      </c>
      <c r="J188" s="16">
        <v>4.14351546E8</v>
      </c>
      <c r="K188" s="18">
        <v>2015.0</v>
      </c>
      <c r="L188" s="15" t="s">
        <v>20</v>
      </c>
      <c r="M188" s="19" t="s">
        <v>495</v>
      </c>
      <c r="N188" s="24" t="s">
        <v>496</v>
      </c>
      <c r="O188" s="21"/>
      <c r="P188" s="22">
        <v>527.83</v>
      </c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</row>
    <row r="189" ht="15.75" customHeight="1">
      <c r="A189" s="11" t="s">
        <v>497</v>
      </c>
      <c r="B189" s="12">
        <f t="shared" si="5"/>
        <v>312.89792</v>
      </c>
      <c r="C189" s="13">
        <f t="shared" si="2"/>
        <v>7.822448</v>
      </c>
      <c r="D189" s="14">
        <f t="shared" si="3"/>
        <v>7.822448</v>
      </c>
      <c r="E189" s="15">
        <v>40.0</v>
      </c>
      <c r="F189" s="16">
        <v>165.363234</v>
      </c>
      <c r="G189" s="17">
        <v>0.528</v>
      </c>
      <c r="H189" s="16">
        <v>147.534686</v>
      </c>
      <c r="I189" s="17">
        <v>0.472</v>
      </c>
      <c r="J189" s="16">
        <v>3.1289792E8</v>
      </c>
      <c r="K189" s="18">
        <v>2019.0</v>
      </c>
      <c r="L189" s="15" t="s">
        <v>20</v>
      </c>
      <c r="M189" s="19" t="s">
        <v>498</v>
      </c>
      <c r="N189" s="24" t="s">
        <v>499</v>
      </c>
      <c r="O189" s="21"/>
      <c r="P189" s="22">
        <v>370.08</v>
      </c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</row>
    <row r="190" ht="15.75" customHeight="1">
      <c r="A190" s="11" t="s">
        <v>500</v>
      </c>
      <c r="B190" s="12">
        <f t="shared" si="5"/>
        <v>566.652812</v>
      </c>
      <c r="C190" s="13">
        <f t="shared" si="2"/>
        <v>3.062988173</v>
      </c>
      <c r="D190" s="14">
        <f t="shared" si="3"/>
        <v>3.062988173</v>
      </c>
      <c r="E190" s="15">
        <v>185.0</v>
      </c>
      <c r="F190" s="16">
        <v>168.052812</v>
      </c>
      <c r="G190" s="17">
        <v>0.297</v>
      </c>
      <c r="H190" s="16">
        <v>398.6</v>
      </c>
      <c r="I190" s="17">
        <v>0.703</v>
      </c>
      <c r="J190" s="16">
        <v>5.66652812E8</v>
      </c>
      <c r="K190" s="18">
        <v>2017.0</v>
      </c>
      <c r="L190" s="15" t="s">
        <v>20</v>
      </c>
      <c r="M190" s="19" t="s">
        <v>501</v>
      </c>
      <c r="N190" s="24" t="s">
        <v>502</v>
      </c>
      <c r="O190" s="21"/>
      <c r="P190" s="22">
        <v>694.69</v>
      </c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</row>
    <row r="191" ht="15.75" customHeight="1">
      <c r="A191" s="11" t="s">
        <v>503</v>
      </c>
      <c r="B191" s="12">
        <f t="shared" si="5"/>
        <v>632.083197</v>
      </c>
      <c r="C191" s="13">
        <f t="shared" si="2"/>
        <v>4.862178438</v>
      </c>
      <c r="D191" s="14">
        <f t="shared" si="3"/>
        <v>4.862178438</v>
      </c>
      <c r="E191" s="15">
        <v>130.0</v>
      </c>
      <c r="F191" s="16">
        <v>215.771591</v>
      </c>
      <c r="G191" s="17">
        <v>0.341</v>
      </c>
      <c r="H191" s="16">
        <v>416.311606</v>
      </c>
      <c r="I191" s="17">
        <v>0.659</v>
      </c>
      <c r="J191" s="16">
        <v>6.32083197E8</v>
      </c>
      <c r="K191" s="18">
        <v>2008.0</v>
      </c>
      <c r="L191" s="15" t="s">
        <v>18</v>
      </c>
      <c r="M191" s="19" t="s">
        <v>504</v>
      </c>
      <c r="N191" s="24" t="s">
        <v>505</v>
      </c>
      <c r="O191" s="21"/>
      <c r="P191" s="22">
        <v>891.5</v>
      </c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</row>
    <row r="192" ht="15.75" customHeight="1">
      <c r="A192" s="11" t="s">
        <v>506</v>
      </c>
      <c r="B192" s="12">
        <f t="shared" si="5"/>
        <v>665.692281</v>
      </c>
      <c r="C192" s="13">
        <f t="shared" si="2"/>
        <v>4.43794854</v>
      </c>
      <c r="D192" s="14">
        <f t="shared" si="3"/>
        <v>4.43794854</v>
      </c>
      <c r="E192" s="15">
        <v>150.0</v>
      </c>
      <c r="F192" s="16">
        <v>165.249063</v>
      </c>
      <c r="G192" s="17">
        <v>0.248</v>
      </c>
      <c r="H192" s="16">
        <v>500.443218</v>
      </c>
      <c r="I192" s="17">
        <v>0.752</v>
      </c>
      <c r="J192" s="16">
        <v>6.65692281E8</v>
      </c>
      <c r="K192" s="18">
        <v>2011.0</v>
      </c>
      <c r="L192" s="15" t="s">
        <v>20</v>
      </c>
      <c r="M192" s="19" t="s">
        <v>507</v>
      </c>
      <c r="N192" s="24" t="s">
        <v>508</v>
      </c>
      <c r="O192" s="21"/>
      <c r="P192" s="22">
        <v>899.92</v>
      </c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</row>
    <row r="193" ht="15.75" customHeight="1">
      <c r="A193" s="11" t="s">
        <v>509</v>
      </c>
      <c r="B193" s="12">
        <f t="shared" si="5"/>
        <v>521.170825</v>
      </c>
      <c r="C193" s="13">
        <f t="shared" si="2"/>
        <v>3.594281552</v>
      </c>
      <c r="D193" s="14">
        <f t="shared" si="3"/>
        <v>3.594281552</v>
      </c>
      <c r="E193" s="15">
        <v>145.0</v>
      </c>
      <c r="F193" s="16">
        <v>143.528619</v>
      </c>
      <c r="G193" s="17">
        <v>0.275</v>
      </c>
      <c r="H193" s="16">
        <v>377.642206</v>
      </c>
      <c r="I193" s="17">
        <v>0.725</v>
      </c>
      <c r="J193" s="16">
        <v>5.21170825E8</v>
      </c>
      <c r="K193" s="18">
        <v>2016.0</v>
      </c>
      <c r="L193" s="15" t="s">
        <v>20</v>
      </c>
      <c r="M193" s="19" t="s">
        <v>510</v>
      </c>
      <c r="N193" s="24" t="s">
        <v>511</v>
      </c>
      <c r="O193" s="21"/>
      <c r="P193" s="22">
        <v>654.91</v>
      </c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</row>
    <row r="194" ht="15.75" customHeight="1">
      <c r="A194" s="11" t="s">
        <v>512</v>
      </c>
      <c r="B194" s="12">
        <f t="shared" si="5"/>
        <v>471.226899</v>
      </c>
      <c r="C194" s="13">
        <f t="shared" si="2"/>
        <v>15.7075633</v>
      </c>
      <c r="D194" s="14">
        <f t="shared" si="3"/>
        <v>15.7075633</v>
      </c>
      <c r="E194" s="15">
        <v>30.0</v>
      </c>
      <c r="F194" s="16">
        <v>151.101803</v>
      </c>
      <c r="G194" s="17">
        <v>0.321</v>
      </c>
      <c r="H194" s="16">
        <v>320.125096</v>
      </c>
      <c r="I194" s="17">
        <v>0.679</v>
      </c>
      <c r="J194" s="16">
        <v>4.71226899E8</v>
      </c>
      <c r="K194" s="18">
        <v>2016.0</v>
      </c>
      <c r="L194" s="15" t="s">
        <v>20</v>
      </c>
      <c r="M194" s="19" t="s">
        <v>513</v>
      </c>
      <c r="N194" s="24" t="s">
        <v>514</v>
      </c>
      <c r="O194" s="21"/>
      <c r="P194" s="22">
        <v>592.15</v>
      </c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</row>
    <row r="195" ht="15.75" customHeight="1">
      <c r="A195" s="11" t="s">
        <v>515</v>
      </c>
      <c r="B195" s="12">
        <f t="shared" si="5"/>
        <v>442.299309</v>
      </c>
      <c r="C195" s="13">
        <f t="shared" si="2"/>
        <v>7.250808344</v>
      </c>
      <c r="D195" s="14">
        <f t="shared" si="3"/>
        <v>7.250808344</v>
      </c>
      <c r="E195" s="15">
        <v>61.0</v>
      </c>
      <c r="F195" s="16">
        <v>148.80977</v>
      </c>
      <c r="G195" s="17">
        <v>0.336</v>
      </c>
      <c r="H195" s="16">
        <v>293.489539</v>
      </c>
      <c r="I195" s="17">
        <v>0.664</v>
      </c>
      <c r="J195" s="16">
        <v>4.42299309E8</v>
      </c>
      <c r="K195" s="18">
        <v>2012.0</v>
      </c>
      <c r="L195" s="15" t="s">
        <v>20</v>
      </c>
      <c r="M195" s="19" t="s">
        <v>516</v>
      </c>
      <c r="N195" s="24" t="s">
        <v>517</v>
      </c>
      <c r="O195" s="21"/>
      <c r="P195" s="22">
        <v>580.93</v>
      </c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</row>
    <row r="196" ht="15.75" customHeight="1">
      <c r="A196" s="11" t="s">
        <v>518</v>
      </c>
      <c r="B196" s="12">
        <f t="shared" si="5"/>
        <v>321.731527</v>
      </c>
      <c r="C196" s="13">
        <f t="shared" si="2"/>
        <v>9.192329343</v>
      </c>
      <c r="D196" s="14">
        <f t="shared" si="3"/>
        <v>9.192329343</v>
      </c>
      <c r="E196" s="15">
        <v>35.0</v>
      </c>
      <c r="F196" s="16">
        <v>144.731527</v>
      </c>
      <c r="G196" s="17">
        <v>0.45</v>
      </c>
      <c r="H196" s="16">
        <v>177.0</v>
      </c>
      <c r="I196" s="17">
        <v>0.55</v>
      </c>
      <c r="J196" s="16">
        <v>3.21731527E8</v>
      </c>
      <c r="K196" s="18">
        <v>1992.0</v>
      </c>
      <c r="L196" s="15" t="s">
        <v>25</v>
      </c>
      <c r="M196" s="19" t="s">
        <v>519</v>
      </c>
      <c r="N196" s="24" t="s">
        <v>520</v>
      </c>
      <c r="O196" s="21"/>
      <c r="P196" s="22">
        <v>693.58</v>
      </c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</row>
    <row r="197" ht="15.75" customHeight="1">
      <c r="A197" s="11" t="s">
        <v>521</v>
      </c>
      <c r="B197" s="12">
        <f t="shared" si="5"/>
        <v>609.016565</v>
      </c>
      <c r="C197" s="13">
        <f t="shared" si="2"/>
        <v>5.075138042</v>
      </c>
      <c r="D197" s="14">
        <f t="shared" si="3"/>
        <v>5.075138042</v>
      </c>
      <c r="E197" s="15">
        <v>120.0</v>
      </c>
      <c r="F197" s="16">
        <v>124.987023</v>
      </c>
      <c r="G197" s="17">
        <v>0.205</v>
      </c>
      <c r="H197" s="16">
        <v>484.029542</v>
      </c>
      <c r="I197" s="17">
        <v>0.795</v>
      </c>
      <c r="J197" s="16">
        <v>6.09016565E8</v>
      </c>
      <c r="K197" s="18">
        <v>2012.0</v>
      </c>
      <c r="L197" s="15" t="s">
        <v>20</v>
      </c>
      <c r="M197" s="19" t="s">
        <v>522</v>
      </c>
      <c r="N197" s="24" t="s">
        <v>523</v>
      </c>
      <c r="O197" s="21"/>
      <c r="P197" s="22">
        <v>799.91</v>
      </c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</row>
    <row r="198" ht="15.75" customHeight="1">
      <c r="A198" s="11" t="s">
        <v>524</v>
      </c>
      <c r="B198" s="12">
        <f t="shared" si="5"/>
        <v>310.650585</v>
      </c>
      <c r="C198" s="13">
        <f t="shared" si="2"/>
        <v>3.10650585</v>
      </c>
      <c r="D198" s="14">
        <f t="shared" si="3"/>
        <v>3.10650585</v>
      </c>
      <c r="E198" s="15">
        <v>100.0</v>
      </c>
      <c r="F198" s="16">
        <v>148.4386</v>
      </c>
      <c r="G198" s="17">
        <v>0.478</v>
      </c>
      <c r="H198" s="16">
        <v>162.211985</v>
      </c>
      <c r="I198" s="17">
        <v>0.522</v>
      </c>
      <c r="J198" s="16">
        <v>3.10650585E8</v>
      </c>
      <c r="K198" s="18">
        <v>2010.0</v>
      </c>
      <c r="L198" s="15" t="s">
        <v>20</v>
      </c>
      <c r="M198" s="19" t="s">
        <v>525</v>
      </c>
      <c r="N198" s="24" t="s">
        <v>526</v>
      </c>
      <c r="O198" s="21"/>
      <c r="P198" s="22">
        <v>426.81</v>
      </c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</row>
    <row r="199" ht="15.75" customHeight="1">
      <c r="A199" s="35" t="s">
        <v>527</v>
      </c>
      <c r="B199" s="12">
        <f t="shared" si="5"/>
        <v>388.156011</v>
      </c>
      <c r="C199" s="13">
        <f t="shared" si="2"/>
        <v>3.528691009</v>
      </c>
      <c r="D199" s="14">
        <f t="shared" si="3"/>
        <v>3.528691009</v>
      </c>
      <c r="E199" s="36">
        <v>110.0</v>
      </c>
      <c r="F199" s="37">
        <v>134.529403</v>
      </c>
      <c r="G199" s="38">
        <v>0.347</v>
      </c>
      <c r="H199" s="37">
        <v>253.626608</v>
      </c>
      <c r="I199" s="38">
        <v>0.653</v>
      </c>
      <c r="J199" s="37">
        <v>3.88156011E8</v>
      </c>
      <c r="K199" s="39">
        <v>2007.0</v>
      </c>
      <c r="L199" s="15" t="s">
        <v>18</v>
      </c>
      <c r="M199" s="19" t="s">
        <v>528</v>
      </c>
      <c r="N199" s="24" t="s">
        <v>529</v>
      </c>
      <c r="O199" s="21"/>
      <c r="P199" s="22">
        <v>570.9</v>
      </c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</row>
    <row r="200" ht="15.75" customHeight="1">
      <c r="A200" s="11" t="s">
        <v>530</v>
      </c>
      <c r="B200" s="12">
        <f t="shared" si="5"/>
        <v>619.17995</v>
      </c>
      <c r="C200" s="13">
        <f t="shared" si="2"/>
        <v>5.159832917</v>
      </c>
      <c r="D200" s="14">
        <f t="shared" si="3"/>
        <v>5.159832917</v>
      </c>
      <c r="E200" s="15">
        <v>120.0</v>
      </c>
      <c r="F200" s="16">
        <v>226.277068</v>
      </c>
      <c r="G200" s="17">
        <v>0.365</v>
      </c>
      <c r="H200" s="16">
        <v>392.902882</v>
      </c>
      <c r="I200" s="17">
        <v>0.635</v>
      </c>
      <c r="J200" s="16">
        <v>6.1917995E8</v>
      </c>
      <c r="K200" s="18">
        <v>2017.0</v>
      </c>
      <c r="L200" s="15" t="s">
        <v>20</v>
      </c>
      <c r="M200" s="19" t="s">
        <v>531</v>
      </c>
      <c r="N200" s="24" t="s">
        <v>532</v>
      </c>
      <c r="O200" s="21"/>
      <c r="P200" s="22">
        <v>759.09</v>
      </c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</row>
    <row r="201" ht="15.75" customHeight="1">
      <c r="A201" s="11" t="s">
        <v>533</v>
      </c>
      <c r="B201" s="12">
        <f t="shared" si="5"/>
        <v>898.182036</v>
      </c>
      <c r="C201" s="13">
        <f t="shared" si="2"/>
        <v>9.657871355</v>
      </c>
      <c r="D201" s="14">
        <f t="shared" si="3"/>
        <v>9.657871355</v>
      </c>
      <c r="E201" s="15">
        <v>93.0</v>
      </c>
      <c r="F201" s="16">
        <v>316.11542</v>
      </c>
      <c r="G201" s="17">
        <v>0.352</v>
      </c>
      <c r="H201" s="16">
        <v>582.066616</v>
      </c>
      <c r="I201" s="17">
        <v>0.648</v>
      </c>
      <c r="J201" s="16">
        <v>8.98182036E8</v>
      </c>
      <c r="K201" s="18">
        <v>2001.0</v>
      </c>
      <c r="L201" s="15" t="s">
        <v>18</v>
      </c>
      <c r="M201" s="19" t="s">
        <v>534</v>
      </c>
      <c r="N201" s="24" t="s">
        <v>535</v>
      </c>
      <c r="O201" s="21"/>
      <c r="P201" s="22">
        <v>1527.12</v>
      </c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</row>
    <row r="202" ht="15.75" customHeight="1">
      <c r="A202" s="11" t="s">
        <v>536</v>
      </c>
      <c r="B202" s="12">
        <f t="shared" si="5"/>
        <v>1146.436214</v>
      </c>
      <c r="C202" s="13">
        <f t="shared" si="2"/>
        <v>12.19612994</v>
      </c>
      <c r="D202" s="14">
        <f t="shared" si="3"/>
        <v>12.19612994</v>
      </c>
      <c r="E202" s="15">
        <v>94.0</v>
      </c>
      <c r="F202" s="16">
        <v>378.251207</v>
      </c>
      <c r="G202" s="17">
        <v>0.33</v>
      </c>
      <c r="H202" s="16">
        <v>768.185007</v>
      </c>
      <c r="I202" s="17">
        <v>0.67</v>
      </c>
      <c r="J202" s="16">
        <v>1.146436214E9</v>
      </c>
      <c r="K202" s="18">
        <v>2003.0</v>
      </c>
      <c r="L202" s="15" t="s">
        <v>18</v>
      </c>
      <c r="M202" s="19" t="s">
        <v>537</v>
      </c>
      <c r="N202" s="24" t="s">
        <v>538</v>
      </c>
      <c r="O202" s="21"/>
      <c r="P202" s="22">
        <v>1878.41</v>
      </c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</row>
    <row r="203" ht="15.75" customHeight="1">
      <c r="A203" s="11" t="s">
        <v>539</v>
      </c>
      <c r="B203" s="12">
        <f t="shared" si="5"/>
        <v>947.939315</v>
      </c>
      <c r="C203" s="13">
        <f t="shared" si="2"/>
        <v>10.0844608</v>
      </c>
      <c r="D203" s="14">
        <f t="shared" si="3"/>
        <v>10.0844608</v>
      </c>
      <c r="E203" s="15">
        <v>94.0</v>
      </c>
      <c r="F203" s="16">
        <v>342.952511</v>
      </c>
      <c r="G203" s="17">
        <v>0.362</v>
      </c>
      <c r="H203" s="16">
        <v>604.986804</v>
      </c>
      <c r="I203" s="17">
        <v>0.638</v>
      </c>
      <c r="J203" s="16">
        <v>9.47939315E8</v>
      </c>
      <c r="K203" s="18">
        <v>2002.0</v>
      </c>
      <c r="L203" s="15" t="s">
        <v>18</v>
      </c>
      <c r="M203" s="19" t="s">
        <v>540</v>
      </c>
      <c r="N203" s="24" t="s">
        <v>541</v>
      </c>
      <c r="O203" s="21"/>
      <c r="P203" s="22">
        <v>1593.52</v>
      </c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</row>
    <row r="204" ht="15.75" customHeight="1">
      <c r="A204" s="11" t="s">
        <v>542</v>
      </c>
      <c r="B204" s="12">
        <f t="shared" si="5"/>
        <v>469.058574</v>
      </c>
      <c r="C204" s="13">
        <f t="shared" si="2"/>
        <v>12.02714292</v>
      </c>
      <c r="D204" s="14">
        <f t="shared" si="3"/>
        <v>12.02714292</v>
      </c>
      <c r="E204" s="15">
        <v>39.0</v>
      </c>
      <c r="F204" s="16">
        <v>126.6636</v>
      </c>
      <c r="G204" s="17">
        <v>0.27</v>
      </c>
      <c r="H204" s="16">
        <v>342.394974</v>
      </c>
      <c r="I204" s="17">
        <v>0.73</v>
      </c>
      <c r="J204" s="16">
        <v>4.69058574E8</v>
      </c>
      <c r="K204" s="18">
        <v>2014.0</v>
      </c>
      <c r="L204" s="15" t="s">
        <v>20</v>
      </c>
      <c r="M204" s="19" t="s">
        <v>543</v>
      </c>
      <c r="N204" s="24" t="s">
        <v>544</v>
      </c>
      <c r="O204" s="21"/>
      <c r="P204" s="22">
        <v>596.98</v>
      </c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</row>
    <row r="205" ht="15.75" customHeight="1">
      <c r="A205" s="11" t="s">
        <v>545</v>
      </c>
      <c r="B205" s="12">
        <f t="shared" si="5"/>
        <v>389.561515</v>
      </c>
      <c r="C205" s="13">
        <f t="shared" si="2"/>
        <v>2.105737919</v>
      </c>
      <c r="D205" s="14">
        <f t="shared" si="3"/>
        <v>2.105737919</v>
      </c>
      <c r="E205" s="15">
        <v>185.0</v>
      </c>
      <c r="F205" s="16">
        <v>154.10906</v>
      </c>
      <c r="G205" s="17">
        <v>0.396</v>
      </c>
      <c r="H205" s="16">
        <v>235.452455</v>
      </c>
      <c r="I205" s="17">
        <v>0.604</v>
      </c>
      <c r="J205" s="16">
        <v>3.89561515E8</v>
      </c>
      <c r="K205" s="18">
        <v>2015.0</v>
      </c>
      <c r="L205" s="15" t="s">
        <v>20</v>
      </c>
      <c r="M205" s="19" t="s">
        <v>546</v>
      </c>
      <c r="N205" s="24" t="s">
        <v>547</v>
      </c>
      <c r="O205" s="21"/>
      <c r="P205" s="22">
        <v>496.25</v>
      </c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</row>
    <row r="206" ht="15.75" customHeight="1">
      <c r="A206" s="11" t="s">
        <v>548</v>
      </c>
      <c r="B206" s="12">
        <f t="shared" si="5"/>
        <v>542.063846</v>
      </c>
      <c r="C206" s="13">
        <f t="shared" si="2"/>
        <v>7.227517947</v>
      </c>
      <c r="D206" s="14">
        <f t="shared" si="3"/>
        <v>7.227517947</v>
      </c>
      <c r="E206" s="15">
        <v>75.0</v>
      </c>
      <c r="F206" s="16">
        <v>193.595521</v>
      </c>
      <c r="G206" s="17">
        <v>0.357</v>
      </c>
      <c r="H206" s="16">
        <v>348.468325</v>
      </c>
      <c r="I206" s="17">
        <v>0.643</v>
      </c>
      <c r="J206" s="16">
        <v>5.42063846E8</v>
      </c>
      <c r="K206" s="18">
        <v>2005.0</v>
      </c>
      <c r="L206" s="15" t="s">
        <v>18</v>
      </c>
      <c r="M206" s="19" t="s">
        <v>549</v>
      </c>
      <c r="N206" s="24" t="s">
        <v>550</v>
      </c>
      <c r="O206" s="21"/>
      <c r="P206" s="22">
        <v>846.24</v>
      </c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</row>
    <row r="207" ht="15.75" customHeight="1">
      <c r="A207" s="11" t="s">
        <v>551</v>
      </c>
      <c r="B207" s="12">
        <f t="shared" si="5"/>
        <v>746.921274</v>
      </c>
      <c r="C207" s="13">
        <f t="shared" si="2"/>
        <v>5.1511812</v>
      </c>
      <c r="D207" s="14">
        <f t="shared" si="3"/>
        <v>5.1511812</v>
      </c>
      <c r="E207" s="15">
        <v>145.0</v>
      </c>
      <c r="F207" s="16">
        <v>216.391482</v>
      </c>
      <c r="G207" s="17">
        <v>0.29</v>
      </c>
      <c r="H207" s="16">
        <v>530.529792</v>
      </c>
      <c r="I207" s="17">
        <v>0.71</v>
      </c>
      <c r="J207" s="16">
        <v>7.46921274E8</v>
      </c>
      <c r="K207" s="18">
        <v>2012.0</v>
      </c>
      <c r="L207" s="15" t="s">
        <v>20</v>
      </c>
      <c r="M207" s="19" t="s">
        <v>552</v>
      </c>
      <c r="N207" s="24" t="s">
        <v>553</v>
      </c>
      <c r="O207" s="21"/>
      <c r="P207" s="22">
        <v>851.75</v>
      </c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</row>
    <row r="208" ht="15.75" customHeight="1">
      <c r="A208" s="11" t="s">
        <v>554</v>
      </c>
      <c r="B208" s="12">
        <f t="shared" si="5"/>
        <v>603.900354</v>
      </c>
      <c r="C208" s="13">
        <f t="shared" si="2"/>
        <v>4.02600236</v>
      </c>
      <c r="D208" s="14">
        <f t="shared" si="3"/>
        <v>4.02600236</v>
      </c>
      <c r="E208" s="15">
        <v>150.0</v>
      </c>
      <c r="F208" s="16">
        <v>180.01095</v>
      </c>
      <c r="G208" s="17">
        <v>0.298</v>
      </c>
      <c r="H208" s="16">
        <v>423.889404</v>
      </c>
      <c r="I208" s="17">
        <v>0.702</v>
      </c>
      <c r="J208" s="16">
        <v>6.03900354E8</v>
      </c>
      <c r="K208" s="18">
        <v>2008.0</v>
      </c>
      <c r="L208" s="15" t="s">
        <v>18</v>
      </c>
      <c r="M208" s="19" t="s">
        <v>555</v>
      </c>
      <c r="N208" s="24" t="s">
        <v>556</v>
      </c>
      <c r="O208" s="21"/>
      <c r="P208" s="22">
        <v>981.04</v>
      </c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</row>
    <row r="209" ht="15.75" customHeight="1">
      <c r="A209" s="11" t="s">
        <v>557</v>
      </c>
      <c r="B209" s="12">
        <f t="shared" si="5"/>
        <v>758.411779</v>
      </c>
      <c r="C209" s="13">
        <f t="shared" si="2"/>
        <v>4.213398772</v>
      </c>
      <c r="D209" s="14">
        <f t="shared" si="3"/>
        <v>4.213398772</v>
      </c>
      <c r="E209" s="15">
        <v>180.0</v>
      </c>
      <c r="F209" s="16">
        <v>241.410378</v>
      </c>
      <c r="G209" s="17">
        <v>0.318</v>
      </c>
      <c r="H209" s="16">
        <v>517.001401</v>
      </c>
      <c r="I209" s="17">
        <v>0.682</v>
      </c>
      <c r="J209" s="16">
        <v>7.58411779E8</v>
      </c>
      <c r="K209" s="18">
        <v>2014.0</v>
      </c>
      <c r="L209" s="15" t="s">
        <v>20</v>
      </c>
      <c r="M209" s="19" t="s">
        <v>558</v>
      </c>
      <c r="N209" s="24" t="s">
        <v>559</v>
      </c>
      <c r="O209" s="21"/>
      <c r="P209" s="22">
        <v>965.25</v>
      </c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</row>
    <row r="210" ht="15.75" customHeight="1">
      <c r="A210" s="11" t="s">
        <v>560</v>
      </c>
      <c r="B210" s="12">
        <f t="shared" si="5"/>
        <v>491.730089</v>
      </c>
      <c r="C210" s="13">
        <f t="shared" si="2"/>
        <v>2.658000481</v>
      </c>
      <c r="D210" s="14">
        <f t="shared" si="3"/>
        <v>2.658000481</v>
      </c>
      <c r="E210" s="15">
        <v>185.0</v>
      </c>
      <c r="F210" s="16">
        <v>113.929605</v>
      </c>
      <c r="G210" s="17">
        <v>0.232</v>
      </c>
      <c r="H210" s="16">
        <v>377.800484</v>
      </c>
      <c r="I210" s="17">
        <v>0.768</v>
      </c>
      <c r="J210" s="16">
        <v>4.91730089E8</v>
      </c>
      <c r="K210" s="18">
        <v>2019.0</v>
      </c>
      <c r="L210" s="15" t="s">
        <v>20</v>
      </c>
      <c r="M210" s="19" t="s">
        <v>561</v>
      </c>
      <c r="N210" s="24" t="s">
        <v>559</v>
      </c>
      <c r="O210" s="21"/>
      <c r="P210" s="22">
        <v>581.59</v>
      </c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</row>
    <row r="211" ht="15.75" customHeight="1">
      <c r="A211" s="11" t="s">
        <v>562</v>
      </c>
      <c r="B211" s="12">
        <f t="shared" si="5"/>
        <v>611.257819</v>
      </c>
      <c r="C211" s="13">
        <f t="shared" si="2"/>
        <v>11.75495806</v>
      </c>
      <c r="D211" s="14">
        <f t="shared" si="3"/>
        <v>11.75495806</v>
      </c>
      <c r="E211" s="33">
        <v>52.0</v>
      </c>
      <c r="F211" s="16">
        <v>144.169664</v>
      </c>
      <c r="G211" s="17">
        <v>0.236</v>
      </c>
      <c r="H211" s="16">
        <v>467.088155</v>
      </c>
      <c r="I211" s="17">
        <v>0.764</v>
      </c>
      <c r="J211" s="16">
        <v>6.11257819E8</v>
      </c>
      <c r="K211" s="18">
        <v>2008.0</v>
      </c>
      <c r="L211" s="15" t="s">
        <v>18</v>
      </c>
      <c r="M211" s="19" t="s">
        <v>563</v>
      </c>
      <c r="N211" s="24" t="s">
        <v>564</v>
      </c>
      <c r="O211" s="21"/>
      <c r="P211" s="22">
        <v>862.13</v>
      </c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</row>
    <row r="212" ht="15.75" customHeight="1">
      <c r="A212" s="11" t="s">
        <v>565</v>
      </c>
      <c r="B212" s="12">
        <f t="shared" si="5"/>
        <v>402.264843</v>
      </c>
      <c r="C212" s="13">
        <f t="shared" si="2"/>
        <v>5.36353124</v>
      </c>
      <c r="D212" s="14">
        <f t="shared" si="3"/>
        <v>5.36353124</v>
      </c>
      <c r="E212" s="15">
        <v>75.0</v>
      </c>
      <c r="F212" s="16">
        <v>120.634935</v>
      </c>
      <c r="G212" s="17">
        <v>0.3</v>
      </c>
      <c r="H212" s="16">
        <v>281.629908</v>
      </c>
      <c r="I212" s="17">
        <v>0.7</v>
      </c>
      <c r="J212" s="16">
        <v>4.02264843E8</v>
      </c>
      <c r="K212" s="18">
        <v>2018.0</v>
      </c>
      <c r="L212" s="15" t="s">
        <v>20</v>
      </c>
      <c r="M212" s="19" t="s">
        <v>566</v>
      </c>
      <c r="N212" s="24" t="s">
        <v>567</v>
      </c>
      <c r="O212" s="21"/>
      <c r="P212" s="22">
        <v>483.16</v>
      </c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</row>
    <row r="213" ht="15.75" customHeight="1">
      <c r="A213" s="11" t="s">
        <v>568</v>
      </c>
      <c r="B213" s="12">
        <f t="shared" si="5"/>
        <v>668.045518</v>
      </c>
      <c r="C213" s="13">
        <f t="shared" si="2"/>
        <v>2.969091191</v>
      </c>
      <c r="D213" s="14">
        <f t="shared" si="3"/>
        <v>2.969091191</v>
      </c>
      <c r="E213" s="15">
        <v>225.0</v>
      </c>
      <c r="F213" s="16">
        <v>291.045518</v>
      </c>
      <c r="G213" s="17">
        <v>0.436</v>
      </c>
      <c r="H213" s="16">
        <v>377.0</v>
      </c>
      <c r="I213" s="17">
        <v>0.564</v>
      </c>
      <c r="J213" s="16">
        <v>6.68045518E8</v>
      </c>
      <c r="K213" s="18">
        <v>2013.0</v>
      </c>
      <c r="L213" s="15" t="s">
        <v>20</v>
      </c>
      <c r="M213" s="19" t="s">
        <v>569</v>
      </c>
      <c r="N213" s="24" t="s">
        <v>570</v>
      </c>
      <c r="O213" s="21"/>
      <c r="P213" s="22">
        <v>863.66</v>
      </c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</row>
    <row r="214" ht="15.75" customHeight="1">
      <c r="A214" s="11" t="s">
        <v>571</v>
      </c>
      <c r="B214" s="12">
        <f t="shared" si="5"/>
        <v>349.546142</v>
      </c>
      <c r="C214" s="13">
        <f t="shared" si="2"/>
        <v>2.688816477</v>
      </c>
      <c r="D214" s="14">
        <f t="shared" si="3"/>
        <v>2.688816477</v>
      </c>
      <c r="E214" s="15">
        <v>130.0</v>
      </c>
      <c r="F214" s="16">
        <v>171.958438</v>
      </c>
      <c r="G214" s="17">
        <v>0.492</v>
      </c>
      <c r="H214" s="16">
        <v>177.587704</v>
      </c>
      <c r="I214" s="17">
        <v>0.508</v>
      </c>
      <c r="J214" s="16">
        <v>3.49546142E8</v>
      </c>
      <c r="K214" s="18">
        <v>2018.0</v>
      </c>
      <c r="L214" s="15" t="s">
        <v>20</v>
      </c>
      <c r="M214" s="19" t="s">
        <v>572</v>
      </c>
      <c r="N214" s="24" t="s">
        <v>573</v>
      </c>
      <c r="O214" s="21"/>
      <c r="P214" s="22">
        <v>419.84</v>
      </c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</row>
    <row r="215" ht="15.75" customHeight="1">
      <c r="A215" s="11" t="s">
        <v>574</v>
      </c>
      <c r="B215" s="12">
        <f t="shared" si="5"/>
        <v>312.296056</v>
      </c>
      <c r="C215" s="13">
        <f t="shared" si="2"/>
        <v>5.119607475</v>
      </c>
      <c r="D215" s="14">
        <f t="shared" si="3"/>
        <v>5.119607475</v>
      </c>
      <c r="E215" s="15">
        <v>61.0</v>
      </c>
      <c r="F215" s="16">
        <v>81.697192</v>
      </c>
      <c r="G215" s="17">
        <v>0.262</v>
      </c>
      <c r="H215" s="16">
        <v>230.598864</v>
      </c>
      <c r="I215" s="17">
        <v>0.738</v>
      </c>
      <c r="J215" s="16">
        <v>3.12296056E8</v>
      </c>
      <c r="K215" s="18">
        <v>2015.0</v>
      </c>
      <c r="L215" s="15" t="s">
        <v>20</v>
      </c>
      <c r="M215" s="19" t="s">
        <v>575</v>
      </c>
      <c r="N215" s="24" t="s">
        <v>576</v>
      </c>
      <c r="O215" s="21"/>
      <c r="P215" s="22">
        <v>397.82</v>
      </c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</row>
    <row r="216" ht="15.75" customHeight="1">
      <c r="A216" s="11" t="s">
        <v>577</v>
      </c>
      <c r="B216" s="12">
        <f t="shared" si="5"/>
        <v>522.657936</v>
      </c>
      <c r="C216" s="13">
        <f t="shared" si="2"/>
        <v>6.5332242</v>
      </c>
      <c r="D216" s="14">
        <f t="shared" si="3"/>
        <v>6.5332242</v>
      </c>
      <c r="E216" s="15">
        <v>80.0</v>
      </c>
      <c r="F216" s="16">
        <v>279.26116</v>
      </c>
      <c r="G216" s="17">
        <v>0.534</v>
      </c>
      <c r="H216" s="16">
        <v>243.396776</v>
      </c>
      <c r="I216" s="17">
        <v>0.466</v>
      </c>
      <c r="J216" s="16">
        <v>5.22657936E8</v>
      </c>
      <c r="K216" s="18">
        <v>2004.0</v>
      </c>
      <c r="L216" s="15" t="s">
        <v>18</v>
      </c>
      <c r="M216" s="19" t="s">
        <v>578</v>
      </c>
      <c r="N216" s="24" t="s">
        <v>579</v>
      </c>
      <c r="O216" s="21"/>
      <c r="P216" s="22">
        <v>840.18</v>
      </c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</row>
    <row r="217" ht="15.75" customHeight="1">
      <c r="A217" s="11" t="s">
        <v>580</v>
      </c>
      <c r="B217" s="12">
        <f t="shared" si="5"/>
        <v>330.444045</v>
      </c>
      <c r="C217" s="13">
        <f t="shared" si="2"/>
        <v>6.008073545</v>
      </c>
      <c r="D217" s="14">
        <f t="shared" si="3"/>
        <v>6.008073545</v>
      </c>
      <c r="E217" s="15">
        <v>55.0</v>
      </c>
      <c r="F217" s="16">
        <v>166.244045</v>
      </c>
      <c r="G217" s="17">
        <v>0.503</v>
      </c>
      <c r="H217" s="16">
        <v>164.2</v>
      </c>
      <c r="I217" s="17">
        <v>0.497</v>
      </c>
      <c r="J217" s="16">
        <v>3.30444045E8</v>
      </c>
      <c r="K217" s="18">
        <v>2000.0</v>
      </c>
      <c r="L217" s="15" t="s">
        <v>18</v>
      </c>
      <c r="M217" s="19" t="s">
        <v>581</v>
      </c>
      <c r="N217" s="24" t="s">
        <v>582</v>
      </c>
      <c r="O217" s="21"/>
      <c r="P217" s="22">
        <v>582.8</v>
      </c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</row>
    <row r="218" ht="15.75" customHeight="1">
      <c r="A218" s="11" t="s">
        <v>583</v>
      </c>
      <c r="B218" s="12">
        <f t="shared" si="5"/>
        <v>321.885765</v>
      </c>
      <c r="C218" s="13">
        <f t="shared" si="2"/>
        <v>2.476044346</v>
      </c>
      <c r="D218" s="14">
        <f t="shared" si="3"/>
        <v>2.476044346</v>
      </c>
      <c r="E218" s="15">
        <v>130.0</v>
      </c>
      <c r="F218" s="16">
        <v>148.415853</v>
      </c>
      <c r="G218" s="17">
        <v>0.461</v>
      </c>
      <c r="H218" s="16">
        <v>173.469912</v>
      </c>
      <c r="I218" s="17">
        <v>0.539</v>
      </c>
      <c r="J218" s="16">
        <v>3.21885765E8</v>
      </c>
      <c r="K218" s="18">
        <v>2010.0</v>
      </c>
      <c r="L218" s="15" t="s">
        <v>20</v>
      </c>
      <c r="M218" s="19" t="s">
        <v>584</v>
      </c>
      <c r="N218" s="24" t="s">
        <v>585</v>
      </c>
      <c r="O218" s="21"/>
      <c r="P218" s="22">
        <v>442.25</v>
      </c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</row>
    <row r="219" ht="15.75" customHeight="1">
      <c r="A219" s="11" t="s">
        <v>586</v>
      </c>
      <c r="B219" s="12">
        <f t="shared" si="5"/>
        <v>589.390539</v>
      </c>
      <c r="C219" s="13">
        <f t="shared" si="2"/>
        <v>6.548783767</v>
      </c>
      <c r="D219" s="14">
        <f t="shared" si="3"/>
        <v>6.548783767</v>
      </c>
      <c r="E219" s="15">
        <v>90.0</v>
      </c>
      <c r="F219" s="16">
        <v>250.690539</v>
      </c>
      <c r="G219" s="17">
        <v>0.425</v>
      </c>
      <c r="H219" s="16">
        <v>338.7</v>
      </c>
      <c r="I219" s="17">
        <v>0.575</v>
      </c>
      <c r="J219" s="16">
        <v>5.89390539E8</v>
      </c>
      <c r="K219" s="18">
        <v>1997.0</v>
      </c>
      <c r="L219" s="15" t="s">
        <v>25</v>
      </c>
      <c r="M219" s="19" t="s">
        <v>587</v>
      </c>
      <c r="N219" s="24" t="s">
        <v>588</v>
      </c>
      <c r="O219" s="21"/>
      <c r="P219" s="22">
        <v>1102.88</v>
      </c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</row>
    <row r="220" ht="15.75" customHeight="1">
      <c r="A220" s="11" t="s">
        <v>589</v>
      </c>
      <c r="B220" s="12">
        <f t="shared" si="5"/>
        <v>654.213485</v>
      </c>
      <c r="C220" s="13">
        <f t="shared" si="2"/>
        <v>2.907615489</v>
      </c>
      <c r="D220" s="14">
        <f t="shared" si="3"/>
        <v>2.907615489</v>
      </c>
      <c r="E220" s="15">
        <v>225.0</v>
      </c>
      <c r="F220" s="16">
        <v>179.020854</v>
      </c>
      <c r="G220" s="17">
        <v>0.274</v>
      </c>
      <c r="H220" s="16">
        <v>475.192631</v>
      </c>
      <c r="I220" s="17">
        <v>0.726</v>
      </c>
      <c r="J220" s="16">
        <v>6.54213485E8</v>
      </c>
      <c r="K220" s="18">
        <v>2012.0</v>
      </c>
      <c r="L220" s="15" t="s">
        <v>20</v>
      </c>
      <c r="M220" s="19" t="s">
        <v>590</v>
      </c>
      <c r="N220" s="24" t="s">
        <v>591</v>
      </c>
      <c r="O220" s="21"/>
      <c r="P220" s="22">
        <v>859.27</v>
      </c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</row>
    <row r="221" ht="15.75" customHeight="1">
      <c r="A221" s="11" t="s">
        <v>592</v>
      </c>
      <c r="B221" s="12">
        <f t="shared" si="5"/>
        <v>445.135288</v>
      </c>
      <c r="C221" s="13">
        <f t="shared" si="2"/>
        <v>3.179537771</v>
      </c>
      <c r="D221" s="14">
        <f t="shared" si="3"/>
        <v>3.179537771</v>
      </c>
      <c r="E221" s="15">
        <v>140.0</v>
      </c>
      <c r="F221" s="16">
        <v>193.735288</v>
      </c>
      <c r="G221" s="17">
        <v>0.435</v>
      </c>
      <c r="H221" s="16">
        <v>251.4</v>
      </c>
      <c r="I221" s="17">
        <v>0.565</v>
      </c>
      <c r="J221" s="16">
        <v>4.45135288E8</v>
      </c>
      <c r="K221" s="18">
        <v>2002.0</v>
      </c>
      <c r="L221" s="15" t="s">
        <v>18</v>
      </c>
      <c r="M221" s="19" t="s">
        <v>593</v>
      </c>
      <c r="N221" s="24" t="s">
        <v>594</v>
      </c>
      <c r="O221" s="21"/>
      <c r="P221" s="22">
        <v>748.29</v>
      </c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</row>
    <row r="222" ht="15.75" customHeight="1">
      <c r="A222" s="40" t="s">
        <v>595</v>
      </c>
      <c r="B222" s="12">
        <f t="shared" si="5"/>
        <v>791.657398</v>
      </c>
      <c r="C222" s="13">
        <f t="shared" si="2"/>
        <v>4.447513472</v>
      </c>
      <c r="D222" s="14">
        <f t="shared" si="3"/>
        <v>4.447513472</v>
      </c>
      <c r="E222" s="15">
        <v>178.0</v>
      </c>
      <c r="F222" s="16">
        <v>220.159104</v>
      </c>
      <c r="G222" s="17">
        <v>0.278</v>
      </c>
      <c r="H222" s="16">
        <v>571.498294</v>
      </c>
      <c r="I222" s="17">
        <v>0.722</v>
      </c>
      <c r="J222" s="16">
        <v>7.91657398E8</v>
      </c>
      <c r="K222" s="18">
        <v>2018.0</v>
      </c>
      <c r="L222" s="15" t="s">
        <v>20</v>
      </c>
      <c r="M222" s="19" t="s">
        <v>596</v>
      </c>
      <c r="N222" s="24" t="s">
        <v>597</v>
      </c>
      <c r="O222" s="21"/>
      <c r="P222" s="22">
        <v>950.85</v>
      </c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</row>
    <row r="223" ht="15.75" customHeight="1">
      <c r="A223" s="40" t="s">
        <v>598</v>
      </c>
      <c r="B223" s="12">
        <f t="shared" si="5"/>
        <v>694.71338</v>
      </c>
      <c r="C223" s="13">
        <f t="shared" si="2"/>
        <v>4.791126759</v>
      </c>
      <c r="D223" s="14">
        <f t="shared" si="3"/>
        <v>4.791126759</v>
      </c>
      <c r="E223" s="15">
        <v>145.0</v>
      </c>
      <c r="F223" s="16">
        <v>209.397903</v>
      </c>
      <c r="G223" s="17">
        <v>0.301</v>
      </c>
      <c r="H223" s="16">
        <v>485.315477</v>
      </c>
      <c r="I223" s="17">
        <v>0.699</v>
      </c>
      <c r="J223" s="16">
        <v>6.9471338E8</v>
      </c>
      <c r="K223" s="18">
        <v>2011.0</v>
      </c>
      <c r="L223" s="15" t="s">
        <v>20</v>
      </c>
      <c r="M223" s="19" t="s">
        <v>599</v>
      </c>
      <c r="N223" s="24" t="s">
        <v>600</v>
      </c>
      <c r="O223" s="21"/>
      <c r="P223" s="22">
        <v>939.16</v>
      </c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</row>
    <row r="224" ht="15.75" customHeight="1">
      <c r="A224" s="40" t="s">
        <v>601</v>
      </c>
      <c r="B224" s="12">
        <f t="shared" si="5"/>
        <v>682.716636</v>
      </c>
      <c r="C224" s="13">
        <f t="shared" si="2"/>
        <v>4.55144424</v>
      </c>
      <c r="D224" s="14">
        <f t="shared" si="3"/>
        <v>4.55144424</v>
      </c>
      <c r="E224" s="15">
        <v>150.0</v>
      </c>
      <c r="F224" s="16">
        <v>195.042377</v>
      </c>
      <c r="G224" s="17">
        <v>0.286</v>
      </c>
      <c r="H224" s="16">
        <v>487.674259</v>
      </c>
      <c r="I224" s="17">
        <v>0.714</v>
      </c>
      <c r="J224" s="16">
        <v>6.82716636E8</v>
      </c>
      <c r="K224" s="18">
        <v>2015.0</v>
      </c>
      <c r="L224" s="15" t="s">
        <v>20</v>
      </c>
      <c r="M224" s="19" t="s">
        <v>602</v>
      </c>
      <c r="N224" s="24" t="s">
        <v>603</v>
      </c>
      <c r="O224" s="21"/>
      <c r="P224" s="22">
        <v>869.69</v>
      </c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</row>
    <row r="225" ht="15.75" customHeight="1">
      <c r="A225" s="11" t="s">
        <v>604</v>
      </c>
      <c r="B225" s="12">
        <f t="shared" si="5"/>
        <v>1159.444662</v>
      </c>
      <c r="C225" s="13">
        <f t="shared" si="2"/>
        <v>15.66817111</v>
      </c>
      <c r="D225" s="14">
        <f t="shared" si="3"/>
        <v>15.66817111</v>
      </c>
      <c r="E225" s="15">
        <v>74.0</v>
      </c>
      <c r="F225" s="16">
        <v>336.04577</v>
      </c>
      <c r="G225" s="17">
        <v>0.29</v>
      </c>
      <c r="H225" s="16">
        <v>823.398892</v>
      </c>
      <c r="I225" s="17">
        <v>0.71</v>
      </c>
      <c r="J225" s="16">
        <v>1.159444662E9</v>
      </c>
      <c r="K225" s="18">
        <v>2015.0</v>
      </c>
      <c r="L225" s="15" t="s">
        <v>20</v>
      </c>
      <c r="M225" s="19" t="s">
        <v>605</v>
      </c>
      <c r="N225" s="24" t="s">
        <v>606</v>
      </c>
      <c r="O225" s="21"/>
      <c r="P225" s="22">
        <v>1476.98</v>
      </c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</row>
    <row r="226" ht="15.75" customHeight="1">
      <c r="A226" s="11" t="s">
        <v>607</v>
      </c>
      <c r="B226" s="12">
        <f t="shared" si="5"/>
        <v>939.22021</v>
      </c>
      <c r="C226" s="13">
        <f t="shared" si="2"/>
        <v>11.74025263</v>
      </c>
      <c r="D226" s="14">
        <f t="shared" si="3"/>
        <v>11.74025263</v>
      </c>
      <c r="E226" s="15">
        <v>80.0</v>
      </c>
      <c r="F226" s="16">
        <v>369.50021</v>
      </c>
      <c r="G226" s="17">
        <v>0.393</v>
      </c>
      <c r="H226" s="16">
        <v>569.72</v>
      </c>
      <c r="I226" s="17">
        <v>0.607</v>
      </c>
      <c r="J226" s="16">
        <v>9.3922021E8</v>
      </c>
      <c r="K226" s="18">
        <v>2022.0</v>
      </c>
      <c r="L226" s="15" t="s">
        <v>93</v>
      </c>
      <c r="M226" s="19" t="s">
        <v>608</v>
      </c>
      <c r="N226" s="24" t="s">
        <v>609</v>
      </c>
      <c r="O226" s="21"/>
      <c r="P226" s="22">
        <v>994.55</v>
      </c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</row>
    <row r="227" ht="15.75" customHeight="1">
      <c r="A227" s="11" t="s">
        <v>610</v>
      </c>
      <c r="B227" s="12">
        <f t="shared" si="5"/>
        <v>358.372926</v>
      </c>
      <c r="C227" s="13">
        <f t="shared" si="2"/>
        <v>3.513460059</v>
      </c>
      <c r="D227" s="14">
        <f t="shared" si="3"/>
        <v>3.513460059</v>
      </c>
      <c r="E227" s="15">
        <v>102.0</v>
      </c>
      <c r="F227" s="16">
        <v>132.072926</v>
      </c>
      <c r="G227" s="17">
        <v>0.368</v>
      </c>
      <c r="H227" s="16">
        <v>226.3</v>
      </c>
      <c r="I227" s="17">
        <v>0.632</v>
      </c>
      <c r="J227" s="16">
        <v>3.58372926E8</v>
      </c>
      <c r="K227" s="18">
        <v>2002.0</v>
      </c>
      <c r="L227" s="15" t="s">
        <v>18</v>
      </c>
      <c r="M227" s="19" t="s">
        <v>611</v>
      </c>
      <c r="N227" s="24" t="s">
        <v>612</v>
      </c>
      <c r="O227" s="21"/>
      <c r="P227" s="22">
        <v>602.44</v>
      </c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</row>
    <row r="228" ht="15.75" customHeight="1">
      <c r="A228" s="11" t="s">
        <v>613</v>
      </c>
      <c r="B228" s="12">
        <f t="shared" si="5"/>
        <v>457.696391</v>
      </c>
      <c r="C228" s="13">
        <f t="shared" si="2"/>
        <v>5.721204888</v>
      </c>
      <c r="D228" s="14">
        <f t="shared" si="3"/>
        <v>5.721204888</v>
      </c>
      <c r="E228" s="15">
        <v>80.0</v>
      </c>
      <c r="F228" s="16">
        <v>180.981856</v>
      </c>
      <c r="G228" s="17">
        <v>0.395</v>
      </c>
      <c r="H228" s="16">
        <v>276.714535</v>
      </c>
      <c r="I228" s="17">
        <v>0.605</v>
      </c>
      <c r="J228" s="16">
        <v>4.57696391E8</v>
      </c>
      <c r="K228" s="18">
        <v>1996.0</v>
      </c>
      <c r="L228" s="15" t="s">
        <v>25</v>
      </c>
      <c r="M228" s="19" t="s">
        <v>614</v>
      </c>
      <c r="N228" s="24" t="s">
        <v>615</v>
      </c>
      <c r="O228" s="21"/>
      <c r="P228" s="22">
        <v>882.52</v>
      </c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</row>
    <row r="229" ht="15.75" customHeight="1">
      <c r="A229" s="11" t="s">
        <v>616</v>
      </c>
      <c r="B229" s="12">
        <f t="shared" si="5"/>
        <v>546.388108</v>
      </c>
      <c r="C229" s="13">
        <f t="shared" si="2"/>
        <v>4.371104864</v>
      </c>
      <c r="D229" s="14">
        <f t="shared" si="3"/>
        <v>4.371104864</v>
      </c>
      <c r="E229" s="15">
        <v>125.0</v>
      </c>
      <c r="F229" s="16">
        <v>215.409889</v>
      </c>
      <c r="G229" s="17">
        <v>0.394</v>
      </c>
      <c r="H229" s="16">
        <v>330.978219</v>
      </c>
      <c r="I229" s="17">
        <v>0.606</v>
      </c>
      <c r="J229" s="16">
        <v>5.46388108E8</v>
      </c>
      <c r="K229" s="18">
        <v>2000.0</v>
      </c>
      <c r="L229" s="15" t="s">
        <v>18</v>
      </c>
      <c r="M229" s="19" t="s">
        <v>617</v>
      </c>
      <c r="N229" s="24" t="s">
        <v>618</v>
      </c>
      <c r="O229" s="21"/>
      <c r="P229" s="22">
        <v>963.66</v>
      </c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</row>
    <row r="230" ht="15.75" customHeight="1">
      <c r="A230" s="11" t="s">
        <v>619</v>
      </c>
      <c r="B230" s="12">
        <f t="shared" si="5"/>
        <v>398.479497</v>
      </c>
      <c r="C230" s="13">
        <f t="shared" si="2"/>
        <v>2.65652998</v>
      </c>
      <c r="D230" s="14">
        <f t="shared" si="3"/>
        <v>2.65652998</v>
      </c>
      <c r="E230" s="15">
        <v>150.0</v>
      </c>
      <c r="F230" s="16">
        <v>134.029801</v>
      </c>
      <c r="G230" s="17">
        <v>0.336</v>
      </c>
      <c r="H230" s="16">
        <v>264.449696</v>
      </c>
      <c r="I230" s="17">
        <v>0.664</v>
      </c>
      <c r="J230" s="16">
        <v>3.98479497E8</v>
      </c>
      <c r="K230" s="18">
        <v>2006.0</v>
      </c>
      <c r="L230" s="15" t="s">
        <v>18</v>
      </c>
      <c r="M230" s="19" t="s">
        <v>620</v>
      </c>
      <c r="N230" s="24" t="s">
        <v>621</v>
      </c>
      <c r="O230" s="21"/>
      <c r="P230" s="22">
        <v>598.24</v>
      </c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</row>
    <row r="231" ht="15.75" customHeight="1">
      <c r="A231" s="11" t="s">
        <v>622</v>
      </c>
      <c r="B231" s="12">
        <f t="shared" si="5"/>
        <v>660.349731</v>
      </c>
      <c r="C231" s="13">
        <f t="shared" si="2"/>
        <v>3.773427034</v>
      </c>
      <c r="D231" s="14">
        <f t="shared" si="3"/>
        <v>3.773427034</v>
      </c>
      <c r="E231" s="15">
        <v>175.0</v>
      </c>
      <c r="F231" s="16">
        <v>248.757044</v>
      </c>
      <c r="G231" s="17">
        <v>0.377</v>
      </c>
      <c r="H231" s="16">
        <v>411.592687</v>
      </c>
      <c r="I231" s="17">
        <v>0.623</v>
      </c>
      <c r="J231" s="16">
        <v>6.60349731E8</v>
      </c>
      <c r="K231" s="18">
        <v>2016.0</v>
      </c>
      <c r="L231" s="15" t="s">
        <v>20</v>
      </c>
      <c r="M231" s="19" t="s">
        <v>623</v>
      </c>
      <c r="N231" s="24" t="s">
        <v>624</v>
      </c>
      <c r="O231" s="21"/>
      <c r="P231" s="22">
        <v>829.8</v>
      </c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</row>
    <row r="232" ht="15.75" customHeight="1">
      <c r="A232" s="11" t="s">
        <v>625</v>
      </c>
      <c r="B232" s="12">
        <f t="shared" si="5"/>
        <v>755.356711</v>
      </c>
      <c r="C232" s="13">
        <f t="shared" si="2"/>
        <v>6.042853688</v>
      </c>
      <c r="D232" s="14">
        <f t="shared" si="3"/>
        <v>6.042853688</v>
      </c>
      <c r="E232" s="33">
        <v>125.0</v>
      </c>
      <c r="F232" s="16">
        <v>337.135885</v>
      </c>
      <c r="G232" s="17">
        <v>0.446</v>
      </c>
      <c r="H232" s="16">
        <v>418.220826</v>
      </c>
      <c r="I232" s="17">
        <v>0.554</v>
      </c>
      <c r="J232" s="16">
        <v>7.55356711E8</v>
      </c>
      <c r="K232" s="18">
        <v>2014.0</v>
      </c>
      <c r="L232" s="15" t="s">
        <v>20</v>
      </c>
      <c r="M232" s="19" t="s">
        <v>626</v>
      </c>
      <c r="N232" s="24" t="s">
        <v>627</v>
      </c>
      <c r="O232" s="21"/>
      <c r="P232" s="22">
        <v>961.36</v>
      </c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</row>
    <row r="233" ht="15.75" customHeight="1">
      <c r="A233" s="11" t="s">
        <v>628</v>
      </c>
      <c r="B233" s="12">
        <f t="shared" si="5"/>
        <v>653.428261</v>
      </c>
      <c r="C233" s="13">
        <f t="shared" si="2"/>
        <v>4.083926631</v>
      </c>
      <c r="D233" s="14">
        <f t="shared" si="3"/>
        <v>4.083926631</v>
      </c>
      <c r="E233" s="15">
        <v>160.0</v>
      </c>
      <c r="F233" s="16">
        <v>281.723902</v>
      </c>
      <c r="G233" s="17">
        <v>0.431</v>
      </c>
      <c r="H233" s="16">
        <v>371.704359</v>
      </c>
      <c r="I233" s="17">
        <v>0.569</v>
      </c>
      <c r="J233" s="16">
        <v>6.53428261E8</v>
      </c>
      <c r="K233" s="18">
        <v>2015.0</v>
      </c>
      <c r="L233" s="15" t="s">
        <v>20</v>
      </c>
      <c r="M233" s="19" t="s">
        <v>629</v>
      </c>
      <c r="N233" s="24" t="s">
        <v>630</v>
      </c>
      <c r="O233" s="21"/>
      <c r="P233" s="22">
        <v>832.38</v>
      </c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</row>
    <row r="234" ht="15.75" customHeight="1">
      <c r="A234" s="11" t="s">
        <v>631</v>
      </c>
      <c r="B234" s="12">
        <f t="shared" si="5"/>
        <v>743.559645</v>
      </c>
      <c r="C234" s="13">
        <f t="shared" si="2"/>
        <v>3.717798225</v>
      </c>
      <c r="D234" s="14">
        <f t="shared" si="3"/>
        <v>3.717798225</v>
      </c>
      <c r="E234" s="15">
        <v>200.0</v>
      </c>
      <c r="F234" s="16">
        <v>268.492764</v>
      </c>
      <c r="G234" s="17">
        <v>0.361</v>
      </c>
      <c r="H234" s="16">
        <v>475.066881</v>
      </c>
      <c r="I234" s="17">
        <v>0.639</v>
      </c>
      <c r="J234" s="16">
        <v>7.43559645E8</v>
      </c>
      <c r="K234" s="18">
        <v>2013.0</v>
      </c>
      <c r="L234" s="15" t="s">
        <v>20</v>
      </c>
      <c r="M234" s="19" t="s">
        <v>632</v>
      </c>
      <c r="N234" s="24" t="s">
        <v>633</v>
      </c>
      <c r="O234" s="21"/>
      <c r="P234" s="22">
        <v>961.29</v>
      </c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</row>
    <row r="235" ht="15.75" customHeight="1">
      <c r="A235" s="11" t="s">
        <v>634</v>
      </c>
      <c r="B235" s="12">
        <f t="shared" si="5"/>
        <v>381.50987</v>
      </c>
      <c r="C235" s="13">
        <f t="shared" si="2"/>
        <v>2.244175706</v>
      </c>
      <c r="D235" s="14">
        <f t="shared" si="3"/>
        <v>2.244175706</v>
      </c>
      <c r="E235" s="15">
        <v>170.0</v>
      </c>
      <c r="F235" s="16">
        <v>198.351526</v>
      </c>
      <c r="G235" s="17">
        <v>0.52</v>
      </c>
      <c r="H235" s="16">
        <v>183.158344</v>
      </c>
      <c r="I235" s="17">
        <v>0.48</v>
      </c>
      <c r="J235" s="16">
        <v>3.8150987E8</v>
      </c>
      <c r="K235" s="18">
        <v>2009.0</v>
      </c>
      <c r="L235" s="15" t="s">
        <v>18</v>
      </c>
      <c r="M235" s="19" t="s">
        <v>635</v>
      </c>
      <c r="N235" s="24" t="s">
        <v>636</v>
      </c>
      <c r="O235" s="21"/>
      <c r="P235" s="22">
        <v>537.93</v>
      </c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</row>
    <row r="236" ht="15.75" customHeight="1">
      <c r="A236" s="11" t="s">
        <v>637</v>
      </c>
      <c r="B236" s="12">
        <f t="shared" si="5"/>
        <v>579.707738</v>
      </c>
      <c r="C236" s="13">
        <f t="shared" si="2"/>
        <v>5.040936852</v>
      </c>
      <c r="D236" s="14">
        <f t="shared" si="3"/>
        <v>5.040936852</v>
      </c>
      <c r="E236" s="15">
        <v>115.0</v>
      </c>
      <c r="F236" s="16">
        <v>290.642256</v>
      </c>
      <c r="G236" s="17">
        <v>0.501</v>
      </c>
      <c r="H236" s="16">
        <v>289.065482</v>
      </c>
      <c r="I236" s="17">
        <v>0.499</v>
      </c>
      <c r="J236" s="16">
        <v>5.79707738E8</v>
      </c>
      <c r="K236" s="18">
        <v>2001.0</v>
      </c>
      <c r="L236" s="15" t="s">
        <v>18</v>
      </c>
      <c r="M236" s="19" t="s">
        <v>638</v>
      </c>
      <c r="N236" s="24" t="s">
        <v>639</v>
      </c>
      <c r="O236" s="21"/>
      <c r="P236" s="22">
        <v>985.64</v>
      </c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</row>
    <row r="237" ht="15.75" customHeight="1">
      <c r="A237" s="11" t="s">
        <v>640</v>
      </c>
      <c r="B237" s="12">
        <f t="shared" si="5"/>
        <v>487.287646</v>
      </c>
      <c r="C237" s="13">
        <f t="shared" si="2"/>
        <v>4.429887691</v>
      </c>
      <c r="D237" s="14">
        <f t="shared" si="3"/>
        <v>4.429887691</v>
      </c>
      <c r="E237" s="15">
        <v>110.0</v>
      </c>
      <c r="F237" s="16">
        <v>186.336279</v>
      </c>
      <c r="G237" s="17">
        <v>0.382</v>
      </c>
      <c r="H237" s="16">
        <v>300.951367</v>
      </c>
      <c r="I237" s="17">
        <v>0.618</v>
      </c>
      <c r="J237" s="16">
        <v>4.87287646E8</v>
      </c>
      <c r="K237" s="18">
        <v>2005.0</v>
      </c>
      <c r="L237" s="15" t="s">
        <v>18</v>
      </c>
      <c r="M237" s="19" t="s">
        <v>641</v>
      </c>
      <c r="N237" s="24" t="s">
        <v>642</v>
      </c>
      <c r="O237" s="21"/>
      <c r="P237" s="22">
        <v>760.73</v>
      </c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</row>
    <row r="238" ht="15.75" customHeight="1">
      <c r="A238" s="11" t="s">
        <v>643</v>
      </c>
      <c r="B238" s="12">
        <f t="shared" si="5"/>
        <v>441.286195</v>
      </c>
      <c r="C238" s="13">
        <f t="shared" si="2"/>
        <v>17.6514478</v>
      </c>
      <c r="D238" s="14">
        <f t="shared" si="3"/>
        <v>17.6514478</v>
      </c>
      <c r="E238" s="15">
        <v>25.0</v>
      </c>
      <c r="F238" s="16">
        <v>219.195243</v>
      </c>
      <c r="G238" s="17">
        <v>0.497</v>
      </c>
      <c r="H238" s="16">
        <v>222.090952</v>
      </c>
      <c r="I238" s="17">
        <v>0.503</v>
      </c>
      <c r="J238" s="16">
        <v>4.41286195E8</v>
      </c>
      <c r="K238" s="18">
        <v>1993.0</v>
      </c>
      <c r="L238" s="15" t="s">
        <v>25</v>
      </c>
      <c r="M238" s="19" t="s">
        <v>644</v>
      </c>
      <c r="N238" s="24" t="s">
        <v>645</v>
      </c>
      <c r="O238" s="21"/>
      <c r="P238" s="22">
        <v>921.29</v>
      </c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</row>
    <row r="239" ht="15.75" customHeight="1">
      <c r="A239" s="11" t="s">
        <v>646</v>
      </c>
      <c r="B239" s="12">
        <f t="shared" si="5"/>
        <v>352.794081</v>
      </c>
      <c r="C239" s="13">
        <f t="shared" si="2"/>
        <v>6.414437836</v>
      </c>
      <c r="D239" s="14">
        <f t="shared" si="3"/>
        <v>6.414437836</v>
      </c>
      <c r="E239" s="15">
        <v>55.0</v>
      </c>
      <c r="F239" s="16">
        <v>102.826543</v>
      </c>
      <c r="G239" s="17">
        <v>0.292</v>
      </c>
      <c r="H239" s="16">
        <v>249.967538</v>
      </c>
      <c r="I239" s="17">
        <v>0.708</v>
      </c>
      <c r="J239" s="16">
        <v>3.52794081E8</v>
      </c>
      <c r="K239" s="18">
        <v>2017.0</v>
      </c>
      <c r="L239" s="15" t="s">
        <v>20</v>
      </c>
      <c r="M239" s="19" t="s">
        <v>647</v>
      </c>
      <c r="N239" s="24" t="s">
        <v>648</v>
      </c>
      <c r="O239" s="21"/>
      <c r="P239" s="22">
        <v>432.51</v>
      </c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</row>
    <row r="240" ht="15.75" customHeight="1">
      <c r="A240" s="11" t="s">
        <v>649</v>
      </c>
      <c r="B240" s="12">
        <f t="shared" si="5"/>
        <v>368.744044</v>
      </c>
      <c r="C240" s="13">
        <f t="shared" si="2"/>
        <v>73.7488088</v>
      </c>
      <c r="D240" s="14">
        <f t="shared" si="3"/>
        <v>73.7488088</v>
      </c>
      <c r="E240" s="15">
        <v>5.0</v>
      </c>
      <c r="F240" s="16">
        <v>241.438208</v>
      </c>
      <c r="G240" s="17">
        <v>0.655</v>
      </c>
      <c r="H240" s="16">
        <v>127.305836</v>
      </c>
      <c r="I240" s="17">
        <v>0.345</v>
      </c>
      <c r="J240" s="16">
        <v>3.68744044E8</v>
      </c>
      <c r="K240" s="18">
        <v>2002.0</v>
      </c>
      <c r="L240" s="15" t="s">
        <v>18</v>
      </c>
      <c r="M240" s="19" t="s">
        <v>650</v>
      </c>
      <c r="N240" s="24" t="s">
        <v>651</v>
      </c>
      <c r="O240" s="21"/>
      <c r="P240" s="22">
        <v>619.87</v>
      </c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</row>
    <row r="241" ht="15.75" customHeight="1">
      <c r="A241" s="11" t="s">
        <v>652</v>
      </c>
      <c r="B241" s="12">
        <f t="shared" si="5"/>
        <v>347.512318</v>
      </c>
      <c r="C241" s="13">
        <f t="shared" si="2"/>
        <v>3.47512318</v>
      </c>
      <c r="D241" s="14">
        <f t="shared" si="3"/>
        <v>3.47512318</v>
      </c>
      <c r="E241" s="15">
        <v>100.0</v>
      </c>
      <c r="F241" s="16">
        <v>173.008894</v>
      </c>
      <c r="G241" s="17">
        <v>0.498</v>
      </c>
      <c r="H241" s="16">
        <v>174.503424</v>
      </c>
      <c r="I241" s="17">
        <v>0.502</v>
      </c>
      <c r="J241" s="16">
        <v>3.47512318E8</v>
      </c>
      <c r="K241" s="18">
        <v>2004.0</v>
      </c>
      <c r="L241" s="15" t="s">
        <v>18</v>
      </c>
      <c r="M241" s="19" t="s">
        <v>653</v>
      </c>
      <c r="N241" s="24" t="s">
        <v>654</v>
      </c>
      <c r="O241" s="21"/>
      <c r="P241" s="22">
        <v>558.63</v>
      </c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</row>
    <row r="242" ht="15.75" customHeight="1">
      <c r="A242" s="11" t="s">
        <v>655</v>
      </c>
      <c r="B242" s="12">
        <f t="shared" si="5"/>
        <v>459.242249</v>
      </c>
      <c r="C242" s="13">
        <f t="shared" si="2"/>
        <v>3.532632685</v>
      </c>
      <c r="D242" s="14">
        <f t="shared" si="3"/>
        <v>3.532632685</v>
      </c>
      <c r="E242" s="15">
        <v>130.0</v>
      </c>
      <c r="F242" s="16">
        <v>219.964115</v>
      </c>
      <c r="G242" s="17">
        <v>0.479</v>
      </c>
      <c r="H242" s="16">
        <v>239.278134</v>
      </c>
      <c r="I242" s="17">
        <v>0.521</v>
      </c>
      <c r="J242" s="16">
        <v>4.59242249E8</v>
      </c>
      <c r="K242" s="18">
        <v>2007.0</v>
      </c>
      <c r="L242" s="15" t="s">
        <v>18</v>
      </c>
      <c r="M242" s="19" t="s">
        <v>656</v>
      </c>
      <c r="N242" s="24" t="s">
        <v>657</v>
      </c>
      <c r="O242" s="21"/>
      <c r="P242" s="22">
        <v>675.45</v>
      </c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</row>
    <row r="243" ht="15.75" customHeight="1">
      <c r="A243" s="11" t="s">
        <v>658</v>
      </c>
      <c r="B243" s="12">
        <f t="shared" si="5"/>
        <v>574.481229</v>
      </c>
      <c r="C243" s="13">
        <f t="shared" si="2"/>
        <v>5.222556627</v>
      </c>
      <c r="D243" s="14">
        <f t="shared" si="3"/>
        <v>5.222556627</v>
      </c>
      <c r="E243" s="15">
        <v>110.0</v>
      </c>
      <c r="F243" s="16">
        <v>250.863268</v>
      </c>
      <c r="G243" s="17">
        <v>0.437</v>
      </c>
      <c r="H243" s="16">
        <v>323.617961</v>
      </c>
      <c r="I243" s="17">
        <v>0.563</v>
      </c>
      <c r="J243" s="16">
        <v>5.74481229E8</v>
      </c>
      <c r="K243" s="18">
        <v>2006.0</v>
      </c>
      <c r="L243" s="15" t="s">
        <v>18</v>
      </c>
      <c r="M243" s="19" t="s">
        <v>659</v>
      </c>
      <c r="N243" s="24" t="s">
        <v>660</v>
      </c>
      <c r="O243" s="21"/>
      <c r="P243" s="22">
        <v>862.48</v>
      </c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</row>
    <row r="244" ht="15.75" customHeight="1">
      <c r="A244" s="11" t="s">
        <v>661</v>
      </c>
      <c r="B244" s="12">
        <f t="shared" si="5"/>
        <v>413.10617</v>
      </c>
      <c r="C244" s="13">
        <f t="shared" si="2"/>
        <v>2.754041133</v>
      </c>
      <c r="D244" s="14">
        <f t="shared" si="3"/>
        <v>2.754041133</v>
      </c>
      <c r="E244" s="15">
        <v>150.0</v>
      </c>
      <c r="F244" s="16">
        <v>177.243721</v>
      </c>
      <c r="G244" s="17">
        <v>0.429</v>
      </c>
      <c r="H244" s="16">
        <v>235.862449</v>
      </c>
      <c r="I244" s="17">
        <v>0.571</v>
      </c>
      <c r="J244" s="16">
        <v>4.1310617E8</v>
      </c>
      <c r="K244" s="18">
        <v>2009.0</v>
      </c>
      <c r="L244" s="15" t="s">
        <v>18</v>
      </c>
      <c r="M244" s="19" t="s">
        <v>662</v>
      </c>
      <c r="N244" s="24" t="s">
        <v>663</v>
      </c>
      <c r="O244" s="21"/>
      <c r="P244" s="22">
        <v>582.48</v>
      </c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</row>
    <row r="245" ht="15.75" customHeight="1">
      <c r="A245" s="11" t="s">
        <v>664</v>
      </c>
      <c r="B245" s="12">
        <f t="shared" si="5"/>
        <v>363.204635</v>
      </c>
      <c r="C245" s="13">
        <f t="shared" si="2"/>
        <v>2.859879016</v>
      </c>
      <c r="D245" s="14">
        <f t="shared" si="3"/>
        <v>2.859879016</v>
      </c>
      <c r="E245" s="15">
        <v>127.0</v>
      </c>
      <c r="F245" s="16">
        <v>113.746621</v>
      </c>
      <c r="G245" s="17">
        <v>0.313</v>
      </c>
      <c r="H245" s="16">
        <v>249.458014</v>
      </c>
      <c r="I245" s="17">
        <v>0.687</v>
      </c>
      <c r="J245" s="16">
        <v>3.63204635E8</v>
      </c>
      <c r="K245" s="18">
        <v>2014.0</v>
      </c>
      <c r="L245" s="15" t="s">
        <v>20</v>
      </c>
      <c r="M245" s="19" t="s">
        <v>665</v>
      </c>
      <c r="N245" s="24" t="s">
        <v>666</v>
      </c>
      <c r="O245" s="21"/>
      <c r="P245" s="22">
        <v>462.26</v>
      </c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</row>
    <row r="246" ht="15.75" customHeight="1">
      <c r="A246" s="11" t="s">
        <v>667</v>
      </c>
      <c r="B246" s="12">
        <f t="shared" si="5"/>
        <v>774.153007</v>
      </c>
      <c r="C246" s="13">
        <f t="shared" si="2"/>
        <v>3.096612028</v>
      </c>
      <c r="D246" s="14">
        <f t="shared" si="3"/>
        <v>3.096612028</v>
      </c>
      <c r="E246" s="15">
        <v>250.0</v>
      </c>
      <c r="F246" s="16">
        <v>160.891007</v>
      </c>
      <c r="G246" s="17">
        <v>0.208</v>
      </c>
      <c r="H246" s="16">
        <v>613.262</v>
      </c>
      <c r="I246" s="17">
        <v>0.792</v>
      </c>
      <c r="J246" s="16">
        <v>7.74153007E8</v>
      </c>
      <c r="K246" s="18">
        <v>2021.0</v>
      </c>
      <c r="L246" s="15" t="s">
        <v>93</v>
      </c>
      <c r="M246" s="19" t="s">
        <v>668</v>
      </c>
      <c r="N246" s="24" t="s">
        <v>669</v>
      </c>
      <c r="O246" s="21"/>
      <c r="P246" s="22">
        <v>881.08</v>
      </c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</row>
    <row r="247" ht="15.75" customHeight="1">
      <c r="A247" s="11" t="s">
        <v>670</v>
      </c>
      <c r="B247" s="12">
        <f t="shared" si="5"/>
        <v>359.200044</v>
      </c>
      <c r="C247" s="13">
        <f t="shared" si="2"/>
        <v>2.873600352</v>
      </c>
      <c r="D247" s="14">
        <f t="shared" si="3"/>
        <v>2.873600352</v>
      </c>
      <c r="E247" s="15">
        <v>125.0</v>
      </c>
      <c r="F247" s="16">
        <v>101.200044</v>
      </c>
      <c r="G247" s="17">
        <v>0.282</v>
      </c>
      <c r="H247" s="16">
        <v>258.0</v>
      </c>
      <c r="I247" s="17">
        <v>0.718</v>
      </c>
      <c r="J247" s="16">
        <v>3.59200044E8</v>
      </c>
      <c r="K247" s="18">
        <v>2014.0</v>
      </c>
      <c r="L247" s="15" t="s">
        <v>20</v>
      </c>
      <c r="M247" s="19" t="s">
        <v>671</v>
      </c>
      <c r="N247" s="24" t="s">
        <v>672</v>
      </c>
      <c r="O247" s="21"/>
      <c r="P247" s="22">
        <v>457.16</v>
      </c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</row>
    <row r="248" ht="15.75" customHeight="1">
      <c r="A248" s="11" t="s">
        <v>673</v>
      </c>
      <c r="B248" s="12">
        <f t="shared" si="5"/>
        <v>363.889678</v>
      </c>
      <c r="C248" s="13">
        <f t="shared" si="2"/>
        <v>8.664039952</v>
      </c>
      <c r="D248" s="14">
        <f t="shared" si="3"/>
        <v>8.664039952</v>
      </c>
      <c r="E248" s="15">
        <v>42.0</v>
      </c>
      <c r="F248" s="16">
        <v>116.089678</v>
      </c>
      <c r="G248" s="17">
        <v>0.319</v>
      </c>
      <c r="H248" s="16">
        <v>247.8</v>
      </c>
      <c r="I248" s="17">
        <v>0.681</v>
      </c>
      <c r="J248" s="16">
        <v>3.63889678E8</v>
      </c>
      <c r="K248" s="18">
        <v>1999.0</v>
      </c>
      <c r="L248" s="15" t="s">
        <v>25</v>
      </c>
      <c r="M248" s="19" t="s">
        <v>674</v>
      </c>
      <c r="N248" s="24" t="s">
        <v>675</v>
      </c>
      <c r="O248" s="21"/>
      <c r="P248" s="22">
        <v>659.37</v>
      </c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</row>
    <row r="249" ht="15.75" customHeight="1">
      <c r="A249" s="11" t="s">
        <v>676</v>
      </c>
      <c r="B249" s="12">
        <f t="shared" si="5"/>
        <v>351.723989</v>
      </c>
      <c r="C249" s="13">
        <f t="shared" si="2"/>
        <v>4.689653187</v>
      </c>
      <c r="D249" s="14">
        <f t="shared" si="3"/>
        <v>4.689653187</v>
      </c>
      <c r="E249" s="15">
        <v>75.0</v>
      </c>
      <c r="F249" s="16">
        <v>117.723989</v>
      </c>
      <c r="G249" s="17">
        <v>0.335</v>
      </c>
      <c r="H249" s="16">
        <v>234.0</v>
      </c>
      <c r="I249" s="17">
        <v>0.665</v>
      </c>
      <c r="J249" s="16">
        <v>3.51723989E8</v>
      </c>
      <c r="K249" s="18">
        <v>2013.0</v>
      </c>
      <c r="L249" s="15" t="s">
        <v>20</v>
      </c>
      <c r="M249" s="19" t="s">
        <v>677</v>
      </c>
      <c r="N249" s="24" t="s">
        <v>678</v>
      </c>
      <c r="O249" s="21"/>
      <c r="P249" s="22">
        <v>454.72</v>
      </c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</row>
    <row r="250" ht="15.75" customHeight="1">
      <c r="A250" s="11" t="s">
        <v>679</v>
      </c>
      <c r="B250" s="12">
        <f t="shared" si="5"/>
        <v>334.897606</v>
      </c>
      <c r="C250" s="13">
        <f t="shared" si="2"/>
        <v>2.790813383</v>
      </c>
      <c r="D250" s="14">
        <f t="shared" si="3"/>
        <v>2.790813383</v>
      </c>
      <c r="E250" s="15">
        <v>120.0</v>
      </c>
      <c r="F250" s="16">
        <v>65.07554</v>
      </c>
      <c r="G250" s="17">
        <v>0.194</v>
      </c>
      <c r="H250" s="16">
        <v>269.822066</v>
      </c>
      <c r="I250" s="17">
        <v>0.806</v>
      </c>
      <c r="J250" s="16">
        <v>3.34897606E8</v>
      </c>
      <c r="K250" s="18">
        <v>2016.0</v>
      </c>
      <c r="L250" s="15" t="s">
        <v>20</v>
      </c>
      <c r="M250" s="19" t="s">
        <v>680</v>
      </c>
      <c r="N250" s="24" t="s">
        <v>681</v>
      </c>
      <c r="O250" s="21"/>
      <c r="P250" s="22">
        <v>420.84</v>
      </c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</row>
    <row r="251" ht="15.75" customHeight="1">
      <c r="A251" s="11" t="s">
        <v>682</v>
      </c>
      <c r="B251" s="12">
        <f t="shared" si="5"/>
        <v>450.71715</v>
      </c>
      <c r="C251" s="13">
        <f t="shared" si="2"/>
        <v>5.302554706</v>
      </c>
      <c r="D251" s="14">
        <f t="shared" si="3"/>
        <v>5.302554706</v>
      </c>
      <c r="E251" s="15">
        <v>85.0</v>
      </c>
      <c r="F251" s="16">
        <v>183.41715</v>
      </c>
      <c r="G251" s="17">
        <v>0.407</v>
      </c>
      <c r="H251" s="16">
        <v>267.3</v>
      </c>
      <c r="I251" s="17">
        <v>0.593</v>
      </c>
      <c r="J251" s="16">
        <v>4.5071715E8</v>
      </c>
      <c r="K251" s="18">
        <v>2001.0</v>
      </c>
      <c r="L251" s="15" t="s">
        <v>18</v>
      </c>
      <c r="M251" s="19" t="s">
        <v>683</v>
      </c>
      <c r="N251" s="24" t="s">
        <v>684</v>
      </c>
      <c r="O251" s="21"/>
      <c r="P251" s="22">
        <v>766.32</v>
      </c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</row>
    <row r="252" ht="15.75" customHeight="1">
      <c r="A252" s="11" t="s">
        <v>685</v>
      </c>
      <c r="B252" s="12">
        <f t="shared" si="5"/>
        <v>311.312624</v>
      </c>
      <c r="C252" s="13">
        <f t="shared" si="2"/>
        <v>3.662501459</v>
      </c>
      <c r="D252" s="14">
        <f t="shared" si="3"/>
        <v>3.662501459</v>
      </c>
      <c r="E252" s="15">
        <v>85.0</v>
      </c>
      <c r="F252" s="16">
        <v>117.154724</v>
      </c>
      <c r="G252" s="17">
        <v>0.376</v>
      </c>
      <c r="H252" s="16">
        <v>194.1579</v>
      </c>
      <c r="I252" s="17">
        <v>0.624</v>
      </c>
      <c r="J252" s="16">
        <v>3.11312624E8</v>
      </c>
      <c r="K252" s="18">
        <v>2007.0</v>
      </c>
      <c r="L252" s="15" t="s">
        <v>18</v>
      </c>
      <c r="M252" s="19" t="s">
        <v>686</v>
      </c>
      <c r="N252" s="24" t="s">
        <v>687</v>
      </c>
      <c r="O252" s="21"/>
      <c r="P252" s="22">
        <v>457.87</v>
      </c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</row>
    <row r="253" ht="15.75" customHeight="1">
      <c r="A253" s="11" t="s">
        <v>688</v>
      </c>
      <c r="B253" s="12">
        <f t="shared" si="5"/>
        <v>362.74428</v>
      </c>
      <c r="C253" s="13">
        <f t="shared" si="2"/>
        <v>3.297675273</v>
      </c>
      <c r="D253" s="14">
        <f t="shared" si="3"/>
        <v>3.297675273</v>
      </c>
      <c r="E253" s="15">
        <v>110.0</v>
      </c>
      <c r="F253" s="16">
        <v>125.54428</v>
      </c>
      <c r="G253" s="17">
        <v>0.346</v>
      </c>
      <c r="H253" s="16">
        <v>237.2</v>
      </c>
      <c r="I253" s="17">
        <v>0.654</v>
      </c>
      <c r="J253" s="16">
        <v>3.6274428E8</v>
      </c>
      <c r="K253" s="18">
        <v>2004.0</v>
      </c>
      <c r="L253" s="15" t="s">
        <v>18</v>
      </c>
      <c r="M253" s="19" t="s">
        <v>689</v>
      </c>
      <c r="N253" s="24" t="s">
        <v>690</v>
      </c>
      <c r="O253" s="21"/>
      <c r="P253" s="22">
        <v>583.12</v>
      </c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</row>
    <row r="254" ht="15.75" customHeight="1">
      <c r="A254" s="11" t="s">
        <v>691</v>
      </c>
      <c r="B254" s="12">
        <f t="shared" si="5"/>
        <v>377.617598</v>
      </c>
      <c r="C254" s="13">
        <f t="shared" si="2"/>
        <v>3.933516646</v>
      </c>
      <c r="D254" s="14">
        <f t="shared" si="3"/>
        <v>3.933516646</v>
      </c>
      <c r="E254" s="15">
        <v>96.0</v>
      </c>
      <c r="F254" s="16">
        <v>142.502728</v>
      </c>
      <c r="G254" s="17">
        <v>0.377</v>
      </c>
      <c r="H254" s="16">
        <v>235.11487</v>
      </c>
      <c r="I254" s="17">
        <v>0.623</v>
      </c>
      <c r="J254" s="16">
        <v>3.77617598E8</v>
      </c>
      <c r="K254" s="18">
        <v>2019.0</v>
      </c>
      <c r="L254" s="15" t="s">
        <v>20</v>
      </c>
      <c r="M254" s="19" t="s">
        <v>692</v>
      </c>
      <c r="N254" s="24" t="s">
        <v>693</v>
      </c>
      <c r="O254" s="21"/>
      <c r="P254" s="22">
        <v>446.63</v>
      </c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</row>
    <row r="255" ht="15.75" customHeight="1">
      <c r="A255" s="11" t="s">
        <v>694</v>
      </c>
      <c r="B255" s="12">
        <f t="shared" si="5"/>
        <v>339.79589</v>
      </c>
      <c r="C255" s="13">
        <f t="shared" si="2"/>
        <v>4.247448625</v>
      </c>
      <c r="D255" s="14">
        <f t="shared" si="3"/>
        <v>4.247448625</v>
      </c>
      <c r="E255" s="15">
        <v>80.0</v>
      </c>
      <c r="F255" s="16">
        <v>155.01934</v>
      </c>
      <c r="G255" s="17">
        <v>0.456</v>
      </c>
      <c r="H255" s="16">
        <v>184.77655</v>
      </c>
      <c r="I255" s="17">
        <v>0.544</v>
      </c>
      <c r="J255" s="16">
        <v>3.3979589E8</v>
      </c>
      <c r="K255" s="18">
        <v>2006.0</v>
      </c>
      <c r="L255" s="15" t="s">
        <v>18</v>
      </c>
      <c r="M255" s="19" t="s">
        <v>695</v>
      </c>
      <c r="N255" s="24" t="s">
        <v>696</v>
      </c>
      <c r="O255" s="21"/>
      <c r="P255" s="22">
        <v>510.14</v>
      </c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</row>
    <row r="256" ht="15.75" customHeight="1">
      <c r="A256" s="11" t="s">
        <v>697</v>
      </c>
      <c r="B256" s="12">
        <f t="shared" si="5"/>
        <v>493.311825</v>
      </c>
      <c r="C256" s="13">
        <f t="shared" si="2"/>
        <v>2.466559125</v>
      </c>
      <c r="D256" s="14">
        <f t="shared" si="3"/>
        <v>2.466559125</v>
      </c>
      <c r="E256" s="15">
        <v>200.0</v>
      </c>
      <c r="F256" s="16">
        <v>234.911825</v>
      </c>
      <c r="G256" s="17">
        <v>0.476</v>
      </c>
      <c r="H256" s="16">
        <v>258.4</v>
      </c>
      <c r="I256" s="17">
        <v>0.524</v>
      </c>
      <c r="J256" s="16">
        <v>4.93311825E8</v>
      </c>
      <c r="K256" s="18">
        <v>2013.0</v>
      </c>
      <c r="L256" s="15" t="s">
        <v>20</v>
      </c>
      <c r="M256" s="19" t="s">
        <v>698</v>
      </c>
      <c r="N256" s="24" t="s">
        <v>699</v>
      </c>
      <c r="O256" s="21"/>
      <c r="P256" s="22">
        <v>637.76</v>
      </c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</row>
    <row r="257" ht="15.75" customHeight="1">
      <c r="A257" s="11" t="s">
        <v>700</v>
      </c>
      <c r="B257" s="12">
        <f t="shared" si="5"/>
        <v>411.002906</v>
      </c>
      <c r="C257" s="13">
        <f t="shared" si="2"/>
        <v>2.05501453</v>
      </c>
      <c r="D257" s="14">
        <f t="shared" si="3"/>
        <v>2.05501453</v>
      </c>
      <c r="E257" s="15">
        <v>200.0</v>
      </c>
      <c r="F257" s="16">
        <v>101.802906</v>
      </c>
      <c r="G257" s="17">
        <v>0.248</v>
      </c>
      <c r="H257" s="16">
        <v>309.2</v>
      </c>
      <c r="I257" s="17">
        <v>0.752</v>
      </c>
      <c r="J257" s="16">
        <v>4.11002906E8</v>
      </c>
      <c r="K257" s="18">
        <v>2013.0</v>
      </c>
      <c r="L257" s="15" t="s">
        <v>20</v>
      </c>
      <c r="M257" s="19" t="s">
        <v>701</v>
      </c>
      <c r="N257" s="24" t="s">
        <v>702</v>
      </c>
      <c r="O257" s="21"/>
      <c r="P257" s="22">
        <v>531.35</v>
      </c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</row>
    <row r="258" ht="15.75" customHeight="1">
      <c r="A258" s="11" t="s">
        <v>703</v>
      </c>
      <c r="B258" s="12">
        <f t="shared" si="5"/>
        <v>449.220945</v>
      </c>
      <c r="C258" s="13">
        <f t="shared" si="2"/>
        <v>3.208721036</v>
      </c>
      <c r="D258" s="14">
        <f t="shared" si="3"/>
        <v>3.208721036</v>
      </c>
      <c r="E258" s="15">
        <v>140.0</v>
      </c>
      <c r="F258" s="16">
        <v>198.542554</v>
      </c>
      <c r="G258" s="17">
        <v>0.442</v>
      </c>
      <c r="H258" s="16">
        <v>250.678391</v>
      </c>
      <c r="I258" s="17">
        <v>0.558</v>
      </c>
      <c r="J258" s="16">
        <v>4.49220945E8</v>
      </c>
      <c r="K258" s="18">
        <v>2001.0</v>
      </c>
      <c r="L258" s="15" t="s">
        <v>18</v>
      </c>
      <c r="M258" s="19" t="s">
        <v>704</v>
      </c>
      <c r="N258" s="24" t="s">
        <v>705</v>
      </c>
      <c r="O258" s="21"/>
      <c r="P258" s="22">
        <v>763.78</v>
      </c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</row>
    <row r="259" ht="15.75" customHeight="1">
      <c r="A259" s="11" t="s">
        <v>706</v>
      </c>
      <c r="B259" s="12">
        <f t="shared" si="5"/>
        <v>373.515621</v>
      </c>
      <c r="C259" s="13">
        <f t="shared" si="2"/>
        <v>2.829663795</v>
      </c>
      <c r="D259" s="14">
        <f t="shared" si="3"/>
        <v>2.829663795</v>
      </c>
      <c r="E259" s="15">
        <v>132.0</v>
      </c>
      <c r="F259" s="16">
        <v>83.850911</v>
      </c>
      <c r="G259" s="17">
        <v>0.224</v>
      </c>
      <c r="H259" s="16">
        <v>289.66471</v>
      </c>
      <c r="I259" s="17">
        <v>0.776</v>
      </c>
      <c r="J259" s="16">
        <v>3.73515621E8</v>
      </c>
      <c r="K259" s="18">
        <v>2014.0</v>
      </c>
      <c r="L259" s="15" t="s">
        <v>20</v>
      </c>
      <c r="M259" s="19" t="s">
        <v>707</v>
      </c>
      <c r="N259" s="24" t="s">
        <v>708</v>
      </c>
      <c r="O259" s="21"/>
      <c r="P259" s="22">
        <v>475.38</v>
      </c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</row>
    <row r="260" ht="15.75" customHeight="1">
      <c r="A260" s="11" t="s">
        <v>709</v>
      </c>
      <c r="B260" s="12">
        <f t="shared" si="5"/>
        <v>351.496066</v>
      </c>
      <c r="C260" s="13">
        <f t="shared" si="2"/>
        <v>7.02992132</v>
      </c>
      <c r="D260" s="14">
        <f t="shared" si="3"/>
        <v>7.02992132</v>
      </c>
      <c r="E260" s="15">
        <v>50.0</v>
      </c>
      <c r="F260" s="16">
        <v>115.253424</v>
      </c>
      <c r="G260" s="17">
        <v>0.328</v>
      </c>
      <c r="H260" s="16">
        <v>236.242642</v>
      </c>
      <c r="I260" s="17">
        <v>0.672</v>
      </c>
      <c r="J260" s="16">
        <v>3.51496066E8</v>
      </c>
      <c r="K260" s="18">
        <v>2018.0</v>
      </c>
      <c r="L260" s="15" t="s">
        <v>20</v>
      </c>
      <c r="M260" s="19" t="s">
        <v>710</v>
      </c>
      <c r="N260" s="24" t="s">
        <v>711</v>
      </c>
      <c r="O260" s="21"/>
      <c r="P260" s="22">
        <v>422.18</v>
      </c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</row>
    <row r="261" ht="15.75" customHeight="1">
      <c r="A261" s="11" t="s">
        <v>712</v>
      </c>
      <c r="B261" s="12">
        <f t="shared" si="5"/>
        <v>362.21174</v>
      </c>
      <c r="C261" s="13">
        <f t="shared" si="2"/>
        <v>3.6221174</v>
      </c>
      <c r="D261" s="14">
        <f t="shared" si="3"/>
        <v>3.6221174</v>
      </c>
      <c r="E261" s="15">
        <v>100.0</v>
      </c>
      <c r="F261" s="16">
        <v>180.01174</v>
      </c>
      <c r="G261" s="17">
        <v>0.497</v>
      </c>
      <c r="H261" s="16">
        <v>182.2</v>
      </c>
      <c r="I261" s="17">
        <v>0.503</v>
      </c>
      <c r="J261" s="16">
        <v>3.6221174E8</v>
      </c>
      <c r="K261" s="18">
        <v>2001.0</v>
      </c>
      <c r="L261" s="15" t="s">
        <v>18</v>
      </c>
      <c r="M261" s="19" t="s">
        <v>713</v>
      </c>
      <c r="N261" s="24" t="s">
        <v>714</v>
      </c>
      <c r="O261" s="21"/>
      <c r="P261" s="22">
        <v>615.84</v>
      </c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</row>
    <row r="262" ht="15.75" customHeight="1">
      <c r="A262" s="11" t="s">
        <v>715</v>
      </c>
      <c r="B262" s="12">
        <f t="shared" si="5"/>
        <v>960.996492</v>
      </c>
      <c r="C262" s="13">
        <f t="shared" si="2"/>
        <v>3.20332164</v>
      </c>
      <c r="D262" s="14">
        <f t="shared" si="3"/>
        <v>3.20332164</v>
      </c>
      <c r="E262" s="15">
        <v>300.0</v>
      </c>
      <c r="F262" s="16">
        <v>309.420425</v>
      </c>
      <c r="G262" s="17">
        <v>0.322</v>
      </c>
      <c r="H262" s="16">
        <v>651.576067</v>
      </c>
      <c r="I262" s="17">
        <v>0.678</v>
      </c>
      <c r="J262" s="16">
        <v>9.60996492E8</v>
      </c>
      <c r="K262" s="18">
        <v>2007.0</v>
      </c>
      <c r="L262" s="15" t="s">
        <v>18</v>
      </c>
      <c r="M262" s="19" t="s">
        <v>716</v>
      </c>
      <c r="N262" s="24" t="s">
        <v>717</v>
      </c>
      <c r="O262" s="21"/>
      <c r="P262" s="22">
        <v>1413.42</v>
      </c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</row>
    <row r="263" ht="15.75" customHeight="1">
      <c r="A263" s="11" t="s">
        <v>718</v>
      </c>
      <c r="B263" s="12">
        <f t="shared" si="5"/>
        <v>1066.179747</v>
      </c>
      <c r="C263" s="13">
        <f t="shared" si="2"/>
        <v>4.738576653</v>
      </c>
      <c r="D263" s="14">
        <f t="shared" si="3"/>
        <v>4.738576653</v>
      </c>
      <c r="E263" s="15">
        <v>225.0</v>
      </c>
      <c r="F263" s="16">
        <v>423.315812</v>
      </c>
      <c r="G263" s="17">
        <v>0.397</v>
      </c>
      <c r="H263" s="16">
        <v>642.863935</v>
      </c>
      <c r="I263" s="17">
        <v>0.603</v>
      </c>
      <c r="J263" s="16">
        <v>1.066179747E9</v>
      </c>
      <c r="K263" s="18">
        <v>2006.0</v>
      </c>
      <c r="L263" s="15" t="s">
        <v>18</v>
      </c>
      <c r="M263" s="19" t="s">
        <v>719</v>
      </c>
      <c r="N263" s="24" t="s">
        <v>720</v>
      </c>
      <c r="O263" s="21"/>
      <c r="P263" s="22">
        <v>1600.67</v>
      </c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</row>
    <row r="264" ht="15.75" customHeight="1">
      <c r="A264" s="11" t="s">
        <v>721</v>
      </c>
      <c r="B264" s="12">
        <f t="shared" si="5"/>
        <v>794.881442</v>
      </c>
      <c r="C264" s="13">
        <f t="shared" si="2"/>
        <v>3.45600627</v>
      </c>
      <c r="D264" s="14">
        <f t="shared" si="3"/>
        <v>3.45600627</v>
      </c>
      <c r="E264" s="15">
        <v>230.0</v>
      </c>
      <c r="F264" s="16">
        <v>172.558876</v>
      </c>
      <c r="G264" s="17">
        <v>0.217</v>
      </c>
      <c r="H264" s="16">
        <v>622.322566</v>
      </c>
      <c r="I264" s="17">
        <v>0.783</v>
      </c>
      <c r="J264" s="16">
        <v>7.94881442E8</v>
      </c>
      <c r="K264" s="18">
        <v>2017.0</v>
      </c>
      <c r="L264" s="15" t="s">
        <v>20</v>
      </c>
      <c r="M264" s="19" t="s">
        <v>722</v>
      </c>
      <c r="N264" s="24" t="s">
        <v>723</v>
      </c>
      <c r="O264" s="21"/>
      <c r="P264" s="22">
        <v>974.49</v>
      </c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</row>
    <row r="265" ht="15.75" customHeight="1">
      <c r="A265" s="11" t="s">
        <v>724</v>
      </c>
      <c r="B265" s="12">
        <f t="shared" si="5"/>
        <v>1045.713802</v>
      </c>
      <c r="C265" s="13">
        <f t="shared" si="2"/>
        <v>2.759139319</v>
      </c>
      <c r="D265" s="14">
        <f t="shared" si="3"/>
        <v>2.759139319</v>
      </c>
      <c r="E265" s="15">
        <v>379.0</v>
      </c>
      <c r="F265" s="16">
        <v>241.071802</v>
      </c>
      <c r="G265" s="17">
        <v>0.23</v>
      </c>
      <c r="H265" s="16">
        <v>804.642</v>
      </c>
      <c r="I265" s="17">
        <v>0.77</v>
      </c>
      <c r="J265" s="16">
        <v>1.045713802E9</v>
      </c>
      <c r="K265" s="18">
        <v>2011.0</v>
      </c>
      <c r="L265" s="15" t="s">
        <v>20</v>
      </c>
      <c r="M265" s="19" t="s">
        <v>725</v>
      </c>
      <c r="N265" s="24" t="s">
        <v>726</v>
      </c>
      <c r="O265" s="21"/>
      <c r="P265" s="22">
        <v>1413.66</v>
      </c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</row>
    <row r="266" ht="15.75" customHeight="1">
      <c r="A266" s="11" t="s">
        <v>727</v>
      </c>
      <c r="B266" s="12">
        <f t="shared" si="5"/>
        <v>654.264015</v>
      </c>
      <c r="C266" s="13">
        <f t="shared" si="2"/>
        <v>4.673314393</v>
      </c>
      <c r="D266" s="14">
        <f t="shared" si="3"/>
        <v>4.673314393</v>
      </c>
      <c r="E266" s="15">
        <v>140.0</v>
      </c>
      <c r="F266" s="16">
        <v>305.413918</v>
      </c>
      <c r="G266" s="17">
        <v>0.467</v>
      </c>
      <c r="H266" s="16">
        <v>348.850097</v>
      </c>
      <c r="I266" s="17">
        <v>0.533</v>
      </c>
      <c r="J266" s="16">
        <v>6.54264015E8</v>
      </c>
      <c r="K266" s="18">
        <v>2003.0</v>
      </c>
      <c r="L266" s="15" t="s">
        <v>18</v>
      </c>
      <c r="M266" s="19" t="s">
        <v>728</v>
      </c>
      <c r="N266" s="24" t="s">
        <v>729</v>
      </c>
      <c r="O266" s="21"/>
      <c r="P266" s="22">
        <v>1072.0</v>
      </c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</row>
    <row r="267" ht="15.75" customHeight="1">
      <c r="A267" s="11" t="s">
        <v>730</v>
      </c>
      <c r="B267" s="12">
        <f t="shared" si="5"/>
        <v>346.079773</v>
      </c>
      <c r="C267" s="13">
        <f t="shared" si="2"/>
        <v>6.292359509</v>
      </c>
      <c r="D267" s="14">
        <f t="shared" si="3"/>
        <v>6.292359509</v>
      </c>
      <c r="E267" s="15">
        <v>55.0</v>
      </c>
      <c r="F267" s="16">
        <v>141.579773</v>
      </c>
      <c r="G267" s="17">
        <v>0.409</v>
      </c>
      <c r="H267" s="16">
        <v>204.5</v>
      </c>
      <c r="I267" s="17">
        <v>0.591</v>
      </c>
      <c r="J267" s="16">
        <v>3.46079773E8</v>
      </c>
      <c r="K267" s="18">
        <v>1995.0</v>
      </c>
      <c r="L267" s="15" t="s">
        <v>25</v>
      </c>
      <c r="M267" s="19" t="s">
        <v>731</v>
      </c>
      <c r="N267" s="24" t="s">
        <v>732</v>
      </c>
      <c r="O267" s="21"/>
      <c r="P267" s="22">
        <v>685.51</v>
      </c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</row>
    <row r="268" ht="15.75" customHeight="1">
      <c r="A268" s="11" t="s">
        <v>733</v>
      </c>
      <c r="B268" s="12">
        <f t="shared" si="5"/>
        <v>433.230304</v>
      </c>
      <c r="C268" s="13">
        <f t="shared" si="2"/>
        <v>2.888202027</v>
      </c>
      <c r="D268" s="14">
        <f t="shared" si="3"/>
        <v>2.888202027</v>
      </c>
      <c r="E268" s="15">
        <v>150.0</v>
      </c>
      <c r="F268" s="16">
        <v>144.174568</v>
      </c>
      <c r="G268" s="17">
        <v>0.333</v>
      </c>
      <c r="H268" s="16">
        <v>289.055736</v>
      </c>
      <c r="I268" s="17">
        <v>0.667</v>
      </c>
      <c r="J268" s="16">
        <v>4.33230304E8</v>
      </c>
      <c r="K268" s="18">
        <v>2019.0</v>
      </c>
      <c r="L268" s="15" t="s">
        <v>20</v>
      </c>
      <c r="M268" s="19" t="s">
        <v>734</v>
      </c>
      <c r="N268" s="24" t="s">
        <v>735</v>
      </c>
      <c r="O268" s="21"/>
      <c r="P268" s="22">
        <v>512.4</v>
      </c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</row>
    <row r="269" ht="15.75" customHeight="1">
      <c r="A269" s="11" t="s">
        <v>736</v>
      </c>
      <c r="B269" s="12">
        <f t="shared" si="5"/>
        <v>463.406268</v>
      </c>
      <c r="C269" s="13">
        <f t="shared" si="2"/>
        <v>33.10044771</v>
      </c>
      <c r="D269" s="14">
        <f t="shared" si="3"/>
        <v>33.10044771</v>
      </c>
      <c r="E269" s="15">
        <v>14.0</v>
      </c>
      <c r="F269" s="16">
        <v>178.406268</v>
      </c>
      <c r="G269" s="17">
        <v>0.385</v>
      </c>
      <c r="H269" s="16">
        <v>285.0</v>
      </c>
      <c r="I269" s="17">
        <v>0.615</v>
      </c>
      <c r="J269" s="16">
        <v>4.63406268E8</v>
      </c>
      <c r="K269" s="18">
        <v>1990.0</v>
      </c>
      <c r="L269" s="15" t="s">
        <v>25</v>
      </c>
      <c r="M269" s="19" t="s">
        <v>737</v>
      </c>
      <c r="N269" s="24" t="s">
        <v>738</v>
      </c>
      <c r="O269" s="21"/>
      <c r="P269" s="22">
        <v>1082.9</v>
      </c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</row>
    <row r="270" ht="15.75" customHeight="1">
      <c r="A270" s="11" t="s">
        <v>739</v>
      </c>
      <c r="B270" s="12">
        <f t="shared" si="5"/>
        <v>336.365676</v>
      </c>
      <c r="C270" s="13">
        <f t="shared" si="2"/>
        <v>1.818192843</v>
      </c>
      <c r="D270" s="14">
        <f t="shared" si="3"/>
        <v>1.818192843</v>
      </c>
      <c r="E270" s="15">
        <v>185.0</v>
      </c>
      <c r="F270" s="16">
        <v>90.759676</v>
      </c>
      <c r="G270" s="17">
        <v>0.27</v>
      </c>
      <c r="H270" s="16">
        <v>245.606</v>
      </c>
      <c r="I270" s="17">
        <v>0.73</v>
      </c>
      <c r="J270" s="16">
        <v>3.36365676E8</v>
      </c>
      <c r="K270" s="18">
        <v>2009.0</v>
      </c>
      <c r="L270" s="15" t="s">
        <v>18</v>
      </c>
      <c r="M270" s="19" t="s">
        <v>740</v>
      </c>
      <c r="N270" s="24" t="s">
        <v>741</v>
      </c>
      <c r="O270" s="21"/>
      <c r="P270" s="22">
        <v>474.27</v>
      </c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</row>
    <row r="271" ht="15.75" customHeight="1">
      <c r="A271" s="11" t="s">
        <v>742</v>
      </c>
      <c r="B271" s="12">
        <f t="shared" si="5"/>
        <v>403.354469</v>
      </c>
      <c r="C271" s="13">
        <f t="shared" si="2"/>
        <v>3.102726685</v>
      </c>
      <c r="D271" s="14">
        <f t="shared" si="3"/>
        <v>3.102726685</v>
      </c>
      <c r="E271" s="15">
        <v>130.0</v>
      </c>
      <c r="F271" s="16">
        <v>126.477084</v>
      </c>
      <c r="G271" s="17">
        <v>0.314</v>
      </c>
      <c r="H271" s="16">
        <v>276.877385</v>
      </c>
      <c r="I271" s="17">
        <v>0.686</v>
      </c>
      <c r="J271" s="16">
        <v>4.03354469E8</v>
      </c>
      <c r="K271" s="18">
        <v>2012.0</v>
      </c>
      <c r="L271" s="15" t="s">
        <v>20</v>
      </c>
      <c r="M271" s="19" t="s">
        <v>743</v>
      </c>
      <c r="N271" s="24" t="s">
        <v>744</v>
      </c>
      <c r="O271" s="21"/>
      <c r="P271" s="22">
        <v>529.78</v>
      </c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</row>
    <row r="272" ht="15.75" customHeight="1">
      <c r="A272" s="11" t="s">
        <v>745</v>
      </c>
      <c r="B272" s="12">
        <f t="shared" si="5"/>
        <v>554.987477</v>
      </c>
      <c r="C272" s="13">
        <f t="shared" si="2"/>
        <v>4.269134438</v>
      </c>
      <c r="D272" s="14">
        <f t="shared" si="3"/>
        <v>4.269134438</v>
      </c>
      <c r="E272" s="15">
        <v>130.0</v>
      </c>
      <c r="F272" s="16">
        <v>149.260504</v>
      </c>
      <c r="G272" s="17">
        <v>0.269</v>
      </c>
      <c r="H272" s="16">
        <v>405.726973</v>
      </c>
      <c r="I272" s="17">
        <v>0.731</v>
      </c>
      <c r="J272" s="16">
        <v>5.54987477E8</v>
      </c>
      <c r="K272" s="18">
        <v>2011.0</v>
      </c>
      <c r="L272" s="15" t="s">
        <v>20</v>
      </c>
      <c r="M272" s="19" t="s">
        <v>746</v>
      </c>
      <c r="N272" s="24" t="s">
        <v>747</v>
      </c>
      <c r="O272" s="21"/>
      <c r="P272" s="22">
        <v>750.27</v>
      </c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</row>
    <row r="273" ht="15.75" customHeight="1">
      <c r="A273" s="11" t="s">
        <v>748</v>
      </c>
      <c r="B273" s="12">
        <f t="shared" si="5"/>
        <v>589.580482</v>
      </c>
      <c r="C273" s="13">
        <f t="shared" si="2"/>
        <v>2.679911282</v>
      </c>
      <c r="D273" s="14">
        <f t="shared" si="3"/>
        <v>2.679911282</v>
      </c>
      <c r="E273" s="15">
        <v>220.0</v>
      </c>
      <c r="F273" s="16">
        <v>168.368427</v>
      </c>
      <c r="G273" s="17">
        <v>0.286</v>
      </c>
      <c r="H273" s="16">
        <v>421.212055</v>
      </c>
      <c r="I273" s="17">
        <v>0.714</v>
      </c>
      <c r="J273" s="16">
        <v>5.89580482E8</v>
      </c>
      <c r="K273" s="18">
        <v>2008.0</v>
      </c>
      <c r="L273" s="15" t="s">
        <v>18</v>
      </c>
      <c r="M273" s="19" t="s">
        <v>749</v>
      </c>
      <c r="N273" s="24" t="s">
        <v>750</v>
      </c>
      <c r="O273" s="21"/>
      <c r="P273" s="22">
        <v>831.55</v>
      </c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</row>
    <row r="274" ht="15.75" customHeight="1">
      <c r="A274" s="11" t="s">
        <v>751</v>
      </c>
      <c r="B274" s="12">
        <f t="shared" si="5"/>
        <v>389.925971</v>
      </c>
      <c r="C274" s="13">
        <f t="shared" si="2"/>
        <v>19.49629855</v>
      </c>
      <c r="D274" s="14">
        <f t="shared" si="3"/>
        <v>19.49629855</v>
      </c>
      <c r="E274" s="15">
        <v>20.0</v>
      </c>
      <c r="F274" s="16">
        <v>248.159971</v>
      </c>
      <c r="G274" s="17">
        <v>0.636</v>
      </c>
      <c r="H274" s="16">
        <v>141.766</v>
      </c>
      <c r="I274" s="17">
        <v>0.364</v>
      </c>
      <c r="J274" s="16">
        <v>3.89925971E8</v>
      </c>
      <c r="K274" s="18">
        <v>1981.0</v>
      </c>
      <c r="L274" s="15" t="s">
        <v>104</v>
      </c>
      <c r="M274" s="19" t="s">
        <v>752</v>
      </c>
      <c r="N274" s="24" t="s">
        <v>753</v>
      </c>
      <c r="O274" s="21"/>
      <c r="P274" s="22">
        <v>1334.31</v>
      </c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</row>
    <row r="275" ht="15.75" customHeight="1">
      <c r="A275" s="11" t="s">
        <v>754</v>
      </c>
      <c r="B275" s="12">
        <f t="shared" si="5"/>
        <v>354.825435</v>
      </c>
      <c r="C275" s="13">
        <f t="shared" si="2"/>
        <v>14.1930174</v>
      </c>
      <c r="D275" s="14">
        <f t="shared" si="3"/>
        <v>14.1930174</v>
      </c>
      <c r="E275" s="15">
        <v>25.0</v>
      </c>
      <c r="F275" s="16">
        <v>172.825435</v>
      </c>
      <c r="G275" s="17">
        <v>0.487</v>
      </c>
      <c r="H275" s="16">
        <v>182.0</v>
      </c>
      <c r="I275" s="17">
        <v>0.513</v>
      </c>
      <c r="J275" s="16">
        <v>3.54825435E8</v>
      </c>
      <c r="K275" s="18">
        <v>1988.0</v>
      </c>
      <c r="L275" s="15" t="s">
        <v>104</v>
      </c>
      <c r="M275" s="19" t="s">
        <v>755</v>
      </c>
      <c r="N275" s="24" t="s">
        <v>756</v>
      </c>
      <c r="O275" s="21"/>
      <c r="P275" s="22">
        <v>913.01</v>
      </c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</row>
    <row r="276" ht="15.75" customHeight="1">
      <c r="A276" s="11" t="s">
        <v>757</v>
      </c>
      <c r="B276" s="12">
        <f t="shared" si="5"/>
        <v>529.323962</v>
      </c>
      <c r="C276" s="13">
        <f t="shared" si="2"/>
        <v>3.024708354</v>
      </c>
      <c r="D276" s="14">
        <f t="shared" si="3"/>
        <v>3.024708354</v>
      </c>
      <c r="E276" s="15">
        <v>175.0</v>
      </c>
      <c r="F276" s="16">
        <v>201.091711</v>
      </c>
      <c r="G276" s="17">
        <v>0.38</v>
      </c>
      <c r="H276" s="16">
        <v>328.232251</v>
      </c>
      <c r="I276" s="17">
        <v>0.62</v>
      </c>
      <c r="J276" s="16">
        <v>5.29323962E8</v>
      </c>
      <c r="K276" s="18">
        <v>2018.0</v>
      </c>
      <c r="L276" s="15" t="s">
        <v>20</v>
      </c>
      <c r="M276" s="19" t="s">
        <v>758</v>
      </c>
      <c r="N276" s="24" t="s">
        <v>759</v>
      </c>
      <c r="O276" s="21"/>
      <c r="P276" s="22">
        <v>635.77</v>
      </c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</row>
    <row r="277" ht="15.75" customHeight="1">
      <c r="A277" s="11" t="s">
        <v>760</v>
      </c>
      <c r="B277" s="12">
        <f t="shared" si="5"/>
        <v>428.028233</v>
      </c>
      <c r="C277" s="13">
        <f t="shared" si="2"/>
        <v>3.566901942</v>
      </c>
      <c r="D277" s="14">
        <f t="shared" si="3"/>
        <v>3.566901942</v>
      </c>
      <c r="E277" s="32">
        <v>120.0</v>
      </c>
      <c r="F277" s="16">
        <v>101.028233</v>
      </c>
      <c r="G277" s="17">
        <v>0.236</v>
      </c>
      <c r="H277" s="16">
        <v>327.0</v>
      </c>
      <c r="I277" s="17">
        <v>0.764</v>
      </c>
      <c r="J277" s="16">
        <v>4.28028233E8</v>
      </c>
      <c r="K277" s="18">
        <v>2018.0</v>
      </c>
      <c r="L277" s="15" t="s">
        <v>20</v>
      </c>
      <c r="M277" s="19" t="s">
        <v>761</v>
      </c>
      <c r="N277" s="41"/>
      <c r="O277" s="21"/>
      <c r="P277" s="22">
        <v>514.1</v>
      </c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</row>
    <row r="278" ht="15.75" customHeight="1">
      <c r="A278" s="11" t="s">
        <v>762</v>
      </c>
      <c r="B278" s="12">
        <f t="shared" si="5"/>
        <v>309.492681</v>
      </c>
      <c r="C278" s="13">
        <f t="shared" si="2"/>
        <v>4.421324014</v>
      </c>
      <c r="D278" s="14">
        <f t="shared" si="3"/>
        <v>4.421324014</v>
      </c>
      <c r="E278" s="15">
        <v>70.0</v>
      </c>
      <c r="F278" s="16">
        <v>136.492681</v>
      </c>
      <c r="G278" s="17">
        <v>0.441</v>
      </c>
      <c r="H278" s="16">
        <v>173.0</v>
      </c>
      <c r="I278" s="17">
        <v>0.559</v>
      </c>
      <c r="J278" s="16">
        <v>3.09492681E8</v>
      </c>
      <c r="K278" s="18">
        <v>1996.0</v>
      </c>
      <c r="L278" s="15" t="s">
        <v>25</v>
      </c>
      <c r="M278" s="19" t="s">
        <v>763</v>
      </c>
      <c r="N278" s="24" t="s">
        <v>764</v>
      </c>
      <c r="O278" s="21"/>
      <c r="P278" s="22">
        <v>596.76</v>
      </c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</row>
    <row r="279" ht="15.75" customHeight="1">
      <c r="A279" s="11" t="s">
        <v>765</v>
      </c>
      <c r="B279" s="12">
        <f t="shared" si="5"/>
        <v>623.726085</v>
      </c>
      <c r="C279" s="13">
        <f t="shared" si="2"/>
        <v>4.1581739</v>
      </c>
      <c r="D279" s="14">
        <f t="shared" si="3"/>
        <v>4.1581739</v>
      </c>
      <c r="E279" s="15">
        <v>150.0</v>
      </c>
      <c r="F279" s="16">
        <v>206.445654</v>
      </c>
      <c r="G279" s="17">
        <v>0.331</v>
      </c>
      <c r="H279" s="16">
        <v>417.280431</v>
      </c>
      <c r="I279" s="17">
        <v>0.669</v>
      </c>
      <c r="J279" s="16">
        <v>6.23726085E8</v>
      </c>
      <c r="K279" s="18">
        <v>2007.0</v>
      </c>
      <c r="L279" s="15" t="s">
        <v>18</v>
      </c>
      <c r="M279" s="19" t="s">
        <v>766</v>
      </c>
      <c r="N279" s="24" t="s">
        <v>767</v>
      </c>
      <c r="O279" s="21"/>
      <c r="P279" s="22">
        <v>917.37</v>
      </c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</row>
    <row r="280" ht="15.75" customHeight="1">
      <c r="A280" s="11" t="s">
        <v>768</v>
      </c>
      <c r="B280" s="12">
        <f t="shared" si="5"/>
        <v>582.918849</v>
      </c>
      <c r="C280" s="13">
        <f t="shared" si="2"/>
        <v>3.330964851</v>
      </c>
      <c r="D280" s="14">
        <f t="shared" si="3"/>
        <v>3.330964851</v>
      </c>
      <c r="E280" s="15">
        <v>175.0</v>
      </c>
      <c r="F280" s="16">
        <v>137.71535</v>
      </c>
      <c r="G280" s="17">
        <v>0.236</v>
      </c>
      <c r="H280" s="16">
        <v>445.203499</v>
      </c>
      <c r="I280" s="17">
        <v>0.764</v>
      </c>
      <c r="J280" s="16">
        <v>5.82918849E8</v>
      </c>
      <c r="K280" s="18">
        <v>2018.0</v>
      </c>
      <c r="L280" s="15" t="s">
        <v>20</v>
      </c>
      <c r="M280" s="19" t="s">
        <v>769</v>
      </c>
      <c r="N280" s="24" t="s">
        <v>770</v>
      </c>
      <c r="O280" s="21"/>
      <c r="P280" s="22">
        <v>700.14</v>
      </c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</row>
    <row r="281" ht="15.75" customHeight="1">
      <c r="A281" s="11" t="s">
        <v>771</v>
      </c>
      <c r="B281" s="12">
        <f t="shared" si="5"/>
        <v>312.242626</v>
      </c>
      <c r="C281" s="13">
        <f t="shared" si="2"/>
        <v>7.80606565</v>
      </c>
      <c r="D281" s="14">
        <f t="shared" si="3"/>
        <v>7.80606565</v>
      </c>
      <c r="E281" s="15">
        <v>40.0</v>
      </c>
      <c r="F281" s="16">
        <v>26.830068</v>
      </c>
      <c r="G281" s="17">
        <v>0.086</v>
      </c>
      <c r="H281" s="16">
        <v>285.412558</v>
      </c>
      <c r="I281" s="17">
        <v>0.914</v>
      </c>
      <c r="J281" s="16">
        <v>3.12242626E8</v>
      </c>
      <c r="K281" s="18">
        <v>2016.0</v>
      </c>
      <c r="L281" s="15" t="s">
        <v>20</v>
      </c>
      <c r="M281" s="19" t="s">
        <v>772</v>
      </c>
      <c r="N281" s="24" t="s">
        <v>773</v>
      </c>
      <c r="O281" s="21"/>
      <c r="P281" s="22">
        <v>392.37</v>
      </c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</row>
    <row r="282" ht="15.75" customHeight="1">
      <c r="A282" s="11" t="s">
        <v>774</v>
      </c>
      <c r="B282" s="12">
        <f t="shared" si="5"/>
        <v>475.106177</v>
      </c>
      <c r="C282" s="13">
        <f t="shared" si="2"/>
        <v>11.04898086</v>
      </c>
      <c r="D282" s="14">
        <f t="shared" si="3"/>
        <v>11.04898086</v>
      </c>
      <c r="E282" s="15">
        <v>43.0</v>
      </c>
      <c r="F282" s="16">
        <v>309.306177</v>
      </c>
      <c r="G282" s="17">
        <v>0.651</v>
      </c>
      <c r="H282" s="16">
        <v>165.8</v>
      </c>
      <c r="I282" s="17">
        <v>0.349</v>
      </c>
      <c r="J282" s="16">
        <v>4.75106177E8</v>
      </c>
      <c r="K282" s="18">
        <v>1983.0</v>
      </c>
      <c r="L282" s="15" t="s">
        <v>104</v>
      </c>
      <c r="M282" s="19" t="s">
        <v>775</v>
      </c>
      <c r="N282" s="24" t="s">
        <v>776</v>
      </c>
      <c r="O282" s="21" t="s">
        <v>96</v>
      </c>
      <c r="P282" s="22">
        <v>1446.26</v>
      </c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</row>
    <row r="283" ht="15.75" customHeight="1">
      <c r="A283" s="11" t="s">
        <v>777</v>
      </c>
      <c r="B283" s="12">
        <f t="shared" si="5"/>
        <v>868.39056</v>
      </c>
      <c r="C283" s="13">
        <f t="shared" si="2"/>
        <v>7.684872212</v>
      </c>
      <c r="D283" s="14">
        <f t="shared" si="3"/>
        <v>7.684872212</v>
      </c>
      <c r="E283" s="15">
        <v>113.0</v>
      </c>
      <c r="F283" s="16">
        <v>380.270577</v>
      </c>
      <c r="G283" s="17">
        <v>0.438</v>
      </c>
      <c r="H283" s="16">
        <v>488.119983</v>
      </c>
      <c r="I283" s="17">
        <v>0.562</v>
      </c>
      <c r="J283" s="16">
        <v>8.6839056E8</v>
      </c>
      <c r="K283" s="18">
        <v>2005.0</v>
      </c>
      <c r="L283" s="15" t="s">
        <v>18</v>
      </c>
      <c r="M283" s="19" t="s">
        <v>778</v>
      </c>
      <c r="N283" s="24" t="s">
        <v>779</v>
      </c>
      <c r="O283" s="21"/>
      <c r="P283" s="22">
        <v>1355.69</v>
      </c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</row>
    <row r="284" ht="15.75" customHeight="1">
      <c r="A284" s="11" t="s">
        <v>780</v>
      </c>
      <c r="B284" s="12">
        <f t="shared" si="5"/>
        <v>483.866518</v>
      </c>
      <c r="C284" s="13">
        <f t="shared" si="2"/>
        <v>5.376294644</v>
      </c>
      <c r="D284" s="14">
        <f t="shared" si="3"/>
        <v>5.376294644</v>
      </c>
      <c r="E284" s="15">
        <v>90.0</v>
      </c>
      <c r="F284" s="16">
        <v>143.619809</v>
      </c>
      <c r="G284" s="17">
        <v>0.297</v>
      </c>
      <c r="H284" s="16">
        <v>340.246709</v>
      </c>
      <c r="I284" s="17">
        <v>0.703</v>
      </c>
      <c r="J284" s="16">
        <v>4.83866518E8</v>
      </c>
      <c r="K284" s="18">
        <v>2011.0</v>
      </c>
      <c r="L284" s="15" t="s">
        <v>20</v>
      </c>
      <c r="M284" s="19" t="s">
        <v>781</v>
      </c>
      <c r="N284" s="24" t="s">
        <v>782</v>
      </c>
      <c r="O284" s="21"/>
      <c r="P284" s="22">
        <v>654.12</v>
      </c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</row>
    <row r="285" ht="15.75" customHeight="1">
      <c r="A285" s="11" t="s">
        <v>783</v>
      </c>
      <c r="B285" s="12">
        <f t="shared" si="5"/>
        <v>498.781117</v>
      </c>
      <c r="C285" s="13">
        <f t="shared" si="2"/>
        <v>3.836777823</v>
      </c>
      <c r="D285" s="14">
        <f t="shared" si="3"/>
        <v>3.836777823</v>
      </c>
      <c r="E285" s="15">
        <v>130.0</v>
      </c>
      <c r="F285" s="16">
        <v>131.538435</v>
      </c>
      <c r="G285" s="17">
        <v>0.264</v>
      </c>
      <c r="H285" s="16">
        <v>367.242682</v>
      </c>
      <c r="I285" s="17">
        <v>0.736</v>
      </c>
      <c r="J285" s="16">
        <v>4.98781117E8</v>
      </c>
      <c r="K285" s="18">
        <v>2014.0</v>
      </c>
      <c r="L285" s="15" t="s">
        <v>20</v>
      </c>
      <c r="M285" s="19" t="s">
        <v>784</v>
      </c>
      <c r="N285" s="24" t="s">
        <v>785</v>
      </c>
      <c r="O285" s="21"/>
      <c r="P285" s="22">
        <v>634.81</v>
      </c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</row>
    <row r="286" ht="15.75" customHeight="1">
      <c r="A286" s="11" t="s">
        <v>786</v>
      </c>
      <c r="B286" s="12">
        <f t="shared" si="5"/>
        <v>481.800873</v>
      </c>
      <c r="C286" s="13">
        <f t="shared" si="2"/>
        <v>5.180654548</v>
      </c>
      <c r="D286" s="14">
        <f t="shared" si="3"/>
        <v>5.180654548</v>
      </c>
      <c r="E286" s="15">
        <v>93.0</v>
      </c>
      <c r="F286" s="16">
        <v>176.760185</v>
      </c>
      <c r="G286" s="17">
        <v>0.367</v>
      </c>
      <c r="H286" s="16">
        <v>305.040688</v>
      </c>
      <c r="I286" s="17">
        <v>0.633</v>
      </c>
      <c r="J286" s="16">
        <v>4.81800873E8</v>
      </c>
      <c r="K286" s="18">
        <v>2011.0</v>
      </c>
      <c r="L286" s="15" t="s">
        <v>20</v>
      </c>
      <c r="M286" s="19" t="s">
        <v>787</v>
      </c>
      <c r="N286" s="24" t="s">
        <v>788</v>
      </c>
      <c r="O286" s="21"/>
      <c r="P286" s="22">
        <v>651.33</v>
      </c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</row>
    <row r="287" ht="15.75" customHeight="1">
      <c r="A287" s="11" t="s">
        <v>789</v>
      </c>
      <c r="B287" s="12">
        <f t="shared" si="5"/>
        <v>321.669741</v>
      </c>
      <c r="C287" s="13">
        <f t="shared" si="2"/>
        <v>1.624594652</v>
      </c>
      <c r="D287" s="14">
        <f t="shared" si="3"/>
        <v>1.624594652</v>
      </c>
      <c r="E287" s="15">
        <v>198.0</v>
      </c>
      <c r="F287" s="16">
        <v>105.26973</v>
      </c>
      <c r="G287" s="17">
        <v>0.327</v>
      </c>
      <c r="H287" s="16">
        <v>216.400011</v>
      </c>
      <c r="I287" s="17">
        <v>0.673</v>
      </c>
      <c r="J287" s="16">
        <v>3.21669741E8</v>
      </c>
      <c r="K287" s="18">
        <v>2010.0</v>
      </c>
      <c r="L287" s="15" t="s">
        <v>20</v>
      </c>
      <c r="M287" s="19" t="s">
        <v>790</v>
      </c>
      <c r="N287" s="24" t="s">
        <v>791</v>
      </c>
      <c r="O287" s="21"/>
      <c r="P287" s="22">
        <v>441.95</v>
      </c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</row>
    <row r="288" ht="15.75" customHeight="1">
      <c r="A288" s="11" t="s">
        <v>792</v>
      </c>
      <c r="B288" s="12">
        <f t="shared" si="5"/>
        <v>390.493908</v>
      </c>
      <c r="C288" s="13">
        <f t="shared" si="2"/>
        <v>8.13528975</v>
      </c>
      <c r="D288" s="14">
        <f t="shared" si="3"/>
        <v>8.13528975</v>
      </c>
      <c r="E288" s="15">
        <v>48.0</v>
      </c>
      <c r="F288" s="16">
        <v>165.493908</v>
      </c>
      <c r="G288" s="17">
        <v>0.424</v>
      </c>
      <c r="H288" s="16">
        <v>225.0</v>
      </c>
      <c r="I288" s="17">
        <v>0.576</v>
      </c>
      <c r="J288" s="16">
        <v>3.90493908E8</v>
      </c>
      <c r="K288" s="18">
        <v>1991.0</v>
      </c>
      <c r="L288" s="15" t="s">
        <v>25</v>
      </c>
      <c r="M288" s="19" t="s">
        <v>793</v>
      </c>
      <c r="N288" s="24" t="s">
        <v>794</v>
      </c>
      <c r="O288" s="21"/>
      <c r="P288" s="22">
        <v>863.7</v>
      </c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</row>
    <row r="289" ht="15.75" customHeight="1">
      <c r="A289" s="11" t="s">
        <v>795</v>
      </c>
      <c r="B289" s="12">
        <f t="shared" si="5"/>
        <v>1058.682142</v>
      </c>
      <c r="C289" s="13">
        <f t="shared" si="2"/>
        <v>3.849753244</v>
      </c>
      <c r="D289" s="14">
        <f t="shared" si="3"/>
        <v>3.849753244</v>
      </c>
      <c r="E289" s="15">
        <v>275.0</v>
      </c>
      <c r="F289" s="16">
        <v>533.539991</v>
      </c>
      <c r="G289" s="17">
        <v>0.504</v>
      </c>
      <c r="H289" s="16">
        <v>525.142151</v>
      </c>
      <c r="I289" s="17">
        <v>0.496</v>
      </c>
      <c r="J289" s="16">
        <v>1.058682142E9</v>
      </c>
      <c r="K289" s="18">
        <v>2016.0</v>
      </c>
      <c r="L289" s="15" t="s">
        <v>20</v>
      </c>
      <c r="M289" s="19" t="s">
        <v>796</v>
      </c>
      <c r="N289" s="24" t="s">
        <v>797</v>
      </c>
      <c r="O289" s="21"/>
      <c r="P289" s="22">
        <v>1330.35</v>
      </c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</row>
    <row r="290" ht="15.75" customHeight="1">
      <c r="A290" s="11" t="s">
        <v>798</v>
      </c>
      <c r="B290" s="12">
        <f t="shared" si="5"/>
        <v>347.325802</v>
      </c>
      <c r="C290" s="13">
        <f t="shared" si="2"/>
        <v>3.859175578</v>
      </c>
      <c r="D290" s="14">
        <f t="shared" si="3"/>
        <v>3.859175578</v>
      </c>
      <c r="E290" s="15">
        <v>90.0</v>
      </c>
      <c r="F290" s="16">
        <v>226.164286</v>
      </c>
      <c r="G290" s="17">
        <v>0.651</v>
      </c>
      <c r="H290" s="16">
        <v>121.161516</v>
      </c>
      <c r="I290" s="17">
        <v>0.349</v>
      </c>
      <c r="J290" s="16">
        <v>3.47325802E8</v>
      </c>
      <c r="K290" s="18">
        <v>2001.0</v>
      </c>
      <c r="L290" s="15" t="s">
        <v>18</v>
      </c>
      <c r="M290" s="19" t="s">
        <v>799</v>
      </c>
      <c r="N290" s="24" t="s">
        <v>800</v>
      </c>
      <c r="O290" s="21"/>
      <c r="P290" s="22">
        <v>590.54</v>
      </c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</row>
    <row r="291" ht="15.75" customHeight="1">
      <c r="A291" s="11" t="s">
        <v>801</v>
      </c>
      <c r="B291" s="12">
        <f t="shared" si="5"/>
        <v>474.009154</v>
      </c>
      <c r="C291" s="13">
        <f t="shared" si="2"/>
        <v>4.309174127</v>
      </c>
      <c r="D291" s="14">
        <f t="shared" si="3"/>
        <v>4.309174127</v>
      </c>
      <c r="E291" s="15">
        <v>110.0</v>
      </c>
      <c r="F291" s="16">
        <v>155.190832</v>
      </c>
      <c r="G291" s="17">
        <v>0.327</v>
      </c>
      <c r="H291" s="16">
        <v>318.818322</v>
      </c>
      <c r="I291" s="17">
        <v>0.673</v>
      </c>
      <c r="J291" s="16">
        <v>4.74009154E8</v>
      </c>
      <c r="K291" s="18">
        <v>2015.0</v>
      </c>
      <c r="L291" s="15" t="s">
        <v>20</v>
      </c>
      <c r="M291" s="19" t="s">
        <v>802</v>
      </c>
      <c r="N291" s="24" t="s">
        <v>803</v>
      </c>
      <c r="O291" s="21"/>
      <c r="P291" s="22">
        <v>603.82</v>
      </c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</row>
    <row r="292" ht="15.75" customHeight="1">
      <c r="A292" s="11" t="s">
        <v>804</v>
      </c>
      <c r="B292" s="12">
        <f t="shared" si="5"/>
        <v>482.349603</v>
      </c>
      <c r="C292" s="13">
        <f t="shared" si="2"/>
        <v>6.890708614</v>
      </c>
      <c r="D292" s="14">
        <f t="shared" si="3"/>
        <v>6.890708614</v>
      </c>
      <c r="E292" s="15">
        <v>70.0</v>
      </c>
      <c r="F292" s="16">
        <v>217.049603</v>
      </c>
      <c r="G292" s="17">
        <v>0.45</v>
      </c>
      <c r="H292" s="16">
        <v>265.3</v>
      </c>
      <c r="I292" s="17">
        <v>0.55</v>
      </c>
      <c r="J292" s="16">
        <v>4.82349603E8</v>
      </c>
      <c r="K292" s="18">
        <v>1998.0</v>
      </c>
      <c r="L292" s="15" t="s">
        <v>25</v>
      </c>
      <c r="M292" s="19" t="s">
        <v>805</v>
      </c>
      <c r="N292" s="24" t="s">
        <v>806</v>
      </c>
      <c r="O292" s="21"/>
      <c r="P292" s="22">
        <v>888.62</v>
      </c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</row>
    <row r="293" ht="15.75" customHeight="1">
      <c r="A293" s="11" t="s">
        <v>807</v>
      </c>
      <c r="B293" s="12">
        <f t="shared" si="5"/>
        <v>322.161245</v>
      </c>
      <c r="C293" s="13">
        <f t="shared" si="2"/>
        <v>14.64369295</v>
      </c>
      <c r="D293" s="14">
        <f t="shared" si="3"/>
        <v>14.64369295</v>
      </c>
      <c r="E293" s="15">
        <v>22.0</v>
      </c>
      <c r="F293" s="16">
        <v>96.898818</v>
      </c>
      <c r="G293" s="17">
        <v>0.301</v>
      </c>
      <c r="H293" s="16">
        <v>225.262427</v>
      </c>
      <c r="I293" s="17">
        <v>0.699</v>
      </c>
      <c r="J293" s="16">
        <v>3.22161245E8</v>
      </c>
      <c r="K293" s="18">
        <v>1993.0</v>
      </c>
      <c r="L293" s="15" t="s">
        <v>25</v>
      </c>
      <c r="M293" s="19" t="s">
        <v>808</v>
      </c>
      <c r="N293" s="24" t="s">
        <v>809</v>
      </c>
      <c r="O293" s="21"/>
      <c r="P293" s="22">
        <v>672.59</v>
      </c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</row>
    <row r="294" ht="15.75" customHeight="1">
      <c r="A294" s="11" t="s">
        <v>810</v>
      </c>
      <c r="B294" s="12">
        <f t="shared" si="5"/>
        <v>327.333559</v>
      </c>
      <c r="C294" s="13">
        <f t="shared" si="2"/>
        <v>10.91111863</v>
      </c>
      <c r="D294" s="14">
        <f t="shared" si="3"/>
        <v>10.91111863</v>
      </c>
      <c r="E294" s="15">
        <v>30.0</v>
      </c>
      <c r="F294" s="16">
        <v>100.125643</v>
      </c>
      <c r="G294" s="17">
        <v>0.306</v>
      </c>
      <c r="H294" s="16">
        <v>227.207916</v>
      </c>
      <c r="I294" s="17">
        <v>0.694</v>
      </c>
      <c r="J294" s="16">
        <v>3.27333559E8</v>
      </c>
      <c r="K294" s="18">
        <v>1995.0</v>
      </c>
      <c r="L294" s="15" t="s">
        <v>25</v>
      </c>
      <c r="M294" s="19" t="s">
        <v>811</v>
      </c>
      <c r="N294" s="24" t="s">
        <v>812</v>
      </c>
      <c r="O294" s="21"/>
      <c r="P294" s="22">
        <v>648.38</v>
      </c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</row>
    <row r="295" ht="15.75" customHeight="1">
      <c r="A295" s="11" t="s">
        <v>813</v>
      </c>
      <c r="B295" s="12">
        <f t="shared" si="5"/>
        <v>418.765519</v>
      </c>
      <c r="C295" s="13">
        <f t="shared" si="2"/>
        <v>6.442546446</v>
      </c>
      <c r="D295" s="14">
        <f t="shared" si="3"/>
        <v>6.442546446</v>
      </c>
      <c r="E295" s="15">
        <v>65.0</v>
      </c>
      <c r="F295" s="16">
        <v>152.647258</v>
      </c>
      <c r="G295" s="17">
        <v>0.364</v>
      </c>
      <c r="H295" s="16">
        <v>266.118261</v>
      </c>
      <c r="I295" s="17">
        <v>0.636</v>
      </c>
      <c r="J295" s="16">
        <v>4.18765519E8</v>
      </c>
      <c r="K295" s="18">
        <v>2008.0</v>
      </c>
      <c r="L295" s="15" t="s">
        <v>18</v>
      </c>
      <c r="M295" s="19" t="s">
        <v>814</v>
      </c>
      <c r="N295" s="24" t="s">
        <v>815</v>
      </c>
      <c r="O295" s="21"/>
      <c r="P295" s="22">
        <v>590.63</v>
      </c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</row>
    <row r="296" ht="15.75" customHeight="1">
      <c r="A296" s="11" t="s">
        <v>816</v>
      </c>
      <c r="B296" s="12">
        <f t="shared" si="5"/>
        <v>432.243292</v>
      </c>
      <c r="C296" s="13">
        <f t="shared" si="2"/>
        <v>2.881621947</v>
      </c>
      <c r="D296" s="14">
        <f t="shared" si="3"/>
        <v>2.881621947</v>
      </c>
      <c r="E296" s="15">
        <v>150.0</v>
      </c>
      <c r="F296" s="16">
        <v>224.543292</v>
      </c>
      <c r="G296" s="17">
        <v>0.52</v>
      </c>
      <c r="H296" s="16">
        <v>207.7</v>
      </c>
      <c r="I296" s="17">
        <v>0.48</v>
      </c>
      <c r="J296" s="16">
        <v>4.32243292E8</v>
      </c>
      <c r="K296" s="18">
        <v>2021.0</v>
      </c>
      <c r="L296" s="15" t="s">
        <v>93</v>
      </c>
      <c r="M296" s="19" t="s">
        <v>817</v>
      </c>
      <c r="N296" s="24" t="s">
        <v>818</v>
      </c>
      <c r="O296" s="21"/>
      <c r="P296" s="22">
        <v>491.94</v>
      </c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</row>
    <row r="297" ht="15.75" customHeight="1">
      <c r="A297" s="11" t="s">
        <v>819</v>
      </c>
      <c r="B297" s="12">
        <f t="shared" si="5"/>
        <v>374.583879</v>
      </c>
      <c r="C297" s="13">
        <f t="shared" si="2"/>
        <v>4.99445172</v>
      </c>
      <c r="D297" s="14">
        <f t="shared" si="3"/>
        <v>4.99445172</v>
      </c>
      <c r="E297" s="15">
        <v>75.0</v>
      </c>
      <c r="F297" s="16">
        <v>160.861908</v>
      </c>
      <c r="G297" s="17">
        <v>0.429</v>
      </c>
      <c r="H297" s="16">
        <v>213.721971</v>
      </c>
      <c r="I297" s="17">
        <v>0.571</v>
      </c>
      <c r="J297" s="16">
        <v>3.74583879E8</v>
      </c>
      <c r="K297" s="18">
        <v>2004.0</v>
      </c>
      <c r="L297" s="15" t="s">
        <v>18</v>
      </c>
      <c r="M297" s="19" t="s">
        <v>820</v>
      </c>
      <c r="N297" s="24" t="s">
        <v>821</v>
      </c>
      <c r="O297" s="21"/>
      <c r="P297" s="22">
        <v>602.15</v>
      </c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</row>
    <row r="298" ht="15.75" customHeight="1">
      <c r="A298" s="11" t="s">
        <v>822</v>
      </c>
      <c r="B298" s="12">
        <f t="shared" si="5"/>
        <v>366.080049</v>
      </c>
      <c r="C298" s="13">
        <f t="shared" si="2"/>
        <v>3.66080049</v>
      </c>
      <c r="D298" s="14">
        <f t="shared" si="3"/>
        <v>3.66080049</v>
      </c>
      <c r="E298" s="15">
        <v>100.0</v>
      </c>
      <c r="F298" s="16">
        <v>140.480049</v>
      </c>
      <c r="G298" s="17">
        <v>0.384</v>
      </c>
      <c r="H298" s="16">
        <v>225.6</v>
      </c>
      <c r="I298" s="17">
        <v>0.616</v>
      </c>
      <c r="J298" s="16">
        <v>3.66080049E8</v>
      </c>
      <c r="K298" s="18">
        <v>2019.0</v>
      </c>
      <c r="L298" s="15" t="s">
        <v>20</v>
      </c>
      <c r="M298" s="19" t="s">
        <v>823</v>
      </c>
      <c r="N298" s="24" t="s">
        <v>824</v>
      </c>
      <c r="O298" s="21"/>
      <c r="P298" s="22">
        <v>432.98</v>
      </c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</row>
    <row r="299" ht="15.75" customHeight="1">
      <c r="A299" s="11" t="s">
        <v>825</v>
      </c>
      <c r="B299" s="12">
        <f t="shared" si="5"/>
        <v>524.028679</v>
      </c>
      <c r="C299" s="13">
        <f t="shared" si="2"/>
        <v>5.822540878</v>
      </c>
      <c r="D299" s="14">
        <f t="shared" si="3"/>
        <v>5.822540878</v>
      </c>
      <c r="E299" s="15">
        <v>90.0</v>
      </c>
      <c r="F299" s="16">
        <v>209.028679</v>
      </c>
      <c r="G299" s="17">
        <v>0.399</v>
      </c>
      <c r="H299" s="16">
        <v>315.0</v>
      </c>
      <c r="I299" s="17">
        <v>0.601</v>
      </c>
      <c r="J299" s="16">
        <v>5.24028679E8</v>
      </c>
      <c r="K299" s="18">
        <v>2009.0</v>
      </c>
      <c r="L299" s="15" t="s">
        <v>18</v>
      </c>
      <c r="M299" s="19" t="s">
        <v>826</v>
      </c>
      <c r="N299" s="24" t="s">
        <v>827</v>
      </c>
      <c r="O299" s="21"/>
      <c r="P299" s="22">
        <v>738.88</v>
      </c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</row>
    <row r="300" ht="15.75" customHeight="1">
      <c r="A300" s="11" t="s">
        <v>828</v>
      </c>
      <c r="B300" s="12">
        <f t="shared" si="5"/>
        <v>543.848418</v>
      </c>
      <c r="C300" s="13">
        <f t="shared" si="2"/>
        <v>4.350787344</v>
      </c>
      <c r="D300" s="14">
        <f t="shared" si="3"/>
        <v>4.350787344</v>
      </c>
      <c r="E300" s="15">
        <v>125.0</v>
      </c>
      <c r="F300" s="16">
        <v>186.848418</v>
      </c>
      <c r="G300" s="17">
        <v>0.344</v>
      </c>
      <c r="H300" s="16">
        <v>357.0</v>
      </c>
      <c r="I300" s="17">
        <v>0.656</v>
      </c>
      <c r="J300" s="16">
        <v>5.43848418E8</v>
      </c>
      <c r="K300" s="18">
        <v>2011.0</v>
      </c>
      <c r="L300" s="15" t="s">
        <v>20</v>
      </c>
      <c r="M300" s="19" t="s">
        <v>829</v>
      </c>
      <c r="N300" s="24" t="s">
        <v>830</v>
      </c>
      <c r="O300" s="21"/>
      <c r="P300" s="22">
        <v>735.21</v>
      </c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</row>
    <row r="301" ht="15.75" customHeight="1">
      <c r="A301" s="11" t="s">
        <v>831</v>
      </c>
      <c r="B301" s="12">
        <f t="shared" si="5"/>
        <v>488.35132</v>
      </c>
      <c r="C301" s="13">
        <f t="shared" si="2"/>
        <v>8.139188667</v>
      </c>
      <c r="D301" s="14">
        <f t="shared" si="3"/>
        <v>8.139188667</v>
      </c>
      <c r="E301" s="15">
        <v>60.0</v>
      </c>
      <c r="F301" s="16">
        <v>268.163011</v>
      </c>
      <c r="G301" s="17">
        <v>0.549</v>
      </c>
      <c r="H301" s="16">
        <v>220.188309</v>
      </c>
      <c r="I301" s="17">
        <v>0.451</v>
      </c>
      <c r="J301" s="16">
        <v>4.8835132E8</v>
      </c>
      <c r="K301" s="18">
        <v>2001.0</v>
      </c>
      <c r="L301" s="15" t="s">
        <v>18</v>
      </c>
      <c r="M301" s="19" t="s">
        <v>832</v>
      </c>
      <c r="N301" s="24" t="s">
        <v>833</v>
      </c>
      <c r="O301" s="21"/>
      <c r="P301" s="22">
        <v>830.31</v>
      </c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</row>
    <row r="302" ht="15.75" customHeight="1">
      <c r="A302" s="11" t="s">
        <v>834</v>
      </c>
      <c r="B302" s="12">
        <f t="shared" si="5"/>
        <v>928.76077</v>
      </c>
      <c r="C302" s="13">
        <f t="shared" si="2"/>
        <v>6.191738467</v>
      </c>
      <c r="D302" s="14">
        <f t="shared" si="3"/>
        <v>6.191738467</v>
      </c>
      <c r="E302" s="15">
        <v>150.0</v>
      </c>
      <c r="F302" s="16">
        <v>441.226247</v>
      </c>
      <c r="G302" s="17">
        <v>0.475</v>
      </c>
      <c r="H302" s="16">
        <v>487.534523</v>
      </c>
      <c r="I302" s="17">
        <v>0.525</v>
      </c>
      <c r="J302" s="16">
        <v>9.2876077E8</v>
      </c>
      <c r="K302" s="18">
        <v>2004.0</v>
      </c>
      <c r="L302" s="15" t="s">
        <v>18</v>
      </c>
      <c r="M302" s="19" t="s">
        <v>835</v>
      </c>
      <c r="N302" s="24" t="s">
        <v>836</v>
      </c>
      <c r="O302" s="21"/>
      <c r="P302" s="22">
        <v>1492.99</v>
      </c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</row>
    <row r="303" ht="15.75" customHeight="1">
      <c r="A303" s="11" t="s">
        <v>837</v>
      </c>
      <c r="B303" s="12">
        <f t="shared" si="5"/>
        <v>752.600867</v>
      </c>
      <c r="C303" s="13">
        <f t="shared" si="2"/>
        <v>4.561217376</v>
      </c>
      <c r="D303" s="14">
        <f t="shared" si="3"/>
        <v>4.561217376</v>
      </c>
      <c r="E303" s="15">
        <v>165.0</v>
      </c>
      <c r="F303" s="16">
        <v>238.736787</v>
      </c>
      <c r="G303" s="17">
        <v>0.317</v>
      </c>
      <c r="H303" s="16">
        <v>513.86408</v>
      </c>
      <c r="I303" s="17">
        <v>0.683</v>
      </c>
      <c r="J303" s="16">
        <v>7.52600867E8</v>
      </c>
      <c r="K303" s="18">
        <v>2010.0</v>
      </c>
      <c r="L303" s="15" t="s">
        <v>20</v>
      </c>
      <c r="M303" s="19" t="s">
        <v>838</v>
      </c>
      <c r="N303" s="24" t="s">
        <v>839</v>
      </c>
      <c r="O303" s="21"/>
      <c r="P303" s="22">
        <v>1034.01</v>
      </c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</row>
    <row r="304" ht="15.75" customHeight="1">
      <c r="A304" s="11" t="s">
        <v>840</v>
      </c>
      <c r="B304" s="12">
        <f t="shared" si="5"/>
        <v>813.36738</v>
      </c>
      <c r="C304" s="13">
        <f t="shared" si="2"/>
        <v>5.083546125</v>
      </c>
      <c r="D304" s="14">
        <f t="shared" si="3"/>
        <v>5.083546125</v>
      </c>
      <c r="E304" s="33">
        <v>160.0</v>
      </c>
      <c r="F304" s="16">
        <v>322.719944</v>
      </c>
      <c r="G304" s="17">
        <v>0.397</v>
      </c>
      <c r="H304" s="16">
        <v>490.647436</v>
      </c>
      <c r="I304" s="17">
        <v>0.603</v>
      </c>
      <c r="J304" s="16">
        <v>8.1336738E8</v>
      </c>
      <c r="K304" s="18">
        <v>2007.0</v>
      </c>
      <c r="L304" s="15" t="s">
        <v>18</v>
      </c>
      <c r="M304" s="19" t="s">
        <v>841</v>
      </c>
      <c r="N304" s="24" t="s">
        <v>842</v>
      </c>
      <c r="O304" s="21"/>
      <c r="P304" s="22">
        <v>1196.29</v>
      </c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</row>
    <row r="305" ht="15.75" customHeight="1">
      <c r="A305" s="11" t="s">
        <v>843</v>
      </c>
      <c r="B305" s="12">
        <f t="shared" si="5"/>
        <v>408.247917</v>
      </c>
      <c r="C305" s="13">
        <f t="shared" si="2"/>
        <v>5.670109958</v>
      </c>
      <c r="D305" s="14">
        <f t="shared" si="3"/>
        <v>5.670109958</v>
      </c>
      <c r="E305" s="15">
        <v>72.0</v>
      </c>
      <c r="F305" s="16">
        <v>227.966634</v>
      </c>
      <c r="G305" s="17">
        <v>0.558</v>
      </c>
      <c r="H305" s="16">
        <v>180.281283</v>
      </c>
      <c r="I305" s="17">
        <v>0.442</v>
      </c>
      <c r="J305" s="16">
        <v>4.08247917E8</v>
      </c>
      <c r="K305" s="18">
        <v>2002.0</v>
      </c>
      <c r="L305" s="15" t="s">
        <v>18</v>
      </c>
      <c r="M305" s="19" t="s">
        <v>844</v>
      </c>
      <c r="N305" s="24" t="s">
        <v>845</v>
      </c>
      <c r="O305" s="21"/>
      <c r="P305" s="22">
        <v>686.28</v>
      </c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</row>
    <row r="306" ht="15.75" customHeight="1">
      <c r="A306" s="11" t="s">
        <v>846</v>
      </c>
      <c r="B306" s="12">
        <f t="shared" si="5"/>
        <v>634.338384</v>
      </c>
      <c r="C306" s="13">
        <f t="shared" si="2"/>
        <v>8.45784512</v>
      </c>
      <c r="D306" s="14">
        <f t="shared" si="3"/>
        <v>8.45784512</v>
      </c>
      <c r="E306" s="15">
        <v>75.0</v>
      </c>
      <c r="F306" s="16">
        <v>270.578425</v>
      </c>
      <c r="G306" s="17">
        <v>0.427</v>
      </c>
      <c r="H306" s="16">
        <v>363.759959</v>
      </c>
      <c r="I306" s="17">
        <v>0.573</v>
      </c>
      <c r="J306" s="16">
        <v>6.34338384E8</v>
      </c>
      <c r="K306" s="18">
        <v>2016.0</v>
      </c>
      <c r="L306" s="15" t="s">
        <v>20</v>
      </c>
      <c r="M306" s="19" t="s">
        <v>847</v>
      </c>
      <c r="N306" s="24" t="s">
        <v>848</v>
      </c>
      <c r="O306" s="21"/>
      <c r="P306" s="22">
        <v>797.12</v>
      </c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</row>
    <row r="307" ht="15.75" customHeight="1">
      <c r="A307" s="11" t="s">
        <v>849</v>
      </c>
      <c r="B307" s="12">
        <f t="shared" si="5"/>
        <v>407.452213</v>
      </c>
      <c r="C307" s="13">
        <f t="shared" si="2"/>
        <v>4.793555447</v>
      </c>
      <c r="D307" s="14">
        <f t="shared" si="3"/>
        <v>4.793555447</v>
      </c>
      <c r="E307" s="15">
        <v>85.0</v>
      </c>
      <c r="F307" s="16">
        <v>162.79099</v>
      </c>
      <c r="G307" s="17">
        <v>0.4</v>
      </c>
      <c r="H307" s="16">
        <v>244.661223</v>
      </c>
      <c r="I307" s="17">
        <v>0.6</v>
      </c>
      <c r="J307" s="16">
        <v>4.07452213E8</v>
      </c>
      <c r="K307" s="18">
        <v>2021.0</v>
      </c>
      <c r="L307" s="15" t="s">
        <v>93</v>
      </c>
      <c r="M307" s="19" t="s">
        <v>850</v>
      </c>
      <c r="N307" s="24" t="s">
        <v>851</v>
      </c>
      <c r="O307" s="21"/>
      <c r="P307" s="22">
        <v>463.73</v>
      </c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</row>
    <row r="308" ht="15.75" customHeight="1">
      <c r="A308" s="11" t="s">
        <v>852</v>
      </c>
      <c r="B308" s="12">
        <f t="shared" si="5"/>
        <v>1108.569499</v>
      </c>
      <c r="C308" s="13">
        <f t="shared" si="2"/>
        <v>5.542847495</v>
      </c>
      <c r="D308" s="14">
        <f t="shared" si="3"/>
        <v>5.542847495</v>
      </c>
      <c r="E308" s="15">
        <v>200.0</v>
      </c>
      <c r="F308" s="16">
        <v>304.360277</v>
      </c>
      <c r="G308" s="17">
        <v>0.275</v>
      </c>
      <c r="H308" s="16">
        <v>804.209222</v>
      </c>
      <c r="I308" s="17">
        <v>0.725</v>
      </c>
      <c r="J308" s="16">
        <v>1.108569499E9</v>
      </c>
      <c r="K308" s="18">
        <v>2012.0</v>
      </c>
      <c r="L308" s="15" t="s">
        <v>20</v>
      </c>
      <c r="M308" s="19" t="s">
        <v>853</v>
      </c>
      <c r="N308" s="24" t="s">
        <v>854</v>
      </c>
      <c r="O308" s="21"/>
      <c r="P308" s="22">
        <v>1456.04</v>
      </c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</row>
    <row r="309" ht="15.75" customHeight="1">
      <c r="A309" s="11" t="s">
        <v>855</v>
      </c>
      <c r="B309" s="12">
        <f t="shared" si="5"/>
        <v>378.410542</v>
      </c>
      <c r="C309" s="13">
        <f t="shared" si="2"/>
        <v>25.22736947</v>
      </c>
      <c r="D309" s="14">
        <f t="shared" si="3"/>
        <v>25.22736947</v>
      </c>
      <c r="E309" s="15">
        <v>15.0</v>
      </c>
      <c r="F309" s="16">
        <v>141.319928</v>
      </c>
      <c r="G309" s="17">
        <v>0.374</v>
      </c>
      <c r="H309" s="16">
        <v>237.090614</v>
      </c>
      <c r="I309" s="17">
        <v>0.626</v>
      </c>
      <c r="J309" s="16">
        <v>3.78410542E8</v>
      </c>
      <c r="K309" s="18">
        <v>2008.0</v>
      </c>
      <c r="L309" s="15" t="s">
        <v>18</v>
      </c>
      <c r="M309" s="19" t="s">
        <v>856</v>
      </c>
      <c r="N309" s="24" t="s">
        <v>857</v>
      </c>
      <c r="O309" s="21"/>
      <c r="P309" s="22">
        <v>533.72</v>
      </c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</row>
    <row r="310" ht="15.75" customHeight="1">
      <c r="A310" s="11" t="s">
        <v>858</v>
      </c>
      <c r="B310" s="12">
        <f t="shared" si="5"/>
        <v>396.592829</v>
      </c>
      <c r="C310" s="13">
        <f t="shared" si="2"/>
        <v>2.332898994</v>
      </c>
      <c r="D310" s="14">
        <f t="shared" si="3"/>
        <v>2.332898994</v>
      </c>
      <c r="E310" s="15">
        <v>170.0</v>
      </c>
      <c r="F310" s="16">
        <v>155.332381</v>
      </c>
      <c r="G310" s="17">
        <v>0.392</v>
      </c>
      <c r="H310" s="16">
        <v>241.260448</v>
      </c>
      <c r="I310" s="17">
        <v>0.608</v>
      </c>
      <c r="J310" s="16">
        <v>3.96592829E8</v>
      </c>
      <c r="K310" s="18">
        <v>2012.0</v>
      </c>
      <c r="L310" s="15" t="s">
        <v>20</v>
      </c>
      <c r="M310" s="19" t="s">
        <v>859</v>
      </c>
      <c r="N310" s="24" t="s">
        <v>860</v>
      </c>
      <c r="O310" s="21"/>
      <c r="P310" s="22">
        <v>520.9</v>
      </c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</row>
    <row r="311" ht="15.75" customHeight="1">
      <c r="A311" s="11" t="s">
        <v>861</v>
      </c>
      <c r="B311" s="12">
        <f t="shared" si="5"/>
        <v>392.924807</v>
      </c>
      <c r="C311" s="13">
        <f t="shared" si="2"/>
        <v>1.309749357</v>
      </c>
      <c r="D311" s="14">
        <f t="shared" si="3"/>
        <v>1.309749357</v>
      </c>
      <c r="E311" s="15">
        <v>300.0</v>
      </c>
      <c r="F311" s="16">
        <v>213.767512</v>
      </c>
      <c r="G311" s="17">
        <v>0.544</v>
      </c>
      <c r="H311" s="16">
        <v>179.157295</v>
      </c>
      <c r="I311" s="17">
        <v>0.456</v>
      </c>
      <c r="J311" s="16">
        <v>3.92924807E8</v>
      </c>
      <c r="K311" s="18">
        <v>2018.0</v>
      </c>
      <c r="L311" s="15" t="s">
        <v>20</v>
      </c>
      <c r="M311" s="19" t="s">
        <v>862</v>
      </c>
      <c r="N311" s="24" t="s">
        <v>863</v>
      </c>
      <c r="O311" s="21"/>
      <c r="P311" s="22">
        <v>471.94</v>
      </c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</row>
    <row r="312" ht="15.75" customHeight="1">
      <c r="A312" s="11" t="s">
        <v>864</v>
      </c>
      <c r="B312" s="12">
        <f t="shared" si="5"/>
        <v>319.715683</v>
      </c>
      <c r="C312" s="13">
        <f t="shared" si="2"/>
        <v>3.552396478</v>
      </c>
      <c r="D312" s="14">
        <f t="shared" si="3"/>
        <v>3.552396478</v>
      </c>
      <c r="E312" s="15">
        <v>90.0</v>
      </c>
      <c r="F312" s="16">
        <v>148.974665</v>
      </c>
      <c r="G312" s="17">
        <v>0.466</v>
      </c>
      <c r="H312" s="16">
        <v>170.741018</v>
      </c>
      <c r="I312" s="17">
        <v>0.534</v>
      </c>
      <c r="J312" s="16">
        <v>3.19715683E8</v>
      </c>
      <c r="K312" s="18">
        <v>2020.0</v>
      </c>
      <c r="L312" s="15" t="s">
        <v>93</v>
      </c>
      <c r="M312" s="19" t="s">
        <v>865</v>
      </c>
      <c r="N312" s="24" t="s">
        <v>866</v>
      </c>
      <c r="O312" s="21"/>
      <c r="P312" s="22">
        <v>368.97</v>
      </c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</row>
    <row r="313" ht="15.75" customHeight="1">
      <c r="A313" s="11" t="s">
        <v>867</v>
      </c>
      <c r="B313" s="12">
        <f t="shared" si="5"/>
        <v>402.656846</v>
      </c>
      <c r="C313" s="13">
        <f t="shared" si="2"/>
        <v>3.660516782</v>
      </c>
      <c r="D313" s="14">
        <f t="shared" si="3"/>
        <v>3.660516782</v>
      </c>
      <c r="E313" s="15">
        <v>110.0</v>
      </c>
      <c r="F313" s="16">
        <v>190.872904</v>
      </c>
      <c r="G313" s="17">
        <v>0.474</v>
      </c>
      <c r="H313" s="16">
        <v>211.783942</v>
      </c>
      <c r="I313" s="17">
        <v>0.526</v>
      </c>
      <c r="J313" s="16">
        <v>4.02656846E8</v>
      </c>
      <c r="K313" s="18">
        <v>2022.0</v>
      </c>
      <c r="L313" s="15" t="s">
        <v>93</v>
      </c>
      <c r="M313" s="19" t="s">
        <v>868</v>
      </c>
      <c r="N313" s="24" t="s">
        <v>869</v>
      </c>
      <c r="O313" s="21"/>
      <c r="P313" s="22">
        <v>426.38</v>
      </c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</row>
    <row r="314" ht="15.75" customHeight="1">
      <c r="A314" s="11" t="s">
        <v>870</v>
      </c>
      <c r="B314" s="12">
        <f t="shared" si="5"/>
        <v>880.705312</v>
      </c>
      <c r="C314" s="13">
        <f t="shared" si="2"/>
        <v>2.935684373</v>
      </c>
      <c r="D314" s="14">
        <f t="shared" si="3"/>
        <v>2.935684373</v>
      </c>
      <c r="E314" s="15">
        <v>300.0</v>
      </c>
      <c r="F314" s="16">
        <v>200.074609</v>
      </c>
      <c r="G314" s="17">
        <v>0.227</v>
      </c>
      <c r="H314" s="16">
        <v>680.630703</v>
      </c>
      <c r="I314" s="17">
        <v>0.773</v>
      </c>
      <c r="J314" s="16">
        <v>8.80705312E8</v>
      </c>
      <c r="K314" s="18">
        <v>2015.0</v>
      </c>
      <c r="L314" s="15" t="s">
        <v>20</v>
      </c>
      <c r="M314" s="19" t="s">
        <v>871</v>
      </c>
      <c r="N314" s="24" t="s">
        <v>872</v>
      </c>
      <c r="O314" s="21"/>
      <c r="P314" s="22">
        <v>1121.9</v>
      </c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</row>
    <row r="315" ht="15.75" customHeight="1">
      <c r="A315" s="11" t="s">
        <v>873</v>
      </c>
      <c r="B315" s="12">
        <f t="shared" si="5"/>
        <v>350.448145</v>
      </c>
      <c r="C315" s="13">
        <f t="shared" si="2"/>
        <v>9.471571486</v>
      </c>
      <c r="D315" s="14">
        <f t="shared" si="3"/>
        <v>9.471571486</v>
      </c>
      <c r="E315" s="15">
        <v>37.0</v>
      </c>
      <c r="F315" s="16">
        <v>121.248145</v>
      </c>
      <c r="G315" s="17">
        <v>0.346</v>
      </c>
      <c r="H315" s="16">
        <v>229.2</v>
      </c>
      <c r="I315" s="17">
        <v>0.654</v>
      </c>
      <c r="J315" s="16">
        <v>3.50448145E8</v>
      </c>
      <c r="K315" s="18">
        <v>1994.0</v>
      </c>
      <c r="L315" s="15" t="s">
        <v>25</v>
      </c>
      <c r="M315" s="19" t="s">
        <v>874</v>
      </c>
      <c r="N315" s="24" t="s">
        <v>875</v>
      </c>
      <c r="O315" s="21"/>
      <c r="P315" s="22">
        <v>713.63</v>
      </c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</row>
    <row r="316" ht="15.75" customHeight="1">
      <c r="A316" s="11" t="s">
        <v>876</v>
      </c>
      <c r="B316" s="12">
        <f t="shared" si="5"/>
        <v>825.025036</v>
      </c>
      <c r="C316" s="13">
        <f t="shared" si="2"/>
        <v>5.935431914</v>
      </c>
      <c r="D316" s="14">
        <f t="shared" si="3"/>
        <v>5.935431914</v>
      </c>
      <c r="E316" s="15">
        <v>139.0</v>
      </c>
      <c r="F316" s="16">
        <v>407.02286</v>
      </c>
      <c r="G316" s="17">
        <v>0.493</v>
      </c>
      <c r="H316" s="16">
        <v>418.002176</v>
      </c>
      <c r="I316" s="17">
        <v>0.507</v>
      </c>
      <c r="J316" s="16">
        <v>8.25025036E8</v>
      </c>
      <c r="K316" s="18">
        <v>2002.0</v>
      </c>
      <c r="L316" s="15" t="s">
        <v>18</v>
      </c>
      <c r="M316" s="19" t="s">
        <v>877</v>
      </c>
      <c r="N316" s="24" t="s">
        <v>878</v>
      </c>
      <c r="O316" s="21"/>
      <c r="P316" s="22">
        <v>1386.89</v>
      </c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</row>
    <row r="317" ht="15.75" customHeight="1">
      <c r="A317" s="11" t="s">
        <v>879</v>
      </c>
      <c r="B317" s="12">
        <f t="shared" si="5"/>
        <v>788.976453</v>
      </c>
      <c r="C317" s="13">
        <f t="shared" si="2"/>
        <v>3.944882265</v>
      </c>
      <c r="D317" s="14">
        <f t="shared" si="3"/>
        <v>3.944882265</v>
      </c>
      <c r="E317" s="15">
        <v>200.0</v>
      </c>
      <c r="F317" s="16">
        <v>373.585825</v>
      </c>
      <c r="G317" s="17">
        <v>0.474</v>
      </c>
      <c r="H317" s="16">
        <v>415.390628</v>
      </c>
      <c r="I317" s="17">
        <v>0.526</v>
      </c>
      <c r="J317" s="16">
        <v>7.88976453E8</v>
      </c>
      <c r="K317" s="18">
        <v>2004.0</v>
      </c>
      <c r="L317" s="15" t="s">
        <v>18</v>
      </c>
      <c r="M317" s="19" t="s">
        <v>880</v>
      </c>
      <c r="N317" s="24" t="s">
        <v>881</v>
      </c>
      <c r="O317" s="21"/>
      <c r="P317" s="22">
        <v>1268.29</v>
      </c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</row>
    <row r="318" ht="15.75" customHeight="1">
      <c r="A318" s="11" t="s">
        <v>882</v>
      </c>
      <c r="B318" s="12">
        <f t="shared" si="5"/>
        <v>894.983373</v>
      </c>
      <c r="C318" s="13">
        <f t="shared" si="2"/>
        <v>3.579933492</v>
      </c>
      <c r="D318" s="14">
        <f t="shared" si="3"/>
        <v>3.579933492</v>
      </c>
      <c r="E318" s="15">
        <v>250.0</v>
      </c>
      <c r="F318" s="16">
        <v>336.530303</v>
      </c>
      <c r="G318" s="17">
        <v>0.376</v>
      </c>
      <c r="H318" s="16">
        <v>558.45307</v>
      </c>
      <c r="I318" s="17">
        <v>0.624</v>
      </c>
      <c r="J318" s="16">
        <v>8.94983373E8</v>
      </c>
      <c r="K318" s="18">
        <v>2007.0</v>
      </c>
      <c r="L318" s="15" t="s">
        <v>18</v>
      </c>
      <c r="M318" s="19" t="s">
        <v>883</v>
      </c>
      <c r="N318" s="24" t="s">
        <v>884</v>
      </c>
      <c r="O318" s="21"/>
      <c r="P318" s="22">
        <v>1316.33</v>
      </c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</row>
    <row r="319" ht="15.75" customHeight="1">
      <c r="A319" s="11" t="s">
        <v>885</v>
      </c>
      <c r="B319" s="12">
        <f t="shared" si="5"/>
        <v>1131.927996</v>
      </c>
      <c r="C319" s="13">
        <f t="shared" si="2"/>
        <v>7.074549975</v>
      </c>
      <c r="D319" s="14">
        <f t="shared" si="3"/>
        <v>7.074549975</v>
      </c>
      <c r="E319" s="15">
        <v>160.0</v>
      </c>
      <c r="F319" s="16">
        <v>390.532085</v>
      </c>
      <c r="G319" s="17">
        <v>0.345</v>
      </c>
      <c r="H319" s="16">
        <v>741.395911</v>
      </c>
      <c r="I319" s="17">
        <v>0.655</v>
      </c>
      <c r="J319" s="16">
        <v>1.131927996E9</v>
      </c>
      <c r="K319" s="18">
        <v>2019.0</v>
      </c>
      <c r="L319" s="15" t="s">
        <v>20</v>
      </c>
      <c r="M319" s="19" t="s">
        <v>886</v>
      </c>
      <c r="N319" s="24" t="s">
        <v>887</v>
      </c>
      <c r="O319" s="42"/>
      <c r="P319" s="22">
        <v>1338.78</v>
      </c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</row>
    <row r="320" ht="15.75" customHeight="1">
      <c r="A320" s="11" t="s">
        <v>888</v>
      </c>
      <c r="B320" s="12">
        <f t="shared" si="5"/>
        <v>880.166924</v>
      </c>
      <c r="C320" s="13">
        <f t="shared" si="2"/>
        <v>5.02952528</v>
      </c>
      <c r="D320" s="14">
        <f t="shared" si="3"/>
        <v>5.02952528</v>
      </c>
      <c r="E320" s="15">
        <v>175.0</v>
      </c>
      <c r="F320" s="16">
        <v>334.20114</v>
      </c>
      <c r="G320" s="17">
        <v>0.38</v>
      </c>
      <c r="H320" s="16">
        <v>545.965784</v>
      </c>
      <c r="I320" s="17">
        <v>0.62</v>
      </c>
      <c r="J320" s="16">
        <v>8.80166924E8</v>
      </c>
      <c r="K320" s="18">
        <v>2017.0</v>
      </c>
      <c r="L320" s="15" t="s">
        <v>20</v>
      </c>
      <c r="M320" s="19" t="s">
        <v>889</v>
      </c>
      <c r="N320" s="24" t="s">
        <v>890</v>
      </c>
      <c r="O320" s="21"/>
      <c r="P320" s="22">
        <v>1079.05</v>
      </c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</row>
    <row r="321" ht="15.75" customHeight="1">
      <c r="A321" s="11" t="s">
        <v>891</v>
      </c>
      <c r="B321" s="12">
        <f t="shared" si="5"/>
        <v>384.25693</v>
      </c>
      <c r="C321" s="13">
        <f t="shared" si="2"/>
        <v>4.269521444</v>
      </c>
      <c r="D321" s="14">
        <f t="shared" si="3"/>
        <v>4.269521444</v>
      </c>
      <c r="E321" s="15">
        <v>90.0</v>
      </c>
      <c r="F321" s="16">
        <v>190.24131</v>
      </c>
      <c r="G321" s="17">
        <v>0.495</v>
      </c>
      <c r="H321" s="16">
        <v>194.01562</v>
      </c>
      <c r="I321" s="17">
        <v>0.505</v>
      </c>
      <c r="J321" s="16">
        <v>3.8425693E8</v>
      </c>
      <c r="K321" s="18">
        <v>2018.0</v>
      </c>
      <c r="L321" s="15" t="s">
        <v>20</v>
      </c>
      <c r="M321" s="19" t="s">
        <v>892</v>
      </c>
      <c r="N321" s="24" t="s">
        <v>893</v>
      </c>
      <c r="O321" s="21"/>
      <c r="P321" s="22">
        <v>461.53</v>
      </c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</row>
    <row r="322" ht="15.75" customHeight="1">
      <c r="A322" s="11" t="s">
        <v>894</v>
      </c>
      <c r="B322" s="12">
        <f t="shared" si="5"/>
        <v>1971.439845</v>
      </c>
      <c r="C322" s="13">
        <f t="shared" si="2"/>
        <v>9.857199225</v>
      </c>
      <c r="D322" s="14">
        <f t="shared" si="3"/>
        <v>9.857199225</v>
      </c>
      <c r="E322" s="15">
        <v>200.0</v>
      </c>
      <c r="F322" s="16">
        <v>814.11507</v>
      </c>
      <c r="G322" s="17">
        <v>0.413</v>
      </c>
      <c r="H322" s="16">
        <v>1157.324775</v>
      </c>
      <c r="I322" s="17">
        <v>0.587</v>
      </c>
      <c r="J322" s="16">
        <v>1.971439845E9</v>
      </c>
      <c r="K322" s="18">
        <v>2021.0</v>
      </c>
      <c r="L322" s="15" t="s">
        <v>93</v>
      </c>
      <c r="M322" s="19" t="s">
        <v>895</v>
      </c>
      <c r="N322" s="24" t="s">
        <v>896</v>
      </c>
      <c r="O322" s="21"/>
      <c r="P322" s="22">
        <v>2243.73</v>
      </c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</row>
    <row r="323" ht="15.75" customHeight="1">
      <c r="A323" s="11" t="s">
        <v>897</v>
      </c>
      <c r="B323" s="12">
        <f t="shared" si="5"/>
        <v>355.725195</v>
      </c>
      <c r="C323" s="13">
        <f t="shared" si="2"/>
        <v>18.72237868</v>
      </c>
      <c r="D323" s="14">
        <f t="shared" si="3"/>
        <v>18.72237868</v>
      </c>
      <c r="E323" s="33">
        <v>19.0</v>
      </c>
      <c r="F323" s="16">
        <v>13.750644</v>
      </c>
      <c r="G323" s="17">
        <v>0.039</v>
      </c>
      <c r="H323" s="16">
        <v>341.974551</v>
      </c>
      <c r="I323" s="17">
        <v>0.961</v>
      </c>
      <c r="J323" s="16">
        <v>3.55725195E8</v>
      </c>
      <c r="K323" s="18">
        <v>2001.0</v>
      </c>
      <c r="L323" s="15" t="s">
        <v>18</v>
      </c>
      <c r="M323" s="19" t="s">
        <v>898</v>
      </c>
      <c r="N323" s="24" t="s">
        <v>899</v>
      </c>
      <c r="O323" s="21"/>
      <c r="P323" s="22">
        <v>604.82</v>
      </c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</row>
    <row r="324" ht="15.75" customHeight="1">
      <c r="A324" s="11" t="s">
        <v>900</v>
      </c>
      <c r="B324" s="12">
        <f t="shared" si="5"/>
        <v>385.680446</v>
      </c>
      <c r="C324" s="13">
        <f t="shared" si="2"/>
        <v>2.571202973</v>
      </c>
      <c r="D324" s="14">
        <f t="shared" si="3"/>
        <v>2.571202973</v>
      </c>
      <c r="E324" s="15">
        <v>150.0</v>
      </c>
      <c r="F324" s="16">
        <v>257.730019</v>
      </c>
      <c r="G324" s="17">
        <v>0.668</v>
      </c>
      <c r="H324" s="16">
        <v>127.950427</v>
      </c>
      <c r="I324" s="17">
        <v>0.332</v>
      </c>
      <c r="J324" s="16">
        <v>3.85680446E8</v>
      </c>
      <c r="K324" s="18">
        <v>2009.0</v>
      </c>
      <c r="L324" s="15" t="s">
        <v>18</v>
      </c>
      <c r="M324" s="19" t="s">
        <v>901</v>
      </c>
      <c r="N324" s="24" t="s">
        <v>902</v>
      </c>
      <c r="O324" s="21"/>
      <c r="P324" s="22">
        <v>543.81</v>
      </c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</row>
    <row r="325" ht="15.75" customHeight="1">
      <c r="A325" s="11" t="s">
        <v>903</v>
      </c>
      <c r="B325" s="12">
        <f t="shared" si="5"/>
        <v>343.471816</v>
      </c>
      <c r="C325" s="13">
        <f t="shared" si="2"/>
        <v>1.856604411</v>
      </c>
      <c r="D325" s="14">
        <f t="shared" si="3"/>
        <v>1.856604411</v>
      </c>
      <c r="E325" s="15">
        <v>185.0</v>
      </c>
      <c r="F325" s="16">
        <v>158.84834</v>
      </c>
      <c r="G325" s="17">
        <v>0.462</v>
      </c>
      <c r="H325" s="16">
        <v>184.623476</v>
      </c>
      <c r="I325" s="17">
        <v>0.538</v>
      </c>
      <c r="J325" s="16">
        <v>3.43471816E8</v>
      </c>
      <c r="K325" s="18">
        <v>2016.0</v>
      </c>
      <c r="L325" s="15" t="s">
        <v>20</v>
      </c>
      <c r="M325" s="19" t="s">
        <v>904</v>
      </c>
      <c r="N325" s="24" t="s">
        <v>905</v>
      </c>
      <c r="O325" s="21"/>
      <c r="P325" s="22">
        <v>431.61</v>
      </c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</row>
    <row r="326" ht="15.75" customHeight="1">
      <c r="A326" s="11" t="s">
        <v>906</v>
      </c>
      <c r="B326" s="12">
        <f t="shared" si="5"/>
        <v>467.365246</v>
      </c>
      <c r="C326" s="13">
        <f t="shared" si="2"/>
        <v>2.459817084</v>
      </c>
      <c r="D326" s="14">
        <f t="shared" si="3"/>
        <v>2.459817084</v>
      </c>
      <c r="E326" s="15">
        <v>190.0</v>
      </c>
      <c r="F326" s="16">
        <v>228.778661</v>
      </c>
      <c r="G326" s="17">
        <v>0.49</v>
      </c>
      <c r="H326" s="16">
        <v>238.586585</v>
      </c>
      <c r="I326" s="17">
        <v>0.51</v>
      </c>
      <c r="J326" s="16">
        <v>4.67365246E8</v>
      </c>
      <c r="K326" s="18">
        <v>2013.0</v>
      </c>
      <c r="L326" s="15" t="s">
        <v>20</v>
      </c>
      <c r="M326" s="19" t="s">
        <v>907</v>
      </c>
      <c r="N326" s="24" t="s">
        <v>908</v>
      </c>
      <c r="O326" s="21"/>
      <c r="P326" s="22">
        <v>604.22</v>
      </c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</row>
    <row r="327" ht="15.75" customHeight="1">
      <c r="A327" s="11" t="s">
        <v>909</v>
      </c>
      <c r="B327" s="12">
        <f t="shared" si="5"/>
        <v>775.398007</v>
      </c>
      <c r="C327" s="13">
        <f t="shared" si="2"/>
        <v>70.49072791</v>
      </c>
      <c r="D327" s="14">
        <f t="shared" si="3"/>
        <v>70.49072791</v>
      </c>
      <c r="E327" s="15">
        <v>11.0</v>
      </c>
      <c r="F327" s="16">
        <v>460.998507</v>
      </c>
      <c r="G327" s="17">
        <v>0.594</v>
      </c>
      <c r="H327" s="16">
        <v>314.3995</v>
      </c>
      <c r="I327" s="17">
        <v>0.406</v>
      </c>
      <c r="J327" s="16">
        <v>7.75398007E8</v>
      </c>
      <c r="K327" s="18">
        <v>1977.0</v>
      </c>
      <c r="L327" s="15" t="s">
        <v>322</v>
      </c>
      <c r="M327" s="19" t="s">
        <v>910</v>
      </c>
      <c r="N327" s="24" t="s">
        <v>911</v>
      </c>
      <c r="O327" s="21" t="s">
        <v>96</v>
      </c>
      <c r="P327" s="22">
        <v>3946.06</v>
      </c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</row>
    <row r="328" ht="15.75" customHeight="1">
      <c r="A328" s="11" t="s">
        <v>912</v>
      </c>
      <c r="B328" s="12">
        <f t="shared" si="5"/>
        <v>746.846894</v>
      </c>
      <c r="C328" s="13">
        <f t="shared" si="2"/>
        <v>4.037010238</v>
      </c>
      <c r="D328" s="14">
        <f t="shared" si="3"/>
        <v>4.037010238</v>
      </c>
      <c r="E328" s="15">
        <v>185.0</v>
      </c>
      <c r="F328" s="16">
        <v>325.100054</v>
      </c>
      <c r="G328" s="17">
        <v>0.435</v>
      </c>
      <c r="H328" s="16">
        <v>421.74684</v>
      </c>
      <c r="I328" s="17">
        <v>0.565</v>
      </c>
      <c r="J328" s="16">
        <v>7.46846894E8</v>
      </c>
      <c r="K328" s="18">
        <v>2016.0</v>
      </c>
      <c r="L328" s="15" t="s">
        <v>20</v>
      </c>
      <c r="M328" s="19" t="s">
        <v>913</v>
      </c>
      <c r="N328" s="24" t="s">
        <v>914</v>
      </c>
      <c r="O328" s="21"/>
      <c r="P328" s="22">
        <v>938.5</v>
      </c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</row>
    <row r="329" ht="15.75" customHeight="1">
      <c r="A329" s="11" t="s">
        <v>915</v>
      </c>
      <c r="B329" s="12">
        <f t="shared" si="5"/>
        <v>391.081192</v>
      </c>
      <c r="C329" s="13">
        <f t="shared" si="2"/>
        <v>1.753727318</v>
      </c>
      <c r="D329" s="14">
        <f t="shared" si="3"/>
        <v>1.753727318</v>
      </c>
      <c r="E329" s="15">
        <v>223.0</v>
      </c>
      <c r="F329" s="16">
        <v>200.081192</v>
      </c>
      <c r="G329" s="17">
        <v>0.512</v>
      </c>
      <c r="H329" s="16">
        <v>191.0</v>
      </c>
      <c r="I329" s="17">
        <v>0.488</v>
      </c>
      <c r="J329" s="16">
        <v>3.91081192E8</v>
      </c>
      <c r="K329" s="18">
        <v>2006.0</v>
      </c>
      <c r="L329" s="15" t="s">
        <v>18</v>
      </c>
      <c r="M329" s="19" t="s">
        <v>916</v>
      </c>
      <c r="N329" s="24" t="s">
        <v>917</v>
      </c>
      <c r="O329" s="21"/>
      <c r="P329" s="22">
        <v>587.14</v>
      </c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</row>
    <row r="330" ht="15.75" customHeight="1">
      <c r="A330" s="11" t="s">
        <v>918</v>
      </c>
      <c r="B330" s="12">
        <f t="shared" si="5"/>
        <v>376.152455</v>
      </c>
      <c r="C330" s="13">
        <f t="shared" si="2"/>
        <v>8.358943444</v>
      </c>
      <c r="D330" s="14">
        <f t="shared" si="3"/>
        <v>8.358943444</v>
      </c>
      <c r="E330" s="15">
        <v>45.0</v>
      </c>
      <c r="F330" s="16">
        <v>139.854287</v>
      </c>
      <c r="G330" s="17">
        <v>0.372</v>
      </c>
      <c r="H330" s="16">
        <v>236.298168</v>
      </c>
      <c r="I330" s="17">
        <v>0.628</v>
      </c>
      <c r="J330" s="16">
        <v>3.76152455E8</v>
      </c>
      <c r="K330" s="18">
        <v>2012.0</v>
      </c>
      <c r="L330" s="15" t="s">
        <v>20</v>
      </c>
      <c r="M330" s="19" t="s">
        <v>919</v>
      </c>
      <c r="N330" s="24" t="s">
        <v>920</v>
      </c>
      <c r="O330" s="21"/>
      <c r="P330" s="22">
        <v>494.05</v>
      </c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</row>
    <row r="331" ht="15.75" customHeight="1">
      <c r="A331" s="11" t="s">
        <v>921</v>
      </c>
      <c r="B331" s="12">
        <f t="shared" si="5"/>
        <v>326.479141</v>
      </c>
      <c r="C331" s="13">
        <f t="shared" si="2"/>
        <v>6.801648771</v>
      </c>
      <c r="D331" s="14">
        <f t="shared" si="3"/>
        <v>6.801648771</v>
      </c>
      <c r="E331" s="15">
        <v>48.0</v>
      </c>
      <c r="F331" s="16">
        <v>89.256424</v>
      </c>
      <c r="G331" s="17">
        <v>0.273</v>
      </c>
      <c r="H331" s="16">
        <v>237.222717</v>
      </c>
      <c r="I331" s="17">
        <v>0.727</v>
      </c>
      <c r="J331" s="16">
        <v>3.26479141E8</v>
      </c>
      <c r="K331" s="18">
        <v>2015.0</v>
      </c>
      <c r="L331" s="15" t="s">
        <v>20</v>
      </c>
      <c r="M331" s="19" t="s">
        <v>922</v>
      </c>
      <c r="N331" s="24" t="s">
        <v>923</v>
      </c>
      <c r="O331" s="21"/>
      <c r="P331" s="22">
        <v>415.89</v>
      </c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</row>
    <row r="332" ht="15.75" customHeight="1">
      <c r="A332" s="11" t="s">
        <v>924</v>
      </c>
      <c r="B332" s="12">
        <f t="shared" si="5"/>
        <v>592.462816</v>
      </c>
      <c r="C332" s="13">
        <f t="shared" si="2"/>
        <v>2.278703138</v>
      </c>
      <c r="D332" s="14">
        <f t="shared" si="3"/>
        <v>2.278703138</v>
      </c>
      <c r="E332" s="15">
        <v>260.0</v>
      </c>
      <c r="F332" s="16">
        <v>200.821936</v>
      </c>
      <c r="G332" s="17">
        <v>0.339</v>
      </c>
      <c r="H332" s="16">
        <v>391.64088</v>
      </c>
      <c r="I332" s="17">
        <v>0.661</v>
      </c>
      <c r="J332" s="16">
        <v>5.92462816E8</v>
      </c>
      <c r="K332" s="18">
        <v>2010.0</v>
      </c>
      <c r="L332" s="15" t="s">
        <v>20</v>
      </c>
      <c r="M332" s="19" t="s">
        <v>925</v>
      </c>
      <c r="N332" s="24" t="s">
        <v>926</v>
      </c>
      <c r="O332" s="21"/>
      <c r="P332" s="22">
        <v>814.0</v>
      </c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</row>
    <row r="333" ht="15.75" customHeight="1">
      <c r="A333" s="11" t="s">
        <v>927</v>
      </c>
      <c r="B333" s="12">
        <f t="shared" si="5"/>
        <v>448.191819</v>
      </c>
      <c r="C333" s="13">
        <f t="shared" si="2"/>
        <v>3.447629377</v>
      </c>
      <c r="D333" s="14">
        <f t="shared" si="3"/>
        <v>3.447629377</v>
      </c>
      <c r="E333" s="15">
        <v>130.0</v>
      </c>
      <c r="F333" s="16">
        <v>171.091819</v>
      </c>
      <c r="G333" s="17">
        <v>0.382</v>
      </c>
      <c r="H333" s="16">
        <v>277.1</v>
      </c>
      <c r="I333" s="17">
        <v>0.618</v>
      </c>
      <c r="J333" s="16">
        <v>4.48191819E8</v>
      </c>
      <c r="K333" s="18">
        <v>1999.0</v>
      </c>
      <c r="L333" s="15" t="s">
        <v>25</v>
      </c>
      <c r="M333" s="19" t="s">
        <v>928</v>
      </c>
      <c r="N333" s="24" t="s">
        <v>929</v>
      </c>
      <c r="O333" s="21"/>
      <c r="P333" s="22">
        <v>812.12</v>
      </c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</row>
    <row r="334" ht="15.75" customHeight="1">
      <c r="A334" s="11" t="s">
        <v>930</v>
      </c>
      <c r="B334" s="12">
        <f t="shared" si="5"/>
        <v>549.368315</v>
      </c>
      <c r="C334" s="13">
        <f t="shared" si="2"/>
        <v>8.451820231</v>
      </c>
      <c r="D334" s="14">
        <f t="shared" si="3"/>
        <v>8.451820231</v>
      </c>
      <c r="E334" s="15">
        <v>65.0</v>
      </c>
      <c r="F334" s="16">
        <v>218.815487</v>
      </c>
      <c r="G334" s="17">
        <v>0.398</v>
      </c>
      <c r="H334" s="16">
        <v>330.552828</v>
      </c>
      <c r="I334" s="17">
        <v>0.602</v>
      </c>
      <c r="J334" s="16">
        <v>5.49368315E8</v>
      </c>
      <c r="K334" s="18">
        <v>2012.0</v>
      </c>
      <c r="L334" s="15" t="s">
        <v>20</v>
      </c>
      <c r="M334" s="19" t="s">
        <v>931</v>
      </c>
      <c r="N334" s="24" t="s">
        <v>932</v>
      </c>
      <c r="O334" s="21"/>
      <c r="P334" s="22">
        <v>721.56</v>
      </c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</row>
    <row r="335" ht="15.75" customHeight="1">
      <c r="A335" s="11" t="s">
        <v>933</v>
      </c>
      <c r="B335" s="12">
        <f t="shared" si="5"/>
        <v>485.004754</v>
      </c>
      <c r="C335" s="13">
        <f t="shared" si="2"/>
        <v>3.233365027</v>
      </c>
      <c r="D335" s="14">
        <f t="shared" si="3"/>
        <v>3.233365027</v>
      </c>
      <c r="E335" s="15">
        <v>150.0</v>
      </c>
      <c r="F335" s="16">
        <v>191.204754</v>
      </c>
      <c r="G335" s="17">
        <v>0.394</v>
      </c>
      <c r="H335" s="16">
        <v>293.8</v>
      </c>
      <c r="I335" s="17">
        <v>0.606</v>
      </c>
      <c r="J335" s="16">
        <v>4.85004754E8</v>
      </c>
      <c r="K335" s="18">
        <v>2014.0</v>
      </c>
      <c r="L335" s="15" t="s">
        <v>20</v>
      </c>
      <c r="M335" s="19" t="s">
        <v>934</v>
      </c>
      <c r="N335" s="24" t="s">
        <v>935</v>
      </c>
      <c r="O335" s="21"/>
      <c r="P335" s="22">
        <v>617.28</v>
      </c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</row>
    <row r="336" ht="15.75" customHeight="1">
      <c r="A336" s="11" t="s">
        <v>936</v>
      </c>
      <c r="B336" s="12">
        <f t="shared" si="5"/>
        <v>365.294355</v>
      </c>
      <c r="C336" s="13">
        <f t="shared" si="2"/>
        <v>1.826471775</v>
      </c>
      <c r="D336" s="14">
        <f t="shared" si="3"/>
        <v>1.826471775</v>
      </c>
      <c r="E336" s="15">
        <v>200.0</v>
      </c>
      <c r="F336" s="16">
        <v>58.504105</v>
      </c>
      <c r="G336" s="17">
        <v>0.16</v>
      </c>
      <c r="H336" s="16">
        <v>306.79025</v>
      </c>
      <c r="I336" s="17">
        <v>0.84</v>
      </c>
      <c r="J336" s="16">
        <v>3.65294355E8</v>
      </c>
      <c r="K336" s="18">
        <v>2020.0</v>
      </c>
      <c r="L336" s="15" t="s">
        <v>93</v>
      </c>
      <c r="M336" s="19" t="s">
        <v>937</v>
      </c>
      <c r="N336" s="24" t="s">
        <v>938</v>
      </c>
      <c r="O336" s="21"/>
      <c r="P336" s="22">
        <v>421.57</v>
      </c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</row>
    <row r="337" ht="15.75" customHeight="1">
      <c r="A337" s="11" t="s">
        <v>939</v>
      </c>
      <c r="B337" s="12">
        <f t="shared" si="5"/>
        <v>520.881154</v>
      </c>
      <c r="C337" s="13">
        <f t="shared" si="2"/>
        <v>5.20881154</v>
      </c>
      <c r="D337" s="14">
        <f t="shared" si="3"/>
        <v>5.20881154</v>
      </c>
      <c r="E337" s="15">
        <v>100.0</v>
      </c>
      <c r="F337" s="16">
        <v>205.881154</v>
      </c>
      <c r="G337" s="17">
        <v>0.395</v>
      </c>
      <c r="H337" s="16">
        <v>315.0</v>
      </c>
      <c r="I337" s="17">
        <v>0.605</v>
      </c>
      <c r="J337" s="16">
        <v>5.20881154E8</v>
      </c>
      <c r="K337" s="18">
        <v>1991.0</v>
      </c>
      <c r="L337" s="15" t="s">
        <v>25</v>
      </c>
      <c r="M337" s="19" t="s">
        <v>940</v>
      </c>
      <c r="N337" s="24" t="s">
        <v>941</v>
      </c>
      <c r="O337" s="21"/>
      <c r="P337" s="22">
        <v>1152.1</v>
      </c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</row>
    <row r="338" ht="15.75" customHeight="1">
      <c r="A338" s="11" t="s">
        <v>942</v>
      </c>
      <c r="B338" s="12">
        <f t="shared" si="5"/>
        <v>433.371112</v>
      </c>
      <c r="C338" s="13">
        <f t="shared" si="2"/>
        <v>2.317492578</v>
      </c>
      <c r="D338" s="14">
        <f t="shared" si="3"/>
        <v>2.317492578</v>
      </c>
      <c r="E338" s="15">
        <v>187.0</v>
      </c>
      <c r="F338" s="16">
        <v>150.371112</v>
      </c>
      <c r="G338" s="17">
        <v>0.347</v>
      </c>
      <c r="H338" s="16">
        <v>283.0</v>
      </c>
      <c r="I338" s="17">
        <v>0.653</v>
      </c>
      <c r="J338" s="16">
        <v>4.33371112E8</v>
      </c>
      <c r="K338" s="18">
        <v>2003.0</v>
      </c>
      <c r="L338" s="15" t="s">
        <v>18</v>
      </c>
      <c r="M338" s="19" t="s">
        <v>943</v>
      </c>
      <c r="N338" s="24" t="s">
        <v>944</v>
      </c>
      <c r="O338" s="21"/>
      <c r="P338" s="22">
        <v>710.07</v>
      </c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</row>
    <row r="339" ht="15.75" customHeight="1">
      <c r="A339" s="11" t="s">
        <v>945</v>
      </c>
      <c r="B339" s="12">
        <f t="shared" si="5"/>
        <v>440.603537</v>
      </c>
      <c r="C339" s="13">
        <f t="shared" si="2"/>
        <v>2.842603465</v>
      </c>
      <c r="D339" s="14">
        <f t="shared" si="3"/>
        <v>2.842603465</v>
      </c>
      <c r="E339" s="15">
        <v>155.0</v>
      </c>
      <c r="F339" s="16">
        <v>89.760956</v>
      </c>
      <c r="G339" s="17">
        <v>0.204</v>
      </c>
      <c r="H339" s="16">
        <v>350.842581</v>
      </c>
      <c r="I339" s="17">
        <v>0.796</v>
      </c>
      <c r="J339" s="16">
        <v>4.40603537E8</v>
      </c>
      <c r="K339" s="18">
        <v>2015.0</v>
      </c>
      <c r="L339" s="15" t="s">
        <v>20</v>
      </c>
      <c r="M339" s="19" t="s">
        <v>946</v>
      </c>
      <c r="N339" s="24" t="s">
        <v>947</v>
      </c>
      <c r="O339" s="21"/>
      <c r="P339" s="22">
        <v>561.27</v>
      </c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</row>
    <row r="340" ht="15.75" customHeight="1">
      <c r="A340" s="11" t="s">
        <v>948</v>
      </c>
      <c r="B340" s="12">
        <f t="shared" si="5"/>
        <v>371.353001</v>
      </c>
      <c r="C340" s="13">
        <f t="shared" si="2"/>
        <v>1.856765005</v>
      </c>
      <c r="D340" s="14">
        <f t="shared" si="3"/>
        <v>1.856765005</v>
      </c>
      <c r="E340" s="15">
        <v>200.0</v>
      </c>
      <c r="F340" s="16">
        <v>125.322469</v>
      </c>
      <c r="G340" s="17">
        <v>0.338</v>
      </c>
      <c r="H340" s="16">
        <v>246.030532</v>
      </c>
      <c r="I340" s="17">
        <v>0.662</v>
      </c>
      <c r="J340" s="16">
        <v>3.71353001E8</v>
      </c>
      <c r="K340" s="18">
        <v>2009.0</v>
      </c>
      <c r="L340" s="15" t="s">
        <v>18</v>
      </c>
      <c r="M340" s="19" t="s">
        <v>949</v>
      </c>
      <c r="N340" s="24" t="s">
        <v>950</v>
      </c>
      <c r="O340" s="21"/>
      <c r="P340" s="22">
        <v>523.61</v>
      </c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</row>
    <row r="341" ht="15.75" customHeight="1">
      <c r="A341" s="11" t="s">
        <v>951</v>
      </c>
      <c r="B341" s="12">
        <f t="shared" si="5"/>
        <v>373.993951</v>
      </c>
      <c r="C341" s="13">
        <f t="shared" si="2"/>
        <v>2.770325563</v>
      </c>
      <c r="D341" s="14">
        <f t="shared" si="3"/>
        <v>2.770325563</v>
      </c>
      <c r="E341" s="15">
        <v>135.0</v>
      </c>
      <c r="F341" s="16">
        <v>77.591831</v>
      </c>
      <c r="G341" s="17">
        <v>0.208</v>
      </c>
      <c r="H341" s="16">
        <v>296.40212</v>
      </c>
      <c r="I341" s="17">
        <v>0.792</v>
      </c>
      <c r="J341" s="16">
        <v>3.73993951E8</v>
      </c>
      <c r="K341" s="18">
        <v>2011.0</v>
      </c>
      <c r="L341" s="15" t="s">
        <v>20</v>
      </c>
      <c r="M341" s="19" t="s">
        <v>952</v>
      </c>
      <c r="N341" s="24" t="s">
        <v>953</v>
      </c>
      <c r="O341" s="21"/>
      <c r="P341" s="22">
        <v>505.59</v>
      </c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</row>
    <row r="342" ht="15.75" customHeight="1">
      <c r="A342" s="11" t="s">
        <v>954</v>
      </c>
      <c r="B342" s="12">
        <f t="shared" si="5"/>
        <v>757.930663</v>
      </c>
      <c r="C342" s="13">
        <f t="shared" si="2"/>
        <v>3.295350709</v>
      </c>
      <c r="D342" s="14">
        <f t="shared" si="3"/>
        <v>3.295350709</v>
      </c>
      <c r="E342" s="15">
        <v>230.0</v>
      </c>
      <c r="F342" s="16">
        <v>262.030663</v>
      </c>
      <c r="G342" s="17">
        <v>0.346</v>
      </c>
      <c r="H342" s="16">
        <v>495.9</v>
      </c>
      <c r="I342" s="17">
        <v>0.654</v>
      </c>
      <c r="J342" s="16">
        <v>7.57930663E8</v>
      </c>
      <c r="K342" s="18">
        <v>2012.0</v>
      </c>
      <c r="L342" s="15" t="s">
        <v>20</v>
      </c>
      <c r="M342" s="19" t="s">
        <v>955</v>
      </c>
      <c r="N342" s="24" t="s">
        <v>956</v>
      </c>
      <c r="O342" s="21"/>
      <c r="P342" s="22">
        <v>995.5</v>
      </c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</row>
    <row r="343" ht="15.75" customHeight="1">
      <c r="A343" s="11" t="s">
        <v>957</v>
      </c>
      <c r="B343" s="12">
        <f t="shared" si="5"/>
        <v>708.982323</v>
      </c>
      <c r="C343" s="13">
        <f t="shared" si="2"/>
        <v>2.419734891</v>
      </c>
      <c r="D343" s="14">
        <f t="shared" si="3"/>
        <v>2.419734891</v>
      </c>
      <c r="E343" s="15">
        <v>293.0</v>
      </c>
      <c r="F343" s="16">
        <v>202.853933</v>
      </c>
      <c r="G343" s="17">
        <v>0.286</v>
      </c>
      <c r="H343" s="16">
        <v>506.12839</v>
      </c>
      <c r="I343" s="17">
        <v>0.714</v>
      </c>
      <c r="J343" s="16">
        <v>7.08982323E8</v>
      </c>
      <c r="K343" s="18">
        <v>2014.0</v>
      </c>
      <c r="L343" s="15" t="s">
        <v>20</v>
      </c>
      <c r="M343" s="19" t="s">
        <v>958</v>
      </c>
      <c r="N343" s="24" t="s">
        <v>959</v>
      </c>
      <c r="O343" s="21"/>
      <c r="P343" s="22">
        <v>902.34</v>
      </c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</row>
    <row r="344" ht="15.75" customHeight="1">
      <c r="A344" s="11" t="s">
        <v>960</v>
      </c>
      <c r="B344" s="12">
        <f t="shared" si="5"/>
        <v>352.333929</v>
      </c>
      <c r="C344" s="13">
        <f t="shared" si="2"/>
        <v>4.826492178</v>
      </c>
      <c r="D344" s="14">
        <f t="shared" si="3"/>
        <v>4.826492178</v>
      </c>
      <c r="E344" s="15">
        <v>73.0</v>
      </c>
      <c r="F344" s="16">
        <v>107.509366</v>
      </c>
      <c r="G344" s="17">
        <v>0.305</v>
      </c>
      <c r="H344" s="16">
        <v>244.824563</v>
      </c>
      <c r="I344" s="17">
        <v>0.695</v>
      </c>
      <c r="J344" s="16">
        <v>3.52333929E8</v>
      </c>
      <c r="K344" s="18">
        <v>2016.0</v>
      </c>
      <c r="L344" s="15" t="s">
        <v>20</v>
      </c>
      <c r="M344" s="19" t="s">
        <v>961</v>
      </c>
      <c r="N344" s="24" t="s">
        <v>962</v>
      </c>
      <c r="O344" s="21"/>
      <c r="P344" s="22">
        <v>442.75</v>
      </c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</row>
    <row r="345" ht="15.75" customHeight="1">
      <c r="A345" s="11" t="s">
        <v>963</v>
      </c>
      <c r="B345" s="12">
        <f t="shared" si="5"/>
        <v>1518.815515</v>
      </c>
      <c r="C345" s="13">
        <f t="shared" si="2"/>
        <v>6.903706886</v>
      </c>
      <c r="D345" s="14">
        <f t="shared" si="3"/>
        <v>6.903706886</v>
      </c>
      <c r="E345" s="15">
        <v>220.0</v>
      </c>
      <c r="F345" s="16">
        <v>623.35791</v>
      </c>
      <c r="G345" s="17">
        <v>0.41</v>
      </c>
      <c r="H345" s="16">
        <v>895.457605</v>
      </c>
      <c r="I345" s="17">
        <v>0.59</v>
      </c>
      <c r="J345" s="16">
        <v>1.518815515E9</v>
      </c>
      <c r="K345" s="18">
        <v>2012.0</v>
      </c>
      <c r="L345" s="15" t="s">
        <v>20</v>
      </c>
      <c r="M345" s="19" t="s">
        <v>964</v>
      </c>
      <c r="N345" s="24" t="s">
        <v>965</v>
      </c>
      <c r="O345" s="21"/>
      <c r="P345" s="22">
        <v>1994.87</v>
      </c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</row>
    <row r="346" ht="15.75" customHeight="1">
      <c r="A346" s="11" t="s">
        <v>966</v>
      </c>
      <c r="B346" s="12">
        <f t="shared" si="5"/>
        <v>770.836163</v>
      </c>
      <c r="C346" s="13">
        <f t="shared" si="2"/>
        <v>3.854180815</v>
      </c>
      <c r="D346" s="14">
        <f t="shared" si="3"/>
        <v>3.854180815</v>
      </c>
      <c r="E346" s="15">
        <v>200.0</v>
      </c>
      <c r="F346" s="16">
        <v>369.345583</v>
      </c>
      <c r="G346" s="17">
        <v>0.479</v>
      </c>
      <c r="H346" s="16">
        <v>401.49058</v>
      </c>
      <c r="I346" s="17">
        <v>0.521</v>
      </c>
      <c r="J346" s="16">
        <v>7.70836163E8</v>
      </c>
      <c r="K346" s="18">
        <v>2022.0</v>
      </c>
      <c r="L346" s="15" t="s">
        <v>93</v>
      </c>
      <c r="M346" s="19" t="s">
        <v>967</v>
      </c>
      <c r="N346" s="24" t="s">
        <v>968</v>
      </c>
      <c r="O346" s="21"/>
      <c r="P346" s="22">
        <v>816.25</v>
      </c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</row>
    <row r="347" ht="15.75" customHeight="1">
      <c r="A347" s="11" t="s">
        <v>969</v>
      </c>
      <c r="B347" s="12">
        <f t="shared" si="5"/>
        <v>411.046449</v>
      </c>
      <c r="C347" s="13">
        <f t="shared" si="2"/>
        <v>16.44185796</v>
      </c>
      <c r="D347" s="14">
        <f t="shared" si="3"/>
        <v>16.44185796</v>
      </c>
      <c r="E347" s="15">
        <v>25.0</v>
      </c>
      <c r="F347" s="16">
        <v>122.046449</v>
      </c>
      <c r="G347" s="17">
        <v>0.297</v>
      </c>
      <c r="H347" s="16">
        <v>289.0</v>
      </c>
      <c r="I347" s="17">
        <v>0.703</v>
      </c>
      <c r="J347" s="16">
        <v>4.11046449E8</v>
      </c>
      <c r="K347" s="18">
        <v>1992.0</v>
      </c>
      <c r="L347" s="15" t="s">
        <v>25</v>
      </c>
      <c r="M347" s="19" t="s">
        <v>970</v>
      </c>
      <c r="N347" s="24" t="s">
        <v>971</v>
      </c>
      <c r="O347" s="21"/>
      <c r="P347" s="22">
        <v>886.12</v>
      </c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</row>
    <row r="348" ht="15.75" customHeight="1">
      <c r="A348" s="11" t="s">
        <v>972</v>
      </c>
      <c r="B348" s="12">
        <f t="shared" si="5"/>
        <v>527.965936</v>
      </c>
      <c r="C348" s="13">
        <f t="shared" si="2"/>
        <v>4.223727488</v>
      </c>
      <c r="D348" s="14">
        <f t="shared" si="3"/>
        <v>4.223727488</v>
      </c>
      <c r="E348" s="15">
        <v>125.0</v>
      </c>
      <c r="F348" s="16">
        <v>175.003033</v>
      </c>
      <c r="G348" s="17">
        <v>0.332</v>
      </c>
      <c r="H348" s="16">
        <v>352.962903</v>
      </c>
      <c r="I348" s="17">
        <v>0.668</v>
      </c>
      <c r="J348" s="16">
        <v>5.27965936E8</v>
      </c>
      <c r="K348" s="18">
        <v>2017.0</v>
      </c>
      <c r="L348" s="15" t="s">
        <v>20</v>
      </c>
      <c r="M348" s="19" t="s">
        <v>973</v>
      </c>
      <c r="N348" s="24" t="s">
        <v>974</v>
      </c>
      <c r="O348" s="21"/>
      <c r="P348" s="22">
        <v>647.27</v>
      </c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</row>
    <row r="349" ht="15.75" customHeight="1">
      <c r="A349" s="11" t="s">
        <v>975</v>
      </c>
      <c r="B349" s="12">
        <f t="shared" si="5"/>
        <v>444.100035</v>
      </c>
      <c r="C349" s="13">
        <f t="shared" si="2"/>
        <v>4.037273045</v>
      </c>
      <c r="D349" s="14">
        <f t="shared" si="3"/>
        <v>4.037273045</v>
      </c>
      <c r="E349" s="15">
        <v>110.0</v>
      </c>
      <c r="F349" s="16">
        <v>227.47107</v>
      </c>
      <c r="G349" s="17">
        <v>0.512</v>
      </c>
      <c r="H349" s="16">
        <v>216.628965</v>
      </c>
      <c r="I349" s="17">
        <v>0.488</v>
      </c>
      <c r="J349" s="16">
        <v>4.44100035E8</v>
      </c>
      <c r="K349" s="18">
        <v>2007.0</v>
      </c>
      <c r="L349" s="15" t="s">
        <v>18</v>
      </c>
      <c r="M349" s="19" t="s">
        <v>976</v>
      </c>
      <c r="N349" s="24" t="s">
        <v>977</v>
      </c>
      <c r="O349" s="21"/>
      <c r="P349" s="22">
        <v>653.18</v>
      </c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</row>
    <row r="350" ht="15.75" customHeight="1">
      <c r="A350" s="11" t="s">
        <v>978</v>
      </c>
      <c r="B350" s="12">
        <f t="shared" si="5"/>
        <v>419.665568</v>
      </c>
      <c r="C350" s="13">
        <f t="shared" si="2"/>
        <v>1.865180302</v>
      </c>
      <c r="D350" s="14">
        <f t="shared" si="3"/>
        <v>1.865180302</v>
      </c>
      <c r="E350" s="15">
        <v>225.0</v>
      </c>
      <c r="F350" s="16">
        <v>141.62149</v>
      </c>
      <c r="G350" s="17">
        <v>0.338</v>
      </c>
      <c r="H350" s="16">
        <v>278.044078</v>
      </c>
      <c r="I350" s="17">
        <v>0.662</v>
      </c>
      <c r="J350" s="16">
        <v>4.19665568E8</v>
      </c>
      <c r="K350" s="18">
        <v>2008.0</v>
      </c>
      <c r="L350" s="15" t="s">
        <v>18</v>
      </c>
      <c r="M350" s="19" t="s">
        <v>979</v>
      </c>
      <c r="N350" s="24" t="s">
        <v>980</v>
      </c>
      <c r="O350" s="21"/>
      <c r="P350" s="22">
        <v>591.9</v>
      </c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</row>
    <row r="351" ht="15.75" customHeight="1">
      <c r="A351" s="11" t="s">
        <v>981</v>
      </c>
      <c r="B351" s="12">
        <f t="shared" si="5"/>
        <v>320.406242</v>
      </c>
      <c r="C351" s="13">
        <f t="shared" si="2"/>
        <v>16.0203121</v>
      </c>
      <c r="D351" s="14">
        <f t="shared" si="3"/>
        <v>16.0203121</v>
      </c>
      <c r="E351" s="15">
        <v>20.0</v>
      </c>
      <c r="F351" s="16">
        <v>137.446368</v>
      </c>
      <c r="G351" s="17">
        <v>0.429</v>
      </c>
      <c r="H351" s="16">
        <v>182.959874</v>
      </c>
      <c r="I351" s="17">
        <v>0.571</v>
      </c>
      <c r="J351" s="16">
        <v>3.20406242E8</v>
      </c>
      <c r="K351" s="18">
        <v>2013.0</v>
      </c>
      <c r="L351" s="15" t="s">
        <v>20</v>
      </c>
      <c r="M351" s="19" t="s">
        <v>982</v>
      </c>
      <c r="N351" s="24" t="s">
        <v>983</v>
      </c>
      <c r="O351" s="21"/>
      <c r="P351" s="22">
        <v>414.23</v>
      </c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</row>
    <row r="352" ht="15.75" customHeight="1">
      <c r="A352" s="11" t="s">
        <v>984</v>
      </c>
      <c r="B352" s="12">
        <f t="shared" si="5"/>
        <v>321.834351</v>
      </c>
      <c r="C352" s="13">
        <f t="shared" si="2"/>
        <v>8.045858775</v>
      </c>
      <c r="D352" s="14">
        <f t="shared" si="3"/>
        <v>8.045858775</v>
      </c>
      <c r="E352" s="15">
        <v>40.0</v>
      </c>
      <c r="F352" s="16">
        <v>102.51614</v>
      </c>
      <c r="G352" s="17">
        <v>0.318</v>
      </c>
      <c r="H352" s="16">
        <v>219.318211</v>
      </c>
      <c r="I352" s="17">
        <v>0.682</v>
      </c>
      <c r="J352" s="16">
        <v>3.21834351E8</v>
      </c>
      <c r="K352" s="18">
        <v>2016.0</v>
      </c>
      <c r="L352" s="15" t="s">
        <v>20</v>
      </c>
      <c r="M352" s="19" t="s">
        <v>985</v>
      </c>
      <c r="N352" s="24" t="s">
        <v>986</v>
      </c>
      <c r="O352" s="21"/>
      <c r="P352" s="22">
        <v>404.42</v>
      </c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</row>
    <row r="353" ht="15.75" customHeight="1">
      <c r="A353" s="11" t="s">
        <v>987</v>
      </c>
      <c r="B353" s="12">
        <f t="shared" si="5"/>
        <v>654.855901</v>
      </c>
      <c r="C353" s="13">
        <f t="shared" si="2"/>
        <v>3.274279505</v>
      </c>
      <c r="D353" s="14">
        <f t="shared" si="3"/>
        <v>3.274279505</v>
      </c>
      <c r="E353" s="15">
        <v>200.0</v>
      </c>
      <c r="F353" s="16">
        <v>159.555901</v>
      </c>
      <c r="G353" s="17">
        <v>0.244</v>
      </c>
      <c r="H353" s="16">
        <v>495.3</v>
      </c>
      <c r="I353" s="17">
        <v>0.756</v>
      </c>
      <c r="J353" s="16">
        <v>6.54855901E8</v>
      </c>
      <c r="K353" s="18">
        <v>2018.0</v>
      </c>
      <c r="L353" s="15" t="s">
        <v>20</v>
      </c>
      <c r="M353" s="19" t="s">
        <v>988</v>
      </c>
      <c r="N353" s="20"/>
      <c r="O353" s="21"/>
      <c r="P353" s="22">
        <v>786.54</v>
      </c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</row>
    <row r="354" ht="15.75" customHeight="1">
      <c r="A354" s="11" t="s">
        <v>989</v>
      </c>
      <c r="B354" s="12">
        <f t="shared" si="5"/>
        <v>587.235983</v>
      </c>
      <c r="C354" s="13">
        <f t="shared" si="2"/>
        <v>3.355634189</v>
      </c>
      <c r="D354" s="14">
        <f t="shared" si="3"/>
        <v>3.355634189</v>
      </c>
      <c r="E354" s="15">
        <v>175.0</v>
      </c>
      <c r="F354" s="16">
        <v>187.168425</v>
      </c>
      <c r="G354" s="17">
        <v>0.319</v>
      </c>
      <c r="H354" s="16">
        <v>400.067558</v>
      </c>
      <c r="I354" s="17">
        <v>0.681</v>
      </c>
      <c r="J354" s="16">
        <v>5.87235983E8</v>
      </c>
      <c r="K354" s="18">
        <v>2013.0</v>
      </c>
      <c r="L354" s="15" t="s">
        <v>20</v>
      </c>
      <c r="M354" s="19" t="s">
        <v>990</v>
      </c>
      <c r="N354" s="24" t="s">
        <v>991</v>
      </c>
      <c r="O354" s="21"/>
      <c r="P354" s="22">
        <v>759.19</v>
      </c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</row>
    <row r="355" ht="15.75" customHeight="1">
      <c r="A355" s="11" t="s">
        <v>992</v>
      </c>
      <c r="B355" s="12">
        <f t="shared" si="5"/>
        <v>335.802786</v>
      </c>
      <c r="C355" s="13">
        <f t="shared" si="2"/>
        <v>2.23868524</v>
      </c>
      <c r="D355" s="14">
        <f t="shared" si="3"/>
        <v>2.23868524</v>
      </c>
      <c r="E355" s="15">
        <v>150.0</v>
      </c>
      <c r="F355" s="16">
        <v>127.509326</v>
      </c>
      <c r="G355" s="17">
        <v>0.38</v>
      </c>
      <c r="H355" s="16">
        <v>208.29346</v>
      </c>
      <c r="I355" s="17">
        <v>0.62</v>
      </c>
      <c r="J355" s="16">
        <v>3.35802786E8</v>
      </c>
      <c r="K355" s="18">
        <v>2008.0</v>
      </c>
      <c r="L355" s="15" t="s">
        <v>18</v>
      </c>
      <c r="M355" s="19" t="s">
        <v>993</v>
      </c>
      <c r="N355" s="24" t="s">
        <v>463</v>
      </c>
      <c r="O355" s="21"/>
      <c r="P355" s="22">
        <v>473.62</v>
      </c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</row>
    <row r="356" ht="15.75" customHeight="1">
      <c r="A356" s="11" t="s">
        <v>994</v>
      </c>
      <c r="B356" s="12">
        <f t="shared" si="5"/>
        <v>760.006945</v>
      </c>
      <c r="C356" s="13">
        <f t="shared" si="2"/>
        <v>6.08005556</v>
      </c>
      <c r="D356" s="14">
        <f t="shared" si="3"/>
        <v>6.08005556</v>
      </c>
      <c r="E356" s="15">
        <v>125.0</v>
      </c>
      <c r="F356" s="16">
        <v>217.536138</v>
      </c>
      <c r="G356" s="17">
        <v>0.286</v>
      </c>
      <c r="H356" s="16">
        <v>542.470807</v>
      </c>
      <c r="I356" s="17">
        <v>0.714</v>
      </c>
      <c r="J356" s="16">
        <v>7.60006945E8</v>
      </c>
      <c r="K356" s="18">
        <v>2006.0</v>
      </c>
      <c r="L356" s="15" t="s">
        <v>18</v>
      </c>
      <c r="M356" s="19" t="s">
        <v>995</v>
      </c>
      <c r="N356" s="24" t="s">
        <v>996</v>
      </c>
      <c r="O356" s="21"/>
      <c r="P356" s="22">
        <v>1141.01</v>
      </c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</row>
    <row r="357" ht="15.75" customHeight="1">
      <c r="A357" s="11" t="s">
        <v>997</v>
      </c>
      <c r="B357" s="12">
        <f t="shared" si="5"/>
        <v>1006.234167</v>
      </c>
      <c r="C357" s="13">
        <f t="shared" si="2"/>
        <v>5.439103605</v>
      </c>
      <c r="D357" s="14">
        <f t="shared" si="3"/>
        <v>5.439103605</v>
      </c>
      <c r="E357" s="15">
        <v>185.0</v>
      </c>
      <c r="F357" s="16">
        <v>534.987076</v>
      </c>
      <c r="G357" s="17">
        <v>0.532</v>
      </c>
      <c r="H357" s="16">
        <v>471.247091</v>
      </c>
      <c r="I357" s="17">
        <v>0.468</v>
      </c>
      <c r="J357" s="16">
        <v>1.006234167E9</v>
      </c>
      <c r="K357" s="18">
        <v>2008.0</v>
      </c>
      <c r="L357" s="15" t="s">
        <v>18</v>
      </c>
      <c r="M357" s="19" t="s">
        <v>998</v>
      </c>
      <c r="N357" s="43" t="s">
        <v>999</v>
      </c>
      <c r="O357" s="21"/>
      <c r="P357" s="22">
        <v>1419.21</v>
      </c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</row>
    <row r="358" ht="15.75" customHeight="1">
      <c r="A358" s="11" t="s">
        <v>1000</v>
      </c>
      <c r="B358" s="12">
        <f t="shared" si="5"/>
        <v>1081.169825</v>
      </c>
      <c r="C358" s="13">
        <f t="shared" si="2"/>
        <v>3.603899417</v>
      </c>
      <c r="D358" s="14">
        <f t="shared" si="3"/>
        <v>3.603899417</v>
      </c>
      <c r="E358" s="15">
        <v>300.0</v>
      </c>
      <c r="F358" s="16">
        <v>448.149584</v>
      </c>
      <c r="G358" s="17">
        <v>0.414</v>
      </c>
      <c r="H358" s="16">
        <v>633.020241</v>
      </c>
      <c r="I358" s="17">
        <v>0.586</v>
      </c>
      <c r="J358" s="16">
        <v>1.081169825E9</v>
      </c>
      <c r="K358" s="18">
        <v>2012.0</v>
      </c>
      <c r="L358" s="15" t="s">
        <v>20</v>
      </c>
      <c r="M358" s="19" t="s">
        <v>1001</v>
      </c>
      <c r="N358" s="24" t="s">
        <v>1002</v>
      </c>
      <c r="O358" s="21"/>
      <c r="P358" s="22">
        <v>1420.05</v>
      </c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</row>
    <row r="359" ht="15.75" customHeight="1">
      <c r="A359" s="11" t="s">
        <v>1003</v>
      </c>
      <c r="B359" s="12">
        <f t="shared" si="5"/>
        <v>552.639571</v>
      </c>
      <c r="C359" s="13">
        <f t="shared" si="2"/>
        <v>4.421116568</v>
      </c>
      <c r="D359" s="14">
        <f t="shared" si="3"/>
        <v>4.421116568</v>
      </c>
      <c r="E359" s="15">
        <v>125.0</v>
      </c>
      <c r="F359" s="16">
        <v>186.740799</v>
      </c>
      <c r="G359" s="17">
        <v>0.338</v>
      </c>
      <c r="H359" s="16">
        <v>365.898772</v>
      </c>
      <c r="I359" s="17">
        <v>0.662</v>
      </c>
      <c r="J359" s="16">
        <v>5.52639571E8</v>
      </c>
      <c r="K359" s="18">
        <v>2004.0</v>
      </c>
      <c r="L359" s="15" t="s">
        <v>18</v>
      </c>
      <c r="M359" s="19" t="s">
        <v>1004</v>
      </c>
      <c r="N359" s="24" t="s">
        <v>1005</v>
      </c>
      <c r="O359" s="21"/>
      <c r="P359" s="22">
        <v>888.37</v>
      </c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</row>
    <row r="360" ht="15.75" customHeight="1">
      <c r="A360" s="11" t="s">
        <v>1006</v>
      </c>
      <c r="B360" s="12">
        <f t="shared" si="5"/>
        <v>326.706115</v>
      </c>
      <c r="C360" s="13">
        <f t="shared" si="2"/>
        <v>9.334460429</v>
      </c>
      <c r="D360" s="14">
        <f t="shared" si="3"/>
        <v>9.334460429</v>
      </c>
      <c r="E360" s="15">
        <v>35.0</v>
      </c>
      <c r="F360" s="16">
        <v>124.74046</v>
      </c>
      <c r="G360" s="17">
        <v>0.382</v>
      </c>
      <c r="H360" s="16">
        <v>201.965655</v>
      </c>
      <c r="I360" s="17">
        <v>0.618</v>
      </c>
      <c r="J360" s="16">
        <v>3.26706115E8</v>
      </c>
      <c r="K360" s="18">
        <v>2006.0</v>
      </c>
      <c r="L360" s="15" t="s">
        <v>18</v>
      </c>
      <c r="M360" s="19" t="s">
        <v>1007</v>
      </c>
      <c r="N360" s="24" t="s">
        <v>1008</v>
      </c>
      <c r="O360" s="21"/>
      <c r="P360" s="22">
        <v>490.49</v>
      </c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</row>
    <row r="361" ht="15.75" customHeight="1">
      <c r="A361" s="11" t="s">
        <v>1009</v>
      </c>
      <c r="B361" s="12">
        <f t="shared" si="5"/>
        <v>441.306145</v>
      </c>
      <c r="C361" s="13">
        <f t="shared" si="2"/>
        <v>36.77551208</v>
      </c>
      <c r="D361" s="14">
        <f t="shared" si="3"/>
        <v>36.77551208</v>
      </c>
      <c r="E361" s="15">
        <v>12.0</v>
      </c>
      <c r="F361" s="16">
        <v>233.005644</v>
      </c>
      <c r="G361" s="17">
        <v>0.528</v>
      </c>
      <c r="H361" s="16">
        <v>208.300501</v>
      </c>
      <c r="I361" s="17">
        <v>0.472</v>
      </c>
      <c r="J361" s="16">
        <v>4.41306145E8</v>
      </c>
      <c r="K361" s="15">
        <v>1973.0</v>
      </c>
      <c r="L361" s="15" t="s">
        <v>322</v>
      </c>
      <c r="M361" s="19" t="s">
        <v>1010</v>
      </c>
      <c r="N361" s="24" t="s">
        <v>1011</v>
      </c>
      <c r="O361" s="21"/>
      <c r="P361" s="22">
        <v>3084.08</v>
      </c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</row>
    <row r="362" ht="15.75" customHeight="1">
      <c r="A362" s="11" t="s">
        <v>1012</v>
      </c>
      <c r="B362" s="12">
        <f t="shared" si="5"/>
        <v>314.975955</v>
      </c>
      <c r="C362" s="13">
        <f t="shared" si="2"/>
        <v>3.14975955</v>
      </c>
      <c r="D362" s="14">
        <f t="shared" si="3"/>
        <v>3.14975955</v>
      </c>
      <c r="E362" s="15">
        <v>100.0</v>
      </c>
      <c r="F362" s="16">
        <v>85.028192</v>
      </c>
      <c r="G362" s="17">
        <v>0.27</v>
      </c>
      <c r="H362" s="16">
        <v>229.947763</v>
      </c>
      <c r="I362" s="17">
        <v>0.73</v>
      </c>
      <c r="J362" s="16">
        <v>3.14975955E8</v>
      </c>
      <c r="K362" s="18">
        <v>2012.0</v>
      </c>
      <c r="L362" s="15" t="s">
        <v>20</v>
      </c>
      <c r="M362" s="19" t="s">
        <v>1013</v>
      </c>
      <c r="N362" s="24" t="s">
        <v>1014</v>
      </c>
      <c r="O362" s="21"/>
      <c r="P362" s="22">
        <v>413.7</v>
      </c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</row>
    <row r="363" ht="15.75" customHeight="1">
      <c r="A363" s="11" t="s">
        <v>1015</v>
      </c>
      <c r="B363" s="12">
        <f t="shared" si="5"/>
        <v>1236.005118</v>
      </c>
      <c r="C363" s="13">
        <f t="shared" si="2"/>
        <v>4.577796733</v>
      </c>
      <c r="D363" s="14">
        <f t="shared" si="3"/>
        <v>4.577796733</v>
      </c>
      <c r="E363" s="15">
        <v>270.0</v>
      </c>
      <c r="F363" s="16">
        <v>226.008385</v>
      </c>
      <c r="G363" s="17">
        <v>0.183</v>
      </c>
      <c r="H363" s="16">
        <v>1009.996733</v>
      </c>
      <c r="I363" s="17">
        <v>0.817</v>
      </c>
      <c r="J363" s="16">
        <v>1.236005118E9</v>
      </c>
      <c r="K363" s="18">
        <v>2017.0</v>
      </c>
      <c r="L363" s="15" t="s">
        <v>20</v>
      </c>
      <c r="M363" s="19" t="s">
        <v>1016</v>
      </c>
      <c r="N363" s="24" t="s">
        <v>1017</v>
      </c>
      <c r="O363" s="21"/>
      <c r="P363" s="22">
        <v>1515.29</v>
      </c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</row>
    <row r="364" ht="15.75" customHeight="1">
      <c r="A364" s="11" t="s">
        <v>1018</v>
      </c>
      <c r="B364" s="12">
        <f t="shared" si="5"/>
        <v>341.631208</v>
      </c>
      <c r="C364" s="13">
        <f t="shared" si="2"/>
        <v>7.426765391</v>
      </c>
      <c r="D364" s="14">
        <f t="shared" si="3"/>
        <v>7.426765391</v>
      </c>
      <c r="E364" s="15">
        <v>46.0</v>
      </c>
      <c r="F364" s="16">
        <v>130.531208</v>
      </c>
      <c r="G364" s="17">
        <v>0.382</v>
      </c>
      <c r="H364" s="16">
        <v>211.1</v>
      </c>
      <c r="I364" s="17">
        <v>0.618</v>
      </c>
      <c r="J364" s="16">
        <v>3.41631208E8</v>
      </c>
      <c r="K364" s="18">
        <v>1994.0</v>
      </c>
      <c r="L364" s="15" t="s">
        <v>25</v>
      </c>
      <c r="M364" s="19" t="s">
        <v>1019</v>
      </c>
      <c r="N364" s="24" t="s">
        <v>1020</v>
      </c>
      <c r="O364" s="21"/>
      <c r="P364" s="22">
        <v>695.67</v>
      </c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</row>
    <row r="365" ht="15.75" customHeight="1">
      <c r="A365" s="11" t="s">
        <v>1021</v>
      </c>
      <c r="B365" s="12">
        <f t="shared" si="5"/>
        <v>2069.5217</v>
      </c>
      <c r="C365" s="13">
        <f t="shared" si="2"/>
        <v>6.76314281</v>
      </c>
      <c r="D365" s="14">
        <f t="shared" si="3"/>
        <v>6.76314281</v>
      </c>
      <c r="E365" s="33">
        <v>306.0</v>
      </c>
      <c r="F365" s="16">
        <v>936.662225</v>
      </c>
      <c r="G365" s="17">
        <v>0.453</v>
      </c>
      <c r="H365" s="16">
        <v>1132.859475</v>
      </c>
      <c r="I365" s="17">
        <v>0.547</v>
      </c>
      <c r="J365" s="16">
        <v>2.0695217E9</v>
      </c>
      <c r="K365" s="18">
        <v>2015.0</v>
      </c>
      <c r="L365" s="15" t="s">
        <v>20</v>
      </c>
      <c r="M365" s="19" t="s">
        <v>1022</v>
      </c>
      <c r="N365" s="24" t="s">
        <v>1023</v>
      </c>
      <c r="O365" s="21"/>
      <c r="P365" s="22">
        <v>2636.29</v>
      </c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</row>
    <row r="366" ht="15.75" customHeight="1">
      <c r="A366" s="11" t="s">
        <v>1024</v>
      </c>
      <c r="B366" s="12">
        <f t="shared" si="5"/>
        <v>368.87576</v>
      </c>
      <c r="C366" s="13">
        <f t="shared" si="2"/>
        <v>8.38354</v>
      </c>
      <c r="D366" s="14">
        <f t="shared" si="3"/>
        <v>8.38354</v>
      </c>
      <c r="E366" s="15">
        <v>44.0</v>
      </c>
      <c r="F366" s="16">
        <v>183.87576</v>
      </c>
      <c r="G366" s="17">
        <v>0.498</v>
      </c>
      <c r="H366" s="16">
        <v>185.0</v>
      </c>
      <c r="I366" s="17">
        <v>0.502</v>
      </c>
      <c r="J366" s="16">
        <v>3.6887576E8</v>
      </c>
      <c r="K366" s="18">
        <v>1993.0</v>
      </c>
      <c r="L366" s="15" t="s">
        <v>25</v>
      </c>
      <c r="M366" s="19" t="s">
        <v>1025</v>
      </c>
      <c r="N366" s="24" t="s">
        <v>1026</v>
      </c>
      <c r="O366" s="21"/>
      <c r="P366" s="22">
        <v>770.11</v>
      </c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</row>
    <row r="367" ht="15.75" customHeight="1">
      <c r="A367" s="11" t="s">
        <v>1027</v>
      </c>
      <c r="B367" s="12">
        <f t="shared" si="5"/>
        <v>372.234864</v>
      </c>
      <c r="C367" s="13">
        <f t="shared" si="2"/>
        <v>2.067971467</v>
      </c>
      <c r="D367" s="14">
        <f t="shared" si="3"/>
        <v>2.067971467</v>
      </c>
      <c r="E367" s="15">
        <v>180.0</v>
      </c>
      <c r="F367" s="16">
        <v>70.107728</v>
      </c>
      <c r="G367" s="17">
        <v>0.188</v>
      </c>
      <c r="H367" s="16">
        <v>302.127136</v>
      </c>
      <c r="I367" s="17">
        <v>0.812</v>
      </c>
      <c r="J367" s="16">
        <v>3.72234864E8</v>
      </c>
      <c r="K367" s="18">
        <v>2007.0</v>
      </c>
      <c r="L367" s="15" t="s">
        <v>18</v>
      </c>
      <c r="M367" s="19" t="s">
        <v>1028</v>
      </c>
      <c r="N367" s="24" t="s">
        <v>1029</v>
      </c>
      <c r="O367" s="21"/>
      <c r="P367" s="22">
        <v>547.48</v>
      </c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</row>
    <row r="368" ht="15.75" customHeight="1">
      <c r="A368" s="11" t="s">
        <v>1030</v>
      </c>
      <c r="B368" s="12">
        <f t="shared" si="5"/>
        <v>332.207671</v>
      </c>
      <c r="C368" s="13">
        <f t="shared" si="2"/>
        <v>1.661038355</v>
      </c>
      <c r="D368" s="14">
        <f t="shared" si="3"/>
        <v>1.661038355</v>
      </c>
      <c r="E368" s="15">
        <v>200.0</v>
      </c>
      <c r="F368" s="16">
        <v>123.08712</v>
      </c>
      <c r="G368" s="17">
        <v>0.37</v>
      </c>
      <c r="H368" s="16">
        <v>209.120551</v>
      </c>
      <c r="I368" s="17">
        <v>0.63</v>
      </c>
      <c r="J368" s="16">
        <v>3.32207671E8</v>
      </c>
      <c r="K368" s="18">
        <v>2015.0</v>
      </c>
      <c r="L368" s="15" t="s">
        <v>20</v>
      </c>
      <c r="M368" s="19" t="s">
        <v>1031</v>
      </c>
      <c r="N368" s="24" t="s">
        <v>1032</v>
      </c>
      <c r="O368" s="21"/>
      <c r="P368" s="22">
        <v>423.19</v>
      </c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</row>
    <row r="369" ht="15.75" customHeight="1">
      <c r="A369" s="11" t="s">
        <v>1033</v>
      </c>
      <c r="B369" s="12">
        <f t="shared" si="5"/>
        <v>353.659851</v>
      </c>
      <c r="C369" s="13">
        <f t="shared" si="2"/>
        <v>1.861367637</v>
      </c>
      <c r="D369" s="14">
        <f t="shared" si="3"/>
        <v>1.861367637</v>
      </c>
      <c r="E369" s="15">
        <v>190.0</v>
      </c>
      <c r="F369" s="16">
        <v>144.857996</v>
      </c>
      <c r="G369" s="17">
        <v>0.41</v>
      </c>
      <c r="H369" s="16">
        <v>208.801855</v>
      </c>
      <c r="I369" s="17">
        <v>0.59</v>
      </c>
      <c r="J369" s="16">
        <v>3.53659851E8</v>
      </c>
      <c r="K369" s="18">
        <v>2013.0</v>
      </c>
      <c r="L369" s="15" t="s">
        <v>20</v>
      </c>
      <c r="M369" s="19" t="s">
        <v>1034</v>
      </c>
      <c r="N369" s="24" t="s">
        <v>1035</v>
      </c>
      <c r="O369" s="21"/>
      <c r="P369" s="22">
        <v>457.22</v>
      </c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</row>
    <row r="370" ht="15.75" customHeight="1">
      <c r="A370" s="11" t="s">
        <v>1036</v>
      </c>
      <c r="B370" s="12">
        <f t="shared" si="5"/>
        <v>435.732529</v>
      </c>
      <c r="C370" s="13">
        <f t="shared" si="2"/>
        <v>5.187292012</v>
      </c>
      <c r="D370" s="14">
        <f t="shared" si="3"/>
        <v>5.187292012</v>
      </c>
      <c r="E370" s="15">
        <v>84.0</v>
      </c>
      <c r="F370" s="16">
        <v>174.340174</v>
      </c>
      <c r="G370" s="17">
        <v>0.4</v>
      </c>
      <c r="H370" s="16">
        <v>261.392355</v>
      </c>
      <c r="I370" s="17">
        <v>0.6</v>
      </c>
      <c r="J370" s="16">
        <v>4.35732529E8</v>
      </c>
      <c r="K370" s="18">
        <v>2017.0</v>
      </c>
      <c r="L370" s="15" t="s">
        <v>20</v>
      </c>
      <c r="M370" s="19" t="s">
        <v>1037</v>
      </c>
      <c r="N370" s="24" t="s">
        <v>1038</v>
      </c>
      <c r="O370" s="21"/>
      <c r="P370" s="22">
        <v>534.19</v>
      </c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</row>
    <row r="371" ht="15.75" customHeight="1">
      <c r="A371" s="11" t="s">
        <v>1039</v>
      </c>
      <c r="B371" s="12">
        <f t="shared" si="5"/>
        <v>512.858819</v>
      </c>
      <c r="C371" s="13">
        <f t="shared" si="2"/>
        <v>6.838117587</v>
      </c>
      <c r="D371" s="14">
        <f t="shared" si="3"/>
        <v>6.838117587</v>
      </c>
      <c r="E371" s="15">
        <v>75.0</v>
      </c>
      <c r="F371" s="16">
        <v>271.384731</v>
      </c>
      <c r="G371" s="17">
        <v>0.529</v>
      </c>
      <c r="H371" s="16">
        <v>241.474088</v>
      </c>
      <c r="I371" s="17">
        <v>0.471</v>
      </c>
      <c r="J371" s="16">
        <v>5.12858819E8</v>
      </c>
      <c r="K371" s="18">
        <v>2018.0</v>
      </c>
      <c r="L371" s="15" t="s">
        <v>20</v>
      </c>
      <c r="M371" s="19" t="s">
        <v>1040</v>
      </c>
      <c r="N371" s="24" t="s">
        <v>1041</v>
      </c>
      <c r="O371" s="21"/>
      <c r="P371" s="22">
        <v>615.99</v>
      </c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</row>
    <row r="372" ht="15.75" customHeight="1">
      <c r="A372" s="11" t="s">
        <v>1042</v>
      </c>
      <c r="B372" s="12">
        <f t="shared" si="5"/>
        <v>469.328079</v>
      </c>
      <c r="C372" s="13">
        <f t="shared" si="2"/>
        <v>13.40937369</v>
      </c>
      <c r="D372" s="14">
        <f t="shared" si="3"/>
        <v>13.40937369</v>
      </c>
      <c r="E372" s="15">
        <v>35.0</v>
      </c>
      <c r="F372" s="16">
        <v>277.339746</v>
      </c>
      <c r="G372" s="17">
        <v>0.591</v>
      </c>
      <c r="H372" s="16">
        <v>191.988333</v>
      </c>
      <c r="I372" s="17">
        <v>0.409</v>
      </c>
      <c r="J372" s="16">
        <v>4.69328079E8</v>
      </c>
      <c r="K372" s="18">
        <v>2009.0</v>
      </c>
      <c r="L372" s="15" t="s">
        <v>18</v>
      </c>
      <c r="M372" s="19" t="s">
        <v>1043</v>
      </c>
      <c r="N372" s="24" t="s">
        <v>1044</v>
      </c>
      <c r="O372" s="21"/>
      <c r="P372" s="22">
        <v>661.75</v>
      </c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</row>
    <row r="373" ht="15.75" customHeight="1">
      <c r="A373" s="11" t="s">
        <v>1045</v>
      </c>
      <c r="B373" s="12">
        <f t="shared" si="5"/>
        <v>586.764305</v>
      </c>
      <c r="C373" s="13">
        <f t="shared" si="2"/>
        <v>7.334553813</v>
      </c>
      <c r="D373" s="14">
        <f t="shared" si="3"/>
        <v>7.334553813</v>
      </c>
      <c r="E373" s="15">
        <v>80.0</v>
      </c>
      <c r="F373" s="16">
        <v>254.464305</v>
      </c>
      <c r="G373" s="17">
        <v>0.434</v>
      </c>
      <c r="H373" s="16">
        <v>332.3</v>
      </c>
      <c r="I373" s="17">
        <v>0.566</v>
      </c>
      <c r="J373" s="16">
        <v>5.86764305E8</v>
      </c>
      <c r="K373" s="18">
        <v>2011.0</v>
      </c>
      <c r="L373" s="15" t="s">
        <v>20</v>
      </c>
      <c r="M373" s="19" t="s">
        <v>1046</v>
      </c>
      <c r="N373" s="24" t="s">
        <v>1047</v>
      </c>
      <c r="O373" s="21"/>
      <c r="P373" s="22">
        <v>793.22</v>
      </c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</row>
    <row r="374" ht="15.75" customHeight="1">
      <c r="A374" s="11" t="s">
        <v>1048</v>
      </c>
      <c r="B374" s="12">
        <f t="shared" si="5"/>
        <v>362.000072</v>
      </c>
      <c r="C374" s="13">
        <f t="shared" si="2"/>
        <v>3.514563806</v>
      </c>
      <c r="D374" s="14">
        <f t="shared" si="3"/>
        <v>3.514563806</v>
      </c>
      <c r="E374" s="15">
        <v>103.0</v>
      </c>
      <c r="F374" s="16">
        <v>112.200072</v>
      </c>
      <c r="G374" s="17">
        <v>0.31</v>
      </c>
      <c r="H374" s="16">
        <v>249.8</v>
      </c>
      <c r="I374" s="17">
        <v>0.69</v>
      </c>
      <c r="J374" s="16">
        <v>3.62000072E8</v>
      </c>
      <c r="K374" s="18">
        <v>2013.0</v>
      </c>
      <c r="L374" s="15" t="s">
        <v>20</v>
      </c>
      <c r="M374" s="19" t="s">
        <v>1049</v>
      </c>
      <c r="N374" s="24" t="s">
        <v>1050</v>
      </c>
      <c r="O374" s="21"/>
      <c r="P374" s="22">
        <v>468.0</v>
      </c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</row>
    <row r="375" ht="15.75" customHeight="1">
      <c r="A375" s="11" t="s">
        <v>1051</v>
      </c>
      <c r="B375" s="12">
        <f t="shared" si="5"/>
        <v>1017.030651</v>
      </c>
      <c r="C375" s="13">
        <f t="shared" si="2"/>
        <v>5.650170283</v>
      </c>
      <c r="D375" s="14">
        <f t="shared" si="3"/>
        <v>5.650170283</v>
      </c>
      <c r="E375" s="15">
        <v>180.0</v>
      </c>
      <c r="F375" s="16">
        <v>303.030651</v>
      </c>
      <c r="G375" s="17">
        <v>0.298</v>
      </c>
      <c r="H375" s="16">
        <v>714.0</v>
      </c>
      <c r="I375" s="17">
        <v>0.702</v>
      </c>
      <c r="J375" s="16">
        <v>1.017030651E9</v>
      </c>
      <c r="K375" s="18">
        <v>2012.0</v>
      </c>
      <c r="L375" s="15" t="s">
        <v>20</v>
      </c>
      <c r="M375" s="19" t="s">
        <v>1052</v>
      </c>
      <c r="N375" s="24" t="s">
        <v>1053</v>
      </c>
      <c r="O375" s="21"/>
      <c r="P375" s="22">
        <v>1335.81</v>
      </c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</row>
    <row r="376" ht="15.75" customHeight="1">
      <c r="A376" s="11" t="s">
        <v>1054</v>
      </c>
      <c r="B376" s="12">
        <f t="shared" si="5"/>
        <v>962.201338</v>
      </c>
      <c r="C376" s="13">
        <f t="shared" si="2"/>
        <v>3.207337793</v>
      </c>
      <c r="D376" s="14">
        <f t="shared" si="3"/>
        <v>3.207337793</v>
      </c>
      <c r="E376" s="15">
        <v>300.0</v>
      </c>
      <c r="F376" s="16">
        <v>255.138261</v>
      </c>
      <c r="G376" s="17">
        <v>0.265</v>
      </c>
      <c r="H376" s="16">
        <v>707.063077</v>
      </c>
      <c r="I376" s="17">
        <v>0.735</v>
      </c>
      <c r="J376" s="16">
        <v>9.62201338E8</v>
      </c>
      <c r="K376" s="18">
        <v>2014.0</v>
      </c>
      <c r="L376" s="15" t="s">
        <v>20</v>
      </c>
      <c r="M376" s="19" t="s">
        <v>1055</v>
      </c>
      <c r="N376" s="24" t="s">
        <v>1056</v>
      </c>
      <c r="O376" s="21"/>
      <c r="P376" s="22">
        <v>1224.62</v>
      </c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</row>
    <row r="377" ht="15.75" customHeight="1">
      <c r="A377" s="11" t="s">
        <v>1057</v>
      </c>
      <c r="B377" s="12">
        <f t="shared" si="5"/>
        <v>959.027992</v>
      </c>
      <c r="C377" s="13">
        <f t="shared" si="2"/>
        <v>3.836111968</v>
      </c>
      <c r="D377" s="14">
        <f t="shared" si="3"/>
        <v>3.836111968</v>
      </c>
      <c r="E377" s="15">
        <v>250.0</v>
      </c>
      <c r="F377" s="16">
        <v>258.387334</v>
      </c>
      <c r="G377" s="17">
        <v>0.269</v>
      </c>
      <c r="H377" s="16">
        <v>700.640658</v>
      </c>
      <c r="I377" s="17">
        <v>0.731</v>
      </c>
      <c r="J377" s="16">
        <v>9.59027992E8</v>
      </c>
      <c r="K377" s="18">
        <v>2013.0</v>
      </c>
      <c r="L377" s="15" t="s">
        <v>20</v>
      </c>
      <c r="M377" s="19" t="s">
        <v>1058</v>
      </c>
      <c r="N377" s="20" t="s">
        <v>1059</v>
      </c>
      <c r="O377" s="21"/>
      <c r="P377" s="22">
        <v>1239.85</v>
      </c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</row>
    <row r="378" ht="15.75" customHeight="1">
      <c r="A378" s="11" t="s">
        <v>1060</v>
      </c>
      <c r="B378" s="12">
        <f t="shared" si="5"/>
        <v>325.338851</v>
      </c>
      <c r="C378" s="13">
        <f t="shared" si="2"/>
        <v>4.647697871</v>
      </c>
      <c r="D378" s="14">
        <f t="shared" si="3"/>
        <v>4.647697871</v>
      </c>
      <c r="E378" s="15">
        <v>70.0</v>
      </c>
      <c r="F378" s="16">
        <v>100.138851</v>
      </c>
      <c r="G378" s="17">
        <v>0.308</v>
      </c>
      <c r="H378" s="16">
        <v>225.2</v>
      </c>
      <c r="I378" s="17">
        <v>0.692</v>
      </c>
      <c r="J378" s="16">
        <v>3.25338851E8</v>
      </c>
      <c r="K378" s="18">
        <v>1996.0</v>
      </c>
      <c r="L378" s="15" t="s">
        <v>25</v>
      </c>
      <c r="M378" s="19" t="s">
        <v>1061</v>
      </c>
      <c r="N378" s="24" t="s">
        <v>1062</v>
      </c>
      <c r="O378" s="21"/>
      <c r="P378" s="22">
        <v>627.31</v>
      </c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</row>
    <row r="379" ht="15.75" customHeight="1">
      <c r="A379" s="11" t="s">
        <v>1063</v>
      </c>
      <c r="B379" s="12">
        <f t="shared" si="5"/>
        <v>694.394724</v>
      </c>
      <c r="C379" s="13">
        <f t="shared" si="2"/>
        <v>8.902496462</v>
      </c>
      <c r="D379" s="14">
        <f t="shared" si="3"/>
        <v>8.902496462</v>
      </c>
      <c r="E379" s="15">
        <v>78.0</v>
      </c>
      <c r="F379" s="16">
        <v>408.010692</v>
      </c>
      <c r="G379" s="17">
        <v>0.588</v>
      </c>
      <c r="H379" s="16">
        <v>286.384032</v>
      </c>
      <c r="I379" s="17">
        <v>0.412</v>
      </c>
      <c r="J379" s="16">
        <v>6.94394724E8</v>
      </c>
      <c r="K379" s="18">
        <v>2012.0</v>
      </c>
      <c r="L379" s="15" t="s">
        <v>20</v>
      </c>
      <c r="M379" s="19" t="s">
        <v>1064</v>
      </c>
      <c r="N379" s="24" t="s">
        <v>1065</v>
      </c>
      <c r="O379" s="21"/>
      <c r="P379" s="22">
        <v>912.05</v>
      </c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</row>
    <row r="380" ht="15.75" customHeight="1">
      <c r="A380" s="11" t="s">
        <v>1066</v>
      </c>
      <c r="B380" s="12">
        <f t="shared" si="5"/>
        <v>865.011746</v>
      </c>
      <c r="C380" s="13">
        <f t="shared" si="2"/>
        <v>11.08989418</v>
      </c>
      <c r="D380" s="14">
        <f t="shared" si="3"/>
        <v>11.08989418</v>
      </c>
      <c r="E380" s="33">
        <v>78.0</v>
      </c>
      <c r="F380" s="16">
        <v>424.668047</v>
      </c>
      <c r="G380" s="17">
        <v>0.491</v>
      </c>
      <c r="H380" s="16">
        <v>440.343699</v>
      </c>
      <c r="I380" s="17">
        <v>0.509</v>
      </c>
      <c r="J380" s="16">
        <v>8.65011746E8</v>
      </c>
      <c r="K380" s="18">
        <v>2013.0</v>
      </c>
      <c r="L380" s="15" t="s">
        <v>20</v>
      </c>
      <c r="M380" s="19" t="s">
        <v>1067</v>
      </c>
      <c r="N380" s="20"/>
      <c r="O380" s="21"/>
      <c r="P380" s="22">
        <v>1118.31</v>
      </c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</row>
    <row r="381" ht="15.75" customHeight="1">
      <c r="A381" s="11" t="s">
        <v>1068</v>
      </c>
      <c r="B381" s="12">
        <f t="shared" si="5"/>
        <v>631.607053</v>
      </c>
      <c r="C381" s="13">
        <f t="shared" si="2"/>
        <v>4.35591071</v>
      </c>
      <c r="D381" s="14">
        <f t="shared" si="3"/>
        <v>4.35591071</v>
      </c>
      <c r="E381" s="15">
        <v>145.0</v>
      </c>
      <c r="F381" s="16">
        <v>261.441092</v>
      </c>
      <c r="G381" s="17">
        <v>0.414</v>
      </c>
      <c r="H381" s="16">
        <v>370.165961</v>
      </c>
      <c r="I381" s="17">
        <v>0.586</v>
      </c>
      <c r="J381" s="16">
        <v>6.31607053E8</v>
      </c>
      <c r="K381" s="18">
        <v>2004.0</v>
      </c>
      <c r="L381" s="15" t="s">
        <v>18</v>
      </c>
      <c r="M381" s="19" t="s">
        <v>1069</v>
      </c>
      <c r="N381" s="24" t="s">
        <v>1070</v>
      </c>
      <c r="O381" s="21"/>
      <c r="P381" s="22">
        <v>1015.32</v>
      </c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</row>
    <row r="382" ht="15.75" customHeight="1">
      <c r="A382" s="35" t="s">
        <v>1071</v>
      </c>
      <c r="B382" s="12">
        <f t="shared" si="5"/>
        <v>966.554929</v>
      </c>
      <c r="C382" s="13">
        <f t="shared" si="2"/>
        <v>5.460762311</v>
      </c>
      <c r="D382" s="14">
        <f t="shared" si="3"/>
        <v>5.460762311</v>
      </c>
      <c r="E382" s="36">
        <v>177.0</v>
      </c>
      <c r="F382" s="37">
        <v>364.001123</v>
      </c>
      <c r="G382" s="38">
        <v>0.377</v>
      </c>
      <c r="H382" s="37">
        <v>602.553806</v>
      </c>
      <c r="I382" s="38">
        <v>0.623</v>
      </c>
      <c r="J382" s="37">
        <v>9.66554929E8</v>
      </c>
      <c r="K382" s="39">
        <v>2016.0</v>
      </c>
      <c r="L382" s="15" t="s">
        <v>20</v>
      </c>
      <c r="M382" s="19" t="s">
        <v>1072</v>
      </c>
      <c r="N382" s="24" t="s">
        <v>1073</v>
      </c>
      <c r="O382" s="21"/>
      <c r="P382" s="22">
        <v>1214.58</v>
      </c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</row>
    <row r="383" ht="15.75" customHeight="1">
      <c r="A383" s="11" t="s">
        <v>1074</v>
      </c>
      <c r="B383" s="12">
        <f t="shared" si="5"/>
        <v>359.126022</v>
      </c>
      <c r="C383" s="13">
        <f t="shared" si="2"/>
        <v>8.97815055</v>
      </c>
      <c r="D383" s="14">
        <f t="shared" si="3"/>
        <v>8.97815055</v>
      </c>
      <c r="E383" s="15">
        <v>40.0</v>
      </c>
      <c r="F383" s="16">
        <v>176.591618</v>
      </c>
      <c r="G383" s="17">
        <v>0.492</v>
      </c>
      <c r="H383" s="16">
        <v>182.534404</v>
      </c>
      <c r="I383" s="17">
        <v>0.508</v>
      </c>
      <c r="J383" s="16">
        <v>3.59126022E8</v>
      </c>
      <c r="K383" s="18">
        <v>2010.0</v>
      </c>
      <c r="L383" s="15" t="s">
        <v>20</v>
      </c>
      <c r="M383" s="19" t="s">
        <v>1075</v>
      </c>
      <c r="N383" s="24" t="s">
        <v>1076</v>
      </c>
      <c r="O383" s="21"/>
      <c r="P383" s="22">
        <v>493.41</v>
      </c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</row>
    <row r="384" ht="15.75" customHeight="1">
      <c r="A384" s="11" t="s">
        <v>1077</v>
      </c>
      <c r="B384" s="12">
        <f t="shared" si="5"/>
        <v>427.374317</v>
      </c>
      <c r="C384" s="13">
        <f t="shared" si="2"/>
        <v>28.49162113</v>
      </c>
      <c r="D384" s="14">
        <f t="shared" si="3"/>
        <v>28.49162113</v>
      </c>
      <c r="E384" s="15">
        <v>15.0</v>
      </c>
      <c r="F384" s="16">
        <v>138.797449</v>
      </c>
      <c r="G384" s="17">
        <v>0.325</v>
      </c>
      <c r="H384" s="16">
        <v>288.576868</v>
      </c>
      <c r="I384" s="17">
        <v>0.675</v>
      </c>
      <c r="J384" s="16">
        <v>4.27374317E8</v>
      </c>
      <c r="K384" s="18">
        <v>2010.0</v>
      </c>
      <c r="L384" s="15" t="s">
        <v>20</v>
      </c>
      <c r="M384" s="19" t="s">
        <v>1078</v>
      </c>
      <c r="N384" s="24" t="s">
        <v>1079</v>
      </c>
      <c r="O384" s="21"/>
      <c r="P384" s="22">
        <v>587.18</v>
      </c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</row>
    <row r="385" ht="15.75" customHeight="1">
      <c r="A385" s="11" t="s">
        <v>1080</v>
      </c>
      <c r="B385" s="12">
        <f t="shared" si="5"/>
        <v>319.713881</v>
      </c>
      <c r="C385" s="13">
        <f t="shared" si="2"/>
        <v>2.131425873</v>
      </c>
      <c r="D385" s="14">
        <f t="shared" si="3"/>
        <v>2.131425873</v>
      </c>
      <c r="E385" s="15">
        <v>150.0</v>
      </c>
      <c r="F385" s="16">
        <v>131.772187</v>
      </c>
      <c r="G385" s="17">
        <v>0.412</v>
      </c>
      <c r="H385" s="16">
        <v>187.941694</v>
      </c>
      <c r="I385" s="17">
        <v>0.588</v>
      </c>
      <c r="J385" s="16">
        <v>3.19713881E8</v>
      </c>
      <c r="K385" s="18">
        <v>2010.0</v>
      </c>
      <c r="L385" s="15" t="s">
        <v>20</v>
      </c>
      <c r="M385" s="19" t="s">
        <v>1081</v>
      </c>
      <c r="N385" s="24" t="s">
        <v>1082</v>
      </c>
      <c r="O385" s="21"/>
      <c r="P385" s="22">
        <v>439.26</v>
      </c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</row>
    <row r="386" ht="15.75" customHeight="1">
      <c r="A386" s="11" t="s">
        <v>1083</v>
      </c>
      <c r="B386" s="12">
        <f t="shared" si="5"/>
        <v>1332.69883</v>
      </c>
      <c r="C386" s="13">
        <f t="shared" si="2"/>
        <v>4.204097256</v>
      </c>
      <c r="D386" s="14">
        <f t="shared" si="3"/>
        <v>4.204097256</v>
      </c>
      <c r="E386" s="15">
        <v>317.0</v>
      </c>
      <c r="F386" s="16">
        <v>620.181382</v>
      </c>
      <c r="G386" s="17">
        <v>0.465</v>
      </c>
      <c r="H386" s="16">
        <v>712.517448</v>
      </c>
      <c r="I386" s="17">
        <v>0.535</v>
      </c>
      <c r="J386" s="16">
        <v>1.33269883E9</v>
      </c>
      <c r="K386" s="18">
        <v>2017.0</v>
      </c>
      <c r="L386" s="15" t="s">
        <v>20</v>
      </c>
      <c r="M386" s="19" t="s">
        <v>1084</v>
      </c>
      <c r="N386" s="24" t="s">
        <v>1085</v>
      </c>
      <c r="O386" s="21"/>
      <c r="P386" s="22">
        <v>1633.84</v>
      </c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</row>
    <row r="387" ht="15.75" customHeight="1">
      <c r="A387" s="11" t="s">
        <v>1086</v>
      </c>
      <c r="B387" s="12">
        <f t="shared" si="5"/>
        <v>454.627263</v>
      </c>
      <c r="C387" s="13">
        <f t="shared" si="2"/>
        <v>3.247337593</v>
      </c>
      <c r="D387" s="14">
        <f t="shared" si="3"/>
        <v>3.247337593</v>
      </c>
      <c r="E387" s="15">
        <v>140.0</v>
      </c>
      <c r="F387" s="16">
        <v>111.127263</v>
      </c>
      <c r="G387" s="17">
        <v>0.244</v>
      </c>
      <c r="H387" s="16">
        <v>343.5</v>
      </c>
      <c r="I387" s="17">
        <v>0.756</v>
      </c>
      <c r="J387" s="16">
        <v>4.54627263E8</v>
      </c>
      <c r="K387" s="18">
        <v>2003.0</v>
      </c>
      <c r="L387" s="15" t="s">
        <v>18</v>
      </c>
      <c r="M387" s="19" t="s">
        <v>1087</v>
      </c>
      <c r="N387" s="24" t="s">
        <v>1088</v>
      </c>
      <c r="O387" s="21"/>
      <c r="P387" s="22">
        <v>744.9</v>
      </c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</row>
    <row r="388" ht="15.75" customHeight="1">
      <c r="A388" s="11" t="s">
        <v>1089</v>
      </c>
      <c r="B388" s="12">
        <f t="shared" si="5"/>
        <v>356.700357</v>
      </c>
      <c r="C388" s="13">
        <f t="shared" si="2"/>
        <v>1.98166865</v>
      </c>
      <c r="D388" s="14">
        <f t="shared" si="3"/>
        <v>1.98166865</v>
      </c>
      <c r="E388" s="15">
        <v>180.0</v>
      </c>
      <c r="F388" s="16">
        <v>126.643061</v>
      </c>
      <c r="G388" s="17">
        <v>0.355</v>
      </c>
      <c r="H388" s="16">
        <v>230.057296</v>
      </c>
      <c r="I388" s="17">
        <v>0.645</v>
      </c>
      <c r="J388" s="16">
        <v>3.56700357E8</v>
      </c>
      <c r="K388" s="18">
        <v>2016.0</v>
      </c>
      <c r="L388" s="15" t="s">
        <v>20</v>
      </c>
      <c r="M388" s="19" t="s">
        <v>1090</v>
      </c>
      <c r="N388" s="24" t="s">
        <v>1091</v>
      </c>
      <c r="O388" s="21"/>
      <c r="P388" s="22">
        <v>448.23</v>
      </c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</row>
    <row r="389" ht="15.75" customHeight="1">
      <c r="A389" s="11" t="s">
        <v>1092</v>
      </c>
      <c r="B389" s="12">
        <f t="shared" si="5"/>
        <v>312.136671</v>
      </c>
      <c r="C389" s="13">
        <f t="shared" si="2"/>
        <v>3.901708388</v>
      </c>
      <c r="D389" s="14">
        <f t="shared" si="3"/>
        <v>3.901708388</v>
      </c>
      <c r="E389" s="15">
        <v>80.0</v>
      </c>
      <c r="F389" s="16">
        <v>175.936671</v>
      </c>
      <c r="G389" s="17">
        <v>0.564</v>
      </c>
      <c r="H389" s="16">
        <v>136.2</v>
      </c>
      <c r="I389" s="17">
        <v>0.436</v>
      </c>
      <c r="J389" s="16">
        <v>3.12136671E8</v>
      </c>
      <c r="K389" s="18">
        <v>2017.0</v>
      </c>
      <c r="L389" s="15" t="s">
        <v>20</v>
      </c>
      <c r="M389" s="19" t="s">
        <v>1093</v>
      </c>
      <c r="N389" s="24" t="s">
        <v>1094</v>
      </c>
      <c r="O389" s="21"/>
      <c r="P389" s="22">
        <v>382.67</v>
      </c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</row>
    <row r="390" ht="15.75" customHeight="1">
      <c r="A390" s="11" t="s">
        <v>1095</v>
      </c>
      <c r="B390" s="12">
        <f t="shared" si="5"/>
        <v>468.266122</v>
      </c>
      <c r="C390" s="13">
        <f t="shared" si="2"/>
        <v>7.204094185</v>
      </c>
      <c r="D390" s="14">
        <f t="shared" si="3"/>
        <v>7.204094185</v>
      </c>
      <c r="E390" s="15">
        <v>65.0</v>
      </c>
      <c r="F390" s="16">
        <v>257.966122</v>
      </c>
      <c r="G390" s="17">
        <v>0.551</v>
      </c>
      <c r="H390" s="16">
        <v>210.3</v>
      </c>
      <c r="I390" s="17">
        <v>0.449</v>
      </c>
      <c r="J390" s="16">
        <v>4.68266122E8</v>
      </c>
      <c r="K390" s="18">
        <v>2014.0</v>
      </c>
      <c r="L390" s="15" t="s">
        <v>20</v>
      </c>
      <c r="M390" s="19" t="s">
        <v>1096</v>
      </c>
      <c r="N390" s="24" t="s">
        <v>1097</v>
      </c>
      <c r="O390" s="21"/>
      <c r="P390" s="22">
        <v>595.97</v>
      </c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</row>
    <row r="391" ht="15.75" customHeight="1">
      <c r="A391" s="11" t="s">
        <v>1098</v>
      </c>
      <c r="B391" s="12">
        <f t="shared" si="5"/>
        <v>1663.250487</v>
      </c>
      <c r="C391" s="13">
        <f t="shared" si="2"/>
        <v>6.397117258</v>
      </c>
      <c r="D391" s="14">
        <f t="shared" si="3"/>
        <v>6.397117258</v>
      </c>
      <c r="E391" s="15">
        <v>260.0</v>
      </c>
      <c r="F391" s="16">
        <v>543.638043</v>
      </c>
      <c r="G391" s="17">
        <v>0.327</v>
      </c>
      <c r="H391" s="16">
        <v>1119.612444</v>
      </c>
      <c r="I391" s="17">
        <v>0.673</v>
      </c>
      <c r="J391" s="16">
        <v>1.663250487E9</v>
      </c>
      <c r="K391" s="18">
        <v>2019.0</v>
      </c>
      <c r="L391" s="15" t="s">
        <v>20</v>
      </c>
      <c r="M391" s="19" t="s">
        <v>1099</v>
      </c>
      <c r="N391" s="24" t="s">
        <v>1100</v>
      </c>
      <c r="O391" s="21"/>
      <c r="P391" s="22">
        <v>1967.2</v>
      </c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</row>
    <row r="392" ht="15.75" customHeight="1">
      <c r="A392" s="11" t="s">
        <v>1098</v>
      </c>
      <c r="B392" s="12">
        <f t="shared" si="5"/>
        <v>1063.611805</v>
      </c>
      <c r="C392" s="13">
        <f t="shared" si="2"/>
        <v>23.63581789</v>
      </c>
      <c r="D392" s="14">
        <f t="shared" si="3"/>
        <v>23.63581789</v>
      </c>
      <c r="E392" s="15">
        <v>45.0</v>
      </c>
      <c r="F392" s="16">
        <v>422.783777</v>
      </c>
      <c r="G392" s="17">
        <v>0.398</v>
      </c>
      <c r="H392" s="16">
        <v>640.828028</v>
      </c>
      <c r="I392" s="17">
        <v>0.602</v>
      </c>
      <c r="J392" s="16">
        <v>1.063611805E9</v>
      </c>
      <c r="K392" s="18">
        <v>1994.0</v>
      </c>
      <c r="L392" s="15" t="s">
        <v>25</v>
      </c>
      <c r="M392" s="19" t="s">
        <v>1101</v>
      </c>
      <c r="N392" s="24" t="s">
        <v>1102</v>
      </c>
      <c r="O392" s="21"/>
      <c r="P392" s="22">
        <v>2165.86</v>
      </c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</row>
    <row r="393" ht="15.75" customHeight="1">
      <c r="A393" s="11" t="s">
        <v>1103</v>
      </c>
      <c r="B393" s="12">
        <f t="shared" si="5"/>
        <v>745.013115</v>
      </c>
      <c r="C393" s="13">
        <f t="shared" si="2"/>
        <v>4.13896175</v>
      </c>
      <c r="D393" s="14">
        <f t="shared" si="3"/>
        <v>4.13896175</v>
      </c>
      <c r="E393" s="15">
        <v>180.0</v>
      </c>
      <c r="F393" s="16">
        <v>291.710957</v>
      </c>
      <c r="G393" s="17">
        <v>0.392</v>
      </c>
      <c r="H393" s="16">
        <v>453.302158</v>
      </c>
      <c r="I393" s="17">
        <v>0.608</v>
      </c>
      <c r="J393" s="16">
        <v>7.45013115E8</v>
      </c>
      <c r="K393" s="18">
        <v>2005.0</v>
      </c>
      <c r="L393" s="15" t="s">
        <v>18</v>
      </c>
      <c r="M393" s="19" t="s">
        <v>1104</v>
      </c>
      <c r="N393" s="24" t="s">
        <v>1105</v>
      </c>
      <c r="O393" s="21"/>
      <c r="P393" s="22">
        <v>1163.08</v>
      </c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</row>
    <row r="394" ht="15.75" customHeight="1">
      <c r="A394" s="11" t="s">
        <v>1106</v>
      </c>
      <c r="B394" s="12">
        <f t="shared" si="5"/>
        <v>349.183316</v>
      </c>
      <c r="C394" s="13">
        <f t="shared" si="2"/>
        <v>4.988333086</v>
      </c>
      <c r="D394" s="14">
        <f t="shared" si="3"/>
        <v>4.988333086</v>
      </c>
      <c r="E394" s="15">
        <v>70.0</v>
      </c>
      <c r="F394" s="16">
        <v>214.3735</v>
      </c>
      <c r="G394" s="17">
        <v>0.614</v>
      </c>
      <c r="H394" s="16">
        <v>134.809816</v>
      </c>
      <c r="I394" s="17">
        <v>0.386</v>
      </c>
      <c r="J394" s="16">
        <v>3.49183316E8</v>
      </c>
      <c r="K394" s="18">
        <v>2012.0</v>
      </c>
      <c r="L394" s="15" t="s">
        <v>20</v>
      </c>
      <c r="M394" s="19" t="s">
        <v>1107</v>
      </c>
      <c r="N394" s="24" t="s">
        <v>1108</v>
      </c>
      <c r="O394" s="21"/>
      <c r="P394" s="22">
        <v>458.63</v>
      </c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</row>
    <row r="395" ht="15.75" customHeight="1">
      <c r="A395" s="11" t="s">
        <v>1109</v>
      </c>
      <c r="B395" s="12">
        <f t="shared" si="5"/>
        <v>618.638999</v>
      </c>
      <c r="C395" s="13">
        <f t="shared" si="2"/>
        <v>8.474506836</v>
      </c>
      <c r="D395" s="14">
        <f t="shared" si="3"/>
        <v>8.474506836</v>
      </c>
      <c r="E395" s="15">
        <v>73.0</v>
      </c>
      <c r="F395" s="16">
        <v>229.086679</v>
      </c>
      <c r="G395" s="17">
        <v>0.37</v>
      </c>
      <c r="H395" s="16">
        <v>389.55232</v>
      </c>
      <c r="I395" s="17">
        <v>0.63</v>
      </c>
      <c r="J395" s="16">
        <v>6.18638999E8</v>
      </c>
      <c r="K395" s="18">
        <v>1997.0</v>
      </c>
      <c r="L395" s="15" t="s">
        <v>25</v>
      </c>
      <c r="M395" s="19" t="s">
        <v>1110</v>
      </c>
      <c r="N395" s="24" t="s">
        <v>1111</v>
      </c>
      <c r="O395" s="21"/>
      <c r="P395" s="22">
        <v>1157.61</v>
      </c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</row>
    <row r="396" ht="15.75" customHeight="1">
      <c r="A396" s="11" t="s">
        <v>1112</v>
      </c>
      <c r="B396" s="12">
        <f t="shared" si="5"/>
        <v>630.620818</v>
      </c>
      <c r="C396" s="13">
        <f t="shared" si="2"/>
        <v>5.839081648</v>
      </c>
      <c r="D396" s="14">
        <f t="shared" si="3"/>
        <v>5.839081648</v>
      </c>
      <c r="E396" s="15">
        <v>108.0</v>
      </c>
      <c r="F396" s="16">
        <v>228.433663</v>
      </c>
      <c r="G396" s="17">
        <v>0.362</v>
      </c>
      <c r="H396" s="16">
        <v>402.187155</v>
      </c>
      <c r="I396" s="17">
        <v>0.638</v>
      </c>
      <c r="J396" s="16">
        <v>6.30620818E8</v>
      </c>
      <c r="K396" s="18">
        <v>2015.0</v>
      </c>
      <c r="L396" s="15" t="s">
        <v>20</v>
      </c>
      <c r="M396" s="19" t="s">
        <v>1113</v>
      </c>
      <c r="N396" s="24" t="s">
        <v>1114</v>
      </c>
      <c r="O396" s="21"/>
      <c r="P396" s="22">
        <v>803.33</v>
      </c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</row>
    <row r="397" ht="15.75" customHeight="1">
      <c r="A397" s="11" t="s">
        <v>1115</v>
      </c>
      <c r="B397" s="12">
        <f t="shared" si="5"/>
        <v>351.583407</v>
      </c>
      <c r="C397" s="13">
        <f t="shared" si="2"/>
        <v>19.5324115</v>
      </c>
      <c r="D397" s="14">
        <f t="shared" si="3"/>
        <v>19.5324115</v>
      </c>
      <c r="E397" s="15">
        <v>18.0</v>
      </c>
      <c r="F397" s="16">
        <v>119.93873</v>
      </c>
      <c r="G397" s="17">
        <v>0.341</v>
      </c>
      <c r="H397" s="16">
        <v>231.644677</v>
      </c>
      <c r="I397" s="17">
        <v>0.659</v>
      </c>
      <c r="J397" s="16">
        <v>3.51583407E8</v>
      </c>
      <c r="K397" s="18">
        <v>1994.0</v>
      </c>
      <c r="L397" s="15" t="s">
        <v>25</v>
      </c>
      <c r="M397" s="19" t="s">
        <v>1116</v>
      </c>
      <c r="N397" s="24" t="s">
        <v>1117</v>
      </c>
      <c r="O397" s="21"/>
      <c r="P397" s="22">
        <v>715.94</v>
      </c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</row>
    <row r="398" ht="15.75" customHeight="1">
      <c r="A398" s="11" t="s">
        <v>1118</v>
      </c>
      <c r="B398" s="12">
        <f t="shared" si="5"/>
        <v>467.222728</v>
      </c>
      <c r="C398" s="13">
        <f t="shared" si="2"/>
        <v>7.416233778</v>
      </c>
      <c r="D398" s="14">
        <f t="shared" si="3"/>
        <v>7.416233778</v>
      </c>
      <c r="E398" s="15">
        <v>63.0</v>
      </c>
      <c r="F398" s="16">
        <v>172.076928</v>
      </c>
      <c r="G398" s="17">
        <v>0.368</v>
      </c>
      <c r="H398" s="16">
        <v>295.1458</v>
      </c>
      <c r="I398" s="17">
        <v>0.632</v>
      </c>
      <c r="J398" s="16">
        <v>4.67222728E8</v>
      </c>
      <c r="K398" s="18">
        <v>1999.0</v>
      </c>
      <c r="L398" s="15" t="s">
        <v>25</v>
      </c>
      <c r="M398" s="19" t="s">
        <v>1119</v>
      </c>
      <c r="N398" s="24" t="s">
        <v>1120</v>
      </c>
      <c r="O398" s="21"/>
      <c r="P398" s="22">
        <v>846.61</v>
      </c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</row>
    <row r="399" ht="15.75" customHeight="1">
      <c r="A399" s="11" t="s">
        <v>1121</v>
      </c>
      <c r="B399" s="12">
        <f t="shared" si="5"/>
        <v>741.847937</v>
      </c>
      <c r="C399" s="13">
        <f t="shared" si="2"/>
        <v>4.945652913</v>
      </c>
      <c r="D399" s="14">
        <f t="shared" si="3"/>
        <v>4.945652913</v>
      </c>
      <c r="E399" s="15">
        <v>150.0</v>
      </c>
      <c r="F399" s="16">
        <v>281.576461</v>
      </c>
      <c r="G399" s="17">
        <v>0.38</v>
      </c>
      <c r="H399" s="16">
        <v>460.271476</v>
      </c>
      <c r="I399" s="17">
        <v>0.62</v>
      </c>
      <c r="J399" s="16">
        <v>7.41847937E8</v>
      </c>
      <c r="K399" s="18">
        <v>2003.0</v>
      </c>
      <c r="L399" s="15" t="s">
        <v>18</v>
      </c>
      <c r="M399" s="19" t="s">
        <v>1122</v>
      </c>
      <c r="N399" s="24" t="s">
        <v>1123</v>
      </c>
      <c r="O399" s="21"/>
      <c r="P399" s="22">
        <v>1215.5</v>
      </c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</row>
    <row r="400" ht="15.75" customHeight="1">
      <c r="A400" s="11" t="s">
        <v>1124</v>
      </c>
      <c r="B400" s="12">
        <f t="shared" si="5"/>
        <v>427.344325</v>
      </c>
      <c r="C400" s="13">
        <f t="shared" si="2"/>
        <v>2.848962167</v>
      </c>
      <c r="D400" s="14">
        <f t="shared" si="3"/>
        <v>2.848962167</v>
      </c>
      <c r="E400" s="15">
        <v>150.0</v>
      </c>
      <c r="F400" s="16">
        <v>139.313948</v>
      </c>
      <c r="G400" s="17">
        <v>0.326</v>
      </c>
      <c r="H400" s="16">
        <v>288.030377</v>
      </c>
      <c r="I400" s="17">
        <v>0.674</v>
      </c>
      <c r="J400" s="16">
        <v>4.27344325E8</v>
      </c>
      <c r="K400" s="18">
        <v>2003.0</v>
      </c>
      <c r="L400" s="15" t="s">
        <v>18</v>
      </c>
      <c r="M400" s="19" t="s">
        <v>1125</v>
      </c>
      <c r="N400" s="24" t="s">
        <v>1126</v>
      </c>
      <c r="O400" s="21"/>
      <c r="P400" s="22">
        <v>700.19</v>
      </c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</row>
    <row r="401" ht="15.75" customHeight="1">
      <c r="A401" s="11" t="s">
        <v>1127</v>
      </c>
      <c r="B401" s="12">
        <f t="shared" si="5"/>
        <v>348.319861</v>
      </c>
      <c r="C401" s="13">
        <f t="shared" si="2"/>
        <v>10.24470179</v>
      </c>
      <c r="D401" s="14">
        <f t="shared" si="3"/>
        <v>10.24470179</v>
      </c>
      <c r="E401" s="15">
        <v>34.0</v>
      </c>
      <c r="F401" s="16">
        <v>102.427862</v>
      </c>
      <c r="G401" s="17">
        <v>0.294</v>
      </c>
      <c r="H401" s="16">
        <v>245.891999</v>
      </c>
      <c r="I401" s="17">
        <v>0.706</v>
      </c>
      <c r="J401" s="16">
        <v>3.48319861E8</v>
      </c>
      <c r="K401" s="18">
        <v>2014.0</v>
      </c>
      <c r="L401" s="15" t="s">
        <v>20</v>
      </c>
      <c r="M401" s="19" t="s">
        <v>1128</v>
      </c>
      <c r="N401" s="24" t="s">
        <v>1129</v>
      </c>
      <c r="O401" s="21"/>
      <c r="P401" s="22">
        <v>443.32</v>
      </c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</row>
    <row r="402" ht="15.75" customHeight="1">
      <c r="A402" s="11" t="s">
        <v>1130</v>
      </c>
      <c r="B402" s="12">
        <f t="shared" si="5"/>
        <v>530.51732</v>
      </c>
      <c r="C402" s="13">
        <f t="shared" si="2"/>
        <v>2.980434382</v>
      </c>
      <c r="D402" s="14">
        <f t="shared" si="3"/>
        <v>2.980434382</v>
      </c>
      <c r="E402" s="15">
        <v>178.0</v>
      </c>
      <c r="F402" s="16">
        <v>145.522784</v>
      </c>
      <c r="G402" s="17">
        <v>0.274</v>
      </c>
      <c r="H402" s="16">
        <v>384.994536</v>
      </c>
      <c r="I402" s="17">
        <v>0.726</v>
      </c>
      <c r="J402" s="16">
        <v>5.3051732E8</v>
      </c>
      <c r="K402" s="18">
        <v>2018.0</v>
      </c>
      <c r="L402" s="15" t="s">
        <v>20</v>
      </c>
      <c r="M402" s="19" t="s">
        <v>1131</v>
      </c>
      <c r="N402" s="24" t="s">
        <v>1132</v>
      </c>
      <c r="O402" s="21"/>
      <c r="P402" s="22">
        <v>637.2</v>
      </c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</row>
    <row r="403" ht="15.75" customHeight="1">
      <c r="A403" s="11" t="s">
        <v>1133</v>
      </c>
      <c r="B403" s="12">
        <f t="shared" si="5"/>
        <v>415.933406</v>
      </c>
      <c r="C403" s="13">
        <f t="shared" si="2"/>
        <v>5.199167575</v>
      </c>
      <c r="D403" s="14">
        <f t="shared" si="3"/>
        <v>5.199167575</v>
      </c>
      <c r="E403" s="15">
        <v>80.0</v>
      </c>
      <c r="F403" s="16">
        <v>155.385488</v>
      </c>
      <c r="G403" s="17">
        <v>0.374</v>
      </c>
      <c r="H403" s="16">
        <v>260.547918</v>
      </c>
      <c r="I403" s="17">
        <v>0.626</v>
      </c>
      <c r="J403" s="16">
        <v>4.15933406E8</v>
      </c>
      <c r="K403" s="18">
        <v>1999.0</v>
      </c>
      <c r="L403" s="15" t="s">
        <v>25</v>
      </c>
      <c r="M403" s="19" t="s">
        <v>1134</v>
      </c>
      <c r="N403" s="24" t="s">
        <v>1135</v>
      </c>
      <c r="O403" s="21"/>
      <c r="P403" s="22">
        <v>753.67</v>
      </c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</row>
    <row r="404" ht="15.75" customHeight="1">
      <c r="A404" s="11" t="s">
        <v>1133</v>
      </c>
      <c r="B404" s="12">
        <f t="shared" si="5"/>
        <v>409.231607</v>
      </c>
      <c r="C404" s="13">
        <f t="shared" si="2"/>
        <v>5.115395088</v>
      </c>
      <c r="D404" s="14">
        <f t="shared" si="3"/>
        <v>5.115395088</v>
      </c>
      <c r="E404" s="15">
        <v>80.0</v>
      </c>
      <c r="F404" s="16">
        <v>80.227895</v>
      </c>
      <c r="G404" s="17">
        <v>0.196</v>
      </c>
      <c r="H404" s="16">
        <v>329.003712</v>
      </c>
      <c r="I404" s="17">
        <v>0.804</v>
      </c>
      <c r="J404" s="16">
        <v>4.09231607E8</v>
      </c>
      <c r="K404" s="18">
        <v>2017.0</v>
      </c>
      <c r="L404" s="15" t="s">
        <v>20</v>
      </c>
      <c r="M404" s="19" t="s">
        <v>1136</v>
      </c>
      <c r="N404" s="24" t="s">
        <v>1135</v>
      </c>
      <c r="O404" s="21"/>
      <c r="P404" s="22">
        <v>501.7</v>
      </c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</row>
    <row r="405" ht="15.75" customHeight="1">
      <c r="A405" s="11" t="s">
        <v>1137</v>
      </c>
      <c r="B405" s="12">
        <f t="shared" si="5"/>
        <v>443.280904</v>
      </c>
      <c r="C405" s="13">
        <f t="shared" si="2"/>
        <v>4.523274531</v>
      </c>
      <c r="D405" s="14">
        <f t="shared" si="3"/>
        <v>4.523274531</v>
      </c>
      <c r="E405" s="15">
        <v>98.0</v>
      </c>
      <c r="F405" s="16">
        <v>202.019785</v>
      </c>
      <c r="G405" s="17">
        <v>0.456</v>
      </c>
      <c r="H405" s="16">
        <v>241.261119</v>
      </c>
      <c r="I405" s="17">
        <v>0.544</v>
      </c>
      <c r="J405" s="16">
        <v>4.43280904E8</v>
      </c>
      <c r="K405" s="18">
        <v>2001.0</v>
      </c>
      <c r="L405" s="15" t="s">
        <v>18</v>
      </c>
      <c r="M405" s="19" t="s">
        <v>1138</v>
      </c>
      <c r="N405" s="24" t="s">
        <v>1139</v>
      </c>
      <c r="O405" s="21"/>
      <c r="P405" s="22">
        <v>753.68</v>
      </c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</row>
    <row r="406" ht="15.75" customHeight="1">
      <c r="A406" s="11" t="s">
        <v>1140</v>
      </c>
      <c r="B406" s="12">
        <f t="shared" si="5"/>
        <v>403.44983</v>
      </c>
      <c r="C406" s="13">
        <f t="shared" si="2"/>
        <v>2.782412621</v>
      </c>
      <c r="D406" s="14">
        <f t="shared" si="3"/>
        <v>2.782412621</v>
      </c>
      <c r="E406" s="15">
        <v>145.0</v>
      </c>
      <c r="F406" s="16">
        <v>102.491776</v>
      </c>
      <c r="G406" s="17">
        <v>0.254</v>
      </c>
      <c r="H406" s="16">
        <v>300.958054</v>
      </c>
      <c r="I406" s="17">
        <v>0.746</v>
      </c>
      <c r="J406" s="16">
        <v>4.0344983E8</v>
      </c>
      <c r="K406" s="18">
        <v>2008.0</v>
      </c>
      <c r="L406" s="15" t="s">
        <v>18</v>
      </c>
      <c r="M406" s="19" t="s">
        <v>1141</v>
      </c>
      <c r="N406" s="24" t="s">
        <v>1142</v>
      </c>
      <c r="O406" s="21"/>
      <c r="P406" s="22">
        <v>569.03</v>
      </c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</row>
    <row r="407" ht="15.75" customHeight="1">
      <c r="A407" s="11" t="s">
        <v>1143</v>
      </c>
      <c r="B407" s="12">
        <f t="shared" si="5"/>
        <v>365.582797</v>
      </c>
      <c r="C407" s="13">
        <f t="shared" si="2"/>
        <v>16.61739986</v>
      </c>
      <c r="D407" s="14">
        <f t="shared" si="3"/>
        <v>16.61739986</v>
      </c>
      <c r="E407" s="15">
        <v>22.0</v>
      </c>
      <c r="F407" s="16">
        <v>117.481222</v>
      </c>
      <c r="G407" s="17">
        <v>0.321</v>
      </c>
      <c r="H407" s="16">
        <v>248.101575</v>
      </c>
      <c r="I407" s="17">
        <v>0.679</v>
      </c>
      <c r="J407" s="16">
        <v>3.65582797E8</v>
      </c>
      <c r="K407" s="18">
        <v>2018.0</v>
      </c>
      <c r="L407" s="15" t="s">
        <v>20</v>
      </c>
      <c r="M407" s="19" t="s">
        <v>1144</v>
      </c>
      <c r="N407" s="24" t="s">
        <v>1145</v>
      </c>
      <c r="O407" s="21"/>
      <c r="P407" s="22">
        <v>439.1</v>
      </c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</row>
    <row r="408" ht="15.75" customHeight="1">
      <c r="A408" s="11" t="s">
        <v>1146</v>
      </c>
      <c r="B408" s="12">
        <f t="shared" si="5"/>
        <v>612.054506</v>
      </c>
      <c r="C408" s="13">
        <f t="shared" si="2"/>
        <v>20.40181687</v>
      </c>
      <c r="D408" s="14">
        <f t="shared" si="3"/>
        <v>20.40181687</v>
      </c>
      <c r="E408" s="15">
        <v>30.0</v>
      </c>
      <c r="F408" s="16">
        <v>370.78293</v>
      </c>
      <c r="G408" s="17">
        <v>0.606</v>
      </c>
      <c r="H408" s="16">
        <v>241.271576</v>
      </c>
      <c r="I408" s="17">
        <v>0.394</v>
      </c>
      <c r="J408" s="16">
        <v>6.12054506E8</v>
      </c>
      <c r="K408" s="18">
        <v>2004.0</v>
      </c>
      <c r="L408" s="15" t="s">
        <v>18</v>
      </c>
      <c r="M408" s="19" t="s">
        <v>1147</v>
      </c>
      <c r="N408" s="24" t="s">
        <v>1148</v>
      </c>
      <c r="O408" s="21"/>
      <c r="P408" s="22">
        <v>983.88</v>
      </c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</row>
    <row r="409" ht="15.75" customHeight="1">
      <c r="A409" s="11" t="s">
        <v>1149</v>
      </c>
      <c r="B409" s="12">
        <f t="shared" si="5"/>
        <v>328.718434</v>
      </c>
      <c r="C409" s="13">
        <f t="shared" si="2"/>
        <v>2.739320283</v>
      </c>
      <c r="D409" s="14">
        <f t="shared" si="3"/>
        <v>2.739320283</v>
      </c>
      <c r="E409" s="15">
        <v>120.0</v>
      </c>
      <c r="F409" s="16">
        <v>182.618434</v>
      </c>
      <c r="G409" s="17">
        <v>0.556</v>
      </c>
      <c r="H409" s="16">
        <v>146.1</v>
      </c>
      <c r="I409" s="17">
        <v>0.444</v>
      </c>
      <c r="J409" s="16">
        <v>3.28718434E8</v>
      </c>
      <c r="K409" s="18">
        <v>2000.0</v>
      </c>
      <c r="L409" s="15" t="s">
        <v>18</v>
      </c>
      <c r="M409" s="19" t="s">
        <v>1150</v>
      </c>
      <c r="N409" s="24" t="s">
        <v>1151</v>
      </c>
      <c r="O409" s="21"/>
      <c r="P409" s="22">
        <v>579.76</v>
      </c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</row>
    <row r="410" ht="15.75" customHeight="1">
      <c r="A410" s="11" t="s">
        <v>1152</v>
      </c>
      <c r="B410" s="12">
        <f t="shared" si="5"/>
        <v>1027.082707</v>
      </c>
      <c r="C410" s="13">
        <f t="shared" si="2"/>
        <v>8.931153974</v>
      </c>
      <c r="D410" s="14">
        <f t="shared" si="3"/>
        <v>8.931153974</v>
      </c>
      <c r="E410" s="15">
        <v>115.0</v>
      </c>
      <c r="F410" s="16">
        <v>474.544677</v>
      </c>
      <c r="G410" s="17">
        <v>0.462</v>
      </c>
      <c r="H410" s="16">
        <v>552.53803</v>
      </c>
      <c r="I410" s="17">
        <v>0.538</v>
      </c>
      <c r="J410" s="16">
        <v>1.027082707E9</v>
      </c>
      <c r="K410" s="18">
        <v>1999.0</v>
      </c>
      <c r="L410" s="15" t="s">
        <v>25</v>
      </c>
      <c r="M410" s="19" t="s">
        <v>1153</v>
      </c>
      <c r="N410" s="24" t="s">
        <v>1154</v>
      </c>
      <c r="O410" s="21"/>
      <c r="P410" s="22">
        <v>1861.07</v>
      </c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</row>
    <row r="411" ht="15.75" customHeight="1">
      <c r="A411" s="11" t="s">
        <v>1155</v>
      </c>
      <c r="B411" s="12">
        <f t="shared" si="5"/>
        <v>315.249768</v>
      </c>
      <c r="C411" s="13">
        <f t="shared" si="2"/>
        <v>1.8544104</v>
      </c>
      <c r="D411" s="14">
        <f t="shared" si="3"/>
        <v>1.8544104</v>
      </c>
      <c r="E411" s="15">
        <v>170.0</v>
      </c>
      <c r="F411" s="16">
        <v>188.969804</v>
      </c>
      <c r="G411" s="17">
        <v>0.599</v>
      </c>
      <c r="H411" s="16">
        <v>126.279964</v>
      </c>
      <c r="I411" s="17">
        <v>0.401</v>
      </c>
      <c r="J411" s="16">
        <v>3.15249768E8</v>
      </c>
      <c r="K411" s="18">
        <v>2004.0</v>
      </c>
      <c r="L411" s="15" t="s">
        <v>18</v>
      </c>
      <c r="M411" s="19" t="s">
        <v>1156</v>
      </c>
      <c r="N411" s="24" t="s">
        <v>1157</v>
      </c>
      <c r="O411" s="21"/>
      <c r="P411" s="22">
        <v>506.77</v>
      </c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</row>
    <row r="412" ht="15.75" customHeight="1">
      <c r="A412" s="11" t="s">
        <v>1158</v>
      </c>
      <c r="B412" s="12">
        <f t="shared" si="5"/>
        <v>317.375031</v>
      </c>
      <c r="C412" s="13">
        <f t="shared" si="2"/>
        <v>7.934375775</v>
      </c>
      <c r="D412" s="14">
        <f t="shared" si="3"/>
        <v>7.934375775</v>
      </c>
      <c r="E412" s="15">
        <v>40.0</v>
      </c>
      <c r="F412" s="16">
        <v>163.958031</v>
      </c>
      <c r="G412" s="17">
        <v>0.517</v>
      </c>
      <c r="H412" s="16">
        <v>153.417</v>
      </c>
      <c r="I412" s="17">
        <v>0.483</v>
      </c>
      <c r="J412" s="16">
        <v>3.17375031E8</v>
      </c>
      <c r="K412" s="18">
        <v>2009.0</v>
      </c>
      <c r="L412" s="15" t="s">
        <v>18</v>
      </c>
      <c r="M412" s="19" t="s">
        <v>1159</v>
      </c>
      <c r="N412" s="24" t="s">
        <v>1160</v>
      </c>
      <c r="O412" s="21"/>
      <c r="P412" s="22">
        <v>447.5</v>
      </c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</row>
    <row r="413" ht="15.75" customHeight="1">
      <c r="A413" s="11" t="s">
        <v>1161</v>
      </c>
      <c r="B413" s="12">
        <f t="shared" si="5"/>
        <v>532.950503</v>
      </c>
      <c r="C413" s="13">
        <f t="shared" si="2"/>
        <v>3.947781504</v>
      </c>
      <c r="D413" s="14">
        <f t="shared" si="3"/>
        <v>3.947781504</v>
      </c>
      <c r="E413" s="15">
        <v>135.0</v>
      </c>
      <c r="F413" s="16">
        <v>183.637894</v>
      </c>
      <c r="G413" s="17">
        <v>0.345</v>
      </c>
      <c r="H413" s="16">
        <v>349.312609</v>
      </c>
      <c r="I413" s="17">
        <v>0.655</v>
      </c>
      <c r="J413" s="16">
        <v>5.32950503E8</v>
      </c>
      <c r="K413" s="18">
        <v>2015.0</v>
      </c>
      <c r="L413" s="15" t="s">
        <v>20</v>
      </c>
      <c r="M413" s="19" t="s">
        <v>1162</v>
      </c>
      <c r="N413" s="24" t="s">
        <v>1163</v>
      </c>
      <c r="O413" s="21"/>
      <c r="P413" s="22">
        <v>678.91</v>
      </c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</row>
    <row r="414" ht="15.75" customHeight="1">
      <c r="A414" s="11" t="s">
        <v>1164</v>
      </c>
      <c r="B414" s="12">
        <f t="shared" si="5"/>
        <v>1074.149279</v>
      </c>
      <c r="C414" s="13">
        <f t="shared" si="2"/>
        <v>3.905997378</v>
      </c>
      <c r="D414" s="14">
        <f t="shared" si="3"/>
        <v>3.905997378</v>
      </c>
      <c r="E414" s="15">
        <v>275.0</v>
      </c>
      <c r="F414" s="16">
        <v>515.202542</v>
      </c>
      <c r="G414" s="17">
        <v>0.48</v>
      </c>
      <c r="H414" s="16">
        <v>558.946737</v>
      </c>
      <c r="I414" s="17">
        <v>0.52</v>
      </c>
      <c r="J414" s="16">
        <v>1.074149279E9</v>
      </c>
      <c r="K414" s="18">
        <v>2019.0</v>
      </c>
      <c r="L414" s="15" t="s">
        <v>20</v>
      </c>
      <c r="M414" s="19" t="s">
        <v>1165</v>
      </c>
      <c r="N414" s="24" t="s">
        <v>1166</v>
      </c>
      <c r="O414" s="21"/>
      <c r="P414" s="22">
        <v>1270.44</v>
      </c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</row>
    <row r="415" ht="15.75" customHeight="1">
      <c r="A415" s="11" t="s">
        <v>1167</v>
      </c>
      <c r="B415" s="12">
        <f t="shared" si="5"/>
        <v>335.062621</v>
      </c>
      <c r="C415" s="13">
        <f t="shared" si="2"/>
        <v>4.467501613</v>
      </c>
      <c r="D415" s="14">
        <f t="shared" si="3"/>
        <v>4.467501613</v>
      </c>
      <c r="E415" s="15">
        <v>75.0</v>
      </c>
      <c r="F415" s="16">
        <v>134.069511</v>
      </c>
      <c r="G415" s="17">
        <v>0.4</v>
      </c>
      <c r="H415" s="16">
        <v>200.99311</v>
      </c>
      <c r="I415" s="17">
        <v>0.6</v>
      </c>
      <c r="J415" s="16">
        <v>3.35062621E8</v>
      </c>
      <c r="K415" s="18">
        <v>1996.0</v>
      </c>
      <c r="L415" s="15" t="s">
        <v>25</v>
      </c>
      <c r="M415" s="19" t="s">
        <v>1168</v>
      </c>
      <c r="N415" s="24" t="s">
        <v>1169</v>
      </c>
      <c r="O415" s="21"/>
      <c r="P415" s="22">
        <v>646.06</v>
      </c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</row>
    <row r="416" ht="15.75" customHeight="1">
      <c r="A416" s="11" t="s">
        <v>1170</v>
      </c>
      <c r="B416" s="12">
        <f t="shared" si="5"/>
        <v>894.328469</v>
      </c>
      <c r="C416" s="13">
        <f t="shared" si="2"/>
        <v>11.92437959</v>
      </c>
      <c r="D416" s="14">
        <f t="shared" si="3"/>
        <v>11.92437959</v>
      </c>
      <c r="E416" s="15">
        <v>75.0</v>
      </c>
      <c r="F416" s="16">
        <v>368.38433</v>
      </c>
      <c r="G416" s="17">
        <v>0.412</v>
      </c>
      <c r="H416" s="16">
        <v>525.944139</v>
      </c>
      <c r="I416" s="17">
        <v>0.588</v>
      </c>
      <c r="J416" s="16">
        <v>8.94328469E8</v>
      </c>
      <c r="K416" s="18">
        <v>2016.0</v>
      </c>
      <c r="L416" s="15" t="s">
        <v>20</v>
      </c>
      <c r="M416" s="19" t="s">
        <v>1171</v>
      </c>
      <c r="N416" s="24" t="s">
        <v>1172</v>
      </c>
      <c r="O416" s="21"/>
      <c r="P416" s="22">
        <v>1123.82</v>
      </c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</row>
    <row r="417" ht="15.75" customHeight="1">
      <c r="A417" s="11" t="s">
        <v>1173</v>
      </c>
      <c r="B417" s="12">
        <f t="shared" si="5"/>
        <v>431.058056</v>
      </c>
      <c r="C417" s="13">
        <f t="shared" si="2"/>
        <v>5.747440747</v>
      </c>
      <c r="D417" s="14">
        <f t="shared" si="3"/>
        <v>5.747440747</v>
      </c>
      <c r="E417" s="15">
        <v>75.0</v>
      </c>
      <c r="F417" s="16">
        <v>158.874395</v>
      </c>
      <c r="G417" s="17">
        <v>0.369</v>
      </c>
      <c r="H417" s="16">
        <v>272.183661</v>
      </c>
      <c r="I417" s="17">
        <v>0.631</v>
      </c>
      <c r="J417" s="16">
        <v>4.31058056E8</v>
      </c>
      <c r="K417" s="18">
        <v>2019.0</v>
      </c>
      <c r="L417" s="15" t="s">
        <v>20</v>
      </c>
      <c r="M417" s="19" t="s">
        <v>1174</v>
      </c>
      <c r="N417" s="24" t="s">
        <v>1175</v>
      </c>
      <c r="O417" s="21"/>
      <c r="P417" s="22">
        <v>509.83</v>
      </c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</row>
    <row r="418" ht="15.75" customHeight="1">
      <c r="A418" s="11" t="s">
        <v>1176</v>
      </c>
      <c r="B418" s="12">
        <f t="shared" si="5"/>
        <v>405.161334</v>
      </c>
      <c r="C418" s="13">
        <f t="shared" si="2"/>
        <v>2.02580667</v>
      </c>
      <c r="D418" s="14">
        <f t="shared" si="3"/>
        <v>2.02580667</v>
      </c>
      <c r="E418" s="15">
        <v>200.0</v>
      </c>
      <c r="F418" s="16">
        <v>95.850844</v>
      </c>
      <c r="G418" s="17">
        <v>0.237</v>
      </c>
      <c r="H418" s="16">
        <v>309.31049</v>
      </c>
      <c r="I418" s="17">
        <v>0.763</v>
      </c>
      <c r="J418" s="16">
        <v>4.05161334E8</v>
      </c>
      <c r="K418" s="18">
        <v>2022.0</v>
      </c>
      <c r="L418" s="15" t="s">
        <v>93</v>
      </c>
      <c r="M418" s="19" t="s">
        <v>1177</v>
      </c>
      <c r="N418" s="24" t="s">
        <v>1178</v>
      </c>
      <c r="O418" s="21"/>
      <c r="P418" s="22">
        <v>429.03</v>
      </c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</row>
    <row r="419" ht="15.75" customHeight="1">
      <c r="A419" s="11" t="s">
        <v>1179</v>
      </c>
      <c r="B419" s="12">
        <f t="shared" si="5"/>
        <v>536.414293</v>
      </c>
      <c r="C419" s="13">
        <f t="shared" si="2"/>
        <v>7.152190573</v>
      </c>
      <c r="D419" s="14">
        <f t="shared" si="3"/>
        <v>7.152190573</v>
      </c>
      <c r="E419" s="15">
        <v>75.0</v>
      </c>
      <c r="F419" s="16">
        <v>183.135014</v>
      </c>
      <c r="G419" s="17">
        <v>0.341</v>
      </c>
      <c r="H419" s="16">
        <v>353.279279</v>
      </c>
      <c r="I419" s="17">
        <v>0.659</v>
      </c>
      <c r="J419" s="16">
        <v>5.36414293E8</v>
      </c>
      <c r="K419" s="18">
        <v>2007.0</v>
      </c>
      <c r="L419" s="15" t="s">
        <v>18</v>
      </c>
      <c r="M419" s="19" t="s">
        <v>1180</v>
      </c>
      <c r="N419" s="24" t="s">
        <v>1181</v>
      </c>
      <c r="O419" s="21"/>
      <c r="P419" s="22">
        <v>788.95</v>
      </c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</row>
    <row r="420" ht="15.75" customHeight="1">
      <c r="A420" s="11" t="s">
        <v>1182</v>
      </c>
      <c r="B420" s="12">
        <f t="shared" si="5"/>
        <v>672.806432</v>
      </c>
      <c r="C420" s="13">
        <f t="shared" si="2"/>
        <v>16.8201608</v>
      </c>
      <c r="D420" s="14">
        <f t="shared" si="3"/>
        <v>16.8201608</v>
      </c>
      <c r="E420" s="15">
        <v>40.0</v>
      </c>
      <c r="F420" s="16">
        <v>293.506292</v>
      </c>
      <c r="G420" s="17">
        <v>0.436</v>
      </c>
      <c r="H420" s="16">
        <v>379.30014</v>
      </c>
      <c r="I420" s="17">
        <v>0.564</v>
      </c>
      <c r="J420" s="16">
        <v>6.72806432E8</v>
      </c>
      <c r="K420" s="18">
        <v>1999.0</v>
      </c>
      <c r="L420" s="15" t="s">
        <v>25</v>
      </c>
      <c r="M420" s="19" t="s">
        <v>1183</v>
      </c>
      <c r="N420" s="24" t="s">
        <v>1184</v>
      </c>
      <c r="O420" s="21"/>
      <c r="P420" s="22">
        <v>1219.12</v>
      </c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</row>
    <row r="421" ht="15.75" customHeight="1">
      <c r="A421" s="11" t="s">
        <v>1185</v>
      </c>
      <c r="B421" s="12">
        <f t="shared" si="5"/>
        <v>563.749323</v>
      </c>
      <c r="C421" s="13">
        <f t="shared" si="2"/>
        <v>5.124993845</v>
      </c>
      <c r="D421" s="14">
        <f t="shared" si="3"/>
        <v>5.124993845</v>
      </c>
      <c r="E421" s="15">
        <v>110.0</v>
      </c>
      <c r="F421" s="16">
        <v>142.614158</v>
      </c>
      <c r="G421" s="17">
        <v>0.253</v>
      </c>
      <c r="H421" s="16">
        <v>421.135165</v>
      </c>
      <c r="I421" s="17">
        <v>0.747</v>
      </c>
      <c r="J421" s="16">
        <v>5.63749323E8</v>
      </c>
      <c r="K421" s="18">
        <v>2011.0</v>
      </c>
      <c r="L421" s="15" t="s">
        <v>20</v>
      </c>
      <c r="M421" s="19" t="s">
        <v>1186</v>
      </c>
      <c r="N421" s="24" t="s">
        <v>1187</v>
      </c>
      <c r="O421" s="21"/>
      <c r="P421" s="22">
        <v>762.11</v>
      </c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</row>
    <row r="422" ht="15.75" customHeight="1">
      <c r="A422" s="11" t="s">
        <v>1188</v>
      </c>
      <c r="B422" s="12">
        <f t="shared" si="5"/>
        <v>347.54536</v>
      </c>
      <c r="C422" s="13">
        <f t="shared" si="2"/>
        <v>3.30995581</v>
      </c>
      <c r="D422" s="14">
        <f t="shared" si="3"/>
        <v>3.30995581</v>
      </c>
      <c r="E422" s="15">
        <v>105.0</v>
      </c>
      <c r="F422" s="16">
        <v>71.017784</v>
      </c>
      <c r="G422" s="17">
        <v>0.204</v>
      </c>
      <c r="H422" s="16">
        <v>276.527576</v>
      </c>
      <c r="I422" s="17">
        <v>0.796</v>
      </c>
      <c r="J422" s="16">
        <v>3.4754536E8</v>
      </c>
      <c r="K422" s="18">
        <v>2013.0</v>
      </c>
      <c r="L422" s="15" t="s">
        <v>20</v>
      </c>
      <c r="M422" s="19" t="s">
        <v>1189</v>
      </c>
      <c r="N422" s="24" t="s">
        <v>1190</v>
      </c>
      <c r="O422" s="21"/>
      <c r="P422" s="22">
        <v>449.31</v>
      </c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</row>
    <row r="423" ht="15.75" customHeight="1">
      <c r="A423" s="11" t="s">
        <v>1191</v>
      </c>
      <c r="B423" s="12">
        <f t="shared" si="5"/>
        <v>325.186032</v>
      </c>
      <c r="C423" s="13">
        <f t="shared" si="2"/>
        <v>4.394405838</v>
      </c>
      <c r="D423" s="14">
        <f t="shared" si="3"/>
        <v>4.394405838</v>
      </c>
      <c r="E423" s="15">
        <v>74.0</v>
      </c>
      <c r="F423" s="16">
        <v>162.994032</v>
      </c>
      <c r="G423" s="17">
        <v>0.501</v>
      </c>
      <c r="H423" s="16">
        <v>162.192</v>
      </c>
      <c r="I423" s="17">
        <v>0.499</v>
      </c>
      <c r="J423" s="16">
        <v>3.25186032E8</v>
      </c>
      <c r="K423" s="18">
        <v>2015.0</v>
      </c>
      <c r="L423" s="15" t="s">
        <v>20</v>
      </c>
      <c r="M423" s="19" t="s">
        <v>1192</v>
      </c>
      <c r="N423" s="24" t="s">
        <v>1193</v>
      </c>
      <c r="O423" s="21"/>
      <c r="P423" s="22">
        <v>414.24</v>
      </c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</row>
    <row r="424" ht="15.75" customHeight="1">
      <c r="A424" s="44" t="s">
        <v>1194</v>
      </c>
      <c r="B424" s="12">
        <f t="shared" si="5"/>
        <v>415.686217</v>
      </c>
      <c r="C424" s="13">
        <f t="shared" si="2"/>
        <v>2.681846561</v>
      </c>
      <c r="D424" s="14">
        <f t="shared" si="3"/>
        <v>2.681846561</v>
      </c>
      <c r="E424" s="15">
        <v>155.0</v>
      </c>
      <c r="F424" s="16">
        <v>104.38695</v>
      </c>
      <c r="G424" s="17">
        <v>0.251</v>
      </c>
      <c r="H424" s="16">
        <v>311.299267</v>
      </c>
      <c r="I424" s="17">
        <v>0.749</v>
      </c>
      <c r="J424" s="16">
        <v>4.15686217E8</v>
      </c>
      <c r="K424" s="18">
        <v>2010.0</v>
      </c>
      <c r="L424" s="15" t="s">
        <v>20</v>
      </c>
      <c r="M424" s="19" t="s">
        <v>1195</v>
      </c>
      <c r="N424" s="24" t="s">
        <v>1196</v>
      </c>
      <c r="O424" s="21"/>
      <c r="P424" s="22">
        <v>571.12</v>
      </c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</row>
    <row r="425" ht="15.75" customHeight="1">
      <c r="A425" s="11" t="s">
        <v>1197</v>
      </c>
      <c r="B425" s="12">
        <f t="shared" si="5"/>
        <v>406.878233</v>
      </c>
      <c r="C425" s="13">
        <f t="shared" si="2"/>
        <v>4.06878233</v>
      </c>
      <c r="D425" s="14">
        <f t="shared" si="3"/>
        <v>4.06878233</v>
      </c>
      <c r="E425" s="15">
        <v>100.0</v>
      </c>
      <c r="F425" s="16">
        <v>116.900694</v>
      </c>
      <c r="G425" s="17">
        <v>0.287</v>
      </c>
      <c r="H425" s="16">
        <v>289.977539</v>
      </c>
      <c r="I425" s="17">
        <v>0.713</v>
      </c>
      <c r="J425" s="16">
        <v>4.06878233E8</v>
      </c>
      <c r="K425" s="18">
        <v>2013.0</v>
      </c>
      <c r="L425" s="15" t="s">
        <v>20</v>
      </c>
      <c r="M425" s="19" t="s">
        <v>1198</v>
      </c>
      <c r="N425" s="24" t="s">
        <v>1199</v>
      </c>
      <c r="O425" s="21"/>
      <c r="P425" s="22">
        <v>526.02</v>
      </c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</row>
    <row r="426" ht="15.75" customHeight="1">
      <c r="A426" s="11" t="s">
        <v>1200</v>
      </c>
      <c r="B426" s="12">
        <f t="shared" si="5"/>
        <v>414.828246</v>
      </c>
      <c r="C426" s="13">
        <f t="shared" si="2"/>
        <v>3.142638227</v>
      </c>
      <c r="D426" s="14">
        <f t="shared" si="3"/>
        <v>3.142638227</v>
      </c>
      <c r="E426" s="15">
        <v>132.0</v>
      </c>
      <c r="F426" s="16">
        <v>132.556852</v>
      </c>
      <c r="G426" s="17">
        <v>0.32</v>
      </c>
      <c r="H426" s="16">
        <v>282.271394</v>
      </c>
      <c r="I426" s="17">
        <v>0.68</v>
      </c>
      <c r="J426" s="16">
        <v>4.14828246E8</v>
      </c>
      <c r="K426" s="18">
        <v>2013.0</v>
      </c>
      <c r="L426" s="15" t="s">
        <v>20</v>
      </c>
      <c r="M426" s="19" t="s">
        <v>1201</v>
      </c>
      <c r="N426" s="24" t="s">
        <v>1202</v>
      </c>
      <c r="O426" s="21"/>
      <c r="P426" s="22">
        <v>536.3</v>
      </c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</row>
    <row r="427" ht="15.75" customHeight="1">
      <c r="A427" s="11" t="s">
        <v>1203</v>
      </c>
      <c r="B427" s="12">
        <f t="shared" si="5"/>
        <v>361.8324</v>
      </c>
      <c r="C427" s="13">
        <f t="shared" si="2"/>
        <v>2.68024</v>
      </c>
      <c r="D427" s="14">
        <f t="shared" si="3"/>
        <v>2.68024</v>
      </c>
      <c r="E427" s="15">
        <v>135.0</v>
      </c>
      <c r="F427" s="16">
        <v>126.943684</v>
      </c>
      <c r="G427" s="17">
        <v>0.351</v>
      </c>
      <c r="H427" s="16">
        <v>234.888716</v>
      </c>
      <c r="I427" s="17">
        <v>0.649</v>
      </c>
      <c r="J427" s="16">
        <v>3.618324E8</v>
      </c>
      <c r="K427" s="18">
        <v>1999.0</v>
      </c>
      <c r="L427" s="15" t="s">
        <v>25</v>
      </c>
      <c r="M427" s="19" t="s">
        <v>1204</v>
      </c>
      <c r="N427" s="24" t="s">
        <v>1205</v>
      </c>
      <c r="O427" s="21"/>
      <c r="P427" s="22">
        <v>655.64</v>
      </c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</row>
    <row r="428" ht="15.75" customHeight="1">
      <c r="A428" s="11" t="s">
        <v>1206</v>
      </c>
      <c r="B428" s="12">
        <f t="shared" si="5"/>
        <v>369.884651</v>
      </c>
      <c r="C428" s="13">
        <f t="shared" si="2"/>
        <v>16.08194135</v>
      </c>
      <c r="D428" s="14">
        <f t="shared" si="3"/>
        <v>16.08194135</v>
      </c>
      <c r="E428" s="15">
        <v>23.0</v>
      </c>
      <c r="F428" s="16">
        <v>176.484651</v>
      </c>
      <c r="G428" s="17">
        <v>0.477</v>
      </c>
      <c r="H428" s="16">
        <v>193.4</v>
      </c>
      <c r="I428" s="17">
        <v>0.523</v>
      </c>
      <c r="J428" s="16">
        <v>3.69884651E8</v>
      </c>
      <c r="K428" s="18">
        <v>1998.0</v>
      </c>
      <c r="L428" s="15" t="s">
        <v>25</v>
      </c>
      <c r="M428" s="19" t="s">
        <v>1207</v>
      </c>
      <c r="N428" s="24" t="s">
        <v>1208</v>
      </c>
      <c r="O428" s="21"/>
      <c r="P428" s="22">
        <v>681.43</v>
      </c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</row>
    <row r="429" ht="15.75" customHeight="1">
      <c r="A429" s="11" t="s">
        <v>1209</v>
      </c>
      <c r="B429" s="12">
        <f t="shared" si="5"/>
        <v>449.326618</v>
      </c>
      <c r="C429" s="13">
        <f t="shared" si="2"/>
        <v>2.995510787</v>
      </c>
      <c r="D429" s="14">
        <f t="shared" si="3"/>
        <v>2.995510787</v>
      </c>
      <c r="E429" s="15">
        <v>150.0</v>
      </c>
      <c r="F429" s="16">
        <v>181.030624</v>
      </c>
      <c r="G429" s="17">
        <v>0.403</v>
      </c>
      <c r="H429" s="16">
        <v>268.295994</v>
      </c>
      <c r="I429" s="17">
        <v>0.597</v>
      </c>
      <c r="J429" s="16">
        <v>4.49326618E8</v>
      </c>
      <c r="K429" s="18">
        <v>2011.0</v>
      </c>
      <c r="L429" s="15" t="s">
        <v>20</v>
      </c>
      <c r="M429" s="19" t="s">
        <v>1210</v>
      </c>
      <c r="N429" s="24" t="s">
        <v>1211</v>
      </c>
      <c r="O429" s="21"/>
      <c r="P429" s="22">
        <v>607.43</v>
      </c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</row>
    <row r="430" ht="15.75" customHeight="1">
      <c r="A430" s="11" t="s">
        <v>1212</v>
      </c>
      <c r="B430" s="12">
        <f t="shared" si="5"/>
        <v>760.928081</v>
      </c>
      <c r="C430" s="13">
        <f t="shared" si="2"/>
        <v>3.043712324</v>
      </c>
      <c r="D430" s="14">
        <f t="shared" si="3"/>
        <v>3.043712324</v>
      </c>
      <c r="E430" s="15">
        <v>250.0</v>
      </c>
      <c r="F430" s="16">
        <v>343.25683</v>
      </c>
      <c r="G430" s="17">
        <v>0.451</v>
      </c>
      <c r="H430" s="16">
        <v>417.671251</v>
      </c>
      <c r="I430" s="17">
        <v>0.549</v>
      </c>
      <c r="J430" s="16">
        <v>7.60928081E8</v>
      </c>
      <c r="K430" s="18">
        <v>2022.0</v>
      </c>
      <c r="L430" s="15" t="s">
        <v>93</v>
      </c>
      <c r="M430" s="19" t="s">
        <v>1213</v>
      </c>
      <c r="N430" s="24" t="s">
        <v>1214</v>
      </c>
      <c r="O430" s="21"/>
      <c r="P430" s="22">
        <v>805.76</v>
      </c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</row>
    <row r="431" ht="15.75" customHeight="1">
      <c r="A431" s="11" t="s">
        <v>1215</v>
      </c>
      <c r="B431" s="12">
        <f t="shared" si="5"/>
        <v>853.983879</v>
      </c>
      <c r="C431" s="13">
        <f t="shared" si="2"/>
        <v>4.744354883</v>
      </c>
      <c r="D431" s="14">
        <f t="shared" si="3"/>
        <v>4.744354883</v>
      </c>
      <c r="E431" s="15">
        <v>180.0</v>
      </c>
      <c r="F431" s="16">
        <v>315.058289</v>
      </c>
      <c r="G431" s="17">
        <v>0.369</v>
      </c>
      <c r="H431" s="16">
        <v>538.92559</v>
      </c>
      <c r="I431" s="17">
        <v>0.631</v>
      </c>
      <c r="J431" s="16">
        <v>8.53983879E8</v>
      </c>
      <c r="K431" s="18">
        <v>2017.0</v>
      </c>
      <c r="L431" s="15" t="s">
        <v>20</v>
      </c>
      <c r="M431" s="19" t="s">
        <v>1216</v>
      </c>
      <c r="N431" s="24" t="s">
        <v>1217</v>
      </c>
      <c r="O431" s="21"/>
      <c r="P431" s="22">
        <v>1046.95</v>
      </c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</row>
    <row r="432" ht="15.75" customHeight="1">
      <c r="A432" s="11" t="s">
        <v>1218</v>
      </c>
      <c r="B432" s="12">
        <f t="shared" si="5"/>
        <v>644.78314</v>
      </c>
      <c r="C432" s="13">
        <f t="shared" si="2"/>
        <v>3.792842</v>
      </c>
      <c r="D432" s="14">
        <f t="shared" si="3"/>
        <v>3.792842</v>
      </c>
      <c r="E432" s="15">
        <v>170.0</v>
      </c>
      <c r="F432" s="16">
        <v>206.36214</v>
      </c>
      <c r="G432" s="17">
        <v>0.32</v>
      </c>
      <c r="H432" s="16">
        <v>438.421</v>
      </c>
      <c r="I432" s="17">
        <v>0.68</v>
      </c>
      <c r="J432" s="16">
        <v>6.4478314E8</v>
      </c>
      <c r="K432" s="18">
        <v>2013.0</v>
      </c>
      <c r="L432" s="15" t="s">
        <v>20</v>
      </c>
      <c r="M432" s="19" t="s">
        <v>1219</v>
      </c>
      <c r="N432" s="24" t="s">
        <v>1220</v>
      </c>
      <c r="O432" s="21"/>
      <c r="P432" s="22">
        <v>833.59</v>
      </c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</row>
    <row r="433" ht="15.75" customHeight="1">
      <c r="A433" s="11" t="s">
        <v>1221</v>
      </c>
      <c r="B433" s="12">
        <f t="shared" si="5"/>
        <v>2201.647264</v>
      </c>
      <c r="C433" s="13">
        <f t="shared" si="2"/>
        <v>11.00823632</v>
      </c>
      <c r="D433" s="14">
        <f t="shared" si="3"/>
        <v>11.00823632</v>
      </c>
      <c r="E433" s="15">
        <v>200.0</v>
      </c>
      <c r="F433" s="16">
        <v>659.363944</v>
      </c>
      <c r="G433" s="17">
        <v>0.3</v>
      </c>
      <c r="H433" s="16">
        <v>1542.28332</v>
      </c>
      <c r="I433" s="17">
        <v>0.7</v>
      </c>
      <c r="J433" s="16">
        <v>2.201647264E9</v>
      </c>
      <c r="K433" s="18">
        <v>1997.0</v>
      </c>
      <c r="L433" s="15" t="s">
        <v>25</v>
      </c>
      <c r="M433" s="19" t="s">
        <v>1222</v>
      </c>
      <c r="N433" s="24" t="s">
        <v>1223</v>
      </c>
      <c r="O433" s="21"/>
      <c r="P433" s="22">
        <v>4119.76</v>
      </c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</row>
    <row r="434" ht="15.75" customHeight="1">
      <c r="A434" s="11" t="s">
        <v>1224</v>
      </c>
      <c r="B434" s="12">
        <f t="shared" si="5"/>
        <v>333.011068</v>
      </c>
      <c r="C434" s="13">
        <f t="shared" si="2"/>
        <v>3.027373345</v>
      </c>
      <c r="D434" s="14">
        <f t="shared" si="3"/>
        <v>3.027373345</v>
      </c>
      <c r="E434" s="15">
        <v>110.0</v>
      </c>
      <c r="F434" s="16">
        <v>125.304276</v>
      </c>
      <c r="G434" s="17">
        <v>0.376</v>
      </c>
      <c r="H434" s="16">
        <v>207.706792</v>
      </c>
      <c r="I434" s="17">
        <v>0.624</v>
      </c>
      <c r="J434" s="16">
        <v>3.33011068E8</v>
      </c>
      <c r="K434" s="18">
        <v>1997.0</v>
      </c>
      <c r="L434" s="15" t="s">
        <v>25</v>
      </c>
      <c r="M434" s="19" t="s">
        <v>1225</v>
      </c>
      <c r="N434" s="24" t="s">
        <v>1226</v>
      </c>
      <c r="O434" s="21"/>
      <c r="P434" s="22">
        <v>623.14</v>
      </c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</row>
    <row r="435" ht="15.75" customHeight="1">
      <c r="A435" s="11" t="s">
        <v>1227</v>
      </c>
      <c r="B435" s="12">
        <f t="shared" si="5"/>
        <v>357.288178</v>
      </c>
      <c r="C435" s="13">
        <f t="shared" si="2"/>
        <v>23.81921187</v>
      </c>
      <c r="D435" s="14">
        <f t="shared" si="3"/>
        <v>23.81921187</v>
      </c>
      <c r="E435" s="15">
        <v>15.0</v>
      </c>
      <c r="F435" s="16">
        <v>180.258178</v>
      </c>
      <c r="G435" s="17">
        <v>0.504</v>
      </c>
      <c r="H435" s="16">
        <v>177.03</v>
      </c>
      <c r="I435" s="17">
        <v>0.496</v>
      </c>
      <c r="J435" s="16">
        <v>3.57288178E8</v>
      </c>
      <c r="K435" s="18">
        <v>1986.0</v>
      </c>
      <c r="L435" s="15" t="s">
        <v>104</v>
      </c>
      <c r="M435" s="19" t="s">
        <v>1228</v>
      </c>
      <c r="N435" s="24" t="s">
        <v>1229</v>
      </c>
      <c r="O435" s="21"/>
      <c r="P435" s="22">
        <v>970.52</v>
      </c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</row>
    <row r="436" ht="15.75" customHeight="1">
      <c r="A436" s="11" t="s">
        <v>1230</v>
      </c>
      <c r="B436" s="12">
        <f t="shared" si="5"/>
        <v>1486.657763</v>
      </c>
      <c r="C436" s="13">
        <f t="shared" si="2"/>
        <v>8.745045665</v>
      </c>
      <c r="D436" s="14">
        <f t="shared" si="3"/>
        <v>8.745045665</v>
      </c>
      <c r="E436" s="15">
        <v>170.0</v>
      </c>
      <c r="F436" s="16">
        <v>716.657763</v>
      </c>
      <c r="G436" s="17">
        <v>0.482</v>
      </c>
      <c r="H436" s="16">
        <v>770.0</v>
      </c>
      <c r="I436" s="17">
        <v>0.518</v>
      </c>
      <c r="J436" s="16">
        <v>1.486657763E9</v>
      </c>
      <c r="K436" s="18">
        <v>2022.0</v>
      </c>
      <c r="L436" s="15" t="s">
        <v>93</v>
      </c>
      <c r="M436" s="19" t="s">
        <v>1231</v>
      </c>
      <c r="N436" s="24" t="s">
        <v>1232</v>
      </c>
      <c r="O436" s="21"/>
      <c r="P436" s="22">
        <v>1574.24</v>
      </c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</row>
    <row r="437" ht="15.75" customHeight="1">
      <c r="A437" s="11" t="s">
        <v>1233</v>
      </c>
      <c r="B437" s="12">
        <f t="shared" si="5"/>
        <v>394.436586</v>
      </c>
      <c r="C437" s="13">
        <f t="shared" si="2"/>
        <v>13.1478862</v>
      </c>
      <c r="D437" s="14">
        <f t="shared" si="3"/>
        <v>13.1478862</v>
      </c>
      <c r="E437" s="15">
        <v>30.0</v>
      </c>
      <c r="F437" s="16">
        <v>223.225679</v>
      </c>
      <c r="G437" s="17">
        <v>0.566</v>
      </c>
      <c r="H437" s="16">
        <v>171.210907</v>
      </c>
      <c r="I437" s="17">
        <v>0.434</v>
      </c>
      <c r="J437" s="16">
        <v>3.94436586E8</v>
      </c>
      <c r="K437" s="18">
        <v>1995.0</v>
      </c>
      <c r="L437" s="15" t="s">
        <v>25</v>
      </c>
      <c r="M437" s="19" t="s">
        <v>1234</v>
      </c>
      <c r="N437" s="24" t="s">
        <v>1235</v>
      </c>
      <c r="O437" s="21"/>
      <c r="P437" s="22">
        <v>781.29</v>
      </c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</row>
    <row r="438" ht="15.75" customHeight="1">
      <c r="A438" s="11" t="s">
        <v>1236</v>
      </c>
      <c r="B438" s="12">
        <f t="shared" si="5"/>
        <v>497.375381</v>
      </c>
      <c r="C438" s="13">
        <f t="shared" si="2"/>
        <v>5.526393122</v>
      </c>
      <c r="D438" s="14">
        <f t="shared" si="3"/>
        <v>5.526393122</v>
      </c>
      <c r="E438" s="15">
        <v>90.0</v>
      </c>
      <c r="F438" s="16">
        <v>245.852179</v>
      </c>
      <c r="G438" s="17">
        <v>0.494</v>
      </c>
      <c r="H438" s="16">
        <v>251.523202</v>
      </c>
      <c r="I438" s="17">
        <v>0.506</v>
      </c>
      <c r="J438" s="16">
        <v>4.97375381E8</v>
      </c>
      <c r="K438" s="18">
        <v>1999.0</v>
      </c>
      <c r="L438" s="15" t="s">
        <v>25</v>
      </c>
      <c r="M438" s="19" t="s">
        <v>1237</v>
      </c>
      <c r="N438" s="24" t="s">
        <v>1238</v>
      </c>
      <c r="O438" s="21"/>
      <c r="P438" s="22">
        <v>901.24</v>
      </c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</row>
    <row r="439" ht="15.75" customHeight="1">
      <c r="A439" s="11" t="s">
        <v>1239</v>
      </c>
      <c r="B439" s="12">
        <f t="shared" si="5"/>
        <v>1066.970811</v>
      </c>
      <c r="C439" s="13">
        <f t="shared" si="2"/>
        <v>5.334854055</v>
      </c>
      <c r="D439" s="14">
        <f t="shared" si="3"/>
        <v>5.334854055</v>
      </c>
      <c r="E439" s="15">
        <v>200.0</v>
      </c>
      <c r="F439" s="16">
        <v>415.00488</v>
      </c>
      <c r="G439" s="17">
        <v>0.389</v>
      </c>
      <c r="H439" s="16">
        <v>651.965931</v>
      </c>
      <c r="I439" s="17">
        <v>0.611</v>
      </c>
      <c r="J439" s="16">
        <v>1.066970811E9</v>
      </c>
      <c r="K439" s="18">
        <v>2010.0</v>
      </c>
      <c r="L439" s="15" t="s">
        <v>20</v>
      </c>
      <c r="M439" s="19" t="s">
        <v>1240</v>
      </c>
      <c r="N439" s="24" t="s">
        <v>1241</v>
      </c>
      <c r="O439" s="21"/>
      <c r="P439" s="22">
        <v>1465.93</v>
      </c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</row>
    <row r="440" ht="15.75" customHeight="1">
      <c r="A440" s="11" t="s">
        <v>1242</v>
      </c>
      <c r="B440" s="12">
        <f t="shared" si="5"/>
        <v>1073.394593</v>
      </c>
      <c r="C440" s="13">
        <f t="shared" si="2"/>
        <v>5.366972965</v>
      </c>
      <c r="D440" s="14">
        <f t="shared" si="3"/>
        <v>5.366972965</v>
      </c>
      <c r="E440" s="15">
        <v>200.0</v>
      </c>
      <c r="F440" s="16">
        <v>434.038008</v>
      </c>
      <c r="G440" s="17">
        <v>0.404</v>
      </c>
      <c r="H440" s="16">
        <v>639.356585</v>
      </c>
      <c r="I440" s="17">
        <v>0.596</v>
      </c>
      <c r="J440" s="16">
        <v>1.073394593E9</v>
      </c>
      <c r="K440" s="18">
        <v>2019.0</v>
      </c>
      <c r="L440" s="15" t="s">
        <v>20</v>
      </c>
      <c r="M440" s="19" t="s">
        <v>1243</v>
      </c>
      <c r="N440" s="24" t="s">
        <v>1244</v>
      </c>
      <c r="O440" s="21"/>
      <c r="P440" s="22">
        <v>1269.55</v>
      </c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</row>
    <row r="441" ht="15.75" customHeight="1">
      <c r="A441" s="11" t="s">
        <v>1245</v>
      </c>
      <c r="B441" s="12">
        <f t="shared" si="5"/>
        <v>709.70978</v>
      </c>
      <c r="C441" s="13">
        <f t="shared" si="2"/>
        <v>3.5485489</v>
      </c>
      <c r="D441" s="14">
        <f t="shared" si="3"/>
        <v>3.5485489</v>
      </c>
      <c r="E441" s="15">
        <v>200.0</v>
      </c>
      <c r="F441" s="16">
        <v>319.246193</v>
      </c>
      <c r="G441" s="17">
        <v>0.45</v>
      </c>
      <c r="H441" s="16">
        <v>390.463587</v>
      </c>
      <c r="I441" s="17">
        <v>0.55</v>
      </c>
      <c r="J441" s="16">
        <v>7.0970978E8</v>
      </c>
      <c r="K441" s="18">
        <v>2007.0</v>
      </c>
      <c r="L441" s="15" t="s">
        <v>18</v>
      </c>
      <c r="M441" s="19" t="s">
        <v>1246</v>
      </c>
      <c r="N441" s="24" t="s">
        <v>1247</v>
      </c>
      <c r="O441" s="21"/>
      <c r="P441" s="22">
        <v>1043.83</v>
      </c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</row>
    <row r="442" ht="15.75" customHeight="1">
      <c r="A442" s="11" t="s">
        <v>1248</v>
      </c>
      <c r="B442" s="12">
        <f t="shared" si="5"/>
        <v>1104.054072</v>
      </c>
      <c r="C442" s="13">
        <f t="shared" si="2"/>
        <v>5.257400343</v>
      </c>
      <c r="D442" s="14">
        <f t="shared" si="3"/>
        <v>5.257400343</v>
      </c>
      <c r="E442" s="15">
        <v>210.0</v>
      </c>
      <c r="F442" s="16">
        <v>245.439076</v>
      </c>
      <c r="G442" s="17">
        <v>0.222</v>
      </c>
      <c r="H442" s="16">
        <v>858.614996</v>
      </c>
      <c r="I442" s="17">
        <v>0.778</v>
      </c>
      <c r="J442" s="16">
        <v>1.104054072E9</v>
      </c>
      <c r="K442" s="18">
        <v>2014.0</v>
      </c>
      <c r="L442" s="15" t="s">
        <v>20</v>
      </c>
      <c r="M442" s="19" t="s">
        <v>1249</v>
      </c>
      <c r="N442" s="24" t="s">
        <v>1250</v>
      </c>
      <c r="O442" s="21"/>
      <c r="P442" s="22">
        <v>1405.16</v>
      </c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</row>
    <row r="443" ht="15.75" customHeight="1">
      <c r="A443" s="11" t="s">
        <v>1251</v>
      </c>
      <c r="B443" s="12">
        <f t="shared" si="5"/>
        <v>1123.794079</v>
      </c>
      <c r="C443" s="13">
        <f t="shared" si="2"/>
        <v>6.421680451</v>
      </c>
      <c r="D443" s="14">
        <f t="shared" si="3"/>
        <v>6.421680451</v>
      </c>
      <c r="E443" s="15">
        <v>175.0</v>
      </c>
      <c r="F443" s="16">
        <v>352.390543</v>
      </c>
      <c r="G443" s="17">
        <v>0.314</v>
      </c>
      <c r="H443" s="16">
        <v>771.403536</v>
      </c>
      <c r="I443" s="17">
        <v>0.686</v>
      </c>
      <c r="J443" s="16">
        <v>1.123794079E9</v>
      </c>
      <c r="K443" s="18">
        <v>2011.0</v>
      </c>
      <c r="L443" s="15" t="s">
        <v>20</v>
      </c>
      <c r="M443" s="19" t="s">
        <v>1252</v>
      </c>
      <c r="N443" s="24" t="s">
        <v>1253</v>
      </c>
      <c r="O443" s="21"/>
      <c r="P443" s="22">
        <v>1519.21</v>
      </c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</row>
    <row r="444" ht="15.75" customHeight="1">
      <c r="A444" s="11" t="s">
        <v>1254</v>
      </c>
      <c r="B444" s="12">
        <f t="shared" si="5"/>
        <v>836.303693</v>
      </c>
      <c r="C444" s="13">
        <f t="shared" si="2"/>
        <v>4.181518465</v>
      </c>
      <c r="D444" s="14">
        <f t="shared" si="3"/>
        <v>4.181518465</v>
      </c>
      <c r="E444" s="15">
        <v>200.0</v>
      </c>
      <c r="F444" s="16">
        <v>402.11187</v>
      </c>
      <c r="G444" s="17">
        <v>0.481</v>
      </c>
      <c r="H444" s="16">
        <v>434.191823</v>
      </c>
      <c r="I444" s="17">
        <v>0.519</v>
      </c>
      <c r="J444" s="16">
        <v>8.36303693E8</v>
      </c>
      <c r="K444" s="18">
        <v>2009.0</v>
      </c>
      <c r="L444" s="15" t="s">
        <v>18</v>
      </c>
      <c r="M444" s="19" t="s">
        <v>1255</v>
      </c>
      <c r="N444" s="24" t="s">
        <v>1256</v>
      </c>
      <c r="O444" s="21"/>
      <c r="P444" s="22">
        <v>1179.19</v>
      </c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</row>
    <row r="445" ht="15.75" customHeight="1">
      <c r="A445" s="11" t="s">
        <v>1257</v>
      </c>
      <c r="B445" s="12">
        <f t="shared" si="5"/>
        <v>605.425157</v>
      </c>
      <c r="C445" s="13">
        <f t="shared" si="2"/>
        <v>2.789977682</v>
      </c>
      <c r="D445" s="14">
        <f t="shared" si="3"/>
        <v>2.789977682</v>
      </c>
      <c r="E445" s="15">
        <v>217.0</v>
      </c>
      <c r="F445" s="16">
        <v>130.168683</v>
      </c>
      <c r="G445" s="17">
        <v>0.215</v>
      </c>
      <c r="H445" s="16">
        <v>475.256474</v>
      </c>
      <c r="I445" s="17">
        <v>0.785</v>
      </c>
      <c r="J445" s="16">
        <v>6.05425157E8</v>
      </c>
      <c r="K445" s="18">
        <v>2017.0</v>
      </c>
      <c r="L445" s="15" t="s">
        <v>20</v>
      </c>
      <c r="M445" s="19" t="s">
        <v>1258</v>
      </c>
      <c r="N445" s="24" t="s">
        <v>1259</v>
      </c>
      <c r="O445" s="21"/>
      <c r="P445" s="22">
        <v>742.23</v>
      </c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</row>
    <row r="446" ht="15.75" customHeight="1">
      <c r="A446" s="11" t="s">
        <v>1260</v>
      </c>
      <c r="B446" s="12">
        <f t="shared" si="5"/>
        <v>347.182886</v>
      </c>
      <c r="C446" s="13">
        <f t="shared" si="2"/>
        <v>2.777463088</v>
      </c>
      <c r="D446" s="14">
        <f t="shared" si="3"/>
        <v>2.777463088</v>
      </c>
      <c r="E446" s="15">
        <v>125.0</v>
      </c>
      <c r="F446" s="16">
        <v>154.025064</v>
      </c>
      <c r="G446" s="17">
        <v>0.444</v>
      </c>
      <c r="H446" s="16">
        <v>193.157822</v>
      </c>
      <c r="I446" s="17">
        <v>0.556</v>
      </c>
      <c r="J446" s="16">
        <v>3.47182886E8</v>
      </c>
      <c r="K446" s="18">
        <v>2016.0</v>
      </c>
      <c r="L446" s="15" t="s">
        <v>20</v>
      </c>
      <c r="M446" s="19" t="s">
        <v>1261</v>
      </c>
      <c r="N446" s="24" t="s">
        <v>1262</v>
      </c>
      <c r="O446" s="21"/>
      <c r="P446" s="22">
        <v>436.27</v>
      </c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</row>
    <row r="447" ht="15.75" customHeight="1">
      <c r="A447" s="11" t="s">
        <v>1263</v>
      </c>
      <c r="B447" s="12">
        <f t="shared" si="5"/>
        <v>400.063852</v>
      </c>
      <c r="C447" s="13">
        <f t="shared" si="2"/>
        <v>2.353316776</v>
      </c>
      <c r="D447" s="14">
        <f t="shared" si="3"/>
        <v>2.353316776</v>
      </c>
      <c r="E447" s="15">
        <v>170.0</v>
      </c>
      <c r="F447" s="16">
        <v>172.062763</v>
      </c>
      <c r="G447" s="17">
        <v>0.43</v>
      </c>
      <c r="H447" s="16">
        <v>228.001089</v>
      </c>
      <c r="I447" s="17">
        <v>0.57</v>
      </c>
      <c r="J447" s="16">
        <v>4.00063852E8</v>
      </c>
      <c r="K447" s="18">
        <v>2010.0</v>
      </c>
      <c r="L447" s="15" t="s">
        <v>20</v>
      </c>
      <c r="M447" s="19" t="s">
        <v>1264</v>
      </c>
      <c r="N447" s="24" t="s">
        <v>1265</v>
      </c>
      <c r="O447" s="21"/>
      <c r="P447" s="22">
        <v>549.66</v>
      </c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</row>
    <row r="448" ht="15.75" customHeight="1">
      <c r="A448" s="11" t="s">
        <v>1266</v>
      </c>
      <c r="B448" s="12">
        <f t="shared" si="5"/>
        <v>497.409852</v>
      </c>
      <c r="C448" s="13">
        <f t="shared" si="2"/>
        <v>2.688701903</v>
      </c>
      <c r="D448" s="14">
        <f t="shared" si="3"/>
        <v>2.688701903</v>
      </c>
      <c r="E448" s="15">
        <v>185.0</v>
      </c>
      <c r="F448" s="16">
        <v>133.378256</v>
      </c>
      <c r="G448" s="17">
        <v>0.268</v>
      </c>
      <c r="H448" s="16">
        <v>364.031596</v>
      </c>
      <c r="I448" s="17">
        <v>0.732</v>
      </c>
      <c r="J448" s="16">
        <v>4.97409852E8</v>
      </c>
      <c r="K448" s="18">
        <v>2004.0</v>
      </c>
      <c r="L448" s="15" t="s">
        <v>18</v>
      </c>
      <c r="M448" s="19" t="s">
        <v>1267</v>
      </c>
      <c r="N448" s="24" t="s">
        <v>1268</v>
      </c>
      <c r="O448" s="21"/>
      <c r="P448" s="22">
        <v>799.59</v>
      </c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</row>
    <row r="449" ht="15.75" customHeight="1">
      <c r="A449" s="11" t="s">
        <v>1269</v>
      </c>
      <c r="B449" s="12">
        <f t="shared" si="5"/>
        <v>378.882411</v>
      </c>
      <c r="C449" s="13">
        <f t="shared" si="2"/>
        <v>3.157353425</v>
      </c>
      <c r="D449" s="14">
        <f t="shared" si="3"/>
        <v>3.157353425</v>
      </c>
      <c r="E449" s="32">
        <v>120.0</v>
      </c>
      <c r="F449" s="16">
        <v>146.282411</v>
      </c>
      <c r="G449" s="17">
        <v>0.386</v>
      </c>
      <c r="H449" s="16">
        <v>232.6</v>
      </c>
      <c r="I449" s="17">
        <v>0.614</v>
      </c>
      <c r="J449" s="16">
        <v>3.78882411E8</v>
      </c>
      <c r="K449" s="18">
        <v>1994.0</v>
      </c>
      <c r="L449" s="15" t="s">
        <v>25</v>
      </c>
      <c r="M449" s="19" t="s">
        <v>1270</v>
      </c>
      <c r="N449" s="34" t="s">
        <v>1271</v>
      </c>
      <c r="O449" s="21"/>
      <c r="P449" s="22">
        <v>771.53</v>
      </c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</row>
    <row r="450" ht="15.75" customHeight="1">
      <c r="A450" s="11" t="s">
        <v>1272</v>
      </c>
      <c r="B450" s="12">
        <f t="shared" si="5"/>
        <v>408.430415</v>
      </c>
      <c r="C450" s="13">
        <f t="shared" si="2"/>
        <v>11.03865986</v>
      </c>
      <c r="D450" s="14">
        <f t="shared" si="3"/>
        <v>11.03865986</v>
      </c>
      <c r="E450" s="15">
        <v>37.0</v>
      </c>
      <c r="F450" s="16">
        <v>193.962473</v>
      </c>
      <c r="G450" s="17">
        <v>0.475</v>
      </c>
      <c r="H450" s="16">
        <v>214.467942</v>
      </c>
      <c r="I450" s="17">
        <v>0.525</v>
      </c>
      <c r="J450" s="16">
        <v>4.08430415E8</v>
      </c>
      <c r="K450" s="18">
        <v>2008.0</v>
      </c>
      <c r="L450" s="15" t="s">
        <v>18</v>
      </c>
      <c r="M450" s="19" t="s">
        <v>1273</v>
      </c>
      <c r="N450" s="24" t="s">
        <v>1274</v>
      </c>
      <c r="O450" s="21"/>
      <c r="P450" s="22">
        <v>576.06</v>
      </c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</row>
    <row r="451" ht="15.75" customHeight="1">
      <c r="A451" s="45" t="s">
        <v>1275</v>
      </c>
      <c r="B451" s="12">
        <f t="shared" si="5"/>
        <v>712.205856</v>
      </c>
      <c r="C451" s="13">
        <f t="shared" si="2"/>
        <v>5.607920126</v>
      </c>
      <c r="D451" s="14">
        <f t="shared" si="3"/>
        <v>5.607920126</v>
      </c>
      <c r="E451" s="15">
        <v>127.0</v>
      </c>
      <c r="F451" s="16">
        <v>281.287133</v>
      </c>
      <c r="G451" s="17">
        <v>0.395</v>
      </c>
      <c r="H451" s="16">
        <v>430.918723</v>
      </c>
      <c r="I451" s="17">
        <v>0.605</v>
      </c>
      <c r="J451" s="16">
        <v>7.12205856E8</v>
      </c>
      <c r="K451" s="18">
        <v>2011.0</v>
      </c>
      <c r="L451" s="15" t="s">
        <v>20</v>
      </c>
      <c r="M451" s="19" t="s">
        <v>1276</v>
      </c>
      <c r="N451" s="24" t="s">
        <v>1277</v>
      </c>
      <c r="O451" s="21"/>
      <c r="P451" s="22">
        <v>962.8</v>
      </c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</row>
    <row r="452" ht="15.75" customHeight="1">
      <c r="A452" s="45" t="s">
        <v>1278</v>
      </c>
      <c r="B452" s="12">
        <f t="shared" si="5"/>
        <v>848.853382</v>
      </c>
      <c r="C452" s="13">
        <f t="shared" si="2"/>
        <v>6.241568985</v>
      </c>
      <c r="D452" s="14">
        <f t="shared" si="3"/>
        <v>6.241568985</v>
      </c>
      <c r="E452" s="15">
        <v>136.0</v>
      </c>
      <c r="F452" s="16">
        <v>292.324737</v>
      </c>
      <c r="G452" s="17">
        <v>0.344</v>
      </c>
      <c r="H452" s="16">
        <v>556.528645</v>
      </c>
      <c r="I452" s="17">
        <v>0.656</v>
      </c>
      <c r="J452" s="16">
        <v>8.48853382E8</v>
      </c>
      <c r="K452" s="18">
        <v>2012.0</v>
      </c>
      <c r="L452" s="15" t="s">
        <v>20</v>
      </c>
      <c r="M452" s="19" t="s">
        <v>1279</v>
      </c>
      <c r="N452" s="24" t="s">
        <v>1280</v>
      </c>
      <c r="O452" s="21"/>
      <c r="P452" s="22">
        <v>1114.92</v>
      </c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</row>
    <row r="453" ht="15.75" customHeight="1">
      <c r="A453" s="40" t="s">
        <v>1281</v>
      </c>
      <c r="B453" s="12">
        <f t="shared" si="5"/>
        <v>698.509825</v>
      </c>
      <c r="C453" s="13">
        <f t="shared" si="2"/>
        <v>10.27220331</v>
      </c>
      <c r="D453" s="14">
        <f t="shared" si="3"/>
        <v>10.27220331</v>
      </c>
      <c r="E453" s="15">
        <v>68.0</v>
      </c>
      <c r="F453" s="16">
        <v>300.531751</v>
      </c>
      <c r="G453" s="17">
        <v>0.43</v>
      </c>
      <c r="H453" s="16">
        <v>397.978074</v>
      </c>
      <c r="I453" s="17">
        <v>0.57</v>
      </c>
      <c r="J453" s="16">
        <v>6.98509825E8</v>
      </c>
      <c r="K453" s="18">
        <v>2010.0</v>
      </c>
      <c r="L453" s="15" t="s">
        <v>20</v>
      </c>
      <c r="M453" s="19" t="s">
        <v>1282</v>
      </c>
      <c r="N453" s="24" t="s">
        <v>1283</v>
      </c>
      <c r="O453" s="21"/>
      <c r="P453" s="22">
        <v>959.7</v>
      </c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</row>
    <row r="454" ht="15.75" customHeight="1">
      <c r="A454" s="11" t="s">
        <v>1284</v>
      </c>
      <c r="B454" s="12">
        <f t="shared" si="5"/>
        <v>711.025481</v>
      </c>
      <c r="C454" s="13">
        <f t="shared" si="2"/>
        <v>14.22050962</v>
      </c>
      <c r="D454" s="14">
        <f t="shared" si="3"/>
        <v>14.22050962</v>
      </c>
      <c r="E454" s="15">
        <v>50.0</v>
      </c>
      <c r="F454" s="16">
        <v>297.816253</v>
      </c>
      <c r="G454" s="17">
        <v>0.419</v>
      </c>
      <c r="H454" s="16">
        <v>413.209228</v>
      </c>
      <c r="I454" s="17">
        <v>0.581</v>
      </c>
      <c r="J454" s="16">
        <v>7.11025481E8</v>
      </c>
      <c r="K454" s="18">
        <v>2009.0</v>
      </c>
      <c r="L454" s="15" t="s">
        <v>18</v>
      </c>
      <c r="M454" s="19" t="s">
        <v>1285</v>
      </c>
      <c r="N454" s="24" t="s">
        <v>1286</v>
      </c>
      <c r="O454" s="21"/>
      <c r="P454" s="22">
        <v>1002.54</v>
      </c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</row>
    <row r="455" ht="15.75" customHeight="1">
      <c r="A455" s="11" t="s">
        <v>1287</v>
      </c>
      <c r="B455" s="12">
        <f t="shared" si="5"/>
        <v>494.580615</v>
      </c>
      <c r="C455" s="13">
        <f t="shared" si="2"/>
        <v>5.37587625</v>
      </c>
      <c r="D455" s="14">
        <f t="shared" si="3"/>
        <v>5.37587625</v>
      </c>
      <c r="E455" s="15">
        <v>92.0</v>
      </c>
      <c r="F455" s="16">
        <v>241.830615</v>
      </c>
      <c r="G455" s="17">
        <v>0.489</v>
      </c>
      <c r="H455" s="16">
        <v>252.75</v>
      </c>
      <c r="I455" s="17">
        <v>0.511</v>
      </c>
      <c r="J455" s="16">
        <v>4.94580615E8</v>
      </c>
      <c r="K455" s="18">
        <v>1996.0</v>
      </c>
      <c r="L455" s="15" t="s">
        <v>25</v>
      </c>
      <c r="M455" s="19" t="s">
        <v>1288</v>
      </c>
      <c r="N455" s="24" t="s">
        <v>1289</v>
      </c>
      <c r="O455" s="21"/>
      <c r="P455" s="22">
        <v>953.64</v>
      </c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</row>
    <row r="456" ht="15.75" customHeight="1">
      <c r="A456" s="11" t="s">
        <v>1290</v>
      </c>
      <c r="B456" s="12">
        <f t="shared" si="5"/>
        <v>401.74882</v>
      </c>
      <c r="C456" s="13">
        <f t="shared" si="2"/>
        <v>3.347906833</v>
      </c>
      <c r="D456" s="14">
        <f t="shared" si="3"/>
        <v>3.347906833</v>
      </c>
      <c r="E456" s="15">
        <v>120.0</v>
      </c>
      <c r="F456" s="16">
        <v>148.64882</v>
      </c>
      <c r="G456" s="17">
        <v>0.37</v>
      </c>
      <c r="H456" s="16">
        <v>253.1</v>
      </c>
      <c r="I456" s="17">
        <v>0.63</v>
      </c>
      <c r="J456" s="16">
        <v>4.0174882E8</v>
      </c>
      <c r="K456" s="18">
        <v>2022.0</v>
      </c>
      <c r="L456" s="15" t="s">
        <v>93</v>
      </c>
      <c r="M456" s="19" t="s">
        <v>1291</v>
      </c>
      <c r="N456" s="24" t="s">
        <v>1292</v>
      </c>
      <c r="O456" s="21"/>
      <c r="P456" s="22">
        <v>425.42</v>
      </c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</row>
    <row r="457" ht="15.75" customHeight="1">
      <c r="A457" s="11" t="s">
        <v>1293</v>
      </c>
      <c r="B457" s="12">
        <f t="shared" si="5"/>
        <v>735.099102</v>
      </c>
      <c r="C457" s="13">
        <f t="shared" si="2"/>
        <v>4.200566297</v>
      </c>
      <c r="D457" s="14">
        <f t="shared" si="3"/>
        <v>4.200566297</v>
      </c>
      <c r="E457" s="15">
        <v>175.0</v>
      </c>
      <c r="F457" s="16">
        <v>293.004164</v>
      </c>
      <c r="G457" s="17">
        <v>0.399</v>
      </c>
      <c r="H457" s="16">
        <v>442.094938</v>
      </c>
      <c r="I457" s="17">
        <v>0.601</v>
      </c>
      <c r="J457" s="16">
        <v>7.35099102E8</v>
      </c>
      <c r="K457" s="18">
        <v>2009.0</v>
      </c>
      <c r="L457" s="15" t="s">
        <v>18</v>
      </c>
      <c r="M457" s="19" t="s">
        <v>1294</v>
      </c>
      <c r="N457" s="24" t="s">
        <v>1295</v>
      </c>
      <c r="O457" s="21"/>
      <c r="P457" s="22">
        <v>1036.49</v>
      </c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</row>
    <row r="458" ht="15.75" customHeight="1">
      <c r="A458" s="11" t="s">
        <v>1296</v>
      </c>
      <c r="B458" s="12">
        <f t="shared" si="5"/>
        <v>856.085151</v>
      </c>
      <c r="C458" s="13">
        <f t="shared" si="2"/>
        <v>7.380044405</v>
      </c>
      <c r="D458" s="14">
        <f t="shared" si="3"/>
        <v>7.380044405</v>
      </c>
      <c r="E458" s="15">
        <v>116.0</v>
      </c>
      <c r="F458" s="16">
        <v>213.515506</v>
      </c>
      <c r="G458" s="17">
        <v>0.249</v>
      </c>
      <c r="H458" s="16">
        <v>642.569645</v>
      </c>
      <c r="I458" s="17">
        <v>0.751</v>
      </c>
      <c r="J458" s="16">
        <v>8.56085151E8</v>
      </c>
      <c r="K458" s="18">
        <v>2018.0</v>
      </c>
      <c r="L458" s="15" t="s">
        <v>20</v>
      </c>
      <c r="M458" s="19" t="s">
        <v>1297</v>
      </c>
      <c r="N458" s="24" t="s">
        <v>1298</v>
      </c>
      <c r="O458" s="21"/>
      <c r="P458" s="22">
        <v>1028.24</v>
      </c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</row>
    <row r="459" ht="15.75" customHeight="1">
      <c r="A459" s="11" t="s">
        <v>1299</v>
      </c>
      <c r="B459" s="12">
        <f t="shared" si="5"/>
        <v>506.863592</v>
      </c>
      <c r="C459" s="13">
        <f t="shared" si="2"/>
        <v>4.607850836</v>
      </c>
      <c r="D459" s="14">
        <f t="shared" si="3"/>
        <v>4.607850836</v>
      </c>
      <c r="E459" s="15">
        <v>110.0</v>
      </c>
      <c r="F459" s="16">
        <v>213.550366</v>
      </c>
      <c r="G459" s="17">
        <v>0.421</v>
      </c>
      <c r="H459" s="16">
        <v>293.313226</v>
      </c>
      <c r="I459" s="17">
        <v>0.579</v>
      </c>
      <c r="J459" s="16">
        <v>5.06863592E8</v>
      </c>
      <c r="K459" s="18">
        <v>2021.0</v>
      </c>
      <c r="L459" s="15" t="s">
        <v>93</v>
      </c>
      <c r="M459" s="19" t="s">
        <v>1300</v>
      </c>
      <c r="N459" s="20" t="s">
        <v>1301</v>
      </c>
      <c r="O459" s="21"/>
      <c r="P459" s="22">
        <v>576.87</v>
      </c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</row>
    <row r="460" ht="15.75" customHeight="1">
      <c r="A460" s="11" t="s">
        <v>1302</v>
      </c>
      <c r="B460" s="12">
        <f t="shared" si="5"/>
        <v>521.31189</v>
      </c>
      <c r="C460" s="13">
        <f t="shared" si="2"/>
        <v>2.896177167</v>
      </c>
      <c r="D460" s="14">
        <f t="shared" si="3"/>
        <v>2.896177167</v>
      </c>
      <c r="E460" s="15">
        <v>180.0</v>
      </c>
      <c r="F460" s="16">
        <v>223.808164</v>
      </c>
      <c r="G460" s="17">
        <v>0.429</v>
      </c>
      <c r="H460" s="16">
        <v>297.503726</v>
      </c>
      <c r="I460" s="17">
        <v>0.571</v>
      </c>
      <c r="J460" s="16">
        <v>5.2131189E8</v>
      </c>
      <c r="K460" s="18">
        <v>2008.0</v>
      </c>
      <c r="L460" s="15" t="s">
        <v>18</v>
      </c>
      <c r="M460" s="19" t="s">
        <v>1303</v>
      </c>
      <c r="N460" s="24" t="s">
        <v>1304</v>
      </c>
      <c r="O460" s="21"/>
      <c r="P460" s="22">
        <v>735.27</v>
      </c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</row>
    <row r="461" ht="15.75" customHeight="1">
      <c r="A461" s="11" t="s">
        <v>1305</v>
      </c>
      <c r="B461" s="12">
        <f t="shared" si="5"/>
        <v>342.463063</v>
      </c>
      <c r="C461" s="13">
        <f t="shared" si="2"/>
        <v>4.566174173</v>
      </c>
      <c r="D461" s="14">
        <f t="shared" si="3"/>
        <v>4.566174173</v>
      </c>
      <c r="E461" s="15">
        <v>75.0</v>
      </c>
      <c r="F461" s="16">
        <v>134.508551</v>
      </c>
      <c r="G461" s="17">
        <v>0.393</v>
      </c>
      <c r="H461" s="16">
        <v>207.954512</v>
      </c>
      <c r="I461" s="17">
        <v>0.607</v>
      </c>
      <c r="J461" s="16">
        <v>3.42463063E8</v>
      </c>
      <c r="K461" s="18">
        <v>2008.0</v>
      </c>
      <c r="L461" s="15" t="s">
        <v>18</v>
      </c>
      <c r="M461" s="19" t="s">
        <v>1306</v>
      </c>
      <c r="N461" s="24" t="s">
        <v>1307</v>
      </c>
      <c r="O461" s="21"/>
      <c r="P461" s="22">
        <v>483.02</v>
      </c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</row>
    <row r="462" ht="15.75" customHeight="1">
      <c r="A462" s="11" t="s">
        <v>1308</v>
      </c>
      <c r="B462" s="12">
        <f t="shared" si="5"/>
        <v>490.719763</v>
      </c>
      <c r="C462" s="13">
        <f t="shared" si="2"/>
        <v>3.228419493</v>
      </c>
      <c r="D462" s="14">
        <f t="shared" si="3"/>
        <v>3.228419493</v>
      </c>
      <c r="E462" s="15">
        <v>152.0</v>
      </c>
      <c r="F462" s="16">
        <v>146.880162</v>
      </c>
      <c r="G462" s="17">
        <v>0.299</v>
      </c>
      <c r="H462" s="16">
        <v>343.839601</v>
      </c>
      <c r="I462" s="17">
        <v>0.701</v>
      </c>
      <c r="J462" s="16">
        <v>4.90719763E8</v>
      </c>
      <c r="K462" s="18">
        <v>2017.0</v>
      </c>
      <c r="L462" s="15" t="s">
        <v>20</v>
      </c>
      <c r="M462" s="19" t="s">
        <v>1309</v>
      </c>
      <c r="N462" s="24" t="s">
        <v>1310</v>
      </c>
      <c r="O462" s="21"/>
      <c r="P462" s="22">
        <v>601.6</v>
      </c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</row>
    <row r="463" ht="15.75" customHeight="1">
      <c r="A463" s="11" t="s">
        <v>1311</v>
      </c>
      <c r="B463" s="12">
        <f t="shared" si="5"/>
        <v>603.873119</v>
      </c>
      <c r="C463" s="13">
        <f t="shared" si="2"/>
        <v>4.574796356</v>
      </c>
      <c r="D463" s="14">
        <f t="shared" si="3"/>
        <v>4.574796356</v>
      </c>
      <c r="E463" s="15">
        <v>132.0</v>
      </c>
      <c r="F463" s="16">
        <v>234.280354</v>
      </c>
      <c r="G463" s="17">
        <v>0.388</v>
      </c>
      <c r="H463" s="16">
        <v>369.592765</v>
      </c>
      <c r="I463" s="17">
        <v>0.612</v>
      </c>
      <c r="J463" s="16">
        <v>6.03873119E8</v>
      </c>
      <c r="K463" s="18">
        <v>2005.0</v>
      </c>
      <c r="L463" s="15" t="s">
        <v>18</v>
      </c>
      <c r="M463" s="19" t="s">
        <v>1312</v>
      </c>
      <c r="N463" s="24" t="s">
        <v>1313</v>
      </c>
      <c r="O463" s="21"/>
      <c r="P463" s="22">
        <v>942.74</v>
      </c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</row>
    <row r="464" ht="15.75" customHeight="1">
      <c r="A464" s="11" t="s">
        <v>1314</v>
      </c>
      <c r="B464" s="12">
        <f t="shared" si="5"/>
        <v>439.048914</v>
      </c>
      <c r="C464" s="13">
        <f t="shared" si="2"/>
        <v>2.744055713</v>
      </c>
      <c r="D464" s="14">
        <f t="shared" si="3"/>
        <v>2.744055713</v>
      </c>
      <c r="E464" s="15">
        <v>160.0</v>
      </c>
      <c r="F464" s="16">
        <v>47.36529</v>
      </c>
      <c r="G464" s="17">
        <v>0.108</v>
      </c>
      <c r="H464" s="16">
        <v>391.683624</v>
      </c>
      <c r="I464" s="17">
        <v>0.892</v>
      </c>
      <c r="J464" s="16">
        <v>4.39048914E8</v>
      </c>
      <c r="K464" s="18">
        <v>2016.0</v>
      </c>
      <c r="L464" s="15" t="s">
        <v>20</v>
      </c>
      <c r="M464" s="19" t="s">
        <v>1315</v>
      </c>
      <c r="N464" s="24" t="s">
        <v>1316</v>
      </c>
      <c r="O464" s="21"/>
      <c r="P464" s="22">
        <v>551.71</v>
      </c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</row>
    <row r="465" ht="15.75" customHeight="1">
      <c r="A465" s="11" t="s">
        <v>1317</v>
      </c>
      <c r="B465" s="12">
        <f t="shared" si="5"/>
        <v>374.111707</v>
      </c>
      <c r="C465" s="13">
        <f t="shared" si="2"/>
        <v>5.344452957</v>
      </c>
      <c r="D465" s="14">
        <f t="shared" si="3"/>
        <v>5.344452957</v>
      </c>
      <c r="E465" s="15">
        <v>70.0</v>
      </c>
      <c r="F465" s="16">
        <v>182.811707</v>
      </c>
      <c r="G465" s="17">
        <v>0.489</v>
      </c>
      <c r="H465" s="16">
        <v>191.3</v>
      </c>
      <c r="I465" s="17">
        <v>0.511</v>
      </c>
      <c r="J465" s="16">
        <v>3.74111707E8</v>
      </c>
      <c r="K465" s="18">
        <v>2000.0</v>
      </c>
      <c r="L465" s="15" t="s">
        <v>18</v>
      </c>
      <c r="M465" s="19" t="s">
        <v>1318</v>
      </c>
      <c r="N465" s="24" t="s">
        <v>1319</v>
      </c>
      <c r="O465" s="21"/>
      <c r="P465" s="22">
        <v>659.82</v>
      </c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</row>
    <row r="466" ht="15.75" customHeight="1">
      <c r="A466" s="11" t="s">
        <v>1320</v>
      </c>
      <c r="B466" s="12">
        <f t="shared" si="5"/>
        <v>329.803958</v>
      </c>
      <c r="C466" s="13">
        <f t="shared" si="2"/>
        <v>6.59607916</v>
      </c>
      <c r="D466" s="14">
        <f t="shared" si="3"/>
        <v>6.59607916</v>
      </c>
      <c r="E466" s="15">
        <v>50.0</v>
      </c>
      <c r="F466" s="16">
        <v>156.45237</v>
      </c>
      <c r="G466" s="17">
        <v>0.474</v>
      </c>
      <c r="H466" s="16">
        <v>173.351588</v>
      </c>
      <c r="I466" s="17">
        <v>0.526</v>
      </c>
      <c r="J466" s="16">
        <v>3.29803958E8</v>
      </c>
      <c r="K466" s="18">
        <v>1988.0</v>
      </c>
      <c r="L466" s="15" t="s">
        <v>104</v>
      </c>
      <c r="M466" s="19" t="s">
        <v>1321</v>
      </c>
      <c r="N466" s="24" t="s">
        <v>1322</v>
      </c>
      <c r="O466" s="21"/>
      <c r="P466" s="22">
        <v>848.63</v>
      </c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</row>
    <row r="467" ht="15.75" customHeight="1">
      <c r="A467" s="11" t="s">
        <v>1323</v>
      </c>
      <c r="B467" s="12">
        <f t="shared" si="5"/>
        <v>822.854286</v>
      </c>
      <c r="C467" s="13">
        <f t="shared" si="2"/>
        <v>4.11427143</v>
      </c>
      <c r="D467" s="14">
        <f t="shared" si="3"/>
        <v>4.11427143</v>
      </c>
      <c r="E467" s="15">
        <v>200.0</v>
      </c>
      <c r="F467" s="16">
        <v>412.845172</v>
      </c>
      <c r="G467" s="17">
        <v>0.502</v>
      </c>
      <c r="H467" s="16">
        <v>410.009114</v>
      </c>
      <c r="I467" s="17">
        <v>0.498</v>
      </c>
      <c r="J467" s="16">
        <v>8.22854286E8</v>
      </c>
      <c r="K467" s="18">
        <v>2017.0</v>
      </c>
      <c r="L467" s="15" t="s">
        <v>20</v>
      </c>
      <c r="M467" s="19" t="s">
        <v>1324</v>
      </c>
      <c r="N467" s="24" t="s">
        <v>1325</v>
      </c>
      <c r="O467" s="21"/>
      <c r="P467" s="22">
        <v>1008.79</v>
      </c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</row>
    <row r="468" ht="15.75" customHeight="1">
      <c r="A468" s="11" t="s">
        <v>1326</v>
      </c>
      <c r="B468" s="12">
        <f t="shared" si="5"/>
        <v>540.455876</v>
      </c>
      <c r="C468" s="13">
        <f t="shared" si="2"/>
        <v>2.844504611</v>
      </c>
      <c r="D468" s="14">
        <f t="shared" si="3"/>
        <v>2.844504611</v>
      </c>
      <c r="E468" s="15">
        <v>190.0</v>
      </c>
      <c r="F468" s="16">
        <v>202.807711</v>
      </c>
      <c r="G468" s="17">
        <v>0.375</v>
      </c>
      <c r="H468" s="16">
        <v>337.648165</v>
      </c>
      <c r="I468" s="17">
        <v>0.625</v>
      </c>
      <c r="J468" s="16">
        <v>5.40455876E8</v>
      </c>
      <c r="K468" s="18">
        <v>2013.0</v>
      </c>
      <c r="L468" s="15" t="s">
        <v>20</v>
      </c>
      <c r="M468" s="19" t="s">
        <v>1327</v>
      </c>
      <c r="N468" s="24" t="s">
        <v>1328</v>
      </c>
      <c r="O468" s="21"/>
      <c r="P468" s="22">
        <v>698.71</v>
      </c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</row>
    <row r="469" ht="15.75" customHeight="1">
      <c r="A469" s="11" t="s">
        <v>1329</v>
      </c>
      <c r="B469" s="12">
        <f t="shared" si="5"/>
        <v>471.222889</v>
      </c>
      <c r="C469" s="13">
        <f t="shared" si="2"/>
        <v>2.855896297</v>
      </c>
      <c r="D469" s="14">
        <f t="shared" si="3"/>
        <v>2.855896297</v>
      </c>
      <c r="E469" s="15">
        <v>165.0</v>
      </c>
      <c r="F469" s="16">
        <v>189.422889</v>
      </c>
      <c r="G469" s="17">
        <v>0.402</v>
      </c>
      <c r="H469" s="16">
        <v>281.8</v>
      </c>
      <c r="I469" s="17">
        <v>0.598</v>
      </c>
      <c r="J469" s="16">
        <v>4.71222889E8</v>
      </c>
      <c r="K469" s="18">
        <v>2012.0</v>
      </c>
      <c r="L469" s="15" t="s">
        <v>20</v>
      </c>
      <c r="M469" s="19" t="s">
        <v>1330</v>
      </c>
      <c r="N469" s="24" t="s">
        <v>1331</v>
      </c>
      <c r="O469" s="21"/>
      <c r="P469" s="22">
        <v>618.92</v>
      </c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</row>
    <row r="470" ht="15.75" customHeight="1">
      <c r="A470" s="11" t="s">
        <v>1332</v>
      </c>
      <c r="B470" s="12">
        <f t="shared" si="5"/>
        <v>373.062864</v>
      </c>
      <c r="C470" s="13">
        <f t="shared" si="2"/>
        <v>2.48708576</v>
      </c>
      <c r="D470" s="14">
        <f t="shared" si="3"/>
        <v>2.48708576</v>
      </c>
      <c r="E470" s="15">
        <v>150.0</v>
      </c>
      <c r="F470" s="16">
        <v>179.883157</v>
      </c>
      <c r="G470" s="17">
        <v>0.482</v>
      </c>
      <c r="H470" s="16">
        <v>193.179707</v>
      </c>
      <c r="I470" s="17">
        <v>0.518</v>
      </c>
      <c r="J470" s="16">
        <v>3.73062864E8</v>
      </c>
      <c r="K470" s="18">
        <v>2009.0</v>
      </c>
      <c r="L470" s="15" t="s">
        <v>18</v>
      </c>
      <c r="M470" s="19" t="s">
        <v>1333</v>
      </c>
      <c r="N470" s="24" t="s">
        <v>1334</v>
      </c>
      <c r="O470" s="21"/>
      <c r="P470" s="22">
        <v>526.02</v>
      </c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</row>
    <row r="471" ht="15.75" customHeight="1">
      <c r="A471" s="11" t="s">
        <v>1335</v>
      </c>
      <c r="B471" s="12">
        <f t="shared" si="5"/>
        <v>543.934105</v>
      </c>
      <c r="C471" s="13">
        <f t="shared" si="2"/>
        <v>3.055809579</v>
      </c>
      <c r="D471" s="14">
        <f t="shared" si="3"/>
        <v>3.055809579</v>
      </c>
      <c r="E471" s="15">
        <v>178.0</v>
      </c>
      <c r="F471" s="16">
        <v>155.442489</v>
      </c>
      <c r="G471" s="17">
        <v>0.286</v>
      </c>
      <c r="H471" s="16">
        <v>388.491616</v>
      </c>
      <c r="I471" s="17">
        <v>0.714</v>
      </c>
      <c r="J471" s="16">
        <v>5.43934105E8</v>
      </c>
      <c r="K471" s="18">
        <v>2016.0</v>
      </c>
      <c r="L471" s="15" t="s">
        <v>20</v>
      </c>
      <c r="M471" s="19" t="s">
        <v>1336</v>
      </c>
      <c r="N471" s="24" t="s">
        <v>1337</v>
      </c>
      <c r="O471" s="21"/>
      <c r="P471" s="22">
        <v>683.51</v>
      </c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</row>
    <row r="472" ht="15.75" customHeight="1">
      <c r="A472" s="11" t="s">
        <v>1338</v>
      </c>
      <c r="B472" s="12">
        <f t="shared" si="5"/>
        <v>746.0457</v>
      </c>
      <c r="C472" s="13">
        <f t="shared" si="2"/>
        <v>3.639247317</v>
      </c>
      <c r="D472" s="14">
        <f t="shared" si="3"/>
        <v>3.639247317</v>
      </c>
      <c r="E472" s="15">
        <v>205.0</v>
      </c>
      <c r="F472" s="16">
        <v>233.921534</v>
      </c>
      <c r="G472" s="17">
        <v>0.314</v>
      </c>
      <c r="H472" s="16">
        <v>512.124166</v>
      </c>
      <c r="I472" s="17">
        <v>0.686</v>
      </c>
      <c r="J472" s="16">
        <v>7.460457E8</v>
      </c>
      <c r="K472" s="18">
        <v>2014.0</v>
      </c>
      <c r="L472" s="15" t="s">
        <v>20</v>
      </c>
      <c r="M472" s="19" t="s">
        <v>1339</v>
      </c>
      <c r="N472" s="24" t="s">
        <v>1340</v>
      </c>
      <c r="O472" s="21"/>
      <c r="P472" s="22">
        <v>949.51</v>
      </c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</row>
    <row r="473" ht="15.75" customHeight="1">
      <c r="A473" s="11" t="s">
        <v>1341</v>
      </c>
      <c r="B473" s="12">
        <f t="shared" si="5"/>
        <v>352.61669</v>
      </c>
      <c r="C473" s="13">
        <f t="shared" si="2"/>
        <v>2.203854313</v>
      </c>
      <c r="D473" s="14">
        <f t="shared" si="3"/>
        <v>2.203854313</v>
      </c>
      <c r="E473" s="15">
        <v>160.0</v>
      </c>
      <c r="F473" s="16">
        <v>146.408305</v>
      </c>
      <c r="G473" s="17">
        <v>0.415</v>
      </c>
      <c r="H473" s="16">
        <v>206.208385</v>
      </c>
      <c r="I473" s="17">
        <v>0.585</v>
      </c>
      <c r="J473" s="16">
        <v>3.5261669E8</v>
      </c>
      <c r="K473" s="18">
        <v>2011.0</v>
      </c>
      <c r="L473" s="15" t="s">
        <v>20</v>
      </c>
      <c r="M473" s="19" t="s">
        <v>1342</v>
      </c>
      <c r="N473" s="24" t="s">
        <v>1343</v>
      </c>
      <c r="O473" s="21"/>
      <c r="P473" s="22">
        <v>476.69</v>
      </c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</row>
    <row r="474" ht="15.75" customHeight="1">
      <c r="A474" s="11" t="s">
        <v>1344</v>
      </c>
      <c r="B474" s="12">
        <f t="shared" si="5"/>
        <v>460.435291</v>
      </c>
      <c r="C474" s="13">
        <f t="shared" si="2"/>
        <v>2.192549005</v>
      </c>
      <c r="D474" s="14">
        <f t="shared" si="3"/>
        <v>2.192549005</v>
      </c>
      <c r="E474" s="15">
        <v>210.0</v>
      </c>
      <c r="F474" s="16">
        <v>234.362462</v>
      </c>
      <c r="G474" s="17">
        <v>0.509</v>
      </c>
      <c r="H474" s="16">
        <v>226.072829</v>
      </c>
      <c r="I474" s="17">
        <v>0.491</v>
      </c>
      <c r="J474" s="16">
        <v>4.60435291E8</v>
      </c>
      <c r="K474" s="18">
        <v>2006.0</v>
      </c>
      <c r="L474" s="15" t="s">
        <v>18</v>
      </c>
      <c r="M474" s="19" t="s">
        <v>1345</v>
      </c>
      <c r="N474" s="24" t="s">
        <v>1346</v>
      </c>
      <c r="O474" s="21"/>
      <c r="P474" s="22">
        <v>691.26</v>
      </c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</row>
    <row r="475" ht="15.75" customHeight="1">
      <c r="A475" s="11" t="s">
        <v>1347</v>
      </c>
      <c r="B475" s="12">
        <f t="shared" si="5"/>
        <v>407.711549</v>
      </c>
      <c r="C475" s="13">
        <f t="shared" si="2"/>
        <v>3.706468627</v>
      </c>
      <c r="D475" s="14">
        <f t="shared" si="3"/>
        <v>3.706468627</v>
      </c>
      <c r="E475" s="15">
        <v>110.0</v>
      </c>
      <c r="F475" s="16">
        <v>214.949694</v>
      </c>
      <c r="G475" s="17">
        <v>0.527</v>
      </c>
      <c r="H475" s="16">
        <v>192.761855</v>
      </c>
      <c r="I475" s="17">
        <v>0.473</v>
      </c>
      <c r="J475" s="16">
        <v>4.07711549E8</v>
      </c>
      <c r="K475" s="18">
        <v>2003.0</v>
      </c>
      <c r="L475" s="15" t="s">
        <v>18</v>
      </c>
      <c r="M475" s="19" t="s">
        <v>1348</v>
      </c>
      <c r="N475" s="24" t="s">
        <v>1349</v>
      </c>
      <c r="O475" s="21"/>
      <c r="P475" s="22">
        <v>668.03</v>
      </c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</row>
    <row r="476" ht="15.75" customHeight="1">
      <c r="A476" s="11" t="s">
        <v>1350</v>
      </c>
      <c r="B476" s="12">
        <f t="shared" si="5"/>
        <v>346.118277</v>
      </c>
      <c r="C476" s="13">
        <f t="shared" si="2"/>
        <v>4.071979729</v>
      </c>
      <c r="D476" s="14">
        <f t="shared" si="3"/>
        <v>4.071979729</v>
      </c>
      <c r="E476" s="15">
        <v>85.0</v>
      </c>
      <c r="F476" s="16">
        <v>44.898413</v>
      </c>
      <c r="G476" s="17">
        <v>0.13</v>
      </c>
      <c r="H476" s="16">
        <v>301.219864</v>
      </c>
      <c r="I476" s="17">
        <v>0.87</v>
      </c>
      <c r="J476" s="16">
        <v>3.46118277E8</v>
      </c>
      <c r="K476" s="18">
        <v>2017.0</v>
      </c>
      <c r="L476" s="15" t="s">
        <v>20</v>
      </c>
      <c r="M476" s="19" t="s">
        <v>1351</v>
      </c>
      <c r="N476" s="24" t="s">
        <v>1352</v>
      </c>
      <c r="O476" s="21"/>
      <c r="P476" s="22">
        <v>424.33</v>
      </c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</row>
    <row r="477" ht="15.75" customHeight="1">
      <c r="A477" s="46" t="s">
        <v>1353</v>
      </c>
      <c r="B477" s="47">
        <f t="shared" si="5"/>
        <v>1042.533689</v>
      </c>
      <c r="C477" s="13">
        <f t="shared" si="2"/>
        <v>6.950224593</v>
      </c>
      <c r="D477" s="14">
        <f t="shared" si="3"/>
        <v>6.950224593</v>
      </c>
      <c r="E477" s="33">
        <v>150.0</v>
      </c>
      <c r="F477" s="16">
        <v>341.268248</v>
      </c>
      <c r="G477" s="48">
        <v>0.327</v>
      </c>
      <c r="H477" s="16">
        <v>701.265441</v>
      </c>
      <c r="I477" s="48">
        <v>0.673</v>
      </c>
      <c r="J477" s="49">
        <v>1.042533689E9</v>
      </c>
      <c r="K477" s="18">
        <v>2016.0</v>
      </c>
      <c r="L477" s="15" t="s">
        <v>20</v>
      </c>
      <c r="M477" s="19" t="s">
        <v>1354</v>
      </c>
      <c r="N477" s="24" t="s">
        <v>1355</v>
      </c>
      <c r="O477" s="21"/>
      <c r="P477" s="22">
        <v>1310.06</v>
      </c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</row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A2"/>
    <hyperlink r:id="rId2" ref="K2"/>
    <hyperlink r:id="rId3" ref="A3"/>
    <hyperlink r:id="rId4" ref="K3"/>
    <hyperlink r:id="rId5" location=":~:text=Directed%20by%20Sam%20Mendes%20and,make%2C%20not%20including%20marketing%20expenses." ref="N3"/>
    <hyperlink r:id="rId6" ref="A4"/>
    <hyperlink r:id="rId7" ref="K4"/>
    <hyperlink r:id="rId8" ref="A5"/>
    <hyperlink r:id="rId9" ref="K5"/>
    <hyperlink r:id="rId10" location=":~:text=101%20Dalmatians%20was%20released%20on,highest%2Dgrossing%20film%20of%201996." ref="N5"/>
    <hyperlink r:id="rId11" ref="A6"/>
    <hyperlink r:id="rId12" ref="K6"/>
    <hyperlink r:id="rId13" ref="A7"/>
    <hyperlink r:id="rId14" ref="K7"/>
    <hyperlink r:id="rId15" ref="A8"/>
    <hyperlink r:id="rId16" ref="K8"/>
    <hyperlink r:id="rId17" ref="N8"/>
    <hyperlink r:id="rId18" ref="A9"/>
    <hyperlink r:id="rId19" ref="K9"/>
    <hyperlink r:id="rId20" ref="N9"/>
    <hyperlink r:id="rId21" ref="A10"/>
    <hyperlink r:id="rId22" ref="K10"/>
    <hyperlink r:id="rId23" ref="A11"/>
    <hyperlink r:id="rId24" ref="K11"/>
    <hyperlink r:id="rId25" ref="A12"/>
    <hyperlink r:id="rId26" ref="K12"/>
    <hyperlink r:id="rId27" ref="A13"/>
    <hyperlink r:id="rId28" ref="K13"/>
    <hyperlink r:id="rId29" ref="N13"/>
    <hyperlink r:id="rId30" ref="A14"/>
    <hyperlink r:id="rId31" ref="K14"/>
    <hyperlink r:id="rId32" ref="A15"/>
    <hyperlink r:id="rId33" ref="K15"/>
    <hyperlink r:id="rId34" ref="N15"/>
    <hyperlink r:id="rId35" ref="A16"/>
    <hyperlink r:id="rId36" ref="K16"/>
    <hyperlink r:id="rId37" ref="A17"/>
    <hyperlink r:id="rId38" ref="K17"/>
    <hyperlink r:id="rId39" ref="A18"/>
    <hyperlink r:id="rId40" ref="K18"/>
    <hyperlink r:id="rId41" ref="A19"/>
    <hyperlink r:id="rId42" ref="K19"/>
    <hyperlink r:id="rId43" ref="A20"/>
    <hyperlink r:id="rId44" ref="K20"/>
    <hyperlink r:id="rId45" ref="N20"/>
    <hyperlink r:id="rId46" ref="A21"/>
    <hyperlink r:id="rId47" ref="K21"/>
    <hyperlink r:id="rId48" location=":~:text=It%20was%20the%20second%2Dbest,against%20its%20%2415%2Dmillion%20budget." ref="N21"/>
    <hyperlink r:id="rId49" ref="A22"/>
    <hyperlink r:id="rId50" ref="K22"/>
    <hyperlink r:id="rId51" ref="A23"/>
    <hyperlink r:id="rId52" ref="K23"/>
    <hyperlink r:id="rId53" ref="A24"/>
    <hyperlink r:id="rId54" ref="K24"/>
    <hyperlink r:id="rId55" ref="A25"/>
    <hyperlink r:id="rId56" ref="K25"/>
    <hyperlink r:id="rId57" ref="A26"/>
    <hyperlink r:id="rId58" ref="K26"/>
    <hyperlink r:id="rId59" ref="N26"/>
    <hyperlink r:id="rId60" ref="A27"/>
    <hyperlink r:id="rId61" ref="K27"/>
    <hyperlink r:id="rId62" ref="A28"/>
    <hyperlink r:id="rId63" ref="K28"/>
    <hyperlink r:id="rId64" ref="N28"/>
    <hyperlink r:id="rId65" ref="A29"/>
    <hyperlink r:id="rId66" ref="K29"/>
    <hyperlink r:id="rId67" ref="N29"/>
    <hyperlink r:id="rId68" ref="A30"/>
    <hyperlink r:id="rId69" ref="K30"/>
    <hyperlink r:id="rId70" ref="N30"/>
    <hyperlink r:id="rId71" ref="A31"/>
    <hyperlink r:id="rId72" ref="K31"/>
    <hyperlink r:id="rId73" ref="N31"/>
    <hyperlink r:id="rId74" ref="A32"/>
    <hyperlink r:id="rId75" ref="K32"/>
    <hyperlink r:id="rId76" ref="M32"/>
    <hyperlink r:id="rId77" ref="K33"/>
    <hyperlink r:id="rId78" location="tab=summary" ref="M33"/>
    <hyperlink r:id="rId79" ref="N33"/>
    <hyperlink r:id="rId80" ref="A34"/>
    <hyperlink r:id="rId81" ref="K34"/>
    <hyperlink r:id="rId82" ref="A35"/>
    <hyperlink r:id="rId83" ref="K35"/>
    <hyperlink r:id="rId84" ref="A36"/>
    <hyperlink r:id="rId85" ref="K36"/>
    <hyperlink r:id="rId86" ref="A37"/>
    <hyperlink r:id="rId87" ref="K37"/>
    <hyperlink r:id="rId88" ref="N37"/>
    <hyperlink r:id="rId89" ref="A38"/>
    <hyperlink r:id="rId90" ref="K38"/>
    <hyperlink r:id="rId91" location=":~:text=The%20film%20was%20produced%20on,sets%20and%20writing%20the%20scripts." ref="N38"/>
    <hyperlink r:id="rId92" ref="A39"/>
    <hyperlink r:id="rId93" ref="K39"/>
    <hyperlink r:id="rId94" ref="N39"/>
    <hyperlink r:id="rId95" ref="A40"/>
    <hyperlink r:id="rId96" ref="K40"/>
    <hyperlink r:id="rId97" ref="N40"/>
    <hyperlink r:id="rId98" ref="A41"/>
    <hyperlink r:id="rId99" ref="K41"/>
    <hyperlink r:id="rId100" ref="N41"/>
    <hyperlink r:id="rId101" ref="A42"/>
    <hyperlink r:id="rId102" ref="K42"/>
    <hyperlink r:id="rId103" ref="N42"/>
    <hyperlink r:id="rId104" ref="A43"/>
    <hyperlink r:id="rId105" ref="K43"/>
    <hyperlink r:id="rId106" ref="N43"/>
    <hyperlink r:id="rId107" ref="A44"/>
    <hyperlink r:id="rId108" ref="K44"/>
    <hyperlink r:id="rId109" ref="A45"/>
    <hyperlink r:id="rId110" ref="K45"/>
    <hyperlink r:id="rId111" ref="A46"/>
    <hyperlink r:id="rId112" ref="K46"/>
    <hyperlink r:id="rId113" ref="N46"/>
    <hyperlink r:id="rId114" ref="A47"/>
    <hyperlink r:id="rId115" ref="K47"/>
    <hyperlink r:id="rId116" ref="N47"/>
    <hyperlink r:id="rId117" ref="A48"/>
    <hyperlink r:id="rId118" ref="K48"/>
    <hyperlink r:id="rId119" ref="A49"/>
    <hyperlink r:id="rId120" ref="K49"/>
    <hyperlink r:id="rId121" location=":~:text=The%20film%20received%20mixed%20reviews,as%20a%20box%2Doffice%20bomb." ref="N49"/>
    <hyperlink r:id="rId122" ref="A50"/>
    <hyperlink r:id="rId123" ref="K50"/>
    <hyperlink r:id="rId124" ref="A51"/>
    <hyperlink r:id="rId125" ref="K51"/>
    <hyperlink r:id="rId126" ref="N51"/>
    <hyperlink r:id="rId127" ref="A52"/>
    <hyperlink r:id="rId128" ref="K52"/>
    <hyperlink r:id="rId129" ref="A53"/>
    <hyperlink r:id="rId130" ref="K53"/>
    <hyperlink r:id="rId131" ref="N53"/>
    <hyperlink r:id="rId132" ref="A54"/>
    <hyperlink r:id="rId133" ref="K54"/>
    <hyperlink r:id="rId134" ref="A55"/>
    <hyperlink r:id="rId135" ref="K55"/>
    <hyperlink r:id="rId136" ref="A56"/>
    <hyperlink r:id="rId137" ref="K56"/>
    <hyperlink r:id="rId138" ref="A57"/>
    <hyperlink r:id="rId139" ref="K57"/>
    <hyperlink r:id="rId140" ref="N57"/>
    <hyperlink r:id="rId141" ref="A58"/>
    <hyperlink r:id="rId142" ref="K58"/>
    <hyperlink r:id="rId143" ref="N58"/>
    <hyperlink r:id="rId144" ref="A59"/>
    <hyperlink r:id="rId145" ref="K59"/>
    <hyperlink r:id="rId146" ref="A60"/>
    <hyperlink r:id="rId147" ref="K60"/>
    <hyperlink r:id="rId148" ref="A61"/>
    <hyperlink r:id="rId149" ref="K61"/>
    <hyperlink r:id="rId150" ref="A62"/>
    <hyperlink r:id="rId151" ref="K62"/>
    <hyperlink r:id="rId152" ref="A63"/>
    <hyperlink r:id="rId153" ref="K63"/>
    <hyperlink r:id="rId154" ref="N63"/>
    <hyperlink r:id="rId155" ref="A64"/>
    <hyperlink r:id="rId156" ref="K64"/>
    <hyperlink r:id="rId157" ref="A65"/>
    <hyperlink r:id="rId158" ref="K65"/>
    <hyperlink r:id="rId159" ref="A66"/>
    <hyperlink r:id="rId160" ref="K66"/>
    <hyperlink r:id="rId161" ref="N66"/>
    <hyperlink r:id="rId162" ref="A67"/>
    <hyperlink r:id="rId163" ref="K67"/>
    <hyperlink r:id="rId164" location=":~:text=Cast%20Away%20kept%20performing%20well,production%20budget%20of%20%2490%20million." ref="N67"/>
    <hyperlink r:id="rId165" ref="A68"/>
    <hyperlink r:id="rId166" ref="K68"/>
    <hyperlink r:id="rId167" ref="N68"/>
    <hyperlink r:id="rId168" ref="A69"/>
    <hyperlink r:id="rId169" ref="K69"/>
    <hyperlink r:id="rId170" ref="N69"/>
    <hyperlink r:id="rId171" ref="A70"/>
    <hyperlink r:id="rId172" ref="K70"/>
    <hyperlink r:id="rId173" ref="N70"/>
    <hyperlink r:id="rId174" ref="A71"/>
    <hyperlink r:id="rId175" ref="K71"/>
    <hyperlink r:id="rId176" ref="N71"/>
    <hyperlink r:id="rId177" ref="A72"/>
    <hyperlink r:id="rId178" ref="K72"/>
    <hyperlink r:id="rId179" ref="A73"/>
    <hyperlink r:id="rId180" ref="K73"/>
    <hyperlink r:id="rId181" ref="N73"/>
    <hyperlink r:id="rId182" ref="A74"/>
    <hyperlink r:id="rId183" ref="K74"/>
    <hyperlink r:id="rId184" ref="N74"/>
    <hyperlink r:id="rId185" ref="A75"/>
    <hyperlink r:id="rId186" ref="K75"/>
    <hyperlink r:id="rId187" ref="N75"/>
    <hyperlink r:id="rId188" ref="A76"/>
    <hyperlink r:id="rId189" ref="K76"/>
    <hyperlink r:id="rId190" ref="A77"/>
    <hyperlink r:id="rId191" ref="K77"/>
    <hyperlink r:id="rId192" ref="A78"/>
    <hyperlink r:id="rId193" ref="K78"/>
    <hyperlink r:id="rId194" ref="A79"/>
    <hyperlink r:id="rId195" ref="K79"/>
    <hyperlink r:id="rId196" ref="N79"/>
    <hyperlink r:id="rId197" ref="A80"/>
    <hyperlink r:id="rId198" ref="K80"/>
    <hyperlink r:id="rId199" ref="A81"/>
    <hyperlink r:id="rId200" ref="K81"/>
    <hyperlink r:id="rId201" ref="A82"/>
    <hyperlink r:id="rId202" ref="K82"/>
    <hyperlink r:id="rId203" ref="A83"/>
    <hyperlink r:id="rId204" ref="K83"/>
    <hyperlink r:id="rId205" ref="N83"/>
    <hyperlink r:id="rId206" ref="A84"/>
    <hyperlink r:id="rId207" ref="K84"/>
    <hyperlink r:id="rId208" ref="N84"/>
    <hyperlink r:id="rId209" ref="A85"/>
    <hyperlink r:id="rId210" ref="K85"/>
    <hyperlink r:id="rId211" location=":~:text=With%20a%20budget%20of%20%24127.5,for%20its%20lack%20of%20originality." ref="N85"/>
    <hyperlink r:id="rId212" ref="A86"/>
    <hyperlink r:id="rId213" ref="K86"/>
    <hyperlink r:id="rId214" ref="A87"/>
    <hyperlink r:id="rId215" ref="K87"/>
    <hyperlink r:id="rId216" ref="A88"/>
    <hyperlink r:id="rId217" ref="K88"/>
    <hyperlink r:id="rId218" ref="N88"/>
    <hyperlink r:id="rId219" ref="A89"/>
    <hyperlink r:id="rId220" ref="K89"/>
    <hyperlink r:id="rId221" ref="A90"/>
    <hyperlink r:id="rId222" ref="K90"/>
    <hyperlink r:id="rId223" location=":~:text=It%20was%20then%20released%20in,production%20budget%20of%20%24165%20million." ref="N90"/>
    <hyperlink r:id="rId224" ref="A91"/>
    <hyperlink r:id="rId225" ref="K91"/>
    <hyperlink r:id="rId226" ref="A92"/>
    <hyperlink r:id="rId227" ref="K92"/>
    <hyperlink r:id="rId228" location=":~:text=Filming%20took%20place%20from%20September,were%20designed%20by%20Carlo%20Rambaldi." ref="N92"/>
    <hyperlink r:id="rId229" ref="A93"/>
    <hyperlink r:id="rId230" ref="K93"/>
    <hyperlink r:id="rId231" ref="A94"/>
    <hyperlink r:id="rId232" ref="K94"/>
    <hyperlink r:id="rId233" ref="N94"/>
    <hyperlink r:id="rId234" ref="A95"/>
    <hyperlink r:id="rId235" ref="K95"/>
    <hyperlink r:id="rId236" ref="A96"/>
    <hyperlink r:id="rId237" ref="K96"/>
    <hyperlink r:id="rId238" ref="N96"/>
    <hyperlink r:id="rId239" ref="A97"/>
    <hyperlink r:id="rId240" ref="K97"/>
    <hyperlink r:id="rId241" ref="N97"/>
    <hyperlink r:id="rId242" ref="A98"/>
    <hyperlink r:id="rId243" ref="K98"/>
    <hyperlink r:id="rId244" location=":~:text=Pictures.,of%20the%20Wizarding%20World%20franchise." ref="N98"/>
    <hyperlink r:id="rId245" ref="A99"/>
    <hyperlink r:id="rId246" ref="K99"/>
    <hyperlink r:id="rId247" ref="A100"/>
    <hyperlink r:id="rId248" ref="K100"/>
    <hyperlink r:id="rId249" ref="A101"/>
    <hyperlink r:id="rId250" ref="K101"/>
    <hyperlink r:id="rId251" ref="A102"/>
    <hyperlink r:id="rId252" ref="K102"/>
    <hyperlink r:id="rId253" ref="A103"/>
    <hyperlink r:id="rId254" ref="K103"/>
    <hyperlink r:id="rId255" ref="A104"/>
    <hyperlink r:id="rId256" ref="K104"/>
    <hyperlink r:id="rId257" location=":~:text=The%20film%20became%20a%20huge,grossing%20film%20of%201987%20worldwide." ref="N104"/>
    <hyperlink r:id="rId258" ref="A105"/>
    <hyperlink r:id="rId259" ref="K105"/>
    <hyperlink r:id="rId260" ref="A106"/>
    <hyperlink r:id="rId261" ref="K106"/>
    <hyperlink r:id="rId262" ref="A107"/>
    <hyperlink r:id="rId263" ref="K107"/>
    <hyperlink r:id="rId264" ref="A108"/>
    <hyperlink r:id="rId265" ref="K108"/>
    <hyperlink r:id="rId266" ref="A109"/>
    <hyperlink r:id="rId267" ref="K109"/>
    <hyperlink r:id="rId268" ref="N109"/>
    <hyperlink r:id="rId269" ref="A110"/>
    <hyperlink r:id="rId270" ref="K110"/>
    <hyperlink r:id="rId271" ref="N110"/>
    <hyperlink r:id="rId272" ref="A111"/>
    <hyperlink r:id="rId273" ref="K111"/>
    <hyperlink r:id="rId274" ref="N111"/>
    <hyperlink r:id="rId275" ref="A112"/>
    <hyperlink r:id="rId276" ref="K112"/>
    <hyperlink r:id="rId277" ref="A113"/>
    <hyperlink r:id="rId278" ref="K113"/>
    <hyperlink r:id="rId279" ref="A114"/>
    <hyperlink r:id="rId280" ref="K114"/>
    <hyperlink r:id="rId281" ref="A115"/>
    <hyperlink r:id="rId282" ref="K115"/>
    <hyperlink r:id="rId283" ref="A116"/>
    <hyperlink r:id="rId284" ref="K116"/>
    <hyperlink r:id="rId285" ref="N116"/>
    <hyperlink r:id="rId286" ref="A117"/>
    <hyperlink r:id="rId287" ref="K117"/>
    <hyperlink r:id="rId288" ref="N117"/>
    <hyperlink r:id="rId289" ref="A118"/>
    <hyperlink r:id="rId290" ref="K118"/>
    <hyperlink r:id="rId291" ref="A119"/>
    <hyperlink r:id="rId292" ref="K119"/>
    <hyperlink r:id="rId293" ref="N119"/>
    <hyperlink r:id="rId294" ref="A120"/>
    <hyperlink r:id="rId295" ref="K120"/>
    <hyperlink r:id="rId296" location=":~:text=It%20broke%20several%20pandemic%20box,highest%2Dgrossing%20film%20of%202021." ref="N120"/>
    <hyperlink r:id="rId297" ref="A121"/>
    <hyperlink r:id="rId298" ref="K121"/>
    <hyperlink r:id="rId299" ref="A122"/>
    <hyperlink r:id="rId300" ref="K122"/>
    <hyperlink r:id="rId301" ref="N122"/>
    <hyperlink r:id="rId302" ref="A123"/>
    <hyperlink r:id="rId303" ref="K123"/>
    <hyperlink r:id="rId304" ref="A124"/>
    <hyperlink r:id="rId305" ref="K124"/>
    <hyperlink r:id="rId306" ref="A125"/>
    <hyperlink r:id="rId307" ref="K125"/>
    <hyperlink r:id="rId308" location=":~:text=Grease%20only%20cost%20%246%20million,movie%20musical%20of%20all%20time." ref="N125"/>
    <hyperlink r:id="rId309" ref="A126"/>
    <hyperlink r:id="rId310" ref="K126"/>
    <hyperlink r:id="rId311" ref="A127"/>
    <hyperlink r:id="rId312" ref="K127"/>
    <hyperlink r:id="rId313" ref="A128"/>
    <hyperlink r:id="rId314" ref="K128"/>
    <hyperlink r:id="rId315" ref="A129"/>
    <hyperlink r:id="rId316" ref="K129"/>
    <hyperlink r:id="rId317" ref="A130"/>
    <hyperlink r:id="rId318" ref="K130"/>
    <hyperlink r:id="rId319" ref="N130"/>
    <hyperlink r:id="rId320" ref="A131"/>
    <hyperlink r:id="rId321" ref="K131"/>
    <hyperlink r:id="rId322" ref="N131"/>
    <hyperlink r:id="rId323" ref="A132"/>
    <hyperlink r:id="rId324" ref="K132"/>
    <hyperlink r:id="rId325" location=":~:text=The%20production%20budget%20for%20the,the%20Half%2DBlood%20Prince'." ref="N132"/>
    <hyperlink r:id="rId326" ref="A133"/>
    <hyperlink r:id="rId327" ref="K133"/>
    <hyperlink r:id="rId328" ref="N133"/>
    <hyperlink r:id="rId329" ref="A134"/>
    <hyperlink r:id="rId330" ref="K134"/>
    <hyperlink r:id="rId331" ref="N134"/>
    <hyperlink r:id="rId332" ref="A135"/>
    <hyperlink r:id="rId333" ref="K135"/>
    <hyperlink r:id="rId334" location=":~:text=The%20production%20budget%20for%20the,the%20Half%2DBlood%20Prince'." ref="N135"/>
    <hyperlink r:id="rId335" ref="A136"/>
    <hyperlink r:id="rId336" ref="K136"/>
    <hyperlink r:id="rId337" location=":~:text=The%20production%20budget%20for%20the,the%20Half%2DBlood%20Prince'." ref="N136"/>
    <hyperlink r:id="rId338" ref="A137"/>
    <hyperlink r:id="rId339" ref="K137"/>
    <hyperlink r:id="rId340" location=":~:text=The%20production%20budget%20for%20the,the%20Half%2DBlood%20Prince'." ref="N137"/>
    <hyperlink r:id="rId341" ref="A138"/>
    <hyperlink r:id="rId342" ref="K138"/>
    <hyperlink r:id="rId343" location=":~:text=The%20production%20budget%20for%20the,the%20Half%2DBlood%20Prince'." ref="N138"/>
    <hyperlink r:id="rId344" ref="A139"/>
    <hyperlink r:id="rId345" ref="K139"/>
    <hyperlink r:id="rId346" location=":~:text=The%20production%20budget%20for%20the,the%20Half%2DBlood%20Prince'." ref="N139"/>
    <hyperlink r:id="rId347" ref="A140"/>
    <hyperlink r:id="rId348" ref="K140"/>
    <hyperlink r:id="rId349" ref="N140"/>
    <hyperlink r:id="rId350" ref="A141"/>
    <hyperlink r:id="rId351" ref="K141"/>
    <hyperlink r:id="rId352" ref="A142"/>
    <hyperlink r:id="rId353" ref="K142"/>
    <hyperlink r:id="rId354" ref="N142"/>
    <hyperlink r:id="rId355" ref="A143"/>
    <hyperlink r:id="rId356" ref="K143"/>
    <hyperlink r:id="rId357" ref="N143"/>
    <hyperlink r:id="rId358" ref="A144"/>
    <hyperlink r:id="rId359" ref="K144"/>
    <hyperlink r:id="rId360" ref="A145"/>
    <hyperlink r:id="rId361" ref="K145"/>
    <hyperlink r:id="rId362" ref="A146"/>
    <hyperlink r:id="rId363" ref="K146"/>
    <hyperlink r:id="rId364" ref="A147"/>
    <hyperlink r:id="rId365" ref="K147"/>
    <hyperlink r:id="rId366" ref="N147"/>
    <hyperlink r:id="rId367" ref="A148"/>
    <hyperlink r:id="rId368" ref="K148"/>
    <hyperlink r:id="rId369" ref="A149"/>
    <hyperlink r:id="rId370" ref="K149"/>
    <hyperlink r:id="rId371" ref="A150"/>
    <hyperlink r:id="rId372" ref="K150"/>
    <hyperlink r:id="rId373" ref="A151"/>
    <hyperlink r:id="rId374" ref="K151"/>
    <hyperlink r:id="rId375" ref="N151"/>
    <hyperlink r:id="rId376" ref="A152"/>
    <hyperlink r:id="rId377" ref="K152"/>
    <hyperlink r:id="rId378" ref="N152"/>
    <hyperlink r:id="rId379" ref="A153"/>
    <hyperlink r:id="rId380" ref="K153"/>
    <hyperlink r:id="rId381" ref="N153"/>
    <hyperlink r:id="rId382" ref="A154"/>
    <hyperlink r:id="rId383" ref="K154"/>
    <hyperlink r:id="rId384" ref="N154"/>
    <hyperlink r:id="rId385" ref="A155"/>
    <hyperlink r:id="rId386" ref="K155"/>
    <hyperlink r:id="rId387" ref="N155"/>
    <hyperlink r:id="rId388" ref="A156"/>
    <hyperlink r:id="rId389" ref="K156"/>
    <hyperlink r:id="rId390" ref="N156"/>
    <hyperlink r:id="rId391" ref="A157"/>
    <hyperlink r:id="rId392" ref="K157"/>
    <hyperlink r:id="rId393" ref="N157"/>
    <hyperlink r:id="rId394" ref="A158"/>
    <hyperlink r:id="rId395" ref="K158"/>
    <hyperlink r:id="rId396" ref="N158"/>
    <hyperlink r:id="rId397" ref="A159"/>
    <hyperlink r:id="rId398" ref="K159"/>
    <hyperlink r:id="rId399" ref="N159"/>
    <hyperlink r:id="rId400" ref="A160"/>
    <hyperlink r:id="rId401" ref="K160"/>
    <hyperlink r:id="rId402" ref="N160"/>
    <hyperlink r:id="rId403" ref="A161"/>
    <hyperlink r:id="rId404" ref="K161"/>
    <hyperlink r:id="rId405" ref="N161"/>
    <hyperlink r:id="rId406" ref="A162"/>
    <hyperlink r:id="rId407" ref="K162"/>
    <hyperlink r:id="rId408" ref="N162"/>
    <hyperlink r:id="rId409" ref="A163"/>
    <hyperlink r:id="rId410" ref="K163"/>
    <hyperlink r:id="rId411" ref="N163"/>
    <hyperlink r:id="rId412" ref="A164"/>
    <hyperlink r:id="rId413" ref="K164"/>
    <hyperlink r:id="rId414" ref="N164"/>
    <hyperlink r:id="rId415" ref="A165"/>
    <hyperlink r:id="rId416" ref="K165"/>
    <hyperlink r:id="rId417" ref="N165"/>
    <hyperlink r:id="rId418" ref="A166"/>
    <hyperlink r:id="rId419" ref="K166"/>
    <hyperlink r:id="rId420" ref="N166"/>
    <hyperlink r:id="rId421" ref="A167"/>
    <hyperlink r:id="rId422" ref="K167"/>
    <hyperlink r:id="rId423" location=":~:text=Interstellar%20grossed%20%24188%20million%20in,production%20budget%20of%20%24165%20million." ref="N167"/>
    <hyperlink r:id="rId424" ref="A168"/>
    <hyperlink r:id="rId425" ref="K168"/>
    <hyperlink r:id="rId426" ref="N168"/>
    <hyperlink r:id="rId427" ref="A169"/>
    <hyperlink r:id="rId428" ref="K169"/>
    <hyperlink r:id="rId429" ref="N169"/>
    <hyperlink r:id="rId430" ref="A170"/>
    <hyperlink r:id="rId431" ref="K170"/>
    <hyperlink r:id="rId432" ref="N170"/>
    <hyperlink r:id="rId433" ref="A171"/>
    <hyperlink r:id="rId434" ref="K171"/>
    <hyperlink r:id="rId435" ref="N171"/>
    <hyperlink r:id="rId436" ref="A172"/>
    <hyperlink r:id="rId437" ref="K172"/>
    <hyperlink r:id="rId438" ref="N172"/>
    <hyperlink r:id="rId439" ref="A173"/>
    <hyperlink r:id="rId440" ref="K173"/>
    <hyperlink r:id="rId441" location=":~:text=Jason%20Bourne%20became%20a%20commercial,production%20budget%20of%20%24120%20million." ref="N173"/>
    <hyperlink r:id="rId442" ref="A174"/>
    <hyperlink r:id="rId443" ref="N174"/>
    <hyperlink r:id="rId444" ref="A175"/>
    <hyperlink r:id="rId445" ref="K175"/>
    <hyperlink r:id="rId446" location=":~:text=The%20film%20grossed%20%24326%20million,visual%20style%2C%20and%20Reeves's%20performance." ref="N175"/>
    <hyperlink r:id="rId447" ref="A176"/>
    <hyperlink r:id="rId448" ref="K176"/>
    <hyperlink r:id="rId449" ref="N176"/>
    <hyperlink r:id="rId450" ref="A177"/>
    <hyperlink r:id="rId451" ref="K177"/>
    <hyperlink r:id="rId452" location=":~:text=The%20film%20was%20a%20box,Supporting%20Actress%20for%20Taraji%20P." ref="N177"/>
    <hyperlink r:id="rId453" ref="A178"/>
    <hyperlink r:id="rId454" ref="K178"/>
    <hyperlink r:id="rId455" location=":~:text=The%20film%20received%20generally%20positive,highest%2Dgrossing%20film%20of%202019." ref="N178"/>
    <hyperlink r:id="rId456" ref="A179"/>
    <hyperlink r:id="rId457" ref="K179"/>
    <hyperlink r:id="rId458" ref="N179"/>
    <hyperlink r:id="rId459" ref="A180"/>
    <hyperlink r:id="rId460" ref="K180"/>
    <hyperlink r:id="rId461" ref="N180"/>
    <hyperlink r:id="rId462" ref="A181"/>
    <hyperlink r:id="rId463" ref="K181"/>
    <hyperlink r:id="rId464" ref="N181"/>
    <hyperlink r:id="rId465" ref="A182"/>
    <hyperlink r:id="rId466" ref="K182"/>
    <hyperlink r:id="rId467" ref="N182"/>
    <hyperlink r:id="rId468" ref="A183"/>
    <hyperlink r:id="rId469" ref="K183"/>
    <hyperlink r:id="rId470" ref="N183"/>
    <hyperlink r:id="rId471" ref="A184"/>
    <hyperlink r:id="rId472" ref="K184"/>
    <hyperlink r:id="rId473" ref="N184"/>
    <hyperlink r:id="rId474" ref="A185"/>
    <hyperlink r:id="rId475" ref="K185"/>
    <hyperlink r:id="rId476" ref="N185"/>
    <hyperlink r:id="rId477" ref="A186"/>
    <hyperlink r:id="rId478" ref="K186"/>
    <hyperlink r:id="rId479" location=":~:text=Filming%20for%20King%20Kong%20took,%2Drecord%2Dbreaking%20%24207%20million." ref="N186"/>
    <hyperlink r:id="rId480" ref="A187"/>
    <hyperlink r:id="rId481" ref="K187"/>
    <hyperlink r:id="rId482" location=":~:text=Kingsman%3A%20The%20Golden%20Circle%20grossed,production%20budget%20of%20%24104%20million." ref="N187"/>
    <hyperlink r:id="rId483" ref="A188"/>
    <hyperlink r:id="rId484" ref="K188"/>
    <hyperlink r:id="rId485" ref="N188"/>
    <hyperlink r:id="rId486" ref="A189"/>
    <hyperlink r:id="rId487" ref="K189"/>
    <hyperlink r:id="rId488" ref="N189"/>
    <hyperlink r:id="rId489" ref="A190"/>
    <hyperlink r:id="rId490" ref="K190"/>
    <hyperlink r:id="rId491" location=":~:text=With%20a%20production%20budget%20of,million%20worldwide%20to%20break%2Deven." ref="N190"/>
    <hyperlink r:id="rId492" ref="A191"/>
    <hyperlink r:id="rId493" ref="K191"/>
    <hyperlink r:id="rId494" ref="N191"/>
    <hyperlink r:id="rId495" ref="A192"/>
    <hyperlink r:id="rId496" ref="K192"/>
    <hyperlink r:id="rId497" ref="N192"/>
    <hyperlink r:id="rId498" ref="A193"/>
    <hyperlink r:id="rId499" ref="K193"/>
    <hyperlink r:id="rId500" ref="N193"/>
    <hyperlink r:id="rId501" ref="A194"/>
    <hyperlink r:id="rId502" ref="K194"/>
    <hyperlink r:id="rId503" location=":~:text=The%20film%20was%20a%20commercial,%2C%20cinematography%2C%20and%20production%20design." ref="N194"/>
    <hyperlink r:id="rId504" ref="A195"/>
    <hyperlink r:id="rId505" ref="K195"/>
    <hyperlink r:id="rId506" ref="N195"/>
    <hyperlink r:id="rId507" ref="A196"/>
    <hyperlink r:id="rId508" ref="K196"/>
    <hyperlink r:id="rId509" ref="N196"/>
    <hyperlink r:id="rId510" ref="A197"/>
    <hyperlink r:id="rId511" ref="K197"/>
    <hyperlink r:id="rId512" ref="N197"/>
    <hyperlink r:id="rId513" ref="A198"/>
    <hyperlink r:id="rId514" ref="K198"/>
    <hyperlink r:id="rId515" ref="N198"/>
    <hyperlink r:id="rId516" ref="A199"/>
    <hyperlink r:id="rId517" ref="K199"/>
    <hyperlink r:id="rId518" ref="N199"/>
    <hyperlink r:id="rId519" ref="A200"/>
    <hyperlink r:id="rId520" ref="K200"/>
    <hyperlink r:id="rId521" ref="N200"/>
    <hyperlink r:id="rId522" ref="A201"/>
    <hyperlink r:id="rId523" ref="K201"/>
    <hyperlink r:id="rId524" ref="N201"/>
    <hyperlink r:id="rId525" ref="A202"/>
    <hyperlink r:id="rId526" ref="K202"/>
    <hyperlink r:id="rId527" ref="N202"/>
    <hyperlink r:id="rId528" ref="A203"/>
    <hyperlink r:id="rId529" ref="K203"/>
    <hyperlink r:id="rId530" ref="N203"/>
    <hyperlink r:id="rId531" ref="A204"/>
    <hyperlink r:id="rId532" ref="K204"/>
    <hyperlink r:id="rId533" location=":~:text=The%20film%20was%20released%20on,the%20budget%20of%20%2439%20million." ref="N204"/>
    <hyperlink r:id="rId534" ref="A205"/>
    <hyperlink r:id="rId535" ref="K205"/>
    <hyperlink r:id="rId536" location=":~:text=It%20grossed%20%24375.7%20million%20at,%24154.6%E2%80%93185.1%20million%20production%20budget." ref="N205"/>
    <hyperlink r:id="rId537" ref="A206"/>
    <hyperlink r:id="rId538" ref="K206"/>
    <hyperlink r:id="rId539" ref="N206"/>
    <hyperlink r:id="rId540" ref="A207"/>
    <hyperlink r:id="rId541" ref="K207"/>
    <hyperlink r:id="rId542" ref="N207"/>
    <hyperlink r:id="rId543" ref="A208"/>
    <hyperlink r:id="rId544" ref="K208"/>
    <hyperlink r:id="rId545" location=":~:text=Released%20on%20November%207%2C%202008,died%20before%20the%20film's%20release." ref="N208"/>
    <hyperlink r:id="rId546" ref="A209"/>
    <hyperlink r:id="rId547" ref="K209"/>
    <hyperlink r:id="rId548" location=":~:text=COVID%2D19%20pandemic.-,Box%20office,a%20budget%20of%20%24180%20million." ref="N209"/>
    <hyperlink r:id="rId549" ref="A210"/>
    <hyperlink r:id="rId550" ref="K210"/>
    <hyperlink r:id="rId551" location=":~:text=COVID%2D19%20pandemic.-,Box%20office,a%20budget%20of%20%24180%20million." ref="N210"/>
    <hyperlink r:id="rId552" ref="A211"/>
    <hyperlink r:id="rId553" ref="K211"/>
    <hyperlink r:id="rId554" location=":~:text=The%20film%20grossed%20%24611%20million,highest%2Dgrossing%20film%20of%202008." ref="N211"/>
    <hyperlink r:id="rId555" ref="A212"/>
    <hyperlink r:id="rId556" ref="K212"/>
    <hyperlink r:id="rId557" ref="N212"/>
    <hyperlink r:id="rId558" ref="A213"/>
    <hyperlink r:id="rId559" ref="K213"/>
    <hyperlink r:id="rId560" ref="N213"/>
    <hyperlink r:id="rId561" ref="A214"/>
    <hyperlink r:id="rId562" ref="K214"/>
    <hyperlink r:id="rId563" ref="N214"/>
    <hyperlink r:id="rId564" ref="A215"/>
    <hyperlink r:id="rId565" ref="K215"/>
    <hyperlink r:id="rId566" location=":~:text=Reception-,Box%20office,a%20budget%20of%20%2461%20million." ref="N215"/>
    <hyperlink r:id="rId567" ref="A216"/>
    <hyperlink r:id="rId568" ref="K216"/>
    <hyperlink r:id="rId569" ref="N216"/>
    <hyperlink r:id="rId570" ref="A217"/>
    <hyperlink r:id="rId571" ref="K217"/>
    <hyperlink r:id="rId572" ref="N217"/>
    <hyperlink r:id="rId573" ref="A218"/>
    <hyperlink r:id="rId574" ref="K218"/>
    <hyperlink r:id="rId575" location=":~:text=With%20a%20budget%20of%20%24130,animated%20films%20of%20the%202010s." ref="N218"/>
    <hyperlink r:id="rId576" ref="A219"/>
    <hyperlink r:id="rId577" ref="K219"/>
    <hyperlink r:id="rId578" ref="N219"/>
    <hyperlink r:id="rId579" ref="A220"/>
    <hyperlink r:id="rId580" ref="K220"/>
    <hyperlink r:id="rId581" ref="N220"/>
    <hyperlink r:id="rId582" ref="A221"/>
    <hyperlink r:id="rId583" ref="K221"/>
    <hyperlink r:id="rId584" location=":~:text=Men%20in%20Black%20II%20was,in%20Black%3A%20International%20in%202019." ref="N221"/>
    <hyperlink r:id="rId585" ref="K222"/>
    <hyperlink r:id="rId586" ref="N222"/>
    <hyperlink r:id="rId587" ref="K223"/>
    <hyperlink r:id="rId588" ref="N223"/>
    <hyperlink r:id="rId589" ref="K224"/>
    <hyperlink r:id="rId590" ref="N224"/>
    <hyperlink r:id="rId591" ref="A225"/>
    <hyperlink r:id="rId592" ref="K225"/>
    <hyperlink r:id="rId593" ref="N225"/>
    <hyperlink r:id="rId594" ref="A226"/>
    <hyperlink r:id="rId595" ref="K226"/>
    <hyperlink r:id="rId596" ref="N226"/>
    <hyperlink r:id="rId597" ref="A227"/>
    <hyperlink r:id="rId598" ref="K227"/>
    <hyperlink r:id="rId599" location=":~:text=Upon%20its%20release%2C%20the%20film,Initial%20reviews%20were%20generally%20positive." ref="N227"/>
    <hyperlink r:id="rId600" ref="A228"/>
    <hyperlink r:id="rId601" ref="K228"/>
    <hyperlink r:id="rId602" ref="N228"/>
    <hyperlink r:id="rId603" ref="A229"/>
    <hyperlink r:id="rId604" ref="K229"/>
    <hyperlink r:id="rId605" ref="N229"/>
    <hyperlink r:id="rId606" ref="A230"/>
    <hyperlink r:id="rId607" ref="K230"/>
    <hyperlink r:id="rId608" ref="N230"/>
    <hyperlink r:id="rId609" ref="A231"/>
    <hyperlink r:id="rId610" ref="K231"/>
    <hyperlink r:id="rId611" ref="N231"/>
    <hyperlink r:id="rId612" ref="A232"/>
    <hyperlink r:id="rId613" ref="K232"/>
    <hyperlink r:id="rId614" location=":~:text=The%20Hunger%20Games%3A%20Mockingjay%20%E2%80%93%20Part%201%20grossed%20%24337.1%20million%20in,including%20promotion%20and%20advertising%20costs)." ref="N232"/>
    <hyperlink r:id="rId615" ref="A233"/>
    <hyperlink r:id="rId616" ref="K233"/>
    <hyperlink r:id="rId617" ref="N233"/>
    <hyperlink r:id="rId618" ref="A234"/>
    <hyperlink r:id="rId619" ref="K234"/>
    <hyperlink r:id="rId620" ref="N234"/>
    <hyperlink r:id="rId621" ref="A235"/>
    <hyperlink r:id="rId622" ref="K235"/>
    <hyperlink r:id="rId623" ref="N235"/>
    <hyperlink r:id="rId624" ref="A236"/>
    <hyperlink r:id="rId625" ref="K236"/>
    <hyperlink r:id="rId626" ref="N236"/>
    <hyperlink r:id="rId627" ref="A237"/>
    <hyperlink r:id="rId628" ref="K237"/>
    <hyperlink r:id="rId629" ref="N237"/>
    <hyperlink r:id="rId630" ref="A238"/>
    <hyperlink r:id="rId631" ref="K238"/>
    <hyperlink r:id="rId632" location=":~:text=Robin%20Williams%20was%20awarded%20the,highest%2Dgrossing%20film%20of%201993." ref="N238"/>
    <hyperlink r:id="rId633" ref="A239"/>
    <hyperlink r:id="rId634" ref="K239"/>
    <hyperlink r:id="rId635" location=":~:text=Reception-,Box%20office,production%20budget%20of%20%2455%20million." ref="N239"/>
    <hyperlink r:id="rId636" ref="A240"/>
    <hyperlink r:id="rId637" ref="K240"/>
    <hyperlink r:id="rId638" location=":~:text=Despite%20never%20hitting%20the%20number,films%20of%20the%2021st%20century." ref="N240"/>
    <hyperlink r:id="rId639" ref="A241"/>
    <hyperlink r:id="rId640" ref="K241"/>
    <hyperlink r:id="rId641" ref="N241"/>
    <hyperlink r:id="rId642" ref="A242"/>
    <hyperlink r:id="rId643" ref="K242"/>
    <hyperlink r:id="rId644" location=":~:text=The%20film%20grossed%20%24220%20million,grossing%20film%20in%20the%20series." ref="N242"/>
    <hyperlink r:id="rId645" ref="A243"/>
    <hyperlink r:id="rId646" ref="K243"/>
    <hyperlink r:id="rId647" ref="N243"/>
    <hyperlink r:id="rId648" ref="A244"/>
    <hyperlink r:id="rId649" ref="K244"/>
    <hyperlink r:id="rId650" location=":~:text=The%20film%20was%20released%20theatrically,on%20a%20%24150%20million%20budget." ref="N244"/>
    <hyperlink r:id="rId651" ref="A245"/>
    <hyperlink r:id="rId652" ref="K245"/>
    <hyperlink r:id="rId653" location=":~:text=Night%20at%20the%20Museum%3A%20Secret%20of%20the%20Tomb%20grossed%20%24113.7,a%20budget%20of%20%24127%20million." ref="N245"/>
    <hyperlink r:id="rId654" ref="A246"/>
    <hyperlink r:id="rId655" ref="K246"/>
    <hyperlink r:id="rId656" ref="N246"/>
    <hyperlink r:id="rId657" ref="A247"/>
    <hyperlink r:id="rId658" ref="K247"/>
    <hyperlink r:id="rId659" location=":~:text=%E2%80%9CNoah%2C%E2%80%9D%20with%20its%20%24125,of%20the%20ancient%20biblical%20tale." ref="N247"/>
    <hyperlink r:id="rId660" ref="A248"/>
    <hyperlink r:id="rId661" ref="K248"/>
    <hyperlink r:id="rId662" ref="N248"/>
    <hyperlink r:id="rId663" ref="A249"/>
    <hyperlink r:id="rId664" ref="K249"/>
    <hyperlink r:id="rId665" ref="N249"/>
    <hyperlink r:id="rId666" ref="A250"/>
    <hyperlink r:id="rId667" ref="K250"/>
    <hyperlink r:id="rId668" ref="N250"/>
    <hyperlink r:id="rId669" ref="A251"/>
    <hyperlink r:id="rId670" ref="K251"/>
    <hyperlink r:id="rId671" ref="N251"/>
    <hyperlink r:id="rId672" ref="A252"/>
    <hyperlink r:id="rId673" ref="K252"/>
    <hyperlink r:id="rId674" ref="N252"/>
    <hyperlink r:id="rId675" ref="A253"/>
    <hyperlink r:id="rId676" ref="K253"/>
    <hyperlink r:id="rId677" ref="N253"/>
    <hyperlink r:id="rId678" ref="A254"/>
    <hyperlink r:id="rId679" ref="K254"/>
    <hyperlink r:id="rId680" ref="N254"/>
    <hyperlink r:id="rId681" ref="A255"/>
    <hyperlink r:id="rId682" ref="K255"/>
    <hyperlink r:id="rId683" location=":~:text=Over%20the%20Hedge%20was%20released,on%20an%20%2480%20million%20budget." ref="N255"/>
    <hyperlink r:id="rId684" ref="A256"/>
    <hyperlink r:id="rId685" ref="K256"/>
    <hyperlink r:id="rId686" ref="N256"/>
    <hyperlink r:id="rId687" ref="A257"/>
    <hyperlink r:id="rId688" ref="K257"/>
    <hyperlink r:id="rId689" ref="N257"/>
    <hyperlink r:id="rId690" ref="A258"/>
    <hyperlink r:id="rId691" ref="K258"/>
    <hyperlink r:id="rId692" ref="N258"/>
    <hyperlink r:id="rId693" ref="A259"/>
    <hyperlink r:id="rId694" ref="K259"/>
    <hyperlink r:id="rId695" ref="N259"/>
    <hyperlink r:id="rId696" ref="A260"/>
    <hyperlink r:id="rId697" ref="K260"/>
    <hyperlink r:id="rId698" location=":~:text=Peter%20Rabbit%20was%20released%20in,on%20a%20%2450%20million%20budget." ref="N260"/>
    <hyperlink r:id="rId699" ref="A261"/>
    <hyperlink r:id="rId700" ref="K261"/>
    <hyperlink r:id="rId701" ref="N261"/>
    <hyperlink r:id="rId702" ref="A262"/>
    <hyperlink r:id="rId703" ref="K262"/>
    <hyperlink r:id="rId704" ref="N262"/>
    <hyperlink r:id="rId705" ref="A263"/>
    <hyperlink r:id="rId706" ref="K263"/>
    <hyperlink r:id="rId707" ref="N263"/>
    <hyperlink r:id="rId708" ref="A264"/>
    <hyperlink r:id="rId709" ref="K264"/>
    <hyperlink r:id="rId710" location=":~:text=Dead%20Men%20Tell%20No%20Tales%20premiered%20in%20Shanghai%20on%20May,production%20budget%20between%20%24230%20million." ref="N264"/>
    <hyperlink r:id="rId711" ref="A265"/>
    <hyperlink r:id="rId712" ref="K265"/>
    <hyperlink r:id="rId713" ref="N265"/>
    <hyperlink r:id="rId714" ref="A266"/>
    <hyperlink r:id="rId715" ref="K266"/>
    <hyperlink r:id="rId716" ref="N266"/>
    <hyperlink r:id="rId717" ref="A267"/>
    <hyperlink r:id="rId718" ref="K267"/>
    <hyperlink r:id="rId719" ref="N267"/>
    <hyperlink r:id="rId720" ref="A268"/>
    <hyperlink r:id="rId721" ref="K268"/>
    <hyperlink r:id="rId722" ref="N268"/>
    <hyperlink r:id="rId723" ref="A269"/>
    <hyperlink r:id="rId724" ref="K269"/>
    <hyperlink r:id="rId725" ref="N269"/>
    <hyperlink r:id="rId726" ref="A270"/>
    <hyperlink r:id="rId727" ref="K270"/>
    <hyperlink r:id="rId728" location=":~:text=It%20grossed%20over%20%24336.4%20million,surpassed%20by%20Warcraft%20in%202016." ref="N270"/>
    <hyperlink r:id="rId729" ref="A271"/>
    <hyperlink r:id="rId730" ref="K271"/>
    <hyperlink r:id="rId731" ref="N271"/>
    <hyperlink r:id="rId732" ref="A272"/>
    <hyperlink r:id="rId733" ref="K272"/>
    <hyperlink r:id="rId734" location=":~:text=%E2%80%9CPuss%20in%20Boots%E2%80%9D%20cost%20%24130,million%20and%20%2417.2%20million%2C%20respectively." ref="N272"/>
    <hyperlink r:id="rId735" ref="A273"/>
    <hyperlink r:id="rId736" ref="K273"/>
    <hyperlink r:id="rId737" ref="N273"/>
    <hyperlink r:id="rId738" ref="A274"/>
    <hyperlink r:id="rId739" ref="K274"/>
    <hyperlink r:id="rId740" ref="N274"/>
    <hyperlink r:id="rId741" ref="A275"/>
    <hyperlink r:id="rId742" ref="K275"/>
    <hyperlink r:id="rId743" ref="N275"/>
    <hyperlink r:id="rId744" ref="A276"/>
    <hyperlink r:id="rId745" ref="K276"/>
    <hyperlink r:id="rId746" location=":~:text=Ralph%20Breaks%20the%20Internet%20grossed,production%20budget%20of%20%24175%20million." ref="N276"/>
    <hyperlink r:id="rId747" ref="A277"/>
    <hyperlink r:id="rId748" ref="K277"/>
    <hyperlink r:id="rId749" ref="A278"/>
    <hyperlink r:id="rId750" ref="K278"/>
    <hyperlink r:id="rId751" ref="N278"/>
    <hyperlink r:id="rId752" ref="A279"/>
    <hyperlink r:id="rId753" ref="K279"/>
    <hyperlink r:id="rId754" ref="N279"/>
    <hyperlink r:id="rId755" ref="A280"/>
    <hyperlink r:id="rId756" ref="K280"/>
    <hyperlink r:id="rId757" ref="N280"/>
    <hyperlink r:id="rId758" ref="A281"/>
    <hyperlink r:id="rId759" ref="K281"/>
    <hyperlink r:id="rId760" location=":~:text=The%20film%20received%20mixed%20reviews,against%20a%20%2440%20million%20budget." ref="N281"/>
    <hyperlink r:id="rId761" ref="A282"/>
    <hyperlink r:id="rId762" ref="K282"/>
    <hyperlink r:id="rId763" ref="N282"/>
    <hyperlink r:id="rId764" ref="A283"/>
    <hyperlink r:id="rId765" ref="K283"/>
    <hyperlink r:id="rId766" ref="N283"/>
    <hyperlink r:id="rId767" ref="A284"/>
    <hyperlink r:id="rId768" ref="K284"/>
    <hyperlink r:id="rId769" ref="N284"/>
    <hyperlink r:id="rId770" ref="A285"/>
    <hyperlink r:id="rId771" ref="K285"/>
    <hyperlink r:id="rId772" ref="N285"/>
    <hyperlink r:id="rId773" ref="A286"/>
    <hyperlink r:id="rId774" ref="K286"/>
    <hyperlink r:id="rId775" ref="N286"/>
    <hyperlink r:id="rId776" ref="A287"/>
    <hyperlink r:id="rId777" ref="K287"/>
    <hyperlink r:id="rId778" ref="N287"/>
    <hyperlink r:id="rId779" ref="A288"/>
    <hyperlink r:id="rId780" ref="K288"/>
    <hyperlink r:id="rId781" ref="N288"/>
    <hyperlink r:id="rId782" ref="A289"/>
    <hyperlink r:id="rId783" ref="K289"/>
    <hyperlink r:id="rId784" location=":~:text=Thanks%20to%20a%20budget%20that,essentially%20derailing%20the%20entire%20franchise." ref="N289"/>
    <hyperlink r:id="rId785" ref="A290"/>
    <hyperlink r:id="rId786" ref="K290"/>
    <hyperlink r:id="rId787" ref="N290"/>
    <hyperlink r:id="rId788" ref="A291"/>
    <hyperlink r:id="rId789" ref="K291"/>
    <hyperlink r:id="rId790" ref="N291"/>
    <hyperlink r:id="rId791" ref="A292"/>
    <hyperlink r:id="rId792" ref="K292"/>
    <hyperlink r:id="rId793" ref="N292"/>
    <hyperlink r:id="rId794" ref="A293"/>
    <hyperlink r:id="rId795" ref="K293"/>
    <hyperlink r:id="rId796" ref="N293"/>
    <hyperlink r:id="rId797" ref="A294"/>
    <hyperlink r:id="rId798" ref="K294"/>
    <hyperlink r:id="rId799" location=":~:text=Seven%20was%20budgeted%20at%20%2430,expensive%20film%20at%20that%20point." ref="N294"/>
    <hyperlink r:id="rId800" ref="A295"/>
    <hyperlink r:id="rId801" ref="K295"/>
    <hyperlink r:id="rId802" location=":~:text=Despite%20mixed%20reviews%20from%20critics,from%20a%20%2465%20million%20budget." ref="N295"/>
    <hyperlink r:id="rId803" ref="A296"/>
    <hyperlink r:id="rId804" ref="K296"/>
    <hyperlink r:id="rId805" ref="N296"/>
    <hyperlink r:id="rId806" ref="A297"/>
    <hyperlink r:id="rId807" ref="K297"/>
    <hyperlink r:id="rId808" location=":~:text=Shark%20Tale%20premiered%20at%20the,highest%2Dgrossing%20film%20of%202004." ref="N297"/>
    <hyperlink r:id="rId809" ref="A298"/>
    <hyperlink r:id="rId810" ref="K298"/>
    <hyperlink r:id="rId811" ref="N298"/>
    <hyperlink r:id="rId812" ref="A299"/>
    <hyperlink r:id="rId813" ref="K299"/>
    <hyperlink r:id="rId814" ref="N299"/>
    <hyperlink r:id="rId815" ref="A300"/>
    <hyperlink r:id="rId816" ref="K300"/>
    <hyperlink r:id="rId817" ref="N300"/>
    <hyperlink r:id="rId818" ref="A301"/>
    <hyperlink r:id="rId819" ref="K301"/>
    <hyperlink r:id="rId820" location=":~:text=1%20at%20the%20domestic%20box,Pixar's%20%E2%80%9CMonsters%2C%20Inc.%E2%80%9D" ref="N301"/>
    <hyperlink r:id="rId821" ref="A302"/>
    <hyperlink r:id="rId822" ref="K302"/>
    <hyperlink r:id="rId823" ref="N302"/>
    <hyperlink r:id="rId824" ref="A303"/>
    <hyperlink r:id="rId825" ref="K303"/>
    <hyperlink r:id="rId826" ref="N303"/>
    <hyperlink r:id="rId827" ref="A304"/>
    <hyperlink r:id="rId828" ref="K304"/>
    <hyperlink r:id="rId829" location=":~:text=The%20film%20received%20mixed%20reviews,highest%2Dgrossing%20film%20of%202007." ref="N304"/>
    <hyperlink r:id="rId830" ref="A305"/>
    <hyperlink r:id="rId831" ref="K305"/>
    <hyperlink r:id="rId832" ref="N305"/>
    <hyperlink r:id="rId833" ref="A306"/>
    <hyperlink r:id="rId834" ref="K306"/>
    <hyperlink r:id="rId835" location=":~:text=Reception-,Box%20office,production%20budget%20of%20%2475%20million." ref="N306"/>
    <hyperlink r:id="rId836" ref="A307"/>
    <hyperlink r:id="rId837" ref="K307"/>
    <hyperlink r:id="rId838" location=":~:text=The%20film%20has%20grossed%20over,highest%2Dgrossing%20film%20of%202021." ref="N307"/>
    <hyperlink r:id="rId839" ref="A308"/>
    <hyperlink r:id="rId840" ref="K308"/>
    <hyperlink r:id="rId841" location=":~:text=The%20film's%20budget%20is%20estimated,and%20the%20Bond%20film%20series." ref="N308"/>
    <hyperlink r:id="rId842" ref="A309"/>
    <hyperlink r:id="rId843" ref="K309"/>
    <hyperlink r:id="rId844" ref="N309"/>
    <hyperlink r:id="rId845" ref="A310"/>
    <hyperlink r:id="rId846" ref="K310"/>
    <hyperlink r:id="rId847" ref="N310"/>
    <hyperlink r:id="rId848" ref="A311"/>
    <hyperlink r:id="rId849" ref="K311"/>
    <hyperlink r:id="rId850" ref="N311"/>
    <hyperlink r:id="rId851" ref="A312"/>
    <hyperlink r:id="rId852" ref="K312"/>
    <hyperlink r:id="rId853" ref="N312"/>
    <hyperlink r:id="rId854" ref="A313"/>
    <hyperlink r:id="rId855" ref="K313"/>
    <hyperlink r:id="rId856" ref="N313"/>
    <hyperlink r:id="rId857" ref="A314"/>
    <hyperlink r:id="rId858" ref="K314"/>
    <hyperlink r:id="rId859" location=":~:text=Following%20the%20Sony%20Pictures%20hack,most%20expensive%20films%20ever%20made." ref="N314"/>
    <hyperlink r:id="rId860" ref="A315"/>
    <hyperlink r:id="rId861" ref="K315"/>
    <hyperlink r:id="rId862" ref="N315"/>
    <hyperlink r:id="rId863" ref="A316"/>
    <hyperlink r:id="rId864" ref="K316"/>
    <hyperlink r:id="rId865" ref="N316"/>
    <hyperlink r:id="rId866" ref="A317"/>
    <hyperlink r:id="rId867" ref="K317"/>
    <hyperlink r:id="rId868" ref="N317"/>
    <hyperlink r:id="rId869" ref="A318"/>
    <hyperlink r:id="rId870" ref="K318"/>
    <hyperlink r:id="rId871" ref="N318"/>
    <hyperlink r:id="rId872" ref="A319"/>
    <hyperlink r:id="rId873" ref="K319"/>
    <hyperlink r:id="rId874" ref="N319"/>
    <hyperlink r:id="rId875" ref="A320"/>
    <hyperlink r:id="rId876" ref="K320"/>
    <hyperlink r:id="rId877" ref="N320"/>
    <hyperlink r:id="rId878" ref="A321"/>
    <hyperlink r:id="rId879" ref="K321"/>
    <hyperlink r:id="rId880" ref="N321"/>
    <hyperlink r:id="rId881" ref="A322"/>
    <hyperlink r:id="rId882" ref="K322"/>
    <hyperlink r:id="rId883" ref="N322"/>
    <hyperlink r:id="rId884" ref="A323"/>
    <hyperlink r:id="rId885" ref="K323"/>
    <hyperlink r:id="rId886" ref="N323"/>
    <hyperlink r:id="rId887" ref="A324"/>
    <hyperlink r:id="rId888" ref="K324"/>
    <hyperlink r:id="rId889" location=":~:text=It%20was%20released%20in%20the,its%20%24150%20million%20production%20budget." ref="N324"/>
    <hyperlink r:id="rId890" ref="A325"/>
    <hyperlink r:id="rId891" ref="K325"/>
    <hyperlink r:id="rId892" ref="N325"/>
    <hyperlink r:id="rId893" ref="A326"/>
    <hyperlink r:id="rId894" ref="K326"/>
    <hyperlink r:id="rId895" ref="N326"/>
    <hyperlink r:id="rId896" ref="A327"/>
    <hyperlink r:id="rId897" ref="K327"/>
    <hyperlink r:id="rId898" location=":~:text=Released%20in%201977%2C%20%22A%20New,around%20775%20million%20U.S.%20dollars." ref="N327"/>
    <hyperlink r:id="rId899" ref="A328"/>
    <hyperlink r:id="rId900" ref="K328"/>
    <hyperlink r:id="rId901" location=":~:text=Suicide%20Squad%20was%20a%20box,including%20advertising%20and%20promotion%20costs)." ref="N328"/>
    <hyperlink r:id="rId902" ref="A329"/>
    <hyperlink r:id="rId903" ref="K329"/>
    <hyperlink r:id="rId904" ref="N329"/>
    <hyperlink r:id="rId905" ref="A330"/>
    <hyperlink r:id="rId906" ref="K330"/>
    <hyperlink r:id="rId907" location=":~:text=Taken%202%20grossed%20%24139.9%20million,a%20budget%20of%20%2445%20million." ref="N330"/>
    <hyperlink r:id="rId908" ref="A331"/>
    <hyperlink r:id="rId909" ref="K331"/>
    <hyperlink r:id="rId910" location=":~:text=of%20skills%22).-,Box%20office,a%20budget%20of%20%2455%20million." ref="N331"/>
    <hyperlink r:id="rId911" ref="A332"/>
    <hyperlink r:id="rId912" ref="K332"/>
    <hyperlink r:id="rId913" location=":~:text=Tangled%2C%20which%20was%20a%20retelling,animation%20and%20flashy%20computer%20animation." ref="N332"/>
    <hyperlink r:id="rId914" ref="A333"/>
    <hyperlink r:id="rId915" ref="K333"/>
    <hyperlink r:id="rId916" ref="N333"/>
    <hyperlink r:id="rId917" ref="A334"/>
    <hyperlink r:id="rId918" ref="K334"/>
    <hyperlink r:id="rId919" ref="N334"/>
    <hyperlink r:id="rId920" ref="A335"/>
    <hyperlink r:id="rId921" ref="K335"/>
    <hyperlink r:id="rId922" ref="N335"/>
    <hyperlink r:id="rId923" ref="A336"/>
    <hyperlink r:id="rId924" ref="K336"/>
    <hyperlink r:id="rId925" location=":~:text=It%20was%20the%20first%20Hollywood,also%20a%20box%20office%20disappointment." ref="N336"/>
    <hyperlink r:id="rId926" ref="A337"/>
    <hyperlink r:id="rId927" ref="K337"/>
    <hyperlink r:id="rId928" ref="N337"/>
    <hyperlink r:id="rId929" ref="A338"/>
    <hyperlink r:id="rId930" ref="K338"/>
    <hyperlink r:id="rId931" ref="N338"/>
    <hyperlink r:id="rId932" ref="A339"/>
    <hyperlink r:id="rId933" ref="K339"/>
    <hyperlink r:id="rId934" ref="N339"/>
    <hyperlink r:id="rId935" ref="A340"/>
    <hyperlink r:id="rId936" ref="K340"/>
    <hyperlink r:id="rId937" location=":~:text=With%20an%20estimated%20%24200%20million,budget%20%24185%2D%24196%20million)." ref="N340"/>
    <hyperlink r:id="rId938" ref="A341"/>
    <hyperlink r:id="rId939" ref="K341"/>
    <hyperlink r:id="rId940" ref="N341"/>
    <hyperlink r:id="rId941" ref="A342"/>
    <hyperlink r:id="rId942" ref="K342"/>
    <hyperlink r:id="rId943" ref="N342"/>
    <hyperlink r:id="rId944" ref="A343"/>
    <hyperlink r:id="rId945" ref="K343"/>
    <hyperlink r:id="rId946" ref="N343"/>
    <hyperlink r:id="rId947" ref="A344"/>
    <hyperlink r:id="rId948" ref="K344"/>
    <hyperlink r:id="rId949" ref="N344"/>
    <hyperlink r:id="rId950" ref="A345"/>
    <hyperlink r:id="rId951" ref="K345"/>
    <hyperlink r:id="rId952" ref="N345"/>
    <hyperlink r:id="rId953" ref="A346"/>
    <hyperlink r:id="rId954" ref="K346"/>
    <hyperlink r:id="rId955" location=":~:text=The%20film%20was%20a%20commercial,highest%2Dgrossing%20film%20of%202022." ref="N346"/>
    <hyperlink r:id="rId956" ref="A347"/>
    <hyperlink r:id="rId957" ref="K347"/>
    <hyperlink r:id="rId958" ref="N347"/>
    <hyperlink r:id="rId959" ref="A348"/>
    <hyperlink r:id="rId960" ref="K348"/>
    <hyperlink r:id="rId961" location=":~:text=It%20grossed%20%24528%20million%20worldwide,all%20three%20awards%20to%20Coco." ref="N348"/>
    <hyperlink r:id="rId962" ref="A349"/>
    <hyperlink r:id="rId963" ref="K349"/>
    <hyperlink r:id="rId964" ref="N349"/>
    <hyperlink r:id="rId965" ref="A350"/>
    <hyperlink r:id="rId966" ref="K350"/>
    <hyperlink r:id="rId967" ref="N350"/>
    <hyperlink r:id="rId968" ref="A351"/>
    <hyperlink r:id="rId969" ref="K351"/>
    <hyperlink r:id="rId970" ref="N351"/>
    <hyperlink r:id="rId971" ref="A352"/>
    <hyperlink r:id="rId972" ref="K352"/>
    <hyperlink r:id="rId973" ref="N352"/>
    <hyperlink r:id="rId974" ref="A353"/>
    <hyperlink r:id="rId975" ref="K353"/>
    <hyperlink r:id="rId976" ref="A354"/>
    <hyperlink r:id="rId977" ref="K354"/>
    <hyperlink r:id="rId978" ref="N354"/>
    <hyperlink r:id="rId979" ref="A355"/>
    <hyperlink r:id="rId980" ref="K355"/>
    <hyperlink r:id="rId981" location=":~:text=The%20film%20was%20a%20box,Supporting%20Actress%20for%20Taraji%20P." ref="N355"/>
    <hyperlink r:id="rId982" ref="A356"/>
    <hyperlink r:id="rId983" ref="K356"/>
    <hyperlink r:id="rId984" ref="N356"/>
    <hyperlink r:id="rId985" ref="A357"/>
    <hyperlink r:id="rId986" ref="K357"/>
    <hyperlink r:id="rId987" ref="N357"/>
    <hyperlink r:id="rId988" ref="A358"/>
    <hyperlink r:id="rId989" ref="K358"/>
    <hyperlink r:id="rId990" ref="N358"/>
    <hyperlink r:id="rId991" ref="A359"/>
    <hyperlink r:id="rId992" ref="K359"/>
    <hyperlink r:id="rId993" ref="N359"/>
    <hyperlink r:id="rId994" ref="A360"/>
    <hyperlink r:id="rId995" ref="K360"/>
    <hyperlink r:id="rId996" location=":~:text=The%20film%20grossed%20over%20%24326,grossing%20film%20worldwide%20in%202006." ref="N360"/>
    <hyperlink r:id="rId997" ref="A361"/>
    <hyperlink r:id="rId998" ref="N361"/>
    <hyperlink r:id="rId999" ref="A362"/>
    <hyperlink r:id="rId1000" ref="K362"/>
    <hyperlink r:id="rId1001" ref="N362"/>
    <hyperlink r:id="rId1002" ref="A363"/>
    <hyperlink r:id="rId1003" ref="K363"/>
    <hyperlink r:id="rId1004" location=":~:text=With%20an%20estimated%20production%20budget,Walker's%20death%20in%20November%202013." ref="N363"/>
    <hyperlink r:id="rId1005" ref="A364"/>
    <hyperlink r:id="rId1006" ref="K364"/>
    <hyperlink r:id="rId1007" ref="N364"/>
    <hyperlink r:id="rId1008" ref="A365"/>
    <hyperlink r:id="rId1009" ref="K365"/>
    <hyperlink r:id="rId1010" ref="N365"/>
    <hyperlink r:id="rId1011" ref="A366"/>
    <hyperlink r:id="rId1012" ref="K366"/>
    <hyperlink r:id="rId1013" location=":~:text=The%20Fugitive%20premiered%20in%20Westwood,against%20a%20%2444%20million%20budget." ref="N366"/>
    <hyperlink r:id="rId1014" ref="A367"/>
    <hyperlink r:id="rId1015" ref="K367"/>
    <hyperlink r:id="rId1016" location=":~:text=With%20a%20production%20budget%20of,the%20film%20in%20post%2Dproduction." ref="N367"/>
    <hyperlink r:id="rId1017" ref="A368"/>
    <hyperlink r:id="rId1018" ref="K368"/>
    <hyperlink r:id="rId1019" ref="N368"/>
    <hyperlink r:id="rId1020" ref="A369"/>
    <hyperlink r:id="rId1021" ref="K369"/>
    <hyperlink r:id="rId1022" ref="N369"/>
    <hyperlink r:id="rId1023" ref="A370"/>
    <hyperlink r:id="rId1024" ref="K370"/>
    <hyperlink r:id="rId1025" location=":~:text=Reception-,Box%20office,production%20budget%20of%20%2484%20million." ref="N370"/>
    <hyperlink r:id="rId1026" ref="A371"/>
    <hyperlink r:id="rId1027" ref="K371"/>
    <hyperlink r:id="rId1028" ref="N371"/>
    <hyperlink r:id="rId1029" ref="A372"/>
    <hyperlink r:id="rId1030" ref="K372"/>
    <hyperlink r:id="rId1031" ref="N372"/>
    <hyperlink r:id="rId1032" ref="A373"/>
    <hyperlink r:id="rId1033" ref="K373"/>
    <hyperlink r:id="rId1034" location=":~:text=The%20Hangover%20Part%20II%20grossed,a%20budget%20of%20%2480%20million." ref="N373"/>
    <hyperlink r:id="rId1035" ref="A374"/>
    <hyperlink r:id="rId1036" ref="K374"/>
    <hyperlink r:id="rId1037" location=":~:text=The%20Hangover%20Part%20III%20grossed,a%20budget%20of%20%24103%20million." ref="N374"/>
    <hyperlink r:id="rId1038" ref="A375"/>
    <hyperlink r:id="rId1039" ref="K375"/>
    <hyperlink r:id="rId1040" ref="N375"/>
    <hyperlink r:id="rId1041" ref="A376"/>
    <hyperlink r:id="rId1042" ref="K376"/>
    <hyperlink r:id="rId1043" ref="N376"/>
    <hyperlink r:id="rId1044" ref="A377"/>
    <hyperlink r:id="rId1045" ref="K377"/>
    <hyperlink r:id="rId1046" ref="A378"/>
    <hyperlink r:id="rId1047" ref="K378"/>
    <hyperlink r:id="rId1048" ref="N378"/>
    <hyperlink r:id="rId1049" ref="A379"/>
    <hyperlink r:id="rId1050" ref="K379"/>
    <hyperlink r:id="rId1051" ref="N379"/>
    <hyperlink r:id="rId1052" ref="A380"/>
    <hyperlink r:id="rId1053" ref="K380"/>
    <hyperlink r:id="rId1054" ref="A381"/>
    <hyperlink r:id="rId1055" ref="K381"/>
    <hyperlink r:id="rId1056" ref="N381"/>
    <hyperlink r:id="rId1057" ref="A382"/>
    <hyperlink r:id="rId1058" ref="K382"/>
    <hyperlink r:id="rId1059" ref="N382"/>
    <hyperlink r:id="rId1060" ref="A383"/>
    <hyperlink r:id="rId1061" ref="K383"/>
    <hyperlink r:id="rId1062" ref="N383"/>
    <hyperlink r:id="rId1063" ref="A384"/>
    <hyperlink r:id="rId1064" ref="K384"/>
    <hyperlink r:id="rId1065" ref="N384"/>
    <hyperlink r:id="rId1066" ref="A385"/>
    <hyperlink r:id="rId1067" ref="K385"/>
    <hyperlink r:id="rId1068" location=":~:text=However%2C%20James%20Newton%20Howard's,domestically%20and%20%24319%20million%20worldwide." ref="N385"/>
    <hyperlink r:id="rId1069" ref="A386"/>
    <hyperlink r:id="rId1070" ref="K386"/>
    <hyperlink r:id="rId1071" ref="N386"/>
    <hyperlink r:id="rId1072" ref="A387"/>
    <hyperlink r:id="rId1073" ref="K387"/>
    <hyperlink r:id="rId1074" ref="N387"/>
    <hyperlink r:id="rId1075" ref="A388"/>
    <hyperlink r:id="rId1076" ref="K388"/>
    <hyperlink r:id="rId1077" location=":~:text=Reception-,Box%20office,even%20and%20justify%20a%20sequel." ref="N388"/>
    <hyperlink r:id="rId1078" ref="A389"/>
    <hyperlink r:id="rId1079" ref="K389"/>
    <hyperlink r:id="rId1080" location=":~:text=The%20Lego%20Batman%20Movie%20grossed,production%20budget%20of%20%2480%20million." ref="N389"/>
    <hyperlink r:id="rId1081" ref="A390"/>
    <hyperlink r:id="rId1082" ref="K390"/>
    <hyperlink r:id="rId1083" location=":~:text=The%20Lego%20Movie%20premiered%20in,%2C%20story%2C%20humor%20and%20acting." ref="N390"/>
    <hyperlink r:id="rId1084" ref="A391"/>
    <hyperlink r:id="rId1085" ref="K391"/>
    <hyperlink r:id="rId1086" ref="N391"/>
    <hyperlink r:id="rId1087" ref="A392"/>
    <hyperlink r:id="rId1088" ref="K392"/>
    <hyperlink r:id="rId1089" ref="N392"/>
    <hyperlink r:id="rId1090" ref="A393"/>
    <hyperlink r:id="rId1091" ref="K393"/>
    <hyperlink r:id="rId1092" ref="N393"/>
    <hyperlink r:id="rId1093" ref="A394"/>
    <hyperlink r:id="rId1094" ref="K394"/>
    <hyperlink r:id="rId1095" ref="N394"/>
    <hyperlink r:id="rId1096" ref="A395"/>
    <hyperlink r:id="rId1097" ref="K395"/>
    <hyperlink r:id="rId1098" ref="N395"/>
    <hyperlink r:id="rId1099" ref="A396"/>
    <hyperlink r:id="rId1100" ref="K396"/>
    <hyperlink r:id="rId1101" location=":~:text=The%20Martian%20was%20a%20financial,a%20budget%20of%20%24108%20million." ref="N396"/>
    <hyperlink r:id="rId1102" ref="A397"/>
    <hyperlink r:id="rId1103" ref="K397"/>
    <hyperlink r:id="rId1104" location=":~:text=The%20film%20grossed%20over%20%24351,Diaz%20as%20a%20leading%20lady." ref="N397"/>
    <hyperlink r:id="rId1105" ref="A398"/>
    <hyperlink r:id="rId1106" ref="K398"/>
    <hyperlink r:id="rId1107" location=":~:text=The%20Matrix%20opened%20in%20theaters,%2463%20million%20budget%2C%20becoming%20the" ref="N398"/>
    <hyperlink r:id="rId1108" ref="A399"/>
    <hyperlink r:id="rId1109" ref="K399"/>
    <hyperlink r:id="rId1110" ref="N399"/>
    <hyperlink r:id="rId1111" ref="A400"/>
    <hyperlink r:id="rId1112" ref="K400"/>
    <hyperlink r:id="rId1113" ref="N400"/>
    <hyperlink r:id="rId1114" ref="A401"/>
    <hyperlink r:id="rId1115" ref="K401"/>
    <hyperlink r:id="rId1116" ref="N401"/>
    <hyperlink r:id="rId1117" ref="A402"/>
    <hyperlink r:id="rId1118" ref="K402"/>
    <hyperlink r:id="rId1119" ref="N402"/>
    <hyperlink r:id="rId1120" ref="A403"/>
    <hyperlink r:id="rId1121" ref="K403"/>
    <hyperlink r:id="rId1122" ref="N403"/>
    <hyperlink r:id="rId1123" ref="A404"/>
    <hyperlink r:id="rId1124" ref="K404"/>
    <hyperlink r:id="rId1125" ref="N404"/>
    <hyperlink r:id="rId1126" ref="A405"/>
    <hyperlink r:id="rId1127" ref="K405"/>
    <hyperlink r:id="rId1128" ref="N405"/>
    <hyperlink r:id="rId1129" ref="A406"/>
    <hyperlink r:id="rId1130" ref="K406"/>
    <hyperlink r:id="rId1131" ref="N406"/>
    <hyperlink r:id="rId1132" ref="A407"/>
    <hyperlink r:id="rId1133" ref="K407"/>
    <hyperlink r:id="rId1134" ref="N407"/>
    <hyperlink r:id="rId1135" ref="A408"/>
    <hyperlink r:id="rId1136" ref="K408"/>
    <hyperlink r:id="rId1137" ref="N408"/>
    <hyperlink r:id="rId1138" ref="A409"/>
    <hyperlink r:id="rId1139" ref="K409"/>
    <hyperlink r:id="rId1140" ref="N409"/>
    <hyperlink r:id="rId1141" ref="A410"/>
    <hyperlink r:id="rId1142" ref="K410"/>
    <hyperlink r:id="rId1143" ref="N410"/>
    <hyperlink r:id="rId1144" ref="A411"/>
    <hyperlink r:id="rId1145" ref="K411"/>
    <hyperlink r:id="rId1146" ref="N411"/>
    <hyperlink r:id="rId1147" ref="A412"/>
    <hyperlink r:id="rId1148" ref="K412"/>
    <hyperlink r:id="rId1149" ref="N412"/>
    <hyperlink r:id="rId1150" ref="A413"/>
    <hyperlink r:id="rId1151" ref="K413"/>
    <hyperlink r:id="rId1152" ref="N413"/>
    <hyperlink r:id="rId1153" ref="A414"/>
    <hyperlink r:id="rId1154" ref="K414"/>
    <hyperlink r:id="rId1155" location=":~:text=With%20an%20estimated%20budget%20of,United%20States%20on%20December%2020." ref="N414"/>
    <hyperlink r:id="rId1156" ref="A415"/>
    <hyperlink r:id="rId1157" ref="K415"/>
    <hyperlink r:id="rId1158" location=":~:text=Produced%20on%20a%20%2475%20million,U.S.%20film%20worldwide%20that%20year." ref="N415"/>
    <hyperlink r:id="rId1159" ref="A416"/>
    <hyperlink r:id="rId1160" ref="K416"/>
    <hyperlink r:id="rId1161" ref="N416"/>
    <hyperlink r:id="rId1162" ref="A417"/>
    <hyperlink r:id="rId1163" ref="K417"/>
    <hyperlink r:id="rId1164" location=":~:text=Reception-,Box%20office,production%20budget%20of%20%2475%20million." ref="N417"/>
    <hyperlink r:id="rId1165" ref="A418"/>
    <hyperlink r:id="rId1166" ref="K418"/>
    <hyperlink r:id="rId1167" location=":~:text=The%20film%20received%20mixed%20reviews,of%20the%20Wizarding%20World%20franchise." ref="N418"/>
    <hyperlink r:id="rId1168" ref="A419"/>
    <hyperlink r:id="rId1169" ref="K419"/>
    <hyperlink r:id="rId1170" ref="N419"/>
    <hyperlink r:id="rId1171" ref="A420"/>
    <hyperlink r:id="rId1172" ref="K420"/>
    <hyperlink r:id="rId1173" ref="N420"/>
    <hyperlink r:id="rId1174" ref="A421"/>
    <hyperlink r:id="rId1175" ref="K421"/>
    <hyperlink r:id="rId1176" ref="N421"/>
    <hyperlink r:id="rId1177" ref="A422"/>
    <hyperlink r:id="rId1178" ref="K422"/>
    <hyperlink r:id="rId1179" ref="N422"/>
    <hyperlink r:id="rId1180" ref="A423"/>
    <hyperlink r:id="rId1181" ref="K423"/>
    <hyperlink r:id="rId1182" location=":~:text=The%20SpongeBob%20Movie%3A%20Sponge%20Out%20of%20Water%20grossed%20%24162.9%20million,a%20budget%20of%20%2474%20million." ref="N423"/>
    <hyperlink r:id="rId1183" ref="A424"/>
    <hyperlink r:id="rId1184" ref="K424"/>
    <hyperlink r:id="rId1185" ref="N424"/>
    <hyperlink r:id="rId1186" ref="A425"/>
    <hyperlink r:id="rId1187" ref="K425"/>
    <hyperlink r:id="rId1188" ref="N425"/>
    <hyperlink r:id="rId1189" ref="A426"/>
    <hyperlink r:id="rId1190" ref="K426"/>
    <hyperlink r:id="rId1191" ref="N426"/>
    <hyperlink r:id="rId1192" ref="A427"/>
    <hyperlink r:id="rId1193" ref="K427"/>
    <hyperlink r:id="rId1194" ref="N427"/>
    <hyperlink r:id="rId1195" ref="A428"/>
    <hyperlink r:id="rId1196" ref="K428"/>
    <hyperlink r:id="rId1197" ref="N428"/>
    <hyperlink r:id="rId1198" ref="A429"/>
    <hyperlink r:id="rId1199" ref="K429"/>
    <hyperlink r:id="rId1200" ref="N429"/>
    <hyperlink r:id="rId1201" ref="A430"/>
    <hyperlink r:id="rId1202" ref="K430"/>
    <hyperlink r:id="rId1203" location=":~:text=The%20film's%20production%20budget%20of,Phase%20Four%20of%20the%20MCU." ref="N430"/>
    <hyperlink r:id="rId1204" ref="A431"/>
    <hyperlink r:id="rId1205" ref="K431"/>
    <hyperlink r:id="rId1206" ref="N431"/>
    <hyperlink r:id="rId1207" ref="A432"/>
    <hyperlink r:id="rId1208" ref="K432"/>
    <hyperlink r:id="rId1209" ref="N432"/>
    <hyperlink r:id="rId1210" ref="A433"/>
    <hyperlink r:id="rId1211" ref="K433"/>
    <hyperlink r:id="rId1212" location=":~:text=With%20a%20budget%20of%20%24200,Avatar%20surpassed%20it%20in%202010." ref="N433"/>
    <hyperlink r:id="rId1213" ref="A434"/>
    <hyperlink r:id="rId1214" ref="K434"/>
    <hyperlink r:id="rId1215" ref="N434"/>
    <hyperlink r:id="rId1216" ref="A435"/>
    <hyperlink r:id="rId1217" ref="K435"/>
    <hyperlink r:id="rId1218" ref="N435"/>
    <hyperlink r:id="rId1219" ref="A436"/>
    <hyperlink r:id="rId1220" ref="K436"/>
    <hyperlink r:id="rId1221" ref="N436"/>
    <hyperlink r:id="rId1222" ref="A437"/>
    <hyperlink r:id="rId1223" ref="K437"/>
    <hyperlink r:id="rId1224" ref="N437"/>
    <hyperlink r:id="rId1225" ref="A438"/>
    <hyperlink r:id="rId1226" ref="K438"/>
    <hyperlink r:id="rId1227" ref="N438"/>
    <hyperlink r:id="rId1228" ref="A439"/>
    <hyperlink r:id="rId1229" ref="K439"/>
    <hyperlink r:id="rId1230" ref="N439"/>
    <hyperlink r:id="rId1231" ref="A440"/>
    <hyperlink r:id="rId1232" ref="K440"/>
    <hyperlink r:id="rId1233" ref="N440"/>
    <hyperlink r:id="rId1234" ref="A441"/>
    <hyperlink r:id="rId1235" ref="K441"/>
    <hyperlink r:id="rId1236" ref="N441"/>
    <hyperlink r:id="rId1237" ref="A442"/>
    <hyperlink r:id="rId1238" ref="K442"/>
    <hyperlink r:id="rId1239" location=":~:text=Box%20office-,Worldwide,a%20budget%20of%20%24210%20million." ref="N442"/>
    <hyperlink r:id="rId1240" ref="A443"/>
    <hyperlink r:id="rId1241" ref="K443"/>
    <hyperlink r:id="rId1242" ref="N443"/>
    <hyperlink r:id="rId1243" ref="A444"/>
    <hyperlink r:id="rId1244" ref="K444"/>
    <hyperlink r:id="rId1245" ref="N444"/>
    <hyperlink r:id="rId1246" ref="A445"/>
    <hyperlink r:id="rId1247" ref="K445"/>
    <hyperlink r:id="rId1248" ref="N445"/>
    <hyperlink r:id="rId1249" ref="A446"/>
    <hyperlink r:id="rId1250" ref="K446"/>
    <hyperlink r:id="rId1251" location=":~:text=Trolls%20grossed%20%24153.7%20million%20in,a%20budget%20of%20%24125%20million." ref="N446"/>
    <hyperlink r:id="rId1252" ref="A447"/>
    <hyperlink r:id="rId1253" ref="K447"/>
    <hyperlink r:id="rId1254" location=":~:text=The%20film%20grossed%20%24400%20million,described%20as%20a%20cult%20film." ref="N447"/>
    <hyperlink r:id="rId1255" ref="A448"/>
    <hyperlink r:id="rId1256" ref="K448"/>
    <hyperlink r:id="rId1257" ref="N448"/>
    <hyperlink r:id="rId1258" ref="A449"/>
    <hyperlink r:id="rId1259" ref="K449"/>
    <hyperlink r:id="rId1260" location=":~:text=Costing%20%24100%E2%80%93120%20million%20to,over%20a%20seven%2Dmonth%20schedule." ref="N449"/>
    <hyperlink r:id="rId1261" ref="A450"/>
    <hyperlink r:id="rId1262" ref="K450"/>
    <hyperlink r:id="rId1263" ref="N450"/>
    <hyperlink r:id="rId1264" ref="K451"/>
    <hyperlink r:id="rId1265" ref="N451"/>
    <hyperlink r:id="rId1266" ref="K452"/>
    <hyperlink r:id="rId1267" ref="N452"/>
    <hyperlink r:id="rId1268" ref="K453"/>
    <hyperlink r:id="rId1269" ref="N453"/>
    <hyperlink r:id="rId1270" ref="A454"/>
    <hyperlink r:id="rId1271" ref="K454"/>
    <hyperlink r:id="rId1272" ref="N454"/>
    <hyperlink r:id="rId1273" ref="A455"/>
    <hyperlink r:id="rId1274" ref="K455"/>
    <hyperlink r:id="rId1275" ref="N455"/>
    <hyperlink r:id="rId1276" ref="A456"/>
    <hyperlink r:id="rId1277" ref="K456"/>
    <hyperlink r:id="rId1278" ref="N456"/>
    <hyperlink r:id="rId1279" ref="A457"/>
    <hyperlink r:id="rId1280" ref="K457"/>
    <hyperlink r:id="rId1281" location="tab=summary" ref="N457"/>
    <hyperlink r:id="rId1282" ref="A458"/>
    <hyperlink r:id="rId1283" ref="K458"/>
    <hyperlink r:id="rId1284" ref="N458"/>
    <hyperlink r:id="rId1285" ref="A459"/>
    <hyperlink r:id="rId1286" ref="K459"/>
    <hyperlink r:id="rId1287" ref="A460"/>
    <hyperlink r:id="rId1288" ref="K460"/>
    <hyperlink r:id="rId1289" location=":~:text=The%20film%20cost%20%24180%20million,States%20on%20June%2027%2C%202008." ref="N460"/>
    <hyperlink r:id="rId1290" ref="A461"/>
    <hyperlink r:id="rId1291" ref="K461"/>
    <hyperlink r:id="rId1292" ref="N461"/>
    <hyperlink r:id="rId1293" ref="A462"/>
    <hyperlink r:id="rId1294" ref="K462"/>
    <hyperlink r:id="rId1295" location=":~:text=War%20for%20the%20Planet%20of%20the%20Apes%20grossed%20%24146.9%20million,budget%20of%20%24150%E2%80%93152%20million." ref="N462"/>
    <hyperlink r:id="rId1296" ref="A463"/>
    <hyperlink r:id="rId1297" ref="K463"/>
    <hyperlink r:id="rId1298" ref="N463"/>
    <hyperlink r:id="rId1299" ref="A464"/>
    <hyperlink r:id="rId1300" ref="K464"/>
    <hyperlink r:id="rId1301" location=":~:text=Given%20its%20%24160%20million%20production,in%20order%20to%20break%2Deven." ref="N464"/>
    <hyperlink r:id="rId1302" ref="A465"/>
    <hyperlink r:id="rId1303" ref="K465"/>
    <hyperlink r:id="rId1304" ref="N465"/>
    <hyperlink r:id="rId1305" ref="A466"/>
    <hyperlink r:id="rId1306" ref="K466"/>
    <hyperlink r:id="rId1307" ref="N466"/>
    <hyperlink r:id="rId1308" ref="A467"/>
    <hyperlink r:id="rId1309" ref="K467"/>
    <hyperlink r:id="rId1310" ref="N467"/>
    <hyperlink r:id="rId1311" ref="A468"/>
    <hyperlink r:id="rId1312" ref="K468"/>
    <hyperlink r:id="rId1313" location=":~:text=Regardless%2C%20the%20film%20was%20a,zombie%20film%20of%20all%20time." ref="N468"/>
    <hyperlink r:id="rId1314" ref="A469"/>
    <hyperlink r:id="rId1315" ref="K469"/>
    <hyperlink r:id="rId1316" ref="N469"/>
    <hyperlink r:id="rId1317" ref="A470"/>
    <hyperlink r:id="rId1318" ref="K470"/>
    <hyperlink r:id="rId1319" ref="N470"/>
    <hyperlink r:id="rId1320" ref="A471"/>
    <hyperlink r:id="rId1321" ref="K471"/>
    <hyperlink r:id="rId1322" location=":~:text=X%2DMen%3A%20Apocalypse%20grossed%20%24155.4,a%20budget%20of%20%24178%20million." ref="N471"/>
    <hyperlink r:id="rId1323" ref="A472"/>
    <hyperlink r:id="rId1324" ref="K472"/>
    <hyperlink r:id="rId1325" ref="N472"/>
    <hyperlink r:id="rId1326" ref="A473"/>
    <hyperlink r:id="rId1327" ref="K473"/>
    <hyperlink r:id="rId1328" ref="N473"/>
    <hyperlink r:id="rId1329" ref="A474"/>
    <hyperlink r:id="rId1330" ref="K474"/>
    <hyperlink r:id="rId1331" ref="N474"/>
    <hyperlink r:id="rId1332" ref="A475"/>
    <hyperlink r:id="rId1333" ref="K475"/>
    <hyperlink r:id="rId1334" ref="N475"/>
    <hyperlink r:id="rId1335" ref="A476"/>
    <hyperlink r:id="rId1336" ref="K476"/>
    <hyperlink r:id="rId1337" location=":~:text=Reception-,Box%20office,production%20budget%20of%20%2485%20million." ref="N476"/>
    <hyperlink r:id="rId1338" ref="A477"/>
    <hyperlink r:id="rId1339" ref="K477"/>
    <hyperlink r:id="rId1340" location=":~:text=Zootopia%20grossed%20%24341.3%20million%20in,a%20budget%20of%20%24150%20million." ref="N477"/>
  </hyperlinks>
  <drawing r:id="rId134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36.0"/>
    <col customWidth="1" min="2" max="2" width="10.13"/>
    <col customWidth="1" min="3" max="4" width="11.63"/>
    <col customWidth="1" min="5" max="5" width="9.88"/>
    <col customWidth="1" min="6" max="6" width="10.0"/>
    <col customWidth="1" min="10" max="10" width="12.0"/>
    <col customWidth="1" min="12" max="12" width="6.88"/>
    <col customWidth="1" min="13" max="13" width="7.88"/>
    <col customWidth="1" min="14" max="14" width="13.88"/>
  </cols>
  <sheetData>
    <row r="1" ht="15.75" customHeight="1">
      <c r="A1" s="3" t="s">
        <v>2</v>
      </c>
      <c r="B1" s="4" t="s">
        <v>1356</v>
      </c>
      <c r="C1" s="50" t="s">
        <v>17</v>
      </c>
      <c r="D1" s="4" t="s">
        <v>4</v>
      </c>
      <c r="E1" s="4" t="s">
        <v>1357</v>
      </c>
      <c r="F1" s="4" t="s">
        <v>1358</v>
      </c>
      <c r="G1" s="4" t="s">
        <v>1359</v>
      </c>
      <c r="H1" s="5" t="s">
        <v>8</v>
      </c>
      <c r="I1" s="4" t="s">
        <v>1360</v>
      </c>
      <c r="J1" s="4" t="s">
        <v>10</v>
      </c>
      <c r="K1" s="4" t="s">
        <v>11</v>
      </c>
      <c r="L1" s="4" t="s">
        <v>12</v>
      </c>
      <c r="M1" s="4" t="s">
        <v>13</v>
      </c>
      <c r="N1" s="7" t="s">
        <v>14</v>
      </c>
      <c r="O1" s="7" t="s">
        <v>15</v>
      </c>
      <c r="P1" s="8" t="s">
        <v>16</v>
      </c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</row>
    <row r="2" ht="15.75" customHeight="1">
      <c r="A2" s="40">
        <v>300.0</v>
      </c>
      <c r="B2" s="12">
        <f t="shared" ref="B2:B32" si="1">K2/1000000</f>
        <v>456.082343</v>
      </c>
      <c r="C2" s="51">
        <v>670.8</v>
      </c>
      <c r="D2" s="13">
        <f t="shared" ref="D2:D477" si="2">SUM(B2/F2)</f>
        <v>7.016651431</v>
      </c>
      <c r="E2" s="14">
        <f t="shared" ref="E2:E477" si="3">D2/1</f>
        <v>7.016651431</v>
      </c>
      <c r="F2" s="15">
        <v>65.0</v>
      </c>
      <c r="G2" s="16">
        <v>210.629101</v>
      </c>
      <c r="H2" s="17">
        <v>0.462</v>
      </c>
      <c r="I2" s="16">
        <v>245.453242</v>
      </c>
      <c r="J2" s="17">
        <v>0.538</v>
      </c>
      <c r="K2" s="16">
        <v>4.56082343E8</v>
      </c>
      <c r="L2" s="52">
        <v>2007.0</v>
      </c>
      <c r="M2" s="15" t="s">
        <v>18</v>
      </c>
      <c r="N2" s="19" t="s">
        <v>19</v>
      </c>
      <c r="O2" s="20"/>
      <c r="P2" s="21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</row>
    <row r="3" ht="15.75" customHeight="1">
      <c r="A3" s="40">
        <v>1917.0</v>
      </c>
      <c r="B3" s="12">
        <f t="shared" si="1"/>
        <v>384.576334</v>
      </c>
      <c r="C3" s="51">
        <v>454.86</v>
      </c>
      <c r="D3" s="13">
        <f t="shared" si="2"/>
        <v>4.273070378</v>
      </c>
      <c r="E3" s="14">
        <f t="shared" si="3"/>
        <v>4.273070378</v>
      </c>
      <c r="F3" s="15">
        <v>90.0</v>
      </c>
      <c r="G3" s="16">
        <v>159.227644</v>
      </c>
      <c r="H3" s="17">
        <v>0.414</v>
      </c>
      <c r="I3" s="16">
        <v>225.34869</v>
      </c>
      <c r="J3" s="17">
        <v>0.586</v>
      </c>
      <c r="K3" s="16">
        <v>3.84576334E8</v>
      </c>
      <c r="L3" s="52">
        <v>2019.0</v>
      </c>
      <c r="M3" s="15" t="s">
        <v>20</v>
      </c>
      <c r="N3" s="19" t="s">
        <v>21</v>
      </c>
      <c r="O3" s="24" t="s">
        <v>22</v>
      </c>
      <c r="P3" s="21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</row>
    <row r="4" ht="15.75" customHeight="1">
      <c r="A4" s="40">
        <v>2012.0</v>
      </c>
      <c r="B4" s="12">
        <f t="shared" si="1"/>
        <v>791.217826</v>
      </c>
      <c r="C4" s="51">
        <v>1115.61</v>
      </c>
      <c r="D4" s="13">
        <f t="shared" si="2"/>
        <v>3.95608913</v>
      </c>
      <c r="E4" s="14">
        <f t="shared" si="3"/>
        <v>3.95608913</v>
      </c>
      <c r="F4" s="15">
        <v>200.0</v>
      </c>
      <c r="G4" s="16">
        <v>166.112167</v>
      </c>
      <c r="H4" s="17">
        <v>0.21</v>
      </c>
      <c r="I4" s="16">
        <v>625.105659</v>
      </c>
      <c r="J4" s="17">
        <v>0.79</v>
      </c>
      <c r="K4" s="16">
        <v>7.91217826E8</v>
      </c>
      <c r="L4" s="52">
        <v>2009.0</v>
      </c>
      <c r="M4" s="15" t="s">
        <v>18</v>
      </c>
      <c r="N4" s="19" t="s">
        <v>23</v>
      </c>
      <c r="O4" s="20"/>
      <c r="P4" s="21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</row>
    <row r="5" ht="15.75" customHeight="1">
      <c r="A5" s="40" t="s">
        <v>24</v>
      </c>
      <c r="B5" s="12">
        <f t="shared" si="1"/>
        <v>320.689294</v>
      </c>
      <c r="C5" s="51">
        <v>618.35</v>
      </c>
      <c r="D5" s="13">
        <f t="shared" si="2"/>
        <v>4.786407373</v>
      </c>
      <c r="E5" s="14">
        <f t="shared" si="3"/>
        <v>4.786407373</v>
      </c>
      <c r="F5" s="15">
        <v>67.0</v>
      </c>
      <c r="G5" s="16">
        <v>136.189294</v>
      </c>
      <c r="H5" s="17">
        <v>0.425</v>
      </c>
      <c r="I5" s="16">
        <v>184.5</v>
      </c>
      <c r="J5" s="17">
        <v>0.575</v>
      </c>
      <c r="K5" s="16">
        <v>3.20689294E8</v>
      </c>
      <c r="L5" s="52">
        <v>1996.0</v>
      </c>
      <c r="M5" s="15" t="s">
        <v>25</v>
      </c>
      <c r="N5" s="19" t="s">
        <v>26</v>
      </c>
      <c r="O5" s="24" t="s">
        <v>27</v>
      </c>
      <c r="P5" s="21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</row>
    <row r="6" ht="15.75" customHeight="1">
      <c r="A6" s="40" t="s">
        <v>28</v>
      </c>
      <c r="B6" s="12">
        <f t="shared" si="1"/>
        <v>331.333876</v>
      </c>
      <c r="C6" s="51">
        <v>421.7</v>
      </c>
      <c r="D6" s="13">
        <f t="shared" si="2"/>
        <v>6.62667752</v>
      </c>
      <c r="E6" s="14">
        <f t="shared" si="3"/>
        <v>6.62667752</v>
      </c>
      <c r="F6" s="15">
        <v>50.0</v>
      </c>
      <c r="G6" s="16">
        <v>191.719337</v>
      </c>
      <c r="H6" s="17">
        <v>0.579</v>
      </c>
      <c r="I6" s="16">
        <v>139.614539</v>
      </c>
      <c r="J6" s="17">
        <v>0.421</v>
      </c>
      <c r="K6" s="16">
        <v>3.31333876E8</v>
      </c>
      <c r="L6" s="52">
        <v>2014.0</v>
      </c>
      <c r="M6" s="15" t="s">
        <v>20</v>
      </c>
      <c r="N6" s="19" t="s">
        <v>29</v>
      </c>
      <c r="O6" s="20"/>
      <c r="P6" s="21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</row>
    <row r="7" ht="15.75" customHeight="1">
      <c r="A7" s="40" t="s">
        <v>30</v>
      </c>
      <c r="B7" s="12">
        <f t="shared" si="1"/>
        <v>337.580051</v>
      </c>
      <c r="C7" s="51">
        <v>429.65</v>
      </c>
      <c r="D7" s="13">
        <f t="shared" si="2"/>
        <v>3.068909555</v>
      </c>
      <c r="E7" s="14">
        <f t="shared" si="3"/>
        <v>3.068909555</v>
      </c>
      <c r="F7" s="15">
        <v>110.0</v>
      </c>
      <c r="G7" s="16">
        <v>106.580051</v>
      </c>
      <c r="H7" s="17">
        <v>0.316</v>
      </c>
      <c r="I7" s="16">
        <v>231.0</v>
      </c>
      <c r="J7" s="17">
        <v>0.684</v>
      </c>
      <c r="K7" s="16">
        <v>3.37580051E8</v>
      </c>
      <c r="L7" s="52">
        <v>2014.0</v>
      </c>
      <c r="M7" s="15" t="s">
        <v>20</v>
      </c>
      <c r="N7" s="19" t="s">
        <v>31</v>
      </c>
      <c r="O7" s="20"/>
      <c r="P7" s="21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</row>
    <row r="8" ht="15.75" customHeight="1">
      <c r="A8" s="40" t="s">
        <v>32</v>
      </c>
      <c r="B8" s="12">
        <f t="shared" si="1"/>
        <v>316.791257</v>
      </c>
      <c r="C8" s="51">
        <v>538.62</v>
      </c>
      <c r="D8" s="13">
        <f t="shared" si="2"/>
        <v>5.461918224</v>
      </c>
      <c r="E8" s="14">
        <f t="shared" si="3"/>
        <v>5.461918224</v>
      </c>
      <c r="F8" s="15">
        <v>58.0</v>
      </c>
      <c r="G8" s="16">
        <v>170.742341</v>
      </c>
      <c r="H8" s="17">
        <v>0.539</v>
      </c>
      <c r="I8" s="16">
        <v>146.048916</v>
      </c>
      <c r="J8" s="17">
        <v>0.461</v>
      </c>
      <c r="K8" s="16">
        <v>3.16791257E8</v>
      </c>
      <c r="L8" s="52">
        <v>2001.0</v>
      </c>
      <c r="M8" s="15" t="s">
        <v>18</v>
      </c>
      <c r="N8" s="19" t="s">
        <v>33</v>
      </c>
      <c r="O8" s="24" t="s">
        <v>34</v>
      </c>
      <c r="P8" s="21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</row>
    <row r="9" ht="15.75" customHeight="1">
      <c r="A9" s="40" t="s">
        <v>35</v>
      </c>
      <c r="B9" s="12">
        <f t="shared" si="1"/>
        <v>363.258859</v>
      </c>
      <c r="C9" s="51">
        <v>669.22</v>
      </c>
      <c r="D9" s="13">
        <f t="shared" si="2"/>
        <v>3.027157158</v>
      </c>
      <c r="E9" s="14">
        <f t="shared" si="3"/>
        <v>3.027157158</v>
      </c>
      <c r="F9" s="15">
        <v>120.0</v>
      </c>
      <c r="G9" s="16">
        <v>162.798565</v>
      </c>
      <c r="H9" s="17">
        <v>0.448</v>
      </c>
      <c r="I9" s="16">
        <v>200.460294</v>
      </c>
      <c r="J9" s="17">
        <v>0.552</v>
      </c>
      <c r="K9" s="16">
        <v>3.63258859E8</v>
      </c>
      <c r="L9" s="52">
        <v>1998.0</v>
      </c>
      <c r="M9" s="15" t="s">
        <v>25</v>
      </c>
      <c r="N9" s="19" t="s">
        <v>36</v>
      </c>
      <c r="O9" s="24" t="s">
        <v>37</v>
      </c>
      <c r="P9" s="21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</row>
    <row r="10" ht="15.75" customHeight="1">
      <c r="A10" s="40" t="s">
        <v>38</v>
      </c>
      <c r="B10" s="12">
        <f t="shared" si="1"/>
        <v>325.286646</v>
      </c>
      <c r="C10" s="51">
        <v>458.65</v>
      </c>
      <c r="D10" s="13">
        <f t="shared" si="2"/>
        <v>1.62643323</v>
      </c>
      <c r="E10" s="14">
        <f t="shared" si="3"/>
        <v>1.62643323</v>
      </c>
      <c r="F10" s="15">
        <v>200.0</v>
      </c>
      <c r="G10" s="16">
        <v>137.855863</v>
      </c>
      <c r="H10" s="17">
        <v>0.424</v>
      </c>
      <c r="I10" s="16">
        <v>187.430783</v>
      </c>
      <c r="J10" s="17">
        <v>0.576</v>
      </c>
      <c r="K10" s="16">
        <v>3.25286646E8</v>
      </c>
      <c r="L10" s="52">
        <v>2009.0</v>
      </c>
      <c r="M10" s="15" t="s">
        <v>18</v>
      </c>
      <c r="N10" s="19" t="s">
        <v>39</v>
      </c>
      <c r="O10" s="20"/>
      <c r="P10" s="21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</row>
    <row r="11" ht="15.75" customHeight="1">
      <c r="A11" s="40" t="s">
        <v>40</v>
      </c>
      <c r="B11" s="12">
        <f t="shared" si="1"/>
        <v>340.952971</v>
      </c>
      <c r="C11" s="51">
        <v>409.52</v>
      </c>
      <c r="D11" s="13">
        <f t="shared" si="2"/>
        <v>20.05605712</v>
      </c>
      <c r="E11" s="14">
        <f t="shared" si="3"/>
        <v>20.05605712</v>
      </c>
      <c r="F11" s="15">
        <v>17.0</v>
      </c>
      <c r="G11" s="16">
        <v>188.024361</v>
      </c>
      <c r="H11" s="17">
        <v>0.552</v>
      </c>
      <c r="I11" s="16">
        <v>152.92861</v>
      </c>
      <c r="J11" s="17">
        <v>0.448</v>
      </c>
      <c r="K11" s="16">
        <v>3.40952971E8</v>
      </c>
      <c r="L11" s="52">
        <v>2018.0</v>
      </c>
      <c r="M11" s="15" t="s">
        <v>20</v>
      </c>
      <c r="N11" s="19" t="s">
        <v>41</v>
      </c>
      <c r="O11" s="20"/>
      <c r="P11" s="21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</row>
    <row r="12" ht="15.75" customHeight="1">
      <c r="A12" s="40" t="s">
        <v>42</v>
      </c>
      <c r="B12" s="12">
        <f t="shared" si="1"/>
        <v>436.233122</v>
      </c>
      <c r="C12" s="51">
        <v>523.96</v>
      </c>
      <c r="D12" s="13">
        <f t="shared" si="2"/>
        <v>12.11758672</v>
      </c>
      <c r="E12" s="14">
        <f t="shared" si="3"/>
        <v>12.11758672</v>
      </c>
      <c r="F12" s="15">
        <v>36.0</v>
      </c>
      <c r="G12" s="16">
        <v>215.333122</v>
      </c>
      <c r="H12" s="17">
        <v>0.494</v>
      </c>
      <c r="I12" s="16">
        <v>220.9</v>
      </c>
      <c r="J12" s="17">
        <v>0.506</v>
      </c>
      <c r="K12" s="16">
        <v>4.36233122E8</v>
      </c>
      <c r="L12" s="52">
        <v>2018.0</v>
      </c>
      <c r="M12" s="15" t="s">
        <v>20</v>
      </c>
      <c r="N12" s="19" t="s">
        <v>43</v>
      </c>
      <c r="O12" s="20"/>
      <c r="P12" s="21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</row>
    <row r="13" ht="15.75" customHeight="1">
      <c r="A13" s="40" t="s">
        <v>44</v>
      </c>
      <c r="B13" s="12">
        <f t="shared" si="1"/>
        <v>315.156409</v>
      </c>
      <c r="C13" s="51">
        <v>589.73</v>
      </c>
      <c r="D13" s="13">
        <f t="shared" si="2"/>
        <v>3.707722459</v>
      </c>
      <c r="E13" s="14">
        <f t="shared" si="3"/>
        <v>3.707722459</v>
      </c>
      <c r="F13" s="15">
        <v>85.0</v>
      </c>
      <c r="G13" s="16">
        <v>172.956409</v>
      </c>
      <c r="H13" s="17">
        <v>0.549</v>
      </c>
      <c r="I13" s="16">
        <v>142.2</v>
      </c>
      <c r="J13" s="17">
        <v>0.451</v>
      </c>
      <c r="K13" s="16">
        <v>3.15156409E8</v>
      </c>
      <c r="L13" s="52">
        <v>1997.0</v>
      </c>
      <c r="M13" s="15" t="s">
        <v>25</v>
      </c>
      <c r="N13" s="19" t="s">
        <v>45</v>
      </c>
      <c r="O13" s="24" t="s">
        <v>46</v>
      </c>
      <c r="P13" s="21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</row>
    <row r="14" ht="15.75" customHeight="1">
      <c r="A14" s="40" t="s">
        <v>47</v>
      </c>
      <c r="B14" s="12">
        <f t="shared" si="1"/>
        <v>1050.693953</v>
      </c>
      <c r="C14" s="51">
        <v>1242.7</v>
      </c>
      <c r="D14" s="13">
        <f t="shared" si="2"/>
        <v>5.741497011</v>
      </c>
      <c r="E14" s="14">
        <f t="shared" si="3"/>
        <v>5.741497011</v>
      </c>
      <c r="F14" s="15">
        <v>183.0</v>
      </c>
      <c r="G14" s="16">
        <v>355.559216</v>
      </c>
      <c r="H14" s="17">
        <v>0.338</v>
      </c>
      <c r="I14" s="16">
        <v>695.134737</v>
      </c>
      <c r="J14" s="17">
        <v>0.662</v>
      </c>
      <c r="K14" s="16">
        <v>1.050693953E9</v>
      </c>
      <c r="L14" s="52">
        <v>2019.0</v>
      </c>
      <c r="M14" s="15" t="s">
        <v>20</v>
      </c>
      <c r="N14" s="19" t="s">
        <v>48</v>
      </c>
      <c r="O14" s="20"/>
      <c r="P14" s="21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</row>
    <row r="15" ht="15.75" customHeight="1">
      <c r="A15" s="40" t="s">
        <v>47</v>
      </c>
      <c r="B15" s="12">
        <f t="shared" si="1"/>
        <v>504.050219</v>
      </c>
      <c r="C15" s="51">
        <v>1086.61</v>
      </c>
      <c r="D15" s="13">
        <f t="shared" si="2"/>
        <v>18.00179354</v>
      </c>
      <c r="E15" s="14">
        <f t="shared" si="3"/>
        <v>18.00179354</v>
      </c>
      <c r="F15" s="15">
        <v>28.0</v>
      </c>
      <c r="G15" s="16">
        <v>217.350219</v>
      </c>
      <c r="H15" s="17">
        <v>0.431</v>
      </c>
      <c r="I15" s="16">
        <v>286.7</v>
      </c>
      <c r="J15" s="17">
        <v>0.569</v>
      </c>
      <c r="K15" s="16">
        <v>5.04050219E8</v>
      </c>
      <c r="L15" s="52">
        <v>1992.0</v>
      </c>
      <c r="M15" s="15" t="s">
        <v>25</v>
      </c>
      <c r="N15" s="19" t="s">
        <v>49</v>
      </c>
      <c r="O15" s="24" t="s">
        <v>50</v>
      </c>
      <c r="P15" s="21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</row>
    <row r="16" ht="15.75" customHeight="1">
      <c r="A16" s="40" t="s">
        <v>51</v>
      </c>
      <c r="B16" s="12">
        <f t="shared" si="1"/>
        <v>1025.468216</v>
      </c>
      <c r="C16" s="51">
        <v>1408.91</v>
      </c>
      <c r="D16" s="13">
        <f t="shared" si="2"/>
        <v>5.12734108</v>
      </c>
      <c r="E16" s="14">
        <f t="shared" si="3"/>
        <v>5.12734108</v>
      </c>
      <c r="F16" s="15">
        <v>200.0</v>
      </c>
      <c r="G16" s="16">
        <v>334.19111</v>
      </c>
      <c r="H16" s="17">
        <v>0.326</v>
      </c>
      <c r="I16" s="16">
        <v>691.277106</v>
      </c>
      <c r="J16" s="17">
        <v>0.674</v>
      </c>
      <c r="K16" s="16">
        <v>1.025468216E9</v>
      </c>
      <c r="L16" s="52">
        <v>2010.0</v>
      </c>
      <c r="M16" s="15" t="s">
        <v>20</v>
      </c>
      <c r="N16" s="19" t="s">
        <v>52</v>
      </c>
      <c r="O16" s="20"/>
      <c r="P16" s="21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</row>
    <row r="17" ht="15.75" customHeight="1">
      <c r="A17" s="40" t="s">
        <v>53</v>
      </c>
      <c r="B17" s="12">
        <f t="shared" si="1"/>
        <v>404.980543</v>
      </c>
      <c r="C17" s="51">
        <v>478.99</v>
      </c>
      <c r="D17" s="13">
        <f t="shared" si="2"/>
        <v>2.382238488</v>
      </c>
      <c r="E17" s="14">
        <f t="shared" si="3"/>
        <v>2.382238488</v>
      </c>
      <c r="F17" s="15">
        <v>170.0</v>
      </c>
      <c r="G17" s="16">
        <v>85.83821</v>
      </c>
      <c r="H17" s="17">
        <v>0.212</v>
      </c>
      <c r="I17" s="16">
        <v>319.142333</v>
      </c>
      <c r="J17" s="17">
        <v>0.788</v>
      </c>
      <c r="K17" s="16">
        <v>4.04980543E8</v>
      </c>
      <c r="L17" s="52">
        <v>2019.0</v>
      </c>
      <c r="M17" s="15" t="s">
        <v>20</v>
      </c>
      <c r="N17" s="19" t="s">
        <v>54</v>
      </c>
      <c r="O17" s="20"/>
      <c r="P17" s="21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</row>
    <row r="18" ht="15.75" customHeight="1">
      <c r="A18" s="40" t="s">
        <v>1361</v>
      </c>
      <c r="B18" s="12">
        <f t="shared" si="1"/>
        <v>365.352546</v>
      </c>
      <c r="C18" s="51">
        <v>537.36</v>
      </c>
      <c r="D18" s="13">
        <f t="shared" si="2"/>
        <v>5.219322086</v>
      </c>
      <c r="E18" s="14">
        <f t="shared" si="3"/>
        <v>5.219322086</v>
      </c>
      <c r="F18" s="15">
        <v>70.0</v>
      </c>
      <c r="G18" s="16">
        <v>217.326974</v>
      </c>
      <c r="H18" s="17">
        <v>0.595</v>
      </c>
      <c r="I18" s="16">
        <v>148.025572</v>
      </c>
      <c r="J18" s="17">
        <v>0.405</v>
      </c>
      <c r="K18" s="16">
        <v>3.65352546E8</v>
      </c>
      <c r="L18" s="52">
        <v>2007.0</v>
      </c>
      <c r="M18" s="15" t="s">
        <v>18</v>
      </c>
      <c r="N18" s="19" t="s">
        <v>58</v>
      </c>
      <c r="O18" s="20"/>
      <c r="P18" s="21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</row>
    <row r="19" ht="15.75" customHeight="1">
      <c r="A19" s="40" t="s">
        <v>1362</v>
      </c>
      <c r="B19" s="12">
        <f t="shared" si="1"/>
        <v>342.695435</v>
      </c>
      <c r="C19" s="51">
        <v>463.28</v>
      </c>
      <c r="D19" s="13">
        <f t="shared" si="2"/>
        <v>4.283692938</v>
      </c>
      <c r="E19" s="14">
        <f t="shared" si="3"/>
        <v>4.283692938</v>
      </c>
      <c r="F19" s="15">
        <v>80.0</v>
      </c>
      <c r="G19" s="16">
        <v>133.110742</v>
      </c>
      <c r="H19" s="17">
        <v>0.388</v>
      </c>
      <c r="I19" s="16">
        <v>209.584693</v>
      </c>
      <c r="J19" s="17">
        <v>0.612</v>
      </c>
      <c r="K19" s="16">
        <v>3.42695435E8</v>
      </c>
      <c r="L19" s="52">
        <v>2011.0</v>
      </c>
      <c r="M19" s="15" t="s">
        <v>20</v>
      </c>
      <c r="N19" s="19" t="s">
        <v>60</v>
      </c>
      <c r="O19" s="24" t="s">
        <v>61</v>
      </c>
      <c r="P19" s="21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</row>
    <row r="20" ht="15.75" customHeight="1">
      <c r="A20" s="40" t="s">
        <v>55</v>
      </c>
      <c r="B20" s="12">
        <f t="shared" si="1"/>
        <v>443.140005</v>
      </c>
      <c r="C20" s="51">
        <v>624.83</v>
      </c>
      <c r="D20" s="13">
        <f t="shared" si="2"/>
        <v>5.9085334</v>
      </c>
      <c r="E20" s="14">
        <f t="shared" si="3"/>
        <v>5.9085334</v>
      </c>
      <c r="F20" s="15">
        <v>75.0</v>
      </c>
      <c r="G20" s="16">
        <v>219.614612</v>
      </c>
      <c r="H20" s="17">
        <v>0.496</v>
      </c>
      <c r="I20" s="16">
        <v>223.525393</v>
      </c>
      <c r="J20" s="17">
        <v>0.504</v>
      </c>
      <c r="K20" s="16">
        <v>4.43140005E8</v>
      </c>
      <c r="L20" s="52">
        <v>2009.0</v>
      </c>
      <c r="M20" s="15" t="s">
        <v>18</v>
      </c>
      <c r="N20" s="19" t="s">
        <v>56</v>
      </c>
      <c r="O20" s="20"/>
      <c r="P20" s="21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</row>
    <row r="21" ht="15.75" customHeight="1">
      <c r="A21" s="40" t="s">
        <v>62</v>
      </c>
      <c r="B21" s="12">
        <f t="shared" si="1"/>
        <v>356.296601</v>
      </c>
      <c r="C21" s="51">
        <v>645.61</v>
      </c>
      <c r="D21" s="13">
        <f t="shared" si="2"/>
        <v>23.75310673</v>
      </c>
      <c r="E21" s="14">
        <f t="shared" si="3"/>
        <v>23.75310673</v>
      </c>
      <c r="F21" s="15">
        <v>15.0</v>
      </c>
      <c r="G21" s="16">
        <v>130.096601</v>
      </c>
      <c r="H21" s="17">
        <v>0.365</v>
      </c>
      <c r="I21" s="16">
        <v>226.2</v>
      </c>
      <c r="J21" s="17">
        <v>0.635</v>
      </c>
      <c r="K21" s="16">
        <v>3.56296601E8</v>
      </c>
      <c r="L21" s="52">
        <v>1999.0</v>
      </c>
      <c r="M21" s="15" t="s">
        <v>25</v>
      </c>
      <c r="N21" s="19" t="s">
        <v>63</v>
      </c>
      <c r="O21" s="24" t="s">
        <v>64</v>
      </c>
      <c r="P21" s="21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</row>
    <row r="22" ht="15.75" customHeight="1">
      <c r="A22" s="40" t="s">
        <v>65</v>
      </c>
      <c r="B22" s="12">
        <f t="shared" si="1"/>
        <v>547.45902</v>
      </c>
      <c r="C22" s="51">
        <v>696.77</v>
      </c>
      <c r="D22" s="13">
        <f t="shared" si="2"/>
        <v>9.278966441</v>
      </c>
      <c r="E22" s="14">
        <f t="shared" si="3"/>
        <v>9.278966441</v>
      </c>
      <c r="F22" s="15">
        <v>59.0</v>
      </c>
      <c r="G22" s="16">
        <v>350.15902</v>
      </c>
      <c r="H22" s="17">
        <v>0.64</v>
      </c>
      <c r="I22" s="16">
        <v>197.3</v>
      </c>
      <c r="J22" s="17">
        <v>0.36</v>
      </c>
      <c r="K22" s="16">
        <v>5.4745902E8</v>
      </c>
      <c r="L22" s="52">
        <v>2014.0</v>
      </c>
      <c r="M22" s="15" t="s">
        <v>20</v>
      </c>
      <c r="N22" s="19" t="s">
        <v>66</v>
      </c>
      <c r="O22" s="20"/>
      <c r="P22" s="21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</row>
    <row r="23" ht="15.75" customHeight="1">
      <c r="A23" s="40" t="s">
        <v>67</v>
      </c>
      <c r="B23" s="12">
        <f t="shared" si="1"/>
        <v>485.930816</v>
      </c>
      <c r="C23" s="51">
        <v>685.16</v>
      </c>
      <c r="D23" s="13">
        <f t="shared" si="2"/>
        <v>3.239538773</v>
      </c>
      <c r="E23" s="14">
        <f t="shared" si="3"/>
        <v>3.239538773</v>
      </c>
      <c r="F23" s="15">
        <v>150.0</v>
      </c>
      <c r="G23" s="16">
        <v>133.375846</v>
      </c>
      <c r="H23" s="17">
        <v>0.274</v>
      </c>
      <c r="I23" s="16">
        <v>352.55497</v>
      </c>
      <c r="J23" s="17">
        <v>0.726</v>
      </c>
      <c r="K23" s="16">
        <v>4.85930816E8</v>
      </c>
      <c r="L23" s="52">
        <v>2009.0</v>
      </c>
      <c r="M23" s="15" t="s">
        <v>18</v>
      </c>
      <c r="N23" s="19" t="s">
        <v>68</v>
      </c>
      <c r="O23" s="20"/>
      <c r="P23" s="21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</row>
    <row r="24" ht="15.75" customHeight="1">
      <c r="A24" s="40" t="s">
        <v>69</v>
      </c>
      <c r="B24" s="12">
        <f t="shared" si="1"/>
        <v>519.311965</v>
      </c>
      <c r="C24" s="51">
        <v>661.53</v>
      </c>
      <c r="D24" s="13">
        <f t="shared" si="2"/>
        <v>3.994707423</v>
      </c>
      <c r="E24" s="14">
        <f t="shared" si="3"/>
        <v>3.994707423</v>
      </c>
      <c r="F24" s="15">
        <v>130.0</v>
      </c>
      <c r="G24" s="16">
        <v>180.202163</v>
      </c>
      <c r="H24" s="17">
        <v>0.347</v>
      </c>
      <c r="I24" s="16">
        <v>339.109802</v>
      </c>
      <c r="J24" s="17">
        <v>0.653</v>
      </c>
      <c r="K24" s="16">
        <v>5.19311965E8</v>
      </c>
      <c r="L24" s="52">
        <v>2015.0</v>
      </c>
      <c r="M24" s="15" t="s">
        <v>20</v>
      </c>
      <c r="N24" s="19" t="s">
        <v>70</v>
      </c>
      <c r="O24" s="20"/>
      <c r="P24" s="21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</row>
    <row r="25" ht="15.75" customHeight="1">
      <c r="A25" s="40" t="s">
        <v>1363</v>
      </c>
      <c r="B25" s="12">
        <f t="shared" si="1"/>
        <v>622.674139</v>
      </c>
      <c r="C25" s="51">
        <v>747.89</v>
      </c>
      <c r="D25" s="13">
        <f t="shared" si="2"/>
        <v>3.193200713</v>
      </c>
      <c r="E25" s="14">
        <f t="shared" si="3"/>
        <v>3.193200713</v>
      </c>
      <c r="F25" s="15">
        <v>195.0</v>
      </c>
      <c r="G25" s="16">
        <v>216.64874</v>
      </c>
      <c r="H25" s="17">
        <v>0.348</v>
      </c>
      <c r="I25" s="16">
        <v>406.025399</v>
      </c>
      <c r="J25" s="17">
        <v>0.652</v>
      </c>
      <c r="K25" s="16">
        <v>6.22674139E8</v>
      </c>
      <c r="L25" s="52">
        <v>2018.0</v>
      </c>
      <c r="M25" s="15" t="s">
        <v>20</v>
      </c>
      <c r="N25" s="19" t="s">
        <v>72</v>
      </c>
      <c r="O25" s="20"/>
      <c r="P25" s="21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</row>
    <row r="26" ht="15.75" customHeight="1">
      <c r="A26" s="40" t="s">
        <v>73</v>
      </c>
      <c r="B26" s="12">
        <f t="shared" si="1"/>
        <v>355.237933</v>
      </c>
      <c r="C26" s="51">
        <v>703.65</v>
      </c>
      <c r="D26" s="13">
        <f t="shared" si="2"/>
        <v>6.831498712</v>
      </c>
      <c r="E26" s="14">
        <f t="shared" si="3"/>
        <v>6.831498712</v>
      </c>
      <c r="F26" s="15">
        <v>52.0</v>
      </c>
      <c r="G26" s="16">
        <v>173.837933</v>
      </c>
      <c r="H26" s="17">
        <v>0.489</v>
      </c>
      <c r="I26" s="16">
        <v>181.4</v>
      </c>
      <c r="J26" s="17">
        <v>0.511</v>
      </c>
      <c r="K26" s="16">
        <v>3.55237933E8</v>
      </c>
      <c r="L26" s="52">
        <v>1995.0</v>
      </c>
      <c r="M26" s="15" t="s">
        <v>25</v>
      </c>
      <c r="N26" s="19" t="s">
        <v>74</v>
      </c>
      <c r="O26" s="24" t="s">
        <v>75</v>
      </c>
      <c r="P26" s="21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</row>
    <row r="27" ht="15.75" customHeight="1">
      <c r="A27" s="40" t="s">
        <v>76</v>
      </c>
      <c r="B27" s="12">
        <f t="shared" si="1"/>
        <v>1148.528393</v>
      </c>
      <c r="C27" s="51">
        <v>1379.49</v>
      </c>
      <c r="D27" s="13">
        <f t="shared" si="2"/>
        <v>7.178302456</v>
      </c>
      <c r="E27" s="14">
        <f t="shared" si="3"/>
        <v>7.178302456</v>
      </c>
      <c r="F27" s="15">
        <v>160.0</v>
      </c>
      <c r="G27" s="16">
        <v>335.104314</v>
      </c>
      <c r="H27" s="17">
        <v>0.292</v>
      </c>
      <c r="I27" s="16">
        <v>813.424079</v>
      </c>
      <c r="J27" s="17">
        <v>0.708</v>
      </c>
      <c r="K27" s="16">
        <v>1.148528393E9</v>
      </c>
      <c r="L27" s="52">
        <v>2018.0</v>
      </c>
      <c r="M27" s="15" t="s">
        <v>20</v>
      </c>
      <c r="N27" s="19" t="s">
        <v>77</v>
      </c>
      <c r="O27" s="20"/>
      <c r="P27" s="21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</row>
    <row r="28" ht="15.75" customHeight="1">
      <c r="A28" s="40" t="s">
        <v>78</v>
      </c>
      <c r="B28" s="12">
        <f t="shared" si="1"/>
        <v>553.709788</v>
      </c>
      <c r="C28" s="51">
        <v>1020.08</v>
      </c>
      <c r="D28" s="13">
        <f t="shared" si="2"/>
        <v>3.955069914</v>
      </c>
      <c r="E28" s="14">
        <f t="shared" si="3"/>
        <v>3.955069914</v>
      </c>
      <c r="F28" s="15">
        <v>140.0</v>
      </c>
      <c r="G28" s="16">
        <v>201.578182</v>
      </c>
      <c r="H28" s="17">
        <v>0.364</v>
      </c>
      <c r="I28" s="16">
        <v>352.131606</v>
      </c>
      <c r="J28" s="17">
        <v>0.636</v>
      </c>
      <c r="K28" s="16">
        <v>5.53709788E8</v>
      </c>
      <c r="L28" s="52">
        <v>1998.0</v>
      </c>
      <c r="M28" s="15" t="s">
        <v>25</v>
      </c>
      <c r="N28" s="19" t="s">
        <v>79</v>
      </c>
      <c r="O28" s="24" t="s">
        <v>80</v>
      </c>
      <c r="P28" s="21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</row>
    <row r="29" ht="15.75" customHeight="1">
      <c r="A29" s="40" t="s">
        <v>81</v>
      </c>
      <c r="B29" s="12">
        <f t="shared" si="1"/>
        <v>314.178011</v>
      </c>
      <c r="C29" s="51">
        <v>587.9</v>
      </c>
      <c r="D29" s="13">
        <f t="shared" si="2"/>
        <v>6.28356022</v>
      </c>
      <c r="E29" s="14">
        <f t="shared" si="3"/>
        <v>6.28356022</v>
      </c>
      <c r="F29" s="15">
        <v>50.0</v>
      </c>
      <c r="G29" s="16">
        <v>148.478011</v>
      </c>
      <c r="H29" s="17">
        <v>0.473</v>
      </c>
      <c r="I29" s="16">
        <v>165.7</v>
      </c>
      <c r="J29" s="17">
        <v>0.527</v>
      </c>
      <c r="K29" s="16">
        <v>3.14178011E8</v>
      </c>
      <c r="L29" s="52">
        <v>1997.0</v>
      </c>
      <c r="M29" s="15" t="s">
        <v>25</v>
      </c>
      <c r="N29" s="19" t="s">
        <v>82</v>
      </c>
      <c r="O29" s="24" t="s">
        <v>83</v>
      </c>
      <c r="P29" s="21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</row>
    <row r="30" ht="15.75" customHeight="1">
      <c r="A30" s="40" t="s">
        <v>84</v>
      </c>
      <c r="B30" s="12">
        <f t="shared" si="1"/>
        <v>653.77997</v>
      </c>
      <c r="C30" s="51">
        <v>1099.03</v>
      </c>
      <c r="D30" s="13">
        <f t="shared" si="2"/>
        <v>5.685043217</v>
      </c>
      <c r="E30" s="14">
        <f t="shared" si="3"/>
        <v>5.685043217</v>
      </c>
      <c r="F30" s="15">
        <v>115.0</v>
      </c>
      <c r="G30" s="16">
        <v>310.67674</v>
      </c>
      <c r="H30" s="17">
        <v>0.475</v>
      </c>
      <c r="I30" s="16">
        <v>343.10323</v>
      </c>
      <c r="J30" s="17">
        <v>0.525</v>
      </c>
      <c r="K30" s="16">
        <v>6.5377997E8</v>
      </c>
      <c r="L30" s="52">
        <v>2002.0</v>
      </c>
      <c r="M30" s="15" t="s">
        <v>18</v>
      </c>
      <c r="N30" s="19" t="s">
        <v>85</v>
      </c>
      <c r="O30" s="24" t="s">
        <v>86</v>
      </c>
      <c r="P30" s="21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</row>
    <row r="31" ht="15.75" customHeight="1">
      <c r="A31" s="40" t="s">
        <v>87</v>
      </c>
      <c r="B31" s="12">
        <f t="shared" si="1"/>
        <v>312.016928</v>
      </c>
      <c r="C31" s="51">
        <v>565.37</v>
      </c>
      <c r="D31" s="13">
        <f t="shared" si="2"/>
        <v>9.455058424</v>
      </c>
      <c r="E31" s="14">
        <f t="shared" si="3"/>
        <v>9.455058424</v>
      </c>
      <c r="F31" s="15">
        <v>33.0</v>
      </c>
      <c r="G31" s="16">
        <v>206.040086</v>
      </c>
      <c r="H31" s="17">
        <v>0.66</v>
      </c>
      <c r="I31" s="16">
        <v>105.976842</v>
      </c>
      <c r="J31" s="17">
        <v>0.34</v>
      </c>
      <c r="K31" s="16">
        <v>3.12016928E8</v>
      </c>
      <c r="L31" s="52">
        <v>1999.0</v>
      </c>
      <c r="M31" s="15" t="s">
        <v>25</v>
      </c>
      <c r="N31" s="19" t="s">
        <v>88</v>
      </c>
      <c r="O31" s="24" t="s">
        <v>89</v>
      </c>
      <c r="P31" s="21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</row>
    <row r="32" ht="15.75" customHeight="1">
      <c r="A32" s="40" t="s">
        <v>90</v>
      </c>
      <c r="B32" s="12">
        <f t="shared" si="1"/>
        <v>2922.917914</v>
      </c>
      <c r="C32" s="51">
        <v>4121.31</v>
      </c>
      <c r="D32" s="13">
        <f t="shared" si="2"/>
        <v>12.33298698</v>
      </c>
      <c r="E32" s="14">
        <f t="shared" si="3"/>
        <v>12.33298698</v>
      </c>
      <c r="F32" s="15">
        <v>237.0</v>
      </c>
      <c r="G32" s="16">
        <v>785.221649</v>
      </c>
      <c r="H32" s="17">
        <v>0.269</v>
      </c>
      <c r="I32" s="16">
        <v>2137.696265</v>
      </c>
      <c r="J32" s="17">
        <v>0.731</v>
      </c>
      <c r="K32" s="16">
        <v>2.922917914E9</v>
      </c>
      <c r="L32" s="53">
        <v>2009.0</v>
      </c>
      <c r="M32" s="15" t="s">
        <v>18</v>
      </c>
      <c r="N32" s="25" t="s">
        <v>91</v>
      </c>
      <c r="O32" s="20"/>
      <c r="P32" s="21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</row>
    <row r="33" ht="15.75" customHeight="1">
      <c r="A33" s="54" t="s">
        <v>92</v>
      </c>
      <c r="B33" s="27">
        <v>2242.0</v>
      </c>
      <c r="C33" s="51">
        <v>2242.0</v>
      </c>
      <c r="D33" s="13">
        <f t="shared" si="2"/>
        <v>5.605</v>
      </c>
      <c r="E33" s="14">
        <f t="shared" si="3"/>
        <v>5.605</v>
      </c>
      <c r="F33" s="27">
        <v>400.0</v>
      </c>
      <c r="G33" s="16">
        <v>659.0</v>
      </c>
      <c r="H33" s="28">
        <f>G33/B33</f>
        <v>0.2939339875</v>
      </c>
      <c r="I33" s="16">
        <v>1583.0</v>
      </c>
      <c r="J33" s="28">
        <f>I33/B33</f>
        <v>0.7060660125</v>
      </c>
      <c r="K33" s="29">
        <v>2.054734732E9</v>
      </c>
      <c r="L33" s="52">
        <v>2022.0</v>
      </c>
      <c r="M33" s="15" t="s">
        <v>93</v>
      </c>
      <c r="N33" s="25" t="s">
        <v>94</v>
      </c>
      <c r="O33" s="24" t="s">
        <v>95</v>
      </c>
      <c r="P33" s="21" t="s">
        <v>96</v>
      </c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ht="15.75" customHeight="1">
      <c r="A34" s="40" t="s">
        <v>97</v>
      </c>
      <c r="B34" s="12">
        <f t="shared" ref="B34:B48" si="4">K34/1000000</f>
        <v>1402.80954</v>
      </c>
      <c r="C34" s="51">
        <v>1786.99</v>
      </c>
      <c r="D34" s="13">
        <f t="shared" si="2"/>
        <v>5.61123816</v>
      </c>
      <c r="E34" s="14">
        <f t="shared" si="3"/>
        <v>5.61123816</v>
      </c>
      <c r="F34" s="15">
        <v>250.0</v>
      </c>
      <c r="G34" s="16">
        <v>459.005868</v>
      </c>
      <c r="H34" s="17">
        <v>0.327</v>
      </c>
      <c r="I34" s="16">
        <v>943.803672</v>
      </c>
      <c r="J34" s="17">
        <v>0.673</v>
      </c>
      <c r="K34" s="16">
        <v>1.40280954E9</v>
      </c>
      <c r="L34" s="52">
        <v>2015.0</v>
      </c>
      <c r="M34" s="15" t="s">
        <v>20</v>
      </c>
      <c r="N34" s="19" t="s">
        <v>98</v>
      </c>
      <c r="O34" s="20"/>
      <c r="P34" s="21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</row>
    <row r="35" ht="15.75" customHeight="1">
      <c r="A35" s="40" t="s">
        <v>99</v>
      </c>
      <c r="B35" s="12">
        <f t="shared" si="4"/>
        <v>2797.501328</v>
      </c>
      <c r="C35" s="51">
        <v>3308.73</v>
      </c>
      <c r="D35" s="13">
        <f t="shared" si="2"/>
        <v>7.858149798</v>
      </c>
      <c r="E35" s="14">
        <f t="shared" si="3"/>
        <v>7.858149798</v>
      </c>
      <c r="F35" s="15">
        <v>356.0</v>
      </c>
      <c r="G35" s="16">
        <v>858.373</v>
      </c>
      <c r="H35" s="17">
        <v>0.307</v>
      </c>
      <c r="I35" s="16">
        <v>1939.128328</v>
      </c>
      <c r="J35" s="17">
        <v>0.693</v>
      </c>
      <c r="K35" s="16">
        <v>2.797501328E9</v>
      </c>
      <c r="L35" s="53">
        <v>2019.0</v>
      </c>
      <c r="M35" s="15" t="s">
        <v>20</v>
      </c>
      <c r="N35" s="19" t="s">
        <v>100</v>
      </c>
      <c r="O35" s="20"/>
      <c r="P35" s="21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</row>
    <row r="36" ht="15.75" customHeight="1">
      <c r="A36" s="40" t="s">
        <v>101</v>
      </c>
      <c r="B36" s="12">
        <f t="shared" si="4"/>
        <v>2048.359754</v>
      </c>
      <c r="C36" s="51">
        <v>2460.27</v>
      </c>
      <c r="D36" s="13">
        <f t="shared" si="2"/>
        <v>6.381183034</v>
      </c>
      <c r="E36" s="14">
        <f t="shared" si="3"/>
        <v>6.381183034</v>
      </c>
      <c r="F36" s="15">
        <v>321.0</v>
      </c>
      <c r="G36" s="16">
        <v>678.815482</v>
      </c>
      <c r="H36" s="17">
        <v>0.331</v>
      </c>
      <c r="I36" s="16">
        <v>1369.544272</v>
      </c>
      <c r="J36" s="17">
        <v>0.669</v>
      </c>
      <c r="K36" s="16">
        <v>2.048359754E9</v>
      </c>
      <c r="L36" s="52">
        <v>2018.0</v>
      </c>
      <c r="M36" s="15" t="s">
        <v>20</v>
      </c>
      <c r="N36" s="19" t="s">
        <v>102</v>
      </c>
      <c r="O36" s="20"/>
      <c r="P36" s="21" t="s">
        <v>96</v>
      </c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</row>
    <row r="37" ht="15.75" customHeight="1">
      <c r="A37" s="40" t="s">
        <v>103</v>
      </c>
      <c r="B37" s="12">
        <f t="shared" si="4"/>
        <v>383.336762</v>
      </c>
      <c r="C37" s="51">
        <v>1081.74</v>
      </c>
      <c r="D37" s="13">
        <f t="shared" si="2"/>
        <v>20.17561905</v>
      </c>
      <c r="E37" s="14">
        <f t="shared" si="3"/>
        <v>20.17561905</v>
      </c>
      <c r="F37" s="15">
        <v>19.0</v>
      </c>
      <c r="G37" s="16">
        <v>212.836762</v>
      </c>
      <c r="H37" s="17">
        <v>0.555</v>
      </c>
      <c r="I37" s="16">
        <v>170.5</v>
      </c>
      <c r="J37" s="17">
        <v>0.445</v>
      </c>
      <c r="K37" s="16">
        <v>3.83336762E8</v>
      </c>
      <c r="L37" s="52">
        <v>1985.0</v>
      </c>
      <c r="M37" s="15" t="s">
        <v>104</v>
      </c>
      <c r="N37" s="19" t="s">
        <v>105</v>
      </c>
      <c r="O37" s="24" t="s">
        <v>106</v>
      </c>
      <c r="P37" s="21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</row>
    <row r="38" ht="15.75" customHeight="1">
      <c r="A38" s="40" t="s">
        <v>107</v>
      </c>
      <c r="B38" s="12">
        <f t="shared" si="4"/>
        <v>332.500002</v>
      </c>
      <c r="C38" s="51">
        <v>817.41</v>
      </c>
      <c r="D38" s="13">
        <f t="shared" si="2"/>
        <v>8.31250005</v>
      </c>
      <c r="E38" s="14">
        <f t="shared" si="3"/>
        <v>8.31250005</v>
      </c>
      <c r="F38" s="15">
        <v>40.0</v>
      </c>
      <c r="G38" s="16">
        <v>119.000002</v>
      </c>
      <c r="H38" s="17">
        <v>0.358</v>
      </c>
      <c r="I38" s="16">
        <v>213.5</v>
      </c>
      <c r="J38" s="17">
        <v>0.642</v>
      </c>
      <c r="K38" s="16">
        <v>3.32500002E8</v>
      </c>
      <c r="L38" s="52">
        <v>1989.0</v>
      </c>
      <c r="M38" s="15" t="s">
        <v>104</v>
      </c>
      <c r="N38" s="19" t="s">
        <v>108</v>
      </c>
      <c r="O38" s="24" t="s">
        <v>109</v>
      </c>
      <c r="P38" s="21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</row>
    <row r="39" ht="15.75" customHeight="1">
      <c r="A39" s="40" t="s">
        <v>110</v>
      </c>
      <c r="B39" s="12">
        <f t="shared" si="4"/>
        <v>426.505244</v>
      </c>
      <c r="C39" s="51">
        <v>492.21</v>
      </c>
      <c r="D39" s="13">
        <f t="shared" si="2"/>
        <v>4.738947156</v>
      </c>
      <c r="E39" s="14">
        <f t="shared" si="3"/>
        <v>4.738947156</v>
      </c>
      <c r="F39" s="15">
        <v>90.0</v>
      </c>
      <c r="G39" s="16">
        <v>206.305244</v>
      </c>
      <c r="H39" s="17">
        <v>0.484</v>
      </c>
      <c r="I39" s="16">
        <v>220.2</v>
      </c>
      <c r="J39" s="17">
        <v>0.516</v>
      </c>
      <c r="K39" s="16">
        <v>4.26505244E8</v>
      </c>
      <c r="L39" s="52">
        <v>2020.0</v>
      </c>
      <c r="M39" s="15" t="s">
        <v>93</v>
      </c>
      <c r="N39" s="19" t="s">
        <v>111</v>
      </c>
      <c r="O39" s="24" t="s">
        <v>112</v>
      </c>
      <c r="P39" s="21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</row>
    <row r="40" ht="15.75" customHeight="1">
      <c r="A40" s="40" t="s">
        <v>113</v>
      </c>
      <c r="B40" s="12">
        <f t="shared" si="4"/>
        <v>352.927224</v>
      </c>
      <c r="C40" s="51">
        <v>760.83</v>
      </c>
      <c r="D40" s="13">
        <f t="shared" si="2"/>
        <v>7.202596408</v>
      </c>
      <c r="E40" s="14">
        <f t="shared" si="3"/>
        <v>7.202596408</v>
      </c>
      <c r="F40" s="15">
        <v>49.0</v>
      </c>
      <c r="G40" s="16">
        <v>117.727224</v>
      </c>
      <c r="H40" s="17">
        <v>0.334</v>
      </c>
      <c r="I40" s="16">
        <v>235.2</v>
      </c>
      <c r="J40" s="17">
        <v>0.666</v>
      </c>
      <c r="K40" s="16">
        <v>3.52927224E8</v>
      </c>
      <c r="L40" s="52">
        <v>1992.0</v>
      </c>
      <c r="M40" s="15" t="s">
        <v>25</v>
      </c>
      <c r="N40" s="19" t="s">
        <v>114</v>
      </c>
      <c r="O40" s="24" t="s">
        <v>115</v>
      </c>
      <c r="P40" s="21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</row>
    <row r="41" ht="15.75" customHeight="1">
      <c r="A41" s="40" t="s">
        <v>116</v>
      </c>
      <c r="B41" s="12">
        <f t="shared" si="4"/>
        <v>411.569241</v>
      </c>
      <c r="C41" s="51">
        <v>1011.8</v>
      </c>
      <c r="D41" s="13">
        <f t="shared" si="2"/>
        <v>8.574359188</v>
      </c>
      <c r="E41" s="14">
        <f t="shared" si="3"/>
        <v>8.574359188</v>
      </c>
      <c r="F41" s="15">
        <v>48.0</v>
      </c>
      <c r="G41" s="16">
        <v>251.409241</v>
      </c>
      <c r="H41" s="17">
        <v>0.611</v>
      </c>
      <c r="I41" s="16">
        <v>160.16</v>
      </c>
      <c r="J41" s="17">
        <v>0.389</v>
      </c>
      <c r="K41" s="16">
        <v>4.11569241E8</v>
      </c>
      <c r="L41" s="52">
        <v>1989.0</v>
      </c>
      <c r="M41" s="15" t="s">
        <v>104</v>
      </c>
      <c r="N41" s="19" t="s">
        <v>117</v>
      </c>
      <c r="O41" s="24" t="s">
        <v>118</v>
      </c>
      <c r="P41" s="21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</row>
    <row r="42" ht="15.75" customHeight="1">
      <c r="A42" s="40" t="s">
        <v>119</v>
      </c>
      <c r="B42" s="12">
        <f t="shared" si="4"/>
        <v>373.672993</v>
      </c>
      <c r="C42" s="51">
        <v>583.36</v>
      </c>
      <c r="D42" s="13">
        <f t="shared" si="2"/>
        <v>2.491153287</v>
      </c>
      <c r="E42" s="14">
        <f t="shared" si="3"/>
        <v>2.491153287</v>
      </c>
      <c r="F42" s="15">
        <v>150.0</v>
      </c>
      <c r="G42" s="16">
        <v>206.863479</v>
      </c>
      <c r="H42" s="17">
        <v>0.554</v>
      </c>
      <c r="I42" s="16">
        <v>166.809514</v>
      </c>
      <c r="J42" s="17">
        <v>0.446</v>
      </c>
      <c r="K42" s="16">
        <v>3.73672993E8</v>
      </c>
      <c r="L42" s="52">
        <v>2005.0</v>
      </c>
      <c r="M42" s="15" t="s">
        <v>18</v>
      </c>
      <c r="N42" s="19" t="s">
        <v>120</v>
      </c>
      <c r="O42" s="24" t="s">
        <v>121</v>
      </c>
      <c r="P42" s="21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</row>
    <row r="43" ht="15.75" customHeight="1">
      <c r="A43" s="40" t="s">
        <v>122</v>
      </c>
      <c r="B43" s="12">
        <f t="shared" si="4"/>
        <v>336.567158</v>
      </c>
      <c r="C43" s="51">
        <v>666.66</v>
      </c>
      <c r="D43" s="13">
        <f t="shared" si="2"/>
        <v>3.36567158</v>
      </c>
      <c r="E43" s="14">
        <f t="shared" si="3"/>
        <v>3.36567158</v>
      </c>
      <c r="F43" s="15">
        <v>100.0</v>
      </c>
      <c r="G43" s="16">
        <v>184.069126</v>
      </c>
      <c r="H43" s="17">
        <v>0.547</v>
      </c>
      <c r="I43" s="16">
        <v>152.498032</v>
      </c>
      <c r="J43" s="17">
        <v>0.453</v>
      </c>
      <c r="K43" s="16">
        <v>3.36567158E8</v>
      </c>
      <c r="L43" s="52">
        <v>1995.0</v>
      </c>
      <c r="M43" s="15" t="s">
        <v>25</v>
      </c>
      <c r="N43" s="19" t="s">
        <v>123</v>
      </c>
      <c r="O43" s="24" t="s">
        <v>124</v>
      </c>
      <c r="P43" s="21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</row>
    <row r="44" ht="15.75" customHeight="1">
      <c r="A44" s="40" t="s">
        <v>125</v>
      </c>
      <c r="B44" s="12">
        <f t="shared" si="4"/>
        <v>873.637528</v>
      </c>
      <c r="C44" s="51">
        <v>1097.82</v>
      </c>
      <c r="D44" s="13">
        <f t="shared" si="2"/>
        <v>3.494550112</v>
      </c>
      <c r="E44" s="14">
        <f t="shared" si="3"/>
        <v>3.494550112</v>
      </c>
      <c r="F44" s="15">
        <v>250.0</v>
      </c>
      <c r="G44" s="16">
        <v>330.360194</v>
      </c>
      <c r="H44" s="17">
        <v>0.378</v>
      </c>
      <c r="I44" s="16">
        <v>543.277334</v>
      </c>
      <c r="J44" s="17">
        <v>0.622</v>
      </c>
      <c r="K44" s="16">
        <v>8.73637528E8</v>
      </c>
      <c r="L44" s="52">
        <v>2016.0</v>
      </c>
      <c r="M44" s="15" t="s">
        <v>20</v>
      </c>
      <c r="N44" s="19" t="s">
        <v>126</v>
      </c>
      <c r="O44" s="20"/>
      <c r="P44" s="21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</row>
    <row r="45" ht="15.75" customHeight="1">
      <c r="A45" s="40" t="s">
        <v>127</v>
      </c>
      <c r="B45" s="12">
        <f t="shared" si="4"/>
        <v>1305.611599</v>
      </c>
      <c r="C45" s="51">
        <v>1600.63</v>
      </c>
      <c r="D45" s="13">
        <f t="shared" si="2"/>
        <v>8.160072494</v>
      </c>
      <c r="E45" s="14">
        <f t="shared" si="3"/>
        <v>8.160072494</v>
      </c>
      <c r="F45" s="15">
        <v>160.0</v>
      </c>
      <c r="G45" s="16">
        <v>504.481165</v>
      </c>
      <c r="H45" s="17">
        <v>0.386</v>
      </c>
      <c r="I45" s="16">
        <v>801.130434</v>
      </c>
      <c r="J45" s="17">
        <v>0.614</v>
      </c>
      <c r="K45" s="16">
        <v>1.305611599E9</v>
      </c>
      <c r="L45" s="52">
        <v>2017.0</v>
      </c>
      <c r="M45" s="15" t="s">
        <v>20</v>
      </c>
      <c r="N45" s="19" t="s">
        <v>128</v>
      </c>
      <c r="O45" s="20"/>
      <c r="P45" s="21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</row>
    <row r="46" ht="15.75" customHeight="1">
      <c r="A46" s="40" t="s">
        <v>127</v>
      </c>
      <c r="B46" s="12">
        <f t="shared" si="4"/>
        <v>424.96762</v>
      </c>
      <c r="C46" s="51">
        <v>939.95</v>
      </c>
      <c r="D46" s="13">
        <f t="shared" si="2"/>
        <v>16.9987048</v>
      </c>
      <c r="E46" s="14">
        <f t="shared" si="3"/>
        <v>16.9987048</v>
      </c>
      <c r="F46" s="15">
        <v>25.0</v>
      </c>
      <c r="G46" s="16">
        <v>218.96762</v>
      </c>
      <c r="H46" s="17">
        <v>0.515</v>
      </c>
      <c r="I46" s="16">
        <v>206.0</v>
      </c>
      <c r="J46" s="17">
        <v>0.485</v>
      </c>
      <c r="K46" s="16">
        <v>4.2496762E8</v>
      </c>
      <c r="L46" s="52">
        <v>1991.0</v>
      </c>
      <c r="M46" s="15" t="s">
        <v>25</v>
      </c>
      <c r="N46" s="19" t="s">
        <v>129</v>
      </c>
      <c r="O46" s="24" t="s">
        <v>130</v>
      </c>
      <c r="P46" s="21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</row>
    <row r="47" ht="15.75" customHeight="1">
      <c r="A47" s="40" t="s">
        <v>131</v>
      </c>
      <c r="B47" s="12">
        <f t="shared" si="4"/>
        <v>316.360478</v>
      </c>
      <c r="C47" s="51">
        <v>924.28</v>
      </c>
      <c r="D47" s="13">
        <f t="shared" si="2"/>
        <v>24.33542138</v>
      </c>
      <c r="E47" s="14">
        <f t="shared" si="3"/>
        <v>24.33542138</v>
      </c>
      <c r="F47" s="15">
        <v>13.0</v>
      </c>
      <c r="G47" s="16">
        <v>234.760478</v>
      </c>
      <c r="H47" s="17">
        <v>0.742</v>
      </c>
      <c r="I47" s="16">
        <v>81.6</v>
      </c>
      <c r="J47" s="17">
        <v>0.258</v>
      </c>
      <c r="K47" s="16">
        <v>3.16360478E8</v>
      </c>
      <c r="L47" s="52">
        <v>1984.0</v>
      </c>
      <c r="M47" s="15" t="s">
        <v>104</v>
      </c>
      <c r="N47" s="19" t="s">
        <v>132</v>
      </c>
      <c r="O47" s="24" t="s">
        <v>133</v>
      </c>
      <c r="P47" s="21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</row>
    <row r="48" ht="15.75" customHeight="1">
      <c r="A48" s="40" t="s">
        <v>134</v>
      </c>
      <c r="B48" s="12">
        <f t="shared" si="4"/>
        <v>657.869686</v>
      </c>
      <c r="C48" s="51">
        <v>837.29</v>
      </c>
      <c r="D48" s="13">
        <f t="shared" si="2"/>
        <v>3.987089006</v>
      </c>
      <c r="E48" s="14">
        <f t="shared" si="3"/>
        <v>3.987089006</v>
      </c>
      <c r="F48" s="15">
        <v>165.0</v>
      </c>
      <c r="G48" s="16">
        <v>222.527828</v>
      </c>
      <c r="H48" s="17">
        <v>0.338</v>
      </c>
      <c r="I48" s="16">
        <v>435.341858</v>
      </c>
      <c r="J48" s="17">
        <v>0.662</v>
      </c>
      <c r="K48" s="16">
        <v>6.57869686E8</v>
      </c>
      <c r="L48" s="52">
        <v>2014.0</v>
      </c>
      <c r="M48" s="15" t="s">
        <v>20</v>
      </c>
      <c r="N48" s="19" t="s">
        <v>135</v>
      </c>
      <c r="O48" s="20"/>
      <c r="P48" s="21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ht="15.75" customHeight="1">
      <c r="A49" s="40" t="s">
        <v>136</v>
      </c>
      <c r="B49" s="12">
        <v>389.0</v>
      </c>
      <c r="C49" s="51">
        <v>411.92</v>
      </c>
      <c r="D49" s="13">
        <f t="shared" si="2"/>
        <v>1.691304348</v>
      </c>
      <c r="E49" s="14">
        <f t="shared" si="3"/>
        <v>1.691304348</v>
      </c>
      <c r="F49" s="15">
        <v>230.0</v>
      </c>
      <c r="G49" s="16">
        <v>162.83686</v>
      </c>
      <c r="H49" s="17">
        <v>0.431</v>
      </c>
      <c r="I49" s="16">
        <v>214.9</v>
      </c>
      <c r="J49" s="17">
        <v>0.569</v>
      </c>
      <c r="K49" s="16">
        <v>3.7773686E8</v>
      </c>
      <c r="L49" s="52">
        <v>2022.0</v>
      </c>
      <c r="M49" s="15" t="s">
        <v>93</v>
      </c>
      <c r="N49" s="19" t="s">
        <v>137</v>
      </c>
      <c r="O49" s="55" t="s">
        <v>138</v>
      </c>
      <c r="P49" s="21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</row>
    <row r="50" ht="15.75" customHeight="1">
      <c r="A50" s="40" t="s">
        <v>139</v>
      </c>
      <c r="B50" s="12">
        <f t="shared" ref="B50:B477" si="5">K50/1000000</f>
        <v>1382.248826</v>
      </c>
      <c r="C50" s="51">
        <v>1660.21</v>
      </c>
      <c r="D50" s="13">
        <f t="shared" si="2"/>
        <v>6.7426772</v>
      </c>
      <c r="E50" s="14">
        <f t="shared" si="3"/>
        <v>6.7426772</v>
      </c>
      <c r="F50" s="15">
        <v>205.0</v>
      </c>
      <c r="G50" s="16">
        <v>700.426566</v>
      </c>
      <c r="H50" s="17">
        <v>0.507</v>
      </c>
      <c r="I50" s="16">
        <v>681.82226</v>
      </c>
      <c r="J50" s="17">
        <v>0.493</v>
      </c>
      <c r="K50" s="16">
        <v>1.382248826E9</v>
      </c>
      <c r="L50" s="52">
        <v>2018.0</v>
      </c>
      <c r="M50" s="15" t="s">
        <v>20</v>
      </c>
      <c r="N50" s="19" t="s">
        <v>140</v>
      </c>
      <c r="O50" s="20"/>
      <c r="P50" s="21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</row>
    <row r="51" ht="15.75" customHeight="1">
      <c r="A51" s="40" t="s">
        <v>141</v>
      </c>
      <c r="B51" s="12">
        <f t="shared" si="5"/>
        <v>676.036389</v>
      </c>
      <c r="C51" s="51">
        <v>715.86</v>
      </c>
      <c r="D51" s="13">
        <f t="shared" si="2"/>
        <v>2.704145556</v>
      </c>
      <c r="E51" s="14">
        <f t="shared" si="3"/>
        <v>2.704145556</v>
      </c>
      <c r="F51" s="15">
        <v>250.0</v>
      </c>
      <c r="G51" s="16">
        <v>367.471452</v>
      </c>
      <c r="H51" s="17">
        <v>0.544</v>
      </c>
      <c r="I51" s="16">
        <v>308.564937</v>
      </c>
      <c r="J51" s="17">
        <v>0.456</v>
      </c>
      <c r="K51" s="16">
        <v>6.76036389E8</v>
      </c>
      <c r="L51" s="52">
        <v>2022.0</v>
      </c>
      <c r="M51" s="15" t="s">
        <v>93</v>
      </c>
      <c r="N51" s="19" t="s">
        <v>142</v>
      </c>
      <c r="O51" s="24" t="s">
        <v>143</v>
      </c>
      <c r="P51" s="21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</row>
    <row r="52" ht="15.75" customHeight="1">
      <c r="A52" s="40" t="s">
        <v>144</v>
      </c>
      <c r="B52" s="12">
        <f t="shared" si="5"/>
        <v>329.398046</v>
      </c>
      <c r="C52" s="51">
        <v>452.57</v>
      </c>
      <c r="D52" s="13">
        <f t="shared" si="2"/>
        <v>25.33831123</v>
      </c>
      <c r="E52" s="14">
        <f t="shared" si="3"/>
        <v>25.33831123</v>
      </c>
      <c r="F52" s="15">
        <v>13.0</v>
      </c>
      <c r="G52" s="16">
        <v>106.954678</v>
      </c>
      <c r="H52" s="17">
        <v>0.325</v>
      </c>
      <c r="I52" s="16">
        <v>222.443368</v>
      </c>
      <c r="J52" s="17">
        <v>0.675</v>
      </c>
      <c r="K52" s="16">
        <v>3.29398046E8</v>
      </c>
      <c r="L52" s="52">
        <v>2010.0</v>
      </c>
      <c r="M52" s="15" t="s">
        <v>20</v>
      </c>
      <c r="N52" s="19" t="s">
        <v>145</v>
      </c>
      <c r="O52" s="20"/>
      <c r="P52" s="21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</row>
    <row r="53" ht="15.75" customHeight="1">
      <c r="A53" s="40" t="s">
        <v>146</v>
      </c>
      <c r="B53" s="12">
        <f t="shared" si="5"/>
        <v>379.751655</v>
      </c>
      <c r="C53" s="51">
        <v>432.2</v>
      </c>
      <c r="D53" s="13">
        <f t="shared" si="2"/>
        <v>1.898758275</v>
      </c>
      <c r="E53" s="14">
        <f t="shared" si="3"/>
        <v>1.898758275</v>
      </c>
      <c r="F53" s="15">
        <v>200.0</v>
      </c>
      <c r="G53" s="16">
        <v>183.651655</v>
      </c>
      <c r="H53" s="17">
        <v>0.484</v>
      </c>
      <c r="I53" s="16">
        <v>196.1</v>
      </c>
      <c r="J53" s="17">
        <v>0.516</v>
      </c>
      <c r="K53" s="16">
        <v>3.79751655E8</v>
      </c>
      <c r="L53" s="52">
        <v>2021.0</v>
      </c>
      <c r="M53" s="15" t="s">
        <v>93</v>
      </c>
      <c r="N53" s="19" t="s">
        <v>147</v>
      </c>
      <c r="O53" s="24" t="s">
        <v>148</v>
      </c>
      <c r="P53" s="21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</row>
    <row r="54" ht="15.75" customHeight="1">
      <c r="A54" s="40" t="s">
        <v>149</v>
      </c>
      <c r="B54" s="12">
        <f t="shared" si="5"/>
        <v>910.809311</v>
      </c>
      <c r="C54" s="51">
        <v>1093.97</v>
      </c>
      <c r="D54" s="13">
        <f t="shared" si="2"/>
        <v>17.51556367</v>
      </c>
      <c r="E54" s="14">
        <f t="shared" si="3"/>
        <v>17.51556367</v>
      </c>
      <c r="F54" s="15">
        <v>52.0</v>
      </c>
      <c r="G54" s="16">
        <v>216.668042</v>
      </c>
      <c r="H54" s="17">
        <v>0.238</v>
      </c>
      <c r="I54" s="16">
        <v>694.141269</v>
      </c>
      <c r="J54" s="17">
        <v>0.762</v>
      </c>
      <c r="K54" s="16">
        <v>9.10809311E8</v>
      </c>
      <c r="L54" s="52">
        <v>2018.0</v>
      </c>
      <c r="M54" s="15" t="s">
        <v>20</v>
      </c>
      <c r="N54" s="19" t="s">
        <v>150</v>
      </c>
      <c r="O54" s="20"/>
      <c r="P54" s="21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</row>
    <row r="55" ht="15.75" customHeight="1">
      <c r="A55" s="40" t="s">
        <v>151</v>
      </c>
      <c r="B55" s="12">
        <f t="shared" si="5"/>
        <v>309.979994</v>
      </c>
      <c r="C55" s="51">
        <v>437.2</v>
      </c>
      <c r="D55" s="13">
        <f t="shared" si="2"/>
        <v>2.066533293</v>
      </c>
      <c r="E55" s="14">
        <f t="shared" si="3"/>
        <v>2.066533293</v>
      </c>
      <c r="F55" s="15">
        <v>150.0</v>
      </c>
      <c r="G55" s="16">
        <v>114.053579</v>
      </c>
      <c r="H55" s="17">
        <v>0.368</v>
      </c>
      <c r="I55" s="16">
        <v>195.926415</v>
      </c>
      <c r="J55" s="17">
        <v>0.632</v>
      </c>
      <c r="K55" s="16">
        <v>3.09979994E8</v>
      </c>
      <c r="L55" s="52">
        <v>2008.0</v>
      </c>
      <c r="M55" s="15" t="s">
        <v>18</v>
      </c>
      <c r="N55" s="19" t="s">
        <v>152</v>
      </c>
      <c r="O55" s="20"/>
      <c r="P55" s="21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</row>
    <row r="56" ht="15.75" customHeight="1">
      <c r="A56" s="40" t="s">
        <v>153</v>
      </c>
      <c r="B56" s="12">
        <f t="shared" si="5"/>
        <v>538.983207</v>
      </c>
      <c r="C56" s="51">
        <v>707.92</v>
      </c>
      <c r="D56" s="13">
        <f t="shared" si="2"/>
        <v>2.913422741</v>
      </c>
      <c r="E56" s="14">
        <f t="shared" si="3"/>
        <v>2.913422741</v>
      </c>
      <c r="F56" s="15">
        <v>185.0</v>
      </c>
      <c r="G56" s="16">
        <v>237.283207</v>
      </c>
      <c r="H56" s="17">
        <v>0.44</v>
      </c>
      <c r="I56" s="16">
        <v>301.7</v>
      </c>
      <c r="J56" s="17">
        <v>0.56</v>
      </c>
      <c r="K56" s="16">
        <v>5.38983207E8</v>
      </c>
      <c r="L56" s="52">
        <v>2012.0</v>
      </c>
      <c r="M56" s="15" t="s">
        <v>20</v>
      </c>
      <c r="N56" s="19" t="s">
        <v>154</v>
      </c>
      <c r="O56" s="20"/>
      <c r="P56" s="21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</row>
    <row r="57" ht="15.75" customHeight="1">
      <c r="A57" s="40" t="s">
        <v>155</v>
      </c>
      <c r="B57" s="12">
        <f t="shared" si="5"/>
        <v>484.592874</v>
      </c>
      <c r="C57" s="51">
        <v>793.99</v>
      </c>
      <c r="D57" s="13">
        <f t="shared" si="2"/>
        <v>5.982628074</v>
      </c>
      <c r="E57" s="14">
        <f t="shared" si="3"/>
        <v>5.982628074</v>
      </c>
      <c r="F57" s="15">
        <v>81.0</v>
      </c>
      <c r="G57" s="16">
        <v>242.829261</v>
      </c>
      <c r="H57" s="17">
        <v>0.501</v>
      </c>
      <c r="I57" s="16">
        <v>241.763613</v>
      </c>
      <c r="J57" s="17">
        <v>0.499</v>
      </c>
      <c r="K57" s="16">
        <v>4.84592874E8</v>
      </c>
      <c r="L57" s="52">
        <v>2003.0</v>
      </c>
      <c r="M57" s="15" t="s">
        <v>18</v>
      </c>
      <c r="N57" s="19" t="s">
        <v>156</v>
      </c>
      <c r="O57" s="24" t="s">
        <v>157</v>
      </c>
      <c r="P57" s="21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</row>
    <row r="58" ht="15.75" customHeight="1">
      <c r="A58" s="40" t="s">
        <v>158</v>
      </c>
      <c r="B58" s="12">
        <f t="shared" si="5"/>
        <v>467.989645</v>
      </c>
      <c r="C58" s="51">
        <v>562.1</v>
      </c>
      <c r="D58" s="13">
        <f t="shared" si="2"/>
        <v>3.466589963</v>
      </c>
      <c r="E58" s="14">
        <f t="shared" si="3"/>
        <v>3.466589963</v>
      </c>
      <c r="F58" s="15">
        <v>135.0</v>
      </c>
      <c r="G58" s="16">
        <v>127.195589</v>
      </c>
      <c r="H58" s="17">
        <v>0.272</v>
      </c>
      <c r="I58" s="16">
        <v>340.794056</v>
      </c>
      <c r="J58" s="17">
        <v>0.728</v>
      </c>
      <c r="K58" s="16">
        <v>4.67989645E8</v>
      </c>
      <c r="L58" s="52">
        <v>2018.0</v>
      </c>
      <c r="M58" s="15" t="s">
        <v>20</v>
      </c>
      <c r="N58" s="19" t="s">
        <v>159</v>
      </c>
      <c r="O58" s="24" t="s">
        <v>160</v>
      </c>
      <c r="P58" s="21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</row>
    <row r="59" ht="15.75" customHeight="1">
      <c r="A59" s="40" t="s">
        <v>161</v>
      </c>
      <c r="B59" s="12">
        <f t="shared" si="5"/>
        <v>1153.337496</v>
      </c>
      <c r="C59" s="51">
        <v>1449.3</v>
      </c>
      <c r="D59" s="13">
        <f t="shared" si="2"/>
        <v>4.613349984</v>
      </c>
      <c r="E59" s="14">
        <f t="shared" si="3"/>
        <v>4.613349984</v>
      </c>
      <c r="F59" s="15">
        <v>250.0</v>
      </c>
      <c r="G59" s="16">
        <v>408.084349</v>
      </c>
      <c r="H59" s="17">
        <v>0.354</v>
      </c>
      <c r="I59" s="16">
        <v>745.253147</v>
      </c>
      <c r="J59" s="17">
        <v>0.646</v>
      </c>
      <c r="K59" s="16">
        <v>1.153337496E9</v>
      </c>
      <c r="L59" s="52">
        <v>2016.0</v>
      </c>
      <c r="M59" s="15" t="s">
        <v>20</v>
      </c>
      <c r="N59" s="19" t="s">
        <v>162</v>
      </c>
      <c r="O59" s="20"/>
      <c r="P59" s="21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</row>
    <row r="60" ht="15.75" customHeight="1">
      <c r="A60" s="40" t="s">
        <v>163</v>
      </c>
      <c r="B60" s="12">
        <f t="shared" si="5"/>
        <v>370.569774</v>
      </c>
      <c r="C60" s="51">
        <v>500.96</v>
      </c>
      <c r="D60" s="13">
        <f t="shared" si="2"/>
        <v>2.646926957</v>
      </c>
      <c r="E60" s="14">
        <f t="shared" si="3"/>
        <v>2.646926957</v>
      </c>
      <c r="F60" s="15">
        <v>140.0</v>
      </c>
      <c r="G60" s="16">
        <v>176.654505</v>
      </c>
      <c r="H60" s="17">
        <v>0.477</v>
      </c>
      <c r="I60" s="16">
        <v>193.915269</v>
      </c>
      <c r="J60" s="17">
        <v>0.523</v>
      </c>
      <c r="K60" s="16">
        <v>3.70569774E8</v>
      </c>
      <c r="L60" s="52">
        <v>2011.0</v>
      </c>
      <c r="M60" s="15" t="s">
        <v>20</v>
      </c>
      <c r="N60" s="19" t="s">
        <v>164</v>
      </c>
      <c r="O60" s="20"/>
      <c r="P60" s="21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</row>
    <row r="61" ht="15.75" customHeight="1">
      <c r="A61" s="40" t="s">
        <v>165</v>
      </c>
      <c r="B61" s="12">
        <f t="shared" si="5"/>
        <v>714.421503</v>
      </c>
      <c r="C61" s="51">
        <v>909.26</v>
      </c>
      <c r="D61" s="13">
        <f t="shared" si="2"/>
        <v>4.202479429</v>
      </c>
      <c r="E61" s="14">
        <f t="shared" si="3"/>
        <v>4.202479429</v>
      </c>
      <c r="F61" s="15">
        <v>170.0</v>
      </c>
      <c r="G61" s="16">
        <v>259.766572</v>
      </c>
      <c r="H61" s="17">
        <v>0.364</v>
      </c>
      <c r="I61" s="16">
        <v>454.654931</v>
      </c>
      <c r="J61" s="17">
        <v>0.636</v>
      </c>
      <c r="K61" s="16">
        <v>7.14421503E8</v>
      </c>
      <c r="L61" s="52">
        <v>2014.0</v>
      </c>
      <c r="M61" s="15" t="s">
        <v>20</v>
      </c>
      <c r="N61" s="19" t="s">
        <v>166</v>
      </c>
      <c r="O61" s="20"/>
      <c r="P61" s="21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</row>
    <row r="62" ht="15.75" customHeight="1">
      <c r="A62" s="40" t="s">
        <v>167</v>
      </c>
      <c r="B62" s="12">
        <f t="shared" si="5"/>
        <v>1128.462972</v>
      </c>
      <c r="C62" s="51">
        <v>1334.68</v>
      </c>
      <c r="D62" s="13">
        <f t="shared" si="2"/>
        <v>7.4240985</v>
      </c>
      <c r="E62" s="14">
        <f t="shared" si="3"/>
        <v>7.4240985</v>
      </c>
      <c r="F62" s="15">
        <v>152.0</v>
      </c>
      <c r="G62" s="16">
        <v>426.829839</v>
      </c>
      <c r="H62" s="17">
        <v>0.378</v>
      </c>
      <c r="I62" s="16">
        <v>701.633133</v>
      </c>
      <c r="J62" s="17">
        <v>0.622</v>
      </c>
      <c r="K62" s="16">
        <v>1.128462972E9</v>
      </c>
      <c r="L62" s="52">
        <v>2019.0</v>
      </c>
      <c r="M62" s="15" t="s">
        <v>20</v>
      </c>
      <c r="N62" s="19" t="s">
        <v>168</v>
      </c>
      <c r="O62" s="20"/>
      <c r="P62" s="21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</row>
    <row r="63" ht="15.75" customHeight="1">
      <c r="A63" s="40" t="s">
        <v>169</v>
      </c>
      <c r="B63" s="12">
        <f t="shared" si="5"/>
        <v>461.991867</v>
      </c>
      <c r="C63" s="51">
        <v>693.6</v>
      </c>
      <c r="D63" s="13">
        <f t="shared" si="2"/>
        <v>3.849932225</v>
      </c>
      <c r="E63" s="14">
        <f t="shared" si="3"/>
        <v>3.849932225</v>
      </c>
      <c r="F63" s="15">
        <v>120.0</v>
      </c>
      <c r="G63" s="16">
        <v>244.082982</v>
      </c>
      <c r="H63" s="17">
        <v>0.528</v>
      </c>
      <c r="I63" s="16">
        <v>217.908885</v>
      </c>
      <c r="J63" s="17">
        <v>0.472</v>
      </c>
      <c r="K63" s="16">
        <v>4.61991867E8</v>
      </c>
      <c r="L63" s="52">
        <v>2006.0</v>
      </c>
      <c r="M63" s="15" t="s">
        <v>18</v>
      </c>
      <c r="N63" s="19" t="s">
        <v>170</v>
      </c>
      <c r="O63" s="24" t="s">
        <v>171</v>
      </c>
      <c r="P63" s="21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</row>
    <row r="64" ht="15.75" customHeight="1">
      <c r="A64" s="40" t="s">
        <v>172</v>
      </c>
      <c r="B64" s="12">
        <f t="shared" si="5"/>
        <v>559.852396</v>
      </c>
      <c r="C64" s="51">
        <v>756.84</v>
      </c>
      <c r="D64" s="13">
        <f t="shared" si="2"/>
        <v>2.79926198</v>
      </c>
      <c r="E64" s="14">
        <f t="shared" si="3"/>
        <v>2.79926198</v>
      </c>
      <c r="F64" s="15">
        <v>200.0</v>
      </c>
      <c r="G64" s="16">
        <v>191.452396</v>
      </c>
      <c r="H64" s="17">
        <v>0.342</v>
      </c>
      <c r="I64" s="16">
        <v>368.4</v>
      </c>
      <c r="J64" s="17">
        <v>0.658</v>
      </c>
      <c r="K64" s="16">
        <v>5.59852396E8</v>
      </c>
      <c r="L64" s="52">
        <v>2011.0</v>
      </c>
      <c r="M64" s="15" t="s">
        <v>20</v>
      </c>
      <c r="N64" s="19" t="s">
        <v>173</v>
      </c>
      <c r="O64" s="20"/>
      <c r="P64" s="21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</row>
    <row r="65" ht="15.75" customHeight="1">
      <c r="A65" s="40" t="s">
        <v>174</v>
      </c>
      <c r="B65" s="12">
        <f t="shared" si="5"/>
        <v>383.930656</v>
      </c>
      <c r="C65" s="51">
        <v>470.68</v>
      </c>
      <c r="D65" s="13">
        <f t="shared" si="2"/>
        <v>2.193889463</v>
      </c>
      <c r="E65" s="14">
        <f t="shared" si="3"/>
        <v>2.193889463</v>
      </c>
      <c r="F65" s="15">
        <v>175.0</v>
      </c>
      <c r="G65" s="16">
        <v>152.901115</v>
      </c>
      <c r="H65" s="17">
        <v>0.398</v>
      </c>
      <c r="I65" s="16">
        <v>231.029541</v>
      </c>
      <c r="J65" s="17">
        <v>0.602</v>
      </c>
      <c r="K65" s="16">
        <v>3.83930656E8</v>
      </c>
      <c r="L65" s="52">
        <v>2017.0</v>
      </c>
      <c r="M65" s="15" t="s">
        <v>20</v>
      </c>
      <c r="N65" s="19" t="s">
        <v>175</v>
      </c>
      <c r="O65" s="20"/>
      <c r="P65" s="21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</row>
    <row r="66" ht="15.75" customHeight="1">
      <c r="A66" s="40" t="s">
        <v>176</v>
      </c>
      <c r="B66" s="12">
        <f t="shared" si="5"/>
        <v>616.502912</v>
      </c>
      <c r="C66" s="51">
        <v>925.57</v>
      </c>
      <c r="D66" s="13">
        <f t="shared" si="2"/>
        <v>4.110019413</v>
      </c>
      <c r="E66" s="14">
        <f t="shared" si="3"/>
        <v>4.110019413</v>
      </c>
      <c r="F66" s="15">
        <v>150.0</v>
      </c>
      <c r="G66" s="16">
        <v>167.44596</v>
      </c>
      <c r="H66" s="17">
        <v>0.272</v>
      </c>
      <c r="I66" s="16">
        <v>449.056952</v>
      </c>
      <c r="J66" s="17">
        <v>0.728</v>
      </c>
      <c r="K66" s="16">
        <v>6.16502912E8</v>
      </c>
      <c r="L66" s="52">
        <v>2006.0</v>
      </c>
      <c r="M66" s="15" t="s">
        <v>18</v>
      </c>
      <c r="N66" s="19" t="s">
        <v>177</v>
      </c>
      <c r="O66" s="24" t="s">
        <v>178</v>
      </c>
      <c r="P66" s="21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ht="15.75" customHeight="1">
      <c r="A67" s="40" t="s">
        <v>179</v>
      </c>
      <c r="B67" s="12">
        <f t="shared" si="5"/>
        <v>429.632142</v>
      </c>
      <c r="C67" s="51">
        <v>757.74</v>
      </c>
      <c r="D67" s="13">
        <f t="shared" si="2"/>
        <v>4.773690467</v>
      </c>
      <c r="E67" s="14">
        <f t="shared" si="3"/>
        <v>4.773690467</v>
      </c>
      <c r="F67" s="15">
        <v>90.0</v>
      </c>
      <c r="G67" s="16">
        <v>233.632142</v>
      </c>
      <c r="H67" s="17">
        <v>0.544</v>
      </c>
      <c r="I67" s="16">
        <v>196.0</v>
      </c>
      <c r="J67" s="17">
        <v>0.456</v>
      </c>
      <c r="K67" s="16">
        <v>4.29632142E8</v>
      </c>
      <c r="L67" s="52">
        <v>2000.0</v>
      </c>
      <c r="M67" s="15" t="s">
        <v>18</v>
      </c>
      <c r="N67" s="19" t="s">
        <v>180</v>
      </c>
      <c r="O67" s="24" t="s">
        <v>181</v>
      </c>
      <c r="P67" s="21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</row>
    <row r="68" ht="15.75" customHeight="1">
      <c r="A68" s="40" t="s">
        <v>182</v>
      </c>
      <c r="B68" s="12">
        <f t="shared" si="5"/>
        <v>352.114312</v>
      </c>
      <c r="C68" s="51">
        <v>591.92</v>
      </c>
      <c r="D68" s="13">
        <f t="shared" si="2"/>
        <v>6.771429077</v>
      </c>
      <c r="E68" s="14">
        <f t="shared" si="3"/>
        <v>6.771429077</v>
      </c>
      <c r="F68" s="15">
        <v>52.0</v>
      </c>
      <c r="G68" s="16">
        <v>164.615351</v>
      </c>
      <c r="H68" s="17">
        <v>0.468</v>
      </c>
      <c r="I68" s="16">
        <v>187.498961</v>
      </c>
      <c r="J68" s="17">
        <v>0.532</v>
      </c>
      <c r="K68" s="16">
        <v>3.52114312E8</v>
      </c>
      <c r="L68" s="52">
        <v>2002.0</v>
      </c>
      <c r="M68" s="15" t="s">
        <v>18</v>
      </c>
      <c r="N68" s="19" t="s">
        <v>183</v>
      </c>
      <c r="O68" s="24" t="s">
        <v>184</v>
      </c>
      <c r="P68" s="21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</row>
    <row r="69" ht="15.75" customHeight="1">
      <c r="A69" s="40" t="s">
        <v>185</v>
      </c>
      <c r="B69" s="12">
        <f t="shared" si="5"/>
        <v>474.968763</v>
      </c>
      <c r="C69" s="51">
        <v>741.5</v>
      </c>
      <c r="D69" s="13">
        <f t="shared" si="2"/>
        <v>3.16645842</v>
      </c>
      <c r="E69" s="14">
        <f t="shared" si="3"/>
        <v>3.16645842</v>
      </c>
      <c r="F69" s="15">
        <v>150.0</v>
      </c>
      <c r="G69" s="16">
        <v>206.459076</v>
      </c>
      <c r="H69" s="17">
        <v>0.435</v>
      </c>
      <c r="I69" s="16">
        <v>268.509687</v>
      </c>
      <c r="J69" s="17">
        <v>0.565</v>
      </c>
      <c r="K69" s="16">
        <v>4.74968763E8</v>
      </c>
      <c r="L69" s="52">
        <v>2005.0</v>
      </c>
      <c r="M69" s="15" t="s">
        <v>18</v>
      </c>
      <c r="N69" s="19" t="s">
        <v>186</v>
      </c>
      <c r="O69" s="24" t="s">
        <v>187</v>
      </c>
      <c r="P69" s="21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</row>
    <row r="70" ht="15.75" customHeight="1">
      <c r="A70" s="40" t="s">
        <v>188</v>
      </c>
      <c r="B70" s="12">
        <f t="shared" si="5"/>
        <v>314.432837</v>
      </c>
      <c r="C70" s="51">
        <v>490.88</v>
      </c>
      <c r="D70" s="13">
        <f t="shared" si="2"/>
        <v>2.096218913</v>
      </c>
      <c r="E70" s="14">
        <f t="shared" si="3"/>
        <v>2.096218913</v>
      </c>
      <c r="F70" s="15">
        <v>150.0</v>
      </c>
      <c r="G70" s="16">
        <v>135.386665</v>
      </c>
      <c r="H70" s="17">
        <v>0.431</v>
      </c>
      <c r="I70" s="16">
        <v>179.046172</v>
      </c>
      <c r="J70" s="17">
        <v>0.569</v>
      </c>
      <c r="K70" s="16">
        <v>3.14432837E8</v>
      </c>
      <c r="L70" s="52">
        <v>2005.0</v>
      </c>
      <c r="M70" s="15" t="s">
        <v>18</v>
      </c>
      <c r="N70" s="19" t="s">
        <v>189</v>
      </c>
      <c r="O70" s="24" t="s">
        <v>190</v>
      </c>
      <c r="P70" s="21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</row>
    <row r="71" ht="15.75" customHeight="1">
      <c r="A71" s="40" t="s">
        <v>191</v>
      </c>
      <c r="B71" s="12">
        <f t="shared" si="5"/>
        <v>542.358331</v>
      </c>
      <c r="C71" s="51">
        <v>690.89</v>
      </c>
      <c r="D71" s="13">
        <f t="shared" si="2"/>
        <v>5.709035063</v>
      </c>
      <c r="E71" s="14">
        <f t="shared" si="3"/>
        <v>5.709035063</v>
      </c>
      <c r="F71" s="15">
        <v>95.0</v>
      </c>
      <c r="G71" s="16">
        <v>201.151353</v>
      </c>
      <c r="H71" s="17">
        <v>0.371</v>
      </c>
      <c r="I71" s="16">
        <v>341.206978</v>
      </c>
      <c r="J71" s="17">
        <v>0.629</v>
      </c>
      <c r="K71" s="16">
        <v>5.42358331E8</v>
      </c>
      <c r="L71" s="52">
        <v>2015.0</v>
      </c>
      <c r="M71" s="15" t="s">
        <v>20</v>
      </c>
      <c r="N71" s="19" t="s">
        <v>192</v>
      </c>
      <c r="O71" s="24" t="s">
        <v>193</v>
      </c>
      <c r="P71" s="21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</row>
    <row r="72" ht="15.75" customHeight="1">
      <c r="A72" s="40" t="s">
        <v>194</v>
      </c>
      <c r="B72" s="12">
        <f t="shared" si="5"/>
        <v>493.214993</v>
      </c>
      <c r="C72" s="51">
        <v>677.64</v>
      </c>
      <c r="D72" s="13">
        <f t="shared" si="2"/>
        <v>3.945719944</v>
      </c>
      <c r="E72" s="14">
        <f t="shared" si="3"/>
        <v>3.945719944</v>
      </c>
      <c r="F72" s="15">
        <v>125.0</v>
      </c>
      <c r="G72" s="16">
        <v>163.214888</v>
      </c>
      <c r="H72" s="17">
        <v>0.331</v>
      </c>
      <c r="I72" s="16">
        <v>330.000105</v>
      </c>
      <c r="J72" s="17">
        <v>0.669</v>
      </c>
      <c r="K72" s="16">
        <v>4.93214993E8</v>
      </c>
      <c r="L72" s="52">
        <v>2010.0</v>
      </c>
      <c r="M72" s="15" t="s">
        <v>20</v>
      </c>
      <c r="N72" s="19" t="s">
        <v>195</v>
      </c>
      <c r="O72" s="20"/>
      <c r="P72" s="21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</row>
    <row r="73" ht="15.75" customHeight="1">
      <c r="A73" s="40" t="s">
        <v>196</v>
      </c>
      <c r="B73" s="12">
        <f t="shared" si="5"/>
        <v>807.817888</v>
      </c>
      <c r="C73" s="51">
        <v>990.35</v>
      </c>
      <c r="D73" s="13">
        <f t="shared" si="2"/>
        <v>3.590301724</v>
      </c>
      <c r="E73" s="14">
        <f t="shared" si="3"/>
        <v>3.590301724</v>
      </c>
      <c r="F73" s="15">
        <v>225.0</v>
      </c>
      <c r="G73" s="16">
        <v>210.460015</v>
      </c>
      <c r="H73" s="17">
        <v>0.26</v>
      </c>
      <c r="I73" s="16">
        <v>597.357873</v>
      </c>
      <c r="J73" s="17">
        <v>0.74</v>
      </c>
      <c r="K73" s="16">
        <v>8.07817888E8</v>
      </c>
      <c r="L73" s="52">
        <v>2017.0</v>
      </c>
      <c r="M73" s="15" t="s">
        <v>20</v>
      </c>
      <c r="N73" s="19" t="s">
        <v>197</v>
      </c>
      <c r="O73" s="24" t="s">
        <v>198</v>
      </c>
      <c r="P73" s="21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</row>
    <row r="74" ht="15.75" customHeight="1">
      <c r="A74" s="40" t="s">
        <v>199</v>
      </c>
      <c r="B74" s="12">
        <f t="shared" si="5"/>
        <v>328.203506</v>
      </c>
      <c r="C74" s="51">
        <v>891.51</v>
      </c>
      <c r="D74" s="13">
        <f t="shared" si="2"/>
        <v>32.8203506</v>
      </c>
      <c r="E74" s="14">
        <f t="shared" si="3"/>
        <v>32.8203506</v>
      </c>
      <c r="F74" s="15">
        <v>10.0</v>
      </c>
      <c r="G74" s="16">
        <v>174.803506</v>
      </c>
      <c r="H74" s="17">
        <v>0.533</v>
      </c>
      <c r="I74" s="16">
        <v>153.4</v>
      </c>
      <c r="J74" s="17">
        <v>0.467</v>
      </c>
      <c r="K74" s="16">
        <v>3.28203506E8</v>
      </c>
      <c r="L74" s="52">
        <v>1986.0</v>
      </c>
      <c r="M74" s="15" t="s">
        <v>104</v>
      </c>
      <c r="N74" s="19" t="s">
        <v>200</v>
      </c>
      <c r="O74" s="24" t="s">
        <v>201</v>
      </c>
      <c r="P74" s="21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</row>
    <row r="75" ht="15.75" customHeight="1">
      <c r="A75" s="40" t="s">
        <v>202</v>
      </c>
      <c r="B75" s="12">
        <f t="shared" si="5"/>
        <v>424.208848</v>
      </c>
      <c r="C75" s="51">
        <v>991.3</v>
      </c>
      <c r="D75" s="13">
        <f t="shared" si="2"/>
        <v>19.28222036</v>
      </c>
      <c r="E75" s="14">
        <f t="shared" si="3"/>
        <v>19.28222036</v>
      </c>
      <c r="F75" s="15">
        <v>22.0</v>
      </c>
      <c r="G75" s="16">
        <v>184.208848</v>
      </c>
      <c r="H75" s="17">
        <v>0.434</v>
      </c>
      <c r="I75" s="16">
        <v>240.0</v>
      </c>
      <c r="J75" s="17">
        <v>0.566</v>
      </c>
      <c r="K75" s="16">
        <v>4.24208848E8</v>
      </c>
      <c r="L75" s="52">
        <v>1990.0</v>
      </c>
      <c r="M75" s="15" t="s">
        <v>25</v>
      </c>
      <c r="N75" s="19" t="s">
        <v>203</v>
      </c>
      <c r="O75" s="24" t="s">
        <v>204</v>
      </c>
      <c r="P75" s="21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</row>
    <row r="76" ht="15.75" customHeight="1">
      <c r="A76" s="40" t="s">
        <v>205</v>
      </c>
      <c r="B76" s="12">
        <f t="shared" si="5"/>
        <v>710.644566</v>
      </c>
      <c r="C76" s="51">
        <v>904.46</v>
      </c>
      <c r="D76" s="13">
        <f t="shared" si="2"/>
        <v>4.180262153</v>
      </c>
      <c r="E76" s="14">
        <f t="shared" si="3"/>
        <v>4.180262153</v>
      </c>
      <c r="F76" s="15">
        <v>170.0</v>
      </c>
      <c r="G76" s="16">
        <v>208.545589</v>
      </c>
      <c r="H76" s="17">
        <v>0.294</v>
      </c>
      <c r="I76" s="16">
        <v>502.098977</v>
      </c>
      <c r="J76" s="17">
        <v>0.706</v>
      </c>
      <c r="K76" s="16">
        <v>7.10644566E8</v>
      </c>
      <c r="L76" s="52">
        <v>2014.0</v>
      </c>
      <c r="M76" s="15" t="s">
        <v>20</v>
      </c>
      <c r="N76" s="19" t="s">
        <v>206</v>
      </c>
      <c r="O76" s="20"/>
      <c r="P76" s="21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</row>
    <row r="77" ht="15.75" customHeight="1">
      <c r="A77" s="40" t="s">
        <v>207</v>
      </c>
      <c r="B77" s="12">
        <f t="shared" si="5"/>
        <v>782.836791</v>
      </c>
      <c r="C77" s="51">
        <v>983.72</v>
      </c>
      <c r="D77" s="13">
        <f t="shared" si="2"/>
        <v>13.49718605</v>
      </c>
      <c r="E77" s="14">
        <f t="shared" si="3"/>
        <v>13.49718605</v>
      </c>
      <c r="F77" s="15">
        <v>58.0</v>
      </c>
      <c r="G77" s="16">
        <v>363.070709</v>
      </c>
      <c r="H77" s="17">
        <v>0.464</v>
      </c>
      <c r="I77" s="16">
        <v>419.766082</v>
      </c>
      <c r="J77" s="17">
        <v>0.536</v>
      </c>
      <c r="K77" s="16">
        <v>7.82836791E8</v>
      </c>
      <c r="L77" s="52">
        <v>2016.0</v>
      </c>
      <c r="M77" s="15" t="s">
        <v>20</v>
      </c>
      <c r="N77" s="19" t="s">
        <v>208</v>
      </c>
      <c r="O77" s="20"/>
      <c r="P77" s="21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</row>
    <row r="78" ht="15.75" customHeight="1">
      <c r="A78" s="40" t="s">
        <v>209</v>
      </c>
      <c r="B78" s="12">
        <f t="shared" si="5"/>
        <v>785.896609</v>
      </c>
      <c r="C78" s="51">
        <v>943.93</v>
      </c>
      <c r="D78" s="13">
        <f t="shared" si="2"/>
        <v>7.144514627</v>
      </c>
      <c r="E78" s="14">
        <f t="shared" si="3"/>
        <v>7.144514627</v>
      </c>
      <c r="F78" s="15">
        <v>110.0</v>
      </c>
      <c r="G78" s="16">
        <v>324.591735</v>
      </c>
      <c r="H78" s="17">
        <v>0.413</v>
      </c>
      <c r="I78" s="16">
        <v>461.304874</v>
      </c>
      <c r="J78" s="17">
        <v>0.587</v>
      </c>
      <c r="K78" s="16">
        <v>7.85896609E8</v>
      </c>
      <c r="L78" s="52">
        <v>2018.0</v>
      </c>
      <c r="M78" s="15" t="s">
        <v>20</v>
      </c>
      <c r="N78" s="19" t="s">
        <v>210</v>
      </c>
      <c r="O78" s="20"/>
      <c r="P78" s="21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</row>
    <row r="79" ht="15.75" customHeight="1">
      <c r="A79" s="40" t="s">
        <v>211</v>
      </c>
      <c r="B79" s="12">
        <f t="shared" si="5"/>
        <v>349.464664</v>
      </c>
      <c r="C79" s="51">
        <v>643.81</v>
      </c>
      <c r="D79" s="13">
        <f t="shared" si="2"/>
        <v>4.3683083</v>
      </c>
      <c r="E79" s="14">
        <f t="shared" si="3"/>
        <v>4.3683083</v>
      </c>
      <c r="F79" s="15">
        <v>80.0</v>
      </c>
      <c r="G79" s="16">
        <v>140.464664</v>
      </c>
      <c r="H79" s="17">
        <v>0.402</v>
      </c>
      <c r="I79" s="16">
        <v>209.0</v>
      </c>
      <c r="J79" s="17">
        <v>0.598</v>
      </c>
      <c r="K79" s="16">
        <v>3.49464664E8</v>
      </c>
      <c r="L79" s="52">
        <v>1998.0</v>
      </c>
      <c r="M79" s="15" t="s">
        <v>25</v>
      </c>
      <c r="N79" s="19" t="s">
        <v>212</v>
      </c>
      <c r="O79" s="24" t="s">
        <v>213</v>
      </c>
      <c r="P79" s="21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</row>
    <row r="80" ht="15.75" customHeight="1">
      <c r="A80" s="40" t="s">
        <v>214</v>
      </c>
      <c r="B80" s="12">
        <f t="shared" si="5"/>
        <v>543.157985</v>
      </c>
      <c r="C80" s="51">
        <v>746.26</v>
      </c>
      <c r="D80" s="13">
        <f t="shared" si="2"/>
        <v>7.871854855</v>
      </c>
      <c r="E80" s="14">
        <f t="shared" si="3"/>
        <v>7.871854855</v>
      </c>
      <c r="F80" s="15">
        <v>69.0</v>
      </c>
      <c r="G80" s="16">
        <v>251.557985</v>
      </c>
      <c r="H80" s="17">
        <v>0.463</v>
      </c>
      <c r="I80" s="16">
        <v>291.6</v>
      </c>
      <c r="J80" s="17">
        <v>0.537</v>
      </c>
      <c r="K80" s="16">
        <v>5.43157985E8</v>
      </c>
      <c r="L80" s="52">
        <v>2010.0</v>
      </c>
      <c r="M80" s="15" t="s">
        <v>20</v>
      </c>
      <c r="N80" s="19" t="s">
        <v>215</v>
      </c>
      <c r="O80" s="20"/>
      <c r="P80" s="21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</row>
    <row r="81" ht="15.75" customHeight="1">
      <c r="A81" s="40" t="s">
        <v>216</v>
      </c>
      <c r="B81" s="12">
        <f t="shared" si="5"/>
        <v>970.766005</v>
      </c>
      <c r="C81" s="51">
        <v>1255.03</v>
      </c>
      <c r="D81" s="13">
        <f t="shared" si="2"/>
        <v>12.44571801</v>
      </c>
      <c r="E81" s="14">
        <f t="shared" si="3"/>
        <v>12.44571801</v>
      </c>
      <c r="F81" s="15">
        <v>78.0</v>
      </c>
      <c r="G81" s="16">
        <v>368.065385</v>
      </c>
      <c r="H81" s="17">
        <v>0.379</v>
      </c>
      <c r="I81" s="16">
        <v>602.70062</v>
      </c>
      <c r="J81" s="17">
        <v>0.621</v>
      </c>
      <c r="K81" s="16">
        <v>9.70766005E8</v>
      </c>
      <c r="L81" s="52">
        <v>2013.0</v>
      </c>
      <c r="M81" s="15" t="s">
        <v>20</v>
      </c>
      <c r="N81" s="19" t="s">
        <v>217</v>
      </c>
      <c r="O81" s="20"/>
      <c r="P81" s="21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</row>
    <row r="82" ht="15.75" customHeight="1">
      <c r="A82" s="40" t="s">
        <v>218</v>
      </c>
      <c r="B82" s="12">
        <f t="shared" si="5"/>
        <v>1034.800131</v>
      </c>
      <c r="C82" s="51">
        <v>1268.62</v>
      </c>
      <c r="D82" s="13">
        <f t="shared" si="2"/>
        <v>12.93500164</v>
      </c>
      <c r="E82" s="14">
        <f t="shared" si="3"/>
        <v>12.93500164</v>
      </c>
      <c r="F82" s="15">
        <v>80.0</v>
      </c>
      <c r="G82" s="16">
        <v>264.6243</v>
      </c>
      <c r="H82" s="17">
        <v>0.256</v>
      </c>
      <c r="I82" s="16">
        <v>770.175831</v>
      </c>
      <c r="J82" s="17">
        <v>0.744</v>
      </c>
      <c r="K82" s="16">
        <v>1.034800131E9</v>
      </c>
      <c r="L82" s="52">
        <v>2017.0</v>
      </c>
      <c r="M82" s="15" t="s">
        <v>20</v>
      </c>
      <c r="N82" s="19" t="s">
        <v>219</v>
      </c>
      <c r="O82" s="20"/>
      <c r="P82" s="21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</row>
    <row r="83" ht="15.75" customHeight="1">
      <c r="A83" s="40" t="s">
        <v>220</v>
      </c>
      <c r="B83" s="12">
        <f t="shared" si="5"/>
        <v>431.971116</v>
      </c>
      <c r="C83" s="51">
        <v>726.16</v>
      </c>
      <c r="D83" s="13">
        <f t="shared" si="2"/>
        <v>3.042050113</v>
      </c>
      <c r="E83" s="14">
        <f t="shared" si="3"/>
        <v>3.042050113</v>
      </c>
      <c r="F83" s="15">
        <v>142.0</v>
      </c>
      <c r="G83" s="16">
        <v>160.942139</v>
      </c>
      <c r="H83" s="17">
        <v>0.373</v>
      </c>
      <c r="I83" s="16">
        <v>271.028977</v>
      </c>
      <c r="J83" s="17">
        <v>0.627</v>
      </c>
      <c r="K83" s="16">
        <v>4.31971116E8</v>
      </c>
      <c r="L83" s="52">
        <v>2002.0</v>
      </c>
      <c r="M83" s="15" t="s">
        <v>18</v>
      </c>
      <c r="N83" s="19" t="s">
        <v>221</v>
      </c>
      <c r="O83" s="24" t="s">
        <v>222</v>
      </c>
      <c r="P83" s="21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</row>
    <row r="84" ht="15.75" customHeight="1">
      <c r="A84" s="40" t="s">
        <v>223</v>
      </c>
      <c r="B84" s="12">
        <f t="shared" si="5"/>
        <v>366.101666</v>
      </c>
      <c r="C84" s="51">
        <v>725.17</v>
      </c>
      <c r="D84" s="13">
        <f t="shared" si="2"/>
        <v>4.067796289</v>
      </c>
      <c r="E84" s="14">
        <f t="shared" si="3"/>
        <v>4.067796289</v>
      </c>
      <c r="F84" s="15">
        <v>90.0</v>
      </c>
      <c r="G84" s="16">
        <v>100.012499</v>
      </c>
      <c r="H84" s="17">
        <v>0.273</v>
      </c>
      <c r="I84" s="16">
        <v>266.089167</v>
      </c>
      <c r="J84" s="17">
        <v>0.727</v>
      </c>
      <c r="K84" s="16">
        <v>3.66101666E8</v>
      </c>
      <c r="L84" s="52">
        <v>1995.0</v>
      </c>
      <c r="M84" s="15" t="s">
        <v>25</v>
      </c>
      <c r="N84" s="19" t="s">
        <v>224</v>
      </c>
      <c r="O84" s="24" t="s">
        <v>225</v>
      </c>
      <c r="P84" s="21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</row>
    <row r="85" ht="15.75" customHeight="1">
      <c r="A85" s="40" t="s">
        <v>226</v>
      </c>
      <c r="B85" s="12">
        <f t="shared" si="5"/>
        <v>349.822765</v>
      </c>
      <c r="C85" s="51">
        <v>616.98</v>
      </c>
      <c r="D85" s="13">
        <f t="shared" si="2"/>
        <v>2.79858212</v>
      </c>
      <c r="E85" s="14">
        <f t="shared" si="3"/>
        <v>2.79858212</v>
      </c>
      <c r="F85" s="15">
        <v>125.0</v>
      </c>
      <c r="G85" s="16">
        <v>137.748063</v>
      </c>
      <c r="H85" s="17">
        <v>0.394</v>
      </c>
      <c r="I85" s="16">
        <v>212.074702</v>
      </c>
      <c r="J85" s="17">
        <v>0.606</v>
      </c>
      <c r="K85" s="16">
        <v>3.49822765E8</v>
      </c>
      <c r="L85" s="52">
        <v>2000.0</v>
      </c>
      <c r="M85" s="15" t="s">
        <v>18</v>
      </c>
      <c r="N85" s="19" t="s">
        <v>227</v>
      </c>
      <c r="O85" s="24" t="s">
        <v>228</v>
      </c>
      <c r="P85" s="21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</row>
    <row r="86" ht="15.75" customHeight="1">
      <c r="A86" s="40" t="s">
        <v>229</v>
      </c>
      <c r="B86" s="12">
        <f t="shared" si="5"/>
        <v>426.074373</v>
      </c>
      <c r="C86" s="51">
        <v>559.62</v>
      </c>
      <c r="D86" s="13">
        <f t="shared" si="2"/>
        <v>4.26074373</v>
      </c>
      <c r="E86" s="14">
        <f t="shared" si="3"/>
        <v>4.26074373</v>
      </c>
      <c r="F86" s="15">
        <v>100.0</v>
      </c>
      <c r="G86" s="16">
        <v>162.805434</v>
      </c>
      <c r="H86" s="17">
        <v>0.382</v>
      </c>
      <c r="I86" s="16">
        <v>263.268939</v>
      </c>
      <c r="J86" s="17">
        <v>0.618</v>
      </c>
      <c r="K86" s="16">
        <v>4.26074373E8</v>
      </c>
      <c r="L86" s="52">
        <v>2012.0</v>
      </c>
      <c r="M86" s="15" t="s">
        <v>20</v>
      </c>
      <c r="N86" s="19" t="s">
        <v>230</v>
      </c>
      <c r="O86" s="20"/>
      <c r="P86" s="21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</row>
    <row r="87" ht="15.75" customHeight="1">
      <c r="A87" s="40" t="s">
        <v>231</v>
      </c>
      <c r="B87" s="12">
        <f t="shared" si="5"/>
        <v>677.796076</v>
      </c>
      <c r="C87" s="51">
        <v>851.73</v>
      </c>
      <c r="D87" s="13">
        <f t="shared" si="2"/>
        <v>4.107855006</v>
      </c>
      <c r="E87" s="14">
        <f t="shared" si="3"/>
        <v>4.107855006</v>
      </c>
      <c r="F87" s="15">
        <v>165.0</v>
      </c>
      <c r="G87" s="16">
        <v>232.64192</v>
      </c>
      <c r="H87" s="17">
        <v>0.343</v>
      </c>
      <c r="I87" s="16">
        <v>445.154156</v>
      </c>
      <c r="J87" s="17">
        <v>0.657</v>
      </c>
      <c r="K87" s="16">
        <v>6.77796076E8</v>
      </c>
      <c r="L87" s="52">
        <v>2016.0</v>
      </c>
      <c r="M87" s="15" t="s">
        <v>20</v>
      </c>
      <c r="N87" s="19" t="s">
        <v>232</v>
      </c>
      <c r="O87" s="20"/>
      <c r="P87" s="21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</row>
    <row r="88" ht="15.75" customHeight="1">
      <c r="A88" s="40" t="s">
        <v>1364</v>
      </c>
      <c r="B88" s="12">
        <f t="shared" si="5"/>
        <v>955.775804</v>
      </c>
      <c r="C88" s="51">
        <v>1012.08</v>
      </c>
      <c r="D88" s="13">
        <f t="shared" si="2"/>
        <v>4.77887902</v>
      </c>
      <c r="E88" s="14">
        <f t="shared" si="3"/>
        <v>4.77887902</v>
      </c>
      <c r="F88" s="15">
        <v>200.0</v>
      </c>
      <c r="G88" s="16">
        <v>411.331607</v>
      </c>
      <c r="H88" s="17">
        <v>0.43</v>
      </c>
      <c r="I88" s="16">
        <v>544.444197</v>
      </c>
      <c r="J88" s="17">
        <v>0.57</v>
      </c>
      <c r="K88" s="16">
        <v>9.55775804E8</v>
      </c>
      <c r="L88" s="52">
        <v>2022.0</v>
      </c>
      <c r="M88" s="15" t="s">
        <v>93</v>
      </c>
      <c r="N88" s="19" t="s">
        <v>234</v>
      </c>
      <c r="O88" s="24" t="s">
        <v>235</v>
      </c>
      <c r="P88" s="21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</row>
    <row r="89" ht="15.75" customHeight="1">
      <c r="A89" s="40" t="s">
        <v>236</v>
      </c>
      <c r="B89" s="12">
        <f t="shared" si="5"/>
        <v>353.284621</v>
      </c>
      <c r="C89" s="51">
        <v>417.85</v>
      </c>
      <c r="D89" s="13">
        <f t="shared" si="2"/>
        <v>2.078144829</v>
      </c>
      <c r="E89" s="14">
        <f t="shared" si="3"/>
        <v>2.078144829</v>
      </c>
      <c r="F89" s="15">
        <v>170.0</v>
      </c>
      <c r="G89" s="16">
        <v>114.766307</v>
      </c>
      <c r="H89" s="17">
        <v>0.325</v>
      </c>
      <c r="I89" s="16">
        <v>238.518314</v>
      </c>
      <c r="J89" s="17">
        <v>0.675</v>
      </c>
      <c r="K89" s="16">
        <v>3.53284621E8</v>
      </c>
      <c r="L89" s="52">
        <v>2019.0</v>
      </c>
      <c r="M89" s="15" t="s">
        <v>20</v>
      </c>
      <c r="N89" s="19" t="s">
        <v>237</v>
      </c>
      <c r="O89" s="20"/>
      <c r="P89" s="21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</row>
    <row r="90" ht="15.75" customHeight="1">
      <c r="A90" s="40" t="s">
        <v>238</v>
      </c>
      <c r="B90" s="12">
        <f t="shared" si="5"/>
        <v>401.8479</v>
      </c>
      <c r="C90" s="51">
        <v>457.35</v>
      </c>
      <c r="D90" s="13">
        <f t="shared" si="2"/>
        <v>2.435441818</v>
      </c>
      <c r="E90" s="14">
        <f t="shared" si="3"/>
        <v>2.435441818</v>
      </c>
      <c r="F90" s="15">
        <v>165.0</v>
      </c>
      <c r="G90" s="16">
        <v>108.32783</v>
      </c>
      <c r="H90" s="17">
        <v>0.27</v>
      </c>
      <c r="I90" s="16">
        <v>293.52007</v>
      </c>
      <c r="J90" s="17">
        <v>0.73</v>
      </c>
      <c r="K90" s="16">
        <v>4.018479E8</v>
      </c>
      <c r="L90" s="52">
        <v>2021.0</v>
      </c>
      <c r="M90" s="15" t="s">
        <v>93</v>
      </c>
      <c r="N90" s="19" t="s">
        <v>239</v>
      </c>
      <c r="O90" s="24" t="s">
        <v>240</v>
      </c>
      <c r="P90" s="21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</row>
    <row r="91" ht="15.75" customHeight="1">
      <c r="A91" s="40" t="s">
        <v>241</v>
      </c>
      <c r="B91" s="12">
        <f t="shared" si="5"/>
        <v>527.016307</v>
      </c>
      <c r="C91" s="51">
        <v>646.1</v>
      </c>
      <c r="D91" s="13">
        <f t="shared" si="2"/>
        <v>5.27016307</v>
      </c>
      <c r="E91" s="14">
        <f t="shared" si="3"/>
        <v>5.27016307</v>
      </c>
      <c r="F91" s="15">
        <v>100.0</v>
      </c>
      <c r="G91" s="16">
        <v>189.740665</v>
      </c>
      <c r="H91" s="17">
        <v>0.36</v>
      </c>
      <c r="I91" s="16">
        <v>337.275642</v>
      </c>
      <c r="J91" s="17">
        <v>0.64</v>
      </c>
      <c r="K91" s="16">
        <v>5.27016307E8</v>
      </c>
      <c r="L91" s="52">
        <v>2017.0</v>
      </c>
      <c r="M91" s="15" t="s">
        <v>20</v>
      </c>
      <c r="N91" s="19" t="s">
        <v>242</v>
      </c>
      <c r="O91" s="20"/>
      <c r="P91" s="21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</row>
    <row r="92" ht="15.75" customHeight="1">
      <c r="A92" s="40" t="s">
        <v>243</v>
      </c>
      <c r="B92" s="12">
        <f t="shared" si="5"/>
        <v>792.910554</v>
      </c>
      <c r="C92" s="51">
        <v>2503.27</v>
      </c>
      <c r="D92" s="13">
        <f t="shared" si="2"/>
        <v>75.51529086</v>
      </c>
      <c r="E92" s="14">
        <f t="shared" si="3"/>
        <v>75.51529086</v>
      </c>
      <c r="F92" s="15">
        <v>10.5</v>
      </c>
      <c r="G92" s="16">
        <v>437.141279</v>
      </c>
      <c r="H92" s="17">
        <v>0.551</v>
      </c>
      <c r="I92" s="16">
        <v>355.769275</v>
      </c>
      <c r="J92" s="17">
        <v>0.449</v>
      </c>
      <c r="K92" s="16">
        <v>7.92910554E8</v>
      </c>
      <c r="L92" s="52">
        <v>1982.0</v>
      </c>
      <c r="M92" s="15" t="s">
        <v>104</v>
      </c>
      <c r="N92" s="19" t="s">
        <v>244</v>
      </c>
      <c r="O92" s="24" t="s">
        <v>245</v>
      </c>
      <c r="P92" s="21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</row>
    <row r="93" ht="15.75" customHeight="1">
      <c r="A93" s="40" t="s">
        <v>246</v>
      </c>
      <c r="B93" s="12">
        <f t="shared" si="5"/>
        <v>370.541256</v>
      </c>
      <c r="C93" s="51">
        <v>471.6</v>
      </c>
      <c r="D93" s="13">
        <f t="shared" si="2"/>
        <v>2.081692449</v>
      </c>
      <c r="E93" s="14">
        <f t="shared" si="3"/>
        <v>2.081692449</v>
      </c>
      <c r="F93" s="15">
        <v>178.0</v>
      </c>
      <c r="G93" s="16">
        <v>100.206256</v>
      </c>
      <c r="H93" s="17">
        <v>0.27</v>
      </c>
      <c r="I93" s="16">
        <v>270.335</v>
      </c>
      <c r="J93" s="17">
        <v>0.73</v>
      </c>
      <c r="K93" s="16">
        <v>3.70541256E8</v>
      </c>
      <c r="L93" s="52">
        <v>2014.0</v>
      </c>
      <c r="M93" s="15" t="s">
        <v>20</v>
      </c>
      <c r="N93" s="19" t="s">
        <v>247</v>
      </c>
      <c r="O93" s="20"/>
      <c r="P93" s="21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</row>
    <row r="94" ht="15.75" customHeight="1">
      <c r="A94" s="40" t="s">
        <v>248</v>
      </c>
      <c r="B94" s="12">
        <f t="shared" si="5"/>
        <v>538.375067</v>
      </c>
      <c r="C94" s="51">
        <v>2060.16</v>
      </c>
      <c r="D94" s="13">
        <f t="shared" si="2"/>
        <v>17.36693765</v>
      </c>
      <c r="E94" s="14">
        <f t="shared" si="3"/>
        <v>17.36693765</v>
      </c>
      <c r="F94" s="15">
        <v>31.0</v>
      </c>
      <c r="G94" s="16">
        <v>292.75396</v>
      </c>
      <c r="H94" s="17">
        <v>0.544</v>
      </c>
      <c r="I94" s="16">
        <v>245.621107</v>
      </c>
      <c r="J94" s="17">
        <v>0.456</v>
      </c>
      <c r="K94" s="16">
        <v>5.38375067E8</v>
      </c>
      <c r="L94" s="52">
        <v>1980.0</v>
      </c>
      <c r="M94" s="15" t="s">
        <v>104</v>
      </c>
      <c r="N94" s="19" t="s">
        <v>249</v>
      </c>
      <c r="O94" s="24" t="s">
        <v>250</v>
      </c>
      <c r="P94" s="21" t="s">
        <v>96</v>
      </c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</row>
    <row r="95" ht="15.75" customHeight="1">
      <c r="A95" s="40" t="s">
        <v>251</v>
      </c>
      <c r="B95" s="12">
        <f t="shared" si="5"/>
        <v>340.487836</v>
      </c>
      <c r="C95" s="51">
        <v>500.79</v>
      </c>
      <c r="D95" s="13">
        <f t="shared" si="2"/>
        <v>4.005739247</v>
      </c>
      <c r="E95" s="14">
        <f t="shared" si="3"/>
        <v>4.005739247</v>
      </c>
      <c r="F95" s="15">
        <v>85.0</v>
      </c>
      <c r="G95" s="16">
        <v>127.807262</v>
      </c>
      <c r="H95" s="17">
        <v>0.375</v>
      </c>
      <c r="I95" s="16">
        <v>212.680574</v>
      </c>
      <c r="J95" s="17">
        <v>0.625</v>
      </c>
      <c r="K95" s="16">
        <v>3.40487836E8</v>
      </c>
      <c r="L95" s="52">
        <v>2007.0</v>
      </c>
      <c r="M95" s="15" t="s">
        <v>18</v>
      </c>
      <c r="N95" s="19" t="s">
        <v>252</v>
      </c>
      <c r="O95" s="20"/>
      <c r="P95" s="21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</row>
    <row r="96" ht="15.75" customHeight="1">
      <c r="A96" s="40" t="s">
        <v>253</v>
      </c>
      <c r="B96" s="12">
        <f t="shared" si="5"/>
        <v>402.064899</v>
      </c>
      <c r="C96" s="51">
        <v>457.6</v>
      </c>
      <c r="D96" s="13">
        <f t="shared" si="2"/>
        <v>2.010324495</v>
      </c>
      <c r="E96" s="14">
        <f t="shared" si="3"/>
        <v>2.010324495</v>
      </c>
      <c r="F96" s="15">
        <v>200.0</v>
      </c>
      <c r="G96" s="16">
        <v>164.870234</v>
      </c>
      <c r="H96" s="17">
        <v>0.41</v>
      </c>
      <c r="I96" s="16">
        <v>237.194665</v>
      </c>
      <c r="J96" s="17">
        <v>0.59</v>
      </c>
      <c r="K96" s="16">
        <v>4.02064899E8</v>
      </c>
      <c r="L96" s="52">
        <v>2021.0</v>
      </c>
      <c r="M96" s="15" t="s">
        <v>93</v>
      </c>
      <c r="N96" s="19" t="s">
        <v>254</v>
      </c>
      <c r="O96" s="24" t="s">
        <v>255</v>
      </c>
      <c r="P96" s="21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</row>
    <row r="97" ht="15.75" customHeight="1">
      <c r="A97" s="40" t="s">
        <v>256</v>
      </c>
      <c r="B97" s="12">
        <f t="shared" si="5"/>
        <v>726.229501</v>
      </c>
      <c r="C97" s="51">
        <v>826.53</v>
      </c>
      <c r="D97" s="13">
        <f t="shared" si="2"/>
        <v>3.631147505</v>
      </c>
      <c r="E97" s="14">
        <f t="shared" si="3"/>
        <v>3.631147505</v>
      </c>
      <c r="F97" s="15">
        <v>200.0</v>
      </c>
      <c r="G97" s="16">
        <v>173.005945</v>
      </c>
      <c r="H97" s="17">
        <v>0.238</v>
      </c>
      <c r="I97" s="16">
        <v>553.223556</v>
      </c>
      <c r="J97" s="17">
        <v>0.762</v>
      </c>
      <c r="K97" s="16">
        <v>7.26229501E8</v>
      </c>
      <c r="L97" s="52">
        <v>2021.0</v>
      </c>
      <c r="M97" s="15" t="s">
        <v>93</v>
      </c>
      <c r="N97" s="19" t="s">
        <v>257</v>
      </c>
      <c r="O97" s="24" t="s">
        <v>258</v>
      </c>
      <c r="P97" s="21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</row>
    <row r="98" ht="15.75" customHeight="1">
      <c r="A98" s="40" t="s">
        <v>1365</v>
      </c>
      <c r="B98" s="12">
        <f t="shared" si="5"/>
        <v>814.044001</v>
      </c>
      <c r="C98" s="56">
        <v>1022.94</v>
      </c>
      <c r="D98" s="13">
        <f t="shared" si="2"/>
        <v>4.070220005</v>
      </c>
      <c r="E98" s="14">
        <f t="shared" si="3"/>
        <v>4.070220005</v>
      </c>
      <c r="F98" s="15">
        <v>200.0</v>
      </c>
      <c r="G98" s="16">
        <v>234.037575</v>
      </c>
      <c r="H98" s="17">
        <v>0.288</v>
      </c>
      <c r="I98" s="16">
        <v>580.006426</v>
      </c>
      <c r="J98" s="17">
        <v>0.712</v>
      </c>
      <c r="K98" s="16">
        <v>8.14044001E8</v>
      </c>
      <c r="L98" s="52">
        <v>2016.0</v>
      </c>
      <c r="M98" s="15" t="s">
        <v>20</v>
      </c>
      <c r="N98" s="19" t="s">
        <v>260</v>
      </c>
      <c r="O98" s="24" t="s">
        <v>261</v>
      </c>
      <c r="P98" s="21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</row>
    <row r="99" ht="15.75" customHeight="1">
      <c r="A99" s="40" t="s">
        <v>262</v>
      </c>
      <c r="B99" s="12">
        <f t="shared" si="5"/>
        <v>333.535934</v>
      </c>
      <c r="C99" s="51">
        <v>520.7</v>
      </c>
      <c r="D99" s="13">
        <f t="shared" si="2"/>
        <v>2.779466117</v>
      </c>
      <c r="E99" s="14">
        <f t="shared" si="3"/>
        <v>2.779466117</v>
      </c>
      <c r="F99" s="15">
        <v>120.0</v>
      </c>
      <c r="G99" s="16">
        <v>154.69608</v>
      </c>
      <c r="H99" s="17">
        <v>0.464</v>
      </c>
      <c r="I99" s="16">
        <v>178.839854</v>
      </c>
      <c r="J99" s="17">
        <v>0.536</v>
      </c>
      <c r="K99" s="16">
        <v>3.33535934E8</v>
      </c>
      <c r="L99" s="52">
        <v>2005.0</v>
      </c>
      <c r="M99" s="15" t="s">
        <v>18</v>
      </c>
      <c r="N99" s="19" t="s">
        <v>263</v>
      </c>
      <c r="O99" s="20"/>
      <c r="P99" s="21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</row>
    <row r="100" ht="15.75" customHeight="1">
      <c r="A100" s="40" t="s">
        <v>264</v>
      </c>
      <c r="B100" s="12">
        <f t="shared" si="5"/>
        <v>360.36687</v>
      </c>
      <c r="C100" s="51">
        <v>508.12</v>
      </c>
      <c r="D100" s="13">
        <f t="shared" si="2"/>
        <v>4.239610235</v>
      </c>
      <c r="E100" s="14">
        <f t="shared" si="3"/>
        <v>4.239610235</v>
      </c>
      <c r="F100" s="15">
        <v>85.0</v>
      </c>
      <c r="G100" s="16">
        <v>155.064265</v>
      </c>
      <c r="H100" s="17">
        <v>0.43</v>
      </c>
      <c r="I100" s="16">
        <v>205.302605</v>
      </c>
      <c r="J100" s="17">
        <v>0.57</v>
      </c>
      <c r="K100" s="16">
        <v>3.6036687E8</v>
      </c>
      <c r="L100" s="52">
        <v>2009.0</v>
      </c>
      <c r="M100" s="15" t="s">
        <v>18</v>
      </c>
      <c r="N100" s="19" t="s">
        <v>265</v>
      </c>
      <c r="O100" s="20"/>
      <c r="P100" s="21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</row>
    <row r="101" ht="15.75" customHeight="1">
      <c r="A101" s="40" t="s">
        <v>266</v>
      </c>
      <c r="B101" s="12">
        <f t="shared" si="5"/>
        <v>788.680968</v>
      </c>
      <c r="C101" s="51">
        <v>1019.62</v>
      </c>
      <c r="D101" s="13">
        <f t="shared" si="2"/>
        <v>4.92925605</v>
      </c>
      <c r="E101" s="14">
        <f t="shared" si="3"/>
        <v>4.92925605</v>
      </c>
      <c r="F101" s="15">
        <v>160.0</v>
      </c>
      <c r="G101" s="16">
        <v>238.67985</v>
      </c>
      <c r="H101" s="17">
        <v>0.303</v>
      </c>
      <c r="I101" s="16">
        <v>550.001118</v>
      </c>
      <c r="J101" s="17">
        <v>0.697</v>
      </c>
      <c r="K101" s="16">
        <v>7.88680968E8</v>
      </c>
      <c r="L101" s="52">
        <v>2013.0</v>
      </c>
      <c r="M101" s="15" t="s">
        <v>20</v>
      </c>
      <c r="N101" s="19" t="s">
        <v>267</v>
      </c>
      <c r="O101" s="20"/>
      <c r="P101" s="21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</row>
    <row r="102" ht="15.75" customHeight="1">
      <c r="A102" s="40" t="s">
        <v>270</v>
      </c>
      <c r="B102" s="12">
        <f t="shared" si="5"/>
        <v>626.137675</v>
      </c>
      <c r="C102" s="51">
        <v>846.45</v>
      </c>
      <c r="D102" s="13">
        <f t="shared" si="2"/>
        <v>5.0091014</v>
      </c>
      <c r="E102" s="14">
        <f t="shared" si="3"/>
        <v>5.0091014</v>
      </c>
      <c r="F102" s="15">
        <v>125.0</v>
      </c>
      <c r="G102" s="16">
        <v>209.837675</v>
      </c>
      <c r="H102" s="17">
        <v>0.335</v>
      </c>
      <c r="I102" s="16">
        <v>416.3</v>
      </c>
      <c r="J102" s="17">
        <v>0.665</v>
      </c>
      <c r="K102" s="16">
        <v>6.26137675E8</v>
      </c>
      <c r="L102" s="52">
        <v>2011.0</v>
      </c>
      <c r="M102" s="15" t="s">
        <v>20</v>
      </c>
      <c r="N102" s="19" t="s">
        <v>271</v>
      </c>
      <c r="O102" s="20"/>
      <c r="P102" s="21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</row>
    <row r="103" ht="15.75" customHeight="1">
      <c r="A103" s="40" t="s">
        <v>272</v>
      </c>
      <c r="B103" s="12">
        <f t="shared" si="5"/>
        <v>320.145693</v>
      </c>
      <c r="C103" s="51">
        <v>857.11</v>
      </c>
      <c r="D103" s="13">
        <f t="shared" si="2"/>
        <v>22.8675495</v>
      </c>
      <c r="E103" s="14">
        <f t="shared" si="3"/>
        <v>22.8675495</v>
      </c>
      <c r="F103" s="15">
        <v>14.0</v>
      </c>
      <c r="G103" s="16">
        <v>156.645693</v>
      </c>
      <c r="H103" s="17">
        <v>0.489</v>
      </c>
      <c r="I103" s="16">
        <v>163.5</v>
      </c>
      <c r="J103" s="17">
        <v>0.511</v>
      </c>
      <c r="K103" s="16">
        <v>3.20145693E8</v>
      </c>
      <c r="L103" s="52">
        <v>1987.0</v>
      </c>
      <c r="M103" s="15" t="s">
        <v>104</v>
      </c>
      <c r="N103" s="19" t="s">
        <v>273</v>
      </c>
      <c r="O103" s="24" t="s">
        <v>274</v>
      </c>
      <c r="P103" s="21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</row>
    <row r="104" ht="15.75" customHeight="1">
      <c r="A104" s="40" t="s">
        <v>275</v>
      </c>
      <c r="B104" s="12">
        <f t="shared" si="5"/>
        <v>381.545846</v>
      </c>
      <c r="C104" s="51">
        <v>467.76</v>
      </c>
      <c r="D104" s="13">
        <f t="shared" si="2"/>
        <v>6.9371972</v>
      </c>
      <c r="E104" s="14">
        <f t="shared" si="3"/>
        <v>6.9371972</v>
      </c>
      <c r="F104" s="15">
        <v>55.0</v>
      </c>
      <c r="G104" s="16">
        <v>114.58125</v>
      </c>
      <c r="H104" s="17">
        <v>0.3</v>
      </c>
      <c r="I104" s="16">
        <v>266.964596</v>
      </c>
      <c r="J104" s="17">
        <v>0.7</v>
      </c>
      <c r="K104" s="16">
        <v>3.81545846E8</v>
      </c>
      <c r="L104" s="52">
        <v>2017.0</v>
      </c>
      <c r="M104" s="15" t="s">
        <v>20</v>
      </c>
      <c r="N104" s="19" t="s">
        <v>276</v>
      </c>
      <c r="O104" s="20"/>
      <c r="P104" s="21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</row>
    <row r="105" ht="15.75" customHeight="1">
      <c r="A105" s="40" t="s">
        <v>277</v>
      </c>
      <c r="B105" s="12">
        <f t="shared" si="5"/>
        <v>371.985018</v>
      </c>
      <c r="C105" s="51">
        <v>446.79</v>
      </c>
      <c r="D105" s="13">
        <f t="shared" si="2"/>
        <v>6.763363964</v>
      </c>
      <c r="E105" s="14">
        <f t="shared" si="3"/>
        <v>6.763363964</v>
      </c>
      <c r="F105" s="15">
        <v>55.0</v>
      </c>
      <c r="G105" s="16">
        <v>100.40776</v>
      </c>
      <c r="H105" s="17">
        <v>0.27</v>
      </c>
      <c r="I105" s="16">
        <v>271.577258</v>
      </c>
      <c r="J105" s="17">
        <v>0.73</v>
      </c>
      <c r="K105" s="16">
        <v>3.71985018E8</v>
      </c>
      <c r="L105" s="52">
        <v>2018.0</v>
      </c>
      <c r="M105" s="15" t="s">
        <v>20</v>
      </c>
      <c r="N105" s="19" t="s">
        <v>278</v>
      </c>
      <c r="O105" s="20"/>
      <c r="P105" s="21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</row>
    <row r="106" ht="15.75" customHeight="1">
      <c r="A106" s="40" t="s">
        <v>279</v>
      </c>
      <c r="B106" s="12">
        <f t="shared" si="5"/>
        <v>569.651467</v>
      </c>
      <c r="C106" s="51">
        <v>725.66</v>
      </c>
      <c r="D106" s="13">
        <f t="shared" si="2"/>
        <v>14.24128668</v>
      </c>
      <c r="E106" s="14">
        <f t="shared" si="3"/>
        <v>14.24128668</v>
      </c>
      <c r="F106" s="15">
        <v>40.0</v>
      </c>
      <c r="G106" s="16">
        <v>166.16723</v>
      </c>
      <c r="H106" s="17">
        <v>0.292</v>
      </c>
      <c r="I106" s="16">
        <v>403.484237</v>
      </c>
      <c r="J106" s="17">
        <v>0.708</v>
      </c>
      <c r="K106" s="16">
        <v>5.69651467E8</v>
      </c>
      <c r="L106" s="52">
        <v>2015.0</v>
      </c>
      <c r="M106" s="15" t="s">
        <v>20</v>
      </c>
      <c r="N106" s="19" t="s">
        <v>280</v>
      </c>
      <c r="O106" s="20"/>
      <c r="P106" s="21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</row>
    <row r="107" ht="15.75" customHeight="1">
      <c r="A107" s="40" t="s">
        <v>281</v>
      </c>
      <c r="B107" s="12">
        <f t="shared" si="5"/>
        <v>1028.570942</v>
      </c>
      <c r="C107" s="51">
        <v>1292.51</v>
      </c>
      <c r="D107" s="13">
        <f t="shared" si="2"/>
        <v>5.14285471</v>
      </c>
      <c r="E107" s="14">
        <f t="shared" si="3"/>
        <v>5.14285471</v>
      </c>
      <c r="F107" s="32">
        <v>200.0</v>
      </c>
      <c r="G107" s="16">
        <v>486.295561</v>
      </c>
      <c r="H107" s="17">
        <v>0.473</v>
      </c>
      <c r="I107" s="16">
        <v>542.275381</v>
      </c>
      <c r="J107" s="17">
        <v>0.527</v>
      </c>
      <c r="K107" s="16">
        <v>1.028570942E9</v>
      </c>
      <c r="L107" s="52">
        <v>2016.0</v>
      </c>
      <c r="M107" s="15" t="s">
        <v>20</v>
      </c>
      <c r="N107" s="19" t="s">
        <v>282</v>
      </c>
      <c r="O107" s="20"/>
      <c r="P107" s="21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</row>
    <row r="108" ht="15.75" customHeight="1">
      <c r="A108" s="40" t="s">
        <v>283</v>
      </c>
      <c r="B108" s="12">
        <f t="shared" si="5"/>
        <v>940.352645</v>
      </c>
      <c r="C108" s="51">
        <v>1540.74</v>
      </c>
      <c r="D108" s="13">
        <f t="shared" si="2"/>
        <v>10.00375154</v>
      </c>
      <c r="E108" s="14">
        <f t="shared" si="3"/>
        <v>10.00375154</v>
      </c>
      <c r="F108" s="15">
        <v>94.0</v>
      </c>
      <c r="G108" s="16">
        <v>380.843261</v>
      </c>
      <c r="H108" s="17">
        <v>0.405</v>
      </c>
      <c r="I108" s="16">
        <v>559.509384</v>
      </c>
      <c r="J108" s="17">
        <v>0.595</v>
      </c>
      <c r="K108" s="16">
        <v>9.40352645E8</v>
      </c>
      <c r="L108" s="52">
        <v>2003.0</v>
      </c>
      <c r="M108" s="15" t="s">
        <v>18</v>
      </c>
      <c r="N108" s="19" t="s">
        <v>284</v>
      </c>
      <c r="O108" s="24" t="s">
        <v>285</v>
      </c>
      <c r="P108" s="21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</row>
    <row r="109" ht="15.75" customHeight="1">
      <c r="A109" s="40" t="s">
        <v>286</v>
      </c>
      <c r="B109" s="12">
        <f t="shared" si="5"/>
        <v>678.226465</v>
      </c>
      <c r="C109" s="51">
        <v>1381.09</v>
      </c>
      <c r="D109" s="13">
        <f t="shared" si="2"/>
        <v>12.33139027</v>
      </c>
      <c r="E109" s="14">
        <f t="shared" si="3"/>
        <v>12.33139027</v>
      </c>
      <c r="F109" s="15">
        <v>55.0</v>
      </c>
      <c r="G109" s="16">
        <v>330.45527</v>
      </c>
      <c r="H109" s="17">
        <v>0.487</v>
      </c>
      <c r="I109" s="16">
        <v>347.771195</v>
      </c>
      <c r="J109" s="17">
        <v>0.513</v>
      </c>
      <c r="K109" s="16">
        <v>6.78226465E8</v>
      </c>
      <c r="L109" s="52">
        <v>1994.0</v>
      </c>
      <c r="M109" s="15" t="s">
        <v>25</v>
      </c>
      <c r="N109" s="19" t="s">
        <v>287</v>
      </c>
      <c r="O109" s="24" t="s">
        <v>288</v>
      </c>
      <c r="P109" s="21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</row>
    <row r="110" ht="15.75" customHeight="1">
      <c r="A110" s="40" t="s">
        <v>289</v>
      </c>
      <c r="B110" s="12">
        <f t="shared" si="5"/>
        <v>331.526598</v>
      </c>
      <c r="C110" s="51">
        <v>377.32</v>
      </c>
      <c r="D110" s="13">
        <f t="shared" si="2"/>
        <v>2.652212784</v>
      </c>
      <c r="E110" s="14">
        <f t="shared" si="3"/>
        <v>2.652212784</v>
      </c>
      <c r="F110" s="33">
        <v>125.0</v>
      </c>
      <c r="G110" s="16">
        <v>121.626598</v>
      </c>
      <c r="H110" s="17">
        <v>0.367</v>
      </c>
      <c r="I110" s="16">
        <v>209.9</v>
      </c>
      <c r="J110" s="17">
        <v>0.633</v>
      </c>
      <c r="K110" s="16">
        <v>3.31526598E8</v>
      </c>
      <c r="L110" s="52">
        <v>2021.0</v>
      </c>
      <c r="M110" s="15" t="s">
        <v>93</v>
      </c>
      <c r="N110" s="19" t="s">
        <v>290</v>
      </c>
      <c r="O110" s="24" t="s">
        <v>291</v>
      </c>
      <c r="P110" s="21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</row>
    <row r="111" ht="15.75" customHeight="1">
      <c r="A111" s="40" t="s">
        <v>292</v>
      </c>
      <c r="B111" s="12">
        <f t="shared" si="5"/>
        <v>1304.550716</v>
      </c>
      <c r="C111" s="51">
        <v>1686.55</v>
      </c>
      <c r="D111" s="13">
        <f t="shared" si="2"/>
        <v>8.697004773</v>
      </c>
      <c r="E111" s="14">
        <f t="shared" si="3"/>
        <v>8.697004773</v>
      </c>
      <c r="F111" s="15">
        <v>150.0</v>
      </c>
      <c r="G111" s="16">
        <v>400.953009</v>
      </c>
      <c r="H111" s="17">
        <v>0.307</v>
      </c>
      <c r="I111" s="16">
        <v>903.597707</v>
      </c>
      <c r="J111" s="17">
        <v>0.693</v>
      </c>
      <c r="K111" s="16">
        <v>1.304550716E9</v>
      </c>
      <c r="L111" s="52">
        <v>2013.0</v>
      </c>
      <c r="M111" s="15" t="s">
        <v>20</v>
      </c>
      <c r="N111" s="19" t="s">
        <v>293</v>
      </c>
      <c r="O111" s="20"/>
      <c r="P111" s="21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</row>
    <row r="112" ht="15.75" customHeight="1">
      <c r="A112" s="40" t="s">
        <v>294</v>
      </c>
      <c r="B112" s="12">
        <f t="shared" si="5"/>
        <v>1450.026933</v>
      </c>
      <c r="C112" s="51">
        <v>1715.01</v>
      </c>
      <c r="D112" s="13">
        <f t="shared" si="2"/>
        <v>9.66684622</v>
      </c>
      <c r="E112" s="14">
        <f t="shared" si="3"/>
        <v>9.66684622</v>
      </c>
      <c r="F112" s="15">
        <v>150.0</v>
      </c>
      <c r="G112" s="16">
        <v>477.373578</v>
      </c>
      <c r="H112" s="17">
        <v>0.329</v>
      </c>
      <c r="I112" s="16">
        <v>972.653355</v>
      </c>
      <c r="J112" s="17">
        <v>0.671</v>
      </c>
      <c r="K112" s="16">
        <v>1.450026933E9</v>
      </c>
      <c r="L112" s="52">
        <v>2019.0</v>
      </c>
      <c r="M112" s="15" t="s">
        <v>20</v>
      </c>
      <c r="N112" s="19" t="s">
        <v>295</v>
      </c>
      <c r="O112" s="20"/>
      <c r="P112" s="21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</row>
    <row r="113" ht="15.75" customHeight="1">
      <c r="A113" s="40" t="s">
        <v>296</v>
      </c>
      <c r="B113" s="12">
        <f t="shared" si="5"/>
        <v>1515.341399</v>
      </c>
      <c r="C113" s="51">
        <v>1930.34</v>
      </c>
      <c r="D113" s="13">
        <f t="shared" si="2"/>
        <v>7.975481047</v>
      </c>
      <c r="E113" s="14">
        <f t="shared" si="3"/>
        <v>7.975481047</v>
      </c>
      <c r="F113" s="15">
        <v>190.0</v>
      </c>
      <c r="G113" s="16">
        <v>353.00702</v>
      </c>
      <c r="H113" s="17">
        <v>0.233</v>
      </c>
      <c r="I113" s="16">
        <v>1162.334379</v>
      </c>
      <c r="J113" s="17">
        <v>0.767</v>
      </c>
      <c r="K113" s="16">
        <v>1.515341399E9</v>
      </c>
      <c r="L113" s="52">
        <v>2015.0</v>
      </c>
      <c r="M113" s="15" t="s">
        <v>20</v>
      </c>
      <c r="N113" s="19" t="s">
        <v>297</v>
      </c>
      <c r="O113" s="20"/>
      <c r="P113" s="21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</row>
    <row r="114" ht="15.75" customHeight="1">
      <c r="A114" s="40" t="s">
        <v>298</v>
      </c>
      <c r="B114" s="12">
        <f t="shared" si="5"/>
        <v>375.740705</v>
      </c>
      <c r="C114" s="51">
        <v>485.77</v>
      </c>
      <c r="D114" s="13">
        <f t="shared" si="2"/>
        <v>2.890313115</v>
      </c>
      <c r="E114" s="14">
        <f t="shared" si="3"/>
        <v>2.890313115</v>
      </c>
      <c r="F114" s="15">
        <v>130.0</v>
      </c>
      <c r="G114" s="16">
        <v>122.52306</v>
      </c>
      <c r="H114" s="17">
        <v>0.326</v>
      </c>
      <c r="I114" s="16">
        <v>253.217645</v>
      </c>
      <c r="J114" s="17">
        <v>0.674</v>
      </c>
      <c r="K114" s="16">
        <v>3.75740705E8</v>
      </c>
      <c r="L114" s="52">
        <v>2013.0</v>
      </c>
      <c r="M114" s="15" t="s">
        <v>20</v>
      </c>
      <c r="N114" s="19" t="s">
        <v>299</v>
      </c>
      <c r="O114" s="20"/>
      <c r="P114" s="21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</row>
    <row r="115" ht="15.75" customHeight="1">
      <c r="A115" s="40" t="s">
        <v>300</v>
      </c>
      <c r="B115" s="12">
        <f t="shared" si="5"/>
        <v>505.703557</v>
      </c>
      <c r="C115" s="51">
        <v>1181.74</v>
      </c>
      <c r="D115" s="13">
        <f t="shared" si="2"/>
        <v>21.98711117</v>
      </c>
      <c r="E115" s="14">
        <f t="shared" si="3"/>
        <v>21.98711117</v>
      </c>
      <c r="F115" s="15">
        <v>23.0</v>
      </c>
      <c r="G115" s="16">
        <v>217.631306</v>
      </c>
      <c r="H115" s="17">
        <v>0.43</v>
      </c>
      <c r="I115" s="16">
        <v>288.072251</v>
      </c>
      <c r="J115" s="17">
        <v>0.57</v>
      </c>
      <c r="K115" s="16">
        <v>5.05703557E8</v>
      </c>
      <c r="L115" s="52">
        <v>1990.0</v>
      </c>
      <c r="M115" s="15" t="s">
        <v>25</v>
      </c>
      <c r="N115" s="19" t="s">
        <v>301</v>
      </c>
      <c r="O115" s="24" t="s">
        <v>302</v>
      </c>
      <c r="P115" s="21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</row>
    <row r="116" ht="15.75" customHeight="1">
      <c r="A116" s="40" t="s">
        <v>303</v>
      </c>
      <c r="B116" s="12">
        <f t="shared" si="5"/>
        <v>465.380802</v>
      </c>
      <c r="C116" s="51">
        <v>820.79</v>
      </c>
      <c r="D116" s="13">
        <f t="shared" si="2"/>
        <v>4.518260214</v>
      </c>
      <c r="E116" s="14">
        <f t="shared" si="3"/>
        <v>4.518260214</v>
      </c>
      <c r="F116" s="15">
        <v>103.0</v>
      </c>
      <c r="G116" s="16">
        <v>187.705427</v>
      </c>
      <c r="H116" s="17">
        <v>0.403</v>
      </c>
      <c r="I116" s="16">
        <v>277.675375</v>
      </c>
      <c r="J116" s="17">
        <v>0.597</v>
      </c>
      <c r="K116" s="16">
        <v>4.65380802E8</v>
      </c>
      <c r="L116" s="52">
        <v>2000.0</v>
      </c>
      <c r="M116" s="15" t="s">
        <v>18</v>
      </c>
      <c r="N116" s="19" t="s">
        <v>304</v>
      </c>
      <c r="O116" s="24" t="s">
        <v>305</v>
      </c>
      <c r="P116" s="21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</row>
    <row r="117" ht="15.75" customHeight="1">
      <c r="A117" s="40" t="s">
        <v>306</v>
      </c>
      <c r="B117" s="12">
        <f t="shared" si="5"/>
        <v>524.976069</v>
      </c>
      <c r="C117" s="51">
        <v>668.15</v>
      </c>
      <c r="D117" s="13">
        <f t="shared" si="2"/>
        <v>3.281100431</v>
      </c>
      <c r="E117" s="14">
        <f t="shared" si="3"/>
        <v>3.281100431</v>
      </c>
      <c r="F117" s="15">
        <v>160.0</v>
      </c>
      <c r="G117" s="16">
        <v>200.676069</v>
      </c>
      <c r="H117" s="17">
        <v>0.382</v>
      </c>
      <c r="I117" s="16">
        <v>324.3</v>
      </c>
      <c r="J117" s="17">
        <v>0.618</v>
      </c>
      <c r="K117" s="16">
        <v>5.24976069E8</v>
      </c>
      <c r="L117" s="52">
        <v>2014.0</v>
      </c>
      <c r="M117" s="15" t="s">
        <v>20</v>
      </c>
      <c r="N117" s="19" t="s">
        <v>307</v>
      </c>
      <c r="O117" s="20"/>
      <c r="P117" s="21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</row>
    <row r="118" ht="15.75" customHeight="1">
      <c r="A118" s="40" t="s">
        <v>1366</v>
      </c>
      <c r="B118" s="12">
        <f t="shared" si="5"/>
        <v>379.014294</v>
      </c>
      <c r="C118" s="51">
        <v>698.25</v>
      </c>
      <c r="D118" s="13">
        <f t="shared" si="2"/>
        <v>2.52676196</v>
      </c>
      <c r="E118" s="14">
        <f t="shared" si="3"/>
        <v>2.52676196</v>
      </c>
      <c r="F118" s="15">
        <v>150.0</v>
      </c>
      <c r="G118" s="16">
        <v>136.314294</v>
      </c>
      <c r="H118" s="17">
        <v>0.36</v>
      </c>
      <c r="I118" s="16">
        <v>242.7</v>
      </c>
      <c r="J118" s="17">
        <v>0.64</v>
      </c>
      <c r="K118" s="16">
        <v>3.79014294E8</v>
      </c>
      <c r="L118" s="52">
        <v>1998.0</v>
      </c>
      <c r="M118" s="15" t="s">
        <v>25</v>
      </c>
      <c r="N118" s="19" t="s">
        <v>308</v>
      </c>
      <c r="O118" s="24" t="s">
        <v>309</v>
      </c>
      <c r="P118" s="21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</row>
    <row r="119" ht="15.75" customHeight="1">
      <c r="A119" s="40" t="s">
        <v>310</v>
      </c>
      <c r="B119" s="12">
        <f t="shared" si="5"/>
        <v>470.067014</v>
      </c>
      <c r="C119" s="51">
        <v>534.99</v>
      </c>
      <c r="D119" s="13">
        <f t="shared" si="2"/>
        <v>2.35033507</v>
      </c>
      <c r="E119" s="14">
        <f t="shared" si="3"/>
        <v>2.35033507</v>
      </c>
      <c r="F119" s="15">
        <v>200.0</v>
      </c>
      <c r="G119" s="16">
        <v>100.916094</v>
      </c>
      <c r="H119" s="17">
        <v>0.215</v>
      </c>
      <c r="I119" s="16">
        <v>369.15092</v>
      </c>
      <c r="J119" s="17">
        <v>0.785</v>
      </c>
      <c r="K119" s="16">
        <v>4.70067014E8</v>
      </c>
      <c r="L119" s="52">
        <v>2021.0</v>
      </c>
      <c r="M119" s="15" t="s">
        <v>93</v>
      </c>
      <c r="N119" s="19" t="s">
        <v>311</v>
      </c>
      <c r="O119" s="24" t="s">
        <v>312</v>
      </c>
      <c r="P119" s="21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</row>
    <row r="120" ht="15.75" customHeight="1">
      <c r="A120" s="40" t="s">
        <v>313</v>
      </c>
      <c r="B120" s="12">
        <f t="shared" si="5"/>
        <v>386.600138</v>
      </c>
      <c r="C120" s="51">
        <v>457.25</v>
      </c>
      <c r="D120" s="13">
        <f t="shared" si="2"/>
        <v>2.274118459</v>
      </c>
      <c r="E120" s="14">
        <f t="shared" si="3"/>
        <v>2.274118459</v>
      </c>
      <c r="F120" s="15">
        <v>170.0</v>
      </c>
      <c r="G120" s="16">
        <v>110.500138</v>
      </c>
      <c r="H120" s="17">
        <v>0.286</v>
      </c>
      <c r="I120" s="16">
        <v>276.1</v>
      </c>
      <c r="J120" s="17">
        <v>0.714</v>
      </c>
      <c r="K120" s="16">
        <v>3.86600138E8</v>
      </c>
      <c r="L120" s="52">
        <v>2019.0</v>
      </c>
      <c r="M120" s="15" t="s">
        <v>20</v>
      </c>
      <c r="N120" s="19" t="s">
        <v>314</v>
      </c>
      <c r="O120" s="20"/>
      <c r="P120" s="21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</row>
    <row r="121" ht="15.75" customHeight="1">
      <c r="A121" s="40" t="s">
        <v>315</v>
      </c>
      <c r="B121" s="12">
        <f t="shared" si="5"/>
        <v>352.194034</v>
      </c>
      <c r="C121" s="51">
        <v>697.62</v>
      </c>
      <c r="D121" s="13">
        <f t="shared" si="2"/>
        <v>5.869900567</v>
      </c>
      <c r="E121" s="14">
        <f t="shared" si="3"/>
        <v>5.869900567</v>
      </c>
      <c r="F121" s="15">
        <v>60.0</v>
      </c>
      <c r="G121" s="16">
        <v>106.429941</v>
      </c>
      <c r="H121" s="17">
        <v>0.302</v>
      </c>
      <c r="I121" s="16">
        <v>245.764093</v>
      </c>
      <c r="J121" s="17">
        <v>0.698</v>
      </c>
      <c r="K121" s="16">
        <v>3.52194034E8</v>
      </c>
      <c r="L121" s="52">
        <v>1995.0</v>
      </c>
      <c r="M121" s="15" t="s">
        <v>25</v>
      </c>
      <c r="N121" s="19" t="s">
        <v>316</v>
      </c>
      <c r="O121" s="24" t="s">
        <v>115</v>
      </c>
      <c r="P121" s="21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</row>
    <row r="122" ht="15.75" customHeight="1">
      <c r="A122" s="40" t="s">
        <v>317</v>
      </c>
      <c r="B122" s="12">
        <f t="shared" si="5"/>
        <v>369.330363</v>
      </c>
      <c r="C122" s="51">
        <v>470.06</v>
      </c>
      <c r="D122" s="13">
        <f t="shared" si="2"/>
        <v>6.054596115</v>
      </c>
      <c r="E122" s="14">
        <f t="shared" si="3"/>
        <v>6.054596115</v>
      </c>
      <c r="F122" s="15">
        <v>61.0</v>
      </c>
      <c r="G122" s="16">
        <v>167.767189</v>
      </c>
      <c r="H122" s="17">
        <v>0.454</v>
      </c>
      <c r="I122" s="16">
        <v>201.563174</v>
      </c>
      <c r="J122" s="17">
        <v>0.546</v>
      </c>
      <c r="K122" s="16">
        <v>3.69330363E8</v>
      </c>
      <c r="L122" s="52">
        <v>2014.0</v>
      </c>
      <c r="M122" s="15" t="s">
        <v>20</v>
      </c>
      <c r="N122" s="19" t="s">
        <v>318</v>
      </c>
      <c r="O122" s="20"/>
      <c r="P122" s="21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</row>
    <row r="123" ht="15.75" customHeight="1">
      <c r="A123" s="40" t="s">
        <v>319</v>
      </c>
      <c r="B123" s="12">
        <f t="shared" si="5"/>
        <v>723.192705</v>
      </c>
      <c r="C123" s="51">
        <v>934.96</v>
      </c>
      <c r="D123" s="13">
        <f t="shared" si="2"/>
        <v>7.23192705</v>
      </c>
      <c r="E123" s="14">
        <f t="shared" si="3"/>
        <v>7.23192705</v>
      </c>
      <c r="F123" s="15">
        <v>100.0</v>
      </c>
      <c r="G123" s="16">
        <v>274.092705</v>
      </c>
      <c r="H123" s="17">
        <v>0.379</v>
      </c>
      <c r="I123" s="16">
        <v>449.1</v>
      </c>
      <c r="J123" s="17">
        <v>0.621</v>
      </c>
      <c r="K123" s="16">
        <v>7.23192705E8</v>
      </c>
      <c r="L123" s="52">
        <v>2013.0</v>
      </c>
      <c r="M123" s="15" t="s">
        <v>20</v>
      </c>
      <c r="N123" s="19" t="s">
        <v>320</v>
      </c>
      <c r="O123" s="20"/>
      <c r="P123" s="21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</row>
    <row r="124" ht="15.75" customHeight="1">
      <c r="A124" s="40" t="s">
        <v>321</v>
      </c>
      <c r="B124" s="12">
        <f t="shared" si="5"/>
        <v>396.271103</v>
      </c>
      <c r="C124" s="51">
        <v>1887.59</v>
      </c>
      <c r="D124" s="13">
        <f t="shared" si="2"/>
        <v>66.04518383</v>
      </c>
      <c r="E124" s="14">
        <f t="shared" si="3"/>
        <v>66.04518383</v>
      </c>
      <c r="F124" s="15">
        <v>6.0</v>
      </c>
      <c r="G124" s="16">
        <v>190.071103</v>
      </c>
      <c r="H124" s="17">
        <v>0.48</v>
      </c>
      <c r="I124" s="16">
        <v>206.2</v>
      </c>
      <c r="J124" s="17">
        <v>0.52</v>
      </c>
      <c r="K124" s="16">
        <v>3.96271103E8</v>
      </c>
      <c r="L124" s="52">
        <v>1978.0</v>
      </c>
      <c r="M124" s="15" t="s">
        <v>322</v>
      </c>
      <c r="N124" s="19" t="s">
        <v>323</v>
      </c>
      <c r="O124" s="24" t="s">
        <v>324</v>
      </c>
      <c r="P124" s="21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</row>
    <row r="125" ht="15.75" customHeight="1">
      <c r="A125" s="40" t="s">
        <v>325</v>
      </c>
      <c r="B125" s="12">
        <f t="shared" si="5"/>
        <v>321.752656</v>
      </c>
      <c r="C125" s="51">
        <v>386.45</v>
      </c>
      <c r="D125" s="13">
        <f t="shared" si="2"/>
        <v>13.98924591</v>
      </c>
      <c r="E125" s="14">
        <f t="shared" si="3"/>
        <v>13.98924591</v>
      </c>
      <c r="F125" s="15">
        <v>23.0</v>
      </c>
      <c r="G125" s="16">
        <v>85.080171</v>
      </c>
      <c r="H125" s="17">
        <v>0.264</v>
      </c>
      <c r="I125" s="16">
        <v>236.672485</v>
      </c>
      <c r="J125" s="17">
        <v>0.736</v>
      </c>
      <c r="K125" s="16">
        <v>3.21752656E8</v>
      </c>
      <c r="L125" s="52">
        <v>2018.0</v>
      </c>
      <c r="M125" s="15" t="s">
        <v>20</v>
      </c>
      <c r="N125" s="19" t="s">
        <v>326</v>
      </c>
      <c r="O125" s="20"/>
      <c r="P125" s="21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</row>
    <row r="126" ht="15.75" customHeight="1">
      <c r="A126" s="40" t="s">
        <v>327</v>
      </c>
      <c r="B126" s="12">
        <f t="shared" si="5"/>
        <v>773.350147</v>
      </c>
      <c r="C126" s="51">
        <v>984.26</v>
      </c>
      <c r="D126" s="13">
        <f t="shared" si="2"/>
        <v>4.549118512</v>
      </c>
      <c r="E126" s="14">
        <f t="shared" si="3"/>
        <v>4.549118512</v>
      </c>
      <c r="F126" s="15">
        <v>170.0</v>
      </c>
      <c r="G126" s="16">
        <v>333.7186</v>
      </c>
      <c r="H126" s="17">
        <v>0.432</v>
      </c>
      <c r="I126" s="16">
        <v>439.631547</v>
      </c>
      <c r="J126" s="17">
        <v>0.568</v>
      </c>
      <c r="K126" s="16">
        <v>7.73350147E8</v>
      </c>
      <c r="L126" s="52">
        <v>2014.0</v>
      </c>
      <c r="M126" s="15" t="s">
        <v>20</v>
      </c>
      <c r="N126" s="19" t="s">
        <v>328</v>
      </c>
      <c r="O126" s="20"/>
      <c r="P126" s="21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</row>
    <row r="127" ht="15.75" customHeight="1">
      <c r="A127" s="40" t="s">
        <v>329</v>
      </c>
      <c r="B127" s="12">
        <f t="shared" si="5"/>
        <v>863.756051</v>
      </c>
      <c r="C127" s="51">
        <v>1058.93</v>
      </c>
      <c r="D127" s="13">
        <f t="shared" si="2"/>
        <v>4.318780255</v>
      </c>
      <c r="E127" s="14">
        <f t="shared" si="3"/>
        <v>4.318780255</v>
      </c>
      <c r="F127" s="15">
        <v>200.0</v>
      </c>
      <c r="G127" s="16">
        <v>389.813101</v>
      </c>
      <c r="H127" s="17">
        <v>0.451</v>
      </c>
      <c r="I127" s="16">
        <v>473.94295</v>
      </c>
      <c r="J127" s="17">
        <v>0.549</v>
      </c>
      <c r="K127" s="16">
        <v>8.63756051E8</v>
      </c>
      <c r="L127" s="52">
        <v>2017.0</v>
      </c>
      <c r="M127" s="15" t="s">
        <v>20</v>
      </c>
      <c r="N127" s="19" t="s">
        <v>330</v>
      </c>
      <c r="O127" s="20"/>
      <c r="P127" s="21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</row>
    <row r="128" ht="15.75" customHeight="1">
      <c r="A128" s="40" t="s">
        <v>331</v>
      </c>
      <c r="B128" s="12">
        <f t="shared" si="5"/>
        <v>629.443428</v>
      </c>
      <c r="C128" s="51">
        <v>887.78</v>
      </c>
      <c r="D128" s="13">
        <f t="shared" si="2"/>
        <v>4.19628952</v>
      </c>
      <c r="E128" s="14">
        <f t="shared" si="3"/>
        <v>4.19628952</v>
      </c>
      <c r="F128" s="15">
        <v>150.0</v>
      </c>
      <c r="G128" s="16">
        <v>227.946274</v>
      </c>
      <c r="H128" s="17">
        <v>0.362</v>
      </c>
      <c r="I128" s="16">
        <v>401.497154</v>
      </c>
      <c r="J128" s="17">
        <v>0.638</v>
      </c>
      <c r="K128" s="16">
        <v>6.29443428E8</v>
      </c>
      <c r="L128" s="52">
        <v>2008.0</v>
      </c>
      <c r="M128" s="15" t="s">
        <v>18</v>
      </c>
      <c r="N128" s="19" t="s">
        <v>332</v>
      </c>
      <c r="O128" s="20"/>
      <c r="P128" s="21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</row>
    <row r="129" ht="15.75" customHeight="1">
      <c r="A129" s="40" t="s">
        <v>333</v>
      </c>
      <c r="B129" s="12">
        <f t="shared" si="5"/>
        <v>351.692268</v>
      </c>
      <c r="C129" s="51">
        <v>597.96</v>
      </c>
      <c r="D129" s="13">
        <f t="shared" si="2"/>
        <v>4.042439862</v>
      </c>
      <c r="E129" s="14">
        <f t="shared" si="3"/>
        <v>4.042439862</v>
      </c>
      <c r="F129" s="32">
        <v>87.0</v>
      </c>
      <c r="G129" s="16">
        <v>165.092268</v>
      </c>
      <c r="H129" s="17">
        <v>0.469</v>
      </c>
      <c r="I129" s="16">
        <v>186.6</v>
      </c>
      <c r="J129" s="17">
        <v>0.531</v>
      </c>
      <c r="K129" s="16">
        <v>3.51692268E8</v>
      </c>
      <c r="L129" s="52">
        <v>2001.0</v>
      </c>
      <c r="M129" s="15" t="s">
        <v>18</v>
      </c>
      <c r="N129" s="19" t="s">
        <v>334</v>
      </c>
      <c r="O129" s="34" t="s">
        <v>335</v>
      </c>
      <c r="P129" s="21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</row>
    <row r="130" ht="15.75" customHeight="1">
      <c r="A130" s="40" t="s">
        <v>336</v>
      </c>
      <c r="B130" s="12">
        <f t="shared" si="5"/>
        <v>384.336108</v>
      </c>
      <c r="C130" s="51">
        <v>577.01</v>
      </c>
      <c r="D130" s="13">
        <f t="shared" si="2"/>
        <v>3.84336108</v>
      </c>
      <c r="E130" s="14">
        <f t="shared" si="3"/>
        <v>3.84336108</v>
      </c>
      <c r="F130" s="15">
        <v>100.0</v>
      </c>
      <c r="G130" s="16">
        <v>198.000317</v>
      </c>
      <c r="H130" s="17">
        <v>0.515</v>
      </c>
      <c r="I130" s="16">
        <v>186.335791</v>
      </c>
      <c r="J130" s="17">
        <v>0.485</v>
      </c>
      <c r="K130" s="16">
        <v>3.84336108E8</v>
      </c>
      <c r="L130" s="52">
        <v>2006.0</v>
      </c>
      <c r="M130" s="15" t="s">
        <v>18</v>
      </c>
      <c r="N130" s="19" t="s">
        <v>337</v>
      </c>
      <c r="O130" s="24" t="s">
        <v>338</v>
      </c>
      <c r="P130" s="21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</row>
    <row r="131" ht="15.75" customHeight="1">
      <c r="A131" s="40" t="s">
        <v>339</v>
      </c>
      <c r="B131" s="12">
        <f t="shared" si="5"/>
        <v>902.746596</v>
      </c>
      <c r="C131" s="51">
        <v>1517.55</v>
      </c>
      <c r="D131" s="13">
        <f t="shared" si="2"/>
        <v>9.02746596</v>
      </c>
      <c r="E131" s="14">
        <f t="shared" si="3"/>
        <v>9.02746596</v>
      </c>
      <c r="F131" s="15">
        <v>100.0</v>
      </c>
      <c r="G131" s="16">
        <v>262.641637</v>
      </c>
      <c r="H131" s="17">
        <v>0.291</v>
      </c>
      <c r="I131" s="16">
        <v>640.104959</v>
      </c>
      <c r="J131" s="17">
        <v>0.709</v>
      </c>
      <c r="K131" s="16">
        <v>9.02746596E8</v>
      </c>
      <c r="L131" s="52">
        <v>2002.0</v>
      </c>
      <c r="M131" s="15" t="s">
        <v>18</v>
      </c>
      <c r="N131" s="19" t="s">
        <v>340</v>
      </c>
      <c r="O131" s="24" t="s">
        <v>341</v>
      </c>
      <c r="P131" s="21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</row>
    <row r="132" ht="15.75" customHeight="1">
      <c r="A132" s="40" t="s">
        <v>1367</v>
      </c>
      <c r="B132" s="12">
        <f t="shared" si="5"/>
        <v>977.070383</v>
      </c>
      <c r="C132" s="51">
        <v>1342.42</v>
      </c>
      <c r="D132" s="13">
        <f t="shared" si="2"/>
        <v>7.816563064</v>
      </c>
      <c r="E132" s="14">
        <f t="shared" si="3"/>
        <v>7.816563064</v>
      </c>
      <c r="F132" s="15">
        <v>125.0</v>
      </c>
      <c r="G132" s="16">
        <v>296.374621</v>
      </c>
      <c r="H132" s="17">
        <v>0.303</v>
      </c>
      <c r="I132" s="16">
        <v>680.695762</v>
      </c>
      <c r="J132" s="17">
        <v>0.697</v>
      </c>
      <c r="K132" s="16">
        <v>9.77070383E8</v>
      </c>
      <c r="L132" s="52">
        <v>2010.0</v>
      </c>
      <c r="M132" s="15" t="s">
        <v>20</v>
      </c>
      <c r="N132" s="19" t="s">
        <v>343</v>
      </c>
      <c r="O132" s="24" t="s">
        <v>344</v>
      </c>
      <c r="P132" s="21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</row>
    <row r="133" ht="15.75" customHeight="1">
      <c r="A133" s="40" t="s">
        <v>1368</v>
      </c>
      <c r="B133" s="12">
        <f t="shared" si="5"/>
        <v>1342.359942</v>
      </c>
      <c r="C133" s="51">
        <v>1814.68</v>
      </c>
      <c r="D133" s="13">
        <f t="shared" si="2"/>
        <v>10.73887954</v>
      </c>
      <c r="E133" s="14">
        <f t="shared" si="3"/>
        <v>10.73887954</v>
      </c>
      <c r="F133" s="15">
        <v>125.0</v>
      </c>
      <c r="G133" s="16">
        <v>381.447587</v>
      </c>
      <c r="H133" s="17">
        <v>0.284</v>
      </c>
      <c r="I133" s="16">
        <v>960.912355</v>
      </c>
      <c r="J133" s="17">
        <v>0.716</v>
      </c>
      <c r="K133" s="16">
        <v>1.342359942E9</v>
      </c>
      <c r="L133" s="52">
        <v>2011.0</v>
      </c>
      <c r="M133" s="15" t="s">
        <v>20</v>
      </c>
      <c r="N133" s="19" t="s">
        <v>346</v>
      </c>
      <c r="O133" s="24" t="s">
        <v>344</v>
      </c>
      <c r="P133" s="21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</row>
    <row r="134" ht="15.75" customHeight="1">
      <c r="A134" s="40" t="s">
        <v>347</v>
      </c>
      <c r="B134" s="12">
        <f t="shared" si="5"/>
        <v>896.815106</v>
      </c>
      <c r="C134" s="51">
        <v>1400.06</v>
      </c>
      <c r="D134" s="13">
        <f t="shared" si="2"/>
        <v>5.978767373</v>
      </c>
      <c r="E134" s="14">
        <f t="shared" si="3"/>
        <v>5.978767373</v>
      </c>
      <c r="F134" s="15">
        <v>150.0</v>
      </c>
      <c r="G134" s="16">
        <v>290.469928</v>
      </c>
      <c r="H134" s="17">
        <v>0.324</v>
      </c>
      <c r="I134" s="16">
        <v>606.345178</v>
      </c>
      <c r="J134" s="17">
        <v>0.676</v>
      </c>
      <c r="K134" s="16">
        <v>8.96815106E8</v>
      </c>
      <c r="L134" s="52">
        <v>2005.0</v>
      </c>
      <c r="M134" s="15" t="s">
        <v>18</v>
      </c>
      <c r="N134" s="19" t="s">
        <v>348</v>
      </c>
      <c r="O134" s="24" t="s">
        <v>341</v>
      </c>
      <c r="P134" s="21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</row>
    <row r="135" ht="15.75" customHeight="1">
      <c r="A135" s="40" t="s">
        <v>1369</v>
      </c>
      <c r="B135" s="12">
        <f t="shared" si="5"/>
        <v>934.483039</v>
      </c>
      <c r="C135" s="51">
        <v>1317.62</v>
      </c>
      <c r="D135" s="13">
        <f t="shared" si="2"/>
        <v>3.737932156</v>
      </c>
      <c r="E135" s="14">
        <f t="shared" si="3"/>
        <v>3.737932156</v>
      </c>
      <c r="F135" s="15">
        <v>250.0</v>
      </c>
      <c r="G135" s="16">
        <v>302.334374</v>
      </c>
      <c r="H135" s="17">
        <v>0.324</v>
      </c>
      <c r="I135" s="16">
        <v>632.148665</v>
      </c>
      <c r="J135" s="17">
        <v>0.676</v>
      </c>
      <c r="K135" s="16">
        <v>9.34483039E8</v>
      </c>
      <c r="L135" s="52">
        <v>2009.0</v>
      </c>
      <c r="M135" s="15" t="s">
        <v>18</v>
      </c>
      <c r="N135" s="19" t="s">
        <v>356</v>
      </c>
      <c r="O135" s="24" t="s">
        <v>341</v>
      </c>
      <c r="P135" s="21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</row>
    <row r="136" ht="15.75" customHeight="1">
      <c r="A136" s="40" t="s">
        <v>349</v>
      </c>
      <c r="B136" s="12">
        <f t="shared" si="5"/>
        <v>942.218425</v>
      </c>
      <c r="C136" s="51">
        <v>1385.8</v>
      </c>
      <c r="D136" s="13">
        <f t="shared" si="2"/>
        <v>6.281456167</v>
      </c>
      <c r="E136" s="14">
        <f t="shared" si="3"/>
        <v>6.281456167</v>
      </c>
      <c r="F136" s="15">
        <v>150.0</v>
      </c>
      <c r="G136" s="16">
        <v>292.382727</v>
      </c>
      <c r="H136" s="17">
        <v>0.31</v>
      </c>
      <c r="I136" s="16">
        <v>649.835698</v>
      </c>
      <c r="J136" s="17">
        <v>0.69</v>
      </c>
      <c r="K136" s="16">
        <v>9.42218425E8</v>
      </c>
      <c r="L136" s="52">
        <v>2007.0</v>
      </c>
      <c r="M136" s="15" t="s">
        <v>18</v>
      </c>
      <c r="N136" s="19" t="s">
        <v>350</v>
      </c>
      <c r="O136" s="24" t="s">
        <v>341</v>
      </c>
      <c r="P136" s="21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</row>
    <row r="137" ht="15.75" customHeight="1">
      <c r="A137" s="40" t="s">
        <v>351</v>
      </c>
      <c r="B137" s="12">
        <f t="shared" si="5"/>
        <v>797.660766</v>
      </c>
      <c r="C137" s="51">
        <v>1282.25</v>
      </c>
      <c r="D137" s="13">
        <f t="shared" si="2"/>
        <v>6.135852046</v>
      </c>
      <c r="E137" s="14">
        <f t="shared" si="3"/>
        <v>6.135852046</v>
      </c>
      <c r="F137" s="15">
        <v>130.0</v>
      </c>
      <c r="G137" s="16">
        <v>250.105651</v>
      </c>
      <c r="H137" s="17">
        <v>0.314</v>
      </c>
      <c r="I137" s="16">
        <v>547.555115</v>
      </c>
      <c r="J137" s="17">
        <v>0.686</v>
      </c>
      <c r="K137" s="16">
        <v>7.97660766E8</v>
      </c>
      <c r="L137" s="52">
        <v>2004.0</v>
      </c>
      <c r="M137" s="15" t="s">
        <v>18</v>
      </c>
      <c r="N137" s="19" t="s">
        <v>352</v>
      </c>
      <c r="O137" s="24" t="s">
        <v>341</v>
      </c>
      <c r="P137" s="21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</row>
    <row r="138" ht="15.75" customHeight="1">
      <c r="A138" s="40" t="s">
        <v>353</v>
      </c>
      <c r="B138" s="12">
        <f t="shared" si="5"/>
        <v>1023.842938</v>
      </c>
      <c r="C138" s="51">
        <v>1740.77</v>
      </c>
      <c r="D138" s="13">
        <f t="shared" si="2"/>
        <v>8.190743504</v>
      </c>
      <c r="E138" s="14">
        <f t="shared" si="3"/>
        <v>8.190743504</v>
      </c>
      <c r="F138" s="15">
        <v>125.0</v>
      </c>
      <c r="G138" s="16">
        <v>318.886962</v>
      </c>
      <c r="H138" s="17">
        <v>0.312</v>
      </c>
      <c r="I138" s="16">
        <v>704.955976</v>
      </c>
      <c r="J138" s="17">
        <v>0.688</v>
      </c>
      <c r="K138" s="16">
        <v>1.023842938E9</v>
      </c>
      <c r="L138" s="52">
        <v>2001.0</v>
      </c>
      <c r="M138" s="15" t="s">
        <v>18</v>
      </c>
      <c r="N138" s="19" t="s">
        <v>354</v>
      </c>
      <c r="O138" s="24" t="s">
        <v>341</v>
      </c>
      <c r="P138" s="21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</row>
    <row r="139" ht="15.75" customHeight="1">
      <c r="A139" s="40" t="s">
        <v>357</v>
      </c>
      <c r="B139" s="12">
        <f t="shared" si="5"/>
        <v>371.59421</v>
      </c>
      <c r="C139" s="51">
        <v>580.11</v>
      </c>
      <c r="D139" s="13">
        <f t="shared" si="2"/>
        <v>5.308488714</v>
      </c>
      <c r="E139" s="14">
        <f t="shared" si="3"/>
        <v>5.308488714</v>
      </c>
      <c r="F139" s="15">
        <v>70.0</v>
      </c>
      <c r="G139" s="16">
        <v>179.495555</v>
      </c>
      <c r="H139" s="17">
        <v>0.483</v>
      </c>
      <c r="I139" s="16">
        <v>192.098655</v>
      </c>
      <c r="J139" s="17">
        <v>0.517</v>
      </c>
      <c r="K139" s="16">
        <v>3.7159421E8</v>
      </c>
      <c r="L139" s="52">
        <v>2005.0</v>
      </c>
      <c r="M139" s="15" t="s">
        <v>18</v>
      </c>
      <c r="N139" s="19" t="s">
        <v>358</v>
      </c>
      <c r="O139" s="24" t="s">
        <v>359</v>
      </c>
      <c r="P139" s="21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</row>
    <row r="140" ht="15.75" customHeight="1">
      <c r="A140" s="40" t="s">
        <v>1370</v>
      </c>
      <c r="B140" s="12">
        <f t="shared" si="5"/>
        <v>760.732926</v>
      </c>
      <c r="C140" s="51">
        <v>899.75</v>
      </c>
      <c r="D140" s="13">
        <f t="shared" si="2"/>
        <v>3.80366463</v>
      </c>
      <c r="E140" s="14">
        <f t="shared" si="3"/>
        <v>3.80366463</v>
      </c>
      <c r="F140" s="15">
        <v>200.0</v>
      </c>
      <c r="G140" s="16">
        <v>173.956935</v>
      </c>
      <c r="H140" s="17">
        <v>0.229</v>
      </c>
      <c r="I140" s="16">
        <v>586.775991</v>
      </c>
      <c r="J140" s="17">
        <v>0.771</v>
      </c>
      <c r="K140" s="16">
        <v>7.60732926E8</v>
      </c>
      <c r="L140" s="52">
        <v>2019.0</v>
      </c>
      <c r="M140" s="15" t="s">
        <v>20</v>
      </c>
      <c r="N140" s="19" t="s">
        <v>269</v>
      </c>
      <c r="O140" s="20"/>
      <c r="P140" s="21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</row>
    <row r="141" ht="15.75" customHeight="1">
      <c r="A141" s="40" t="s">
        <v>360</v>
      </c>
      <c r="B141" s="12">
        <f t="shared" si="5"/>
        <v>386.041607</v>
      </c>
      <c r="C141" s="51">
        <v>491.76</v>
      </c>
      <c r="D141" s="13">
        <f t="shared" si="2"/>
        <v>2.859567459</v>
      </c>
      <c r="E141" s="14">
        <f t="shared" si="3"/>
        <v>2.859567459</v>
      </c>
      <c r="F141" s="15">
        <v>135.0</v>
      </c>
      <c r="G141" s="16">
        <v>177.39751</v>
      </c>
      <c r="H141" s="17">
        <v>0.46</v>
      </c>
      <c r="I141" s="16">
        <v>208.644097</v>
      </c>
      <c r="J141" s="17">
        <v>0.54</v>
      </c>
      <c r="K141" s="16">
        <v>3.86041607E8</v>
      </c>
      <c r="L141" s="52">
        <v>2015.0</v>
      </c>
      <c r="M141" s="15" t="s">
        <v>20</v>
      </c>
      <c r="N141" s="19" t="s">
        <v>361</v>
      </c>
      <c r="O141" s="20"/>
      <c r="P141" s="21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</row>
    <row r="142" ht="15.75" customHeight="1">
      <c r="A142" s="40" t="s">
        <v>362</v>
      </c>
      <c r="B142" s="12">
        <f t="shared" si="5"/>
        <v>476.684675</v>
      </c>
      <c r="C142" s="51">
        <v>1113.93</v>
      </c>
      <c r="D142" s="13">
        <f t="shared" si="2"/>
        <v>26.48248194</v>
      </c>
      <c r="E142" s="14">
        <f t="shared" si="3"/>
        <v>26.48248194</v>
      </c>
      <c r="F142" s="15">
        <v>18.0</v>
      </c>
      <c r="G142" s="16">
        <v>285.761243</v>
      </c>
      <c r="H142" s="17">
        <v>0.6</v>
      </c>
      <c r="I142" s="16">
        <v>190.923432</v>
      </c>
      <c r="J142" s="17">
        <v>0.4</v>
      </c>
      <c r="K142" s="16">
        <v>4.76684675E8</v>
      </c>
      <c r="L142" s="52">
        <v>1990.0</v>
      </c>
      <c r="M142" s="15" t="s">
        <v>25</v>
      </c>
      <c r="N142" s="19" t="s">
        <v>363</v>
      </c>
      <c r="O142" s="24" t="s">
        <v>364</v>
      </c>
      <c r="P142" s="21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</row>
    <row r="143" ht="15.75" customHeight="1">
      <c r="A143" s="40" t="s">
        <v>365</v>
      </c>
      <c r="B143" s="12">
        <f t="shared" si="5"/>
        <v>358.99485</v>
      </c>
      <c r="C143" s="51">
        <v>773.91</v>
      </c>
      <c r="D143" s="13">
        <f t="shared" si="2"/>
        <v>12.82124464</v>
      </c>
      <c r="E143" s="14">
        <f t="shared" si="3"/>
        <v>12.82124464</v>
      </c>
      <c r="F143" s="15">
        <v>28.0</v>
      </c>
      <c r="G143" s="16">
        <v>173.585516</v>
      </c>
      <c r="H143" s="17">
        <v>0.484</v>
      </c>
      <c r="I143" s="16">
        <v>185.409334</v>
      </c>
      <c r="J143" s="17">
        <v>0.516</v>
      </c>
      <c r="K143" s="16">
        <v>3.5899485E8</v>
      </c>
      <c r="L143" s="52">
        <v>1992.0</v>
      </c>
      <c r="M143" s="15" t="s">
        <v>25</v>
      </c>
      <c r="N143" s="19" t="s">
        <v>366</v>
      </c>
      <c r="O143" s="24" t="s">
        <v>367</v>
      </c>
      <c r="P143" s="21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</row>
    <row r="144" ht="15.75" customHeight="1">
      <c r="A144" s="40" t="s">
        <v>368</v>
      </c>
      <c r="B144" s="12">
        <f t="shared" si="5"/>
        <v>358.375603</v>
      </c>
      <c r="C144" s="51">
        <v>470.71</v>
      </c>
      <c r="D144" s="13">
        <f t="shared" si="2"/>
        <v>4.216183565</v>
      </c>
      <c r="E144" s="14">
        <f t="shared" si="3"/>
        <v>4.216183565</v>
      </c>
      <c r="F144" s="15">
        <v>85.0</v>
      </c>
      <c r="G144" s="16">
        <v>148.313048</v>
      </c>
      <c r="H144" s="17">
        <v>0.414</v>
      </c>
      <c r="I144" s="16">
        <v>210.062555</v>
      </c>
      <c r="J144" s="17">
        <v>0.586</v>
      </c>
      <c r="K144" s="16">
        <v>3.58375603E8</v>
      </c>
      <c r="L144" s="52">
        <v>2012.0</v>
      </c>
      <c r="M144" s="15" t="s">
        <v>20</v>
      </c>
      <c r="N144" s="19" t="s">
        <v>369</v>
      </c>
      <c r="O144" s="20"/>
      <c r="P144" s="21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</row>
    <row r="145" ht="15.75" customHeight="1">
      <c r="A145" s="40" t="s">
        <v>370</v>
      </c>
      <c r="B145" s="12">
        <f t="shared" si="5"/>
        <v>475.186706</v>
      </c>
      <c r="C145" s="51">
        <v>605.32</v>
      </c>
      <c r="D145" s="13">
        <f t="shared" si="2"/>
        <v>5.939833825</v>
      </c>
      <c r="E145" s="14">
        <f t="shared" si="3"/>
        <v>5.939833825</v>
      </c>
      <c r="F145" s="15">
        <v>80.0</v>
      </c>
      <c r="G145" s="16">
        <v>169.70011</v>
      </c>
      <c r="H145" s="17">
        <v>0.357</v>
      </c>
      <c r="I145" s="16">
        <v>305.486596</v>
      </c>
      <c r="J145" s="17">
        <v>0.643</v>
      </c>
      <c r="K145" s="16">
        <v>4.75186706E8</v>
      </c>
      <c r="L145" s="52">
        <v>2015.0</v>
      </c>
      <c r="M145" s="15" t="s">
        <v>20</v>
      </c>
      <c r="N145" s="19" t="s">
        <v>371</v>
      </c>
      <c r="O145" s="20"/>
      <c r="P145" s="21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</row>
    <row r="146" ht="15.75" customHeight="1">
      <c r="A146" s="40" t="s">
        <v>1371</v>
      </c>
      <c r="B146" s="12">
        <f t="shared" si="5"/>
        <v>528.583774</v>
      </c>
      <c r="C146" s="51">
        <v>634.88</v>
      </c>
      <c r="D146" s="13">
        <f t="shared" si="2"/>
        <v>6.607297175</v>
      </c>
      <c r="E146" s="14">
        <f t="shared" si="3"/>
        <v>6.607297175</v>
      </c>
      <c r="F146" s="15">
        <v>80.0</v>
      </c>
      <c r="G146" s="16">
        <v>167.510016</v>
      </c>
      <c r="H146" s="17">
        <v>0.317</v>
      </c>
      <c r="I146" s="16">
        <v>361.073758</v>
      </c>
      <c r="J146" s="17">
        <v>0.683</v>
      </c>
      <c r="K146" s="16">
        <v>5.28583774E8</v>
      </c>
      <c r="L146" s="52">
        <v>2018.0</v>
      </c>
      <c r="M146" s="15" t="s">
        <v>20</v>
      </c>
      <c r="N146" s="19" t="s">
        <v>373</v>
      </c>
      <c r="O146" s="20"/>
      <c r="P146" s="21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</row>
    <row r="147" ht="15.75" customHeight="1">
      <c r="A147" s="40" t="s">
        <v>374</v>
      </c>
      <c r="B147" s="12">
        <f t="shared" si="5"/>
        <v>345.823032</v>
      </c>
      <c r="C147" s="51">
        <v>609.92</v>
      </c>
      <c r="D147" s="13">
        <f t="shared" si="2"/>
        <v>2.811569366</v>
      </c>
      <c r="E147" s="14">
        <f t="shared" si="3"/>
        <v>2.811569366</v>
      </c>
      <c r="F147" s="15">
        <v>123.0</v>
      </c>
      <c r="G147" s="16">
        <v>260.715005</v>
      </c>
      <c r="H147" s="17">
        <v>0.754</v>
      </c>
      <c r="I147" s="16">
        <v>85.108027</v>
      </c>
      <c r="J147" s="17">
        <v>0.246</v>
      </c>
      <c r="K147" s="16">
        <v>3.45823032E8</v>
      </c>
      <c r="L147" s="52">
        <v>2000.0</v>
      </c>
      <c r="M147" s="15" t="s">
        <v>18</v>
      </c>
      <c r="N147" s="19" t="s">
        <v>375</v>
      </c>
      <c r="O147" s="24" t="s">
        <v>376</v>
      </c>
      <c r="P147" s="21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</row>
    <row r="148" ht="15.75" customHeight="1">
      <c r="A148" s="40" t="s">
        <v>377</v>
      </c>
      <c r="B148" s="12">
        <f t="shared" si="5"/>
        <v>494.879471</v>
      </c>
      <c r="C148" s="51">
        <v>679.93</v>
      </c>
      <c r="D148" s="13">
        <f t="shared" si="2"/>
        <v>2.999269521</v>
      </c>
      <c r="E148" s="14">
        <f t="shared" si="3"/>
        <v>2.999269521</v>
      </c>
      <c r="F148" s="15">
        <v>165.0</v>
      </c>
      <c r="G148" s="16">
        <v>217.581231</v>
      </c>
      <c r="H148" s="17">
        <v>0.44</v>
      </c>
      <c r="I148" s="16">
        <v>277.29824</v>
      </c>
      <c r="J148" s="17">
        <v>0.56</v>
      </c>
      <c r="K148" s="16">
        <v>4.94879471E8</v>
      </c>
      <c r="L148" s="52">
        <v>2010.0</v>
      </c>
      <c r="M148" s="15" t="s">
        <v>20</v>
      </c>
      <c r="N148" s="19" t="s">
        <v>378</v>
      </c>
      <c r="O148" s="20"/>
      <c r="P148" s="21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</row>
    <row r="149" ht="15.75" customHeight="1">
      <c r="A149" s="40" t="s">
        <v>379</v>
      </c>
      <c r="B149" s="12">
        <f t="shared" si="5"/>
        <v>621.537519</v>
      </c>
      <c r="C149" s="51">
        <v>791.05</v>
      </c>
      <c r="D149" s="13">
        <f t="shared" si="2"/>
        <v>4.286465648</v>
      </c>
      <c r="E149" s="14">
        <f t="shared" si="3"/>
        <v>4.286465648</v>
      </c>
      <c r="F149" s="15">
        <v>145.0</v>
      </c>
      <c r="G149" s="16">
        <v>177.002924</v>
      </c>
      <c r="H149" s="17">
        <v>0.285</v>
      </c>
      <c r="I149" s="16">
        <v>444.534595</v>
      </c>
      <c r="J149" s="17">
        <v>0.715</v>
      </c>
      <c r="K149" s="16">
        <v>6.21537519E8</v>
      </c>
      <c r="L149" s="52">
        <v>2014.0</v>
      </c>
      <c r="M149" s="15" t="s">
        <v>20</v>
      </c>
      <c r="N149" s="19" t="s">
        <v>380</v>
      </c>
      <c r="O149" s="20"/>
      <c r="P149" s="21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</row>
    <row r="150" ht="15.75" customHeight="1">
      <c r="A150" s="40" t="s">
        <v>381</v>
      </c>
      <c r="B150" s="12">
        <f t="shared" si="5"/>
        <v>524.580592</v>
      </c>
      <c r="C150" s="51">
        <v>620.44</v>
      </c>
      <c r="D150" s="13">
        <f t="shared" si="2"/>
        <v>4.066516217</v>
      </c>
      <c r="E150" s="14">
        <f t="shared" si="3"/>
        <v>4.066516217</v>
      </c>
      <c r="F150" s="15">
        <v>129.0</v>
      </c>
      <c r="G150" s="16">
        <v>160.945505</v>
      </c>
      <c r="H150" s="17">
        <v>0.307</v>
      </c>
      <c r="I150" s="16">
        <v>363.635087</v>
      </c>
      <c r="J150" s="17">
        <v>0.693</v>
      </c>
      <c r="K150" s="16">
        <v>5.24580592E8</v>
      </c>
      <c r="L150" s="52">
        <v>2019.0</v>
      </c>
      <c r="M150" s="15" t="s">
        <v>20</v>
      </c>
      <c r="N150" s="19" t="s">
        <v>382</v>
      </c>
      <c r="O150" s="20"/>
      <c r="P150" s="21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</row>
    <row r="151" ht="15.75" customHeight="1">
      <c r="A151" s="40" t="s">
        <v>383</v>
      </c>
      <c r="B151" s="12">
        <f t="shared" si="5"/>
        <v>585.410052</v>
      </c>
      <c r="C151" s="51">
        <v>861.01</v>
      </c>
      <c r="D151" s="13">
        <f t="shared" si="2"/>
        <v>3.90273368</v>
      </c>
      <c r="E151" s="14">
        <f t="shared" si="3"/>
        <v>3.90273368</v>
      </c>
      <c r="F151" s="15">
        <v>150.0</v>
      </c>
      <c r="G151" s="16">
        <v>256.39301</v>
      </c>
      <c r="H151" s="17">
        <v>0.438</v>
      </c>
      <c r="I151" s="16">
        <v>329.017042</v>
      </c>
      <c r="J151" s="17">
        <v>0.562</v>
      </c>
      <c r="K151" s="16">
        <v>5.85410052E8</v>
      </c>
      <c r="L151" s="52">
        <v>2007.0</v>
      </c>
      <c r="M151" s="15" t="s">
        <v>18</v>
      </c>
      <c r="N151" s="19" t="s">
        <v>384</v>
      </c>
      <c r="O151" s="24" t="s">
        <v>385</v>
      </c>
      <c r="P151" s="21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</row>
    <row r="152" ht="15.75" customHeight="1">
      <c r="A152" s="40" t="s">
        <v>386</v>
      </c>
      <c r="B152" s="12">
        <f t="shared" si="5"/>
        <v>353.133898</v>
      </c>
      <c r="C152" s="51">
        <v>567.67</v>
      </c>
      <c r="D152" s="13">
        <f t="shared" si="2"/>
        <v>2.942782483</v>
      </c>
      <c r="E152" s="14">
        <f t="shared" si="3"/>
        <v>2.942782483</v>
      </c>
      <c r="F152" s="15">
        <v>120.0</v>
      </c>
      <c r="G152" s="16">
        <v>144.801023</v>
      </c>
      <c r="H152" s="17">
        <v>0.41</v>
      </c>
      <c r="I152" s="16">
        <v>208.332875</v>
      </c>
      <c r="J152" s="17">
        <v>0.59</v>
      </c>
      <c r="K152" s="16">
        <v>3.53133898E8</v>
      </c>
      <c r="L152" s="52">
        <v>2004.0</v>
      </c>
      <c r="M152" s="15" t="s">
        <v>18</v>
      </c>
      <c r="N152" s="19" t="s">
        <v>387</v>
      </c>
      <c r="O152" s="24" t="s">
        <v>388</v>
      </c>
      <c r="P152" s="21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</row>
    <row r="153" ht="15.75" customHeight="1">
      <c r="A153" s="40" t="s">
        <v>389</v>
      </c>
      <c r="B153" s="12">
        <f t="shared" si="5"/>
        <v>383.257136</v>
      </c>
      <c r="C153" s="51">
        <v>644.27</v>
      </c>
      <c r="D153" s="13">
        <f t="shared" si="2"/>
        <v>6.387618933</v>
      </c>
      <c r="E153" s="14">
        <f t="shared" si="3"/>
        <v>6.387618933</v>
      </c>
      <c r="F153" s="15">
        <v>60.0</v>
      </c>
      <c r="G153" s="16">
        <v>176.387405</v>
      </c>
      <c r="H153" s="17">
        <v>0.46</v>
      </c>
      <c r="I153" s="16">
        <v>206.869731</v>
      </c>
      <c r="J153" s="17">
        <v>0.54</v>
      </c>
      <c r="K153" s="16">
        <v>3.83257136E8</v>
      </c>
      <c r="L153" s="52">
        <v>2002.0</v>
      </c>
      <c r="M153" s="15" t="s">
        <v>18</v>
      </c>
      <c r="N153" s="19" t="s">
        <v>390</v>
      </c>
      <c r="O153" s="24" t="s">
        <v>391</v>
      </c>
      <c r="P153" s="21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</row>
    <row r="154" ht="15.75" customHeight="1">
      <c r="A154" s="40" t="s">
        <v>392</v>
      </c>
      <c r="B154" s="12">
        <f t="shared" si="5"/>
        <v>408.754975</v>
      </c>
      <c r="C154" s="51">
        <v>513.65</v>
      </c>
      <c r="D154" s="13">
        <f t="shared" si="2"/>
        <v>3.892904524</v>
      </c>
      <c r="E154" s="14">
        <f t="shared" si="3"/>
        <v>3.892904524</v>
      </c>
      <c r="F154" s="15">
        <v>105.0</v>
      </c>
      <c r="G154" s="16">
        <v>64.063008</v>
      </c>
      <c r="H154" s="17">
        <v>0.157</v>
      </c>
      <c r="I154" s="16">
        <v>344.691967</v>
      </c>
      <c r="J154" s="17">
        <v>0.843</v>
      </c>
      <c r="K154" s="16">
        <v>4.08754975E8</v>
      </c>
      <c r="L154" s="52">
        <v>2016.0</v>
      </c>
      <c r="M154" s="15" t="s">
        <v>20</v>
      </c>
      <c r="N154" s="19" t="s">
        <v>393</v>
      </c>
      <c r="O154" s="24" t="s">
        <v>394</v>
      </c>
      <c r="P154" s="21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</row>
    <row r="155" ht="15.75" customHeight="1">
      <c r="A155" s="40" t="s">
        <v>395</v>
      </c>
      <c r="B155" s="12">
        <f t="shared" si="5"/>
        <v>877.244782</v>
      </c>
      <c r="C155" s="51">
        <v>1152.21</v>
      </c>
      <c r="D155" s="13">
        <f t="shared" si="2"/>
        <v>9.2341556</v>
      </c>
      <c r="E155" s="14">
        <f t="shared" si="3"/>
        <v>9.2341556</v>
      </c>
      <c r="F155" s="15">
        <v>95.0</v>
      </c>
      <c r="G155" s="16">
        <v>161.321843</v>
      </c>
      <c r="H155" s="17">
        <v>0.184</v>
      </c>
      <c r="I155" s="16">
        <v>715.922939</v>
      </c>
      <c r="J155" s="17">
        <v>0.816</v>
      </c>
      <c r="K155" s="16">
        <v>8.77244782E8</v>
      </c>
      <c r="L155" s="52">
        <v>2012.0</v>
      </c>
      <c r="M155" s="15" t="s">
        <v>20</v>
      </c>
      <c r="N155" s="19" t="s">
        <v>396</v>
      </c>
      <c r="O155" s="24" t="s">
        <v>397</v>
      </c>
      <c r="P155" s="21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</row>
    <row r="156" ht="15.75" customHeight="1">
      <c r="A156" s="40" t="s">
        <v>398</v>
      </c>
      <c r="B156" s="12">
        <f t="shared" si="5"/>
        <v>886.686817</v>
      </c>
      <c r="C156" s="51">
        <v>1250.23</v>
      </c>
      <c r="D156" s="13">
        <f t="shared" si="2"/>
        <v>9.852075744</v>
      </c>
      <c r="E156" s="14">
        <f t="shared" si="3"/>
        <v>9.852075744</v>
      </c>
      <c r="F156" s="15">
        <v>90.0</v>
      </c>
      <c r="G156" s="16">
        <v>196.573705</v>
      </c>
      <c r="H156" s="17">
        <v>0.222</v>
      </c>
      <c r="I156" s="16">
        <v>690.113112</v>
      </c>
      <c r="J156" s="17">
        <v>0.778</v>
      </c>
      <c r="K156" s="16">
        <v>8.86686817E8</v>
      </c>
      <c r="L156" s="52">
        <v>2009.0</v>
      </c>
      <c r="M156" s="15" t="s">
        <v>18</v>
      </c>
      <c r="N156" s="19" t="s">
        <v>399</v>
      </c>
      <c r="O156" s="24" t="s">
        <v>400</v>
      </c>
      <c r="P156" s="21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</row>
    <row r="157" ht="15.75" customHeight="1">
      <c r="A157" s="40" t="s">
        <v>401</v>
      </c>
      <c r="B157" s="12">
        <f t="shared" si="5"/>
        <v>667.094506</v>
      </c>
      <c r="C157" s="51">
        <v>1001.52</v>
      </c>
      <c r="D157" s="13">
        <f t="shared" si="2"/>
        <v>8.338681325</v>
      </c>
      <c r="E157" s="14">
        <f t="shared" si="3"/>
        <v>8.338681325</v>
      </c>
      <c r="F157" s="15">
        <v>80.0</v>
      </c>
      <c r="G157" s="16">
        <v>195.330621</v>
      </c>
      <c r="H157" s="17">
        <v>0.293</v>
      </c>
      <c r="I157" s="16">
        <v>471.763885</v>
      </c>
      <c r="J157" s="17">
        <v>0.707</v>
      </c>
      <c r="K157" s="16">
        <v>6.67094506E8</v>
      </c>
      <c r="L157" s="52">
        <v>2006.0</v>
      </c>
      <c r="M157" s="15" t="s">
        <v>18</v>
      </c>
      <c r="N157" s="19" t="s">
        <v>402</v>
      </c>
      <c r="O157" s="24" t="s">
        <v>403</v>
      </c>
      <c r="P157" s="21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</row>
    <row r="158" ht="15.75" customHeight="1">
      <c r="A158" s="40" t="s">
        <v>404</v>
      </c>
      <c r="B158" s="12">
        <f t="shared" si="5"/>
        <v>836.848102</v>
      </c>
      <c r="C158" s="51">
        <v>1149.76</v>
      </c>
      <c r="D158" s="13">
        <f t="shared" si="2"/>
        <v>5.230300638</v>
      </c>
      <c r="E158" s="14">
        <f t="shared" si="3"/>
        <v>5.230300638</v>
      </c>
      <c r="F158" s="15">
        <v>160.0</v>
      </c>
      <c r="G158" s="16">
        <v>292.58733</v>
      </c>
      <c r="H158" s="17">
        <v>0.35</v>
      </c>
      <c r="I158" s="16">
        <v>544.260772</v>
      </c>
      <c r="J158" s="17">
        <v>0.65</v>
      </c>
      <c r="K158" s="16">
        <v>8.36848102E8</v>
      </c>
      <c r="L158" s="52">
        <v>2010.0</v>
      </c>
      <c r="M158" s="15" t="s">
        <v>20</v>
      </c>
      <c r="N158" s="19" t="s">
        <v>405</v>
      </c>
      <c r="O158" s="24" t="s">
        <v>406</v>
      </c>
      <c r="P158" s="21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</row>
    <row r="159" ht="15.75" customHeight="1">
      <c r="A159" s="40" t="s">
        <v>407</v>
      </c>
      <c r="B159" s="12">
        <f t="shared" si="5"/>
        <v>1243.089244</v>
      </c>
      <c r="C159" s="51">
        <v>1493.06</v>
      </c>
      <c r="D159" s="13">
        <f t="shared" si="2"/>
        <v>6.21544622</v>
      </c>
      <c r="E159" s="14">
        <f t="shared" si="3"/>
        <v>6.21544622</v>
      </c>
      <c r="F159" s="15">
        <v>200.0</v>
      </c>
      <c r="G159" s="16">
        <v>608.581744</v>
      </c>
      <c r="H159" s="17">
        <v>0.49</v>
      </c>
      <c r="I159" s="16">
        <v>634.5075</v>
      </c>
      <c r="J159" s="17">
        <v>0.51</v>
      </c>
      <c r="K159" s="16">
        <v>1.243089244E9</v>
      </c>
      <c r="L159" s="52">
        <v>2018.0</v>
      </c>
      <c r="M159" s="15" t="s">
        <v>20</v>
      </c>
      <c r="N159" s="19" t="s">
        <v>408</v>
      </c>
      <c r="O159" s="24" t="s">
        <v>409</v>
      </c>
      <c r="P159" s="21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</row>
    <row r="160" ht="15.75" customHeight="1">
      <c r="A160" s="40" t="s">
        <v>410</v>
      </c>
      <c r="B160" s="12">
        <f t="shared" si="5"/>
        <v>817.400891</v>
      </c>
      <c r="C160" s="51">
        <v>1576.1</v>
      </c>
      <c r="D160" s="13">
        <f t="shared" si="2"/>
        <v>10.89867855</v>
      </c>
      <c r="E160" s="14">
        <f t="shared" si="3"/>
        <v>10.89867855</v>
      </c>
      <c r="F160" s="15">
        <v>75.0</v>
      </c>
      <c r="G160" s="16">
        <v>306.169268</v>
      </c>
      <c r="H160" s="17">
        <v>0.375</v>
      </c>
      <c r="I160" s="16">
        <v>511.231623</v>
      </c>
      <c r="J160" s="17">
        <v>0.625</v>
      </c>
      <c r="K160" s="16">
        <v>8.17400891E8</v>
      </c>
      <c r="L160" s="52">
        <v>1996.0</v>
      </c>
      <c r="M160" s="15" t="s">
        <v>25</v>
      </c>
      <c r="N160" s="19" t="s">
        <v>411</v>
      </c>
      <c r="O160" s="24" t="s">
        <v>412</v>
      </c>
      <c r="P160" s="21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</row>
    <row r="161" ht="15.75" customHeight="1">
      <c r="A161" s="40" t="s">
        <v>413</v>
      </c>
      <c r="B161" s="12">
        <f t="shared" si="5"/>
        <v>389.681935</v>
      </c>
      <c r="C161" s="51">
        <v>489.68</v>
      </c>
      <c r="D161" s="13">
        <f t="shared" si="2"/>
        <v>2.361708697</v>
      </c>
      <c r="E161" s="14">
        <f t="shared" si="3"/>
        <v>2.361708697</v>
      </c>
      <c r="F161" s="15">
        <v>165.0</v>
      </c>
      <c r="G161" s="16">
        <v>103.144286</v>
      </c>
      <c r="H161" s="17">
        <v>0.265</v>
      </c>
      <c r="I161" s="16">
        <v>286.537649</v>
      </c>
      <c r="J161" s="17">
        <v>0.735</v>
      </c>
      <c r="K161" s="16">
        <v>3.89681935E8</v>
      </c>
      <c r="L161" s="52">
        <v>2016.0</v>
      </c>
      <c r="M161" s="15" t="s">
        <v>20</v>
      </c>
      <c r="N161" s="19" t="s">
        <v>414</v>
      </c>
      <c r="O161" s="24" t="s">
        <v>415</v>
      </c>
      <c r="P161" s="21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</row>
    <row r="162" ht="15.75" customHeight="1">
      <c r="A162" s="40" t="s">
        <v>1372</v>
      </c>
      <c r="B162" s="12">
        <f t="shared" si="5"/>
        <v>790.653942</v>
      </c>
      <c r="C162" s="51">
        <v>1115.15</v>
      </c>
      <c r="D162" s="13">
        <f t="shared" si="2"/>
        <v>4.273805092</v>
      </c>
      <c r="E162" s="14">
        <f t="shared" si="3"/>
        <v>4.273805092</v>
      </c>
      <c r="F162" s="15">
        <v>185.0</v>
      </c>
      <c r="G162" s="16">
        <v>317.101119</v>
      </c>
      <c r="H162" s="17">
        <v>0.401</v>
      </c>
      <c r="I162" s="16">
        <v>473.552823</v>
      </c>
      <c r="J162" s="17">
        <v>0.599</v>
      </c>
      <c r="K162" s="16">
        <v>7.90653942E8</v>
      </c>
      <c r="L162" s="52">
        <v>2008.0</v>
      </c>
      <c r="M162" s="15" t="s">
        <v>18</v>
      </c>
      <c r="N162" s="19" t="s">
        <v>420</v>
      </c>
      <c r="O162" s="24" t="s">
        <v>421</v>
      </c>
      <c r="P162" s="21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</row>
    <row r="163" ht="15.75" customHeight="1">
      <c r="A163" s="40" t="s">
        <v>416</v>
      </c>
      <c r="B163" s="12">
        <f t="shared" si="5"/>
        <v>474.171806</v>
      </c>
      <c r="C163" s="51">
        <v>1165.7</v>
      </c>
      <c r="D163" s="13">
        <f t="shared" si="2"/>
        <v>9.878579292</v>
      </c>
      <c r="E163" s="14">
        <f t="shared" si="3"/>
        <v>9.878579292</v>
      </c>
      <c r="F163" s="15">
        <v>48.0</v>
      </c>
      <c r="G163" s="16">
        <v>197.171806</v>
      </c>
      <c r="H163" s="17">
        <v>0.416</v>
      </c>
      <c r="I163" s="16">
        <v>277.0</v>
      </c>
      <c r="J163" s="17">
        <v>0.584</v>
      </c>
      <c r="K163" s="16">
        <v>4.74171806E8</v>
      </c>
      <c r="L163" s="52">
        <v>1989.0</v>
      </c>
      <c r="M163" s="15" t="s">
        <v>104</v>
      </c>
      <c r="N163" s="19" t="s">
        <v>417</v>
      </c>
      <c r="O163" s="24" t="s">
        <v>418</v>
      </c>
      <c r="P163" s="21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</row>
    <row r="164" ht="15.75" customHeight="1">
      <c r="A164" s="40" t="s">
        <v>1373</v>
      </c>
      <c r="B164" s="12">
        <f t="shared" si="5"/>
        <v>333.107271</v>
      </c>
      <c r="C164" s="51">
        <v>973.21</v>
      </c>
      <c r="D164" s="13">
        <f t="shared" si="2"/>
        <v>11.89668825</v>
      </c>
      <c r="E164" s="14">
        <f t="shared" si="3"/>
        <v>11.89668825</v>
      </c>
      <c r="F164" s="15">
        <v>28.0</v>
      </c>
      <c r="G164" s="16">
        <v>179.870271</v>
      </c>
      <c r="H164" s="17">
        <v>0.54</v>
      </c>
      <c r="I164" s="16">
        <v>153.237</v>
      </c>
      <c r="J164" s="17">
        <v>0.46</v>
      </c>
      <c r="K164" s="16">
        <v>3.33107271E8</v>
      </c>
      <c r="L164" s="52">
        <v>1984.0</v>
      </c>
      <c r="M164" s="15" t="s">
        <v>104</v>
      </c>
      <c r="N164" s="19" t="s">
        <v>423</v>
      </c>
      <c r="O164" s="24" t="s">
        <v>424</v>
      </c>
      <c r="P164" s="21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</row>
    <row r="165" ht="15.75" customHeight="1">
      <c r="A165" s="40" t="s">
        <v>425</v>
      </c>
      <c r="B165" s="12">
        <f t="shared" si="5"/>
        <v>321.457747</v>
      </c>
      <c r="C165" s="51">
        <v>453.25</v>
      </c>
      <c r="D165" s="13">
        <f t="shared" si="2"/>
        <v>4.592253529</v>
      </c>
      <c r="E165" s="14">
        <f t="shared" si="3"/>
        <v>4.592253529</v>
      </c>
      <c r="F165" s="15">
        <v>70.0</v>
      </c>
      <c r="G165" s="16">
        <v>120.540719</v>
      </c>
      <c r="H165" s="17">
        <v>0.375</v>
      </c>
      <c r="I165" s="16">
        <v>200.917028</v>
      </c>
      <c r="J165" s="17">
        <v>0.625</v>
      </c>
      <c r="K165" s="16">
        <v>3.21457747E8</v>
      </c>
      <c r="L165" s="52">
        <v>2009.0</v>
      </c>
      <c r="M165" s="15" t="s">
        <v>18</v>
      </c>
      <c r="N165" s="19" t="s">
        <v>426</v>
      </c>
      <c r="O165" s="24" t="s">
        <v>427</v>
      </c>
      <c r="P165" s="21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</row>
    <row r="166" ht="15.75" customHeight="1">
      <c r="A166" s="40" t="s">
        <v>428</v>
      </c>
      <c r="B166" s="12">
        <f t="shared" si="5"/>
        <v>858.848019</v>
      </c>
      <c r="C166" s="51">
        <v>1094.06</v>
      </c>
      <c r="D166" s="13">
        <f t="shared" si="2"/>
        <v>4.907702966</v>
      </c>
      <c r="E166" s="14">
        <f t="shared" si="3"/>
        <v>4.907702966</v>
      </c>
      <c r="F166" s="15">
        <v>175.0</v>
      </c>
      <c r="G166" s="16">
        <v>356.921711</v>
      </c>
      <c r="H166" s="17">
        <v>0.416</v>
      </c>
      <c r="I166" s="16">
        <v>501.926308</v>
      </c>
      <c r="J166" s="17">
        <v>0.584</v>
      </c>
      <c r="K166" s="16">
        <v>8.58848019E8</v>
      </c>
      <c r="L166" s="52">
        <v>2015.0</v>
      </c>
      <c r="M166" s="15" t="s">
        <v>20</v>
      </c>
      <c r="N166" s="19" t="s">
        <v>429</v>
      </c>
      <c r="O166" s="24" t="s">
        <v>430</v>
      </c>
      <c r="P166" s="21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</row>
    <row r="167" ht="15.75" customHeight="1">
      <c r="A167" s="40" t="s">
        <v>431</v>
      </c>
      <c r="B167" s="12">
        <f t="shared" si="5"/>
        <v>773.897851</v>
      </c>
      <c r="C167" s="51">
        <v>984.96</v>
      </c>
      <c r="D167" s="13">
        <f t="shared" si="2"/>
        <v>4.690290006</v>
      </c>
      <c r="E167" s="14">
        <f t="shared" si="3"/>
        <v>4.690290006</v>
      </c>
      <c r="F167" s="15">
        <v>165.0</v>
      </c>
      <c r="G167" s="16">
        <v>188.020017</v>
      </c>
      <c r="H167" s="17">
        <v>0.243</v>
      </c>
      <c r="I167" s="16">
        <v>585.877834</v>
      </c>
      <c r="J167" s="17">
        <v>0.757</v>
      </c>
      <c r="K167" s="16">
        <v>7.73897851E8</v>
      </c>
      <c r="L167" s="52">
        <v>2014.0</v>
      </c>
      <c r="M167" s="15" t="s">
        <v>20</v>
      </c>
      <c r="N167" s="19" t="s">
        <v>432</v>
      </c>
      <c r="O167" s="24" t="s">
        <v>433</v>
      </c>
      <c r="P167" s="21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</row>
    <row r="168" ht="15.75" customHeight="1">
      <c r="A168" s="40" t="s">
        <v>434</v>
      </c>
      <c r="B168" s="12">
        <f t="shared" si="5"/>
        <v>585.796247</v>
      </c>
      <c r="C168" s="51">
        <v>826.22</v>
      </c>
      <c r="D168" s="13">
        <f t="shared" si="2"/>
        <v>4.184258907</v>
      </c>
      <c r="E168" s="14">
        <f t="shared" si="3"/>
        <v>4.184258907</v>
      </c>
      <c r="F168" s="15">
        <v>140.0</v>
      </c>
      <c r="G168" s="16">
        <v>319.034126</v>
      </c>
      <c r="H168" s="17">
        <v>0.545</v>
      </c>
      <c r="I168" s="16">
        <v>266.762121</v>
      </c>
      <c r="J168" s="17">
        <v>0.455</v>
      </c>
      <c r="K168" s="16">
        <v>5.85796247E8</v>
      </c>
      <c r="L168" s="52">
        <v>2008.0</v>
      </c>
      <c r="M168" s="15" t="s">
        <v>18</v>
      </c>
      <c r="N168" s="19" t="s">
        <v>435</v>
      </c>
      <c r="O168" s="24" t="s">
        <v>436</v>
      </c>
      <c r="P168" s="21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</row>
    <row r="169" ht="15.75" customHeight="1">
      <c r="A169" s="40" t="s">
        <v>437</v>
      </c>
      <c r="B169" s="12">
        <f t="shared" si="5"/>
        <v>623.933331</v>
      </c>
      <c r="C169" s="51">
        <v>857.24</v>
      </c>
      <c r="D169" s="13">
        <f t="shared" si="2"/>
        <v>3.119666655</v>
      </c>
      <c r="E169" s="14">
        <f t="shared" si="3"/>
        <v>3.119666655</v>
      </c>
      <c r="F169" s="15">
        <v>200.0</v>
      </c>
      <c r="G169" s="16">
        <v>312.433331</v>
      </c>
      <c r="H169" s="17">
        <v>0.501</v>
      </c>
      <c r="I169" s="16">
        <v>311.5</v>
      </c>
      <c r="J169" s="17">
        <v>0.499</v>
      </c>
      <c r="K169" s="16">
        <v>6.23933331E8</v>
      </c>
      <c r="L169" s="52">
        <v>2010.0</v>
      </c>
      <c r="M169" s="15" t="s">
        <v>20</v>
      </c>
      <c r="N169" s="19" t="s">
        <v>438</v>
      </c>
      <c r="O169" s="24" t="s">
        <v>439</v>
      </c>
      <c r="P169" s="21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</row>
    <row r="170" ht="15.75" customHeight="1">
      <c r="A170" s="40" t="s">
        <v>440</v>
      </c>
      <c r="B170" s="12">
        <f t="shared" si="5"/>
        <v>1214.811252</v>
      </c>
      <c r="C170" s="51">
        <v>1570.53</v>
      </c>
      <c r="D170" s="13">
        <f t="shared" si="2"/>
        <v>6.07405626</v>
      </c>
      <c r="E170" s="14">
        <f t="shared" si="3"/>
        <v>6.07405626</v>
      </c>
      <c r="F170" s="15">
        <v>200.0</v>
      </c>
      <c r="G170" s="16">
        <v>409.013994</v>
      </c>
      <c r="H170" s="17">
        <v>0.337</v>
      </c>
      <c r="I170" s="16">
        <v>805.797258</v>
      </c>
      <c r="J170" s="17">
        <v>0.663</v>
      </c>
      <c r="K170" s="16">
        <v>1.214811252E9</v>
      </c>
      <c r="L170" s="52">
        <v>2013.0</v>
      </c>
      <c r="M170" s="15" t="s">
        <v>20</v>
      </c>
      <c r="N170" s="19" t="s">
        <v>441</v>
      </c>
      <c r="O170" s="24" t="s">
        <v>442</v>
      </c>
      <c r="P170" s="21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</row>
    <row r="171" ht="15.75" customHeight="1">
      <c r="A171" s="40" t="s">
        <v>443</v>
      </c>
      <c r="B171" s="12">
        <f t="shared" si="5"/>
        <v>701.842551</v>
      </c>
      <c r="C171" s="51">
        <v>860.43</v>
      </c>
      <c r="D171" s="13">
        <f t="shared" si="2"/>
        <v>17.54606378</v>
      </c>
      <c r="E171" s="14">
        <f t="shared" si="3"/>
        <v>17.54606378</v>
      </c>
      <c r="F171" s="15">
        <v>40.0</v>
      </c>
      <c r="G171" s="16">
        <v>328.874981</v>
      </c>
      <c r="H171" s="17">
        <v>0.469</v>
      </c>
      <c r="I171" s="16">
        <v>372.96757</v>
      </c>
      <c r="J171" s="17">
        <v>0.531</v>
      </c>
      <c r="K171" s="16">
        <v>7.01842551E8</v>
      </c>
      <c r="L171" s="52">
        <v>2017.0</v>
      </c>
      <c r="M171" s="15" t="s">
        <v>20</v>
      </c>
      <c r="N171" s="19" t="s">
        <v>444</v>
      </c>
      <c r="O171" s="24" t="s">
        <v>445</v>
      </c>
      <c r="P171" s="21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</row>
    <row r="172" ht="15.75" customHeight="1">
      <c r="A172" s="40" t="s">
        <v>446</v>
      </c>
      <c r="B172" s="12">
        <f t="shared" si="5"/>
        <v>473.122525</v>
      </c>
      <c r="C172" s="51">
        <v>559.58</v>
      </c>
      <c r="D172" s="13">
        <f t="shared" si="2"/>
        <v>5.988892722</v>
      </c>
      <c r="E172" s="14">
        <f t="shared" si="3"/>
        <v>5.988892722</v>
      </c>
      <c r="F172" s="15">
        <v>79.0</v>
      </c>
      <c r="G172" s="16">
        <v>211.622525</v>
      </c>
      <c r="H172" s="17">
        <v>0.447</v>
      </c>
      <c r="I172" s="16">
        <v>261.5</v>
      </c>
      <c r="J172" s="17">
        <v>0.553</v>
      </c>
      <c r="K172" s="16">
        <v>4.73122525E8</v>
      </c>
      <c r="L172" s="52">
        <v>2019.0</v>
      </c>
      <c r="M172" s="15" t="s">
        <v>20</v>
      </c>
      <c r="N172" s="19" t="s">
        <v>447</v>
      </c>
      <c r="O172" s="24" t="s">
        <v>448</v>
      </c>
      <c r="P172" s="21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</row>
    <row r="173" ht="15.75" customHeight="1">
      <c r="A173" s="40" t="s">
        <v>449</v>
      </c>
      <c r="B173" s="12">
        <f t="shared" si="5"/>
        <v>415.484914</v>
      </c>
      <c r="C173" s="51">
        <v>522.1</v>
      </c>
      <c r="D173" s="13">
        <f t="shared" si="2"/>
        <v>3.462374283</v>
      </c>
      <c r="E173" s="14">
        <f t="shared" si="3"/>
        <v>3.462374283</v>
      </c>
      <c r="F173" s="15">
        <v>120.0</v>
      </c>
      <c r="G173" s="16">
        <v>162.43441</v>
      </c>
      <c r="H173" s="17">
        <v>0.391</v>
      </c>
      <c r="I173" s="16">
        <v>253.050504</v>
      </c>
      <c r="J173" s="17">
        <v>0.609</v>
      </c>
      <c r="K173" s="16">
        <v>4.15484914E8</v>
      </c>
      <c r="L173" s="52">
        <v>2016.0</v>
      </c>
      <c r="M173" s="15" t="s">
        <v>20</v>
      </c>
      <c r="N173" s="19" t="s">
        <v>450</v>
      </c>
      <c r="O173" s="24" t="s">
        <v>451</v>
      </c>
      <c r="P173" s="21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</row>
    <row r="174" ht="15.75" customHeight="1">
      <c r="A174" s="40" t="s">
        <v>452</v>
      </c>
      <c r="B174" s="12">
        <f t="shared" si="5"/>
        <v>476.512065</v>
      </c>
      <c r="C174" s="51">
        <v>2722.9</v>
      </c>
      <c r="D174" s="13">
        <f t="shared" si="2"/>
        <v>52.945785</v>
      </c>
      <c r="E174" s="14">
        <f t="shared" si="3"/>
        <v>52.945785</v>
      </c>
      <c r="F174" s="15">
        <v>9.0</v>
      </c>
      <c r="G174" s="16">
        <v>265.859065</v>
      </c>
      <c r="H174" s="17">
        <v>0.558</v>
      </c>
      <c r="I174" s="16">
        <v>210.653</v>
      </c>
      <c r="J174" s="17">
        <v>0.442</v>
      </c>
      <c r="K174" s="16">
        <v>4.76512065E8</v>
      </c>
      <c r="L174" s="53">
        <v>1975.0</v>
      </c>
      <c r="M174" s="15" t="s">
        <v>322</v>
      </c>
      <c r="N174" s="19" t="s">
        <v>453</v>
      </c>
      <c r="O174" s="24" t="s">
        <v>454</v>
      </c>
      <c r="P174" s="21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</row>
    <row r="175" ht="15.75" customHeight="1">
      <c r="A175" s="40" t="s">
        <v>455</v>
      </c>
      <c r="B175" s="12">
        <f t="shared" si="5"/>
        <v>328.349387</v>
      </c>
      <c r="C175" s="51">
        <v>388.35</v>
      </c>
      <c r="D175" s="13">
        <f t="shared" si="2"/>
        <v>4.377991827</v>
      </c>
      <c r="E175" s="14">
        <f t="shared" si="3"/>
        <v>4.377991827</v>
      </c>
      <c r="F175" s="15">
        <v>75.0</v>
      </c>
      <c r="G175" s="16">
        <v>171.015687</v>
      </c>
      <c r="H175" s="17">
        <v>0.521</v>
      </c>
      <c r="I175" s="16">
        <v>157.3337</v>
      </c>
      <c r="J175" s="17">
        <v>0.479</v>
      </c>
      <c r="K175" s="16">
        <v>3.28349387E8</v>
      </c>
      <c r="L175" s="52">
        <v>2019.0</v>
      </c>
      <c r="M175" s="15" t="s">
        <v>20</v>
      </c>
      <c r="N175" s="19" t="s">
        <v>456</v>
      </c>
      <c r="O175" s="24" t="s">
        <v>457</v>
      </c>
      <c r="P175" s="21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</row>
    <row r="176" ht="15.75" customHeight="1">
      <c r="A176" s="40" t="s">
        <v>458</v>
      </c>
      <c r="B176" s="12">
        <f t="shared" si="5"/>
        <v>1104.943613</v>
      </c>
      <c r="C176" s="51">
        <v>1306.87</v>
      </c>
      <c r="D176" s="13">
        <f t="shared" si="2"/>
        <v>15.78490876</v>
      </c>
      <c r="E176" s="14">
        <f t="shared" si="3"/>
        <v>15.78490876</v>
      </c>
      <c r="F176" s="15">
        <v>70.0</v>
      </c>
      <c r="G176" s="16">
        <v>335.477657</v>
      </c>
      <c r="H176" s="17">
        <v>0.304</v>
      </c>
      <c r="I176" s="16">
        <v>769.465956</v>
      </c>
      <c r="J176" s="17">
        <v>0.696</v>
      </c>
      <c r="K176" s="16">
        <v>1.104943613E9</v>
      </c>
      <c r="L176" s="52">
        <v>2019.0</v>
      </c>
      <c r="M176" s="15" t="s">
        <v>20</v>
      </c>
      <c r="N176" s="19" t="s">
        <v>459</v>
      </c>
      <c r="O176" s="24" t="s">
        <v>460</v>
      </c>
      <c r="P176" s="21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</row>
    <row r="177" ht="15.75" customHeight="1">
      <c r="A177" s="40" t="s">
        <v>461</v>
      </c>
      <c r="B177" s="12">
        <f t="shared" si="5"/>
        <v>335.287748</v>
      </c>
      <c r="C177" s="51">
        <v>440.38</v>
      </c>
      <c r="D177" s="13">
        <f t="shared" si="2"/>
        <v>4.19109685</v>
      </c>
      <c r="E177" s="14">
        <f t="shared" si="3"/>
        <v>4.19109685</v>
      </c>
      <c r="F177" s="15">
        <v>80.0</v>
      </c>
      <c r="G177" s="16">
        <v>103.887748</v>
      </c>
      <c r="H177" s="17">
        <v>0.31</v>
      </c>
      <c r="I177" s="16">
        <v>231.4</v>
      </c>
      <c r="J177" s="17">
        <v>0.69</v>
      </c>
      <c r="K177" s="16">
        <v>3.35287748E8</v>
      </c>
      <c r="L177" s="52">
        <v>2012.0</v>
      </c>
      <c r="M177" s="15" t="s">
        <v>20</v>
      </c>
      <c r="N177" s="19" t="s">
        <v>462</v>
      </c>
      <c r="O177" s="24" t="s">
        <v>463</v>
      </c>
      <c r="P177" s="21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</row>
    <row r="178" ht="15.75" customHeight="1">
      <c r="A178" s="40" t="s">
        <v>464</v>
      </c>
      <c r="B178" s="12">
        <f t="shared" si="5"/>
        <v>801.693929</v>
      </c>
      <c r="C178" s="51">
        <v>948.2</v>
      </c>
      <c r="D178" s="13">
        <f t="shared" si="2"/>
        <v>6.073438856</v>
      </c>
      <c r="E178" s="14">
        <f t="shared" si="3"/>
        <v>6.073438856</v>
      </c>
      <c r="F178" s="15">
        <v>132.0</v>
      </c>
      <c r="G178" s="16">
        <v>320.31496</v>
      </c>
      <c r="H178" s="17">
        <v>0.4</v>
      </c>
      <c r="I178" s="16">
        <v>481.378969</v>
      </c>
      <c r="J178" s="17">
        <v>0.6</v>
      </c>
      <c r="K178" s="16">
        <v>8.01693929E8</v>
      </c>
      <c r="L178" s="52">
        <v>2019.0</v>
      </c>
      <c r="M178" s="15" t="s">
        <v>20</v>
      </c>
      <c r="N178" s="19" t="s">
        <v>465</v>
      </c>
      <c r="O178" s="24" t="s">
        <v>466</v>
      </c>
      <c r="P178" s="21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</row>
    <row r="179" ht="15.75" customHeight="1">
      <c r="A179" s="40" t="s">
        <v>467</v>
      </c>
      <c r="B179" s="12">
        <f t="shared" si="5"/>
        <v>962.542945</v>
      </c>
      <c r="C179" s="51">
        <v>1180.04</v>
      </c>
      <c r="D179" s="13">
        <f t="shared" si="2"/>
        <v>10.69492161</v>
      </c>
      <c r="E179" s="14">
        <f t="shared" si="3"/>
        <v>10.69492161</v>
      </c>
      <c r="F179" s="15">
        <v>90.0</v>
      </c>
      <c r="G179" s="16">
        <v>404.540171</v>
      </c>
      <c r="H179" s="17">
        <v>0.42</v>
      </c>
      <c r="I179" s="16">
        <v>558.002774</v>
      </c>
      <c r="J179" s="17">
        <v>0.58</v>
      </c>
      <c r="K179" s="16">
        <v>9.62542945E8</v>
      </c>
      <c r="L179" s="52">
        <v>2017.0</v>
      </c>
      <c r="M179" s="15" t="s">
        <v>20</v>
      </c>
      <c r="N179" s="19" t="s">
        <v>468</v>
      </c>
      <c r="O179" s="24" t="s">
        <v>469</v>
      </c>
      <c r="P179" s="21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</row>
    <row r="180" ht="15.75" customHeight="1">
      <c r="A180" s="40" t="s">
        <v>470</v>
      </c>
      <c r="B180" s="12">
        <f t="shared" si="5"/>
        <v>1109.802321</v>
      </c>
      <c r="C180" s="51">
        <v>2316.97</v>
      </c>
      <c r="D180" s="13">
        <f t="shared" si="2"/>
        <v>17.61590986</v>
      </c>
      <c r="E180" s="14">
        <f t="shared" si="3"/>
        <v>17.61590986</v>
      </c>
      <c r="F180" s="15">
        <v>63.0</v>
      </c>
      <c r="G180" s="16">
        <v>404.21472</v>
      </c>
      <c r="H180" s="17">
        <v>0.364</v>
      </c>
      <c r="I180" s="16">
        <v>705.587601</v>
      </c>
      <c r="J180" s="17">
        <v>0.636</v>
      </c>
      <c r="K180" s="16">
        <v>1.109802321E9</v>
      </c>
      <c r="L180" s="52">
        <v>1993.0</v>
      </c>
      <c r="M180" s="15" t="s">
        <v>25</v>
      </c>
      <c r="N180" s="19" t="s">
        <v>471</v>
      </c>
      <c r="O180" s="24" t="s">
        <v>472</v>
      </c>
      <c r="P180" s="21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</row>
    <row r="181" ht="15.75" customHeight="1">
      <c r="A181" s="40" t="s">
        <v>473</v>
      </c>
      <c r="B181" s="12">
        <f t="shared" si="5"/>
        <v>368.780809</v>
      </c>
      <c r="C181" s="51">
        <v>627.01</v>
      </c>
      <c r="D181" s="13">
        <f t="shared" si="2"/>
        <v>3.965385043</v>
      </c>
      <c r="E181" s="14">
        <f t="shared" si="3"/>
        <v>3.965385043</v>
      </c>
      <c r="F181" s="32">
        <v>93.0</v>
      </c>
      <c r="G181" s="16">
        <v>181.171875</v>
      </c>
      <c r="H181" s="17">
        <v>0.491</v>
      </c>
      <c r="I181" s="16">
        <v>187.608934</v>
      </c>
      <c r="J181" s="17">
        <v>0.509</v>
      </c>
      <c r="K181" s="16">
        <v>3.68780809E8</v>
      </c>
      <c r="L181" s="52">
        <v>2001.0</v>
      </c>
      <c r="M181" s="15" t="s">
        <v>18</v>
      </c>
      <c r="N181" s="19" t="s">
        <v>474</v>
      </c>
      <c r="O181" s="34" t="s">
        <v>475</v>
      </c>
      <c r="P181" s="21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</row>
    <row r="182" ht="15.75" customHeight="1">
      <c r="A182" s="40" t="s">
        <v>476</v>
      </c>
      <c r="B182" s="12">
        <f t="shared" si="5"/>
        <v>1671.537444</v>
      </c>
      <c r="C182" s="51">
        <v>2129.31</v>
      </c>
      <c r="D182" s="13">
        <f t="shared" si="2"/>
        <v>11.14358296</v>
      </c>
      <c r="E182" s="14">
        <f t="shared" si="3"/>
        <v>11.14358296</v>
      </c>
      <c r="F182" s="15">
        <v>150.0</v>
      </c>
      <c r="G182" s="16">
        <v>653.406625</v>
      </c>
      <c r="H182" s="17">
        <v>0.391</v>
      </c>
      <c r="I182" s="16">
        <v>1018.130819</v>
      </c>
      <c r="J182" s="17">
        <v>0.609</v>
      </c>
      <c r="K182" s="16">
        <v>1.671537444E9</v>
      </c>
      <c r="L182" s="52">
        <v>2015.0</v>
      </c>
      <c r="M182" s="15" t="s">
        <v>20</v>
      </c>
      <c r="N182" s="19" t="s">
        <v>477</v>
      </c>
      <c r="O182" s="24" t="s">
        <v>478</v>
      </c>
      <c r="P182" s="21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</row>
    <row r="183" ht="15.75" customHeight="1">
      <c r="A183" s="40" t="s">
        <v>479</v>
      </c>
      <c r="B183" s="12">
        <f t="shared" si="5"/>
        <v>1001.13608</v>
      </c>
      <c r="C183" s="51">
        <v>1060.12</v>
      </c>
      <c r="D183" s="13">
        <f t="shared" si="2"/>
        <v>5.411546378</v>
      </c>
      <c r="E183" s="14">
        <f t="shared" si="3"/>
        <v>5.411546378</v>
      </c>
      <c r="F183" s="15">
        <v>185.0</v>
      </c>
      <c r="G183" s="16">
        <v>376.00908</v>
      </c>
      <c r="H183" s="17">
        <v>0.376</v>
      </c>
      <c r="I183" s="16">
        <v>625.127</v>
      </c>
      <c r="J183" s="17">
        <v>0.624</v>
      </c>
      <c r="K183" s="16">
        <v>1.00113608E9</v>
      </c>
      <c r="L183" s="52">
        <v>2022.0</v>
      </c>
      <c r="M183" s="15" t="s">
        <v>93</v>
      </c>
      <c r="N183" s="19" t="s">
        <v>480</v>
      </c>
      <c r="O183" s="24" t="s">
        <v>481</v>
      </c>
      <c r="P183" s="21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</row>
    <row r="184" ht="15.75" customHeight="1">
      <c r="A184" s="40" t="s">
        <v>482</v>
      </c>
      <c r="B184" s="12">
        <f t="shared" si="5"/>
        <v>1310.466296</v>
      </c>
      <c r="C184" s="51">
        <v>1573.99</v>
      </c>
      <c r="D184" s="13">
        <f t="shared" si="2"/>
        <v>7.007841155</v>
      </c>
      <c r="E184" s="14">
        <f t="shared" si="3"/>
        <v>7.007841155</v>
      </c>
      <c r="F184" s="15">
        <v>187.0</v>
      </c>
      <c r="G184" s="16">
        <v>417.71976</v>
      </c>
      <c r="H184" s="17">
        <v>0.319</v>
      </c>
      <c r="I184" s="16">
        <v>892.746536</v>
      </c>
      <c r="J184" s="17">
        <v>0.681</v>
      </c>
      <c r="K184" s="16">
        <v>1.310466296E9</v>
      </c>
      <c r="L184" s="52">
        <v>2018.0</v>
      </c>
      <c r="M184" s="15" t="s">
        <v>20</v>
      </c>
      <c r="N184" s="19" t="s">
        <v>483</v>
      </c>
      <c r="O184" s="24" t="s">
        <v>484</v>
      </c>
      <c r="P184" s="21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</row>
    <row r="185" ht="15.75" customHeight="1">
      <c r="A185" s="40" t="s">
        <v>485</v>
      </c>
      <c r="B185" s="12">
        <f t="shared" si="5"/>
        <v>657.926987</v>
      </c>
      <c r="C185" s="51">
        <v>806.59</v>
      </c>
      <c r="D185" s="13">
        <f t="shared" si="2"/>
        <v>2.193089957</v>
      </c>
      <c r="E185" s="14">
        <f t="shared" si="3"/>
        <v>2.193089957</v>
      </c>
      <c r="F185" s="15">
        <v>300.0</v>
      </c>
      <c r="G185" s="16">
        <v>229.024295</v>
      </c>
      <c r="H185" s="17">
        <v>0.348</v>
      </c>
      <c r="I185" s="16">
        <v>428.902692</v>
      </c>
      <c r="J185" s="17">
        <v>0.652</v>
      </c>
      <c r="K185" s="16">
        <v>6.57926987E8</v>
      </c>
      <c r="L185" s="52">
        <v>2017.0</v>
      </c>
      <c r="M185" s="15" t="s">
        <v>20</v>
      </c>
      <c r="N185" s="19" t="s">
        <v>486</v>
      </c>
      <c r="O185" s="24" t="s">
        <v>487</v>
      </c>
      <c r="P185" s="21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</row>
    <row r="186" ht="15.75" customHeight="1">
      <c r="A186" s="40" t="s">
        <v>488</v>
      </c>
      <c r="B186" s="12">
        <f t="shared" si="5"/>
        <v>556.906378</v>
      </c>
      <c r="C186" s="51">
        <v>869.41</v>
      </c>
      <c r="D186" s="13">
        <f t="shared" si="2"/>
        <v>2.690368976</v>
      </c>
      <c r="E186" s="14">
        <f t="shared" si="3"/>
        <v>2.690368976</v>
      </c>
      <c r="F186" s="15">
        <v>207.0</v>
      </c>
      <c r="G186" s="16">
        <v>218.080025</v>
      </c>
      <c r="H186" s="17">
        <v>0.392</v>
      </c>
      <c r="I186" s="16">
        <v>338.826353</v>
      </c>
      <c r="J186" s="17">
        <v>0.608</v>
      </c>
      <c r="K186" s="16">
        <v>5.56906378E8</v>
      </c>
      <c r="L186" s="52">
        <v>2005.0</v>
      </c>
      <c r="M186" s="15" t="s">
        <v>18</v>
      </c>
      <c r="N186" s="19" t="s">
        <v>489</v>
      </c>
      <c r="O186" s="24" t="s">
        <v>490</v>
      </c>
      <c r="P186" s="21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</row>
    <row r="187" ht="15.75" customHeight="1">
      <c r="A187" s="40" t="s">
        <v>491</v>
      </c>
      <c r="B187" s="12">
        <f t="shared" si="5"/>
        <v>410.902662</v>
      </c>
      <c r="C187" s="51">
        <v>503.75</v>
      </c>
      <c r="D187" s="13">
        <f t="shared" si="2"/>
        <v>3.950987135</v>
      </c>
      <c r="E187" s="14">
        <f t="shared" si="3"/>
        <v>3.950987135</v>
      </c>
      <c r="F187" s="15">
        <v>104.0</v>
      </c>
      <c r="G187" s="16">
        <v>100.234838</v>
      </c>
      <c r="H187" s="17">
        <v>0.244</v>
      </c>
      <c r="I187" s="16">
        <v>310.667824</v>
      </c>
      <c r="J187" s="17">
        <v>0.756</v>
      </c>
      <c r="K187" s="16">
        <v>4.10902662E8</v>
      </c>
      <c r="L187" s="52">
        <v>2017.0</v>
      </c>
      <c r="M187" s="15" t="s">
        <v>20</v>
      </c>
      <c r="N187" s="19" t="s">
        <v>492</v>
      </c>
      <c r="O187" s="24" t="s">
        <v>493</v>
      </c>
      <c r="P187" s="21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</row>
    <row r="188" ht="15.75" customHeight="1">
      <c r="A188" s="40" t="s">
        <v>494</v>
      </c>
      <c r="B188" s="12">
        <f t="shared" si="5"/>
        <v>414.351546</v>
      </c>
      <c r="C188" s="51">
        <v>527.83</v>
      </c>
      <c r="D188" s="13">
        <f t="shared" si="2"/>
        <v>4.40799517</v>
      </c>
      <c r="E188" s="14">
        <f t="shared" si="3"/>
        <v>4.40799517</v>
      </c>
      <c r="F188" s="15">
        <v>94.0</v>
      </c>
      <c r="G188" s="16">
        <v>128.261724</v>
      </c>
      <c r="H188" s="17">
        <v>0.31</v>
      </c>
      <c r="I188" s="16">
        <v>286.089822</v>
      </c>
      <c r="J188" s="17">
        <v>0.69</v>
      </c>
      <c r="K188" s="16">
        <v>4.14351546E8</v>
      </c>
      <c r="L188" s="52">
        <v>2015.0</v>
      </c>
      <c r="M188" s="15" t="s">
        <v>20</v>
      </c>
      <c r="N188" s="19" t="s">
        <v>495</v>
      </c>
      <c r="O188" s="24" t="s">
        <v>496</v>
      </c>
      <c r="P188" s="21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</row>
    <row r="189" ht="15.75" customHeight="1">
      <c r="A189" s="40" t="s">
        <v>497</v>
      </c>
      <c r="B189" s="12">
        <f t="shared" si="5"/>
        <v>312.89792</v>
      </c>
      <c r="C189" s="51">
        <v>370.08</v>
      </c>
      <c r="D189" s="13">
        <f t="shared" si="2"/>
        <v>7.822448</v>
      </c>
      <c r="E189" s="14">
        <f t="shared" si="3"/>
        <v>7.822448</v>
      </c>
      <c r="F189" s="15">
        <v>40.0</v>
      </c>
      <c r="G189" s="16">
        <v>165.363234</v>
      </c>
      <c r="H189" s="17">
        <v>0.528</v>
      </c>
      <c r="I189" s="16">
        <v>147.534686</v>
      </c>
      <c r="J189" s="17">
        <v>0.472</v>
      </c>
      <c r="K189" s="16">
        <v>3.1289792E8</v>
      </c>
      <c r="L189" s="52">
        <v>2019.0</v>
      </c>
      <c r="M189" s="15" t="s">
        <v>20</v>
      </c>
      <c r="N189" s="19" t="s">
        <v>498</v>
      </c>
      <c r="O189" s="24" t="s">
        <v>499</v>
      </c>
      <c r="P189" s="21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</row>
    <row r="190" ht="15.75" customHeight="1">
      <c r="A190" s="40" t="s">
        <v>500</v>
      </c>
      <c r="B190" s="12">
        <f t="shared" si="5"/>
        <v>566.652812</v>
      </c>
      <c r="C190" s="51">
        <v>694.69</v>
      </c>
      <c r="D190" s="13">
        <f t="shared" si="2"/>
        <v>3.062988173</v>
      </c>
      <c r="E190" s="14">
        <f t="shared" si="3"/>
        <v>3.062988173</v>
      </c>
      <c r="F190" s="15">
        <v>185.0</v>
      </c>
      <c r="G190" s="16">
        <v>168.052812</v>
      </c>
      <c r="H190" s="17">
        <v>0.297</v>
      </c>
      <c r="I190" s="16">
        <v>398.6</v>
      </c>
      <c r="J190" s="17">
        <v>0.703</v>
      </c>
      <c r="K190" s="16">
        <v>5.66652812E8</v>
      </c>
      <c r="L190" s="52">
        <v>2017.0</v>
      </c>
      <c r="M190" s="15" t="s">
        <v>20</v>
      </c>
      <c r="N190" s="19" t="s">
        <v>501</v>
      </c>
      <c r="O190" s="24" t="s">
        <v>502</v>
      </c>
      <c r="P190" s="21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</row>
    <row r="191" ht="15.75" customHeight="1">
      <c r="A191" s="40" t="s">
        <v>503</v>
      </c>
      <c r="B191" s="12">
        <f t="shared" si="5"/>
        <v>632.083197</v>
      </c>
      <c r="C191" s="51">
        <v>891.5</v>
      </c>
      <c r="D191" s="13">
        <f t="shared" si="2"/>
        <v>4.862178438</v>
      </c>
      <c r="E191" s="14">
        <f t="shared" si="3"/>
        <v>4.862178438</v>
      </c>
      <c r="F191" s="15">
        <v>130.0</v>
      </c>
      <c r="G191" s="16">
        <v>215.771591</v>
      </c>
      <c r="H191" s="17">
        <v>0.341</v>
      </c>
      <c r="I191" s="16">
        <v>416.311606</v>
      </c>
      <c r="J191" s="17">
        <v>0.659</v>
      </c>
      <c r="K191" s="16">
        <v>6.32083197E8</v>
      </c>
      <c r="L191" s="52">
        <v>2008.0</v>
      </c>
      <c r="M191" s="15" t="s">
        <v>18</v>
      </c>
      <c r="N191" s="19" t="s">
        <v>504</v>
      </c>
      <c r="O191" s="24" t="s">
        <v>505</v>
      </c>
      <c r="P191" s="21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</row>
    <row r="192" ht="15.75" customHeight="1">
      <c r="A192" s="40" t="s">
        <v>506</v>
      </c>
      <c r="B192" s="12">
        <f t="shared" si="5"/>
        <v>665.692281</v>
      </c>
      <c r="C192" s="51">
        <v>899.92</v>
      </c>
      <c r="D192" s="13">
        <f t="shared" si="2"/>
        <v>4.43794854</v>
      </c>
      <c r="E192" s="14">
        <f t="shared" si="3"/>
        <v>4.43794854</v>
      </c>
      <c r="F192" s="15">
        <v>150.0</v>
      </c>
      <c r="G192" s="16">
        <v>165.249063</v>
      </c>
      <c r="H192" s="17">
        <v>0.248</v>
      </c>
      <c r="I192" s="16">
        <v>500.443218</v>
      </c>
      <c r="J192" s="17">
        <v>0.752</v>
      </c>
      <c r="K192" s="16">
        <v>6.65692281E8</v>
      </c>
      <c r="L192" s="52">
        <v>2011.0</v>
      </c>
      <c r="M192" s="15" t="s">
        <v>20</v>
      </c>
      <c r="N192" s="19" t="s">
        <v>507</v>
      </c>
      <c r="O192" s="24" t="s">
        <v>508</v>
      </c>
      <c r="P192" s="21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</row>
    <row r="193" ht="15.75" customHeight="1">
      <c r="A193" s="40" t="s">
        <v>509</v>
      </c>
      <c r="B193" s="12">
        <f t="shared" si="5"/>
        <v>521.170825</v>
      </c>
      <c r="C193" s="51">
        <v>654.91</v>
      </c>
      <c r="D193" s="13">
        <f t="shared" si="2"/>
        <v>3.594281552</v>
      </c>
      <c r="E193" s="14">
        <f t="shared" si="3"/>
        <v>3.594281552</v>
      </c>
      <c r="F193" s="15">
        <v>145.0</v>
      </c>
      <c r="G193" s="16">
        <v>143.528619</v>
      </c>
      <c r="H193" s="17">
        <v>0.275</v>
      </c>
      <c r="I193" s="16">
        <v>377.642206</v>
      </c>
      <c r="J193" s="17">
        <v>0.725</v>
      </c>
      <c r="K193" s="16">
        <v>5.21170825E8</v>
      </c>
      <c r="L193" s="52">
        <v>2016.0</v>
      </c>
      <c r="M193" s="15" t="s">
        <v>20</v>
      </c>
      <c r="N193" s="19" t="s">
        <v>510</v>
      </c>
      <c r="O193" s="24" t="s">
        <v>511</v>
      </c>
      <c r="P193" s="21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</row>
    <row r="194" ht="15.75" customHeight="1">
      <c r="A194" s="40" t="s">
        <v>512</v>
      </c>
      <c r="B194" s="12">
        <f t="shared" si="5"/>
        <v>471.226899</v>
      </c>
      <c r="C194" s="51">
        <v>592.15</v>
      </c>
      <c r="D194" s="13">
        <f t="shared" si="2"/>
        <v>15.7075633</v>
      </c>
      <c r="E194" s="14">
        <f t="shared" si="3"/>
        <v>15.7075633</v>
      </c>
      <c r="F194" s="15">
        <v>30.0</v>
      </c>
      <c r="G194" s="16">
        <v>151.101803</v>
      </c>
      <c r="H194" s="17">
        <v>0.321</v>
      </c>
      <c r="I194" s="16">
        <v>320.125096</v>
      </c>
      <c r="J194" s="17">
        <v>0.679</v>
      </c>
      <c r="K194" s="16">
        <v>4.71226899E8</v>
      </c>
      <c r="L194" s="52">
        <v>2016.0</v>
      </c>
      <c r="M194" s="15" t="s">
        <v>20</v>
      </c>
      <c r="N194" s="19" t="s">
        <v>513</v>
      </c>
      <c r="O194" s="24" t="s">
        <v>514</v>
      </c>
      <c r="P194" s="21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</row>
    <row r="195" ht="15.75" customHeight="1">
      <c r="A195" s="40" t="s">
        <v>515</v>
      </c>
      <c r="B195" s="12">
        <f t="shared" si="5"/>
        <v>442.299309</v>
      </c>
      <c r="C195" s="51">
        <v>580.93</v>
      </c>
      <c r="D195" s="13">
        <f t="shared" si="2"/>
        <v>7.250808344</v>
      </c>
      <c r="E195" s="14">
        <f t="shared" si="3"/>
        <v>7.250808344</v>
      </c>
      <c r="F195" s="15">
        <v>61.0</v>
      </c>
      <c r="G195" s="16">
        <v>148.80977</v>
      </c>
      <c r="H195" s="17">
        <v>0.336</v>
      </c>
      <c r="I195" s="16">
        <v>293.489539</v>
      </c>
      <c r="J195" s="17">
        <v>0.664</v>
      </c>
      <c r="K195" s="16">
        <v>4.42299309E8</v>
      </c>
      <c r="L195" s="52">
        <v>2012.0</v>
      </c>
      <c r="M195" s="15" t="s">
        <v>20</v>
      </c>
      <c r="N195" s="19" t="s">
        <v>516</v>
      </c>
      <c r="O195" s="24" t="s">
        <v>517</v>
      </c>
      <c r="P195" s="21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</row>
    <row r="196" ht="15.75" customHeight="1">
      <c r="A196" s="40" t="s">
        <v>518</v>
      </c>
      <c r="B196" s="12">
        <f t="shared" si="5"/>
        <v>321.731527</v>
      </c>
      <c r="C196" s="51">
        <v>693.58</v>
      </c>
      <c r="D196" s="13">
        <f t="shared" si="2"/>
        <v>9.192329343</v>
      </c>
      <c r="E196" s="14">
        <f t="shared" si="3"/>
        <v>9.192329343</v>
      </c>
      <c r="F196" s="15">
        <v>35.0</v>
      </c>
      <c r="G196" s="16">
        <v>144.731527</v>
      </c>
      <c r="H196" s="17">
        <v>0.45</v>
      </c>
      <c r="I196" s="16">
        <v>177.0</v>
      </c>
      <c r="J196" s="17">
        <v>0.55</v>
      </c>
      <c r="K196" s="16">
        <v>3.21731527E8</v>
      </c>
      <c r="L196" s="52">
        <v>1992.0</v>
      </c>
      <c r="M196" s="15" t="s">
        <v>25</v>
      </c>
      <c r="N196" s="19" t="s">
        <v>519</v>
      </c>
      <c r="O196" s="24" t="s">
        <v>520</v>
      </c>
      <c r="P196" s="21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</row>
    <row r="197" ht="15.75" customHeight="1">
      <c r="A197" s="40" t="s">
        <v>521</v>
      </c>
      <c r="B197" s="12">
        <f t="shared" si="5"/>
        <v>609.016565</v>
      </c>
      <c r="C197" s="51">
        <v>799.91</v>
      </c>
      <c r="D197" s="13">
        <f t="shared" si="2"/>
        <v>5.075138042</v>
      </c>
      <c r="E197" s="14">
        <f t="shared" si="3"/>
        <v>5.075138042</v>
      </c>
      <c r="F197" s="15">
        <v>120.0</v>
      </c>
      <c r="G197" s="16">
        <v>124.987023</v>
      </c>
      <c r="H197" s="17">
        <v>0.205</v>
      </c>
      <c r="I197" s="16">
        <v>484.029542</v>
      </c>
      <c r="J197" s="17">
        <v>0.795</v>
      </c>
      <c r="K197" s="16">
        <v>6.09016565E8</v>
      </c>
      <c r="L197" s="52">
        <v>2012.0</v>
      </c>
      <c r="M197" s="15" t="s">
        <v>20</v>
      </c>
      <c r="N197" s="19" t="s">
        <v>522</v>
      </c>
      <c r="O197" s="24" t="s">
        <v>523</v>
      </c>
      <c r="P197" s="21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</row>
    <row r="198" ht="15.75" customHeight="1">
      <c r="A198" s="40" t="s">
        <v>524</v>
      </c>
      <c r="B198" s="12">
        <f t="shared" si="5"/>
        <v>310.650585</v>
      </c>
      <c r="C198" s="51">
        <v>426.81</v>
      </c>
      <c r="D198" s="13">
        <f t="shared" si="2"/>
        <v>3.10650585</v>
      </c>
      <c r="E198" s="14">
        <f t="shared" si="3"/>
        <v>3.10650585</v>
      </c>
      <c r="F198" s="15">
        <v>100.0</v>
      </c>
      <c r="G198" s="16">
        <v>148.4386</v>
      </c>
      <c r="H198" s="17">
        <v>0.478</v>
      </c>
      <c r="I198" s="16">
        <v>162.211985</v>
      </c>
      <c r="J198" s="17">
        <v>0.522</v>
      </c>
      <c r="K198" s="16">
        <v>3.10650585E8</v>
      </c>
      <c r="L198" s="52">
        <v>2010.0</v>
      </c>
      <c r="M198" s="15" t="s">
        <v>20</v>
      </c>
      <c r="N198" s="19" t="s">
        <v>525</v>
      </c>
      <c r="O198" s="24" t="s">
        <v>526</v>
      </c>
      <c r="P198" s="21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</row>
    <row r="199" ht="15.75" customHeight="1">
      <c r="A199" s="57" t="s">
        <v>527</v>
      </c>
      <c r="B199" s="12">
        <f t="shared" si="5"/>
        <v>388.156011</v>
      </c>
      <c r="C199" s="51">
        <v>570.9</v>
      </c>
      <c r="D199" s="13">
        <f t="shared" si="2"/>
        <v>3.528691009</v>
      </c>
      <c r="E199" s="14">
        <f t="shared" si="3"/>
        <v>3.528691009</v>
      </c>
      <c r="F199" s="36">
        <v>110.0</v>
      </c>
      <c r="G199" s="37">
        <v>134.529403</v>
      </c>
      <c r="H199" s="38">
        <v>0.347</v>
      </c>
      <c r="I199" s="37">
        <v>253.626608</v>
      </c>
      <c r="J199" s="38">
        <v>0.653</v>
      </c>
      <c r="K199" s="37">
        <v>3.88156011E8</v>
      </c>
      <c r="L199" s="58">
        <v>2007.0</v>
      </c>
      <c r="M199" s="15" t="s">
        <v>18</v>
      </c>
      <c r="N199" s="19" t="s">
        <v>528</v>
      </c>
      <c r="O199" s="24" t="s">
        <v>529</v>
      </c>
      <c r="P199" s="21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</row>
    <row r="200" ht="15.75" customHeight="1">
      <c r="A200" s="40" t="s">
        <v>530</v>
      </c>
      <c r="B200" s="12">
        <f t="shared" si="5"/>
        <v>619.17995</v>
      </c>
      <c r="C200" s="51">
        <v>759.09</v>
      </c>
      <c r="D200" s="13">
        <f t="shared" si="2"/>
        <v>5.159832917</v>
      </c>
      <c r="E200" s="14">
        <f t="shared" si="3"/>
        <v>5.159832917</v>
      </c>
      <c r="F200" s="15">
        <v>120.0</v>
      </c>
      <c r="G200" s="16">
        <v>226.277068</v>
      </c>
      <c r="H200" s="17">
        <v>0.365</v>
      </c>
      <c r="I200" s="16">
        <v>392.902882</v>
      </c>
      <c r="J200" s="17">
        <v>0.635</v>
      </c>
      <c r="K200" s="16">
        <v>6.1917995E8</v>
      </c>
      <c r="L200" s="52">
        <v>2017.0</v>
      </c>
      <c r="M200" s="15" t="s">
        <v>20</v>
      </c>
      <c r="N200" s="19" t="s">
        <v>531</v>
      </c>
      <c r="O200" s="24" t="s">
        <v>532</v>
      </c>
      <c r="P200" s="21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</row>
    <row r="201" ht="15.75" customHeight="1">
      <c r="A201" s="40" t="s">
        <v>533</v>
      </c>
      <c r="B201" s="12">
        <f t="shared" si="5"/>
        <v>898.182036</v>
      </c>
      <c r="C201" s="51">
        <v>1527.12</v>
      </c>
      <c r="D201" s="13">
        <f t="shared" si="2"/>
        <v>9.657871355</v>
      </c>
      <c r="E201" s="14">
        <f t="shared" si="3"/>
        <v>9.657871355</v>
      </c>
      <c r="F201" s="15">
        <v>93.0</v>
      </c>
      <c r="G201" s="16">
        <v>316.11542</v>
      </c>
      <c r="H201" s="17">
        <v>0.352</v>
      </c>
      <c r="I201" s="16">
        <v>582.066616</v>
      </c>
      <c r="J201" s="17">
        <v>0.648</v>
      </c>
      <c r="K201" s="16">
        <v>8.98182036E8</v>
      </c>
      <c r="L201" s="52">
        <v>2001.0</v>
      </c>
      <c r="M201" s="15" t="s">
        <v>18</v>
      </c>
      <c r="N201" s="19" t="s">
        <v>534</v>
      </c>
      <c r="O201" s="24" t="s">
        <v>535</v>
      </c>
      <c r="P201" s="21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</row>
    <row r="202" ht="15.75" customHeight="1">
      <c r="A202" s="40" t="s">
        <v>536</v>
      </c>
      <c r="B202" s="12">
        <f t="shared" si="5"/>
        <v>1146.436214</v>
      </c>
      <c r="C202" s="51">
        <v>1878.41</v>
      </c>
      <c r="D202" s="13">
        <f t="shared" si="2"/>
        <v>12.19612994</v>
      </c>
      <c r="E202" s="14">
        <f t="shared" si="3"/>
        <v>12.19612994</v>
      </c>
      <c r="F202" s="15">
        <v>94.0</v>
      </c>
      <c r="G202" s="16">
        <v>378.251207</v>
      </c>
      <c r="H202" s="17">
        <v>0.33</v>
      </c>
      <c r="I202" s="16">
        <v>768.185007</v>
      </c>
      <c r="J202" s="17">
        <v>0.67</v>
      </c>
      <c r="K202" s="16">
        <v>1.146436214E9</v>
      </c>
      <c r="L202" s="52">
        <v>2003.0</v>
      </c>
      <c r="M202" s="15" t="s">
        <v>18</v>
      </c>
      <c r="N202" s="19" t="s">
        <v>537</v>
      </c>
      <c r="O202" s="24" t="s">
        <v>538</v>
      </c>
      <c r="P202" s="21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</row>
    <row r="203" ht="15.75" customHeight="1">
      <c r="A203" s="40" t="s">
        <v>539</v>
      </c>
      <c r="B203" s="12">
        <f t="shared" si="5"/>
        <v>947.939315</v>
      </c>
      <c r="C203" s="51">
        <v>1593.52</v>
      </c>
      <c r="D203" s="13">
        <f t="shared" si="2"/>
        <v>10.0844608</v>
      </c>
      <c r="E203" s="14">
        <f t="shared" si="3"/>
        <v>10.0844608</v>
      </c>
      <c r="F203" s="15">
        <v>94.0</v>
      </c>
      <c r="G203" s="16">
        <v>342.952511</v>
      </c>
      <c r="H203" s="17">
        <v>0.362</v>
      </c>
      <c r="I203" s="16">
        <v>604.986804</v>
      </c>
      <c r="J203" s="17">
        <v>0.638</v>
      </c>
      <c r="K203" s="16">
        <v>9.47939315E8</v>
      </c>
      <c r="L203" s="52">
        <v>2002.0</v>
      </c>
      <c r="M203" s="15" t="s">
        <v>18</v>
      </c>
      <c r="N203" s="19" t="s">
        <v>540</v>
      </c>
      <c r="O203" s="24" t="s">
        <v>541</v>
      </c>
      <c r="P203" s="21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</row>
    <row r="204" ht="15.75" customHeight="1">
      <c r="A204" s="40" t="s">
        <v>542</v>
      </c>
      <c r="B204" s="12">
        <f t="shared" si="5"/>
        <v>469.058574</v>
      </c>
      <c r="C204" s="51">
        <v>596.98</v>
      </c>
      <c r="D204" s="13">
        <f t="shared" si="2"/>
        <v>12.02714292</v>
      </c>
      <c r="E204" s="14">
        <f t="shared" si="3"/>
        <v>12.02714292</v>
      </c>
      <c r="F204" s="15">
        <v>39.0</v>
      </c>
      <c r="G204" s="16">
        <v>126.6636</v>
      </c>
      <c r="H204" s="17">
        <v>0.27</v>
      </c>
      <c r="I204" s="16">
        <v>342.394974</v>
      </c>
      <c r="J204" s="17">
        <v>0.73</v>
      </c>
      <c r="K204" s="16">
        <v>4.69058574E8</v>
      </c>
      <c r="L204" s="52">
        <v>2014.0</v>
      </c>
      <c r="M204" s="15" t="s">
        <v>20</v>
      </c>
      <c r="N204" s="19" t="s">
        <v>543</v>
      </c>
      <c r="O204" s="24" t="s">
        <v>544</v>
      </c>
      <c r="P204" s="21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</row>
    <row r="205" ht="15.75" customHeight="1">
      <c r="A205" s="40" t="s">
        <v>545</v>
      </c>
      <c r="B205" s="12">
        <f t="shared" si="5"/>
        <v>389.561515</v>
      </c>
      <c r="C205" s="51">
        <v>496.25</v>
      </c>
      <c r="D205" s="13">
        <f t="shared" si="2"/>
        <v>2.105737919</v>
      </c>
      <c r="E205" s="14">
        <f t="shared" si="3"/>
        <v>2.105737919</v>
      </c>
      <c r="F205" s="15">
        <v>185.0</v>
      </c>
      <c r="G205" s="16">
        <v>154.10906</v>
      </c>
      <c r="H205" s="17">
        <v>0.396</v>
      </c>
      <c r="I205" s="16">
        <v>235.452455</v>
      </c>
      <c r="J205" s="17">
        <v>0.604</v>
      </c>
      <c r="K205" s="16">
        <v>3.89561515E8</v>
      </c>
      <c r="L205" s="52">
        <v>2015.0</v>
      </c>
      <c r="M205" s="15" t="s">
        <v>20</v>
      </c>
      <c r="N205" s="19" t="s">
        <v>546</v>
      </c>
      <c r="O205" s="24" t="s">
        <v>547</v>
      </c>
      <c r="P205" s="21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</row>
    <row r="206" ht="15.75" customHeight="1">
      <c r="A206" s="40" t="s">
        <v>548</v>
      </c>
      <c r="B206" s="12">
        <f t="shared" si="5"/>
        <v>542.063846</v>
      </c>
      <c r="C206" s="51">
        <v>846.24</v>
      </c>
      <c r="D206" s="13">
        <f t="shared" si="2"/>
        <v>7.227517947</v>
      </c>
      <c r="E206" s="14">
        <f t="shared" si="3"/>
        <v>7.227517947</v>
      </c>
      <c r="F206" s="15">
        <v>75.0</v>
      </c>
      <c r="G206" s="16">
        <v>193.595521</v>
      </c>
      <c r="H206" s="17">
        <v>0.357</v>
      </c>
      <c r="I206" s="16">
        <v>348.468325</v>
      </c>
      <c r="J206" s="17">
        <v>0.643</v>
      </c>
      <c r="K206" s="16">
        <v>5.42063846E8</v>
      </c>
      <c r="L206" s="52">
        <v>2005.0</v>
      </c>
      <c r="M206" s="15" t="s">
        <v>18</v>
      </c>
      <c r="N206" s="19" t="s">
        <v>549</v>
      </c>
      <c r="O206" s="24" t="s">
        <v>550</v>
      </c>
      <c r="P206" s="21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</row>
    <row r="207" ht="15.75" customHeight="1">
      <c r="A207" s="40" t="s">
        <v>1374</v>
      </c>
      <c r="B207" s="12">
        <f t="shared" si="5"/>
        <v>603.900354</v>
      </c>
      <c r="C207" s="51">
        <v>851.75</v>
      </c>
      <c r="D207" s="13">
        <f t="shared" si="2"/>
        <v>4.02600236</v>
      </c>
      <c r="E207" s="14">
        <f t="shared" si="3"/>
        <v>4.02600236</v>
      </c>
      <c r="F207" s="15">
        <v>150.0</v>
      </c>
      <c r="G207" s="16">
        <v>180.01095</v>
      </c>
      <c r="H207" s="17">
        <v>0.298</v>
      </c>
      <c r="I207" s="16">
        <v>423.889404</v>
      </c>
      <c r="J207" s="17">
        <v>0.702</v>
      </c>
      <c r="K207" s="16">
        <v>6.03900354E8</v>
      </c>
      <c r="L207" s="52">
        <v>2008.0</v>
      </c>
      <c r="M207" s="15" t="s">
        <v>18</v>
      </c>
      <c r="N207" s="19" t="s">
        <v>555</v>
      </c>
      <c r="O207" s="24" t="s">
        <v>556</v>
      </c>
      <c r="P207" s="21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</row>
    <row r="208" ht="15.75" customHeight="1">
      <c r="A208" s="40" t="s">
        <v>1375</v>
      </c>
      <c r="B208" s="12">
        <f t="shared" si="5"/>
        <v>746.921274</v>
      </c>
      <c r="C208" s="51">
        <v>981.04</v>
      </c>
      <c r="D208" s="13">
        <f t="shared" si="2"/>
        <v>5.1511812</v>
      </c>
      <c r="E208" s="14">
        <f t="shared" si="3"/>
        <v>5.1511812</v>
      </c>
      <c r="F208" s="15">
        <v>145.0</v>
      </c>
      <c r="G208" s="16">
        <v>216.391482</v>
      </c>
      <c r="H208" s="17">
        <v>0.29</v>
      </c>
      <c r="I208" s="16">
        <v>530.529792</v>
      </c>
      <c r="J208" s="17">
        <v>0.71</v>
      </c>
      <c r="K208" s="16">
        <v>7.46921274E8</v>
      </c>
      <c r="L208" s="52">
        <v>2012.0</v>
      </c>
      <c r="M208" s="15" t="s">
        <v>20</v>
      </c>
      <c r="N208" s="19" t="s">
        <v>552</v>
      </c>
      <c r="O208" s="24" t="s">
        <v>553</v>
      </c>
      <c r="P208" s="21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</row>
    <row r="209" ht="15.75" customHeight="1">
      <c r="A209" s="40" t="s">
        <v>557</v>
      </c>
      <c r="B209" s="12">
        <f t="shared" si="5"/>
        <v>758.411779</v>
      </c>
      <c r="C209" s="51">
        <v>965.25</v>
      </c>
      <c r="D209" s="13">
        <f t="shared" si="2"/>
        <v>4.213398772</v>
      </c>
      <c r="E209" s="14">
        <f t="shared" si="3"/>
        <v>4.213398772</v>
      </c>
      <c r="F209" s="15">
        <v>180.0</v>
      </c>
      <c r="G209" s="16">
        <v>241.410378</v>
      </c>
      <c r="H209" s="17">
        <v>0.318</v>
      </c>
      <c r="I209" s="16">
        <v>517.001401</v>
      </c>
      <c r="J209" s="17">
        <v>0.682</v>
      </c>
      <c r="K209" s="16">
        <v>7.58411779E8</v>
      </c>
      <c r="L209" s="52">
        <v>2014.0</v>
      </c>
      <c r="M209" s="15" t="s">
        <v>20</v>
      </c>
      <c r="N209" s="19" t="s">
        <v>558</v>
      </c>
      <c r="O209" s="24" t="s">
        <v>559</v>
      </c>
      <c r="P209" s="21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</row>
    <row r="210" ht="15.75" customHeight="1">
      <c r="A210" s="40" t="s">
        <v>560</v>
      </c>
      <c r="B210" s="12">
        <f t="shared" si="5"/>
        <v>491.730089</v>
      </c>
      <c r="C210" s="51">
        <v>581.59</v>
      </c>
      <c r="D210" s="13">
        <f t="shared" si="2"/>
        <v>2.658000481</v>
      </c>
      <c r="E210" s="14">
        <f t="shared" si="3"/>
        <v>2.658000481</v>
      </c>
      <c r="F210" s="15">
        <v>185.0</v>
      </c>
      <c r="G210" s="16">
        <v>113.929605</v>
      </c>
      <c r="H210" s="17">
        <v>0.232</v>
      </c>
      <c r="I210" s="16">
        <v>377.800484</v>
      </c>
      <c r="J210" s="17">
        <v>0.768</v>
      </c>
      <c r="K210" s="16">
        <v>4.91730089E8</v>
      </c>
      <c r="L210" s="52">
        <v>2019.0</v>
      </c>
      <c r="M210" s="15" t="s">
        <v>20</v>
      </c>
      <c r="N210" s="19" t="s">
        <v>561</v>
      </c>
      <c r="O210" s="24" t="s">
        <v>559</v>
      </c>
      <c r="P210" s="21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</row>
    <row r="211" ht="15.75" customHeight="1">
      <c r="A211" s="40" t="s">
        <v>562</v>
      </c>
      <c r="B211" s="12">
        <f t="shared" si="5"/>
        <v>611.257819</v>
      </c>
      <c r="C211" s="51">
        <v>862.13</v>
      </c>
      <c r="D211" s="13">
        <f t="shared" si="2"/>
        <v>11.75495806</v>
      </c>
      <c r="E211" s="14">
        <f t="shared" si="3"/>
        <v>11.75495806</v>
      </c>
      <c r="F211" s="33">
        <v>52.0</v>
      </c>
      <c r="G211" s="16">
        <v>144.169664</v>
      </c>
      <c r="H211" s="17">
        <v>0.236</v>
      </c>
      <c r="I211" s="16">
        <v>467.088155</v>
      </c>
      <c r="J211" s="17">
        <v>0.764</v>
      </c>
      <c r="K211" s="16">
        <v>6.11257819E8</v>
      </c>
      <c r="L211" s="52">
        <v>2008.0</v>
      </c>
      <c r="M211" s="15" t="s">
        <v>18</v>
      </c>
      <c r="N211" s="19" t="s">
        <v>563</v>
      </c>
      <c r="O211" s="24" t="s">
        <v>564</v>
      </c>
      <c r="P211" s="21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</row>
    <row r="212" ht="15.75" customHeight="1">
      <c r="A212" s="40" t="s">
        <v>565</v>
      </c>
      <c r="B212" s="12">
        <f t="shared" si="5"/>
        <v>402.264843</v>
      </c>
      <c r="C212" s="51">
        <v>483.16</v>
      </c>
      <c r="D212" s="13">
        <f t="shared" si="2"/>
        <v>5.36353124</v>
      </c>
      <c r="E212" s="14">
        <f t="shared" si="3"/>
        <v>5.36353124</v>
      </c>
      <c r="F212" s="15">
        <v>75.0</v>
      </c>
      <c r="G212" s="16">
        <v>120.634935</v>
      </c>
      <c r="H212" s="17">
        <v>0.3</v>
      </c>
      <c r="I212" s="16">
        <v>281.629908</v>
      </c>
      <c r="J212" s="17">
        <v>0.7</v>
      </c>
      <c r="K212" s="16">
        <v>4.02264843E8</v>
      </c>
      <c r="L212" s="52">
        <v>2018.0</v>
      </c>
      <c r="M212" s="15" t="s">
        <v>20</v>
      </c>
      <c r="N212" s="19" t="s">
        <v>566</v>
      </c>
      <c r="O212" s="24" t="s">
        <v>567</v>
      </c>
      <c r="P212" s="21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</row>
    <row r="213" ht="15.75" customHeight="1">
      <c r="A213" s="40" t="s">
        <v>568</v>
      </c>
      <c r="B213" s="12">
        <f t="shared" si="5"/>
        <v>668.045518</v>
      </c>
      <c r="C213" s="51">
        <v>863.66</v>
      </c>
      <c r="D213" s="13">
        <f t="shared" si="2"/>
        <v>2.969091191</v>
      </c>
      <c r="E213" s="14">
        <f t="shared" si="3"/>
        <v>2.969091191</v>
      </c>
      <c r="F213" s="15">
        <v>225.0</v>
      </c>
      <c r="G213" s="16">
        <v>291.045518</v>
      </c>
      <c r="H213" s="17">
        <v>0.436</v>
      </c>
      <c r="I213" s="16">
        <v>377.0</v>
      </c>
      <c r="J213" s="17">
        <v>0.564</v>
      </c>
      <c r="K213" s="16">
        <v>6.68045518E8</v>
      </c>
      <c r="L213" s="52">
        <v>2013.0</v>
      </c>
      <c r="M213" s="15" t="s">
        <v>20</v>
      </c>
      <c r="N213" s="19" t="s">
        <v>569</v>
      </c>
      <c r="O213" s="24" t="s">
        <v>570</v>
      </c>
      <c r="P213" s="21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</row>
    <row r="214" ht="15.75" customHeight="1">
      <c r="A214" s="40" t="s">
        <v>571</v>
      </c>
      <c r="B214" s="12">
        <f t="shared" si="5"/>
        <v>349.546142</v>
      </c>
      <c r="C214" s="51">
        <v>419.84</v>
      </c>
      <c r="D214" s="13">
        <f t="shared" si="2"/>
        <v>2.688816477</v>
      </c>
      <c r="E214" s="14">
        <f t="shared" si="3"/>
        <v>2.688816477</v>
      </c>
      <c r="F214" s="15">
        <v>130.0</v>
      </c>
      <c r="G214" s="16">
        <v>171.958438</v>
      </c>
      <c r="H214" s="17">
        <v>0.492</v>
      </c>
      <c r="I214" s="16">
        <v>177.587704</v>
      </c>
      <c r="J214" s="17">
        <v>0.508</v>
      </c>
      <c r="K214" s="16">
        <v>3.49546142E8</v>
      </c>
      <c r="L214" s="52">
        <v>2018.0</v>
      </c>
      <c r="M214" s="15" t="s">
        <v>20</v>
      </c>
      <c r="N214" s="19" t="s">
        <v>572</v>
      </c>
      <c r="O214" s="24" t="s">
        <v>573</v>
      </c>
      <c r="P214" s="21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</row>
    <row r="215" ht="15.75" customHeight="1">
      <c r="A215" s="40" t="s">
        <v>574</v>
      </c>
      <c r="B215" s="12">
        <f t="shared" si="5"/>
        <v>312.296056</v>
      </c>
      <c r="C215" s="51">
        <v>397.82</v>
      </c>
      <c r="D215" s="13">
        <f t="shared" si="2"/>
        <v>5.119607475</v>
      </c>
      <c r="E215" s="14">
        <f t="shared" si="3"/>
        <v>5.119607475</v>
      </c>
      <c r="F215" s="15">
        <v>61.0</v>
      </c>
      <c r="G215" s="16">
        <v>81.697192</v>
      </c>
      <c r="H215" s="17">
        <v>0.262</v>
      </c>
      <c r="I215" s="16">
        <v>230.598864</v>
      </c>
      <c r="J215" s="17">
        <v>0.738</v>
      </c>
      <c r="K215" s="16">
        <v>3.12296056E8</v>
      </c>
      <c r="L215" s="52">
        <v>2015.0</v>
      </c>
      <c r="M215" s="15" t="s">
        <v>20</v>
      </c>
      <c r="N215" s="19" t="s">
        <v>575</v>
      </c>
      <c r="O215" s="24" t="s">
        <v>576</v>
      </c>
      <c r="P215" s="21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</row>
    <row r="216" ht="15.75" customHeight="1">
      <c r="A216" s="40" t="s">
        <v>577</v>
      </c>
      <c r="B216" s="12">
        <f t="shared" si="5"/>
        <v>522.657936</v>
      </c>
      <c r="C216" s="51">
        <v>840.18</v>
      </c>
      <c r="D216" s="13">
        <f t="shared" si="2"/>
        <v>6.5332242</v>
      </c>
      <c r="E216" s="14">
        <f t="shared" si="3"/>
        <v>6.5332242</v>
      </c>
      <c r="F216" s="15">
        <v>80.0</v>
      </c>
      <c r="G216" s="16">
        <v>279.26116</v>
      </c>
      <c r="H216" s="17">
        <v>0.534</v>
      </c>
      <c r="I216" s="16">
        <v>243.396776</v>
      </c>
      <c r="J216" s="17">
        <v>0.466</v>
      </c>
      <c r="K216" s="16">
        <v>5.22657936E8</v>
      </c>
      <c r="L216" s="52">
        <v>2004.0</v>
      </c>
      <c r="M216" s="15" t="s">
        <v>18</v>
      </c>
      <c r="N216" s="19" t="s">
        <v>578</v>
      </c>
      <c r="O216" s="24" t="s">
        <v>579</v>
      </c>
      <c r="P216" s="21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</row>
    <row r="217" ht="15.75" customHeight="1">
      <c r="A217" s="40" t="s">
        <v>580</v>
      </c>
      <c r="B217" s="12">
        <f t="shared" si="5"/>
        <v>330.444045</v>
      </c>
      <c r="C217" s="51">
        <v>582.8</v>
      </c>
      <c r="D217" s="13">
        <f t="shared" si="2"/>
        <v>6.008073545</v>
      </c>
      <c r="E217" s="14">
        <f t="shared" si="3"/>
        <v>6.008073545</v>
      </c>
      <c r="F217" s="15">
        <v>55.0</v>
      </c>
      <c r="G217" s="16">
        <v>166.244045</v>
      </c>
      <c r="H217" s="17">
        <v>0.503</v>
      </c>
      <c r="I217" s="16">
        <v>164.2</v>
      </c>
      <c r="J217" s="17">
        <v>0.497</v>
      </c>
      <c r="K217" s="16">
        <v>3.30444045E8</v>
      </c>
      <c r="L217" s="52">
        <v>2000.0</v>
      </c>
      <c r="M217" s="15" t="s">
        <v>18</v>
      </c>
      <c r="N217" s="19" t="s">
        <v>581</v>
      </c>
      <c r="O217" s="24" t="s">
        <v>582</v>
      </c>
      <c r="P217" s="21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</row>
    <row r="218" ht="15.75" customHeight="1">
      <c r="A218" s="40" t="s">
        <v>583</v>
      </c>
      <c r="B218" s="12">
        <f t="shared" si="5"/>
        <v>321.885765</v>
      </c>
      <c r="C218" s="51">
        <v>442.25</v>
      </c>
      <c r="D218" s="13">
        <f t="shared" si="2"/>
        <v>2.476044346</v>
      </c>
      <c r="E218" s="14">
        <f t="shared" si="3"/>
        <v>2.476044346</v>
      </c>
      <c r="F218" s="15">
        <v>130.0</v>
      </c>
      <c r="G218" s="16">
        <v>148.415853</v>
      </c>
      <c r="H218" s="17">
        <v>0.461</v>
      </c>
      <c r="I218" s="16">
        <v>173.469912</v>
      </c>
      <c r="J218" s="17">
        <v>0.539</v>
      </c>
      <c r="K218" s="16">
        <v>3.21885765E8</v>
      </c>
      <c r="L218" s="52">
        <v>2010.0</v>
      </c>
      <c r="M218" s="15" t="s">
        <v>20</v>
      </c>
      <c r="N218" s="19" t="s">
        <v>584</v>
      </c>
      <c r="O218" s="24" t="s">
        <v>585</v>
      </c>
      <c r="P218" s="21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</row>
    <row r="219" ht="15.75" customHeight="1">
      <c r="A219" s="40" t="s">
        <v>586</v>
      </c>
      <c r="B219" s="12">
        <f t="shared" si="5"/>
        <v>589.390539</v>
      </c>
      <c r="C219" s="51">
        <v>1102.88</v>
      </c>
      <c r="D219" s="13">
        <f t="shared" si="2"/>
        <v>6.548783767</v>
      </c>
      <c r="E219" s="14">
        <f t="shared" si="3"/>
        <v>6.548783767</v>
      </c>
      <c r="F219" s="15">
        <v>90.0</v>
      </c>
      <c r="G219" s="16">
        <v>250.690539</v>
      </c>
      <c r="H219" s="17">
        <v>0.425</v>
      </c>
      <c r="I219" s="16">
        <v>338.7</v>
      </c>
      <c r="J219" s="17">
        <v>0.575</v>
      </c>
      <c r="K219" s="16">
        <v>5.89390539E8</v>
      </c>
      <c r="L219" s="52">
        <v>1997.0</v>
      </c>
      <c r="M219" s="15" t="s">
        <v>25</v>
      </c>
      <c r="N219" s="19" t="s">
        <v>587</v>
      </c>
      <c r="O219" s="24" t="s">
        <v>588</v>
      </c>
      <c r="P219" s="21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</row>
    <row r="220" ht="15.75" customHeight="1">
      <c r="A220" s="40" t="s">
        <v>589</v>
      </c>
      <c r="B220" s="12">
        <f t="shared" si="5"/>
        <v>654.213485</v>
      </c>
      <c r="C220" s="51">
        <v>859.27</v>
      </c>
      <c r="D220" s="13">
        <f t="shared" si="2"/>
        <v>2.907615489</v>
      </c>
      <c r="E220" s="14">
        <f t="shared" si="3"/>
        <v>2.907615489</v>
      </c>
      <c r="F220" s="15">
        <v>225.0</v>
      </c>
      <c r="G220" s="16">
        <v>179.020854</v>
      </c>
      <c r="H220" s="17">
        <v>0.274</v>
      </c>
      <c r="I220" s="16">
        <v>475.192631</v>
      </c>
      <c r="J220" s="17">
        <v>0.726</v>
      </c>
      <c r="K220" s="16">
        <v>6.54213485E8</v>
      </c>
      <c r="L220" s="52">
        <v>2012.0</v>
      </c>
      <c r="M220" s="15" t="s">
        <v>20</v>
      </c>
      <c r="N220" s="19" t="s">
        <v>590</v>
      </c>
      <c r="O220" s="24" t="s">
        <v>591</v>
      </c>
      <c r="P220" s="21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</row>
    <row r="221" ht="15.75" customHeight="1">
      <c r="A221" s="40" t="s">
        <v>592</v>
      </c>
      <c r="B221" s="12">
        <f t="shared" si="5"/>
        <v>445.135288</v>
      </c>
      <c r="C221" s="51">
        <v>748.29</v>
      </c>
      <c r="D221" s="13">
        <f t="shared" si="2"/>
        <v>3.179537771</v>
      </c>
      <c r="E221" s="14">
        <f t="shared" si="3"/>
        <v>3.179537771</v>
      </c>
      <c r="F221" s="15">
        <v>140.0</v>
      </c>
      <c r="G221" s="16">
        <v>193.735288</v>
      </c>
      <c r="H221" s="17">
        <v>0.435</v>
      </c>
      <c r="I221" s="16">
        <v>251.4</v>
      </c>
      <c r="J221" s="17">
        <v>0.565</v>
      </c>
      <c r="K221" s="16">
        <v>4.45135288E8</v>
      </c>
      <c r="L221" s="52">
        <v>2002.0</v>
      </c>
      <c r="M221" s="15" t="s">
        <v>18</v>
      </c>
      <c r="N221" s="19" t="s">
        <v>593</v>
      </c>
      <c r="O221" s="24" t="s">
        <v>594</v>
      </c>
      <c r="P221" s="21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</row>
    <row r="222" ht="15.75" customHeight="1">
      <c r="A222" s="40" t="s">
        <v>595</v>
      </c>
      <c r="B222" s="12">
        <f t="shared" si="5"/>
        <v>791.657398</v>
      </c>
      <c r="C222" s="51">
        <v>950.85</v>
      </c>
      <c r="D222" s="13">
        <f t="shared" si="2"/>
        <v>4.447513472</v>
      </c>
      <c r="E222" s="14">
        <f t="shared" si="3"/>
        <v>4.447513472</v>
      </c>
      <c r="F222" s="15">
        <v>178.0</v>
      </c>
      <c r="G222" s="16">
        <v>220.159104</v>
      </c>
      <c r="H222" s="17">
        <v>0.278</v>
      </c>
      <c r="I222" s="16">
        <v>571.498294</v>
      </c>
      <c r="J222" s="17">
        <v>0.722</v>
      </c>
      <c r="K222" s="16">
        <v>7.91657398E8</v>
      </c>
      <c r="L222" s="52">
        <v>2018.0</v>
      </c>
      <c r="M222" s="15" t="s">
        <v>20</v>
      </c>
      <c r="N222" s="19" t="s">
        <v>596</v>
      </c>
      <c r="O222" s="24" t="s">
        <v>597</v>
      </c>
      <c r="P222" s="21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</row>
    <row r="223" ht="15.75" customHeight="1">
      <c r="A223" s="40" t="s">
        <v>598</v>
      </c>
      <c r="B223" s="12">
        <f t="shared" si="5"/>
        <v>694.71338</v>
      </c>
      <c r="C223" s="51">
        <v>939.16</v>
      </c>
      <c r="D223" s="13">
        <f t="shared" si="2"/>
        <v>4.791126759</v>
      </c>
      <c r="E223" s="14">
        <f t="shared" si="3"/>
        <v>4.791126759</v>
      </c>
      <c r="F223" s="15">
        <v>145.0</v>
      </c>
      <c r="G223" s="16">
        <v>209.397903</v>
      </c>
      <c r="H223" s="17">
        <v>0.301</v>
      </c>
      <c r="I223" s="16">
        <v>485.315477</v>
      </c>
      <c r="J223" s="17">
        <v>0.699</v>
      </c>
      <c r="K223" s="16">
        <v>6.9471338E8</v>
      </c>
      <c r="L223" s="52">
        <v>2011.0</v>
      </c>
      <c r="M223" s="15" t="s">
        <v>20</v>
      </c>
      <c r="N223" s="19" t="s">
        <v>599</v>
      </c>
      <c r="O223" s="24" t="s">
        <v>600</v>
      </c>
      <c r="P223" s="21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</row>
    <row r="224" ht="15.75" customHeight="1">
      <c r="A224" s="40" t="s">
        <v>601</v>
      </c>
      <c r="B224" s="12">
        <f t="shared" si="5"/>
        <v>682.716636</v>
      </c>
      <c r="C224" s="51">
        <v>869.69</v>
      </c>
      <c r="D224" s="13">
        <f t="shared" si="2"/>
        <v>4.55144424</v>
      </c>
      <c r="E224" s="14">
        <f t="shared" si="3"/>
        <v>4.55144424</v>
      </c>
      <c r="F224" s="15">
        <v>150.0</v>
      </c>
      <c r="G224" s="16">
        <v>195.042377</v>
      </c>
      <c r="H224" s="17">
        <v>0.286</v>
      </c>
      <c r="I224" s="16">
        <v>487.674259</v>
      </c>
      <c r="J224" s="17">
        <v>0.714</v>
      </c>
      <c r="K224" s="16">
        <v>6.82716636E8</v>
      </c>
      <c r="L224" s="52">
        <v>2015.0</v>
      </c>
      <c r="M224" s="15" t="s">
        <v>20</v>
      </c>
      <c r="N224" s="19" t="s">
        <v>602</v>
      </c>
      <c r="O224" s="24" t="s">
        <v>603</v>
      </c>
      <c r="P224" s="21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</row>
    <row r="225" ht="15.75" customHeight="1">
      <c r="A225" s="40" t="s">
        <v>604</v>
      </c>
      <c r="B225" s="12">
        <f t="shared" si="5"/>
        <v>1159.444662</v>
      </c>
      <c r="C225" s="51">
        <v>1476.98</v>
      </c>
      <c r="D225" s="13">
        <f t="shared" si="2"/>
        <v>15.66817111</v>
      </c>
      <c r="E225" s="14">
        <f t="shared" si="3"/>
        <v>15.66817111</v>
      </c>
      <c r="F225" s="15">
        <v>74.0</v>
      </c>
      <c r="G225" s="16">
        <v>336.04577</v>
      </c>
      <c r="H225" s="17">
        <v>0.29</v>
      </c>
      <c r="I225" s="16">
        <v>823.398892</v>
      </c>
      <c r="J225" s="17">
        <v>0.71</v>
      </c>
      <c r="K225" s="16">
        <v>1.159444662E9</v>
      </c>
      <c r="L225" s="52">
        <v>2015.0</v>
      </c>
      <c r="M225" s="15" t="s">
        <v>20</v>
      </c>
      <c r="N225" s="19" t="s">
        <v>605</v>
      </c>
      <c r="O225" s="24" t="s">
        <v>606</v>
      </c>
      <c r="P225" s="21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</row>
    <row r="226" ht="15.75" customHeight="1">
      <c r="A226" s="40" t="s">
        <v>607</v>
      </c>
      <c r="B226" s="12">
        <f t="shared" si="5"/>
        <v>939.22021</v>
      </c>
      <c r="C226" s="51">
        <v>994.55</v>
      </c>
      <c r="D226" s="13">
        <f t="shared" si="2"/>
        <v>11.74025263</v>
      </c>
      <c r="E226" s="14">
        <f t="shared" si="3"/>
        <v>11.74025263</v>
      </c>
      <c r="F226" s="15">
        <v>80.0</v>
      </c>
      <c r="G226" s="16">
        <v>369.50021</v>
      </c>
      <c r="H226" s="17">
        <v>0.393</v>
      </c>
      <c r="I226" s="16">
        <v>569.72</v>
      </c>
      <c r="J226" s="17">
        <v>0.607</v>
      </c>
      <c r="K226" s="16">
        <v>9.3922021E8</v>
      </c>
      <c r="L226" s="52">
        <v>2022.0</v>
      </c>
      <c r="M226" s="15" t="s">
        <v>93</v>
      </c>
      <c r="N226" s="19" t="s">
        <v>608</v>
      </c>
      <c r="O226" s="24" t="s">
        <v>609</v>
      </c>
      <c r="P226" s="21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</row>
    <row r="227" ht="15.75" customHeight="1">
      <c r="A227" s="40" t="s">
        <v>610</v>
      </c>
      <c r="B227" s="12">
        <f t="shared" si="5"/>
        <v>358.372926</v>
      </c>
      <c r="C227" s="51">
        <v>602.44</v>
      </c>
      <c r="D227" s="13">
        <f t="shared" si="2"/>
        <v>3.513460059</v>
      </c>
      <c r="E227" s="14">
        <f t="shared" si="3"/>
        <v>3.513460059</v>
      </c>
      <c r="F227" s="15">
        <v>102.0</v>
      </c>
      <c r="G227" s="16">
        <v>132.072926</v>
      </c>
      <c r="H227" s="17">
        <v>0.368</v>
      </c>
      <c r="I227" s="16">
        <v>226.3</v>
      </c>
      <c r="J227" s="17">
        <v>0.632</v>
      </c>
      <c r="K227" s="16">
        <v>3.58372926E8</v>
      </c>
      <c r="L227" s="52">
        <v>2002.0</v>
      </c>
      <c r="M227" s="15" t="s">
        <v>18</v>
      </c>
      <c r="N227" s="19" t="s">
        <v>611</v>
      </c>
      <c r="O227" s="24" t="s">
        <v>612</v>
      </c>
      <c r="P227" s="21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</row>
    <row r="228" ht="15.75" customHeight="1">
      <c r="A228" s="40" t="s">
        <v>613</v>
      </c>
      <c r="B228" s="12">
        <f t="shared" si="5"/>
        <v>457.696391</v>
      </c>
      <c r="C228" s="51">
        <v>882.52</v>
      </c>
      <c r="D228" s="13">
        <f t="shared" si="2"/>
        <v>5.721204888</v>
      </c>
      <c r="E228" s="14">
        <f t="shared" si="3"/>
        <v>5.721204888</v>
      </c>
      <c r="F228" s="15">
        <v>80.0</v>
      </c>
      <c r="G228" s="16">
        <v>180.981856</v>
      </c>
      <c r="H228" s="17">
        <v>0.395</v>
      </c>
      <c r="I228" s="16">
        <v>276.714535</v>
      </c>
      <c r="J228" s="17">
        <v>0.605</v>
      </c>
      <c r="K228" s="16">
        <v>4.57696391E8</v>
      </c>
      <c r="L228" s="52">
        <v>1996.0</v>
      </c>
      <c r="M228" s="15" t="s">
        <v>25</v>
      </c>
      <c r="N228" s="19" t="s">
        <v>614</v>
      </c>
      <c r="O228" s="24" t="s">
        <v>615</v>
      </c>
      <c r="P228" s="21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</row>
    <row r="229" ht="15.75" customHeight="1">
      <c r="A229" s="40" t="s">
        <v>619</v>
      </c>
      <c r="B229" s="12">
        <f t="shared" si="5"/>
        <v>546.388108</v>
      </c>
      <c r="C229" s="51">
        <v>963.66</v>
      </c>
      <c r="D229" s="13">
        <f t="shared" si="2"/>
        <v>4.371104864</v>
      </c>
      <c r="E229" s="14">
        <f t="shared" si="3"/>
        <v>4.371104864</v>
      </c>
      <c r="F229" s="15">
        <v>125.0</v>
      </c>
      <c r="G229" s="16">
        <v>215.409889</v>
      </c>
      <c r="H229" s="17">
        <v>0.394</v>
      </c>
      <c r="I229" s="16">
        <v>330.978219</v>
      </c>
      <c r="J229" s="17">
        <v>0.606</v>
      </c>
      <c r="K229" s="16">
        <v>5.46388108E8</v>
      </c>
      <c r="L229" s="52">
        <v>2000.0</v>
      </c>
      <c r="M229" s="15" t="s">
        <v>18</v>
      </c>
      <c r="N229" s="19" t="s">
        <v>617</v>
      </c>
      <c r="O229" s="24" t="s">
        <v>618</v>
      </c>
      <c r="P229" s="21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</row>
    <row r="230" ht="15.75" customHeight="1">
      <c r="A230" s="40" t="s">
        <v>619</v>
      </c>
      <c r="B230" s="12">
        <f t="shared" si="5"/>
        <v>398.479497</v>
      </c>
      <c r="C230" s="51">
        <v>598.24</v>
      </c>
      <c r="D230" s="13">
        <f t="shared" si="2"/>
        <v>2.65652998</v>
      </c>
      <c r="E230" s="14">
        <f t="shared" si="3"/>
        <v>2.65652998</v>
      </c>
      <c r="F230" s="15">
        <v>150.0</v>
      </c>
      <c r="G230" s="16">
        <v>134.029801</v>
      </c>
      <c r="H230" s="17">
        <v>0.336</v>
      </c>
      <c r="I230" s="16">
        <v>264.449696</v>
      </c>
      <c r="J230" s="17">
        <v>0.664</v>
      </c>
      <c r="K230" s="16">
        <v>3.98479497E8</v>
      </c>
      <c r="L230" s="52">
        <v>2006.0</v>
      </c>
      <c r="M230" s="15" t="s">
        <v>18</v>
      </c>
      <c r="N230" s="19" t="s">
        <v>620</v>
      </c>
      <c r="O230" s="24" t="s">
        <v>621</v>
      </c>
      <c r="P230" s="21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</row>
    <row r="231" ht="15.75" customHeight="1">
      <c r="A231" s="40" t="s">
        <v>622</v>
      </c>
      <c r="B231" s="12">
        <f t="shared" si="5"/>
        <v>660.349731</v>
      </c>
      <c r="C231" s="51">
        <v>829.8</v>
      </c>
      <c r="D231" s="13">
        <f t="shared" si="2"/>
        <v>3.773427034</v>
      </c>
      <c r="E231" s="14">
        <f t="shared" si="3"/>
        <v>3.773427034</v>
      </c>
      <c r="F231" s="15">
        <v>175.0</v>
      </c>
      <c r="G231" s="16">
        <v>248.757044</v>
      </c>
      <c r="H231" s="17">
        <v>0.377</v>
      </c>
      <c r="I231" s="16">
        <v>411.592687</v>
      </c>
      <c r="J231" s="17">
        <v>0.623</v>
      </c>
      <c r="K231" s="16">
        <v>6.60349731E8</v>
      </c>
      <c r="L231" s="52">
        <v>2016.0</v>
      </c>
      <c r="M231" s="15" t="s">
        <v>20</v>
      </c>
      <c r="N231" s="19" t="s">
        <v>623</v>
      </c>
      <c r="O231" s="24" t="s">
        <v>624</v>
      </c>
      <c r="P231" s="21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</row>
    <row r="232" ht="15.75" customHeight="1">
      <c r="A232" s="40" t="s">
        <v>625</v>
      </c>
      <c r="B232" s="12">
        <f t="shared" si="5"/>
        <v>755.356711</v>
      </c>
      <c r="C232" s="51">
        <v>961.36</v>
      </c>
      <c r="D232" s="13">
        <f t="shared" si="2"/>
        <v>6.042853688</v>
      </c>
      <c r="E232" s="14">
        <f t="shared" si="3"/>
        <v>6.042853688</v>
      </c>
      <c r="F232" s="33">
        <v>125.0</v>
      </c>
      <c r="G232" s="16">
        <v>337.135885</v>
      </c>
      <c r="H232" s="17">
        <v>0.446</v>
      </c>
      <c r="I232" s="16">
        <v>418.220826</v>
      </c>
      <c r="J232" s="17">
        <v>0.554</v>
      </c>
      <c r="K232" s="16">
        <v>7.55356711E8</v>
      </c>
      <c r="L232" s="52">
        <v>2014.0</v>
      </c>
      <c r="M232" s="15" t="s">
        <v>20</v>
      </c>
      <c r="N232" s="19" t="s">
        <v>626</v>
      </c>
      <c r="O232" s="24" t="s">
        <v>627</v>
      </c>
      <c r="P232" s="21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</row>
    <row r="233" ht="15.75" customHeight="1">
      <c r="A233" s="40" t="s">
        <v>628</v>
      </c>
      <c r="B233" s="12">
        <f t="shared" si="5"/>
        <v>653.428261</v>
      </c>
      <c r="C233" s="51">
        <v>832.38</v>
      </c>
      <c r="D233" s="13">
        <f t="shared" si="2"/>
        <v>4.083926631</v>
      </c>
      <c r="E233" s="14">
        <f t="shared" si="3"/>
        <v>4.083926631</v>
      </c>
      <c r="F233" s="15">
        <v>160.0</v>
      </c>
      <c r="G233" s="16">
        <v>281.723902</v>
      </c>
      <c r="H233" s="17">
        <v>0.431</v>
      </c>
      <c r="I233" s="16">
        <v>371.704359</v>
      </c>
      <c r="J233" s="17">
        <v>0.569</v>
      </c>
      <c r="K233" s="16">
        <v>6.53428261E8</v>
      </c>
      <c r="L233" s="52">
        <v>2015.0</v>
      </c>
      <c r="M233" s="15" t="s">
        <v>20</v>
      </c>
      <c r="N233" s="19" t="s">
        <v>629</v>
      </c>
      <c r="O233" s="24" t="s">
        <v>630</v>
      </c>
      <c r="P233" s="21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</row>
    <row r="234" ht="15.75" customHeight="1">
      <c r="A234" s="40" t="s">
        <v>631</v>
      </c>
      <c r="B234" s="12">
        <f t="shared" si="5"/>
        <v>743.559645</v>
      </c>
      <c r="C234" s="51">
        <v>961.29</v>
      </c>
      <c r="D234" s="13">
        <f t="shared" si="2"/>
        <v>3.717798225</v>
      </c>
      <c r="E234" s="14">
        <f t="shared" si="3"/>
        <v>3.717798225</v>
      </c>
      <c r="F234" s="15">
        <v>200.0</v>
      </c>
      <c r="G234" s="16">
        <v>268.492764</v>
      </c>
      <c r="H234" s="17">
        <v>0.361</v>
      </c>
      <c r="I234" s="16">
        <v>475.066881</v>
      </c>
      <c r="J234" s="17">
        <v>0.639</v>
      </c>
      <c r="K234" s="16">
        <v>7.43559645E8</v>
      </c>
      <c r="L234" s="52">
        <v>2013.0</v>
      </c>
      <c r="M234" s="15" t="s">
        <v>20</v>
      </c>
      <c r="N234" s="19" t="s">
        <v>632</v>
      </c>
      <c r="O234" s="24" t="s">
        <v>633</v>
      </c>
      <c r="P234" s="21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</row>
    <row r="235" ht="15.75" customHeight="1">
      <c r="A235" s="40" t="s">
        <v>634</v>
      </c>
      <c r="B235" s="12">
        <f t="shared" si="5"/>
        <v>381.50987</v>
      </c>
      <c r="C235" s="51">
        <v>537.93</v>
      </c>
      <c r="D235" s="13">
        <f t="shared" si="2"/>
        <v>2.244175706</v>
      </c>
      <c r="E235" s="14">
        <f t="shared" si="3"/>
        <v>2.244175706</v>
      </c>
      <c r="F235" s="15">
        <v>170.0</v>
      </c>
      <c r="G235" s="16">
        <v>198.351526</v>
      </c>
      <c r="H235" s="17">
        <v>0.52</v>
      </c>
      <c r="I235" s="16">
        <v>183.158344</v>
      </c>
      <c r="J235" s="17">
        <v>0.48</v>
      </c>
      <c r="K235" s="16">
        <v>3.8150987E8</v>
      </c>
      <c r="L235" s="52">
        <v>2009.0</v>
      </c>
      <c r="M235" s="15" t="s">
        <v>18</v>
      </c>
      <c r="N235" s="19" t="s">
        <v>635</v>
      </c>
      <c r="O235" s="24" t="s">
        <v>636</v>
      </c>
      <c r="P235" s="21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</row>
    <row r="236" ht="15.75" customHeight="1">
      <c r="A236" s="40" t="s">
        <v>637</v>
      </c>
      <c r="B236" s="12">
        <f t="shared" si="5"/>
        <v>579.707738</v>
      </c>
      <c r="C236" s="51">
        <v>985.64</v>
      </c>
      <c r="D236" s="13">
        <f t="shared" si="2"/>
        <v>5.040936852</v>
      </c>
      <c r="E236" s="14">
        <f t="shared" si="3"/>
        <v>5.040936852</v>
      </c>
      <c r="F236" s="15">
        <v>115.0</v>
      </c>
      <c r="G236" s="16">
        <v>290.642256</v>
      </c>
      <c r="H236" s="17">
        <v>0.501</v>
      </c>
      <c r="I236" s="16">
        <v>289.065482</v>
      </c>
      <c r="J236" s="17">
        <v>0.499</v>
      </c>
      <c r="K236" s="16">
        <v>5.79707738E8</v>
      </c>
      <c r="L236" s="52">
        <v>2001.0</v>
      </c>
      <c r="M236" s="15" t="s">
        <v>18</v>
      </c>
      <c r="N236" s="19" t="s">
        <v>638</v>
      </c>
      <c r="O236" s="24" t="s">
        <v>639</v>
      </c>
      <c r="P236" s="21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</row>
    <row r="237" ht="15.75" customHeight="1">
      <c r="A237" s="40" t="s">
        <v>640</v>
      </c>
      <c r="B237" s="12">
        <f t="shared" si="5"/>
        <v>487.287646</v>
      </c>
      <c r="C237" s="51">
        <v>760.73</v>
      </c>
      <c r="D237" s="13">
        <f t="shared" si="2"/>
        <v>4.429887691</v>
      </c>
      <c r="E237" s="14">
        <f t="shared" si="3"/>
        <v>4.429887691</v>
      </c>
      <c r="F237" s="15">
        <v>110.0</v>
      </c>
      <c r="G237" s="16">
        <v>186.336279</v>
      </c>
      <c r="H237" s="17">
        <v>0.382</v>
      </c>
      <c r="I237" s="16">
        <v>300.951367</v>
      </c>
      <c r="J237" s="17">
        <v>0.618</v>
      </c>
      <c r="K237" s="16">
        <v>4.87287646E8</v>
      </c>
      <c r="L237" s="52">
        <v>2005.0</v>
      </c>
      <c r="M237" s="15" t="s">
        <v>18</v>
      </c>
      <c r="N237" s="19" t="s">
        <v>641</v>
      </c>
      <c r="O237" s="24" t="s">
        <v>642</v>
      </c>
      <c r="P237" s="21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</row>
    <row r="238" ht="15.75" customHeight="1">
      <c r="A238" s="40" t="s">
        <v>643</v>
      </c>
      <c r="B238" s="12">
        <f t="shared" si="5"/>
        <v>441.286195</v>
      </c>
      <c r="C238" s="51">
        <v>921.29</v>
      </c>
      <c r="D238" s="13">
        <f t="shared" si="2"/>
        <v>17.6514478</v>
      </c>
      <c r="E238" s="14">
        <f t="shared" si="3"/>
        <v>17.6514478</v>
      </c>
      <c r="F238" s="15">
        <v>25.0</v>
      </c>
      <c r="G238" s="16">
        <v>219.195243</v>
      </c>
      <c r="H238" s="17">
        <v>0.497</v>
      </c>
      <c r="I238" s="16">
        <v>222.090952</v>
      </c>
      <c r="J238" s="17">
        <v>0.503</v>
      </c>
      <c r="K238" s="16">
        <v>4.41286195E8</v>
      </c>
      <c r="L238" s="52">
        <v>1993.0</v>
      </c>
      <c r="M238" s="15" t="s">
        <v>25</v>
      </c>
      <c r="N238" s="19" t="s">
        <v>644</v>
      </c>
      <c r="O238" s="24" t="s">
        <v>645</v>
      </c>
      <c r="P238" s="21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</row>
    <row r="239" ht="15.75" customHeight="1">
      <c r="A239" s="40" t="s">
        <v>646</v>
      </c>
      <c r="B239" s="12">
        <f t="shared" si="5"/>
        <v>352.794081</v>
      </c>
      <c r="C239" s="51">
        <v>432.51</v>
      </c>
      <c r="D239" s="13">
        <f t="shared" si="2"/>
        <v>6.414437836</v>
      </c>
      <c r="E239" s="14">
        <f t="shared" si="3"/>
        <v>6.414437836</v>
      </c>
      <c r="F239" s="15">
        <v>55.0</v>
      </c>
      <c r="G239" s="16">
        <v>102.826543</v>
      </c>
      <c r="H239" s="17">
        <v>0.292</v>
      </c>
      <c r="I239" s="16">
        <v>249.967538</v>
      </c>
      <c r="J239" s="17">
        <v>0.708</v>
      </c>
      <c r="K239" s="16">
        <v>3.52794081E8</v>
      </c>
      <c r="L239" s="52">
        <v>2017.0</v>
      </c>
      <c r="M239" s="15" t="s">
        <v>20</v>
      </c>
      <c r="N239" s="19" t="s">
        <v>647</v>
      </c>
      <c r="O239" s="24" t="s">
        <v>648</v>
      </c>
      <c r="P239" s="21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</row>
    <row r="240" ht="15.75" customHeight="1">
      <c r="A240" s="40" t="s">
        <v>649</v>
      </c>
      <c r="B240" s="12">
        <f t="shared" si="5"/>
        <v>368.744044</v>
      </c>
      <c r="C240" s="51">
        <v>619.87</v>
      </c>
      <c r="D240" s="13">
        <f t="shared" si="2"/>
        <v>73.7488088</v>
      </c>
      <c r="E240" s="14">
        <f t="shared" si="3"/>
        <v>73.7488088</v>
      </c>
      <c r="F240" s="15">
        <v>5.0</v>
      </c>
      <c r="G240" s="16">
        <v>241.438208</v>
      </c>
      <c r="H240" s="17">
        <v>0.655</v>
      </c>
      <c r="I240" s="16">
        <v>127.305836</v>
      </c>
      <c r="J240" s="17">
        <v>0.345</v>
      </c>
      <c r="K240" s="16">
        <v>3.68744044E8</v>
      </c>
      <c r="L240" s="52">
        <v>2002.0</v>
      </c>
      <c r="M240" s="15" t="s">
        <v>18</v>
      </c>
      <c r="N240" s="19" t="s">
        <v>650</v>
      </c>
      <c r="O240" s="24" t="s">
        <v>651</v>
      </c>
      <c r="P240" s="21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</row>
    <row r="241" ht="15.75" customHeight="1">
      <c r="A241" s="40" t="s">
        <v>652</v>
      </c>
      <c r="B241" s="12">
        <f t="shared" si="5"/>
        <v>347.512318</v>
      </c>
      <c r="C241" s="51">
        <v>558.63</v>
      </c>
      <c r="D241" s="13">
        <f t="shared" si="2"/>
        <v>3.47512318</v>
      </c>
      <c r="E241" s="14">
        <f t="shared" si="3"/>
        <v>3.47512318</v>
      </c>
      <c r="F241" s="15">
        <v>100.0</v>
      </c>
      <c r="G241" s="16">
        <v>173.008894</v>
      </c>
      <c r="H241" s="17">
        <v>0.498</v>
      </c>
      <c r="I241" s="16">
        <v>174.503424</v>
      </c>
      <c r="J241" s="17">
        <v>0.502</v>
      </c>
      <c r="K241" s="16">
        <v>3.47512318E8</v>
      </c>
      <c r="L241" s="52">
        <v>2004.0</v>
      </c>
      <c r="M241" s="15" t="s">
        <v>18</v>
      </c>
      <c r="N241" s="19" t="s">
        <v>653</v>
      </c>
      <c r="O241" s="24" t="s">
        <v>654</v>
      </c>
      <c r="P241" s="21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</row>
    <row r="242" ht="15.75" customHeight="1">
      <c r="A242" s="40" t="s">
        <v>655</v>
      </c>
      <c r="B242" s="12">
        <f t="shared" si="5"/>
        <v>459.242249</v>
      </c>
      <c r="C242" s="51">
        <v>675.45</v>
      </c>
      <c r="D242" s="13">
        <f t="shared" si="2"/>
        <v>3.532632685</v>
      </c>
      <c r="E242" s="14">
        <f t="shared" si="3"/>
        <v>3.532632685</v>
      </c>
      <c r="F242" s="15">
        <v>130.0</v>
      </c>
      <c r="G242" s="16">
        <v>219.964115</v>
      </c>
      <c r="H242" s="17">
        <v>0.479</v>
      </c>
      <c r="I242" s="16">
        <v>239.278134</v>
      </c>
      <c r="J242" s="17">
        <v>0.521</v>
      </c>
      <c r="K242" s="16">
        <v>4.59242249E8</v>
      </c>
      <c r="L242" s="52">
        <v>2007.0</v>
      </c>
      <c r="M242" s="15" t="s">
        <v>18</v>
      </c>
      <c r="N242" s="19" t="s">
        <v>656</v>
      </c>
      <c r="O242" s="24" t="s">
        <v>657</v>
      </c>
      <c r="P242" s="21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</row>
    <row r="243" ht="15.75" customHeight="1">
      <c r="A243" s="40" t="s">
        <v>658</v>
      </c>
      <c r="B243" s="12">
        <f t="shared" si="5"/>
        <v>574.481229</v>
      </c>
      <c r="C243" s="51">
        <v>862.48</v>
      </c>
      <c r="D243" s="13">
        <f t="shared" si="2"/>
        <v>5.222556627</v>
      </c>
      <c r="E243" s="14">
        <f t="shared" si="3"/>
        <v>5.222556627</v>
      </c>
      <c r="F243" s="15">
        <v>110.0</v>
      </c>
      <c r="G243" s="16">
        <v>250.863268</v>
      </c>
      <c r="H243" s="17">
        <v>0.437</v>
      </c>
      <c r="I243" s="16">
        <v>323.617961</v>
      </c>
      <c r="J243" s="17">
        <v>0.563</v>
      </c>
      <c r="K243" s="16">
        <v>5.74481229E8</v>
      </c>
      <c r="L243" s="52">
        <v>2006.0</v>
      </c>
      <c r="M243" s="15" t="s">
        <v>18</v>
      </c>
      <c r="N243" s="19" t="s">
        <v>659</v>
      </c>
      <c r="O243" s="24" t="s">
        <v>660</v>
      </c>
      <c r="P243" s="21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</row>
    <row r="244" ht="15.75" customHeight="1">
      <c r="A244" s="40" t="s">
        <v>661</v>
      </c>
      <c r="B244" s="12">
        <f t="shared" si="5"/>
        <v>413.10617</v>
      </c>
      <c r="C244" s="51">
        <v>582.48</v>
      </c>
      <c r="D244" s="13">
        <f t="shared" si="2"/>
        <v>2.754041133</v>
      </c>
      <c r="E244" s="14">
        <f t="shared" si="3"/>
        <v>2.754041133</v>
      </c>
      <c r="F244" s="15">
        <v>150.0</v>
      </c>
      <c r="G244" s="16">
        <v>177.243721</v>
      </c>
      <c r="H244" s="17">
        <v>0.429</v>
      </c>
      <c r="I244" s="16">
        <v>235.862449</v>
      </c>
      <c r="J244" s="17">
        <v>0.571</v>
      </c>
      <c r="K244" s="16">
        <v>4.1310617E8</v>
      </c>
      <c r="L244" s="52">
        <v>2009.0</v>
      </c>
      <c r="M244" s="15" t="s">
        <v>18</v>
      </c>
      <c r="N244" s="19" t="s">
        <v>662</v>
      </c>
      <c r="O244" s="24" t="s">
        <v>663</v>
      </c>
      <c r="P244" s="21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</row>
    <row r="245" ht="15.75" customHeight="1">
      <c r="A245" s="40" t="s">
        <v>664</v>
      </c>
      <c r="B245" s="12">
        <f t="shared" si="5"/>
        <v>363.204635</v>
      </c>
      <c r="C245" s="51">
        <v>462.26</v>
      </c>
      <c r="D245" s="13">
        <f t="shared" si="2"/>
        <v>2.859879016</v>
      </c>
      <c r="E245" s="14">
        <f t="shared" si="3"/>
        <v>2.859879016</v>
      </c>
      <c r="F245" s="15">
        <v>127.0</v>
      </c>
      <c r="G245" s="16">
        <v>113.746621</v>
      </c>
      <c r="H245" s="17">
        <v>0.313</v>
      </c>
      <c r="I245" s="16">
        <v>249.458014</v>
      </c>
      <c r="J245" s="17">
        <v>0.687</v>
      </c>
      <c r="K245" s="16">
        <v>3.63204635E8</v>
      </c>
      <c r="L245" s="52">
        <v>2014.0</v>
      </c>
      <c r="M245" s="15" t="s">
        <v>20</v>
      </c>
      <c r="N245" s="19" t="s">
        <v>665</v>
      </c>
      <c r="O245" s="24" t="s">
        <v>666</v>
      </c>
      <c r="P245" s="21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</row>
    <row r="246" ht="15.75" customHeight="1">
      <c r="A246" s="40" t="s">
        <v>667</v>
      </c>
      <c r="B246" s="12">
        <f t="shared" si="5"/>
        <v>774.153007</v>
      </c>
      <c r="C246" s="51">
        <v>881.08</v>
      </c>
      <c r="D246" s="13">
        <f t="shared" si="2"/>
        <v>3.096612028</v>
      </c>
      <c r="E246" s="14">
        <f t="shared" si="3"/>
        <v>3.096612028</v>
      </c>
      <c r="F246" s="15">
        <v>250.0</v>
      </c>
      <c r="G246" s="16">
        <v>160.891007</v>
      </c>
      <c r="H246" s="17">
        <v>0.208</v>
      </c>
      <c r="I246" s="16">
        <v>613.262</v>
      </c>
      <c r="J246" s="17">
        <v>0.792</v>
      </c>
      <c r="K246" s="16">
        <v>7.74153007E8</v>
      </c>
      <c r="L246" s="52">
        <v>2021.0</v>
      </c>
      <c r="M246" s="15" t="s">
        <v>93</v>
      </c>
      <c r="N246" s="19" t="s">
        <v>668</v>
      </c>
      <c r="O246" s="24" t="s">
        <v>669</v>
      </c>
      <c r="P246" s="21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</row>
    <row r="247" ht="15.75" customHeight="1">
      <c r="A247" s="40" t="s">
        <v>670</v>
      </c>
      <c r="B247" s="12">
        <f t="shared" si="5"/>
        <v>359.200044</v>
      </c>
      <c r="C247" s="51">
        <v>457.16</v>
      </c>
      <c r="D247" s="13">
        <f t="shared" si="2"/>
        <v>2.873600352</v>
      </c>
      <c r="E247" s="14">
        <f t="shared" si="3"/>
        <v>2.873600352</v>
      </c>
      <c r="F247" s="15">
        <v>125.0</v>
      </c>
      <c r="G247" s="16">
        <v>101.200044</v>
      </c>
      <c r="H247" s="17">
        <v>0.282</v>
      </c>
      <c r="I247" s="16">
        <v>258.0</v>
      </c>
      <c r="J247" s="17">
        <v>0.718</v>
      </c>
      <c r="K247" s="16">
        <v>3.59200044E8</v>
      </c>
      <c r="L247" s="52">
        <v>2014.0</v>
      </c>
      <c r="M247" s="15" t="s">
        <v>20</v>
      </c>
      <c r="N247" s="19" t="s">
        <v>671</v>
      </c>
      <c r="O247" s="24" t="s">
        <v>672</v>
      </c>
      <c r="P247" s="21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</row>
    <row r="248" ht="15.75" customHeight="1">
      <c r="A248" s="40" t="s">
        <v>673</v>
      </c>
      <c r="B248" s="12">
        <f t="shared" si="5"/>
        <v>363.889678</v>
      </c>
      <c r="C248" s="51">
        <v>659.37</v>
      </c>
      <c r="D248" s="13">
        <f t="shared" si="2"/>
        <v>8.664039952</v>
      </c>
      <c r="E248" s="14">
        <f t="shared" si="3"/>
        <v>8.664039952</v>
      </c>
      <c r="F248" s="15">
        <v>42.0</v>
      </c>
      <c r="G248" s="16">
        <v>116.089678</v>
      </c>
      <c r="H248" s="17">
        <v>0.319</v>
      </c>
      <c r="I248" s="16">
        <v>247.8</v>
      </c>
      <c r="J248" s="17">
        <v>0.681</v>
      </c>
      <c r="K248" s="16">
        <v>3.63889678E8</v>
      </c>
      <c r="L248" s="52">
        <v>1999.0</v>
      </c>
      <c r="M248" s="15" t="s">
        <v>25</v>
      </c>
      <c r="N248" s="19" t="s">
        <v>674</v>
      </c>
      <c r="O248" s="24" t="s">
        <v>675</v>
      </c>
      <c r="P248" s="21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</row>
    <row r="249" ht="15.75" customHeight="1">
      <c r="A249" s="40" t="s">
        <v>676</v>
      </c>
      <c r="B249" s="12">
        <f t="shared" si="5"/>
        <v>351.723989</v>
      </c>
      <c r="C249" s="51">
        <v>454.72</v>
      </c>
      <c r="D249" s="13">
        <f t="shared" si="2"/>
        <v>4.689653187</v>
      </c>
      <c r="E249" s="14">
        <f t="shared" si="3"/>
        <v>4.689653187</v>
      </c>
      <c r="F249" s="15">
        <v>75.0</v>
      </c>
      <c r="G249" s="16">
        <v>117.723989</v>
      </c>
      <c r="H249" s="17">
        <v>0.335</v>
      </c>
      <c r="I249" s="16">
        <v>234.0</v>
      </c>
      <c r="J249" s="17">
        <v>0.665</v>
      </c>
      <c r="K249" s="16">
        <v>3.51723989E8</v>
      </c>
      <c r="L249" s="52">
        <v>2013.0</v>
      </c>
      <c r="M249" s="15" t="s">
        <v>20</v>
      </c>
      <c r="N249" s="19" t="s">
        <v>677</v>
      </c>
      <c r="O249" s="24" t="s">
        <v>678</v>
      </c>
      <c r="P249" s="21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</row>
    <row r="250" ht="15.75" customHeight="1">
      <c r="A250" s="40" t="s">
        <v>679</v>
      </c>
      <c r="B250" s="12">
        <f t="shared" si="5"/>
        <v>334.897606</v>
      </c>
      <c r="C250" s="51">
        <v>420.84</v>
      </c>
      <c r="D250" s="13">
        <f t="shared" si="2"/>
        <v>2.790813383</v>
      </c>
      <c r="E250" s="14">
        <f t="shared" si="3"/>
        <v>2.790813383</v>
      </c>
      <c r="F250" s="15">
        <v>120.0</v>
      </c>
      <c r="G250" s="16">
        <v>65.07554</v>
      </c>
      <c r="H250" s="17">
        <v>0.194</v>
      </c>
      <c r="I250" s="16">
        <v>269.822066</v>
      </c>
      <c r="J250" s="17">
        <v>0.806</v>
      </c>
      <c r="K250" s="16">
        <v>3.34897606E8</v>
      </c>
      <c r="L250" s="52">
        <v>2016.0</v>
      </c>
      <c r="M250" s="15" t="s">
        <v>20</v>
      </c>
      <c r="N250" s="19" t="s">
        <v>680</v>
      </c>
      <c r="O250" s="24" t="s">
        <v>681</v>
      </c>
      <c r="P250" s="21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</row>
    <row r="251" ht="15.75" customHeight="1">
      <c r="A251" s="40" t="s">
        <v>682</v>
      </c>
      <c r="B251" s="12">
        <f t="shared" si="5"/>
        <v>450.71715</v>
      </c>
      <c r="C251" s="51">
        <v>766.32</v>
      </c>
      <c r="D251" s="13">
        <f t="shared" si="2"/>
        <v>5.302554706</v>
      </c>
      <c r="E251" s="14">
        <f t="shared" si="3"/>
        <v>5.302554706</v>
      </c>
      <c r="F251" s="15">
        <v>85.0</v>
      </c>
      <c r="G251" s="16">
        <v>183.41715</v>
      </c>
      <c r="H251" s="17">
        <v>0.407</v>
      </c>
      <c r="I251" s="16">
        <v>267.3</v>
      </c>
      <c r="J251" s="17">
        <v>0.593</v>
      </c>
      <c r="K251" s="16">
        <v>4.5071715E8</v>
      </c>
      <c r="L251" s="52">
        <v>2001.0</v>
      </c>
      <c r="M251" s="15" t="s">
        <v>18</v>
      </c>
      <c r="N251" s="19" t="s">
        <v>683</v>
      </c>
      <c r="O251" s="24" t="s">
        <v>684</v>
      </c>
      <c r="P251" s="21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</row>
    <row r="252" ht="15.75" customHeight="1">
      <c r="A252" s="40" t="s">
        <v>685</v>
      </c>
      <c r="B252" s="12">
        <f t="shared" si="5"/>
        <v>311.312624</v>
      </c>
      <c r="C252" s="51">
        <v>457.87</v>
      </c>
      <c r="D252" s="13">
        <f t="shared" si="2"/>
        <v>3.662501459</v>
      </c>
      <c r="E252" s="14">
        <f t="shared" si="3"/>
        <v>3.662501459</v>
      </c>
      <c r="F252" s="15">
        <v>85.0</v>
      </c>
      <c r="G252" s="16">
        <v>117.154724</v>
      </c>
      <c r="H252" s="17">
        <v>0.376</v>
      </c>
      <c r="I252" s="16">
        <v>194.1579</v>
      </c>
      <c r="J252" s="17">
        <v>0.624</v>
      </c>
      <c r="K252" s="16">
        <v>3.11312624E8</v>
      </c>
      <c r="L252" s="52">
        <v>2007.0</v>
      </c>
      <c r="M252" s="15" t="s">
        <v>18</v>
      </c>
      <c r="N252" s="19" t="s">
        <v>686</v>
      </c>
      <c r="O252" s="24" t="s">
        <v>687</v>
      </c>
      <c r="P252" s="21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</row>
    <row r="253" ht="15.75" customHeight="1">
      <c r="A253" s="40" t="s">
        <v>688</v>
      </c>
      <c r="B253" s="12">
        <f t="shared" si="5"/>
        <v>362.74428</v>
      </c>
      <c r="C253" s="51">
        <v>583.12</v>
      </c>
      <c r="D253" s="13">
        <f t="shared" si="2"/>
        <v>3.297675273</v>
      </c>
      <c r="E253" s="14">
        <f t="shared" si="3"/>
        <v>3.297675273</v>
      </c>
      <c r="F253" s="15">
        <v>110.0</v>
      </c>
      <c r="G253" s="16">
        <v>125.54428</v>
      </c>
      <c r="H253" s="17">
        <v>0.346</v>
      </c>
      <c r="I253" s="16">
        <v>237.2</v>
      </c>
      <c r="J253" s="17">
        <v>0.654</v>
      </c>
      <c r="K253" s="16">
        <v>3.6274428E8</v>
      </c>
      <c r="L253" s="52">
        <v>2004.0</v>
      </c>
      <c r="M253" s="15" t="s">
        <v>18</v>
      </c>
      <c r="N253" s="19" t="s">
        <v>689</v>
      </c>
      <c r="O253" s="24" t="s">
        <v>690</v>
      </c>
      <c r="P253" s="21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</row>
    <row r="254" ht="15.75" customHeight="1">
      <c r="A254" s="40" t="s">
        <v>691</v>
      </c>
      <c r="B254" s="12">
        <f t="shared" si="5"/>
        <v>377.617598</v>
      </c>
      <c r="C254" s="51">
        <v>446.63</v>
      </c>
      <c r="D254" s="13">
        <f t="shared" si="2"/>
        <v>3.933516646</v>
      </c>
      <c r="E254" s="14">
        <f t="shared" si="3"/>
        <v>3.933516646</v>
      </c>
      <c r="F254" s="15">
        <v>96.0</v>
      </c>
      <c r="G254" s="16">
        <v>142.502728</v>
      </c>
      <c r="H254" s="17">
        <v>0.377</v>
      </c>
      <c r="I254" s="16">
        <v>235.11487</v>
      </c>
      <c r="J254" s="17">
        <v>0.623</v>
      </c>
      <c r="K254" s="16">
        <v>3.77617598E8</v>
      </c>
      <c r="L254" s="52">
        <v>2019.0</v>
      </c>
      <c r="M254" s="15" t="s">
        <v>20</v>
      </c>
      <c r="N254" s="19" t="s">
        <v>692</v>
      </c>
      <c r="O254" s="24" t="s">
        <v>693</v>
      </c>
      <c r="P254" s="21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</row>
    <row r="255" ht="15.75" customHeight="1">
      <c r="A255" s="40" t="s">
        <v>694</v>
      </c>
      <c r="B255" s="12">
        <f t="shared" si="5"/>
        <v>339.79589</v>
      </c>
      <c r="C255" s="51">
        <v>510.14</v>
      </c>
      <c r="D255" s="13">
        <f t="shared" si="2"/>
        <v>4.247448625</v>
      </c>
      <c r="E255" s="14">
        <f t="shared" si="3"/>
        <v>4.247448625</v>
      </c>
      <c r="F255" s="15">
        <v>80.0</v>
      </c>
      <c r="G255" s="16">
        <v>155.01934</v>
      </c>
      <c r="H255" s="17">
        <v>0.456</v>
      </c>
      <c r="I255" s="16">
        <v>184.77655</v>
      </c>
      <c r="J255" s="17">
        <v>0.544</v>
      </c>
      <c r="K255" s="16">
        <v>3.3979589E8</v>
      </c>
      <c r="L255" s="52">
        <v>2006.0</v>
      </c>
      <c r="M255" s="15" t="s">
        <v>18</v>
      </c>
      <c r="N255" s="19" t="s">
        <v>695</v>
      </c>
      <c r="O255" s="24" t="s">
        <v>696</v>
      </c>
      <c r="P255" s="21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</row>
    <row r="256" ht="15.75" customHeight="1">
      <c r="A256" s="40" t="s">
        <v>697</v>
      </c>
      <c r="B256" s="12">
        <f t="shared" si="5"/>
        <v>493.311825</v>
      </c>
      <c r="C256" s="51">
        <v>637.76</v>
      </c>
      <c r="D256" s="13">
        <f t="shared" si="2"/>
        <v>2.466559125</v>
      </c>
      <c r="E256" s="14">
        <f t="shared" si="3"/>
        <v>2.466559125</v>
      </c>
      <c r="F256" s="15">
        <v>200.0</v>
      </c>
      <c r="G256" s="16">
        <v>234.911825</v>
      </c>
      <c r="H256" s="17">
        <v>0.476</v>
      </c>
      <c r="I256" s="16">
        <v>258.4</v>
      </c>
      <c r="J256" s="17">
        <v>0.524</v>
      </c>
      <c r="K256" s="16">
        <v>4.93311825E8</v>
      </c>
      <c r="L256" s="52">
        <v>2013.0</v>
      </c>
      <c r="M256" s="15" t="s">
        <v>20</v>
      </c>
      <c r="N256" s="19" t="s">
        <v>698</v>
      </c>
      <c r="O256" s="24" t="s">
        <v>699</v>
      </c>
      <c r="P256" s="21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</row>
    <row r="257" ht="15.75" customHeight="1">
      <c r="A257" s="40" t="s">
        <v>700</v>
      </c>
      <c r="B257" s="12">
        <f t="shared" si="5"/>
        <v>411.002906</v>
      </c>
      <c r="C257" s="51">
        <v>531.35</v>
      </c>
      <c r="D257" s="13">
        <f t="shared" si="2"/>
        <v>2.05501453</v>
      </c>
      <c r="E257" s="14">
        <f t="shared" si="3"/>
        <v>2.05501453</v>
      </c>
      <c r="F257" s="15">
        <v>200.0</v>
      </c>
      <c r="G257" s="16">
        <v>101.802906</v>
      </c>
      <c r="H257" s="17">
        <v>0.248</v>
      </c>
      <c r="I257" s="16">
        <v>309.2</v>
      </c>
      <c r="J257" s="17">
        <v>0.752</v>
      </c>
      <c r="K257" s="16">
        <v>4.11002906E8</v>
      </c>
      <c r="L257" s="52">
        <v>2013.0</v>
      </c>
      <c r="M257" s="15" t="s">
        <v>20</v>
      </c>
      <c r="N257" s="19" t="s">
        <v>701</v>
      </c>
      <c r="O257" s="24" t="s">
        <v>702</v>
      </c>
      <c r="P257" s="21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</row>
    <row r="258" ht="15.75" customHeight="1">
      <c r="A258" s="40" t="s">
        <v>703</v>
      </c>
      <c r="B258" s="12">
        <f t="shared" si="5"/>
        <v>449.220945</v>
      </c>
      <c r="C258" s="51">
        <v>763.78</v>
      </c>
      <c r="D258" s="13">
        <f t="shared" si="2"/>
        <v>3.208721036</v>
      </c>
      <c r="E258" s="14">
        <f t="shared" si="3"/>
        <v>3.208721036</v>
      </c>
      <c r="F258" s="15">
        <v>140.0</v>
      </c>
      <c r="G258" s="16">
        <v>198.542554</v>
      </c>
      <c r="H258" s="17">
        <v>0.442</v>
      </c>
      <c r="I258" s="16">
        <v>250.678391</v>
      </c>
      <c r="J258" s="17">
        <v>0.558</v>
      </c>
      <c r="K258" s="16">
        <v>4.49220945E8</v>
      </c>
      <c r="L258" s="52">
        <v>2001.0</v>
      </c>
      <c r="M258" s="15" t="s">
        <v>18</v>
      </c>
      <c r="N258" s="19" t="s">
        <v>704</v>
      </c>
      <c r="O258" s="24" t="s">
        <v>705</v>
      </c>
      <c r="P258" s="21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</row>
    <row r="259" ht="15.75" customHeight="1">
      <c r="A259" s="40" t="s">
        <v>706</v>
      </c>
      <c r="B259" s="12">
        <f t="shared" si="5"/>
        <v>373.515621</v>
      </c>
      <c r="C259" s="51">
        <v>475.38</v>
      </c>
      <c r="D259" s="13">
        <f t="shared" si="2"/>
        <v>2.829663795</v>
      </c>
      <c r="E259" s="14">
        <f t="shared" si="3"/>
        <v>2.829663795</v>
      </c>
      <c r="F259" s="15">
        <v>132.0</v>
      </c>
      <c r="G259" s="16">
        <v>83.850911</v>
      </c>
      <c r="H259" s="17">
        <v>0.224</v>
      </c>
      <c r="I259" s="16">
        <v>289.66471</v>
      </c>
      <c r="J259" s="17">
        <v>0.776</v>
      </c>
      <c r="K259" s="16">
        <v>3.73515621E8</v>
      </c>
      <c r="L259" s="52">
        <v>2014.0</v>
      </c>
      <c r="M259" s="15" t="s">
        <v>20</v>
      </c>
      <c r="N259" s="19" t="s">
        <v>707</v>
      </c>
      <c r="O259" s="24" t="s">
        <v>708</v>
      </c>
      <c r="P259" s="21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</row>
    <row r="260" ht="15.75" customHeight="1">
      <c r="A260" s="40" t="s">
        <v>709</v>
      </c>
      <c r="B260" s="12">
        <f t="shared" si="5"/>
        <v>351.496066</v>
      </c>
      <c r="C260" s="51">
        <v>422.18</v>
      </c>
      <c r="D260" s="13">
        <f t="shared" si="2"/>
        <v>7.02992132</v>
      </c>
      <c r="E260" s="14">
        <f t="shared" si="3"/>
        <v>7.02992132</v>
      </c>
      <c r="F260" s="15">
        <v>50.0</v>
      </c>
      <c r="G260" s="16">
        <v>115.253424</v>
      </c>
      <c r="H260" s="17">
        <v>0.328</v>
      </c>
      <c r="I260" s="16">
        <v>236.242642</v>
      </c>
      <c r="J260" s="17">
        <v>0.672</v>
      </c>
      <c r="K260" s="16">
        <v>3.51496066E8</v>
      </c>
      <c r="L260" s="52">
        <v>2018.0</v>
      </c>
      <c r="M260" s="15" t="s">
        <v>20</v>
      </c>
      <c r="N260" s="19" t="s">
        <v>710</v>
      </c>
      <c r="O260" s="24" t="s">
        <v>711</v>
      </c>
      <c r="P260" s="21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</row>
    <row r="261" ht="15.75" customHeight="1">
      <c r="A261" s="40" t="s">
        <v>712</v>
      </c>
      <c r="B261" s="12">
        <f t="shared" si="5"/>
        <v>362.21174</v>
      </c>
      <c r="C261" s="51">
        <v>615.84</v>
      </c>
      <c r="D261" s="13">
        <f t="shared" si="2"/>
        <v>3.6221174</v>
      </c>
      <c r="E261" s="14">
        <f t="shared" si="3"/>
        <v>3.6221174</v>
      </c>
      <c r="F261" s="15">
        <v>100.0</v>
      </c>
      <c r="G261" s="16">
        <v>180.01174</v>
      </c>
      <c r="H261" s="17">
        <v>0.497</v>
      </c>
      <c r="I261" s="16">
        <v>182.2</v>
      </c>
      <c r="J261" s="17">
        <v>0.503</v>
      </c>
      <c r="K261" s="16">
        <v>3.6221174E8</v>
      </c>
      <c r="L261" s="52">
        <v>2001.0</v>
      </c>
      <c r="M261" s="15" t="s">
        <v>18</v>
      </c>
      <c r="N261" s="19" t="s">
        <v>713</v>
      </c>
      <c r="O261" s="24" t="s">
        <v>714</v>
      </c>
      <c r="P261" s="21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</row>
    <row r="262" ht="15.75" customHeight="1">
      <c r="A262" s="11" t="s">
        <v>715</v>
      </c>
      <c r="B262" s="12">
        <f t="shared" si="5"/>
        <v>960.996492</v>
      </c>
      <c r="C262" s="51">
        <v>1413.42</v>
      </c>
      <c r="D262" s="13">
        <f t="shared" si="2"/>
        <v>3.20332164</v>
      </c>
      <c r="E262" s="14">
        <f t="shared" si="3"/>
        <v>3.20332164</v>
      </c>
      <c r="F262" s="15">
        <v>300.0</v>
      </c>
      <c r="G262" s="16">
        <v>309.420425</v>
      </c>
      <c r="H262" s="17">
        <v>0.322</v>
      </c>
      <c r="I262" s="16">
        <v>651.576067</v>
      </c>
      <c r="J262" s="17">
        <v>0.678</v>
      </c>
      <c r="K262" s="16">
        <v>9.60996492E8</v>
      </c>
      <c r="L262" s="52">
        <v>2007.0</v>
      </c>
      <c r="M262" s="15" t="s">
        <v>18</v>
      </c>
      <c r="N262" s="19" t="s">
        <v>716</v>
      </c>
      <c r="O262" s="24" t="s">
        <v>717</v>
      </c>
      <c r="P262" s="21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</row>
    <row r="263" ht="15.75" customHeight="1">
      <c r="A263" s="11" t="s">
        <v>718</v>
      </c>
      <c r="B263" s="12">
        <f t="shared" si="5"/>
        <v>1066.179747</v>
      </c>
      <c r="C263" s="51">
        <v>1600.67</v>
      </c>
      <c r="D263" s="13">
        <f t="shared" si="2"/>
        <v>4.738576653</v>
      </c>
      <c r="E263" s="14">
        <f t="shared" si="3"/>
        <v>4.738576653</v>
      </c>
      <c r="F263" s="15">
        <v>225.0</v>
      </c>
      <c r="G263" s="16">
        <v>423.315812</v>
      </c>
      <c r="H263" s="17">
        <v>0.397</v>
      </c>
      <c r="I263" s="16">
        <v>642.863935</v>
      </c>
      <c r="J263" s="17">
        <v>0.603</v>
      </c>
      <c r="K263" s="16">
        <v>1.066179747E9</v>
      </c>
      <c r="L263" s="52">
        <v>2006.0</v>
      </c>
      <c r="M263" s="15" t="s">
        <v>18</v>
      </c>
      <c r="N263" s="19" t="s">
        <v>719</v>
      </c>
      <c r="O263" s="24" t="s">
        <v>720</v>
      </c>
      <c r="P263" s="21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</row>
    <row r="264" ht="15.75" customHeight="1">
      <c r="A264" s="11" t="s">
        <v>721</v>
      </c>
      <c r="B264" s="12">
        <f t="shared" si="5"/>
        <v>794.881442</v>
      </c>
      <c r="C264" s="51">
        <v>974.49</v>
      </c>
      <c r="D264" s="13">
        <f t="shared" si="2"/>
        <v>3.45600627</v>
      </c>
      <c r="E264" s="14">
        <f t="shared" si="3"/>
        <v>3.45600627</v>
      </c>
      <c r="F264" s="15">
        <v>230.0</v>
      </c>
      <c r="G264" s="16">
        <v>172.558876</v>
      </c>
      <c r="H264" s="17">
        <v>0.217</v>
      </c>
      <c r="I264" s="16">
        <v>622.322566</v>
      </c>
      <c r="J264" s="17">
        <v>0.783</v>
      </c>
      <c r="K264" s="16">
        <v>7.94881442E8</v>
      </c>
      <c r="L264" s="52">
        <v>2017.0</v>
      </c>
      <c r="M264" s="15" t="s">
        <v>20</v>
      </c>
      <c r="N264" s="19" t="s">
        <v>722</v>
      </c>
      <c r="O264" s="24" t="s">
        <v>723</v>
      </c>
      <c r="P264" s="21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</row>
    <row r="265" ht="15.75" customHeight="1">
      <c r="A265" s="11" t="s">
        <v>724</v>
      </c>
      <c r="B265" s="12">
        <f t="shared" si="5"/>
        <v>1045.713802</v>
      </c>
      <c r="C265" s="51">
        <v>1413.66</v>
      </c>
      <c r="D265" s="13">
        <f t="shared" si="2"/>
        <v>2.759139319</v>
      </c>
      <c r="E265" s="14">
        <f t="shared" si="3"/>
        <v>2.759139319</v>
      </c>
      <c r="F265" s="15">
        <v>379.0</v>
      </c>
      <c r="G265" s="16">
        <v>241.071802</v>
      </c>
      <c r="H265" s="17">
        <v>0.23</v>
      </c>
      <c r="I265" s="16">
        <v>804.642</v>
      </c>
      <c r="J265" s="17">
        <v>0.77</v>
      </c>
      <c r="K265" s="16">
        <v>1.045713802E9</v>
      </c>
      <c r="L265" s="52">
        <v>2011.0</v>
      </c>
      <c r="M265" s="15" t="s">
        <v>20</v>
      </c>
      <c r="N265" s="19" t="s">
        <v>725</v>
      </c>
      <c r="O265" s="24" t="s">
        <v>726</v>
      </c>
      <c r="P265" s="21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</row>
    <row r="266" ht="15.75" customHeight="1">
      <c r="A266" s="11" t="s">
        <v>727</v>
      </c>
      <c r="B266" s="12">
        <f t="shared" si="5"/>
        <v>654.264015</v>
      </c>
      <c r="C266" s="51">
        <v>1072.0</v>
      </c>
      <c r="D266" s="13">
        <f t="shared" si="2"/>
        <v>4.673314393</v>
      </c>
      <c r="E266" s="14">
        <f t="shared" si="3"/>
        <v>4.673314393</v>
      </c>
      <c r="F266" s="15">
        <v>140.0</v>
      </c>
      <c r="G266" s="16">
        <v>305.413918</v>
      </c>
      <c r="H266" s="17">
        <v>0.467</v>
      </c>
      <c r="I266" s="16">
        <v>348.850097</v>
      </c>
      <c r="J266" s="17">
        <v>0.533</v>
      </c>
      <c r="K266" s="16">
        <v>6.54264015E8</v>
      </c>
      <c r="L266" s="52">
        <v>2003.0</v>
      </c>
      <c r="M266" s="15" t="s">
        <v>18</v>
      </c>
      <c r="N266" s="19" t="s">
        <v>728</v>
      </c>
      <c r="O266" s="24" t="s">
        <v>729</v>
      </c>
      <c r="P266" s="21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</row>
    <row r="267" ht="15.75" customHeight="1">
      <c r="A267" s="40" t="s">
        <v>730</v>
      </c>
      <c r="B267" s="12">
        <f t="shared" si="5"/>
        <v>346.079773</v>
      </c>
      <c r="C267" s="51">
        <v>685.51</v>
      </c>
      <c r="D267" s="13">
        <f t="shared" si="2"/>
        <v>6.292359509</v>
      </c>
      <c r="E267" s="14">
        <f t="shared" si="3"/>
        <v>6.292359509</v>
      </c>
      <c r="F267" s="15">
        <v>55.0</v>
      </c>
      <c r="G267" s="16">
        <v>141.579773</v>
      </c>
      <c r="H267" s="17">
        <v>0.409</v>
      </c>
      <c r="I267" s="16">
        <v>204.5</v>
      </c>
      <c r="J267" s="17">
        <v>0.591</v>
      </c>
      <c r="K267" s="16">
        <v>3.46079773E8</v>
      </c>
      <c r="L267" s="52">
        <v>1995.0</v>
      </c>
      <c r="M267" s="15" t="s">
        <v>25</v>
      </c>
      <c r="N267" s="19" t="s">
        <v>731</v>
      </c>
      <c r="O267" s="24" t="s">
        <v>732</v>
      </c>
      <c r="P267" s="21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</row>
    <row r="268" ht="15.75" customHeight="1">
      <c r="A268" s="40" t="s">
        <v>733</v>
      </c>
      <c r="B268" s="12">
        <f t="shared" si="5"/>
        <v>433.230304</v>
      </c>
      <c r="C268" s="51">
        <v>512.4</v>
      </c>
      <c r="D268" s="13">
        <f t="shared" si="2"/>
        <v>2.888202027</v>
      </c>
      <c r="E268" s="14">
        <f t="shared" si="3"/>
        <v>2.888202027</v>
      </c>
      <c r="F268" s="15">
        <v>150.0</v>
      </c>
      <c r="G268" s="16">
        <v>144.174568</v>
      </c>
      <c r="H268" s="17">
        <v>0.333</v>
      </c>
      <c r="I268" s="16">
        <v>289.055736</v>
      </c>
      <c r="J268" s="17">
        <v>0.667</v>
      </c>
      <c r="K268" s="16">
        <v>4.33230304E8</v>
      </c>
      <c r="L268" s="52">
        <v>2019.0</v>
      </c>
      <c r="M268" s="15" t="s">
        <v>20</v>
      </c>
      <c r="N268" s="19" t="s">
        <v>734</v>
      </c>
      <c r="O268" s="24" t="s">
        <v>735</v>
      </c>
      <c r="P268" s="21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</row>
    <row r="269" ht="15.75" customHeight="1">
      <c r="A269" s="40" t="s">
        <v>736</v>
      </c>
      <c r="B269" s="12">
        <f t="shared" si="5"/>
        <v>463.406268</v>
      </c>
      <c r="C269" s="51">
        <v>1082.9</v>
      </c>
      <c r="D269" s="13">
        <f t="shared" si="2"/>
        <v>33.10044771</v>
      </c>
      <c r="E269" s="14">
        <f t="shared" si="3"/>
        <v>33.10044771</v>
      </c>
      <c r="F269" s="15">
        <v>14.0</v>
      </c>
      <c r="G269" s="16">
        <v>178.406268</v>
      </c>
      <c r="H269" s="17">
        <v>0.385</v>
      </c>
      <c r="I269" s="16">
        <v>285.0</v>
      </c>
      <c r="J269" s="17">
        <v>0.615</v>
      </c>
      <c r="K269" s="16">
        <v>4.63406268E8</v>
      </c>
      <c r="L269" s="52">
        <v>1990.0</v>
      </c>
      <c r="M269" s="15" t="s">
        <v>25</v>
      </c>
      <c r="N269" s="19" t="s">
        <v>737</v>
      </c>
      <c r="O269" s="24" t="s">
        <v>738</v>
      </c>
      <c r="P269" s="21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</row>
    <row r="270" ht="15.75" customHeight="1">
      <c r="A270" s="40" t="s">
        <v>739</v>
      </c>
      <c r="B270" s="12">
        <f t="shared" si="5"/>
        <v>336.365676</v>
      </c>
      <c r="C270" s="51">
        <v>474.27</v>
      </c>
      <c r="D270" s="13">
        <f t="shared" si="2"/>
        <v>1.818192843</v>
      </c>
      <c r="E270" s="14">
        <f t="shared" si="3"/>
        <v>1.818192843</v>
      </c>
      <c r="F270" s="15">
        <v>185.0</v>
      </c>
      <c r="G270" s="16">
        <v>90.759676</v>
      </c>
      <c r="H270" s="17">
        <v>0.27</v>
      </c>
      <c r="I270" s="16">
        <v>245.606</v>
      </c>
      <c r="J270" s="17">
        <v>0.73</v>
      </c>
      <c r="K270" s="16">
        <v>3.36365676E8</v>
      </c>
      <c r="L270" s="52">
        <v>2009.0</v>
      </c>
      <c r="M270" s="15" t="s">
        <v>18</v>
      </c>
      <c r="N270" s="19" t="s">
        <v>740</v>
      </c>
      <c r="O270" s="24" t="s">
        <v>741</v>
      </c>
      <c r="P270" s="21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</row>
    <row r="271" ht="15.75" customHeight="1">
      <c r="A271" s="40" t="s">
        <v>742</v>
      </c>
      <c r="B271" s="12">
        <f t="shared" si="5"/>
        <v>403.354469</v>
      </c>
      <c r="C271" s="51">
        <v>529.78</v>
      </c>
      <c r="D271" s="13">
        <f t="shared" si="2"/>
        <v>3.102726685</v>
      </c>
      <c r="E271" s="14">
        <f t="shared" si="3"/>
        <v>3.102726685</v>
      </c>
      <c r="F271" s="15">
        <v>130.0</v>
      </c>
      <c r="G271" s="16">
        <v>126.477084</v>
      </c>
      <c r="H271" s="17">
        <v>0.314</v>
      </c>
      <c r="I271" s="16">
        <v>276.877385</v>
      </c>
      <c r="J271" s="17">
        <v>0.686</v>
      </c>
      <c r="K271" s="16">
        <v>4.03354469E8</v>
      </c>
      <c r="L271" s="52">
        <v>2012.0</v>
      </c>
      <c r="M271" s="15" t="s">
        <v>20</v>
      </c>
      <c r="N271" s="19" t="s">
        <v>743</v>
      </c>
      <c r="O271" s="24" t="s">
        <v>744</v>
      </c>
      <c r="P271" s="21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</row>
    <row r="272" ht="15.75" customHeight="1">
      <c r="A272" s="40" t="s">
        <v>745</v>
      </c>
      <c r="B272" s="12">
        <f t="shared" si="5"/>
        <v>554.987477</v>
      </c>
      <c r="C272" s="51">
        <v>750.27</v>
      </c>
      <c r="D272" s="13">
        <f t="shared" si="2"/>
        <v>4.269134438</v>
      </c>
      <c r="E272" s="14">
        <f t="shared" si="3"/>
        <v>4.269134438</v>
      </c>
      <c r="F272" s="15">
        <v>130.0</v>
      </c>
      <c r="G272" s="16">
        <v>149.260504</v>
      </c>
      <c r="H272" s="17">
        <v>0.269</v>
      </c>
      <c r="I272" s="16">
        <v>405.726973</v>
      </c>
      <c r="J272" s="17">
        <v>0.731</v>
      </c>
      <c r="K272" s="16">
        <v>5.54987477E8</v>
      </c>
      <c r="L272" s="52">
        <v>2011.0</v>
      </c>
      <c r="M272" s="15" t="s">
        <v>20</v>
      </c>
      <c r="N272" s="19" t="s">
        <v>746</v>
      </c>
      <c r="O272" s="24" t="s">
        <v>747</v>
      </c>
      <c r="P272" s="21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</row>
    <row r="273" ht="15.75" customHeight="1">
      <c r="A273" s="40" t="s">
        <v>748</v>
      </c>
      <c r="B273" s="12">
        <f t="shared" si="5"/>
        <v>589.580482</v>
      </c>
      <c r="C273" s="51">
        <v>831.55</v>
      </c>
      <c r="D273" s="13">
        <f t="shared" si="2"/>
        <v>2.679911282</v>
      </c>
      <c r="E273" s="14">
        <f t="shared" si="3"/>
        <v>2.679911282</v>
      </c>
      <c r="F273" s="15">
        <v>220.0</v>
      </c>
      <c r="G273" s="16">
        <v>168.368427</v>
      </c>
      <c r="H273" s="17">
        <v>0.286</v>
      </c>
      <c r="I273" s="16">
        <v>421.212055</v>
      </c>
      <c r="J273" s="17">
        <v>0.714</v>
      </c>
      <c r="K273" s="16">
        <v>5.89580482E8</v>
      </c>
      <c r="L273" s="52">
        <v>2008.0</v>
      </c>
      <c r="M273" s="15" t="s">
        <v>18</v>
      </c>
      <c r="N273" s="19" t="s">
        <v>749</v>
      </c>
      <c r="O273" s="24" t="s">
        <v>750</v>
      </c>
      <c r="P273" s="21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</row>
    <row r="274" ht="15.75" customHeight="1">
      <c r="A274" s="40" t="s">
        <v>751</v>
      </c>
      <c r="B274" s="12">
        <f t="shared" si="5"/>
        <v>389.925971</v>
      </c>
      <c r="C274" s="51">
        <v>1334.31</v>
      </c>
      <c r="D274" s="13">
        <f t="shared" si="2"/>
        <v>19.49629855</v>
      </c>
      <c r="E274" s="14">
        <f t="shared" si="3"/>
        <v>19.49629855</v>
      </c>
      <c r="F274" s="15">
        <v>20.0</v>
      </c>
      <c r="G274" s="16">
        <v>248.159971</v>
      </c>
      <c r="H274" s="17">
        <v>0.636</v>
      </c>
      <c r="I274" s="16">
        <v>141.766</v>
      </c>
      <c r="J274" s="17">
        <v>0.364</v>
      </c>
      <c r="K274" s="16">
        <v>3.89925971E8</v>
      </c>
      <c r="L274" s="52">
        <v>1981.0</v>
      </c>
      <c r="M274" s="15" t="s">
        <v>104</v>
      </c>
      <c r="N274" s="19" t="s">
        <v>752</v>
      </c>
      <c r="O274" s="24" t="s">
        <v>753</v>
      </c>
      <c r="P274" s="21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</row>
    <row r="275" ht="15.75" customHeight="1">
      <c r="A275" s="40" t="s">
        <v>754</v>
      </c>
      <c r="B275" s="12">
        <f t="shared" si="5"/>
        <v>354.825435</v>
      </c>
      <c r="C275" s="51">
        <v>913.01</v>
      </c>
      <c r="D275" s="13">
        <f t="shared" si="2"/>
        <v>14.1930174</v>
      </c>
      <c r="E275" s="14">
        <f t="shared" si="3"/>
        <v>14.1930174</v>
      </c>
      <c r="F275" s="15">
        <v>25.0</v>
      </c>
      <c r="G275" s="16">
        <v>172.825435</v>
      </c>
      <c r="H275" s="17">
        <v>0.487</v>
      </c>
      <c r="I275" s="16">
        <v>182.0</v>
      </c>
      <c r="J275" s="17">
        <v>0.513</v>
      </c>
      <c r="K275" s="16">
        <v>3.54825435E8</v>
      </c>
      <c r="L275" s="52">
        <v>1988.0</v>
      </c>
      <c r="M275" s="15" t="s">
        <v>104</v>
      </c>
      <c r="N275" s="19" t="s">
        <v>755</v>
      </c>
      <c r="O275" s="24" t="s">
        <v>756</v>
      </c>
      <c r="P275" s="21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</row>
    <row r="276" ht="15.75" customHeight="1">
      <c r="A276" s="40" t="s">
        <v>757</v>
      </c>
      <c r="B276" s="12">
        <f t="shared" si="5"/>
        <v>529.323962</v>
      </c>
      <c r="C276" s="51">
        <v>635.77</v>
      </c>
      <c r="D276" s="13">
        <f t="shared" si="2"/>
        <v>3.024708354</v>
      </c>
      <c r="E276" s="14">
        <f t="shared" si="3"/>
        <v>3.024708354</v>
      </c>
      <c r="F276" s="15">
        <v>175.0</v>
      </c>
      <c r="G276" s="16">
        <v>201.091711</v>
      </c>
      <c r="H276" s="17">
        <v>0.38</v>
      </c>
      <c r="I276" s="16">
        <v>328.232251</v>
      </c>
      <c r="J276" s="17">
        <v>0.62</v>
      </c>
      <c r="K276" s="16">
        <v>5.29323962E8</v>
      </c>
      <c r="L276" s="52">
        <v>2018.0</v>
      </c>
      <c r="M276" s="15" t="s">
        <v>20</v>
      </c>
      <c r="N276" s="19" t="s">
        <v>758</v>
      </c>
      <c r="O276" s="24" t="s">
        <v>759</v>
      </c>
      <c r="P276" s="21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</row>
    <row r="277" ht="15.75" customHeight="1">
      <c r="A277" s="40" t="s">
        <v>760</v>
      </c>
      <c r="B277" s="12">
        <f t="shared" si="5"/>
        <v>428.028233</v>
      </c>
      <c r="C277" s="51">
        <v>514.1</v>
      </c>
      <c r="D277" s="13">
        <f t="shared" si="2"/>
        <v>3.566901942</v>
      </c>
      <c r="E277" s="14">
        <f t="shared" si="3"/>
        <v>3.566901942</v>
      </c>
      <c r="F277" s="32">
        <v>120.0</v>
      </c>
      <c r="G277" s="16">
        <v>101.028233</v>
      </c>
      <c r="H277" s="17">
        <v>0.236</v>
      </c>
      <c r="I277" s="16">
        <v>327.0</v>
      </c>
      <c r="J277" s="17">
        <v>0.764</v>
      </c>
      <c r="K277" s="16">
        <v>4.28028233E8</v>
      </c>
      <c r="L277" s="52">
        <v>2018.0</v>
      </c>
      <c r="M277" s="15" t="s">
        <v>20</v>
      </c>
      <c r="N277" s="19" t="s">
        <v>761</v>
      </c>
      <c r="O277" s="41"/>
      <c r="P277" s="21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</row>
    <row r="278" ht="15.75" customHeight="1">
      <c r="A278" s="40" t="s">
        <v>762</v>
      </c>
      <c r="B278" s="12">
        <f t="shared" si="5"/>
        <v>309.492681</v>
      </c>
      <c r="C278" s="51">
        <v>596.76</v>
      </c>
      <c r="D278" s="13">
        <f t="shared" si="2"/>
        <v>4.421324014</v>
      </c>
      <c r="E278" s="14">
        <f t="shared" si="3"/>
        <v>4.421324014</v>
      </c>
      <c r="F278" s="15">
        <v>70.0</v>
      </c>
      <c r="G278" s="16">
        <v>136.492681</v>
      </c>
      <c r="H278" s="17">
        <v>0.441</v>
      </c>
      <c r="I278" s="16">
        <v>173.0</v>
      </c>
      <c r="J278" s="17">
        <v>0.559</v>
      </c>
      <c r="K278" s="16">
        <v>3.09492681E8</v>
      </c>
      <c r="L278" s="52">
        <v>1996.0</v>
      </c>
      <c r="M278" s="15" t="s">
        <v>25</v>
      </c>
      <c r="N278" s="19" t="s">
        <v>763</v>
      </c>
      <c r="O278" s="24" t="s">
        <v>764</v>
      </c>
      <c r="P278" s="21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</row>
    <row r="279" ht="15.75" customHeight="1">
      <c r="A279" s="40" t="s">
        <v>765</v>
      </c>
      <c r="B279" s="12">
        <f t="shared" si="5"/>
        <v>623.726085</v>
      </c>
      <c r="C279" s="51">
        <v>917.37</v>
      </c>
      <c r="D279" s="13">
        <f t="shared" si="2"/>
        <v>4.1581739</v>
      </c>
      <c r="E279" s="14">
        <f t="shared" si="3"/>
        <v>4.1581739</v>
      </c>
      <c r="F279" s="15">
        <v>150.0</v>
      </c>
      <c r="G279" s="16">
        <v>206.445654</v>
      </c>
      <c r="H279" s="17">
        <v>0.331</v>
      </c>
      <c r="I279" s="16">
        <v>417.280431</v>
      </c>
      <c r="J279" s="17">
        <v>0.669</v>
      </c>
      <c r="K279" s="16">
        <v>6.23726085E8</v>
      </c>
      <c r="L279" s="52">
        <v>2007.0</v>
      </c>
      <c r="M279" s="15" t="s">
        <v>18</v>
      </c>
      <c r="N279" s="19" t="s">
        <v>766</v>
      </c>
      <c r="O279" s="24" t="s">
        <v>767</v>
      </c>
      <c r="P279" s="21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</row>
    <row r="280" ht="15.75" customHeight="1">
      <c r="A280" s="40" t="s">
        <v>768</v>
      </c>
      <c r="B280" s="12">
        <f t="shared" si="5"/>
        <v>582.918849</v>
      </c>
      <c r="C280" s="51">
        <v>700.14</v>
      </c>
      <c r="D280" s="13">
        <f t="shared" si="2"/>
        <v>3.330964851</v>
      </c>
      <c r="E280" s="14">
        <f t="shared" si="3"/>
        <v>3.330964851</v>
      </c>
      <c r="F280" s="15">
        <v>175.0</v>
      </c>
      <c r="G280" s="16">
        <v>137.71535</v>
      </c>
      <c r="H280" s="17">
        <v>0.236</v>
      </c>
      <c r="I280" s="16">
        <v>445.203499</v>
      </c>
      <c r="J280" s="17">
        <v>0.764</v>
      </c>
      <c r="K280" s="16">
        <v>5.82918849E8</v>
      </c>
      <c r="L280" s="52">
        <v>2018.0</v>
      </c>
      <c r="M280" s="15" t="s">
        <v>20</v>
      </c>
      <c r="N280" s="19" t="s">
        <v>769</v>
      </c>
      <c r="O280" s="24" t="s">
        <v>770</v>
      </c>
      <c r="P280" s="21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</row>
    <row r="281" ht="15.75" customHeight="1">
      <c r="A281" s="40" t="s">
        <v>771</v>
      </c>
      <c r="B281" s="12">
        <f t="shared" si="5"/>
        <v>312.242626</v>
      </c>
      <c r="C281" s="51">
        <v>392.37</v>
      </c>
      <c r="D281" s="13">
        <f t="shared" si="2"/>
        <v>7.80606565</v>
      </c>
      <c r="E281" s="14">
        <f t="shared" si="3"/>
        <v>7.80606565</v>
      </c>
      <c r="F281" s="15">
        <v>40.0</v>
      </c>
      <c r="G281" s="16">
        <v>26.830068</v>
      </c>
      <c r="H281" s="17">
        <v>0.086</v>
      </c>
      <c r="I281" s="16">
        <v>285.412558</v>
      </c>
      <c r="J281" s="17">
        <v>0.914</v>
      </c>
      <c r="K281" s="16">
        <v>3.12242626E8</v>
      </c>
      <c r="L281" s="52">
        <v>2016.0</v>
      </c>
      <c r="M281" s="15" t="s">
        <v>20</v>
      </c>
      <c r="N281" s="19" t="s">
        <v>772</v>
      </c>
      <c r="O281" s="24" t="s">
        <v>773</v>
      </c>
      <c r="P281" s="21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</row>
    <row r="282" ht="15.75" customHeight="1">
      <c r="A282" s="40" t="s">
        <v>774</v>
      </c>
      <c r="B282" s="12">
        <f t="shared" si="5"/>
        <v>475.106177</v>
      </c>
      <c r="C282" s="51">
        <v>1446.26</v>
      </c>
      <c r="D282" s="13">
        <f t="shared" si="2"/>
        <v>11.04898086</v>
      </c>
      <c r="E282" s="14">
        <f t="shared" si="3"/>
        <v>11.04898086</v>
      </c>
      <c r="F282" s="15">
        <v>43.0</v>
      </c>
      <c r="G282" s="16">
        <v>309.306177</v>
      </c>
      <c r="H282" s="17">
        <v>0.651</v>
      </c>
      <c r="I282" s="16">
        <v>165.8</v>
      </c>
      <c r="J282" s="17">
        <v>0.349</v>
      </c>
      <c r="K282" s="16">
        <v>4.75106177E8</v>
      </c>
      <c r="L282" s="52">
        <v>1983.0</v>
      </c>
      <c r="M282" s="15" t="s">
        <v>104</v>
      </c>
      <c r="N282" s="19" t="s">
        <v>775</v>
      </c>
      <c r="O282" s="24" t="s">
        <v>776</v>
      </c>
      <c r="P282" s="21" t="s">
        <v>96</v>
      </c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</row>
    <row r="283" ht="15.75" customHeight="1">
      <c r="A283" s="40" t="s">
        <v>777</v>
      </c>
      <c r="B283" s="12">
        <f t="shared" si="5"/>
        <v>868.39056</v>
      </c>
      <c r="C283" s="51">
        <v>1355.69</v>
      </c>
      <c r="D283" s="13">
        <f t="shared" si="2"/>
        <v>7.684872212</v>
      </c>
      <c r="E283" s="14">
        <f t="shared" si="3"/>
        <v>7.684872212</v>
      </c>
      <c r="F283" s="15">
        <v>113.0</v>
      </c>
      <c r="G283" s="16">
        <v>380.270577</v>
      </c>
      <c r="H283" s="17">
        <v>0.438</v>
      </c>
      <c r="I283" s="16">
        <v>488.119983</v>
      </c>
      <c r="J283" s="17">
        <v>0.562</v>
      </c>
      <c r="K283" s="16">
        <v>8.6839056E8</v>
      </c>
      <c r="L283" s="52">
        <v>2005.0</v>
      </c>
      <c r="M283" s="15" t="s">
        <v>18</v>
      </c>
      <c r="N283" s="19" t="s">
        <v>778</v>
      </c>
      <c r="O283" s="24" t="s">
        <v>779</v>
      </c>
      <c r="P283" s="21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</row>
    <row r="284" ht="15.75" customHeight="1">
      <c r="A284" s="40" t="s">
        <v>780</v>
      </c>
      <c r="B284" s="12">
        <f t="shared" si="5"/>
        <v>483.866518</v>
      </c>
      <c r="C284" s="51">
        <v>654.12</v>
      </c>
      <c r="D284" s="13">
        <f t="shared" si="2"/>
        <v>5.376294644</v>
      </c>
      <c r="E284" s="14">
        <f t="shared" si="3"/>
        <v>5.376294644</v>
      </c>
      <c r="F284" s="15">
        <v>90.0</v>
      </c>
      <c r="G284" s="16">
        <v>143.619809</v>
      </c>
      <c r="H284" s="17">
        <v>0.297</v>
      </c>
      <c r="I284" s="16">
        <v>340.246709</v>
      </c>
      <c r="J284" s="17">
        <v>0.703</v>
      </c>
      <c r="K284" s="16">
        <v>4.83866518E8</v>
      </c>
      <c r="L284" s="52">
        <v>2011.0</v>
      </c>
      <c r="M284" s="15" t="s">
        <v>20</v>
      </c>
      <c r="N284" s="19" t="s">
        <v>781</v>
      </c>
      <c r="O284" s="24" t="s">
        <v>782</v>
      </c>
      <c r="P284" s="21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</row>
    <row r="285" ht="15.75" customHeight="1">
      <c r="A285" s="40" t="s">
        <v>783</v>
      </c>
      <c r="B285" s="12">
        <f t="shared" si="5"/>
        <v>498.781117</v>
      </c>
      <c r="C285" s="51">
        <v>634.81</v>
      </c>
      <c r="D285" s="13">
        <f t="shared" si="2"/>
        <v>3.836777823</v>
      </c>
      <c r="E285" s="14">
        <f t="shared" si="3"/>
        <v>3.836777823</v>
      </c>
      <c r="F285" s="15">
        <v>130.0</v>
      </c>
      <c r="G285" s="16">
        <v>131.538435</v>
      </c>
      <c r="H285" s="17">
        <v>0.264</v>
      </c>
      <c r="I285" s="16">
        <v>367.242682</v>
      </c>
      <c r="J285" s="17">
        <v>0.736</v>
      </c>
      <c r="K285" s="16">
        <v>4.98781117E8</v>
      </c>
      <c r="L285" s="52">
        <v>2014.0</v>
      </c>
      <c r="M285" s="15" t="s">
        <v>20</v>
      </c>
      <c r="N285" s="19" t="s">
        <v>784</v>
      </c>
      <c r="O285" s="24" t="s">
        <v>785</v>
      </c>
      <c r="P285" s="21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</row>
    <row r="286" ht="15.75" customHeight="1">
      <c r="A286" s="40" t="s">
        <v>786</v>
      </c>
      <c r="B286" s="12">
        <f t="shared" si="5"/>
        <v>481.800873</v>
      </c>
      <c r="C286" s="51">
        <v>651.33</v>
      </c>
      <c r="D286" s="13">
        <f t="shared" si="2"/>
        <v>5.180654548</v>
      </c>
      <c r="E286" s="14">
        <f t="shared" si="3"/>
        <v>5.180654548</v>
      </c>
      <c r="F286" s="15">
        <v>93.0</v>
      </c>
      <c r="G286" s="16">
        <v>176.760185</v>
      </c>
      <c r="H286" s="17">
        <v>0.367</v>
      </c>
      <c r="I286" s="16">
        <v>305.040688</v>
      </c>
      <c r="J286" s="17">
        <v>0.633</v>
      </c>
      <c r="K286" s="16">
        <v>4.81800873E8</v>
      </c>
      <c r="L286" s="52">
        <v>2011.0</v>
      </c>
      <c r="M286" s="15" t="s">
        <v>20</v>
      </c>
      <c r="N286" s="19" t="s">
        <v>787</v>
      </c>
      <c r="O286" s="24" t="s">
        <v>788</v>
      </c>
      <c r="P286" s="21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</row>
    <row r="287" ht="15.75" customHeight="1">
      <c r="A287" s="40" t="s">
        <v>789</v>
      </c>
      <c r="B287" s="12">
        <f t="shared" si="5"/>
        <v>321.669741</v>
      </c>
      <c r="C287" s="51">
        <v>441.95</v>
      </c>
      <c r="D287" s="13">
        <f t="shared" si="2"/>
        <v>1.624594652</v>
      </c>
      <c r="E287" s="14">
        <f t="shared" si="3"/>
        <v>1.624594652</v>
      </c>
      <c r="F287" s="15">
        <v>198.0</v>
      </c>
      <c r="G287" s="16">
        <v>105.26973</v>
      </c>
      <c r="H287" s="17">
        <v>0.327</v>
      </c>
      <c r="I287" s="16">
        <v>216.400011</v>
      </c>
      <c r="J287" s="17">
        <v>0.673</v>
      </c>
      <c r="K287" s="16">
        <v>3.21669741E8</v>
      </c>
      <c r="L287" s="52">
        <v>2010.0</v>
      </c>
      <c r="M287" s="15" t="s">
        <v>20</v>
      </c>
      <c r="N287" s="19" t="s">
        <v>790</v>
      </c>
      <c r="O287" s="24" t="s">
        <v>791</v>
      </c>
      <c r="P287" s="21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</row>
    <row r="288" ht="15.75" customHeight="1">
      <c r="A288" s="40" t="s">
        <v>792</v>
      </c>
      <c r="B288" s="12">
        <f t="shared" si="5"/>
        <v>390.493908</v>
      </c>
      <c r="C288" s="51">
        <v>863.7</v>
      </c>
      <c r="D288" s="13">
        <f t="shared" si="2"/>
        <v>8.13528975</v>
      </c>
      <c r="E288" s="14">
        <f t="shared" si="3"/>
        <v>8.13528975</v>
      </c>
      <c r="F288" s="15">
        <v>48.0</v>
      </c>
      <c r="G288" s="16">
        <v>165.493908</v>
      </c>
      <c r="H288" s="17">
        <v>0.424</v>
      </c>
      <c r="I288" s="16">
        <v>225.0</v>
      </c>
      <c r="J288" s="17">
        <v>0.576</v>
      </c>
      <c r="K288" s="16">
        <v>3.90493908E8</v>
      </c>
      <c r="L288" s="52">
        <v>1991.0</v>
      </c>
      <c r="M288" s="15" t="s">
        <v>25</v>
      </c>
      <c r="N288" s="19" t="s">
        <v>793</v>
      </c>
      <c r="O288" s="24" t="s">
        <v>794</v>
      </c>
      <c r="P288" s="21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</row>
    <row r="289" ht="15.75" customHeight="1">
      <c r="A289" s="40" t="s">
        <v>795</v>
      </c>
      <c r="B289" s="12">
        <f t="shared" si="5"/>
        <v>1058.682142</v>
      </c>
      <c r="C289" s="51">
        <v>1330.35</v>
      </c>
      <c r="D289" s="13">
        <f t="shared" si="2"/>
        <v>3.849753244</v>
      </c>
      <c r="E289" s="14">
        <f t="shared" si="3"/>
        <v>3.849753244</v>
      </c>
      <c r="F289" s="15">
        <v>275.0</v>
      </c>
      <c r="G289" s="16">
        <v>533.539991</v>
      </c>
      <c r="H289" s="17">
        <v>0.504</v>
      </c>
      <c r="I289" s="16">
        <v>525.142151</v>
      </c>
      <c r="J289" s="17">
        <v>0.496</v>
      </c>
      <c r="K289" s="16">
        <v>1.058682142E9</v>
      </c>
      <c r="L289" s="52">
        <v>2016.0</v>
      </c>
      <c r="M289" s="15" t="s">
        <v>20</v>
      </c>
      <c r="N289" s="19" t="s">
        <v>796</v>
      </c>
      <c r="O289" s="24" t="s">
        <v>797</v>
      </c>
      <c r="P289" s="21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</row>
    <row r="290" ht="15.75" customHeight="1">
      <c r="A290" s="40" t="s">
        <v>798</v>
      </c>
      <c r="B290" s="12">
        <f t="shared" si="5"/>
        <v>347.325802</v>
      </c>
      <c r="C290" s="51">
        <v>590.54</v>
      </c>
      <c r="D290" s="13">
        <f t="shared" si="2"/>
        <v>3.859175578</v>
      </c>
      <c r="E290" s="14">
        <f t="shared" si="3"/>
        <v>3.859175578</v>
      </c>
      <c r="F290" s="15">
        <v>90.0</v>
      </c>
      <c r="G290" s="16">
        <v>226.164286</v>
      </c>
      <c r="H290" s="17">
        <v>0.651</v>
      </c>
      <c r="I290" s="16">
        <v>121.161516</v>
      </c>
      <c r="J290" s="17">
        <v>0.349</v>
      </c>
      <c r="K290" s="16">
        <v>3.47325802E8</v>
      </c>
      <c r="L290" s="52">
        <v>2001.0</v>
      </c>
      <c r="M290" s="15" t="s">
        <v>18</v>
      </c>
      <c r="N290" s="19" t="s">
        <v>799</v>
      </c>
      <c r="O290" s="24" t="s">
        <v>800</v>
      </c>
      <c r="P290" s="21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</row>
    <row r="291" ht="15.75" customHeight="1">
      <c r="A291" s="40" t="s">
        <v>801</v>
      </c>
      <c r="B291" s="12">
        <f t="shared" si="5"/>
        <v>474.009154</v>
      </c>
      <c r="C291" s="51">
        <v>603.82</v>
      </c>
      <c r="D291" s="13">
        <f t="shared" si="2"/>
        <v>4.309174127</v>
      </c>
      <c r="E291" s="14">
        <f t="shared" si="3"/>
        <v>4.309174127</v>
      </c>
      <c r="F291" s="15">
        <v>110.0</v>
      </c>
      <c r="G291" s="16">
        <v>155.190832</v>
      </c>
      <c r="H291" s="17">
        <v>0.327</v>
      </c>
      <c r="I291" s="16">
        <v>318.818322</v>
      </c>
      <c r="J291" s="17">
        <v>0.673</v>
      </c>
      <c r="K291" s="16">
        <v>4.74009154E8</v>
      </c>
      <c r="L291" s="52">
        <v>2015.0</v>
      </c>
      <c r="M291" s="15" t="s">
        <v>20</v>
      </c>
      <c r="N291" s="19" t="s">
        <v>802</v>
      </c>
      <c r="O291" s="24" t="s">
        <v>803</v>
      </c>
      <c r="P291" s="21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</row>
    <row r="292" ht="15.75" customHeight="1">
      <c r="A292" s="40" t="s">
        <v>804</v>
      </c>
      <c r="B292" s="12">
        <f t="shared" si="5"/>
        <v>482.349603</v>
      </c>
      <c r="C292" s="51">
        <v>888.62</v>
      </c>
      <c r="D292" s="13">
        <f t="shared" si="2"/>
        <v>6.890708614</v>
      </c>
      <c r="E292" s="14">
        <f t="shared" si="3"/>
        <v>6.890708614</v>
      </c>
      <c r="F292" s="15">
        <v>70.0</v>
      </c>
      <c r="G292" s="16">
        <v>217.049603</v>
      </c>
      <c r="H292" s="17">
        <v>0.45</v>
      </c>
      <c r="I292" s="16">
        <v>265.3</v>
      </c>
      <c r="J292" s="17">
        <v>0.55</v>
      </c>
      <c r="K292" s="16">
        <v>4.82349603E8</v>
      </c>
      <c r="L292" s="52">
        <v>1998.0</v>
      </c>
      <c r="M292" s="15" t="s">
        <v>25</v>
      </c>
      <c r="N292" s="19" t="s">
        <v>805</v>
      </c>
      <c r="O292" s="24" t="s">
        <v>806</v>
      </c>
      <c r="P292" s="21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</row>
    <row r="293" ht="15.75" customHeight="1">
      <c r="A293" s="40" t="s">
        <v>807</v>
      </c>
      <c r="B293" s="12">
        <f t="shared" si="5"/>
        <v>322.161245</v>
      </c>
      <c r="C293" s="51">
        <v>672.59</v>
      </c>
      <c r="D293" s="13">
        <f t="shared" si="2"/>
        <v>14.64369295</v>
      </c>
      <c r="E293" s="14">
        <f t="shared" si="3"/>
        <v>14.64369295</v>
      </c>
      <c r="F293" s="15">
        <v>22.0</v>
      </c>
      <c r="G293" s="16">
        <v>96.898818</v>
      </c>
      <c r="H293" s="17">
        <v>0.301</v>
      </c>
      <c r="I293" s="16">
        <v>225.262427</v>
      </c>
      <c r="J293" s="17">
        <v>0.699</v>
      </c>
      <c r="K293" s="16">
        <v>3.22161245E8</v>
      </c>
      <c r="L293" s="52">
        <v>1993.0</v>
      </c>
      <c r="M293" s="15" t="s">
        <v>25</v>
      </c>
      <c r="N293" s="19" t="s">
        <v>808</v>
      </c>
      <c r="O293" s="24" t="s">
        <v>809</v>
      </c>
      <c r="P293" s="21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</row>
    <row r="294" ht="15.75" customHeight="1">
      <c r="A294" s="40" t="s">
        <v>810</v>
      </c>
      <c r="B294" s="12">
        <f t="shared" si="5"/>
        <v>327.333559</v>
      </c>
      <c r="C294" s="51">
        <v>648.38</v>
      </c>
      <c r="D294" s="13">
        <f t="shared" si="2"/>
        <v>10.91111863</v>
      </c>
      <c r="E294" s="14">
        <f t="shared" si="3"/>
        <v>10.91111863</v>
      </c>
      <c r="F294" s="15">
        <v>30.0</v>
      </c>
      <c r="G294" s="16">
        <v>100.125643</v>
      </c>
      <c r="H294" s="17">
        <v>0.306</v>
      </c>
      <c r="I294" s="16">
        <v>227.207916</v>
      </c>
      <c r="J294" s="17">
        <v>0.694</v>
      </c>
      <c r="K294" s="16">
        <v>3.27333559E8</v>
      </c>
      <c r="L294" s="52">
        <v>1995.0</v>
      </c>
      <c r="M294" s="15" t="s">
        <v>25</v>
      </c>
      <c r="N294" s="19" t="s">
        <v>811</v>
      </c>
      <c r="O294" s="24" t="s">
        <v>812</v>
      </c>
      <c r="P294" s="21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</row>
    <row r="295" ht="15.75" customHeight="1">
      <c r="A295" s="40" t="s">
        <v>813</v>
      </c>
      <c r="B295" s="12">
        <f t="shared" si="5"/>
        <v>418.765519</v>
      </c>
      <c r="C295" s="51">
        <v>590.63</v>
      </c>
      <c r="D295" s="13">
        <f t="shared" si="2"/>
        <v>6.442546446</v>
      </c>
      <c r="E295" s="14">
        <f t="shared" si="3"/>
        <v>6.442546446</v>
      </c>
      <c r="F295" s="15">
        <v>65.0</v>
      </c>
      <c r="G295" s="16">
        <v>152.647258</v>
      </c>
      <c r="H295" s="17">
        <v>0.364</v>
      </c>
      <c r="I295" s="16">
        <v>266.118261</v>
      </c>
      <c r="J295" s="17">
        <v>0.636</v>
      </c>
      <c r="K295" s="16">
        <v>4.18765519E8</v>
      </c>
      <c r="L295" s="52">
        <v>2008.0</v>
      </c>
      <c r="M295" s="15" t="s">
        <v>18</v>
      </c>
      <c r="N295" s="19" t="s">
        <v>814</v>
      </c>
      <c r="O295" s="24" t="s">
        <v>815</v>
      </c>
      <c r="P295" s="21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</row>
    <row r="296" ht="15.75" customHeight="1">
      <c r="A296" s="40" t="s">
        <v>816</v>
      </c>
      <c r="B296" s="12">
        <f t="shared" si="5"/>
        <v>432.243292</v>
      </c>
      <c r="C296" s="51">
        <v>491.94</v>
      </c>
      <c r="D296" s="13">
        <f t="shared" si="2"/>
        <v>2.881621947</v>
      </c>
      <c r="E296" s="14">
        <f t="shared" si="3"/>
        <v>2.881621947</v>
      </c>
      <c r="F296" s="15">
        <v>150.0</v>
      </c>
      <c r="G296" s="16">
        <v>224.543292</v>
      </c>
      <c r="H296" s="17">
        <v>0.52</v>
      </c>
      <c r="I296" s="16">
        <v>207.7</v>
      </c>
      <c r="J296" s="17">
        <v>0.48</v>
      </c>
      <c r="K296" s="16">
        <v>4.32243292E8</v>
      </c>
      <c r="L296" s="52">
        <v>2021.0</v>
      </c>
      <c r="M296" s="15" t="s">
        <v>93</v>
      </c>
      <c r="N296" s="19" t="s">
        <v>817</v>
      </c>
      <c r="O296" s="24" t="s">
        <v>818</v>
      </c>
      <c r="P296" s="21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</row>
    <row r="297" ht="15.75" customHeight="1">
      <c r="A297" s="40" t="s">
        <v>819</v>
      </c>
      <c r="B297" s="12">
        <f t="shared" si="5"/>
        <v>374.583879</v>
      </c>
      <c r="C297" s="51">
        <v>602.15</v>
      </c>
      <c r="D297" s="13">
        <f t="shared" si="2"/>
        <v>4.99445172</v>
      </c>
      <c r="E297" s="14">
        <f t="shared" si="3"/>
        <v>4.99445172</v>
      </c>
      <c r="F297" s="15">
        <v>75.0</v>
      </c>
      <c r="G297" s="16">
        <v>160.861908</v>
      </c>
      <c r="H297" s="17">
        <v>0.429</v>
      </c>
      <c r="I297" s="16">
        <v>213.721971</v>
      </c>
      <c r="J297" s="17">
        <v>0.571</v>
      </c>
      <c r="K297" s="16">
        <v>3.74583879E8</v>
      </c>
      <c r="L297" s="52">
        <v>2004.0</v>
      </c>
      <c r="M297" s="15" t="s">
        <v>18</v>
      </c>
      <c r="N297" s="19" t="s">
        <v>820</v>
      </c>
      <c r="O297" s="24" t="s">
        <v>821</v>
      </c>
      <c r="P297" s="21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</row>
    <row r="298" ht="15.75" customHeight="1">
      <c r="A298" s="40" t="s">
        <v>822</v>
      </c>
      <c r="B298" s="12">
        <f t="shared" si="5"/>
        <v>366.080049</v>
      </c>
      <c r="C298" s="51">
        <v>432.98</v>
      </c>
      <c r="D298" s="13">
        <f t="shared" si="2"/>
        <v>3.66080049</v>
      </c>
      <c r="E298" s="14">
        <f t="shared" si="3"/>
        <v>3.66080049</v>
      </c>
      <c r="F298" s="15">
        <v>100.0</v>
      </c>
      <c r="G298" s="16">
        <v>140.480049</v>
      </c>
      <c r="H298" s="17">
        <v>0.384</v>
      </c>
      <c r="I298" s="16">
        <v>225.6</v>
      </c>
      <c r="J298" s="17">
        <v>0.616</v>
      </c>
      <c r="K298" s="16">
        <v>3.66080049E8</v>
      </c>
      <c r="L298" s="52">
        <v>2019.0</v>
      </c>
      <c r="M298" s="15" t="s">
        <v>20</v>
      </c>
      <c r="N298" s="19" t="s">
        <v>823</v>
      </c>
      <c r="O298" s="24" t="s">
        <v>824</v>
      </c>
      <c r="P298" s="21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</row>
    <row r="299" ht="15.75" customHeight="1">
      <c r="A299" s="40" t="s">
        <v>825</v>
      </c>
      <c r="B299" s="12">
        <f t="shared" si="5"/>
        <v>524.028679</v>
      </c>
      <c r="C299" s="51">
        <v>738.88</v>
      </c>
      <c r="D299" s="13">
        <f t="shared" si="2"/>
        <v>5.822540878</v>
      </c>
      <c r="E299" s="14">
        <f t="shared" si="3"/>
        <v>5.822540878</v>
      </c>
      <c r="F299" s="15">
        <v>90.0</v>
      </c>
      <c r="G299" s="16">
        <v>209.028679</v>
      </c>
      <c r="H299" s="17">
        <v>0.399</v>
      </c>
      <c r="I299" s="16">
        <v>315.0</v>
      </c>
      <c r="J299" s="17">
        <v>0.601</v>
      </c>
      <c r="K299" s="16">
        <v>5.24028679E8</v>
      </c>
      <c r="L299" s="52">
        <v>2009.0</v>
      </c>
      <c r="M299" s="15" t="s">
        <v>18</v>
      </c>
      <c r="N299" s="19" t="s">
        <v>826</v>
      </c>
      <c r="O299" s="24" t="s">
        <v>827</v>
      </c>
      <c r="P299" s="21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</row>
    <row r="300" ht="15.75" customHeight="1">
      <c r="A300" s="40" t="s">
        <v>828</v>
      </c>
      <c r="B300" s="12">
        <f t="shared" si="5"/>
        <v>543.848418</v>
      </c>
      <c r="C300" s="51">
        <v>735.21</v>
      </c>
      <c r="D300" s="13">
        <f t="shared" si="2"/>
        <v>4.350787344</v>
      </c>
      <c r="E300" s="14">
        <f t="shared" si="3"/>
        <v>4.350787344</v>
      </c>
      <c r="F300" s="15">
        <v>125.0</v>
      </c>
      <c r="G300" s="16">
        <v>186.848418</v>
      </c>
      <c r="H300" s="17">
        <v>0.344</v>
      </c>
      <c r="I300" s="16">
        <v>357.0</v>
      </c>
      <c r="J300" s="17">
        <v>0.656</v>
      </c>
      <c r="K300" s="16">
        <v>5.43848418E8</v>
      </c>
      <c r="L300" s="52">
        <v>2011.0</v>
      </c>
      <c r="M300" s="15" t="s">
        <v>20</v>
      </c>
      <c r="N300" s="19" t="s">
        <v>829</v>
      </c>
      <c r="O300" s="24" t="s">
        <v>830</v>
      </c>
      <c r="P300" s="21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</row>
    <row r="301" ht="15.75" customHeight="1">
      <c r="A301" s="40" t="s">
        <v>831</v>
      </c>
      <c r="B301" s="12">
        <f t="shared" si="5"/>
        <v>488.35132</v>
      </c>
      <c r="C301" s="51">
        <v>830.31</v>
      </c>
      <c r="D301" s="13">
        <f t="shared" si="2"/>
        <v>8.139188667</v>
      </c>
      <c r="E301" s="14">
        <f t="shared" si="3"/>
        <v>8.139188667</v>
      </c>
      <c r="F301" s="15">
        <v>60.0</v>
      </c>
      <c r="G301" s="16">
        <v>268.163011</v>
      </c>
      <c r="H301" s="17">
        <v>0.549</v>
      </c>
      <c r="I301" s="16">
        <v>220.188309</v>
      </c>
      <c r="J301" s="17">
        <v>0.451</v>
      </c>
      <c r="K301" s="16">
        <v>4.8835132E8</v>
      </c>
      <c r="L301" s="52">
        <v>2001.0</v>
      </c>
      <c r="M301" s="15" t="s">
        <v>18</v>
      </c>
      <c r="N301" s="19" t="s">
        <v>832</v>
      </c>
      <c r="O301" s="24" t="s">
        <v>833</v>
      </c>
      <c r="P301" s="21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</row>
    <row r="302" ht="15.75" customHeight="1">
      <c r="A302" s="40" t="s">
        <v>834</v>
      </c>
      <c r="B302" s="12">
        <f t="shared" si="5"/>
        <v>928.76077</v>
      </c>
      <c r="C302" s="51">
        <v>1492.99</v>
      </c>
      <c r="D302" s="13">
        <f t="shared" si="2"/>
        <v>6.191738467</v>
      </c>
      <c r="E302" s="14">
        <f t="shared" si="3"/>
        <v>6.191738467</v>
      </c>
      <c r="F302" s="15">
        <v>150.0</v>
      </c>
      <c r="G302" s="16">
        <v>441.226247</v>
      </c>
      <c r="H302" s="17">
        <v>0.475</v>
      </c>
      <c r="I302" s="16">
        <v>487.534523</v>
      </c>
      <c r="J302" s="17">
        <v>0.525</v>
      </c>
      <c r="K302" s="16">
        <v>9.2876077E8</v>
      </c>
      <c r="L302" s="52">
        <v>2004.0</v>
      </c>
      <c r="M302" s="15" t="s">
        <v>18</v>
      </c>
      <c r="N302" s="19" t="s">
        <v>835</v>
      </c>
      <c r="O302" s="24" t="s">
        <v>836</v>
      </c>
      <c r="P302" s="21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</row>
    <row r="303" ht="15.75" customHeight="1">
      <c r="A303" s="40" t="s">
        <v>837</v>
      </c>
      <c r="B303" s="12">
        <f t="shared" si="5"/>
        <v>752.600867</v>
      </c>
      <c r="C303" s="51">
        <v>1034.01</v>
      </c>
      <c r="D303" s="13">
        <f t="shared" si="2"/>
        <v>4.561217376</v>
      </c>
      <c r="E303" s="14">
        <f t="shared" si="3"/>
        <v>4.561217376</v>
      </c>
      <c r="F303" s="15">
        <v>165.0</v>
      </c>
      <c r="G303" s="16">
        <v>238.736787</v>
      </c>
      <c r="H303" s="17">
        <v>0.317</v>
      </c>
      <c r="I303" s="16">
        <v>513.86408</v>
      </c>
      <c r="J303" s="17">
        <v>0.683</v>
      </c>
      <c r="K303" s="16">
        <v>7.52600867E8</v>
      </c>
      <c r="L303" s="52">
        <v>2010.0</v>
      </c>
      <c r="M303" s="15" t="s">
        <v>20</v>
      </c>
      <c r="N303" s="19" t="s">
        <v>838</v>
      </c>
      <c r="O303" s="24" t="s">
        <v>839</v>
      </c>
      <c r="P303" s="21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</row>
    <row r="304" ht="15.75" customHeight="1">
      <c r="A304" s="40" t="s">
        <v>840</v>
      </c>
      <c r="B304" s="12">
        <f t="shared" si="5"/>
        <v>813.36738</v>
      </c>
      <c r="C304" s="51">
        <v>1196.29</v>
      </c>
      <c r="D304" s="13">
        <f t="shared" si="2"/>
        <v>5.083546125</v>
      </c>
      <c r="E304" s="14">
        <f t="shared" si="3"/>
        <v>5.083546125</v>
      </c>
      <c r="F304" s="33">
        <v>160.0</v>
      </c>
      <c r="G304" s="16">
        <v>322.719944</v>
      </c>
      <c r="H304" s="17">
        <v>0.397</v>
      </c>
      <c r="I304" s="16">
        <v>490.647436</v>
      </c>
      <c r="J304" s="17">
        <v>0.603</v>
      </c>
      <c r="K304" s="16">
        <v>8.1336738E8</v>
      </c>
      <c r="L304" s="52">
        <v>2007.0</v>
      </c>
      <c r="M304" s="15" t="s">
        <v>18</v>
      </c>
      <c r="N304" s="19" t="s">
        <v>841</v>
      </c>
      <c r="O304" s="24" t="s">
        <v>842</v>
      </c>
      <c r="P304" s="21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</row>
    <row r="305" ht="15.75" customHeight="1">
      <c r="A305" s="40" t="s">
        <v>843</v>
      </c>
      <c r="B305" s="12">
        <f t="shared" si="5"/>
        <v>408.247917</v>
      </c>
      <c r="C305" s="51">
        <v>686.28</v>
      </c>
      <c r="D305" s="13">
        <f t="shared" si="2"/>
        <v>5.670109958</v>
      </c>
      <c r="E305" s="14">
        <f t="shared" si="3"/>
        <v>5.670109958</v>
      </c>
      <c r="F305" s="15">
        <v>72.0</v>
      </c>
      <c r="G305" s="16">
        <v>227.966634</v>
      </c>
      <c r="H305" s="17">
        <v>0.558</v>
      </c>
      <c r="I305" s="16">
        <v>180.281283</v>
      </c>
      <c r="J305" s="17">
        <v>0.442</v>
      </c>
      <c r="K305" s="16">
        <v>4.08247917E8</v>
      </c>
      <c r="L305" s="52">
        <v>2002.0</v>
      </c>
      <c r="M305" s="15" t="s">
        <v>18</v>
      </c>
      <c r="N305" s="19" t="s">
        <v>844</v>
      </c>
      <c r="O305" s="24" t="s">
        <v>845</v>
      </c>
      <c r="P305" s="21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</row>
    <row r="306" ht="15.75" customHeight="1">
      <c r="A306" s="40" t="s">
        <v>846</v>
      </c>
      <c r="B306" s="12">
        <f t="shared" si="5"/>
        <v>634.338384</v>
      </c>
      <c r="C306" s="51">
        <v>797.12</v>
      </c>
      <c r="D306" s="13">
        <f t="shared" si="2"/>
        <v>8.45784512</v>
      </c>
      <c r="E306" s="14">
        <f t="shared" si="3"/>
        <v>8.45784512</v>
      </c>
      <c r="F306" s="15">
        <v>75.0</v>
      </c>
      <c r="G306" s="16">
        <v>270.578425</v>
      </c>
      <c r="H306" s="17">
        <v>0.427</v>
      </c>
      <c r="I306" s="16">
        <v>363.759959</v>
      </c>
      <c r="J306" s="17">
        <v>0.573</v>
      </c>
      <c r="K306" s="16">
        <v>6.34338384E8</v>
      </c>
      <c r="L306" s="52">
        <v>2016.0</v>
      </c>
      <c r="M306" s="15" t="s">
        <v>20</v>
      </c>
      <c r="N306" s="19" t="s">
        <v>847</v>
      </c>
      <c r="O306" s="24" t="s">
        <v>848</v>
      </c>
      <c r="P306" s="21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</row>
    <row r="307" ht="15.75" customHeight="1">
      <c r="A307" s="40" t="s">
        <v>849</v>
      </c>
      <c r="B307" s="12">
        <f t="shared" si="5"/>
        <v>407.452213</v>
      </c>
      <c r="C307" s="51">
        <v>463.73</v>
      </c>
      <c r="D307" s="13">
        <f t="shared" si="2"/>
        <v>4.793555447</v>
      </c>
      <c r="E307" s="14">
        <f t="shared" si="3"/>
        <v>4.793555447</v>
      </c>
      <c r="F307" s="15">
        <v>85.0</v>
      </c>
      <c r="G307" s="16">
        <v>162.79099</v>
      </c>
      <c r="H307" s="17">
        <v>0.4</v>
      </c>
      <c r="I307" s="16">
        <v>244.661223</v>
      </c>
      <c r="J307" s="17">
        <v>0.6</v>
      </c>
      <c r="K307" s="16">
        <v>4.07452213E8</v>
      </c>
      <c r="L307" s="52">
        <v>2021.0</v>
      </c>
      <c r="M307" s="15" t="s">
        <v>93</v>
      </c>
      <c r="N307" s="19" t="s">
        <v>850</v>
      </c>
      <c r="O307" s="24" t="s">
        <v>851</v>
      </c>
      <c r="P307" s="21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</row>
    <row r="308" ht="15.75" customHeight="1">
      <c r="A308" s="40" t="s">
        <v>852</v>
      </c>
      <c r="B308" s="12">
        <f t="shared" si="5"/>
        <v>1108.569499</v>
      </c>
      <c r="C308" s="51">
        <v>1456.04</v>
      </c>
      <c r="D308" s="13">
        <f t="shared" si="2"/>
        <v>5.542847495</v>
      </c>
      <c r="E308" s="14">
        <f t="shared" si="3"/>
        <v>5.542847495</v>
      </c>
      <c r="F308" s="15">
        <v>200.0</v>
      </c>
      <c r="G308" s="16">
        <v>304.360277</v>
      </c>
      <c r="H308" s="17">
        <v>0.275</v>
      </c>
      <c r="I308" s="16">
        <v>804.209222</v>
      </c>
      <c r="J308" s="17">
        <v>0.725</v>
      </c>
      <c r="K308" s="16">
        <v>1.108569499E9</v>
      </c>
      <c r="L308" s="52">
        <v>2012.0</v>
      </c>
      <c r="M308" s="15" t="s">
        <v>20</v>
      </c>
      <c r="N308" s="19" t="s">
        <v>853</v>
      </c>
      <c r="O308" s="24" t="s">
        <v>854</v>
      </c>
      <c r="P308" s="21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</row>
    <row r="309" ht="15.75" customHeight="1">
      <c r="A309" s="40" t="s">
        <v>855</v>
      </c>
      <c r="B309" s="12">
        <f t="shared" si="5"/>
        <v>378.410542</v>
      </c>
      <c r="C309" s="51">
        <v>533.72</v>
      </c>
      <c r="D309" s="13">
        <f t="shared" si="2"/>
        <v>25.22736947</v>
      </c>
      <c r="E309" s="14">
        <f t="shared" si="3"/>
        <v>25.22736947</v>
      </c>
      <c r="F309" s="15">
        <v>15.0</v>
      </c>
      <c r="G309" s="16">
        <v>141.319928</v>
      </c>
      <c r="H309" s="17">
        <v>0.374</v>
      </c>
      <c r="I309" s="16">
        <v>237.090614</v>
      </c>
      <c r="J309" s="17">
        <v>0.626</v>
      </c>
      <c r="K309" s="16">
        <v>3.78410542E8</v>
      </c>
      <c r="L309" s="52">
        <v>2008.0</v>
      </c>
      <c r="M309" s="15" t="s">
        <v>18</v>
      </c>
      <c r="N309" s="19" t="s">
        <v>856</v>
      </c>
      <c r="O309" s="24" t="s">
        <v>857</v>
      </c>
      <c r="P309" s="21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</row>
    <row r="310" ht="15.75" customHeight="1">
      <c r="A310" s="40" t="s">
        <v>858</v>
      </c>
      <c r="B310" s="12">
        <f t="shared" si="5"/>
        <v>396.592829</v>
      </c>
      <c r="C310" s="51">
        <v>520.9</v>
      </c>
      <c r="D310" s="13">
        <f t="shared" si="2"/>
        <v>2.332898994</v>
      </c>
      <c r="E310" s="14">
        <f t="shared" si="3"/>
        <v>2.332898994</v>
      </c>
      <c r="F310" s="15">
        <v>170.0</v>
      </c>
      <c r="G310" s="16">
        <v>155.332381</v>
      </c>
      <c r="H310" s="17">
        <v>0.392</v>
      </c>
      <c r="I310" s="16">
        <v>241.260448</v>
      </c>
      <c r="J310" s="17">
        <v>0.608</v>
      </c>
      <c r="K310" s="16">
        <v>3.96592829E8</v>
      </c>
      <c r="L310" s="52">
        <v>2012.0</v>
      </c>
      <c r="M310" s="15" t="s">
        <v>20</v>
      </c>
      <c r="N310" s="19" t="s">
        <v>859</v>
      </c>
      <c r="O310" s="24" t="s">
        <v>860</v>
      </c>
      <c r="P310" s="21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</row>
    <row r="311" ht="15.75" customHeight="1">
      <c r="A311" s="40" t="s">
        <v>861</v>
      </c>
      <c r="B311" s="12">
        <f t="shared" si="5"/>
        <v>392.924807</v>
      </c>
      <c r="C311" s="51">
        <v>471.94</v>
      </c>
      <c r="D311" s="13">
        <f t="shared" si="2"/>
        <v>1.309749357</v>
      </c>
      <c r="E311" s="14">
        <f t="shared" si="3"/>
        <v>1.309749357</v>
      </c>
      <c r="F311" s="15">
        <v>300.0</v>
      </c>
      <c r="G311" s="16">
        <v>213.767512</v>
      </c>
      <c r="H311" s="17">
        <v>0.544</v>
      </c>
      <c r="I311" s="16">
        <v>179.157295</v>
      </c>
      <c r="J311" s="17">
        <v>0.456</v>
      </c>
      <c r="K311" s="16">
        <v>3.92924807E8</v>
      </c>
      <c r="L311" s="52">
        <v>2018.0</v>
      </c>
      <c r="M311" s="15" t="s">
        <v>20</v>
      </c>
      <c r="N311" s="19" t="s">
        <v>862</v>
      </c>
      <c r="O311" s="24" t="s">
        <v>863</v>
      </c>
      <c r="P311" s="21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</row>
    <row r="312" ht="15.75" customHeight="1">
      <c r="A312" s="40" t="s">
        <v>864</v>
      </c>
      <c r="B312" s="12">
        <f t="shared" si="5"/>
        <v>319.715683</v>
      </c>
      <c r="C312" s="51">
        <v>368.97</v>
      </c>
      <c r="D312" s="13">
        <f t="shared" si="2"/>
        <v>3.552396478</v>
      </c>
      <c r="E312" s="14">
        <f t="shared" si="3"/>
        <v>3.552396478</v>
      </c>
      <c r="F312" s="15">
        <v>90.0</v>
      </c>
      <c r="G312" s="16">
        <v>148.974665</v>
      </c>
      <c r="H312" s="17">
        <v>0.466</v>
      </c>
      <c r="I312" s="16">
        <v>170.741018</v>
      </c>
      <c r="J312" s="17">
        <v>0.534</v>
      </c>
      <c r="K312" s="16">
        <v>3.19715683E8</v>
      </c>
      <c r="L312" s="52">
        <v>2020.0</v>
      </c>
      <c r="M312" s="15" t="s">
        <v>93</v>
      </c>
      <c r="N312" s="19" t="s">
        <v>865</v>
      </c>
      <c r="O312" s="24" t="s">
        <v>866</v>
      </c>
      <c r="P312" s="21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</row>
    <row r="313" ht="15.75" customHeight="1">
      <c r="A313" s="40" t="s">
        <v>867</v>
      </c>
      <c r="B313" s="12">
        <f t="shared" si="5"/>
        <v>402.656846</v>
      </c>
      <c r="C313" s="51">
        <v>426.38</v>
      </c>
      <c r="D313" s="13">
        <f t="shared" si="2"/>
        <v>3.660516782</v>
      </c>
      <c r="E313" s="14">
        <f t="shared" si="3"/>
        <v>3.660516782</v>
      </c>
      <c r="F313" s="15">
        <v>110.0</v>
      </c>
      <c r="G313" s="16">
        <v>190.872904</v>
      </c>
      <c r="H313" s="17">
        <v>0.474</v>
      </c>
      <c r="I313" s="16">
        <v>211.783942</v>
      </c>
      <c r="J313" s="17">
        <v>0.526</v>
      </c>
      <c r="K313" s="16">
        <v>4.02656846E8</v>
      </c>
      <c r="L313" s="52">
        <v>2022.0</v>
      </c>
      <c r="M313" s="15" t="s">
        <v>93</v>
      </c>
      <c r="N313" s="19" t="s">
        <v>868</v>
      </c>
      <c r="O313" s="24" t="s">
        <v>869</v>
      </c>
      <c r="P313" s="21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</row>
    <row r="314" ht="15.75" customHeight="1">
      <c r="A314" s="40" t="s">
        <v>870</v>
      </c>
      <c r="B314" s="12">
        <f t="shared" si="5"/>
        <v>880.705312</v>
      </c>
      <c r="C314" s="51">
        <v>1121.9</v>
      </c>
      <c r="D314" s="13">
        <f t="shared" si="2"/>
        <v>2.935684373</v>
      </c>
      <c r="E314" s="14">
        <f t="shared" si="3"/>
        <v>2.935684373</v>
      </c>
      <c r="F314" s="15">
        <v>300.0</v>
      </c>
      <c r="G314" s="16">
        <v>200.074609</v>
      </c>
      <c r="H314" s="17">
        <v>0.227</v>
      </c>
      <c r="I314" s="16">
        <v>680.630703</v>
      </c>
      <c r="J314" s="17">
        <v>0.773</v>
      </c>
      <c r="K314" s="16">
        <v>8.80705312E8</v>
      </c>
      <c r="L314" s="52">
        <v>2015.0</v>
      </c>
      <c r="M314" s="15" t="s">
        <v>20</v>
      </c>
      <c r="N314" s="19" t="s">
        <v>871</v>
      </c>
      <c r="O314" s="24" t="s">
        <v>872</v>
      </c>
      <c r="P314" s="21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</row>
    <row r="315" ht="15.75" customHeight="1">
      <c r="A315" s="40" t="s">
        <v>873</v>
      </c>
      <c r="B315" s="12">
        <f t="shared" si="5"/>
        <v>350.448145</v>
      </c>
      <c r="C315" s="51">
        <v>713.63</v>
      </c>
      <c r="D315" s="13">
        <f t="shared" si="2"/>
        <v>9.471571486</v>
      </c>
      <c r="E315" s="14">
        <f t="shared" si="3"/>
        <v>9.471571486</v>
      </c>
      <c r="F315" s="15">
        <v>37.0</v>
      </c>
      <c r="G315" s="16">
        <v>121.248145</v>
      </c>
      <c r="H315" s="17">
        <v>0.346</v>
      </c>
      <c r="I315" s="16">
        <v>229.2</v>
      </c>
      <c r="J315" s="17">
        <v>0.654</v>
      </c>
      <c r="K315" s="16">
        <v>3.50448145E8</v>
      </c>
      <c r="L315" s="52">
        <v>1994.0</v>
      </c>
      <c r="M315" s="15" t="s">
        <v>25</v>
      </c>
      <c r="N315" s="19" t="s">
        <v>874</v>
      </c>
      <c r="O315" s="24" t="s">
        <v>875</v>
      </c>
      <c r="P315" s="21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</row>
    <row r="316" ht="15.75" customHeight="1">
      <c r="A316" s="40" t="s">
        <v>876</v>
      </c>
      <c r="B316" s="12">
        <f t="shared" si="5"/>
        <v>825.025036</v>
      </c>
      <c r="C316" s="51">
        <v>1386.89</v>
      </c>
      <c r="D316" s="13">
        <f t="shared" si="2"/>
        <v>5.935431914</v>
      </c>
      <c r="E316" s="14">
        <f t="shared" si="3"/>
        <v>5.935431914</v>
      </c>
      <c r="F316" s="15">
        <v>139.0</v>
      </c>
      <c r="G316" s="16">
        <v>407.02286</v>
      </c>
      <c r="H316" s="17">
        <v>0.493</v>
      </c>
      <c r="I316" s="16">
        <v>418.002176</v>
      </c>
      <c r="J316" s="17">
        <v>0.507</v>
      </c>
      <c r="K316" s="16">
        <v>8.25025036E8</v>
      </c>
      <c r="L316" s="52">
        <v>2002.0</v>
      </c>
      <c r="M316" s="15" t="s">
        <v>18</v>
      </c>
      <c r="N316" s="19" t="s">
        <v>877</v>
      </c>
      <c r="O316" s="24" t="s">
        <v>878</v>
      </c>
      <c r="P316" s="21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</row>
    <row r="317" ht="15.75" customHeight="1">
      <c r="A317" s="40" t="s">
        <v>879</v>
      </c>
      <c r="B317" s="12">
        <f t="shared" si="5"/>
        <v>788.976453</v>
      </c>
      <c r="C317" s="51">
        <v>1268.29</v>
      </c>
      <c r="D317" s="13">
        <f t="shared" si="2"/>
        <v>3.944882265</v>
      </c>
      <c r="E317" s="14">
        <f t="shared" si="3"/>
        <v>3.944882265</v>
      </c>
      <c r="F317" s="15">
        <v>200.0</v>
      </c>
      <c r="G317" s="16">
        <v>373.585825</v>
      </c>
      <c r="H317" s="17">
        <v>0.474</v>
      </c>
      <c r="I317" s="16">
        <v>415.390628</v>
      </c>
      <c r="J317" s="17">
        <v>0.526</v>
      </c>
      <c r="K317" s="16">
        <v>7.88976453E8</v>
      </c>
      <c r="L317" s="52">
        <v>2004.0</v>
      </c>
      <c r="M317" s="15" t="s">
        <v>18</v>
      </c>
      <c r="N317" s="19" t="s">
        <v>880</v>
      </c>
      <c r="O317" s="24" t="s">
        <v>881</v>
      </c>
      <c r="P317" s="21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</row>
    <row r="318" ht="15.75" customHeight="1">
      <c r="A318" s="40" t="s">
        <v>882</v>
      </c>
      <c r="B318" s="12">
        <f t="shared" si="5"/>
        <v>894.983373</v>
      </c>
      <c r="C318" s="51">
        <v>1316.33</v>
      </c>
      <c r="D318" s="13">
        <f t="shared" si="2"/>
        <v>3.579933492</v>
      </c>
      <c r="E318" s="14">
        <f t="shared" si="3"/>
        <v>3.579933492</v>
      </c>
      <c r="F318" s="15">
        <v>250.0</v>
      </c>
      <c r="G318" s="16">
        <v>336.530303</v>
      </c>
      <c r="H318" s="17">
        <v>0.376</v>
      </c>
      <c r="I318" s="16">
        <v>558.45307</v>
      </c>
      <c r="J318" s="17">
        <v>0.624</v>
      </c>
      <c r="K318" s="16">
        <v>8.94983373E8</v>
      </c>
      <c r="L318" s="52">
        <v>2007.0</v>
      </c>
      <c r="M318" s="15" t="s">
        <v>18</v>
      </c>
      <c r="N318" s="19" t="s">
        <v>883</v>
      </c>
      <c r="O318" s="24" t="s">
        <v>884</v>
      </c>
      <c r="P318" s="21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</row>
    <row r="319" ht="15.75" customHeight="1">
      <c r="A319" s="40" t="s">
        <v>885</v>
      </c>
      <c r="B319" s="12">
        <f t="shared" si="5"/>
        <v>1131.927996</v>
      </c>
      <c r="C319" s="51">
        <v>1338.78</v>
      </c>
      <c r="D319" s="13">
        <f t="shared" si="2"/>
        <v>7.074549975</v>
      </c>
      <c r="E319" s="14">
        <f t="shared" si="3"/>
        <v>7.074549975</v>
      </c>
      <c r="F319" s="15">
        <v>160.0</v>
      </c>
      <c r="G319" s="16">
        <v>390.532085</v>
      </c>
      <c r="H319" s="17">
        <v>0.345</v>
      </c>
      <c r="I319" s="16">
        <v>741.395911</v>
      </c>
      <c r="J319" s="17">
        <v>0.655</v>
      </c>
      <c r="K319" s="16">
        <v>1.131927996E9</v>
      </c>
      <c r="L319" s="52">
        <v>2019.0</v>
      </c>
      <c r="M319" s="15" t="s">
        <v>20</v>
      </c>
      <c r="N319" s="19" t="s">
        <v>886</v>
      </c>
      <c r="O319" s="24" t="s">
        <v>887</v>
      </c>
      <c r="P319" s="42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</row>
    <row r="320" ht="15.75" customHeight="1">
      <c r="A320" s="40" t="s">
        <v>888</v>
      </c>
      <c r="B320" s="12">
        <f t="shared" si="5"/>
        <v>880.166924</v>
      </c>
      <c r="C320" s="51">
        <v>1079.05</v>
      </c>
      <c r="D320" s="13">
        <f t="shared" si="2"/>
        <v>5.02952528</v>
      </c>
      <c r="E320" s="14">
        <f t="shared" si="3"/>
        <v>5.02952528</v>
      </c>
      <c r="F320" s="15">
        <v>175.0</v>
      </c>
      <c r="G320" s="16">
        <v>334.20114</v>
      </c>
      <c r="H320" s="17">
        <v>0.38</v>
      </c>
      <c r="I320" s="16">
        <v>545.965784</v>
      </c>
      <c r="J320" s="17">
        <v>0.62</v>
      </c>
      <c r="K320" s="16">
        <v>8.80166924E8</v>
      </c>
      <c r="L320" s="52">
        <v>2017.0</v>
      </c>
      <c r="M320" s="15" t="s">
        <v>20</v>
      </c>
      <c r="N320" s="19" t="s">
        <v>889</v>
      </c>
      <c r="O320" s="24" t="s">
        <v>890</v>
      </c>
      <c r="P320" s="21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</row>
    <row r="321" ht="15.75" customHeight="1">
      <c r="A321" s="40" t="s">
        <v>891</v>
      </c>
      <c r="B321" s="12">
        <f t="shared" si="5"/>
        <v>384.25693</v>
      </c>
      <c r="C321" s="51">
        <v>461.53</v>
      </c>
      <c r="D321" s="13">
        <f t="shared" si="2"/>
        <v>4.269521444</v>
      </c>
      <c r="E321" s="14">
        <f t="shared" si="3"/>
        <v>4.269521444</v>
      </c>
      <c r="F321" s="15">
        <v>90.0</v>
      </c>
      <c r="G321" s="16">
        <v>190.24131</v>
      </c>
      <c r="H321" s="17">
        <v>0.495</v>
      </c>
      <c r="I321" s="16">
        <v>194.01562</v>
      </c>
      <c r="J321" s="17">
        <v>0.505</v>
      </c>
      <c r="K321" s="16">
        <v>3.8425693E8</v>
      </c>
      <c r="L321" s="52">
        <v>2018.0</v>
      </c>
      <c r="M321" s="15" t="s">
        <v>20</v>
      </c>
      <c r="N321" s="19" t="s">
        <v>892</v>
      </c>
      <c r="O321" s="24" t="s">
        <v>893</v>
      </c>
      <c r="P321" s="21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</row>
    <row r="322" ht="15.75" customHeight="1">
      <c r="A322" s="40" t="s">
        <v>894</v>
      </c>
      <c r="B322" s="12">
        <f t="shared" si="5"/>
        <v>1971.439845</v>
      </c>
      <c r="C322" s="51">
        <v>2243.73</v>
      </c>
      <c r="D322" s="13">
        <f t="shared" si="2"/>
        <v>9.857199225</v>
      </c>
      <c r="E322" s="14">
        <f t="shared" si="3"/>
        <v>9.857199225</v>
      </c>
      <c r="F322" s="15">
        <v>200.0</v>
      </c>
      <c r="G322" s="16">
        <v>814.11507</v>
      </c>
      <c r="H322" s="17">
        <v>0.413</v>
      </c>
      <c r="I322" s="16">
        <v>1157.324775</v>
      </c>
      <c r="J322" s="17">
        <v>0.587</v>
      </c>
      <c r="K322" s="16">
        <v>1.971439845E9</v>
      </c>
      <c r="L322" s="52">
        <v>2021.0</v>
      </c>
      <c r="M322" s="15" t="s">
        <v>93</v>
      </c>
      <c r="N322" s="19" t="s">
        <v>895</v>
      </c>
      <c r="O322" s="24" t="s">
        <v>896</v>
      </c>
      <c r="P322" s="21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</row>
    <row r="323" ht="15.75" customHeight="1">
      <c r="A323" s="40" t="s">
        <v>897</v>
      </c>
      <c r="B323" s="12">
        <f t="shared" si="5"/>
        <v>355.725195</v>
      </c>
      <c r="C323" s="51">
        <v>604.82</v>
      </c>
      <c r="D323" s="13">
        <f t="shared" si="2"/>
        <v>18.72237868</v>
      </c>
      <c r="E323" s="14">
        <f t="shared" si="3"/>
        <v>18.72237868</v>
      </c>
      <c r="F323" s="33">
        <v>19.0</v>
      </c>
      <c r="G323" s="16">
        <v>13.750644</v>
      </c>
      <c r="H323" s="17">
        <v>0.039</v>
      </c>
      <c r="I323" s="16">
        <v>341.974551</v>
      </c>
      <c r="J323" s="17">
        <v>0.961</v>
      </c>
      <c r="K323" s="16">
        <v>3.55725195E8</v>
      </c>
      <c r="L323" s="52">
        <v>2001.0</v>
      </c>
      <c r="M323" s="15" t="s">
        <v>18</v>
      </c>
      <c r="N323" s="19" t="s">
        <v>898</v>
      </c>
      <c r="O323" s="24" t="s">
        <v>899</v>
      </c>
      <c r="P323" s="21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</row>
    <row r="324" ht="15.75" customHeight="1">
      <c r="A324" s="40" t="s">
        <v>900</v>
      </c>
      <c r="B324" s="12">
        <f t="shared" si="5"/>
        <v>385.680446</v>
      </c>
      <c r="C324" s="51">
        <v>543.81</v>
      </c>
      <c r="D324" s="13">
        <f t="shared" si="2"/>
        <v>2.571202973</v>
      </c>
      <c r="E324" s="14">
        <f t="shared" si="3"/>
        <v>2.571202973</v>
      </c>
      <c r="F324" s="15">
        <v>150.0</v>
      </c>
      <c r="G324" s="16">
        <v>257.730019</v>
      </c>
      <c r="H324" s="17">
        <v>0.668</v>
      </c>
      <c r="I324" s="16">
        <v>127.950427</v>
      </c>
      <c r="J324" s="17">
        <v>0.332</v>
      </c>
      <c r="K324" s="16">
        <v>3.85680446E8</v>
      </c>
      <c r="L324" s="52">
        <v>2009.0</v>
      </c>
      <c r="M324" s="15" t="s">
        <v>18</v>
      </c>
      <c r="N324" s="19" t="s">
        <v>901</v>
      </c>
      <c r="O324" s="24" t="s">
        <v>902</v>
      </c>
      <c r="P324" s="21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</row>
    <row r="325" ht="15.75" customHeight="1">
      <c r="A325" s="40" t="s">
        <v>903</v>
      </c>
      <c r="B325" s="12">
        <f t="shared" si="5"/>
        <v>343.471816</v>
      </c>
      <c r="C325" s="51">
        <v>431.61</v>
      </c>
      <c r="D325" s="13">
        <f t="shared" si="2"/>
        <v>1.856604411</v>
      </c>
      <c r="E325" s="14">
        <f t="shared" si="3"/>
        <v>1.856604411</v>
      </c>
      <c r="F325" s="15">
        <v>185.0</v>
      </c>
      <c r="G325" s="16">
        <v>158.84834</v>
      </c>
      <c r="H325" s="17">
        <v>0.462</v>
      </c>
      <c r="I325" s="16">
        <v>184.623476</v>
      </c>
      <c r="J325" s="17">
        <v>0.538</v>
      </c>
      <c r="K325" s="16">
        <v>3.43471816E8</v>
      </c>
      <c r="L325" s="52">
        <v>2016.0</v>
      </c>
      <c r="M325" s="15" t="s">
        <v>20</v>
      </c>
      <c r="N325" s="19" t="s">
        <v>904</v>
      </c>
      <c r="O325" s="24" t="s">
        <v>905</v>
      </c>
      <c r="P325" s="21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</row>
    <row r="326" ht="15.75" customHeight="1">
      <c r="A326" s="40" t="s">
        <v>906</v>
      </c>
      <c r="B326" s="12">
        <f t="shared" si="5"/>
        <v>467.365246</v>
      </c>
      <c r="C326" s="51">
        <v>604.22</v>
      </c>
      <c r="D326" s="13">
        <f t="shared" si="2"/>
        <v>2.459817084</v>
      </c>
      <c r="E326" s="14">
        <f t="shared" si="3"/>
        <v>2.459817084</v>
      </c>
      <c r="F326" s="15">
        <v>190.0</v>
      </c>
      <c r="G326" s="16">
        <v>228.778661</v>
      </c>
      <c r="H326" s="17">
        <v>0.49</v>
      </c>
      <c r="I326" s="16">
        <v>238.586585</v>
      </c>
      <c r="J326" s="17">
        <v>0.51</v>
      </c>
      <c r="K326" s="16">
        <v>4.67365246E8</v>
      </c>
      <c r="L326" s="52">
        <v>2013.0</v>
      </c>
      <c r="M326" s="15" t="s">
        <v>20</v>
      </c>
      <c r="N326" s="19" t="s">
        <v>907</v>
      </c>
      <c r="O326" s="24" t="s">
        <v>908</v>
      </c>
      <c r="P326" s="21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</row>
    <row r="327" ht="15.75" customHeight="1">
      <c r="A327" s="40" t="s">
        <v>909</v>
      </c>
      <c r="B327" s="12">
        <f t="shared" si="5"/>
        <v>775.398007</v>
      </c>
      <c r="C327" s="51">
        <v>3946.06</v>
      </c>
      <c r="D327" s="13">
        <f t="shared" si="2"/>
        <v>70.49072791</v>
      </c>
      <c r="E327" s="14">
        <f t="shared" si="3"/>
        <v>70.49072791</v>
      </c>
      <c r="F327" s="15">
        <v>11.0</v>
      </c>
      <c r="G327" s="16">
        <v>460.998507</v>
      </c>
      <c r="H327" s="17">
        <v>0.594</v>
      </c>
      <c r="I327" s="16">
        <v>314.3995</v>
      </c>
      <c r="J327" s="17">
        <v>0.406</v>
      </c>
      <c r="K327" s="16">
        <v>7.75398007E8</v>
      </c>
      <c r="L327" s="52">
        <v>1977.0</v>
      </c>
      <c r="M327" s="15" t="s">
        <v>322</v>
      </c>
      <c r="N327" s="19" t="s">
        <v>910</v>
      </c>
      <c r="O327" s="24" t="s">
        <v>911</v>
      </c>
      <c r="P327" s="21" t="s">
        <v>96</v>
      </c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</row>
    <row r="328" ht="15.75" customHeight="1">
      <c r="A328" s="40" t="s">
        <v>912</v>
      </c>
      <c r="B328" s="12">
        <f t="shared" si="5"/>
        <v>746.846894</v>
      </c>
      <c r="C328" s="51">
        <v>938.5</v>
      </c>
      <c r="D328" s="13">
        <f t="shared" si="2"/>
        <v>4.037010238</v>
      </c>
      <c r="E328" s="14">
        <f t="shared" si="3"/>
        <v>4.037010238</v>
      </c>
      <c r="F328" s="15">
        <v>185.0</v>
      </c>
      <c r="G328" s="16">
        <v>325.100054</v>
      </c>
      <c r="H328" s="17">
        <v>0.435</v>
      </c>
      <c r="I328" s="16">
        <v>421.74684</v>
      </c>
      <c r="J328" s="17">
        <v>0.565</v>
      </c>
      <c r="K328" s="16">
        <v>7.46846894E8</v>
      </c>
      <c r="L328" s="52">
        <v>2016.0</v>
      </c>
      <c r="M328" s="15" t="s">
        <v>20</v>
      </c>
      <c r="N328" s="19" t="s">
        <v>913</v>
      </c>
      <c r="O328" s="24" t="s">
        <v>914</v>
      </c>
      <c r="P328" s="21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</row>
    <row r="329" ht="15.75" customHeight="1">
      <c r="A329" s="40" t="s">
        <v>915</v>
      </c>
      <c r="B329" s="12">
        <f t="shared" si="5"/>
        <v>391.081192</v>
      </c>
      <c r="C329" s="51">
        <v>587.14</v>
      </c>
      <c r="D329" s="13">
        <f t="shared" si="2"/>
        <v>1.753727318</v>
      </c>
      <c r="E329" s="14">
        <f t="shared" si="3"/>
        <v>1.753727318</v>
      </c>
      <c r="F329" s="15">
        <v>223.0</v>
      </c>
      <c r="G329" s="16">
        <v>200.081192</v>
      </c>
      <c r="H329" s="17">
        <v>0.512</v>
      </c>
      <c r="I329" s="16">
        <v>191.0</v>
      </c>
      <c r="J329" s="17">
        <v>0.488</v>
      </c>
      <c r="K329" s="16">
        <v>3.91081192E8</v>
      </c>
      <c r="L329" s="52">
        <v>2006.0</v>
      </c>
      <c r="M329" s="15" t="s">
        <v>18</v>
      </c>
      <c r="N329" s="19" t="s">
        <v>916</v>
      </c>
      <c r="O329" s="24" t="s">
        <v>917</v>
      </c>
      <c r="P329" s="21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</row>
    <row r="330" ht="15.75" customHeight="1">
      <c r="A330" s="40" t="s">
        <v>918</v>
      </c>
      <c r="B330" s="12">
        <f t="shared" si="5"/>
        <v>376.152455</v>
      </c>
      <c r="C330" s="51">
        <v>494.05</v>
      </c>
      <c r="D330" s="13">
        <f t="shared" si="2"/>
        <v>8.358943444</v>
      </c>
      <c r="E330" s="14">
        <f t="shared" si="3"/>
        <v>8.358943444</v>
      </c>
      <c r="F330" s="15">
        <v>45.0</v>
      </c>
      <c r="G330" s="16">
        <v>139.854287</v>
      </c>
      <c r="H330" s="17">
        <v>0.372</v>
      </c>
      <c r="I330" s="16">
        <v>236.298168</v>
      </c>
      <c r="J330" s="17">
        <v>0.628</v>
      </c>
      <c r="K330" s="16">
        <v>3.76152455E8</v>
      </c>
      <c r="L330" s="52">
        <v>2012.0</v>
      </c>
      <c r="M330" s="15" t="s">
        <v>20</v>
      </c>
      <c r="N330" s="19" t="s">
        <v>919</v>
      </c>
      <c r="O330" s="24" t="s">
        <v>920</v>
      </c>
      <c r="P330" s="21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</row>
    <row r="331" ht="15.75" customHeight="1">
      <c r="A331" s="40" t="s">
        <v>921</v>
      </c>
      <c r="B331" s="12">
        <f t="shared" si="5"/>
        <v>326.479141</v>
      </c>
      <c r="C331" s="51">
        <v>415.89</v>
      </c>
      <c r="D331" s="13">
        <f t="shared" si="2"/>
        <v>6.801648771</v>
      </c>
      <c r="E331" s="14">
        <f t="shared" si="3"/>
        <v>6.801648771</v>
      </c>
      <c r="F331" s="15">
        <v>48.0</v>
      </c>
      <c r="G331" s="16">
        <v>89.256424</v>
      </c>
      <c r="H331" s="17">
        <v>0.273</v>
      </c>
      <c r="I331" s="16">
        <v>237.222717</v>
      </c>
      <c r="J331" s="17">
        <v>0.727</v>
      </c>
      <c r="K331" s="16">
        <v>3.26479141E8</v>
      </c>
      <c r="L331" s="52">
        <v>2015.0</v>
      </c>
      <c r="M331" s="15" t="s">
        <v>20</v>
      </c>
      <c r="N331" s="19" t="s">
        <v>922</v>
      </c>
      <c r="O331" s="24" t="s">
        <v>923</v>
      </c>
      <c r="P331" s="21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</row>
    <row r="332" ht="15.75" customHeight="1">
      <c r="A332" s="40" t="s">
        <v>924</v>
      </c>
      <c r="B332" s="12">
        <f t="shared" si="5"/>
        <v>592.462816</v>
      </c>
      <c r="C332" s="51">
        <v>814.0</v>
      </c>
      <c r="D332" s="13">
        <f t="shared" si="2"/>
        <v>2.278703138</v>
      </c>
      <c r="E332" s="14">
        <f t="shared" si="3"/>
        <v>2.278703138</v>
      </c>
      <c r="F332" s="15">
        <v>260.0</v>
      </c>
      <c r="G332" s="16">
        <v>200.821936</v>
      </c>
      <c r="H332" s="17">
        <v>0.339</v>
      </c>
      <c r="I332" s="16">
        <v>391.64088</v>
      </c>
      <c r="J332" s="17">
        <v>0.661</v>
      </c>
      <c r="K332" s="16">
        <v>5.92462816E8</v>
      </c>
      <c r="L332" s="52">
        <v>2010.0</v>
      </c>
      <c r="M332" s="15" t="s">
        <v>20</v>
      </c>
      <c r="N332" s="19" t="s">
        <v>925</v>
      </c>
      <c r="O332" s="24" t="s">
        <v>926</v>
      </c>
      <c r="P332" s="21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</row>
    <row r="333" ht="15.75" customHeight="1">
      <c r="A333" s="40" t="s">
        <v>927</v>
      </c>
      <c r="B333" s="12">
        <f t="shared" si="5"/>
        <v>448.191819</v>
      </c>
      <c r="C333" s="51">
        <v>812.12</v>
      </c>
      <c r="D333" s="13">
        <f t="shared" si="2"/>
        <v>3.447629377</v>
      </c>
      <c r="E333" s="14">
        <f t="shared" si="3"/>
        <v>3.447629377</v>
      </c>
      <c r="F333" s="15">
        <v>130.0</v>
      </c>
      <c r="G333" s="16">
        <v>171.091819</v>
      </c>
      <c r="H333" s="17">
        <v>0.382</v>
      </c>
      <c r="I333" s="16">
        <v>277.1</v>
      </c>
      <c r="J333" s="17">
        <v>0.618</v>
      </c>
      <c r="K333" s="16">
        <v>4.48191819E8</v>
      </c>
      <c r="L333" s="52">
        <v>1999.0</v>
      </c>
      <c r="M333" s="15" t="s">
        <v>25</v>
      </c>
      <c r="N333" s="19" t="s">
        <v>928</v>
      </c>
      <c r="O333" s="24" t="s">
        <v>929</v>
      </c>
      <c r="P333" s="21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</row>
    <row r="334" ht="15.75" customHeight="1">
      <c r="A334" s="40" t="s">
        <v>930</v>
      </c>
      <c r="B334" s="12">
        <f t="shared" si="5"/>
        <v>549.368315</v>
      </c>
      <c r="C334" s="51">
        <v>721.56</v>
      </c>
      <c r="D334" s="13">
        <f t="shared" si="2"/>
        <v>8.451820231</v>
      </c>
      <c r="E334" s="14">
        <f t="shared" si="3"/>
        <v>8.451820231</v>
      </c>
      <c r="F334" s="15">
        <v>65.0</v>
      </c>
      <c r="G334" s="16">
        <v>218.815487</v>
      </c>
      <c r="H334" s="17">
        <v>0.398</v>
      </c>
      <c r="I334" s="16">
        <v>330.552828</v>
      </c>
      <c r="J334" s="17">
        <v>0.602</v>
      </c>
      <c r="K334" s="16">
        <v>5.49368315E8</v>
      </c>
      <c r="L334" s="52">
        <v>2012.0</v>
      </c>
      <c r="M334" s="15" t="s">
        <v>20</v>
      </c>
      <c r="N334" s="19" t="s">
        <v>931</v>
      </c>
      <c r="O334" s="24" t="s">
        <v>932</v>
      </c>
      <c r="P334" s="21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</row>
    <row r="335" ht="15.75" customHeight="1">
      <c r="A335" s="40" t="s">
        <v>933</v>
      </c>
      <c r="B335" s="12">
        <f t="shared" si="5"/>
        <v>485.004754</v>
      </c>
      <c r="C335" s="51">
        <v>617.28</v>
      </c>
      <c r="D335" s="13">
        <f t="shared" si="2"/>
        <v>3.233365027</v>
      </c>
      <c r="E335" s="14">
        <f t="shared" si="3"/>
        <v>3.233365027</v>
      </c>
      <c r="F335" s="15">
        <v>150.0</v>
      </c>
      <c r="G335" s="16">
        <v>191.204754</v>
      </c>
      <c r="H335" s="17">
        <v>0.394</v>
      </c>
      <c r="I335" s="16">
        <v>293.8</v>
      </c>
      <c r="J335" s="17">
        <v>0.606</v>
      </c>
      <c r="K335" s="16">
        <v>4.85004754E8</v>
      </c>
      <c r="L335" s="52">
        <v>2014.0</v>
      </c>
      <c r="M335" s="15" t="s">
        <v>20</v>
      </c>
      <c r="N335" s="19" t="s">
        <v>934</v>
      </c>
      <c r="O335" s="24" t="s">
        <v>935</v>
      </c>
      <c r="P335" s="21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</row>
    <row r="336" ht="15.75" customHeight="1">
      <c r="A336" s="40" t="s">
        <v>936</v>
      </c>
      <c r="B336" s="12">
        <f t="shared" si="5"/>
        <v>365.294355</v>
      </c>
      <c r="C336" s="51">
        <v>421.57</v>
      </c>
      <c r="D336" s="13">
        <f t="shared" si="2"/>
        <v>1.826471775</v>
      </c>
      <c r="E336" s="14">
        <f t="shared" si="3"/>
        <v>1.826471775</v>
      </c>
      <c r="F336" s="15">
        <v>200.0</v>
      </c>
      <c r="G336" s="16">
        <v>58.504105</v>
      </c>
      <c r="H336" s="17">
        <v>0.16</v>
      </c>
      <c r="I336" s="16">
        <v>306.79025</v>
      </c>
      <c r="J336" s="17">
        <v>0.84</v>
      </c>
      <c r="K336" s="16">
        <v>3.65294355E8</v>
      </c>
      <c r="L336" s="52">
        <v>2020.0</v>
      </c>
      <c r="M336" s="15" t="s">
        <v>93</v>
      </c>
      <c r="N336" s="19" t="s">
        <v>937</v>
      </c>
      <c r="O336" s="24" t="s">
        <v>938</v>
      </c>
      <c r="P336" s="21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</row>
    <row r="337" ht="15.75" customHeight="1">
      <c r="A337" s="40" t="s">
        <v>1376</v>
      </c>
      <c r="B337" s="12">
        <f t="shared" si="5"/>
        <v>520.881154</v>
      </c>
      <c r="C337" s="51">
        <v>1152.1</v>
      </c>
      <c r="D337" s="13">
        <f t="shared" si="2"/>
        <v>5.20881154</v>
      </c>
      <c r="E337" s="14">
        <f t="shared" si="3"/>
        <v>5.20881154</v>
      </c>
      <c r="F337" s="15">
        <v>100.0</v>
      </c>
      <c r="G337" s="16">
        <v>205.881154</v>
      </c>
      <c r="H337" s="17">
        <v>0.395</v>
      </c>
      <c r="I337" s="16">
        <v>315.0</v>
      </c>
      <c r="J337" s="17">
        <v>0.605</v>
      </c>
      <c r="K337" s="16">
        <v>5.20881154E8</v>
      </c>
      <c r="L337" s="52">
        <v>1991.0</v>
      </c>
      <c r="M337" s="15" t="s">
        <v>25</v>
      </c>
      <c r="N337" s="19" t="s">
        <v>940</v>
      </c>
      <c r="O337" s="24" t="s">
        <v>941</v>
      </c>
      <c r="P337" s="21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</row>
    <row r="338" ht="15.75" customHeight="1">
      <c r="A338" s="40" t="s">
        <v>1377</v>
      </c>
      <c r="B338" s="12">
        <f t="shared" si="5"/>
        <v>433.371112</v>
      </c>
      <c r="C338" s="51">
        <v>710.07</v>
      </c>
      <c r="D338" s="13">
        <f t="shared" si="2"/>
        <v>2.317492578</v>
      </c>
      <c r="E338" s="14">
        <f t="shared" si="3"/>
        <v>2.317492578</v>
      </c>
      <c r="F338" s="15">
        <v>187.0</v>
      </c>
      <c r="G338" s="16">
        <v>150.371112</v>
      </c>
      <c r="H338" s="17">
        <v>0.347</v>
      </c>
      <c r="I338" s="16">
        <v>283.0</v>
      </c>
      <c r="J338" s="17">
        <v>0.653</v>
      </c>
      <c r="K338" s="16">
        <v>4.33371112E8</v>
      </c>
      <c r="L338" s="52">
        <v>2003.0</v>
      </c>
      <c r="M338" s="15" t="s">
        <v>18</v>
      </c>
      <c r="N338" s="19" t="s">
        <v>943</v>
      </c>
      <c r="O338" s="24" t="s">
        <v>944</v>
      </c>
      <c r="P338" s="21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</row>
    <row r="339" ht="15.75" customHeight="1">
      <c r="A339" s="40" t="s">
        <v>945</v>
      </c>
      <c r="B339" s="12">
        <f t="shared" si="5"/>
        <v>440.603537</v>
      </c>
      <c r="C339" s="51">
        <v>561.27</v>
      </c>
      <c r="D339" s="13">
        <f t="shared" si="2"/>
        <v>2.842603465</v>
      </c>
      <c r="E339" s="14">
        <f t="shared" si="3"/>
        <v>2.842603465</v>
      </c>
      <c r="F339" s="15">
        <v>155.0</v>
      </c>
      <c r="G339" s="16">
        <v>89.760956</v>
      </c>
      <c r="H339" s="17">
        <v>0.204</v>
      </c>
      <c r="I339" s="16">
        <v>350.842581</v>
      </c>
      <c r="J339" s="17">
        <v>0.796</v>
      </c>
      <c r="K339" s="16">
        <v>4.40603537E8</v>
      </c>
      <c r="L339" s="52">
        <v>2015.0</v>
      </c>
      <c r="M339" s="15" t="s">
        <v>20</v>
      </c>
      <c r="N339" s="19" t="s">
        <v>946</v>
      </c>
      <c r="O339" s="24" t="s">
        <v>947</v>
      </c>
      <c r="P339" s="21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</row>
    <row r="340" ht="15.75" customHeight="1">
      <c r="A340" s="40" t="s">
        <v>948</v>
      </c>
      <c r="B340" s="12">
        <f t="shared" si="5"/>
        <v>371.353001</v>
      </c>
      <c r="C340" s="51">
        <v>523.61</v>
      </c>
      <c r="D340" s="13">
        <f t="shared" si="2"/>
        <v>1.856765005</v>
      </c>
      <c r="E340" s="14">
        <f t="shared" si="3"/>
        <v>1.856765005</v>
      </c>
      <c r="F340" s="15">
        <v>200.0</v>
      </c>
      <c r="G340" s="16">
        <v>125.322469</v>
      </c>
      <c r="H340" s="17">
        <v>0.338</v>
      </c>
      <c r="I340" s="16">
        <v>246.030532</v>
      </c>
      <c r="J340" s="17">
        <v>0.662</v>
      </c>
      <c r="K340" s="16">
        <v>3.71353001E8</v>
      </c>
      <c r="L340" s="52">
        <v>2009.0</v>
      </c>
      <c r="M340" s="15" t="s">
        <v>18</v>
      </c>
      <c r="N340" s="19" t="s">
        <v>949</v>
      </c>
      <c r="O340" s="24" t="s">
        <v>950</v>
      </c>
      <c r="P340" s="21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</row>
    <row r="341" ht="15.75" customHeight="1">
      <c r="A341" s="40" t="s">
        <v>951</v>
      </c>
      <c r="B341" s="12">
        <f t="shared" si="5"/>
        <v>373.993951</v>
      </c>
      <c r="C341" s="51">
        <v>505.59</v>
      </c>
      <c r="D341" s="13">
        <f t="shared" si="2"/>
        <v>2.770325563</v>
      </c>
      <c r="E341" s="14">
        <f t="shared" si="3"/>
        <v>2.770325563</v>
      </c>
      <c r="F341" s="15">
        <v>135.0</v>
      </c>
      <c r="G341" s="16">
        <v>77.591831</v>
      </c>
      <c r="H341" s="17">
        <v>0.208</v>
      </c>
      <c r="I341" s="16">
        <v>296.40212</v>
      </c>
      <c r="J341" s="17">
        <v>0.792</v>
      </c>
      <c r="K341" s="16">
        <v>3.73993951E8</v>
      </c>
      <c r="L341" s="52">
        <v>2011.0</v>
      </c>
      <c r="M341" s="15" t="s">
        <v>20</v>
      </c>
      <c r="N341" s="19" t="s">
        <v>952</v>
      </c>
      <c r="O341" s="24" t="s">
        <v>953</v>
      </c>
      <c r="P341" s="21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</row>
    <row r="342" ht="15.75" customHeight="1">
      <c r="A342" s="40" t="s">
        <v>954</v>
      </c>
      <c r="B342" s="12">
        <f t="shared" si="5"/>
        <v>757.930663</v>
      </c>
      <c r="C342" s="51">
        <v>995.5</v>
      </c>
      <c r="D342" s="13">
        <f t="shared" si="2"/>
        <v>3.295350709</v>
      </c>
      <c r="E342" s="14">
        <f t="shared" si="3"/>
        <v>3.295350709</v>
      </c>
      <c r="F342" s="15">
        <v>230.0</v>
      </c>
      <c r="G342" s="16">
        <v>262.030663</v>
      </c>
      <c r="H342" s="17">
        <v>0.346</v>
      </c>
      <c r="I342" s="16">
        <v>495.9</v>
      </c>
      <c r="J342" s="17">
        <v>0.654</v>
      </c>
      <c r="K342" s="16">
        <v>7.57930663E8</v>
      </c>
      <c r="L342" s="52">
        <v>2012.0</v>
      </c>
      <c r="M342" s="15" t="s">
        <v>20</v>
      </c>
      <c r="N342" s="19" t="s">
        <v>955</v>
      </c>
      <c r="O342" s="24" t="s">
        <v>956</v>
      </c>
      <c r="P342" s="21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</row>
    <row r="343" ht="15.75" customHeight="1">
      <c r="A343" s="40" t="s">
        <v>957</v>
      </c>
      <c r="B343" s="12">
        <f t="shared" si="5"/>
        <v>708.982323</v>
      </c>
      <c r="C343" s="51">
        <v>902.34</v>
      </c>
      <c r="D343" s="13">
        <f t="shared" si="2"/>
        <v>2.419734891</v>
      </c>
      <c r="E343" s="14">
        <f t="shared" si="3"/>
        <v>2.419734891</v>
      </c>
      <c r="F343" s="15">
        <v>293.0</v>
      </c>
      <c r="G343" s="16">
        <v>202.853933</v>
      </c>
      <c r="H343" s="17">
        <v>0.286</v>
      </c>
      <c r="I343" s="16">
        <v>506.12839</v>
      </c>
      <c r="J343" s="17">
        <v>0.714</v>
      </c>
      <c r="K343" s="16">
        <v>7.08982323E8</v>
      </c>
      <c r="L343" s="52">
        <v>2014.0</v>
      </c>
      <c r="M343" s="15" t="s">
        <v>20</v>
      </c>
      <c r="N343" s="19" t="s">
        <v>958</v>
      </c>
      <c r="O343" s="24" t="s">
        <v>959</v>
      </c>
      <c r="P343" s="21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</row>
    <row r="344" ht="15.75" customHeight="1">
      <c r="A344" s="40" t="s">
        <v>960</v>
      </c>
      <c r="B344" s="12">
        <f t="shared" si="5"/>
        <v>352.333929</v>
      </c>
      <c r="C344" s="51">
        <v>442.75</v>
      </c>
      <c r="D344" s="13">
        <f t="shared" si="2"/>
        <v>4.826492178</v>
      </c>
      <c r="E344" s="14">
        <f t="shared" si="3"/>
        <v>4.826492178</v>
      </c>
      <c r="F344" s="15">
        <v>73.0</v>
      </c>
      <c r="G344" s="16">
        <v>107.509366</v>
      </c>
      <c r="H344" s="17">
        <v>0.305</v>
      </c>
      <c r="I344" s="16">
        <v>244.824563</v>
      </c>
      <c r="J344" s="17">
        <v>0.695</v>
      </c>
      <c r="K344" s="16">
        <v>3.52333929E8</v>
      </c>
      <c r="L344" s="52">
        <v>2016.0</v>
      </c>
      <c r="M344" s="15" t="s">
        <v>20</v>
      </c>
      <c r="N344" s="19" t="s">
        <v>961</v>
      </c>
      <c r="O344" s="24" t="s">
        <v>962</v>
      </c>
      <c r="P344" s="21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</row>
    <row r="345" ht="15.75" customHeight="1">
      <c r="A345" s="40" t="s">
        <v>963</v>
      </c>
      <c r="B345" s="12">
        <f t="shared" si="5"/>
        <v>1518.815515</v>
      </c>
      <c r="C345" s="51">
        <v>1994.87</v>
      </c>
      <c r="D345" s="13">
        <f t="shared" si="2"/>
        <v>6.903706886</v>
      </c>
      <c r="E345" s="14">
        <f t="shared" si="3"/>
        <v>6.903706886</v>
      </c>
      <c r="F345" s="15">
        <v>220.0</v>
      </c>
      <c r="G345" s="16">
        <v>623.35791</v>
      </c>
      <c r="H345" s="17">
        <v>0.41</v>
      </c>
      <c r="I345" s="16">
        <v>895.457605</v>
      </c>
      <c r="J345" s="17">
        <v>0.59</v>
      </c>
      <c r="K345" s="16">
        <v>1.518815515E9</v>
      </c>
      <c r="L345" s="52">
        <v>2012.0</v>
      </c>
      <c r="M345" s="15" t="s">
        <v>20</v>
      </c>
      <c r="N345" s="19" t="s">
        <v>964</v>
      </c>
      <c r="O345" s="24" t="s">
        <v>965</v>
      </c>
      <c r="P345" s="21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</row>
    <row r="346" ht="15.75" customHeight="1">
      <c r="A346" s="40" t="s">
        <v>966</v>
      </c>
      <c r="B346" s="12">
        <f t="shared" si="5"/>
        <v>770.836163</v>
      </c>
      <c r="C346" s="51">
        <v>816.25</v>
      </c>
      <c r="D346" s="13">
        <f t="shared" si="2"/>
        <v>3.854180815</v>
      </c>
      <c r="E346" s="14">
        <f t="shared" si="3"/>
        <v>3.854180815</v>
      </c>
      <c r="F346" s="15">
        <v>200.0</v>
      </c>
      <c r="G346" s="16">
        <v>369.345583</v>
      </c>
      <c r="H346" s="17">
        <v>0.479</v>
      </c>
      <c r="I346" s="16">
        <v>401.49058</v>
      </c>
      <c r="J346" s="17">
        <v>0.521</v>
      </c>
      <c r="K346" s="16">
        <v>7.70836163E8</v>
      </c>
      <c r="L346" s="52">
        <v>2022.0</v>
      </c>
      <c r="M346" s="15" t="s">
        <v>93</v>
      </c>
      <c r="N346" s="19" t="s">
        <v>967</v>
      </c>
      <c r="O346" s="24" t="s">
        <v>968</v>
      </c>
      <c r="P346" s="21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</row>
    <row r="347" ht="15.75" customHeight="1">
      <c r="A347" s="40" t="s">
        <v>969</v>
      </c>
      <c r="B347" s="12">
        <f t="shared" si="5"/>
        <v>411.046449</v>
      </c>
      <c r="C347" s="51">
        <v>886.12</v>
      </c>
      <c r="D347" s="13">
        <f t="shared" si="2"/>
        <v>16.44185796</v>
      </c>
      <c r="E347" s="14">
        <f t="shared" si="3"/>
        <v>16.44185796</v>
      </c>
      <c r="F347" s="15">
        <v>25.0</v>
      </c>
      <c r="G347" s="16">
        <v>122.046449</v>
      </c>
      <c r="H347" s="17">
        <v>0.297</v>
      </c>
      <c r="I347" s="16">
        <v>289.0</v>
      </c>
      <c r="J347" s="17">
        <v>0.703</v>
      </c>
      <c r="K347" s="16">
        <v>4.11046449E8</v>
      </c>
      <c r="L347" s="52">
        <v>1992.0</v>
      </c>
      <c r="M347" s="15" t="s">
        <v>25</v>
      </c>
      <c r="N347" s="19" t="s">
        <v>970</v>
      </c>
      <c r="O347" s="24" t="s">
        <v>971</v>
      </c>
      <c r="P347" s="21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</row>
    <row r="348" ht="15.75" customHeight="1">
      <c r="A348" s="40" t="s">
        <v>972</v>
      </c>
      <c r="B348" s="12">
        <f t="shared" si="5"/>
        <v>527.965936</v>
      </c>
      <c r="C348" s="51">
        <v>647.27</v>
      </c>
      <c r="D348" s="13">
        <f t="shared" si="2"/>
        <v>4.223727488</v>
      </c>
      <c r="E348" s="14">
        <f t="shared" si="3"/>
        <v>4.223727488</v>
      </c>
      <c r="F348" s="15">
        <v>125.0</v>
      </c>
      <c r="G348" s="16">
        <v>175.003033</v>
      </c>
      <c r="H348" s="17">
        <v>0.332</v>
      </c>
      <c r="I348" s="16">
        <v>352.962903</v>
      </c>
      <c r="J348" s="17">
        <v>0.668</v>
      </c>
      <c r="K348" s="16">
        <v>5.27965936E8</v>
      </c>
      <c r="L348" s="52">
        <v>2017.0</v>
      </c>
      <c r="M348" s="15" t="s">
        <v>20</v>
      </c>
      <c r="N348" s="19" t="s">
        <v>973</v>
      </c>
      <c r="O348" s="24" t="s">
        <v>974</v>
      </c>
      <c r="P348" s="21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</row>
    <row r="349" ht="15.75" customHeight="1">
      <c r="A349" s="40" t="s">
        <v>975</v>
      </c>
      <c r="B349" s="12">
        <f t="shared" si="5"/>
        <v>444.100035</v>
      </c>
      <c r="C349" s="51">
        <v>653.18</v>
      </c>
      <c r="D349" s="13">
        <f t="shared" si="2"/>
        <v>4.037273045</v>
      </c>
      <c r="E349" s="14">
        <f t="shared" si="3"/>
        <v>4.037273045</v>
      </c>
      <c r="F349" s="15">
        <v>110.0</v>
      </c>
      <c r="G349" s="16">
        <v>227.47107</v>
      </c>
      <c r="H349" s="17">
        <v>0.512</v>
      </c>
      <c r="I349" s="16">
        <v>216.628965</v>
      </c>
      <c r="J349" s="17">
        <v>0.488</v>
      </c>
      <c r="K349" s="16">
        <v>4.44100035E8</v>
      </c>
      <c r="L349" s="52">
        <v>2007.0</v>
      </c>
      <c r="M349" s="15" t="s">
        <v>18</v>
      </c>
      <c r="N349" s="19" t="s">
        <v>976</v>
      </c>
      <c r="O349" s="24" t="s">
        <v>977</v>
      </c>
      <c r="P349" s="21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</row>
    <row r="350" ht="15.75" customHeight="1">
      <c r="A350" s="40" t="s">
        <v>978</v>
      </c>
      <c r="B350" s="12">
        <f t="shared" si="5"/>
        <v>419.665568</v>
      </c>
      <c r="C350" s="51">
        <v>591.9</v>
      </c>
      <c r="D350" s="13">
        <f t="shared" si="2"/>
        <v>1.865180302</v>
      </c>
      <c r="E350" s="14">
        <f t="shared" si="3"/>
        <v>1.865180302</v>
      </c>
      <c r="F350" s="15">
        <v>225.0</v>
      </c>
      <c r="G350" s="16">
        <v>141.62149</v>
      </c>
      <c r="H350" s="17">
        <v>0.338</v>
      </c>
      <c r="I350" s="16">
        <v>278.044078</v>
      </c>
      <c r="J350" s="17">
        <v>0.662</v>
      </c>
      <c r="K350" s="16">
        <v>4.19665568E8</v>
      </c>
      <c r="L350" s="52">
        <v>2008.0</v>
      </c>
      <c r="M350" s="15" t="s">
        <v>18</v>
      </c>
      <c r="N350" s="19" t="s">
        <v>979</v>
      </c>
      <c r="O350" s="24" t="s">
        <v>980</v>
      </c>
      <c r="P350" s="21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</row>
    <row r="351" ht="15.75" customHeight="1">
      <c r="A351" s="40" t="s">
        <v>981</v>
      </c>
      <c r="B351" s="12">
        <f t="shared" si="5"/>
        <v>320.406242</v>
      </c>
      <c r="C351" s="51">
        <v>414.23</v>
      </c>
      <c r="D351" s="13">
        <f t="shared" si="2"/>
        <v>16.0203121</v>
      </c>
      <c r="E351" s="14">
        <f t="shared" si="3"/>
        <v>16.0203121</v>
      </c>
      <c r="F351" s="15">
        <v>20.0</v>
      </c>
      <c r="G351" s="16">
        <v>137.446368</v>
      </c>
      <c r="H351" s="17">
        <v>0.429</v>
      </c>
      <c r="I351" s="16">
        <v>182.959874</v>
      </c>
      <c r="J351" s="17">
        <v>0.571</v>
      </c>
      <c r="K351" s="16">
        <v>3.20406242E8</v>
      </c>
      <c r="L351" s="52">
        <v>2013.0</v>
      </c>
      <c r="M351" s="15" t="s">
        <v>20</v>
      </c>
      <c r="N351" s="19" t="s">
        <v>982</v>
      </c>
      <c r="O351" s="24" t="s">
        <v>983</v>
      </c>
      <c r="P351" s="21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</row>
    <row r="352" ht="15.75" customHeight="1">
      <c r="A352" s="40" t="s">
        <v>984</v>
      </c>
      <c r="B352" s="12">
        <f t="shared" si="5"/>
        <v>321.834351</v>
      </c>
      <c r="C352" s="51">
        <v>404.42</v>
      </c>
      <c r="D352" s="13">
        <f t="shared" si="2"/>
        <v>8.045858775</v>
      </c>
      <c r="E352" s="14">
        <f t="shared" si="3"/>
        <v>8.045858775</v>
      </c>
      <c r="F352" s="15">
        <v>40.0</v>
      </c>
      <c r="G352" s="16">
        <v>102.51614</v>
      </c>
      <c r="H352" s="17">
        <v>0.318</v>
      </c>
      <c r="I352" s="16">
        <v>219.318211</v>
      </c>
      <c r="J352" s="17">
        <v>0.682</v>
      </c>
      <c r="K352" s="16">
        <v>3.21834351E8</v>
      </c>
      <c r="L352" s="52">
        <v>2016.0</v>
      </c>
      <c r="M352" s="15" t="s">
        <v>20</v>
      </c>
      <c r="N352" s="19" t="s">
        <v>985</v>
      </c>
      <c r="O352" s="24" t="s">
        <v>986</v>
      </c>
      <c r="P352" s="21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</row>
    <row r="353" ht="15.75" customHeight="1">
      <c r="A353" s="40" t="s">
        <v>987</v>
      </c>
      <c r="B353" s="12">
        <f t="shared" si="5"/>
        <v>654.855901</v>
      </c>
      <c r="C353" s="51">
        <v>786.54</v>
      </c>
      <c r="D353" s="13">
        <f t="shared" si="2"/>
        <v>3.274279505</v>
      </c>
      <c r="E353" s="14">
        <f t="shared" si="3"/>
        <v>3.274279505</v>
      </c>
      <c r="F353" s="15">
        <v>200.0</v>
      </c>
      <c r="G353" s="16">
        <v>159.555901</v>
      </c>
      <c r="H353" s="17">
        <v>0.244</v>
      </c>
      <c r="I353" s="16">
        <v>495.3</v>
      </c>
      <c r="J353" s="17">
        <v>0.756</v>
      </c>
      <c r="K353" s="16">
        <v>6.54855901E8</v>
      </c>
      <c r="L353" s="52">
        <v>2018.0</v>
      </c>
      <c r="M353" s="15" t="s">
        <v>20</v>
      </c>
      <c r="N353" s="19" t="s">
        <v>988</v>
      </c>
      <c r="O353" s="20"/>
      <c r="P353" s="21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</row>
    <row r="354" ht="15.75" customHeight="1">
      <c r="A354" s="40" t="s">
        <v>989</v>
      </c>
      <c r="B354" s="12">
        <f t="shared" si="5"/>
        <v>587.235983</v>
      </c>
      <c r="C354" s="51">
        <v>759.19</v>
      </c>
      <c r="D354" s="13">
        <f t="shared" si="2"/>
        <v>3.355634189</v>
      </c>
      <c r="E354" s="14">
        <f t="shared" si="3"/>
        <v>3.355634189</v>
      </c>
      <c r="F354" s="15">
        <v>175.0</v>
      </c>
      <c r="G354" s="16">
        <v>187.168425</v>
      </c>
      <c r="H354" s="17">
        <v>0.319</v>
      </c>
      <c r="I354" s="16">
        <v>400.067558</v>
      </c>
      <c r="J354" s="17">
        <v>0.681</v>
      </c>
      <c r="K354" s="16">
        <v>5.87235983E8</v>
      </c>
      <c r="L354" s="52">
        <v>2013.0</v>
      </c>
      <c r="M354" s="15" t="s">
        <v>20</v>
      </c>
      <c r="N354" s="19" t="s">
        <v>990</v>
      </c>
      <c r="O354" s="24" t="s">
        <v>991</v>
      </c>
      <c r="P354" s="21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</row>
    <row r="355" ht="15.75" customHeight="1">
      <c r="A355" s="40" t="s">
        <v>992</v>
      </c>
      <c r="B355" s="12">
        <f t="shared" si="5"/>
        <v>335.802786</v>
      </c>
      <c r="C355" s="51">
        <v>473.62</v>
      </c>
      <c r="D355" s="13">
        <f t="shared" si="2"/>
        <v>2.23868524</v>
      </c>
      <c r="E355" s="14">
        <f t="shared" si="3"/>
        <v>2.23868524</v>
      </c>
      <c r="F355" s="15">
        <v>150.0</v>
      </c>
      <c r="G355" s="16">
        <v>127.509326</v>
      </c>
      <c r="H355" s="17">
        <v>0.38</v>
      </c>
      <c r="I355" s="16">
        <v>208.29346</v>
      </c>
      <c r="J355" s="17">
        <v>0.62</v>
      </c>
      <c r="K355" s="16">
        <v>3.35802786E8</v>
      </c>
      <c r="L355" s="52">
        <v>2008.0</v>
      </c>
      <c r="M355" s="15" t="s">
        <v>18</v>
      </c>
      <c r="N355" s="19" t="s">
        <v>993</v>
      </c>
      <c r="O355" s="24" t="s">
        <v>463</v>
      </c>
      <c r="P355" s="21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</row>
    <row r="356" ht="15.75" customHeight="1">
      <c r="A356" s="40" t="s">
        <v>994</v>
      </c>
      <c r="B356" s="12">
        <f t="shared" si="5"/>
        <v>760.006945</v>
      </c>
      <c r="C356" s="51">
        <v>1141.01</v>
      </c>
      <c r="D356" s="13">
        <f t="shared" si="2"/>
        <v>6.08005556</v>
      </c>
      <c r="E356" s="14">
        <f t="shared" si="3"/>
        <v>6.08005556</v>
      </c>
      <c r="F356" s="15">
        <v>125.0</v>
      </c>
      <c r="G356" s="16">
        <v>217.536138</v>
      </c>
      <c r="H356" s="17">
        <v>0.286</v>
      </c>
      <c r="I356" s="16">
        <v>542.470807</v>
      </c>
      <c r="J356" s="17">
        <v>0.714</v>
      </c>
      <c r="K356" s="16">
        <v>7.60006945E8</v>
      </c>
      <c r="L356" s="52">
        <v>2006.0</v>
      </c>
      <c r="M356" s="15" t="s">
        <v>18</v>
      </c>
      <c r="N356" s="19" t="s">
        <v>995</v>
      </c>
      <c r="O356" s="24" t="s">
        <v>996</v>
      </c>
      <c r="P356" s="21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</row>
    <row r="357" ht="15.75" customHeight="1">
      <c r="A357" s="40" t="s">
        <v>997</v>
      </c>
      <c r="B357" s="12">
        <f t="shared" si="5"/>
        <v>1006.234167</v>
      </c>
      <c r="C357" s="51">
        <v>1419.21</v>
      </c>
      <c r="D357" s="13">
        <f t="shared" si="2"/>
        <v>5.439103605</v>
      </c>
      <c r="E357" s="14">
        <f t="shared" si="3"/>
        <v>5.439103605</v>
      </c>
      <c r="F357" s="15">
        <v>185.0</v>
      </c>
      <c r="G357" s="16">
        <v>534.987076</v>
      </c>
      <c r="H357" s="17">
        <v>0.532</v>
      </c>
      <c r="I357" s="16">
        <v>471.247091</v>
      </c>
      <c r="J357" s="17">
        <v>0.468</v>
      </c>
      <c r="K357" s="16">
        <v>1.006234167E9</v>
      </c>
      <c r="L357" s="52">
        <v>2008.0</v>
      </c>
      <c r="M357" s="15" t="s">
        <v>18</v>
      </c>
      <c r="N357" s="19" t="s">
        <v>998</v>
      </c>
      <c r="O357" s="43" t="s">
        <v>999</v>
      </c>
      <c r="P357" s="21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</row>
    <row r="358" ht="15.75" customHeight="1">
      <c r="A358" s="40" t="s">
        <v>1000</v>
      </c>
      <c r="B358" s="12">
        <f t="shared" si="5"/>
        <v>1081.169825</v>
      </c>
      <c r="C358" s="51">
        <v>1420.05</v>
      </c>
      <c r="D358" s="13">
        <f t="shared" si="2"/>
        <v>3.603899417</v>
      </c>
      <c r="E358" s="14">
        <f t="shared" si="3"/>
        <v>3.603899417</v>
      </c>
      <c r="F358" s="15">
        <v>300.0</v>
      </c>
      <c r="G358" s="16">
        <v>448.149584</v>
      </c>
      <c r="H358" s="17">
        <v>0.414</v>
      </c>
      <c r="I358" s="16">
        <v>633.020241</v>
      </c>
      <c r="J358" s="17">
        <v>0.586</v>
      </c>
      <c r="K358" s="16">
        <v>1.081169825E9</v>
      </c>
      <c r="L358" s="52">
        <v>2012.0</v>
      </c>
      <c r="M358" s="15" t="s">
        <v>20</v>
      </c>
      <c r="N358" s="19" t="s">
        <v>1001</v>
      </c>
      <c r="O358" s="24" t="s">
        <v>1002</v>
      </c>
      <c r="P358" s="21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</row>
    <row r="359" ht="15.75" customHeight="1">
      <c r="A359" s="40" t="s">
        <v>1003</v>
      </c>
      <c r="B359" s="12">
        <f t="shared" si="5"/>
        <v>552.639571</v>
      </c>
      <c r="C359" s="51">
        <v>888.37</v>
      </c>
      <c r="D359" s="13">
        <f t="shared" si="2"/>
        <v>4.421116568</v>
      </c>
      <c r="E359" s="14">
        <f t="shared" si="3"/>
        <v>4.421116568</v>
      </c>
      <c r="F359" s="15">
        <v>125.0</v>
      </c>
      <c r="G359" s="16">
        <v>186.740799</v>
      </c>
      <c r="H359" s="17">
        <v>0.338</v>
      </c>
      <c r="I359" s="16">
        <v>365.898772</v>
      </c>
      <c r="J359" s="17">
        <v>0.662</v>
      </c>
      <c r="K359" s="16">
        <v>5.52639571E8</v>
      </c>
      <c r="L359" s="52">
        <v>2004.0</v>
      </c>
      <c r="M359" s="15" t="s">
        <v>18</v>
      </c>
      <c r="N359" s="19" t="s">
        <v>1004</v>
      </c>
      <c r="O359" s="24" t="s">
        <v>1005</v>
      </c>
      <c r="P359" s="21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</row>
    <row r="360" ht="15.75" customHeight="1">
      <c r="A360" s="40" t="s">
        <v>1006</v>
      </c>
      <c r="B360" s="12">
        <f t="shared" si="5"/>
        <v>326.706115</v>
      </c>
      <c r="C360" s="51">
        <v>490.49</v>
      </c>
      <c r="D360" s="13">
        <f t="shared" si="2"/>
        <v>9.334460429</v>
      </c>
      <c r="E360" s="14">
        <f t="shared" si="3"/>
        <v>9.334460429</v>
      </c>
      <c r="F360" s="15">
        <v>35.0</v>
      </c>
      <c r="G360" s="16">
        <v>124.74046</v>
      </c>
      <c r="H360" s="17">
        <v>0.382</v>
      </c>
      <c r="I360" s="16">
        <v>201.965655</v>
      </c>
      <c r="J360" s="17">
        <v>0.618</v>
      </c>
      <c r="K360" s="16">
        <v>3.26706115E8</v>
      </c>
      <c r="L360" s="52">
        <v>2006.0</v>
      </c>
      <c r="M360" s="15" t="s">
        <v>18</v>
      </c>
      <c r="N360" s="19" t="s">
        <v>1007</v>
      </c>
      <c r="O360" s="24" t="s">
        <v>1008</v>
      </c>
      <c r="P360" s="21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</row>
    <row r="361" ht="15.75" customHeight="1">
      <c r="A361" s="40" t="s">
        <v>1009</v>
      </c>
      <c r="B361" s="12">
        <f t="shared" si="5"/>
        <v>441.306145</v>
      </c>
      <c r="C361" s="51">
        <v>3084.08</v>
      </c>
      <c r="D361" s="13">
        <f t="shared" si="2"/>
        <v>36.77551208</v>
      </c>
      <c r="E361" s="14">
        <f t="shared" si="3"/>
        <v>36.77551208</v>
      </c>
      <c r="F361" s="15">
        <v>12.0</v>
      </c>
      <c r="G361" s="16">
        <v>233.005644</v>
      </c>
      <c r="H361" s="17">
        <v>0.528</v>
      </c>
      <c r="I361" s="16">
        <v>208.300501</v>
      </c>
      <c r="J361" s="17">
        <v>0.472</v>
      </c>
      <c r="K361" s="16">
        <v>4.41306145E8</v>
      </c>
      <c r="L361" s="53">
        <v>1973.0</v>
      </c>
      <c r="M361" s="15" t="s">
        <v>322</v>
      </c>
      <c r="N361" s="19" t="s">
        <v>1010</v>
      </c>
      <c r="O361" s="24" t="s">
        <v>1011</v>
      </c>
      <c r="P361" s="21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</row>
    <row r="362" ht="15.75" customHeight="1">
      <c r="A362" s="40" t="s">
        <v>1012</v>
      </c>
      <c r="B362" s="12">
        <f t="shared" si="5"/>
        <v>314.975955</v>
      </c>
      <c r="C362" s="51">
        <v>413.7</v>
      </c>
      <c r="D362" s="13">
        <f t="shared" si="2"/>
        <v>3.14975955</v>
      </c>
      <c r="E362" s="14">
        <f t="shared" si="3"/>
        <v>3.14975955</v>
      </c>
      <c r="F362" s="15">
        <v>100.0</v>
      </c>
      <c r="G362" s="16">
        <v>85.028192</v>
      </c>
      <c r="H362" s="17">
        <v>0.27</v>
      </c>
      <c r="I362" s="16">
        <v>229.947763</v>
      </c>
      <c r="J362" s="17">
        <v>0.73</v>
      </c>
      <c r="K362" s="16">
        <v>3.14975955E8</v>
      </c>
      <c r="L362" s="52">
        <v>2012.0</v>
      </c>
      <c r="M362" s="15" t="s">
        <v>20</v>
      </c>
      <c r="N362" s="19" t="s">
        <v>1013</v>
      </c>
      <c r="O362" s="24" t="s">
        <v>1014</v>
      </c>
      <c r="P362" s="21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</row>
    <row r="363" ht="15.75" customHeight="1">
      <c r="A363" s="40" t="s">
        <v>1015</v>
      </c>
      <c r="B363" s="12">
        <f t="shared" si="5"/>
        <v>1236.005118</v>
      </c>
      <c r="C363" s="51">
        <v>1515.29</v>
      </c>
      <c r="D363" s="13">
        <f t="shared" si="2"/>
        <v>4.577796733</v>
      </c>
      <c r="E363" s="14">
        <f t="shared" si="3"/>
        <v>4.577796733</v>
      </c>
      <c r="F363" s="15">
        <v>270.0</v>
      </c>
      <c r="G363" s="16">
        <v>226.008385</v>
      </c>
      <c r="H363" s="17">
        <v>0.183</v>
      </c>
      <c r="I363" s="16">
        <v>1009.996733</v>
      </c>
      <c r="J363" s="17">
        <v>0.817</v>
      </c>
      <c r="K363" s="16">
        <v>1.236005118E9</v>
      </c>
      <c r="L363" s="52">
        <v>2017.0</v>
      </c>
      <c r="M363" s="15" t="s">
        <v>20</v>
      </c>
      <c r="N363" s="19" t="s">
        <v>1016</v>
      </c>
      <c r="O363" s="24" t="s">
        <v>1017</v>
      </c>
      <c r="P363" s="21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</row>
    <row r="364" ht="15.75" customHeight="1">
      <c r="A364" s="40" t="s">
        <v>1018</v>
      </c>
      <c r="B364" s="12">
        <f t="shared" si="5"/>
        <v>341.631208</v>
      </c>
      <c r="C364" s="51">
        <v>695.67</v>
      </c>
      <c r="D364" s="13">
        <f t="shared" si="2"/>
        <v>7.426765391</v>
      </c>
      <c r="E364" s="14">
        <f t="shared" si="3"/>
        <v>7.426765391</v>
      </c>
      <c r="F364" s="15">
        <v>46.0</v>
      </c>
      <c r="G364" s="16">
        <v>130.531208</v>
      </c>
      <c r="H364" s="17">
        <v>0.382</v>
      </c>
      <c r="I364" s="16">
        <v>211.1</v>
      </c>
      <c r="J364" s="17">
        <v>0.618</v>
      </c>
      <c r="K364" s="16">
        <v>3.41631208E8</v>
      </c>
      <c r="L364" s="52">
        <v>1994.0</v>
      </c>
      <c r="M364" s="15" t="s">
        <v>25</v>
      </c>
      <c r="N364" s="19" t="s">
        <v>1019</v>
      </c>
      <c r="O364" s="24" t="s">
        <v>1020</v>
      </c>
      <c r="P364" s="21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</row>
    <row r="365" ht="15.75" customHeight="1">
      <c r="A365" s="40" t="s">
        <v>1021</v>
      </c>
      <c r="B365" s="12">
        <f t="shared" si="5"/>
        <v>2069.5217</v>
      </c>
      <c r="C365" s="51">
        <v>2636.29</v>
      </c>
      <c r="D365" s="13">
        <f t="shared" si="2"/>
        <v>6.76314281</v>
      </c>
      <c r="E365" s="14">
        <f t="shared" si="3"/>
        <v>6.76314281</v>
      </c>
      <c r="F365" s="33">
        <v>306.0</v>
      </c>
      <c r="G365" s="16">
        <v>936.662225</v>
      </c>
      <c r="H365" s="17">
        <v>0.453</v>
      </c>
      <c r="I365" s="16">
        <v>1132.859475</v>
      </c>
      <c r="J365" s="17">
        <v>0.547</v>
      </c>
      <c r="K365" s="16">
        <v>2.0695217E9</v>
      </c>
      <c r="L365" s="53">
        <v>2015.0</v>
      </c>
      <c r="M365" s="15" t="s">
        <v>20</v>
      </c>
      <c r="N365" s="19" t="s">
        <v>1022</v>
      </c>
      <c r="O365" s="24" t="s">
        <v>1023</v>
      </c>
      <c r="P365" s="21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</row>
    <row r="366" ht="15.75" customHeight="1">
      <c r="A366" s="40" t="s">
        <v>1024</v>
      </c>
      <c r="B366" s="12">
        <f t="shared" si="5"/>
        <v>368.87576</v>
      </c>
      <c r="C366" s="51">
        <v>770.11</v>
      </c>
      <c r="D366" s="13">
        <f t="shared" si="2"/>
        <v>8.38354</v>
      </c>
      <c r="E366" s="14">
        <f t="shared" si="3"/>
        <v>8.38354</v>
      </c>
      <c r="F366" s="15">
        <v>44.0</v>
      </c>
      <c r="G366" s="16">
        <v>183.87576</v>
      </c>
      <c r="H366" s="17">
        <v>0.498</v>
      </c>
      <c r="I366" s="16">
        <v>185.0</v>
      </c>
      <c r="J366" s="17">
        <v>0.502</v>
      </c>
      <c r="K366" s="16">
        <v>3.6887576E8</v>
      </c>
      <c r="L366" s="52">
        <v>1993.0</v>
      </c>
      <c r="M366" s="15" t="s">
        <v>25</v>
      </c>
      <c r="N366" s="19" t="s">
        <v>1025</v>
      </c>
      <c r="O366" s="24" t="s">
        <v>1026</v>
      </c>
      <c r="P366" s="21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</row>
    <row r="367" ht="15.75" customHeight="1">
      <c r="A367" s="40" t="s">
        <v>1027</v>
      </c>
      <c r="B367" s="12">
        <f t="shared" si="5"/>
        <v>372.234864</v>
      </c>
      <c r="C367" s="51">
        <v>547.48</v>
      </c>
      <c r="D367" s="13">
        <f t="shared" si="2"/>
        <v>2.067971467</v>
      </c>
      <c r="E367" s="14">
        <f t="shared" si="3"/>
        <v>2.067971467</v>
      </c>
      <c r="F367" s="15">
        <v>180.0</v>
      </c>
      <c r="G367" s="16">
        <v>70.107728</v>
      </c>
      <c r="H367" s="17">
        <v>0.188</v>
      </c>
      <c r="I367" s="16">
        <v>302.127136</v>
      </c>
      <c r="J367" s="17">
        <v>0.812</v>
      </c>
      <c r="K367" s="16">
        <v>3.72234864E8</v>
      </c>
      <c r="L367" s="52">
        <v>2007.0</v>
      </c>
      <c r="M367" s="15" t="s">
        <v>18</v>
      </c>
      <c r="N367" s="19" t="s">
        <v>1028</v>
      </c>
      <c r="O367" s="24" t="s">
        <v>1029</v>
      </c>
      <c r="P367" s="21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</row>
    <row r="368" ht="15.75" customHeight="1">
      <c r="A368" s="40" t="s">
        <v>1030</v>
      </c>
      <c r="B368" s="12">
        <f t="shared" si="5"/>
        <v>332.207671</v>
      </c>
      <c r="C368" s="51">
        <v>423.19</v>
      </c>
      <c r="D368" s="13">
        <f t="shared" si="2"/>
        <v>1.661038355</v>
      </c>
      <c r="E368" s="14">
        <f t="shared" si="3"/>
        <v>1.661038355</v>
      </c>
      <c r="F368" s="15">
        <v>200.0</v>
      </c>
      <c r="G368" s="16">
        <v>123.08712</v>
      </c>
      <c r="H368" s="17">
        <v>0.37</v>
      </c>
      <c r="I368" s="16">
        <v>209.120551</v>
      </c>
      <c r="J368" s="17">
        <v>0.63</v>
      </c>
      <c r="K368" s="16">
        <v>3.32207671E8</v>
      </c>
      <c r="L368" s="52">
        <v>2015.0</v>
      </c>
      <c r="M368" s="15" t="s">
        <v>20</v>
      </c>
      <c r="N368" s="19" t="s">
        <v>1031</v>
      </c>
      <c r="O368" s="24" t="s">
        <v>1032</v>
      </c>
      <c r="P368" s="21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</row>
    <row r="369" ht="15.75" customHeight="1">
      <c r="A369" s="40" t="s">
        <v>1033</v>
      </c>
      <c r="B369" s="12">
        <f t="shared" si="5"/>
        <v>353.659851</v>
      </c>
      <c r="C369" s="51">
        <v>457.22</v>
      </c>
      <c r="D369" s="13">
        <f t="shared" si="2"/>
        <v>1.861367637</v>
      </c>
      <c r="E369" s="14">
        <f t="shared" si="3"/>
        <v>1.861367637</v>
      </c>
      <c r="F369" s="15">
        <v>190.0</v>
      </c>
      <c r="G369" s="16">
        <v>144.857996</v>
      </c>
      <c r="H369" s="17">
        <v>0.41</v>
      </c>
      <c r="I369" s="16">
        <v>208.801855</v>
      </c>
      <c r="J369" s="17">
        <v>0.59</v>
      </c>
      <c r="K369" s="16">
        <v>3.53659851E8</v>
      </c>
      <c r="L369" s="52">
        <v>2013.0</v>
      </c>
      <c r="M369" s="15" t="s">
        <v>20</v>
      </c>
      <c r="N369" s="19" t="s">
        <v>1034</v>
      </c>
      <c r="O369" s="24" t="s">
        <v>1035</v>
      </c>
      <c r="P369" s="21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</row>
    <row r="370" ht="15.75" customHeight="1">
      <c r="A370" s="40" t="s">
        <v>1036</v>
      </c>
      <c r="B370" s="12">
        <f t="shared" si="5"/>
        <v>435.732529</v>
      </c>
      <c r="C370" s="51">
        <v>534.19</v>
      </c>
      <c r="D370" s="13">
        <f t="shared" si="2"/>
        <v>5.187292012</v>
      </c>
      <c r="E370" s="14">
        <f t="shared" si="3"/>
        <v>5.187292012</v>
      </c>
      <c r="F370" s="15">
        <v>84.0</v>
      </c>
      <c r="G370" s="16">
        <v>174.340174</v>
      </c>
      <c r="H370" s="17">
        <v>0.4</v>
      </c>
      <c r="I370" s="16">
        <v>261.392355</v>
      </c>
      <c r="J370" s="17">
        <v>0.6</v>
      </c>
      <c r="K370" s="16">
        <v>4.35732529E8</v>
      </c>
      <c r="L370" s="52">
        <v>2017.0</v>
      </c>
      <c r="M370" s="15" t="s">
        <v>20</v>
      </c>
      <c r="N370" s="19" t="s">
        <v>1037</v>
      </c>
      <c r="O370" s="24" t="s">
        <v>1038</v>
      </c>
      <c r="P370" s="21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</row>
    <row r="371" ht="15.75" customHeight="1">
      <c r="A371" s="40" t="s">
        <v>1039</v>
      </c>
      <c r="B371" s="12">
        <f t="shared" si="5"/>
        <v>512.858819</v>
      </c>
      <c r="C371" s="51">
        <v>615.99</v>
      </c>
      <c r="D371" s="13">
        <f t="shared" si="2"/>
        <v>6.838117587</v>
      </c>
      <c r="E371" s="14">
        <f t="shared" si="3"/>
        <v>6.838117587</v>
      </c>
      <c r="F371" s="15">
        <v>75.0</v>
      </c>
      <c r="G371" s="16">
        <v>271.384731</v>
      </c>
      <c r="H371" s="17">
        <v>0.529</v>
      </c>
      <c r="I371" s="16">
        <v>241.474088</v>
      </c>
      <c r="J371" s="17">
        <v>0.471</v>
      </c>
      <c r="K371" s="16">
        <v>5.12858819E8</v>
      </c>
      <c r="L371" s="52">
        <v>2018.0</v>
      </c>
      <c r="M371" s="15" t="s">
        <v>20</v>
      </c>
      <c r="N371" s="19" t="s">
        <v>1040</v>
      </c>
      <c r="O371" s="24" t="s">
        <v>1041</v>
      </c>
      <c r="P371" s="21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</row>
    <row r="372" ht="15.75" customHeight="1">
      <c r="A372" s="40" t="s">
        <v>1042</v>
      </c>
      <c r="B372" s="12">
        <f t="shared" si="5"/>
        <v>469.328079</v>
      </c>
      <c r="C372" s="51">
        <v>661.75</v>
      </c>
      <c r="D372" s="13">
        <f t="shared" si="2"/>
        <v>13.40937369</v>
      </c>
      <c r="E372" s="14">
        <f t="shared" si="3"/>
        <v>13.40937369</v>
      </c>
      <c r="F372" s="15">
        <v>35.0</v>
      </c>
      <c r="G372" s="16">
        <v>277.339746</v>
      </c>
      <c r="H372" s="17">
        <v>0.591</v>
      </c>
      <c r="I372" s="16">
        <v>191.988333</v>
      </c>
      <c r="J372" s="17">
        <v>0.409</v>
      </c>
      <c r="K372" s="16">
        <v>4.69328079E8</v>
      </c>
      <c r="L372" s="52">
        <v>2009.0</v>
      </c>
      <c r="M372" s="15" t="s">
        <v>18</v>
      </c>
      <c r="N372" s="19" t="s">
        <v>1043</v>
      </c>
      <c r="O372" s="24" t="s">
        <v>1044</v>
      </c>
      <c r="P372" s="21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</row>
    <row r="373" ht="15.75" customHeight="1">
      <c r="A373" s="40" t="s">
        <v>1378</v>
      </c>
      <c r="B373" s="12">
        <f t="shared" si="5"/>
        <v>586.764305</v>
      </c>
      <c r="C373" s="51">
        <v>793.22</v>
      </c>
      <c r="D373" s="13">
        <f t="shared" si="2"/>
        <v>7.334553813</v>
      </c>
      <c r="E373" s="14">
        <f t="shared" si="3"/>
        <v>7.334553813</v>
      </c>
      <c r="F373" s="15">
        <v>80.0</v>
      </c>
      <c r="G373" s="16">
        <v>254.464305</v>
      </c>
      <c r="H373" s="17">
        <v>0.434</v>
      </c>
      <c r="I373" s="16">
        <v>332.3</v>
      </c>
      <c r="J373" s="17">
        <v>0.566</v>
      </c>
      <c r="K373" s="16">
        <v>5.86764305E8</v>
      </c>
      <c r="L373" s="52">
        <v>2011.0</v>
      </c>
      <c r="M373" s="15" t="s">
        <v>20</v>
      </c>
      <c r="N373" s="19" t="s">
        <v>1046</v>
      </c>
      <c r="O373" s="24" t="s">
        <v>1047</v>
      </c>
      <c r="P373" s="21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</row>
    <row r="374" ht="15.75" customHeight="1">
      <c r="A374" s="40" t="s">
        <v>1379</v>
      </c>
      <c r="B374" s="12">
        <f t="shared" si="5"/>
        <v>362.000072</v>
      </c>
      <c r="C374" s="51">
        <v>468.0</v>
      </c>
      <c r="D374" s="13">
        <f t="shared" si="2"/>
        <v>3.514563806</v>
      </c>
      <c r="E374" s="14">
        <f t="shared" si="3"/>
        <v>3.514563806</v>
      </c>
      <c r="F374" s="15">
        <v>103.0</v>
      </c>
      <c r="G374" s="16">
        <v>112.200072</v>
      </c>
      <c r="H374" s="17">
        <v>0.31</v>
      </c>
      <c r="I374" s="16">
        <v>249.8</v>
      </c>
      <c r="J374" s="17">
        <v>0.69</v>
      </c>
      <c r="K374" s="16">
        <v>3.62000072E8</v>
      </c>
      <c r="L374" s="52">
        <v>2013.0</v>
      </c>
      <c r="M374" s="15" t="s">
        <v>20</v>
      </c>
      <c r="N374" s="19" t="s">
        <v>1049</v>
      </c>
      <c r="O374" s="24" t="s">
        <v>1050</v>
      </c>
      <c r="P374" s="21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</row>
    <row r="375" ht="15.75" customHeight="1">
      <c r="A375" s="40" t="s">
        <v>1051</v>
      </c>
      <c r="B375" s="12">
        <f t="shared" si="5"/>
        <v>1017.030651</v>
      </c>
      <c r="C375" s="51">
        <v>1335.81</v>
      </c>
      <c r="D375" s="13">
        <f t="shared" si="2"/>
        <v>5.650170283</v>
      </c>
      <c r="E375" s="14">
        <f t="shared" si="3"/>
        <v>5.650170283</v>
      </c>
      <c r="F375" s="15">
        <v>180.0</v>
      </c>
      <c r="G375" s="16">
        <v>303.030651</v>
      </c>
      <c r="H375" s="17">
        <v>0.298</v>
      </c>
      <c r="I375" s="16">
        <v>714.0</v>
      </c>
      <c r="J375" s="17">
        <v>0.702</v>
      </c>
      <c r="K375" s="16">
        <v>1.017030651E9</v>
      </c>
      <c r="L375" s="52">
        <v>2012.0</v>
      </c>
      <c r="M375" s="15" t="s">
        <v>20</v>
      </c>
      <c r="N375" s="19" t="s">
        <v>1052</v>
      </c>
      <c r="O375" s="24" t="s">
        <v>1053</v>
      </c>
      <c r="P375" s="21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</row>
    <row r="376" ht="15.75" customHeight="1">
      <c r="A376" s="40" t="s">
        <v>1054</v>
      </c>
      <c r="B376" s="12">
        <f t="shared" si="5"/>
        <v>962.201338</v>
      </c>
      <c r="C376" s="51">
        <v>1224.62</v>
      </c>
      <c r="D376" s="13">
        <f t="shared" si="2"/>
        <v>3.207337793</v>
      </c>
      <c r="E376" s="14">
        <f t="shared" si="3"/>
        <v>3.207337793</v>
      </c>
      <c r="F376" s="15">
        <v>300.0</v>
      </c>
      <c r="G376" s="16">
        <v>255.138261</v>
      </c>
      <c r="H376" s="17">
        <v>0.265</v>
      </c>
      <c r="I376" s="16">
        <v>707.063077</v>
      </c>
      <c r="J376" s="17">
        <v>0.735</v>
      </c>
      <c r="K376" s="16">
        <v>9.62201338E8</v>
      </c>
      <c r="L376" s="52">
        <v>2014.0</v>
      </c>
      <c r="M376" s="15" t="s">
        <v>20</v>
      </c>
      <c r="N376" s="19" t="s">
        <v>1055</v>
      </c>
      <c r="O376" s="24" t="s">
        <v>1056</v>
      </c>
      <c r="P376" s="21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</row>
    <row r="377" ht="15.75" customHeight="1">
      <c r="A377" s="40" t="s">
        <v>1057</v>
      </c>
      <c r="B377" s="12">
        <f t="shared" si="5"/>
        <v>959.027992</v>
      </c>
      <c r="C377" s="51">
        <v>1239.85</v>
      </c>
      <c r="D377" s="13">
        <f t="shared" si="2"/>
        <v>3.836111968</v>
      </c>
      <c r="E377" s="14">
        <f t="shared" si="3"/>
        <v>3.836111968</v>
      </c>
      <c r="F377" s="15">
        <v>250.0</v>
      </c>
      <c r="G377" s="16">
        <v>258.387334</v>
      </c>
      <c r="H377" s="17">
        <v>0.269</v>
      </c>
      <c r="I377" s="16">
        <v>700.640658</v>
      </c>
      <c r="J377" s="17">
        <v>0.731</v>
      </c>
      <c r="K377" s="16">
        <v>9.59027992E8</v>
      </c>
      <c r="L377" s="52">
        <v>2013.0</v>
      </c>
      <c r="M377" s="15" t="s">
        <v>20</v>
      </c>
      <c r="N377" s="19" t="s">
        <v>1058</v>
      </c>
      <c r="O377" s="20" t="s">
        <v>1059</v>
      </c>
      <c r="P377" s="21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</row>
    <row r="378" ht="15.75" customHeight="1">
      <c r="A378" s="40" t="s">
        <v>1060</v>
      </c>
      <c r="B378" s="12">
        <f t="shared" si="5"/>
        <v>325.338851</v>
      </c>
      <c r="C378" s="51">
        <v>627.31</v>
      </c>
      <c r="D378" s="13">
        <f t="shared" si="2"/>
        <v>4.647697871</v>
      </c>
      <c r="E378" s="14">
        <f t="shared" si="3"/>
        <v>4.647697871</v>
      </c>
      <c r="F378" s="15">
        <v>70.0</v>
      </c>
      <c r="G378" s="16">
        <v>100.138851</v>
      </c>
      <c r="H378" s="17">
        <v>0.308</v>
      </c>
      <c r="I378" s="16">
        <v>225.2</v>
      </c>
      <c r="J378" s="17">
        <v>0.692</v>
      </c>
      <c r="K378" s="16">
        <v>3.25338851E8</v>
      </c>
      <c r="L378" s="52">
        <v>1996.0</v>
      </c>
      <c r="M378" s="15" t="s">
        <v>25</v>
      </c>
      <c r="N378" s="19" t="s">
        <v>1061</v>
      </c>
      <c r="O378" s="24" t="s">
        <v>1062</v>
      </c>
      <c r="P378" s="21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</row>
    <row r="379" ht="15.75" customHeight="1">
      <c r="A379" s="40" t="s">
        <v>1063</v>
      </c>
      <c r="B379" s="12">
        <f t="shared" si="5"/>
        <v>694.394724</v>
      </c>
      <c r="C379" s="51">
        <v>912.05</v>
      </c>
      <c r="D379" s="13">
        <f t="shared" si="2"/>
        <v>8.902496462</v>
      </c>
      <c r="E379" s="14">
        <f t="shared" si="3"/>
        <v>8.902496462</v>
      </c>
      <c r="F379" s="15">
        <v>78.0</v>
      </c>
      <c r="G379" s="16">
        <v>408.010692</v>
      </c>
      <c r="H379" s="17">
        <v>0.588</v>
      </c>
      <c r="I379" s="16">
        <v>286.384032</v>
      </c>
      <c r="J379" s="17">
        <v>0.412</v>
      </c>
      <c r="K379" s="16">
        <v>6.94394724E8</v>
      </c>
      <c r="L379" s="52">
        <v>2012.0</v>
      </c>
      <c r="M379" s="15" t="s">
        <v>20</v>
      </c>
      <c r="N379" s="19" t="s">
        <v>1064</v>
      </c>
      <c r="O379" s="24" t="s">
        <v>1065</v>
      </c>
      <c r="P379" s="21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</row>
    <row r="380" ht="15.75" customHeight="1">
      <c r="A380" s="40" t="s">
        <v>1066</v>
      </c>
      <c r="B380" s="12">
        <f t="shared" si="5"/>
        <v>865.011746</v>
      </c>
      <c r="C380" s="51">
        <v>1118.31</v>
      </c>
      <c r="D380" s="13">
        <f t="shared" si="2"/>
        <v>11.08989418</v>
      </c>
      <c r="E380" s="14">
        <f t="shared" si="3"/>
        <v>11.08989418</v>
      </c>
      <c r="F380" s="33">
        <v>78.0</v>
      </c>
      <c r="G380" s="16">
        <v>424.668047</v>
      </c>
      <c r="H380" s="17">
        <v>0.491</v>
      </c>
      <c r="I380" s="16">
        <v>440.343699</v>
      </c>
      <c r="J380" s="17">
        <v>0.509</v>
      </c>
      <c r="K380" s="16">
        <v>8.65011746E8</v>
      </c>
      <c r="L380" s="52">
        <v>2013.0</v>
      </c>
      <c r="M380" s="15" t="s">
        <v>20</v>
      </c>
      <c r="N380" s="19" t="s">
        <v>1067</v>
      </c>
      <c r="O380" s="20"/>
      <c r="P380" s="21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</row>
    <row r="381" ht="15.75" customHeight="1">
      <c r="A381" s="40" t="s">
        <v>1068</v>
      </c>
      <c r="B381" s="12">
        <f t="shared" si="5"/>
        <v>631.607053</v>
      </c>
      <c r="C381" s="51">
        <v>1015.32</v>
      </c>
      <c r="D381" s="13">
        <f t="shared" si="2"/>
        <v>4.35591071</v>
      </c>
      <c r="E381" s="14">
        <f t="shared" si="3"/>
        <v>4.35591071</v>
      </c>
      <c r="F381" s="15">
        <v>145.0</v>
      </c>
      <c r="G381" s="16">
        <v>261.441092</v>
      </c>
      <c r="H381" s="17">
        <v>0.414</v>
      </c>
      <c r="I381" s="16">
        <v>370.165961</v>
      </c>
      <c r="J381" s="17">
        <v>0.586</v>
      </c>
      <c r="K381" s="16">
        <v>6.31607053E8</v>
      </c>
      <c r="L381" s="52">
        <v>2004.0</v>
      </c>
      <c r="M381" s="15" t="s">
        <v>18</v>
      </c>
      <c r="N381" s="19" t="s">
        <v>1069</v>
      </c>
      <c r="O381" s="24" t="s">
        <v>1070</v>
      </c>
      <c r="P381" s="21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</row>
    <row r="382" ht="15.75" customHeight="1">
      <c r="A382" s="57" t="s">
        <v>1071</v>
      </c>
      <c r="B382" s="12">
        <f t="shared" si="5"/>
        <v>966.554929</v>
      </c>
      <c r="C382" s="51">
        <v>1214.58</v>
      </c>
      <c r="D382" s="13">
        <f t="shared" si="2"/>
        <v>5.460762311</v>
      </c>
      <c r="E382" s="14">
        <f t="shared" si="3"/>
        <v>5.460762311</v>
      </c>
      <c r="F382" s="36">
        <v>177.0</v>
      </c>
      <c r="G382" s="37">
        <v>364.001123</v>
      </c>
      <c r="H382" s="38">
        <v>0.377</v>
      </c>
      <c r="I382" s="37">
        <v>602.553806</v>
      </c>
      <c r="J382" s="38">
        <v>0.623</v>
      </c>
      <c r="K382" s="37">
        <v>9.66554929E8</v>
      </c>
      <c r="L382" s="58">
        <v>2016.0</v>
      </c>
      <c r="M382" s="15" t="s">
        <v>20</v>
      </c>
      <c r="N382" s="19" t="s">
        <v>1072</v>
      </c>
      <c r="O382" s="24" t="s">
        <v>1073</v>
      </c>
      <c r="P382" s="21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</row>
    <row r="383" ht="15.75" customHeight="1">
      <c r="A383" s="40" t="s">
        <v>1074</v>
      </c>
      <c r="B383" s="12">
        <f t="shared" si="5"/>
        <v>359.126022</v>
      </c>
      <c r="C383" s="51">
        <v>493.41</v>
      </c>
      <c r="D383" s="13">
        <f t="shared" si="2"/>
        <v>8.97815055</v>
      </c>
      <c r="E383" s="14">
        <f t="shared" si="3"/>
        <v>8.97815055</v>
      </c>
      <c r="F383" s="15">
        <v>40.0</v>
      </c>
      <c r="G383" s="16">
        <v>176.591618</v>
      </c>
      <c r="H383" s="17">
        <v>0.492</v>
      </c>
      <c r="I383" s="16">
        <v>182.534404</v>
      </c>
      <c r="J383" s="17">
        <v>0.508</v>
      </c>
      <c r="K383" s="16">
        <v>3.59126022E8</v>
      </c>
      <c r="L383" s="52">
        <v>2010.0</v>
      </c>
      <c r="M383" s="15" t="s">
        <v>20</v>
      </c>
      <c r="N383" s="19" t="s">
        <v>1075</v>
      </c>
      <c r="O383" s="24" t="s">
        <v>1076</v>
      </c>
      <c r="P383" s="21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</row>
    <row r="384" ht="15.75" customHeight="1">
      <c r="A384" s="40" t="s">
        <v>1077</v>
      </c>
      <c r="B384" s="12">
        <f t="shared" si="5"/>
        <v>427.374317</v>
      </c>
      <c r="C384" s="51">
        <v>587.18</v>
      </c>
      <c r="D384" s="13">
        <f t="shared" si="2"/>
        <v>28.49162113</v>
      </c>
      <c r="E384" s="14">
        <f t="shared" si="3"/>
        <v>28.49162113</v>
      </c>
      <c r="F384" s="15">
        <v>15.0</v>
      </c>
      <c r="G384" s="16">
        <v>138.797449</v>
      </c>
      <c r="H384" s="17">
        <v>0.325</v>
      </c>
      <c r="I384" s="16">
        <v>288.576868</v>
      </c>
      <c r="J384" s="17">
        <v>0.675</v>
      </c>
      <c r="K384" s="16">
        <v>4.27374317E8</v>
      </c>
      <c r="L384" s="52">
        <v>2010.0</v>
      </c>
      <c r="M384" s="15" t="s">
        <v>20</v>
      </c>
      <c r="N384" s="19" t="s">
        <v>1078</v>
      </c>
      <c r="O384" s="24" t="s">
        <v>1079</v>
      </c>
      <c r="P384" s="21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</row>
    <row r="385" ht="15.75" customHeight="1">
      <c r="A385" s="40" t="s">
        <v>1080</v>
      </c>
      <c r="B385" s="12">
        <f t="shared" si="5"/>
        <v>319.713881</v>
      </c>
      <c r="C385" s="51">
        <v>439.26</v>
      </c>
      <c r="D385" s="13">
        <f t="shared" si="2"/>
        <v>2.131425873</v>
      </c>
      <c r="E385" s="14">
        <f t="shared" si="3"/>
        <v>2.131425873</v>
      </c>
      <c r="F385" s="15">
        <v>150.0</v>
      </c>
      <c r="G385" s="16">
        <v>131.772187</v>
      </c>
      <c r="H385" s="17">
        <v>0.412</v>
      </c>
      <c r="I385" s="16">
        <v>187.941694</v>
      </c>
      <c r="J385" s="17">
        <v>0.588</v>
      </c>
      <c r="K385" s="16">
        <v>3.19713881E8</v>
      </c>
      <c r="L385" s="52">
        <v>2010.0</v>
      </c>
      <c r="M385" s="15" t="s">
        <v>20</v>
      </c>
      <c r="N385" s="19" t="s">
        <v>1081</v>
      </c>
      <c r="O385" s="24" t="s">
        <v>1082</v>
      </c>
      <c r="P385" s="21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</row>
    <row r="386" ht="15.75" customHeight="1">
      <c r="A386" s="40" t="s">
        <v>1083</v>
      </c>
      <c r="B386" s="12">
        <f t="shared" si="5"/>
        <v>1332.69883</v>
      </c>
      <c r="C386" s="51">
        <v>1633.84</v>
      </c>
      <c r="D386" s="13">
        <f t="shared" si="2"/>
        <v>4.204097256</v>
      </c>
      <c r="E386" s="14">
        <f t="shared" si="3"/>
        <v>4.204097256</v>
      </c>
      <c r="F386" s="15">
        <v>317.0</v>
      </c>
      <c r="G386" s="16">
        <v>620.181382</v>
      </c>
      <c r="H386" s="17">
        <v>0.465</v>
      </c>
      <c r="I386" s="16">
        <v>712.517448</v>
      </c>
      <c r="J386" s="17">
        <v>0.535</v>
      </c>
      <c r="K386" s="16">
        <v>1.33269883E9</v>
      </c>
      <c r="L386" s="52">
        <v>2017.0</v>
      </c>
      <c r="M386" s="15" t="s">
        <v>20</v>
      </c>
      <c r="N386" s="19" t="s">
        <v>1084</v>
      </c>
      <c r="O386" s="24" t="s">
        <v>1085</v>
      </c>
      <c r="P386" s="21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</row>
    <row r="387" ht="15.75" customHeight="1">
      <c r="A387" s="40" t="s">
        <v>1086</v>
      </c>
      <c r="B387" s="12">
        <f t="shared" si="5"/>
        <v>454.627263</v>
      </c>
      <c r="C387" s="51">
        <v>744.9</v>
      </c>
      <c r="D387" s="13">
        <f t="shared" si="2"/>
        <v>3.247337593</v>
      </c>
      <c r="E387" s="14">
        <f t="shared" si="3"/>
        <v>3.247337593</v>
      </c>
      <c r="F387" s="15">
        <v>140.0</v>
      </c>
      <c r="G387" s="16">
        <v>111.127263</v>
      </c>
      <c r="H387" s="17">
        <v>0.244</v>
      </c>
      <c r="I387" s="16">
        <v>343.5</v>
      </c>
      <c r="J387" s="17">
        <v>0.756</v>
      </c>
      <c r="K387" s="16">
        <v>4.54627263E8</v>
      </c>
      <c r="L387" s="52">
        <v>2003.0</v>
      </c>
      <c r="M387" s="15" t="s">
        <v>18</v>
      </c>
      <c r="N387" s="19" t="s">
        <v>1087</v>
      </c>
      <c r="O387" s="24" t="s">
        <v>1088</v>
      </c>
      <c r="P387" s="21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</row>
    <row r="388" ht="15.75" customHeight="1">
      <c r="A388" s="40" t="s">
        <v>1089</v>
      </c>
      <c r="B388" s="12">
        <f t="shared" si="5"/>
        <v>356.700357</v>
      </c>
      <c r="C388" s="51">
        <v>448.23</v>
      </c>
      <c r="D388" s="13">
        <f t="shared" si="2"/>
        <v>1.98166865</v>
      </c>
      <c r="E388" s="14">
        <f t="shared" si="3"/>
        <v>1.98166865</v>
      </c>
      <c r="F388" s="15">
        <v>180.0</v>
      </c>
      <c r="G388" s="16">
        <v>126.643061</v>
      </c>
      <c r="H388" s="17">
        <v>0.355</v>
      </c>
      <c r="I388" s="16">
        <v>230.057296</v>
      </c>
      <c r="J388" s="17">
        <v>0.645</v>
      </c>
      <c r="K388" s="16">
        <v>3.56700357E8</v>
      </c>
      <c r="L388" s="52">
        <v>2016.0</v>
      </c>
      <c r="M388" s="15" t="s">
        <v>20</v>
      </c>
      <c r="N388" s="19" t="s">
        <v>1090</v>
      </c>
      <c r="O388" s="24" t="s">
        <v>1091</v>
      </c>
      <c r="P388" s="21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</row>
    <row r="389" ht="15.75" customHeight="1">
      <c r="A389" s="40" t="s">
        <v>1092</v>
      </c>
      <c r="B389" s="12">
        <f t="shared" si="5"/>
        <v>312.136671</v>
      </c>
      <c r="C389" s="51">
        <v>382.67</v>
      </c>
      <c r="D389" s="13">
        <f t="shared" si="2"/>
        <v>3.901708388</v>
      </c>
      <c r="E389" s="14">
        <f t="shared" si="3"/>
        <v>3.901708388</v>
      </c>
      <c r="F389" s="15">
        <v>80.0</v>
      </c>
      <c r="G389" s="16">
        <v>175.936671</v>
      </c>
      <c r="H389" s="17">
        <v>0.564</v>
      </c>
      <c r="I389" s="16">
        <v>136.2</v>
      </c>
      <c r="J389" s="17">
        <v>0.436</v>
      </c>
      <c r="K389" s="16">
        <v>3.12136671E8</v>
      </c>
      <c r="L389" s="52">
        <v>2017.0</v>
      </c>
      <c r="M389" s="15" t="s">
        <v>20</v>
      </c>
      <c r="N389" s="19" t="s">
        <v>1093</v>
      </c>
      <c r="O389" s="24" t="s">
        <v>1094</v>
      </c>
      <c r="P389" s="21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</row>
    <row r="390" ht="15.75" customHeight="1">
      <c r="A390" s="40" t="s">
        <v>1095</v>
      </c>
      <c r="B390" s="12">
        <f t="shared" si="5"/>
        <v>468.266122</v>
      </c>
      <c r="C390" s="51">
        <v>595.97</v>
      </c>
      <c r="D390" s="13">
        <f t="shared" si="2"/>
        <v>7.204094185</v>
      </c>
      <c r="E390" s="14">
        <f t="shared" si="3"/>
        <v>7.204094185</v>
      </c>
      <c r="F390" s="15">
        <v>65.0</v>
      </c>
      <c r="G390" s="16">
        <v>257.966122</v>
      </c>
      <c r="H390" s="17">
        <v>0.551</v>
      </c>
      <c r="I390" s="16">
        <v>210.3</v>
      </c>
      <c r="J390" s="17">
        <v>0.449</v>
      </c>
      <c r="K390" s="16">
        <v>4.68266122E8</v>
      </c>
      <c r="L390" s="52">
        <v>2014.0</v>
      </c>
      <c r="M390" s="15" t="s">
        <v>20</v>
      </c>
      <c r="N390" s="19" t="s">
        <v>1096</v>
      </c>
      <c r="O390" s="24" t="s">
        <v>1097</v>
      </c>
      <c r="P390" s="21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</row>
    <row r="391" ht="15.75" customHeight="1">
      <c r="A391" s="40" t="s">
        <v>1098</v>
      </c>
      <c r="B391" s="12">
        <f t="shared" si="5"/>
        <v>1663.250487</v>
      </c>
      <c r="C391" s="51">
        <v>1967.2</v>
      </c>
      <c r="D391" s="13">
        <f t="shared" si="2"/>
        <v>6.397117258</v>
      </c>
      <c r="E391" s="14">
        <f t="shared" si="3"/>
        <v>6.397117258</v>
      </c>
      <c r="F391" s="15">
        <v>260.0</v>
      </c>
      <c r="G391" s="16">
        <v>543.638043</v>
      </c>
      <c r="H391" s="17">
        <v>0.327</v>
      </c>
      <c r="I391" s="16">
        <v>1119.612444</v>
      </c>
      <c r="J391" s="17">
        <v>0.673</v>
      </c>
      <c r="K391" s="16">
        <v>1.663250487E9</v>
      </c>
      <c r="L391" s="52">
        <v>2019.0</v>
      </c>
      <c r="M391" s="15" t="s">
        <v>20</v>
      </c>
      <c r="N391" s="19" t="s">
        <v>1099</v>
      </c>
      <c r="O391" s="24" t="s">
        <v>1100</v>
      </c>
      <c r="P391" s="21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</row>
    <row r="392" ht="15.75" customHeight="1">
      <c r="A392" s="40" t="s">
        <v>1098</v>
      </c>
      <c r="B392" s="12">
        <f t="shared" si="5"/>
        <v>1063.611805</v>
      </c>
      <c r="C392" s="51">
        <v>2165.86</v>
      </c>
      <c r="D392" s="13">
        <f t="shared" si="2"/>
        <v>23.63581789</v>
      </c>
      <c r="E392" s="14">
        <f t="shared" si="3"/>
        <v>23.63581789</v>
      </c>
      <c r="F392" s="15">
        <v>45.0</v>
      </c>
      <c r="G392" s="16">
        <v>422.783777</v>
      </c>
      <c r="H392" s="17">
        <v>0.398</v>
      </c>
      <c r="I392" s="16">
        <v>640.828028</v>
      </c>
      <c r="J392" s="17">
        <v>0.602</v>
      </c>
      <c r="K392" s="16">
        <v>1.063611805E9</v>
      </c>
      <c r="L392" s="52">
        <v>1994.0</v>
      </c>
      <c r="M392" s="15" t="s">
        <v>25</v>
      </c>
      <c r="N392" s="19" t="s">
        <v>1101</v>
      </c>
      <c r="O392" s="24" t="s">
        <v>1102</v>
      </c>
      <c r="P392" s="21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</row>
    <row r="393" ht="15.75" customHeight="1">
      <c r="A393" s="40" t="s">
        <v>1103</v>
      </c>
      <c r="B393" s="12">
        <f t="shared" si="5"/>
        <v>745.013115</v>
      </c>
      <c r="C393" s="51">
        <v>1163.08</v>
      </c>
      <c r="D393" s="13">
        <f t="shared" si="2"/>
        <v>4.13896175</v>
      </c>
      <c r="E393" s="14">
        <f t="shared" si="3"/>
        <v>4.13896175</v>
      </c>
      <c r="F393" s="15">
        <v>180.0</v>
      </c>
      <c r="G393" s="16">
        <v>291.710957</v>
      </c>
      <c r="H393" s="17">
        <v>0.392</v>
      </c>
      <c r="I393" s="16">
        <v>453.302158</v>
      </c>
      <c r="J393" s="17">
        <v>0.608</v>
      </c>
      <c r="K393" s="16">
        <v>7.45013115E8</v>
      </c>
      <c r="L393" s="52">
        <v>2005.0</v>
      </c>
      <c r="M393" s="15" t="s">
        <v>18</v>
      </c>
      <c r="N393" s="19" t="s">
        <v>1104</v>
      </c>
      <c r="O393" s="24" t="s">
        <v>1105</v>
      </c>
      <c r="P393" s="21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</row>
    <row r="394" ht="15.75" customHeight="1">
      <c r="A394" s="40" t="s">
        <v>1106</v>
      </c>
      <c r="B394" s="12">
        <f t="shared" si="5"/>
        <v>349.183316</v>
      </c>
      <c r="C394" s="51">
        <v>458.63</v>
      </c>
      <c r="D394" s="13">
        <f t="shared" si="2"/>
        <v>4.988333086</v>
      </c>
      <c r="E394" s="14">
        <f t="shared" si="3"/>
        <v>4.988333086</v>
      </c>
      <c r="F394" s="15">
        <v>70.0</v>
      </c>
      <c r="G394" s="16">
        <v>214.3735</v>
      </c>
      <c r="H394" s="17">
        <v>0.614</v>
      </c>
      <c r="I394" s="16">
        <v>134.809816</v>
      </c>
      <c r="J394" s="17">
        <v>0.386</v>
      </c>
      <c r="K394" s="16">
        <v>3.49183316E8</v>
      </c>
      <c r="L394" s="52">
        <v>2012.0</v>
      </c>
      <c r="M394" s="15" t="s">
        <v>20</v>
      </c>
      <c r="N394" s="19" t="s">
        <v>1107</v>
      </c>
      <c r="O394" s="24" t="s">
        <v>1108</v>
      </c>
      <c r="P394" s="21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</row>
    <row r="395" ht="15.75" customHeight="1">
      <c r="A395" s="40" t="s">
        <v>1109</v>
      </c>
      <c r="B395" s="12">
        <f t="shared" si="5"/>
        <v>618.638999</v>
      </c>
      <c r="C395" s="51">
        <v>1157.61</v>
      </c>
      <c r="D395" s="13">
        <f t="shared" si="2"/>
        <v>8.474506836</v>
      </c>
      <c r="E395" s="14">
        <f t="shared" si="3"/>
        <v>8.474506836</v>
      </c>
      <c r="F395" s="15">
        <v>73.0</v>
      </c>
      <c r="G395" s="16">
        <v>229.086679</v>
      </c>
      <c r="H395" s="17">
        <v>0.37</v>
      </c>
      <c r="I395" s="16">
        <v>389.55232</v>
      </c>
      <c r="J395" s="17">
        <v>0.63</v>
      </c>
      <c r="K395" s="16">
        <v>6.18638999E8</v>
      </c>
      <c r="L395" s="52">
        <v>1997.0</v>
      </c>
      <c r="M395" s="15" t="s">
        <v>25</v>
      </c>
      <c r="N395" s="19" t="s">
        <v>1110</v>
      </c>
      <c r="O395" s="24" t="s">
        <v>1111</v>
      </c>
      <c r="P395" s="21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</row>
    <row r="396" ht="15.75" customHeight="1">
      <c r="A396" s="40" t="s">
        <v>1112</v>
      </c>
      <c r="B396" s="12">
        <f t="shared" si="5"/>
        <v>630.620818</v>
      </c>
      <c r="C396" s="51">
        <v>803.33</v>
      </c>
      <c r="D396" s="13">
        <f t="shared" si="2"/>
        <v>5.839081648</v>
      </c>
      <c r="E396" s="14">
        <f t="shared" si="3"/>
        <v>5.839081648</v>
      </c>
      <c r="F396" s="15">
        <v>108.0</v>
      </c>
      <c r="G396" s="16">
        <v>228.433663</v>
      </c>
      <c r="H396" s="17">
        <v>0.362</v>
      </c>
      <c r="I396" s="16">
        <v>402.187155</v>
      </c>
      <c r="J396" s="17">
        <v>0.638</v>
      </c>
      <c r="K396" s="16">
        <v>6.30620818E8</v>
      </c>
      <c r="L396" s="52">
        <v>2015.0</v>
      </c>
      <c r="M396" s="15" t="s">
        <v>20</v>
      </c>
      <c r="N396" s="19" t="s">
        <v>1113</v>
      </c>
      <c r="O396" s="24" t="s">
        <v>1114</v>
      </c>
      <c r="P396" s="21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</row>
    <row r="397" ht="15.75" customHeight="1">
      <c r="A397" s="40" t="s">
        <v>1115</v>
      </c>
      <c r="B397" s="12">
        <f t="shared" si="5"/>
        <v>351.583407</v>
      </c>
      <c r="C397" s="51">
        <v>715.94</v>
      </c>
      <c r="D397" s="13">
        <f t="shared" si="2"/>
        <v>19.5324115</v>
      </c>
      <c r="E397" s="14">
        <f t="shared" si="3"/>
        <v>19.5324115</v>
      </c>
      <c r="F397" s="15">
        <v>18.0</v>
      </c>
      <c r="G397" s="16">
        <v>119.93873</v>
      </c>
      <c r="H397" s="17">
        <v>0.341</v>
      </c>
      <c r="I397" s="16">
        <v>231.644677</v>
      </c>
      <c r="J397" s="17">
        <v>0.659</v>
      </c>
      <c r="K397" s="16">
        <v>3.51583407E8</v>
      </c>
      <c r="L397" s="52">
        <v>1994.0</v>
      </c>
      <c r="M397" s="15" t="s">
        <v>25</v>
      </c>
      <c r="N397" s="19" t="s">
        <v>1116</v>
      </c>
      <c r="O397" s="24" t="s">
        <v>1117</v>
      </c>
      <c r="P397" s="21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</row>
    <row r="398" ht="15.75" customHeight="1">
      <c r="A398" s="40" t="s">
        <v>1118</v>
      </c>
      <c r="B398" s="12">
        <f t="shared" si="5"/>
        <v>467.222728</v>
      </c>
      <c r="C398" s="51">
        <v>846.61</v>
      </c>
      <c r="D398" s="13">
        <f t="shared" si="2"/>
        <v>7.416233778</v>
      </c>
      <c r="E398" s="14">
        <f t="shared" si="3"/>
        <v>7.416233778</v>
      </c>
      <c r="F398" s="15">
        <v>63.0</v>
      </c>
      <c r="G398" s="16">
        <v>172.076928</v>
      </c>
      <c r="H398" s="17">
        <v>0.368</v>
      </c>
      <c r="I398" s="16">
        <v>295.1458</v>
      </c>
      <c r="J398" s="17">
        <v>0.632</v>
      </c>
      <c r="K398" s="16">
        <v>4.67222728E8</v>
      </c>
      <c r="L398" s="52">
        <v>1999.0</v>
      </c>
      <c r="M398" s="15" t="s">
        <v>25</v>
      </c>
      <c r="N398" s="19" t="s">
        <v>1119</v>
      </c>
      <c r="O398" s="24" t="s">
        <v>1120</v>
      </c>
      <c r="P398" s="21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</row>
    <row r="399" ht="15.75" customHeight="1">
      <c r="A399" s="40" t="s">
        <v>1121</v>
      </c>
      <c r="B399" s="12">
        <f t="shared" si="5"/>
        <v>741.847937</v>
      </c>
      <c r="C399" s="51">
        <v>1215.5</v>
      </c>
      <c r="D399" s="13">
        <f t="shared" si="2"/>
        <v>4.945652913</v>
      </c>
      <c r="E399" s="14">
        <f t="shared" si="3"/>
        <v>4.945652913</v>
      </c>
      <c r="F399" s="15">
        <v>150.0</v>
      </c>
      <c r="G399" s="16">
        <v>281.576461</v>
      </c>
      <c r="H399" s="17">
        <v>0.38</v>
      </c>
      <c r="I399" s="16">
        <v>460.271476</v>
      </c>
      <c r="J399" s="17">
        <v>0.62</v>
      </c>
      <c r="K399" s="16">
        <v>7.41847937E8</v>
      </c>
      <c r="L399" s="52">
        <v>2003.0</v>
      </c>
      <c r="M399" s="15" t="s">
        <v>18</v>
      </c>
      <c r="N399" s="19" t="s">
        <v>1122</v>
      </c>
      <c r="O399" s="24" t="s">
        <v>1123</v>
      </c>
      <c r="P399" s="21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</row>
    <row r="400" ht="15.75" customHeight="1">
      <c r="A400" s="40" t="s">
        <v>1124</v>
      </c>
      <c r="B400" s="12">
        <f t="shared" si="5"/>
        <v>427.344325</v>
      </c>
      <c r="C400" s="51">
        <v>700.19</v>
      </c>
      <c r="D400" s="13">
        <f t="shared" si="2"/>
        <v>2.848962167</v>
      </c>
      <c r="E400" s="14">
        <f t="shared" si="3"/>
        <v>2.848962167</v>
      </c>
      <c r="F400" s="15">
        <v>150.0</v>
      </c>
      <c r="G400" s="16">
        <v>139.313948</v>
      </c>
      <c r="H400" s="17">
        <v>0.326</v>
      </c>
      <c r="I400" s="16">
        <v>288.030377</v>
      </c>
      <c r="J400" s="17">
        <v>0.674</v>
      </c>
      <c r="K400" s="16">
        <v>4.27344325E8</v>
      </c>
      <c r="L400" s="52">
        <v>2003.0</v>
      </c>
      <c r="M400" s="15" t="s">
        <v>18</v>
      </c>
      <c r="N400" s="19" t="s">
        <v>1125</v>
      </c>
      <c r="O400" s="24" t="s">
        <v>1126</v>
      </c>
      <c r="P400" s="21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</row>
    <row r="401" ht="15.75" customHeight="1">
      <c r="A401" s="40" t="s">
        <v>1127</v>
      </c>
      <c r="B401" s="12">
        <f t="shared" si="5"/>
        <v>348.319861</v>
      </c>
      <c r="C401" s="51">
        <v>443.32</v>
      </c>
      <c r="D401" s="13">
        <f t="shared" si="2"/>
        <v>10.24470179</v>
      </c>
      <c r="E401" s="14">
        <f t="shared" si="3"/>
        <v>10.24470179</v>
      </c>
      <c r="F401" s="15">
        <v>34.0</v>
      </c>
      <c r="G401" s="16">
        <v>102.427862</v>
      </c>
      <c r="H401" s="17">
        <v>0.294</v>
      </c>
      <c r="I401" s="16">
        <v>245.891999</v>
      </c>
      <c r="J401" s="17">
        <v>0.706</v>
      </c>
      <c r="K401" s="16">
        <v>3.48319861E8</v>
      </c>
      <c r="L401" s="52">
        <v>2014.0</v>
      </c>
      <c r="M401" s="15" t="s">
        <v>20</v>
      </c>
      <c r="N401" s="19" t="s">
        <v>1128</v>
      </c>
      <c r="O401" s="24" t="s">
        <v>1129</v>
      </c>
      <c r="P401" s="21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</row>
    <row r="402" ht="15.75" customHeight="1">
      <c r="A402" s="40" t="s">
        <v>1130</v>
      </c>
      <c r="B402" s="12">
        <f t="shared" si="5"/>
        <v>530.51732</v>
      </c>
      <c r="C402" s="51">
        <v>637.2</v>
      </c>
      <c r="D402" s="13">
        <f t="shared" si="2"/>
        <v>2.980434382</v>
      </c>
      <c r="E402" s="14">
        <f t="shared" si="3"/>
        <v>2.980434382</v>
      </c>
      <c r="F402" s="15">
        <v>178.0</v>
      </c>
      <c r="G402" s="16">
        <v>145.522784</v>
      </c>
      <c r="H402" s="17">
        <v>0.274</v>
      </c>
      <c r="I402" s="16">
        <v>384.994536</v>
      </c>
      <c r="J402" s="17">
        <v>0.726</v>
      </c>
      <c r="K402" s="16">
        <v>5.3051732E8</v>
      </c>
      <c r="L402" s="52">
        <v>2018.0</v>
      </c>
      <c r="M402" s="15" t="s">
        <v>20</v>
      </c>
      <c r="N402" s="19" t="s">
        <v>1131</v>
      </c>
      <c r="O402" s="24" t="s">
        <v>1132</v>
      </c>
      <c r="P402" s="21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</row>
    <row r="403" ht="15.75" customHeight="1">
      <c r="A403" s="40" t="s">
        <v>1133</v>
      </c>
      <c r="B403" s="12">
        <f t="shared" si="5"/>
        <v>415.933406</v>
      </c>
      <c r="C403" s="51">
        <v>753.67</v>
      </c>
      <c r="D403" s="13">
        <f t="shared" si="2"/>
        <v>5.199167575</v>
      </c>
      <c r="E403" s="14">
        <f t="shared" si="3"/>
        <v>5.199167575</v>
      </c>
      <c r="F403" s="15">
        <v>80.0</v>
      </c>
      <c r="G403" s="16">
        <v>155.385488</v>
      </c>
      <c r="H403" s="17">
        <v>0.374</v>
      </c>
      <c r="I403" s="16">
        <v>260.547918</v>
      </c>
      <c r="J403" s="17">
        <v>0.626</v>
      </c>
      <c r="K403" s="16">
        <v>4.15933406E8</v>
      </c>
      <c r="L403" s="52">
        <v>1999.0</v>
      </c>
      <c r="M403" s="15" t="s">
        <v>25</v>
      </c>
      <c r="N403" s="19" t="s">
        <v>1134</v>
      </c>
      <c r="O403" s="24" t="s">
        <v>1135</v>
      </c>
      <c r="P403" s="21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</row>
    <row r="404" ht="15.75" customHeight="1">
      <c r="A404" s="40" t="s">
        <v>1133</v>
      </c>
      <c r="B404" s="12">
        <f t="shared" si="5"/>
        <v>409.231607</v>
      </c>
      <c r="C404" s="51">
        <v>501.7</v>
      </c>
      <c r="D404" s="13">
        <f t="shared" si="2"/>
        <v>5.115395088</v>
      </c>
      <c r="E404" s="14">
        <f t="shared" si="3"/>
        <v>5.115395088</v>
      </c>
      <c r="F404" s="15">
        <v>80.0</v>
      </c>
      <c r="G404" s="16">
        <v>80.227895</v>
      </c>
      <c r="H404" s="17">
        <v>0.196</v>
      </c>
      <c r="I404" s="16">
        <v>329.003712</v>
      </c>
      <c r="J404" s="17">
        <v>0.804</v>
      </c>
      <c r="K404" s="16">
        <v>4.09231607E8</v>
      </c>
      <c r="L404" s="52">
        <v>2017.0</v>
      </c>
      <c r="M404" s="15" t="s">
        <v>20</v>
      </c>
      <c r="N404" s="19" t="s">
        <v>1136</v>
      </c>
      <c r="O404" s="24" t="s">
        <v>1135</v>
      </c>
      <c r="P404" s="21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</row>
    <row r="405" ht="15.75" customHeight="1">
      <c r="A405" s="40" t="s">
        <v>1137</v>
      </c>
      <c r="B405" s="12">
        <f t="shared" si="5"/>
        <v>443.280904</v>
      </c>
      <c r="C405" s="51">
        <v>753.68</v>
      </c>
      <c r="D405" s="13">
        <f t="shared" si="2"/>
        <v>4.523274531</v>
      </c>
      <c r="E405" s="14">
        <f t="shared" si="3"/>
        <v>4.523274531</v>
      </c>
      <c r="F405" s="15">
        <v>98.0</v>
      </c>
      <c r="G405" s="16">
        <v>202.019785</v>
      </c>
      <c r="H405" s="17">
        <v>0.456</v>
      </c>
      <c r="I405" s="16">
        <v>241.261119</v>
      </c>
      <c r="J405" s="17">
        <v>0.544</v>
      </c>
      <c r="K405" s="16">
        <v>4.43280904E8</v>
      </c>
      <c r="L405" s="52">
        <v>2001.0</v>
      </c>
      <c r="M405" s="15" t="s">
        <v>18</v>
      </c>
      <c r="N405" s="19" t="s">
        <v>1138</v>
      </c>
      <c r="O405" s="24" t="s">
        <v>1139</v>
      </c>
      <c r="P405" s="21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</row>
    <row r="406" ht="15.75" customHeight="1">
      <c r="A406" s="40" t="s">
        <v>1140</v>
      </c>
      <c r="B406" s="12">
        <f t="shared" si="5"/>
        <v>403.44983</v>
      </c>
      <c r="C406" s="51">
        <v>569.03</v>
      </c>
      <c r="D406" s="13">
        <f t="shared" si="2"/>
        <v>2.782412621</v>
      </c>
      <c r="E406" s="14">
        <f t="shared" si="3"/>
        <v>2.782412621</v>
      </c>
      <c r="F406" s="15">
        <v>145.0</v>
      </c>
      <c r="G406" s="16">
        <v>102.491776</v>
      </c>
      <c r="H406" s="17">
        <v>0.254</v>
      </c>
      <c r="I406" s="16">
        <v>300.958054</v>
      </c>
      <c r="J406" s="17">
        <v>0.746</v>
      </c>
      <c r="K406" s="16">
        <v>4.0344983E8</v>
      </c>
      <c r="L406" s="52">
        <v>2008.0</v>
      </c>
      <c r="M406" s="15" t="s">
        <v>18</v>
      </c>
      <c r="N406" s="19" t="s">
        <v>1141</v>
      </c>
      <c r="O406" s="24" t="s">
        <v>1142</v>
      </c>
      <c r="P406" s="21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</row>
    <row r="407" ht="15.75" customHeight="1">
      <c r="A407" s="40" t="s">
        <v>1143</v>
      </c>
      <c r="B407" s="12">
        <f t="shared" si="5"/>
        <v>365.582797</v>
      </c>
      <c r="C407" s="51">
        <v>439.1</v>
      </c>
      <c r="D407" s="13">
        <f t="shared" si="2"/>
        <v>16.61739986</v>
      </c>
      <c r="E407" s="14">
        <f t="shared" si="3"/>
        <v>16.61739986</v>
      </c>
      <c r="F407" s="15">
        <v>22.0</v>
      </c>
      <c r="G407" s="16">
        <v>117.481222</v>
      </c>
      <c r="H407" s="17">
        <v>0.321</v>
      </c>
      <c r="I407" s="16">
        <v>248.101575</v>
      </c>
      <c r="J407" s="17">
        <v>0.679</v>
      </c>
      <c r="K407" s="16">
        <v>3.65582797E8</v>
      </c>
      <c r="L407" s="52">
        <v>2018.0</v>
      </c>
      <c r="M407" s="15" t="s">
        <v>20</v>
      </c>
      <c r="N407" s="19" t="s">
        <v>1144</v>
      </c>
      <c r="O407" s="24" t="s">
        <v>1145</v>
      </c>
      <c r="P407" s="21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</row>
    <row r="408" ht="15.75" customHeight="1">
      <c r="A408" s="40" t="s">
        <v>1146</v>
      </c>
      <c r="B408" s="12">
        <f t="shared" si="5"/>
        <v>612.054506</v>
      </c>
      <c r="C408" s="51">
        <v>983.88</v>
      </c>
      <c r="D408" s="13">
        <f t="shared" si="2"/>
        <v>20.40181687</v>
      </c>
      <c r="E408" s="14">
        <f t="shared" si="3"/>
        <v>20.40181687</v>
      </c>
      <c r="F408" s="15">
        <v>30.0</v>
      </c>
      <c r="G408" s="16">
        <v>370.78293</v>
      </c>
      <c r="H408" s="17">
        <v>0.606</v>
      </c>
      <c r="I408" s="16">
        <v>241.271576</v>
      </c>
      <c r="J408" s="17">
        <v>0.394</v>
      </c>
      <c r="K408" s="16">
        <v>6.12054506E8</v>
      </c>
      <c r="L408" s="52">
        <v>2004.0</v>
      </c>
      <c r="M408" s="15" t="s">
        <v>18</v>
      </c>
      <c r="N408" s="19" t="s">
        <v>1147</v>
      </c>
      <c r="O408" s="24" t="s">
        <v>1148</v>
      </c>
      <c r="P408" s="21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</row>
    <row r="409" ht="15.75" customHeight="1">
      <c r="A409" s="40" t="s">
        <v>1149</v>
      </c>
      <c r="B409" s="12">
        <f t="shared" si="5"/>
        <v>328.718434</v>
      </c>
      <c r="C409" s="51">
        <v>579.76</v>
      </c>
      <c r="D409" s="13">
        <f t="shared" si="2"/>
        <v>2.739320283</v>
      </c>
      <c r="E409" s="14">
        <f t="shared" si="3"/>
        <v>2.739320283</v>
      </c>
      <c r="F409" s="15">
        <v>120.0</v>
      </c>
      <c r="G409" s="16">
        <v>182.618434</v>
      </c>
      <c r="H409" s="17">
        <v>0.556</v>
      </c>
      <c r="I409" s="16">
        <v>146.1</v>
      </c>
      <c r="J409" s="17">
        <v>0.444</v>
      </c>
      <c r="K409" s="16">
        <v>3.28718434E8</v>
      </c>
      <c r="L409" s="52">
        <v>2000.0</v>
      </c>
      <c r="M409" s="15" t="s">
        <v>18</v>
      </c>
      <c r="N409" s="19" t="s">
        <v>1150</v>
      </c>
      <c r="O409" s="24" t="s">
        <v>1151</v>
      </c>
      <c r="P409" s="21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</row>
    <row r="410" ht="15.75" customHeight="1">
      <c r="A410" s="40" t="s">
        <v>1152</v>
      </c>
      <c r="B410" s="12">
        <f t="shared" si="5"/>
        <v>1027.082707</v>
      </c>
      <c r="C410" s="51">
        <v>1861.07</v>
      </c>
      <c r="D410" s="13">
        <f t="shared" si="2"/>
        <v>8.931153974</v>
      </c>
      <c r="E410" s="14">
        <f t="shared" si="3"/>
        <v>8.931153974</v>
      </c>
      <c r="F410" s="15">
        <v>115.0</v>
      </c>
      <c r="G410" s="16">
        <v>474.544677</v>
      </c>
      <c r="H410" s="17">
        <v>0.462</v>
      </c>
      <c r="I410" s="16">
        <v>552.53803</v>
      </c>
      <c r="J410" s="17">
        <v>0.538</v>
      </c>
      <c r="K410" s="16">
        <v>1.027082707E9</v>
      </c>
      <c r="L410" s="52">
        <v>1999.0</v>
      </c>
      <c r="M410" s="15" t="s">
        <v>25</v>
      </c>
      <c r="N410" s="19" t="s">
        <v>1153</v>
      </c>
      <c r="O410" s="24" t="s">
        <v>1154</v>
      </c>
      <c r="P410" s="21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</row>
    <row r="411" ht="15.75" customHeight="1">
      <c r="A411" s="40" t="s">
        <v>1155</v>
      </c>
      <c r="B411" s="12">
        <f t="shared" si="5"/>
        <v>315.249768</v>
      </c>
      <c r="C411" s="51">
        <v>506.77</v>
      </c>
      <c r="D411" s="13">
        <f t="shared" si="2"/>
        <v>1.8544104</v>
      </c>
      <c r="E411" s="14">
        <f t="shared" si="3"/>
        <v>1.8544104</v>
      </c>
      <c r="F411" s="15">
        <v>170.0</v>
      </c>
      <c r="G411" s="16">
        <v>188.969804</v>
      </c>
      <c r="H411" s="17">
        <v>0.599</v>
      </c>
      <c r="I411" s="16">
        <v>126.279964</v>
      </c>
      <c r="J411" s="17">
        <v>0.401</v>
      </c>
      <c r="K411" s="16">
        <v>3.15249768E8</v>
      </c>
      <c r="L411" s="52">
        <v>2004.0</v>
      </c>
      <c r="M411" s="15" t="s">
        <v>18</v>
      </c>
      <c r="N411" s="19" t="s">
        <v>1156</v>
      </c>
      <c r="O411" s="24" t="s">
        <v>1157</v>
      </c>
      <c r="P411" s="21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</row>
    <row r="412" ht="15.75" customHeight="1">
      <c r="A412" s="40" t="s">
        <v>1158</v>
      </c>
      <c r="B412" s="12">
        <f t="shared" si="5"/>
        <v>317.375031</v>
      </c>
      <c r="C412" s="51">
        <v>447.5</v>
      </c>
      <c r="D412" s="13">
        <f t="shared" si="2"/>
        <v>7.934375775</v>
      </c>
      <c r="E412" s="14">
        <f t="shared" si="3"/>
        <v>7.934375775</v>
      </c>
      <c r="F412" s="15">
        <v>40.0</v>
      </c>
      <c r="G412" s="16">
        <v>163.958031</v>
      </c>
      <c r="H412" s="17">
        <v>0.517</v>
      </c>
      <c r="I412" s="16">
        <v>153.417</v>
      </c>
      <c r="J412" s="17">
        <v>0.483</v>
      </c>
      <c r="K412" s="16">
        <v>3.17375031E8</v>
      </c>
      <c r="L412" s="52">
        <v>2009.0</v>
      </c>
      <c r="M412" s="15" t="s">
        <v>18</v>
      </c>
      <c r="N412" s="19" t="s">
        <v>1159</v>
      </c>
      <c r="O412" s="24" t="s">
        <v>1160</v>
      </c>
      <c r="P412" s="21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</row>
    <row r="413" ht="15.75" customHeight="1">
      <c r="A413" s="40" t="s">
        <v>1161</v>
      </c>
      <c r="B413" s="12">
        <f t="shared" si="5"/>
        <v>532.950503</v>
      </c>
      <c r="C413" s="51">
        <v>678.91</v>
      </c>
      <c r="D413" s="13">
        <f t="shared" si="2"/>
        <v>3.947781504</v>
      </c>
      <c r="E413" s="14">
        <f t="shared" si="3"/>
        <v>3.947781504</v>
      </c>
      <c r="F413" s="15">
        <v>135.0</v>
      </c>
      <c r="G413" s="16">
        <v>183.637894</v>
      </c>
      <c r="H413" s="17">
        <v>0.345</v>
      </c>
      <c r="I413" s="16">
        <v>349.312609</v>
      </c>
      <c r="J413" s="17">
        <v>0.655</v>
      </c>
      <c r="K413" s="16">
        <v>5.32950503E8</v>
      </c>
      <c r="L413" s="52">
        <v>2015.0</v>
      </c>
      <c r="M413" s="15" t="s">
        <v>20</v>
      </c>
      <c r="N413" s="19" t="s">
        <v>1162</v>
      </c>
      <c r="O413" s="24" t="s">
        <v>1163</v>
      </c>
      <c r="P413" s="21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</row>
    <row r="414" ht="15.75" customHeight="1">
      <c r="A414" s="40" t="s">
        <v>1164</v>
      </c>
      <c r="B414" s="12">
        <f t="shared" si="5"/>
        <v>1074.149279</v>
      </c>
      <c r="C414" s="51">
        <v>1270.44</v>
      </c>
      <c r="D414" s="13">
        <f t="shared" si="2"/>
        <v>3.905997378</v>
      </c>
      <c r="E414" s="14">
        <f t="shared" si="3"/>
        <v>3.905997378</v>
      </c>
      <c r="F414" s="15">
        <v>275.0</v>
      </c>
      <c r="G414" s="16">
        <v>515.202542</v>
      </c>
      <c r="H414" s="17">
        <v>0.48</v>
      </c>
      <c r="I414" s="16">
        <v>558.946737</v>
      </c>
      <c r="J414" s="17">
        <v>0.52</v>
      </c>
      <c r="K414" s="16">
        <v>1.074149279E9</v>
      </c>
      <c r="L414" s="52">
        <v>2019.0</v>
      </c>
      <c r="M414" s="15" t="s">
        <v>20</v>
      </c>
      <c r="N414" s="19" t="s">
        <v>1165</v>
      </c>
      <c r="O414" s="24" t="s">
        <v>1166</v>
      </c>
      <c r="P414" s="21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</row>
    <row r="415" ht="15.75" customHeight="1">
      <c r="A415" s="40" t="s">
        <v>1167</v>
      </c>
      <c r="B415" s="12">
        <f t="shared" si="5"/>
        <v>335.062621</v>
      </c>
      <c r="C415" s="51">
        <v>646.06</v>
      </c>
      <c r="D415" s="13">
        <f t="shared" si="2"/>
        <v>4.467501613</v>
      </c>
      <c r="E415" s="14">
        <f t="shared" si="3"/>
        <v>4.467501613</v>
      </c>
      <c r="F415" s="15">
        <v>75.0</v>
      </c>
      <c r="G415" s="16">
        <v>134.069511</v>
      </c>
      <c r="H415" s="17">
        <v>0.4</v>
      </c>
      <c r="I415" s="16">
        <v>200.99311</v>
      </c>
      <c r="J415" s="17">
        <v>0.6</v>
      </c>
      <c r="K415" s="16">
        <v>3.35062621E8</v>
      </c>
      <c r="L415" s="52">
        <v>1996.0</v>
      </c>
      <c r="M415" s="15" t="s">
        <v>25</v>
      </c>
      <c r="N415" s="19" t="s">
        <v>1168</v>
      </c>
      <c r="O415" s="24" t="s">
        <v>1169</v>
      </c>
      <c r="P415" s="21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</row>
    <row r="416" ht="15.75" customHeight="1">
      <c r="A416" s="40" t="s">
        <v>1170</v>
      </c>
      <c r="B416" s="12">
        <f t="shared" si="5"/>
        <v>894.328469</v>
      </c>
      <c r="C416" s="51">
        <v>1123.82</v>
      </c>
      <c r="D416" s="13">
        <f t="shared" si="2"/>
        <v>11.92437959</v>
      </c>
      <c r="E416" s="14">
        <f t="shared" si="3"/>
        <v>11.92437959</v>
      </c>
      <c r="F416" s="15">
        <v>75.0</v>
      </c>
      <c r="G416" s="16">
        <v>368.38433</v>
      </c>
      <c r="H416" s="17">
        <v>0.412</v>
      </c>
      <c r="I416" s="16">
        <v>525.944139</v>
      </c>
      <c r="J416" s="17">
        <v>0.588</v>
      </c>
      <c r="K416" s="16">
        <v>8.94328469E8</v>
      </c>
      <c r="L416" s="52">
        <v>2016.0</v>
      </c>
      <c r="M416" s="15" t="s">
        <v>20</v>
      </c>
      <c r="N416" s="19" t="s">
        <v>1171</v>
      </c>
      <c r="O416" s="24" t="s">
        <v>1172</v>
      </c>
      <c r="P416" s="21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</row>
    <row r="417" ht="15.75" customHeight="1">
      <c r="A417" s="40" t="s">
        <v>1173</v>
      </c>
      <c r="B417" s="12">
        <f t="shared" si="5"/>
        <v>431.058056</v>
      </c>
      <c r="C417" s="51">
        <v>509.83</v>
      </c>
      <c r="D417" s="13">
        <f t="shared" si="2"/>
        <v>5.747440747</v>
      </c>
      <c r="E417" s="14">
        <f t="shared" si="3"/>
        <v>5.747440747</v>
      </c>
      <c r="F417" s="15">
        <v>75.0</v>
      </c>
      <c r="G417" s="16">
        <v>158.874395</v>
      </c>
      <c r="H417" s="17">
        <v>0.369</v>
      </c>
      <c r="I417" s="16">
        <v>272.183661</v>
      </c>
      <c r="J417" s="17">
        <v>0.631</v>
      </c>
      <c r="K417" s="16">
        <v>4.31058056E8</v>
      </c>
      <c r="L417" s="52">
        <v>2019.0</v>
      </c>
      <c r="M417" s="15" t="s">
        <v>20</v>
      </c>
      <c r="N417" s="19" t="s">
        <v>1174</v>
      </c>
      <c r="O417" s="24" t="s">
        <v>1175</v>
      </c>
      <c r="P417" s="21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</row>
    <row r="418" ht="15.75" customHeight="1">
      <c r="A418" s="40" t="s">
        <v>1176</v>
      </c>
      <c r="B418" s="12">
        <f t="shared" si="5"/>
        <v>405.161334</v>
      </c>
      <c r="C418" s="51">
        <v>429.03</v>
      </c>
      <c r="D418" s="13">
        <f t="shared" si="2"/>
        <v>2.02580667</v>
      </c>
      <c r="E418" s="14">
        <f t="shared" si="3"/>
        <v>2.02580667</v>
      </c>
      <c r="F418" s="15">
        <v>200.0</v>
      </c>
      <c r="G418" s="16">
        <v>95.850844</v>
      </c>
      <c r="H418" s="17">
        <v>0.237</v>
      </c>
      <c r="I418" s="16">
        <v>309.31049</v>
      </c>
      <c r="J418" s="17">
        <v>0.763</v>
      </c>
      <c r="K418" s="16">
        <v>4.05161334E8</v>
      </c>
      <c r="L418" s="52">
        <v>2022.0</v>
      </c>
      <c r="M418" s="15" t="s">
        <v>93</v>
      </c>
      <c r="N418" s="19" t="s">
        <v>1177</v>
      </c>
      <c r="O418" s="24" t="s">
        <v>1178</v>
      </c>
      <c r="P418" s="21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</row>
    <row r="419" ht="15.75" customHeight="1">
      <c r="A419" s="40" t="s">
        <v>1179</v>
      </c>
      <c r="B419" s="12">
        <f t="shared" si="5"/>
        <v>536.414293</v>
      </c>
      <c r="C419" s="51">
        <v>788.95</v>
      </c>
      <c r="D419" s="13">
        <f t="shared" si="2"/>
        <v>7.152190573</v>
      </c>
      <c r="E419" s="14">
        <f t="shared" si="3"/>
        <v>7.152190573</v>
      </c>
      <c r="F419" s="15">
        <v>75.0</v>
      </c>
      <c r="G419" s="16">
        <v>183.135014</v>
      </c>
      <c r="H419" s="17">
        <v>0.341</v>
      </c>
      <c r="I419" s="16">
        <v>353.279279</v>
      </c>
      <c r="J419" s="17">
        <v>0.659</v>
      </c>
      <c r="K419" s="16">
        <v>5.36414293E8</v>
      </c>
      <c r="L419" s="52">
        <v>2007.0</v>
      </c>
      <c r="M419" s="15" t="s">
        <v>18</v>
      </c>
      <c r="N419" s="19" t="s">
        <v>1180</v>
      </c>
      <c r="O419" s="24" t="s">
        <v>1181</v>
      </c>
      <c r="P419" s="21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</row>
    <row r="420" ht="15.75" customHeight="1">
      <c r="A420" s="40" t="s">
        <v>1182</v>
      </c>
      <c r="B420" s="12">
        <f t="shared" si="5"/>
        <v>672.806432</v>
      </c>
      <c r="C420" s="51">
        <v>1219.12</v>
      </c>
      <c r="D420" s="13">
        <f t="shared" si="2"/>
        <v>16.8201608</v>
      </c>
      <c r="E420" s="14">
        <f t="shared" si="3"/>
        <v>16.8201608</v>
      </c>
      <c r="F420" s="15">
        <v>40.0</v>
      </c>
      <c r="G420" s="16">
        <v>293.506292</v>
      </c>
      <c r="H420" s="17">
        <v>0.436</v>
      </c>
      <c r="I420" s="16">
        <v>379.30014</v>
      </c>
      <c r="J420" s="17">
        <v>0.564</v>
      </c>
      <c r="K420" s="16">
        <v>6.72806432E8</v>
      </c>
      <c r="L420" s="52">
        <v>1999.0</v>
      </c>
      <c r="M420" s="15" t="s">
        <v>25</v>
      </c>
      <c r="N420" s="19" t="s">
        <v>1183</v>
      </c>
      <c r="O420" s="24" t="s">
        <v>1184</v>
      </c>
      <c r="P420" s="21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</row>
    <row r="421" ht="15.75" customHeight="1">
      <c r="A421" s="40" t="s">
        <v>1185</v>
      </c>
      <c r="B421" s="12">
        <f t="shared" si="5"/>
        <v>563.749323</v>
      </c>
      <c r="C421" s="51">
        <v>762.11</v>
      </c>
      <c r="D421" s="13">
        <f t="shared" si="2"/>
        <v>5.124993845</v>
      </c>
      <c r="E421" s="14">
        <f t="shared" si="3"/>
        <v>5.124993845</v>
      </c>
      <c r="F421" s="15">
        <v>110.0</v>
      </c>
      <c r="G421" s="16">
        <v>142.614158</v>
      </c>
      <c r="H421" s="17">
        <v>0.253</v>
      </c>
      <c r="I421" s="16">
        <v>421.135165</v>
      </c>
      <c r="J421" s="17">
        <v>0.747</v>
      </c>
      <c r="K421" s="16">
        <v>5.63749323E8</v>
      </c>
      <c r="L421" s="52">
        <v>2011.0</v>
      </c>
      <c r="M421" s="15" t="s">
        <v>20</v>
      </c>
      <c r="N421" s="19" t="s">
        <v>1186</v>
      </c>
      <c r="O421" s="24" t="s">
        <v>1187</v>
      </c>
      <c r="P421" s="21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</row>
    <row r="422" ht="15.75" customHeight="1">
      <c r="A422" s="40" t="s">
        <v>1188</v>
      </c>
      <c r="B422" s="12">
        <f t="shared" si="5"/>
        <v>347.54536</v>
      </c>
      <c r="C422" s="51">
        <v>449.31</v>
      </c>
      <c r="D422" s="13">
        <f t="shared" si="2"/>
        <v>3.30995581</v>
      </c>
      <c r="E422" s="14">
        <f t="shared" si="3"/>
        <v>3.30995581</v>
      </c>
      <c r="F422" s="15">
        <v>105.0</v>
      </c>
      <c r="G422" s="16">
        <v>71.017784</v>
      </c>
      <c r="H422" s="17">
        <v>0.204</v>
      </c>
      <c r="I422" s="16">
        <v>276.527576</v>
      </c>
      <c r="J422" s="17">
        <v>0.796</v>
      </c>
      <c r="K422" s="16">
        <v>3.4754536E8</v>
      </c>
      <c r="L422" s="52">
        <v>2013.0</v>
      </c>
      <c r="M422" s="15" t="s">
        <v>20</v>
      </c>
      <c r="N422" s="19" t="s">
        <v>1189</v>
      </c>
      <c r="O422" s="24" t="s">
        <v>1190</v>
      </c>
      <c r="P422" s="21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</row>
    <row r="423" ht="15.75" customHeight="1">
      <c r="A423" s="40" t="s">
        <v>1191</v>
      </c>
      <c r="B423" s="12">
        <f t="shared" si="5"/>
        <v>325.186032</v>
      </c>
      <c r="C423" s="51">
        <v>414.24</v>
      </c>
      <c r="D423" s="13">
        <f t="shared" si="2"/>
        <v>4.394405838</v>
      </c>
      <c r="E423" s="14">
        <f t="shared" si="3"/>
        <v>4.394405838</v>
      </c>
      <c r="F423" s="15">
        <v>74.0</v>
      </c>
      <c r="G423" s="16">
        <v>162.994032</v>
      </c>
      <c r="H423" s="17">
        <v>0.501</v>
      </c>
      <c r="I423" s="16">
        <v>162.192</v>
      </c>
      <c r="J423" s="17">
        <v>0.499</v>
      </c>
      <c r="K423" s="16">
        <v>3.25186032E8</v>
      </c>
      <c r="L423" s="52">
        <v>2015.0</v>
      </c>
      <c r="M423" s="15" t="s">
        <v>20</v>
      </c>
      <c r="N423" s="19" t="s">
        <v>1192</v>
      </c>
      <c r="O423" s="24" t="s">
        <v>1193</v>
      </c>
      <c r="P423" s="21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</row>
    <row r="424" ht="15.75" customHeight="1">
      <c r="A424" s="40" t="s">
        <v>1194</v>
      </c>
      <c r="B424" s="12">
        <f t="shared" si="5"/>
        <v>415.686217</v>
      </c>
      <c r="C424" s="51">
        <v>571.12</v>
      </c>
      <c r="D424" s="13">
        <f t="shared" si="2"/>
        <v>2.681846561</v>
      </c>
      <c r="E424" s="14">
        <f t="shared" si="3"/>
        <v>2.681846561</v>
      </c>
      <c r="F424" s="15">
        <v>155.0</v>
      </c>
      <c r="G424" s="16">
        <v>104.38695</v>
      </c>
      <c r="H424" s="17">
        <v>0.251</v>
      </c>
      <c r="I424" s="16">
        <v>311.299267</v>
      </c>
      <c r="J424" s="17">
        <v>0.749</v>
      </c>
      <c r="K424" s="16">
        <v>4.15686217E8</v>
      </c>
      <c r="L424" s="52">
        <v>2010.0</v>
      </c>
      <c r="M424" s="15" t="s">
        <v>20</v>
      </c>
      <c r="N424" s="19" t="s">
        <v>1195</v>
      </c>
      <c r="O424" s="24" t="s">
        <v>1196</v>
      </c>
      <c r="P424" s="21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</row>
    <row r="425" ht="15.75" customHeight="1">
      <c r="A425" s="40" t="s">
        <v>1197</v>
      </c>
      <c r="B425" s="12">
        <f t="shared" si="5"/>
        <v>406.878233</v>
      </c>
      <c r="C425" s="51">
        <v>526.02</v>
      </c>
      <c r="D425" s="13">
        <f t="shared" si="2"/>
        <v>4.06878233</v>
      </c>
      <c r="E425" s="14">
        <f t="shared" si="3"/>
        <v>4.06878233</v>
      </c>
      <c r="F425" s="15">
        <v>100.0</v>
      </c>
      <c r="G425" s="16">
        <v>116.900694</v>
      </c>
      <c r="H425" s="17">
        <v>0.287</v>
      </c>
      <c r="I425" s="16">
        <v>289.977539</v>
      </c>
      <c r="J425" s="17">
        <v>0.713</v>
      </c>
      <c r="K425" s="16">
        <v>4.06878233E8</v>
      </c>
      <c r="L425" s="52">
        <v>2013.0</v>
      </c>
      <c r="M425" s="15" t="s">
        <v>20</v>
      </c>
      <c r="N425" s="19" t="s">
        <v>1198</v>
      </c>
      <c r="O425" s="24" t="s">
        <v>1199</v>
      </c>
      <c r="P425" s="21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</row>
    <row r="426" ht="15.75" customHeight="1">
      <c r="A426" s="40" t="s">
        <v>1200</v>
      </c>
      <c r="B426" s="12">
        <f t="shared" si="5"/>
        <v>414.828246</v>
      </c>
      <c r="C426" s="51">
        <v>536.3</v>
      </c>
      <c r="D426" s="13">
        <f t="shared" si="2"/>
        <v>3.142638227</v>
      </c>
      <c r="E426" s="14">
        <f t="shared" si="3"/>
        <v>3.142638227</v>
      </c>
      <c r="F426" s="15">
        <v>132.0</v>
      </c>
      <c r="G426" s="16">
        <v>132.556852</v>
      </c>
      <c r="H426" s="17">
        <v>0.32</v>
      </c>
      <c r="I426" s="16">
        <v>282.271394</v>
      </c>
      <c r="J426" s="17">
        <v>0.68</v>
      </c>
      <c r="K426" s="16">
        <v>4.14828246E8</v>
      </c>
      <c r="L426" s="52">
        <v>2013.0</v>
      </c>
      <c r="M426" s="15" t="s">
        <v>20</v>
      </c>
      <c r="N426" s="19" t="s">
        <v>1201</v>
      </c>
      <c r="O426" s="24" t="s">
        <v>1202</v>
      </c>
      <c r="P426" s="21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</row>
    <row r="427" ht="15.75" customHeight="1">
      <c r="A427" s="40" t="s">
        <v>1203</v>
      </c>
      <c r="B427" s="12">
        <f t="shared" si="5"/>
        <v>361.8324</v>
      </c>
      <c r="C427" s="51">
        <v>655.64</v>
      </c>
      <c r="D427" s="13">
        <f t="shared" si="2"/>
        <v>2.68024</v>
      </c>
      <c r="E427" s="14">
        <f t="shared" si="3"/>
        <v>2.68024</v>
      </c>
      <c r="F427" s="15">
        <v>135.0</v>
      </c>
      <c r="G427" s="16">
        <v>126.943684</v>
      </c>
      <c r="H427" s="17">
        <v>0.351</v>
      </c>
      <c r="I427" s="16">
        <v>234.888716</v>
      </c>
      <c r="J427" s="17">
        <v>0.649</v>
      </c>
      <c r="K427" s="16">
        <v>3.618324E8</v>
      </c>
      <c r="L427" s="52">
        <v>1999.0</v>
      </c>
      <c r="M427" s="15" t="s">
        <v>25</v>
      </c>
      <c r="N427" s="19" t="s">
        <v>1204</v>
      </c>
      <c r="O427" s="24" t="s">
        <v>1205</v>
      </c>
      <c r="P427" s="21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</row>
    <row r="428" ht="15.75" customHeight="1">
      <c r="A428" s="40" t="s">
        <v>1206</v>
      </c>
      <c r="B428" s="12">
        <f t="shared" si="5"/>
        <v>369.884651</v>
      </c>
      <c r="C428" s="51">
        <v>681.43</v>
      </c>
      <c r="D428" s="13">
        <f t="shared" si="2"/>
        <v>16.08194135</v>
      </c>
      <c r="E428" s="14">
        <f t="shared" si="3"/>
        <v>16.08194135</v>
      </c>
      <c r="F428" s="15">
        <v>23.0</v>
      </c>
      <c r="G428" s="16">
        <v>176.484651</v>
      </c>
      <c r="H428" s="17">
        <v>0.477</v>
      </c>
      <c r="I428" s="16">
        <v>193.4</v>
      </c>
      <c r="J428" s="17">
        <v>0.523</v>
      </c>
      <c r="K428" s="16">
        <v>3.69884651E8</v>
      </c>
      <c r="L428" s="52">
        <v>1998.0</v>
      </c>
      <c r="M428" s="15" t="s">
        <v>25</v>
      </c>
      <c r="N428" s="19" t="s">
        <v>1207</v>
      </c>
      <c r="O428" s="24" t="s">
        <v>1208</v>
      </c>
      <c r="P428" s="21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</row>
    <row r="429" ht="15.75" customHeight="1">
      <c r="A429" s="40" t="s">
        <v>1209</v>
      </c>
      <c r="B429" s="12">
        <f t="shared" si="5"/>
        <v>449.326618</v>
      </c>
      <c r="C429" s="51">
        <v>607.43</v>
      </c>
      <c r="D429" s="13">
        <f t="shared" si="2"/>
        <v>2.995510787</v>
      </c>
      <c r="E429" s="14">
        <f t="shared" si="3"/>
        <v>2.995510787</v>
      </c>
      <c r="F429" s="15">
        <v>150.0</v>
      </c>
      <c r="G429" s="16">
        <v>181.030624</v>
      </c>
      <c r="H429" s="17">
        <v>0.403</v>
      </c>
      <c r="I429" s="16">
        <v>268.295994</v>
      </c>
      <c r="J429" s="17">
        <v>0.597</v>
      </c>
      <c r="K429" s="16">
        <v>4.49326618E8</v>
      </c>
      <c r="L429" s="52">
        <v>2011.0</v>
      </c>
      <c r="M429" s="15" t="s">
        <v>20</v>
      </c>
      <c r="N429" s="19" t="s">
        <v>1210</v>
      </c>
      <c r="O429" s="24" t="s">
        <v>1211</v>
      </c>
      <c r="P429" s="21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</row>
    <row r="430" ht="15.75" customHeight="1">
      <c r="A430" s="40" t="s">
        <v>1212</v>
      </c>
      <c r="B430" s="12">
        <f t="shared" si="5"/>
        <v>760.928081</v>
      </c>
      <c r="C430" s="51">
        <v>805.76</v>
      </c>
      <c r="D430" s="13">
        <f t="shared" si="2"/>
        <v>3.043712324</v>
      </c>
      <c r="E430" s="14">
        <f t="shared" si="3"/>
        <v>3.043712324</v>
      </c>
      <c r="F430" s="15">
        <v>250.0</v>
      </c>
      <c r="G430" s="16">
        <v>343.25683</v>
      </c>
      <c r="H430" s="17">
        <v>0.451</v>
      </c>
      <c r="I430" s="16">
        <v>417.671251</v>
      </c>
      <c r="J430" s="17">
        <v>0.549</v>
      </c>
      <c r="K430" s="16">
        <v>7.60928081E8</v>
      </c>
      <c r="L430" s="52">
        <v>2022.0</v>
      </c>
      <c r="M430" s="15" t="s">
        <v>93</v>
      </c>
      <c r="N430" s="19" t="s">
        <v>1213</v>
      </c>
      <c r="O430" s="24" t="s">
        <v>1214</v>
      </c>
      <c r="P430" s="21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</row>
    <row r="431" ht="15.75" customHeight="1">
      <c r="A431" s="40" t="s">
        <v>1215</v>
      </c>
      <c r="B431" s="12">
        <f t="shared" si="5"/>
        <v>853.983879</v>
      </c>
      <c r="C431" s="51">
        <v>1046.95</v>
      </c>
      <c r="D431" s="13">
        <f t="shared" si="2"/>
        <v>4.744354883</v>
      </c>
      <c r="E431" s="14">
        <f t="shared" si="3"/>
        <v>4.744354883</v>
      </c>
      <c r="F431" s="15">
        <v>180.0</v>
      </c>
      <c r="G431" s="16">
        <v>315.058289</v>
      </c>
      <c r="H431" s="17">
        <v>0.369</v>
      </c>
      <c r="I431" s="16">
        <v>538.92559</v>
      </c>
      <c r="J431" s="17">
        <v>0.631</v>
      </c>
      <c r="K431" s="16">
        <v>8.53983879E8</v>
      </c>
      <c r="L431" s="52">
        <v>2017.0</v>
      </c>
      <c r="M431" s="15" t="s">
        <v>20</v>
      </c>
      <c r="N431" s="19" t="s">
        <v>1216</v>
      </c>
      <c r="O431" s="24" t="s">
        <v>1217</v>
      </c>
      <c r="P431" s="21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</row>
    <row r="432" ht="15.75" customHeight="1">
      <c r="A432" s="40" t="s">
        <v>1218</v>
      </c>
      <c r="B432" s="12">
        <f t="shared" si="5"/>
        <v>644.78314</v>
      </c>
      <c r="C432" s="51">
        <v>833.59</v>
      </c>
      <c r="D432" s="13">
        <f t="shared" si="2"/>
        <v>3.792842</v>
      </c>
      <c r="E432" s="14">
        <f t="shared" si="3"/>
        <v>3.792842</v>
      </c>
      <c r="F432" s="15">
        <v>170.0</v>
      </c>
      <c r="G432" s="16">
        <v>206.36214</v>
      </c>
      <c r="H432" s="17">
        <v>0.32</v>
      </c>
      <c r="I432" s="16">
        <v>438.421</v>
      </c>
      <c r="J432" s="17">
        <v>0.68</v>
      </c>
      <c r="K432" s="16">
        <v>6.4478314E8</v>
      </c>
      <c r="L432" s="52">
        <v>2013.0</v>
      </c>
      <c r="M432" s="15" t="s">
        <v>20</v>
      </c>
      <c r="N432" s="19" t="s">
        <v>1219</v>
      </c>
      <c r="O432" s="24" t="s">
        <v>1220</v>
      </c>
      <c r="P432" s="21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</row>
    <row r="433" ht="15.75" customHeight="1">
      <c r="A433" s="40" t="s">
        <v>1221</v>
      </c>
      <c r="B433" s="12">
        <f t="shared" si="5"/>
        <v>2201.647264</v>
      </c>
      <c r="C433" s="51">
        <v>4119.76</v>
      </c>
      <c r="D433" s="13">
        <f t="shared" si="2"/>
        <v>11.00823632</v>
      </c>
      <c r="E433" s="14">
        <f t="shared" si="3"/>
        <v>11.00823632</v>
      </c>
      <c r="F433" s="15">
        <v>200.0</v>
      </c>
      <c r="G433" s="16">
        <v>659.363944</v>
      </c>
      <c r="H433" s="17">
        <v>0.3</v>
      </c>
      <c r="I433" s="16">
        <v>1542.28332</v>
      </c>
      <c r="J433" s="17">
        <v>0.7</v>
      </c>
      <c r="K433" s="16">
        <v>2.201647264E9</v>
      </c>
      <c r="L433" s="53">
        <v>1997.0</v>
      </c>
      <c r="M433" s="15" t="s">
        <v>25</v>
      </c>
      <c r="N433" s="19" t="s">
        <v>1222</v>
      </c>
      <c r="O433" s="24" t="s">
        <v>1223</v>
      </c>
      <c r="P433" s="21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</row>
    <row r="434" ht="15.75" customHeight="1">
      <c r="A434" s="40" t="s">
        <v>1224</v>
      </c>
      <c r="B434" s="12">
        <f t="shared" si="5"/>
        <v>333.011068</v>
      </c>
      <c r="C434" s="51">
        <v>623.14</v>
      </c>
      <c r="D434" s="13">
        <f t="shared" si="2"/>
        <v>3.027373345</v>
      </c>
      <c r="E434" s="14">
        <f t="shared" si="3"/>
        <v>3.027373345</v>
      </c>
      <c r="F434" s="15">
        <v>110.0</v>
      </c>
      <c r="G434" s="16">
        <v>125.304276</v>
      </c>
      <c r="H434" s="17">
        <v>0.376</v>
      </c>
      <c r="I434" s="16">
        <v>207.706792</v>
      </c>
      <c r="J434" s="17">
        <v>0.624</v>
      </c>
      <c r="K434" s="16">
        <v>3.33011068E8</v>
      </c>
      <c r="L434" s="52">
        <v>1997.0</v>
      </c>
      <c r="M434" s="15" t="s">
        <v>25</v>
      </c>
      <c r="N434" s="19" t="s">
        <v>1225</v>
      </c>
      <c r="O434" s="24" t="s">
        <v>1226</v>
      </c>
      <c r="P434" s="21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</row>
    <row r="435" ht="15.75" customHeight="1">
      <c r="A435" s="40" t="s">
        <v>1227</v>
      </c>
      <c r="B435" s="12">
        <f t="shared" si="5"/>
        <v>357.288178</v>
      </c>
      <c r="C435" s="51">
        <v>970.52</v>
      </c>
      <c r="D435" s="13">
        <f t="shared" si="2"/>
        <v>23.81921187</v>
      </c>
      <c r="E435" s="14">
        <f t="shared" si="3"/>
        <v>23.81921187</v>
      </c>
      <c r="F435" s="15">
        <v>15.0</v>
      </c>
      <c r="G435" s="16">
        <v>180.258178</v>
      </c>
      <c r="H435" s="17">
        <v>0.504</v>
      </c>
      <c r="I435" s="16">
        <v>177.03</v>
      </c>
      <c r="J435" s="17">
        <v>0.496</v>
      </c>
      <c r="K435" s="16">
        <v>3.57288178E8</v>
      </c>
      <c r="L435" s="52">
        <v>1986.0</v>
      </c>
      <c r="M435" s="15" t="s">
        <v>104</v>
      </c>
      <c r="N435" s="19" t="s">
        <v>1228</v>
      </c>
      <c r="O435" s="24" t="s">
        <v>1229</v>
      </c>
      <c r="P435" s="21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</row>
    <row r="436" ht="15.75" customHeight="1">
      <c r="A436" s="40" t="s">
        <v>1230</v>
      </c>
      <c r="B436" s="12">
        <f t="shared" si="5"/>
        <v>1486.657763</v>
      </c>
      <c r="C436" s="51">
        <v>1574.24</v>
      </c>
      <c r="D436" s="13">
        <f t="shared" si="2"/>
        <v>8.745045665</v>
      </c>
      <c r="E436" s="14">
        <f t="shared" si="3"/>
        <v>8.745045665</v>
      </c>
      <c r="F436" s="15">
        <v>170.0</v>
      </c>
      <c r="G436" s="16">
        <v>716.657763</v>
      </c>
      <c r="H436" s="17">
        <v>0.482</v>
      </c>
      <c r="I436" s="16">
        <v>770.0</v>
      </c>
      <c r="J436" s="17">
        <v>0.518</v>
      </c>
      <c r="K436" s="16">
        <v>1.486657763E9</v>
      </c>
      <c r="L436" s="52">
        <v>2022.0</v>
      </c>
      <c r="M436" s="15" t="s">
        <v>93</v>
      </c>
      <c r="N436" s="19" t="s">
        <v>1231</v>
      </c>
      <c r="O436" s="24" t="s">
        <v>1232</v>
      </c>
      <c r="P436" s="21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</row>
    <row r="437" ht="15.75" customHeight="1">
      <c r="A437" s="40" t="s">
        <v>1233</v>
      </c>
      <c r="B437" s="12">
        <f t="shared" si="5"/>
        <v>394.436586</v>
      </c>
      <c r="C437" s="51">
        <v>781.29</v>
      </c>
      <c r="D437" s="13">
        <f t="shared" si="2"/>
        <v>13.1478862</v>
      </c>
      <c r="E437" s="14">
        <f t="shared" si="3"/>
        <v>13.1478862</v>
      </c>
      <c r="F437" s="15">
        <v>30.0</v>
      </c>
      <c r="G437" s="16">
        <v>223.225679</v>
      </c>
      <c r="H437" s="17">
        <v>0.566</v>
      </c>
      <c r="I437" s="16">
        <v>171.210907</v>
      </c>
      <c r="J437" s="17">
        <v>0.434</v>
      </c>
      <c r="K437" s="16">
        <v>3.94436586E8</v>
      </c>
      <c r="L437" s="52">
        <v>1995.0</v>
      </c>
      <c r="M437" s="15" t="s">
        <v>25</v>
      </c>
      <c r="N437" s="19" t="s">
        <v>1234</v>
      </c>
      <c r="O437" s="24" t="s">
        <v>1235</v>
      </c>
      <c r="P437" s="21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</row>
    <row r="438" ht="15.75" customHeight="1">
      <c r="A438" s="40" t="s">
        <v>1236</v>
      </c>
      <c r="B438" s="12">
        <f t="shared" si="5"/>
        <v>497.375381</v>
      </c>
      <c r="C438" s="51">
        <v>901.24</v>
      </c>
      <c r="D438" s="13">
        <f t="shared" si="2"/>
        <v>5.526393122</v>
      </c>
      <c r="E438" s="14">
        <f t="shared" si="3"/>
        <v>5.526393122</v>
      </c>
      <c r="F438" s="15">
        <v>90.0</v>
      </c>
      <c r="G438" s="16">
        <v>245.852179</v>
      </c>
      <c r="H438" s="17">
        <v>0.494</v>
      </c>
      <c r="I438" s="16">
        <v>251.523202</v>
      </c>
      <c r="J438" s="17">
        <v>0.506</v>
      </c>
      <c r="K438" s="16">
        <v>4.97375381E8</v>
      </c>
      <c r="L438" s="52">
        <v>1999.0</v>
      </c>
      <c r="M438" s="15" t="s">
        <v>25</v>
      </c>
      <c r="N438" s="19" t="s">
        <v>1237</v>
      </c>
      <c r="O438" s="24" t="s">
        <v>1238</v>
      </c>
      <c r="P438" s="21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</row>
    <row r="439" ht="15.75" customHeight="1">
      <c r="A439" s="40" t="s">
        <v>1239</v>
      </c>
      <c r="B439" s="12">
        <f t="shared" si="5"/>
        <v>1066.970811</v>
      </c>
      <c r="C439" s="51">
        <v>1465.93</v>
      </c>
      <c r="D439" s="13">
        <f t="shared" si="2"/>
        <v>5.334854055</v>
      </c>
      <c r="E439" s="14">
        <f t="shared" si="3"/>
        <v>5.334854055</v>
      </c>
      <c r="F439" s="15">
        <v>200.0</v>
      </c>
      <c r="G439" s="16">
        <v>415.00488</v>
      </c>
      <c r="H439" s="17">
        <v>0.389</v>
      </c>
      <c r="I439" s="16">
        <v>651.965931</v>
      </c>
      <c r="J439" s="17">
        <v>0.611</v>
      </c>
      <c r="K439" s="16">
        <v>1.066970811E9</v>
      </c>
      <c r="L439" s="52">
        <v>2010.0</v>
      </c>
      <c r="M439" s="15" t="s">
        <v>20</v>
      </c>
      <c r="N439" s="19" t="s">
        <v>1240</v>
      </c>
      <c r="O439" s="24" t="s">
        <v>1241</v>
      </c>
      <c r="P439" s="21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</row>
    <row r="440" ht="15.75" customHeight="1">
      <c r="A440" s="40" t="s">
        <v>1242</v>
      </c>
      <c r="B440" s="12">
        <f t="shared" si="5"/>
        <v>1073.394593</v>
      </c>
      <c r="C440" s="51">
        <v>1269.55</v>
      </c>
      <c r="D440" s="13">
        <f t="shared" si="2"/>
        <v>5.366972965</v>
      </c>
      <c r="E440" s="14">
        <f t="shared" si="3"/>
        <v>5.366972965</v>
      </c>
      <c r="F440" s="15">
        <v>200.0</v>
      </c>
      <c r="G440" s="16">
        <v>434.038008</v>
      </c>
      <c r="H440" s="17">
        <v>0.404</v>
      </c>
      <c r="I440" s="16">
        <v>639.356585</v>
      </c>
      <c r="J440" s="17">
        <v>0.596</v>
      </c>
      <c r="K440" s="16">
        <v>1.073394593E9</v>
      </c>
      <c r="L440" s="52">
        <v>2019.0</v>
      </c>
      <c r="M440" s="15" t="s">
        <v>20</v>
      </c>
      <c r="N440" s="19" t="s">
        <v>1243</v>
      </c>
      <c r="O440" s="24" t="s">
        <v>1244</v>
      </c>
      <c r="P440" s="21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</row>
    <row r="441" ht="15.75" customHeight="1">
      <c r="A441" s="40" t="s">
        <v>1245</v>
      </c>
      <c r="B441" s="12">
        <f t="shared" si="5"/>
        <v>709.70978</v>
      </c>
      <c r="C441" s="51">
        <v>1043.83</v>
      </c>
      <c r="D441" s="13">
        <f t="shared" si="2"/>
        <v>3.5485489</v>
      </c>
      <c r="E441" s="14">
        <f t="shared" si="3"/>
        <v>3.5485489</v>
      </c>
      <c r="F441" s="15">
        <v>200.0</v>
      </c>
      <c r="G441" s="16">
        <v>319.246193</v>
      </c>
      <c r="H441" s="17">
        <v>0.45</v>
      </c>
      <c r="I441" s="16">
        <v>390.463587</v>
      </c>
      <c r="J441" s="17">
        <v>0.55</v>
      </c>
      <c r="K441" s="16">
        <v>7.0970978E8</v>
      </c>
      <c r="L441" s="52">
        <v>2007.0</v>
      </c>
      <c r="M441" s="15" t="s">
        <v>18</v>
      </c>
      <c r="N441" s="19" t="s">
        <v>1246</v>
      </c>
      <c r="O441" s="24" t="s">
        <v>1247</v>
      </c>
      <c r="P441" s="21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</row>
    <row r="442" ht="15.75" customHeight="1">
      <c r="A442" s="40" t="s">
        <v>1248</v>
      </c>
      <c r="B442" s="12">
        <f t="shared" si="5"/>
        <v>1104.054072</v>
      </c>
      <c r="C442" s="51">
        <v>1405.16</v>
      </c>
      <c r="D442" s="13">
        <f t="shared" si="2"/>
        <v>5.257400343</v>
      </c>
      <c r="E442" s="14">
        <f t="shared" si="3"/>
        <v>5.257400343</v>
      </c>
      <c r="F442" s="15">
        <v>210.0</v>
      </c>
      <c r="G442" s="16">
        <v>245.439076</v>
      </c>
      <c r="H442" s="17">
        <v>0.222</v>
      </c>
      <c r="I442" s="16">
        <v>858.614996</v>
      </c>
      <c r="J442" s="17">
        <v>0.778</v>
      </c>
      <c r="K442" s="16">
        <v>1.104054072E9</v>
      </c>
      <c r="L442" s="52">
        <v>2014.0</v>
      </c>
      <c r="M442" s="15" t="s">
        <v>20</v>
      </c>
      <c r="N442" s="19" t="s">
        <v>1249</v>
      </c>
      <c r="O442" s="24" t="s">
        <v>1250</v>
      </c>
      <c r="P442" s="21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</row>
    <row r="443" ht="15.75" customHeight="1">
      <c r="A443" s="40" t="s">
        <v>1251</v>
      </c>
      <c r="B443" s="12">
        <f t="shared" si="5"/>
        <v>1123.794079</v>
      </c>
      <c r="C443" s="51">
        <v>1519.21</v>
      </c>
      <c r="D443" s="13">
        <f t="shared" si="2"/>
        <v>6.421680451</v>
      </c>
      <c r="E443" s="14">
        <f t="shared" si="3"/>
        <v>6.421680451</v>
      </c>
      <c r="F443" s="15">
        <v>175.0</v>
      </c>
      <c r="G443" s="16">
        <v>352.390543</v>
      </c>
      <c r="H443" s="17">
        <v>0.314</v>
      </c>
      <c r="I443" s="16">
        <v>771.403536</v>
      </c>
      <c r="J443" s="17">
        <v>0.686</v>
      </c>
      <c r="K443" s="16">
        <v>1.123794079E9</v>
      </c>
      <c r="L443" s="52">
        <v>2011.0</v>
      </c>
      <c r="M443" s="15" t="s">
        <v>20</v>
      </c>
      <c r="N443" s="19" t="s">
        <v>1252</v>
      </c>
      <c r="O443" s="24" t="s">
        <v>1253</v>
      </c>
      <c r="P443" s="21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</row>
    <row r="444" ht="15.75" customHeight="1">
      <c r="A444" s="40" t="s">
        <v>1254</v>
      </c>
      <c r="B444" s="12">
        <f t="shared" si="5"/>
        <v>836.303693</v>
      </c>
      <c r="C444" s="51">
        <v>1179.19</v>
      </c>
      <c r="D444" s="13">
        <f t="shared" si="2"/>
        <v>4.181518465</v>
      </c>
      <c r="E444" s="14">
        <f t="shared" si="3"/>
        <v>4.181518465</v>
      </c>
      <c r="F444" s="15">
        <v>200.0</v>
      </c>
      <c r="G444" s="16">
        <v>402.11187</v>
      </c>
      <c r="H444" s="17">
        <v>0.481</v>
      </c>
      <c r="I444" s="16">
        <v>434.191823</v>
      </c>
      <c r="J444" s="17">
        <v>0.519</v>
      </c>
      <c r="K444" s="16">
        <v>8.36303693E8</v>
      </c>
      <c r="L444" s="52">
        <v>2009.0</v>
      </c>
      <c r="M444" s="15" t="s">
        <v>18</v>
      </c>
      <c r="N444" s="19" t="s">
        <v>1255</v>
      </c>
      <c r="O444" s="24" t="s">
        <v>1256</v>
      </c>
      <c r="P444" s="21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</row>
    <row r="445" ht="15.75" customHeight="1">
      <c r="A445" s="40" t="s">
        <v>1257</v>
      </c>
      <c r="B445" s="12">
        <f t="shared" si="5"/>
        <v>605.425157</v>
      </c>
      <c r="C445" s="51">
        <v>742.23</v>
      </c>
      <c r="D445" s="13">
        <f t="shared" si="2"/>
        <v>2.789977682</v>
      </c>
      <c r="E445" s="14">
        <f t="shared" si="3"/>
        <v>2.789977682</v>
      </c>
      <c r="F445" s="15">
        <v>217.0</v>
      </c>
      <c r="G445" s="16">
        <v>130.168683</v>
      </c>
      <c r="H445" s="17">
        <v>0.215</v>
      </c>
      <c r="I445" s="16">
        <v>475.256474</v>
      </c>
      <c r="J445" s="17">
        <v>0.785</v>
      </c>
      <c r="K445" s="16">
        <v>6.05425157E8</v>
      </c>
      <c r="L445" s="52">
        <v>2017.0</v>
      </c>
      <c r="M445" s="15" t="s">
        <v>20</v>
      </c>
      <c r="N445" s="19" t="s">
        <v>1258</v>
      </c>
      <c r="O445" s="24" t="s">
        <v>1259</v>
      </c>
      <c r="P445" s="21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</row>
    <row r="446" ht="15.75" customHeight="1">
      <c r="A446" s="40" t="s">
        <v>1260</v>
      </c>
      <c r="B446" s="12">
        <f t="shared" si="5"/>
        <v>347.182886</v>
      </c>
      <c r="C446" s="51">
        <v>436.27</v>
      </c>
      <c r="D446" s="13">
        <f t="shared" si="2"/>
        <v>2.777463088</v>
      </c>
      <c r="E446" s="14">
        <f t="shared" si="3"/>
        <v>2.777463088</v>
      </c>
      <c r="F446" s="15">
        <v>125.0</v>
      </c>
      <c r="G446" s="16">
        <v>154.025064</v>
      </c>
      <c r="H446" s="17">
        <v>0.444</v>
      </c>
      <c r="I446" s="16">
        <v>193.157822</v>
      </c>
      <c r="J446" s="17">
        <v>0.556</v>
      </c>
      <c r="K446" s="16">
        <v>3.47182886E8</v>
      </c>
      <c r="L446" s="52">
        <v>2016.0</v>
      </c>
      <c r="M446" s="15" t="s">
        <v>20</v>
      </c>
      <c r="N446" s="19" t="s">
        <v>1261</v>
      </c>
      <c r="O446" s="24" t="s">
        <v>1262</v>
      </c>
      <c r="P446" s="21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</row>
    <row r="447" ht="15.75" customHeight="1">
      <c r="A447" s="40" t="s">
        <v>1263</v>
      </c>
      <c r="B447" s="12">
        <f t="shared" si="5"/>
        <v>400.063852</v>
      </c>
      <c r="C447" s="51">
        <v>549.66</v>
      </c>
      <c r="D447" s="13">
        <f t="shared" si="2"/>
        <v>2.353316776</v>
      </c>
      <c r="E447" s="14">
        <f t="shared" si="3"/>
        <v>2.353316776</v>
      </c>
      <c r="F447" s="15">
        <v>170.0</v>
      </c>
      <c r="G447" s="16">
        <v>172.062763</v>
      </c>
      <c r="H447" s="17">
        <v>0.43</v>
      </c>
      <c r="I447" s="16">
        <v>228.001089</v>
      </c>
      <c r="J447" s="17">
        <v>0.57</v>
      </c>
      <c r="K447" s="16">
        <v>4.00063852E8</v>
      </c>
      <c r="L447" s="52">
        <v>2010.0</v>
      </c>
      <c r="M447" s="15" t="s">
        <v>20</v>
      </c>
      <c r="N447" s="19" t="s">
        <v>1264</v>
      </c>
      <c r="O447" s="24" t="s">
        <v>1265</v>
      </c>
      <c r="P447" s="21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</row>
    <row r="448" ht="15.75" customHeight="1">
      <c r="A448" s="40" t="s">
        <v>1266</v>
      </c>
      <c r="B448" s="12">
        <f t="shared" si="5"/>
        <v>497.409852</v>
      </c>
      <c r="C448" s="51">
        <v>799.59</v>
      </c>
      <c r="D448" s="13">
        <f t="shared" si="2"/>
        <v>2.688701903</v>
      </c>
      <c r="E448" s="14">
        <f t="shared" si="3"/>
        <v>2.688701903</v>
      </c>
      <c r="F448" s="15">
        <v>185.0</v>
      </c>
      <c r="G448" s="16">
        <v>133.378256</v>
      </c>
      <c r="H448" s="17">
        <v>0.268</v>
      </c>
      <c r="I448" s="16">
        <v>364.031596</v>
      </c>
      <c r="J448" s="17">
        <v>0.732</v>
      </c>
      <c r="K448" s="16">
        <v>4.97409852E8</v>
      </c>
      <c r="L448" s="52">
        <v>2004.0</v>
      </c>
      <c r="M448" s="15" t="s">
        <v>18</v>
      </c>
      <c r="N448" s="19" t="s">
        <v>1267</v>
      </c>
      <c r="O448" s="24" t="s">
        <v>1268</v>
      </c>
      <c r="P448" s="21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</row>
    <row r="449" ht="15.75" customHeight="1">
      <c r="A449" s="40" t="s">
        <v>1269</v>
      </c>
      <c r="B449" s="12">
        <f t="shared" si="5"/>
        <v>378.882411</v>
      </c>
      <c r="C449" s="51">
        <v>771.53</v>
      </c>
      <c r="D449" s="13">
        <f t="shared" si="2"/>
        <v>3.157353425</v>
      </c>
      <c r="E449" s="14">
        <f t="shared" si="3"/>
        <v>3.157353425</v>
      </c>
      <c r="F449" s="32">
        <v>120.0</v>
      </c>
      <c r="G449" s="16">
        <v>146.282411</v>
      </c>
      <c r="H449" s="17">
        <v>0.386</v>
      </c>
      <c r="I449" s="16">
        <v>232.6</v>
      </c>
      <c r="J449" s="17">
        <v>0.614</v>
      </c>
      <c r="K449" s="16">
        <v>3.78882411E8</v>
      </c>
      <c r="L449" s="52">
        <v>1994.0</v>
      </c>
      <c r="M449" s="15" t="s">
        <v>25</v>
      </c>
      <c r="N449" s="19" t="s">
        <v>1270</v>
      </c>
      <c r="O449" s="34" t="s">
        <v>1271</v>
      </c>
      <c r="P449" s="21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</row>
    <row r="450" ht="15.75" customHeight="1">
      <c r="A450" s="40" t="s">
        <v>1272</v>
      </c>
      <c r="B450" s="12">
        <f t="shared" si="5"/>
        <v>408.430415</v>
      </c>
      <c r="C450" s="51">
        <v>576.06</v>
      </c>
      <c r="D450" s="13">
        <f t="shared" si="2"/>
        <v>11.03865986</v>
      </c>
      <c r="E450" s="14">
        <f t="shared" si="3"/>
        <v>11.03865986</v>
      </c>
      <c r="F450" s="15">
        <v>37.0</v>
      </c>
      <c r="G450" s="16">
        <v>193.962473</v>
      </c>
      <c r="H450" s="17">
        <v>0.475</v>
      </c>
      <c r="I450" s="16">
        <v>214.467942</v>
      </c>
      <c r="J450" s="17">
        <v>0.525</v>
      </c>
      <c r="K450" s="16">
        <v>4.08430415E8</v>
      </c>
      <c r="L450" s="52">
        <v>2008.0</v>
      </c>
      <c r="M450" s="15" t="s">
        <v>18</v>
      </c>
      <c r="N450" s="19" t="s">
        <v>1273</v>
      </c>
      <c r="O450" s="24" t="s">
        <v>1274</v>
      </c>
      <c r="P450" s="21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</row>
    <row r="451" ht="15.75" customHeight="1">
      <c r="A451" s="40" t="s">
        <v>1275</v>
      </c>
      <c r="B451" s="12">
        <f t="shared" si="5"/>
        <v>712.205856</v>
      </c>
      <c r="C451" s="51">
        <v>962.8</v>
      </c>
      <c r="D451" s="13">
        <f t="shared" si="2"/>
        <v>5.607920126</v>
      </c>
      <c r="E451" s="14">
        <f t="shared" si="3"/>
        <v>5.607920126</v>
      </c>
      <c r="F451" s="15">
        <v>127.0</v>
      </c>
      <c r="G451" s="16">
        <v>281.287133</v>
      </c>
      <c r="H451" s="17">
        <v>0.395</v>
      </c>
      <c r="I451" s="16">
        <v>430.918723</v>
      </c>
      <c r="J451" s="17">
        <v>0.605</v>
      </c>
      <c r="K451" s="16">
        <v>7.12205856E8</v>
      </c>
      <c r="L451" s="52">
        <v>2011.0</v>
      </c>
      <c r="M451" s="15" t="s">
        <v>20</v>
      </c>
      <c r="N451" s="19" t="s">
        <v>1276</v>
      </c>
      <c r="O451" s="24" t="s">
        <v>1277</v>
      </c>
      <c r="P451" s="21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</row>
    <row r="452" ht="15.75" customHeight="1">
      <c r="A452" s="40" t="s">
        <v>1278</v>
      </c>
      <c r="B452" s="12">
        <f t="shared" si="5"/>
        <v>848.853382</v>
      </c>
      <c r="C452" s="51">
        <v>1114.92</v>
      </c>
      <c r="D452" s="13">
        <f t="shared" si="2"/>
        <v>6.241568985</v>
      </c>
      <c r="E452" s="14">
        <f t="shared" si="3"/>
        <v>6.241568985</v>
      </c>
      <c r="F452" s="15">
        <v>136.0</v>
      </c>
      <c r="G452" s="16">
        <v>292.324737</v>
      </c>
      <c r="H452" s="17">
        <v>0.344</v>
      </c>
      <c r="I452" s="16">
        <v>556.528645</v>
      </c>
      <c r="J452" s="17">
        <v>0.656</v>
      </c>
      <c r="K452" s="16">
        <v>8.48853382E8</v>
      </c>
      <c r="L452" s="52">
        <v>2012.0</v>
      </c>
      <c r="M452" s="15" t="s">
        <v>20</v>
      </c>
      <c r="N452" s="19" t="s">
        <v>1279</v>
      </c>
      <c r="O452" s="24" t="s">
        <v>1280</v>
      </c>
      <c r="P452" s="21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</row>
    <row r="453" ht="15.75" customHeight="1">
      <c r="A453" s="40" t="s">
        <v>1281</v>
      </c>
      <c r="B453" s="12">
        <f t="shared" si="5"/>
        <v>698.509825</v>
      </c>
      <c r="C453" s="51">
        <v>959.7</v>
      </c>
      <c r="D453" s="13">
        <f t="shared" si="2"/>
        <v>10.27220331</v>
      </c>
      <c r="E453" s="14">
        <f t="shared" si="3"/>
        <v>10.27220331</v>
      </c>
      <c r="F453" s="15">
        <v>68.0</v>
      </c>
      <c r="G453" s="16">
        <v>300.531751</v>
      </c>
      <c r="H453" s="17">
        <v>0.43</v>
      </c>
      <c r="I453" s="16">
        <v>397.978074</v>
      </c>
      <c r="J453" s="17">
        <v>0.57</v>
      </c>
      <c r="K453" s="16">
        <v>6.98509825E8</v>
      </c>
      <c r="L453" s="52">
        <v>2010.0</v>
      </c>
      <c r="M453" s="15" t="s">
        <v>20</v>
      </c>
      <c r="N453" s="19" t="s">
        <v>1282</v>
      </c>
      <c r="O453" s="24" t="s">
        <v>1283</v>
      </c>
      <c r="P453" s="21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</row>
    <row r="454" ht="15.75" customHeight="1">
      <c r="A454" s="40" t="s">
        <v>1284</v>
      </c>
      <c r="B454" s="12">
        <f t="shared" si="5"/>
        <v>711.025481</v>
      </c>
      <c r="C454" s="51">
        <v>1002.54</v>
      </c>
      <c r="D454" s="13">
        <f t="shared" si="2"/>
        <v>14.22050962</v>
      </c>
      <c r="E454" s="14">
        <f t="shared" si="3"/>
        <v>14.22050962</v>
      </c>
      <c r="F454" s="15">
        <v>50.0</v>
      </c>
      <c r="G454" s="16">
        <v>297.816253</v>
      </c>
      <c r="H454" s="17">
        <v>0.419</v>
      </c>
      <c r="I454" s="16">
        <v>413.209228</v>
      </c>
      <c r="J454" s="17">
        <v>0.581</v>
      </c>
      <c r="K454" s="16">
        <v>7.11025481E8</v>
      </c>
      <c r="L454" s="52">
        <v>2009.0</v>
      </c>
      <c r="M454" s="15" t="s">
        <v>18</v>
      </c>
      <c r="N454" s="19" t="s">
        <v>1285</v>
      </c>
      <c r="O454" s="24" t="s">
        <v>1286</v>
      </c>
      <c r="P454" s="21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</row>
    <row r="455" ht="15.75" customHeight="1">
      <c r="A455" s="40" t="s">
        <v>1287</v>
      </c>
      <c r="B455" s="12">
        <f t="shared" si="5"/>
        <v>494.580615</v>
      </c>
      <c r="C455" s="51">
        <v>953.64</v>
      </c>
      <c r="D455" s="13">
        <f t="shared" si="2"/>
        <v>5.37587625</v>
      </c>
      <c r="E455" s="14">
        <f t="shared" si="3"/>
        <v>5.37587625</v>
      </c>
      <c r="F455" s="15">
        <v>92.0</v>
      </c>
      <c r="G455" s="16">
        <v>241.830615</v>
      </c>
      <c r="H455" s="17">
        <v>0.489</v>
      </c>
      <c r="I455" s="16">
        <v>252.75</v>
      </c>
      <c r="J455" s="17">
        <v>0.511</v>
      </c>
      <c r="K455" s="16">
        <v>4.94580615E8</v>
      </c>
      <c r="L455" s="52">
        <v>1996.0</v>
      </c>
      <c r="M455" s="15" t="s">
        <v>25</v>
      </c>
      <c r="N455" s="19" t="s">
        <v>1288</v>
      </c>
      <c r="O455" s="24" t="s">
        <v>1289</v>
      </c>
      <c r="P455" s="21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</row>
    <row r="456" ht="15.75" customHeight="1">
      <c r="A456" s="40" t="s">
        <v>1290</v>
      </c>
      <c r="B456" s="12">
        <f t="shared" si="5"/>
        <v>401.74882</v>
      </c>
      <c r="C456" s="51">
        <v>425.42</v>
      </c>
      <c r="D456" s="13">
        <f t="shared" si="2"/>
        <v>3.347906833</v>
      </c>
      <c r="E456" s="14">
        <f t="shared" si="3"/>
        <v>3.347906833</v>
      </c>
      <c r="F456" s="15">
        <v>120.0</v>
      </c>
      <c r="G456" s="16">
        <v>148.64882</v>
      </c>
      <c r="H456" s="17">
        <v>0.37</v>
      </c>
      <c r="I456" s="16">
        <v>253.1</v>
      </c>
      <c r="J456" s="17">
        <v>0.63</v>
      </c>
      <c r="K456" s="16">
        <v>4.0174882E8</v>
      </c>
      <c r="L456" s="52">
        <v>2022.0</v>
      </c>
      <c r="M456" s="15" t="s">
        <v>93</v>
      </c>
      <c r="N456" s="19" t="s">
        <v>1291</v>
      </c>
      <c r="O456" s="24" t="s">
        <v>1292</v>
      </c>
      <c r="P456" s="21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</row>
    <row r="457" ht="15.75" customHeight="1">
      <c r="A457" s="40" t="s">
        <v>1293</v>
      </c>
      <c r="B457" s="12">
        <f t="shared" si="5"/>
        <v>735.099102</v>
      </c>
      <c r="C457" s="51">
        <v>1036.49</v>
      </c>
      <c r="D457" s="13">
        <f t="shared" si="2"/>
        <v>4.200566297</v>
      </c>
      <c r="E457" s="14">
        <f t="shared" si="3"/>
        <v>4.200566297</v>
      </c>
      <c r="F457" s="15">
        <v>175.0</v>
      </c>
      <c r="G457" s="16">
        <v>293.004164</v>
      </c>
      <c r="H457" s="17">
        <v>0.399</v>
      </c>
      <c r="I457" s="16">
        <v>442.094938</v>
      </c>
      <c r="J457" s="17">
        <v>0.601</v>
      </c>
      <c r="K457" s="16">
        <v>7.35099102E8</v>
      </c>
      <c r="L457" s="52">
        <v>2009.0</v>
      </c>
      <c r="M457" s="15" t="s">
        <v>18</v>
      </c>
      <c r="N457" s="19" t="s">
        <v>1294</v>
      </c>
      <c r="O457" s="24" t="s">
        <v>1295</v>
      </c>
      <c r="P457" s="21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</row>
    <row r="458" ht="15.75" customHeight="1">
      <c r="A458" s="40" t="s">
        <v>1296</v>
      </c>
      <c r="B458" s="12">
        <f t="shared" si="5"/>
        <v>856.085151</v>
      </c>
      <c r="C458" s="51">
        <v>1028.24</v>
      </c>
      <c r="D458" s="13">
        <f t="shared" si="2"/>
        <v>7.380044405</v>
      </c>
      <c r="E458" s="14">
        <f t="shared" si="3"/>
        <v>7.380044405</v>
      </c>
      <c r="F458" s="15">
        <v>116.0</v>
      </c>
      <c r="G458" s="16">
        <v>213.515506</v>
      </c>
      <c r="H458" s="17">
        <v>0.249</v>
      </c>
      <c r="I458" s="16">
        <v>642.569645</v>
      </c>
      <c r="J458" s="17">
        <v>0.751</v>
      </c>
      <c r="K458" s="16">
        <v>8.56085151E8</v>
      </c>
      <c r="L458" s="52">
        <v>2018.0</v>
      </c>
      <c r="M458" s="15" t="s">
        <v>20</v>
      </c>
      <c r="N458" s="19" t="s">
        <v>1297</v>
      </c>
      <c r="O458" s="24" t="s">
        <v>1298</v>
      </c>
      <c r="P458" s="21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</row>
    <row r="459" ht="15.75" customHeight="1">
      <c r="A459" s="40" t="s">
        <v>1299</v>
      </c>
      <c r="B459" s="12">
        <f t="shared" si="5"/>
        <v>506.863592</v>
      </c>
      <c r="C459" s="51">
        <v>576.87</v>
      </c>
      <c r="D459" s="13">
        <f t="shared" si="2"/>
        <v>4.607850836</v>
      </c>
      <c r="E459" s="14">
        <f t="shared" si="3"/>
        <v>4.607850836</v>
      </c>
      <c r="F459" s="15">
        <v>110.0</v>
      </c>
      <c r="G459" s="16">
        <v>213.550366</v>
      </c>
      <c r="H459" s="17">
        <v>0.421</v>
      </c>
      <c r="I459" s="16">
        <v>293.313226</v>
      </c>
      <c r="J459" s="17">
        <v>0.579</v>
      </c>
      <c r="K459" s="16">
        <v>5.06863592E8</v>
      </c>
      <c r="L459" s="52">
        <v>2021.0</v>
      </c>
      <c r="M459" s="15" t="s">
        <v>93</v>
      </c>
      <c r="N459" s="19" t="s">
        <v>1300</v>
      </c>
      <c r="O459" s="20" t="s">
        <v>1301</v>
      </c>
      <c r="P459" s="21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</row>
    <row r="460" ht="15.75" customHeight="1">
      <c r="A460" s="40" t="s">
        <v>1302</v>
      </c>
      <c r="B460" s="12">
        <f t="shared" si="5"/>
        <v>521.31189</v>
      </c>
      <c r="C460" s="51">
        <v>735.27</v>
      </c>
      <c r="D460" s="13">
        <f t="shared" si="2"/>
        <v>2.896177167</v>
      </c>
      <c r="E460" s="14">
        <f t="shared" si="3"/>
        <v>2.896177167</v>
      </c>
      <c r="F460" s="15">
        <v>180.0</v>
      </c>
      <c r="G460" s="16">
        <v>223.808164</v>
      </c>
      <c r="H460" s="17">
        <v>0.429</v>
      </c>
      <c r="I460" s="16">
        <v>297.503726</v>
      </c>
      <c r="J460" s="17">
        <v>0.571</v>
      </c>
      <c r="K460" s="16">
        <v>5.2131189E8</v>
      </c>
      <c r="L460" s="52">
        <v>2008.0</v>
      </c>
      <c r="M460" s="15" t="s">
        <v>18</v>
      </c>
      <c r="N460" s="19" t="s">
        <v>1303</v>
      </c>
      <c r="O460" s="24" t="s">
        <v>1304</v>
      </c>
      <c r="P460" s="21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</row>
    <row r="461" ht="15.75" customHeight="1">
      <c r="A461" s="40" t="s">
        <v>1305</v>
      </c>
      <c r="B461" s="12">
        <f t="shared" si="5"/>
        <v>342.463063</v>
      </c>
      <c r="C461" s="51">
        <v>483.02</v>
      </c>
      <c r="D461" s="13">
        <f t="shared" si="2"/>
        <v>4.566174173</v>
      </c>
      <c r="E461" s="14">
        <f t="shared" si="3"/>
        <v>4.566174173</v>
      </c>
      <c r="F461" s="15">
        <v>75.0</v>
      </c>
      <c r="G461" s="16">
        <v>134.508551</v>
      </c>
      <c r="H461" s="17">
        <v>0.393</v>
      </c>
      <c r="I461" s="16">
        <v>207.954512</v>
      </c>
      <c r="J461" s="17">
        <v>0.607</v>
      </c>
      <c r="K461" s="16">
        <v>3.42463063E8</v>
      </c>
      <c r="L461" s="52">
        <v>2008.0</v>
      </c>
      <c r="M461" s="15" t="s">
        <v>18</v>
      </c>
      <c r="N461" s="19" t="s">
        <v>1306</v>
      </c>
      <c r="O461" s="24" t="s">
        <v>1307</v>
      </c>
      <c r="P461" s="21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</row>
    <row r="462" ht="15.75" customHeight="1">
      <c r="A462" s="40" t="s">
        <v>1308</v>
      </c>
      <c r="B462" s="12">
        <f t="shared" si="5"/>
        <v>490.719763</v>
      </c>
      <c r="C462" s="51">
        <v>601.6</v>
      </c>
      <c r="D462" s="13">
        <f t="shared" si="2"/>
        <v>3.228419493</v>
      </c>
      <c r="E462" s="14">
        <f t="shared" si="3"/>
        <v>3.228419493</v>
      </c>
      <c r="F462" s="15">
        <v>152.0</v>
      </c>
      <c r="G462" s="16">
        <v>146.880162</v>
      </c>
      <c r="H462" s="17">
        <v>0.299</v>
      </c>
      <c r="I462" s="16">
        <v>343.839601</v>
      </c>
      <c r="J462" s="17">
        <v>0.701</v>
      </c>
      <c r="K462" s="16">
        <v>4.90719763E8</v>
      </c>
      <c r="L462" s="52">
        <v>2017.0</v>
      </c>
      <c r="M462" s="15" t="s">
        <v>20</v>
      </c>
      <c r="N462" s="19" t="s">
        <v>1309</v>
      </c>
      <c r="O462" s="24" t="s">
        <v>1310</v>
      </c>
      <c r="P462" s="21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</row>
    <row r="463" ht="15.75" customHeight="1">
      <c r="A463" s="40" t="s">
        <v>1311</v>
      </c>
      <c r="B463" s="12">
        <f t="shared" si="5"/>
        <v>603.873119</v>
      </c>
      <c r="C463" s="51">
        <v>942.74</v>
      </c>
      <c r="D463" s="13">
        <f t="shared" si="2"/>
        <v>4.574796356</v>
      </c>
      <c r="E463" s="14">
        <f t="shared" si="3"/>
        <v>4.574796356</v>
      </c>
      <c r="F463" s="15">
        <v>132.0</v>
      </c>
      <c r="G463" s="16">
        <v>234.280354</v>
      </c>
      <c r="H463" s="17">
        <v>0.388</v>
      </c>
      <c r="I463" s="16">
        <v>369.592765</v>
      </c>
      <c r="J463" s="17">
        <v>0.612</v>
      </c>
      <c r="K463" s="16">
        <v>6.03873119E8</v>
      </c>
      <c r="L463" s="52">
        <v>2005.0</v>
      </c>
      <c r="M463" s="15" t="s">
        <v>18</v>
      </c>
      <c r="N463" s="19" t="s">
        <v>1312</v>
      </c>
      <c r="O463" s="24" t="s">
        <v>1313</v>
      </c>
      <c r="P463" s="21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</row>
    <row r="464" ht="15.75" customHeight="1">
      <c r="A464" s="40" t="s">
        <v>1314</v>
      </c>
      <c r="B464" s="12">
        <f t="shared" si="5"/>
        <v>439.048914</v>
      </c>
      <c r="C464" s="51">
        <v>551.71</v>
      </c>
      <c r="D464" s="13">
        <f t="shared" si="2"/>
        <v>2.744055713</v>
      </c>
      <c r="E464" s="14">
        <f t="shared" si="3"/>
        <v>2.744055713</v>
      </c>
      <c r="F464" s="15">
        <v>160.0</v>
      </c>
      <c r="G464" s="16">
        <v>47.36529</v>
      </c>
      <c r="H464" s="17">
        <v>0.108</v>
      </c>
      <c r="I464" s="16">
        <v>391.683624</v>
      </c>
      <c r="J464" s="17">
        <v>0.892</v>
      </c>
      <c r="K464" s="16">
        <v>4.39048914E8</v>
      </c>
      <c r="L464" s="52">
        <v>2016.0</v>
      </c>
      <c r="M464" s="15" t="s">
        <v>20</v>
      </c>
      <c r="N464" s="19" t="s">
        <v>1315</v>
      </c>
      <c r="O464" s="24" t="s">
        <v>1316</v>
      </c>
      <c r="P464" s="21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</row>
    <row r="465" ht="15.75" customHeight="1">
      <c r="A465" s="40" t="s">
        <v>1317</v>
      </c>
      <c r="B465" s="12">
        <f t="shared" si="5"/>
        <v>374.111707</v>
      </c>
      <c r="C465" s="51">
        <v>659.82</v>
      </c>
      <c r="D465" s="13">
        <f t="shared" si="2"/>
        <v>5.344452957</v>
      </c>
      <c r="E465" s="14">
        <f t="shared" si="3"/>
        <v>5.344452957</v>
      </c>
      <c r="F465" s="15">
        <v>70.0</v>
      </c>
      <c r="G465" s="16">
        <v>182.811707</v>
      </c>
      <c r="H465" s="17">
        <v>0.489</v>
      </c>
      <c r="I465" s="16">
        <v>191.3</v>
      </c>
      <c r="J465" s="17">
        <v>0.511</v>
      </c>
      <c r="K465" s="16">
        <v>3.74111707E8</v>
      </c>
      <c r="L465" s="52">
        <v>2000.0</v>
      </c>
      <c r="M465" s="15" t="s">
        <v>18</v>
      </c>
      <c r="N465" s="19" t="s">
        <v>1318</v>
      </c>
      <c r="O465" s="24" t="s">
        <v>1319</v>
      </c>
      <c r="P465" s="21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</row>
    <row r="466" ht="15.75" customHeight="1">
      <c r="A466" s="40" t="s">
        <v>1320</v>
      </c>
      <c r="B466" s="12">
        <f t="shared" si="5"/>
        <v>329.803958</v>
      </c>
      <c r="C466" s="51">
        <v>848.63</v>
      </c>
      <c r="D466" s="13">
        <f t="shared" si="2"/>
        <v>6.59607916</v>
      </c>
      <c r="E466" s="14">
        <f t="shared" si="3"/>
        <v>6.59607916</v>
      </c>
      <c r="F466" s="15">
        <v>50.0</v>
      </c>
      <c r="G466" s="16">
        <v>156.45237</v>
      </c>
      <c r="H466" s="17">
        <v>0.474</v>
      </c>
      <c r="I466" s="16">
        <v>173.351588</v>
      </c>
      <c r="J466" s="17">
        <v>0.526</v>
      </c>
      <c r="K466" s="16">
        <v>3.29803958E8</v>
      </c>
      <c r="L466" s="52">
        <v>1988.0</v>
      </c>
      <c r="M466" s="15" t="s">
        <v>104</v>
      </c>
      <c r="N466" s="19" t="s">
        <v>1321</v>
      </c>
      <c r="O466" s="24" t="s">
        <v>1322</v>
      </c>
      <c r="P466" s="21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</row>
    <row r="467" ht="15.75" customHeight="1">
      <c r="A467" s="40" t="s">
        <v>1323</v>
      </c>
      <c r="B467" s="12">
        <f t="shared" si="5"/>
        <v>822.854286</v>
      </c>
      <c r="C467" s="51">
        <v>1008.79</v>
      </c>
      <c r="D467" s="13">
        <f t="shared" si="2"/>
        <v>4.11427143</v>
      </c>
      <c r="E467" s="14">
        <f t="shared" si="3"/>
        <v>4.11427143</v>
      </c>
      <c r="F467" s="15">
        <v>200.0</v>
      </c>
      <c r="G467" s="16">
        <v>412.845172</v>
      </c>
      <c r="H467" s="17">
        <v>0.502</v>
      </c>
      <c r="I467" s="16">
        <v>410.009114</v>
      </c>
      <c r="J467" s="17">
        <v>0.498</v>
      </c>
      <c r="K467" s="16">
        <v>8.22854286E8</v>
      </c>
      <c r="L467" s="52">
        <v>2017.0</v>
      </c>
      <c r="M467" s="15" t="s">
        <v>20</v>
      </c>
      <c r="N467" s="19" t="s">
        <v>1324</v>
      </c>
      <c r="O467" s="24" t="s">
        <v>1325</v>
      </c>
      <c r="P467" s="21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</row>
    <row r="468" ht="15.75" customHeight="1">
      <c r="A468" s="40" t="s">
        <v>1326</v>
      </c>
      <c r="B468" s="12">
        <f t="shared" si="5"/>
        <v>540.455876</v>
      </c>
      <c r="C468" s="51">
        <v>698.71</v>
      </c>
      <c r="D468" s="13">
        <f t="shared" si="2"/>
        <v>2.844504611</v>
      </c>
      <c r="E468" s="14">
        <f t="shared" si="3"/>
        <v>2.844504611</v>
      </c>
      <c r="F468" s="15">
        <v>190.0</v>
      </c>
      <c r="G468" s="16">
        <v>202.807711</v>
      </c>
      <c r="H468" s="17">
        <v>0.375</v>
      </c>
      <c r="I468" s="16">
        <v>337.648165</v>
      </c>
      <c r="J468" s="17">
        <v>0.625</v>
      </c>
      <c r="K468" s="16">
        <v>5.40455876E8</v>
      </c>
      <c r="L468" s="52">
        <v>2013.0</v>
      </c>
      <c r="M468" s="15" t="s">
        <v>20</v>
      </c>
      <c r="N468" s="19" t="s">
        <v>1327</v>
      </c>
      <c r="O468" s="24" t="s">
        <v>1328</v>
      </c>
      <c r="P468" s="21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</row>
    <row r="469" ht="15.75" customHeight="1">
      <c r="A469" s="40" t="s">
        <v>1329</v>
      </c>
      <c r="B469" s="12">
        <f t="shared" si="5"/>
        <v>471.222889</v>
      </c>
      <c r="C469" s="51">
        <v>618.92</v>
      </c>
      <c r="D469" s="13">
        <f t="shared" si="2"/>
        <v>2.855896297</v>
      </c>
      <c r="E469" s="14">
        <f t="shared" si="3"/>
        <v>2.855896297</v>
      </c>
      <c r="F469" s="15">
        <v>165.0</v>
      </c>
      <c r="G469" s="16">
        <v>189.422889</v>
      </c>
      <c r="H469" s="17">
        <v>0.402</v>
      </c>
      <c r="I469" s="16">
        <v>281.8</v>
      </c>
      <c r="J469" s="17">
        <v>0.598</v>
      </c>
      <c r="K469" s="16">
        <v>4.71222889E8</v>
      </c>
      <c r="L469" s="52">
        <v>2012.0</v>
      </c>
      <c r="M469" s="15" t="s">
        <v>20</v>
      </c>
      <c r="N469" s="19" t="s">
        <v>1330</v>
      </c>
      <c r="O469" s="24" t="s">
        <v>1331</v>
      </c>
      <c r="P469" s="21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</row>
    <row r="470" ht="15.75" customHeight="1">
      <c r="A470" s="40" t="s">
        <v>1332</v>
      </c>
      <c r="B470" s="12">
        <f t="shared" si="5"/>
        <v>373.062864</v>
      </c>
      <c r="C470" s="51">
        <v>526.02</v>
      </c>
      <c r="D470" s="13">
        <f t="shared" si="2"/>
        <v>2.48708576</v>
      </c>
      <c r="E470" s="14">
        <f t="shared" si="3"/>
        <v>2.48708576</v>
      </c>
      <c r="F470" s="15">
        <v>150.0</v>
      </c>
      <c r="G470" s="16">
        <v>179.883157</v>
      </c>
      <c r="H470" s="17">
        <v>0.482</v>
      </c>
      <c r="I470" s="16">
        <v>193.179707</v>
      </c>
      <c r="J470" s="17">
        <v>0.518</v>
      </c>
      <c r="K470" s="16">
        <v>3.73062864E8</v>
      </c>
      <c r="L470" s="52">
        <v>2009.0</v>
      </c>
      <c r="M470" s="15" t="s">
        <v>18</v>
      </c>
      <c r="N470" s="19" t="s">
        <v>1333</v>
      </c>
      <c r="O470" s="24" t="s">
        <v>1334</v>
      </c>
      <c r="P470" s="21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</row>
    <row r="471" ht="15.75" customHeight="1">
      <c r="A471" s="40" t="s">
        <v>1335</v>
      </c>
      <c r="B471" s="12">
        <f t="shared" si="5"/>
        <v>543.934105</v>
      </c>
      <c r="C471" s="51">
        <v>683.51</v>
      </c>
      <c r="D471" s="13">
        <f t="shared" si="2"/>
        <v>3.055809579</v>
      </c>
      <c r="E471" s="14">
        <f t="shared" si="3"/>
        <v>3.055809579</v>
      </c>
      <c r="F471" s="15">
        <v>178.0</v>
      </c>
      <c r="G471" s="16">
        <v>155.442489</v>
      </c>
      <c r="H471" s="17">
        <v>0.286</v>
      </c>
      <c r="I471" s="16">
        <v>388.491616</v>
      </c>
      <c r="J471" s="17">
        <v>0.714</v>
      </c>
      <c r="K471" s="16">
        <v>5.43934105E8</v>
      </c>
      <c r="L471" s="52">
        <v>2016.0</v>
      </c>
      <c r="M471" s="15" t="s">
        <v>20</v>
      </c>
      <c r="N471" s="19" t="s">
        <v>1336</v>
      </c>
      <c r="O471" s="24" t="s">
        <v>1337</v>
      </c>
      <c r="P471" s="21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</row>
    <row r="472" ht="15.75" customHeight="1">
      <c r="A472" s="40" t="s">
        <v>1338</v>
      </c>
      <c r="B472" s="12">
        <f t="shared" si="5"/>
        <v>746.0457</v>
      </c>
      <c r="C472" s="51">
        <v>949.51</v>
      </c>
      <c r="D472" s="13">
        <f t="shared" si="2"/>
        <v>3.639247317</v>
      </c>
      <c r="E472" s="14">
        <f t="shared" si="3"/>
        <v>3.639247317</v>
      </c>
      <c r="F472" s="15">
        <v>205.0</v>
      </c>
      <c r="G472" s="16">
        <v>233.921534</v>
      </c>
      <c r="H472" s="17">
        <v>0.314</v>
      </c>
      <c r="I472" s="16">
        <v>512.124166</v>
      </c>
      <c r="J472" s="17">
        <v>0.686</v>
      </c>
      <c r="K472" s="16">
        <v>7.460457E8</v>
      </c>
      <c r="L472" s="52">
        <v>2014.0</v>
      </c>
      <c r="M472" s="15" t="s">
        <v>20</v>
      </c>
      <c r="N472" s="19" t="s">
        <v>1339</v>
      </c>
      <c r="O472" s="24" t="s">
        <v>1340</v>
      </c>
      <c r="P472" s="21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</row>
    <row r="473" ht="15.75" customHeight="1">
      <c r="A473" s="40" t="s">
        <v>1341</v>
      </c>
      <c r="B473" s="12">
        <f t="shared" si="5"/>
        <v>352.61669</v>
      </c>
      <c r="C473" s="51">
        <v>476.69</v>
      </c>
      <c r="D473" s="13">
        <f t="shared" si="2"/>
        <v>2.203854313</v>
      </c>
      <c r="E473" s="14">
        <f t="shared" si="3"/>
        <v>2.203854313</v>
      </c>
      <c r="F473" s="15">
        <v>160.0</v>
      </c>
      <c r="G473" s="16">
        <v>146.408305</v>
      </c>
      <c r="H473" s="17">
        <v>0.415</v>
      </c>
      <c r="I473" s="16">
        <v>206.208385</v>
      </c>
      <c r="J473" s="17">
        <v>0.585</v>
      </c>
      <c r="K473" s="16">
        <v>3.5261669E8</v>
      </c>
      <c r="L473" s="52">
        <v>2011.0</v>
      </c>
      <c r="M473" s="15" t="s">
        <v>20</v>
      </c>
      <c r="N473" s="19" t="s">
        <v>1342</v>
      </c>
      <c r="O473" s="24" t="s">
        <v>1343</v>
      </c>
      <c r="P473" s="21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</row>
    <row r="474" ht="15.75" customHeight="1">
      <c r="A474" s="40" t="s">
        <v>1344</v>
      </c>
      <c r="B474" s="12">
        <f t="shared" si="5"/>
        <v>460.435291</v>
      </c>
      <c r="C474" s="51">
        <v>691.26</v>
      </c>
      <c r="D474" s="13">
        <f t="shared" si="2"/>
        <v>2.192549005</v>
      </c>
      <c r="E474" s="14">
        <f t="shared" si="3"/>
        <v>2.192549005</v>
      </c>
      <c r="F474" s="15">
        <v>210.0</v>
      </c>
      <c r="G474" s="16">
        <v>234.362462</v>
      </c>
      <c r="H474" s="17">
        <v>0.509</v>
      </c>
      <c r="I474" s="16">
        <v>226.072829</v>
      </c>
      <c r="J474" s="17">
        <v>0.491</v>
      </c>
      <c r="K474" s="16">
        <v>4.60435291E8</v>
      </c>
      <c r="L474" s="52">
        <v>2006.0</v>
      </c>
      <c r="M474" s="15" t="s">
        <v>18</v>
      </c>
      <c r="N474" s="19" t="s">
        <v>1345</v>
      </c>
      <c r="O474" s="24" t="s">
        <v>1346</v>
      </c>
      <c r="P474" s="21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</row>
    <row r="475" ht="15.75" customHeight="1">
      <c r="A475" s="40" t="s">
        <v>1347</v>
      </c>
      <c r="B475" s="12">
        <f t="shared" si="5"/>
        <v>407.711549</v>
      </c>
      <c r="C475" s="51">
        <v>668.03</v>
      </c>
      <c r="D475" s="13">
        <f t="shared" si="2"/>
        <v>3.706468627</v>
      </c>
      <c r="E475" s="14">
        <f t="shared" si="3"/>
        <v>3.706468627</v>
      </c>
      <c r="F475" s="15">
        <v>110.0</v>
      </c>
      <c r="G475" s="16">
        <v>214.949694</v>
      </c>
      <c r="H475" s="17">
        <v>0.527</v>
      </c>
      <c r="I475" s="16">
        <v>192.761855</v>
      </c>
      <c r="J475" s="17">
        <v>0.473</v>
      </c>
      <c r="K475" s="16">
        <v>4.07711549E8</v>
      </c>
      <c r="L475" s="52">
        <v>2003.0</v>
      </c>
      <c r="M475" s="15" t="s">
        <v>18</v>
      </c>
      <c r="N475" s="19" t="s">
        <v>1348</v>
      </c>
      <c r="O475" s="24" t="s">
        <v>1349</v>
      </c>
      <c r="P475" s="21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</row>
    <row r="476" ht="15.75" customHeight="1">
      <c r="A476" s="40" t="s">
        <v>1350</v>
      </c>
      <c r="B476" s="12">
        <f t="shared" si="5"/>
        <v>346.118277</v>
      </c>
      <c r="C476" s="51">
        <v>424.33</v>
      </c>
      <c r="D476" s="13">
        <f t="shared" si="2"/>
        <v>4.071979729</v>
      </c>
      <c r="E476" s="14">
        <f t="shared" si="3"/>
        <v>4.071979729</v>
      </c>
      <c r="F476" s="15">
        <v>85.0</v>
      </c>
      <c r="G476" s="16">
        <v>44.898413</v>
      </c>
      <c r="H476" s="17">
        <v>0.13</v>
      </c>
      <c r="I476" s="16">
        <v>301.219864</v>
      </c>
      <c r="J476" s="17">
        <v>0.87</v>
      </c>
      <c r="K476" s="16">
        <v>3.46118277E8</v>
      </c>
      <c r="L476" s="52">
        <v>2017.0</v>
      </c>
      <c r="M476" s="15" t="s">
        <v>20</v>
      </c>
      <c r="N476" s="19" t="s">
        <v>1351</v>
      </c>
      <c r="O476" s="24" t="s">
        <v>1352</v>
      </c>
      <c r="P476" s="21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</row>
    <row r="477" ht="15.75" customHeight="1">
      <c r="A477" s="59" t="s">
        <v>1353</v>
      </c>
      <c r="B477" s="47">
        <f t="shared" si="5"/>
        <v>1042.533689</v>
      </c>
      <c r="C477" s="51">
        <v>1310.06</v>
      </c>
      <c r="D477" s="13">
        <f t="shared" si="2"/>
        <v>6.950224593</v>
      </c>
      <c r="E477" s="14">
        <f t="shared" si="3"/>
        <v>6.950224593</v>
      </c>
      <c r="F477" s="33">
        <v>150.0</v>
      </c>
      <c r="G477" s="16">
        <v>341.268248</v>
      </c>
      <c r="H477" s="48">
        <v>0.327</v>
      </c>
      <c r="I477" s="16">
        <v>701.265441</v>
      </c>
      <c r="J477" s="48">
        <v>0.673</v>
      </c>
      <c r="K477" s="49">
        <v>1.042533689E9</v>
      </c>
      <c r="L477" s="52">
        <v>2016.0</v>
      </c>
      <c r="M477" s="15" t="s">
        <v>20</v>
      </c>
      <c r="N477" s="19" t="s">
        <v>1354</v>
      </c>
      <c r="O477" s="24" t="s">
        <v>1355</v>
      </c>
      <c r="P477" s="21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</row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L2"/>
    <hyperlink r:id="rId2" ref="L3"/>
    <hyperlink r:id="rId3" location=":~:text=Directed%20by%20Sam%20Mendes%20and,make%2C%20not%20including%20marketing%20expenses." ref="O3"/>
    <hyperlink r:id="rId4" ref="L4"/>
    <hyperlink r:id="rId5" ref="L5"/>
    <hyperlink r:id="rId6" location=":~:text=101%20Dalmatians%20was%20released%20on,highest%2Dgrossing%20film%20of%201996." ref="O5"/>
    <hyperlink r:id="rId7" ref="L6"/>
    <hyperlink r:id="rId8" ref="L7"/>
    <hyperlink r:id="rId9" ref="L8"/>
    <hyperlink r:id="rId10" ref="O8"/>
    <hyperlink r:id="rId11" ref="L9"/>
    <hyperlink r:id="rId12" ref="O9"/>
    <hyperlink r:id="rId13" ref="L10"/>
    <hyperlink r:id="rId14" ref="L11"/>
    <hyperlink r:id="rId15" ref="L12"/>
    <hyperlink r:id="rId16" ref="L13"/>
    <hyperlink r:id="rId17" ref="O13"/>
    <hyperlink r:id="rId18" ref="L14"/>
    <hyperlink r:id="rId19" ref="L15"/>
    <hyperlink r:id="rId20" ref="O15"/>
    <hyperlink r:id="rId21" ref="L16"/>
    <hyperlink r:id="rId22" ref="L17"/>
    <hyperlink r:id="rId23" ref="L18"/>
    <hyperlink r:id="rId24" ref="L19"/>
    <hyperlink r:id="rId25" ref="O19"/>
    <hyperlink r:id="rId26" ref="L20"/>
    <hyperlink r:id="rId27" ref="L21"/>
    <hyperlink r:id="rId28" location=":~:text=It%20was%20the%20second%2Dbest,against%20its%20%2415%2Dmillion%20budget." ref="O21"/>
    <hyperlink r:id="rId29" ref="L22"/>
    <hyperlink r:id="rId30" ref="L23"/>
    <hyperlink r:id="rId31" ref="L24"/>
    <hyperlink r:id="rId32" ref="L25"/>
    <hyperlink r:id="rId33" ref="L26"/>
    <hyperlink r:id="rId34" ref="O26"/>
    <hyperlink r:id="rId35" ref="L27"/>
    <hyperlink r:id="rId36" ref="L28"/>
    <hyperlink r:id="rId37" ref="O28"/>
    <hyperlink r:id="rId38" ref="L29"/>
    <hyperlink r:id="rId39" ref="O29"/>
    <hyperlink r:id="rId40" ref="L30"/>
    <hyperlink r:id="rId41" ref="O30"/>
    <hyperlink r:id="rId42" ref="L31"/>
    <hyperlink r:id="rId43" ref="O31"/>
    <hyperlink r:id="rId44" ref="N32"/>
    <hyperlink r:id="rId45" ref="L33"/>
    <hyperlink r:id="rId46" location="tab=summary" ref="N33"/>
    <hyperlink r:id="rId47" ref="O33"/>
    <hyperlink r:id="rId48" ref="L34"/>
    <hyperlink r:id="rId49" ref="L36"/>
    <hyperlink r:id="rId50" ref="L37"/>
    <hyperlink r:id="rId51" ref="O37"/>
    <hyperlink r:id="rId52" ref="L38"/>
    <hyperlink r:id="rId53" location=":~:text=The%20film%20was%20produced%20on,sets%20and%20writing%20the%20scripts." ref="O38"/>
    <hyperlink r:id="rId54" ref="L39"/>
    <hyperlink r:id="rId55" ref="O39"/>
    <hyperlink r:id="rId56" ref="L40"/>
    <hyperlink r:id="rId57" ref="O40"/>
    <hyperlink r:id="rId58" ref="L41"/>
    <hyperlink r:id="rId59" ref="O41"/>
    <hyperlink r:id="rId60" ref="L42"/>
    <hyperlink r:id="rId61" ref="O42"/>
    <hyperlink r:id="rId62" ref="L43"/>
    <hyperlink r:id="rId63" ref="O43"/>
    <hyperlink r:id="rId64" ref="L44"/>
    <hyperlink r:id="rId65" ref="L45"/>
    <hyperlink r:id="rId66" ref="L46"/>
    <hyperlink r:id="rId67" ref="O46"/>
    <hyperlink r:id="rId68" ref="L47"/>
    <hyperlink r:id="rId69" ref="O47"/>
    <hyperlink r:id="rId70" ref="L48"/>
    <hyperlink r:id="rId71" ref="L49"/>
    <hyperlink r:id="rId72" location=":~:text=The%20film%20received%20mixed%20reviews,as%20a%20box%2Doffice%20bomb." ref="O49"/>
    <hyperlink r:id="rId73" ref="L50"/>
    <hyperlink r:id="rId74" ref="L51"/>
    <hyperlink r:id="rId75" ref="O51"/>
    <hyperlink r:id="rId76" ref="L52"/>
    <hyperlink r:id="rId77" ref="L53"/>
    <hyperlink r:id="rId78" ref="O53"/>
    <hyperlink r:id="rId79" ref="L54"/>
    <hyperlink r:id="rId80" ref="L55"/>
    <hyperlink r:id="rId81" ref="L56"/>
    <hyperlink r:id="rId82" ref="L57"/>
    <hyperlink r:id="rId83" ref="O57"/>
    <hyperlink r:id="rId84" ref="L58"/>
    <hyperlink r:id="rId85" ref="O58"/>
    <hyperlink r:id="rId86" ref="L59"/>
    <hyperlink r:id="rId87" ref="L60"/>
    <hyperlink r:id="rId88" ref="L61"/>
    <hyperlink r:id="rId89" ref="L62"/>
    <hyperlink r:id="rId90" ref="L63"/>
    <hyperlink r:id="rId91" ref="O63"/>
    <hyperlink r:id="rId92" ref="L64"/>
    <hyperlink r:id="rId93" ref="L65"/>
    <hyperlink r:id="rId94" ref="L66"/>
    <hyperlink r:id="rId95" ref="O66"/>
    <hyperlink r:id="rId96" ref="L67"/>
    <hyperlink r:id="rId97" location=":~:text=Cast%20Away%20kept%20performing%20well,production%20budget%20of%20%2490%20million." ref="O67"/>
    <hyperlink r:id="rId98" ref="L68"/>
    <hyperlink r:id="rId99" ref="O68"/>
    <hyperlink r:id="rId100" ref="L69"/>
    <hyperlink r:id="rId101" ref="O69"/>
    <hyperlink r:id="rId102" ref="L70"/>
    <hyperlink r:id="rId103" ref="O70"/>
    <hyperlink r:id="rId104" ref="L71"/>
    <hyperlink r:id="rId105" ref="O71"/>
    <hyperlink r:id="rId106" ref="L72"/>
    <hyperlink r:id="rId107" ref="L73"/>
    <hyperlink r:id="rId108" ref="O73"/>
    <hyperlink r:id="rId109" ref="L74"/>
    <hyperlink r:id="rId110" ref="O74"/>
    <hyperlink r:id="rId111" ref="L75"/>
    <hyperlink r:id="rId112" ref="O75"/>
    <hyperlink r:id="rId113" ref="L76"/>
    <hyperlink r:id="rId114" ref="L77"/>
    <hyperlink r:id="rId115" ref="L78"/>
    <hyperlink r:id="rId116" ref="L79"/>
    <hyperlink r:id="rId117" ref="O79"/>
    <hyperlink r:id="rId118" ref="L80"/>
    <hyperlink r:id="rId119" ref="L81"/>
    <hyperlink r:id="rId120" ref="L82"/>
    <hyperlink r:id="rId121" ref="L83"/>
    <hyperlink r:id="rId122" ref="O83"/>
    <hyperlink r:id="rId123" ref="L84"/>
    <hyperlink r:id="rId124" ref="O84"/>
    <hyperlink r:id="rId125" ref="L85"/>
    <hyperlink r:id="rId126" location=":~:text=With%20a%20budget%20of%20%24127.5,for%20its%20lack%20of%20originality." ref="O85"/>
    <hyperlink r:id="rId127" ref="L86"/>
    <hyperlink r:id="rId128" ref="L87"/>
    <hyperlink r:id="rId129" ref="L88"/>
    <hyperlink r:id="rId130" ref="O88"/>
    <hyperlink r:id="rId131" ref="L89"/>
    <hyperlink r:id="rId132" ref="L90"/>
    <hyperlink r:id="rId133" location=":~:text=It%20was%20then%20released%20in,production%20budget%20of%20%24165%20million." ref="O90"/>
    <hyperlink r:id="rId134" ref="L91"/>
    <hyperlink r:id="rId135" ref="L92"/>
    <hyperlink r:id="rId136" location=":~:text=Filming%20took%20place%20from%20September,were%20designed%20by%20Carlo%20Rambaldi." ref="O92"/>
    <hyperlink r:id="rId137" ref="L93"/>
    <hyperlink r:id="rId138" ref="L94"/>
    <hyperlink r:id="rId139" ref="O94"/>
    <hyperlink r:id="rId140" ref="L95"/>
    <hyperlink r:id="rId141" ref="L96"/>
    <hyperlink r:id="rId142" ref="O96"/>
    <hyperlink r:id="rId143" ref="L97"/>
    <hyperlink r:id="rId144" ref="O97"/>
    <hyperlink r:id="rId145" ref="L98"/>
    <hyperlink r:id="rId146" location=":~:text=Pictures.,of%20the%20Wizarding%20World%20franchise." ref="O98"/>
    <hyperlink r:id="rId147" ref="L99"/>
    <hyperlink r:id="rId148" ref="L100"/>
    <hyperlink r:id="rId149" ref="L101"/>
    <hyperlink r:id="rId150" ref="L102"/>
    <hyperlink r:id="rId151" ref="L103"/>
    <hyperlink r:id="rId152" location=":~:text=The%20film%20became%20a%20huge,grossing%20film%20of%201987%20worldwide." ref="O103"/>
    <hyperlink r:id="rId153" ref="L104"/>
    <hyperlink r:id="rId154" ref="L105"/>
    <hyperlink r:id="rId155" ref="L106"/>
    <hyperlink r:id="rId156" ref="L107"/>
    <hyperlink r:id="rId157" ref="L108"/>
    <hyperlink r:id="rId158" ref="O108"/>
    <hyperlink r:id="rId159" ref="L109"/>
    <hyperlink r:id="rId160" ref="O109"/>
    <hyperlink r:id="rId161" ref="L110"/>
    <hyperlink r:id="rId162" ref="O110"/>
    <hyperlink r:id="rId163" ref="L111"/>
    <hyperlink r:id="rId164" ref="L112"/>
    <hyperlink r:id="rId165" ref="L113"/>
    <hyperlink r:id="rId166" ref="L114"/>
    <hyperlink r:id="rId167" ref="L115"/>
    <hyperlink r:id="rId168" ref="O115"/>
    <hyperlink r:id="rId169" ref="L116"/>
    <hyperlink r:id="rId170" ref="O116"/>
    <hyperlink r:id="rId171" ref="L117"/>
    <hyperlink r:id="rId172" ref="L118"/>
    <hyperlink r:id="rId173" ref="O118"/>
    <hyperlink r:id="rId174" ref="L119"/>
    <hyperlink r:id="rId175" location=":~:text=It%20broke%20several%20pandemic%20box,highest%2Dgrossing%20film%20of%202021." ref="O119"/>
    <hyperlink r:id="rId176" ref="L120"/>
    <hyperlink r:id="rId177" ref="L121"/>
    <hyperlink r:id="rId178" ref="O121"/>
    <hyperlink r:id="rId179" ref="L122"/>
    <hyperlink r:id="rId180" ref="L123"/>
    <hyperlink r:id="rId181" ref="L124"/>
    <hyperlink r:id="rId182" location=":~:text=Grease%20only%20cost%20%246%20million,movie%20musical%20of%20all%20time." ref="O124"/>
    <hyperlink r:id="rId183" ref="L125"/>
    <hyperlink r:id="rId184" ref="L126"/>
    <hyperlink r:id="rId185" ref="L127"/>
    <hyperlink r:id="rId186" ref="L128"/>
    <hyperlink r:id="rId187" ref="L129"/>
    <hyperlink r:id="rId188" ref="O129"/>
    <hyperlink r:id="rId189" ref="L130"/>
    <hyperlink r:id="rId190" ref="O130"/>
    <hyperlink r:id="rId191" ref="L131"/>
    <hyperlink r:id="rId192" location=":~:text=The%20production%20budget%20for%20the,the%20Half%2DBlood%20Prince'." ref="O131"/>
    <hyperlink r:id="rId193" ref="L132"/>
    <hyperlink r:id="rId194" ref="O132"/>
    <hyperlink r:id="rId195" ref="L133"/>
    <hyperlink r:id="rId196" ref="O133"/>
    <hyperlink r:id="rId197" ref="L134"/>
    <hyperlink r:id="rId198" location=":~:text=The%20production%20budget%20for%20the,the%20Half%2DBlood%20Prince'." ref="O134"/>
    <hyperlink r:id="rId199" ref="L135"/>
    <hyperlink r:id="rId200" location=":~:text=The%20production%20budget%20for%20the,the%20Half%2DBlood%20Prince'." ref="O135"/>
    <hyperlink r:id="rId201" ref="L136"/>
    <hyperlink r:id="rId202" location=":~:text=The%20production%20budget%20for%20the,the%20Half%2DBlood%20Prince'." ref="O136"/>
    <hyperlink r:id="rId203" ref="L137"/>
    <hyperlink r:id="rId204" location=":~:text=The%20production%20budget%20for%20the,the%20Half%2DBlood%20Prince'." ref="O137"/>
    <hyperlink r:id="rId205" ref="L138"/>
    <hyperlink r:id="rId206" location=":~:text=The%20production%20budget%20for%20the,the%20Half%2DBlood%20Prince'." ref="O138"/>
    <hyperlink r:id="rId207" ref="L139"/>
    <hyperlink r:id="rId208" ref="O139"/>
    <hyperlink r:id="rId209" ref="L140"/>
    <hyperlink r:id="rId210" ref="L141"/>
    <hyperlink r:id="rId211" ref="L142"/>
    <hyperlink r:id="rId212" ref="O142"/>
    <hyperlink r:id="rId213" ref="L143"/>
    <hyperlink r:id="rId214" ref="O143"/>
    <hyperlink r:id="rId215" ref="L144"/>
    <hyperlink r:id="rId216" ref="L145"/>
    <hyperlink r:id="rId217" ref="L146"/>
    <hyperlink r:id="rId218" ref="L147"/>
    <hyperlink r:id="rId219" ref="O147"/>
    <hyperlink r:id="rId220" ref="L148"/>
    <hyperlink r:id="rId221" ref="L149"/>
    <hyperlink r:id="rId222" ref="L150"/>
    <hyperlink r:id="rId223" ref="L151"/>
    <hyperlink r:id="rId224" ref="O151"/>
    <hyperlink r:id="rId225" ref="L152"/>
    <hyperlink r:id="rId226" ref="O152"/>
    <hyperlink r:id="rId227" ref="L153"/>
    <hyperlink r:id="rId228" ref="O153"/>
    <hyperlink r:id="rId229" ref="L154"/>
    <hyperlink r:id="rId230" ref="O154"/>
    <hyperlink r:id="rId231" ref="L155"/>
    <hyperlink r:id="rId232" ref="O155"/>
    <hyperlink r:id="rId233" ref="L156"/>
    <hyperlink r:id="rId234" ref="O156"/>
    <hyperlink r:id="rId235" ref="L157"/>
    <hyperlink r:id="rId236" ref="O157"/>
    <hyperlink r:id="rId237" ref="L158"/>
    <hyperlink r:id="rId238" ref="O158"/>
    <hyperlink r:id="rId239" ref="L159"/>
    <hyperlink r:id="rId240" ref="O159"/>
    <hyperlink r:id="rId241" ref="L160"/>
    <hyperlink r:id="rId242" ref="O160"/>
    <hyperlink r:id="rId243" ref="L161"/>
    <hyperlink r:id="rId244" ref="O161"/>
    <hyperlink r:id="rId245" ref="L162"/>
    <hyperlink r:id="rId246" ref="O162"/>
    <hyperlink r:id="rId247" ref="L163"/>
    <hyperlink r:id="rId248" ref="O163"/>
    <hyperlink r:id="rId249" ref="L164"/>
    <hyperlink r:id="rId250" ref="O164"/>
    <hyperlink r:id="rId251" ref="L165"/>
    <hyperlink r:id="rId252" ref="O165"/>
    <hyperlink r:id="rId253" ref="L166"/>
    <hyperlink r:id="rId254" ref="O166"/>
    <hyperlink r:id="rId255" ref="L167"/>
    <hyperlink r:id="rId256" location=":~:text=Interstellar%20grossed%20%24188%20million%20in,production%20budget%20of%20%24165%20million." ref="O167"/>
    <hyperlink r:id="rId257" ref="L168"/>
    <hyperlink r:id="rId258" ref="O168"/>
    <hyperlink r:id="rId259" ref="L169"/>
    <hyperlink r:id="rId260" ref="O169"/>
    <hyperlink r:id="rId261" ref="L170"/>
    <hyperlink r:id="rId262" ref="O170"/>
    <hyperlink r:id="rId263" ref="L171"/>
    <hyperlink r:id="rId264" ref="O171"/>
    <hyperlink r:id="rId265" ref="L172"/>
    <hyperlink r:id="rId266" ref="O172"/>
    <hyperlink r:id="rId267" ref="L173"/>
    <hyperlink r:id="rId268" location=":~:text=Jason%20Bourne%20became%20a%20commercial,production%20budget%20of%20%24120%20million." ref="O173"/>
    <hyperlink r:id="rId269" ref="O174"/>
    <hyperlink r:id="rId270" ref="L175"/>
    <hyperlink r:id="rId271" location=":~:text=The%20film%20grossed%20%24326%20million,visual%20style%2C%20and%20Reeves's%20performance." ref="O175"/>
    <hyperlink r:id="rId272" ref="L176"/>
    <hyperlink r:id="rId273" ref="O176"/>
    <hyperlink r:id="rId274" ref="L177"/>
    <hyperlink r:id="rId275" location=":~:text=The%20film%20was%20a%20box,Supporting%20Actress%20for%20Taraji%20P." ref="O177"/>
    <hyperlink r:id="rId276" ref="L178"/>
    <hyperlink r:id="rId277" location=":~:text=The%20film%20received%20generally%20positive,highest%2Dgrossing%20film%20of%202019." ref="O178"/>
    <hyperlink r:id="rId278" ref="L179"/>
    <hyperlink r:id="rId279" ref="O179"/>
    <hyperlink r:id="rId280" ref="L180"/>
    <hyperlink r:id="rId281" ref="O180"/>
    <hyperlink r:id="rId282" ref="L181"/>
    <hyperlink r:id="rId283" ref="O181"/>
    <hyperlink r:id="rId284" ref="L182"/>
    <hyperlink r:id="rId285" ref="O182"/>
    <hyperlink r:id="rId286" ref="L183"/>
    <hyperlink r:id="rId287" ref="O183"/>
    <hyperlink r:id="rId288" ref="L184"/>
    <hyperlink r:id="rId289" ref="O184"/>
    <hyperlink r:id="rId290" ref="L185"/>
    <hyperlink r:id="rId291" ref="O185"/>
    <hyperlink r:id="rId292" ref="L186"/>
    <hyperlink r:id="rId293" location=":~:text=Filming%20for%20King%20Kong%20took,%2Drecord%2Dbreaking%20%24207%20million." ref="O186"/>
    <hyperlink r:id="rId294" ref="L187"/>
    <hyperlink r:id="rId295" location=":~:text=Kingsman%3A%20The%20Golden%20Circle%20grossed,production%20budget%20of%20%24104%20million." ref="O187"/>
    <hyperlink r:id="rId296" ref="L188"/>
    <hyperlink r:id="rId297" ref="O188"/>
    <hyperlink r:id="rId298" ref="L189"/>
    <hyperlink r:id="rId299" ref="O189"/>
    <hyperlink r:id="rId300" ref="L190"/>
    <hyperlink r:id="rId301" location=":~:text=With%20a%20production%20budget%20of,million%20worldwide%20to%20break%2Deven." ref="O190"/>
    <hyperlink r:id="rId302" ref="L191"/>
    <hyperlink r:id="rId303" ref="O191"/>
    <hyperlink r:id="rId304" ref="L192"/>
    <hyperlink r:id="rId305" ref="O192"/>
    <hyperlink r:id="rId306" ref="L193"/>
    <hyperlink r:id="rId307" ref="O193"/>
    <hyperlink r:id="rId308" ref="L194"/>
    <hyperlink r:id="rId309" location=":~:text=The%20film%20was%20a%20commercial,%2C%20cinematography%2C%20and%20production%20design." ref="O194"/>
    <hyperlink r:id="rId310" ref="L195"/>
    <hyperlink r:id="rId311" ref="O195"/>
    <hyperlink r:id="rId312" ref="L196"/>
    <hyperlink r:id="rId313" ref="O196"/>
    <hyperlink r:id="rId314" ref="L197"/>
    <hyperlink r:id="rId315" ref="O197"/>
    <hyperlink r:id="rId316" ref="L198"/>
    <hyperlink r:id="rId317" ref="O198"/>
    <hyperlink r:id="rId318" ref="L199"/>
    <hyperlink r:id="rId319" ref="O199"/>
    <hyperlink r:id="rId320" ref="L200"/>
    <hyperlink r:id="rId321" ref="O200"/>
    <hyperlink r:id="rId322" ref="L201"/>
    <hyperlink r:id="rId323" ref="O201"/>
    <hyperlink r:id="rId324" ref="L202"/>
    <hyperlink r:id="rId325" ref="O202"/>
    <hyperlink r:id="rId326" ref="L203"/>
    <hyperlink r:id="rId327" ref="O203"/>
    <hyperlink r:id="rId328" ref="L204"/>
    <hyperlink r:id="rId329" location=":~:text=The%20film%20was%20released%20on,the%20budget%20of%20%2439%20million." ref="O204"/>
    <hyperlink r:id="rId330" ref="L205"/>
    <hyperlink r:id="rId331" location=":~:text=It%20grossed%20%24375.7%20million%20at,%24154.6%E2%80%93185.1%20million%20production%20budget." ref="O205"/>
    <hyperlink r:id="rId332" ref="L206"/>
    <hyperlink r:id="rId333" ref="O206"/>
    <hyperlink r:id="rId334" ref="L207"/>
    <hyperlink r:id="rId335" location=":~:text=Released%20on%20November%207%2C%202008,died%20before%20the%20film's%20release." ref="O207"/>
    <hyperlink r:id="rId336" ref="L208"/>
    <hyperlink r:id="rId337" ref="O208"/>
    <hyperlink r:id="rId338" ref="L209"/>
    <hyperlink r:id="rId339" location=":~:text=COVID%2D19%20pandemic.-,Box%20office,a%20budget%20of%20%24180%20million." ref="O209"/>
    <hyperlink r:id="rId340" ref="L210"/>
    <hyperlink r:id="rId341" location=":~:text=COVID%2D19%20pandemic.-,Box%20office,a%20budget%20of%20%24180%20million." ref="O210"/>
    <hyperlink r:id="rId342" ref="L211"/>
    <hyperlink r:id="rId343" location=":~:text=The%20film%20grossed%20%24611%20million,highest%2Dgrossing%20film%20of%202008." ref="O211"/>
    <hyperlink r:id="rId344" ref="L212"/>
    <hyperlink r:id="rId345" ref="O212"/>
    <hyperlink r:id="rId346" ref="L213"/>
    <hyperlink r:id="rId347" ref="O213"/>
    <hyperlink r:id="rId348" ref="L214"/>
    <hyperlink r:id="rId349" ref="O214"/>
    <hyperlink r:id="rId350" ref="L215"/>
    <hyperlink r:id="rId351" location=":~:text=Reception-,Box%20office,a%20budget%20of%20%2461%20million." ref="O215"/>
    <hyperlink r:id="rId352" ref="L216"/>
    <hyperlink r:id="rId353" ref="O216"/>
    <hyperlink r:id="rId354" ref="L217"/>
    <hyperlink r:id="rId355" ref="O217"/>
    <hyperlink r:id="rId356" ref="L218"/>
    <hyperlink r:id="rId357" location=":~:text=With%20a%20budget%20of%20%24130,animated%20films%20of%20the%202010s." ref="O218"/>
    <hyperlink r:id="rId358" ref="L219"/>
    <hyperlink r:id="rId359" ref="O219"/>
    <hyperlink r:id="rId360" ref="L220"/>
    <hyperlink r:id="rId361" ref="O220"/>
    <hyperlink r:id="rId362" ref="L221"/>
    <hyperlink r:id="rId363" location=":~:text=Men%20in%20Black%20II%20was,in%20Black%3A%20International%20in%202019." ref="O221"/>
    <hyperlink r:id="rId364" ref="L222"/>
    <hyperlink r:id="rId365" ref="O222"/>
    <hyperlink r:id="rId366" ref="L223"/>
    <hyperlink r:id="rId367" ref="O223"/>
    <hyperlink r:id="rId368" ref="L224"/>
    <hyperlink r:id="rId369" ref="O224"/>
    <hyperlink r:id="rId370" ref="L225"/>
    <hyperlink r:id="rId371" ref="O225"/>
    <hyperlink r:id="rId372" ref="L226"/>
    <hyperlink r:id="rId373" ref="O226"/>
    <hyperlink r:id="rId374" ref="L227"/>
    <hyperlink r:id="rId375" location=":~:text=Upon%20its%20release%2C%20the%20film,Initial%20reviews%20were%20generally%20positive." ref="O227"/>
    <hyperlink r:id="rId376" ref="L228"/>
    <hyperlink r:id="rId377" ref="O228"/>
    <hyperlink r:id="rId378" ref="L229"/>
    <hyperlink r:id="rId379" ref="O229"/>
    <hyperlink r:id="rId380" ref="L230"/>
    <hyperlink r:id="rId381" ref="O230"/>
    <hyperlink r:id="rId382" ref="L231"/>
    <hyperlink r:id="rId383" ref="O231"/>
    <hyperlink r:id="rId384" ref="L232"/>
    <hyperlink r:id="rId385" location=":~:text=The%20Hunger%20Games%3A%20Mockingjay%20%E2%80%93%20Part%201%20grossed%20%24337.1%20million%20in,including%20promotion%20and%20advertising%20costs)." ref="O232"/>
    <hyperlink r:id="rId386" ref="L233"/>
    <hyperlink r:id="rId387" ref="O233"/>
    <hyperlink r:id="rId388" ref="L234"/>
    <hyperlink r:id="rId389" ref="O234"/>
    <hyperlink r:id="rId390" ref="L235"/>
    <hyperlink r:id="rId391" ref="O235"/>
    <hyperlink r:id="rId392" ref="L236"/>
    <hyperlink r:id="rId393" ref="O236"/>
    <hyperlink r:id="rId394" ref="L237"/>
    <hyperlink r:id="rId395" ref="O237"/>
    <hyperlink r:id="rId396" ref="L238"/>
    <hyperlink r:id="rId397" location=":~:text=Robin%20Williams%20was%20awarded%20the,highest%2Dgrossing%20film%20of%201993." ref="O238"/>
    <hyperlink r:id="rId398" ref="L239"/>
    <hyperlink r:id="rId399" location=":~:text=Reception-,Box%20office,production%20budget%20of%20%2455%20million." ref="O239"/>
    <hyperlink r:id="rId400" ref="L240"/>
    <hyperlink r:id="rId401" location=":~:text=Despite%20never%20hitting%20the%20number,films%20of%20the%2021st%20century." ref="O240"/>
    <hyperlink r:id="rId402" ref="L241"/>
    <hyperlink r:id="rId403" ref="O241"/>
    <hyperlink r:id="rId404" ref="L242"/>
    <hyperlink r:id="rId405" location=":~:text=The%20film%20grossed%20%24220%20million,grossing%20film%20in%20the%20series." ref="O242"/>
    <hyperlink r:id="rId406" ref="L243"/>
    <hyperlink r:id="rId407" ref="O243"/>
    <hyperlink r:id="rId408" ref="L244"/>
    <hyperlink r:id="rId409" location=":~:text=The%20film%20was%20released%20theatrically,on%20a%20%24150%20million%20budget." ref="O244"/>
    <hyperlink r:id="rId410" ref="L245"/>
    <hyperlink r:id="rId411" location=":~:text=Night%20at%20the%20Museum%3A%20Secret%20of%20the%20Tomb%20grossed%20%24113.7,a%20budget%20of%20%24127%20million." ref="O245"/>
    <hyperlink r:id="rId412" ref="L246"/>
    <hyperlink r:id="rId413" ref="O246"/>
    <hyperlink r:id="rId414" ref="L247"/>
    <hyperlink r:id="rId415" location=":~:text=%E2%80%9CNoah%2C%E2%80%9D%20with%20its%20%24125,of%20the%20ancient%20biblical%20tale." ref="O247"/>
    <hyperlink r:id="rId416" ref="L248"/>
    <hyperlink r:id="rId417" ref="O248"/>
    <hyperlink r:id="rId418" ref="L249"/>
    <hyperlink r:id="rId419" ref="O249"/>
    <hyperlink r:id="rId420" ref="L250"/>
    <hyperlink r:id="rId421" ref="O250"/>
    <hyperlink r:id="rId422" ref="L251"/>
    <hyperlink r:id="rId423" ref="O251"/>
    <hyperlink r:id="rId424" ref="L252"/>
    <hyperlink r:id="rId425" ref="O252"/>
    <hyperlink r:id="rId426" ref="L253"/>
    <hyperlink r:id="rId427" ref="O253"/>
    <hyperlink r:id="rId428" ref="L254"/>
    <hyperlink r:id="rId429" ref="O254"/>
    <hyperlink r:id="rId430" ref="L255"/>
    <hyperlink r:id="rId431" location=":~:text=Over%20the%20Hedge%20was%20released,on%20an%20%2480%20million%20budget." ref="O255"/>
    <hyperlink r:id="rId432" ref="L256"/>
    <hyperlink r:id="rId433" ref="O256"/>
    <hyperlink r:id="rId434" ref="L257"/>
    <hyperlink r:id="rId435" ref="O257"/>
    <hyperlink r:id="rId436" ref="L258"/>
    <hyperlink r:id="rId437" ref="O258"/>
    <hyperlink r:id="rId438" ref="L259"/>
    <hyperlink r:id="rId439" ref="O259"/>
    <hyperlink r:id="rId440" ref="L260"/>
    <hyperlink r:id="rId441" location=":~:text=Peter%20Rabbit%20was%20released%20in,on%20a%20%2450%20million%20budget." ref="O260"/>
    <hyperlink r:id="rId442" ref="L261"/>
    <hyperlink r:id="rId443" ref="O261"/>
    <hyperlink r:id="rId444" ref="A262"/>
    <hyperlink r:id="rId445" ref="L262"/>
    <hyperlink r:id="rId446" ref="O262"/>
    <hyperlink r:id="rId447" ref="A263"/>
    <hyperlink r:id="rId448" ref="L263"/>
    <hyperlink r:id="rId449" ref="O263"/>
    <hyperlink r:id="rId450" ref="A264"/>
    <hyperlink r:id="rId451" ref="L264"/>
    <hyperlink r:id="rId452" location=":~:text=Dead%20Men%20Tell%20No%20Tales%20premiered%20in%20Shanghai%20on%20May,production%20budget%20between%20%24230%20million." ref="O264"/>
    <hyperlink r:id="rId453" ref="A265"/>
    <hyperlink r:id="rId454" ref="L265"/>
    <hyperlink r:id="rId455" ref="O265"/>
    <hyperlink r:id="rId456" ref="A266"/>
    <hyperlink r:id="rId457" ref="L266"/>
    <hyperlink r:id="rId458" ref="O266"/>
    <hyperlink r:id="rId459" ref="L267"/>
    <hyperlink r:id="rId460" ref="O267"/>
    <hyperlink r:id="rId461" ref="L268"/>
    <hyperlink r:id="rId462" ref="O268"/>
    <hyperlink r:id="rId463" ref="L269"/>
    <hyperlink r:id="rId464" ref="O269"/>
    <hyperlink r:id="rId465" ref="L270"/>
    <hyperlink r:id="rId466" location=":~:text=It%20grossed%20over%20%24336.4%20million,surpassed%20by%20Warcraft%20in%202016." ref="O270"/>
    <hyperlink r:id="rId467" ref="L271"/>
    <hyperlink r:id="rId468" ref="O271"/>
    <hyperlink r:id="rId469" ref="L272"/>
    <hyperlink r:id="rId470" location=":~:text=%E2%80%9CPuss%20in%20Boots%E2%80%9D%20cost%20%24130,million%20and%20%2417.2%20million%2C%20respectively." ref="O272"/>
    <hyperlink r:id="rId471" ref="L273"/>
    <hyperlink r:id="rId472" ref="O273"/>
    <hyperlink r:id="rId473" ref="L274"/>
    <hyperlink r:id="rId474" ref="O274"/>
    <hyperlink r:id="rId475" ref="L275"/>
    <hyperlink r:id="rId476" ref="O275"/>
    <hyperlink r:id="rId477" ref="L276"/>
    <hyperlink r:id="rId478" location=":~:text=Ralph%20Breaks%20the%20Internet%20grossed,production%20budget%20of%20%24175%20million." ref="O276"/>
    <hyperlink r:id="rId479" ref="L277"/>
    <hyperlink r:id="rId480" ref="L278"/>
    <hyperlink r:id="rId481" ref="O278"/>
    <hyperlink r:id="rId482" ref="L279"/>
    <hyperlink r:id="rId483" ref="O279"/>
    <hyperlink r:id="rId484" ref="L280"/>
    <hyperlink r:id="rId485" ref="O280"/>
    <hyperlink r:id="rId486" ref="L281"/>
    <hyperlink r:id="rId487" location=":~:text=The%20film%20received%20mixed%20reviews,against%20a%20%2440%20million%20budget." ref="O281"/>
    <hyperlink r:id="rId488" ref="L282"/>
    <hyperlink r:id="rId489" ref="O282"/>
    <hyperlink r:id="rId490" ref="L283"/>
    <hyperlink r:id="rId491" ref="O283"/>
    <hyperlink r:id="rId492" ref="L284"/>
    <hyperlink r:id="rId493" ref="O284"/>
    <hyperlink r:id="rId494" ref="L285"/>
    <hyperlink r:id="rId495" ref="O285"/>
    <hyperlink r:id="rId496" ref="L286"/>
    <hyperlink r:id="rId497" ref="O286"/>
    <hyperlink r:id="rId498" ref="L287"/>
    <hyperlink r:id="rId499" ref="O287"/>
    <hyperlink r:id="rId500" ref="L288"/>
    <hyperlink r:id="rId501" ref="O288"/>
    <hyperlink r:id="rId502" ref="L289"/>
    <hyperlink r:id="rId503" location=":~:text=Thanks%20to%20a%20budget%20that,essentially%20derailing%20the%20entire%20franchise." ref="O289"/>
    <hyperlink r:id="rId504" ref="L290"/>
    <hyperlink r:id="rId505" ref="O290"/>
    <hyperlink r:id="rId506" ref="L291"/>
    <hyperlink r:id="rId507" ref="O291"/>
    <hyperlink r:id="rId508" ref="L292"/>
    <hyperlink r:id="rId509" ref="O292"/>
    <hyperlink r:id="rId510" ref="L293"/>
    <hyperlink r:id="rId511" ref="O293"/>
    <hyperlink r:id="rId512" ref="L294"/>
    <hyperlink r:id="rId513" location=":~:text=Seven%20was%20budgeted%20at%20%2430,expensive%20film%20at%20that%20point." ref="O294"/>
    <hyperlink r:id="rId514" ref="L295"/>
    <hyperlink r:id="rId515" location=":~:text=Despite%20mixed%20reviews%20from%20critics,from%20a%20%2465%20million%20budget." ref="O295"/>
    <hyperlink r:id="rId516" ref="L296"/>
    <hyperlink r:id="rId517" ref="O296"/>
    <hyperlink r:id="rId518" ref="L297"/>
    <hyperlink r:id="rId519" location=":~:text=Shark%20Tale%20premiered%20at%20the,highest%2Dgrossing%20film%20of%202004." ref="O297"/>
    <hyperlink r:id="rId520" ref="L298"/>
    <hyperlink r:id="rId521" ref="O298"/>
    <hyperlink r:id="rId522" ref="L299"/>
    <hyperlink r:id="rId523" ref="O299"/>
    <hyperlink r:id="rId524" ref="L300"/>
    <hyperlink r:id="rId525" ref="O300"/>
    <hyperlink r:id="rId526" ref="L301"/>
    <hyperlink r:id="rId527" location=":~:text=1%20at%20the%20domestic%20box,Pixar's%20%E2%80%9CMonsters%2C%20Inc.%E2%80%9D" ref="O301"/>
    <hyperlink r:id="rId528" ref="L302"/>
    <hyperlink r:id="rId529" ref="O302"/>
    <hyperlink r:id="rId530" ref="L303"/>
    <hyperlink r:id="rId531" ref="O303"/>
    <hyperlink r:id="rId532" ref="L304"/>
    <hyperlink r:id="rId533" location=":~:text=The%20film%20received%20mixed%20reviews,highest%2Dgrossing%20film%20of%202007." ref="O304"/>
    <hyperlink r:id="rId534" ref="L305"/>
    <hyperlink r:id="rId535" ref="O305"/>
    <hyperlink r:id="rId536" ref="L306"/>
    <hyperlink r:id="rId537" location=":~:text=Reception-,Box%20office,production%20budget%20of%20%2475%20million." ref="O306"/>
    <hyperlink r:id="rId538" ref="L307"/>
    <hyperlink r:id="rId539" location=":~:text=The%20film%20has%20grossed%20over,highest%2Dgrossing%20film%20of%202021." ref="O307"/>
    <hyperlink r:id="rId540" ref="L308"/>
    <hyperlink r:id="rId541" location=":~:text=The%20film's%20budget%20is%20estimated,and%20the%20Bond%20film%20series." ref="O308"/>
    <hyperlink r:id="rId542" ref="L309"/>
    <hyperlink r:id="rId543" ref="O309"/>
    <hyperlink r:id="rId544" ref="L310"/>
    <hyperlink r:id="rId545" ref="O310"/>
    <hyperlink r:id="rId546" ref="L311"/>
    <hyperlink r:id="rId547" ref="O311"/>
    <hyperlink r:id="rId548" ref="L312"/>
    <hyperlink r:id="rId549" ref="O312"/>
    <hyperlink r:id="rId550" ref="L313"/>
    <hyperlink r:id="rId551" ref="O313"/>
    <hyperlink r:id="rId552" ref="L314"/>
    <hyperlink r:id="rId553" location=":~:text=Following%20the%20Sony%20Pictures%20hack,most%20expensive%20films%20ever%20made." ref="O314"/>
    <hyperlink r:id="rId554" ref="L315"/>
    <hyperlink r:id="rId555" ref="O315"/>
    <hyperlink r:id="rId556" ref="L316"/>
    <hyperlink r:id="rId557" ref="O316"/>
    <hyperlink r:id="rId558" ref="L317"/>
    <hyperlink r:id="rId559" ref="O317"/>
    <hyperlink r:id="rId560" ref="L318"/>
    <hyperlink r:id="rId561" ref="O318"/>
    <hyperlink r:id="rId562" ref="L319"/>
    <hyperlink r:id="rId563" ref="O319"/>
    <hyperlink r:id="rId564" ref="L320"/>
    <hyperlink r:id="rId565" ref="O320"/>
    <hyperlink r:id="rId566" ref="L321"/>
    <hyperlink r:id="rId567" ref="O321"/>
    <hyperlink r:id="rId568" ref="L322"/>
    <hyperlink r:id="rId569" ref="O322"/>
    <hyperlink r:id="rId570" ref="L323"/>
    <hyperlink r:id="rId571" ref="O323"/>
    <hyperlink r:id="rId572" ref="L324"/>
    <hyperlink r:id="rId573" location=":~:text=It%20was%20released%20in%20the,its%20%24150%20million%20production%20budget." ref="O324"/>
    <hyperlink r:id="rId574" ref="L325"/>
    <hyperlink r:id="rId575" ref="O325"/>
    <hyperlink r:id="rId576" ref="L326"/>
    <hyperlink r:id="rId577" ref="O326"/>
    <hyperlink r:id="rId578" ref="L327"/>
    <hyperlink r:id="rId579" location=":~:text=Released%20in%201977%2C%20%22A%20New,around%20775%20million%20U.S.%20dollars." ref="O327"/>
    <hyperlink r:id="rId580" ref="L328"/>
    <hyperlink r:id="rId581" location=":~:text=Suicide%20Squad%20was%20a%20box,including%20advertising%20and%20promotion%20costs)." ref="O328"/>
    <hyperlink r:id="rId582" ref="L329"/>
    <hyperlink r:id="rId583" ref="O329"/>
    <hyperlink r:id="rId584" ref="L330"/>
    <hyperlink r:id="rId585" location=":~:text=Taken%202%20grossed%20%24139.9%20million,a%20budget%20of%20%2445%20million." ref="O330"/>
    <hyperlink r:id="rId586" ref="L331"/>
    <hyperlink r:id="rId587" location=":~:text=of%20skills%22).-,Box%20office,a%20budget%20of%20%2455%20million." ref="O331"/>
    <hyperlink r:id="rId588" ref="L332"/>
    <hyperlink r:id="rId589" location=":~:text=Tangled%2C%20which%20was%20a%20retelling,animation%20and%20flashy%20computer%20animation." ref="O332"/>
    <hyperlink r:id="rId590" ref="L333"/>
    <hyperlink r:id="rId591" ref="O333"/>
    <hyperlink r:id="rId592" ref="L334"/>
    <hyperlink r:id="rId593" ref="O334"/>
    <hyperlink r:id="rId594" ref="L335"/>
    <hyperlink r:id="rId595" ref="O335"/>
    <hyperlink r:id="rId596" ref="L336"/>
    <hyperlink r:id="rId597" location=":~:text=It%20was%20the%20first%20Hollywood,also%20a%20box%20office%20disappointment." ref="O336"/>
    <hyperlink r:id="rId598" ref="L337"/>
    <hyperlink r:id="rId599" ref="O337"/>
    <hyperlink r:id="rId600" ref="L338"/>
    <hyperlink r:id="rId601" ref="O338"/>
    <hyperlink r:id="rId602" ref="L339"/>
    <hyperlink r:id="rId603" ref="O339"/>
    <hyperlink r:id="rId604" ref="L340"/>
    <hyperlink r:id="rId605" location=":~:text=With%20an%20estimated%20%24200%20million,budget%20%24185%2D%24196%20million)." ref="O340"/>
    <hyperlink r:id="rId606" ref="L341"/>
    <hyperlink r:id="rId607" ref="O341"/>
    <hyperlink r:id="rId608" ref="L342"/>
    <hyperlink r:id="rId609" ref="O342"/>
    <hyperlink r:id="rId610" ref="L343"/>
    <hyperlink r:id="rId611" ref="O343"/>
    <hyperlink r:id="rId612" ref="L344"/>
    <hyperlink r:id="rId613" ref="O344"/>
    <hyperlink r:id="rId614" ref="L345"/>
    <hyperlink r:id="rId615" ref="O345"/>
    <hyperlink r:id="rId616" ref="L346"/>
    <hyperlink r:id="rId617" location=":~:text=The%20film%20was%20a%20commercial,highest%2Dgrossing%20film%20of%202022." ref="O346"/>
    <hyperlink r:id="rId618" ref="L347"/>
    <hyperlink r:id="rId619" ref="O347"/>
    <hyperlink r:id="rId620" ref="L348"/>
    <hyperlink r:id="rId621" location=":~:text=It%20grossed%20%24528%20million%20worldwide,all%20three%20awards%20to%20Coco." ref="O348"/>
    <hyperlink r:id="rId622" ref="L349"/>
    <hyperlink r:id="rId623" ref="O349"/>
    <hyperlink r:id="rId624" ref="L350"/>
    <hyperlink r:id="rId625" ref="O350"/>
    <hyperlink r:id="rId626" ref="L351"/>
    <hyperlink r:id="rId627" ref="O351"/>
    <hyperlink r:id="rId628" ref="L352"/>
    <hyperlink r:id="rId629" ref="O352"/>
    <hyperlink r:id="rId630" ref="L353"/>
    <hyperlink r:id="rId631" ref="L354"/>
    <hyperlink r:id="rId632" ref="O354"/>
    <hyperlink r:id="rId633" ref="L355"/>
    <hyperlink r:id="rId634" location=":~:text=The%20film%20was%20a%20box,Supporting%20Actress%20for%20Taraji%20P." ref="O355"/>
    <hyperlink r:id="rId635" ref="L356"/>
    <hyperlink r:id="rId636" ref="O356"/>
    <hyperlink r:id="rId637" ref="L357"/>
    <hyperlink r:id="rId638" ref="O357"/>
    <hyperlink r:id="rId639" ref="L358"/>
    <hyperlink r:id="rId640" ref="O358"/>
    <hyperlink r:id="rId641" ref="L359"/>
    <hyperlink r:id="rId642" ref="O359"/>
    <hyperlink r:id="rId643" ref="L360"/>
    <hyperlink r:id="rId644" location=":~:text=The%20film%20grossed%20over%20%24326,grossing%20film%20worldwide%20in%202006." ref="O360"/>
    <hyperlink r:id="rId645" ref="O361"/>
    <hyperlink r:id="rId646" ref="L362"/>
    <hyperlink r:id="rId647" ref="O362"/>
    <hyperlink r:id="rId648" ref="L363"/>
    <hyperlink r:id="rId649" location=":~:text=With%20an%20estimated%20production%20budget,Walker's%20death%20in%20November%202013." ref="O363"/>
    <hyperlink r:id="rId650" ref="L364"/>
    <hyperlink r:id="rId651" ref="O364"/>
    <hyperlink r:id="rId652" ref="O365"/>
    <hyperlink r:id="rId653" ref="L366"/>
    <hyperlink r:id="rId654" location=":~:text=The%20Fugitive%20premiered%20in%20Westwood,against%20a%20%2444%20million%20budget." ref="O366"/>
    <hyperlink r:id="rId655" ref="L367"/>
    <hyperlink r:id="rId656" location=":~:text=With%20a%20production%20budget%20of,the%20film%20in%20post%2Dproduction." ref="O367"/>
    <hyperlink r:id="rId657" ref="L368"/>
    <hyperlink r:id="rId658" ref="O368"/>
    <hyperlink r:id="rId659" ref="L369"/>
    <hyperlink r:id="rId660" ref="O369"/>
    <hyperlink r:id="rId661" ref="L370"/>
    <hyperlink r:id="rId662" location=":~:text=Reception-,Box%20office,production%20budget%20of%20%2484%20million." ref="O370"/>
    <hyperlink r:id="rId663" ref="L371"/>
    <hyperlink r:id="rId664" ref="O371"/>
    <hyperlink r:id="rId665" ref="L372"/>
    <hyperlink r:id="rId666" ref="O372"/>
    <hyperlink r:id="rId667" ref="L373"/>
    <hyperlink r:id="rId668" location=":~:text=The%20Hangover%20Part%20II%20grossed,a%20budget%20of%20%2480%20million." ref="O373"/>
    <hyperlink r:id="rId669" ref="L374"/>
    <hyperlink r:id="rId670" location=":~:text=The%20Hangover%20Part%20III%20grossed,a%20budget%20of%20%24103%20million." ref="O374"/>
    <hyperlink r:id="rId671" ref="L375"/>
    <hyperlink r:id="rId672" ref="O375"/>
    <hyperlink r:id="rId673" ref="L376"/>
    <hyperlink r:id="rId674" ref="O376"/>
    <hyperlink r:id="rId675" ref="L377"/>
    <hyperlink r:id="rId676" ref="L378"/>
    <hyperlink r:id="rId677" ref="O378"/>
    <hyperlink r:id="rId678" ref="L379"/>
    <hyperlink r:id="rId679" ref="O379"/>
    <hyperlink r:id="rId680" ref="L380"/>
    <hyperlink r:id="rId681" ref="L381"/>
    <hyperlink r:id="rId682" ref="O381"/>
    <hyperlink r:id="rId683" ref="L382"/>
    <hyperlink r:id="rId684" ref="O382"/>
    <hyperlink r:id="rId685" ref="L383"/>
    <hyperlink r:id="rId686" ref="O383"/>
    <hyperlink r:id="rId687" ref="L384"/>
    <hyperlink r:id="rId688" ref="O384"/>
    <hyperlink r:id="rId689" ref="L385"/>
    <hyperlink r:id="rId690" location=":~:text=However%2C%20James%20Newton%20Howard's,domestically%20and%20%24319%20million%20worldwide." ref="O385"/>
    <hyperlink r:id="rId691" ref="L386"/>
    <hyperlink r:id="rId692" ref="O386"/>
    <hyperlink r:id="rId693" ref="L387"/>
    <hyperlink r:id="rId694" ref="O387"/>
    <hyperlink r:id="rId695" ref="L388"/>
    <hyperlink r:id="rId696" location=":~:text=Reception-,Box%20office,even%20and%20justify%20a%20sequel." ref="O388"/>
    <hyperlink r:id="rId697" ref="L389"/>
    <hyperlink r:id="rId698" location=":~:text=The%20Lego%20Batman%20Movie%20grossed,production%20budget%20of%20%2480%20million." ref="O389"/>
    <hyperlink r:id="rId699" ref="L390"/>
    <hyperlink r:id="rId700" location=":~:text=The%20Lego%20Movie%20premiered%20in,%2C%20story%2C%20humor%20and%20acting." ref="O390"/>
    <hyperlink r:id="rId701" ref="L391"/>
    <hyperlink r:id="rId702" ref="O391"/>
    <hyperlink r:id="rId703" ref="L392"/>
    <hyperlink r:id="rId704" ref="O392"/>
    <hyperlink r:id="rId705" ref="L393"/>
    <hyperlink r:id="rId706" ref="O393"/>
    <hyperlink r:id="rId707" ref="L394"/>
    <hyperlink r:id="rId708" ref="O394"/>
    <hyperlink r:id="rId709" ref="L395"/>
    <hyperlink r:id="rId710" ref="O395"/>
    <hyperlink r:id="rId711" ref="L396"/>
    <hyperlink r:id="rId712" location=":~:text=The%20Martian%20was%20a%20financial,a%20budget%20of%20%24108%20million." ref="O396"/>
    <hyperlink r:id="rId713" ref="L397"/>
    <hyperlink r:id="rId714" location=":~:text=The%20film%20grossed%20over%20%24351,Diaz%20as%20a%20leading%20lady." ref="O397"/>
    <hyperlink r:id="rId715" ref="L398"/>
    <hyperlink r:id="rId716" location=":~:text=The%20Matrix%20opened%20in%20theaters,%2463%20million%20budget%2C%20becoming%20the" ref="O398"/>
    <hyperlink r:id="rId717" ref="L399"/>
    <hyperlink r:id="rId718" ref="O399"/>
    <hyperlink r:id="rId719" ref="L400"/>
    <hyperlink r:id="rId720" ref="O400"/>
    <hyperlink r:id="rId721" ref="L401"/>
    <hyperlink r:id="rId722" ref="O401"/>
    <hyperlink r:id="rId723" ref="L402"/>
    <hyperlink r:id="rId724" ref="O402"/>
    <hyperlink r:id="rId725" ref="L403"/>
    <hyperlink r:id="rId726" ref="O403"/>
    <hyperlink r:id="rId727" ref="L404"/>
    <hyperlink r:id="rId728" ref="O404"/>
    <hyperlink r:id="rId729" ref="L405"/>
    <hyperlink r:id="rId730" ref="O405"/>
    <hyperlink r:id="rId731" ref="L406"/>
    <hyperlink r:id="rId732" ref="O406"/>
    <hyperlink r:id="rId733" ref="L407"/>
    <hyperlink r:id="rId734" ref="O407"/>
    <hyperlink r:id="rId735" ref="L408"/>
    <hyperlink r:id="rId736" ref="O408"/>
    <hyperlink r:id="rId737" ref="L409"/>
    <hyperlink r:id="rId738" ref="O409"/>
    <hyperlink r:id="rId739" ref="L410"/>
    <hyperlink r:id="rId740" ref="O410"/>
    <hyperlink r:id="rId741" ref="L411"/>
    <hyperlink r:id="rId742" ref="O411"/>
    <hyperlink r:id="rId743" ref="L412"/>
    <hyperlink r:id="rId744" ref="O412"/>
    <hyperlink r:id="rId745" ref="L413"/>
    <hyperlink r:id="rId746" ref="O413"/>
    <hyperlink r:id="rId747" ref="L414"/>
    <hyperlink r:id="rId748" location=":~:text=With%20an%20estimated%20budget%20of,United%20States%20on%20December%2020." ref="O414"/>
    <hyperlink r:id="rId749" ref="L415"/>
    <hyperlink r:id="rId750" location=":~:text=Produced%20on%20a%20%2475%20million,U.S.%20film%20worldwide%20that%20year." ref="O415"/>
    <hyperlink r:id="rId751" ref="L416"/>
    <hyperlink r:id="rId752" ref="O416"/>
    <hyperlink r:id="rId753" ref="L417"/>
    <hyperlink r:id="rId754" location=":~:text=Reception-,Box%20office,production%20budget%20of%20%2475%20million." ref="O417"/>
    <hyperlink r:id="rId755" ref="L418"/>
    <hyperlink r:id="rId756" location=":~:text=The%20film%20received%20mixed%20reviews,of%20the%20Wizarding%20World%20franchise." ref="O418"/>
    <hyperlink r:id="rId757" ref="L419"/>
    <hyperlink r:id="rId758" ref="O419"/>
    <hyperlink r:id="rId759" ref="L420"/>
    <hyperlink r:id="rId760" ref="O420"/>
    <hyperlink r:id="rId761" ref="L421"/>
    <hyperlink r:id="rId762" ref="O421"/>
    <hyperlink r:id="rId763" ref="L422"/>
    <hyperlink r:id="rId764" ref="O422"/>
    <hyperlink r:id="rId765" ref="L423"/>
    <hyperlink r:id="rId766" location=":~:text=The%20SpongeBob%20Movie%3A%20Sponge%20Out%20of%20Water%20grossed%20%24162.9%20million,a%20budget%20of%20%2474%20million." ref="O423"/>
    <hyperlink r:id="rId767" ref="L424"/>
    <hyperlink r:id="rId768" ref="O424"/>
    <hyperlink r:id="rId769" ref="L425"/>
    <hyperlink r:id="rId770" ref="O425"/>
    <hyperlink r:id="rId771" ref="L426"/>
    <hyperlink r:id="rId772" ref="O426"/>
    <hyperlink r:id="rId773" ref="L427"/>
    <hyperlink r:id="rId774" ref="O427"/>
    <hyperlink r:id="rId775" ref="L428"/>
    <hyperlink r:id="rId776" ref="O428"/>
    <hyperlink r:id="rId777" ref="L429"/>
    <hyperlink r:id="rId778" ref="O429"/>
    <hyperlink r:id="rId779" ref="L430"/>
    <hyperlink r:id="rId780" location=":~:text=The%20film's%20production%20budget%20of,Phase%20Four%20of%20the%20MCU." ref="O430"/>
    <hyperlink r:id="rId781" ref="L431"/>
    <hyperlink r:id="rId782" ref="O431"/>
    <hyperlink r:id="rId783" ref="L432"/>
    <hyperlink r:id="rId784" ref="O432"/>
    <hyperlink r:id="rId785" location=":~:text=With%20a%20budget%20of%20%24200,Avatar%20surpassed%20it%20in%202010." ref="O433"/>
    <hyperlink r:id="rId786" ref="L434"/>
    <hyperlink r:id="rId787" ref="O434"/>
    <hyperlink r:id="rId788" ref="L435"/>
    <hyperlink r:id="rId789" ref="O435"/>
    <hyperlink r:id="rId790" ref="L436"/>
    <hyperlink r:id="rId791" ref="O436"/>
    <hyperlink r:id="rId792" ref="L437"/>
    <hyperlink r:id="rId793" ref="O437"/>
    <hyperlink r:id="rId794" ref="L438"/>
    <hyperlink r:id="rId795" ref="O438"/>
    <hyperlink r:id="rId796" ref="L439"/>
    <hyperlink r:id="rId797" ref="O439"/>
    <hyperlink r:id="rId798" ref="L440"/>
    <hyperlink r:id="rId799" ref="O440"/>
    <hyperlink r:id="rId800" ref="L441"/>
    <hyperlink r:id="rId801" ref="O441"/>
    <hyperlink r:id="rId802" ref="L442"/>
    <hyperlink r:id="rId803" location=":~:text=Box%20office-,Worldwide,a%20budget%20of%20%24210%20million." ref="O442"/>
    <hyperlink r:id="rId804" ref="L443"/>
    <hyperlink r:id="rId805" ref="O443"/>
    <hyperlink r:id="rId806" ref="L444"/>
    <hyperlink r:id="rId807" ref="O444"/>
    <hyperlink r:id="rId808" ref="L445"/>
    <hyperlink r:id="rId809" ref="O445"/>
    <hyperlink r:id="rId810" ref="L446"/>
    <hyperlink r:id="rId811" location=":~:text=Trolls%20grossed%20%24153.7%20million%20in,a%20budget%20of%20%24125%20million." ref="O446"/>
    <hyperlink r:id="rId812" ref="L447"/>
    <hyperlink r:id="rId813" location=":~:text=The%20film%20grossed%20%24400%20million,described%20as%20a%20cult%20film." ref="O447"/>
    <hyperlink r:id="rId814" ref="L448"/>
    <hyperlink r:id="rId815" ref="O448"/>
    <hyperlink r:id="rId816" ref="L449"/>
    <hyperlink r:id="rId817" location=":~:text=Costing%20%24100%E2%80%93120%20million%20to,over%20a%20seven%2Dmonth%20schedule." ref="O449"/>
    <hyperlink r:id="rId818" ref="L450"/>
    <hyperlink r:id="rId819" ref="O450"/>
    <hyperlink r:id="rId820" ref="L451"/>
    <hyperlink r:id="rId821" ref="O451"/>
    <hyperlink r:id="rId822" ref="L452"/>
    <hyperlink r:id="rId823" ref="O452"/>
    <hyperlink r:id="rId824" ref="L453"/>
    <hyperlink r:id="rId825" ref="O453"/>
    <hyperlink r:id="rId826" ref="L454"/>
    <hyperlink r:id="rId827" ref="O454"/>
    <hyperlink r:id="rId828" ref="L455"/>
    <hyperlink r:id="rId829" ref="O455"/>
    <hyperlink r:id="rId830" ref="L456"/>
    <hyperlink r:id="rId831" ref="O456"/>
    <hyperlink r:id="rId832" ref="L457"/>
    <hyperlink r:id="rId833" location="tab=summary" ref="O457"/>
    <hyperlink r:id="rId834" ref="L458"/>
    <hyperlink r:id="rId835" ref="O458"/>
    <hyperlink r:id="rId836" ref="L459"/>
    <hyperlink r:id="rId837" ref="L460"/>
    <hyperlink r:id="rId838" location=":~:text=The%20film%20cost%20%24180%20million,States%20on%20June%2027%2C%202008." ref="O460"/>
    <hyperlink r:id="rId839" ref="L461"/>
    <hyperlink r:id="rId840" ref="O461"/>
    <hyperlink r:id="rId841" ref="L462"/>
    <hyperlink r:id="rId842" location=":~:text=War%20for%20the%20Planet%20of%20the%20Apes%20grossed%20%24146.9%20million,budget%20of%20%24150%E2%80%93152%20million." ref="O462"/>
    <hyperlink r:id="rId843" ref="L463"/>
    <hyperlink r:id="rId844" ref="O463"/>
    <hyperlink r:id="rId845" ref="L464"/>
    <hyperlink r:id="rId846" location=":~:text=Given%20its%20%24160%20million%20production,in%20order%20to%20break%2Deven." ref="O464"/>
    <hyperlink r:id="rId847" ref="L465"/>
    <hyperlink r:id="rId848" ref="O465"/>
    <hyperlink r:id="rId849" ref="L466"/>
    <hyperlink r:id="rId850" ref="O466"/>
    <hyperlink r:id="rId851" ref="L467"/>
    <hyperlink r:id="rId852" ref="O467"/>
    <hyperlink r:id="rId853" ref="L468"/>
    <hyperlink r:id="rId854" location=":~:text=Regardless%2C%20the%20film%20was%20a,zombie%20film%20of%20all%20time." ref="O468"/>
    <hyperlink r:id="rId855" ref="L469"/>
    <hyperlink r:id="rId856" ref="O469"/>
    <hyperlink r:id="rId857" ref="L470"/>
    <hyperlink r:id="rId858" ref="O470"/>
    <hyperlink r:id="rId859" ref="L471"/>
    <hyperlink r:id="rId860" location=":~:text=X%2DMen%3A%20Apocalypse%20grossed%20%24155.4,a%20budget%20of%20%24178%20million." ref="O471"/>
    <hyperlink r:id="rId861" ref="L472"/>
    <hyperlink r:id="rId862" ref="O472"/>
    <hyperlink r:id="rId863" ref="L473"/>
    <hyperlink r:id="rId864" ref="O473"/>
    <hyperlink r:id="rId865" ref="L474"/>
    <hyperlink r:id="rId866" ref="O474"/>
    <hyperlink r:id="rId867" ref="L475"/>
    <hyperlink r:id="rId868" ref="O475"/>
    <hyperlink r:id="rId869" ref="L476"/>
    <hyperlink r:id="rId870" location=":~:text=Reception-,Box%20office,production%20budget%20of%20%2485%20million." ref="O476"/>
    <hyperlink r:id="rId871" ref="L477"/>
    <hyperlink r:id="rId872" location=":~:text=Zootopia%20grossed%20%24341.3%20million%20in,a%20budget%20of%20%24150%20million." ref="O477"/>
  </hyperlinks>
  <drawing r:id="rId87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36.0"/>
    <col customWidth="1" min="2" max="2" width="9.25"/>
    <col customWidth="1" min="3" max="3" width="8.38"/>
    <col customWidth="1" min="4" max="4" width="9.5"/>
    <col customWidth="1" min="5" max="5" width="11.63"/>
    <col customWidth="1" min="6" max="6" width="9.88"/>
    <col customWidth="1" min="10" max="10" width="12.0"/>
    <col customWidth="1" min="12" max="12" width="6.88"/>
    <col customWidth="1" min="13" max="13" width="7.88"/>
    <col customWidth="1" min="14" max="14" width="13.88"/>
  </cols>
  <sheetData>
    <row r="1" ht="15.75" customHeight="1">
      <c r="A1" s="3" t="s">
        <v>1380</v>
      </c>
      <c r="B1" s="4" t="s">
        <v>4</v>
      </c>
      <c r="C1" s="60" t="s">
        <v>1381</v>
      </c>
      <c r="D1" s="4" t="s">
        <v>3</v>
      </c>
      <c r="E1" s="61" t="s">
        <v>17</v>
      </c>
      <c r="F1" s="4" t="s">
        <v>1357</v>
      </c>
      <c r="G1" s="4" t="s">
        <v>1359</v>
      </c>
      <c r="H1" s="5" t="s">
        <v>8</v>
      </c>
      <c r="I1" s="4" t="s">
        <v>1360</v>
      </c>
      <c r="J1" s="4" t="s">
        <v>10</v>
      </c>
      <c r="K1" s="4" t="s">
        <v>11</v>
      </c>
      <c r="L1" s="4" t="s">
        <v>12</v>
      </c>
      <c r="M1" s="4" t="s">
        <v>13</v>
      </c>
      <c r="N1" s="7"/>
      <c r="O1" s="7" t="s">
        <v>15</v>
      </c>
      <c r="P1" s="8" t="s">
        <v>16</v>
      </c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</row>
    <row r="2" ht="15.75" customHeight="1">
      <c r="A2" s="40" t="s">
        <v>243</v>
      </c>
      <c r="B2" s="13">
        <f t="shared" ref="B2:B477" si="1">SUM(D2/C2)</f>
        <v>75.51529086</v>
      </c>
      <c r="C2" s="62">
        <v>10.5</v>
      </c>
      <c r="D2" s="12">
        <f t="shared" ref="D2:D209" si="2">K2/1000000</f>
        <v>792.910554</v>
      </c>
      <c r="E2" s="16">
        <v>2503.27</v>
      </c>
      <c r="F2" s="14">
        <f t="shared" ref="F2:F477" si="3">B2/1</f>
        <v>75.51529086</v>
      </c>
      <c r="G2" s="16">
        <v>437.141279</v>
      </c>
      <c r="H2" s="17">
        <v>0.551</v>
      </c>
      <c r="I2" s="16">
        <v>355.769275</v>
      </c>
      <c r="J2" s="17">
        <v>0.449</v>
      </c>
      <c r="K2" s="16">
        <v>7.92910554E8</v>
      </c>
      <c r="L2" s="52">
        <v>1982.0</v>
      </c>
      <c r="M2" s="15" t="s">
        <v>104</v>
      </c>
      <c r="N2" s="19" t="s">
        <v>244</v>
      </c>
      <c r="O2" s="24" t="s">
        <v>245</v>
      </c>
      <c r="P2" s="21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</row>
    <row r="3" ht="15.75" customHeight="1">
      <c r="A3" s="40" t="s">
        <v>649</v>
      </c>
      <c r="B3" s="13">
        <f t="shared" si="1"/>
        <v>73.7488088</v>
      </c>
      <c r="C3" s="62">
        <v>5.0</v>
      </c>
      <c r="D3" s="12">
        <f t="shared" si="2"/>
        <v>368.744044</v>
      </c>
      <c r="E3" s="16">
        <v>619.87</v>
      </c>
      <c r="F3" s="14">
        <f t="shared" si="3"/>
        <v>73.7488088</v>
      </c>
      <c r="G3" s="16">
        <v>241.438208</v>
      </c>
      <c r="H3" s="17">
        <v>0.655</v>
      </c>
      <c r="I3" s="16">
        <v>127.305836</v>
      </c>
      <c r="J3" s="17">
        <v>0.345</v>
      </c>
      <c r="K3" s="16">
        <v>3.68744044E8</v>
      </c>
      <c r="L3" s="52">
        <v>2002.0</v>
      </c>
      <c r="M3" s="15" t="s">
        <v>18</v>
      </c>
      <c r="N3" s="19" t="s">
        <v>650</v>
      </c>
      <c r="O3" s="24" t="s">
        <v>651</v>
      </c>
      <c r="P3" s="21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</row>
    <row r="4" ht="15.75" customHeight="1">
      <c r="A4" s="40" t="s">
        <v>909</v>
      </c>
      <c r="B4" s="13">
        <f t="shared" si="1"/>
        <v>70.49072791</v>
      </c>
      <c r="C4" s="62">
        <v>11.0</v>
      </c>
      <c r="D4" s="12">
        <f t="shared" si="2"/>
        <v>775.398007</v>
      </c>
      <c r="E4" s="16">
        <v>3946.06</v>
      </c>
      <c r="F4" s="14">
        <f t="shared" si="3"/>
        <v>70.49072791</v>
      </c>
      <c r="G4" s="16">
        <v>460.998507</v>
      </c>
      <c r="H4" s="17">
        <v>0.594</v>
      </c>
      <c r="I4" s="16">
        <v>314.3995</v>
      </c>
      <c r="J4" s="17">
        <v>0.406</v>
      </c>
      <c r="K4" s="16">
        <v>7.75398007E8</v>
      </c>
      <c r="L4" s="52">
        <v>1977.0</v>
      </c>
      <c r="M4" s="15" t="s">
        <v>322</v>
      </c>
      <c r="N4" s="19" t="s">
        <v>910</v>
      </c>
      <c r="O4" s="24" t="s">
        <v>911</v>
      </c>
      <c r="P4" s="21" t="s">
        <v>96</v>
      </c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</row>
    <row r="5" ht="15.75" customHeight="1">
      <c r="A5" s="40" t="s">
        <v>321</v>
      </c>
      <c r="B5" s="13">
        <f t="shared" si="1"/>
        <v>66.04518383</v>
      </c>
      <c r="C5" s="62">
        <v>6.0</v>
      </c>
      <c r="D5" s="12">
        <f t="shared" si="2"/>
        <v>396.271103</v>
      </c>
      <c r="E5" s="16">
        <v>1887.59</v>
      </c>
      <c r="F5" s="14">
        <f t="shared" si="3"/>
        <v>66.04518383</v>
      </c>
      <c r="G5" s="16">
        <v>190.071103</v>
      </c>
      <c r="H5" s="17">
        <v>0.48</v>
      </c>
      <c r="I5" s="16">
        <v>206.2</v>
      </c>
      <c r="J5" s="17">
        <v>0.52</v>
      </c>
      <c r="K5" s="16">
        <v>3.96271103E8</v>
      </c>
      <c r="L5" s="52">
        <v>1978.0</v>
      </c>
      <c r="M5" s="15" t="s">
        <v>322</v>
      </c>
      <c r="N5" s="19" t="s">
        <v>323</v>
      </c>
      <c r="O5" s="24" t="s">
        <v>324</v>
      </c>
      <c r="P5" s="21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</row>
    <row r="6" ht="15.75" customHeight="1">
      <c r="A6" s="40" t="s">
        <v>452</v>
      </c>
      <c r="B6" s="13">
        <f t="shared" si="1"/>
        <v>52.945785</v>
      </c>
      <c r="C6" s="62">
        <v>9.0</v>
      </c>
      <c r="D6" s="12">
        <f t="shared" si="2"/>
        <v>476.512065</v>
      </c>
      <c r="E6" s="16">
        <v>2722.9</v>
      </c>
      <c r="F6" s="14">
        <f t="shared" si="3"/>
        <v>52.945785</v>
      </c>
      <c r="G6" s="16">
        <v>265.859065</v>
      </c>
      <c r="H6" s="17">
        <v>0.558</v>
      </c>
      <c r="I6" s="16">
        <v>210.653</v>
      </c>
      <c r="J6" s="17">
        <v>0.442</v>
      </c>
      <c r="K6" s="16">
        <v>4.76512065E8</v>
      </c>
      <c r="L6" s="53">
        <v>1975.0</v>
      </c>
      <c r="M6" s="15" t="s">
        <v>322</v>
      </c>
      <c r="N6" s="19" t="s">
        <v>453</v>
      </c>
      <c r="O6" s="24" t="s">
        <v>454</v>
      </c>
      <c r="P6" s="21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</row>
    <row r="7" ht="15.75" customHeight="1">
      <c r="A7" s="40" t="s">
        <v>1009</v>
      </c>
      <c r="B7" s="13">
        <f t="shared" si="1"/>
        <v>36.77551208</v>
      </c>
      <c r="C7" s="62">
        <v>12.0</v>
      </c>
      <c r="D7" s="12">
        <f t="shared" si="2"/>
        <v>441.306145</v>
      </c>
      <c r="E7" s="16">
        <v>3084.08</v>
      </c>
      <c r="F7" s="14">
        <f t="shared" si="3"/>
        <v>36.77551208</v>
      </c>
      <c r="G7" s="16">
        <v>233.005644</v>
      </c>
      <c r="H7" s="17">
        <v>0.528</v>
      </c>
      <c r="I7" s="16">
        <v>208.300501</v>
      </c>
      <c r="J7" s="17">
        <v>0.472</v>
      </c>
      <c r="K7" s="16">
        <v>4.41306145E8</v>
      </c>
      <c r="L7" s="53">
        <v>1973.0</v>
      </c>
      <c r="M7" s="15" t="s">
        <v>322</v>
      </c>
      <c r="N7" s="19" t="s">
        <v>1010</v>
      </c>
      <c r="O7" s="24" t="s">
        <v>1011</v>
      </c>
      <c r="P7" s="21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</row>
    <row r="8" ht="15.75" customHeight="1">
      <c r="A8" s="40" t="s">
        <v>736</v>
      </c>
      <c r="B8" s="13">
        <f t="shared" si="1"/>
        <v>33.10044771</v>
      </c>
      <c r="C8" s="62">
        <v>14.0</v>
      </c>
      <c r="D8" s="12">
        <f t="shared" si="2"/>
        <v>463.406268</v>
      </c>
      <c r="E8" s="16">
        <v>1082.9</v>
      </c>
      <c r="F8" s="14">
        <f t="shared" si="3"/>
        <v>33.10044771</v>
      </c>
      <c r="G8" s="16">
        <v>178.406268</v>
      </c>
      <c r="H8" s="17">
        <v>0.385</v>
      </c>
      <c r="I8" s="16">
        <v>285.0</v>
      </c>
      <c r="J8" s="17">
        <v>0.615</v>
      </c>
      <c r="K8" s="16">
        <v>4.63406268E8</v>
      </c>
      <c r="L8" s="52">
        <v>1990.0</v>
      </c>
      <c r="M8" s="15" t="s">
        <v>25</v>
      </c>
      <c r="N8" s="19" t="s">
        <v>737</v>
      </c>
      <c r="O8" s="24" t="s">
        <v>738</v>
      </c>
      <c r="P8" s="21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</row>
    <row r="9" ht="15.75" customHeight="1">
      <c r="A9" s="40" t="s">
        <v>199</v>
      </c>
      <c r="B9" s="13">
        <f t="shared" si="1"/>
        <v>32.8203506</v>
      </c>
      <c r="C9" s="62">
        <v>10.0</v>
      </c>
      <c r="D9" s="12">
        <f t="shared" si="2"/>
        <v>328.203506</v>
      </c>
      <c r="E9" s="16">
        <v>891.51</v>
      </c>
      <c r="F9" s="14">
        <f t="shared" si="3"/>
        <v>32.8203506</v>
      </c>
      <c r="G9" s="16">
        <v>174.803506</v>
      </c>
      <c r="H9" s="17">
        <v>0.533</v>
      </c>
      <c r="I9" s="16">
        <v>153.4</v>
      </c>
      <c r="J9" s="17">
        <v>0.467</v>
      </c>
      <c r="K9" s="16">
        <v>3.28203506E8</v>
      </c>
      <c r="L9" s="52">
        <v>1986.0</v>
      </c>
      <c r="M9" s="15" t="s">
        <v>104</v>
      </c>
      <c r="N9" s="19" t="s">
        <v>200</v>
      </c>
      <c r="O9" s="24" t="s">
        <v>201</v>
      </c>
      <c r="P9" s="21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</row>
    <row r="10" ht="15.75" customHeight="1">
      <c r="A10" s="40" t="s">
        <v>1077</v>
      </c>
      <c r="B10" s="13">
        <f t="shared" si="1"/>
        <v>28.49162113</v>
      </c>
      <c r="C10" s="62">
        <v>15.0</v>
      </c>
      <c r="D10" s="12">
        <f t="shared" si="2"/>
        <v>427.374317</v>
      </c>
      <c r="E10" s="16">
        <v>587.18</v>
      </c>
      <c r="F10" s="14">
        <f t="shared" si="3"/>
        <v>28.49162113</v>
      </c>
      <c r="G10" s="16">
        <v>138.797449</v>
      </c>
      <c r="H10" s="17">
        <v>0.325</v>
      </c>
      <c r="I10" s="16">
        <v>288.576868</v>
      </c>
      <c r="J10" s="17">
        <v>0.675</v>
      </c>
      <c r="K10" s="16">
        <v>4.27374317E8</v>
      </c>
      <c r="L10" s="52">
        <v>2010.0</v>
      </c>
      <c r="M10" s="15" t="s">
        <v>20</v>
      </c>
      <c r="N10" s="19" t="s">
        <v>1078</v>
      </c>
      <c r="O10" s="24" t="s">
        <v>1079</v>
      </c>
      <c r="P10" s="21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</row>
    <row r="11" ht="15.75" customHeight="1">
      <c r="A11" s="40" t="s">
        <v>362</v>
      </c>
      <c r="B11" s="13">
        <f t="shared" si="1"/>
        <v>26.48248194</v>
      </c>
      <c r="C11" s="62">
        <v>18.0</v>
      </c>
      <c r="D11" s="12">
        <f t="shared" si="2"/>
        <v>476.684675</v>
      </c>
      <c r="E11" s="16">
        <v>1113.93</v>
      </c>
      <c r="F11" s="14">
        <f t="shared" si="3"/>
        <v>26.48248194</v>
      </c>
      <c r="G11" s="16">
        <v>285.761243</v>
      </c>
      <c r="H11" s="17">
        <v>0.6</v>
      </c>
      <c r="I11" s="16">
        <v>190.923432</v>
      </c>
      <c r="J11" s="17">
        <v>0.4</v>
      </c>
      <c r="K11" s="16">
        <v>4.76684675E8</v>
      </c>
      <c r="L11" s="52">
        <v>1990.0</v>
      </c>
      <c r="M11" s="15" t="s">
        <v>25</v>
      </c>
      <c r="N11" s="19" t="s">
        <v>363</v>
      </c>
      <c r="O11" s="24" t="s">
        <v>364</v>
      </c>
      <c r="P11" s="21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</row>
    <row r="12" ht="15.75" customHeight="1">
      <c r="A12" s="40" t="s">
        <v>144</v>
      </c>
      <c r="B12" s="13">
        <f t="shared" si="1"/>
        <v>25.33831123</v>
      </c>
      <c r="C12" s="62">
        <v>13.0</v>
      </c>
      <c r="D12" s="12">
        <f t="shared" si="2"/>
        <v>329.398046</v>
      </c>
      <c r="E12" s="16">
        <v>452.57</v>
      </c>
      <c r="F12" s="14">
        <f t="shared" si="3"/>
        <v>25.33831123</v>
      </c>
      <c r="G12" s="16">
        <v>106.954678</v>
      </c>
      <c r="H12" s="17">
        <v>0.325</v>
      </c>
      <c r="I12" s="16">
        <v>222.443368</v>
      </c>
      <c r="J12" s="17">
        <v>0.675</v>
      </c>
      <c r="K12" s="16">
        <v>3.29398046E8</v>
      </c>
      <c r="L12" s="52">
        <v>2010.0</v>
      </c>
      <c r="M12" s="15" t="s">
        <v>20</v>
      </c>
      <c r="N12" s="19" t="s">
        <v>145</v>
      </c>
      <c r="O12" s="20"/>
      <c r="P12" s="21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</row>
    <row r="13" ht="15.75" customHeight="1">
      <c r="A13" s="40" t="s">
        <v>855</v>
      </c>
      <c r="B13" s="13">
        <f t="shared" si="1"/>
        <v>25.22736947</v>
      </c>
      <c r="C13" s="62">
        <v>15.0</v>
      </c>
      <c r="D13" s="12">
        <f t="shared" si="2"/>
        <v>378.410542</v>
      </c>
      <c r="E13" s="16">
        <v>533.72</v>
      </c>
      <c r="F13" s="14">
        <f t="shared" si="3"/>
        <v>25.22736947</v>
      </c>
      <c r="G13" s="16">
        <v>141.319928</v>
      </c>
      <c r="H13" s="17">
        <v>0.374</v>
      </c>
      <c r="I13" s="16">
        <v>237.090614</v>
      </c>
      <c r="J13" s="17">
        <v>0.626</v>
      </c>
      <c r="K13" s="16">
        <v>3.78410542E8</v>
      </c>
      <c r="L13" s="52">
        <v>2008.0</v>
      </c>
      <c r="M13" s="15" t="s">
        <v>18</v>
      </c>
      <c r="N13" s="19" t="s">
        <v>856</v>
      </c>
      <c r="O13" s="24" t="s">
        <v>857</v>
      </c>
      <c r="P13" s="21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</row>
    <row r="14" ht="15.75" customHeight="1">
      <c r="A14" s="40" t="s">
        <v>131</v>
      </c>
      <c r="B14" s="13">
        <f t="shared" si="1"/>
        <v>24.33542138</v>
      </c>
      <c r="C14" s="62">
        <v>13.0</v>
      </c>
      <c r="D14" s="12">
        <f t="shared" si="2"/>
        <v>316.360478</v>
      </c>
      <c r="E14" s="16">
        <v>924.28</v>
      </c>
      <c r="F14" s="14">
        <f t="shared" si="3"/>
        <v>24.33542138</v>
      </c>
      <c r="G14" s="16">
        <v>234.760478</v>
      </c>
      <c r="H14" s="17">
        <v>0.742</v>
      </c>
      <c r="I14" s="16">
        <v>81.6</v>
      </c>
      <c r="J14" s="17">
        <v>0.258</v>
      </c>
      <c r="K14" s="16">
        <v>3.16360478E8</v>
      </c>
      <c r="L14" s="52">
        <v>1984.0</v>
      </c>
      <c r="M14" s="15" t="s">
        <v>104</v>
      </c>
      <c r="N14" s="19" t="s">
        <v>132</v>
      </c>
      <c r="O14" s="24" t="s">
        <v>133</v>
      </c>
      <c r="P14" s="21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</row>
    <row r="15" ht="15.75" customHeight="1">
      <c r="A15" s="40" t="s">
        <v>1227</v>
      </c>
      <c r="B15" s="13">
        <f t="shared" si="1"/>
        <v>23.81921187</v>
      </c>
      <c r="C15" s="62">
        <v>15.0</v>
      </c>
      <c r="D15" s="12">
        <f t="shared" si="2"/>
        <v>357.288178</v>
      </c>
      <c r="E15" s="16">
        <v>970.52</v>
      </c>
      <c r="F15" s="14">
        <f t="shared" si="3"/>
        <v>23.81921187</v>
      </c>
      <c r="G15" s="16">
        <v>180.258178</v>
      </c>
      <c r="H15" s="17">
        <v>0.504</v>
      </c>
      <c r="I15" s="16">
        <v>177.03</v>
      </c>
      <c r="J15" s="17">
        <v>0.496</v>
      </c>
      <c r="K15" s="16">
        <v>3.57288178E8</v>
      </c>
      <c r="L15" s="52">
        <v>1986.0</v>
      </c>
      <c r="M15" s="15" t="s">
        <v>104</v>
      </c>
      <c r="N15" s="19" t="s">
        <v>1228</v>
      </c>
      <c r="O15" s="24" t="s">
        <v>1229</v>
      </c>
      <c r="P15" s="21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</row>
    <row r="16" ht="15.75" customHeight="1">
      <c r="A16" s="40" t="s">
        <v>62</v>
      </c>
      <c r="B16" s="13">
        <f t="shared" si="1"/>
        <v>23.75310673</v>
      </c>
      <c r="C16" s="62">
        <v>15.0</v>
      </c>
      <c r="D16" s="12">
        <f t="shared" si="2"/>
        <v>356.296601</v>
      </c>
      <c r="E16" s="16">
        <v>645.61</v>
      </c>
      <c r="F16" s="14">
        <f t="shared" si="3"/>
        <v>23.75310673</v>
      </c>
      <c r="G16" s="16">
        <v>130.096601</v>
      </c>
      <c r="H16" s="17">
        <v>0.365</v>
      </c>
      <c r="I16" s="16">
        <v>226.2</v>
      </c>
      <c r="J16" s="17">
        <v>0.635</v>
      </c>
      <c r="K16" s="16">
        <v>3.56296601E8</v>
      </c>
      <c r="L16" s="52">
        <v>1999.0</v>
      </c>
      <c r="M16" s="15" t="s">
        <v>25</v>
      </c>
      <c r="N16" s="19" t="s">
        <v>63</v>
      </c>
      <c r="O16" s="24" t="s">
        <v>64</v>
      </c>
      <c r="P16" s="21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</row>
    <row r="17" ht="15.75" customHeight="1">
      <c r="A17" s="40" t="s">
        <v>1098</v>
      </c>
      <c r="B17" s="13">
        <f t="shared" si="1"/>
        <v>23.63581789</v>
      </c>
      <c r="C17" s="62">
        <v>45.0</v>
      </c>
      <c r="D17" s="12">
        <f t="shared" si="2"/>
        <v>1063.611805</v>
      </c>
      <c r="E17" s="16">
        <v>2165.86</v>
      </c>
      <c r="F17" s="14">
        <f t="shared" si="3"/>
        <v>23.63581789</v>
      </c>
      <c r="G17" s="16">
        <v>422.783777</v>
      </c>
      <c r="H17" s="17">
        <v>0.398</v>
      </c>
      <c r="I17" s="16">
        <v>640.828028</v>
      </c>
      <c r="J17" s="17">
        <v>0.602</v>
      </c>
      <c r="K17" s="16">
        <v>1.063611805E9</v>
      </c>
      <c r="L17" s="52">
        <v>1994.0</v>
      </c>
      <c r="M17" s="15" t="s">
        <v>25</v>
      </c>
      <c r="N17" s="19" t="s">
        <v>1101</v>
      </c>
      <c r="O17" s="24" t="s">
        <v>1102</v>
      </c>
      <c r="P17" s="21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</row>
    <row r="18" ht="15.75" customHeight="1">
      <c r="A18" s="40" t="s">
        <v>272</v>
      </c>
      <c r="B18" s="13">
        <f t="shared" si="1"/>
        <v>22.8675495</v>
      </c>
      <c r="C18" s="62">
        <v>14.0</v>
      </c>
      <c r="D18" s="12">
        <f t="shared" si="2"/>
        <v>320.145693</v>
      </c>
      <c r="E18" s="16">
        <v>857.11</v>
      </c>
      <c r="F18" s="14">
        <f t="shared" si="3"/>
        <v>22.8675495</v>
      </c>
      <c r="G18" s="16">
        <v>156.645693</v>
      </c>
      <c r="H18" s="17">
        <v>0.489</v>
      </c>
      <c r="I18" s="16">
        <v>163.5</v>
      </c>
      <c r="J18" s="17">
        <v>0.511</v>
      </c>
      <c r="K18" s="16">
        <v>3.20145693E8</v>
      </c>
      <c r="L18" s="52">
        <v>1987.0</v>
      </c>
      <c r="M18" s="15" t="s">
        <v>104</v>
      </c>
      <c r="N18" s="19" t="s">
        <v>273</v>
      </c>
      <c r="O18" s="24" t="s">
        <v>274</v>
      </c>
      <c r="P18" s="21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</row>
    <row r="19" ht="15.75" customHeight="1">
      <c r="A19" s="40" t="s">
        <v>300</v>
      </c>
      <c r="B19" s="13">
        <f t="shared" si="1"/>
        <v>21.98711117</v>
      </c>
      <c r="C19" s="62">
        <v>23.0</v>
      </c>
      <c r="D19" s="12">
        <f t="shared" si="2"/>
        <v>505.703557</v>
      </c>
      <c r="E19" s="16">
        <v>1181.74</v>
      </c>
      <c r="F19" s="14">
        <f t="shared" si="3"/>
        <v>21.98711117</v>
      </c>
      <c r="G19" s="16">
        <v>217.631306</v>
      </c>
      <c r="H19" s="17">
        <v>0.43</v>
      </c>
      <c r="I19" s="16">
        <v>288.072251</v>
      </c>
      <c r="J19" s="17">
        <v>0.57</v>
      </c>
      <c r="K19" s="16">
        <v>5.05703557E8</v>
      </c>
      <c r="L19" s="52">
        <v>1990.0</v>
      </c>
      <c r="M19" s="15" t="s">
        <v>25</v>
      </c>
      <c r="N19" s="19" t="s">
        <v>301</v>
      </c>
      <c r="O19" s="24" t="s">
        <v>302</v>
      </c>
      <c r="P19" s="21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</row>
    <row r="20" ht="15.75" customHeight="1">
      <c r="A20" s="40" t="s">
        <v>1146</v>
      </c>
      <c r="B20" s="13">
        <f t="shared" si="1"/>
        <v>20.40181687</v>
      </c>
      <c r="C20" s="62">
        <v>30.0</v>
      </c>
      <c r="D20" s="12">
        <f t="shared" si="2"/>
        <v>612.054506</v>
      </c>
      <c r="E20" s="16">
        <v>983.88</v>
      </c>
      <c r="F20" s="14">
        <f t="shared" si="3"/>
        <v>20.40181687</v>
      </c>
      <c r="G20" s="16">
        <v>370.78293</v>
      </c>
      <c r="H20" s="17">
        <v>0.606</v>
      </c>
      <c r="I20" s="16">
        <v>241.271576</v>
      </c>
      <c r="J20" s="17">
        <v>0.394</v>
      </c>
      <c r="K20" s="16">
        <v>6.12054506E8</v>
      </c>
      <c r="L20" s="52">
        <v>2004.0</v>
      </c>
      <c r="M20" s="15" t="s">
        <v>18</v>
      </c>
      <c r="N20" s="19" t="s">
        <v>1147</v>
      </c>
      <c r="O20" s="24" t="s">
        <v>1148</v>
      </c>
      <c r="P20" s="21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</row>
    <row r="21" ht="15.75" customHeight="1">
      <c r="A21" s="40" t="s">
        <v>103</v>
      </c>
      <c r="B21" s="13">
        <f t="shared" si="1"/>
        <v>20.17561905</v>
      </c>
      <c r="C21" s="62">
        <v>19.0</v>
      </c>
      <c r="D21" s="12">
        <f t="shared" si="2"/>
        <v>383.336762</v>
      </c>
      <c r="E21" s="16">
        <v>1081.74</v>
      </c>
      <c r="F21" s="14">
        <f t="shared" si="3"/>
        <v>20.17561905</v>
      </c>
      <c r="G21" s="16">
        <v>212.836762</v>
      </c>
      <c r="H21" s="17">
        <v>0.555</v>
      </c>
      <c r="I21" s="16">
        <v>170.5</v>
      </c>
      <c r="J21" s="17">
        <v>0.445</v>
      </c>
      <c r="K21" s="16">
        <v>3.83336762E8</v>
      </c>
      <c r="L21" s="52">
        <v>1985.0</v>
      </c>
      <c r="M21" s="15" t="s">
        <v>104</v>
      </c>
      <c r="N21" s="19" t="s">
        <v>105</v>
      </c>
      <c r="O21" s="24" t="s">
        <v>106</v>
      </c>
      <c r="P21" s="21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</row>
    <row r="22" ht="15.75" customHeight="1">
      <c r="A22" s="40" t="s">
        <v>40</v>
      </c>
      <c r="B22" s="13">
        <f t="shared" si="1"/>
        <v>20.05605712</v>
      </c>
      <c r="C22" s="62">
        <v>17.0</v>
      </c>
      <c r="D22" s="12">
        <f t="shared" si="2"/>
        <v>340.952971</v>
      </c>
      <c r="E22" s="16">
        <v>409.52</v>
      </c>
      <c r="F22" s="14">
        <f t="shared" si="3"/>
        <v>20.05605712</v>
      </c>
      <c r="G22" s="16">
        <v>188.024361</v>
      </c>
      <c r="H22" s="17">
        <v>0.552</v>
      </c>
      <c r="I22" s="16">
        <v>152.92861</v>
      </c>
      <c r="J22" s="17">
        <v>0.448</v>
      </c>
      <c r="K22" s="16">
        <v>3.40952971E8</v>
      </c>
      <c r="L22" s="52">
        <v>2018.0</v>
      </c>
      <c r="M22" s="15" t="s">
        <v>20</v>
      </c>
      <c r="N22" s="19" t="s">
        <v>41</v>
      </c>
      <c r="O22" s="20"/>
      <c r="P22" s="21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</row>
    <row r="23" ht="15.75" customHeight="1">
      <c r="A23" s="40" t="s">
        <v>1115</v>
      </c>
      <c r="B23" s="13">
        <f t="shared" si="1"/>
        <v>19.5324115</v>
      </c>
      <c r="C23" s="62">
        <v>18.0</v>
      </c>
      <c r="D23" s="12">
        <f t="shared" si="2"/>
        <v>351.583407</v>
      </c>
      <c r="E23" s="16">
        <v>715.94</v>
      </c>
      <c r="F23" s="14">
        <f t="shared" si="3"/>
        <v>19.5324115</v>
      </c>
      <c r="G23" s="16">
        <v>119.93873</v>
      </c>
      <c r="H23" s="17">
        <v>0.341</v>
      </c>
      <c r="I23" s="16">
        <v>231.644677</v>
      </c>
      <c r="J23" s="17">
        <v>0.659</v>
      </c>
      <c r="K23" s="16">
        <v>3.51583407E8</v>
      </c>
      <c r="L23" s="52">
        <v>1994.0</v>
      </c>
      <c r="M23" s="15" t="s">
        <v>25</v>
      </c>
      <c r="N23" s="19" t="s">
        <v>1116</v>
      </c>
      <c r="O23" s="24" t="s">
        <v>1117</v>
      </c>
      <c r="P23" s="21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</row>
    <row r="24" ht="15.75" customHeight="1">
      <c r="A24" s="40" t="s">
        <v>751</v>
      </c>
      <c r="B24" s="13">
        <f t="shared" si="1"/>
        <v>19.49629855</v>
      </c>
      <c r="C24" s="62">
        <v>20.0</v>
      </c>
      <c r="D24" s="12">
        <f t="shared" si="2"/>
        <v>389.925971</v>
      </c>
      <c r="E24" s="16">
        <v>1334.31</v>
      </c>
      <c r="F24" s="14">
        <f t="shared" si="3"/>
        <v>19.49629855</v>
      </c>
      <c r="G24" s="16">
        <v>248.159971</v>
      </c>
      <c r="H24" s="17">
        <v>0.636</v>
      </c>
      <c r="I24" s="16">
        <v>141.766</v>
      </c>
      <c r="J24" s="17">
        <v>0.364</v>
      </c>
      <c r="K24" s="16">
        <v>3.89925971E8</v>
      </c>
      <c r="L24" s="52">
        <v>1981.0</v>
      </c>
      <c r="M24" s="15" t="s">
        <v>104</v>
      </c>
      <c r="N24" s="19" t="s">
        <v>752</v>
      </c>
      <c r="O24" s="24" t="s">
        <v>753</v>
      </c>
      <c r="P24" s="21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</row>
    <row r="25" ht="15.75" customHeight="1">
      <c r="A25" s="40" t="s">
        <v>202</v>
      </c>
      <c r="B25" s="13">
        <f t="shared" si="1"/>
        <v>19.28222036</v>
      </c>
      <c r="C25" s="62">
        <v>22.0</v>
      </c>
      <c r="D25" s="12">
        <f t="shared" si="2"/>
        <v>424.208848</v>
      </c>
      <c r="E25" s="16">
        <v>991.3</v>
      </c>
      <c r="F25" s="14">
        <f t="shared" si="3"/>
        <v>19.28222036</v>
      </c>
      <c r="G25" s="16">
        <v>184.208848</v>
      </c>
      <c r="H25" s="17">
        <v>0.434</v>
      </c>
      <c r="I25" s="16">
        <v>240.0</v>
      </c>
      <c r="J25" s="17">
        <v>0.566</v>
      </c>
      <c r="K25" s="16">
        <v>4.24208848E8</v>
      </c>
      <c r="L25" s="52">
        <v>1990.0</v>
      </c>
      <c r="M25" s="15" t="s">
        <v>25</v>
      </c>
      <c r="N25" s="19" t="s">
        <v>203</v>
      </c>
      <c r="O25" s="24" t="s">
        <v>204</v>
      </c>
      <c r="P25" s="21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</row>
    <row r="26" ht="15.75" customHeight="1">
      <c r="A26" s="40" t="s">
        <v>897</v>
      </c>
      <c r="B26" s="13">
        <f t="shared" si="1"/>
        <v>18.72237868</v>
      </c>
      <c r="C26" s="62">
        <v>19.0</v>
      </c>
      <c r="D26" s="12">
        <f t="shared" si="2"/>
        <v>355.725195</v>
      </c>
      <c r="E26" s="16">
        <v>604.82</v>
      </c>
      <c r="F26" s="14">
        <f t="shared" si="3"/>
        <v>18.72237868</v>
      </c>
      <c r="G26" s="16">
        <v>13.750644</v>
      </c>
      <c r="H26" s="17">
        <v>0.039</v>
      </c>
      <c r="I26" s="16">
        <v>341.974551</v>
      </c>
      <c r="J26" s="17">
        <v>0.961</v>
      </c>
      <c r="K26" s="16">
        <v>3.55725195E8</v>
      </c>
      <c r="L26" s="52">
        <v>2001.0</v>
      </c>
      <c r="M26" s="15" t="s">
        <v>18</v>
      </c>
      <c r="N26" s="19" t="s">
        <v>898</v>
      </c>
      <c r="O26" s="24" t="s">
        <v>899</v>
      </c>
      <c r="P26" s="21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</row>
    <row r="27" ht="15.75" customHeight="1">
      <c r="A27" s="40" t="s">
        <v>47</v>
      </c>
      <c r="B27" s="13">
        <f t="shared" si="1"/>
        <v>18.00179354</v>
      </c>
      <c r="C27" s="62">
        <v>28.0</v>
      </c>
      <c r="D27" s="12">
        <f t="shared" si="2"/>
        <v>504.050219</v>
      </c>
      <c r="E27" s="16">
        <v>1086.61</v>
      </c>
      <c r="F27" s="14">
        <f t="shared" si="3"/>
        <v>18.00179354</v>
      </c>
      <c r="G27" s="16">
        <v>217.350219</v>
      </c>
      <c r="H27" s="17">
        <v>0.431</v>
      </c>
      <c r="I27" s="16">
        <v>286.7</v>
      </c>
      <c r="J27" s="17">
        <v>0.569</v>
      </c>
      <c r="K27" s="16">
        <v>5.04050219E8</v>
      </c>
      <c r="L27" s="52">
        <v>1992.0</v>
      </c>
      <c r="M27" s="15" t="s">
        <v>25</v>
      </c>
      <c r="N27" s="19" t="s">
        <v>49</v>
      </c>
      <c r="O27" s="24" t="s">
        <v>50</v>
      </c>
      <c r="P27" s="21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</row>
    <row r="28" ht="15.75" customHeight="1">
      <c r="A28" s="40" t="s">
        <v>643</v>
      </c>
      <c r="B28" s="13">
        <f t="shared" si="1"/>
        <v>17.6514478</v>
      </c>
      <c r="C28" s="62">
        <v>25.0</v>
      </c>
      <c r="D28" s="12">
        <f t="shared" si="2"/>
        <v>441.286195</v>
      </c>
      <c r="E28" s="16">
        <v>921.29</v>
      </c>
      <c r="F28" s="14">
        <f t="shared" si="3"/>
        <v>17.6514478</v>
      </c>
      <c r="G28" s="16">
        <v>219.195243</v>
      </c>
      <c r="H28" s="17">
        <v>0.497</v>
      </c>
      <c r="I28" s="16">
        <v>222.090952</v>
      </c>
      <c r="J28" s="17">
        <v>0.503</v>
      </c>
      <c r="K28" s="16">
        <v>4.41286195E8</v>
      </c>
      <c r="L28" s="52">
        <v>1993.0</v>
      </c>
      <c r="M28" s="15" t="s">
        <v>25</v>
      </c>
      <c r="N28" s="19" t="s">
        <v>644</v>
      </c>
      <c r="O28" s="24" t="s">
        <v>645</v>
      </c>
      <c r="P28" s="21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</row>
    <row r="29" ht="15.75" customHeight="1">
      <c r="A29" s="40" t="s">
        <v>470</v>
      </c>
      <c r="B29" s="13">
        <f t="shared" si="1"/>
        <v>17.61590986</v>
      </c>
      <c r="C29" s="62">
        <v>63.0</v>
      </c>
      <c r="D29" s="12">
        <f t="shared" si="2"/>
        <v>1109.802321</v>
      </c>
      <c r="E29" s="16">
        <v>2316.97</v>
      </c>
      <c r="F29" s="14">
        <f t="shared" si="3"/>
        <v>17.61590986</v>
      </c>
      <c r="G29" s="16">
        <v>404.21472</v>
      </c>
      <c r="H29" s="17">
        <v>0.364</v>
      </c>
      <c r="I29" s="16">
        <v>705.587601</v>
      </c>
      <c r="J29" s="17">
        <v>0.636</v>
      </c>
      <c r="K29" s="16">
        <v>1.109802321E9</v>
      </c>
      <c r="L29" s="52">
        <v>1993.0</v>
      </c>
      <c r="M29" s="15" t="s">
        <v>25</v>
      </c>
      <c r="N29" s="19" t="s">
        <v>471</v>
      </c>
      <c r="O29" s="24" t="s">
        <v>472</v>
      </c>
      <c r="P29" s="21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</row>
    <row r="30" ht="15.75" customHeight="1">
      <c r="A30" s="40" t="s">
        <v>443</v>
      </c>
      <c r="B30" s="13">
        <f t="shared" si="1"/>
        <v>17.54606378</v>
      </c>
      <c r="C30" s="62">
        <v>40.0</v>
      </c>
      <c r="D30" s="12">
        <f t="shared" si="2"/>
        <v>701.842551</v>
      </c>
      <c r="E30" s="16">
        <v>860.43</v>
      </c>
      <c r="F30" s="14">
        <f t="shared" si="3"/>
        <v>17.54606378</v>
      </c>
      <c r="G30" s="16">
        <v>328.874981</v>
      </c>
      <c r="H30" s="17">
        <v>0.469</v>
      </c>
      <c r="I30" s="16">
        <v>372.96757</v>
      </c>
      <c r="J30" s="17">
        <v>0.531</v>
      </c>
      <c r="K30" s="16">
        <v>7.01842551E8</v>
      </c>
      <c r="L30" s="52">
        <v>2017.0</v>
      </c>
      <c r="M30" s="15" t="s">
        <v>20</v>
      </c>
      <c r="N30" s="19" t="s">
        <v>444</v>
      </c>
      <c r="O30" s="24" t="s">
        <v>445</v>
      </c>
      <c r="P30" s="21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</row>
    <row r="31" ht="15.75" customHeight="1">
      <c r="A31" s="40" t="s">
        <v>149</v>
      </c>
      <c r="B31" s="13">
        <f t="shared" si="1"/>
        <v>17.51556367</v>
      </c>
      <c r="C31" s="62">
        <v>52.0</v>
      </c>
      <c r="D31" s="12">
        <f t="shared" si="2"/>
        <v>910.809311</v>
      </c>
      <c r="E31" s="16">
        <v>1093.97</v>
      </c>
      <c r="F31" s="14">
        <f t="shared" si="3"/>
        <v>17.51556367</v>
      </c>
      <c r="G31" s="16">
        <v>216.668042</v>
      </c>
      <c r="H31" s="17">
        <v>0.238</v>
      </c>
      <c r="I31" s="16">
        <v>694.141269</v>
      </c>
      <c r="J31" s="17">
        <v>0.762</v>
      </c>
      <c r="K31" s="16">
        <v>9.10809311E8</v>
      </c>
      <c r="L31" s="52">
        <v>2018.0</v>
      </c>
      <c r="M31" s="15" t="s">
        <v>20</v>
      </c>
      <c r="N31" s="19" t="s">
        <v>150</v>
      </c>
      <c r="O31" s="20"/>
      <c r="P31" s="21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</row>
    <row r="32" ht="15.75" customHeight="1">
      <c r="A32" s="40" t="s">
        <v>248</v>
      </c>
      <c r="B32" s="13">
        <f t="shared" si="1"/>
        <v>17.36693765</v>
      </c>
      <c r="C32" s="62">
        <v>31.0</v>
      </c>
      <c r="D32" s="12">
        <f t="shared" si="2"/>
        <v>538.375067</v>
      </c>
      <c r="E32" s="16">
        <v>2060.16</v>
      </c>
      <c r="F32" s="14">
        <f t="shared" si="3"/>
        <v>17.36693765</v>
      </c>
      <c r="G32" s="16">
        <v>292.75396</v>
      </c>
      <c r="H32" s="17">
        <v>0.544</v>
      </c>
      <c r="I32" s="16">
        <v>245.621107</v>
      </c>
      <c r="J32" s="17">
        <v>0.456</v>
      </c>
      <c r="K32" s="16">
        <v>5.38375067E8</v>
      </c>
      <c r="L32" s="52">
        <v>1980.0</v>
      </c>
      <c r="M32" s="15" t="s">
        <v>104</v>
      </c>
      <c r="N32" s="19" t="s">
        <v>249</v>
      </c>
      <c r="O32" s="24" t="s">
        <v>250</v>
      </c>
      <c r="P32" s="21" t="s">
        <v>96</v>
      </c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</row>
    <row r="33" ht="15.75" customHeight="1">
      <c r="A33" s="40" t="s">
        <v>127</v>
      </c>
      <c r="B33" s="13">
        <f t="shared" si="1"/>
        <v>16.9987048</v>
      </c>
      <c r="C33" s="62">
        <v>25.0</v>
      </c>
      <c r="D33" s="12">
        <f t="shared" si="2"/>
        <v>424.96762</v>
      </c>
      <c r="E33" s="16">
        <v>939.95</v>
      </c>
      <c r="F33" s="14">
        <f t="shared" si="3"/>
        <v>16.9987048</v>
      </c>
      <c r="G33" s="16">
        <v>218.96762</v>
      </c>
      <c r="H33" s="17">
        <v>0.515</v>
      </c>
      <c r="I33" s="16">
        <v>206.0</v>
      </c>
      <c r="J33" s="17">
        <v>0.485</v>
      </c>
      <c r="K33" s="16">
        <v>4.2496762E8</v>
      </c>
      <c r="L33" s="52">
        <v>1991.0</v>
      </c>
      <c r="M33" s="15" t="s">
        <v>25</v>
      </c>
      <c r="N33" s="19" t="s">
        <v>129</v>
      </c>
      <c r="O33" s="24" t="s">
        <v>130</v>
      </c>
      <c r="P33" s="21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ht="15.75" customHeight="1">
      <c r="A34" s="40" t="s">
        <v>1182</v>
      </c>
      <c r="B34" s="13">
        <f t="shared" si="1"/>
        <v>16.8201608</v>
      </c>
      <c r="C34" s="62">
        <v>40.0</v>
      </c>
      <c r="D34" s="12">
        <f t="shared" si="2"/>
        <v>672.806432</v>
      </c>
      <c r="E34" s="16">
        <v>1219.12</v>
      </c>
      <c r="F34" s="14">
        <f t="shared" si="3"/>
        <v>16.8201608</v>
      </c>
      <c r="G34" s="16">
        <v>293.506292</v>
      </c>
      <c r="H34" s="17">
        <v>0.436</v>
      </c>
      <c r="I34" s="16">
        <v>379.30014</v>
      </c>
      <c r="J34" s="17">
        <v>0.564</v>
      </c>
      <c r="K34" s="16">
        <v>6.72806432E8</v>
      </c>
      <c r="L34" s="52">
        <v>1999.0</v>
      </c>
      <c r="M34" s="15" t="s">
        <v>25</v>
      </c>
      <c r="N34" s="19" t="s">
        <v>1183</v>
      </c>
      <c r="O34" s="24" t="s">
        <v>1184</v>
      </c>
      <c r="P34" s="21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</row>
    <row r="35" ht="15.75" customHeight="1">
      <c r="A35" s="40" t="s">
        <v>1143</v>
      </c>
      <c r="B35" s="13">
        <f t="shared" si="1"/>
        <v>16.61739986</v>
      </c>
      <c r="C35" s="62">
        <v>22.0</v>
      </c>
      <c r="D35" s="12">
        <f t="shared" si="2"/>
        <v>365.582797</v>
      </c>
      <c r="E35" s="16">
        <v>439.1</v>
      </c>
      <c r="F35" s="14">
        <f t="shared" si="3"/>
        <v>16.61739986</v>
      </c>
      <c r="G35" s="16">
        <v>117.481222</v>
      </c>
      <c r="H35" s="17">
        <v>0.321</v>
      </c>
      <c r="I35" s="16">
        <v>248.101575</v>
      </c>
      <c r="J35" s="17">
        <v>0.679</v>
      </c>
      <c r="K35" s="16">
        <v>3.65582797E8</v>
      </c>
      <c r="L35" s="52">
        <v>2018.0</v>
      </c>
      <c r="M35" s="15" t="s">
        <v>20</v>
      </c>
      <c r="N35" s="19" t="s">
        <v>1144</v>
      </c>
      <c r="O35" s="24" t="s">
        <v>1145</v>
      </c>
      <c r="P35" s="21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</row>
    <row r="36" ht="15.75" customHeight="1">
      <c r="A36" s="40" t="s">
        <v>969</v>
      </c>
      <c r="B36" s="13">
        <f t="shared" si="1"/>
        <v>16.44185796</v>
      </c>
      <c r="C36" s="62">
        <v>25.0</v>
      </c>
      <c r="D36" s="12">
        <f t="shared" si="2"/>
        <v>411.046449</v>
      </c>
      <c r="E36" s="16">
        <v>886.12</v>
      </c>
      <c r="F36" s="14">
        <f t="shared" si="3"/>
        <v>16.44185796</v>
      </c>
      <c r="G36" s="16">
        <v>122.046449</v>
      </c>
      <c r="H36" s="17">
        <v>0.297</v>
      </c>
      <c r="I36" s="16">
        <v>289.0</v>
      </c>
      <c r="J36" s="17">
        <v>0.703</v>
      </c>
      <c r="K36" s="16">
        <v>4.11046449E8</v>
      </c>
      <c r="L36" s="52">
        <v>1992.0</v>
      </c>
      <c r="M36" s="15" t="s">
        <v>25</v>
      </c>
      <c r="N36" s="19" t="s">
        <v>970</v>
      </c>
      <c r="O36" s="24" t="s">
        <v>971</v>
      </c>
      <c r="P36" s="21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</row>
    <row r="37" ht="15.75" customHeight="1">
      <c r="A37" s="40" t="s">
        <v>1206</v>
      </c>
      <c r="B37" s="13">
        <f t="shared" si="1"/>
        <v>16.08194135</v>
      </c>
      <c r="C37" s="62">
        <v>23.0</v>
      </c>
      <c r="D37" s="12">
        <f t="shared" si="2"/>
        <v>369.884651</v>
      </c>
      <c r="E37" s="16">
        <v>681.43</v>
      </c>
      <c r="F37" s="14">
        <f t="shared" si="3"/>
        <v>16.08194135</v>
      </c>
      <c r="G37" s="16">
        <v>176.484651</v>
      </c>
      <c r="H37" s="17">
        <v>0.477</v>
      </c>
      <c r="I37" s="16">
        <v>193.4</v>
      </c>
      <c r="J37" s="17">
        <v>0.523</v>
      </c>
      <c r="K37" s="16">
        <v>3.69884651E8</v>
      </c>
      <c r="L37" s="52">
        <v>1998.0</v>
      </c>
      <c r="M37" s="15" t="s">
        <v>25</v>
      </c>
      <c r="N37" s="19" t="s">
        <v>1207</v>
      </c>
      <c r="O37" s="24" t="s">
        <v>1208</v>
      </c>
      <c r="P37" s="21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</row>
    <row r="38" ht="15.75" customHeight="1">
      <c r="A38" s="40" t="s">
        <v>981</v>
      </c>
      <c r="B38" s="13">
        <f t="shared" si="1"/>
        <v>16.0203121</v>
      </c>
      <c r="C38" s="62">
        <v>20.0</v>
      </c>
      <c r="D38" s="12">
        <f t="shared" si="2"/>
        <v>320.406242</v>
      </c>
      <c r="E38" s="16">
        <v>414.23</v>
      </c>
      <c r="F38" s="14">
        <f t="shared" si="3"/>
        <v>16.0203121</v>
      </c>
      <c r="G38" s="16">
        <v>137.446368</v>
      </c>
      <c r="H38" s="17">
        <v>0.429</v>
      </c>
      <c r="I38" s="16">
        <v>182.959874</v>
      </c>
      <c r="J38" s="17">
        <v>0.571</v>
      </c>
      <c r="K38" s="16">
        <v>3.20406242E8</v>
      </c>
      <c r="L38" s="52">
        <v>2013.0</v>
      </c>
      <c r="M38" s="15" t="s">
        <v>20</v>
      </c>
      <c r="N38" s="19" t="s">
        <v>982</v>
      </c>
      <c r="O38" s="24" t="s">
        <v>983</v>
      </c>
      <c r="P38" s="21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</row>
    <row r="39" ht="15.75" customHeight="1">
      <c r="A39" s="40" t="s">
        <v>458</v>
      </c>
      <c r="B39" s="13">
        <f t="shared" si="1"/>
        <v>15.78490876</v>
      </c>
      <c r="C39" s="62">
        <v>70.0</v>
      </c>
      <c r="D39" s="12">
        <f t="shared" si="2"/>
        <v>1104.943613</v>
      </c>
      <c r="E39" s="16">
        <v>1306.87</v>
      </c>
      <c r="F39" s="14">
        <f t="shared" si="3"/>
        <v>15.78490876</v>
      </c>
      <c r="G39" s="16">
        <v>335.477657</v>
      </c>
      <c r="H39" s="17">
        <v>0.304</v>
      </c>
      <c r="I39" s="16">
        <v>769.465956</v>
      </c>
      <c r="J39" s="17">
        <v>0.696</v>
      </c>
      <c r="K39" s="16">
        <v>1.104943613E9</v>
      </c>
      <c r="L39" s="52">
        <v>2019.0</v>
      </c>
      <c r="M39" s="15" t="s">
        <v>20</v>
      </c>
      <c r="N39" s="19" t="s">
        <v>459</v>
      </c>
      <c r="O39" s="24" t="s">
        <v>460</v>
      </c>
      <c r="P39" s="21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</row>
    <row r="40" ht="15.75" customHeight="1">
      <c r="A40" s="40" t="s">
        <v>512</v>
      </c>
      <c r="B40" s="13">
        <f t="shared" si="1"/>
        <v>15.7075633</v>
      </c>
      <c r="C40" s="62">
        <v>30.0</v>
      </c>
      <c r="D40" s="12">
        <f t="shared" si="2"/>
        <v>471.226899</v>
      </c>
      <c r="E40" s="16">
        <v>592.15</v>
      </c>
      <c r="F40" s="14">
        <f t="shared" si="3"/>
        <v>15.7075633</v>
      </c>
      <c r="G40" s="16">
        <v>151.101803</v>
      </c>
      <c r="H40" s="17">
        <v>0.321</v>
      </c>
      <c r="I40" s="16">
        <v>320.125096</v>
      </c>
      <c r="J40" s="17">
        <v>0.679</v>
      </c>
      <c r="K40" s="16">
        <v>4.71226899E8</v>
      </c>
      <c r="L40" s="52">
        <v>2016.0</v>
      </c>
      <c r="M40" s="15" t="s">
        <v>20</v>
      </c>
      <c r="N40" s="19" t="s">
        <v>513</v>
      </c>
      <c r="O40" s="24" t="s">
        <v>514</v>
      </c>
      <c r="P40" s="21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</row>
    <row r="41" ht="15.75" customHeight="1">
      <c r="A41" s="40" t="s">
        <v>604</v>
      </c>
      <c r="B41" s="13">
        <f t="shared" si="1"/>
        <v>15.66817111</v>
      </c>
      <c r="C41" s="62">
        <v>74.0</v>
      </c>
      <c r="D41" s="12">
        <f t="shared" si="2"/>
        <v>1159.444662</v>
      </c>
      <c r="E41" s="16">
        <v>1476.98</v>
      </c>
      <c r="F41" s="14">
        <f t="shared" si="3"/>
        <v>15.66817111</v>
      </c>
      <c r="G41" s="16">
        <v>336.04577</v>
      </c>
      <c r="H41" s="17">
        <v>0.29</v>
      </c>
      <c r="I41" s="16">
        <v>823.398892</v>
      </c>
      <c r="J41" s="17">
        <v>0.71</v>
      </c>
      <c r="K41" s="16">
        <v>1.159444662E9</v>
      </c>
      <c r="L41" s="52">
        <v>2015.0</v>
      </c>
      <c r="M41" s="15" t="s">
        <v>20</v>
      </c>
      <c r="N41" s="19" t="s">
        <v>605</v>
      </c>
      <c r="O41" s="24" t="s">
        <v>606</v>
      </c>
      <c r="P41" s="21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</row>
    <row r="42" ht="15.75" customHeight="1">
      <c r="A42" s="40" t="s">
        <v>807</v>
      </c>
      <c r="B42" s="13">
        <f t="shared" si="1"/>
        <v>14.64369295</v>
      </c>
      <c r="C42" s="62">
        <v>22.0</v>
      </c>
      <c r="D42" s="12">
        <f t="shared" si="2"/>
        <v>322.161245</v>
      </c>
      <c r="E42" s="16">
        <v>672.59</v>
      </c>
      <c r="F42" s="14">
        <f t="shared" si="3"/>
        <v>14.64369295</v>
      </c>
      <c r="G42" s="16">
        <v>96.898818</v>
      </c>
      <c r="H42" s="17">
        <v>0.301</v>
      </c>
      <c r="I42" s="16">
        <v>225.262427</v>
      </c>
      <c r="J42" s="17">
        <v>0.699</v>
      </c>
      <c r="K42" s="16">
        <v>3.22161245E8</v>
      </c>
      <c r="L42" s="52">
        <v>1993.0</v>
      </c>
      <c r="M42" s="15" t="s">
        <v>25</v>
      </c>
      <c r="N42" s="19" t="s">
        <v>808</v>
      </c>
      <c r="O42" s="24" t="s">
        <v>809</v>
      </c>
      <c r="P42" s="21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</row>
    <row r="43" ht="15.75" customHeight="1">
      <c r="A43" s="40" t="s">
        <v>279</v>
      </c>
      <c r="B43" s="13">
        <f t="shared" si="1"/>
        <v>14.24128668</v>
      </c>
      <c r="C43" s="62">
        <v>40.0</v>
      </c>
      <c r="D43" s="12">
        <f t="shared" si="2"/>
        <v>569.651467</v>
      </c>
      <c r="E43" s="16">
        <v>725.66</v>
      </c>
      <c r="F43" s="14">
        <f t="shared" si="3"/>
        <v>14.24128668</v>
      </c>
      <c r="G43" s="16">
        <v>166.16723</v>
      </c>
      <c r="H43" s="17">
        <v>0.292</v>
      </c>
      <c r="I43" s="16">
        <v>403.484237</v>
      </c>
      <c r="J43" s="17">
        <v>0.708</v>
      </c>
      <c r="K43" s="16">
        <v>5.69651467E8</v>
      </c>
      <c r="L43" s="52">
        <v>2015.0</v>
      </c>
      <c r="M43" s="15" t="s">
        <v>20</v>
      </c>
      <c r="N43" s="19" t="s">
        <v>280</v>
      </c>
      <c r="O43" s="20"/>
      <c r="P43" s="21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</row>
    <row r="44" ht="15.75" customHeight="1">
      <c r="A44" s="40" t="s">
        <v>1284</v>
      </c>
      <c r="B44" s="13">
        <f t="shared" si="1"/>
        <v>14.22050962</v>
      </c>
      <c r="C44" s="62">
        <v>50.0</v>
      </c>
      <c r="D44" s="12">
        <f t="shared" si="2"/>
        <v>711.025481</v>
      </c>
      <c r="E44" s="16">
        <v>1002.54</v>
      </c>
      <c r="F44" s="14">
        <f t="shared" si="3"/>
        <v>14.22050962</v>
      </c>
      <c r="G44" s="16">
        <v>297.816253</v>
      </c>
      <c r="H44" s="17">
        <v>0.419</v>
      </c>
      <c r="I44" s="16">
        <v>413.209228</v>
      </c>
      <c r="J44" s="17">
        <v>0.581</v>
      </c>
      <c r="K44" s="16">
        <v>7.11025481E8</v>
      </c>
      <c r="L44" s="52">
        <v>2009.0</v>
      </c>
      <c r="M44" s="15" t="s">
        <v>18</v>
      </c>
      <c r="N44" s="19" t="s">
        <v>1285</v>
      </c>
      <c r="O44" s="24" t="s">
        <v>1286</v>
      </c>
      <c r="P44" s="21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</row>
    <row r="45" ht="15.75" customHeight="1">
      <c r="A45" s="40" t="s">
        <v>754</v>
      </c>
      <c r="B45" s="13">
        <f t="shared" si="1"/>
        <v>14.1930174</v>
      </c>
      <c r="C45" s="62">
        <v>25.0</v>
      </c>
      <c r="D45" s="12">
        <f t="shared" si="2"/>
        <v>354.825435</v>
      </c>
      <c r="E45" s="16">
        <v>913.01</v>
      </c>
      <c r="F45" s="14">
        <f t="shared" si="3"/>
        <v>14.1930174</v>
      </c>
      <c r="G45" s="16">
        <v>172.825435</v>
      </c>
      <c r="H45" s="17">
        <v>0.487</v>
      </c>
      <c r="I45" s="16">
        <v>182.0</v>
      </c>
      <c r="J45" s="17">
        <v>0.513</v>
      </c>
      <c r="K45" s="16">
        <v>3.54825435E8</v>
      </c>
      <c r="L45" s="52">
        <v>1988.0</v>
      </c>
      <c r="M45" s="15" t="s">
        <v>104</v>
      </c>
      <c r="N45" s="19" t="s">
        <v>755</v>
      </c>
      <c r="O45" s="24" t="s">
        <v>756</v>
      </c>
      <c r="P45" s="21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</row>
    <row r="46" ht="15.75" customHeight="1">
      <c r="A46" s="40" t="s">
        <v>325</v>
      </c>
      <c r="B46" s="13">
        <f t="shared" si="1"/>
        <v>13.98924591</v>
      </c>
      <c r="C46" s="62">
        <v>23.0</v>
      </c>
      <c r="D46" s="12">
        <f t="shared" si="2"/>
        <v>321.752656</v>
      </c>
      <c r="E46" s="16">
        <v>386.45</v>
      </c>
      <c r="F46" s="14">
        <f t="shared" si="3"/>
        <v>13.98924591</v>
      </c>
      <c r="G46" s="16">
        <v>85.080171</v>
      </c>
      <c r="H46" s="17">
        <v>0.264</v>
      </c>
      <c r="I46" s="16">
        <v>236.672485</v>
      </c>
      <c r="J46" s="17">
        <v>0.736</v>
      </c>
      <c r="K46" s="16">
        <v>3.21752656E8</v>
      </c>
      <c r="L46" s="52">
        <v>2018.0</v>
      </c>
      <c r="M46" s="15" t="s">
        <v>20</v>
      </c>
      <c r="N46" s="19" t="s">
        <v>326</v>
      </c>
      <c r="O46" s="20"/>
      <c r="P46" s="21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</row>
    <row r="47" ht="15.75" customHeight="1">
      <c r="A47" s="40" t="s">
        <v>207</v>
      </c>
      <c r="B47" s="13">
        <f t="shared" si="1"/>
        <v>13.49718605</v>
      </c>
      <c r="C47" s="62">
        <v>58.0</v>
      </c>
      <c r="D47" s="12">
        <f t="shared" si="2"/>
        <v>782.836791</v>
      </c>
      <c r="E47" s="16">
        <v>983.72</v>
      </c>
      <c r="F47" s="14">
        <f t="shared" si="3"/>
        <v>13.49718605</v>
      </c>
      <c r="G47" s="16">
        <v>363.070709</v>
      </c>
      <c r="H47" s="17">
        <v>0.464</v>
      </c>
      <c r="I47" s="16">
        <v>419.766082</v>
      </c>
      <c r="J47" s="17">
        <v>0.536</v>
      </c>
      <c r="K47" s="16">
        <v>7.82836791E8</v>
      </c>
      <c r="L47" s="52">
        <v>2016.0</v>
      </c>
      <c r="M47" s="15" t="s">
        <v>20</v>
      </c>
      <c r="N47" s="19" t="s">
        <v>208</v>
      </c>
      <c r="O47" s="20"/>
      <c r="P47" s="21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</row>
    <row r="48" ht="15.75" customHeight="1">
      <c r="A48" s="40" t="s">
        <v>1042</v>
      </c>
      <c r="B48" s="13">
        <f t="shared" si="1"/>
        <v>13.40937369</v>
      </c>
      <c r="C48" s="62">
        <v>35.0</v>
      </c>
      <c r="D48" s="12">
        <f t="shared" si="2"/>
        <v>469.328079</v>
      </c>
      <c r="E48" s="16">
        <v>661.75</v>
      </c>
      <c r="F48" s="14">
        <f t="shared" si="3"/>
        <v>13.40937369</v>
      </c>
      <c r="G48" s="16">
        <v>277.339746</v>
      </c>
      <c r="H48" s="17">
        <v>0.591</v>
      </c>
      <c r="I48" s="16">
        <v>191.988333</v>
      </c>
      <c r="J48" s="17">
        <v>0.409</v>
      </c>
      <c r="K48" s="16">
        <v>4.69328079E8</v>
      </c>
      <c r="L48" s="52">
        <v>2009.0</v>
      </c>
      <c r="M48" s="15" t="s">
        <v>18</v>
      </c>
      <c r="N48" s="19" t="s">
        <v>1043</v>
      </c>
      <c r="O48" s="24" t="s">
        <v>1044</v>
      </c>
      <c r="P48" s="21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ht="15.75" customHeight="1">
      <c r="A49" s="40" t="s">
        <v>1233</v>
      </c>
      <c r="B49" s="13">
        <f t="shared" si="1"/>
        <v>13.1478862</v>
      </c>
      <c r="C49" s="62">
        <v>30.0</v>
      </c>
      <c r="D49" s="12">
        <f t="shared" si="2"/>
        <v>394.436586</v>
      </c>
      <c r="E49" s="16">
        <v>781.29</v>
      </c>
      <c r="F49" s="14">
        <f t="shared" si="3"/>
        <v>13.1478862</v>
      </c>
      <c r="G49" s="16">
        <v>223.225679</v>
      </c>
      <c r="H49" s="17">
        <v>0.566</v>
      </c>
      <c r="I49" s="16">
        <v>171.210907</v>
      </c>
      <c r="J49" s="17">
        <v>0.434</v>
      </c>
      <c r="K49" s="16">
        <v>3.94436586E8</v>
      </c>
      <c r="L49" s="52">
        <v>1995.0</v>
      </c>
      <c r="M49" s="15" t="s">
        <v>25</v>
      </c>
      <c r="N49" s="19" t="s">
        <v>1234</v>
      </c>
      <c r="O49" s="55" t="s">
        <v>1235</v>
      </c>
      <c r="P49" s="21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</row>
    <row r="50" ht="15.75" customHeight="1">
      <c r="A50" s="40" t="s">
        <v>218</v>
      </c>
      <c r="B50" s="13">
        <f t="shared" si="1"/>
        <v>12.93500164</v>
      </c>
      <c r="C50" s="62">
        <v>80.0</v>
      </c>
      <c r="D50" s="12">
        <f t="shared" si="2"/>
        <v>1034.800131</v>
      </c>
      <c r="E50" s="16">
        <v>1268.62</v>
      </c>
      <c r="F50" s="14">
        <f t="shared" si="3"/>
        <v>12.93500164</v>
      </c>
      <c r="G50" s="16">
        <v>264.6243</v>
      </c>
      <c r="H50" s="17">
        <v>0.256</v>
      </c>
      <c r="I50" s="16">
        <v>770.175831</v>
      </c>
      <c r="J50" s="17">
        <v>0.744</v>
      </c>
      <c r="K50" s="16">
        <v>1.034800131E9</v>
      </c>
      <c r="L50" s="52">
        <v>2017.0</v>
      </c>
      <c r="M50" s="15" t="s">
        <v>20</v>
      </c>
      <c r="N50" s="19" t="s">
        <v>219</v>
      </c>
      <c r="O50" s="20"/>
      <c r="P50" s="21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</row>
    <row r="51" ht="15.75" customHeight="1">
      <c r="A51" s="40" t="s">
        <v>365</v>
      </c>
      <c r="B51" s="13">
        <f t="shared" si="1"/>
        <v>12.82124464</v>
      </c>
      <c r="C51" s="62">
        <v>28.0</v>
      </c>
      <c r="D51" s="12">
        <f t="shared" si="2"/>
        <v>358.99485</v>
      </c>
      <c r="E51" s="16">
        <v>773.91</v>
      </c>
      <c r="F51" s="14">
        <f t="shared" si="3"/>
        <v>12.82124464</v>
      </c>
      <c r="G51" s="16">
        <v>173.585516</v>
      </c>
      <c r="H51" s="17">
        <v>0.484</v>
      </c>
      <c r="I51" s="16">
        <v>185.409334</v>
      </c>
      <c r="J51" s="17">
        <v>0.516</v>
      </c>
      <c r="K51" s="16">
        <v>3.5899485E8</v>
      </c>
      <c r="L51" s="52">
        <v>1992.0</v>
      </c>
      <c r="M51" s="15" t="s">
        <v>25</v>
      </c>
      <c r="N51" s="19" t="s">
        <v>366</v>
      </c>
      <c r="O51" s="24" t="s">
        <v>367</v>
      </c>
      <c r="P51" s="21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</row>
    <row r="52" ht="15.75" customHeight="1">
      <c r="A52" s="40" t="s">
        <v>216</v>
      </c>
      <c r="B52" s="13">
        <f t="shared" si="1"/>
        <v>12.44571801</v>
      </c>
      <c r="C52" s="62">
        <v>78.0</v>
      </c>
      <c r="D52" s="12">
        <f t="shared" si="2"/>
        <v>970.766005</v>
      </c>
      <c r="E52" s="16">
        <v>1255.03</v>
      </c>
      <c r="F52" s="14">
        <f t="shared" si="3"/>
        <v>12.44571801</v>
      </c>
      <c r="G52" s="16">
        <v>368.065385</v>
      </c>
      <c r="H52" s="17">
        <v>0.379</v>
      </c>
      <c r="I52" s="16">
        <v>602.70062</v>
      </c>
      <c r="J52" s="17">
        <v>0.621</v>
      </c>
      <c r="K52" s="16">
        <v>9.70766005E8</v>
      </c>
      <c r="L52" s="52">
        <v>2013.0</v>
      </c>
      <c r="M52" s="15" t="s">
        <v>20</v>
      </c>
      <c r="N52" s="19" t="s">
        <v>217</v>
      </c>
      <c r="O52" s="20"/>
      <c r="P52" s="21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</row>
    <row r="53" ht="15.75" customHeight="1">
      <c r="A53" s="40" t="s">
        <v>90</v>
      </c>
      <c r="B53" s="13">
        <f t="shared" si="1"/>
        <v>12.33298698</v>
      </c>
      <c r="C53" s="62">
        <v>237.0</v>
      </c>
      <c r="D53" s="12">
        <f t="shared" si="2"/>
        <v>2922.917914</v>
      </c>
      <c r="E53" s="16">
        <v>4121.31</v>
      </c>
      <c r="F53" s="14">
        <f t="shared" si="3"/>
        <v>12.33298698</v>
      </c>
      <c r="G53" s="16">
        <v>785.221649</v>
      </c>
      <c r="H53" s="17">
        <v>0.269</v>
      </c>
      <c r="I53" s="16">
        <v>2137.696265</v>
      </c>
      <c r="J53" s="17">
        <v>0.731</v>
      </c>
      <c r="K53" s="16">
        <v>2.922917914E9</v>
      </c>
      <c r="L53" s="53">
        <v>2009.0</v>
      </c>
      <c r="M53" s="15" t="s">
        <v>18</v>
      </c>
      <c r="N53" s="25" t="s">
        <v>91</v>
      </c>
      <c r="O53" s="20"/>
      <c r="P53" s="21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</row>
    <row r="54" ht="15.75" customHeight="1">
      <c r="A54" s="40" t="s">
        <v>286</v>
      </c>
      <c r="B54" s="13">
        <f t="shared" si="1"/>
        <v>12.33139027</v>
      </c>
      <c r="C54" s="62">
        <v>55.0</v>
      </c>
      <c r="D54" s="12">
        <f t="shared" si="2"/>
        <v>678.226465</v>
      </c>
      <c r="E54" s="16">
        <v>1381.09</v>
      </c>
      <c r="F54" s="14">
        <f t="shared" si="3"/>
        <v>12.33139027</v>
      </c>
      <c r="G54" s="16">
        <v>330.45527</v>
      </c>
      <c r="H54" s="17">
        <v>0.487</v>
      </c>
      <c r="I54" s="16">
        <v>347.771195</v>
      </c>
      <c r="J54" s="17">
        <v>0.513</v>
      </c>
      <c r="K54" s="16">
        <v>6.78226465E8</v>
      </c>
      <c r="L54" s="52">
        <v>1994.0</v>
      </c>
      <c r="M54" s="15" t="s">
        <v>25</v>
      </c>
      <c r="N54" s="19" t="s">
        <v>287</v>
      </c>
      <c r="O54" s="24" t="s">
        <v>288</v>
      </c>
      <c r="P54" s="21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</row>
    <row r="55" ht="15.75" customHeight="1">
      <c r="A55" s="40" t="s">
        <v>536</v>
      </c>
      <c r="B55" s="13">
        <f t="shared" si="1"/>
        <v>12.19612994</v>
      </c>
      <c r="C55" s="62">
        <v>94.0</v>
      </c>
      <c r="D55" s="12">
        <f t="shared" si="2"/>
        <v>1146.436214</v>
      </c>
      <c r="E55" s="16">
        <v>1878.41</v>
      </c>
      <c r="F55" s="14">
        <f t="shared" si="3"/>
        <v>12.19612994</v>
      </c>
      <c r="G55" s="16">
        <v>378.251207</v>
      </c>
      <c r="H55" s="17">
        <v>0.33</v>
      </c>
      <c r="I55" s="16">
        <v>768.185007</v>
      </c>
      <c r="J55" s="17">
        <v>0.67</v>
      </c>
      <c r="K55" s="16">
        <v>1.146436214E9</v>
      </c>
      <c r="L55" s="52">
        <v>2003.0</v>
      </c>
      <c r="M55" s="15" t="s">
        <v>18</v>
      </c>
      <c r="N55" s="19" t="s">
        <v>537</v>
      </c>
      <c r="O55" s="24" t="s">
        <v>538</v>
      </c>
      <c r="P55" s="21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</row>
    <row r="56" ht="15.75" customHeight="1">
      <c r="A56" s="40" t="s">
        <v>42</v>
      </c>
      <c r="B56" s="13">
        <f t="shared" si="1"/>
        <v>12.11758672</v>
      </c>
      <c r="C56" s="62">
        <v>36.0</v>
      </c>
      <c r="D56" s="12">
        <f t="shared" si="2"/>
        <v>436.233122</v>
      </c>
      <c r="E56" s="16">
        <v>523.96</v>
      </c>
      <c r="F56" s="14">
        <f t="shared" si="3"/>
        <v>12.11758672</v>
      </c>
      <c r="G56" s="16">
        <v>215.333122</v>
      </c>
      <c r="H56" s="17">
        <v>0.494</v>
      </c>
      <c r="I56" s="16">
        <v>220.9</v>
      </c>
      <c r="J56" s="17">
        <v>0.506</v>
      </c>
      <c r="K56" s="16">
        <v>4.36233122E8</v>
      </c>
      <c r="L56" s="52">
        <v>2018.0</v>
      </c>
      <c r="M56" s="15" t="s">
        <v>20</v>
      </c>
      <c r="N56" s="19" t="s">
        <v>43</v>
      </c>
      <c r="O56" s="20"/>
      <c r="P56" s="21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</row>
    <row r="57" ht="15.75" customHeight="1">
      <c r="A57" s="40" t="s">
        <v>542</v>
      </c>
      <c r="B57" s="13">
        <f t="shared" si="1"/>
        <v>12.02714292</v>
      </c>
      <c r="C57" s="62">
        <v>39.0</v>
      </c>
      <c r="D57" s="12">
        <f t="shared" si="2"/>
        <v>469.058574</v>
      </c>
      <c r="E57" s="16">
        <v>596.98</v>
      </c>
      <c r="F57" s="14">
        <f t="shared" si="3"/>
        <v>12.02714292</v>
      </c>
      <c r="G57" s="16">
        <v>126.6636</v>
      </c>
      <c r="H57" s="17">
        <v>0.27</v>
      </c>
      <c r="I57" s="16">
        <v>342.394974</v>
      </c>
      <c r="J57" s="17">
        <v>0.73</v>
      </c>
      <c r="K57" s="16">
        <v>4.69058574E8</v>
      </c>
      <c r="L57" s="52">
        <v>2014.0</v>
      </c>
      <c r="M57" s="15" t="s">
        <v>20</v>
      </c>
      <c r="N57" s="19" t="s">
        <v>543</v>
      </c>
      <c r="O57" s="24" t="s">
        <v>544</v>
      </c>
      <c r="P57" s="21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</row>
    <row r="58" ht="15.75" customHeight="1">
      <c r="A58" s="40" t="s">
        <v>1170</v>
      </c>
      <c r="B58" s="13">
        <f t="shared" si="1"/>
        <v>11.92437959</v>
      </c>
      <c r="C58" s="62">
        <v>75.0</v>
      </c>
      <c r="D58" s="12">
        <f t="shared" si="2"/>
        <v>894.328469</v>
      </c>
      <c r="E58" s="16">
        <v>1123.82</v>
      </c>
      <c r="F58" s="14">
        <f t="shared" si="3"/>
        <v>11.92437959</v>
      </c>
      <c r="G58" s="16">
        <v>368.38433</v>
      </c>
      <c r="H58" s="17">
        <v>0.412</v>
      </c>
      <c r="I58" s="16">
        <v>525.944139</v>
      </c>
      <c r="J58" s="17">
        <v>0.588</v>
      </c>
      <c r="K58" s="16">
        <v>8.94328469E8</v>
      </c>
      <c r="L58" s="52">
        <v>2016.0</v>
      </c>
      <c r="M58" s="15" t="s">
        <v>20</v>
      </c>
      <c r="N58" s="19" t="s">
        <v>1171</v>
      </c>
      <c r="O58" s="24" t="s">
        <v>1172</v>
      </c>
      <c r="P58" s="21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</row>
    <row r="59" ht="15.75" customHeight="1">
      <c r="A59" s="40" t="s">
        <v>1373</v>
      </c>
      <c r="B59" s="13">
        <f t="shared" si="1"/>
        <v>11.89668825</v>
      </c>
      <c r="C59" s="62">
        <v>28.0</v>
      </c>
      <c r="D59" s="12">
        <f t="shared" si="2"/>
        <v>333.107271</v>
      </c>
      <c r="E59" s="16">
        <v>973.21</v>
      </c>
      <c r="F59" s="14">
        <f t="shared" si="3"/>
        <v>11.89668825</v>
      </c>
      <c r="G59" s="16">
        <v>179.870271</v>
      </c>
      <c r="H59" s="17">
        <v>0.54</v>
      </c>
      <c r="I59" s="16">
        <v>153.237</v>
      </c>
      <c r="J59" s="17">
        <v>0.46</v>
      </c>
      <c r="K59" s="16">
        <v>3.33107271E8</v>
      </c>
      <c r="L59" s="52">
        <v>1984.0</v>
      </c>
      <c r="M59" s="15" t="s">
        <v>104</v>
      </c>
      <c r="N59" s="19" t="s">
        <v>423</v>
      </c>
      <c r="O59" s="24" t="s">
        <v>424</v>
      </c>
      <c r="P59" s="21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</row>
    <row r="60" ht="15.75" customHeight="1">
      <c r="A60" s="40" t="s">
        <v>562</v>
      </c>
      <c r="B60" s="13">
        <f t="shared" si="1"/>
        <v>11.75495806</v>
      </c>
      <c r="C60" s="62">
        <v>52.0</v>
      </c>
      <c r="D60" s="12">
        <f t="shared" si="2"/>
        <v>611.257819</v>
      </c>
      <c r="E60" s="16">
        <v>862.13</v>
      </c>
      <c r="F60" s="14">
        <f t="shared" si="3"/>
        <v>11.75495806</v>
      </c>
      <c r="G60" s="16">
        <v>144.169664</v>
      </c>
      <c r="H60" s="17">
        <v>0.236</v>
      </c>
      <c r="I60" s="16">
        <v>467.088155</v>
      </c>
      <c r="J60" s="17">
        <v>0.764</v>
      </c>
      <c r="K60" s="16">
        <v>6.11257819E8</v>
      </c>
      <c r="L60" s="52">
        <v>2008.0</v>
      </c>
      <c r="M60" s="15" t="s">
        <v>18</v>
      </c>
      <c r="N60" s="19" t="s">
        <v>563</v>
      </c>
      <c r="O60" s="24" t="s">
        <v>564</v>
      </c>
      <c r="P60" s="21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</row>
    <row r="61" ht="15.75" customHeight="1">
      <c r="A61" s="40" t="s">
        <v>607</v>
      </c>
      <c r="B61" s="13">
        <f t="shared" si="1"/>
        <v>11.74025263</v>
      </c>
      <c r="C61" s="62">
        <v>80.0</v>
      </c>
      <c r="D61" s="12">
        <f t="shared" si="2"/>
        <v>939.22021</v>
      </c>
      <c r="E61" s="16">
        <v>994.55</v>
      </c>
      <c r="F61" s="14">
        <f t="shared" si="3"/>
        <v>11.74025263</v>
      </c>
      <c r="G61" s="16">
        <v>369.50021</v>
      </c>
      <c r="H61" s="17">
        <v>0.393</v>
      </c>
      <c r="I61" s="16">
        <v>569.72</v>
      </c>
      <c r="J61" s="17">
        <v>0.607</v>
      </c>
      <c r="K61" s="16">
        <v>9.3922021E8</v>
      </c>
      <c r="L61" s="52">
        <v>2022.0</v>
      </c>
      <c r="M61" s="15" t="s">
        <v>93</v>
      </c>
      <c r="N61" s="19" t="s">
        <v>608</v>
      </c>
      <c r="O61" s="24" t="s">
        <v>609</v>
      </c>
      <c r="P61" s="21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</row>
    <row r="62" ht="15.75" customHeight="1">
      <c r="A62" s="40" t="s">
        <v>476</v>
      </c>
      <c r="B62" s="13">
        <f t="shared" si="1"/>
        <v>11.14358296</v>
      </c>
      <c r="C62" s="62">
        <v>150.0</v>
      </c>
      <c r="D62" s="12">
        <f t="shared" si="2"/>
        <v>1671.537444</v>
      </c>
      <c r="E62" s="16">
        <v>2129.31</v>
      </c>
      <c r="F62" s="14">
        <f t="shared" si="3"/>
        <v>11.14358296</v>
      </c>
      <c r="G62" s="16">
        <v>653.406625</v>
      </c>
      <c r="H62" s="17">
        <v>0.391</v>
      </c>
      <c r="I62" s="16">
        <v>1018.130819</v>
      </c>
      <c r="J62" s="17">
        <v>0.609</v>
      </c>
      <c r="K62" s="16">
        <v>1.671537444E9</v>
      </c>
      <c r="L62" s="52">
        <v>2015.0</v>
      </c>
      <c r="M62" s="15" t="s">
        <v>20</v>
      </c>
      <c r="N62" s="19" t="s">
        <v>477</v>
      </c>
      <c r="O62" s="24" t="s">
        <v>478</v>
      </c>
      <c r="P62" s="21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</row>
    <row r="63" ht="15.75" customHeight="1">
      <c r="A63" s="40" t="s">
        <v>1066</v>
      </c>
      <c r="B63" s="13">
        <f t="shared" si="1"/>
        <v>11.08989418</v>
      </c>
      <c r="C63" s="62">
        <v>78.0</v>
      </c>
      <c r="D63" s="12">
        <f t="shared" si="2"/>
        <v>865.011746</v>
      </c>
      <c r="E63" s="16">
        <v>1118.31</v>
      </c>
      <c r="F63" s="14">
        <f t="shared" si="3"/>
        <v>11.08989418</v>
      </c>
      <c r="G63" s="16">
        <v>424.668047</v>
      </c>
      <c r="H63" s="17">
        <v>0.491</v>
      </c>
      <c r="I63" s="16">
        <v>440.343699</v>
      </c>
      <c r="J63" s="17">
        <v>0.509</v>
      </c>
      <c r="K63" s="16">
        <v>8.65011746E8</v>
      </c>
      <c r="L63" s="52">
        <v>2013.0</v>
      </c>
      <c r="M63" s="15" t="s">
        <v>20</v>
      </c>
      <c r="N63" s="19" t="s">
        <v>1067</v>
      </c>
      <c r="O63" s="20"/>
      <c r="P63" s="21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</row>
    <row r="64" ht="15.75" customHeight="1">
      <c r="A64" s="40" t="s">
        <v>774</v>
      </c>
      <c r="B64" s="13">
        <f t="shared" si="1"/>
        <v>11.04898086</v>
      </c>
      <c r="C64" s="62">
        <v>43.0</v>
      </c>
      <c r="D64" s="12">
        <f t="shared" si="2"/>
        <v>475.106177</v>
      </c>
      <c r="E64" s="16">
        <v>1446.26</v>
      </c>
      <c r="F64" s="14">
        <f t="shared" si="3"/>
        <v>11.04898086</v>
      </c>
      <c r="G64" s="16">
        <v>309.306177</v>
      </c>
      <c r="H64" s="17">
        <v>0.651</v>
      </c>
      <c r="I64" s="16">
        <v>165.8</v>
      </c>
      <c r="J64" s="17">
        <v>0.349</v>
      </c>
      <c r="K64" s="16">
        <v>4.75106177E8</v>
      </c>
      <c r="L64" s="52">
        <v>1983.0</v>
      </c>
      <c r="M64" s="15" t="s">
        <v>104</v>
      </c>
      <c r="N64" s="19" t="s">
        <v>775</v>
      </c>
      <c r="O64" s="24" t="s">
        <v>776</v>
      </c>
      <c r="P64" s="21" t="s">
        <v>96</v>
      </c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</row>
    <row r="65" ht="15.75" customHeight="1">
      <c r="A65" s="40" t="s">
        <v>1272</v>
      </c>
      <c r="B65" s="13">
        <f t="shared" si="1"/>
        <v>11.03865986</v>
      </c>
      <c r="C65" s="62">
        <v>37.0</v>
      </c>
      <c r="D65" s="12">
        <f t="shared" si="2"/>
        <v>408.430415</v>
      </c>
      <c r="E65" s="16">
        <v>576.06</v>
      </c>
      <c r="F65" s="14">
        <f t="shared" si="3"/>
        <v>11.03865986</v>
      </c>
      <c r="G65" s="16">
        <v>193.962473</v>
      </c>
      <c r="H65" s="17">
        <v>0.475</v>
      </c>
      <c r="I65" s="16">
        <v>214.467942</v>
      </c>
      <c r="J65" s="17">
        <v>0.525</v>
      </c>
      <c r="K65" s="16">
        <v>4.08430415E8</v>
      </c>
      <c r="L65" s="52">
        <v>2008.0</v>
      </c>
      <c r="M65" s="15" t="s">
        <v>18</v>
      </c>
      <c r="N65" s="19" t="s">
        <v>1273</v>
      </c>
      <c r="O65" s="24" t="s">
        <v>1274</v>
      </c>
      <c r="P65" s="21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</row>
    <row r="66" ht="15.75" customHeight="1">
      <c r="A66" s="40" t="s">
        <v>1221</v>
      </c>
      <c r="B66" s="13">
        <f t="shared" si="1"/>
        <v>11.00823632</v>
      </c>
      <c r="C66" s="62">
        <v>200.0</v>
      </c>
      <c r="D66" s="12">
        <f t="shared" si="2"/>
        <v>2201.647264</v>
      </c>
      <c r="E66" s="16">
        <v>4119.76</v>
      </c>
      <c r="F66" s="14">
        <f t="shared" si="3"/>
        <v>11.00823632</v>
      </c>
      <c r="G66" s="16">
        <v>659.363944</v>
      </c>
      <c r="H66" s="17">
        <v>0.3</v>
      </c>
      <c r="I66" s="16">
        <v>1542.28332</v>
      </c>
      <c r="J66" s="17">
        <v>0.7</v>
      </c>
      <c r="K66" s="16">
        <v>2.201647264E9</v>
      </c>
      <c r="L66" s="53">
        <v>1997.0</v>
      </c>
      <c r="M66" s="15" t="s">
        <v>25</v>
      </c>
      <c r="N66" s="19" t="s">
        <v>1222</v>
      </c>
      <c r="O66" s="24" t="s">
        <v>1223</v>
      </c>
      <c r="P66" s="21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ht="15.75" customHeight="1">
      <c r="A67" s="40" t="s">
        <v>810</v>
      </c>
      <c r="B67" s="13">
        <f t="shared" si="1"/>
        <v>10.91111863</v>
      </c>
      <c r="C67" s="62">
        <v>30.0</v>
      </c>
      <c r="D67" s="12">
        <f t="shared" si="2"/>
        <v>327.333559</v>
      </c>
      <c r="E67" s="16">
        <v>648.38</v>
      </c>
      <c r="F67" s="14">
        <f t="shared" si="3"/>
        <v>10.91111863</v>
      </c>
      <c r="G67" s="16">
        <v>100.125643</v>
      </c>
      <c r="H67" s="17">
        <v>0.306</v>
      </c>
      <c r="I67" s="16">
        <v>227.207916</v>
      </c>
      <c r="J67" s="17">
        <v>0.694</v>
      </c>
      <c r="K67" s="16">
        <v>3.27333559E8</v>
      </c>
      <c r="L67" s="52">
        <v>1995.0</v>
      </c>
      <c r="M67" s="15" t="s">
        <v>25</v>
      </c>
      <c r="N67" s="19" t="s">
        <v>811</v>
      </c>
      <c r="O67" s="24" t="s">
        <v>812</v>
      </c>
      <c r="P67" s="21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</row>
    <row r="68" ht="15.75" customHeight="1">
      <c r="A68" s="40" t="s">
        <v>410</v>
      </c>
      <c r="B68" s="13">
        <f t="shared" si="1"/>
        <v>10.89867855</v>
      </c>
      <c r="C68" s="62">
        <v>75.0</v>
      </c>
      <c r="D68" s="12">
        <f t="shared" si="2"/>
        <v>817.400891</v>
      </c>
      <c r="E68" s="16">
        <v>1576.1</v>
      </c>
      <c r="F68" s="14">
        <f t="shared" si="3"/>
        <v>10.89867855</v>
      </c>
      <c r="G68" s="16">
        <v>306.169268</v>
      </c>
      <c r="H68" s="17">
        <v>0.375</v>
      </c>
      <c r="I68" s="16">
        <v>511.231623</v>
      </c>
      <c r="J68" s="17">
        <v>0.625</v>
      </c>
      <c r="K68" s="16">
        <v>8.17400891E8</v>
      </c>
      <c r="L68" s="52">
        <v>1996.0</v>
      </c>
      <c r="M68" s="15" t="s">
        <v>25</v>
      </c>
      <c r="N68" s="19" t="s">
        <v>411</v>
      </c>
      <c r="O68" s="24" t="s">
        <v>412</v>
      </c>
      <c r="P68" s="21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</row>
    <row r="69" ht="15.75" customHeight="1">
      <c r="A69" s="40" t="s">
        <v>1368</v>
      </c>
      <c r="B69" s="13">
        <f t="shared" si="1"/>
        <v>10.73887954</v>
      </c>
      <c r="C69" s="62">
        <v>125.0</v>
      </c>
      <c r="D69" s="12">
        <f t="shared" si="2"/>
        <v>1342.359942</v>
      </c>
      <c r="E69" s="16">
        <v>1814.68</v>
      </c>
      <c r="F69" s="14">
        <f t="shared" si="3"/>
        <v>10.73887954</v>
      </c>
      <c r="G69" s="16">
        <v>381.447587</v>
      </c>
      <c r="H69" s="17">
        <v>0.284</v>
      </c>
      <c r="I69" s="16">
        <v>960.912355</v>
      </c>
      <c r="J69" s="17">
        <v>0.716</v>
      </c>
      <c r="K69" s="16">
        <v>1.342359942E9</v>
      </c>
      <c r="L69" s="52">
        <v>2011.0</v>
      </c>
      <c r="M69" s="15" t="s">
        <v>20</v>
      </c>
      <c r="N69" s="19" t="s">
        <v>346</v>
      </c>
      <c r="O69" s="24" t="s">
        <v>344</v>
      </c>
      <c r="P69" s="21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</row>
    <row r="70" ht="15.75" customHeight="1">
      <c r="A70" s="40" t="s">
        <v>467</v>
      </c>
      <c r="B70" s="13">
        <f t="shared" si="1"/>
        <v>10.69492161</v>
      </c>
      <c r="C70" s="62">
        <v>90.0</v>
      </c>
      <c r="D70" s="12">
        <f t="shared" si="2"/>
        <v>962.542945</v>
      </c>
      <c r="E70" s="16">
        <v>1180.04</v>
      </c>
      <c r="F70" s="14">
        <f t="shared" si="3"/>
        <v>10.69492161</v>
      </c>
      <c r="G70" s="16">
        <v>404.540171</v>
      </c>
      <c r="H70" s="17">
        <v>0.42</v>
      </c>
      <c r="I70" s="16">
        <v>558.002774</v>
      </c>
      <c r="J70" s="17">
        <v>0.58</v>
      </c>
      <c r="K70" s="16">
        <v>9.62542945E8</v>
      </c>
      <c r="L70" s="52">
        <v>2017.0</v>
      </c>
      <c r="M70" s="15" t="s">
        <v>20</v>
      </c>
      <c r="N70" s="19" t="s">
        <v>468</v>
      </c>
      <c r="O70" s="24" t="s">
        <v>469</v>
      </c>
      <c r="P70" s="21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</row>
    <row r="71" ht="15.75" customHeight="1">
      <c r="A71" s="40" t="s">
        <v>1281</v>
      </c>
      <c r="B71" s="13">
        <f t="shared" si="1"/>
        <v>10.27220331</v>
      </c>
      <c r="C71" s="62">
        <v>68.0</v>
      </c>
      <c r="D71" s="12">
        <f t="shared" si="2"/>
        <v>698.509825</v>
      </c>
      <c r="E71" s="16">
        <v>959.7</v>
      </c>
      <c r="F71" s="14">
        <f t="shared" si="3"/>
        <v>10.27220331</v>
      </c>
      <c r="G71" s="16">
        <v>300.531751</v>
      </c>
      <c r="H71" s="17">
        <v>0.43</v>
      </c>
      <c r="I71" s="16">
        <v>397.978074</v>
      </c>
      <c r="J71" s="17">
        <v>0.57</v>
      </c>
      <c r="K71" s="16">
        <v>6.98509825E8</v>
      </c>
      <c r="L71" s="52">
        <v>2010.0</v>
      </c>
      <c r="M71" s="15" t="s">
        <v>20</v>
      </c>
      <c r="N71" s="19" t="s">
        <v>1282</v>
      </c>
      <c r="O71" s="24" t="s">
        <v>1283</v>
      </c>
      <c r="P71" s="21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</row>
    <row r="72" ht="15.75" customHeight="1">
      <c r="A72" s="40" t="s">
        <v>1127</v>
      </c>
      <c r="B72" s="13">
        <f t="shared" si="1"/>
        <v>10.24470179</v>
      </c>
      <c r="C72" s="62">
        <v>34.0</v>
      </c>
      <c r="D72" s="12">
        <f t="shared" si="2"/>
        <v>348.319861</v>
      </c>
      <c r="E72" s="16">
        <v>443.32</v>
      </c>
      <c r="F72" s="14">
        <f t="shared" si="3"/>
        <v>10.24470179</v>
      </c>
      <c r="G72" s="16">
        <v>102.427862</v>
      </c>
      <c r="H72" s="17">
        <v>0.294</v>
      </c>
      <c r="I72" s="16">
        <v>245.891999</v>
      </c>
      <c r="J72" s="17">
        <v>0.706</v>
      </c>
      <c r="K72" s="16">
        <v>3.48319861E8</v>
      </c>
      <c r="L72" s="52">
        <v>2014.0</v>
      </c>
      <c r="M72" s="15" t="s">
        <v>20</v>
      </c>
      <c r="N72" s="19" t="s">
        <v>1128</v>
      </c>
      <c r="O72" s="24" t="s">
        <v>1129</v>
      </c>
      <c r="P72" s="21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</row>
    <row r="73" ht="15.75" customHeight="1">
      <c r="A73" s="40" t="s">
        <v>539</v>
      </c>
      <c r="B73" s="13">
        <f t="shared" si="1"/>
        <v>10.0844608</v>
      </c>
      <c r="C73" s="62">
        <v>94.0</v>
      </c>
      <c r="D73" s="12">
        <f t="shared" si="2"/>
        <v>947.939315</v>
      </c>
      <c r="E73" s="16">
        <v>1593.52</v>
      </c>
      <c r="F73" s="14">
        <f t="shared" si="3"/>
        <v>10.0844608</v>
      </c>
      <c r="G73" s="16">
        <v>342.952511</v>
      </c>
      <c r="H73" s="17">
        <v>0.362</v>
      </c>
      <c r="I73" s="16">
        <v>604.986804</v>
      </c>
      <c r="J73" s="17">
        <v>0.638</v>
      </c>
      <c r="K73" s="16">
        <v>9.47939315E8</v>
      </c>
      <c r="L73" s="52">
        <v>2002.0</v>
      </c>
      <c r="M73" s="15" t="s">
        <v>18</v>
      </c>
      <c r="N73" s="19" t="s">
        <v>540</v>
      </c>
      <c r="O73" s="24" t="s">
        <v>541</v>
      </c>
      <c r="P73" s="21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</row>
    <row r="74" ht="15.75" customHeight="1">
      <c r="A74" s="40" t="s">
        <v>283</v>
      </c>
      <c r="B74" s="13">
        <f t="shared" si="1"/>
        <v>10.00375154</v>
      </c>
      <c r="C74" s="62">
        <v>94.0</v>
      </c>
      <c r="D74" s="12">
        <f t="shared" si="2"/>
        <v>940.352645</v>
      </c>
      <c r="E74" s="16">
        <v>1540.74</v>
      </c>
      <c r="F74" s="14">
        <f t="shared" si="3"/>
        <v>10.00375154</v>
      </c>
      <c r="G74" s="16">
        <v>380.843261</v>
      </c>
      <c r="H74" s="17">
        <v>0.405</v>
      </c>
      <c r="I74" s="16">
        <v>559.509384</v>
      </c>
      <c r="J74" s="17">
        <v>0.595</v>
      </c>
      <c r="K74" s="16">
        <v>9.40352645E8</v>
      </c>
      <c r="L74" s="52">
        <v>2003.0</v>
      </c>
      <c r="M74" s="15" t="s">
        <v>18</v>
      </c>
      <c r="N74" s="19" t="s">
        <v>284</v>
      </c>
      <c r="O74" s="24" t="s">
        <v>285</v>
      </c>
      <c r="P74" s="21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</row>
    <row r="75" ht="15.75" customHeight="1">
      <c r="A75" s="40" t="s">
        <v>416</v>
      </c>
      <c r="B75" s="13">
        <f t="shared" si="1"/>
        <v>9.878579292</v>
      </c>
      <c r="C75" s="62">
        <v>48.0</v>
      </c>
      <c r="D75" s="12">
        <f t="shared" si="2"/>
        <v>474.171806</v>
      </c>
      <c r="E75" s="16">
        <v>1165.7</v>
      </c>
      <c r="F75" s="14">
        <f t="shared" si="3"/>
        <v>9.878579292</v>
      </c>
      <c r="G75" s="16">
        <v>197.171806</v>
      </c>
      <c r="H75" s="17">
        <v>0.416</v>
      </c>
      <c r="I75" s="16">
        <v>277.0</v>
      </c>
      <c r="J75" s="17">
        <v>0.584</v>
      </c>
      <c r="K75" s="16">
        <v>4.74171806E8</v>
      </c>
      <c r="L75" s="52">
        <v>1989.0</v>
      </c>
      <c r="M75" s="15" t="s">
        <v>104</v>
      </c>
      <c r="N75" s="19" t="s">
        <v>417</v>
      </c>
      <c r="O75" s="24" t="s">
        <v>418</v>
      </c>
      <c r="P75" s="21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</row>
    <row r="76" ht="15.75" customHeight="1">
      <c r="A76" s="40" t="s">
        <v>894</v>
      </c>
      <c r="B76" s="13">
        <f t="shared" si="1"/>
        <v>9.857199225</v>
      </c>
      <c r="C76" s="62">
        <v>200.0</v>
      </c>
      <c r="D76" s="12">
        <f t="shared" si="2"/>
        <v>1971.439845</v>
      </c>
      <c r="E76" s="16">
        <v>2243.73</v>
      </c>
      <c r="F76" s="14">
        <f t="shared" si="3"/>
        <v>9.857199225</v>
      </c>
      <c r="G76" s="16">
        <v>814.11507</v>
      </c>
      <c r="H76" s="17">
        <v>0.413</v>
      </c>
      <c r="I76" s="16">
        <v>1157.324775</v>
      </c>
      <c r="J76" s="17">
        <v>0.587</v>
      </c>
      <c r="K76" s="16">
        <v>1.971439845E9</v>
      </c>
      <c r="L76" s="52">
        <v>2021.0</v>
      </c>
      <c r="M76" s="15" t="s">
        <v>93</v>
      </c>
      <c r="N76" s="19" t="s">
        <v>895</v>
      </c>
      <c r="O76" s="24" t="s">
        <v>896</v>
      </c>
      <c r="P76" s="21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</row>
    <row r="77" ht="15.75" customHeight="1">
      <c r="A77" s="40" t="s">
        <v>398</v>
      </c>
      <c r="B77" s="13">
        <f t="shared" si="1"/>
        <v>9.852075744</v>
      </c>
      <c r="C77" s="62">
        <v>90.0</v>
      </c>
      <c r="D77" s="12">
        <f t="shared" si="2"/>
        <v>886.686817</v>
      </c>
      <c r="E77" s="16">
        <v>1250.23</v>
      </c>
      <c r="F77" s="14">
        <f t="shared" si="3"/>
        <v>9.852075744</v>
      </c>
      <c r="G77" s="16">
        <v>196.573705</v>
      </c>
      <c r="H77" s="17">
        <v>0.222</v>
      </c>
      <c r="I77" s="16">
        <v>690.113112</v>
      </c>
      <c r="J77" s="17">
        <v>0.778</v>
      </c>
      <c r="K77" s="16">
        <v>8.86686817E8</v>
      </c>
      <c r="L77" s="52">
        <v>2009.0</v>
      </c>
      <c r="M77" s="15" t="s">
        <v>18</v>
      </c>
      <c r="N77" s="19" t="s">
        <v>399</v>
      </c>
      <c r="O77" s="24" t="s">
        <v>400</v>
      </c>
      <c r="P77" s="21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</row>
    <row r="78" ht="15.75" customHeight="1">
      <c r="A78" s="40" t="s">
        <v>294</v>
      </c>
      <c r="B78" s="13">
        <f t="shared" si="1"/>
        <v>9.66684622</v>
      </c>
      <c r="C78" s="62">
        <v>150.0</v>
      </c>
      <c r="D78" s="12">
        <f t="shared" si="2"/>
        <v>1450.026933</v>
      </c>
      <c r="E78" s="16">
        <v>1715.01</v>
      </c>
      <c r="F78" s="14">
        <f t="shared" si="3"/>
        <v>9.66684622</v>
      </c>
      <c r="G78" s="16">
        <v>477.373578</v>
      </c>
      <c r="H78" s="17">
        <v>0.329</v>
      </c>
      <c r="I78" s="16">
        <v>972.653355</v>
      </c>
      <c r="J78" s="17">
        <v>0.671</v>
      </c>
      <c r="K78" s="16">
        <v>1.450026933E9</v>
      </c>
      <c r="L78" s="52">
        <v>2019.0</v>
      </c>
      <c r="M78" s="15" t="s">
        <v>20</v>
      </c>
      <c r="N78" s="19" t="s">
        <v>295</v>
      </c>
      <c r="O78" s="20"/>
      <c r="P78" s="21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</row>
    <row r="79" ht="15.75" customHeight="1">
      <c r="A79" s="40" t="s">
        <v>533</v>
      </c>
      <c r="B79" s="13">
        <f t="shared" si="1"/>
        <v>9.657871355</v>
      </c>
      <c r="C79" s="62">
        <v>93.0</v>
      </c>
      <c r="D79" s="12">
        <f t="shared" si="2"/>
        <v>898.182036</v>
      </c>
      <c r="E79" s="16">
        <v>1527.12</v>
      </c>
      <c r="F79" s="14">
        <f t="shared" si="3"/>
        <v>9.657871355</v>
      </c>
      <c r="G79" s="16">
        <v>316.11542</v>
      </c>
      <c r="H79" s="17">
        <v>0.352</v>
      </c>
      <c r="I79" s="16">
        <v>582.066616</v>
      </c>
      <c r="J79" s="17">
        <v>0.648</v>
      </c>
      <c r="K79" s="16">
        <v>8.98182036E8</v>
      </c>
      <c r="L79" s="52">
        <v>2001.0</v>
      </c>
      <c r="M79" s="15" t="s">
        <v>18</v>
      </c>
      <c r="N79" s="19" t="s">
        <v>534</v>
      </c>
      <c r="O79" s="24" t="s">
        <v>535</v>
      </c>
      <c r="P79" s="21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</row>
    <row r="80" ht="15.75" customHeight="1">
      <c r="A80" s="40" t="s">
        <v>873</v>
      </c>
      <c r="B80" s="13">
        <f t="shared" si="1"/>
        <v>9.471571486</v>
      </c>
      <c r="C80" s="62">
        <v>37.0</v>
      </c>
      <c r="D80" s="12">
        <f t="shared" si="2"/>
        <v>350.448145</v>
      </c>
      <c r="E80" s="16">
        <v>713.63</v>
      </c>
      <c r="F80" s="14">
        <f t="shared" si="3"/>
        <v>9.471571486</v>
      </c>
      <c r="G80" s="16">
        <v>121.248145</v>
      </c>
      <c r="H80" s="17">
        <v>0.346</v>
      </c>
      <c r="I80" s="16">
        <v>229.2</v>
      </c>
      <c r="J80" s="17">
        <v>0.654</v>
      </c>
      <c r="K80" s="16">
        <v>3.50448145E8</v>
      </c>
      <c r="L80" s="52">
        <v>1994.0</v>
      </c>
      <c r="M80" s="15" t="s">
        <v>25</v>
      </c>
      <c r="N80" s="19" t="s">
        <v>874</v>
      </c>
      <c r="O80" s="24" t="s">
        <v>875</v>
      </c>
      <c r="P80" s="21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</row>
    <row r="81" ht="15.75" customHeight="1">
      <c r="A81" s="40" t="s">
        <v>87</v>
      </c>
      <c r="B81" s="13">
        <f t="shared" si="1"/>
        <v>9.455058424</v>
      </c>
      <c r="C81" s="62">
        <v>33.0</v>
      </c>
      <c r="D81" s="12">
        <f t="shared" si="2"/>
        <v>312.016928</v>
      </c>
      <c r="E81" s="16">
        <v>565.37</v>
      </c>
      <c r="F81" s="14">
        <f t="shared" si="3"/>
        <v>9.455058424</v>
      </c>
      <c r="G81" s="16">
        <v>206.040086</v>
      </c>
      <c r="H81" s="17">
        <v>0.66</v>
      </c>
      <c r="I81" s="16">
        <v>105.976842</v>
      </c>
      <c r="J81" s="17">
        <v>0.34</v>
      </c>
      <c r="K81" s="16">
        <v>3.12016928E8</v>
      </c>
      <c r="L81" s="52">
        <v>1999.0</v>
      </c>
      <c r="M81" s="15" t="s">
        <v>25</v>
      </c>
      <c r="N81" s="19" t="s">
        <v>88</v>
      </c>
      <c r="O81" s="24" t="s">
        <v>89</v>
      </c>
      <c r="P81" s="21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</row>
    <row r="82" ht="15.75" customHeight="1">
      <c r="A82" s="40" t="s">
        <v>1006</v>
      </c>
      <c r="B82" s="13">
        <f t="shared" si="1"/>
        <v>9.334460429</v>
      </c>
      <c r="C82" s="62">
        <v>35.0</v>
      </c>
      <c r="D82" s="12">
        <f t="shared" si="2"/>
        <v>326.706115</v>
      </c>
      <c r="E82" s="16">
        <v>490.49</v>
      </c>
      <c r="F82" s="14">
        <f t="shared" si="3"/>
        <v>9.334460429</v>
      </c>
      <c r="G82" s="16">
        <v>124.74046</v>
      </c>
      <c r="H82" s="17">
        <v>0.382</v>
      </c>
      <c r="I82" s="16">
        <v>201.965655</v>
      </c>
      <c r="J82" s="17">
        <v>0.618</v>
      </c>
      <c r="K82" s="16">
        <v>3.26706115E8</v>
      </c>
      <c r="L82" s="52">
        <v>2006.0</v>
      </c>
      <c r="M82" s="15" t="s">
        <v>18</v>
      </c>
      <c r="N82" s="19" t="s">
        <v>1007</v>
      </c>
      <c r="O82" s="24" t="s">
        <v>1008</v>
      </c>
      <c r="P82" s="21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</row>
    <row r="83" ht="15.75" customHeight="1">
      <c r="A83" s="40" t="s">
        <v>65</v>
      </c>
      <c r="B83" s="13">
        <f t="shared" si="1"/>
        <v>9.278966441</v>
      </c>
      <c r="C83" s="62">
        <v>59.0</v>
      </c>
      <c r="D83" s="12">
        <f t="shared" si="2"/>
        <v>547.45902</v>
      </c>
      <c r="E83" s="16">
        <v>696.77</v>
      </c>
      <c r="F83" s="14">
        <f t="shared" si="3"/>
        <v>9.278966441</v>
      </c>
      <c r="G83" s="16">
        <v>350.15902</v>
      </c>
      <c r="H83" s="17">
        <v>0.64</v>
      </c>
      <c r="I83" s="16">
        <v>197.3</v>
      </c>
      <c r="J83" s="17">
        <v>0.36</v>
      </c>
      <c r="K83" s="16">
        <v>5.4745902E8</v>
      </c>
      <c r="L83" s="52">
        <v>2014.0</v>
      </c>
      <c r="M83" s="15" t="s">
        <v>20</v>
      </c>
      <c r="N83" s="19" t="s">
        <v>66</v>
      </c>
      <c r="O83" s="20"/>
      <c r="P83" s="21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</row>
    <row r="84" ht="15.75" customHeight="1">
      <c r="A84" s="40" t="s">
        <v>395</v>
      </c>
      <c r="B84" s="13">
        <f t="shared" si="1"/>
        <v>9.2341556</v>
      </c>
      <c r="C84" s="62">
        <v>95.0</v>
      </c>
      <c r="D84" s="12">
        <f t="shared" si="2"/>
        <v>877.244782</v>
      </c>
      <c r="E84" s="16">
        <v>1152.21</v>
      </c>
      <c r="F84" s="14">
        <f t="shared" si="3"/>
        <v>9.2341556</v>
      </c>
      <c r="G84" s="16">
        <v>161.321843</v>
      </c>
      <c r="H84" s="17">
        <v>0.184</v>
      </c>
      <c r="I84" s="16">
        <v>715.922939</v>
      </c>
      <c r="J84" s="17">
        <v>0.816</v>
      </c>
      <c r="K84" s="16">
        <v>8.77244782E8</v>
      </c>
      <c r="L84" s="52">
        <v>2012.0</v>
      </c>
      <c r="M84" s="15" t="s">
        <v>20</v>
      </c>
      <c r="N84" s="19" t="s">
        <v>396</v>
      </c>
      <c r="O84" s="24" t="s">
        <v>397</v>
      </c>
      <c r="P84" s="21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</row>
    <row r="85" ht="15.75" customHeight="1">
      <c r="A85" s="40" t="s">
        <v>518</v>
      </c>
      <c r="B85" s="13">
        <f t="shared" si="1"/>
        <v>9.192329343</v>
      </c>
      <c r="C85" s="62">
        <v>35.0</v>
      </c>
      <c r="D85" s="12">
        <f t="shared" si="2"/>
        <v>321.731527</v>
      </c>
      <c r="E85" s="16">
        <v>693.58</v>
      </c>
      <c r="F85" s="14">
        <f t="shared" si="3"/>
        <v>9.192329343</v>
      </c>
      <c r="G85" s="16">
        <v>144.731527</v>
      </c>
      <c r="H85" s="17">
        <v>0.45</v>
      </c>
      <c r="I85" s="16">
        <v>177.0</v>
      </c>
      <c r="J85" s="17">
        <v>0.55</v>
      </c>
      <c r="K85" s="16">
        <v>3.21731527E8</v>
      </c>
      <c r="L85" s="52">
        <v>1992.0</v>
      </c>
      <c r="M85" s="15" t="s">
        <v>25</v>
      </c>
      <c r="N85" s="19" t="s">
        <v>519</v>
      </c>
      <c r="O85" s="24" t="s">
        <v>520</v>
      </c>
      <c r="P85" s="21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</row>
    <row r="86" ht="15.75" customHeight="1">
      <c r="A86" s="40" t="s">
        <v>339</v>
      </c>
      <c r="B86" s="13">
        <f t="shared" si="1"/>
        <v>9.02746596</v>
      </c>
      <c r="C86" s="62">
        <v>100.0</v>
      </c>
      <c r="D86" s="12">
        <f t="shared" si="2"/>
        <v>902.746596</v>
      </c>
      <c r="E86" s="16">
        <v>1517.55</v>
      </c>
      <c r="F86" s="14">
        <f t="shared" si="3"/>
        <v>9.02746596</v>
      </c>
      <c r="G86" s="16">
        <v>262.641637</v>
      </c>
      <c r="H86" s="17">
        <v>0.291</v>
      </c>
      <c r="I86" s="16">
        <v>640.104959</v>
      </c>
      <c r="J86" s="17">
        <v>0.709</v>
      </c>
      <c r="K86" s="16">
        <v>9.02746596E8</v>
      </c>
      <c r="L86" s="52">
        <v>2002.0</v>
      </c>
      <c r="M86" s="15" t="s">
        <v>18</v>
      </c>
      <c r="N86" s="19" t="s">
        <v>340</v>
      </c>
      <c r="O86" s="24" t="s">
        <v>341</v>
      </c>
      <c r="P86" s="21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</row>
    <row r="87" ht="15.75" customHeight="1">
      <c r="A87" s="40" t="s">
        <v>1074</v>
      </c>
      <c r="B87" s="13">
        <f t="shared" si="1"/>
        <v>8.97815055</v>
      </c>
      <c r="C87" s="62">
        <v>40.0</v>
      </c>
      <c r="D87" s="12">
        <f t="shared" si="2"/>
        <v>359.126022</v>
      </c>
      <c r="E87" s="16">
        <v>493.41</v>
      </c>
      <c r="F87" s="14">
        <f t="shared" si="3"/>
        <v>8.97815055</v>
      </c>
      <c r="G87" s="16">
        <v>176.591618</v>
      </c>
      <c r="H87" s="17">
        <v>0.492</v>
      </c>
      <c r="I87" s="16">
        <v>182.534404</v>
      </c>
      <c r="J87" s="17">
        <v>0.508</v>
      </c>
      <c r="K87" s="16">
        <v>3.59126022E8</v>
      </c>
      <c r="L87" s="52">
        <v>2010.0</v>
      </c>
      <c r="M87" s="15" t="s">
        <v>20</v>
      </c>
      <c r="N87" s="19" t="s">
        <v>1075</v>
      </c>
      <c r="O87" s="24" t="s">
        <v>1076</v>
      </c>
      <c r="P87" s="21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</row>
    <row r="88" ht="15.75" customHeight="1">
      <c r="A88" s="40" t="s">
        <v>1152</v>
      </c>
      <c r="B88" s="13">
        <f t="shared" si="1"/>
        <v>8.931153974</v>
      </c>
      <c r="C88" s="62">
        <v>115.0</v>
      </c>
      <c r="D88" s="12">
        <f t="shared" si="2"/>
        <v>1027.082707</v>
      </c>
      <c r="E88" s="16">
        <v>1861.07</v>
      </c>
      <c r="F88" s="14">
        <f t="shared" si="3"/>
        <v>8.931153974</v>
      </c>
      <c r="G88" s="16">
        <v>474.544677</v>
      </c>
      <c r="H88" s="17">
        <v>0.462</v>
      </c>
      <c r="I88" s="16">
        <v>552.53803</v>
      </c>
      <c r="J88" s="17">
        <v>0.538</v>
      </c>
      <c r="K88" s="16">
        <v>1.027082707E9</v>
      </c>
      <c r="L88" s="52">
        <v>1999.0</v>
      </c>
      <c r="M88" s="15" t="s">
        <v>25</v>
      </c>
      <c r="N88" s="19" t="s">
        <v>1153</v>
      </c>
      <c r="O88" s="24" t="s">
        <v>1154</v>
      </c>
      <c r="P88" s="21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</row>
    <row r="89" ht="15.75" customHeight="1">
      <c r="A89" s="40" t="s">
        <v>1063</v>
      </c>
      <c r="B89" s="13">
        <f t="shared" si="1"/>
        <v>8.902496462</v>
      </c>
      <c r="C89" s="62">
        <v>78.0</v>
      </c>
      <c r="D89" s="12">
        <f t="shared" si="2"/>
        <v>694.394724</v>
      </c>
      <c r="E89" s="16">
        <v>912.05</v>
      </c>
      <c r="F89" s="14">
        <f t="shared" si="3"/>
        <v>8.902496462</v>
      </c>
      <c r="G89" s="16">
        <v>408.010692</v>
      </c>
      <c r="H89" s="17">
        <v>0.588</v>
      </c>
      <c r="I89" s="16">
        <v>286.384032</v>
      </c>
      <c r="J89" s="17">
        <v>0.412</v>
      </c>
      <c r="K89" s="16">
        <v>6.94394724E8</v>
      </c>
      <c r="L89" s="52">
        <v>2012.0</v>
      </c>
      <c r="M89" s="15" t="s">
        <v>20</v>
      </c>
      <c r="N89" s="19" t="s">
        <v>1064</v>
      </c>
      <c r="O89" s="24" t="s">
        <v>1065</v>
      </c>
      <c r="P89" s="21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</row>
    <row r="90" ht="15.75" customHeight="1">
      <c r="A90" s="40" t="s">
        <v>1230</v>
      </c>
      <c r="B90" s="13">
        <f t="shared" si="1"/>
        <v>8.745045665</v>
      </c>
      <c r="C90" s="62">
        <v>170.0</v>
      </c>
      <c r="D90" s="12">
        <f t="shared" si="2"/>
        <v>1486.657763</v>
      </c>
      <c r="E90" s="16">
        <v>1574.24</v>
      </c>
      <c r="F90" s="14">
        <f t="shared" si="3"/>
        <v>8.745045665</v>
      </c>
      <c r="G90" s="16">
        <v>716.657763</v>
      </c>
      <c r="H90" s="17">
        <v>0.482</v>
      </c>
      <c r="I90" s="16">
        <v>770.0</v>
      </c>
      <c r="J90" s="17">
        <v>0.518</v>
      </c>
      <c r="K90" s="16">
        <v>1.486657763E9</v>
      </c>
      <c r="L90" s="52">
        <v>2022.0</v>
      </c>
      <c r="M90" s="15" t="s">
        <v>93</v>
      </c>
      <c r="N90" s="19" t="s">
        <v>1231</v>
      </c>
      <c r="O90" s="24" t="s">
        <v>1232</v>
      </c>
      <c r="P90" s="21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</row>
    <row r="91" ht="15.75" customHeight="1">
      <c r="A91" s="40" t="s">
        <v>292</v>
      </c>
      <c r="B91" s="13">
        <f t="shared" si="1"/>
        <v>8.697004773</v>
      </c>
      <c r="C91" s="62">
        <v>150.0</v>
      </c>
      <c r="D91" s="12">
        <f t="shared" si="2"/>
        <v>1304.550716</v>
      </c>
      <c r="E91" s="16">
        <v>1686.55</v>
      </c>
      <c r="F91" s="14">
        <f t="shared" si="3"/>
        <v>8.697004773</v>
      </c>
      <c r="G91" s="16">
        <v>400.953009</v>
      </c>
      <c r="H91" s="17">
        <v>0.307</v>
      </c>
      <c r="I91" s="16">
        <v>903.597707</v>
      </c>
      <c r="J91" s="17">
        <v>0.693</v>
      </c>
      <c r="K91" s="16">
        <v>1.304550716E9</v>
      </c>
      <c r="L91" s="52">
        <v>2013.0</v>
      </c>
      <c r="M91" s="15" t="s">
        <v>20</v>
      </c>
      <c r="N91" s="19" t="s">
        <v>293</v>
      </c>
      <c r="O91" s="20"/>
      <c r="P91" s="21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</row>
    <row r="92" ht="15.75" customHeight="1">
      <c r="A92" s="40" t="s">
        <v>673</v>
      </c>
      <c r="B92" s="13">
        <f t="shared" si="1"/>
        <v>8.664039952</v>
      </c>
      <c r="C92" s="62">
        <v>42.0</v>
      </c>
      <c r="D92" s="12">
        <f t="shared" si="2"/>
        <v>363.889678</v>
      </c>
      <c r="E92" s="16">
        <v>659.37</v>
      </c>
      <c r="F92" s="14">
        <f t="shared" si="3"/>
        <v>8.664039952</v>
      </c>
      <c r="G92" s="16">
        <v>116.089678</v>
      </c>
      <c r="H92" s="17">
        <v>0.319</v>
      </c>
      <c r="I92" s="16">
        <v>247.8</v>
      </c>
      <c r="J92" s="17">
        <v>0.681</v>
      </c>
      <c r="K92" s="16">
        <v>3.63889678E8</v>
      </c>
      <c r="L92" s="52">
        <v>1999.0</v>
      </c>
      <c r="M92" s="15" t="s">
        <v>25</v>
      </c>
      <c r="N92" s="19" t="s">
        <v>674</v>
      </c>
      <c r="O92" s="24" t="s">
        <v>675</v>
      </c>
      <c r="P92" s="21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</row>
    <row r="93" ht="15.75" customHeight="1">
      <c r="A93" s="40" t="s">
        <v>116</v>
      </c>
      <c r="B93" s="13">
        <f t="shared" si="1"/>
        <v>8.574359188</v>
      </c>
      <c r="C93" s="62">
        <v>48.0</v>
      </c>
      <c r="D93" s="12">
        <f t="shared" si="2"/>
        <v>411.569241</v>
      </c>
      <c r="E93" s="16">
        <v>1011.8</v>
      </c>
      <c r="F93" s="14">
        <f t="shared" si="3"/>
        <v>8.574359188</v>
      </c>
      <c r="G93" s="16">
        <v>251.409241</v>
      </c>
      <c r="H93" s="17">
        <v>0.611</v>
      </c>
      <c r="I93" s="16">
        <v>160.16</v>
      </c>
      <c r="J93" s="17">
        <v>0.389</v>
      </c>
      <c r="K93" s="16">
        <v>4.11569241E8</v>
      </c>
      <c r="L93" s="52">
        <v>1989.0</v>
      </c>
      <c r="M93" s="15" t="s">
        <v>104</v>
      </c>
      <c r="N93" s="19" t="s">
        <v>117</v>
      </c>
      <c r="O93" s="24" t="s">
        <v>118</v>
      </c>
      <c r="P93" s="21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</row>
    <row r="94" ht="15.75" customHeight="1">
      <c r="A94" s="40" t="s">
        <v>1109</v>
      </c>
      <c r="B94" s="13">
        <f t="shared" si="1"/>
        <v>8.474506836</v>
      </c>
      <c r="C94" s="62">
        <v>73.0</v>
      </c>
      <c r="D94" s="12">
        <f t="shared" si="2"/>
        <v>618.638999</v>
      </c>
      <c r="E94" s="16">
        <v>1157.61</v>
      </c>
      <c r="F94" s="14">
        <f t="shared" si="3"/>
        <v>8.474506836</v>
      </c>
      <c r="G94" s="16">
        <v>229.086679</v>
      </c>
      <c r="H94" s="17">
        <v>0.37</v>
      </c>
      <c r="I94" s="16">
        <v>389.55232</v>
      </c>
      <c r="J94" s="17">
        <v>0.63</v>
      </c>
      <c r="K94" s="16">
        <v>6.18638999E8</v>
      </c>
      <c r="L94" s="52">
        <v>1997.0</v>
      </c>
      <c r="M94" s="15" t="s">
        <v>25</v>
      </c>
      <c r="N94" s="19" t="s">
        <v>1110</v>
      </c>
      <c r="O94" s="24" t="s">
        <v>1111</v>
      </c>
      <c r="P94" s="21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</row>
    <row r="95" ht="15.75" customHeight="1">
      <c r="A95" s="40" t="s">
        <v>846</v>
      </c>
      <c r="B95" s="13">
        <f t="shared" si="1"/>
        <v>8.45784512</v>
      </c>
      <c r="C95" s="62">
        <v>75.0</v>
      </c>
      <c r="D95" s="12">
        <f t="shared" si="2"/>
        <v>634.338384</v>
      </c>
      <c r="E95" s="16">
        <v>797.12</v>
      </c>
      <c r="F95" s="14">
        <f t="shared" si="3"/>
        <v>8.45784512</v>
      </c>
      <c r="G95" s="16">
        <v>270.578425</v>
      </c>
      <c r="H95" s="17">
        <v>0.427</v>
      </c>
      <c r="I95" s="16">
        <v>363.759959</v>
      </c>
      <c r="J95" s="17">
        <v>0.573</v>
      </c>
      <c r="K95" s="16">
        <v>6.34338384E8</v>
      </c>
      <c r="L95" s="52">
        <v>2016.0</v>
      </c>
      <c r="M95" s="15" t="s">
        <v>20</v>
      </c>
      <c r="N95" s="19" t="s">
        <v>847</v>
      </c>
      <c r="O95" s="24" t="s">
        <v>848</v>
      </c>
      <c r="P95" s="21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</row>
    <row r="96" ht="15.75" customHeight="1">
      <c r="A96" s="40" t="s">
        <v>930</v>
      </c>
      <c r="B96" s="13">
        <f t="shared" si="1"/>
        <v>8.451820231</v>
      </c>
      <c r="C96" s="62">
        <v>65.0</v>
      </c>
      <c r="D96" s="12">
        <f t="shared" si="2"/>
        <v>549.368315</v>
      </c>
      <c r="E96" s="16">
        <v>721.56</v>
      </c>
      <c r="F96" s="14">
        <f t="shared" si="3"/>
        <v>8.451820231</v>
      </c>
      <c r="G96" s="16">
        <v>218.815487</v>
      </c>
      <c r="H96" s="17">
        <v>0.398</v>
      </c>
      <c r="I96" s="16">
        <v>330.552828</v>
      </c>
      <c r="J96" s="17">
        <v>0.602</v>
      </c>
      <c r="K96" s="16">
        <v>5.49368315E8</v>
      </c>
      <c r="L96" s="52">
        <v>2012.0</v>
      </c>
      <c r="M96" s="15" t="s">
        <v>20</v>
      </c>
      <c r="N96" s="19" t="s">
        <v>931</v>
      </c>
      <c r="O96" s="24" t="s">
        <v>932</v>
      </c>
      <c r="P96" s="21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</row>
    <row r="97" ht="15.75" customHeight="1">
      <c r="A97" s="40" t="s">
        <v>1024</v>
      </c>
      <c r="B97" s="13">
        <f t="shared" si="1"/>
        <v>8.38354</v>
      </c>
      <c r="C97" s="62">
        <v>44.0</v>
      </c>
      <c r="D97" s="12">
        <f t="shared" si="2"/>
        <v>368.87576</v>
      </c>
      <c r="E97" s="16">
        <v>770.11</v>
      </c>
      <c r="F97" s="14">
        <f t="shared" si="3"/>
        <v>8.38354</v>
      </c>
      <c r="G97" s="16">
        <v>183.87576</v>
      </c>
      <c r="H97" s="17">
        <v>0.498</v>
      </c>
      <c r="I97" s="16">
        <v>185.0</v>
      </c>
      <c r="J97" s="17">
        <v>0.502</v>
      </c>
      <c r="K97" s="16">
        <v>3.6887576E8</v>
      </c>
      <c r="L97" s="52">
        <v>1993.0</v>
      </c>
      <c r="M97" s="15" t="s">
        <v>25</v>
      </c>
      <c r="N97" s="19" t="s">
        <v>1025</v>
      </c>
      <c r="O97" s="24" t="s">
        <v>1026</v>
      </c>
      <c r="P97" s="21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</row>
    <row r="98" ht="15.75" customHeight="1">
      <c r="A98" s="40" t="s">
        <v>918</v>
      </c>
      <c r="B98" s="13">
        <f t="shared" si="1"/>
        <v>8.358943444</v>
      </c>
      <c r="C98" s="62">
        <v>45.0</v>
      </c>
      <c r="D98" s="12">
        <f t="shared" si="2"/>
        <v>376.152455</v>
      </c>
      <c r="E98" s="49">
        <v>494.05</v>
      </c>
      <c r="F98" s="14">
        <f t="shared" si="3"/>
        <v>8.358943444</v>
      </c>
      <c r="G98" s="16">
        <v>139.854287</v>
      </c>
      <c r="H98" s="17">
        <v>0.372</v>
      </c>
      <c r="I98" s="16">
        <v>236.298168</v>
      </c>
      <c r="J98" s="17">
        <v>0.628</v>
      </c>
      <c r="K98" s="16">
        <v>3.76152455E8</v>
      </c>
      <c r="L98" s="52">
        <v>2012.0</v>
      </c>
      <c r="M98" s="15" t="s">
        <v>20</v>
      </c>
      <c r="N98" s="19" t="s">
        <v>919</v>
      </c>
      <c r="O98" s="24" t="s">
        <v>920</v>
      </c>
      <c r="P98" s="21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</row>
    <row r="99" ht="15.75" customHeight="1">
      <c r="A99" s="40" t="s">
        <v>401</v>
      </c>
      <c r="B99" s="13">
        <f t="shared" si="1"/>
        <v>8.338681325</v>
      </c>
      <c r="C99" s="62">
        <v>80.0</v>
      </c>
      <c r="D99" s="12">
        <f t="shared" si="2"/>
        <v>667.094506</v>
      </c>
      <c r="E99" s="16">
        <v>1001.52</v>
      </c>
      <c r="F99" s="14">
        <f t="shared" si="3"/>
        <v>8.338681325</v>
      </c>
      <c r="G99" s="16">
        <v>195.330621</v>
      </c>
      <c r="H99" s="17">
        <v>0.293</v>
      </c>
      <c r="I99" s="16">
        <v>471.763885</v>
      </c>
      <c r="J99" s="17">
        <v>0.707</v>
      </c>
      <c r="K99" s="16">
        <v>6.67094506E8</v>
      </c>
      <c r="L99" s="52">
        <v>2006.0</v>
      </c>
      <c r="M99" s="15" t="s">
        <v>18</v>
      </c>
      <c r="N99" s="19" t="s">
        <v>402</v>
      </c>
      <c r="O99" s="24" t="s">
        <v>403</v>
      </c>
      <c r="P99" s="21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</row>
    <row r="100" ht="15.75" customHeight="1">
      <c r="A100" s="40" t="s">
        <v>107</v>
      </c>
      <c r="B100" s="13">
        <f t="shared" si="1"/>
        <v>8.31250005</v>
      </c>
      <c r="C100" s="62">
        <v>40.0</v>
      </c>
      <c r="D100" s="12">
        <f t="shared" si="2"/>
        <v>332.500002</v>
      </c>
      <c r="E100" s="16">
        <v>817.41</v>
      </c>
      <c r="F100" s="14">
        <f t="shared" si="3"/>
        <v>8.31250005</v>
      </c>
      <c r="G100" s="16">
        <v>119.000002</v>
      </c>
      <c r="H100" s="17">
        <v>0.358</v>
      </c>
      <c r="I100" s="16">
        <v>213.5</v>
      </c>
      <c r="J100" s="17">
        <v>0.642</v>
      </c>
      <c r="K100" s="16">
        <v>3.32500002E8</v>
      </c>
      <c r="L100" s="52">
        <v>1989.0</v>
      </c>
      <c r="M100" s="15" t="s">
        <v>104</v>
      </c>
      <c r="N100" s="19" t="s">
        <v>108</v>
      </c>
      <c r="O100" s="24" t="s">
        <v>109</v>
      </c>
      <c r="P100" s="21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</row>
    <row r="101" ht="15.75" customHeight="1">
      <c r="A101" s="40" t="s">
        <v>353</v>
      </c>
      <c r="B101" s="13">
        <f t="shared" si="1"/>
        <v>8.190743504</v>
      </c>
      <c r="C101" s="62">
        <v>125.0</v>
      </c>
      <c r="D101" s="12">
        <f t="shared" si="2"/>
        <v>1023.842938</v>
      </c>
      <c r="E101" s="16">
        <v>1740.77</v>
      </c>
      <c r="F101" s="14">
        <f t="shared" si="3"/>
        <v>8.190743504</v>
      </c>
      <c r="G101" s="16">
        <v>318.886962</v>
      </c>
      <c r="H101" s="17">
        <v>0.312</v>
      </c>
      <c r="I101" s="16">
        <v>704.955976</v>
      </c>
      <c r="J101" s="17">
        <v>0.688</v>
      </c>
      <c r="K101" s="16">
        <v>1.023842938E9</v>
      </c>
      <c r="L101" s="52">
        <v>2001.0</v>
      </c>
      <c r="M101" s="15" t="s">
        <v>18</v>
      </c>
      <c r="N101" s="19" t="s">
        <v>354</v>
      </c>
      <c r="O101" s="24" t="s">
        <v>341</v>
      </c>
      <c r="P101" s="21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</row>
    <row r="102" ht="15.75" customHeight="1">
      <c r="A102" s="40" t="s">
        <v>127</v>
      </c>
      <c r="B102" s="13">
        <f t="shared" si="1"/>
        <v>8.160072494</v>
      </c>
      <c r="C102" s="62">
        <v>160.0</v>
      </c>
      <c r="D102" s="12">
        <f t="shared" si="2"/>
        <v>1305.611599</v>
      </c>
      <c r="E102" s="16">
        <v>1600.63</v>
      </c>
      <c r="F102" s="14">
        <f t="shared" si="3"/>
        <v>8.160072494</v>
      </c>
      <c r="G102" s="16">
        <v>504.481165</v>
      </c>
      <c r="H102" s="17">
        <v>0.386</v>
      </c>
      <c r="I102" s="16">
        <v>801.130434</v>
      </c>
      <c r="J102" s="17">
        <v>0.614</v>
      </c>
      <c r="K102" s="16">
        <v>1.305611599E9</v>
      </c>
      <c r="L102" s="52">
        <v>2017.0</v>
      </c>
      <c r="M102" s="15" t="s">
        <v>20</v>
      </c>
      <c r="N102" s="19" t="s">
        <v>128</v>
      </c>
      <c r="O102" s="20"/>
      <c r="P102" s="21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</row>
    <row r="103" ht="15.75" customHeight="1">
      <c r="A103" s="40" t="s">
        <v>831</v>
      </c>
      <c r="B103" s="13">
        <f t="shared" si="1"/>
        <v>8.139188667</v>
      </c>
      <c r="C103" s="62">
        <v>60.0</v>
      </c>
      <c r="D103" s="12">
        <f t="shared" si="2"/>
        <v>488.35132</v>
      </c>
      <c r="E103" s="16">
        <v>830.31</v>
      </c>
      <c r="F103" s="14">
        <f t="shared" si="3"/>
        <v>8.139188667</v>
      </c>
      <c r="G103" s="16">
        <v>268.163011</v>
      </c>
      <c r="H103" s="17">
        <v>0.549</v>
      </c>
      <c r="I103" s="16">
        <v>220.188309</v>
      </c>
      <c r="J103" s="17">
        <v>0.451</v>
      </c>
      <c r="K103" s="16">
        <v>4.8835132E8</v>
      </c>
      <c r="L103" s="52">
        <v>2001.0</v>
      </c>
      <c r="M103" s="15" t="s">
        <v>18</v>
      </c>
      <c r="N103" s="19" t="s">
        <v>832</v>
      </c>
      <c r="O103" s="24" t="s">
        <v>833</v>
      </c>
      <c r="P103" s="21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</row>
    <row r="104" ht="15.75" customHeight="1">
      <c r="A104" s="40" t="s">
        <v>792</v>
      </c>
      <c r="B104" s="13">
        <f t="shared" si="1"/>
        <v>8.13528975</v>
      </c>
      <c r="C104" s="62">
        <v>48.0</v>
      </c>
      <c r="D104" s="12">
        <f t="shared" si="2"/>
        <v>390.493908</v>
      </c>
      <c r="E104" s="16">
        <v>863.7</v>
      </c>
      <c r="F104" s="14">
        <f t="shared" si="3"/>
        <v>8.13528975</v>
      </c>
      <c r="G104" s="16">
        <v>165.493908</v>
      </c>
      <c r="H104" s="17">
        <v>0.424</v>
      </c>
      <c r="I104" s="16">
        <v>225.0</v>
      </c>
      <c r="J104" s="17">
        <v>0.576</v>
      </c>
      <c r="K104" s="16">
        <v>3.90493908E8</v>
      </c>
      <c r="L104" s="52">
        <v>1991.0</v>
      </c>
      <c r="M104" s="15" t="s">
        <v>25</v>
      </c>
      <c r="N104" s="19" t="s">
        <v>793</v>
      </c>
      <c r="O104" s="24" t="s">
        <v>794</v>
      </c>
      <c r="P104" s="21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</row>
    <row r="105" ht="15.75" customHeight="1">
      <c r="A105" s="40" t="s">
        <v>984</v>
      </c>
      <c r="B105" s="13">
        <f t="shared" si="1"/>
        <v>8.045858775</v>
      </c>
      <c r="C105" s="62">
        <v>40.0</v>
      </c>
      <c r="D105" s="12">
        <f t="shared" si="2"/>
        <v>321.834351</v>
      </c>
      <c r="E105" s="16">
        <v>404.42</v>
      </c>
      <c r="F105" s="14">
        <f t="shared" si="3"/>
        <v>8.045858775</v>
      </c>
      <c r="G105" s="16">
        <v>102.51614</v>
      </c>
      <c r="H105" s="17">
        <v>0.318</v>
      </c>
      <c r="I105" s="16">
        <v>219.318211</v>
      </c>
      <c r="J105" s="17">
        <v>0.682</v>
      </c>
      <c r="K105" s="16">
        <v>3.21834351E8</v>
      </c>
      <c r="L105" s="52">
        <v>2016.0</v>
      </c>
      <c r="M105" s="15" t="s">
        <v>20</v>
      </c>
      <c r="N105" s="19" t="s">
        <v>985</v>
      </c>
      <c r="O105" s="24" t="s">
        <v>986</v>
      </c>
      <c r="P105" s="21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</row>
    <row r="106" ht="15.75" customHeight="1">
      <c r="A106" s="40" t="s">
        <v>296</v>
      </c>
      <c r="B106" s="13">
        <f t="shared" si="1"/>
        <v>7.975481047</v>
      </c>
      <c r="C106" s="62">
        <v>190.0</v>
      </c>
      <c r="D106" s="12">
        <f t="shared" si="2"/>
        <v>1515.341399</v>
      </c>
      <c r="E106" s="16">
        <v>1930.34</v>
      </c>
      <c r="F106" s="14">
        <f t="shared" si="3"/>
        <v>7.975481047</v>
      </c>
      <c r="G106" s="16">
        <v>353.00702</v>
      </c>
      <c r="H106" s="17">
        <v>0.233</v>
      </c>
      <c r="I106" s="16">
        <v>1162.334379</v>
      </c>
      <c r="J106" s="17">
        <v>0.767</v>
      </c>
      <c r="K106" s="16">
        <v>1.515341399E9</v>
      </c>
      <c r="L106" s="52">
        <v>2015.0</v>
      </c>
      <c r="M106" s="15" t="s">
        <v>20</v>
      </c>
      <c r="N106" s="19" t="s">
        <v>297</v>
      </c>
      <c r="O106" s="20"/>
      <c r="P106" s="21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</row>
    <row r="107" ht="15.75" customHeight="1">
      <c r="A107" s="40" t="s">
        <v>1158</v>
      </c>
      <c r="B107" s="13">
        <f t="shared" si="1"/>
        <v>7.934375775</v>
      </c>
      <c r="C107" s="62">
        <v>40.0</v>
      </c>
      <c r="D107" s="12">
        <f t="shared" si="2"/>
        <v>317.375031</v>
      </c>
      <c r="E107" s="16">
        <v>447.5</v>
      </c>
      <c r="F107" s="14">
        <f t="shared" si="3"/>
        <v>7.934375775</v>
      </c>
      <c r="G107" s="16">
        <v>163.958031</v>
      </c>
      <c r="H107" s="17">
        <v>0.517</v>
      </c>
      <c r="I107" s="16">
        <v>153.417</v>
      </c>
      <c r="J107" s="17">
        <v>0.483</v>
      </c>
      <c r="K107" s="16">
        <v>3.17375031E8</v>
      </c>
      <c r="L107" s="52">
        <v>2009.0</v>
      </c>
      <c r="M107" s="15" t="s">
        <v>18</v>
      </c>
      <c r="N107" s="19" t="s">
        <v>1159</v>
      </c>
      <c r="O107" s="24" t="s">
        <v>1160</v>
      </c>
      <c r="P107" s="21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</row>
    <row r="108" ht="15.75" customHeight="1">
      <c r="A108" s="40" t="s">
        <v>214</v>
      </c>
      <c r="B108" s="13">
        <f t="shared" si="1"/>
        <v>7.871854855</v>
      </c>
      <c r="C108" s="62">
        <v>69.0</v>
      </c>
      <c r="D108" s="12">
        <f t="shared" si="2"/>
        <v>543.157985</v>
      </c>
      <c r="E108" s="16">
        <v>746.26</v>
      </c>
      <c r="F108" s="14">
        <f t="shared" si="3"/>
        <v>7.871854855</v>
      </c>
      <c r="G108" s="16">
        <v>251.557985</v>
      </c>
      <c r="H108" s="17">
        <v>0.463</v>
      </c>
      <c r="I108" s="16">
        <v>291.6</v>
      </c>
      <c r="J108" s="17">
        <v>0.537</v>
      </c>
      <c r="K108" s="16">
        <v>5.43157985E8</v>
      </c>
      <c r="L108" s="52">
        <v>2010.0</v>
      </c>
      <c r="M108" s="15" t="s">
        <v>20</v>
      </c>
      <c r="N108" s="19" t="s">
        <v>215</v>
      </c>
      <c r="O108" s="20"/>
      <c r="P108" s="21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</row>
    <row r="109" ht="15.75" customHeight="1">
      <c r="A109" s="40" t="s">
        <v>99</v>
      </c>
      <c r="B109" s="13">
        <f t="shared" si="1"/>
        <v>7.858149798</v>
      </c>
      <c r="C109" s="62">
        <v>356.0</v>
      </c>
      <c r="D109" s="12">
        <f t="shared" si="2"/>
        <v>2797.501328</v>
      </c>
      <c r="E109" s="16">
        <v>3308.73</v>
      </c>
      <c r="F109" s="14">
        <f t="shared" si="3"/>
        <v>7.858149798</v>
      </c>
      <c r="G109" s="16">
        <v>858.373</v>
      </c>
      <c r="H109" s="17">
        <v>0.307</v>
      </c>
      <c r="I109" s="16">
        <v>1939.128328</v>
      </c>
      <c r="J109" s="17">
        <v>0.693</v>
      </c>
      <c r="K109" s="16">
        <v>2.797501328E9</v>
      </c>
      <c r="L109" s="53">
        <v>2019.0</v>
      </c>
      <c r="M109" s="15" t="s">
        <v>20</v>
      </c>
      <c r="N109" s="19" t="s">
        <v>100</v>
      </c>
      <c r="O109" s="20"/>
      <c r="P109" s="21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</row>
    <row r="110" ht="15.75" customHeight="1">
      <c r="A110" s="40" t="s">
        <v>497</v>
      </c>
      <c r="B110" s="13">
        <f t="shared" si="1"/>
        <v>7.822448</v>
      </c>
      <c r="C110" s="63">
        <v>40.0</v>
      </c>
      <c r="D110" s="12">
        <f t="shared" si="2"/>
        <v>312.89792</v>
      </c>
      <c r="E110" s="16">
        <v>370.08</v>
      </c>
      <c r="F110" s="14">
        <f t="shared" si="3"/>
        <v>7.822448</v>
      </c>
      <c r="G110" s="16">
        <v>165.363234</v>
      </c>
      <c r="H110" s="17">
        <v>0.528</v>
      </c>
      <c r="I110" s="16">
        <v>147.534686</v>
      </c>
      <c r="J110" s="17">
        <v>0.472</v>
      </c>
      <c r="K110" s="16">
        <v>3.1289792E8</v>
      </c>
      <c r="L110" s="52">
        <v>2019.0</v>
      </c>
      <c r="M110" s="15" t="s">
        <v>20</v>
      </c>
      <c r="N110" s="19" t="s">
        <v>498</v>
      </c>
      <c r="O110" s="24" t="s">
        <v>499</v>
      </c>
      <c r="P110" s="21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</row>
    <row r="111" ht="15.75" customHeight="1">
      <c r="A111" s="40" t="s">
        <v>1367</v>
      </c>
      <c r="B111" s="13">
        <f t="shared" si="1"/>
        <v>7.816563064</v>
      </c>
      <c r="C111" s="62">
        <v>125.0</v>
      </c>
      <c r="D111" s="12">
        <f t="shared" si="2"/>
        <v>977.070383</v>
      </c>
      <c r="E111" s="16">
        <v>1342.42</v>
      </c>
      <c r="F111" s="14">
        <f t="shared" si="3"/>
        <v>7.816563064</v>
      </c>
      <c r="G111" s="16">
        <v>296.374621</v>
      </c>
      <c r="H111" s="17">
        <v>0.303</v>
      </c>
      <c r="I111" s="16">
        <v>680.695762</v>
      </c>
      <c r="J111" s="17">
        <v>0.697</v>
      </c>
      <c r="K111" s="16">
        <v>9.77070383E8</v>
      </c>
      <c r="L111" s="52">
        <v>2010.0</v>
      </c>
      <c r="M111" s="15" t="s">
        <v>20</v>
      </c>
      <c r="N111" s="19" t="s">
        <v>343</v>
      </c>
      <c r="O111" s="24" t="s">
        <v>344</v>
      </c>
      <c r="P111" s="21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</row>
    <row r="112" ht="15.75" customHeight="1">
      <c r="A112" s="40" t="s">
        <v>771</v>
      </c>
      <c r="B112" s="13">
        <f t="shared" si="1"/>
        <v>7.80606565</v>
      </c>
      <c r="C112" s="62">
        <v>40.0</v>
      </c>
      <c r="D112" s="12">
        <f t="shared" si="2"/>
        <v>312.242626</v>
      </c>
      <c r="E112" s="16">
        <v>392.37</v>
      </c>
      <c r="F112" s="14">
        <f t="shared" si="3"/>
        <v>7.80606565</v>
      </c>
      <c r="G112" s="16">
        <v>26.830068</v>
      </c>
      <c r="H112" s="17">
        <v>0.086</v>
      </c>
      <c r="I112" s="16">
        <v>285.412558</v>
      </c>
      <c r="J112" s="17">
        <v>0.914</v>
      </c>
      <c r="K112" s="16">
        <v>3.12242626E8</v>
      </c>
      <c r="L112" s="52">
        <v>2016.0</v>
      </c>
      <c r="M112" s="15" t="s">
        <v>20</v>
      </c>
      <c r="N112" s="19" t="s">
        <v>772</v>
      </c>
      <c r="O112" s="24" t="s">
        <v>773</v>
      </c>
      <c r="P112" s="21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</row>
    <row r="113" ht="15.75" customHeight="1">
      <c r="A113" s="40" t="s">
        <v>777</v>
      </c>
      <c r="B113" s="13">
        <f t="shared" si="1"/>
        <v>7.684872212</v>
      </c>
      <c r="C113" s="62">
        <v>113.0</v>
      </c>
      <c r="D113" s="12">
        <f t="shared" si="2"/>
        <v>868.39056</v>
      </c>
      <c r="E113" s="16">
        <v>1355.69</v>
      </c>
      <c r="F113" s="14">
        <f t="shared" si="3"/>
        <v>7.684872212</v>
      </c>
      <c r="G113" s="16">
        <v>380.270577</v>
      </c>
      <c r="H113" s="17">
        <v>0.438</v>
      </c>
      <c r="I113" s="16">
        <v>488.119983</v>
      </c>
      <c r="J113" s="17">
        <v>0.562</v>
      </c>
      <c r="K113" s="16">
        <v>8.6839056E8</v>
      </c>
      <c r="L113" s="52">
        <v>2005.0</v>
      </c>
      <c r="M113" s="15" t="s">
        <v>18</v>
      </c>
      <c r="N113" s="19" t="s">
        <v>778</v>
      </c>
      <c r="O113" s="24" t="s">
        <v>779</v>
      </c>
      <c r="P113" s="21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</row>
    <row r="114" ht="15.75" customHeight="1">
      <c r="A114" s="40" t="s">
        <v>1018</v>
      </c>
      <c r="B114" s="13">
        <f t="shared" si="1"/>
        <v>7.426765391</v>
      </c>
      <c r="C114" s="62">
        <v>46.0</v>
      </c>
      <c r="D114" s="12">
        <f t="shared" si="2"/>
        <v>341.631208</v>
      </c>
      <c r="E114" s="16">
        <v>695.67</v>
      </c>
      <c r="F114" s="14">
        <f t="shared" si="3"/>
        <v>7.426765391</v>
      </c>
      <c r="G114" s="16">
        <v>130.531208</v>
      </c>
      <c r="H114" s="17">
        <v>0.382</v>
      </c>
      <c r="I114" s="16">
        <v>211.1</v>
      </c>
      <c r="J114" s="17">
        <v>0.618</v>
      </c>
      <c r="K114" s="16">
        <v>3.41631208E8</v>
      </c>
      <c r="L114" s="52">
        <v>1994.0</v>
      </c>
      <c r="M114" s="15" t="s">
        <v>25</v>
      </c>
      <c r="N114" s="19" t="s">
        <v>1019</v>
      </c>
      <c r="O114" s="24" t="s">
        <v>1020</v>
      </c>
      <c r="P114" s="21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</row>
    <row r="115" ht="15.75" customHeight="1">
      <c r="A115" s="40" t="s">
        <v>167</v>
      </c>
      <c r="B115" s="13">
        <f t="shared" si="1"/>
        <v>7.4240985</v>
      </c>
      <c r="C115" s="62">
        <v>152.0</v>
      </c>
      <c r="D115" s="12">
        <f t="shared" si="2"/>
        <v>1128.462972</v>
      </c>
      <c r="E115" s="16">
        <v>1334.68</v>
      </c>
      <c r="F115" s="14">
        <f t="shared" si="3"/>
        <v>7.4240985</v>
      </c>
      <c r="G115" s="16">
        <v>426.829839</v>
      </c>
      <c r="H115" s="17">
        <v>0.378</v>
      </c>
      <c r="I115" s="16">
        <v>701.633133</v>
      </c>
      <c r="J115" s="17">
        <v>0.622</v>
      </c>
      <c r="K115" s="16">
        <v>1.128462972E9</v>
      </c>
      <c r="L115" s="52">
        <v>2019.0</v>
      </c>
      <c r="M115" s="15" t="s">
        <v>20</v>
      </c>
      <c r="N115" s="19" t="s">
        <v>168</v>
      </c>
      <c r="O115" s="20"/>
      <c r="P115" s="21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</row>
    <row r="116" ht="15.75" customHeight="1">
      <c r="A116" s="40" t="s">
        <v>1118</v>
      </c>
      <c r="B116" s="13">
        <f t="shared" si="1"/>
        <v>7.416233778</v>
      </c>
      <c r="C116" s="62">
        <v>63.0</v>
      </c>
      <c r="D116" s="12">
        <f t="shared" si="2"/>
        <v>467.222728</v>
      </c>
      <c r="E116" s="16">
        <v>846.61</v>
      </c>
      <c r="F116" s="14">
        <f t="shared" si="3"/>
        <v>7.416233778</v>
      </c>
      <c r="G116" s="16">
        <v>172.076928</v>
      </c>
      <c r="H116" s="17">
        <v>0.368</v>
      </c>
      <c r="I116" s="16">
        <v>295.1458</v>
      </c>
      <c r="J116" s="17">
        <v>0.632</v>
      </c>
      <c r="K116" s="16">
        <v>4.67222728E8</v>
      </c>
      <c r="L116" s="52">
        <v>1999.0</v>
      </c>
      <c r="M116" s="15" t="s">
        <v>25</v>
      </c>
      <c r="N116" s="19" t="s">
        <v>1119</v>
      </c>
      <c r="O116" s="24" t="s">
        <v>1120</v>
      </c>
      <c r="P116" s="21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</row>
    <row r="117" ht="15.75" customHeight="1">
      <c r="A117" s="40" t="s">
        <v>1296</v>
      </c>
      <c r="B117" s="13">
        <f t="shared" si="1"/>
        <v>7.380044405</v>
      </c>
      <c r="C117" s="62">
        <v>116.0</v>
      </c>
      <c r="D117" s="12">
        <f t="shared" si="2"/>
        <v>856.085151</v>
      </c>
      <c r="E117" s="16">
        <v>1028.24</v>
      </c>
      <c r="F117" s="14">
        <f t="shared" si="3"/>
        <v>7.380044405</v>
      </c>
      <c r="G117" s="16">
        <v>213.515506</v>
      </c>
      <c r="H117" s="17">
        <v>0.249</v>
      </c>
      <c r="I117" s="16">
        <v>642.569645</v>
      </c>
      <c r="J117" s="17">
        <v>0.751</v>
      </c>
      <c r="K117" s="16">
        <v>8.56085151E8</v>
      </c>
      <c r="L117" s="52">
        <v>2018.0</v>
      </c>
      <c r="M117" s="15" t="s">
        <v>20</v>
      </c>
      <c r="N117" s="19" t="s">
        <v>1297</v>
      </c>
      <c r="O117" s="24" t="s">
        <v>1298</v>
      </c>
      <c r="P117" s="21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</row>
    <row r="118" ht="15.75" customHeight="1">
      <c r="A118" s="40" t="s">
        <v>1378</v>
      </c>
      <c r="B118" s="13">
        <f t="shared" si="1"/>
        <v>7.334553813</v>
      </c>
      <c r="C118" s="62">
        <v>80.0</v>
      </c>
      <c r="D118" s="12">
        <f t="shared" si="2"/>
        <v>586.764305</v>
      </c>
      <c r="E118" s="16">
        <v>793.22</v>
      </c>
      <c r="F118" s="14">
        <f t="shared" si="3"/>
        <v>7.334553813</v>
      </c>
      <c r="G118" s="16">
        <v>254.464305</v>
      </c>
      <c r="H118" s="17">
        <v>0.434</v>
      </c>
      <c r="I118" s="16">
        <v>332.3</v>
      </c>
      <c r="J118" s="17">
        <v>0.566</v>
      </c>
      <c r="K118" s="16">
        <v>5.86764305E8</v>
      </c>
      <c r="L118" s="52">
        <v>2011.0</v>
      </c>
      <c r="M118" s="15" t="s">
        <v>20</v>
      </c>
      <c r="N118" s="19" t="s">
        <v>1046</v>
      </c>
      <c r="O118" s="24" t="s">
        <v>1047</v>
      </c>
      <c r="P118" s="21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</row>
    <row r="119" ht="15.75" customHeight="1">
      <c r="A119" s="40" t="s">
        <v>515</v>
      </c>
      <c r="B119" s="13">
        <f t="shared" si="1"/>
        <v>7.250808344</v>
      </c>
      <c r="C119" s="62">
        <v>61.0</v>
      </c>
      <c r="D119" s="12">
        <f t="shared" si="2"/>
        <v>442.299309</v>
      </c>
      <c r="E119" s="16">
        <v>580.93</v>
      </c>
      <c r="F119" s="14">
        <f t="shared" si="3"/>
        <v>7.250808344</v>
      </c>
      <c r="G119" s="16">
        <v>148.80977</v>
      </c>
      <c r="H119" s="17">
        <v>0.336</v>
      </c>
      <c r="I119" s="16">
        <v>293.489539</v>
      </c>
      <c r="J119" s="17">
        <v>0.664</v>
      </c>
      <c r="K119" s="16">
        <v>4.42299309E8</v>
      </c>
      <c r="L119" s="52">
        <v>2012.0</v>
      </c>
      <c r="M119" s="15" t="s">
        <v>20</v>
      </c>
      <c r="N119" s="19" t="s">
        <v>516</v>
      </c>
      <c r="O119" s="24" t="s">
        <v>517</v>
      </c>
      <c r="P119" s="21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</row>
    <row r="120" ht="15.75" customHeight="1">
      <c r="A120" s="40" t="s">
        <v>319</v>
      </c>
      <c r="B120" s="13">
        <f t="shared" si="1"/>
        <v>7.23192705</v>
      </c>
      <c r="C120" s="62">
        <v>100.0</v>
      </c>
      <c r="D120" s="12">
        <f t="shared" si="2"/>
        <v>723.192705</v>
      </c>
      <c r="E120" s="16">
        <v>934.96</v>
      </c>
      <c r="F120" s="14">
        <f t="shared" si="3"/>
        <v>7.23192705</v>
      </c>
      <c r="G120" s="16">
        <v>274.092705</v>
      </c>
      <c r="H120" s="17">
        <v>0.379</v>
      </c>
      <c r="I120" s="16">
        <v>449.1</v>
      </c>
      <c r="J120" s="17">
        <v>0.621</v>
      </c>
      <c r="K120" s="16">
        <v>7.23192705E8</v>
      </c>
      <c r="L120" s="52">
        <v>2013.0</v>
      </c>
      <c r="M120" s="15" t="s">
        <v>20</v>
      </c>
      <c r="N120" s="19" t="s">
        <v>320</v>
      </c>
      <c r="O120" s="20"/>
      <c r="P120" s="21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</row>
    <row r="121" ht="15.75" customHeight="1">
      <c r="A121" s="40" t="s">
        <v>548</v>
      </c>
      <c r="B121" s="13">
        <f t="shared" si="1"/>
        <v>7.227517947</v>
      </c>
      <c r="C121" s="62">
        <v>75.0</v>
      </c>
      <c r="D121" s="12">
        <f t="shared" si="2"/>
        <v>542.063846</v>
      </c>
      <c r="E121" s="16">
        <v>846.24</v>
      </c>
      <c r="F121" s="14">
        <f t="shared" si="3"/>
        <v>7.227517947</v>
      </c>
      <c r="G121" s="16">
        <v>193.595521</v>
      </c>
      <c r="H121" s="17">
        <v>0.357</v>
      </c>
      <c r="I121" s="16">
        <v>348.468325</v>
      </c>
      <c r="J121" s="17">
        <v>0.643</v>
      </c>
      <c r="K121" s="16">
        <v>5.42063846E8</v>
      </c>
      <c r="L121" s="52">
        <v>2005.0</v>
      </c>
      <c r="M121" s="15" t="s">
        <v>18</v>
      </c>
      <c r="N121" s="19" t="s">
        <v>549</v>
      </c>
      <c r="O121" s="24" t="s">
        <v>550</v>
      </c>
      <c r="P121" s="21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</row>
    <row r="122" ht="15.75" customHeight="1">
      <c r="A122" s="40" t="s">
        <v>1095</v>
      </c>
      <c r="B122" s="13">
        <f t="shared" si="1"/>
        <v>7.204094185</v>
      </c>
      <c r="C122" s="62">
        <v>65.0</v>
      </c>
      <c r="D122" s="12">
        <f t="shared" si="2"/>
        <v>468.266122</v>
      </c>
      <c r="E122" s="16">
        <v>595.97</v>
      </c>
      <c r="F122" s="14">
        <f t="shared" si="3"/>
        <v>7.204094185</v>
      </c>
      <c r="G122" s="16">
        <v>257.966122</v>
      </c>
      <c r="H122" s="17">
        <v>0.551</v>
      </c>
      <c r="I122" s="16">
        <v>210.3</v>
      </c>
      <c r="J122" s="17">
        <v>0.449</v>
      </c>
      <c r="K122" s="16">
        <v>4.68266122E8</v>
      </c>
      <c r="L122" s="52">
        <v>2014.0</v>
      </c>
      <c r="M122" s="15" t="s">
        <v>20</v>
      </c>
      <c r="N122" s="19" t="s">
        <v>1096</v>
      </c>
      <c r="O122" s="24" t="s">
        <v>1097</v>
      </c>
      <c r="P122" s="21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</row>
    <row r="123" ht="15.75" customHeight="1">
      <c r="A123" s="40" t="s">
        <v>113</v>
      </c>
      <c r="B123" s="13">
        <f t="shared" si="1"/>
        <v>7.202596408</v>
      </c>
      <c r="C123" s="62">
        <v>49.0</v>
      </c>
      <c r="D123" s="12">
        <f t="shared" si="2"/>
        <v>352.927224</v>
      </c>
      <c r="E123" s="16">
        <v>760.83</v>
      </c>
      <c r="F123" s="14">
        <f t="shared" si="3"/>
        <v>7.202596408</v>
      </c>
      <c r="G123" s="16">
        <v>117.727224</v>
      </c>
      <c r="H123" s="17">
        <v>0.334</v>
      </c>
      <c r="I123" s="16">
        <v>235.2</v>
      </c>
      <c r="J123" s="17">
        <v>0.666</v>
      </c>
      <c r="K123" s="16">
        <v>3.52927224E8</v>
      </c>
      <c r="L123" s="52">
        <v>1992.0</v>
      </c>
      <c r="M123" s="15" t="s">
        <v>25</v>
      </c>
      <c r="N123" s="19" t="s">
        <v>114</v>
      </c>
      <c r="O123" s="24" t="s">
        <v>115</v>
      </c>
      <c r="P123" s="21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</row>
    <row r="124" ht="15.75" customHeight="1">
      <c r="A124" s="40" t="s">
        <v>76</v>
      </c>
      <c r="B124" s="13">
        <f t="shared" si="1"/>
        <v>7.178302456</v>
      </c>
      <c r="C124" s="62">
        <v>160.0</v>
      </c>
      <c r="D124" s="12">
        <f t="shared" si="2"/>
        <v>1148.528393</v>
      </c>
      <c r="E124" s="16">
        <v>1379.49</v>
      </c>
      <c r="F124" s="14">
        <f t="shared" si="3"/>
        <v>7.178302456</v>
      </c>
      <c r="G124" s="16">
        <v>335.104314</v>
      </c>
      <c r="H124" s="17">
        <v>0.292</v>
      </c>
      <c r="I124" s="16">
        <v>813.424079</v>
      </c>
      <c r="J124" s="17">
        <v>0.708</v>
      </c>
      <c r="K124" s="16">
        <v>1.148528393E9</v>
      </c>
      <c r="L124" s="52">
        <v>2018.0</v>
      </c>
      <c r="M124" s="15" t="s">
        <v>20</v>
      </c>
      <c r="N124" s="19" t="s">
        <v>77</v>
      </c>
      <c r="O124" s="20"/>
      <c r="P124" s="21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</row>
    <row r="125" ht="15.75" customHeight="1">
      <c r="A125" s="40" t="s">
        <v>1179</v>
      </c>
      <c r="B125" s="13">
        <f t="shared" si="1"/>
        <v>7.152190573</v>
      </c>
      <c r="C125" s="62">
        <v>75.0</v>
      </c>
      <c r="D125" s="12">
        <f t="shared" si="2"/>
        <v>536.414293</v>
      </c>
      <c r="E125" s="16">
        <v>788.95</v>
      </c>
      <c r="F125" s="14">
        <f t="shared" si="3"/>
        <v>7.152190573</v>
      </c>
      <c r="G125" s="16">
        <v>183.135014</v>
      </c>
      <c r="H125" s="17">
        <v>0.341</v>
      </c>
      <c r="I125" s="16">
        <v>353.279279</v>
      </c>
      <c r="J125" s="17">
        <v>0.659</v>
      </c>
      <c r="K125" s="16">
        <v>5.36414293E8</v>
      </c>
      <c r="L125" s="52">
        <v>2007.0</v>
      </c>
      <c r="M125" s="15" t="s">
        <v>18</v>
      </c>
      <c r="N125" s="19" t="s">
        <v>1180</v>
      </c>
      <c r="O125" s="24" t="s">
        <v>1181</v>
      </c>
      <c r="P125" s="21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</row>
    <row r="126" ht="15.75" customHeight="1">
      <c r="A126" s="40" t="s">
        <v>209</v>
      </c>
      <c r="B126" s="13">
        <f t="shared" si="1"/>
        <v>7.144514627</v>
      </c>
      <c r="C126" s="62">
        <v>110.0</v>
      </c>
      <c r="D126" s="12">
        <f t="shared" si="2"/>
        <v>785.896609</v>
      </c>
      <c r="E126" s="16">
        <v>943.93</v>
      </c>
      <c r="F126" s="14">
        <f t="shared" si="3"/>
        <v>7.144514627</v>
      </c>
      <c r="G126" s="16">
        <v>324.591735</v>
      </c>
      <c r="H126" s="17">
        <v>0.413</v>
      </c>
      <c r="I126" s="16">
        <v>461.304874</v>
      </c>
      <c r="J126" s="17">
        <v>0.587</v>
      </c>
      <c r="K126" s="16">
        <v>7.85896609E8</v>
      </c>
      <c r="L126" s="52">
        <v>2018.0</v>
      </c>
      <c r="M126" s="15" t="s">
        <v>20</v>
      </c>
      <c r="N126" s="19" t="s">
        <v>210</v>
      </c>
      <c r="O126" s="20"/>
      <c r="P126" s="21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</row>
    <row r="127" ht="15.75" customHeight="1">
      <c r="A127" s="40" t="s">
        <v>885</v>
      </c>
      <c r="B127" s="13">
        <f t="shared" si="1"/>
        <v>7.074549975</v>
      </c>
      <c r="C127" s="62">
        <v>160.0</v>
      </c>
      <c r="D127" s="12">
        <f t="shared" si="2"/>
        <v>1131.927996</v>
      </c>
      <c r="E127" s="16">
        <v>1338.78</v>
      </c>
      <c r="F127" s="14">
        <f t="shared" si="3"/>
        <v>7.074549975</v>
      </c>
      <c r="G127" s="16">
        <v>390.532085</v>
      </c>
      <c r="H127" s="17">
        <v>0.345</v>
      </c>
      <c r="I127" s="16">
        <v>741.395911</v>
      </c>
      <c r="J127" s="17">
        <v>0.655</v>
      </c>
      <c r="K127" s="16">
        <v>1.131927996E9</v>
      </c>
      <c r="L127" s="52">
        <v>2019.0</v>
      </c>
      <c r="M127" s="15" t="s">
        <v>20</v>
      </c>
      <c r="N127" s="19" t="s">
        <v>886</v>
      </c>
      <c r="O127" s="24" t="s">
        <v>887</v>
      </c>
      <c r="P127" s="42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</row>
    <row r="128" ht="15.75" customHeight="1">
      <c r="A128" s="40" t="s">
        <v>709</v>
      </c>
      <c r="B128" s="13">
        <f t="shared" si="1"/>
        <v>7.02992132</v>
      </c>
      <c r="C128" s="62">
        <v>50.0</v>
      </c>
      <c r="D128" s="12">
        <f t="shared" si="2"/>
        <v>351.496066</v>
      </c>
      <c r="E128" s="16">
        <v>422.18</v>
      </c>
      <c r="F128" s="14">
        <f t="shared" si="3"/>
        <v>7.02992132</v>
      </c>
      <c r="G128" s="16">
        <v>115.253424</v>
      </c>
      <c r="H128" s="17">
        <v>0.328</v>
      </c>
      <c r="I128" s="16">
        <v>236.242642</v>
      </c>
      <c r="J128" s="17">
        <v>0.672</v>
      </c>
      <c r="K128" s="16">
        <v>3.51496066E8</v>
      </c>
      <c r="L128" s="52">
        <v>2018.0</v>
      </c>
      <c r="M128" s="15" t="s">
        <v>20</v>
      </c>
      <c r="N128" s="19" t="s">
        <v>710</v>
      </c>
      <c r="O128" s="24" t="s">
        <v>711</v>
      </c>
      <c r="P128" s="21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</row>
    <row r="129" ht="15.75" customHeight="1">
      <c r="A129" s="40">
        <v>300.0</v>
      </c>
      <c r="B129" s="13">
        <f t="shared" si="1"/>
        <v>7.016651431</v>
      </c>
      <c r="C129" s="62">
        <v>65.0</v>
      </c>
      <c r="D129" s="12">
        <f t="shared" si="2"/>
        <v>456.082343</v>
      </c>
      <c r="E129" s="16">
        <v>670.8</v>
      </c>
      <c r="F129" s="14">
        <f t="shared" si="3"/>
        <v>7.016651431</v>
      </c>
      <c r="G129" s="16">
        <v>210.629101</v>
      </c>
      <c r="H129" s="17">
        <v>0.462</v>
      </c>
      <c r="I129" s="16">
        <v>245.453242</v>
      </c>
      <c r="J129" s="17">
        <v>0.538</v>
      </c>
      <c r="K129" s="16">
        <v>4.56082343E8</v>
      </c>
      <c r="L129" s="52">
        <v>2007.0</v>
      </c>
      <c r="M129" s="15" t="s">
        <v>18</v>
      </c>
      <c r="N129" s="19" t="s">
        <v>19</v>
      </c>
      <c r="O129" s="20"/>
      <c r="P129" s="21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</row>
    <row r="130" ht="15.75" customHeight="1">
      <c r="A130" s="40" t="s">
        <v>482</v>
      </c>
      <c r="B130" s="13">
        <f t="shared" si="1"/>
        <v>7.007841155</v>
      </c>
      <c r="C130" s="62">
        <v>187.0</v>
      </c>
      <c r="D130" s="12">
        <f t="shared" si="2"/>
        <v>1310.466296</v>
      </c>
      <c r="E130" s="16">
        <v>1573.99</v>
      </c>
      <c r="F130" s="14">
        <f t="shared" si="3"/>
        <v>7.007841155</v>
      </c>
      <c r="G130" s="16">
        <v>417.71976</v>
      </c>
      <c r="H130" s="17">
        <v>0.319</v>
      </c>
      <c r="I130" s="16">
        <v>892.746536</v>
      </c>
      <c r="J130" s="17">
        <v>0.681</v>
      </c>
      <c r="K130" s="16">
        <v>1.310466296E9</v>
      </c>
      <c r="L130" s="52">
        <v>2018.0</v>
      </c>
      <c r="M130" s="15" t="s">
        <v>20</v>
      </c>
      <c r="N130" s="19" t="s">
        <v>483</v>
      </c>
      <c r="O130" s="24" t="s">
        <v>484</v>
      </c>
      <c r="P130" s="21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</row>
    <row r="131" ht="15.75" customHeight="1">
      <c r="A131" s="40" t="s">
        <v>1353</v>
      </c>
      <c r="B131" s="13">
        <f t="shared" si="1"/>
        <v>6.950224593</v>
      </c>
      <c r="C131" s="62">
        <v>150.0</v>
      </c>
      <c r="D131" s="12">
        <f t="shared" si="2"/>
        <v>1042.533689</v>
      </c>
      <c r="E131" s="16">
        <v>1310.06</v>
      </c>
      <c r="F131" s="14">
        <f t="shared" si="3"/>
        <v>6.950224593</v>
      </c>
      <c r="G131" s="16">
        <v>341.268248</v>
      </c>
      <c r="H131" s="17">
        <v>0.327</v>
      </c>
      <c r="I131" s="16">
        <v>701.265441</v>
      </c>
      <c r="J131" s="17">
        <v>0.673</v>
      </c>
      <c r="K131" s="16">
        <v>1.042533689E9</v>
      </c>
      <c r="L131" s="52">
        <v>2016.0</v>
      </c>
      <c r="M131" s="15" t="s">
        <v>20</v>
      </c>
      <c r="N131" s="19" t="s">
        <v>1354</v>
      </c>
      <c r="O131" s="24" t="s">
        <v>1355</v>
      </c>
      <c r="P131" s="21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</row>
    <row r="132" ht="15.75" customHeight="1">
      <c r="A132" s="40" t="s">
        <v>275</v>
      </c>
      <c r="B132" s="13">
        <f t="shared" si="1"/>
        <v>6.9371972</v>
      </c>
      <c r="C132" s="62">
        <v>55.0</v>
      </c>
      <c r="D132" s="12">
        <f t="shared" si="2"/>
        <v>381.545846</v>
      </c>
      <c r="E132" s="16">
        <v>467.76</v>
      </c>
      <c r="F132" s="14">
        <f t="shared" si="3"/>
        <v>6.9371972</v>
      </c>
      <c r="G132" s="16">
        <v>114.58125</v>
      </c>
      <c r="H132" s="17">
        <v>0.3</v>
      </c>
      <c r="I132" s="16">
        <v>266.964596</v>
      </c>
      <c r="J132" s="17">
        <v>0.7</v>
      </c>
      <c r="K132" s="16">
        <v>3.81545846E8</v>
      </c>
      <c r="L132" s="52">
        <v>2017.0</v>
      </c>
      <c r="M132" s="15" t="s">
        <v>20</v>
      </c>
      <c r="N132" s="19" t="s">
        <v>276</v>
      </c>
      <c r="O132" s="20"/>
      <c r="P132" s="21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</row>
    <row r="133" ht="15.75" customHeight="1">
      <c r="A133" s="40" t="s">
        <v>963</v>
      </c>
      <c r="B133" s="13">
        <f t="shared" si="1"/>
        <v>6.903706886</v>
      </c>
      <c r="C133" s="62">
        <v>220.0</v>
      </c>
      <c r="D133" s="12">
        <f t="shared" si="2"/>
        <v>1518.815515</v>
      </c>
      <c r="E133" s="16">
        <v>1994.87</v>
      </c>
      <c r="F133" s="14">
        <f t="shared" si="3"/>
        <v>6.903706886</v>
      </c>
      <c r="G133" s="16">
        <v>623.35791</v>
      </c>
      <c r="H133" s="17">
        <v>0.41</v>
      </c>
      <c r="I133" s="16">
        <v>895.457605</v>
      </c>
      <c r="J133" s="17">
        <v>0.59</v>
      </c>
      <c r="K133" s="16">
        <v>1.518815515E9</v>
      </c>
      <c r="L133" s="52">
        <v>2012.0</v>
      </c>
      <c r="M133" s="15" t="s">
        <v>20</v>
      </c>
      <c r="N133" s="19" t="s">
        <v>964</v>
      </c>
      <c r="O133" s="24" t="s">
        <v>965</v>
      </c>
      <c r="P133" s="21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</row>
    <row r="134" ht="15.75" customHeight="1">
      <c r="A134" s="40" t="s">
        <v>804</v>
      </c>
      <c r="B134" s="13">
        <f t="shared" si="1"/>
        <v>6.890708614</v>
      </c>
      <c r="C134" s="62">
        <v>70.0</v>
      </c>
      <c r="D134" s="12">
        <f t="shared" si="2"/>
        <v>482.349603</v>
      </c>
      <c r="E134" s="16">
        <v>888.62</v>
      </c>
      <c r="F134" s="14">
        <f t="shared" si="3"/>
        <v>6.890708614</v>
      </c>
      <c r="G134" s="16">
        <v>217.049603</v>
      </c>
      <c r="H134" s="17">
        <v>0.45</v>
      </c>
      <c r="I134" s="16">
        <v>265.3</v>
      </c>
      <c r="J134" s="17">
        <v>0.55</v>
      </c>
      <c r="K134" s="16">
        <v>4.82349603E8</v>
      </c>
      <c r="L134" s="52">
        <v>1998.0</v>
      </c>
      <c r="M134" s="15" t="s">
        <v>25</v>
      </c>
      <c r="N134" s="19" t="s">
        <v>805</v>
      </c>
      <c r="O134" s="24" t="s">
        <v>806</v>
      </c>
      <c r="P134" s="21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</row>
    <row r="135" ht="15.75" customHeight="1">
      <c r="A135" s="40" t="s">
        <v>1039</v>
      </c>
      <c r="B135" s="13">
        <f t="shared" si="1"/>
        <v>6.838117587</v>
      </c>
      <c r="C135" s="62">
        <v>75.0</v>
      </c>
      <c r="D135" s="12">
        <f t="shared" si="2"/>
        <v>512.858819</v>
      </c>
      <c r="E135" s="16">
        <v>615.99</v>
      </c>
      <c r="F135" s="14">
        <f t="shared" si="3"/>
        <v>6.838117587</v>
      </c>
      <c r="G135" s="16">
        <v>271.384731</v>
      </c>
      <c r="H135" s="17">
        <v>0.529</v>
      </c>
      <c r="I135" s="16">
        <v>241.474088</v>
      </c>
      <c r="J135" s="17">
        <v>0.471</v>
      </c>
      <c r="K135" s="16">
        <v>5.12858819E8</v>
      </c>
      <c r="L135" s="52">
        <v>2018.0</v>
      </c>
      <c r="M135" s="15" t="s">
        <v>20</v>
      </c>
      <c r="N135" s="19" t="s">
        <v>1040</v>
      </c>
      <c r="O135" s="24" t="s">
        <v>1041</v>
      </c>
      <c r="P135" s="21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</row>
    <row r="136" ht="15.75" customHeight="1">
      <c r="A136" s="40" t="s">
        <v>73</v>
      </c>
      <c r="B136" s="13">
        <f t="shared" si="1"/>
        <v>6.831498712</v>
      </c>
      <c r="C136" s="62">
        <v>52.0</v>
      </c>
      <c r="D136" s="12">
        <f t="shared" si="2"/>
        <v>355.237933</v>
      </c>
      <c r="E136" s="16">
        <v>703.65</v>
      </c>
      <c r="F136" s="14">
        <f t="shared" si="3"/>
        <v>6.831498712</v>
      </c>
      <c r="G136" s="16">
        <v>173.837933</v>
      </c>
      <c r="H136" s="17">
        <v>0.489</v>
      </c>
      <c r="I136" s="16">
        <v>181.4</v>
      </c>
      <c r="J136" s="17">
        <v>0.511</v>
      </c>
      <c r="K136" s="16">
        <v>3.55237933E8</v>
      </c>
      <c r="L136" s="52">
        <v>1995.0</v>
      </c>
      <c r="M136" s="15" t="s">
        <v>25</v>
      </c>
      <c r="N136" s="19" t="s">
        <v>74</v>
      </c>
      <c r="O136" s="24" t="s">
        <v>75</v>
      </c>
      <c r="P136" s="21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</row>
    <row r="137" ht="15.75" customHeight="1">
      <c r="A137" s="40" t="s">
        <v>921</v>
      </c>
      <c r="B137" s="13">
        <f t="shared" si="1"/>
        <v>6.801648771</v>
      </c>
      <c r="C137" s="62">
        <v>48.0</v>
      </c>
      <c r="D137" s="12">
        <f t="shared" si="2"/>
        <v>326.479141</v>
      </c>
      <c r="E137" s="16">
        <v>415.89</v>
      </c>
      <c r="F137" s="14">
        <f t="shared" si="3"/>
        <v>6.801648771</v>
      </c>
      <c r="G137" s="16">
        <v>89.256424</v>
      </c>
      <c r="H137" s="17">
        <v>0.273</v>
      </c>
      <c r="I137" s="16">
        <v>237.222717</v>
      </c>
      <c r="J137" s="17">
        <v>0.727</v>
      </c>
      <c r="K137" s="16">
        <v>3.26479141E8</v>
      </c>
      <c r="L137" s="52">
        <v>2015.0</v>
      </c>
      <c r="M137" s="15" t="s">
        <v>20</v>
      </c>
      <c r="N137" s="19" t="s">
        <v>922</v>
      </c>
      <c r="O137" s="24" t="s">
        <v>923</v>
      </c>
      <c r="P137" s="21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</row>
    <row r="138" ht="15.75" customHeight="1">
      <c r="A138" s="40" t="s">
        <v>182</v>
      </c>
      <c r="B138" s="13">
        <f t="shared" si="1"/>
        <v>6.771429077</v>
      </c>
      <c r="C138" s="62">
        <v>52.0</v>
      </c>
      <c r="D138" s="12">
        <f t="shared" si="2"/>
        <v>352.114312</v>
      </c>
      <c r="E138" s="16">
        <v>591.92</v>
      </c>
      <c r="F138" s="14">
        <f t="shared" si="3"/>
        <v>6.771429077</v>
      </c>
      <c r="G138" s="16">
        <v>164.615351</v>
      </c>
      <c r="H138" s="17">
        <v>0.468</v>
      </c>
      <c r="I138" s="16">
        <v>187.498961</v>
      </c>
      <c r="J138" s="17">
        <v>0.532</v>
      </c>
      <c r="K138" s="16">
        <v>3.52114312E8</v>
      </c>
      <c r="L138" s="52">
        <v>2002.0</v>
      </c>
      <c r="M138" s="15" t="s">
        <v>18</v>
      </c>
      <c r="N138" s="19" t="s">
        <v>183</v>
      </c>
      <c r="O138" s="24" t="s">
        <v>184</v>
      </c>
      <c r="P138" s="21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</row>
    <row r="139" ht="15.75" customHeight="1">
      <c r="A139" s="40" t="s">
        <v>277</v>
      </c>
      <c r="B139" s="13">
        <f t="shared" si="1"/>
        <v>6.763363964</v>
      </c>
      <c r="C139" s="62">
        <v>55.0</v>
      </c>
      <c r="D139" s="12">
        <f t="shared" si="2"/>
        <v>371.985018</v>
      </c>
      <c r="E139" s="16">
        <v>446.79</v>
      </c>
      <c r="F139" s="14">
        <f t="shared" si="3"/>
        <v>6.763363964</v>
      </c>
      <c r="G139" s="16">
        <v>100.40776</v>
      </c>
      <c r="H139" s="17">
        <v>0.27</v>
      </c>
      <c r="I139" s="16">
        <v>271.577258</v>
      </c>
      <c r="J139" s="17">
        <v>0.73</v>
      </c>
      <c r="K139" s="16">
        <v>3.71985018E8</v>
      </c>
      <c r="L139" s="52">
        <v>2018.0</v>
      </c>
      <c r="M139" s="15" t="s">
        <v>20</v>
      </c>
      <c r="N139" s="19" t="s">
        <v>278</v>
      </c>
      <c r="O139" s="20"/>
      <c r="P139" s="21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</row>
    <row r="140" ht="15.75" customHeight="1">
      <c r="A140" s="40" t="s">
        <v>1021</v>
      </c>
      <c r="B140" s="13">
        <f t="shared" si="1"/>
        <v>6.76314281</v>
      </c>
      <c r="C140" s="62">
        <v>306.0</v>
      </c>
      <c r="D140" s="12">
        <f t="shared" si="2"/>
        <v>2069.5217</v>
      </c>
      <c r="E140" s="16">
        <v>2636.29</v>
      </c>
      <c r="F140" s="14">
        <f t="shared" si="3"/>
        <v>6.76314281</v>
      </c>
      <c r="G140" s="16">
        <v>936.662225</v>
      </c>
      <c r="H140" s="17">
        <v>0.453</v>
      </c>
      <c r="I140" s="16">
        <v>1132.859475</v>
      </c>
      <c r="J140" s="17">
        <v>0.547</v>
      </c>
      <c r="K140" s="16">
        <v>2.0695217E9</v>
      </c>
      <c r="L140" s="53">
        <v>2015.0</v>
      </c>
      <c r="M140" s="15" t="s">
        <v>20</v>
      </c>
      <c r="N140" s="19" t="s">
        <v>1022</v>
      </c>
      <c r="O140" s="24" t="s">
        <v>1023</v>
      </c>
      <c r="P140" s="21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</row>
    <row r="141" ht="15.75" customHeight="1">
      <c r="A141" s="40" t="s">
        <v>139</v>
      </c>
      <c r="B141" s="13">
        <f t="shared" si="1"/>
        <v>6.7426772</v>
      </c>
      <c r="C141" s="62">
        <v>205.0</v>
      </c>
      <c r="D141" s="12">
        <f t="shared" si="2"/>
        <v>1382.248826</v>
      </c>
      <c r="E141" s="16">
        <v>1660.21</v>
      </c>
      <c r="F141" s="14">
        <f t="shared" si="3"/>
        <v>6.7426772</v>
      </c>
      <c r="G141" s="16">
        <v>700.426566</v>
      </c>
      <c r="H141" s="17">
        <v>0.507</v>
      </c>
      <c r="I141" s="16">
        <v>681.82226</v>
      </c>
      <c r="J141" s="17">
        <v>0.493</v>
      </c>
      <c r="K141" s="16">
        <v>1.382248826E9</v>
      </c>
      <c r="L141" s="52">
        <v>2018.0</v>
      </c>
      <c r="M141" s="15" t="s">
        <v>20</v>
      </c>
      <c r="N141" s="19" t="s">
        <v>140</v>
      </c>
      <c r="O141" s="20"/>
      <c r="P141" s="21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</row>
    <row r="142" ht="15.75" customHeight="1">
      <c r="A142" s="40" t="s">
        <v>28</v>
      </c>
      <c r="B142" s="13">
        <f t="shared" si="1"/>
        <v>6.62667752</v>
      </c>
      <c r="C142" s="62">
        <v>50.0</v>
      </c>
      <c r="D142" s="12">
        <f t="shared" si="2"/>
        <v>331.333876</v>
      </c>
      <c r="E142" s="16">
        <v>421.7</v>
      </c>
      <c r="F142" s="14">
        <f t="shared" si="3"/>
        <v>6.62667752</v>
      </c>
      <c r="G142" s="16">
        <v>191.719337</v>
      </c>
      <c r="H142" s="17">
        <v>0.579</v>
      </c>
      <c r="I142" s="16">
        <v>139.614539</v>
      </c>
      <c r="J142" s="17">
        <v>0.421</v>
      </c>
      <c r="K142" s="16">
        <v>3.31333876E8</v>
      </c>
      <c r="L142" s="52">
        <v>2014.0</v>
      </c>
      <c r="M142" s="15" t="s">
        <v>20</v>
      </c>
      <c r="N142" s="19" t="s">
        <v>29</v>
      </c>
      <c r="O142" s="20"/>
      <c r="P142" s="21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</row>
    <row r="143" ht="15.75" customHeight="1">
      <c r="A143" s="40" t="s">
        <v>1371</v>
      </c>
      <c r="B143" s="13">
        <f t="shared" si="1"/>
        <v>6.607297175</v>
      </c>
      <c r="C143" s="62">
        <v>80.0</v>
      </c>
      <c r="D143" s="12">
        <f t="shared" si="2"/>
        <v>528.583774</v>
      </c>
      <c r="E143" s="16">
        <v>634.88</v>
      </c>
      <c r="F143" s="14">
        <f t="shared" si="3"/>
        <v>6.607297175</v>
      </c>
      <c r="G143" s="16">
        <v>167.510016</v>
      </c>
      <c r="H143" s="17">
        <v>0.317</v>
      </c>
      <c r="I143" s="16">
        <v>361.073758</v>
      </c>
      <c r="J143" s="17">
        <v>0.683</v>
      </c>
      <c r="K143" s="16">
        <v>5.28583774E8</v>
      </c>
      <c r="L143" s="52">
        <v>2018.0</v>
      </c>
      <c r="M143" s="15" t="s">
        <v>20</v>
      </c>
      <c r="N143" s="19" t="s">
        <v>373</v>
      </c>
      <c r="O143" s="20"/>
      <c r="P143" s="21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</row>
    <row r="144" ht="15.75" customHeight="1">
      <c r="A144" s="40" t="s">
        <v>1320</v>
      </c>
      <c r="B144" s="13">
        <f t="shared" si="1"/>
        <v>6.59607916</v>
      </c>
      <c r="C144" s="62">
        <v>50.0</v>
      </c>
      <c r="D144" s="12">
        <f t="shared" si="2"/>
        <v>329.803958</v>
      </c>
      <c r="E144" s="16">
        <v>848.63</v>
      </c>
      <c r="F144" s="14">
        <f t="shared" si="3"/>
        <v>6.59607916</v>
      </c>
      <c r="G144" s="16">
        <v>156.45237</v>
      </c>
      <c r="H144" s="17">
        <v>0.474</v>
      </c>
      <c r="I144" s="16">
        <v>173.351588</v>
      </c>
      <c r="J144" s="17">
        <v>0.526</v>
      </c>
      <c r="K144" s="16">
        <v>3.29803958E8</v>
      </c>
      <c r="L144" s="52">
        <v>1988.0</v>
      </c>
      <c r="M144" s="15" t="s">
        <v>104</v>
      </c>
      <c r="N144" s="19" t="s">
        <v>1321</v>
      </c>
      <c r="O144" s="24" t="s">
        <v>1322</v>
      </c>
      <c r="P144" s="21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</row>
    <row r="145" ht="15.75" customHeight="1">
      <c r="A145" s="40" t="s">
        <v>586</v>
      </c>
      <c r="B145" s="13">
        <f t="shared" si="1"/>
        <v>6.548783767</v>
      </c>
      <c r="C145" s="62">
        <v>90.0</v>
      </c>
      <c r="D145" s="12">
        <f t="shared" si="2"/>
        <v>589.390539</v>
      </c>
      <c r="E145" s="16">
        <v>1102.88</v>
      </c>
      <c r="F145" s="14">
        <f t="shared" si="3"/>
        <v>6.548783767</v>
      </c>
      <c r="G145" s="16">
        <v>250.690539</v>
      </c>
      <c r="H145" s="17">
        <v>0.425</v>
      </c>
      <c r="I145" s="16">
        <v>338.7</v>
      </c>
      <c r="J145" s="17">
        <v>0.575</v>
      </c>
      <c r="K145" s="16">
        <v>5.89390539E8</v>
      </c>
      <c r="L145" s="52">
        <v>1997.0</v>
      </c>
      <c r="M145" s="15" t="s">
        <v>25</v>
      </c>
      <c r="N145" s="19" t="s">
        <v>587</v>
      </c>
      <c r="O145" s="24" t="s">
        <v>588</v>
      </c>
      <c r="P145" s="21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</row>
    <row r="146" ht="15.75" customHeight="1">
      <c r="A146" s="40" t="s">
        <v>577</v>
      </c>
      <c r="B146" s="13">
        <f t="shared" si="1"/>
        <v>6.5332242</v>
      </c>
      <c r="C146" s="62">
        <v>80.0</v>
      </c>
      <c r="D146" s="12">
        <f t="shared" si="2"/>
        <v>522.657936</v>
      </c>
      <c r="E146" s="16">
        <v>840.18</v>
      </c>
      <c r="F146" s="14">
        <f t="shared" si="3"/>
        <v>6.5332242</v>
      </c>
      <c r="G146" s="16">
        <v>279.26116</v>
      </c>
      <c r="H146" s="17">
        <v>0.534</v>
      </c>
      <c r="I146" s="16">
        <v>243.396776</v>
      </c>
      <c r="J146" s="17">
        <v>0.466</v>
      </c>
      <c r="K146" s="16">
        <v>5.22657936E8</v>
      </c>
      <c r="L146" s="52">
        <v>2004.0</v>
      </c>
      <c r="M146" s="15" t="s">
        <v>18</v>
      </c>
      <c r="N146" s="19" t="s">
        <v>578</v>
      </c>
      <c r="O146" s="24" t="s">
        <v>579</v>
      </c>
      <c r="P146" s="21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</row>
    <row r="147" ht="15.75" customHeight="1">
      <c r="A147" s="40" t="s">
        <v>813</v>
      </c>
      <c r="B147" s="13">
        <f t="shared" si="1"/>
        <v>6.442546446</v>
      </c>
      <c r="C147" s="62">
        <v>65.0</v>
      </c>
      <c r="D147" s="12">
        <f t="shared" si="2"/>
        <v>418.765519</v>
      </c>
      <c r="E147" s="16">
        <v>590.63</v>
      </c>
      <c r="F147" s="14">
        <f t="shared" si="3"/>
        <v>6.442546446</v>
      </c>
      <c r="G147" s="16">
        <v>152.647258</v>
      </c>
      <c r="H147" s="17">
        <v>0.364</v>
      </c>
      <c r="I147" s="16">
        <v>266.118261</v>
      </c>
      <c r="J147" s="17">
        <v>0.636</v>
      </c>
      <c r="K147" s="16">
        <v>4.18765519E8</v>
      </c>
      <c r="L147" s="52">
        <v>2008.0</v>
      </c>
      <c r="M147" s="15" t="s">
        <v>18</v>
      </c>
      <c r="N147" s="19" t="s">
        <v>814</v>
      </c>
      <c r="O147" s="24" t="s">
        <v>815</v>
      </c>
      <c r="P147" s="21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</row>
    <row r="148" ht="15.75" customHeight="1">
      <c r="A148" s="40" t="s">
        <v>1251</v>
      </c>
      <c r="B148" s="13">
        <f t="shared" si="1"/>
        <v>6.421680451</v>
      </c>
      <c r="C148" s="62">
        <v>175.0</v>
      </c>
      <c r="D148" s="12">
        <f t="shared" si="2"/>
        <v>1123.794079</v>
      </c>
      <c r="E148" s="16">
        <v>1519.21</v>
      </c>
      <c r="F148" s="14">
        <f t="shared" si="3"/>
        <v>6.421680451</v>
      </c>
      <c r="G148" s="16">
        <v>352.390543</v>
      </c>
      <c r="H148" s="17">
        <v>0.314</v>
      </c>
      <c r="I148" s="16">
        <v>771.403536</v>
      </c>
      <c r="J148" s="17">
        <v>0.686</v>
      </c>
      <c r="K148" s="16">
        <v>1.123794079E9</v>
      </c>
      <c r="L148" s="52">
        <v>2011.0</v>
      </c>
      <c r="M148" s="15" t="s">
        <v>20</v>
      </c>
      <c r="N148" s="19" t="s">
        <v>1252</v>
      </c>
      <c r="O148" s="24" t="s">
        <v>1253</v>
      </c>
      <c r="P148" s="21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</row>
    <row r="149" ht="15.75" customHeight="1">
      <c r="A149" s="40" t="s">
        <v>646</v>
      </c>
      <c r="B149" s="13">
        <f t="shared" si="1"/>
        <v>6.414437836</v>
      </c>
      <c r="C149" s="62">
        <v>55.0</v>
      </c>
      <c r="D149" s="12">
        <f t="shared" si="2"/>
        <v>352.794081</v>
      </c>
      <c r="E149" s="16">
        <v>432.51</v>
      </c>
      <c r="F149" s="14">
        <f t="shared" si="3"/>
        <v>6.414437836</v>
      </c>
      <c r="G149" s="16">
        <v>102.826543</v>
      </c>
      <c r="H149" s="17">
        <v>0.292</v>
      </c>
      <c r="I149" s="16">
        <v>249.967538</v>
      </c>
      <c r="J149" s="17">
        <v>0.708</v>
      </c>
      <c r="K149" s="16">
        <v>3.52794081E8</v>
      </c>
      <c r="L149" s="52">
        <v>2017.0</v>
      </c>
      <c r="M149" s="15" t="s">
        <v>20</v>
      </c>
      <c r="N149" s="19" t="s">
        <v>647</v>
      </c>
      <c r="O149" s="24" t="s">
        <v>648</v>
      </c>
      <c r="P149" s="21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</row>
    <row r="150" ht="15.75" customHeight="1">
      <c r="A150" s="40" t="s">
        <v>1098</v>
      </c>
      <c r="B150" s="13">
        <f t="shared" si="1"/>
        <v>6.397117258</v>
      </c>
      <c r="C150" s="62">
        <v>260.0</v>
      </c>
      <c r="D150" s="12">
        <f t="shared" si="2"/>
        <v>1663.250487</v>
      </c>
      <c r="E150" s="16">
        <v>1967.2</v>
      </c>
      <c r="F150" s="14">
        <f t="shared" si="3"/>
        <v>6.397117258</v>
      </c>
      <c r="G150" s="16">
        <v>543.638043</v>
      </c>
      <c r="H150" s="17">
        <v>0.327</v>
      </c>
      <c r="I150" s="16">
        <v>1119.612444</v>
      </c>
      <c r="J150" s="17">
        <v>0.673</v>
      </c>
      <c r="K150" s="16">
        <v>1.663250487E9</v>
      </c>
      <c r="L150" s="52">
        <v>2019.0</v>
      </c>
      <c r="M150" s="15" t="s">
        <v>20</v>
      </c>
      <c r="N150" s="19" t="s">
        <v>1099</v>
      </c>
      <c r="O150" s="24" t="s">
        <v>1100</v>
      </c>
      <c r="P150" s="21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</row>
    <row r="151" ht="15.75" customHeight="1">
      <c r="A151" s="40" t="s">
        <v>389</v>
      </c>
      <c r="B151" s="13">
        <f t="shared" si="1"/>
        <v>6.387618933</v>
      </c>
      <c r="C151" s="62">
        <v>60.0</v>
      </c>
      <c r="D151" s="12">
        <f t="shared" si="2"/>
        <v>383.257136</v>
      </c>
      <c r="E151" s="16">
        <v>644.27</v>
      </c>
      <c r="F151" s="14">
        <f t="shared" si="3"/>
        <v>6.387618933</v>
      </c>
      <c r="G151" s="16">
        <v>176.387405</v>
      </c>
      <c r="H151" s="17">
        <v>0.46</v>
      </c>
      <c r="I151" s="16">
        <v>206.869731</v>
      </c>
      <c r="J151" s="17">
        <v>0.54</v>
      </c>
      <c r="K151" s="16">
        <v>3.83257136E8</v>
      </c>
      <c r="L151" s="52">
        <v>2002.0</v>
      </c>
      <c r="M151" s="15" t="s">
        <v>18</v>
      </c>
      <c r="N151" s="19" t="s">
        <v>390</v>
      </c>
      <c r="O151" s="24" t="s">
        <v>391</v>
      </c>
      <c r="P151" s="21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</row>
    <row r="152" ht="15.75" customHeight="1">
      <c r="A152" s="40" t="s">
        <v>101</v>
      </c>
      <c r="B152" s="13">
        <f t="shared" si="1"/>
        <v>6.381183034</v>
      </c>
      <c r="C152" s="62">
        <v>321.0</v>
      </c>
      <c r="D152" s="12">
        <f t="shared" si="2"/>
        <v>2048.359754</v>
      </c>
      <c r="E152" s="16">
        <v>2460.27</v>
      </c>
      <c r="F152" s="14">
        <f t="shared" si="3"/>
        <v>6.381183034</v>
      </c>
      <c r="G152" s="16">
        <v>678.815482</v>
      </c>
      <c r="H152" s="17">
        <v>0.331</v>
      </c>
      <c r="I152" s="16">
        <v>1369.544272</v>
      </c>
      <c r="J152" s="17">
        <v>0.669</v>
      </c>
      <c r="K152" s="16">
        <v>2.048359754E9</v>
      </c>
      <c r="L152" s="52">
        <v>2018.0</v>
      </c>
      <c r="M152" s="15" t="s">
        <v>20</v>
      </c>
      <c r="N152" s="19" t="s">
        <v>102</v>
      </c>
      <c r="O152" s="20"/>
      <c r="P152" s="21" t="s">
        <v>96</v>
      </c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</row>
    <row r="153" ht="15.75" customHeight="1">
      <c r="A153" s="40" t="s">
        <v>730</v>
      </c>
      <c r="B153" s="13">
        <f t="shared" si="1"/>
        <v>6.292359509</v>
      </c>
      <c r="C153" s="62">
        <v>55.0</v>
      </c>
      <c r="D153" s="12">
        <f t="shared" si="2"/>
        <v>346.079773</v>
      </c>
      <c r="E153" s="16">
        <v>685.51</v>
      </c>
      <c r="F153" s="14">
        <f t="shared" si="3"/>
        <v>6.292359509</v>
      </c>
      <c r="G153" s="16">
        <v>141.579773</v>
      </c>
      <c r="H153" s="17">
        <v>0.409</v>
      </c>
      <c r="I153" s="16">
        <v>204.5</v>
      </c>
      <c r="J153" s="17">
        <v>0.591</v>
      </c>
      <c r="K153" s="16">
        <v>3.46079773E8</v>
      </c>
      <c r="L153" s="52">
        <v>1995.0</v>
      </c>
      <c r="M153" s="15" t="s">
        <v>25</v>
      </c>
      <c r="N153" s="19" t="s">
        <v>731</v>
      </c>
      <c r="O153" s="24" t="s">
        <v>732</v>
      </c>
      <c r="P153" s="21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</row>
    <row r="154" ht="15.75" customHeight="1">
      <c r="A154" s="40" t="s">
        <v>81</v>
      </c>
      <c r="B154" s="13">
        <f t="shared" si="1"/>
        <v>6.28356022</v>
      </c>
      <c r="C154" s="62">
        <v>50.0</v>
      </c>
      <c r="D154" s="12">
        <f t="shared" si="2"/>
        <v>314.178011</v>
      </c>
      <c r="E154" s="16">
        <v>587.9</v>
      </c>
      <c r="F154" s="14">
        <f t="shared" si="3"/>
        <v>6.28356022</v>
      </c>
      <c r="G154" s="16">
        <v>148.478011</v>
      </c>
      <c r="H154" s="17">
        <v>0.473</v>
      </c>
      <c r="I154" s="16">
        <v>165.7</v>
      </c>
      <c r="J154" s="17">
        <v>0.527</v>
      </c>
      <c r="K154" s="16">
        <v>3.14178011E8</v>
      </c>
      <c r="L154" s="52">
        <v>1997.0</v>
      </c>
      <c r="M154" s="15" t="s">
        <v>25</v>
      </c>
      <c r="N154" s="19" t="s">
        <v>82</v>
      </c>
      <c r="O154" s="24" t="s">
        <v>83</v>
      </c>
      <c r="P154" s="21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</row>
    <row r="155" ht="15.75" customHeight="1">
      <c r="A155" s="40" t="s">
        <v>349</v>
      </c>
      <c r="B155" s="13">
        <f t="shared" si="1"/>
        <v>6.281456167</v>
      </c>
      <c r="C155" s="62">
        <v>150.0</v>
      </c>
      <c r="D155" s="12">
        <f t="shared" si="2"/>
        <v>942.218425</v>
      </c>
      <c r="E155" s="16">
        <v>1385.8</v>
      </c>
      <c r="F155" s="14">
        <f t="shared" si="3"/>
        <v>6.281456167</v>
      </c>
      <c r="G155" s="16">
        <v>292.382727</v>
      </c>
      <c r="H155" s="17">
        <v>0.31</v>
      </c>
      <c r="I155" s="16">
        <v>649.835698</v>
      </c>
      <c r="J155" s="17">
        <v>0.69</v>
      </c>
      <c r="K155" s="16">
        <v>9.42218425E8</v>
      </c>
      <c r="L155" s="52">
        <v>2007.0</v>
      </c>
      <c r="M155" s="15" t="s">
        <v>18</v>
      </c>
      <c r="N155" s="19" t="s">
        <v>350</v>
      </c>
      <c r="O155" s="24" t="s">
        <v>341</v>
      </c>
      <c r="P155" s="21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</row>
    <row r="156" ht="15.75" customHeight="1">
      <c r="A156" s="40" t="s">
        <v>1278</v>
      </c>
      <c r="B156" s="13">
        <f t="shared" si="1"/>
        <v>6.241568985</v>
      </c>
      <c r="C156" s="62">
        <v>136.0</v>
      </c>
      <c r="D156" s="12">
        <f t="shared" si="2"/>
        <v>848.853382</v>
      </c>
      <c r="E156" s="16">
        <v>1114.92</v>
      </c>
      <c r="F156" s="14">
        <f t="shared" si="3"/>
        <v>6.241568985</v>
      </c>
      <c r="G156" s="16">
        <v>292.324737</v>
      </c>
      <c r="H156" s="17">
        <v>0.344</v>
      </c>
      <c r="I156" s="16">
        <v>556.528645</v>
      </c>
      <c r="J156" s="17">
        <v>0.656</v>
      </c>
      <c r="K156" s="16">
        <v>8.48853382E8</v>
      </c>
      <c r="L156" s="52">
        <v>2012.0</v>
      </c>
      <c r="M156" s="15" t="s">
        <v>20</v>
      </c>
      <c r="N156" s="19" t="s">
        <v>1279</v>
      </c>
      <c r="O156" s="24" t="s">
        <v>1280</v>
      </c>
      <c r="P156" s="21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</row>
    <row r="157" ht="15.75" customHeight="1">
      <c r="A157" s="40" t="s">
        <v>407</v>
      </c>
      <c r="B157" s="13">
        <f t="shared" si="1"/>
        <v>6.21544622</v>
      </c>
      <c r="C157" s="62">
        <v>200.0</v>
      </c>
      <c r="D157" s="12">
        <f t="shared" si="2"/>
        <v>1243.089244</v>
      </c>
      <c r="E157" s="16">
        <v>1493.06</v>
      </c>
      <c r="F157" s="14">
        <f t="shared" si="3"/>
        <v>6.21544622</v>
      </c>
      <c r="G157" s="16">
        <v>608.581744</v>
      </c>
      <c r="H157" s="17">
        <v>0.49</v>
      </c>
      <c r="I157" s="16">
        <v>634.5075</v>
      </c>
      <c r="J157" s="17">
        <v>0.51</v>
      </c>
      <c r="K157" s="16">
        <v>1.243089244E9</v>
      </c>
      <c r="L157" s="52">
        <v>2018.0</v>
      </c>
      <c r="M157" s="15" t="s">
        <v>20</v>
      </c>
      <c r="N157" s="19" t="s">
        <v>408</v>
      </c>
      <c r="O157" s="24" t="s">
        <v>409</v>
      </c>
      <c r="P157" s="21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</row>
    <row r="158" ht="15.75" customHeight="1">
      <c r="A158" s="40" t="s">
        <v>834</v>
      </c>
      <c r="B158" s="13">
        <f t="shared" si="1"/>
        <v>6.191738467</v>
      </c>
      <c r="C158" s="62">
        <v>150.0</v>
      </c>
      <c r="D158" s="12">
        <f t="shared" si="2"/>
        <v>928.76077</v>
      </c>
      <c r="E158" s="16">
        <v>1492.99</v>
      </c>
      <c r="F158" s="14">
        <f t="shared" si="3"/>
        <v>6.191738467</v>
      </c>
      <c r="G158" s="16">
        <v>441.226247</v>
      </c>
      <c r="H158" s="17">
        <v>0.475</v>
      </c>
      <c r="I158" s="16">
        <v>487.534523</v>
      </c>
      <c r="J158" s="17">
        <v>0.525</v>
      </c>
      <c r="K158" s="16">
        <v>9.2876077E8</v>
      </c>
      <c r="L158" s="52">
        <v>2004.0</v>
      </c>
      <c r="M158" s="15" t="s">
        <v>18</v>
      </c>
      <c r="N158" s="19" t="s">
        <v>835</v>
      </c>
      <c r="O158" s="24" t="s">
        <v>836</v>
      </c>
      <c r="P158" s="21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</row>
    <row r="159" ht="15.75" customHeight="1">
      <c r="A159" s="40" t="s">
        <v>351</v>
      </c>
      <c r="B159" s="13">
        <f t="shared" si="1"/>
        <v>6.135852046</v>
      </c>
      <c r="C159" s="62">
        <v>130.0</v>
      </c>
      <c r="D159" s="12">
        <f t="shared" si="2"/>
        <v>797.660766</v>
      </c>
      <c r="E159" s="16">
        <v>1282.25</v>
      </c>
      <c r="F159" s="14">
        <f t="shared" si="3"/>
        <v>6.135852046</v>
      </c>
      <c r="G159" s="16">
        <v>250.105651</v>
      </c>
      <c r="H159" s="17">
        <v>0.314</v>
      </c>
      <c r="I159" s="16">
        <v>547.555115</v>
      </c>
      <c r="J159" s="17">
        <v>0.686</v>
      </c>
      <c r="K159" s="16">
        <v>7.97660766E8</v>
      </c>
      <c r="L159" s="52">
        <v>2004.0</v>
      </c>
      <c r="M159" s="15" t="s">
        <v>18</v>
      </c>
      <c r="N159" s="19" t="s">
        <v>352</v>
      </c>
      <c r="O159" s="24" t="s">
        <v>341</v>
      </c>
      <c r="P159" s="21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</row>
    <row r="160" ht="15.75" customHeight="1">
      <c r="A160" s="40" t="s">
        <v>994</v>
      </c>
      <c r="B160" s="13">
        <f t="shared" si="1"/>
        <v>6.08005556</v>
      </c>
      <c r="C160" s="62">
        <v>125.0</v>
      </c>
      <c r="D160" s="12">
        <f t="shared" si="2"/>
        <v>760.006945</v>
      </c>
      <c r="E160" s="16">
        <v>1141.01</v>
      </c>
      <c r="F160" s="14">
        <f t="shared" si="3"/>
        <v>6.08005556</v>
      </c>
      <c r="G160" s="16">
        <v>217.536138</v>
      </c>
      <c r="H160" s="17">
        <v>0.286</v>
      </c>
      <c r="I160" s="16">
        <v>542.470807</v>
      </c>
      <c r="J160" s="17">
        <v>0.714</v>
      </c>
      <c r="K160" s="16">
        <v>7.60006945E8</v>
      </c>
      <c r="L160" s="52">
        <v>2006.0</v>
      </c>
      <c r="M160" s="15" t="s">
        <v>18</v>
      </c>
      <c r="N160" s="19" t="s">
        <v>995</v>
      </c>
      <c r="O160" s="24" t="s">
        <v>996</v>
      </c>
      <c r="P160" s="21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</row>
    <row r="161" ht="15.75" customHeight="1">
      <c r="A161" s="40" t="s">
        <v>440</v>
      </c>
      <c r="B161" s="13">
        <f t="shared" si="1"/>
        <v>6.07405626</v>
      </c>
      <c r="C161" s="62">
        <v>200.0</v>
      </c>
      <c r="D161" s="12">
        <f t="shared" si="2"/>
        <v>1214.811252</v>
      </c>
      <c r="E161" s="16">
        <v>1570.53</v>
      </c>
      <c r="F161" s="14">
        <f t="shared" si="3"/>
        <v>6.07405626</v>
      </c>
      <c r="G161" s="16">
        <v>409.013994</v>
      </c>
      <c r="H161" s="17">
        <v>0.337</v>
      </c>
      <c r="I161" s="16">
        <v>805.797258</v>
      </c>
      <c r="J161" s="17">
        <v>0.663</v>
      </c>
      <c r="K161" s="16">
        <v>1.214811252E9</v>
      </c>
      <c r="L161" s="52">
        <v>2013.0</v>
      </c>
      <c r="M161" s="15" t="s">
        <v>20</v>
      </c>
      <c r="N161" s="19" t="s">
        <v>441</v>
      </c>
      <c r="O161" s="24" t="s">
        <v>442</v>
      </c>
      <c r="P161" s="21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</row>
    <row r="162" ht="15.75" customHeight="1">
      <c r="A162" s="40" t="s">
        <v>464</v>
      </c>
      <c r="B162" s="13">
        <f t="shared" si="1"/>
        <v>6.073438856</v>
      </c>
      <c r="C162" s="62">
        <v>132.0</v>
      </c>
      <c r="D162" s="12">
        <f t="shared" si="2"/>
        <v>801.693929</v>
      </c>
      <c r="E162" s="16">
        <v>948.2</v>
      </c>
      <c r="F162" s="14">
        <f t="shared" si="3"/>
        <v>6.073438856</v>
      </c>
      <c r="G162" s="16">
        <v>320.31496</v>
      </c>
      <c r="H162" s="17">
        <v>0.4</v>
      </c>
      <c r="I162" s="16">
        <v>481.378969</v>
      </c>
      <c r="J162" s="17">
        <v>0.6</v>
      </c>
      <c r="K162" s="16">
        <v>8.01693929E8</v>
      </c>
      <c r="L162" s="52">
        <v>2019.0</v>
      </c>
      <c r="M162" s="15" t="s">
        <v>20</v>
      </c>
      <c r="N162" s="19" t="s">
        <v>465</v>
      </c>
      <c r="O162" s="24" t="s">
        <v>466</v>
      </c>
      <c r="P162" s="21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</row>
    <row r="163" ht="15.75" customHeight="1">
      <c r="A163" s="40" t="s">
        <v>317</v>
      </c>
      <c r="B163" s="13">
        <f t="shared" si="1"/>
        <v>6.054596115</v>
      </c>
      <c r="C163" s="62">
        <v>61.0</v>
      </c>
      <c r="D163" s="12">
        <f t="shared" si="2"/>
        <v>369.330363</v>
      </c>
      <c r="E163" s="16">
        <v>470.06</v>
      </c>
      <c r="F163" s="14">
        <f t="shared" si="3"/>
        <v>6.054596115</v>
      </c>
      <c r="G163" s="16">
        <v>167.767189</v>
      </c>
      <c r="H163" s="17">
        <v>0.454</v>
      </c>
      <c r="I163" s="16">
        <v>201.563174</v>
      </c>
      <c r="J163" s="17">
        <v>0.546</v>
      </c>
      <c r="K163" s="16">
        <v>3.69330363E8</v>
      </c>
      <c r="L163" s="52">
        <v>2014.0</v>
      </c>
      <c r="M163" s="15" t="s">
        <v>20</v>
      </c>
      <c r="N163" s="19" t="s">
        <v>318</v>
      </c>
      <c r="O163" s="20"/>
      <c r="P163" s="21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</row>
    <row r="164" ht="15.75" customHeight="1">
      <c r="A164" s="40" t="s">
        <v>625</v>
      </c>
      <c r="B164" s="13">
        <f t="shared" si="1"/>
        <v>6.042853688</v>
      </c>
      <c r="C164" s="62">
        <v>125.0</v>
      </c>
      <c r="D164" s="12">
        <f t="shared" si="2"/>
        <v>755.356711</v>
      </c>
      <c r="E164" s="16">
        <v>961.36</v>
      </c>
      <c r="F164" s="14">
        <f t="shared" si="3"/>
        <v>6.042853688</v>
      </c>
      <c r="G164" s="16">
        <v>337.135885</v>
      </c>
      <c r="H164" s="17">
        <v>0.446</v>
      </c>
      <c r="I164" s="16">
        <v>418.220826</v>
      </c>
      <c r="J164" s="17">
        <v>0.554</v>
      </c>
      <c r="K164" s="16">
        <v>7.55356711E8</v>
      </c>
      <c r="L164" s="52">
        <v>2014.0</v>
      </c>
      <c r="M164" s="15" t="s">
        <v>20</v>
      </c>
      <c r="N164" s="19" t="s">
        <v>626</v>
      </c>
      <c r="O164" s="24" t="s">
        <v>627</v>
      </c>
      <c r="P164" s="21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</row>
    <row r="165" ht="15.75" customHeight="1">
      <c r="A165" s="40" t="s">
        <v>580</v>
      </c>
      <c r="B165" s="13">
        <f t="shared" si="1"/>
        <v>6.008073545</v>
      </c>
      <c r="C165" s="62">
        <v>55.0</v>
      </c>
      <c r="D165" s="12">
        <f t="shared" si="2"/>
        <v>330.444045</v>
      </c>
      <c r="E165" s="16">
        <v>582.8</v>
      </c>
      <c r="F165" s="14">
        <f t="shared" si="3"/>
        <v>6.008073545</v>
      </c>
      <c r="G165" s="16">
        <v>166.244045</v>
      </c>
      <c r="H165" s="17">
        <v>0.503</v>
      </c>
      <c r="I165" s="16">
        <v>164.2</v>
      </c>
      <c r="J165" s="17">
        <v>0.497</v>
      </c>
      <c r="K165" s="16">
        <v>3.30444045E8</v>
      </c>
      <c r="L165" s="52">
        <v>2000.0</v>
      </c>
      <c r="M165" s="15" t="s">
        <v>18</v>
      </c>
      <c r="N165" s="19" t="s">
        <v>581</v>
      </c>
      <c r="O165" s="24" t="s">
        <v>582</v>
      </c>
      <c r="P165" s="21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</row>
    <row r="166" ht="15.75" customHeight="1">
      <c r="A166" s="40" t="s">
        <v>446</v>
      </c>
      <c r="B166" s="13">
        <f t="shared" si="1"/>
        <v>5.988892722</v>
      </c>
      <c r="C166" s="62">
        <v>79.0</v>
      </c>
      <c r="D166" s="12">
        <f t="shared" si="2"/>
        <v>473.122525</v>
      </c>
      <c r="E166" s="16">
        <v>559.58</v>
      </c>
      <c r="F166" s="14">
        <f t="shared" si="3"/>
        <v>5.988892722</v>
      </c>
      <c r="G166" s="16">
        <v>211.622525</v>
      </c>
      <c r="H166" s="17">
        <v>0.447</v>
      </c>
      <c r="I166" s="16">
        <v>261.5</v>
      </c>
      <c r="J166" s="17">
        <v>0.553</v>
      </c>
      <c r="K166" s="16">
        <v>4.73122525E8</v>
      </c>
      <c r="L166" s="52">
        <v>2019.0</v>
      </c>
      <c r="M166" s="15" t="s">
        <v>20</v>
      </c>
      <c r="N166" s="19" t="s">
        <v>447</v>
      </c>
      <c r="O166" s="24" t="s">
        <v>448</v>
      </c>
      <c r="P166" s="21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</row>
    <row r="167" ht="15.75" customHeight="1">
      <c r="A167" s="40" t="s">
        <v>155</v>
      </c>
      <c r="B167" s="13">
        <f t="shared" si="1"/>
        <v>5.982628074</v>
      </c>
      <c r="C167" s="62">
        <v>81.0</v>
      </c>
      <c r="D167" s="12">
        <f t="shared" si="2"/>
        <v>484.592874</v>
      </c>
      <c r="E167" s="16">
        <v>793.99</v>
      </c>
      <c r="F167" s="14">
        <f t="shared" si="3"/>
        <v>5.982628074</v>
      </c>
      <c r="G167" s="16">
        <v>242.829261</v>
      </c>
      <c r="H167" s="17">
        <v>0.501</v>
      </c>
      <c r="I167" s="16">
        <v>241.763613</v>
      </c>
      <c r="J167" s="17">
        <v>0.499</v>
      </c>
      <c r="K167" s="16">
        <v>4.84592874E8</v>
      </c>
      <c r="L167" s="52">
        <v>2003.0</v>
      </c>
      <c r="M167" s="15" t="s">
        <v>18</v>
      </c>
      <c r="N167" s="19" t="s">
        <v>156</v>
      </c>
      <c r="O167" s="24" t="s">
        <v>157</v>
      </c>
      <c r="P167" s="21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</row>
    <row r="168" ht="15.75" customHeight="1">
      <c r="A168" s="40" t="s">
        <v>347</v>
      </c>
      <c r="B168" s="13">
        <f t="shared" si="1"/>
        <v>5.978767373</v>
      </c>
      <c r="C168" s="62">
        <v>150.0</v>
      </c>
      <c r="D168" s="12">
        <f t="shared" si="2"/>
        <v>896.815106</v>
      </c>
      <c r="E168" s="16">
        <v>1400.06</v>
      </c>
      <c r="F168" s="14">
        <f t="shared" si="3"/>
        <v>5.978767373</v>
      </c>
      <c r="G168" s="16">
        <v>290.469928</v>
      </c>
      <c r="H168" s="17">
        <v>0.324</v>
      </c>
      <c r="I168" s="16">
        <v>606.345178</v>
      </c>
      <c r="J168" s="17">
        <v>0.676</v>
      </c>
      <c r="K168" s="16">
        <v>8.96815106E8</v>
      </c>
      <c r="L168" s="52">
        <v>2005.0</v>
      </c>
      <c r="M168" s="15" t="s">
        <v>18</v>
      </c>
      <c r="N168" s="19" t="s">
        <v>348</v>
      </c>
      <c r="O168" s="24" t="s">
        <v>341</v>
      </c>
      <c r="P168" s="21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</row>
    <row r="169" ht="15.75" customHeight="1">
      <c r="A169" s="40" t="s">
        <v>370</v>
      </c>
      <c r="B169" s="13">
        <f t="shared" si="1"/>
        <v>5.939833825</v>
      </c>
      <c r="C169" s="62">
        <v>80.0</v>
      </c>
      <c r="D169" s="12">
        <f t="shared" si="2"/>
        <v>475.186706</v>
      </c>
      <c r="E169" s="16">
        <v>605.32</v>
      </c>
      <c r="F169" s="14">
        <f t="shared" si="3"/>
        <v>5.939833825</v>
      </c>
      <c r="G169" s="16">
        <v>169.70011</v>
      </c>
      <c r="H169" s="17">
        <v>0.357</v>
      </c>
      <c r="I169" s="16">
        <v>305.486596</v>
      </c>
      <c r="J169" s="17">
        <v>0.643</v>
      </c>
      <c r="K169" s="16">
        <v>4.75186706E8</v>
      </c>
      <c r="L169" s="52">
        <v>2015.0</v>
      </c>
      <c r="M169" s="15" t="s">
        <v>20</v>
      </c>
      <c r="N169" s="19" t="s">
        <v>371</v>
      </c>
      <c r="O169" s="20"/>
      <c r="P169" s="21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</row>
    <row r="170" ht="15.75" customHeight="1">
      <c r="A170" s="40" t="s">
        <v>876</v>
      </c>
      <c r="B170" s="13">
        <f t="shared" si="1"/>
        <v>5.935431914</v>
      </c>
      <c r="C170" s="62">
        <v>139.0</v>
      </c>
      <c r="D170" s="12">
        <f t="shared" si="2"/>
        <v>825.025036</v>
      </c>
      <c r="E170" s="16">
        <v>1386.89</v>
      </c>
      <c r="F170" s="14">
        <f t="shared" si="3"/>
        <v>5.935431914</v>
      </c>
      <c r="G170" s="16">
        <v>407.02286</v>
      </c>
      <c r="H170" s="17">
        <v>0.493</v>
      </c>
      <c r="I170" s="16">
        <v>418.002176</v>
      </c>
      <c r="J170" s="17">
        <v>0.507</v>
      </c>
      <c r="K170" s="16">
        <v>8.25025036E8</v>
      </c>
      <c r="L170" s="52">
        <v>2002.0</v>
      </c>
      <c r="M170" s="15" t="s">
        <v>18</v>
      </c>
      <c r="N170" s="19" t="s">
        <v>877</v>
      </c>
      <c r="O170" s="24" t="s">
        <v>878</v>
      </c>
      <c r="P170" s="21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</row>
    <row r="171" ht="15.75" customHeight="1">
      <c r="A171" s="40" t="s">
        <v>55</v>
      </c>
      <c r="B171" s="13">
        <f t="shared" si="1"/>
        <v>5.9085334</v>
      </c>
      <c r="C171" s="62">
        <v>75.0</v>
      </c>
      <c r="D171" s="12">
        <f t="shared" si="2"/>
        <v>443.140005</v>
      </c>
      <c r="E171" s="16">
        <v>624.83</v>
      </c>
      <c r="F171" s="14">
        <f t="shared" si="3"/>
        <v>5.9085334</v>
      </c>
      <c r="G171" s="16">
        <v>219.614612</v>
      </c>
      <c r="H171" s="17">
        <v>0.496</v>
      </c>
      <c r="I171" s="16">
        <v>223.525393</v>
      </c>
      <c r="J171" s="17">
        <v>0.504</v>
      </c>
      <c r="K171" s="16">
        <v>4.43140005E8</v>
      </c>
      <c r="L171" s="52">
        <v>2009.0</v>
      </c>
      <c r="M171" s="15" t="s">
        <v>18</v>
      </c>
      <c r="N171" s="19" t="s">
        <v>56</v>
      </c>
      <c r="O171" s="20"/>
      <c r="P171" s="21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</row>
    <row r="172" ht="15.75" customHeight="1">
      <c r="A172" s="40" t="s">
        <v>315</v>
      </c>
      <c r="B172" s="13">
        <f t="shared" si="1"/>
        <v>5.869900567</v>
      </c>
      <c r="C172" s="62">
        <v>60.0</v>
      </c>
      <c r="D172" s="12">
        <f t="shared" si="2"/>
        <v>352.194034</v>
      </c>
      <c r="E172" s="16">
        <v>697.62</v>
      </c>
      <c r="F172" s="14">
        <f t="shared" si="3"/>
        <v>5.869900567</v>
      </c>
      <c r="G172" s="16">
        <v>106.429941</v>
      </c>
      <c r="H172" s="17">
        <v>0.302</v>
      </c>
      <c r="I172" s="16">
        <v>245.764093</v>
      </c>
      <c r="J172" s="17">
        <v>0.698</v>
      </c>
      <c r="K172" s="16">
        <v>3.52194034E8</v>
      </c>
      <c r="L172" s="52">
        <v>1995.0</v>
      </c>
      <c r="M172" s="15" t="s">
        <v>25</v>
      </c>
      <c r="N172" s="19" t="s">
        <v>316</v>
      </c>
      <c r="O172" s="24" t="s">
        <v>115</v>
      </c>
      <c r="P172" s="21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</row>
    <row r="173" ht="15.75" customHeight="1">
      <c r="A173" s="40" t="s">
        <v>1112</v>
      </c>
      <c r="B173" s="13">
        <f t="shared" si="1"/>
        <v>5.839081648</v>
      </c>
      <c r="C173" s="62">
        <v>108.0</v>
      </c>
      <c r="D173" s="12">
        <f t="shared" si="2"/>
        <v>630.620818</v>
      </c>
      <c r="E173" s="16">
        <v>803.33</v>
      </c>
      <c r="F173" s="14">
        <f t="shared" si="3"/>
        <v>5.839081648</v>
      </c>
      <c r="G173" s="16">
        <v>228.433663</v>
      </c>
      <c r="H173" s="17">
        <v>0.362</v>
      </c>
      <c r="I173" s="16">
        <v>402.187155</v>
      </c>
      <c r="J173" s="17">
        <v>0.638</v>
      </c>
      <c r="K173" s="16">
        <v>6.30620818E8</v>
      </c>
      <c r="L173" s="52">
        <v>2015.0</v>
      </c>
      <c r="M173" s="15" t="s">
        <v>20</v>
      </c>
      <c r="N173" s="19" t="s">
        <v>1113</v>
      </c>
      <c r="O173" s="24" t="s">
        <v>1114</v>
      </c>
      <c r="P173" s="21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</row>
    <row r="174" ht="15.75" customHeight="1">
      <c r="A174" s="40" t="s">
        <v>825</v>
      </c>
      <c r="B174" s="13">
        <f t="shared" si="1"/>
        <v>5.822540878</v>
      </c>
      <c r="C174" s="62">
        <v>90.0</v>
      </c>
      <c r="D174" s="12">
        <f t="shared" si="2"/>
        <v>524.028679</v>
      </c>
      <c r="E174" s="16">
        <v>738.88</v>
      </c>
      <c r="F174" s="14">
        <f t="shared" si="3"/>
        <v>5.822540878</v>
      </c>
      <c r="G174" s="16">
        <v>209.028679</v>
      </c>
      <c r="H174" s="17">
        <v>0.399</v>
      </c>
      <c r="I174" s="16">
        <v>315.0</v>
      </c>
      <c r="J174" s="17">
        <v>0.601</v>
      </c>
      <c r="K174" s="16">
        <v>5.24028679E8</v>
      </c>
      <c r="L174" s="52">
        <v>2009.0</v>
      </c>
      <c r="M174" s="15" t="s">
        <v>18</v>
      </c>
      <c r="N174" s="19" t="s">
        <v>826</v>
      </c>
      <c r="O174" s="24" t="s">
        <v>827</v>
      </c>
      <c r="P174" s="21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</row>
    <row r="175" ht="15.75" customHeight="1">
      <c r="A175" s="40" t="s">
        <v>1173</v>
      </c>
      <c r="B175" s="13">
        <f t="shared" si="1"/>
        <v>5.747440747</v>
      </c>
      <c r="C175" s="62">
        <v>75.0</v>
      </c>
      <c r="D175" s="12">
        <f t="shared" si="2"/>
        <v>431.058056</v>
      </c>
      <c r="E175" s="16">
        <v>509.83</v>
      </c>
      <c r="F175" s="14">
        <f t="shared" si="3"/>
        <v>5.747440747</v>
      </c>
      <c r="G175" s="16">
        <v>158.874395</v>
      </c>
      <c r="H175" s="17">
        <v>0.369</v>
      </c>
      <c r="I175" s="16">
        <v>272.183661</v>
      </c>
      <c r="J175" s="17">
        <v>0.631</v>
      </c>
      <c r="K175" s="16">
        <v>4.31058056E8</v>
      </c>
      <c r="L175" s="52">
        <v>2019.0</v>
      </c>
      <c r="M175" s="15" t="s">
        <v>20</v>
      </c>
      <c r="N175" s="19" t="s">
        <v>1174</v>
      </c>
      <c r="O175" s="24" t="s">
        <v>1175</v>
      </c>
      <c r="P175" s="21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</row>
    <row r="176" ht="15.75" customHeight="1">
      <c r="A176" s="40" t="s">
        <v>47</v>
      </c>
      <c r="B176" s="13">
        <f t="shared" si="1"/>
        <v>5.741497011</v>
      </c>
      <c r="C176" s="62">
        <v>183.0</v>
      </c>
      <c r="D176" s="12">
        <f t="shared" si="2"/>
        <v>1050.693953</v>
      </c>
      <c r="E176" s="16">
        <v>1242.7</v>
      </c>
      <c r="F176" s="14">
        <f t="shared" si="3"/>
        <v>5.741497011</v>
      </c>
      <c r="G176" s="16">
        <v>355.559216</v>
      </c>
      <c r="H176" s="17">
        <v>0.338</v>
      </c>
      <c r="I176" s="16">
        <v>695.134737</v>
      </c>
      <c r="J176" s="17">
        <v>0.662</v>
      </c>
      <c r="K176" s="16">
        <v>1.050693953E9</v>
      </c>
      <c r="L176" s="52">
        <v>2019.0</v>
      </c>
      <c r="M176" s="15" t="s">
        <v>20</v>
      </c>
      <c r="N176" s="19" t="s">
        <v>48</v>
      </c>
      <c r="O176" s="20"/>
      <c r="P176" s="21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</row>
    <row r="177" ht="15.75" customHeight="1">
      <c r="A177" s="40" t="s">
        <v>613</v>
      </c>
      <c r="B177" s="13">
        <f t="shared" si="1"/>
        <v>5.721204888</v>
      </c>
      <c r="C177" s="62">
        <v>80.0</v>
      </c>
      <c r="D177" s="12">
        <f t="shared" si="2"/>
        <v>457.696391</v>
      </c>
      <c r="E177" s="16">
        <v>882.52</v>
      </c>
      <c r="F177" s="14">
        <f t="shared" si="3"/>
        <v>5.721204888</v>
      </c>
      <c r="G177" s="16">
        <v>180.981856</v>
      </c>
      <c r="H177" s="17">
        <v>0.395</v>
      </c>
      <c r="I177" s="16">
        <v>276.714535</v>
      </c>
      <c r="J177" s="17">
        <v>0.605</v>
      </c>
      <c r="K177" s="16">
        <v>4.57696391E8</v>
      </c>
      <c r="L177" s="52">
        <v>1996.0</v>
      </c>
      <c r="M177" s="15" t="s">
        <v>25</v>
      </c>
      <c r="N177" s="19" t="s">
        <v>614</v>
      </c>
      <c r="O177" s="24" t="s">
        <v>615</v>
      </c>
      <c r="P177" s="21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</row>
    <row r="178" ht="15.75" customHeight="1">
      <c r="A178" s="40" t="s">
        <v>191</v>
      </c>
      <c r="B178" s="13">
        <f t="shared" si="1"/>
        <v>5.709035063</v>
      </c>
      <c r="C178" s="62">
        <v>95.0</v>
      </c>
      <c r="D178" s="12">
        <f t="shared" si="2"/>
        <v>542.358331</v>
      </c>
      <c r="E178" s="16">
        <v>690.89</v>
      </c>
      <c r="F178" s="14">
        <f t="shared" si="3"/>
        <v>5.709035063</v>
      </c>
      <c r="G178" s="16">
        <v>201.151353</v>
      </c>
      <c r="H178" s="17">
        <v>0.371</v>
      </c>
      <c r="I178" s="16">
        <v>341.206978</v>
      </c>
      <c r="J178" s="17">
        <v>0.629</v>
      </c>
      <c r="K178" s="16">
        <v>5.42358331E8</v>
      </c>
      <c r="L178" s="52">
        <v>2015.0</v>
      </c>
      <c r="M178" s="15" t="s">
        <v>20</v>
      </c>
      <c r="N178" s="19" t="s">
        <v>192</v>
      </c>
      <c r="O178" s="24" t="s">
        <v>193</v>
      </c>
      <c r="P178" s="21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</row>
    <row r="179" ht="15.75" customHeight="1">
      <c r="A179" s="40" t="s">
        <v>84</v>
      </c>
      <c r="B179" s="13">
        <f t="shared" si="1"/>
        <v>5.685043217</v>
      </c>
      <c r="C179" s="62">
        <v>115.0</v>
      </c>
      <c r="D179" s="12">
        <f t="shared" si="2"/>
        <v>653.77997</v>
      </c>
      <c r="E179" s="16">
        <v>1099.03</v>
      </c>
      <c r="F179" s="14">
        <f t="shared" si="3"/>
        <v>5.685043217</v>
      </c>
      <c r="G179" s="16">
        <v>310.67674</v>
      </c>
      <c r="H179" s="17">
        <v>0.475</v>
      </c>
      <c r="I179" s="16">
        <v>343.10323</v>
      </c>
      <c r="J179" s="17">
        <v>0.525</v>
      </c>
      <c r="K179" s="16">
        <v>6.5377997E8</v>
      </c>
      <c r="L179" s="52">
        <v>2002.0</v>
      </c>
      <c r="M179" s="15" t="s">
        <v>18</v>
      </c>
      <c r="N179" s="19" t="s">
        <v>85</v>
      </c>
      <c r="O179" s="24" t="s">
        <v>86</v>
      </c>
      <c r="P179" s="21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</row>
    <row r="180" ht="15.75" customHeight="1">
      <c r="A180" s="40" t="s">
        <v>843</v>
      </c>
      <c r="B180" s="13">
        <f t="shared" si="1"/>
        <v>5.670109958</v>
      </c>
      <c r="C180" s="62">
        <v>72.0</v>
      </c>
      <c r="D180" s="12">
        <f t="shared" si="2"/>
        <v>408.247917</v>
      </c>
      <c r="E180" s="16">
        <v>686.28</v>
      </c>
      <c r="F180" s="14">
        <f t="shared" si="3"/>
        <v>5.670109958</v>
      </c>
      <c r="G180" s="16">
        <v>227.966634</v>
      </c>
      <c r="H180" s="17">
        <v>0.558</v>
      </c>
      <c r="I180" s="16">
        <v>180.281283</v>
      </c>
      <c r="J180" s="17">
        <v>0.442</v>
      </c>
      <c r="K180" s="16">
        <v>4.08247917E8</v>
      </c>
      <c r="L180" s="52">
        <v>2002.0</v>
      </c>
      <c r="M180" s="15" t="s">
        <v>18</v>
      </c>
      <c r="N180" s="19" t="s">
        <v>844</v>
      </c>
      <c r="O180" s="24" t="s">
        <v>845</v>
      </c>
      <c r="P180" s="21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</row>
    <row r="181" ht="15.75" customHeight="1">
      <c r="A181" s="40" t="s">
        <v>1051</v>
      </c>
      <c r="B181" s="13">
        <f t="shared" si="1"/>
        <v>5.650170283</v>
      </c>
      <c r="C181" s="62">
        <v>180.0</v>
      </c>
      <c r="D181" s="12">
        <f t="shared" si="2"/>
        <v>1017.030651</v>
      </c>
      <c r="E181" s="16">
        <v>1335.81</v>
      </c>
      <c r="F181" s="14">
        <f t="shared" si="3"/>
        <v>5.650170283</v>
      </c>
      <c r="G181" s="16">
        <v>303.030651</v>
      </c>
      <c r="H181" s="17">
        <v>0.298</v>
      </c>
      <c r="I181" s="16">
        <v>714.0</v>
      </c>
      <c r="J181" s="17">
        <v>0.702</v>
      </c>
      <c r="K181" s="16">
        <v>1.017030651E9</v>
      </c>
      <c r="L181" s="52">
        <v>2012.0</v>
      </c>
      <c r="M181" s="15" t="s">
        <v>20</v>
      </c>
      <c r="N181" s="19" t="s">
        <v>1052</v>
      </c>
      <c r="O181" s="24" t="s">
        <v>1053</v>
      </c>
      <c r="P181" s="21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</row>
    <row r="182" ht="15.75" customHeight="1">
      <c r="A182" s="40" t="s">
        <v>97</v>
      </c>
      <c r="B182" s="13">
        <f t="shared" si="1"/>
        <v>5.61123816</v>
      </c>
      <c r="C182" s="62">
        <v>250.0</v>
      </c>
      <c r="D182" s="12">
        <f t="shared" si="2"/>
        <v>1402.80954</v>
      </c>
      <c r="E182" s="16">
        <v>1786.99</v>
      </c>
      <c r="F182" s="14">
        <f t="shared" si="3"/>
        <v>5.61123816</v>
      </c>
      <c r="G182" s="16">
        <v>459.005868</v>
      </c>
      <c r="H182" s="17">
        <v>0.327</v>
      </c>
      <c r="I182" s="16">
        <v>943.803672</v>
      </c>
      <c r="J182" s="17">
        <v>0.673</v>
      </c>
      <c r="K182" s="16">
        <v>1.40280954E9</v>
      </c>
      <c r="L182" s="52">
        <v>2015.0</v>
      </c>
      <c r="M182" s="15" t="s">
        <v>20</v>
      </c>
      <c r="N182" s="19" t="s">
        <v>98</v>
      </c>
      <c r="O182" s="20"/>
      <c r="P182" s="21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</row>
    <row r="183" ht="15.75" customHeight="1">
      <c r="A183" s="40" t="s">
        <v>1275</v>
      </c>
      <c r="B183" s="13">
        <f t="shared" si="1"/>
        <v>5.607920126</v>
      </c>
      <c r="C183" s="62">
        <v>127.0</v>
      </c>
      <c r="D183" s="12">
        <f t="shared" si="2"/>
        <v>712.205856</v>
      </c>
      <c r="E183" s="16">
        <v>962.8</v>
      </c>
      <c r="F183" s="14">
        <f t="shared" si="3"/>
        <v>5.607920126</v>
      </c>
      <c r="G183" s="16">
        <v>281.287133</v>
      </c>
      <c r="H183" s="17">
        <v>0.395</v>
      </c>
      <c r="I183" s="16">
        <v>430.918723</v>
      </c>
      <c r="J183" s="17">
        <v>0.605</v>
      </c>
      <c r="K183" s="16">
        <v>7.12205856E8</v>
      </c>
      <c r="L183" s="52">
        <v>2011.0</v>
      </c>
      <c r="M183" s="15" t="s">
        <v>20</v>
      </c>
      <c r="N183" s="19" t="s">
        <v>1276</v>
      </c>
      <c r="O183" s="24" t="s">
        <v>1277</v>
      </c>
      <c r="P183" s="21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</row>
    <row r="184" ht="15.75" customHeight="1">
      <c r="A184" s="40" t="s">
        <v>852</v>
      </c>
      <c r="B184" s="13">
        <f t="shared" si="1"/>
        <v>5.542847495</v>
      </c>
      <c r="C184" s="62">
        <v>200.0</v>
      </c>
      <c r="D184" s="12">
        <f t="shared" si="2"/>
        <v>1108.569499</v>
      </c>
      <c r="E184" s="16">
        <v>1456.04</v>
      </c>
      <c r="F184" s="14">
        <f t="shared" si="3"/>
        <v>5.542847495</v>
      </c>
      <c r="G184" s="16">
        <v>304.360277</v>
      </c>
      <c r="H184" s="17">
        <v>0.275</v>
      </c>
      <c r="I184" s="16">
        <v>804.209222</v>
      </c>
      <c r="J184" s="17">
        <v>0.725</v>
      </c>
      <c r="K184" s="16">
        <v>1.108569499E9</v>
      </c>
      <c r="L184" s="52">
        <v>2012.0</v>
      </c>
      <c r="M184" s="15" t="s">
        <v>20</v>
      </c>
      <c r="N184" s="19" t="s">
        <v>853</v>
      </c>
      <c r="O184" s="24" t="s">
        <v>854</v>
      </c>
      <c r="P184" s="21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</row>
    <row r="185" ht="15.75" customHeight="1">
      <c r="A185" s="40" t="s">
        <v>1236</v>
      </c>
      <c r="B185" s="13">
        <f t="shared" si="1"/>
        <v>5.526393122</v>
      </c>
      <c r="C185" s="62">
        <v>90.0</v>
      </c>
      <c r="D185" s="12">
        <f t="shared" si="2"/>
        <v>497.375381</v>
      </c>
      <c r="E185" s="16">
        <v>901.24</v>
      </c>
      <c r="F185" s="14">
        <f t="shared" si="3"/>
        <v>5.526393122</v>
      </c>
      <c r="G185" s="16">
        <v>245.852179</v>
      </c>
      <c r="H185" s="17">
        <v>0.494</v>
      </c>
      <c r="I185" s="16">
        <v>251.523202</v>
      </c>
      <c r="J185" s="17">
        <v>0.506</v>
      </c>
      <c r="K185" s="16">
        <v>4.97375381E8</v>
      </c>
      <c r="L185" s="52">
        <v>1999.0</v>
      </c>
      <c r="M185" s="15" t="s">
        <v>25</v>
      </c>
      <c r="N185" s="19" t="s">
        <v>1237</v>
      </c>
      <c r="O185" s="24" t="s">
        <v>1238</v>
      </c>
      <c r="P185" s="21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</row>
    <row r="186" ht="15.75" customHeight="1">
      <c r="A186" s="40" t="s">
        <v>32</v>
      </c>
      <c r="B186" s="13">
        <f t="shared" si="1"/>
        <v>5.461918224</v>
      </c>
      <c r="C186" s="62">
        <v>58.0</v>
      </c>
      <c r="D186" s="12">
        <f t="shared" si="2"/>
        <v>316.791257</v>
      </c>
      <c r="E186" s="16">
        <v>538.62</v>
      </c>
      <c r="F186" s="14">
        <f t="shared" si="3"/>
        <v>5.461918224</v>
      </c>
      <c r="G186" s="16">
        <v>170.742341</v>
      </c>
      <c r="H186" s="17">
        <v>0.539</v>
      </c>
      <c r="I186" s="16">
        <v>146.048916</v>
      </c>
      <c r="J186" s="17">
        <v>0.461</v>
      </c>
      <c r="K186" s="16">
        <v>3.16791257E8</v>
      </c>
      <c r="L186" s="52">
        <v>2001.0</v>
      </c>
      <c r="M186" s="15" t="s">
        <v>18</v>
      </c>
      <c r="N186" s="19" t="s">
        <v>33</v>
      </c>
      <c r="O186" s="24" t="s">
        <v>34</v>
      </c>
      <c r="P186" s="21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</row>
    <row r="187" ht="15.75" customHeight="1">
      <c r="A187" s="40" t="s">
        <v>1071</v>
      </c>
      <c r="B187" s="13">
        <f t="shared" si="1"/>
        <v>5.460762311</v>
      </c>
      <c r="C187" s="62">
        <v>177.0</v>
      </c>
      <c r="D187" s="12">
        <f t="shared" si="2"/>
        <v>966.554929</v>
      </c>
      <c r="E187" s="16">
        <v>1214.58</v>
      </c>
      <c r="F187" s="14">
        <f t="shared" si="3"/>
        <v>5.460762311</v>
      </c>
      <c r="G187" s="16">
        <v>364.001123</v>
      </c>
      <c r="H187" s="17">
        <v>0.377</v>
      </c>
      <c r="I187" s="16">
        <v>602.553806</v>
      </c>
      <c r="J187" s="17">
        <v>0.623</v>
      </c>
      <c r="K187" s="16">
        <v>9.66554929E8</v>
      </c>
      <c r="L187" s="52">
        <v>2016.0</v>
      </c>
      <c r="M187" s="15" t="s">
        <v>20</v>
      </c>
      <c r="N187" s="19" t="s">
        <v>1072</v>
      </c>
      <c r="O187" s="24" t="s">
        <v>1073</v>
      </c>
      <c r="P187" s="21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</row>
    <row r="188" ht="15.75" customHeight="1">
      <c r="A188" s="40" t="s">
        <v>997</v>
      </c>
      <c r="B188" s="13">
        <f t="shared" si="1"/>
        <v>5.439103605</v>
      </c>
      <c r="C188" s="62">
        <v>185.0</v>
      </c>
      <c r="D188" s="12">
        <f t="shared" si="2"/>
        <v>1006.234167</v>
      </c>
      <c r="E188" s="16">
        <v>1419.21</v>
      </c>
      <c r="F188" s="14">
        <f t="shared" si="3"/>
        <v>5.439103605</v>
      </c>
      <c r="G188" s="16">
        <v>534.987076</v>
      </c>
      <c r="H188" s="17">
        <v>0.532</v>
      </c>
      <c r="I188" s="16">
        <v>471.247091</v>
      </c>
      <c r="J188" s="17">
        <v>0.468</v>
      </c>
      <c r="K188" s="16">
        <v>1.006234167E9</v>
      </c>
      <c r="L188" s="52">
        <v>2008.0</v>
      </c>
      <c r="M188" s="15" t="s">
        <v>18</v>
      </c>
      <c r="N188" s="19" t="s">
        <v>998</v>
      </c>
      <c r="O188" s="43" t="s">
        <v>999</v>
      </c>
      <c r="P188" s="21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</row>
    <row r="189" ht="15.75" customHeight="1">
      <c r="A189" s="40" t="s">
        <v>479</v>
      </c>
      <c r="B189" s="13">
        <f t="shared" si="1"/>
        <v>5.411546378</v>
      </c>
      <c r="C189" s="62">
        <v>185.0</v>
      </c>
      <c r="D189" s="12">
        <f t="shared" si="2"/>
        <v>1001.13608</v>
      </c>
      <c r="E189" s="16">
        <v>1060.12</v>
      </c>
      <c r="F189" s="14">
        <f t="shared" si="3"/>
        <v>5.411546378</v>
      </c>
      <c r="G189" s="16">
        <v>376.00908</v>
      </c>
      <c r="H189" s="17">
        <v>0.376</v>
      </c>
      <c r="I189" s="16">
        <v>625.127</v>
      </c>
      <c r="J189" s="17">
        <v>0.624</v>
      </c>
      <c r="K189" s="16">
        <v>1.00113608E9</v>
      </c>
      <c r="L189" s="52">
        <v>2022.0</v>
      </c>
      <c r="M189" s="15" t="s">
        <v>93</v>
      </c>
      <c r="N189" s="19" t="s">
        <v>480</v>
      </c>
      <c r="O189" s="24" t="s">
        <v>481</v>
      </c>
      <c r="P189" s="21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</row>
    <row r="190" ht="15.75" customHeight="1">
      <c r="A190" s="40" t="s">
        <v>780</v>
      </c>
      <c r="B190" s="13">
        <f t="shared" si="1"/>
        <v>5.376294644</v>
      </c>
      <c r="C190" s="62">
        <v>90.0</v>
      </c>
      <c r="D190" s="12">
        <f t="shared" si="2"/>
        <v>483.866518</v>
      </c>
      <c r="E190" s="16">
        <v>654.12</v>
      </c>
      <c r="F190" s="14">
        <f t="shared" si="3"/>
        <v>5.376294644</v>
      </c>
      <c r="G190" s="16">
        <v>143.619809</v>
      </c>
      <c r="H190" s="17">
        <v>0.297</v>
      </c>
      <c r="I190" s="16">
        <v>340.246709</v>
      </c>
      <c r="J190" s="17">
        <v>0.703</v>
      </c>
      <c r="K190" s="16">
        <v>4.83866518E8</v>
      </c>
      <c r="L190" s="52">
        <v>2011.0</v>
      </c>
      <c r="M190" s="15" t="s">
        <v>20</v>
      </c>
      <c r="N190" s="19" t="s">
        <v>781</v>
      </c>
      <c r="O190" s="24" t="s">
        <v>782</v>
      </c>
      <c r="P190" s="21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</row>
    <row r="191" ht="15.75" customHeight="1">
      <c r="A191" s="40" t="s">
        <v>1287</v>
      </c>
      <c r="B191" s="13">
        <f t="shared" si="1"/>
        <v>5.37587625</v>
      </c>
      <c r="C191" s="62">
        <v>92.0</v>
      </c>
      <c r="D191" s="12">
        <f t="shared" si="2"/>
        <v>494.580615</v>
      </c>
      <c r="E191" s="16">
        <v>953.64</v>
      </c>
      <c r="F191" s="14">
        <f t="shared" si="3"/>
        <v>5.37587625</v>
      </c>
      <c r="G191" s="16">
        <v>241.830615</v>
      </c>
      <c r="H191" s="17">
        <v>0.489</v>
      </c>
      <c r="I191" s="16">
        <v>252.75</v>
      </c>
      <c r="J191" s="17">
        <v>0.511</v>
      </c>
      <c r="K191" s="16">
        <v>4.94580615E8</v>
      </c>
      <c r="L191" s="52">
        <v>1996.0</v>
      </c>
      <c r="M191" s="15" t="s">
        <v>25</v>
      </c>
      <c r="N191" s="19" t="s">
        <v>1288</v>
      </c>
      <c r="O191" s="24" t="s">
        <v>1289</v>
      </c>
      <c r="P191" s="21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</row>
    <row r="192" ht="15.75" customHeight="1">
      <c r="A192" s="40" t="s">
        <v>1242</v>
      </c>
      <c r="B192" s="13">
        <f t="shared" si="1"/>
        <v>5.366972965</v>
      </c>
      <c r="C192" s="62">
        <v>200.0</v>
      </c>
      <c r="D192" s="12">
        <f t="shared" si="2"/>
        <v>1073.394593</v>
      </c>
      <c r="E192" s="16">
        <v>1269.55</v>
      </c>
      <c r="F192" s="14">
        <f t="shared" si="3"/>
        <v>5.366972965</v>
      </c>
      <c r="G192" s="16">
        <v>434.038008</v>
      </c>
      <c r="H192" s="17">
        <v>0.404</v>
      </c>
      <c r="I192" s="16">
        <v>639.356585</v>
      </c>
      <c r="J192" s="17">
        <v>0.596</v>
      </c>
      <c r="K192" s="16">
        <v>1.073394593E9</v>
      </c>
      <c r="L192" s="52">
        <v>2019.0</v>
      </c>
      <c r="M192" s="15" t="s">
        <v>20</v>
      </c>
      <c r="N192" s="19" t="s">
        <v>1243</v>
      </c>
      <c r="O192" s="24" t="s">
        <v>1244</v>
      </c>
      <c r="P192" s="21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</row>
    <row r="193" ht="15.75" customHeight="1">
      <c r="A193" s="40" t="s">
        <v>565</v>
      </c>
      <c r="B193" s="13">
        <f t="shared" si="1"/>
        <v>5.36353124</v>
      </c>
      <c r="C193" s="62">
        <v>75.0</v>
      </c>
      <c r="D193" s="12">
        <f t="shared" si="2"/>
        <v>402.264843</v>
      </c>
      <c r="E193" s="16">
        <v>483.16</v>
      </c>
      <c r="F193" s="14">
        <f t="shared" si="3"/>
        <v>5.36353124</v>
      </c>
      <c r="G193" s="16">
        <v>120.634935</v>
      </c>
      <c r="H193" s="17">
        <v>0.3</v>
      </c>
      <c r="I193" s="16">
        <v>281.629908</v>
      </c>
      <c r="J193" s="17">
        <v>0.7</v>
      </c>
      <c r="K193" s="16">
        <v>4.02264843E8</v>
      </c>
      <c r="L193" s="52">
        <v>2018.0</v>
      </c>
      <c r="M193" s="15" t="s">
        <v>20</v>
      </c>
      <c r="N193" s="19" t="s">
        <v>566</v>
      </c>
      <c r="O193" s="24" t="s">
        <v>567</v>
      </c>
      <c r="P193" s="21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</row>
    <row r="194" ht="15.75" customHeight="1">
      <c r="A194" s="40" t="s">
        <v>1317</v>
      </c>
      <c r="B194" s="13">
        <f t="shared" si="1"/>
        <v>5.344452957</v>
      </c>
      <c r="C194" s="62">
        <v>70.0</v>
      </c>
      <c r="D194" s="12">
        <f t="shared" si="2"/>
        <v>374.111707</v>
      </c>
      <c r="E194" s="16">
        <v>659.82</v>
      </c>
      <c r="F194" s="14">
        <f t="shared" si="3"/>
        <v>5.344452957</v>
      </c>
      <c r="G194" s="16">
        <v>182.811707</v>
      </c>
      <c r="H194" s="17">
        <v>0.489</v>
      </c>
      <c r="I194" s="16">
        <v>191.3</v>
      </c>
      <c r="J194" s="17">
        <v>0.511</v>
      </c>
      <c r="K194" s="16">
        <v>3.74111707E8</v>
      </c>
      <c r="L194" s="52">
        <v>2000.0</v>
      </c>
      <c r="M194" s="15" t="s">
        <v>18</v>
      </c>
      <c r="N194" s="19" t="s">
        <v>1318</v>
      </c>
      <c r="O194" s="24" t="s">
        <v>1319</v>
      </c>
      <c r="P194" s="21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</row>
    <row r="195" ht="15.75" customHeight="1">
      <c r="A195" s="40" t="s">
        <v>1239</v>
      </c>
      <c r="B195" s="13">
        <f t="shared" si="1"/>
        <v>5.334854055</v>
      </c>
      <c r="C195" s="62">
        <v>200.0</v>
      </c>
      <c r="D195" s="12">
        <f t="shared" si="2"/>
        <v>1066.970811</v>
      </c>
      <c r="E195" s="16">
        <v>1465.93</v>
      </c>
      <c r="F195" s="14">
        <f t="shared" si="3"/>
        <v>5.334854055</v>
      </c>
      <c r="G195" s="16">
        <v>415.00488</v>
      </c>
      <c r="H195" s="17">
        <v>0.389</v>
      </c>
      <c r="I195" s="16">
        <v>651.965931</v>
      </c>
      <c r="J195" s="17">
        <v>0.611</v>
      </c>
      <c r="K195" s="16">
        <v>1.066970811E9</v>
      </c>
      <c r="L195" s="52">
        <v>2010.0</v>
      </c>
      <c r="M195" s="15" t="s">
        <v>20</v>
      </c>
      <c r="N195" s="19" t="s">
        <v>1240</v>
      </c>
      <c r="O195" s="24" t="s">
        <v>1241</v>
      </c>
      <c r="P195" s="21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</row>
    <row r="196" ht="15.75" customHeight="1">
      <c r="A196" s="40" t="s">
        <v>357</v>
      </c>
      <c r="B196" s="13">
        <f t="shared" si="1"/>
        <v>5.308488714</v>
      </c>
      <c r="C196" s="62">
        <v>70.0</v>
      </c>
      <c r="D196" s="12">
        <f t="shared" si="2"/>
        <v>371.59421</v>
      </c>
      <c r="E196" s="16">
        <v>580.11</v>
      </c>
      <c r="F196" s="14">
        <f t="shared" si="3"/>
        <v>5.308488714</v>
      </c>
      <c r="G196" s="16">
        <v>179.495555</v>
      </c>
      <c r="H196" s="17">
        <v>0.483</v>
      </c>
      <c r="I196" s="16">
        <v>192.098655</v>
      </c>
      <c r="J196" s="17">
        <v>0.517</v>
      </c>
      <c r="K196" s="16">
        <v>3.7159421E8</v>
      </c>
      <c r="L196" s="52">
        <v>2005.0</v>
      </c>
      <c r="M196" s="15" t="s">
        <v>18</v>
      </c>
      <c r="N196" s="19" t="s">
        <v>358</v>
      </c>
      <c r="O196" s="24" t="s">
        <v>359</v>
      </c>
      <c r="P196" s="21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</row>
    <row r="197" ht="15.75" customHeight="1">
      <c r="A197" s="40" t="s">
        <v>682</v>
      </c>
      <c r="B197" s="13">
        <f t="shared" si="1"/>
        <v>5.302554706</v>
      </c>
      <c r="C197" s="62">
        <v>85.0</v>
      </c>
      <c r="D197" s="12">
        <f t="shared" si="2"/>
        <v>450.71715</v>
      </c>
      <c r="E197" s="16">
        <v>766.32</v>
      </c>
      <c r="F197" s="14">
        <f t="shared" si="3"/>
        <v>5.302554706</v>
      </c>
      <c r="G197" s="16">
        <v>183.41715</v>
      </c>
      <c r="H197" s="17">
        <v>0.407</v>
      </c>
      <c r="I197" s="16">
        <v>267.3</v>
      </c>
      <c r="J197" s="17">
        <v>0.593</v>
      </c>
      <c r="K197" s="16">
        <v>4.5071715E8</v>
      </c>
      <c r="L197" s="52">
        <v>2001.0</v>
      </c>
      <c r="M197" s="15" t="s">
        <v>18</v>
      </c>
      <c r="N197" s="19" t="s">
        <v>683</v>
      </c>
      <c r="O197" s="24" t="s">
        <v>684</v>
      </c>
      <c r="P197" s="21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</row>
    <row r="198" ht="15.75" customHeight="1">
      <c r="A198" s="40" t="s">
        <v>241</v>
      </c>
      <c r="B198" s="13">
        <f t="shared" si="1"/>
        <v>5.27016307</v>
      </c>
      <c r="C198" s="62">
        <v>100.0</v>
      </c>
      <c r="D198" s="12">
        <f t="shared" si="2"/>
        <v>527.016307</v>
      </c>
      <c r="E198" s="16">
        <v>646.1</v>
      </c>
      <c r="F198" s="14">
        <f t="shared" si="3"/>
        <v>5.27016307</v>
      </c>
      <c r="G198" s="16">
        <v>189.740665</v>
      </c>
      <c r="H198" s="17">
        <v>0.36</v>
      </c>
      <c r="I198" s="16">
        <v>337.275642</v>
      </c>
      <c r="J198" s="17">
        <v>0.64</v>
      </c>
      <c r="K198" s="16">
        <v>5.27016307E8</v>
      </c>
      <c r="L198" s="52">
        <v>2017.0</v>
      </c>
      <c r="M198" s="15" t="s">
        <v>20</v>
      </c>
      <c r="N198" s="19" t="s">
        <v>242</v>
      </c>
      <c r="O198" s="20"/>
      <c r="P198" s="21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</row>
    <row r="199" ht="15.75" customHeight="1">
      <c r="A199" s="57" t="s">
        <v>1248</v>
      </c>
      <c r="B199" s="13">
        <f t="shared" si="1"/>
        <v>5.257400343</v>
      </c>
      <c r="C199" s="64">
        <v>210.0</v>
      </c>
      <c r="D199" s="12">
        <f t="shared" si="2"/>
        <v>1104.054072</v>
      </c>
      <c r="E199" s="16">
        <v>1405.16</v>
      </c>
      <c r="F199" s="14">
        <f t="shared" si="3"/>
        <v>5.257400343</v>
      </c>
      <c r="G199" s="37">
        <v>245.439076</v>
      </c>
      <c r="H199" s="38">
        <v>0.222</v>
      </c>
      <c r="I199" s="37">
        <v>858.614996</v>
      </c>
      <c r="J199" s="38">
        <v>0.778</v>
      </c>
      <c r="K199" s="37">
        <v>1.104054072E9</v>
      </c>
      <c r="L199" s="58">
        <v>2014.0</v>
      </c>
      <c r="M199" s="15" t="s">
        <v>20</v>
      </c>
      <c r="N199" s="19" t="s">
        <v>1249</v>
      </c>
      <c r="O199" s="24" t="s">
        <v>1250</v>
      </c>
      <c r="P199" s="21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</row>
    <row r="200" ht="15.75" customHeight="1">
      <c r="A200" s="40" t="s">
        <v>404</v>
      </c>
      <c r="B200" s="13">
        <f t="shared" si="1"/>
        <v>5.230300638</v>
      </c>
      <c r="C200" s="62">
        <v>160.0</v>
      </c>
      <c r="D200" s="12">
        <f t="shared" si="2"/>
        <v>836.848102</v>
      </c>
      <c r="E200" s="16">
        <v>1149.76</v>
      </c>
      <c r="F200" s="14">
        <f t="shared" si="3"/>
        <v>5.230300638</v>
      </c>
      <c r="G200" s="16">
        <v>292.58733</v>
      </c>
      <c r="H200" s="17">
        <v>0.35</v>
      </c>
      <c r="I200" s="16">
        <v>544.260772</v>
      </c>
      <c r="J200" s="17">
        <v>0.65</v>
      </c>
      <c r="K200" s="16">
        <v>8.36848102E8</v>
      </c>
      <c r="L200" s="52">
        <v>2010.0</v>
      </c>
      <c r="M200" s="15" t="s">
        <v>20</v>
      </c>
      <c r="N200" s="19" t="s">
        <v>405</v>
      </c>
      <c r="O200" s="24" t="s">
        <v>406</v>
      </c>
      <c r="P200" s="21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</row>
    <row r="201" ht="15.75" customHeight="1">
      <c r="A201" s="40" t="s">
        <v>658</v>
      </c>
      <c r="B201" s="13">
        <f t="shared" si="1"/>
        <v>5.222556627</v>
      </c>
      <c r="C201" s="62">
        <v>110.0</v>
      </c>
      <c r="D201" s="12">
        <f t="shared" si="2"/>
        <v>574.481229</v>
      </c>
      <c r="E201" s="16">
        <v>862.48</v>
      </c>
      <c r="F201" s="14">
        <f t="shared" si="3"/>
        <v>5.222556627</v>
      </c>
      <c r="G201" s="16">
        <v>250.863268</v>
      </c>
      <c r="H201" s="17">
        <v>0.437</v>
      </c>
      <c r="I201" s="16">
        <v>323.617961</v>
      </c>
      <c r="J201" s="17">
        <v>0.563</v>
      </c>
      <c r="K201" s="16">
        <v>5.74481229E8</v>
      </c>
      <c r="L201" s="52">
        <v>2006.0</v>
      </c>
      <c r="M201" s="15" t="s">
        <v>18</v>
      </c>
      <c r="N201" s="19" t="s">
        <v>659</v>
      </c>
      <c r="O201" s="24" t="s">
        <v>660</v>
      </c>
      <c r="P201" s="21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</row>
    <row r="202" ht="15.75" customHeight="1">
      <c r="A202" s="40" t="s">
        <v>1361</v>
      </c>
      <c r="B202" s="13">
        <f t="shared" si="1"/>
        <v>5.219322086</v>
      </c>
      <c r="C202" s="62">
        <v>70.0</v>
      </c>
      <c r="D202" s="12">
        <f t="shared" si="2"/>
        <v>365.352546</v>
      </c>
      <c r="E202" s="16">
        <v>537.36</v>
      </c>
      <c r="F202" s="14">
        <f t="shared" si="3"/>
        <v>5.219322086</v>
      </c>
      <c r="G202" s="16">
        <v>217.326974</v>
      </c>
      <c r="H202" s="17">
        <v>0.595</v>
      </c>
      <c r="I202" s="16">
        <v>148.025572</v>
      </c>
      <c r="J202" s="17">
        <v>0.405</v>
      </c>
      <c r="K202" s="16">
        <v>3.65352546E8</v>
      </c>
      <c r="L202" s="52">
        <v>2007.0</v>
      </c>
      <c r="M202" s="15" t="s">
        <v>18</v>
      </c>
      <c r="N202" s="19" t="s">
        <v>58</v>
      </c>
      <c r="O202" s="20"/>
      <c r="P202" s="21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</row>
    <row r="203" ht="15.75" customHeight="1">
      <c r="A203" s="40" t="s">
        <v>1376</v>
      </c>
      <c r="B203" s="13">
        <f t="shared" si="1"/>
        <v>5.20881154</v>
      </c>
      <c r="C203" s="62">
        <v>100.0</v>
      </c>
      <c r="D203" s="12">
        <f t="shared" si="2"/>
        <v>520.881154</v>
      </c>
      <c r="E203" s="16">
        <v>1152.1</v>
      </c>
      <c r="F203" s="14">
        <f t="shared" si="3"/>
        <v>5.20881154</v>
      </c>
      <c r="G203" s="16">
        <v>205.881154</v>
      </c>
      <c r="H203" s="17">
        <v>0.395</v>
      </c>
      <c r="I203" s="16">
        <v>315.0</v>
      </c>
      <c r="J203" s="17">
        <v>0.605</v>
      </c>
      <c r="K203" s="16">
        <v>5.20881154E8</v>
      </c>
      <c r="L203" s="52">
        <v>1991.0</v>
      </c>
      <c r="M203" s="15" t="s">
        <v>25</v>
      </c>
      <c r="N203" s="19" t="s">
        <v>940</v>
      </c>
      <c r="O203" s="24" t="s">
        <v>941</v>
      </c>
      <c r="P203" s="21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</row>
    <row r="204" ht="15.75" customHeight="1">
      <c r="A204" s="40" t="s">
        <v>1133</v>
      </c>
      <c r="B204" s="13">
        <f t="shared" si="1"/>
        <v>5.199167575</v>
      </c>
      <c r="C204" s="62">
        <v>80.0</v>
      </c>
      <c r="D204" s="12">
        <f t="shared" si="2"/>
        <v>415.933406</v>
      </c>
      <c r="E204" s="16">
        <v>753.67</v>
      </c>
      <c r="F204" s="14">
        <f t="shared" si="3"/>
        <v>5.199167575</v>
      </c>
      <c r="G204" s="16">
        <v>155.385488</v>
      </c>
      <c r="H204" s="17">
        <v>0.374</v>
      </c>
      <c r="I204" s="16">
        <v>260.547918</v>
      </c>
      <c r="J204" s="17">
        <v>0.626</v>
      </c>
      <c r="K204" s="16">
        <v>4.15933406E8</v>
      </c>
      <c r="L204" s="52">
        <v>1999.0</v>
      </c>
      <c r="M204" s="15" t="s">
        <v>25</v>
      </c>
      <c r="N204" s="19" t="s">
        <v>1134</v>
      </c>
      <c r="O204" s="24" t="s">
        <v>1135</v>
      </c>
      <c r="P204" s="21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</row>
    <row r="205" ht="15.75" customHeight="1">
      <c r="A205" s="40" t="s">
        <v>1036</v>
      </c>
      <c r="B205" s="13">
        <f t="shared" si="1"/>
        <v>5.187292012</v>
      </c>
      <c r="C205" s="62">
        <v>84.0</v>
      </c>
      <c r="D205" s="12">
        <f t="shared" si="2"/>
        <v>435.732529</v>
      </c>
      <c r="E205" s="16">
        <v>534.19</v>
      </c>
      <c r="F205" s="14">
        <f t="shared" si="3"/>
        <v>5.187292012</v>
      </c>
      <c r="G205" s="16">
        <v>174.340174</v>
      </c>
      <c r="H205" s="17">
        <v>0.4</v>
      </c>
      <c r="I205" s="16">
        <v>261.392355</v>
      </c>
      <c r="J205" s="17">
        <v>0.6</v>
      </c>
      <c r="K205" s="16">
        <v>4.35732529E8</v>
      </c>
      <c r="L205" s="52">
        <v>2017.0</v>
      </c>
      <c r="M205" s="15" t="s">
        <v>20</v>
      </c>
      <c r="N205" s="19" t="s">
        <v>1037</v>
      </c>
      <c r="O205" s="24" t="s">
        <v>1038</v>
      </c>
      <c r="P205" s="21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</row>
    <row r="206" ht="15.75" customHeight="1">
      <c r="A206" s="40" t="s">
        <v>786</v>
      </c>
      <c r="B206" s="13">
        <f t="shared" si="1"/>
        <v>5.180654548</v>
      </c>
      <c r="C206" s="62">
        <v>93.0</v>
      </c>
      <c r="D206" s="12">
        <f t="shared" si="2"/>
        <v>481.800873</v>
      </c>
      <c r="E206" s="16">
        <v>651.33</v>
      </c>
      <c r="F206" s="14">
        <f t="shared" si="3"/>
        <v>5.180654548</v>
      </c>
      <c r="G206" s="16">
        <v>176.760185</v>
      </c>
      <c r="H206" s="17">
        <v>0.367</v>
      </c>
      <c r="I206" s="16">
        <v>305.040688</v>
      </c>
      <c r="J206" s="17">
        <v>0.633</v>
      </c>
      <c r="K206" s="16">
        <v>4.81800873E8</v>
      </c>
      <c r="L206" s="52">
        <v>2011.0</v>
      </c>
      <c r="M206" s="15" t="s">
        <v>20</v>
      </c>
      <c r="N206" s="19" t="s">
        <v>787</v>
      </c>
      <c r="O206" s="24" t="s">
        <v>788</v>
      </c>
      <c r="P206" s="21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</row>
    <row r="207" ht="15.75" customHeight="1">
      <c r="A207" s="40" t="s">
        <v>530</v>
      </c>
      <c r="B207" s="13">
        <f t="shared" si="1"/>
        <v>5.159832917</v>
      </c>
      <c r="C207" s="62">
        <v>120.0</v>
      </c>
      <c r="D207" s="12">
        <f t="shared" si="2"/>
        <v>619.17995</v>
      </c>
      <c r="E207" s="16">
        <v>759.09</v>
      </c>
      <c r="F207" s="14">
        <f t="shared" si="3"/>
        <v>5.159832917</v>
      </c>
      <c r="G207" s="16">
        <v>226.277068</v>
      </c>
      <c r="H207" s="17">
        <v>0.365</v>
      </c>
      <c r="I207" s="16">
        <v>392.902882</v>
      </c>
      <c r="J207" s="17">
        <v>0.635</v>
      </c>
      <c r="K207" s="16">
        <v>6.1917995E8</v>
      </c>
      <c r="L207" s="52">
        <v>2017.0</v>
      </c>
      <c r="M207" s="15" t="s">
        <v>20</v>
      </c>
      <c r="N207" s="19" t="s">
        <v>531</v>
      </c>
      <c r="O207" s="24" t="s">
        <v>532</v>
      </c>
      <c r="P207" s="21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</row>
    <row r="208" ht="15.75" customHeight="1">
      <c r="A208" s="40" t="s">
        <v>1375</v>
      </c>
      <c r="B208" s="13">
        <f t="shared" si="1"/>
        <v>5.1511812</v>
      </c>
      <c r="C208" s="62">
        <v>145.0</v>
      </c>
      <c r="D208" s="12">
        <f t="shared" si="2"/>
        <v>746.921274</v>
      </c>
      <c r="E208" s="16">
        <v>981.04</v>
      </c>
      <c r="F208" s="14">
        <f t="shared" si="3"/>
        <v>5.1511812</v>
      </c>
      <c r="G208" s="16">
        <v>216.391482</v>
      </c>
      <c r="H208" s="17">
        <v>0.29</v>
      </c>
      <c r="I208" s="16">
        <v>530.529792</v>
      </c>
      <c r="J208" s="17">
        <v>0.71</v>
      </c>
      <c r="K208" s="16">
        <v>7.46921274E8</v>
      </c>
      <c r="L208" s="52">
        <v>2012.0</v>
      </c>
      <c r="M208" s="15" t="s">
        <v>20</v>
      </c>
      <c r="N208" s="19" t="s">
        <v>552</v>
      </c>
      <c r="O208" s="24" t="s">
        <v>553</v>
      </c>
      <c r="P208" s="21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</row>
    <row r="209" ht="15.75" customHeight="1">
      <c r="A209" s="40" t="s">
        <v>281</v>
      </c>
      <c r="B209" s="13">
        <f t="shared" si="1"/>
        <v>5.14285471</v>
      </c>
      <c r="C209" s="65">
        <v>200.0</v>
      </c>
      <c r="D209" s="12">
        <f t="shared" si="2"/>
        <v>1028.570942</v>
      </c>
      <c r="E209" s="16">
        <v>1292.51</v>
      </c>
      <c r="F209" s="14">
        <f t="shared" si="3"/>
        <v>5.14285471</v>
      </c>
      <c r="G209" s="16">
        <v>486.295561</v>
      </c>
      <c r="H209" s="17">
        <v>0.473</v>
      </c>
      <c r="I209" s="16">
        <v>542.275381</v>
      </c>
      <c r="J209" s="17">
        <v>0.527</v>
      </c>
      <c r="K209" s="16">
        <v>1.028570942E9</v>
      </c>
      <c r="L209" s="52">
        <v>2016.0</v>
      </c>
      <c r="M209" s="15" t="s">
        <v>20</v>
      </c>
      <c r="N209" s="19" t="s">
        <v>282</v>
      </c>
      <c r="O209" s="20"/>
      <c r="P209" s="21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</row>
    <row r="210" ht="15.75" customHeight="1">
      <c r="A210" s="54" t="s">
        <v>92</v>
      </c>
      <c r="B210" s="13">
        <f t="shared" si="1"/>
        <v>5.135</v>
      </c>
      <c r="C210" s="66">
        <v>400.0</v>
      </c>
      <c r="D210" s="27">
        <v>2054.0</v>
      </c>
      <c r="E210" s="16">
        <v>2054.0</v>
      </c>
      <c r="F210" s="14">
        <f t="shared" si="3"/>
        <v>5.135</v>
      </c>
      <c r="G210" s="16">
        <v>576.0</v>
      </c>
      <c r="H210" s="28">
        <v>0.311</v>
      </c>
      <c r="I210" s="16">
        <v>1451.0</v>
      </c>
      <c r="J210" s="28">
        <v>0.689</v>
      </c>
      <c r="K210" s="29">
        <v>2.054734732E9</v>
      </c>
      <c r="L210" s="52">
        <v>2022.0</v>
      </c>
      <c r="M210" s="15" t="s">
        <v>93</v>
      </c>
      <c r="N210" s="25" t="s">
        <v>94</v>
      </c>
      <c r="O210" s="24" t="s">
        <v>95</v>
      </c>
      <c r="P210" s="21" t="s">
        <v>96</v>
      </c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</row>
    <row r="211" ht="15.75" customHeight="1">
      <c r="A211" s="40" t="s">
        <v>51</v>
      </c>
      <c r="B211" s="13">
        <f t="shared" si="1"/>
        <v>5.12734108</v>
      </c>
      <c r="C211" s="63">
        <v>200.0</v>
      </c>
      <c r="D211" s="12">
        <f t="shared" ref="D211:D472" si="4">K211/1000000</f>
        <v>1025.468216</v>
      </c>
      <c r="E211" s="16">
        <v>1408.91</v>
      </c>
      <c r="F211" s="14">
        <f t="shared" si="3"/>
        <v>5.12734108</v>
      </c>
      <c r="G211" s="16">
        <v>334.19111</v>
      </c>
      <c r="H211" s="17">
        <v>0.326</v>
      </c>
      <c r="I211" s="16">
        <v>691.277106</v>
      </c>
      <c r="J211" s="17">
        <v>0.674</v>
      </c>
      <c r="K211" s="16">
        <v>1.025468216E9</v>
      </c>
      <c r="L211" s="52">
        <v>2010.0</v>
      </c>
      <c r="M211" s="15" t="s">
        <v>20</v>
      </c>
      <c r="N211" s="19" t="s">
        <v>52</v>
      </c>
      <c r="O211" s="20"/>
      <c r="P211" s="21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</row>
    <row r="212" ht="15.75" customHeight="1">
      <c r="A212" s="40" t="s">
        <v>1185</v>
      </c>
      <c r="B212" s="13">
        <f t="shared" si="1"/>
        <v>5.124993845</v>
      </c>
      <c r="C212" s="62">
        <v>110.0</v>
      </c>
      <c r="D212" s="12">
        <f t="shared" si="4"/>
        <v>563.749323</v>
      </c>
      <c r="E212" s="16">
        <v>762.11</v>
      </c>
      <c r="F212" s="14">
        <f t="shared" si="3"/>
        <v>5.124993845</v>
      </c>
      <c r="G212" s="16">
        <v>142.614158</v>
      </c>
      <c r="H212" s="17">
        <v>0.253</v>
      </c>
      <c r="I212" s="16">
        <v>421.135165</v>
      </c>
      <c r="J212" s="17">
        <v>0.747</v>
      </c>
      <c r="K212" s="16">
        <v>5.63749323E8</v>
      </c>
      <c r="L212" s="52">
        <v>2011.0</v>
      </c>
      <c r="M212" s="15" t="s">
        <v>20</v>
      </c>
      <c r="N212" s="19" t="s">
        <v>1186</v>
      </c>
      <c r="O212" s="24" t="s">
        <v>1187</v>
      </c>
      <c r="P212" s="21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</row>
    <row r="213" ht="15.75" customHeight="1">
      <c r="A213" s="40" t="s">
        <v>574</v>
      </c>
      <c r="B213" s="13">
        <f t="shared" si="1"/>
        <v>5.119607475</v>
      </c>
      <c r="C213" s="62">
        <v>61.0</v>
      </c>
      <c r="D213" s="12">
        <f t="shared" si="4"/>
        <v>312.296056</v>
      </c>
      <c r="E213" s="16">
        <v>397.82</v>
      </c>
      <c r="F213" s="14">
        <f t="shared" si="3"/>
        <v>5.119607475</v>
      </c>
      <c r="G213" s="16">
        <v>81.697192</v>
      </c>
      <c r="H213" s="17">
        <v>0.262</v>
      </c>
      <c r="I213" s="16">
        <v>230.598864</v>
      </c>
      <c r="J213" s="17">
        <v>0.738</v>
      </c>
      <c r="K213" s="16">
        <v>3.12296056E8</v>
      </c>
      <c r="L213" s="52">
        <v>2015.0</v>
      </c>
      <c r="M213" s="15" t="s">
        <v>20</v>
      </c>
      <c r="N213" s="19" t="s">
        <v>575</v>
      </c>
      <c r="O213" s="24" t="s">
        <v>576</v>
      </c>
      <c r="P213" s="21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</row>
    <row r="214" ht="15.75" customHeight="1">
      <c r="A214" s="40" t="s">
        <v>1133</v>
      </c>
      <c r="B214" s="13">
        <f t="shared" si="1"/>
        <v>5.115395088</v>
      </c>
      <c r="C214" s="62">
        <v>80.0</v>
      </c>
      <c r="D214" s="12">
        <f t="shared" si="4"/>
        <v>409.231607</v>
      </c>
      <c r="E214" s="16">
        <v>501.7</v>
      </c>
      <c r="F214" s="14">
        <f t="shared" si="3"/>
        <v>5.115395088</v>
      </c>
      <c r="G214" s="16">
        <v>80.227895</v>
      </c>
      <c r="H214" s="17">
        <v>0.196</v>
      </c>
      <c r="I214" s="16">
        <v>329.003712</v>
      </c>
      <c r="J214" s="17">
        <v>0.804</v>
      </c>
      <c r="K214" s="16">
        <v>4.09231607E8</v>
      </c>
      <c r="L214" s="52">
        <v>2017.0</v>
      </c>
      <c r="M214" s="15" t="s">
        <v>20</v>
      </c>
      <c r="N214" s="19" t="s">
        <v>1136</v>
      </c>
      <c r="O214" s="24" t="s">
        <v>1135</v>
      </c>
      <c r="P214" s="21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</row>
    <row r="215" ht="15.75" customHeight="1">
      <c r="A215" s="40" t="s">
        <v>840</v>
      </c>
      <c r="B215" s="13">
        <f t="shared" si="1"/>
        <v>5.083546125</v>
      </c>
      <c r="C215" s="62">
        <v>160.0</v>
      </c>
      <c r="D215" s="12">
        <f t="shared" si="4"/>
        <v>813.36738</v>
      </c>
      <c r="E215" s="16">
        <v>1196.29</v>
      </c>
      <c r="F215" s="14">
        <f t="shared" si="3"/>
        <v>5.083546125</v>
      </c>
      <c r="G215" s="16">
        <v>322.719944</v>
      </c>
      <c r="H215" s="17">
        <v>0.397</v>
      </c>
      <c r="I215" s="16">
        <v>490.647436</v>
      </c>
      <c r="J215" s="17">
        <v>0.603</v>
      </c>
      <c r="K215" s="16">
        <v>8.1336738E8</v>
      </c>
      <c r="L215" s="52">
        <v>2007.0</v>
      </c>
      <c r="M215" s="15" t="s">
        <v>18</v>
      </c>
      <c r="N215" s="19" t="s">
        <v>841</v>
      </c>
      <c r="O215" s="24" t="s">
        <v>842</v>
      </c>
      <c r="P215" s="21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</row>
    <row r="216" ht="15.75" customHeight="1">
      <c r="A216" s="40" t="s">
        <v>521</v>
      </c>
      <c r="B216" s="13">
        <f t="shared" si="1"/>
        <v>5.075138042</v>
      </c>
      <c r="C216" s="62">
        <v>120.0</v>
      </c>
      <c r="D216" s="12">
        <f t="shared" si="4"/>
        <v>609.016565</v>
      </c>
      <c r="E216" s="16">
        <v>799.91</v>
      </c>
      <c r="F216" s="14">
        <f t="shared" si="3"/>
        <v>5.075138042</v>
      </c>
      <c r="G216" s="16">
        <v>124.987023</v>
      </c>
      <c r="H216" s="17">
        <v>0.205</v>
      </c>
      <c r="I216" s="16">
        <v>484.029542</v>
      </c>
      <c r="J216" s="17">
        <v>0.795</v>
      </c>
      <c r="K216" s="16">
        <v>6.09016565E8</v>
      </c>
      <c r="L216" s="52">
        <v>2012.0</v>
      </c>
      <c r="M216" s="15" t="s">
        <v>20</v>
      </c>
      <c r="N216" s="19" t="s">
        <v>522</v>
      </c>
      <c r="O216" s="24" t="s">
        <v>523</v>
      </c>
      <c r="P216" s="21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</row>
    <row r="217" ht="15.75" customHeight="1">
      <c r="A217" s="40" t="s">
        <v>637</v>
      </c>
      <c r="B217" s="13">
        <f t="shared" si="1"/>
        <v>5.040936852</v>
      </c>
      <c r="C217" s="62">
        <v>115.0</v>
      </c>
      <c r="D217" s="12">
        <f t="shared" si="4"/>
        <v>579.707738</v>
      </c>
      <c r="E217" s="16">
        <v>985.64</v>
      </c>
      <c r="F217" s="14">
        <f t="shared" si="3"/>
        <v>5.040936852</v>
      </c>
      <c r="G217" s="16">
        <v>290.642256</v>
      </c>
      <c r="H217" s="17">
        <v>0.501</v>
      </c>
      <c r="I217" s="16">
        <v>289.065482</v>
      </c>
      <c r="J217" s="17">
        <v>0.499</v>
      </c>
      <c r="K217" s="16">
        <v>5.79707738E8</v>
      </c>
      <c r="L217" s="52">
        <v>2001.0</v>
      </c>
      <c r="M217" s="15" t="s">
        <v>18</v>
      </c>
      <c r="N217" s="19" t="s">
        <v>638</v>
      </c>
      <c r="O217" s="24" t="s">
        <v>639</v>
      </c>
      <c r="P217" s="21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</row>
    <row r="218" ht="15.75" customHeight="1">
      <c r="A218" s="40" t="s">
        <v>888</v>
      </c>
      <c r="B218" s="13">
        <f t="shared" si="1"/>
        <v>5.02952528</v>
      </c>
      <c r="C218" s="62">
        <v>175.0</v>
      </c>
      <c r="D218" s="12">
        <f t="shared" si="4"/>
        <v>880.166924</v>
      </c>
      <c r="E218" s="16">
        <v>1079.05</v>
      </c>
      <c r="F218" s="14">
        <f t="shared" si="3"/>
        <v>5.02952528</v>
      </c>
      <c r="G218" s="16">
        <v>334.20114</v>
      </c>
      <c r="H218" s="17">
        <v>0.38</v>
      </c>
      <c r="I218" s="16">
        <v>545.965784</v>
      </c>
      <c r="J218" s="17">
        <v>0.62</v>
      </c>
      <c r="K218" s="16">
        <v>8.80166924E8</v>
      </c>
      <c r="L218" s="52">
        <v>2017.0</v>
      </c>
      <c r="M218" s="15" t="s">
        <v>20</v>
      </c>
      <c r="N218" s="19" t="s">
        <v>889</v>
      </c>
      <c r="O218" s="24" t="s">
        <v>890</v>
      </c>
      <c r="P218" s="21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</row>
    <row r="219" ht="15.75" customHeight="1">
      <c r="A219" s="40" t="s">
        <v>270</v>
      </c>
      <c r="B219" s="13">
        <f t="shared" si="1"/>
        <v>5.0091014</v>
      </c>
      <c r="C219" s="62">
        <v>125.0</v>
      </c>
      <c r="D219" s="12">
        <f t="shared" si="4"/>
        <v>626.137675</v>
      </c>
      <c r="E219" s="16">
        <v>846.45</v>
      </c>
      <c r="F219" s="14">
        <f t="shared" si="3"/>
        <v>5.0091014</v>
      </c>
      <c r="G219" s="16">
        <v>209.837675</v>
      </c>
      <c r="H219" s="17">
        <v>0.335</v>
      </c>
      <c r="I219" s="16">
        <v>416.3</v>
      </c>
      <c r="J219" s="17">
        <v>0.665</v>
      </c>
      <c r="K219" s="16">
        <v>6.26137675E8</v>
      </c>
      <c r="L219" s="52">
        <v>2011.0</v>
      </c>
      <c r="M219" s="15" t="s">
        <v>20</v>
      </c>
      <c r="N219" s="19" t="s">
        <v>271</v>
      </c>
      <c r="O219" s="20"/>
      <c r="P219" s="21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</row>
    <row r="220" ht="15.75" customHeight="1">
      <c r="A220" s="40" t="s">
        <v>819</v>
      </c>
      <c r="B220" s="13">
        <f t="shared" si="1"/>
        <v>4.99445172</v>
      </c>
      <c r="C220" s="62">
        <v>75.0</v>
      </c>
      <c r="D220" s="12">
        <f t="shared" si="4"/>
        <v>374.583879</v>
      </c>
      <c r="E220" s="16">
        <v>602.15</v>
      </c>
      <c r="F220" s="14">
        <f t="shared" si="3"/>
        <v>4.99445172</v>
      </c>
      <c r="G220" s="16">
        <v>160.861908</v>
      </c>
      <c r="H220" s="17">
        <v>0.429</v>
      </c>
      <c r="I220" s="16">
        <v>213.721971</v>
      </c>
      <c r="J220" s="17">
        <v>0.571</v>
      </c>
      <c r="K220" s="16">
        <v>3.74583879E8</v>
      </c>
      <c r="L220" s="52">
        <v>2004.0</v>
      </c>
      <c r="M220" s="15" t="s">
        <v>18</v>
      </c>
      <c r="N220" s="19" t="s">
        <v>820</v>
      </c>
      <c r="O220" s="24" t="s">
        <v>821</v>
      </c>
      <c r="P220" s="21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</row>
    <row r="221" ht="15.75" customHeight="1">
      <c r="A221" s="40" t="s">
        <v>1106</v>
      </c>
      <c r="B221" s="13">
        <f t="shared" si="1"/>
        <v>4.988333086</v>
      </c>
      <c r="C221" s="62">
        <v>70.0</v>
      </c>
      <c r="D221" s="12">
        <f t="shared" si="4"/>
        <v>349.183316</v>
      </c>
      <c r="E221" s="16">
        <v>458.63</v>
      </c>
      <c r="F221" s="14">
        <f t="shared" si="3"/>
        <v>4.988333086</v>
      </c>
      <c r="G221" s="16">
        <v>214.3735</v>
      </c>
      <c r="H221" s="17">
        <v>0.614</v>
      </c>
      <c r="I221" s="16">
        <v>134.809816</v>
      </c>
      <c r="J221" s="17">
        <v>0.386</v>
      </c>
      <c r="K221" s="16">
        <v>3.49183316E8</v>
      </c>
      <c r="L221" s="52">
        <v>2012.0</v>
      </c>
      <c r="M221" s="15" t="s">
        <v>20</v>
      </c>
      <c r="N221" s="19" t="s">
        <v>1107</v>
      </c>
      <c r="O221" s="24" t="s">
        <v>1108</v>
      </c>
      <c r="P221" s="21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</row>
    <row r="222" ht="15.75" customHeight="1">
      <c r="A222" s="40" t="s">
        <v>1121</v>
      </c>
      <c r="B222" s="13">
        <f t="shared" si="1"/>
        <v>4.945652913</v>
      </c>
      <c r="C222" s="62">
        <v>150.0</v>
      </c>
      <c r="D222" s="12">
        <f t="shared" si="4"/>
        <v>741.847937</v>
      </c>
      <c r="E222" s="16">
        <v>1215.5</v>
      </c>
      <c r="F222" s="14">
        <f t="shared" si="3"/>
        <v>4.945652913</v>
      </c>
      <c r="G222" s="16">
        <v>281.576461</v>
      </c>
      <c r="H222" s="17">
        <v>0.38</v>
      </c>
      <c r="I222" s="16">
        <v>460.271476</v>
      </c>
      <c r="J222" s="17">
        <v>0.62</v>
      </c>
      <c r="K222" s="16">
        <v>7.41847937E8</v>
      </c>
      <c r="L222" s="52">
        <v>2003.0</v>
      </c>
      <c r="M222" s="15" t="s">
        <v>18</v>
      </c>
      <c r="N222" s="19" t="s">
        <v>1122</v>
      </c>
      <c r="O222" s="24" t="s">
        <v>1123</v>
      </c>
      <c r="P222" s="21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</row>
    <row r="223" ht="15.75" customHeight="1">
      <c r="A223" s="40" t="s">
        <v>266</v>
      </c>
      <c r="B223" s="13">
        <f t="shared" si="1"/>
        <v>4.92925605</v>
      </c>
      <c r="C223" s="62">
        <v>160.0</v>
      </c>
      <c r="D223" s="12">
        <f t="shared" si="4"/>
        <v>788.680968</v>
      </c>
      <c r="E223" s="16">
        <v>1019.62</v>
      </c>
      <c r="F223" s="14">
        <f t="shared" si="3"/>
        <v>4.92925605</v>
      </c>
      <c r="G223" s="16">
        <v>238.67985</v>
      </c>
      <c r="H223" s="17">
        <v>0.303</v>
      </c>
      <c r="I223" s="16">
        <v>550.001118</v>
      </c>
      <c r="J223" s="17">
        <v>0.697</v>
      </c>
      <c r="K223" s="16">
        <v>7.88680968E8</v>
      </c>
      <c r="L223" s="52">
        <v>2013.0</v>
      </c>
      <c r="M223" s="15" t="s">
        <v>20</v>
      </c>
      <c r="N223" s="19" t="s">
        <v>267</v>
      </c>
      <c r="O223" s="20"/>
      <c r="P223" s="21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</row>
    <row r="224" ht="15.75" customHeight="1">
      <c r="A224" s="40" t="s">
        <v>428</v>
      </c>
      <c r="B224" s="13">
        <f t="shared" si="1"/>
        <v>4.907702966</v>
      </c>
      <c r="C224" s="62">
        <v>175.0</v>
      </c>
      <c r="D224" s="12">
        <f t="shared" si="4"/>
        <v>858.848019</v>
      </c>
      <c r="E224" s="16">
        <v>1094.06</v>
      </c>
      <c r="F224" s="14">
        <f t="shared" si="3"/>
        <v>4.907702966</v>
      </c>
      <c r="G224" s="16">
        <v>356.921711</v>
      </c>
      <c r="H224" s="17">
        <v>0.416</v>
      </c>
      <c r="I224" s="16">
        <v>501.926308</v>
      </c>
      <c r="J224" s="17">
        <v>0.584</v>
      </c>
      <c r="K224" s="16">
        <v>8.58848019E8</v>
      </c>
      <c r="L224" s="52">
        <v>2015.0</v>
      </c>
      <c r="M224" s="15" t="s">
        <v>20</v>
      </c>
      <c r="N224" s="19" t="s">
        <v>429</v>
      </c>
      <c r="O224" s="24" t="s">
        <v>430</v>
      </c>
      <c r="P224" s="21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</row>
    <row r="225" ht="15.75" customHeight="1">
      <c r="A225" s="40" t="s">
        <v>503</v>
      </c>
      <c r="B225" s="13">
        <f t="shared" si="1"/>
        <v>4.862178438</v>
      </c>
      <c r="C225" s="62">
        <v>130.0</v>
      </c>
      <c r="D225" s="12">
        <f t="shared" si="4"/>
        <v>632.083197</v>
      </c>
      <c r="E225" s="16">
        <v>891.5</v>
      </c>
      <c r="F225" s="14">
        <f t="shared" si="3"/>
        <v>4.862178438</v>
      </c>
      <c r="G225" s="16">
        <v>215.771591</v>
      </c>
      <c r="H225" s="17">
        <v>0.341</v>
      </c>
      <c r="I225" s="16">
        <v>416.311606</v>
      </c>
      <c r="J225" s="17">
        <v>0.659</v>
      </c>
      <c r="K225" s="16">
        <v>6.32083197E8</v>
      </c>
      <c r="L225" s="52">
        <v>2008.0</v>
      </c>
      <c r="M225" s="15" t="s">
        <v>18</v>
      </c>
      <c r="N225" s="19" t="s">
        <v>504</v>
      </c>
      <c r="O225" s="24" t="s">
        <v>505</v>
      </c>
      <c r="P225" s="21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</row>
    <row r="226" ht="15.75" customHeight="1">
      <c r="A226" s="40" t="s">
        <v>960</v>
      </c>
      <c r="B226" s="13">
        <f t="shared" si="1"/>
        <v>4.826492178</v>
      </c>
      <c r="C226" s="62">
        <v>73.0</v>
      </c>
      <c r="D226" s="12">
        <f t="shared" si="4"/>
        <v>352.333929</v>
      </c>
      <c r="E226" s="16">
        <v>442.75</v>
      </c>
      <c r="F226" s="14">
        <f t="shared" si="3"/>
        <v>4.826492178</v>
      </c>
      <c r="G226" s="16">
        <v>107.509366</v>
      </c>
      <c r="H226" s="17">
        <v>0.305</v>
      </c>
      <c r="I226" s="16">
        <v>244.824563</v>
      </c>
      <c r="J226" s="17">
        <v>0.695</v>
      </c>
      <c r="K226" s="16">
        <v>3.52333929E8</v>
      </c>
      <c r="L226" s="52">
        <v>2016.0</v>
      </c>
      <c r="M226" s="15" t="s">
        <v>20</v>
      </c>
      <c r="N226" s="19" t="s">
        <v>961</v>
      </c>
      <c r="O226" s="24" t="s">
        <v>962</v>
      </c>
      <c r="P226" s="21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</row>
    <row r="227" ht="15.75" customHeight="1">
      <c r="A227" s="40" t="s">
        <v>849</v>
      </c>
      <c r="B227" s="13">
        <f t="shared" si="1"/>
        <v>4.793555447</v>
      </c>
      <c r="C227" s="62">
        <v>85.0</v>
      </c>
      <c r="D227" s="12">
        <f t="shared" si="4"/>
        <v>407.452213</v>
      </c>
      <c r="E227" s="16">
        <v>463.73</v>
      </c>
      <c r="F227" s="14">
        <f t="shared" si="3"/>
        <v>4.793555447</v>
      </c>
      <c r="G227" s="16">
        <v>162.79099</v>
      </c>
      <c r="H227" s="17">
        <v>0.4</v>
      </c>
      <c r="I227" s="16">
        <v>244.661223</v>
      </c>
      <c r="J227" s="17">
        <v>0.6</v>
      </c>
      <c r="K227" s="16">
        <v>4.07452213E8</v>
      </c>
      <c r="L227" s="52">
        <v>2021.0</v>
      </c>
      <c r="M227" s="15" t="s">
        <v>93</v>
      </c>
      <c r="N227" s="19" t="s">
        <v>850</v>
      </c>
      <c r="O227" s="24" t="s">
        <v>851</v>
      </c>
      <c r="P227" s="21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</row>
    <row r="228" ht="15.75" customHeight="1">
      <c r="A228" s="40" t="s">
        <v>598</v>
      </c>
      <c r="B228" s="13">
        <f t="shared" si="1"/>
        <v>4.791126759</v>
      </c>
      <c r="C228" s="62">
        <v>145.0</v>
      </c>
      <c r="D228" s="12">
        <f t="shared" si="4"/>
        <v>694.71338</v>
      </c>
      <c r="E228" s="16">
        <v>939.16</v>
      </c>
      <c r="F228" s="14">
        <f t="shared" si="3"/>
        <v>4.791126759</v>
      </c>
      <c r="G228" s="16">
        <v>209.397903</v>
      </c>
      <c r="H228" s="17">
        <v>0.301</v>
      </c>
      <c r="I228" s="16">
        <v>485.315477</v>
      </c>
      <c r="J228" s="17">
        <v>0.699</v>
      </c>
      <c r="K228" s="16">
        <v>6.9471338E8</v>
      </c>
      <c r="L228" s="52">
        <v>2011.0</v>
      </c>
      <c r="M228" s="15" t="s">
        <v>20</v>
      </c>
      <c r="N228" s="19" t="s">
        <v>599</v>
      </c>
      <c r="O228" s="24" t="s">
        <v>600</v>
      </c>
      <c r="P228" s="21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</row>
    <row r="229" ht="15.75" customHeight="1">
      <c r="A229" s="40" t="s">
        <v>24</v>
      </c>
      <c r="B229" s="13">
        <f t="shared" si="1"/>
        <v>4.786407373</v>
      </c>
      <c r="C229" s="62">
        <v>67.0</v>
      </c>
      <c r="D229" s="12">
        <f t="shared" si="4"/>
        <v>320.689294</v>
      </c>
      <c r="E229" s="16">
        <v>618.35</v>
      </c>
      <c r="F229" s="14">
        <f t="shared" si="3"/>
        <v>4.786407373</v>
      </c>
      <c r="G229" s="16">
        <v>136.189294</v>
      </c>
      <c r="H229" s="17">
        <v>0.425</v>
      </c>
      <c r="I229" s="16">
        <v>184.5</v>
      </c>
      <c r="J229" s="17">
        <v>0.575</v>
      </c>
      <c r="K229" s="16">
        <v>3.20689294E8</v>
      </c>
      <c r="L229" s="52">
        <v>1996.0</v>
      </c>
      <c r="M229" s="15" t="s">
        <v>25</v>
      </c>
      <c r="N229" s="19" t="s">
        <v>26</v>
      </c>
      <c r="O229" s="24" t="s">
        <v>27</v>
      </c>
      <c r="P229" s="21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</row>
    <row r="230" ht="15.75" customHeight="1">
      <c r="A230" s="40" t="s">
        <v>1364</v>
      </c>
      <c r="B230" s="13">
        <f t="shared" si="1"/>
        <v>4.77887902</v>
      </c>
      <c r="C230" s="62">
        <v>200.0</v>
      </c>
      <c r="D230" s="12">
        <f t="shared" si="4"/>
        <v>955.775804</v>
      </c>
      <c r="E230" s="16">
        <v>1012.08</v>
      </c>
      <c r="F230" s="14">
        <f t="shared" si="3"/>
        <v>4.77887902</v>
      </c>
      <c r="G230" s="16">
        <v>411.331607</v>
      </c>
      <c r="H230" s="17">
        <v>0.43</v>
      </c>
      <c r="I230" s="16">
        <v>544.444197</v>
      </c>
      <c r="J230" s="17">
        <v>0.57</v>
      </c>
      <c r="K230" s="16">
        <v>9.55775804E8</v>
      </c>
      <c r="L230" s="52">
        <v>2022.0</v>
      </c>
      <c r="M230" s="15" t="s">
        <v>93</v>
      </c>
      <c r="N230" s="19" t="s">
        <v>234</v>
      </c>
      <c r="O230" s="24" t="s">
        <v>235</v>
      </c>
      <c r="P230" s="21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</row>
    <row r="231" ht="15.75" customHeight="1">
      <c r="A231" s="40" t="s">
        <v>179</v>
      </c>
      <c r="B231" s="13">
        <f t="shared" si="1"/>
        <v>4.773690467</v>
      </c>
      <c r="C231" s="62">
        <v>90.0</v>
      </c>
      <c r="D231" s="12">
        <f t="shared" si="4"/>
        <v>429.632142</v>
      </c>
      <c r="E231" s="16">
        <v>757.74</v>
      </c>
      <c r="F231" s="14">
        <f t="shared" si="3"/>
        <v>4.773690467</v>
      </c>
      <c r="G231" s="16">
        <v>233.632142</v>
      </c>
      <c r="H231" s="17">
        <v>0.544</v>
      </c>
      <c r="I231" s="16">
        <v>196.0</v>
      </c>
      <c r="J231" s="17">
        <v>0.456</v>
      </c>
      <c r="K231" s="16">
        <v>4.29632142E8</v>
      </c>
      <c r="L231" s="52">
        <v>2000.0</v>
      </c>
      <c r="M231" s="15" t="s">
        <v>18</v>
      </c>
      <c r="N231" s="19" t="s">
        <v>180</v>
      </c>
      <c r="O231" s="24" t="s">
        <v>181</v>
      </c>
      <c r="P231" s="21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</row>
    <row r="232" ht="15.75" customHeight="1">
      <c r="A232" s="40" t="s">
        <v>1215</v>
      </c>
      <c r="B232" s="13">
        <f t="shared" si="1"/>
        <v>4.744354883</v>
      </c>
      <c r="C232" s="63">
        <v>180.0</v>
      </c>
      <c r="D232" s="12">
        <f t="shared" si="4"/>
        <v>853.983879</v>
      </c>
      <c r="E232" s="16">
        <v>1046.95</v>
      </c>
      <c r="F232" s="14">
        <f t="shared" si="3"/>
        <v>4.744354883</v>
      </c>
      <c r="G232" s="16">
        <v>315.058289</v>
      </c>
      <c r="H232" s="17">
        <v>0.369</v>
      </c>
      <c r="I232" s="16">
        <v>538.92559</v>
      </c>
      <c r="J232" s="17">
        <v>0.631</v>
      </c>
      <c r="K232" s="16">
        <v>8.53983879E8</v>
      </c>
      <c r="L232" s="52">
        <v>2017.0</v>
      </c>
      <c r="M232" s="15" t="s">
        <v>20</v>
      </c>
      <c r="N232" s="19" t="s">
        <v>1216</v>
      </c>
      <c r="O232" s="24" t="s">
        <v>1217</v>
      </c>
      <c r="P232" s="21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</row>
    <row r="233" ht="15.75" customHeight="1">
      <c r="A233" s="40" t="s">
        <v>110</v>
      </c>
      <c r="B233" s="13">
        <f t="shared" si="1"/>
        <v>4.738947156</v>
      </c>
      <c r="C233" s="62">
        <v>90.0</v>
      </c>
      <c r="D233" s="12">
        <f t="shared" si="4"/>
        <v>426.505244</v>
      </c>
      <c r="E233" s="16">
        <v>492.21</v>
      </c>
      <c r="F233" s="14">
        <f t="shared" si="3"/>
        <v>4.738947156</v>
      </c>
      <c r="G233" s="16">
        <v>206.305244</v>
      </c>
      <c r="H233" s="17">
        <v>0.484</v>
      </c>
      <c r="I233" s="16">
        <v>220.2</v>
      </c>
      <c r="J233" s="17">
        <v>0.516</v>
      </c>
      <c r="K233" s="16">
        <v>4.26505244E8</v>
      </c>
      <c r="L233" s="52">
        <v>2020.0</v>
      </c>
      <c r="M233" s="15" t="s">
        <v>93</v>
      </c>
      <c r="N233" s="19" t="s">
        <v>111</v>
      </c>
      <c r="O233" s="24" t="s">
        <v>112</v>
      </c>
      <c r="P233" s="21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</row>
    <row r="234" ht="15.75" customHeight="1">
      <c r="A234" s="11" t="s">
        <v>718</v>
      </c>
      <c r="B234" s="13">
        <f t="shared" si="1"/>
        <v>4.738576653</v>
      </c>
      <c r="C234" s="62">
        <v>225.0</v>
      </c>
      <c r="D234" s="12">
        <f t="shared" si="4"/>
        <v>1066.179747</v>
      </c>
      <c r="E234" s="16">
        <v>1600.67</v>
      </c>
      <c r="F234" s="14">
        <f t="shared" si="3"/>
        <v>4.738576653</v>
      </c>
      <c r="G234" s="16">
        <v>423.315812</v>
      </c>
      <c r="H234" s="17">
        <v>0.397</v>
      </c>
      <c r="I234" s="16">
        <v>642.863935</v>
      </c>
      <c r="J234" s="17">
        <v>0.603</v>
      </c>
      <c r="K234" s="16">
        <v>1.066179747E9</v>
      </c>
      <c r="L234" s="52">
        <v>2006.0</v>
      </c>
      <c r="M234" s="15" t="s">
        <v>18</v>
      </c>
      <c r="N234" s="19" t="s">
        <v>719</v>
      </c>
      <c r="O234" s="24" t="s">
        <v>720</v>
      </c>
      <c r="P234" s="21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</row>
    <row r="235" ht="15.75" customHeight="1">
      <c r="A235" s="40" t="s">
        <v>431</v>
      </c>
      <c r="B235" s="13">
        <f t="shared" si="1"/>
        <v>4.690290006</v>
      </c>
      <c r="C235" s="62">
        <v>165.0</v>
      </c>
      <c r="D235" s="12">
        <f t="shared" si="4"/>
        <v>773.897851</v>
      </c>
      <c r="E235" s="16">
        <v>984.96</v>
      </c>
      <c r="F235" s="14">
        <f t="shared" si="3"/>
        <v>4.690290006</v>
      </c>
      <c r="G235" s="16">
        <v>188.020017</v>
      </c>
      <c r="H235" s="17">
        <v>0.243</v>
      </c>
      <c r="I235" s="16">
        <v>585.877834</v>
      </c>
      <c r="J235" s="17">
        <v>0.757</v>
      </c>
      <c r="K235" s="16">
        <v>7.73897851E8</v>
      </c>
      <c r="L235" s="52">
        <v>2014.0</v>
      </c>
      <c r="M235" s="15" t="s">
        <v>20</v>
      </c>
      <c r="N235" s="19" t="s">
        <v>432</v>
      </c>
      <c r="O235" s="24" t="s">
        <v>433</v>
      </c>
      <c r="P235" s="21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</row>
    <row r="236" ht="15.75" customHeight="1">
      <c r="A236" s="40" t="s">
        <v>676</v>
      </c>
      <c r="B236" s="13">
        <f t="shared" si="1"/>
        <v>4.689653187</v>
      </c>
      <c r="C236" s="62">
        <v>75.0</v>
      </c>
      <c r="D236" s="12">
        <f t="shared" si="4"/>
        <v>351.723989</v>
      </c>
      <c r="E236" s="16">
        <v>454.72</v>
      </c>
      <c r="F236" s="14">
        <f t="shared" si="3"/>
        <v>4.689653187</v>
      </c>
      <c r="G236" s="16">
        <v>117.723989</v>
      </c>
      <c r="H236" s="17">
        <v>0.335</v>
      </c>
      <c r="I236" s="16">
        <v>234.0</v>
      </c>
      <c r="J236" s="17">
        <v>0.665</v>
      </c>
      <c r="K236" s="16">
        <v>3.51723989E8</v>
      </c>
      <c r="L236" s="52">
        <v>2013.0</v>
      </c>
      <c r="M236" s="15" t="s">
        <v>20</v>
      </c>
      <c r="N236" s="19" t="s">
        <v>677</v>
      </c>
      <c r="O236" s="24" t="s">
        <v>678</v>
      </c>
      <c r="P236" s="21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</row>
    <row r="237" ht="15.75" customHeight="1">
      <c r="A237" s="11" t="s">
        <v>727</v>
      </c>
      <c r="B237" s="13">
        <f t="shared" si="1"/>
        <v>4.673314393</v>
      </c>
      <c r="C237" s="62">
        <v>140.0</v>
      </c>
      <c r="D237" s="12">
        <f t="shared" si="4"/>
        <v>654.264015</v>
      </c>
      <c r="E237" s="16">
        <v>1072.0</v>
      </c>
      <c r="F237" s="14">
        <f t="shared" si="3"/>
        <v>4.673314393</v>
      </c>
      <c r="G237" s="16">
        <v>305.413918</v>
      </c>
      <c r="H237" s="17">
        <v>0.467</v>
      </c>
      <c r="I237" s="16">
        <v>348.850097</v>
      </c>
      <c r="J237" s="17">
        <v>0.533</v>
      </c>
      <c r="K237" s="16">
        <v>6.54264015E8</v>
      </c>
      <c r="L237" s="52">
        <v>2003.0</v>
      </c>
      <c r="M237" s="15" t="s">
        <v>18</v>
      </c>
      <c r="N237" s="19" t="s">
        <v>728</v>
      </c>
      <c r="O237" s="24" t="s">
        <v>729</v>
      </c>
      <c r="P237" s="21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</row>
    <row r="238" ht="15.75" customHeight="1">
      <c r="A238" s="40" t="s">
        <v>1060</v>
      </c>
      <c r="B238" s="13">
        <f t="shared" si="1"/>
        <v>4.647697871</v>
      </c>
      <c r="C238" s="62">
        <v>70.0</v>
      </c>
      <c r="D238" s="12">
        <f t="shared" si="4"/>
        <v>325.338851</v>
      </c>
      <c r="E238" s="16">
        <v>627.31</v>
      </c>
      <c r="F238" s="14">
        <f t="shared" si="3"/>
        <v>4.647697871</v>
      </c>
      <c r="G238" s="16">
        <v>100.138851</v>
      </c>
      <c r="H238" s="17">
        <v>0.308</v>
      </c>
      <c r="I238" s="16">
        <v>225.2</v>
      </c>
      <c r="J238" s="17">
        <v>0.692</v>
      </c>
      <c r="K238" s="16">
        <v>3.25338851E8</v>
      </c>
      <c r="L238" s="52">
        <v>1996.0</v>
      </c>
      <c r="M238" s="15" t="s">
        <v>25</v>
      </c>
      <c r="N238" s="19" t="s">
        <v>1061</v>
      </c>
      <c r="O238" s="24" t="s">
        <v>1062</v>
      </c>
      <c r="P238" s="21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</row>
    <row r="239" ht="15.75" customHeight="1">
      <c r="A239" s="40" t="s">
        <v>161</v>
      </c>
      <c r="B239" s="13">
        <f t="shared" si="1"/>
        <v>4.613349984</v>
      </c>
      <c r="C239" s="62">
        <v>250.0</v>
      </c>
      <c r="D239" s="12">
        <f t="shared" si="4"/>
        <v>1153.337496</v>
      </c>
      <c r="E239" s="16">
        <v>1449.3</v>
      </c>
      <c r="F239" s="14">
        <f t="shared" si="3"/>
        <v>4.613349984</v>
      </c>
      <c r="G239" s="16">
        <v>408.084349</v>
      </c>
      <c r="H239" s="17">
        <v>0.354</v>
      </c>
      <c r="I239" s="16">
        <v>745.253147</v>
      </c>
      <c r="J239" s="17">
        <v>0.646</v>
      </c>
      <c r="K239" s="16">
        <v>1.153337496E9</v>
      </c>
      <c r="L239" s="52">
        <v>2016.0</v>
      </c>
      <c r="M239" s="15" t="s">
        <v>20</v>
      </c>
      <c r="N239" s="19" t="s">
        <v>162</v>
      </c>
      <c r="O239" s="20"/>
      <c r="P239" s="21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</row>
    <row r="240" ht="15.75" customHeight="1">
      <c r="A240" s="40" t="s">
        <v>1299</v>
      </c>
      <c r="B240" s="13">
        <f t="shared" si="1"/>
        <v>4.607850836</v>
      </c>
      <c r="C240" s="62">
        <v>110.0</v>
      </c>
      <c r="D240" s="12">
        <f t="shared" si="4"/>
        <v>506.863592</v>
      </c>
      <c r="E240" s="16">
        <v>576.87</v>
      </c>
      <c r="F240" s="14">
        <f t="shared" si="3"/>
        <v>4.607850836</v>
      </c>
      <c r="G240" s="16">
        <v>213.550366</v>
      </c>
      <c r="H240" s="17">
        <v>0.421</v>
      </c>
      <c r="I240" s="16">
        <v>293.313226</v>
      </c>
      <c r="J240" s="17">
        <v>0.579</v>
      </c>
      <c r="K240" s="16">
        <v>5.06863592E8</v>
      </c>
      <c r="L240" s="52">
        <v>2021.0</v>
      </c>
      <c r="M240" s="15" t="s">
        <v>93</v>
      </c>
      <c r="N240" s="19" t="s">
        <v>1300</v>
      </c>
      <c r="O240" s="20" t="s">
        <v>1301</v>
      </c>
      <c r="P240" s="21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</row>
    <row r="241" ht="15.75" customHeight="1">
      <c r="A241" s="40" t="s">
        <v>425</v>
      </c>
      <c r="B241" s="13">
        <f t="shared" si="1"/>
        <v>4.592253529</v>
      </c>
      <c r="C241" s="62">
        <v>70.0</v>
      </c>
      <c r="D241" s="12">
        <f t="shared" si="4"/>
        <v>321.457747</v>
      </c>
      <c r="E241" s="16">
        <v>453.25</v>
      </c>
      <c r="F241" s="14">
        <f t="shared" si="3"/>
        <v>4.592253529</v>
      </c>
      <c r="G241" s="16">
        <v>120.540719</v>
      </c>
      <c r="H241" s="17">
        <v>0.375</v>
      </c>
      <c r="I241" s="16">
        <v>200.917028</v>
      </c>
      <c r="J241" s="17">
        <v>0.625</v>
      </c>
      <c r="K241" s="16">
        <v>3.21457747E8</v>
      </c>
      <c r="L241" s="52">
        <v>2009.0</v>
      </c>
      <c r="M241" s="15" t="s">
        <v>18</v>
      </c>
      <c r="N241" s="19" t="s">
        <v>426</v>
      </c>
      <c r="O241" s="24" t="s">
        <v>427</v>
      </c>
      <c r="P241" s="21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</row>
    <row r="242" ht="15.75" customHeight="1">
      <c r="A242" s="40" t="s">
        <v>1015</v>
      </c>
      <c r="B242" s="13">
        <f t="shared" si="1"/>
        <v>4.577796733</v>
      </c>
      <c r="C242" s="62">
        <v>270.0</v>
      </c>
      <c r="D242" s="12">
        <f t="shared" si="4"/>
        <v>1236.005118</v>
      </c>
      <c r="E242" s="16">
        <v>1515.29</v>
      </c>
      <c r="F242" s="14">
        <f t="shared" si="3"/>
        <v>4.577796733</v>
      </c>
      <c r="G242" s="16">
        <v>226.008385</v>
      </c>
      <c r="H242" s="17">
        <v>0.183</v>
      </c>
      <c r="I242" s="16">
        <v>1009.996733</v>
      </c>
      <c r="J242" s="17">
        <v>0.817</v>
      </c>
      <c r="K242" s="16">
        <v>1.236005118E9</v>
      </c>
      <c r="L242" s="52">
        <v>2017.0</v>
      </c>
      <c r="M242" s="15" t="s">
        <v>20</v>
      </c>
      <c r="N242" s="19" t="s">
        <v>1016</v>
      </c>
      <c r="O242" s="24" t="s">
        <v>1017</v>
      </c>
      <c r="P242" s="21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</row>
    <row r="243" ht="15.75" customHeight="1">
      <c r="A243" s="40" t="s">
        <v>1311</v>
      </c>
      <c r="B243" s="13">
        <f t="shared" si="1"/>
        <v>4.574796356</v>
      </c>
      <c r="C243" s="62">
        <v>132.0</v>
      </c>
      <c r="D243" s="12">
        <f t="shared" si="4"/>
        <v>603.873119</v>
      </c>
      <c r="E243" s="16">
        <v>942.74</v>
      </c>
      <c r="F243" s="14">
        <f t="shared" si="3"/>
        <v>4.574796356</v>
      </c>
      <c r="G243" s="16">
        <v>234.280354</v>
      </c>
      <c r="H243" s="17">
        <v>0.388</v>
      </c>
      <c r="I243" s="16">
        <v>369.592765</v>
      </c>
      <c r="J243" s="17">
        <v>0.612</v>
      </c>
      <c r="K243" s="16">
        <v>6.03873119E8</v>
      </c>
      <c r="L243" s="52">
        <v>2005.0</v>
      </c>
      <c r="M243" s="15" t="s">
        <v>18</v>
      </c>
      <c r="N243" s="19" t="s">
        <v>1312</v>
      </c>
      <c r="O243" s="24" t="s">
        <v>1313</v>
      </c>
      <c r="P243" s="21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</row>
    <row r="244" ht="15.75" customHeight="1">
      <c r="A244" s="40" t="s">
        <v>1305</v>
      </c>
      <c r="B244" s="13">
        <f t="shared" si="1"/>
        <v>4.566174173</v>
      </c>
      <c r="C244" s="62">
        <v>75.0</v>
      </c>
      <c r="D244" s="12">
        <f t="shared" si="4"/>
        <v>342.463063</v>
      </c>
      <c r="E244" s="16">
        <v>483.02</v>
      </c>
      <c r="F244" s="14">
        <f t="shared" si="3"/>
        <v>4.566174173</v>
      </c>
      <c r="G244" s="16">
        <v>134.508551</v>
      </c>
      <c r="H244" s="17">
        <v>0.393</v>
      </c>
      <c r="I244" s="16">
        <v>207.954512</v>
      </c>
      <c r="J244" s="17">
        <v>0.607</v>
      </c>
      <c r="K244" s="16">
        <v>3.42463063E8</v>
      </c>
      <c r="L244" s="52">
        <v>2008.0</v>
      </c>
      <c r="M244" s="15" t="s">
        <v>18</v>
      </c>
      <c r="N244" s="19" t="s">
        <v>1306</v>
      </c>
      <c r="O244" s="24" t="s">
        <v>1307</v>
      </c>
      <c r="P244" s="21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</row>
    <row r="245" ht="15.75" customHeight="1">
      <c r="A245" s="40" t="s">
        <v>837</v>
      </c>
      <c r="B245" s="13">
        <f t="shared" si="1"/>
        <v>4.561217376</v>
      </c>
      <c r="C245" s="62">
        <v>165.0</v>
      </c>
      <c r="D245" s="12">
        <f t="shared" si="4"/>
        <v>752.600867</v>
      </c>
      <c r="E245" s="16">
        <v>1034.01</v>
      </c>
      <c r="F245" s="14">
        <f t="shared" si="3"/>
        <v>4.561217376</v>
      </c>
      <c r="G245" s="16">
        <v>238.736787</v>
      </c>
      <c r="H245" s="17">
        <v>0.317</v>
      </c>
      <c r="I245" s="16">
        <v>513.86408</v>
      </c>
      <c r="J245" s="17">
        <v>0.683</v>
      </c>
      <c r="K245" s="16">
        <v>7.52600867E8</v>
      </c>
      <c r="L245" s="52">
        <v>2010.0</v>
      </c>
      <c r="M245" s="15" t="s">
        <v>20</v>
      </c>
      <c r="N245" s="19" t="s">
        <v>838</v>
      </c>
      <c r="O245" s="24" t="s">
        <v>839</v>
      </c>
      <c r="P245" s="21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</row>
    <row r="246" ht="15.75" customHeight="1">
      <c r="A246" s="40" t="s">
        <v>601</v>
      </c>
      <c r="B246" s="13">
        <f t="shared" si="1"/>
        <v>4.55144424</v>
      </c>
      <c r="C246" s="62">
        <v>150.0</v>
      </c>
      <c r="D246" s="12">
        <f t="shared" si="4"/>
        <v>682.716636</v>
      </c>
      <c r="E246" s="16">
        <v>869.69</v>
      </c>
      <c r="F246" s="14">
        <f t="shared" si="3"/>
        <v>4.55144424</v>
      </c>
      <c r="G246" s="16">
        <v>195.042377</v>
      </c>
      <c r="H246" s="17">
        <v>0.286</v>
      </c>
      <c r="I246" s="16">
        <v>487.674259</v>
      </c>
      <c r="J246" s="17">
        <v>0.714</v>
      </c>
      <c r="K246" s="16">
        <v>6.82716636E8</v>
      </c>
      <c r="L246" s="52">
        <v>2015.0</v>
      </c>
      <c r="M246" s="15" t="s">
        <v>20</v>
      </c>
      <c r="N246" s="19" t="s">
        <v>602</v>
      </c>
      <c r="O246" s="24" t="s">
        <v>603</v>
      </c>
      <c r="P246" s="21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</row>
    <row r="247" ht="15.75" customHeight="1">
      <c r="A247" s="40" t="s">
        <v>327</v>
      </c>
      <c r="B247" s="13">
        <f t="shared" si="1"/>
        <v>4.549118512</v>
      </c>
      <c r="C247" s="62">
        <v>170.0</v>
      </c>
      <c r="D247" s="12">
        <f t="shared" si="4"/>
        <v>773.350147</v>
      </c>
      <c r="E247" s="16">
        <v>984.26</v>
      </c>
      <c r="F247" s="14">
        <f t="shared" si="3"/>
        <v>4.549118512</v>
      </c>
      <c r="G247" s="16">
        <v>333.7186</v>
      </c>
      <c r="H247" s="17">
        <v>0.432</v>
      </c>
      <c r="I247" s="16">
        <v>439.631547</v>
      </c>
      <c r="J247" s="17">
        <v>0.568</v>
      </c>
      <c r="K247" s="16">
        <v>7.73350147E8</v>
      </c>
      <c r="L247" s="52">
        <v>2014.0</v>
      </c>
      <c r="M247" s="15" t="s">
        <v>20</v>
      </c>
      <c r="N247" s="19" t="s">
        <v>328</v>
      </c>
      <c r="O247" s="20"/>
      <c r="P247" s="21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</row>
    <row r="248" ht="15.75" customHeight="1">
      <c r="A248" s="40" t="s">
        <v>1137</v>
      </c>
      <c r="B248" s="13">
        <f t="shared" si="1"/>
        <v>4.523274531</v>
      </c>
      <c r="C248" s="62">
        <v>98.0</v>
      </c>
      <c r="D248" s="12">
        <f t="shared" si="4"/>
        <v>443.280904</v>
      </c>
      <c r="E248" s="16">
        <v>753.68</v>
      </c>
      <c r="F248" s="14">
        <f t="shared" si="3"/>
        <v>4.523274531</v>
      </c>
      <c r="G248" s="16">
        <v>202.019785</v>
      </c>
      <c r="H248" s="17">
        <v>0.456</v>
      </c>
      <c r="I248" s="16">
        <v>241.261119</v>
      </c>
      <c r="J248" s="17">
        <v>0.544</v>
      </c>
      <c r="K248" s="16">
        <v>4.43280904E8</v>
      </c>
      <c r="L248" s="52">
        <v>2001.0</v>
      </c>
      <c r="M248" s="15" t="s">
        <v>18</v>
      </c>
      <c r="N248" s="19" t="s">
        <v>1138</v>
      </c>
      <c r="O248" s="24" t="s">
        <v>1139</v>
      </c>
      <c r="P248" s="21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</row>
    <row r="249" ht="15.75" customHeight="1">
      <c r="A249" s="40" t="s">
        <v>303</v>
      </c>
      <c r="B249" s="13">
        <f t="shared" si="1"/>
        <v>4.518260214</v>
      </c>
      <c r="C249" s="62">
        <v>103.0</v>
      </c>
      <c r="D249" s="12">
        <f t="shared" si="4"/>
        <v>465.380802</v>
      </c>
      <c r="E249" s="16">
        <v>820.79</v>
      </c>
      <c r="F249" s="14">
        <f t="shared" si="3"/>
        <v>4.518260214</v>
      </c>
      <c r="G249" s="16">
        <v>187.705427</v>
      </c>
      <c r="H249" s="17">
        <v>0.403</v>
      </c>
      <c r="I249" s="16">
        <v>277.675375</v>
      </c>
      <c r="J249" s="17">
        <v>0.597</v>
      </c>
      <c r="K249" s="16">
        <v>4.65380802E8</v>
      </c>
      <c r="L249" s="52">
        <v>2000.0</v>
      </c>
      <c r="M249" s="15" t="s">
        <v>18</v>
      </c>
      <c r="N249" s="19" t="s">
        <v>304</v>
      </c>
      <c r="O249" s="24" t="s">
        <v>305</v>
      </c>
      <c r="P249" s="21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</row>
    <row r="250" ht="15.75" customHeight="1">
      <c r="A250" s="40" t="s">
        <v>1167</v>
      </c>
      <c r="B250" s="13">
        <f t="shared" si="1"/>
        <v>4.467501613</v>
      </c>
      <c r="C250" s="62">
        <v>75.0</v>
      </c>
      <c r="D250" s="12">
        <f t="shared" si="4"/>
        <v>335.062621</v>
      </c>
      <c r="E250" s="16">
        <v>646.06</v>
      </c>
      <c r="F250" s="14">
        <f t="shared" si="3"/>
        <v>4.467501613</v>
      </c>
      <c r="G250" s="16">
        <v>134.069511</v>
      </c>
      <c r="H250" s="17">
        <v>0.4</v>
      </c>
      <c r="I250" s="16">
        <v>200.99311</v>
      </c>
      <c r="J250" s="17">
        <v>0.6</v>
      </c>
      <c r="K250" s="16">
        <v>3.35062621E8</v>
      </c>
      <c r="L250" s="52">
        <v>1996.0</v>
      </c>
      <c r="M250" s="15" t="s">
        <v>25</v>
      </c>
      <c r="N250" s="19" t="s">
        <v>1168</v>
      </c>
      <c r="O250" s="24" t="s">
        <v>1169</v>
      </c>
      <c r="P250" s="21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</row>
    <row r="251" ht="15.75" customHeight="1">
      <c r="A251" s="40" t="s">
        <v>595</v>
      </c>
      <c r="B251" s="13">
        <f t="shared" si="1"/>
        <v>4.447513472</v>
      </c>
      <c r="C251" s="62">
        <v>178.0</v>
      </c>
      <c r="D251" s="12">
        <f t="shared" si="4"/>
        <v>791.657398</v>
      </c>
      <c r="E251" s="16">
        <v>950.85</v>
      </c>
      <c r="F251" s="14">
        <f t="shared" si="3"/>
        <v>4.447513472</v>
      </c>
      <c r="G251" s="16">
        <v>220.159104</v>
      </c>
      <c r="H251" s="17">
        <v>0.278</v>
      </c>
      <c r="I251" s="16">
        <v>571.498294</v>
      </c>
      <c r="J251" s="17">
        <v>0.722</v>
      </c>
      <c r="K251" s="16">
        <v>7.91657398E8</v>
      </c>
      <c r="L251" s="52">
        <v>2018.0</v>
      </c>
      <c r="M251" s="15" t="s">
        <v>20</v>
      </c>
      <c r="N251" s="19" t="s">
        <v>596</v>
      </c>
      <c r="O251" s="24" t="s">
        <v>597</v>
      </c>
      <c r="P251" s="21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</row>
    <row r="252" ht="15.75" customHeight="1">
      <c r="A252" s="40" t="s">
        <v>506</v>
      </c>
      <c r="B252" s="13">
        <f t="shared" si="1"/>
        <v>4.43794854</v>
      </c>
      <c r="C252" s="62">
        <v>150.0</v>
      </c>
      <c r="D252" s="12">
        <f t="shared" si="4"/>
        <v>665.692281</v>
      </c>
      <c r="E252" s="16">
        <v>899.92</v>
      </c>
      <c r="F252" s="14">
        <f t="shared" si="3"/>
        <v>4.43794854</v>
      </c>
      <c r="G252" s="16">
        <v>165.249063</v>
      </c>
      <c r="H252" s="17">
        <v>0.248</v>
      </c>
      <c r="I252" s="16">
        <v>500.443218</v>
      </c>
      <c r="J252" s="17">
        <v>0.752</v>
      </c>
      <c r="K252" s="16">
        <v>6.65692281E8</v>
      </c>
      <c r="L252" s="52">
        <v>2011.0</v>
      </c>
      <c r="M252" s="15" t="s">
        <v>20</v>
      </c>
      <c r="N252" s="19" t="s">
        <v>507</v>
      </c>
      <c r="O252" s="24" t="s">
        <v>508</v>
      </c>
      <c r="P252" s="21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</row>
    <row r="253" ht="15.75" customHeight="1">
      <c r="A253" s="40" t="s">
        <v>640</v>
      </c>
      <c r="B253" s="13">
        <f t="shared" si="1"/>
        <v>4.429887691</v>
      </c>
      <c r="C253" s="62">
        <v>110.0</v>
      </c>
      <c r="D253" s="12">
        <f t="shared" si="4"/>
        <v>487.287646</v>
      </c>
      <c r="E253" s="16">
        <v>760.73</v>
      </c>
      <c r="F253" s="14">
        <f t="shared" si="3"/>
        <v>4.429887691</v>
      </c>
      <c r="G253" s="16">
        <v>186.336279</v>
      </c>
      <c r="H253" s="17">
        <v>0.382</v>
      </c>
      <c r="I253" s="16">
        <v>300.951367</v>
      </c>
      <c r="J253" s="17">
        <v>0.618</v>
      </c>
      <c r="K253" s="16">
        <v>4.87287646E8</v>
      </c>
      <c r="L253" s="52">
        <v>2005.0</v>
      </c>
      <c r="M253" s="15" t="s">
        <v>18</v>
      </c>
      <c r="N253" s="19" t="s">
        <v>641</v>
      </c>
      <c r="O253" s="24" t="s">
        <v>642</v>
      </c>
      <c r="P253" s="21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</row>
    <row r="254" ht="15.75" customHeight="1">
      <c r="A254" s="40" t="s">
        <v>762</v>
      </c>
      <c r="B254" s="13">
        <f t="shared" si="1"/>
        <v>4.421324014</v>
      </c>
      <c r="C254" s="62">
        <v>70.0</v>
      </c>
      <c r="D254" s="12">
        <f t="shared" si="4"/>
        <v>309.492681</v>
      </c>
      <c r="E254" s="16">
        <v>596.76</v>
      </c>
      <c r="F254" s="14">
        <f t="shared" si="3"/>
        <v>4.421324014</v>
      </c>
      <c r="G254" s="16">
        <v>136.492681</v>
      </c>
      <c r="H254" s="17">
        <v>0.441</v>
      </c>
      <c r="I254" s="16">
        <v>173.0</v>
      </c>
      <c r="J254" s="17">
        <v>0.559</v>
      </c>
      <c r="K254" s="16">
        <v>3.09492681E8</v>
      </c>
      <c r="L254" s="52">
        <v>1996.0</v>
      </c>
      <c r="M254" s="15" t="s">
        <v>25</v>
      </c>
      <c r="N254" s="19" t="s">
        <v>763</v>
      </c>
      <c r="O254" s="24" t="s">
        <v>764</v>
      </c>
      <c r="P254" s="21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</row>
    <row r="255" ht="15.75" customHeight="1">
      <c r="A255" s="40" t="s">
        <v>1003</v>
      </c>
      <c r="B255" s="13">
        <f t="shared" si="1"/>
        <v>4.421116568</v>
      </c>
      <c r="C255" s="62">
        <v>125.0</v>
      </c>
      <c r="D255" s="12">
        <f t="shared" si="4"/>
        <v>552.639571</v>
      </c>
      <c r="E255" s="16">
        <v>888.37</v>
      </c>
      <c r="F255" s="14">
        <f t="shared" si="3"/>
        <v>4.421116568</v>
      </c>
      <c r="G255" s="16">
        <v>186.740799</v>
      </c>
      <c r="H255" s="17">
        <v>0.338</v>
      </c>
      <c r="I255" s="16">
        <v>365.898772</v>
      </c>
      <c r="J255" s="17">
        <v>0.662</v>
      </c>
      <c r="K255" s="16">
        <v>5.52639571E8</v>
      </c>
      <c r="L255" s="52">
        <v>2004.0</v>
      </c>
      <c r="M255" s="15" t="s">
        <v>18</v>
      </c>
      <c r="N255" s="19" t="s">
        <v>1004</v>
      </c>
      <c r="O255" s="24" t="s">
        <v>1005</v>
      </c>
      <c r="P255" s="21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</row>
    <row r="256" ht="15.75" customHeight="1">
      <c r="A256" s="40" t="s">
        <v>494</v>
      </c>
      <c r="B256" s="13">
        <f t="shared" si="1"/>
        <v>4.40799517</v>
      </c>
      <c r="C256" s="62">
        <v>94.0</v>
      </c>
      <c r="D256" s="12">
        <f t="shared" si="4"/>
        <v>414.351546</v>
      </c>
      <c r="E256" s="16">
        <v>527.83</v>
      </c>
      <c r="F256" s="14">
        <f t="shared" si="3"/>
        <v>4.40799517</v>
      </c>
      <c r="G256" s="16">
        <v>128.261724</v>
      </c>
      <c r="H256" s="17">
        <v>0.31</v>
      </c>
      <c r="I256" s="16">
        <v>286.089822</v>
      </c>
      <c r="J256" s="17">
        <v>0.69</v>
      </c>
      <c r="K256" s="16">
        <v>4.14351546E8</v>
      </c>
      <c r="L256" s="52">
        <v>2015.0</v>
      </c>
      <c r="M256" s="15" t="s">
        <v>20</v>
      </c>
      <c r="N256" s="19" t="s">
        <v>495</v>
      </c>
      <c r="O256" s="24" t="s">
        <v>496</v>
      </c>
      <c r="P256" s="21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</row>
    <row r="257" ht="15.75" customHeight="1">
      <c r="A257" s="40" t="s">
        <v>1191</v>
      </c>
      <c r="B257" s="13">
        <f t="shared" si="1"/>
        <v>4.394405838</v>
      </c>
      <c r="C257" s="62">
        <v>74.0</v>
      </c>
      <c r="D257" s="12">
        <f t="shared" si="4"/>
        <v>325.186032</v>
      </c>
      <c r="E257" s="16">
        <v>414.24</v>
      </c>
      <c r="F257" s="14">
        <f t="shared" si="3"/>
        <v>4.394405838</v>
      </c>
      <c r="G257" s="16">
        <v>162.994032</v>
      </c>
      <c r="H257" s="17">
        <v>0.501</v>
      </c>
      <c r="I257" s="16">
        <v>162.192</v>
      </c>
      <c r="J257" s="17">
        <v>0.499</v>
      </c>
      <c r="K257" s="16">
        <v>3.25186032E8</v>
      </c>
      <c r="L257" s="52">
        <v>2015.0</v>
      </c>
      <c r="M257" s="15" t="s">
        <v>20</v>
      </c>
      <c r="N257" s="19" t="s">
        <v>1192</v>
      </c>
      <c r="O257" s="24" t="s">
        <v>1193</v>
      </c>
      <c r="P257" s="21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</row>
    <row r="258" ht="15.75" customHeight="1">
      <c r="A258" s="40" t="s">
        <v>455</v>
      </c>
      <c r="B258" s="13">
        <f t="shared" si="1"/>
        <v>4.377991827</v>
      </c>
      <c r="C258" s="62">
        <v>75.0</v>
      </c>
      <c r="D258" s="12">
        <f t="shared" si="4"/>
        <v>328.349387</v>
      </c>
      <c r="E258" s="16">
        <v>388.35</v>
      </c>
      <c r="F258" s="14">
        <f t="shared" si="3"/>
        <v>4.377991827</v>
      </c>
      <c r="G258" s="16">
        <v>171.015687</v>
      </c>
      <c r="H258" s="17">
        <v>0.521</v>
      </c>
      <c r="I258" s="16">
        <v>157.3337</v>
      </c>
      <c r="J258" s="17">
        <v>0.479</v>
      </c>
      <c r="K258" s="16">
        <v>3.28349387E8</v>
      </c>
      <c r="L258" s="52">
        <v>2019.0</v>
      </c>
      <c r="M258" s="15" t="s">
        <v>20</v>
      </c>
      <c r="N258" s="19" t="s">
        <v>456</v>
      </c>
      <c r="O258" s="24" t="s">
        <v>457</v>
      </c>
      <c r="P258" s="21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</row>
    <row r="259" ht="15.75" customHeight="1">
      <c r="A259" s="40" t="s">
        <v>619</v>
      </c>
      <c r="B259" s="13">
        <f t="shared" si="1"/>
        <v>4.371104864</v>
      </c>
      <c r="C259" s="62">
        <v>125.0</v>
      </c>
      <c r="D259" s="12">
        <f t="shared" si="4"/>
        <v>546.388108</v>
      </c>
      <c r="E259" s="16">
        <v>963.66</v>
      </c>
      <c r="F259" s="14">
        <f t="shared" si="3"/>
        <v>4.371104864</v>
      </c>
      <c r="G259" s="16">
        <v>215.409889</v>
      </c>
      <c r="H259" s="17">
        <v>0.394</v>
      </c>
      <c r="I259" s="16">
        <v>330.978219</v>
      </c>
      <c r="J259" s="17">
        <v>0.606</v>
      </c>
      <c r="K259" s="16">
        <v>5.46388108E8</v>
      </c>
      <c r="L259" s="52">
        <v>2000.0</v>
      </c>
      <c r="M259" s="15" t="s">
        <v>18</v>
      </c>
      <c r="N259" s="19" t="s">
        <v>617</v>
      </c>
      <c r="O259" s="24" t="s">
        <v>618</v>
      </c>
      <c r="P259" s="21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</row>
    <row r="260" ht="15.75" customHeight="1">
      <c r="A260" s="40" t="s">
        <v>211</v>
      </c>
      <c r="B260" s="13">
        <f t="shared" si="1"/>
        <v>4.3683083</v>
      </c>
      <c r="C260" s="62">
        <v>80.0</v>
      </c>
      <c r="D260" s="12">
        <f t="shared" si="4"/>
        <v>349.464664</v>
      </c>
      <c r="E260" s="16">
        <v>643.81</v>
      </c>
      <c r="F260" s="14">
        <f t="shared" si="3"/>
        <v>4.3683083</v>
      </c>
      <c r="G260" s="16">
        <v>140.464664</v>
      </c>
      <c r="H260" s="17">
        <v>0.402</v>
      </c>
      <c r="I260" s="16">
        <v>209.0</v>
      </c>
      <c r="J260" s="17">
        <v>0.598</v>
      </c>
      <c r="K260" s="16">
        <v>3.49464664E8</v>
      </c>
      <c r="L260" s="52">
        <v>1998.0</v>
      </c>
      <c r="M260" s="15" t="s">
        <v>25</v>
      </c>
      <c r="N260" s="19" t="s">
        <v>212</v>
      </c>
      <c r="O260" s="24" t="s">
        <v>213</v>
      </c>
      <c r="P260" s="21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</row>
    <row r="261" ht="15.75" customHeight="1">
      <c r="A261" s="40" t="s">
        <v>1068</v>
      </c>
      <c r="B261" s="13">
        <f t="shared" si="1"/>
        <v>4.35591071</v>
      </c>
      <c r="C261" s="62">
        <v>145.0</v>
      </c>
      <c r="D261" s="12">
        <f t="shared" si="4"/>
        <v>631.607053</v>
      </c>
      <c r="E261" s="16">
        <v>1015.32</v>
      </c>
      <c r="F261" s="14">
        <f t="shared" si="3"/>
        <v>4.35591071</v>
      </c>
      <c r="G261" s="16">
        <v>261.441092</v>
      </c>
      <c r="H261" s="17">
        <v>0.414</v>
      </c>
      <c r="I261" s="16">
        <v>370.165961</v>
      </c>
      <c r="J261" s="17">
        <v>0.586</v>
      </c>
      <c r="K261" s="16">
        <v>6.31607053E8</v>
      </c>
      <c r="L261" s="52">
        <v>2004.0</v>
      </c>
      <c r="M261" s="15" t="s">
        <v>18</v>
      </c>
      <c r="N261" s="19" t="s">
        <v>1069</v>
      </c>
      <c r="O261" s="24" t="s">
        <v>1070</v>
      </c>
      <c r="P261" s="21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</row>
    <row r="262" ht="15.75" customHeight="1">
      <c r="A262" s="40" t="s">
        <v>828</v>
      </c>
      <c r="B262" s="13">
        <f t="shared" si="1"/>
        <v>4.350787344</v>
      </c>
      <c r="C262" s="62">
        <v>125.0</v>
      </c>
      <c r="D262" s="12">
        <f t="shared" si="4"/>
        <v>543.848418</v>
      </c>
      <c r="E262" s="16">
        <v>735.21</v>
      </c>
      <c r="F262" s="14">
        <f t="shared" si="3"/>
        <v>4.350787344</v>
      </c>
      <c r="G262" s="16">
        <v>186.848418</v>
      </c>
      <c r="H262" s="17">
        <v>0.344</v>
      </c>
      <c r="I262" s="16">
        <v>357.0</v>
      </c>
      <c r="J262" s="17">
        <v>0.656</v>
      </c>
      <c r="K262" s="16">
        <v>5.43848418E8</v>
      </c>
      <c r="L262" s="52">
        <v>2011.0</v>
      </c>
      <c r="M262" s="15" t="s">
        <v>20</v>
      </c>
      <c r="N262" s="19" t="s">
        <v>829</v>
      </c>
      <c r="O262" s="24" t="s">
        <v>830</v>
      </c>
      <c r="P262" s="21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</row>
    <row r="263" ht="15.75" customHeight="1">
      <c r="A263" s="40" t="s">
        <v>329</v>
      </c>
      <c r="B263" s="13">
        <f t="shared" si="1"/>
        <v>4.318780255</v>
      </c>
      <c r="C263" s="62">
        <v>200.0</v>
      </c>
      <c r="D263" s="12">
        <f t="shared" si="4"/>
        <v>863.756051</v>
      </c>
      <c r="E263" s="16">
        <v>1058.93</v>
      </c>
      <c r="F263" s="14">
        <f t="shared" si="3"/>
        <v>4.318780255</v>
      </c>
      <c r="G263" s="16">
        <v>389.813101</v>
      </c>
      <c r="H263" s="17">
        <v>0.451</v>
      </c>
      <c r="I263" s="16">
        <v>473.94295</v>
      </c>
      <c r="J263" s="17">
        <v>0.549</v>
      </c>
      <c r="K263" s="16">
        <v>8.63756051E8</v>
      </c>
      <c r="L263" s="52">
        <v>2017.0</v>
      </c>
      <c r="M263" s="15" t="s">
        <v>20</v>
      </c>
      <c r="N263" s="19" t="s">
        <v>330</v>
      </c>
      <c r="O263" s="20"/>
      <c r="P263" s="21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</row>
    <row r="264" ht="15.75" customHeight="1">
      <c r="A264" s="40" t="s">
        <v>801</v>
      </c>
      <c r="B264" s="13">
        <f t="shared" si="1"/>
        <v>4.309174127</v>
      </c>
      <c r="C264" s="62">
        <v>110.0</v>
      </c>
      <c r="D264" s="12">
        <f t="shared" si="4"/>
        <v>474.009154</v>
      </c>
      <c r="E264" s="16">
        <v>603.82</v>
      </c>
      <c r="F264" s="14">
        <f t="shared" si="3"/>
        <v>4.309174127</v>
      </c>
      <c r="G264" s="16">
        <v>155.190832</v>
      </c>
      <c r="H264" s="17">
        <v>0.327</v>
      </c>
      <c r="I264" s="16">
        <v>318.818322</v>
      </c>
      <c r="J264" s="17">
        <v>0.673</v>
      </c>
      <c r="K264" s="16">
        <v>4.74009154E8</v>
      </c>
      <c r="L264" s="52">
        <v>2015.0</v>
      </c>
      <c r="M264" s="15" t="s">
        <v>20</v>
      </c>
      <c r="N264" s="19" t="s">
        <v>802</v>
      </c>
      <c r="O264" s="24" t="s">
        <v>803</v>
      </c>
      <c r="P264" s="21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</row>
    <row r="265" ht="15.75" customHeight="1">
      <c r="A265" s="40" t="s">
        <v>379</v>
      </c>
      <c r="B265" s="13">
        <f t="shared" si="1"/>
        <v>4.286465648</v>
      </c>
      <c r="C265" s="62">
        <v>145.0</v>
      </c>
      <c r="D265" s="12">
        <f t="shared" si="4"/>
        <v>621.537519</v>
      </c>
      <c r="E265" s="16">
        <v>791.05</v>
      </c>
      <c r="F265" s="14">
        <f t="shared" si="3"/>
        <v>4.286465648</v>
      </c>
      <c r="G265" s="16">
        <v>177.002924</v>
      </c>
      <c r="H265" s="17">
        <v>0.285</v>
      </c>
      <c r="I265" s="16">
        <v>444.534595</v>
      </c>
      <c r="J265" s="17">
        <v>0.715</v>
      </c>
      <c r="K265" s="16">
        <v>6.21537519E8</v>
      </c>
      <c r="L265" s="52">
        <v>2014.0</v>
      </c>
      <c r="M265" s="15" t="s">
        <v>20</v>
      </c>
      <c r="N265" s="19" t="s">
        <v>380</v>
      </c>
      <c r="O265" s="20"/>
      <c r="P265" s="21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</row>
    <row r="266" ht="15.75" customHeight="1">
      <c r="A266" s="40" t="s">
        <v>1362</v>
      </c>
      <c r="B266" s="13">
        <f t="shared" si="1"/>
        <v>4.283692938</v>
      </c>
      <c r="C266" s="62">
        <v>80.0</v>
      </c>
      <c r="D266" s="12">
        <f t="shared" si="4"/>
        <v>342.695435</v>
      </c>
      <c r="E266" s="16">
        <v>463.28</v>
      </c>
      <c r="F266" s="14">
        <f t="shared" si="3"/>
        <v>4.283692938</v>
      </c>
      <c r="G266" s="16">
        <v>133.110742</v>
      </c>
      <c r="H266" s="17">
        <v>0.388</v>
      </c>
      <c r="I266" s="16">
        <v>209.584693</v>
      </c>
      <c r="J266" s="17">
        <v>0.612</v>
      </c>
      <c r="K266" s="16">
        <v>3.42695435E8</v>
      </c>
      <c r="L266" s="52">
        <v>2011.0</v>
      </c>
      <c r="M266" s="15" t="s">
        <v>20</v>
      </c>
      <c r="N266" s="19" t="s">
        <v>60</v>
      </c>
      <c r="O266" s="24" t="s">
        <v>61</v>
      </c>
      <c r="P266" s="21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</row>
    <row r="267" ht="15.75" customHeight="1">
      <c r="A267" s="40" t="s">
        <v>1372</v>
      </c>
      <c r="B267" s="13">
        <f t="shared" si="1"/>
        <v>4.273805092</v>
      </c>
      <c r="C267" s="62">
        <v>185.0</v>
      </c>
      <c r="D267" s="12">
        <f t="shared" si="4"/>
        <v>790.653942</v>
      </c>
      <c r="E267" s="16">
        <v>1115.15</v>
      </c>
      <c r="F267" s="14">
        <f t="shared" si="3"/>
        <v>4.273805092</v>
      </c>
      <c r="G267" s="16">
        <v>317.101119</v>
      </c>
      <c r="H267" s="17">
        <v>0.401</v>
      </c>
      <c r="I267" s="16">
        <v>473.552823</v>
      </c>
      <c r="J267" s="17">
        <v>0.599</v>
      </c>
      <c r="K267" s="16">
        <v>7.90653942E8</v>
      </c>
      <c r="L267" s="52">
        <v>2008.0</v>
      </c>
      <c r="M267" s="15" t="s">
        <v>18</v>
      </c>
      <c r="N267" s="19" t="s">
        <v>420</v>
      </c>
      <c r="O267" s="24" t="s">
        <v>421</v>
      </c>
      <c r="P267" s="21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</row>
    <row r="268" ht="15.75" customHeight="1">
      <c r="A268" s="40">
        <v>1917.0</v>
      </c>
      <c r="B268" s="13">
        <f t="shared" si="1"/>
        <v>4.273070378</v>
      </c>
      <c r="C268" s="62">
        <v>90.0</v>
      </c>
      <c r="D268" s="12">
        <f t="shared" si="4"/>
        <v>384.576334</v>
      </c>
      <c r="E268" s="16">
        <v>454.86</v>
      </c>
      <c r="F268" s="14">
        <f t="shared" si="3"/>
        <v>4.273070378</v>
      </c>
      <c r="G268" s="16">
        <v>159.227644</v>
      </c>
      <c r="H268" s="17">
        <v>0.414</v>
      </c>
      <c r="I268" s="16">
        <v>225.34869</v>
      </c>
      <c r="J268" s="17">
        <v>0.586</v>
      </c>
      <c r="K268" s="16">
        <v>3.84576334E8</v>
      </c>
      <c r="L268" s="52">
        <v>2019.0</v>
      </c>
      <c r="M268" s="15" t="s">
        <v>20</v>
      </c>
      <c r="N268" s="19" t="s">
        <v>21</v>
      </c>
      <c r="O268" s="24" t="s">
        <v>22</v>
      </c>
      <c r="P268" s="21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</row>
    <row r="269" ht="15.75" customHeight="1">
      <c r="A269" s="40" t="s">
        <v>891</v>
      </c>
      <c r="B269" s="13">
        <f t="shared" si="1"/>
        <v>4.269521444</v>
      </c>
      <c r="C269" s="62">
        <v>90.0</v>
      </c>
      <c r="D269" s="12">
        <f t="shared" si="4"/>
        <v>384.25693</v>
      </c>
      <c r="E269" s="16">
        <v>461.53</v>
      </c>
      <c r="F269" s="14">
        <f t="shared" si="3"/>
        <v>4.269521444</v>
      </c>
      <c r="G269" s="16">
        <v>190.24131</v>
      </c>
      <c r="H269" s="17">
        <v>0.495</v>
      </c>
      <c r="I269" s="16">
        <v>194.01562</v>
      </c>
      <c r="J269" s="17">
        <v>0.505</v>
      </c>
      <c r="K269" s="16">
        <v>3.8425693E8</v>
      </c>
      <c r="L269" s="52">
        <v>2018.0</v>
      </c>
      <c r="M269" s="15" t="s">
        <v>20</v>
      </c>
      <c r="N269" s="19" t="s">
        <v>892</v>
      </c>
      <c r="O269" s="24" t="s">
        <v>893</v>
      </c>
      <c r="P269" s="21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</row>
    <row r="270" ht="15.75" customHeight="1">
      <c r="A270" s="40" t="s">
        <v>745</v>
      </c>
      <c r="B270" s="13">
        <f t="shared" si="1"/>
        <v>4.269134438</v>
      </c>
      <c r="C270" s="62">
        <v>130.0</v>
      </c>
      <c r="D270" s="12">
        <f t="shared" si="4"/>
        <v>554.987477</v>
      </c>
      <c r="E270" s="16">
        <v>750.27</v>
      </c>
      <c r="F270" s="14">
        <f t="shared" si="3"/>
        <v>4.269134438</v>
      </c>
      <c r="G270" s="16">
        <v>149.260504</v>
      </c>
      <c r="H270" s="17">
        <v>0.269</v>
      </c>
      <c r="I270" s="16">
        <v>405.726973</v>
      </c>
      <c r="J270" s="17">
        <v>0.731</v>
      </c>
      <c r="K270" s="16">
        <v>5.54987477E8</v>
      </c>
      <c r="L270" s="52">
        <v>2011.0</v>
      </c>
      <c r="M270" s="15" t="s">
        <v>20</v>
      </c>
      <c r="N270" s="19" t="s">
        <v>746</v>
      </c>
      <c r="O270" s="24" t="s">
        <v>747</v>
      </c>
      <c r="P270" s="21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</row>
    <row r="271" ht="15.75" customHeight="1">
      <c r="A271" s="40" t="s">
        <v>229</v>
      </c>
      <c r="B271" s="13">
        <f t="shared" si="1"/>
        <v>4.26074373</v>
      </c>
      <c r="C271" s="62">
        <v>100.0</v>
      </c>
      <c r="D271" s="12">
        <f t="shared" si="4"/>
        <v>426.074373</v>
      </c>
      <c r="E271" s="16">
        <v>559.62</v>
      </c>
      <c r="F271" s="14">
        <f t="shared" si="3"/>
        <v>4.26074373</v>
      </c>
      <c r="G271" s="16">
        <v>162.805434</v>
      </c>
      <c r="H271" s="17">
        <v>0.382</v>
      </c>
      <c r="I271" s="16">
        <v>263.268939</v>
      </c>
      <c r="J271" s="17">
        <v>0.618</v>
      </c>
      <c r="K271" s="16">
        <v>4.26074373E8</v>
      </c>
      <c r="L271" s="52">
        <v>2012.0</v>
      </c>
      <c r="M271" s="15" t="s">
        <v>20</v>
      </c>
      <c r="N271" s="19" t="s">
        <v>230</v>
      </c>
      <c r="O271" s="20"/>
      <c r="P271" s="21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</row>
    <row r="272" ht="15.75" customHeight="1">
      <c r="A272" s="40" t="s">
        <v>694</v>
      </c>
      <c r="B272" s="13">
        <f t="shared" si="1"/>
        <v>4.247448625</v>
      </c>
      <c r="C272" s="62">
        <v>80.0</v>
      </c>
      <c r="D272" s="12">
        <f t="shared" si="4"/>
        <v>339.79589</v>
      </c>
      <c r="E272" s="16">
        <v>510.14</v>
      </c>
      <c r="F272" s="14">
        <f t="shared" si="3"/>
        <v>4.247448625</v>
      </c>
      <c r="G272" s="16">
        <v>155.01934</v>
      </c>
      <c r="H272" s="17">
        <v>0.456</v>
      </c>
      <c r="I272" s="16">
        <v>184.77655</v>
      </c>
      <c r="J272" s="17">
        <v>0.544</v>
      </c>
      <c r="K272" s="16">
        <v>3.3979589E8</v>
      </c>
      <c r="L272" s="52">
        <v>2006.0</v>
      </c>
      <c r="M272" s="15" t="s">
        <v>18</v>
      </c>
      <c r="N272" s="19" t="s">
        <v>695</v>
      </c>
      <c r="O272" s="24" t="s">
        <v>696</v>
      </c>
      <c r="P272" s="21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</row>
    <row r="273" ht="15.75" customHeight="1">
      <c r="A273" s="40" t="s">
        <v>264</v>
      </c>
      <c r="B273" s="13">
        <f t="shared" si="1"/>
        <v>4.239610235</v>
      </c>
      <c r="C273" s="62">
        <v>85.0</v>
      </c>
      <c r="D273" s="12">
        <f t="shared" si="4"/>
        <v>360.36687</v>
      </c>
      <c r="E273" s="16">
        <v>508.12</v>
      </c>
      <c r="F273" s="14">
        <f t="shared" si="3"/>
        <v>4.239610235</v>
      </c>
      <c r="G273" s="16">
        <v>155.064265</v>
      </c>
      <c r="H273" s="17">
        <v>0.43</v>
      </c>
      <c r="I273" s="16">
        <v>205.302605</v>
      </c>
      <c r="J273" s="17">
        <v>0.57</v>
      </c>
      <c r="K273" s="16">
        <v>3.6036687E8</v>
      </c>
      <c r="L273" s="52">
        <v>2009.0</v>
      </c>
      <c r="M273" s="15" t="s">
        <v>18</v>
      </c>
      <c r="N273" s="19" t="s">
        <v>265</v>
      </c>
      <c r="O273" s="20"/>
      <c r="P273" s="21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</row>
    <row r="274" ht="15.75" customHeight="1">
      <c r="A274" s="40" t="s">
        <v>972</v>
      </c>
      <c r="B274" s="13">
        <f t="shared" si="1"/>
        <v>4.223727488</v>
      </c>
      <c r="C274" s="62">
        <v>125.0</v>
      </c>
      <c r="D274" s="12">
        <f t="shared" si="4"/>
        <v>527.965936</v>
      </c>
      <c r="E274" s="16">
        <v>647.27</v>
      </c>
      <c r="F274" s="14">
        <f t="shared" si="3"/>
        <v>4.223727488</v>
      </c>
      <c r="G274" s="16">
        <v>175.003033</v>
      </c>
      <c r="H274" s="17">
        <v>0.332</v>
      </c>
      <c r="I274" s="16">
        <v>352.962903</v>
      </c>
      <c r="J274" s="17">
        <v>0.668</v>
      </c>
      <c r="K274" s="16">
        <v>5.27965936E8</v>
      </c>
      <c r="L274" s="52">
        <v>2017.0</v>
      </c>
      <c r="M274" s="15" t="s">
        <v>20</v>
      </c>
      <c r="N274" s="19" t="s">
        <v>973</v>
      </c>
      <c r="O274" s="24" t="s">
        <v>974</v>
      </c>
      <c r="P274" s="21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</row>
    <row r="275" ht="15.75" customHeight="1">
      <c r="A275" s="40" t="s">
        <v>368</v>
      </c>
      <c r="B275" s="13">
        <f t="shared" si="1"/>
        <v>4.216183565</v>
      </c>
      <c r="C275" s="62">
        <v>85.0</v>
      </c>
      <c r="D275" s="12">
        <f t="shared" si="4"/>
        <v>358.375603</v>
      </c>
      <c r="E275" s="16">
        <v>470.71</v>
      </c>
      <c r="F275" s="14">
        <f t="shared" si="3"/>
        <v>4.216183565</v>
      </c>
      <c r="G275" s="16">
        <v>148.313048</v>
      </c>
      <c r="H275" s="17">
        <v>0.414</v>
      </c>
      <c r="I275" s="16">
        <v>210.062555</v>
      </c>
      <c r="J275" s="17">
        <v>0.586</v>
      </c>
      <c r="K275" s="16">
        <v>3.58375603E8</v>
      </c>
      <c r="L275" s="52">
        <v>2012.0</v>
      </c>
      <c r="M275" s="15" t="s">
        <v>20</v>
      </c>
      <c r="N275" s="19" t="s">
        <v>369</v>
      </c>
      <c r="O275" s="20"/>
      <c r="P275" s="21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</row>
    <row r="276" ht="15.75" customHeight="1">
      <c r="A276" s="40" t="s">
        <v>557</v>
      </c>
      <c r="B276" s="13">
        <f t="shared" si="1"/>
        <v>4.213398772</v>
      </c>
      <c r="C276" s="62">
        <v>180.0</v>
      </c>
      <c r="D276" s="12">
        <f t="shared" si="4"/>
        <v>758.411779</v>
      </c>
      <c r="E276" s="16">
        <v>965.25</v>
      </c>
      <c r="F276" s="14">
        <f t="shared" si="3"/>
        <v>4.213398772</v>
      </c>
      <c r="G276" s="16">
        <v>241.410378</v>
      </c>
      <c r="H276" s="17">
        <v>0.318</v>
      </c>
      <c r="I276" s="16">
        <v>517.001401</v>
      </c>
      <c r="J276" s="17">
        <v>0.682</v>
      </c>
      <c r="K276" s="16">
        <v>7.58411779E8</v>
      </c>
      <c r="L276" s="52">
        <v>2014.0</v>
      </c>
      <c r="M276" s="15" t="s">
        <v>20</v>
      </c>
      <c r="N276" s="19" t="s">
        <v>558</v>
      </c>
      <c r="O276" s="24" t="s">
        <v>559</v>
      </c>
      <c r="P276" s="21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</row>
    <row r="277" ht="15.75" customHeight="1">
      <c r="A277" s="40" t="s">
        <v>1083</v>
      </c>
      <c r="B277" s="13">
        <f t="shared" si="1"/>
        <v>4.204097256</v>
      </c>
      <c r="C277" s="62">
        <v>317.0</v>
      </c>
      <c r="D277" s="12">
        <f t="shared" si="4"/>
        <v>1332.69883</v>
      </c>
      <c r="E277" s="16">
        <v>1633.84</v>
      </c>
      <c r="F277" s="14">
        <f t="shared" si="3"/>
        <v>4.204097256</v>
      </c>
      <c r="G277" s="16">
        <v>620.181382</v>
      </c>
      <c r="H277" s="17">
        <v>0.465</v>
      </c>
      <c r="I277" s="16">
        <v>712.517448</v>
      </c>
      <c r="J277" s="17">
        <v>0.535</v>
      </c>
      <c r="K277" s="16">
        <v>1.33269883E9</v>
      </c>
      <c r="L277" s="52">
        <v>2017.0</v>
      </c>
      <c r="M277" s="15" t="s">
        <v>20</v>
      </c>
      <c r="N277" s="19" t="s">
        <v>1084</v>
      </c>
      <c r="O277" s="24" t="s">
        <v>1085</v>
      </c>
      <c r="P277" s="21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</row>
    <row r="278" ht="15.75" customHeight="1">
      <c r="A278" s="40" t="s">
        <v>165</v>
      </c>
      <c r="B278" s="13">
        <f t="shared" si="1"/>
        <v>4.202479429</v>
      </c>
      <c r="C278" s="62">
        <v>170.0</v>
      </c>
      <c r="D278" s="12">
        <f t="shared" si="4"/>
        <v>714.421503</v>
      </c>
      <c r="E278" s="16">
        <v>909.26</v>
      </c>
      <c r="F278" s="14">
        <f t="shared" si="3"/>
        <v>4.202479429</v>
      </c>
      <c r="G278" s="16">
        <v>259.766572</v>
      </c>
      <c r="H278" s="17">
        <v>0.364</v>
      </c>
      <c r="I278" s="16">
        <v>454.654931</v>
      </c>
      <c r="J278" s="17">
        <v>0.636</v>
      </c>
      <c r="K278" s="16">
        <v>7.14421503E8</v>
      </c>
      <c r="L278" s="52">
        <v>2014.0</v>
      </c>
      <c r="M278" s="15" t="s">
        <v>20</v>
      </c>
      <c r="N278" s="19" t="s">
        <v>166</v>
      </c>
      <c r="O278" s="20"/>
      <c r="P278" s="21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</row>
    <row r="279" ht="15.75" customHeight="1">
      <c r="A279" s="40" t="s">
        <v>1293</v>
      </c>
      <c r="B279" s="13">
        <f t="shared" si="1"/>
        <v>4.200566297</v>
      </c>
      <c r="C279" s="62">
        <v>175.0</v>
      </c>
      <c r="D279" s="12">
        <f t="shared" si="4"/>
        <v>735.099102</v>
      </c>
      <c r="E279" s="16">
        <v>1036.49</v>
      </c>
      <c r="F279" s="14">
        <f t="shared" si="3"/>
        <v>4.200566297</v>
      </c>
      <c r="G279" s="16">
        <v>293.004164</v>
      </c>
      <c r="H279" s="17">
        <v>0.399</v>
      </c>
      <c r="I279" s="16">
        <v>442.094938</v>
      </c>
      <c r="J279" s="17">
        <v>0.601</v>
      </c>
      <c r="K279" s="16">
        <v>7.35099102E8</v>
      </c>
      <c r="L279" s="52">
        <v>2009.0</v>
      </c>
      <c r="M279" s="15" t="s">
        <v>18</v>
      </c>
      <c r="N279" s="19" t="s">
        <v>1294</v>
      </c>
      <c r="O279" s="24" t="s">
        <v>1295</v>
      </c>
      <c r="P279" s="21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</row>
    <row r="280" ht="15.75" customHeight="1">
      <c r="A280" s="40" t="s">
        <v>331</v>
      </c>
      <c r="B280" s="13">
        <f t="shared" si="1"/>
        <v>4.19628952</v>
      </c>
      <c r="C280" s="62">
        <v>150.0</v>
      </c>
      <c r="D280" s="12">
        <f t="shared" si="4"/>
        <v>629.443428</v>
      </c>
      <c r="E280" s="16">
        <v>887.78</v>
      </c>
      <c r="F280" s="14">
        <f t="shared" si="3"/>
        <v>4.19628952</v>
      </c>
      <c r="G280" s="16">
        <v>227.946274</v>
      </c>
      <c r="H280" s="17">
        <v>0.362</v>
      </c>
      <c r="I280" s="16">
        <v>401.497154</v>
      </c>
      <c r="J280" s="17">
        <v>0.638</v>
      </c>
      <c r="K280" s="16">
        <v>6.29443428E8</v>
      </c>
      <c r="L280" s="52">
        <v>2008.0</v>
      </c>
      <c r="M280" s="15" t="s">
        <v>18</v>
      </c>
      <c r="N280" s="19" t="s">
        <v>332</v>
      </c>
      <c r="O280" s="20"/>
      <c r="P280" s="21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</row>
    <row r="281" ht="15.75" customHeight="1">
      <c r="A281" s="40" t="s">
        <v>461</v>
      </c>
      <c r="B281" s="13">
        <f t="shared" si="1"/>
        <v>4.19109685</v>
      </c>
      <c r="C281" s="62">
        <v>80.0</v>
      </c>
      <c r="D281" s="12">
        <f t="shared" si="4"/>
        <v>335.287748</v>
      </c>
      <c r="E281" s="16">
        <v>440.38</v>
      </c>
      <c r="F281" s="14">
        <f t="shared" si="3"/>
        <v>4.19109685</v>
      </c>
      <c r="G281" s="16">
        <v>103.887748</v>
      </c>
      <c r="H281" s="17">
        <v>0.31</v>
      </c>
      <c r="I281" s="16">
        <v>231.4</v>
      </c>
      <c r="J281" s="17">
        <v>0.69</v>
      </c>
      <c r="K281" s="16">
        <v>3.35287748E8</v>
      </c>
      <c r="L281" s="52">
        <v>2012.0</v>
      </c>
      <c r="M281" s="15" t="s">
        <v>20</v>
      </c>
      <c r="N281" s="19" t="s">
        <v>462</v>
      </c>
      <c r="O281" s="24" t="s">
        <v>463</v>
      </c>
      <c r="P281" s="21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</row>
    <row r="282" ht="15.75" customHeight="1">
      <c r="A282" s="40" t="s">
        <v>434</v>
      </c>
      <c r="B282" s="13">
        <f t="shared" si="1"/>
        <v>4.184258907</v>
      </c>
      <c r="C282" s="62">
        <v>140.0</v>
      </c>
      <c r="D282" s="12">
        <f t="shared" si="4"/>
        <v>585.796247</v>
      </c>
      <c r="E282" s="16">
        <v>826.22</v>
      </c>
      <c r="F282" s="14">
        <f t="shared" si="3"/>
        <v>4.184258907</v>
      </c>
      <c r="G282" s="16">
        <v>319.034126</v>
      </c>
      <c r="H282" s="17">
        <v>0.545</v>
      </c>
      <c r="I282" s="16">
        <v>266.762121</v>
      </c>
      <c r="J282" s="17">
        <v>0.455</v>
      </c>
      <c r="K282" s="16">
        <v>5.85796247E8</v>
      </c>
      <c r="L282" s="52">
        <v>2008.0</v>
      </c>
      <c r="M282" s="15" t="s">
        <v>18</v>
      </c>
      <c r="N282" s="19" t="s">
        <v>435</v>
      </c>
      <c r="O282" s="24" t="s">
        <v>436</v>
      </c>
      <c r="P282" s="21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</row>
    <row r="283" ht="15.75" customHeight="1">
      <c r="A283" s="40" t="s">
        <v>1254</v>
      </c>
      <c r="B283" s="13">
        <f t="shared" si="1"/>
        <v>4.181518465</v>
      </c>
      <c r="C283" s="62">
        <v>200.0</v>
      </c>
      <c r="D283" s="12">
        <f t="shared" si="4"/>
        <v>836.303693</v>
      </c>
      <c r="E283" s="16">
        <v>1179.19</v>
      </c>
      <c r="F283" s="14">
        <f t="shared" si="3"/>
        <v>4.181518465</v>
      </c>
      <c r="G283" s="16">
        <v>402.11187</v>
      </c>
      <c r="H283" s="17">
        <v>0.481</v>
      </c>
      <c r="I283" s="16">
        <v>434.191823</v>
      </c>
      <c r="J283" s="17">
        <v>0.519</v>
      </c>
      <c r="K283" s="16">
        <v>8.36303693E8</v>
      </c>
      <c r="L283" s="52">
        <v>2009.0</v>
      </c>
      <c r="M283" s="15" t="s">
        <v>18</v>
      </c>
      <c r="N283" s="19" t="s">
        <v>1255</v>
      </c>
      <c r="O283" s="24" t="s">
        <v>1256</v>
      </c>
      <c r="P283" s="21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</row>
    <row r="284" ht="15.75" customHeight="1">
      <c r="A284" s="40" t="s">
        <v>205</v>
      </c>
      <c r="B284" s="13">
        <f t="shared" si="1"/>
        <v>4.180262153</v>
      </c>
      <c r="C284" s="62">
        <v>170.0</v>
      </c>
      <c r="D284" s="12">
        <f t="shared" si="4"/>
        <v>710.644566</v>
      </c>
      <c r="E284" s="16">
        <v>904.46</v>
      </c>
      <c r="F284" s="14">
        <f t="shared" si="3"/>
        <v>4.180262153</v>
      </c>
      <c r="G284" s="16">
        <v>208.545589</v>
      </c>
      <c r="H284" s="17">
        <v>0.294</v>
      </c>
      <c r="I284" s="16">
        <v>502.098977</v>
      </c>
      <c r="J284" s="17">
        <v>0.706</v>
      </c>
      <c r="K284" s="16">
        <v>7.10644566E8</v>
      </c>
      <c r="L284" s="52">
        <v>2014.0</v>
      </c>
      <c r="M284" s="15" t="s">
        <v>20</v>
      </c>
      <c r="N284" s="19" t="s">
        <v>206</v>
      </c>
      <c r="O284" s="20"/>
      <c r="P284" s="21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</row>
    <row r="285" ht="15.75" customHeight="1">
      <c r="A285" s="40" t="s">
        <v>765</v>
      </c>
      <c r="B285" s="13">
        <f t="shared" si="1"/>
        <v>4.1581739</v>
      </c>
      <c r="C285" s="62">
        <v>150.0</v>
      </c>
      <c r="D285" s="12">
        <f t="shared" si="4"/>
        <v>623.726085</v>
      </c>
      <c r="E285" s="16">
        <v>917.37</v>
      </c>
      <c r="F285" s="14">
        <f t="shared" si="3"/>
        <v>4.1581739</v>
      </c>
      <c r="G285" s="16">
        <v>206.445654</v>
      </c>
      <c r="H285" s="17">
        <v>0.331</v>
      </c>
      <c r="I285" s="16">
        <v>417.280431</v>
      </c>
      <c r="J285" s="17">
        <v>0.669</v>
      </c>
      <c r="K285" s="16">
        <v>6.23726085E8</v>
      </c>
      <c r="L285" s="52">
        <v>2007.0</v>
      </c>
      <c r="M285" s="15" t="s">
        <v>18</v>
      </c>
      <c r="N285" s="19" t="s">
        <v>766</v>
      </c>
      <c r="O285" s="24" t="s">
        <v>767</v>
      </c>
      <c r="P285" s="21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</row>
    <row r="286" ht="15.75" customHeight="1">
      <c r="A286" s="40" t="s">
        <v>1103</v>
      </c>
      <c r="B286" s="13">
        <f t="shared" si="1"/>
        <v>4.13896175</v>
      </c>
      <c r="C286" s="62">
        <v>180.0</v>
      </c>
      <c r="D286" s="12">
        <f t="shared" si="4"/>
        <v>745.013115</v>
      </c>
      <c r="E286" s="16">
        <v>1163.08</v>
      </c>
      <c r="F286" s="14">
        <f t="shared" si="3"/>
        <v>4.13896175</v>
      </c>
      <c r="G286" s="16">
        <v>291.710957</v>
      </c>
      <c r="H286" s="17">
        <v>0.392</v>
      </c>
      <c r="I286" s="16">
        <v>453.302158</v>
      </c>
      <c r="J286" s="17">
        <v>0.608</v>
      </c>
      <c r="K286" s="16">
        <v>7.45013115E8</v>
      </c>
      <c r="L286" s="52">
        <v>2005.0</v>
      </c>
      <c r="M286" s="15" t="s">
        <v>18</v>
      </c>
      <c r="N286" s="19" t="s">
        <v>1104</v>
      </c>
      <c r="O286" s="24" t="s">
        <v>1105</v>
      </c>
      <c r="P286" s="21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</row>
    <row r="287" ht="15.75" customHeight="1">
      <c r="A287" s="40" t="s">
        <v>1323</v>
      </c>
      <c r="B287" s="13">
        <f t="shared" si="1"/>
        <v>4.11427143</v>
      </c>
      <c r="C287" s="62">
        <v>200.0</v>
      </c>
      <c r="D287" s="12">
        <f t="shared" si="4"/>
        <v>822.854286</v>
      </c>
      <c r="E287" s="16">
        <v>1008.79</v>
      </c>
      <c r="F287" s="14">
        <f t="shared" si="3"/>
        <v>4.11427143</v>
      </c>
      <c r="G287" s="16">
        <v>412.845172</v>
      </c>
      <c r="H287" s="17">
        <v>0.502</v>
      </c>
      <c r="I287" s="16">
        <v>410.009114</v>
      </c>
      <c r="J287" s="17">
        <v>0.498</v>
      </c>
      <c r="K287" s="16">
        <v>8.22854286E8</v>
      </c>
      <c r="L287" s="52">
        <v>2017.0</v>
      </c>
      <c r="M287" s="15" t="s">
        <v>20</v>
      </c>
      <c r="N287" s="19" t="s">
        <v>1324</v>
      </c>
      <c r="O287" s="24" t="s">
        <v>1325</v>
      </c>
      <c r="P287" s="21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</row>
    <row r="288" ht="15.75" customHeight="1">
      <c r="A288" s="40" t="s">
        <v>176</v>
      </c>
      <c r="B288" s="13">
        <f t="shared" si="1"/>
        <v>4.110019413</v>
      </c>
      <c r="C288" s="62">
        <v>150.0</v>
      </c>
      <c r="D288" s="12">
        <f t="shared" si="4"/>
        <v>616.502912</v>
      </c>
      <c r="E288" s="16">
        <v>925.57</v>
      </c>
      <c r="F288" s="14">
        <f t="shared" si="3"/>
        <v>4.110019413</v>
      </c>
      <c r="G288" s="16">
        <v>167.44596</v>
      </c>
      <c r="H288" s="17">
        <v>0.272</v>
      </c>
      <c r="I288" s="16">
        <v>449.056952</v>
      </c>
      <c r="J288" s="17">
        <v>0.728</v>
      </c>
      <c r="K288" s="16">
        <v>6.16502912E8</v>
      </c>
      <c r="L288" s="52">
        <v>2006.0</v>
      </c>
      <c r="M288" s="15" t="s">
        <v>18</v>
      </c>
      <c r="N288" s="19" t="s">
        <v>177</v>
      </c>
      <c r="O288" s="24" t="s">
        <v>178</v>
      </c>
      <c r="P288" s="21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</row>
    <row r="289" ht="15.75" customHeight="1">
      <c r="A289" s="40" t="s">
        <v>231</v>
      </c>
      <c r="B289" s="13">
        <f t="shared" si="1"/>
        <v>4.107855006</v>
      </c>
      <c r="C289" s="62">
        <v>165.0</v>
      </c>
      <c r="D289" s="12">
        <f t="shared" si="4"/>
        <v>677.796076</v>
      </c>
      <c r="E289" s="16">
        <v>851.73</v>
      </c>
      <c r="F289" s="14">
        <f t="shared" si="3"/>
        <v>4.107855006</v>
      </c>
      <c r="G289" s="16">
        <v>232.64192</v>
      </c>
      <c r="H289" s="17">
        <v>0.343</v>
      </c>
      <c r="I289" s="16">
        <v>445.154156</v>
      </c>
      <c r="J289" s="17">
        <v>0.657</v>
      </c>
      <c r="K289" s="16">
        <v>6.77796076E8</v>
      </c>
      <c r="L289" s="52">
        <v>2016.0</v>
      </c>
      <c r="M289" s="15" t="s">
        <v>20</v>
      </c>
      <c r="N289" s="19" t="s">
        <v>232</v>
      </c>
      <c r="O289" s="20"/>
      <c r="P289" s="21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</row>
    <row r="290" ht="15.75" customHeight="1">
      <c r="A290" s="40" t="s">
        <v>628</v>
      </c>
      <c r="B290" s="13">
        <f t="shared" si="1"/>
        <v>4.083926631</v>
      </c>
      <c r="C290" s="62">
        <v>160.0</v>
      </c>
      <c r="D290" s="12">
        <f t="shared" si="4"/>
        <v>653.428261</v>
      </c>
      <c r="E290" s="16">
        <v>832.38</v>
      </c>
      <c r="F290" s="14">
        <f t="shared" si="3"/>
        <v>4.083926631</v>
      </c>
      <c r="G290" s="16">
        <v>281.723902</v>
      </c>
      <c r="H290" s="17">
        <v>0.431</v>
      </c>
      <c r="I290" s="16">
        <v>371.704359</v>
      </c>
      <c r="J290" s="17">
        <v>0.569</v>
      </c>
      <c r="K290" s="16">
        <v>6.53428261E8</v>
      </c>
      <c r="L290" s="52">
        <v>2015.0</v>
      </c>
      <c r="M290" s="15" t="s">
        <v>20</v>
      </c>
      <c r="N290" s="19" t="s">
        <v>629</v>
      </c>
      <c r="O290" s="24" t="s">
        <v>630</v>
      </c>
      <c r="P290" s="21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</row>
    <row r="291" ht="15.75" customHeight="1">
      <c r="A291" s="40" t="s">
        <v>1350</v>
      </c>
      <c r="B291" s="13">
        <f t="shared" si="1"/>
        <v>4.071979729</v>
      </c>
      <c r="C291" s="62">
        <v>85.0</v>
      </c>
      <c r="D291" s="12">
        <f t="shared" si="4"/>
        <v>346.118277</v>
      </c>
      <c r="E291" s="16">
        <v>424.33</v>
      </c>
      <c r="F291" s="14">
        <f t="shared" si="3"/>
        <v>4.071979729</v>
      </c>
      <c r="G291" s="16">
        <v>44.898413</v>
      </c>
      <c r="H291" s="17">
        <v>0.13</v>
      </c>
      <c r="I291" s="16">
        <v>301.219864</v>
      </c>
      <c r="J291" s="17">
        <v>0.87</v>
      </c>
      <c r="K291" s="16">
        <v>3.46118277E8</v>
      </c>
      <c r="L291" s="52">
        <v>2017.0</v>
      </c>
      <c r="M291" s="15" t="s">
        <v>20</v>
      </c>
      <c r="N291" s="19" t="s">
        <v>1351</v>
      </c>
      <c r="O291" s="24" t="s">
        <v>1352</v>
      </c>
      <c r="P291" s="21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</row>
    <row r="292" ht="15.75" customHeight="1">
      <c r="A292" s="40" t="s">
        <v>1365</v>
      </c>
      <c r="B292" s="13">
        <f t="shared" si="1"/>
        <v>4.070220005</v>
      </c>
      <c r="C292" s="62">
        <v>200.0</v>
      </c>
      <c r="D292" s="12">
        <f t="shared" si="4"/>
        <v>814.044001</v>
      </c>
      <c r="E292" s="16">
        <v>1022.94</v>
      </c>
      <c r="F292" s="14">
        <f t="shared" si="3"/>
        <v>4.070220005</v>
      </c>
      <c r="G292" s="16">
        <v>234.037575</v>
      </c>
      <c r="H292" s="17">
        <v>0.288</v>
      </c>
      <c r="I292" s="16">
        <v>580.006426</v>
      </c>
      <c r="J292" s="17">
        <v>0.712</v>
      </c>
      <c r="K292" s="16">
        <v>8.14044001E8</v>
      </c>
      <c r="L292" s="52">
        <v>2016.0</v>
      </c>
      <c r="M292" s="15" t="s">
        <v>20</v>
      </c>
      <c r="N292" s="19" t="s">
        <v>260</v>
      </c>
      <c r="O292" s="24" t="s">
        <v>261</v>
      </c>
      <c r="P292" s="21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</row>
    <row r="293" ht="15.75" customHeight="1">
      <c r="A293" s="40" t="s">
        <v>1197</v>
      </c>
      <c r="B293" s="13">
        <f t="shared" si="1"/>
        <v>4.06878233</v>
      </c>
      <c r="C293" s="62">
        <v>100.0</v>
      </c>
      <c r="D293" s="12">
        <f t="shared" si="4"/>
        <v>406.878233</v>
      </c>
      <c r="E293" s="16">
        <v>526.02</v>
      </c>
      <c r="F293" s="14">
        <f t="shared" si="3"/>
        <v>4.06878233</v>
      </c>
      <c r="G293" s="16">
        <v>116.900694</v>
      </c>
      <c r="H293" s="17">
        <v>0.287</v>
      </c>
      <c r="I293" s="16">
        <v>289.977539</v>
      </c>
      <c r="J293" s="17">
        <v>0.713</v>
      </c>
      <c r="K293" s="16">
        <v>4.06878233E8</v>
      </c>
      <c r="L293" s="52">
        <v>2013.0</v>
      </c>
      <c r="M293" s="15" t="s">
        <v>20</v>
      </c>
      <c r="N293" s="19" t="s">
        <v>1198</v>
      </c>
      <c r="O293" s="24" t="s">
        <v>1199</v>
      </c>
      <c r="P293" s="21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</row>
    <row r="294" ht="15.75" customHeight="1">
      <c r="A294" s="40" t="s">
        <v>223</v>
      </c>
      <c r="B294" s="13">
        <f t="shared" si="1"/>
        <v>4.067796289</v>
      </c>
      <c r="C294" s="62">
        <v>90.0</v>
      </c>
      <c r="D294" s="12">
        <f t="shared" si="4"/>
        <v>366.101666</v>
      </c>
      <c r="E294" s="16">
        <v>725.17</v>
      </c>
      <c r="F294" s="14">
        <f t="shared" si="3"/>
        <v>4.067796289</v>
      </c>
      <c r="G294" s="16">
        <v>100.012499</v>
      </c>
      <c r="H294" s="17">
        <v>0.273</v>
      </c>
      <c r="I294" s="16">
        <v>266.089167</v>
      </c>
      <c r="J294" s="17">
        <v>0.727</v>
      </c>
      <c r="K294" s="16">
        <v>3.66101666E8</v>
      </c>
      <c r="L294" s="52">
        <v>1995.0</v>
      </c>
      <c r="M294" s="15" t="s">
        <v>25</v>
      </c>
      <c r="N294" s="19" t="s">
        <v>224</v>
      </c>
      <c r="O294" s="24" t="s">
        <v>225</v>
      </c>
      <c r="P294" s="21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</row>
    <row r="295" ht="15.75" customHeight="1">
      <c r="A295" s="40" t="s">
        <v>381</v>
      </c>
      <c r="B295" s="13">
        <f t="shared" si="1"/>
        <v>4.066516217</v>
      </c>
      <c r="C295" s="62">
        <v>129.0</v>
      </c>
      <c r="D295" s="12">
        <f t="shared" si="4"/>
        <v>524.580592</v>
      </c>
      <c r="E295" s="16">
        <v>620.44</v>
      </c>
      <c r="F295" s="14">
        <f t="shared" si="3"/>
        <v>4.066516217</v>
      </c>
      <c r="G295" s="16">
        <v>160.945505</v>
      </c>
      <c r="H295" s="17">
        <v>0.307</v>
      </c>
      <c r="I295" s="16">
        <v>363.635087</v>
      </c>
      <c r="J295" s="17">
        <v>0.693</v>
      </c>
      <c r="K295" s="16">
        <v>5.24580592E8</v>
      </c>
      <c r="L295" s="52">
        <v>2019.0</v>
      </c>
      <c r="M295" s="15" t="s">
        <v>20</v>
      </c>
      <c r="N295" s="19" t="s">
        <v>382</v>
      </c>
      <c r="O295" s="20"/>
      <c r="P295" s="21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</row>
    <row r="296" ht="15.75" customHeight="1">
      <c r="A296" s="40" t="s">
        <v>333</v>
      </c>
      <c r="B296" s="13">
        <f t="shared" si="1"/>
        <v>4.042439862</v>
      </c>
      <c r="C296" s="65">
        <v>87.0</v>
      </c>
      <c r="D296" s="12">
        <f t="shared" si="4"/>
        <v>351.692268</v>
      </c>
      <c r="E296" s="16">
        <v>597.96</v>
      </c>
      <c r="F296" s="14">
        <f t="shared" si="3"/>
        <v>4.042439862</v>
      </c>
      <c r="G296" s="16">
        <v>165.092268</v>
      </c>
      <c r="H296" s="17">
        <v>0.469</v>
      </c>
      <c r="I296" s="16">
        <v>186.6</v>
      </c>
      <c r="J296" s="17">
        <v>0.531</v>
      </c>
      <c r="K296" s="16">
        <v>3.51692268E8</v>
      </c>
      <c r="L296" s="52">
        <v>2001.0</v>
      </c>
      <c r="M296" s="15" t="s">
        <v>18</v>
      </c>
      <c r="N296" s="19" t="s">
        <v>334</v>
      </c>
      <c r="O296" s="34" t="s">
        <v>335</v>
      </c>
      <c r="P296" s="21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</row>
    <row r="297" ht="15.75" customHeight="1">
      <c r="A297" s="40" t="s">
        <v>975</v>
      </c>
      <c r="B297" s="13">
        <f t="shared" si="1"/>
        <v>4.037273045</v>
      </c>
      <c r="C297" s="62">
        <v>110.0</v>
      </c>
      <c r="D297" s="12">
        <f t="shared" si="4"/>
        <v>444.100035</v>
      </c>
      <c r="E297" s="16">
        <v>653.18</v>
      </c>
      <c r="F297" s="14">
        <f t="shared" si="3"/>
        <v>4.037273045</v>
      </c>
      <c r="G297" s="16">
        <v>227.47107</v>
      </c>
      <c r="H297" s="17">
        <v>0.512</v>
      </c>
      <c r="I297" s="16">
        <v>216.628965</v>
      </c>
      <c r="J297" s="17">
        <v>0.488</v>
      </c>
      <c r="K297" s="16">
        <v>4.44100035E8</v>
      </c>
      <c r="L297" s="52">
        <v>2007.0</v>
      </c>
      <c r="M297" s="15" t="s">
        <v>18</v>
      </c>
      <c r="N297" s="19" t="s">
        <v>976</v>
      </c>
      <c r="O297" s="24" t="s">
        <v>977</v>
      </c>
      <c r="P297" s="21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</row>
    <row r="298" ht="15.75" customHeight="1">
      <c r="A298" s="40" t="s">
        <v>912</v>
      </c>
      <c r="B298" s="13">
        <f t="shared" si="1"/>
        <v>4.037010238</v>
      </c>
      <c r="C298" s="62">
        <v>185.0</v>
      </c>
      <c r="D298" s="12">
        <f t="shared" si="4"/>
        <v>746.846894</v>
      </c>
      <c r="E298" s="16">
        <v>938.5</v>
      </c>
      <c r="F298" s="14">
        <f t="shared" si="3"/>
        <v>4.037010238</v>
      </c>
      <c r="G298" s="16">
        <v>325.100054</v>
      </c>
      <c r="H298" s="17">
        <v>0.435</v>
      </c>
      <c r="I298" s="16">
        <v>421.74684</v>
      </c>
      <c r="J298" s="17">
        <v>0.565</v>
      </c>
      <c r="K298" s="16">
        <v>7.46846894E8</v>
      </c>
      <c r="L298" s="52">
        <v>2016.0</v>
      </c>
      <c r="M298" s="15" t="s">
        <v>20</v>
      </c>
      <c r="N298" s="19" t="s">
        <v>913</v>
      </c>
      <c r="O298" s="24" t="s">
        <v>914</v>
      </c>
      <c r="P298" s="21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</row>
    <row r="299" ht="15.75" customHeight="1">
      <c r="A299" s="40" t="s">
        <v>1374</v>
      </c>
      <c r="B299" s="13">
        <f t="shared" si="1"/>
        <v>4.02600236</v>
      </c>
      <c r="C299" s="62">
        <v>150.0</v>
      </c>
      <c r="D299" s="12">
        <f t="shared" si="4"/>
        <v>603.900354</v>
      </c>
      <c r="E299" s="16">
        <v>851.75</v>
      </c>
      <c r="F299" s="14">
        <f t="shared" si="3"/>
        <v>4.02600236</v>
      </c>
      <c r="G299" s="16">
        <v>180.01095</v>
      </c>
      <c r="H299" s="17">
        <v>0.298</v>
      </c>
      <c r="I299" s="16">
        <v>423.889404</v>
      </c>
      <c r="J299" s="17">
        <v>0.702</v>
      </c>
      <c r="K299" s="16">
        <v>6.03900354E8</v>
      </c>
      <c r="L299" s="52">
        <v>2008.0</v>
      </c>
      <c r="M299" s="15" t="s">
        <v>18</v>
      </c>
      <c r="N299" s="19" t="s">
        <v>555</v>
      </c>
      <c r="O299" s="24" t="s">
        <v>556</v>
      </c>
      <c r="P299" s="21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</row>
    <row r="300" ht="15.75" customHeight="1">
      <c r="A300" s="40" t="s">
        <v>251</v>
      </c>
      <c r="B300" s="13">
        <f t="shared" si="1"/>
        <v>4.005739247</v>
      </c>
      <c r="C300" s="62">
        <v>85.0</v>
      </c>
      <c r="D300" s="12">
        <f t="shared" si="4"/>
        <v>340.487836</v>
      </c>
      <c r="E300" s="16">
        <v>500.79</v>
      </c>
      <c r="F300" s="14">
        <f t="shared" si="3"/>
        <v>4.005739247</v>
      </c>
      <c r="G300" s="16">
        <v>127.807262</v>
      </c>
      <c r="H300" s="17">
        <v>0.375</v>
      </c>
      <c r="I300" s="16">
        <v>212.680574</v>
      </c>
      <c r="J300" s="17">
        <v>0.625</v>
      </c>
      <c r="K300" s="16">
        <v>3.40487836E8</v>
      </c>
      <c r="L300" s="52">
        <v>2007.0</v>
      </c>
      <c r="M300" s="15" t="s">
        <v>18</v>
      </c>
      <c r="N300" s="19" t="s">
        <v>252</v>
      </c>
      <c r="O300" s="20"/>
      <c r="P300" s="21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</row>
    <row r="301" ht="15.75" customHeight="1">
      <c r="A301" s="40" t="s">
        <v>69</v>
      </c>
      <c r="B301" s="13">
        <f t="shared" si="1"/>
        <v>3.994707423</v>
      </c>
      <c r="C301" s="62">
        <v>130.0</v>
      </c>
      <c r="D301" s="12">
        <f t="shared" si="4"/>
        <v>519.311965</v>
      </c>
      <c r="E301" s="16">
        <v>661.53</v>
      </c>
      <c r="F301" s="14">
        <f t="shared" si="3"/>
        <v>3.994707423</v>
      </c>
      <c r="G301" s="16">
        <v>180.202163</v>
      </c>
      <c r="H301" s="17">
        <v>0.347</v>
      </c>
      <c r="I301" s="16">
        <v>339.109802</v>
      </c>
      <c r="J301" s="17">
        <v>0.653</v>
      </c>
      <c r="K301" s="16">
        <v>5.19311965E8</v>
      </c>
      <c r="L301" s="52">
        <v>2015.0</v>
      </c>
      <c r="M301" s="15" t="s">
        <v>20</v>
      </c>
      <c r="N301" s="19" t="s">
        <v>70</v>
      </c>
      <c r="O301" s="20"/>
      <c r="P301" s="21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</row>
    <row r="302" ht="15.75" customHeight="1">
      <c r="A302" s="40" t="s">
        <v>134</v>
      </c>
      <c r="B302" s="13">
        <f t="shared" si="1"/>
        <v>3.987089006</v>
      </c>
      <c r="C302" s="62">
        <v>165.0</v>
      </c>
      <c r="D302" s="12">
        <f t="shared" si="4"/>
        <v>657.869686</v>
      </c>
      <c r="E302" s="16">
        <v>837.29</v>
      </c>
      <c r="F302" s="14">
        <f t="shared" si="3"/>
        <v>3.987089006</v>
      </c>
      <c r="G302" s="16">
        <v>222.527828</v>
      </c>
      <c r="H302" s="17">
        <v>0.338</v>
      </c>
      <c r="I302" s="16">
        <v>435.341858</v>
      </c>
      <c r="J302" s="17">
        <v>0.662</v>
      </c>
      <c r="K302" s="16">
        <v>6.57869686E8</v>
      </c>
      <c r="L302" s="52">
        <v>2014.0</v>
      </c>
      <c r="M302" s="15" t="s">
        <v>20</v>
      </c>
      <c r="N302" s="19" t="s">
        <v>135</v>
      </c>
      <c r="O302" s="20"/>
      <c r="P302" s="21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</row>
    <row r="303" ht="15.75" customHeight="1">
      <c r="A303" s="40" t="s">
        <v>473</v>
      </c>
      <c r="B303" s="13">
        <f t="shared" si="1"/>
        <v>3.965385043</v>
      </c>
      <c r="C303" s="65">
        <v>93.0</v>
      </c>
      <c r="D303" s="12">
        <f t="shared" si="4"/>
        <v>368.780809</v>
      </c>
      <c r="E303" s="16">
        <v>627.01</v>
      </c>
      <c r="F303" s="14">
        <f t="shared" si="3"/>
        <v>3.965385043</v>
      </c>
      <c r="G303" s="16">
        <v>181.171875</v>
      </c>
      <c r="H303" s="17">
        <v>0.491</v>
      </c>
      <c r="I303" s="16">
        <v>187.608934</v>
      </c>
      <c r="J303" s="17">
        <v>0.509</v>
      </c>
      <c r="K303" s="16">
        <v>3.68780809E8</v>
      </c>
      <c r="L303" s="52">
        <v>2001.0</v>
      </c>
      <c r="M303" s="15" t="s">
        <v>18</v>
      </c>
      <c r="N303" s="19" t="s">
        <v>474</v>
      </c>
      <c r="O303" s="34" t="s">
        <v>475</v>
      </c>
      <c r="P303" s="21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</row>
    <row r="304" ht="15.75" customHeight="1">
      <c r="A304" s="40">
        <v>2012.0</v>
      </c>
      <c r="B304" s="13">
        <f t="shared" si="1"/>
        <v>3.95608913</v>
      </c>
      <c r="C304" s="63">
        <v>200.0</v>
      </c>
      <c r="D304" s="12">
        <f t="shared" si="4"/>
        <v>791.217826</v>
      </c>
      <c r="E304" s="16">
        <v>1115.61</v>
      </c>
      <c r="F304" s="14">
        <f t="shared" si="3"/>
        <v>3.95608913</v>
      </c>
      <c r="G304" s="16">
        <v>166.112167</v>
      </c>
      <c r="H304" s="17">
        <v>0.21</v>
      </c>
      <c r="I304" s="16">
        <v>625.105659</v>
      </c>
      <c r="J304" s="17">
        <v>0.79</v>
      </c>
      <c r="K304" s="16">
        <v>7.91217826E8</v>
      </c>
      <c r="L304" s="52">
        <v>2009.0</v>
      </c>
      <c r="M304" s="15" t="s">
        <v>18</v>
      </c>
      <c r="N304" s="19" t="s">
        <v>23</v>
      </c>
      <c r="O304" s="20"/>
      <c r="P304" s="21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</row>
    <row r="305" ht="15.75" customHeight="1">
      <c r="A305" s="40" t="s">
        <v>78</v>
      </c>
      <c r="B305" s="13">
        <f t="shared" si="1"/>
        <v>3.955069914</v>
      </c>
      <c r="C305" s="62">
        <v>140.0</v>
      </c>
      <c r="D305" s="12">
        <f t="shared" si="4"/>
        <v>553.709788</v>
      </c>
      <c r="E305" s="16">
        <v>1020.08</v>
      </c>
      <c r="F305" s="14">
        <f t="shared" si="3"/>
        <v>3.955069914</v>
      </c>
      <c r="G305" s="16">
        <v>201.578182</v>
      </c>
      <c r="H305" s="17">
        <v>0.364</v>
      </c>
      <c r="I305" s="16">
        <v>352.131606</v>
      </c>
      <c r="J305" s="17">
        <v>0.636</v>
      </c>
      <c r="K305" s="16">
        <v>5.53709788E8</v>
      </c>
      <c r="L305" s="52">
        <v>1998.0</v>
      </c>
      <c r="M305" s="15" t="s">
        <v>25</v>
      </c>
      <c r="N305" s="19" t="s">
        <v>79</v>
      </c>
      <c r="O305" s="24" t="s">
        <v>80</v>
      </c>
      <c r="P305" s="21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</row>
    <row r="306" ht="15.75" customHeight="1">
      <c r="A306" s="40" t="s">
        <v>491</v>
      </c>
      <c r="B306" s="13">
        <f t="shared" si="1"/>
        <v>3.950987135</v>
      </c>
      <c r="C306" s="62">
        <v>104.0</v>
      </c>
      <c r="D306" s="12">
        <f t="shared" si="4"/>
        <v>410.902662</v>
      </c>
      <c r="E306" s="16">
        <v>503.75</v>
      </c>
      <c r="F306" s="14">
        <f t="shared" si="3"/>
        <v>3.950987135</v>
      </c>
      <c r="G306" s="16">
        <v>100.234838</v>
      </c>
      <c r="H306" s="17">
        <v>0.244</v>
      </c>
      <c r="I306" s="16">
        <v>310.667824</v>
      </c>
      <c r="J306" s="17">
        <v>0.756</v>
      </c>
      <c r="K306" s="16">
        <v>4.10902662E8</v>
      </c>
      <c r="L306" s="52">
        <v>2017.0</v>
      </c>
      <c r="M306" s="15" t="s">
        <v>20</v>
      </c>
      <c r="N306" s="19" t="s">
        <v>492</v>
      </c>
      <c r="O306" s="24" t="s">
        <v>493</v>
      </c>
      <c r="P306" s="21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</row>
    <row r="307" ht="15.75" customHeight="1">
      <c r="A307" s="40" t="s">
        <v>1161</v>
      </c>
      <c r="B307" s="13">
        <f t="shared" si="1"/>
        <v>3.947781504</v>
      </c>
      <c r="C307" s="62">
        <v>135.0</v>
      </c>
      <c r="D307" s="12">
        <f t="shared" si="4"/>
        <v>532.950503</v>
      </c>
      <c r="E307" s="16">
        <v>678.91</v>
      </c>
      <c r="F307" s="14">
        <f t="shared" si="3"/>
        <v>3.947781504</v>
      </c>
      <c r="G307" s="16">
        <v>183.637894</v>
      </c>
      <c r="H307" s="17">
        <v>0.345</v>
      </c>
      <c r="I307" s="16">
        <v>349.312609</v>
      </c>
      <c r="J307" s="17">
        <v>0.655</v>
      </c>
      <c r="K307" s="16">
        <v>5.32950503E8</v>
      </c>
      <c r="L307" s="52">
        <v>2015.0</v>
      </c>
      <c r="M307" s="15" t="s">
        <v>20</v>
      </c>
      <c r="N307" s="19" t="s">
        <v>1162</v>
      </c>
      <c r="O307" s="24" t="s">
        <v>1163</v>
      </c>
      <c r="P307" s="21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</row>
    <row r="308" ht="15.75" customHeight="1">
      <c r="A308" s="40" t="s">
        <v>194</v>
      </c>
      <c r="B308" s="13">
        <f t="shared" si="1"/>
        <v>3.945719944</v>
      </c>
      <c r="C308" s="62">
        <v>125.0</v>
      </c>
      <c r="D308" s="12">
        <f t="shared" si="4"/>
        <v>493.214993</v>
      </c>
      <c r="E308" s="16">
        <v>677.64</v>
      </c>
      <c r="F308" s="14">
        <f t="shared" si="3"/>
        <v>3.945719944</v>
      </c>
      <c r="G308" s="16">
        <v>163.214888</v>
      </c>
      <c r="H308" s="17">
        <v>0.331</v>
      </c>
      <c r="I308" s="16">
        <v>330.000105</v>
      </c>
      <c r="J308" s="17">
        <v>0.669</v>
      </c>
      <c r="K308" s="16">
        <v>4.93214993E8</v>
      </c>
      <c r="L308" s="52">
        <v>2010.0</v>
      </c>
      <c r="M308" s="15" t="s">
        <v>20</v>
      </c>
      <c r="N308" s="19" t="s">
        <v>195</v>
      </c>
      <c r="O308" s="20"/>
      <c r="P308" s="21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</row>
    <row r="309" ht="15.75" customHeight="1">
      <c r="A309" s="40" t="s">
        <v>879</v>
      </c>
      <c r="B309" s="13">
        <f t="shared" si="1"/>
        <v>3.944882265</v>
      </c>
      <c r="C309" s="62">
        <v>200.0</v>
      </c>
      <c r="D309" s="12">
        <f t="shared" si="4"/>
        <v>788.976453</v>
      </c>
      <c r="E309" s="16">
        <v>1268.29</v>
      </c>
      <c r="F309" s="14">
        <f t="shared" si="3"/>
        <v>3.944882265</v>
      </c>
      <c r="G309" s="16">
        <v>373.585825</v>
      </c>
      <c r="H309" s="17">
        <v>0.474</v>
      </c>
      <c r="I309" s="16">
        <v>415.390628</v>
      </c>
      <c r="J309" s="17">
        <v>0.526</v>
      </c>
      <c r="K309" s="16">
        <v>7.88976453E8</v>
      </c>
      <c r="L309" s="52">
        <v>2004.0</v>
      </c>
      <c r="M309" s="15" t="s">
        <v>18</v>
      </c>
      <c r="N309" s="19" t="s">
        <v>880</v>
      </c>
      <c r="O309" s="24" t="s">
        <v>881</v>
      </c>
      <c r="P309" s="21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</row>
    <row r="310" ht="15.75" customHeight="1">
      <c r="A310" s="40" t="s">
        <v>691</v>
      </c>
      <c r="B310" s="13">
        <f t="shared" si="1"/>
        <v>3.933516646</v>
      </c>
      <c r="C310" s="62">
        <v>96.0</v>
      </c>
      <c r="D310" s="12">
        <f t="shared" si="4"/>
        <v>377.617598</v>
      </c>
      <c r="E310" s="16">
        <v>446.63</v>
      </c>
      <c r="F310" s="14">
        <f t="shared" si="3"/>
        <v>3.933516646</v>
      </c>
      <c r="G310" s="16">
        <v>142.502728</v>
      </c>
      <c r="H310" s="17">
        <v>0.377</v>
      </c>
      <c r="I310" s="16">
        <v>235.11487</v>
      </c>
      <c r="J310" s="17">
        <v>0.623</v>
      </c>
      <c r="K310" s="16">
        <v>3.77617598E8</v>
      </c>
      <c r="L310" s="52">
        <v>2019.0</v>
      </c>
      <c r="M310" s="15" t="s">
        <v>20</v>
      </c>
      <c r="N310" s="19" t="s">
        <v>692</v>
      </c>
      <c r="O310" s="24" t="s">
        <v>693</v>
      </c>
      <c r="P310" s="21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</row>
    <row r="311" ht="15.75" customHeight="1">
      <c r="A311" s="40" t="s">
        <v>1164</v>
      </c>
      <c r="B311" s="13">
        <f t="shared" si="1"/>
        <v>3.905997378</v>
      </c>
      <c r="C311" s="62">
        <v>275.0</v>
      </c>
      <c r="D311" s="12">
        <f t="shared" si="4"/>
        <v>1074.149279</v>
      </c>
      <c r="E311" s="16">
        <v>1270.44</v>
      </c>
      <c r="F311" s="14">
        <f t="shared" si="3"/>
        <v>3.905997378</v>
      </c>
      <c r="G311" s="16">
        <v>515.202542</v>
      </c>
      <c r="H311" s="17">
        <v>0.48</v>
      </c>
      <c r="I311" s="16">
        <v>558.946737</v>
      </c>
      <c r="J311" s="17">
        <v>0.52</v>
      </c>
      <c r="K311" s="16">
        <v>1.074149279E9</v>
      </c>
      <c r="L311" s="52">
        <v>2019.0</v>
      </c>
      <c r="M311" s="15" t="s">
        <v>20</v>
      </c>
      <c r="N311" s="19" t="s">
        <v>1165</v>
      </c>
      <c r="O311" s="24" t="s">
        <v>1166</v>
      </c>
      <c r="P311" s="21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</row>
    <row r="312" ht="15.75" customHeight="1">
      <c r="A312" s="40" t="s">
        <v>383</v>
      </c>
      <c r="B312" s="13">
        <f t="shared" si="1"/>
        <v>3.90273368</v>
      </c>
      <c r="C312" s="62">
        <v>150.0</v>
      </c>
      <c r="D312" s="12">
        <f t="shared" si="4"/>
        <v>585.410052</v>
      </c>
      <c r="E312" s="16">
        <v>861.01</v>
      </c>
      <c r="F312" s="14">
        <f t="shared" si="3"/>
        <v>3.90273368</v>
      </c>
      <c r="G312" s="16">
        <v>256.39301</v>
      </c>
      <c r="H312" s="17">
        <v>0.438</v>
      </c>
      <c r="I312" s="16">
        <v>329.017042</v>
      </c>
      <c r="J312" s="17">
        <v>0.562</v>
      </c>
      <c r="K312" s="16">
        <v>5.85410052E8</v>
      </c>
      <c r="L312" s="52">
        <v>2007.0</v>
      </c>
      <c r="M312" s="15" t="s">
        <v>18</v>
      </c>
      <c r="N312" s="19" t="s">
        <v>384</v>
      </c>
      <c r="O312" s="24" t="s">
        <v>385</v>
      </c>
      <c r="P312" s="21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</row>
    <row r="313" ht="15.75" customHeight="1">
      <c r="A313" s="40" t="s">
        <v>1092</v>
      </c>
      <c r="B313" s="13">
        <f t="shared" si="1"/>
        <v>3.901708388</v>
      </c>
      <c r="C313" s="62">
        <v>80.0</v>
      </c>
      <c r="D313" s="12">
        <f t="shared" si="4"/>
        <v>312.136671</v>
      </c>
      <c r="E313" s="16">
        <v>382.67</v>
      </c>
      <c r="F313" s="14">
        <f t="shared" si="3"/>
        <v>3.901708388</v>
      </c>
      <c r="G313" s="16">
        <v>175.936671</v>
      </c>
      <c r="H313" s="17">
        <v>0.564</v>
      </c>
      <c r="I313" s="16">
        <v>136.2</v>
      </c>
      <c r="J313" s="17">
        <v>0.436</v>
      </c>
      <c r="K313" s="16">
        <v>3.12136671E8</v>
      </c>
      <c r="L313" s="52">
        <v>2017.0</v>
      </c>
      <c r="M313" s="15" t="s">
        <v>20</v>
      </c>
      <c r="N313" s="19" t="s">
        <v>1093</v>
      </c>
      <c r="O313" s="24" t="s">
        <v>1094</v>
      </c>
      <c r="P313" s="21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</row>
    <row r="314" ht="15.75" customHeight="1">
      <c r="A314" s="40" t="s">
        <v>392</v>
      </c>
      <c r="B314" s="13">
        <f t="shared" si="1"/>
        <v>3.892904524</v>
      </c>
      <c r="C314" s="62">
        <v>105.0</v>
      </c>
      <c r="D314" s="12">
        <f t="shared" si="4"/>
        <v>408.754975</v>
      </c>
      <c r="E314" s="16">
        <v>513.65</v>
      </c>
      <c r="F314" s="14">
        <f t="shared" si="3"/>
        <v>3.892904524</v>
      </c>
      <c r="G314" s="16">
        <v>64.063008</v>
      </c>
      <c r="H314" s="17">
        <v>0.157</v>
      </c>
      <c r="I314" s="16">
        <v>344.691967</v>
      </c>
      <c r="J314" s="17">
        <v>0.843</v>
      </c>
      <c r="K314" s="16">
        <v>4.08754975E8</v>
      </c>
      <c r="L314" s="52">
        <v>2016.0</v>
      </c>
      <c r="M314" s="15" t="s">
        <v>20</v>
      </c>
      <c r="N314" s="19" t="s">
        <v>393</v>
      </c>
      <c r="O314" s="24" t="s">
        <v>394</v>
      </c>
      <c r="P314" s="21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</row>
    <row r="315" ht="15.75" customHeight="1">
      <c r="A315" s="40" t="s">
        <v>798</v>
      </c>
      <c r="B315" s="13">
        <f t="shared" si="1"/>
        <v>3.859175578</v>
      </c>
      <c r="C315" s="62">
        <v>90.0</v>
      </c>
      <c r="D315" s="12">
        <f t="shared" si="4"/>
        <v>347.325802</v>
      </c>
      <c r="E315" s="16">
        <v>590.54</v>
      </c>
      <c r="F315" s="14">
        <f t="shared" si="3"/>
        <v>3.859175578</v>
      </c>
      <c r="G315" s="16">
        <v>226.164286</v>
      </c>
      <c r="H315" s="17">
        <v>0.651</v>
      </c>
      <c r="I315" s="16">
        <v>121.161516</v>
      </c>
      <c r="J315" s="17">
        <v>0.349</v>
      </c>
      <c r="K315" s="16">
        <v>3.47325802E8</v>
      </c>
      <c r="L315" s="52">
        <v>2001.0</v>
      </c>
      <c r="M315" s="15" t="s">
        <v>18</v>
      </c>
      <c r="N315" s="19" t="s">
        <v>799</v>
      </c>
      <c r="O315" s="24" t="s">
        <v>800</v>
      </c>
      <c r="P315" s="21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</row>
    <row r="316" ht="15.75" customHeight="1">
      <c r="A316" s="40" t="s">
        <v>966</v>
      </c>
      <c r="B316" s="13">
        <f t="shared" si="1"/>
        <v>3.854180815</v>
      </c>
      <c r="C316" s="62">
        <v>200.0</v>
      </c>
      <c r="D316" s="12">
        <f t="shared" si="4"/>
        <v>770.836163</v>
      </c>
      <c r="E316" s="16">
        <v>816.25</v>
      </c>
      <c r="F316" s="14">
        <f t="shared" si="3"/>
        <v>3.854180815</v>
      </c>
      <c r="G316" s="16">
        <v>369.345583</v>
      </c>
      <c r="H316" s="17">
        <v>0.479</v>
      </c>
      <c r="I316" s="16">
        <v>401.49058</v>
      </c>
      <c r="J316" s="17">
        <v>0.521</v>
      </c>
      <c r="K316" s="16">
        <v>7.70836163E8</v>
      </c>
      <c r="L316" s="52">
        <v>2022.0</v>
      </c>
      <c r="M316" s="15" t="s">
        <v>93</v>
      </c>
      <c r="N316" s="19" t="s">
        <v>967</v>
      </c>
      <c r="O316" s="24" t="s">
        <v>968</v>
      </c>
      <c r="P316" s="21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</row>
    <row r="317" ht="15.75" customHeight="1">
      <c r="A317" s="40" t="s">
        <v>169</v>
      </c>
      <c r="B317" s="13">
        <f t="shared" si="1"/>
        <v>3.849932225</v>
      </c>
      <c r="C317" s="62">
        <v>120.0</v>
      </c>
      <c r="D317" s="12">
        <f t="shared" si="4"/>
        <v>461.991867</v>
      </c>
      <c r="E317" s="16">
        <v>693.6</v>
      </c>
      <c r="F317" s="14">
        <f t="shared" si="3"/>
        <v>3.849932225</v>
      </c>
      <c r="G317" s="16">
        <v>244.082982</v>
      </c>
      <c r="H317" s="17">
        <v>0.528</v>
      </c>
      <c r="I317" s="16">
        <v>217.908885</v>
      </c>
      <c r="J317" s="17">
        <v>0.472</v>
      </c>
      <c r="K317" s="16">
        <v>4.61991867E8</v>
      </c>
      <c r="L317" s="52">
        <v>2006.0</v>
      </c>
      <c r="M317" s="15" t="s">
        <v>18</v>
      </c>
      <c r="N317" s="19" t="s">
        <v>170</v>
      </c>
      <c r="O317" s="24" t="s">
        <v>171</v>
      </c>
      <c r="P317" s="21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</row>
    <row r="318" ht="15.75" customHeight="1">
      <c r="A318" s="40" t="s">
        <v>795</v>
      </c>
      <c r="B318" s="13">
        <f t="shared" si="1"/>
        <v>3.849753244</v>
      </c>
      <c r="C318" s="62">
        <v>275.0</v>
      </c>
      <c r="D318" s="12">
        <f t="shared" si="4"/>
        <v>1058.682142</v>
      </c>
      <c r="E318" s="16">
        <v>1330.35</v>
      </c>
      <c r="F318" s="14">
        <f t="shared" si="3"/>
        <v>3.849753244</v>
      </c>
      <c r="G318" s="16">
        <v>533.539991</v>
      </c>
      <c r="H318" s="17">
        <v>0.504</v>
      </c>
      <c r="I318" s="16">
        <v>525.142151</v>
      </c>
      <c r="J318" s="17">
        <v>0.496</v>
      </c>
      <c r="K318" s="16">
        <v>1.058682142E9</v>
      </c>
      <c r="L318" s="52">
        <v>2016.0</v>
      </c>
      <c r="M318" s="15" t="s">
        <v>20</v>
      </c>
      <c r="N318" s="19" t="s">
        <v>796</v>
      </c>
      <c r="O318" s="24" t="s">
        <v>797</v>
      </c>
      <c r="P318" s="21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</row>
    <row r="319" ht="15.75" customHeight="1">
      <c r="A319" s="40" t="s">
        <v>336</v>
      </c>
      <c r="B319" s="13">
        <f t="shared" si="1"/>
        <v>3.84336108</v>
      </c>
      <c r="C319" s="62">
        <v>100.0</v>
      </c>
      <c r="D319" s="12">
        <f t="shared" si="4"/>
        <v>384.336108</v>
      </c>
      <c r="E319" s="16">
        <v>577.01</v>
      </c>
      <c r="F319" s="14">
        <f t="shared" si="3"/>
        <v>3.84336108</v>
      </c>
      <c r="G319" s="16">
        <v>198.000317</v>
      </c>
      <c r="H319" s="17">
        <v>0.515</v>
      </c>
      <c r="I319" s="16">
        <v>186.335791</v>
      </c>
      <c r="J319" s="17">
        <v>0.485</v>
      </c>
      <c r="K319" s="16">
        <v>3.84336108E8</v>
      </c>
      <c r="L319" s="52">
        <v>2006.0</v>
      </c>
      <c r="M319" s="15" t="s">
        <v>18</v>
      </c>
      <c r="N319" s="19" t="s">
        <v>337</v>
      </c>
      <c r="O319" s="24" t="s">
        <v>338</v>
      </c>
      <c r="P319" s="21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</row>
    <row r="320" ht="15.75" customHeight="1">
      <c r="A320" s="40" t="s">
        <v>783</v>
      </c>
      <c r="B320" s="13">
        <f t="shared" si="1"/>
        <v>3.836777823</v>
      </c>
      <c r="C320" s="62">
        <v>130.0</v>
      </c>
      <c r="D320" s="12">
        <f t="shared" si="4"/>
        <v>498.781117</v>
      </c>
      <c r="E320" s="16">
        <v>634.81</v>
      </c>
      <c r="F320" s="14">
        <f t="shared" si="3"/>
        <v>3.836777823</v>
      </c>
      <c r="G320" s="16">
        <v>131.538435</v>
      </c>
      <c r="H320" s="17">
        <v>0.264</v>
      </c>
      <c r="I320" s="16">
        <v>367.242682</v>
      </c>
      <c r="J320" s="17">
        <v>0.736</v>
      </c>
      <c r="K320" s="16">
        <v>4.98781117E8</v>
      </c>
      <c r="L320" s="52">
        <v>2014.0</v>
      </c>
      <c r="M320" s="15" t="s">
        <v>20</v>
      </c>
      <c r="N320" s="19" t="s">
        <v>784</v>
      </c>
      <c r="O320" s="24" t="s">
        <v>785</v>
      </c>
      <c r="P320" s="21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</row>
    <row r="321" ht="15.75" customHeight="1">
      <c r="A321" s="40" t="s">
        <v>1057</v>
      </c>
      <c r="B321" s="13">
        <f t="shared" si="1"/>
        <v>3.836111968</v>
      </c>
      <c r="C321" s="62">
        <v>250.0</v>
      </c>
      <c r="D321" s="12">
        <f t="shared" si="4"/>
        <v>959.027992</v>
      </c>
      <c r="E321" s="16">
        <v>1239.85</v>
      </c>
      <c r="F321" s="14">
        <f t="shared" si="3"/>
        <v>3.836111968</v>
      </c>
      <c r="G321" s="16">
        <v>258.387334</v>
      </c>
      <c r="H321" s="17">
        <v>0.269</v>
      </c>
      <c r="I321" s="16">
        <v>700.640658</v>
      </c>
      <c r="J321" s="17">
        <v>0.731</v>
      </c>
      <c r="K321" s="16">
        <v>9.59027992E8</v>
      </c>
      <c r="L321" s="52">
        <v>2013.0</v>
      </c>
      <c r="M321" s="15" t="s">
        <v>20</v>
      </c>
      <c r="N321" s="19" t="s">
        <v>1058</v>
      </c>
      <c r="O321" s="20" t="s">
        <v>1059</v>
      </c>
      <c r="P321" s="21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</row>
    <row r="322" ht="15.75" customHeight="1">
      <c r="A322" s="40" t="s">
        <v>1370</v>
      </c>
      <c r="B322" s="13">
        <f t="shared" si="1"/>
        <v>3.80366463</v>
      </c>
      <c r="C322" s="62">
        <v>200.0</v>
      </c>
      <c r="D322" s="12">
        <f t="shared" si="4"/>
        <v>760.732926</v>
      </c>
      <c r="E322" s="16">
        <v>899.75</v>
      </c>
      <c r="F322" s="14">
        <f t="shared" si="3"/>
        <v>3.80366463</v>
      </c>
      <c r="G322" s="16">
        <v>173.956935</v>
      </c>
      <c r="H322" s="17">
        <v>0.229</v>
      </c>
      <c r="I322" s="16">
        <v>586.775991</v>
      </c>
      <c r="J322" s="17">
        <v>0.771</v>
      </c>
      <c r="K322" s="16">
        <v>7.60732926E8</v>
      </c>
      <c r="L322" s="52">
        <v>2019.0</v>
      </c>
      <c r="M322" s="15" t="s">
        <v>20</v>
      </c>
      <c r="N322" s="19" t="s">
        <v>269</v>
      </c>
      <c r="O322" s="20"/>
      <c r="P322" s="21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</row>
    <row r="323" ht="15.75" customHeight="1">
      <c r="A323" s="40" t="s">
        <v>1218</v>
      </c>
      <c r="B323" s="13">
        <f t="shared" si="1"/>
        <v>3.792842</v>
      </c>
      <c r="C323" s="63">
        <v>170.0</v>
      </c>
      <c r="D323" s="12">
        <f t="shared" si="4"/>
        <v>644.78314</v>
      </c>
      <c r="E323" s="16">
        <v>833.59</v>
      </c>
      <c r="F323" s="14">
        <f t="shared" si="3"/>
        <v>3.792842</v>
      </c>
      <c r="G323" s="16">
        <v>206.36214</v>
      </c>
      <c r="H323" s="17">
        <v>0.32</v>
      </c>
      <c r="I323" s="16">
        <v>438.421</v>
      </c>
      <c r="J323" s="17">
        <v>0.68</v>
      </c>
      <c r="K323" s="16">
        <v>6.4478314E8</v>
      </c>
      <c r="L323" s="52">
        <v>2013.0</v>
      </c>
      <c r="M323" s="15" t="s">
        <v>20</v>
      </c>
      <c r="N323" s="19" t="s">
        <v>1219</v>
      </c>
      <c r="O323" s="24" t="s">
        <v>1220</v>
      </c>
      <c r="P323" s="21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</row>
    <row r="324" ht="15.75" customHeight="1">
      <c r="A324" s="40" t="s">
        <v>622</v>
      </c>
      <c r="B324" s="13">
        <f t="shared" si="1"/>
        <v>3.773427034</v>
      </c>
      <c r="C324" s="62">
        <v>175.0</v>
      </c>
      <c r="D324" s="12">
        <f t="shared" si="4"/>
        <v>660.349731</v>
      </c>
      <c r="E324" s="16">
        <v>829.8</v>
      </c>
      <c r="F324" s="14">
        <f t="shared" si="3"/>
        <v>3.773427034</v>
      </c>
      <c r="G324" s="16">
        <v>248.757044</v>
      </c>
      <c r="H324" s="17">
        <v>0.377</v>
      </c>
      <c r="I324" s="16">
        <v>411.592687</v>
      </c>
      <c r="J324" s="17">
        <v>0.623</v>
      </c>
      <c r="K324" s="16">
        <v>6.60349731E8</v>
      </c>
      <c r="L324" s="52">
        <v>2016.0</v>
      </c>
      <c r="M324" s="15" t="s">
        <v>20</v>
      </c>
      <c r="N324" s="19" t="s">
        <v>623</v>
      </c>
      <c r="O324" s="24" t="s">
        <v>624</v>
      </c>
      <c r="P324" s="21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</row>
    <row r="325" ht="15.75" customHeight="1">
      <c r="A325" s="40" t="s">
        <v>1369</v>
      </c>
      <c r="B325" s="13">
        <f t="shared" si="1"/>
        <v>3.737932156</v>
      </c>
      <c r="C325" s="62">
        <v>250.0</v>
      </c>
      <c r="D325" s="12">
        <f t="shared" si="4"/>
        <v>934.483039</v>
      </c>
      <c r="E325" s="16">
        <v>1317.62</v>
      </c>
      <c r="F325" s="14">
        <f t="shared" si="3"/>
        <v>3.737932156</v>
      </c>
      <c r="G325" s="16">
        <v>302.334374</v>
      </c>
      <c r="H325" s="17">
        <v>0.324</v>
      </c>
      <c r="I325" s="16">
        <v>632.148665</v>
      </c>
      <c r="J325" s="17">
        <v>0.676</v>
      </c>
      <c r="K325" s="16">
        <v>9.34483039E8</v>
      </c>
      <c r="L325" s="52">
        <v>2009.0</v>
      </c>
      <c r="M325" s="15" t="s">
        <v>18</v>
      </c>
      <c r="N325" s="19" t="s">
        <v>356</v>
      </c>
      <c r="O325" s="24" t="s">
        <v>341</v>
      </c>
      <c r="P325" s="21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</row>
    <row r="326" ht="15.75" customHeight="1">
      <c r="A326" s="40" t="s">
        <v>631</v>
      </c>
      <c r="B326" s="13">
        <f t="shared" si="1"/>
        <v>3.717798225</v>
      </c>
      <c r="C326" s="62">
        <v>200.0</v>
      </c>
      <c r="D326" s="12">
        <f t="shared" si="4"/>
        <v>743.559645</v>
      </c>
      <c r="E326" s="16">
        <v>961.29</v>
      </c>
      <c r="F326" s="14">
        <f t="shared" si="3"/>
        <v>3.717798225</v>
      </c>
      <c r="G326" s="16">
        <v>268.492764</v>
      </c>
      <c r="H326" s="17">
        <v>0.361</v>
      </c>
      <c r="I326" s="16">
        <v>475.066881</v>
      </c>
      <c r="J326" s="17">
        <v>0.639</v>
      </c>
      <c r="K326" s="16">
        <v>7.43559645E8</v>
      </c>
      <c r="L326" s="52">
        <v>2013.0</v>
      </c>
      <c r="M326" s="15" t="s">
        <v>20</v>
      </c>
      <c r="N326" s="19" t="s">
        <v>632</v>
      </c>
      <c r="O326" s="24" t="s">
        <v>633</v>
      </c>
      <c r="P326" s="21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</row>
    <row r="327" ht="15.75" customHeight="1">
      <c r="A327" s="40" t="s">
        <v>44</v>
      </c>
      <c r="B327" s="13">
        <f t="shared" si="1"/>
        <v>3.707722459</v>
      </c>
      <c r="C327" s="62">
        <v>85.0</v>
      </c>
      <c r="D327" s="12">
        <f t="shared" si="4"/>
        <v>315.156409</v>
      </c>
      <c r="E327" s="16">
        <v>589.73</v>
      </c>
      <c r="F327" s="14">
        <f t="shared" si="3"/>
        <v>3.707722459</v>
      </c>
      <c r="G327" s="16">
        <v>172.956409</v>
      </c>
      <c r="H327" s="17">
        <v>0.549</v>
      </c>
      <c r="I327" s="16">
        <v>142.2</v>
      </c>
      <c r="J327" s="17">
        <v>0.451</v>
      </c>
      <c r="K327" s="16">
        <v>3.15156409E8</v>
      </c>
      <c r="L327" s="52">
        <v>1997.0</v>
      </c>
      <c r="M327" s="15" t="s">
        <v>25</v>
      </c>
      <c r="N327" s="19" t="s">
        <v>45</v>
      </c>
      <c r="O327" s="24" t="s">
        <v>46</v>
      </c>
      <c r="P327" s="21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</row>
    <row r="328" ht="15.75" customHeight="1">
      <c r="A328" s="40" t="s">
        <v>1347</v>
      </c>
      <c r="B328" s="13">
        <f t="shared" si="1"/>
        <v>3.706468627</v>
      </c>
      <c r="C328" s="62">
        <v>110.0</v>
      </c>
      <c r="D328" s="12">
        <f t="shared" si="4"/>
        <v>407.711549</v>
      </c>
      <c r="E328" s="16">
        <v>668.03</v>
      </c>
      <c r="F328" s="14">
        <f t="shared" si="3"/>
        <v>3.706468627</v>
      </c>
      <c r="G328" s="16">
        <v>214.949694</v>
      </c>
      <c r="H328" s="17">
        <v>0.527</v>
      </c>
      <c r="I328" s="16">
        <v>192.761855</v>
      </c>
      <c r="J328" s="17">
        <v>0.473</v>
      </c>
      <c r="K328" s="16">
        <v>4.07711549E8</v>
      </c>
      <c r="L328" s="52">
        <v>2003.0</v>
      </c>
      <c r="M328" s="15" t="s">
        <v>18</v>
      </c>
      <c r="N328" s="19" t="s">
        <v>1348</v>
      </c>
      <c r="O328" s="24" t="s">
        <v>1349</v>
      </c>
      <c r="P328" s="21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</row>
    <row r="329" ht="15.75" customHeight="1">
      <c r="A329" s="40" t="s">
        <v>685</v>
      </c>
      <c r="B329" s="13">
        <f t="shared" si="1"/>
        <v>3.662501459</v>
      </c>
      <c r="C329" s="62">
        <v>85.0</v>
      </c>
      <c r="D329" s="12">
        <f t="shared" si="4"/>
        <v>311.312624</v>
      </c>
      <c r="E329" s="16">
        <v>457.87</v>
      </c>
      <c r="F329" s="14">
        <f t="shared" si="3"/>
        <v>3.662501459</v>
      </c>
      <c r="G329" s="16">
        <v>117.154724</v>
      </c>
      <c r="H329" s="17">
        <v>0.376</v>
      </c>
      <c r="I329" s="16">
        <v>194.1579</v>
      </c>
      <c r="J329" s="17">
        <v>0.624</v>
      </c>
      <c r="K329" s="16">
        <v>3.11312624E8</v>
      </c>
      <c r="L329" s="52">
        <v>2007.0</v>
      </c>
      <c r="M329" s="15" t="s">
        <v>18</v>
      </c>
      <c r="N329" s="19" t="s">
        <v>686</v>
      </c>
      <c r="O329" s="24" t="s">
        <v>687</v>
      </c>
      <c r="P329" s="21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</row>
    <row r="330" ht="15.75" customHeight="1">
      <c r="A330" s="40" t="s">
        <v>822</v>
      </c>
      <c r="B330" s="13">
        <f t="shared" si="1"/>
        <v>3.66080049</v>
      </c>
      <c r="C330" s="62">
        <v>100.0</v>
      </c>
      <c r="D330" s="12">
        <f t="shared" si="4"/>
        <v>366.080049</v>
      </c>
      <c r="E330" s="16">
        <v>432.98</v>
      </c>
      <c r="F330" s="14">
        <f t="shared" si="3"/>
        <v>3.66080049</v>
      </c>
      <c r="G330" s="16">
        <v>140.480049</v>
      </c>
      <c r="H330" s="17">
        <v>0.384</v>
      </c>
      <c r="I330" s="16">
        <v>225.6</v>
      </c>
      <c r="J330" s="17">
        <v>0.616</v>
      </c>
      <c r="K330" s="16">
        <v>3.66080049E8</v>
      </c>
      <c r="L330" s="52">
        <v>2019.0</v>
      </c>
      <c r="M330" s="15" t="s">
        <v>20</v>
      </c>
      <c r="N330" s="19" t="s">
        <v>823</v>
      </c>
      <c r="O330" s="24" t="s">
        <v>824</v>
      </c>
      <c r="P330" s="21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</row>
    <row r="331" ht="15.75" customHeight="1">
      <c r="A331" s="40" t="s">
        <v>867</v>
      </c>
      <c r="B331" s="13">
        <f t="shared" si="1"/>
        <v>3.660516782</v>
      </c>
      <c r="C331" s="62">
        <v>110.0</v>
      </c>
      <c r="D331" s="12">
        <f t="shared" si="4"/>
        <v>402.656846</v>
      </c>
      <c r="E331" s="16">
        <v>426.38</v>
      </c>
      <c r="F331" s="14">
        <f t="shared" si="3"/>
        <v>3.660516782</v>
      </c>
      <c r="G331" s="16">
        <v>190.872904</v>
      </c>
      <c r="H331" s="17">
        <v>0.474</v>
      </c>
      <c r="I331" s="16">
        <v>211.783942</v>
      </c>
      <c r="J331" s="17">
        <v>0.526</v>
      </c>
      <c r="K331" s="16">
        <v>4.02656846E8</v>
      </c>
      <c r="L331" s="52">
        <v>2022.0</v>
      </c>
      <c r="M331" s="15" t="s">
        <v>93</v>
      </c>
      <c r="N331" s="19" t="s">
        <v>868</v>
      </c>
      <c r="O331" s="24" t="s">
        <v>869</v>
      </c>
      <c r="P331" s="21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</row>
    <row r="332" ht="15.75" customHeight="1">
      <c r="A332" s="40" t="s">
        <v>1338</v>
      </c>
      <c r="B332" s="13">
        <f t="shared" si="1"/>
        <v>3.639247317</v>
      </c>
      <c r="C332" s="62">
        <v>205.0</v>
      </c>
      <c r="D332" s="12">
        <f t="shared" si="4"/>
        <v>746.0457</v>
      </c>
      <c r="E332" s="16">
        <v>949.51</v>
      </c>
      <c r="F332" s="14">
        <f t="shared" si="3"/>
        <v>3.639247317</v>
      </c>
      <c r="G332" s="16">
        <v>233.921534</v>
      </c>
      <c r="H332" s="17">
        <v>0.314</v>
      </c>
      <c r="I332" s="16">
        <v>512.124166</v>
      </c>
      <c r="J332" s="17">
        <v>0.686</v>
      </c>
      <c r="K332" s="16">
        <v>7.460457E8</v>
      </c>
      <c r="L332" s="52">
        <v>2014.0</v>
      </c>
      <c r="M332" s="15" t="s">
        <v>20</v>
      </c>
      <c r="N332" s="19" t="s">
        <v>1339</v>
      </c>
      <c r="O332" s="24" t="s">
        <v>1340</v>
      </c>
      <c r="P332" s="21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</row>
    <row r="333" ht="15.75" customHeight="1">
      <c r="A333" s="40" t="s">
        <v>256</v>
      </c>
      <c r="B333" s="13">
        <f t="shared" si="1"/>
        <v>3.631147505</v>
      </c>
      <c r="C333" s="62">
        <v>200.0</v>
      </c>
      <c r="D333" s="12">
        <f t="shared" si="4"/>
        <v>726.229501</v>
      </c>
      <c r="E333" s="16">
        <v>826.53</v>
      </c>
      <c r="F333" s="14">
        <f t="shared" si="3"/>
        <v>3.631147505</v>
      </c>
      <c r="G333" s="16">
        <v>173.005945</v>
      </c>
      <c r="H333" s="17">
        <v>0.238</v>
      </c>
      <c r="I333" s="16">
        <v>553.223556</v>
      </c>
      <c r="J333" s="17">
        <v>0.762</v>
      </c>
      <c r="K333" s="16">
        <v>7.26229501E8</v>
      </c>
      <c r="L333" s="52">
        <v>2021.0</v>
      </c>
      <c r="M333" s="15" t="s">
        <v>93</v>
      </c>
      <c r="N333" s="19" t="s">
        <v>257</v>
      </c>
      <c r="O333" s="24" t="s">
        <v>258</v>
      </c>
      <c r="P333" s="21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</row>
    <row r="334" ht="15.75" customHeight="1">
      <c r="A334" s="40" t="s">
        <v>712</v>
      </c>
      <c r="B334" s="13">
        <f t="shared" si="1"/>
        <v>3.6221174</v>
      </c>
      <c r="C334" s="62">
        <v>100.0</v>
      </c>
      <c r="D334" s="12">
        <f t="shared" si="4"/>
        <v>362.21174</v>
      </c>
      <c r="E334" s="16">
        <v>615.84</v>
      </c>
      <c r="F334" s="14">
        <f t="shared" si="3"/>
        <v>3.6221174</v>
      </c>
      <c r="G334" s="16">
        <v>180.01174</v>
      </c>
      <c r="H334" s="17">
        <v>0.497</v>
      </c>
      <c r="I334" s="16">
        <v>182.2</v>
      </c>
      <c r="J334" s="17">
        <v>0.503</v>
      </c>
      <c r="K334" s="16">
        <v>3.6221174E8</v>
      </c>
      <c r="L334" s="52">
        <v>2001.0</v>
      </c>
      <c r="M334" s="15" t="s">
        <v>18</v>
      </c>
      <c r="N334" s="19" t="s">
        <v>713</v>
      </c>
      <c r="O334" s="24" t="s">
        <v>714</v>
      </c>
      <c r="P334" s="21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</row>
    <row r="335" ht="15.75" customHeight="1">
      <c r="A335" s="40" t="s">
        <v>1000</v>
      </c>
      <c r="B335" s="13">
        <f t="shared" si="1"/>
        <v>3.603899417</v>
      </c>
      <c r="C335" s="62">
        <v>300.0</v>
      </c>
      <c r="D335" s="12">
        <f t="shared" si="4"/>
        <v>1081.169825</v>
      </c>
      <c r="E335" s="16">
        <v>1420.05</v>
      </c>
      <c r="F335" s="14">
        <f t="shared" si="3"/>
        <v>3.603899417</v>
      </c>
      <c r="G335" s="16">
        <v>448.149584</v>
      </c>
      <c r="H335" s="17">
        <v>0.414</v>
      </c>
      <c r="I335" s="16">
        <v>633.020241</v>
      </c>
      <c r="J335" s="17">
        <v>0.586</v>
      </c>
      <c r="K335" s="16">
        <v>1.081169825E9</v>
      </c>
      <c r="L335" s="52">
        <v>2012.0</v>
      </c>
      <c r="M335" s="15" t="s">
        <v>20</v>
      </c>
      <c r="N335" s="19" t="s">
        <v>1001</v>
      </c>
      <c r="O335" s="24" t="s">
        <v>1002</v>
      </c>
      <c r="P335" s="21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</row>
    <row r="336" ht="15.75" customHeight="1">
      <c r="A336" s="40" t="s">
        <v>509</v>
      </c>
      <c r="B336" s="13">
        <f t="shared" si="1"/>
        <v>3.594281552</v>
      </c>
      <c r="C336" s="62">
        <v>145.0</v>
      </c>
      <c r="D336" s="12">
        <f t="shared" si="4"/>
        <v>521.170825</v>
      </c>
      <c r="E336" s="16">
        <v>654.91</v>
      </c>
      <c r="F336" s="14">
        <f t="shared" si="3"/>
        <v>3.594281552</v>
      </c>
      <c r="G336" s="16">
        <v>143.528619</v>
      </c>
      <c r="H336" s="17">
        <v>0.275</v>
      </c>
      <c r="I336" s="16">
        <v>377.642206</v>
      </c>
      <c r="J336" s="17">
        <v>0.725</v>
      </c>
      <c r="K336" s="16">
        <v>5.21170825E8</v>
      </c>
      <c r="L336" s="52">
        <v>2016.0</v>
      </c>
      <c r="M336" s="15" t="s">
        <v>20</v>
      </c>
      <c r="N336" s="19" t="s">
        <v>510</v>
      </c>
      <c r="O336" s="24" t="s">
        <v>511</v>
      </c>
      <c r="P336" s="21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</row>
    <row r="337" ht="15.75" customHeight="1">
      <c r="A337" s="40" t="s">
        <v>196</v>
      </c>
      <c r="B337" s="13">
        <f t="shared" si="1"/>
        <v>3.590301724</v>
      </c>
      <c r="C337" s="62">
        <v>225.0</v>
      </c>
      <c r="D337" s="12">
        <f t="shared" si="4"/>
        <v>807.817888</v>
      </c>
      <c r="E337" s="16">
        <v>990.35</v>
      </c>
      <c r="F337" s="14">
        <f t="shared" si="3"/>
        <v>3.590301724</v>
      </c>
      <c r="G337" s="16">
        <v>210.460015</v>
      </c>
      <c r="H337" s="17">
        <v>0.26</v>
      </c>
      <c r="I337" s="16">
        <v>597.357873</v>
      </c>
      <c r="J337" s="17">
        <v>0.74</v>
      </c>
      <c r="K337" s="16">
        <v>8.07817888E8</v>
      </c>
      <c r="L337" s="52">
        <v>2017.0</v>
      </c>
      <c r="M337" s="15" t="s">
        <v>20</v>
      </c>
      <c r="N337" s="19" t="s">
        <v>197</v>
      </c>
      <c r="O337" s="24" t="s">
        <v>198</v>
      </c>
      <c r="P337" s="21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</row>
    <row r="338" ht="15.75" customHeight="1">
      <c r="A338" s="40" t="s">
        <v>882</v>
      </c>
      <c r="B338" s="13">
        <f t="shared" si="1"/>
        <v>3.579933492</v>
      </c>
      <c r="C338" s="62">
        <v>250.0</v>
      </c>
      <c r="D338" s="12">
        <f t="shared" si="4"/>
        <v>894.983373</v>
      </c>
      <c r="E338" s="16">
        <v>1316.33</v>
      </c>
      <c r="F338" s="14">
        <f t="shared" si="3"/>
        <v>3.579933492</v>
      </c>
      <c r="G338" s="16">
        <v>336.530303</v>
      </c>
      <c r="H338" s="17">
        <v>0.376</v>
      </c>
      <c r="I338" s="16">
        <v>558.45307</v>
      </c>
      <c r="J338" s="17">
        <v>0.624</v>
      </c>
      <c r="K338" s="16">
        <v>8.94983373E8</v>
      </c>
      <c r="L338" s="52">
        <v>2007.0</v>
      </c>
      <c r="M338" s="15" t="s">
        <v>18</v>
      </c>
      <c r="N338" s="19" t="s">
        <v>883</v>
      </c>
      <c r="O338" s="24" t="s">
        <v>884</v>
      </c>
      <c r="P338" s="21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</row>
    <row r="339" ht="15.75" customHeight="1">
      <c r="A339" s="40" t="s">
        <v>760</v>
      </c>
      <c r="B339" s="13">
        <f t="shared" si="1"/>
        <v>3.566901942</v>
      </c>
      <c r="C339" s="65">
        <v>120.0</v>
      </c>
      <c r="D339" s="12">
        <f t="shared" si="4"/>
        <v>428.028233</v>
      </c>
      <c r="E339" s="16">
        <v>514.1</v>
      </c>
      <c r="F339" s="14">
        <f t="shared" si="3"/>
        <v>3.566901942</v>
      </c>
      <c r="G339" s="16">
        <v>101.028233</v>
      </c>
      <c r="H339" s="17">
        <v>0.236</v>
      </c>
      <c r="I339" s="16">
        <v>327.0</v>
      </c>
      <c r="J339" s="17">
        <v>0.764</v>
      </c>
      <c r="K339" s="16">
        <v>4.28028233E8</v>
      </c>
      <c r="L339" s="52">
        <v>2018.0</v>
      </c>
      <c r="M339" s="15" t="s">
        <v>20</v>
      </c>
      <c r="N339" s="19" t="s">
        <v>761</v>
      </c>
      <c r="O339" s="41"/>
      <c r="P339" s="21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</row>
    <row r="340" ht="15.75" customHeight="1">
      <c r="A340" s="40" t="s">
        <v>864</v>
      </c>
      <c r="B340" s="13">
        <f t="shared" si="1"/>
        <v>3.552396478</v>
      </c>
      <c r="C340" s="62">
        <v>90.0</v>
      </c>
      <c r="D340" s="12">
        <f t="shared" si="4"/>
        <v>319.715683</v>
      </c>
      <c r="E340" s="16">
        <v>368.97</v>
      </c>
      <c r="F340" s="14">
        <f t="shared" si="3"/>
        <v>3.552396478</v>
      </c>
      <c r="G340" s="16">
        <v>148.974665</v>
      </c>
      <c r="H340" s="17">
        <v>0.466</v>
      </c>
      <c r="I340" s="16">
        <v>170.741018</v>
      </c>
      <c r="J340" s="17">
        <v>0.534</v>
      </c>
      <c r="K340" s="16">
        <v>3.19715683E8</v>
      </c>
      <c r="L340" s="52">
        <v>2020.0</v>
      </c>
      <c r="M340" s="15" t="s">
        <v>93</v>
      </c>
      <c r="N340" s="19" t="s">
        <v>865</v>
      </c>
      <c r="O340" s="24" t="s">
        <v>866</v>
      </c>
      <c r="P340" s="21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</row>
    <row r="341" ht="15.75" customHeight="1">
      <c r="A341" s="40" t="s">
        <v>1245</v>
      </c>
      <c r="B341" s="13">
        <f t="shared" si="1"/>
        <v>3.5485489</v>
      </c>
      <c r="C341" s="62">
        <v>200.0</v>
      </c>
      <c r="D341" s="12">
        <f t="shared" si="4"/>
        <v>709.70978</v>
      </c>
      <c r="E341" s="16">
        <v>1043.83</v>
      </c>
      <c r="F341" s="14">
        <f t="shared" si="3"/>
        <v>3.5485489</v>
      </c>
      <c r="G341" s="16">
        <v>319.246193</v>
      </c>
      <c r="H341" s="17">
        <v>0.45</v>
      </c>
      <c r="I341" s="16">
        <v>390.463587</v>
      </c>
      <c r="J341" s="17">
        <v>0.55</v>
      </c>
      <c r="K341" s="16">
        <v>7.0970978E8</v>
      </c>
      <c r="L341" s="52">
        <v>2007.0</v>
      </c>
      <c r="M341" s="15" t="s">
        <v>18</v>
      </c>
      <c r="N341" s="19" t="s">
        <v>1246</v>
      </c>
      <c r="O341" s="24" t="s">
        <v>1247</v>
      </c>
      <c r="P341" s="21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</row>
    <row r="342" ht="15.75" customHeight="1">
      <c r="A342" s="40" t="s">
        <v>655</v>
      </c>
      <c r="B342" s="13">
        <f t="shared" si="1"/>
        <v>3.532632685</v>
      </c>
      <c r="C342" s="62">
        <v>130.0</v>
      </c>
      <c r="D342" s="12">
        <f t="shared" si="4"/>
        <v>459.242249</v>
      </c>
      <c r="E342" s="16">
        <v>675.45</v>
      </c>
      <c r="F342" s="14">
        <f t="shared" si="3"/>
        <v>3.532632685</v>
      </c>
      <c r="G342" s="16">
        <v>219.964115</v>
      </c>
      <c r="H342" s="17">
        <v>0.479</v>
      </c>
      <c r="I342" s="16">
        <v>239.278134</v>
      </c>
      <c r="J342" s="17">
        <v>0.521</v>
      </c>
      <c r="K342" s="16">
        <v>4.59242249E8</v>
      </c>
      <c r="L342" s="52">
        <v>2007.0</v>
      </c>
      <c r="M342" s="15" t="s">
        <v>18</v>
      </c>
      <c r="N342" s="19" t="s">
        <v>656</v>
      </c>
      <c r="O342" s="24" t="s">
        <v>657</v>
      </c>
      <c r="P342" s="21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</row>
    <row r="343" ht="15.75" customHeight="1">
      <c r="A343" s="40" t="s">
        <v>527</v>
      </c>
      <c r="B343" s="13">
        <f t="shared" si="1"/>
        <v>3.528691009</v>
      </c>
      <c r="C343" s="62">
        <v>110.0</v>
      </c>
      <c r="D343" s="12">
        <f t="shared" si="4"/>
        <v>388.156011</v>
      </c>
      <c r="E343" s="16">
        <v>570.9</v>
      </c>
      <c r="F343" s="14">
        <f t="shared" si="3"/>
        <v>3.528691009</v>
      </c>
      <c r="G343" s="16">
        <v>134.529403</v>
      </c>
      <c r="H343" s="17">
        <v>0.347</v>
      </c>
      <c r="I343" s="16">
        <v>253.626608</v>
      </c>
      <c r="J343" s="17">
        <v>0.653</v>
      </c>
      <c r="K343" s="16">
        <v>3.88156011E8</v>
      </c>
      <c r="L343" s="52">
        <v>2007.0</v>
      </c>
      <c r="M343" s="15" t="s">
        <v>18</v>
      </c>
      <c r="N343" s="19" t="s">
        <v>528</v>
      </c>
      <c r="O343" s="24" t="s">
        <v>529</v>
      </c>
      <c r="P343" s="21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</row>
    <row r="344" ht="15.75" customHeight="1">
      <c r="A344" s="40" t="s">
        <v>1379</v>
      </c>
      <c r="B344" s="13">
        <f t="shared" si="1"/>
        <v>3.514563806</v>
      </c>
      <c r="C344" s="62">
        <v>103.0</v>
      </c>
      <c r="D344" s="12">
        <f t="shared" si="4"/>
        <v>362.000072</v>
      </c>
      <c r="E344" s="16">
        <v>468.0</v>
      </c>
      <c r="F344" s="14">
        <f t="shared" si="3"/>
        <v>3.514563806</v>
      </c>
      <c r="G344" s="16">
        <v>112.200072</v>
      </c>
      <c r="H344" s="17">
        <v>0.31</v>
      </c>
      <c r="I344" s="16">
        <v>249.8</v>
      </c>
      <c r="J344" s="17">
        <v>0.69</v>
      </c>
      <c r="K344" s="16">
        <v>3.62000072E8</v>
      </c>
      <c r="L344" s="52">
        <v>2013.0</v>
      </c>
      <c r="M344" s="15" t="s">
        <v>20</v>
      </c>
      <c r="N344" s="19" t="s">
        <v>1049</v>
      </c>
      <c r="O344" s="24" t="s">
        <v>1050</v>
      </c>
      <c r="P344" s="21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</row>
    <row r="345" ht="15.75" customHeight="1">
      <c r="A345" s="40" t="s">
        <v>610</v>
      </c>
      <c r="B345" s="13">
        <f t="shared" si="1"/>
        <v>3.513460059</v>
      </c>
      <c r="C345" s="62">
        <v>102.0</v>
      </c>
      <c r="D345" s="12">
        <f t="shared" si="4"/>
        <v>358.372926</v>
      </c>
      <c r="E345" s="16">
        <v>602.44</v>
      </c>
      <c r="F345" s="14">
        <f t="shared" si="3"/>
        <v>3.513460059</v>
      </c>
      <c r="G345" s="16">
        <v>132.072926</v>
      </c>
      <c r="H345" s="17">
        <v>0.368</v>
      </c>
      <c r="I345" s="16">
        <v>226.3</v>
      </c>
      <c r="J345" s="17">
        <v>0.632</v>
      </c>
      <c r="K345" s="16">
        <v>3.58372926E8</v>
      </c>
      <c r="L345" s="52">
        <v>2002.0</v>
      </c>
      <c r="M345" s="15" t="s">
        <v>18</v>
      </c>
      <c r="N345" s="19" t="s">
        <v>611</v>
      </c>
      <c r="O345" s="24" t="s">
        <v>612</v>
      </c>
      <c r="P345" s="21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</row>
    <row r="346" ht="15.75" customHeight="1">
      <c r="A346" s="40" t="s">
        <v>125</v>
      </c>
      <c r="B346" s="13">
        <f t="shared" si="1"/>
        <v>3.494550112</v>
      </c>
      <c r="C346" s="62">
        <v>250.0</v>
      </c>
      <c r="D346" s="12">
        <f t="shared" si="4"/>
        <v>873.637528</v>
      </c>
      <c r="E346" s="16">
        <v>1097.82</v>
      </c>
      <c r="F346" s="14">
        <f t="shared" si="3"/>
        <v>3.494550112</v>
      </c>
      <c r="G346" s="16">
        <v>330.360194</v>
      </c>
      <c r="H346" s="17">
        <v>0.378</v>
      </c>
      <c r="I346" s="16">
        <v>543.277334</v>
      </c>
      <c r="J346" s="17">
        <v>0.622</v>
      </c>
      <c r="K346" s="16">
        <v>8.73637528E8</v>
      </c>
      <c r="L346" s="52">
        <v>2016.0</v>
      </c>
      <c r="M346" s="15" t="s">
        <v>20</v>
      </c>
      <c r="N346" s="19" t="s">
        <v>126</v>
      </c>
      <c r="O346" s="20"/>
      <c r="P346" s="21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</row>
    <row r="347" ht="15.75" customHeight="1">
      <c r="A347" s="40" t="s">
        <v>652</v>
      </c>
      <c r="B347" s="13">
        <f t="shared" si="1"/>
        <v>3.47512318</v>
      </c>
      <c r="C347" s="62">
        <v>100.0</v>
      </c>
      <c r="D347" s="12">
        <f t="shared" si="4"/>
        <v>347.512318</v>
      </c>
      <c r="E347" s="16">
        <v>558.63</v>
      </c>
      <c r="F347" s="14">
        <f t="shared" si="3"/>
        <v>3.47512318</v>
      </c>
      <c r="G347" s="16">
        <v>173.008894</v>
      </c>
      <c r="H347" s="17">
        <v>0.498</v>
      </c>
      <c r="I347" s="16">
        <v>174.503424</v>
      </c>
      <c r="J347" s="17">
        <v>0.502</v>
      </c>
      <c r="K347" s="16">
        <v>3.47512318E8</v>
      </c>
      <c r="L347" s="52">
        <v>2004.0</v>
      </c>
      <c r="M347" s="15" t="s">
        <v>18</v>
      </c>
      <c r="N347" s="19" t="s">
        <v>653</v>
      </c>
      <c r="O347" s="24" t="s">
        <v>654</v>
      </c>
      <c r="P347" s="21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</row>
    <row r="348" ht="15.75" customHeight="1">
      <c r="A348" s="40" t="s">
        <v>158</v>
      </c>
      <c r="B348" s="13">
        <f t="shared" si="1"/>
        <v>3.466589963</v>
      </c>
      <c r="C348" s="62">
        <v>135.0</v>
      </c>
      <c r="D348" s="12">
        <f t="shared" si="4"/>
        <v>467.989645</v>
      </c>
      <c r="E348" s="16">
        <v>562.1</v>
      </c>
      <c r="F348" s="14">
        <f t="shared" si="3"/>
        <v>3.466589963</v>
      </c>
      <c r="G348" s="16">
        <v>127.195589</v>
      </c>
      <c r="H348" s="17">
        <v>0.272</v>
      </c>
      <c r="I348" s="16">
        <v>340.794056</v>
      </c>
      <c r="J348" s="17">
        <v>0.728</v>
      </c>
      <c r="K348" s="16">
        <v>4.67989645E8</v>
      </c>
      <c r="L348" s="52">
        <v>2018.0</v>
      </c>
      <c r="M348" s="15" t="s">
        <v>20</v>
      </c>
      <c r="N348" s="19" t="s">
        <v>159</v>
      </c>
      <c r="O348" s="24" t="s">
        <v>160</v>
      </c>
      <c r="P348" s="21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</row>
    <row r="349" ht="15.75" customHeight="1">
      <c r="A349" s="40" t="s">
        <v>449</v>
      </c>
      <c r="B349" s="13">
        <f t="shared" si="1"/>
        <v>3.462374283</v>
      </c>
      <c r="C349" s="62">
        <v>120.0</v>
      </c>
      <c r="D349" s="12">
        <f t="shared" si="4"/>
        <v>415.484914</v>
      </c>
      <c r="E349" s="16">
        <v>522.1</v>
      </c>
      <c r="F349" s="14">
        <f t="shared" si="3"/>
        <v>3.462374283</v>
      </c>
      <c r="G349" s="16">
        <v>162.43441</v>
      </c>
      <c r="H349" s="17">
        <v>0.391</v>
      </c>
      <c r="I349" s="16">
        <v>253.050504</v>
      </c>
      <c r="J349" s="17">
        <v>0.609</v>
      </c>
      <c r="K349" s="16">
        <v>4.15484914E8</v>
      </c>
      <c r="L349" s="52">
        <v>2016.0</v>
      </c>
      <c r="M349" s="15" t="s">
        <v>20</v>
      </c>
      <c r="N349" s="19" t="s">
        <v>450</v>
      </c>
      <c r="O349" s="24" t="s">
        <v>451</v>
      </c>
      <c r="P349" s="21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</row>
    <row r="350" ht="15.75" customHeight="1">
      <c r="A350" s="11" t="s">
        <v>721</v>
      </c>
      <c r="B350" s="13">
        <f t="shared" si="1"/>
        <v>3.45600627</v>
      </c>
      <c r="C350" s="62">
        <v>230.0</v>
      </c>
      <c r="D350" s="12">
        <f t="shared" si="4"/>
        <v>794.881442</v>
      </c>
      <c r="E350" s="16">
        <v>974.49</v>
      </c>
      <c r="F350" s="14">
        <f t="shared" si="3"/>
        <v>3.45600627</v>
      </c>
      <c r="G350" s="16">
        <v>172.558876</v>
      </c>
      <c r="H350" s="17">
        <v>0.217</v>
      </c>
      <c r="I350" s="16">
        <v>622.322566</v>
      </c>
      <c r="J350" s="17">
        <v>0.783</v>
      </c>
      <c r="K350" s="16">
        <v>7.94881442E8</v>
      </c>
      <c r="L350" s="52">
        <v>2017.0</v>
      </c>
      <c r="M350" s="15" t="s">
        <v>20</v>
      </c>
      <c r="N350" s="19" t="s">
        <v>722</v>
      </c>
      <c r="O350" s="24" t="s">
        <v>723</v>
      </c>
      <c r="P350" s="21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</row>
    <row r="351" ht="15.75" customHeight="1">
      <c r="A351" s="40" t="s">
        <v>927</v>
      </c>
      <c r="B351" s="13">
        <f t="shared" si="1"/>
        <v>3.447629377</v>
      </c>
      <c r="C351" s="62">
        <v>130.0</v>
      </c>
      <c r="D351" s="12">
        <f t="shared" si="4"/>
        <v>448.191819</v>
      </c>
      <c r="E351" s="16">
        <v>812.12</v>
      </c>
      <c r="F351" s="14">
        <f t="shared" si="3"/>
        <v>3.447629377</v>
      </c>
      <c r="G351" s="16">
        <v>171.091819</v>
      </c>
      <c r="H351" s="17">
        <v>0.382</v>
      </c>
      <c r="I351" s="16">
        <v>277.1</v>
      </c>
      <c r="J351" s="17">
        <v>0.618</v>
      </c>
      <c r="K351" s="16">
        <v>4.48191819E8</v>
      </c>
      <c r="L351" s="52">
        <v>1999.0</v>
      </c>
      <c r="M351" s="15" t="s">
        <v>25</v>
      </c>
      <c r="N351" s="19" t="s">
        <v>928</v>
      </c>
      <c r="O351" s="24" t="s">
        <v>929</v>
      </c>
      <c r="P351" s="21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</row>
    <row r="352" ht="15.75" customHeight="1">
      <c r="A352" s="40" t="s">
        <v>122</v>
      </c>
      <c r="B352" s="13">
        <f t="shared" si="1"/>
        <v>3.36567158</v>
      </c>
      <c r="C352" s="62">
        <v>100.0</v>
      </c>
      <c r="D352" s="12">
        <f t="shared" si="4"/>
        <v>336.567158</v>
      </c>
      <c r="E352" s="16">
        <v>666.66</v>
      </c>
      <c r="F352" s="14">
        <f t="shared" si="3"/>
        <v>3.36567158</v>
      </c>
      <c r="G352" s="16">
        <v>184.069126</v>
      </c>
      <c r="H352" s="17">
        <v>0.547</v>
      </c>
      <c r="I352" s="16">
        <v>152.498032</v>
      </c>
      <c r="J352" s="17">
        <v>0.453</v>
      </c>
      <c r="K352" s="16">
        <v>3.36567158E8</v>
      </c>
      <c r="L352" s="52">
        <v>1995.0</v>
      </c>
      <c r="M352" s="15" t="s">
        <v>25</v>
      </c>
      <c r="N352" s="19" t="s">
        <v>123</v>
      </c>
      <c r="O352" s="24" t="s">
        <v>124</v>
      </c>
      <c r="P352" s="21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</row>
    <row r="353" ht="15.75" customHeight="1">
      <c r="A353" s="40" t="s">
        <v>989</v>
      </c>
      <c r="B353" s="13">
        <f t="shared" si="1"/>
        <v>3.355634189</v>
      </c>
      <c r="C353" s="62">
        <v>175.0</v>
      </c>
      <c r="D353" s="12">
        <f t="shared" si="4"/>
        <v>587.235983</v>
      </c>
      <c r="E353" s="16">
        <v>759.19</v>
      </c>
      <c r="F353" s="14">
        <f t="shared" si="3"/>
        <v>3.355634189</v>
      </c>
      <c r="G353" s="16">
        <v>187.168425</v>
      </c>
      <c r="H353" s="17">
        <v>0.319</v>
      </c>
      <c r="I353" s="16">
        <v>400.067558</v>
      </c>
      <c r="J353" s="17">
        <v>0.681</v>
      </c>
      <c r="K353" s="16">
        <v>5.87235983E8</v>
      </c>
      <c r="L353" s="52">
        <v>2013.0</v>
      </c>
      <c r="M353" s="15" t="s">
        <v>20</v>
      </c>
      <c r="N353" s="19" t="s">
        <v>990</v>
      </c>
      <c r="O353" s="24" t="s">
        <v>991</v>
      </c>
      <c r="P353" s="21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</row>
    <row r="354" ht="15.75" customHeight="1">
      <c r="A354" s="40" t="s">
        <v>1290</v>
      </c>
      <c r="B354" s="13">
        <f t="shared" si="1"/>
        <v>3.347906833</v>
      </c>
      <c r="C354" s="62">
        <v>120.0</v>
      </c>
      <c r="D354" s="12">
        <f t="shared" si="4"/>
        <v>401.74882</v>
      </c>
      <c r="E354" s="16">
        <v>425.42</v>
      </c>
      <c r="F354" s="14">
        <f t="shared" si="3"/>
        <v>3.347906833</v>
      </c>
      <c r="G354" s="16">
        <v>148.64882</v>
      </c>
      <c r="H354" s="17">
        <v>0.37</v>
      </c>
      <c r="I354" s="16">
        <v>253.1</v>
      </c>
      <c r="J354" s="17">
        <v>0.63</v>
      </c>
      <c r="K354" s="16">
        <v>4.0174882E8</v>
      </c>
      <c r="L354" s="52">
        <v>2022.0</v>
      </c>
      <c r="M354" s="15" t="s">
        <v>93</v>
      </c>
      <c r="N354" s="19" t="s">
        <v>1291</v>
      </c>
      <c r="O354" s="24" t="s">
        <v>1292</v>
      </c>
      <c r="P354" s="21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</row>
    <row r="355" ht="15.75" customHeight="1">
      <c r="A355" s="40" t="s">
        <v>768</v>
      </c>
      <c r="B355" s="13">
        <f t="shared" si="1"/>
        <v>3.330964851</v>
      </c>
      <c r="C355" s="62">
        <v>175.0</v>
      </c>
      <c r="D355" s="12">
        <f t="shared" si="4"/>
        <v>582.918849</v>
      </c>
      <c r="E355" s="16">
        <v>700.14</v>
      </c>
      <c r="F355" s="14">
        <f t="shared" si="3"/>
        <v>3.330964851</v>
      </c>
      <c r="G355" s="16">
        <v>137.71535</v>
      </c>
      <c r="H355" s="17">
        <v>0.236</v>
      </c>
      <c r="I355" s="16">
        <v>445.203499</v>
      </c>
      <c r="J355" s="17">
        <v>0.764</v>
      </c>
      <c r="K355" s="16">
        <v>5.82918849E8</v>
      </c>
      <c r="L355" s="52">
        <v>2018.0</v>
      </c>
      <c r="M355" s="15" t="s">
        <v>20</v>
      </c>
      <c r="N355" s="19" t="s">
        <v>769</v>
      </c>
      <c r="O355" s="24" t="s">
        <v>770</v>
      </c>
      <c r="P355" s="21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</row>
    <row r="356" ht="15.75" customHeight="1">
      <c r="A356" s="40" t="s">
        <v>1188</v>
      </c>
      <c r="B356" s="13">
        <f t="shared" si="1"/>
        <v>3.30995581</v>
      </c>
      <c r="C356" s="62">
        <v>105.0</v>
      </c>
      <c r="D356" s="12">
        <f t="shared" si="4"/>
        <v>347.54536</v>
      </c>
      <c r="E356" s="16">
        <v>449.31</v>
      </c>
      <c r="F356" s="14">
        <f t="shared" si="3"/>
        <v>3.30995581</v>
      </c>
      <c r="G356" s="16">
        <v>71.017784</v>
      </c>
      <c r="H356" s="17">
        <v>0.204</v>
      </c>
      <c r="I356" s="16">
        <v>276.527576</v>
      </c>
      <c r="J356" s="17">
        <v>0.796</v>
      </c>
      <c r="K356" s="16">
        <v>3.4754536E8</v>
      </c>
      <c r="L356" s="52">
        <v>2013.0</v>
      </c>
      <c r="M356" s="15" t="s">
        <v>20</v>
      </c>
      <c r="N356" s="19" t="s">
        <v>1189</v>
      </c>
      <c r="O356" s="24" t="s">
        <v>1190</v>
      </c>
      <c r="P356" s="21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</row>
    <row r="357" ht="15.75" customHeight="1">
      <c r="A357" s="40" t="s">
        <v>688</v>
      </c>
      <c r="B357" s="13">
        <f t="shared" si="1"/>
        <v>3.297675273</v>
      </c>
      <c r="C357" s="62">
        <v>110.0</v>
      </c>
      <c r="D357" s="12">
        <f t="shared" si="4"/>
        <v>362.74428</v>
      </c>
      <c r="E357" s="16">
        <v>583.12</v>
      </c>
      <c r="F357" s="14">
        <f t="shared" si="3"/>
        <v>3.297675273</v>
      </c>
      <c r="G357" s="16">
        <v>125.54428</v>
      </c>
      <c r="H357" s="17">
        <v>0.346</v>
      </c>
      <c r="I357" s="16">
        <v>237.2</v>
      </c>
      <c r="J357" s="17">
        <v>0.654</v>
      </c>
      <c r="K357" s="16">
        <v>3.6274428E8</v>
      </c>
      <c r="L357" s="52">
        <v>2004.0</v>
      </c>
      <c r="M357" s="15" t="s">
        <v>18</v>
      </c>
      <c r="N357" s="19" t="s">
        <v>689</v>
      </c>
      <c r="O357" s="24" t="s">
        <v>690</v>
      </c>
      <c r="P357" s="21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</row>
    <row r="358" ht="15.75" customHeight="1">
      <c r="A358" s="40" t="s">
        <v>954</v>
      </c>
      <c r="B358" s="13">
        <f t="shared" si="1"/>
        <v>3.295350709</v>
      </c>
      <c r="C358" s="62">
        <v>230.0</v>
      </c>
      <c r="D358" s="12">
        <f t="shared" si="4"/>
        <v>757.930663</v>
      </c>
      <c r="E358" s="16">
        <v>995.5</v>
      </c>
      <c r="F358" s="14">
        <f t="shared" si="3"/>
        <v>3.295350709</v>
      </c>
      <c r="G358" s="16">
        <v>262.030663</v>
      </c>
      <c r="H358" s="17">
        <v>0.346</v>
      </c>
      <c r="I358" s="16">
        <v>495.9</v>
      </c>
      <c r="J358" s="17">
        <v>0.654</v>
      </c>
      <c r="K358" s="16">
        <v>7.57930663E8</v>
      </c>
      <c r="L358" s="52">
        <v>2012.0</v>
      </c>
      <c r="M358" s="15" t="s">
        <v>20</v>
      </c>
      <c r="N358" s="19" t="s">
        <v>955</v>
      </c>
      <c r="O358" s="24" t="s">
        <v>956</v>
      </c>
      <c r="P358" s="21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</row>
    <row r="359" ht="15.75" customHeight="1">
      <c r="A359" s="40" t="s">
        <v>306</v>
      </c>
      <c r="B359" s="13">
        <f t="shared" si="1"/>
        <v>3.281100431</v>
      </c>
      <c r="C359" s="62">
        <v>160.0</v>
      </c>
      <c r="D359" s="12">
        <f t="shared" si="4"/>
        <v>524.976069</v>
      </c>
      <c r="E359" s="16">
        <v>668.15</v>
      </c>
      <c r="F359" s="14">
        <f t="shared" si="3"/>
        <v>3.281100431</v>
      </c>
      <c r="G359" s="16">
        <v>200.676069</v>
      </c>
      <c r="H359" s="17">
        <v>0.382</v>
      </c>
      <c r="I359" s="16">
        <v>324.3</v>
      </c>
      <c r="J359" s="17">
        <v>0.618</v>
      </c>
      <c r="K359" s="16">
        <v>5.24976069E8</v>
      </c>
      <c r="L359" s="52">
        <v>2014.0</v>
      </c>
      <c r="M359" s="15" t="s">
        <v>20</v>
      </c>
      <c r="N359" s="19" t="s">
        <v>307</v>
      </c>
      <c r="O359" s="20"/>
      <c r="P359" s="21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</row>
    <row r="360" ht="15.75" customHeight="1">
      <c r="A360" s="40" t="s">
        <v>987</v>
      </c>
      <c r="B360" s="13">
        <f t="shared" si="1"/>
        <v>3.274279505</v>
      </c>
      <c r="C360" s="62">
        <v>200.0</v>
      </c>
      <c r="D360" s="12">
        <f t="shared" si="4"/>
        <v>654.855901</v>
      </c>
      <c r="E360" s="16">
        <v>786.54</v>
      </c>
      <c r="F360" s="14">
        <f t="shared" si="3"/>
        <v>3.274279505</v>
      </c>
      <c r="G360" s="16">
        <v>159.555901</v>
      </c>
      <c r="H360" s="17">
        <v>0.244</v>
      </c>
      <c r="I360" s="16">
        <v>495.3</v>
      </c>
      <c r="J360" s="17">
        <v>0.756</v>
      </c>
      <c r="K360" s="16">
        <v>6.54855901E8</v>
      </c>
      <c r="L360" s="52">
        <v>2018.0</v>
      </c>
      <c r="M360" s="15" t="s">
        <v>20</v>
      </c>
      <c r="N360" s="19" t="s">
        <v>988</v>
      </c>
      <c r="O360" s="20"/>
      <c r="P360" s="21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</row>
    <row r="361" ht="15.75" customHeight="1">
      <c r="A361" s="40" t="s">
        <v>1086</v>
      </c>
      <c r="B361" s="13">
        <f t="shared" si="1"/>
        <v>3.247337593</v>
      </c>
      <c r="C361" s="62">
        <v>140.0</v>
      </c>
      <c r="D361" s="12">
        <f t="shared" si="4"/>
        <v>454.627263</v>
      </c>
      <c r="E361" s="16">
        <v>744.9</v>
      </c>
      <c r="F361" s="14">
        <f t="shared" si="3"/>
        <v>3.247337593</v>
      </c>
      <c r="G361" s="16">
        <v>111.127263</v>
      </c>
      <c r="H361" s="17">
        <v>0.244</v>
      </c>
      <c r="I361" s="16">
        <v>343.5</v>
      </c>
      <c r="J361" s="17">
        <v>0.756</v>
      </c>
      <c r="K361" s="16">
        <v>4.54627263E8</v>
      </c>
      <c r="L361" s="52">
        <v>2003.0</v>
      </c>
      <c r="M361" s="15" t="s">
        <v>18</v>
      </c>
      <c r="N361" s="19" t="s">
        <v>1087</v>
      </c>
      <c r="O361" s="24" t="s">
        <v>1088</v>
      </c>
      <c r="P361" s="21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</row>
    <row r="362" ht="15.75" customHeight="1">
      <c r="A362" s="40" t="s">
        <v>67</v>
      </c>
      <c r="B362" s="13">
        <f t="shared" si="1"/>
        <v>3.239538773</v>
      </c>
      <c r="C362" s="62">
        <v>150.0</v>
      </c>
      <c r="D362" s="12">
        <f t="shared" si="4"/>
        <v>485.930816</v>
      </c>
      <c r="E362" s="16">
        <v>685.16</v>
      </c>
      <c r="F362" s="14">
        <f t="shared" si="3"/>
        <v>3.239538773</v>
      </c>
      <c r="G362" s="16">
        <v>133.375846</v>
      </c>
      <c r="H362" s="17">
        <v>0.274</v>
      </c>
      <c r="I362" s="16">
        <v>352.55497</v>
      </c>
      <c r="J362" s="17">
        <v>0.726</v>
      </c>
      <c r="K362" s="16">
        <v>4.85930816E8</v>
      </c>
      <c r="L362" s="52">
        <v>2009.0</v>
      </c>
      <c r="M362" s="15" t="s">
        <v>18</v>
      </c>
      <c r="N362" s="19" t="s">
        <v>68</v>
      </c>
      <c r="O362" s="20"/>
      <c r="P362" s="21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</row>
    <row r="363" ht="15.75" customHeight="1">
      <c r="A363" s="40" t="s">
        <v>933</v>
      </c>
      <c r="B363" s="13">
        <f t="shared" si="1"/>
        <v>3.233365027</v>
      </c>
      <c r="C363" s="62">
        <v>150.0</v>
      </c>
      <c r="D363" s="12">
        <f t="shared" si="4"/>
        <v>485.004754</v>
      </c>
      <c r="E363" s="16">
        <v>617.28</v>
      </c>
      <c r="F363" s="14">
        <f t="shared" si="3"/>
        <v>3.233365027</v>
      </c>
      <c r="G363" s="16">
        <v>191.204754</v>
      </c>
      <c r="H363" s="17">
        <v>0.394</v>
      </c>
      <c r="I363" s="16">
        <v>293.8</v>
      </c>
      <c r="J363" s="17">
        <v>0.606</v>
      </c>
      <c r="K363" s="16">
        <v>4.85004754E8</v>
      </c>
      <c r="L363" s="52">
        <v>2014.0</v>
      </c>
      <c r="M363" s="15" t="s">
        <v>20</v>
      </c>
      <c r="N363" s="19" t="s">
        <v>934</v>
      </c>
      <c r="O363" s="24" t="s">
        <v>935</v>
      </c>
      <c r="P363" s="21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</row>
    <row r="364" ht="15.75" customHeight="1">
      <c r="A364" s="40" t="s">
        <v>1308</v>
      </c>
      <c r="B364" s="13">
        <f t="shared" si="1"/>
        <v>3.228419493</v>
      </c>
      <c r="C364" s="62">
        <v>152.0</v>
      </c>
      <c r="D364" s="12">
        <f t="shared" si="4"/>
        <v>490.719763</v>
      </c>
      <c r="E364" s="16">
        <v>601.6</v>
      </c>
      <c r="F364" s="14">
        <f t="shared" si="3"/>
        <v>3.228419493</v>
      </c>
      <c r="G364" s="16">
        <v>146.880162</v>
      </c>
      <c r="H364" s="17">
        <v>0.299</v>
      </c>
      <c r="I364" s="16">
        <v>343.839601</v>
      </c>
      <c r="J364" s="17">
        <v>0.701</v>
      </c>
      <c r="K364" s="16">
        <v>4.90719763E8</v>
      </c>
      <c r="L364" s="52">
        <v>2017.0</v>
      </c>
      <c r="M364" s="15" t="s">
        <v>20</v>
      </c>
      <c r="N364" s="19" t="s">
        <v>1309</v>
      </c>
      <c r="O364" s="24" t="s">
        <v>1310</v>
      </c>
      <c r="P364" s="21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</row>
    <row r="365" ht="15.75" customHeight="1">
      <c r="A365" s="40" t="s">
        <v>703</v>
      </c>
      <c r="B365" s="13">
        <f t="shared" si="1"/>
        <v>3.208721036</v>
      </c>
      <c r="C365" s="63">
        <v>140.0</v>
      </c>
      <c r="D365" s="12">
        <f t="shared" si="4"/>
        <v>449.220945</v>
      </c>
      <c r="E365" s="16">
        <v>763.78</v>
      </c>
      <c r="F365" s="14">
        <f t="shared" si="3"/>
        <v>3.208721036</v>
      </c>
      <c r="G365" s="16">
        <v>198.542554</v>
      </c>
      <c r="H365" s="17">
        <v>0.442</v>
      </c>
      <c r="I365" s="16">
        <v>250.678391</v>
      </c>
      <c r="J365" s="17">
        <v>0.558</v>
      </c>
      <c r="K365" s="16">
        <v>4.49220945E8</v>
      </c>
      <c r="L365" s="52">
        <v>2001.0</v>
      </c>
      <c r="M365" s="15" t="s">
        <v>18</v>
      </c>
      <c r="N365" s="19" t="s">
        <v>704</v>
      </c>
      <c r="O365" s="24" t="s">
        <v>705</v>
      </c>
      <c r="P365" s="21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</row>
    <row r="366" ht="15.75" customHeight="1">
      <c r="A366" s="40" t="s">
        <v>1054</v>
      </c>
      <c r="B366" s="13">
        <f t="shared" si="1"/>
        <v>3.207337793</v>
      </c>
      <c r="C366" s="62">
        <v>300.0</v>
      </c>
      <c r="D366" s="12">
        <f t="shared" si="4"/>
        <v>962.201338</v>
      </c>
      <c r="E366" s="16">
        <v>1224.62</v>
      </c>
      <c r="F366" s="14">
        <f t="shared" si="3"/>
        <v>3.207337793</v>
      </c>
      <c r="G366" s="16">
        <v>255.138261</v>
      </c>
      <c r="H366" s="17">
        <v>0.265</v>
      </c>
      <c r="I366" s="16">
        <v>707.063077</v>
      </c>
      <c r="J366" s="17">
        <v>0.735</v>
      </c>
      <c r="K366" s="16">
        <v>9.62201338E8</v>
      </c>
      <c r="L366" s="52">
        <v>2014.0</v>
      </c>
      <c r="M366" s="15" t="s">
        <v>20</v>
      </c>
      <c r="N366" s="19" t="s">
        <v>1055</v>
      </c>
      <c r="O366" s="24" t="s">
        <v>1056</v>
      </c>
      <c r="P366" s="21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</row>
    <row r="367" ht="15.75" customHeight="1">
      <c r="A367" s="11" t="s">
        <v>715</v>
      </c>
      <c r="B367" s="13">
        <f t="shared" si="1"/>
        <v>3.20332164</v>
      </c>
      <c r="C367" s="62">
        <v>300.0</v>
      </c>
      <c r="D367" s="12">
        <f t="shared" si="4"/>
        <v>960.996492</v>
      </c>
      <c r="E367" s="16">
        <v>1413.42</v>
      </c>
      <c r="F367" s="14">
        <f t="shared" si="3"/>
        <v>3.20332164</v>
      </c>
      <c r="G367" s="16">
        <v>309.420425</v>
      </c>
      <c r="H367" s="17">
        <v>0.322</v>
      </c>
      <c r="I367" s="16">
        <v>651.576067</v>
      </c>
      <c r="J367" s="17">
        <v>0.678</v>
      </c>
      <c r="K367" s="16">
        <v>9.60996492E8</v>
      </c>
      <c r="L367" s="52">
        <v>2007.0</v>
      </c>
      <c r="M367" s="15" t="s">
        <v>18</v>
      </c>
      <c r="N367" s="19" t="s">
        <v>716</v>
      </c>
      <c r="O367" s="24" t="s">
        <v>717</v>
      </c>
      <c r="P367" s="21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</row>
    <row r="368" ht="15.75" customHeight="1">
      <c r="A368" s="40" t="s">
        <v>1363</v>
      </c>
      <c r="B368" s="13">
        <f t="shared" si="1"/>
        <v>3.193200713</v>
      </c>
      <c r="C368" s="62">
        <v>195.0</v>
      </c>
      <c r="D368" s="12">
        <f t="shared" si="4"/>
        <v>622.674139</v>
      </c>
      <c r="E368" s="16">
        <v>747.89</v>
      </c>
      <c r="F368" s="14">
        <f t="shared" si="3"/>
        <v>3.193200713</v>
      </c>
      <c r="G368" s="16">
        <v>216.64874</v>
      </c>
      <c r="H368" s="17">
        <v>0.348</v>
      </c>
      <c r="I368" s="16">
        <v>406.025399</v>
      </c>
      <c r="J368" s="17">
        <v>0.652</v>
      </c>
      <c r="K368" s="16">
        <v>6.22674139E8</v>
      </c>
      <c r="L368" s="52">
        <v>2018.0</v>
      </c>
      <c r="M368" s="15" t="s">
        <v>20</v>
      </c>
      <c r="N368" s="19" t="s">
        <v>72</v>
      </c>
      <c r="O368" s="20"/>
      <c r="P368" s="21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</row>
    <row r="369" ht="15.75" customHeight="1">
      <c r="A369" s="40" t="s">
        <v>592</v>
      </c>
      <c r="B369" s="13">
        <f t="shared" si="1"/>
        <v>3.179537771</v>
      </c>
      <c r="C369" s="62">
        <v>140.0</v>
      </c>
      <c r="D369" s="12">
        <f t="shared" si="4"/>
        <v>445.135288</v>
      </c>
      <c r="E369" s="16">
        <v>748.29</v>
      </c>
      <c r="F369" s="14">
        <f t="shared" si="3"/>
        <v>3.179537771</v>
      </c>
      <c r="G369" s="16">
        <v>193.735288</v>
      </c>
      <c r="H369" s="17">
        <v>0.435</v>
      </c>
      <c r="I369" s="16">
        <v>251.4</v>
      </c>
      <c r="J369" s="17">
        <v>0.565</v>
      </c>
      <c r="K369" s="16">
        <v>4.45135288E8</v>
      </c>
      <c r="L369" s="52">
        <v>2002.0</v>
      </c>
      <c r="M369" s="15" t="s">
        <v>18</v>
      </c>
      <c r="N369" s="19" t="s">
        <v>593</v>
      </c>
      <c r="O369" s="24" t="s">
        <v>594</v>
      </c>
      <c r="P369" s="21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</row>
    <row r="370" ht="15.75" customHeight="1">
      <c r="A370" s="40" t="s">
        <v>185</v>
      </c>
      <c r="B370" s="13">
        <f t="shared" si="1"/>
        <v>3.16645842</v>
      </c>
      <c r="C370" s="62">
        <v>150.0</v>
      </c>
      <c r="D370" s="12">
        <f t="shared" si="4"/>
        <v>474.968763</v>
      </c>
      <c r="E370" s="16">
        <v>741.5</v>
      </c>
      <c r="F370" s="14">
        <f t="shared" si="3"/>
        <v>3.16645842</v>
      </c>
      <c r="G370" s="16">
        <v>206.459076</v>
      </c>
      <c r="H370" s="17">
        <v>0.435</v>
      </c>
      <c r="I370" s="16">
        <v>268.509687</v>
      </c>
      <c r="J370" s="17">
        <v>0.565</v>
      </c>
      <c r="K370" s="16">
        <v>4.74968763E8</v>
      </c>
      <c r="L370" s="52">
        <v>2005.0</v>
      </c>
      <c r="M370" s="15" t="s">
        <v>18</v>
      </c>
      <c r="N370" s="19" t="s">
        <v>186</v>
      </c>
      <c r="O370" s="24" t="s">
        <v>187</v>
      </c>
      <c r="P370" s="21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</row>
    <row r="371" ht="15.75" customHeight="1">
      <c r="A371" s="40" t="s">
        <v>1269</v>
      </c>
      <c r="B371" s="13">
        <f t="shared" si="1"/>
        <v>3.157353425</v>
      </c>
      <c r="C371" s="65">
        <v>120.0</v>
      </c>
      <c r="D371" s="12">
        <f t="shared" si="4"/>
        <v>378.882411</v>
      </c>
      <c r="E371" s="16">
        <v>771.53</v>
      </c>
      <c r="F371" s="14">
        <f t="shared" si="3"/>
        <v>3.157353425</v>
      </c>
      <c r="G371" s="16">
        <v>146.282411</v>
      </c>
      <c r="H371" s="17">
        <v>0.386</v>
      </c>
      <c r="I371" s="16">
        <v>232.6</v>
      </c>
      <c r="J371" s="17">
        <v>0.614</v>
      </c>
      <c r="K371" s="16">
        <v>3.78882411E8</v>
      </c>
      <c r="L371" s="52">
        <v>1994.0</v>
      </c>
      <c r="M371" s="15" t="s">
        <v>25</v>
      </c>
      <c r="N371" s="19" t="s">
        <v>1270</v>
      </c>
      <c r="O371" s="34" t="s">
        <v>1271</v>
      </c>
      <c r="P371" s="21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</row>
    <row r="372" ht="15.75" customHeight="1">
      <c r="A372" s="40" t="s">
        <v>1012</v>
      </c>
      <c r="B372" s="13">
        <f t="shared" si="1"/>
        <v>3.14975955</v>
      </c>
      <c r="C372" s="62">
        <v>100.0</v>
      </c>
      <c r="D372" s="12">
        <f t="shared" si="4"/>
        <v>314.975955</v>
      </c>
      <c r="E372" s="16">
        <v>413.7</v>
      </c>
      <c r="F372" s="14">
        <f t="shared" si="3"/>
        <v>3.14975955</v>
      </c>
      <c r="G372" s="16">
        <v>85.028192</v>
      </c>
      <c r="H372" s="17">
        <v>0.27</v>
      </c>
      <c r="I372" s="16">
        <v>229.947763</v>
      </c>
      <c r="J372" s="17">
        <v>0.73</v>
      </c>
      <c r="K372" s="16">
        <v>3.14975955E8</v>
      </c>
      <c r="L372" s="52">
        <v>2012.0</v>
      </c>
      <c r="M372" s="15" t="s">
        <v>20</v>
      </c>
      <c r="N372" s="19" t="s">
        <v>1013</v>
      </c>
      <c r="O372" s="24" t="s">
        <v>1014</v>
      </c>
      <c r="P372" s="21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</row>
    <row r="373" ht="15.75" customHeight="1">
      <c r="A373" s="40" t="s">
        <v>1200</v>
      </c>
      <c r="B373" s="13">
        <f t="shared" si="1"/>
        <v>3.142638227</v>
      </c>
      <c r="C373" s="62">
        <v>132.0</v>
      </c>
      <c r="D373" s="12">
        <f t="shared" si="4"/>
        <v>414.828246</v>
      </c>
      <c r="E373" s="16">
        <v>536.3</v>
      </c>
      <c r="F373" s="14">
        <f t="shared" si="3"/>
        <v>3.142638227</v>
      </c>
      <c r="G373" s="16">
        <v>132.556852</v>
      </c>
      <c r="H373" s="17">
        <v>0.32</v>
      </c>
      <c r="I373" s="16">
        <v>282.271394</v>
      </c>
      <c r="J373" s="17">
        <v>0.68</v>
      </c>
      <c r="K373" s="16">
        <v>4.14828246E8</v>
      </c>
      <c r="L373" s="52">
        <v>2013.0</v>
      </c>
      <c r="M373" s="15" t="s">
        <v>20</v>
      </c>
      <c r="N373" s="19" t="s">
        <v>1201</v>
      </c>
      <c r="O373" s="24" t="s">
        <v>1202</v>
      </c>
      <c r="P373" s="21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</row>
    <row r="374" ht="15.75" customHeight="1">
      <c r="A374" s="40" t="s">
        <v>437</v>
      </c>
      <c r="B374" s="13">
        <f t="shared" si="1"/>
        <v>3.119666655</v>
      </c>
      <c r="C374" s="62">
        <v>200.0</v>
      </c>
      <c r="D374" s="12">
        <f t="shared" si="4"/>
        <v>623.933331</v>
      </c>
      <c r="E374" s="16">
        <v>857.24</v>
      </c>
      <c r="F374" s="14">
        <f t="shared" si="3"/>
        <v>3.119666655</v>
      </c>
      <c r="G374" s="16">
        <v>312.433331</v>
      </c>
      <c r="H374" s="17">
        <v>0.501</v>
      </c>
      <c r="I374" s="16">
        <v>311.5</v>
      </c>
      <c r="J374" s="17">
        <v>0.499</v>
      </c>
      <c r="K374" s="16">
        <v>6.23933331E8</v>
      </c>
      <c r="L374" s="52">
        <v>2010.0</v>
      </c>
      <c r="M374" s="15" t="s">
        <v>20</v>
      </c>
      <c r="N374" s="19" t="s">
        <v>438</v>
      </c>
      <c r="O374" s="24" t="s">
        <v>439</v>
      </c>
      <c r="P374" s="21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</row>
    <row r="375" ht="15.75" customHeight="1">
      <c r="A375" s="40" t="s">
        <v>524</v>
      </c>
      <c r="B375" s="13">
        <f t="shared" si="1"/>
        <v>3.10650585</v>
      </c>
      <c r="C375" s="62">
        <v>100.0</v>
      </c>
      <c r="D375" s="12">
        <f t="shared" si="4"/>
        <v>310.650585</v>
      </c>
      <c r="E375" s="16">
        <v>426.81</v>
      </c>
      <c r="F375" s="14">
        <f t="shared" si="3"/>
        <v>3.10650585</v>
      </c>
      <c r="G375" s="16">
        <v>148.4386</v>
      </c>
      <c r="H375" s="17">
        <v>0.478</v>
      </c>
      <c r="I375" s="16">
        <v>162.211985</v>
      </c>
      <c r="J375" s="17">
        <v>0.522</v>
      </c>
      <c r="K375" s="16">
        <v>3.10650585E8</v>
      </c>
      <c r="L375" s="52">
        <v>2010.0</v>
      </c>
      <c r="M375" s="15" t="s">
        <v>20</v>
      </c>
      <c r="N375" s="19" t="s">
        <v>525</v>
      </c>
      <c r="O375" s="24" t="s">
        <v>526</v>
      </c>
      <c r="P375" s="21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</row>
    <row r="376" ht="15.75" customHeight="1">
      <c r="A376" s="40" t="s">
        <v>742</v>
      </c>
      <c r="B376" s="13">
        <f t="shared" si="1"/>
        <v>3.102726685</v>
      </c>
      <c r="C376" s="62">
        <v>130.0</v>
      </c>
      <c r="D376" s="12">
        <f t="shared" si="4"/>
        <v>403.354469</v>
      </c>
      <c r="E376" s="16">
        <v>529.78</v>
      </c>
      <c r="F376" s="14">
        <f t="shared" si="3"/>
        <v>3.102726685</v>
      </c>
      <c r="G376" s="16">
        <v>126.477084</v>
      </c>
      <c r="H376" s="17">
        <v>0.314</v>
      </c>
      <c r="I376" s="16">
        <v>276.877385</v>
      </c>
      <c r="J376" s="17">
        <v>0.686</v>
      </c>
      <c r="K376" s="16">
        <v>4.03354469E8</v>
      </c>
      <c r="L376" s="52">
        <v>2012.0</v>
      </c>
      <c r="M376" s="15" t="s">
        <v>20</v>
      </c>
      <c r="N376" s="19" t="s">
        <v>743</v>
      </c>
      <c r="O376" s="24" t="s">
        <v>744</v>
      </c>
      <c r="P376" s="21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</row>
    <row r="377" ht="15.75" customHeight="1">
      <c r="A377" s="40" t="s">
        <v>667</v>
      </c>
      <c r="B377" s="13">
        <f t="shared" si="1"/>
        <v>3.096612028</v>
      </c>
      <c r="C377" s="62">
        <v>250.0</v>
      </c>
      <c r="D377" s="12">
        <f t="shared" si="4"/>
        <v>774.153007</v>
      </c>
      <c r="E377" s="16">
        <v>881.08</v>
      </c>
      <c r="F377" s="14">
        <f t="shared" si="3"/>
        <v>3.096612028</v>
      </c>
      <c r="G377" s="16">
        <v>160.891007</v>
      </c>
      <c r="H377" s="17">
        <v>0.208</v>
      </c>
      <c r="I377" s="16">
        <v>613.262</v>
      </c>
      <c r="J377" s="17">
        <v>0.792</v>
      </c>
      <c r="K377" s="16">
        <v>7.74153007E8</v>
      </c>
      <c r="L377" s="52">
        <v>2021.0</v>
      </c>
      <c r="M377" s="15" t="s">
        <v>93</v>
      </c>
      <c r="N377" s="19" t="s">
        <v>668</v>
      </c>
      <c r="O377" s="24" t="s">
        <v>669</v>
      </c>
      <c r="P377" s="21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</row>
    <row r="378" ht="15.75" customHeight="1">
      <c r="A378" s="40" t="s">
        <v>30</v>
      </c>
      <c r="B378" s="13">
        <f t="shared" si="1"/>
        <v>3.068909555</v>
      </c>
      <c r="C378" s="62">
        <v>110.0</v>
      </c>
      <c r="D378" s="12">
        <f t="shared" si="4"/>
        <v>337.580051</v>
      </c>
      <c r="E378" s="16">
        <v>429.65</v>
      </c>
      <c r="F378" s="14">
        <f t="shared" si="3"/>
        <v>3.068909555</v>
      </c>
      <c r="G378" s="16">
        <v>106.580051</v>
      </c>
      <c r="H378" s="17">
        <v>0.316</v>
      </c>
      <c r="I378" s="16">
        <v>231.0</v>
      </c>
      <c r="J378" s="17">
        <v>0.684</v>
      </c>
      <c r="K378" s="16">
        <v>3.37580051E8</v>
      </c>
      <c r="L378" s="52">
        <v>2014.0</v>
      </c>
      <c r="M378" s="15" t="s">
        <v>20</v>
      </c>
      <c r="N378" s="19" t="s">
        <v>31</v>
      </c>
      <c r="O378" s="20"/>
      <c r="P378" s="21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</row>
    <row r="379" ht="15.75" customHeight="1">
      <c r="A379" s="40" t="s">
        <v>500</v>
      </c>
      <c r="B379" s="13">
        <f t="shared" si="1"/>
        <v>3.062988173</v>
      </c>
      <c r="C379" s="62">
        <v>185.0</v>
      </c>
      <c r="D379" s="12">
        <f t="shared" si="4"/>
        <v>566.652812</v>
      </c>
      <c r="E379" s="16">
        <v>694.69</v>
      </c>
      <c r="F379" s="14">
        <f t="shared" si="3"/>
        <v>3.062988173</v>
      </c>
      <c r="G379" s="16">
        <v>168.052812</v>
      </c>
      <c r="H379" s="17">
        <v>0.297</v>
      </c>
      <c r="I379" s="16">
        <v>398.6</v>
      </c>
      <c r="J379" s="17">
        <v>0.703</v>
      </c>
      <c r="K379" s="16">
        <v>5.66652812E8</v>
      </c>
      <c r="L379" s="52">
        <v>2017.0</v>
      </c>
      <c r="M379" s="15" t="s">
        <v>20</v>
      </c>
      <c r="N379" s="19" t="s">
        <v>501</v>
      </c>
      <c r="O379" s="24" t="s">
        <v>502</v>
      </c>
      <c r="P379" s="21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</row>
    <row r="380" ht="15.75" customHeight="1">
      <c r="A380" s="40" t="s">
        <v>1335</v>
      </c>
      <c r="B380" s="13">
        <f t="shared" si="1"/>
        <v>3.055809579</v>
      </c>
      <c r="C380" s="63">
        <v>178.0</v>
      </c>
      <c r="D380" s="12">
        <f t="shared" si="4"/>
        <v>543.934105</v>
      </c>
      <c r="E380" s="16">
        <v>683.51</v>
      </c>
      <c r="F380" s="14">
        <f t="shared" si="3"/>
        <v>3.055809579</v>
      </c>
      <c r="G380" s="16">
        <v>155.442489</v>
      </c>
      <c r="H380" s="17">
        <v>0.286</v>
      </c>
      <c r="I380" s="16">
        <v>388.491616</v>
      </c>
      <c r="J380" s="17">
        <v>0.714</v>
      </c>
      <c r="K380" s="16">
        <v>5.43934105E8</v>
      </c>
      <c r="L380" s="52">
        <v>2016.0</v>
      </c>
      <c r="M380" s="15" t="s">
        <v>20</v>
      </c>
      <c r="N380" s="19" t="s">
        <v>1336</v>
      </c>
      <c r="O380" s="24" t="s">
        <v>1337</v>
      </c>
      <c r="P380" s="21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</row>
    <row r="381" ht="15.75" customHeight="1">
      <c r="A381" s="40" t="s">
        <v>1212</v>
      </c>
      <c r="B381" s="13">
        <f t="shared" si="1"/>
        <v>3.043712324</v>
      </c>
      <c r="C381" s="62">
        <v>250.0</v>
      </c>
      <c r="D381" s="12">
        <f t="shared" si="4"/>
        <v>760.928081</v>
      </c>
      <c r="E381" s="16">
        <v>805.76</v>
      </c>
      <c r="F381" s="14">
        <f t="shared" si="3"/>
        <v>3.043712324</v>
      </c>
      <c r="G381" s="16">
        <v>343.25683</v>
      </c>
      <c r="H381" s="17">
        <v>0.451</v>
      </c>
      <c r="I381" s="16">
        <v>417.671251</v>
      </c>
      <c r="J381" s="17">
        <v>0.549</v>
      </c>
      <c r="K381" s="16">
        <v>7.60928081E8</v>
      </c>
      <c r="L381" s="52">
        <v>2022.0</v>
      </c>
      <c r="M381" s="15" t="s">
        <v>93</v>
      </c>
      <c r="N381" s="19" t="s">
        <v>1213</v>
      </c>
      <c r="O381" s="24" t="s">
        <v>1214</v>
      </c>
      <c r="P381" s="21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</row>
    <row r="382" ht="15.75" customHeight="1">
      <c r="A382" s="57" t="s">
        <v>220</v>
      </c>
      <c r="B382" s="13">
        <f t="shared" si="1"/>
        <v>3.042050113</v>
      </c>
      <c r="C382" s="64">
        <v>142.0</v>
      </c>
      <c r="D382" s="12">
        <f t="shared" si="4"/>
        <v>431.971116</v>
      </c>
      <c r="E382" s="16">
        <v>726.16</v>
      </c>
      <c r="F382" s="14">
        <f t="shared" si="3"/>
        <v>3.042050113</v>
      </c>
      <c r="G382" s="37">
        <v>160.942139</v>
      </c>
      <c r="H382" s="38">
        <v>0.373</v>
      </c>
      <c r="I382" s="37">
        <v>271.028977</v>
      </c>
      <c r="J382" s="38">
        <v>0.627</v>
      </c>
      <c r="K382" s="37">
        <v>4.31971116E8</v>
      </c>
      <c r="L382" s="58">
        <v>2002.0</v>
      </c>
      <c r="M382" s="15" t="s">
        <v>18</v>
      </c>
      <c r="N382" s="19" t="s">
        <v>221</v>
      </c>
      <c r="O382" s="24" t="s">
        <v>222</v>
      </c>
      <c r="P382" s="21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</row>
    <row r="383" ht="15.75" customHeight="1">
      <c r="A383" s="40" t="s">
        <v>1224</v>
      </c>
      <c r="B383" s="13">
        <f t="shared" si="1"/>
        <v>3.027373345</v>
      </c>
      <c r="C383" s="62">
        <v>110.0</v>
      </c>
      <c r="D383" s="12">
        <f t="shared" si="4"/>
        <v>333.011068</v>
      </c>
      <c r="E383" s="16">
        <v>623.14</v>
      </c>
      <c r="F383" s="14">
        <f t="shared" si="3"/>
        <v>3.027373345</v>
      </c>
      <c r="G383" s="16">
        <v>125.304276</v>
      </c>
      <c r="H383" s="17">
        <v>0.376</v>
      </c>
      <c r="I383" s="16">
        <v>207.706792</v>
      </c>
      <c r="J383" s="17">
        <v>0.624</v>
      </c>
      <c r="K383" s="16">
        <v>3.33011068E8</v>
      </c>
      <c r="L383" s="52">
        <v>1997.0</v>
      </c>
      <c r="M383" s="15" t="s">
        <v>25</v>
      </c>
      <c r="N383" s="19" t="s">
        <v>1225</v>
      </c>
      <c r="O383" s="24" t="s">
        <v>1226</v>
      </c>
      <c r="P383" s="21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</row>
    <row r="384" ht="15.75" customHeight="1">
      <c r="A384" s="40" t="s">
        <v>35</v>
      </c>
      <c r="B384" s="13">
        <f t="shared" si="1"/>
        <v>3.027157158</v>
      </c>
      <c r="C384" s="62">
        <v>120.0</v>
      </c>
      <c r="D384" s="12">
        <f t="shared" si="4"/>
        <v>363.258859</v>
      </c>
      <c r="E384" s="16">
        <v>669.22</v>
      </c>
      <c r="F384" s="14">
        <f t="shared" si="3"/>
        <v>3.027157158</v>
      </c>
      <c r="G384" s="16">
        <v>162.798565</v>
      </c>
      <c r="H384" s="17">
        <v>0.448</v>
      </c>
      <c r="I384" s="16">
        <v>200.460294</v>
      </c>
      <c r="J384" s="17">
        <v>0.552</v>
      </c>
      <c r="K384" s="16">
        <v>3.63258859E8</v>
      </c>
      <c r="L384" s="52">
        <v>1998.0</v>
      </c>
      <c r="M384" s="15" t="s">
        <v>25</v>
      </c>
      <c r="N384" s="19" t="s">
        <v>36</v>
      </c>
      <c r="O384" s="24" t="s">
        <v>37</v>
      </c>
      <c r="P384" s="21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</row>
    <row r="385" ht="15.75" customHeight="1">
      <c r="A385" s="40" t="s">
        <v>757</v>
      </c>
      <c r="B385" s="13">
        <f t="shared" si="1"/>
        <v>3.024708354</v>
      </c>
      <c r="C385" s="62">
        <v>175.0</v>
      </c>
      <c r="D385" s="12">
        <f t="shared" si="4"/>
        <v>529.323962</v>
      </c>
      <c r="E385" s="16">
        <v>635.77</v>
      </c>
      <c r="F385" s="14">
        <f t="shared" si="3"/>
        <v>3.024708354</v>
      </c>
      <c r="G385" s="16">
        <v>201.091711</v>
      </c>
      <c r="H385" s="17">
        <v>0.38</v>
      </c>
      <c r="I385" s="16">
        <v>328.232251</v>
      </c>
      <c r="J385" s="17">
        <v>0.62</v>
      </c>
      <c r="K385" s="16">
        <v>5.29323962E8</v>
      </c>
      <c r="L385" s="52">
        <v>2018.0</v>
      </c>
      <c r="M385" s="15" t="s">
        <v>20</v>
      </c>
      <c r="N385" s="19" t="s">
        <v>758</v>
      </c>
      <c r="O385" s="24" t="s">
        <v>759</v>
      </c>
      <c r="P385" s="21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</row>
    <row r="386" ht="15.75" customHeight="1">
      <c r="A386" s="40" t="s">
        <v>377</v>
      </c>
      <c r="B386" s="13">
        <f t="shared" si="1"/>
        <v>2.999269521</v>
      </c>
      <c r="C386" s="62">
        <v>165.0</v>
      </c>
      <c r="D386" s="12">
        <f t="shared" si="4"/>
        <v>494.879471</v>
      </c>
      <c r="E386" s="16">
        <v>679.93</v>
      </c>
      <c r="F386" s="14">
        <f t="shared" si="3"/>
        <v>2.999269521</v>
      </c>
      <c r="G386" s="16">
        <v>217.581231</v>
      </c>
      <c r="H386" s="17">
        <v>0.44</v>
      </c>
      <c r="I386" s="16">
        <v>277.29824</v>
      </c>
      <c r="J386" s="17">
        <v>0.56</v>
      </c>
      <c r="K386" s="16">
        <v>4.94879471E8</v>
      </c>
      <c r="L386" s="52">
        <v>2010.0</v>
      </c>
      <c r="M386" s="15" t="s">
        <v>20</v>
      </c>
      <c r="N386" s="19" t="s">
        <v>378</v>
      </c>
      <c r="O386" s="20"/>
      <c r="P386" s="21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</row>
    <row r="387" ht="15.75" customHeight="1">
      <c r="A387" s="40" t="s">
        <v>1209</v>
      </c>
      <c r="B387" s="13">
        <f t="shared" si="1"/>
        <v>2.995510787</v>
      </c>
      <c r="C387" s="62">
        <v>150.0</v>
      </c>
      <c r="D387" s="12">
        <f t="shared" si="4"/>
        <v>449.326618</v>
      </c>
      <c r="E387" s="16">
        <v>607.43</v>
      </c>
      <c r="F387" s="14">
        <f t="shared" si="3"/>
        <v>2.995510787</v>
      </c>
      <c r="G387" s="16">
        <v>181.030624</v>
      </c>
      <c r="H387" s="17">
        <v>0.403</v>
      </c>
      <c r="I387" s="16">
        <v>268.295994</v>
      </c>
      <c r="J387" s="17">
        <v>0.597</v>
      </c>
      <c r="K387" s="16">
        <v>4.49326618E8</v>
      </c>
      <c r="L387" s="52">
        <v>2011.0</v>
      </c>
      <c r="M387" s="15" t="s">
        <v>20</v>
      </c>
      <c r="N387" s="19" t="s">
        <v>1210</v>
      </c>
      <c r="O387" s="24" t="s">
        <v>1211</v>
      </c>
      <c r="P387" s="21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</row>
    <row r="388" ht="15.75" customHeight="1">
      <c r="A388" s="40" t="s">
        <v>1130</v>
      </c>
      <c r="B388" s="13">
        <f t="shared" si="1"/>
        <v>2.980434382</v>
      </c>
      <c r="C388" s="62">
        <v>178.0</v>
      </c>
      <c r="D388" s="12">
        <f t="shared" si="4"/>
        <v>530.51732</v>
      </c>
      <c r="E388" s="16">
        <v>637.2</v>
      </c>
      <c r="F388" s="14">
        <f t="shared" si="3"/>
        <v>2.980434382</v>
      </c>
      <c r="G388" s="16">
        <v>145.522784</v>
      </c>
      <c r="H388" s="17">
        <v>0.274</v>
      </c>
      <c r="I388" s="16">
        <v>384.994536</v>
      </c>
      <c r="J388" s="17">
        <v>0.726</v>
      </c>
      <c r="K388" s="16">
        <v>5.3051732E8</v>
      </c>
      <c r="L388" s="52">
        <v>2018.0</v>
      </c>
      <c r="M388" s="15" t="s">
        <v>20</v>
      </c>
      <c r="N388" s="19" t="s">
        <v>1131</v>
      </c>
      <c r="O388" s="24" t="s">
        <v>1132</v>
      </c>
      <c r="P388" s="21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</row>
    <row r="389" ht="15.75" customHeight="1">
      <c r="A389" s="40" t="s">
        <v>568</v>
      </c>
      <c r="B389" s="13">
        <f t="shared" si="1"/>
        <v>2.969091191</v>
      </c>
      <c r="C389" s="62">
        <v>225.0</v>
      </c>
      <c r="D389" s="12">
        <f t="shared" si="4"/>
        <v>668.045518</v>
      </c>
      <c r="E389" s="16">
        <v>863.66</v>
      </c>
      <c r="F389" s="14">
        <f t="shared" si="3"/>
        <v>2.969091191</v>
      </c>
      <c r="G389" s="16">
        <v>291.045518</v>
      </c>
      <c r="H389" s="17">
        <v>0.436</v>
      </c>
      <c r="I389" s="16">
        <v>377.0</v>
      </c>
      <c r="J389" s="17">
        <v>0.564</v>
      </c>
      <c r="K389" s="16">
        <v>6.68045518E8</v>
      </c>
      <c r="L389" s="52">
        <v>2013.0</v>
      </c>
      <c r="M389" s="15" t="s">
        <v>20</v>
      </c>
      <c r="N389" s="19" t="s">
        <v>569</v>
      </c>
      <c r="O389" s="24" t="s">
        <v>570</v>
      </c>
      <c r="P389" s="21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</row>
    <row r="390" ht="15.75" customHeight="1">
      <c r="A390" s="40" t="s">
        <v>386</v>
      </c>
      <c r="B390" s="13">
        <f t="shared" si="1"/>
        <v>2.942782483</v>
      </c>
      <c r="C390" s="62">
        <v>120.0</v>
      </c>
      <c r="D390" s="12">
        <f t="shared" si="4"/>
        <v>353.133898</v>
      </c>
      <c r="E390" s="16">
        <v>567.67</v>
      </c>
      <c r="F390" s="14">
        <f t="shared" si="3"/>
        <v>2.942782483</v>
      </c>
      <c r="G390" s="16">
        <v>144.801023</v>
      </c>
      <c r="H390" s="17">
        <v>0.41</v>
      </c>
      <c r="I390" s="16">
        <v>208.332875</v>
      </c>
      <c r="J390" s="17">
        <v>0.59</v>
      </c>
      <c r="K390" s="16">
        <v>3.53133898E8</v>
      </c>
      <c r="L390" s="52">
        <v>2004.0</v>
      </c>
      <c r="M390" s="15" t="s">
        <v>18</v>
      </c>
      <c r="N390" s="19" t="s">
        <v>387</v>
      </c>
      <c r="O390" s="24" t="s">
        <v>388</v>
      </c>
      <c r="P390" s="21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</row>
    <row r="391" ht="15.75" customHeight="1">
      <c r="A391" s="40" t="s">
        <v>870</v>
      </c>
      <c r="B391" s="13">
        <f t="shared" si="1"/>
        <v>2.935684373</v>
      </c>
      <c r="C391" s="62">
        <v>300.0</v>
      </c>
      <c r="D391" s="12">
        <f t="shared" si="4"/>
        <v>880.705312</v>
      </c>
      <c r="E391" s="16">
        <v>1121.9</v>
      </c>
      <c r="F391" s="14">
        <f t="shared" si="3"/>
        <v>2.935684373</v>
      </c>
      <c r="G391" s="16">
        <v>200.074609</v>
      </c>
      <c r="H391" s="17">
        <v>0.227</v>
      </c>
      <c r="I391" s="16">
        <v>680.630703</v>
      </c>
      <c r="J391" s="17">
        <v>0.773</v>
      </c>
      <c r="K391" s="16">
        <v>8.80705312E8</v>
      </c>
      <c r="L391" s="52">
        <v>2015.0</v>
      </c>
      <c r="M391" s="15" t="s">
        <v>20</v>
      </c>
      <c r="N391" s="19" t="s">
        <v>871</v>
      </c>
      <c r="O391" s="24" t="s">
        <v>872</v>
      </c>
      <c r="P391" s="21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</row>
    <row r="392" ht="15.75" customHeight="1">
      <c r="A392" s="40" t="s">
        <v>153</v>
      </c>
      <c r="B392" s="13">
        <f t="shared" si="1"/>
        <v>2.913422741</v>
      </c>
      <c r="C392" s="62">
        <v>185.0</v>
      </c>
      <c r="D392" s="12">
        <f t="shared" si="4"/>
        <v>538.983207</v>
      </c>
      <c r="E392" s="16">
        <v>707.92</v>
      </c>
      <c r="F392" s="14">
        <f t="shared" si="3"/>
        <v>2.913422741</v>
      </c>
      <c r="G392" s="16">
        <v>237.283207</v>
      </c>
      <c r="H392" s="17">
        <v>0.44</v>
      </c>
      <c r="I392" s="16">
        <v>301.7</v>
      </c>
      <c r="J392" s="17">
        <v>0.56</v>
      </c>
      <c r="K392" s="16">
        <v>5.38983207E8</v>
      </c>
      <c r="L392" s="52">
        <v>2012.0</v>
      </c>
      <c r="M392" s="15" t="s">
        <v>20</v>
      </c>
      <c r="N392" s="19" t="s">
        <v>154</v>
      </c>
      <c r="O392" s="20"/>
      <c r="P392" s="21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</row>
    <row r="393" ht="15.75" customHeight="1">
      <c r="A393" s="40" t="s">
        <v>589</v>
      </c>
      <c r="B393" s="13">
        <f t="shared" si="1"/>
        <v>2.907615489</v>
      </c>
      <c r="C393" s="62">
        <v>225.0</v>
      </c>
      <c r="D393" s="12">
        <f t="shared" si="4"/>
        <v>654.213485</v>
      </c>
      <c r="E393" s="16">
        <v>859.27</v>
      </c>
      <c r="F393" s="14">
        <f t="shared" si="3"/>
        <v>2.907615489</v>
      </c>
      <c r="G393" s="16">
        <v>179.020854</v>
      </c>
      <c r="H393" s="17">
        <v>0.274</v>
      </c>
      <c r="I393" s="16">
        <v>475.192631</v>
      </c>
      <c r="J393" s="17">
        <v>0.726</v>
      </c>
      <c r="K393" s="16">
        <v>6.54213485E8</v>
      </c>
      <c r="L393" s="52">
        <v>2012.0</v>
      </c>
      <c r="M393" s="15" t="s">
        <v>20</v>
      </c>
      <c r="N393" s="19" t="s">
        <v>590</v>
      </c>
      <c r="O393" s="24" t="s">
        <v>591</v>
      </c>
      <c r="P393" s="21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</row>
    <row r="394" ht="15.75" customHeight="1">
      <c r="A394" s="40" t="s">
        <v>1302</v>
      </c>
      <c r="B394" s="13">
        <f t="shared" si="1"/>
        <v>2.896177167</v>
      </c>
      <c r="C394" s="62">
        <v>180.0</v>
      </c>
      <c r="D394" s="12">
        <f t="shared" si="4"/>
        <v>521.31189</v>
      </c>
      <c r="E394" s="16">
        <v>735.27</v>
      </c>
      <c r="F394" s="14">
        <f t="shared" si="3"/>
        <v>2.896177167</v>
      </c>
      <c r="G394" s="16">
        <v>223.808164</v>
      </c>
      <c r="H394" s="17">
        <v>0.429</v>
      </c>
      <c r="I394" s="16">
        <v>297.503726</v>
      </c>
      <c r="J394" s="17">
        <v>0.571</v>
      </c>
      <c r="K394" s="16">
        <v>5.2131189E8</v>
      </c>
      <c r="L394" s="52">
        <v>2008.0</v>
      </c>
      <c r="M394" s="15" t="s">
        <v>18</v>
      </c>
      <c r="N394" s="19" t="s">
        <v>1303</v>
      </c>
      <c r="O394" s="24" t="s">
        <v>1304</v>
      </c>
      <c r="P394" s="21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</row>
    <row r="395" ht="15.75" customHeight="1">
      <c r="A395" s="40" t="s">
        <v>298</v>
      </c>
      <c r="B395" s="13">
        <f t="shared" si="1"/>
        <v>2.890313115</v>
      </c>
      <c r="C395" s="62">
        <v>130.0</v>
      </c>
      <c r="D395" s="12">
        <f t="shared" si="4"/>
        <v>375.740705</v>
      </c>
      <c r="E395" s="16">
        <v>485.77</v>
      </c>
      <c r="F395" s="14">
        <f t="shared" si="3"/>
        <v>2.890313115</v>
      </c>
      <c r="G395" s="16">
        <v>122.52306</v>
      </c>
      <c r="H395" s="17">
        <v>0.326</v>
      </c>
      <c r="I395" s="16">
        <v>253.217645</v>
      </c>
      <c r="J395" s="17">
        <v>0.674</v>
      </c>
      <c r="K395" s="16">
        <v>3.75740705E8</v>
      </c>
      <c r="L395" s="52">
        <v>2013.0</v>
      </c>
      <c r="M395" s="15" t="s">
        <v>20</v>
      </c>
      <c r="N395" s="19" t="s">
        <v>299</v>
      </c>
      <c r="O395" s="20"/>
      <c r="P395" s="21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</row>
    <row r="396" ht="15.75" customHeight="1">
      <c r="A396" s="40" t="s">
        <v>733</v>
      </c>
      <c r="B396" s="13">
        <f t="shared" si="1"/>
        <v>2.888202027</v>
      </c>
      <c r="C396" s="62">
        <v>150.0</v>
      </c>
      <c r="D396" s="12">
        <f t="shared" si="4"/>
        <v>433.230304</v>
      </c>
      <c r="E396" s="16">
        <v>512.4</v>
      </c>
      <c r="F396" s="14">
        <f t="shared" si="3"/>
        <v>2.888202027</v>
      </c>
      <c r="G396" s="16">
        <v>144.174568</v>
      </c>
      <c r="H396" s="17">
        <v>0.333</v>
      </c>
      <c r="I396" s="16">
        <v>289.055736</v>
      </c>
      <c r="J396" s="17">
        <v>0.667</v>
      </c>
      <c r="K396" s="16">
        <v>4.33230304E8</v>
      </c>
      <c r="L396" s="52">
        <v>2019.0</v>
      </c>
      <c r="M396" s="15" t="s">
        <v>20</v>
      </c>
      <c r="N396" s="19" t="s">
        <v>734</v>
      </c>
      <c r="O396" s="24" t="s">
        <v>735</v>
      </c>
      <c r="P396" s="21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</row>
    <row r="397" ht="15.75" customHeight="1">
      <c r="A397" s="40" t="s">
        <v>816</v>
      </c>
      <c r="B397" s="13">
        <f t="shared" si="1"/>
        <v>2.881621947</v>
      </c>
      <c r="C397" s="62">
        <v>150.0</v>
      </c>
      <c r="D397" s="12">
        <f t="shared" si="4"/>
        <v>432.243292</v>
      </c>
      <c r="E397" s="16">
        <v>491.94</v>
      </c>
      <c r="F397" s="14">
        <f t="shared" si="3"/>
        <v>2.881621947</v>
      </c>
      <c r="G397" s="16">
        <v>224.543292</v>
      </c>
      <c r="H397" s="17">
        <v>0.52</v>
      </c>
      <c r="I397" s="16">
        <v>207.7</v>
      </c>
      <c r="J397" s="17">
        <v>0.48</v>
      </c>
      <c r="K397" s="16">
        <v>4.32243292E8</v>
      </c>
      <c r="L397" s="52">
        <v>2021.0</v>
      </c>
      <c r="M397" s="15" t="s">
        <v>93</v>
      </c>
      <c r="N397" s="19" t="s">
        <v>817</v>
      </c>
      <c r="O397" s="24" t="s">
        <v>818</v>
      </c>
      <c r="P397" s="21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</row>
    <row r="398" ht="15.75" customHeight="1">
      <c r="A398" s="40" t="s">
        <v>670</v>
      </c>
      <c r="B398" s="13">
        <f t="shared" si="1"/>
        <v>2.873600352</v>
      </c>
      <c r="C398" s="62">
        <v>125.0</v>
      </c>
      <c r="D398" s="12">
        <f t="shared" si="4"/>
        <v>359.200044</v>
      </c>
      <c r="E398" s="16">
        <v>457.16</v>
      </c>
      <c r="F398" s="14">
        <f t="shared" si="3"/>
        <v>2.873600352</v>
      </c>
      <c r="G398" s="16">
        <v>101.200044</v>
      </c>
      <c r="H398" s="17">
        <v>0.282</v>
      </c>
      <c r="I398" s="16">
        <v>258.0</v>
      </c>
      <c r="J398" s="17">
        <v>0.718</v>
      </c>
      <c r="K398" s="16">
        <v>3.59200044E8</v>
      </c>
      <c r="L398" s="52">
        <v>2014.0</v>
      </c>
      <c r="M398" s="15" t="s">
        <v>20</v>
      </c>
      <c r="N398" s="19" t="s">
        <v>671</v>
      </c>
      <c r="O398" s="24" t="s">
        <v>672</v>
      </c>
      <c r="P398" s="21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</row>
    <row r="399" ht="15.75" customHeight="1">
      <c r="A399" s="40" t="s">
        <v>664</v>
      </c>
      <c r="B399" s="13">
        <f t="shared" si="1"/>
        <v>2.859879016</v>
      </c>
      <c r="C399" s="62">
        <v>127.0</v>
      </c>
      <c r="D399" s="12">
        <f t="shared" si="4"/>
        <v>363.204635</v>
      </c>
      <c r="E399" s="16">
        <v>462.26</v>
      </c>
      <c r="F399" s="14">
        <f t="shared" si="3"/>
        <v>2.859879016</v>
      </c>
      <c r="G399" s="16">
        <v>113.746621</v>
      </c>
      <c r="H399" s="17">
        <v>0.313</v>
      </c>
      <c r="I399" s="16">
        <v>249.458014</v>
      </c>
      <c r="J399" s="17">
        <v>0.687</v>
      </c>
      <c r="K399" s="16">
        <v>3.63204635E8</v>
      </c>
      <c r="L399" s="52">
        <v>2014.0</v>
      </c>
      <c r="M399" s="15" t="s">
        <v>20</v>
      </c>
      <c r="N399" s="19" t="s">
        <v>665</v>
      </c>
      <c r="O399" s="24" t="s">
        <v>666</v>
      </c>
      <c r="P399" s="21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</row>
    <row r="400" ht="15.75" customHeight="1">
      <c r="A400" s="40" t="s">
        <v>360</v>
      </c>
      <c r="B400" s="13">
        <f t="shared" si="1"/>
        <v>2.859567459</v>
      </c>
      <c r="C400" s="62">
        <v>135.0</v>
      </c>
      <c r="D400" s="12">
        <f t="shared" si="4"/>
        <v>386.041607</v>
      </c>
      <c r="E400" s="16">
        <v>491.76</v>
      </c>
      <c r="F400" s="14">
        <f t="shared" si="3"/>
        <v>2.859567459</v>
      </c>
      <c r="G400" s="16">
        <v>177.39751</v>
      </c>
      <c r="H400" s="17">
        <v>0.46</v>
      </c>
      <c r="I400" s="16">
        <v>208.644097</v>
      </c>
      <c r="J400" s="17">
        <v>0.54</v>
      </c>
      <c r="K400" s="16">
        <v>3.86041607E8</v>
      </c>
      <c r="L400" s="52">
        <v>2015.0</v>
      </c>
      <c r="M400" s="15" t="s">
        <v>20</v>
      </c>
      <c r="N400" s="19" t="s">
        <v>361</v>
      </c>
      <c r="O400" s="20"/>
      <c r="P400" s="21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</row>
    <row r="401" ht="15.75" customHeight="1">
      <c r="A401" s="40" t="s">
        <v>1329</v>
      </c>
      <c r="B401" s="13">
        <f t="shared" si="1"/>
        <v>2.855896297</v>
      </c>
      <c r="C401" s="62">
        <v>165.0</v>
      </c>
      <c r="D401" s="12">
        <f t="shared" si="4"/>
        <v>471.222889</v>
      </c>
      <c r="E401" s="16">
        <v>618.92</v>
      </c>
      <c r="F401" s="14">
        <f t="shared" si="3"/>
        <v>2.855896297</v>
      </c>
      <c r="G401" s="16">
        <v>189.422889</v>
      </c>
      <c r="H401" s="17">
        <v>0.402</v>
      </c>
      <c r="I401" s="16">
        <v>281.8</v>
      </c>
      <c r="J401" s="17">
        <v>0.598</v>
      </c>
      <c r="K401" s="16">
        <v>4.71222889E8</v>
      </c>
      <c r="L401" s="52">
        <v>2012.0</v>
      </c>
      <c r="M401" s="15" t="s">
        <v>20</v>
      </c>
      <c r="N401" s="19" t="s">
        <v>1330</v>
      </c>
      <c r="O401" s="24" t="s">
        <v>1331</v>
      </c>
      <c r="P401" s="21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</row>
    <row r="402" ht="15.75" customHeight="1">
      <c r="A402" s="40" t="s">
        <v>1124</v>
      </c>
      <c r="B402" s="13">
        <f t="shared" si="1"/>
        <v>2.848962167</v>
      </c>
      <c r="C402" s="62">
        <v>150.0</v>
      </c>
      <c r="D402" s="12">
        <f t="shared" si="4"/>
        <v>427.344325</v>
      </c>
      <c r="E402" s="16">
        <v>700.19</v>
      </c>
      <c r="F402" s="14">
        <f t="shared" si="3"/>
        <v>2.848962167</v>
      </c>
      <c r="G402" s="16">
        <v>139.313948</v>
      </c>
      <c r="H402" s="17">
        <v>0.326</v>
      </c>
      <c r="I402" s="16">
        <v>288.030377</v>
      </c>
      <c r="J402" s="17">
        <v>0.674</v>
      </c>
      <c r="K402" s="16">
        <v>4.27344325E8</v>
      </c>
      <c r="L402" s="52">
        <v>2003.0</v>
      </c>
      <c r="M402" s="15" t="s">
        <v>18</v>
      </c>
      <c r="N402" s="19" t="s">
        <v>1125</v>
      </c>
      <c r="O402" s="24" t="s">
        <v>1126</v>
      </c>
      <c r="P402" s="21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</row>
    <row r="403" ht="15.75" customHeight="1">
      <c r="A403" s="40" t="s">
        <v>1326</v>
      </c>
      <c r="B403" s="13">
        <f t="shared" si="1"/>
        <v>2.844504611</v>
      </c>
      <c r="C403" s="62">
        <v>190.0</v>
      </c>
      <c r="D403" s="12">
        <f t="shared" si="4"/>
        <v>540.455876</v>
      </c>
      <c r="E403" s="16">
        <v>698.71</v>
      </c>
      <c r="F403" s="14">
        <f t="shared" si="3"/>
        <v>2.844504611</v>
      </c>
      <c r="G403" s="16">
        <v>202.807711</v>
      </c>
      <c r="H403" s="17">
        <v>0.375</v>
      </c>
      <c r="I403" s="16">
        <v>337.648165</v>
      </c>
      <c r="J403" s="17">
        <v>0.625</v>
      </c>
      <c r="K403" s="16">
        <v>5.40455876E8</v>
      </c>
      <c r="L403" s="52">
        <v>2013.0</v>
      </c>
      <c r="M403" s="15" t="s">
        <v>20</v>
      </c>
      <c r="N403" s="19" t="s">
        <v>1327</v>
      </c>
      <c r="O403" s="24" t="s">
        <v>1328</v>
      </c>
      <c r="P403" s="21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</row>
    <row r="404" ht="15.75" customHeight="1">
      <c r="A404" s="40" t="s">
        <v>945</v>
      </c>
      <c r="B404" s="13">
        <f t="shared" si="1"/>
        <v>2.842603465</v>
      </c>
      <c r="C404" s="62">
        <v>155.0</v>
      </c>
      <c r="D404" s="12">
        <f t="shared" si="4"/>
        <v>440.603537</v>
      </c>
      <c r="E404" s="16">
        <v>561.27</v>
      </c>
      <c r="F404" s="14">
        <f t="shared" si="3"/>
        <v>2.842603465</v>
      </c>
      <c r="G404" s="16">
        <v>89.760956</v>
      </c>
      <c r="H404" s="17">
        <v>0.204</v>
      </c>
      <c r="I404" s="16">
        <v>350.842581</v>
      </c>
      <c r="J404" s="17">
        <v>0.796</v>
      </c>
      <c r="K404" s="16">
        <v>4.40603537E8</v>
      </c>
      <c r="L404" s="52">
        <v>2015.0</v>
      </c>
      <c r="M404" s="15" t="s">
        <v>20</v>
      </c>
      <c r="N404" s="19" t="s">
        <v>946</v>
      </c>
      <c r="O404" s="24" t="s">
        <v>947</v>
      </c>
      <c r="P404" s="21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</row>
    <row r="405" ht="15.75" customHeight="1">
      <c r="A405" s="40" t="s">
        <v>706</v>
      </c>
      <c r="B405" s="13">
        <f t="shared" si="1"/>
        <v>2.829663795</v>
      </c>
      <c r="C405" s="62">
        <v>132.0</v>
      </c>
      <c r="D405" s="12">
        <f t="shared" si="4"/>
        <v>373.515621</v>
      </c>
      <c r="E405" s="16">
        <v>475.38</v>
      </c>
      <c r="F405" s="14">
        <f t="shared" si="3"/>
        <v>2.829663795</v>
      </c>
      <c r="G405" s="16">
        <v>83.850911</v>
      </c>
      <c r="H405" s="17">
        <v>0.224</v>
      </c>
      <c r="I405" s="16">
        <v>289.66471</v>
      </c>
      <c r="J405" s="17">
        <v>0.776</v>
      </c>
      <c r="K405" s="16">
        <v>3.73515621E8</v>
      </c>
      <c r="L405" s="52">
        <v>2014.0</v>
      </c>
      <c r="M405" s="15" t="s">
        <v>20</v>
      </c>
      <c r="N405" s="19" t="s">
        <v>707</v>
      </c>
      <c r="O405" s="24" t="s">
        <v>708</v>
      </c>
      <c r="P405" s="21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</row>
    <row r="406" ht="15.75" customHeight="1">
      <c r="A406" s="40" t="s">
        <v>374</v>
      </c>
      <c r="B406" s="13">
        <f t="shared" si="1"/>
        <v>2.811569366</v>
      </c>
      <c r="C406" s="62">
        <v>123.0</v>
      </c>
      <c r="D406" s="12">
        <f t="shared" si="4"/>
        <v>345.823032</v>
      </c>
      <c r="E406" s="16">
        <v>609.92</v>
      </c>
      <c r="F406" s="14">
        <f t="shared" si="3"/>
        <v>2.811569366</v>
      </c>
      <c r="G406" s="16">
        <v>260.715005</v>
      </c>
      <c r="H406" s="17">
        <v>0.754</v>
      </c>
      <c r="I406" s="16">
        <v>85.108027</v>
      </c>
      <c r="J406" s="17">
        <v>0.246</v>
      </c>
      <c r="K406" s="16">
        <v>3.45823032E8</v>
      </c>
      <c r="L406" s="52">
        <v>2000.0</v>
      </c>
      <c r="M406" s="15" t="s">
        <v>18</v>
      </c>
      <c r="N406" s="19" t="s">
        <v>375</v>
      </c>
      <c r="O406" s="24" t="s">
        <v>376</v>
      </c>
      <c r="P406" s="21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</row>
    <row r="407" ht="15.75" customHeight="1">
      <c r="A407" s="40" t="s">
        <v>172</v>
      </c>
      <c r="B407" s="13">
        <f t="shared" si="1"/>
        <v>2.79926198</v>
      </c>
      <c r="C407" s="62">
        <v>200.0</v>
      </c>
      <c r="D407" s="12">
        <f t="shared" si="4"/>
        <v>559.852396</v>
      </c>
      <c r="E407" s="16">
        <v>756.84</v>
      </c>
      <c r="F407" s="14">
        <f t="shared" si="3"/>
        <v>2.79926198</v>
      </c>
      <c r="G407" s="16">
        <v>191.452396</v>
      </c>
      <c r="H407" s="17">
        <v>0.342</v>
      </c>
      <c r="I407" s="16">
        <v>368.4</v>
      </c>
      <c r="J407" s="17">
        <v>0.658</v>
      </c>
      <c r="K407" s="16">
        <v>5.59852396E8</v>
      </c>
      <c r="L407" s="52">
        <v>2011.0</v>
      </c>
      <c r="M407" s="15" t="s">
        <v>20</v>
      </c>
      <c r="N407" s="19" t="s">
        <v>173</v>
      </c>
      <c r="O407" s="20"/>
      <c r="P407" s="21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</row>
    <row r="408" ht="15.75" customHeight="1">
      <c r="A408" s="40" t="s">
        <v>226</v>
      </c>
      <c r="B408" s="13">
        <f t="shared" si="1"/>
        <v>2.79858212</v>
      </c>
      <c r="C408" s="62">
        <v>125.0</v>
      </c>
      <c r="D408" s="12">
        <f t="shared" si="4"/>
        <v>349.822765</v>
      </c>
      <c r="E408" s="16">
        <v>616.98</v>
      </c>
      <c r="F408" s="14">
        <f t="shared" si="3"/>
        <v>2.79858212</v>
      </c>
      <c r="G408" s="16">
        <v>137.748063</v>
      </c>
      <c r="H408" s="17">
        <v>0.394</v>
      </c>
      <c r="I408" s="16">
        <v>212.074702</v>
      </c>
      <c r="J408" s="17">
        <v>0.606</v>
      </c>
      <c r="K408" s="16">
        <v>3.49822765E8</v>
      </c>
      <c r="L408" s="52">
        <v>2000.0</v>
      </c>
      <c r="M408" s="15" t="s">
        <v>18</v>
      </c>
      <c r="N408" s="19" t="s">
        <v>227</v>
      </c>
      <c r="O408" s="24" t="s">
        <v>228</v>
      </c>
      <c r="P408" s="21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</row>
    <row r="409" ht="15.75" customHeight="1">
      <c r="A409" s="40" t="s">
        <v>679</v>
      </c>
      <c r="B409" s="13">
        <f t="shared" si="1"/>
        <v>2.790813383</v>
      </c>
      <c r="C409" s="62">
        <v>120.0</v>
      </c>
      <c r="D409" s="12">
        <f t="shared" si="4"/>
        <v>334.897606</v>
      </c>
      <c r="E409" s="16">
        <v>420.84</v>
      </c>
      <c r="F409" s="14">
        <f t="shared" si="3"/>
        <v>2.790813383</v>
      </c>
      <c r="G409" s="16">
        <v>65.07554</v>
      </c>
      <c r="H409" s="17">
        <v>0.194</v>
      </c>
      <c r="I409" s="16">
        <v>269.822066</v>
      </c>
      <c r="J409" s="17">
        <v>0.806</v>
      </c>
      <c r="K409" s="16">
        <v>3.34897606E8</v>
      </c>
      <c r="L409" s="52">
        <v>2016.0</v>
      </c>
      <c r="M409" s="15" t="s">
        <v>20</v>
      </c>
      <c r="N409" s="19" t="s">
        <v>680</v>
      </c>
      <c r="O409" s="24" t="s">
        <v>681</v>
      </c>
      <c r="P409" s="21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</row>
    <row r="410" ht="15.75" customHeight="1">
      <c r="A410" s="40" t="s">
        <v>1257</v>
      </c>
      <c r="B410" s="13">
        <f t="shared" si="1"/>
        <v>2.789977682</v>
      </c>
      <c r="C410" s="62">
        <v>217.0</v>
      </c>
      <c r="D410" s="12">
        <f t="shared" si="4"/>
        <v>605.425157</v>
      </c>
      <c r="E410" s="16">
        <v>742.23</v>
      </c>
      <c r="F410" s="14">
        <f t="shared" si="3"/>
        <v>2.789977682</v>
      </c>
      <c r="G410" s="16">
        <v>130.168683</v>
      </c>
      <c r="H410" s="17">
        <v>0.215</v>
      </c>
      <c r="I410" s="16">
        <v>475.256474</v>
      </c>
      <c r="J410" s="17">
        <v>0.785</v>
      </c>
      <c r="K410" s="16">
        <v>6.05425157E8</v>
      </c>
      <c r="L410" s="52">
        <v>2017.0</v>
      </c>
      <c r="M410" s="15" t="s">
        <v>20</v>
      </c>
      <c r="N410" s="19" t="s">
        <v>1258</v>
      </c>
      <c r="O410" s="24" t="s">
        <v>1259</v>
      </c>
      <c r="P410" s="21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</row>
    <row r="411" ht="15.75" customHeight="1">
      <c r="A411" s="40" t="s">
        <v>1140</v>
      </c>
      <c r="B411" s="13">
        <f t="shared" si="1"/>
        <v>2.782412621</v>
      </c>
      <c r="C411" s="62">
        <v>145.0</v>
      </c>
      <c r="D411" s="12">
        <f t="shared" si="4"/>
        <v>403.44983</v>
      </c>
      <c r="E411" s="16">
        <v>569.03</v>
      </c>
      <c r="F411" s="14">
        <f t="shared" si="3"/>
        <v>2.782412621</v>
      </c>
      <c r="G411" s="16">
        <v>102.491776</v>
      </c>
      <c r="H411" s="17">
        <v>0.254</v>
      </c>
      <c r="I411" s="16">
        <v>300.958054</v>
      </c>
      <c r="J411" s="17">
        <v>0.746</v>
      </c>
      <c r="K411" s="16">
        <v>4.0344983E8</v>
      </c>
      <c r="L411" s="52">
        <v>2008.0</v>
      </c>
      <c r="M411" s="15" t="s">
        <v>18</v>
      </c>
      <c r="N411" s="19" t="s">
        <v>1141</v>
      </c>
      <c r="O411" s="24" t="s">
        <v>1142</v>
      </c>
      <c r="P411" s="21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</row>
    <row r="412" ht="15.75" customHeight="1">
      <c r="A412" s="40" t="s">
        <v>262</v>
      </c>
      <c r="B412" s="13">
        <f t="shared" si="1"/>
        <v>2.779466117</v>
      </c>
      <c r="C412" s="62">
        <v>120.0</v>
      </c>
      <c r="D412" s="12">
        <f t="shared" si="4"/>
        <v>333.535934</v>
      </c>
      <c r="E412" s="16">
        <v>520.7</v>
      </c>
      <c r="F412" s="14">
        <f t="shared" si="3"/>
        <v>2.779466117</v>
      </c>
      <c r="G412" s="16">
        <v>154.69608</v>
      </c>
      <c r="H412" s="17">
        <v>0.464</v>
      </c>
      <c r="I412" s="16">
        <v>178.839854</v>
      </c>
      <c r="J412" s="17">
        <v>0.536</v>
      </c>
      <c r="K412" s="16">
        <v>3.33535934E8</v>
      </c>
      <c r="L412" s="52">
        <v>2005.0</v>
      </c>
      <c r="M412" s="15" t="s">
        <v>18</v>
      </c>
      <c r="N412" s="19" t="s">
        <v>263</v>
      </c>
      <c r="O412" s="20"/>
      <c r="P412" s="21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</row>
    <row r="413" ht="15.75" customHeight="1">
      <c r="A413" s="40" t="s">
        <v>1260</v>
      </c>
      <c r="B413" s="13">
        <f t="shared" si="1"/>
        <v>2.777463088</v>
      </c>
      <c r="C413" s="62">
        <v>125.0</v>
      </c>
      <c r="D413" s="12">
        <f t="shared" si="4"/>
        <v>347.182886</v>
      </c>
      <c r="E413" s="16">
        <v>436.27</v>
      </c>
      <c r="F413" s="14">
        <f t="shared" si="3"/>
        <v>2.777463088</v>
      </c>
      <c r="G413" s="16">
        <v>154.025064</v>
      </c>
      <c r="H413" s="17">
        <v>0.444</v>
      </c>
      <c r="I413" s="16">
        <v>193.157822</v>
      </c>
      <c r="J413" s="17">
        <v>0.556</v>
      </c>
      <c r="K413" s="16">
        <v>3.47182886E8</v>
      </c>
      <c r="L413" s="52">
        <v>2016.0</v>
      </c>
      <c r="M413" s="15" t="s">
        <v>20</v>
      </c>
      <c r="N413" s="19" t="s">
        <v>1261</v>
      </c>
      <c r="O413" s="24" t="s">
        <v>1262</v>
      </c>
      <c r="P413" s="21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</row>
    <row r="414" ht="15.75" customHeight="1">
      <c r="A414" s="40" t="s">
        <v>951</v>
      </c>
      <c r="B414" s="13">
        <f t="shared" si="1"/>
        <v>2.770325563</v>
      </c>
      <c r="C414" s="62">
        <v>135.0</v>
      </c>
      <c r="D414" s="12">
        <f t="shared" si="4"/>
        <v>373.993951</v>
      </c>
      <c r="E414" s="16">
        <v>505.59</v>
      </c>
      <c r="F414" s="14">
        <f t="shared" si="3"/>
        <v>2.770325563</v>
      </c>
      <c r="G414" s="16">
        <v>77.591831</v>
      </c>
      <c r="H414" s="17">
        <v>0.208</v>
      </c>
      <c r="I414" s="16">
        <v>296.40212</v>
      </c>
      <c r="J414" s="17">
        <v>0.792</v>
      </c>
      <c r="K414" s="16">
        <v>3.73993951E8</v>
      </c>
      <c r="L414" s="52">
        <v>2011.0</v>
      </c>
      <c r="M414" s="15" t="s">
        <v>20</v>
      </c>
      <c r="N414" s="19" t="s">
        <v>952</v>
      </c>
      <c r="O414" s="24" t="s">
        <v>953</v>
      </c>
      <c r="P414" s="21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</row>
    <row r="415" ht="15.75" customHeight="1">
      <c r="A415" s="11" t="s">
        <v>724</v>
      </c>
      <c r="B415" s="13">
        <f t="shared" si="1"/>
        <v>2.759139319</v>
      </c>
      <c r="C415" s="62">
        <v>379.0</v>
      </c>
      <c r="D415" s="12">
        <f t="shared" si="4"/>
        <v>1045.713802</v>
      </c>
      <c r="E415" s="16">
        <v>1413.66</v>
      </c>
      <c r="F415" s="14">
        <f t="shared" si="3"/>
        <v>2.759139319</v>
      </c>
      <c r="G415" s="16">
        <v>241.071802</v>
      </c>
      <c r="H415" s="17">
        <v>0.23</v>
      </c>
      <c r="I415" s="16">
        <v>804.642</v>
      </c>
      <c r="J415" s="17">
        <v>0.77</v>
      </c>
      <c r="K415" s="16">
        <v>1.045713802E9</v>
      </c>
      <c r="L415" s="52">
        <v>2011.0</v>
      </c>
      <c r="M415" s="15" t="s">
        <v>20</v>
      </c>
      <c r="N415" s="19" t="s">
        <v>725</v>
      </c>
      <c r="O415" s="24" t="s">
        <v>726</v>
      </c>
      <c r="P415" s="21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</row>
    <row r="416" ht="15.75" customHeight="1">
      <c r="A416" s="40" t="s">
        <v>661</v>
      </c>
      <c r="B416" s="13">
        <f t="shared" si="1"/>
        <v>2.754041133</v>
      </c>
      <c r="C416" s="62">
        <v>150.0</v>
      </c>
      <c r="D416" s="12">
        <f t="shared" si="4"/>
        <v>413.10617</v>
      </c>
      <c r="E416" s="16">
        <v>582.48</v>
      </c>
      <c r="F416" s="14">
        <f t="shared" si="3"/>
        <v>2.754041133</v>
      </c>
      <c r="G416" s="16">
        <v>177.243721</v>
      </c>
      <c r="H416" s="17">
        <v>0.429</v>
      </c>
      <c r="I416" s="16">
        <v>235.862449</v>
      </c>
      <c r="J416" s="17">
        <v>0.571</v>
      </c>
      <c r="K416" s="16">
        <v>4.1310617E8</v>
      </c>
      <c r="L416" s="52">
        <v>2009.0</v>
      </c>
      <c r="M416" s="15" t="s">
        <v>18</v>
      </c>
      <c r="N416" s="19" t="s">
        <v>662</v>
      </c>
      <c r="O416" s="24" t="s">
        <v>663</v>
      </c>
      <c r="P416" s="21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</row>
    <row r="417" ht="15.75" customHeight="1">
      <c r="A417" s="40" t="s">
        <v>1314</v>
      </c>
      <c r="B417" s="13">
        <f t="shared" si="1"/>
        <v>2.744055713</v>
      </c>
      <c r="C417" s="62">
        <v>160.0</v>
      </c>
      <c r="D417" s="12">
        <f t="shared" si="4"/>
        <v>439.048914</v>
      </c>
      <c r="E417" s="16">
        <v>551.71</v>
      </c>
      <c r="F417" s="14">
        <f t="shared" si="3"/>
        <v>2.744055713</v>
      </c>
      <c r="G417" s="16">
        <v>47.36529</v>
      </c>
      <c r="H417" s="17">
        <v>0.108</v>
      </c>
      <c r="I417" s="16">
        <v>391.683624</v>
      </c>
      <c r="J417" s="17">
        <v>0.892</v>
      </c>
      <c r="K417" s="16">
        <v>4.39048914E8</v>
      </c>
      <c r="L417" s="52">
        <v>2016.0</v>
      </c>
      <c r="M417" s="15" t="s">
        <v>20</v>
      </c>
      <c r="N417" s="19" t="s">
        <v>1315</v>
      </c>
      <c r="O417" s="24" t="s">
        <v>1316</v>
      </c>
      <c r="P417" s="21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</row>
    <row r="418" ht="15.75" customHeight="1">
      <c r="A418" s="40" t="s">
        <v>1149</v>
      </c>
      <c r="B418" s="13">
        <f t="shared" si="1"/>
        <v>2.739320283</v>
      </c>
      <c r="C418" s="62">
        <v>120.0</v>
      </c>
      <c r="D418" s="12">
        <f t="shared" si="4"/>
        <v>328.718434</v>
      </c>
      <c r="E418" s="16">
        <v>579.76</v>
      </c>
      <c r="F418" s="14">
        <f t="shared" si="3"/>
        <v>2.739320283</v>
      </c>
      <c r="G418" s="16">
        <v>182.618434</v>
      </c>
      <c r="H418" s="17">
        <v>0.556</v>
      </c>
      <c r="I418" s="16">
        <v>146.1</v>
      </c>
      <c r="J418" s="17">
        <v>0.444</v>
      </c>
      <c r="K418" s="16">
        <v>3.28718434E8</v>
      </c>
      <c r="L418" s="52">
        <v>2000.0</v>
      </c>
      <c r="M418" s="15" t="s">
        <v>18</v>
      </c>
      <c r="N418" s="19" t="s">
        <v>1150</v>
      </c>
      <c r="O418" s="24" t="s">
        <v>1151</v>
      </c>
      <c r="P418" s="21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</row>
    <row r="419" ht="15.75" customHeight="1">
      <c r="A419" s="40" t="s">
        <v>141</v>
      </c>
      <c r="B419" s="13">
        <f t="shared" si="1"/>
        <v>2.704145556</v>
      </c>
      <c r="C419" s="62">
        <v>250.0</v>
      </c>
      <c r="D419" s="12">
        <f t="shared" si="4"/>
        <v>676.036389</v>
      </c>
      <c r="E419" s="16">
        <v>715.86</v>
      </c>
      <c r="F419" s="14">
        <f t="shared" si="3"/>
        <v>2.704145556</v>
      </c>
      <c r="G419" s="16">
        <v>367.471452</v>
      </c>
      <c r="H419" s="17">
        <v>0.544</v>
      </c>
      <c r="I419" s="16">
        <v>308.564937</v>
      </c>
      <c r="J419" s="17">
        <v>0.456</v>
      </c>
      <c r="K419" s="16">
        <v>6.76036389E8</v>
      </c>
      <c r="L419" s="52">
        <v>2022.0</v>
      </c>
      <c r="M419" s="15" t="s">
        <v>93</v>
      </c>
      <c r="N419" s="19" t="s">
        <v>142</v>
      </c>
      <c r="O419" s="24" t="s">
        <v>143</v>
      </c>
      <c r="P419" s="21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</row>
    <row r="420" ht="15.75" customHeight="1">
      <c r="A420" s="40" t="s">
        <v>488</v>
      </c>
      <c r="B420" s="13">
        <f t="shared" si="1"/>
        <v>2.690368976</v>
      </c>
      <c r="C420" s="62">
        <v>207.0</v>
      </c>
      <c r="D420" s="12">
        <f t="shared" si="4"/>
        <v>556.906378</v>
      </c>
      <c r="E420" s="16">
        <v>869.41</v>
      </c>
      <c r="F420" s="14">
        <f t="shared" si="3"/>
        <v>2.690368976</v>
      </c>
      <c r="G420" s="16">
        <v>218.080025</v>
      </c>
      <c r="H420" s="17">
        <v>0.392</v>
      </c>
      <c r="I420" s="16">
        <v>338.826353</v>
      </c>
      <c r="J420" s="17">
        <v>0.608</v>
      </c>
      <c r="K420" s="16">
        <v>5.56906378E8</v>
      </c>
      <c r="L420" s="52">
        <v>2005.0</v>
      </c>
      <c r="M420" s="15" t="s">
        <v>18</v>
      </c>
      <c r="N420" s="19" t="s">
        <v>489</v>
      </c>
      <c r="O420" s="24" t="s">
        <v>490</v>
      </c>
      <c r="P420" s="21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</row>
    <row r="421" ht="15.75" customHeight="1">
      <c r="A421" s="40" t="s">
        <v>571</v>
      </c>
      <c r="B421" s="13">
        <f t="shared" si="1"/>
        <v>2.688816477</v>
      </c>
      <c r="C421" s="62">
        <v>130.0</v>
      </c>
      <c r="D421" s="12">
        <f t="shared" si="4"/>
        <v>349.546142</v>
      </c>
      <c r="E421" s="16">
        <v>419.84</v>
      </c>
      <c r="F421" s="14">
        <f t="shared" si="3"/>
        <v>2.688816477</v>
      </c>
      <c r="G421" s="16">
        <v>171.958438</v>
      </c>
      <c r="H421" s="17">
        <v>0.492</v>
      </c>
      <c r="I421" s="16">
        <v>177.587704</v>
      </c>
      <c r="J421" s="17">
        <v>0.508</v>
      </c>
      <c r="K421" s="16">
        <v>3.49546142E8</v>
      </c>
      <c r="L421" s="52">
        <v>2018.0</v>
      </c>
      <c r="M421" s="15" t="s">
        <v>20</v>
      </c>
      <c r="N421" s="19" t="s">
        <v>572</v>
      </c>
      <c r="O421" s="24" t="s">
        <v>573</v>
      </c>
      <c r="P421" s="21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</row>
    <row r="422" ht="15.75" customHeight="1">
      <c r="A422" s="40" t="s">
        <v>1266</v>
      </c>
      <c r="B422" s="13">
        <f t="shared" si="1"/>
        <v>2.688701903</v>
      </c>
      <c r="C422" s="62">
        <v>185.0</v>
      </c>
      <c r="D422" s="12">
        <f t="shared" si="4"/>
        <v>497.409852</v>
      </c>
      <c r="E422" s="16">
        <v>799.59</v>
      </c>
      <c r="F422" s="14">
        <f t="shared" si="3"/>
        <v>2.688701903</v>
      </c>
      <c r="G422" s="16">
        <v>133.378256</v>
      </c>
      <c r="H422" s="17">
        <v>0.268</v>
      </c>
      <c r="I422" s="16">
        <v>364.031596</v>
      </c>
      <c r="J422" s="17">
        <v>0.732</v>
      </c>
      <c r="K422" s="16">
        <v>4.97409852E8</v>
      </c>
      <c r="L422" s="52">
        <v>2004.0</v>
      </c>
      <c r="M422" s="15" t="s">
        <v>18</v>
      </c>
      <c r="N422" s="19" t="s">
        <v>1267</v>
      </c>
      <c r="O422" s="24" t="s">
        <v>1268</v>
      </c>
      <c r="P422" s="21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</row>
    <row r="423" ht="15.75" customHeight="1">
      <c r="A423" s="40" t="s">
        <v>1194</v>
      </c>
      <c r="B423" s="13">
        <f t="shared" si="1"/>
        <v>2.681846561</v>
      </c>
      <c r="C423" s="62">
        <v>155.0</v>
      </c>
      <c r="D423" s="12">
        <f t="shared" si="4"/>
        <v>415.686217</v>
      </c>
      <c r="E423" s="16">
        <v>571.12</v>
      </c>
      <c r="F423" s="14">
        <f t="shared" si="3"/>
        <v>2.681846561</v>
      </c>
      <c r="G423" s="16">
        <v>104.38695</v>
      </c>
      <c r="H423" s="17">
        <v>0.251</v>
      </c>
      <c r="I423" s="16">
        <v>311.299267</v>
      </c>
      <c r="J423" s="17">
        <v>0.749</v>
      </c>
      <c r="K423" s="16">
        <v>4.15686217E8</v>
      </c>
      <c r="L423" s="52">
        <v>2010.0</v>
      </c>
      <c r="M423" s="15" t="s">
        <v>20</v>
      </c>
      <c r="N423" s="19" t="s">
        <v>1195</v>
      </c>
      <c r="O423" s="24" t="s">
        <v>1196</v>
      </c>
      <c r="P423" s="21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</row>
    <row r="424" ht="15.75" customHeight="1">
      <c r="A424" s="40" t="s">
        <v>1203</v>
      </c>
      <c r="B424" s="13">
        <f t="shared" si="1"/>
        <v>2.68024</v>
      </c>
      <c r="C424" s="62">
        <v>135.0</v>
      </c>
      <c r="D424" s="12">
        <f t="shared" si="4"/>
        <v>361.8324</v>
      </c>
      <c r="E424" s="16">
        <v>655.64</v>
      </c>
      <c r="F424" s="14">
        <f t="shared" si="3"/>
        <v>2.68024</v>
      </c>
      <c r="G424" s="16">
        <v>126.943684</v>
      </c>
      <c r="H424" s="17">
        <v>0.351</v>
      </c>
      <c r="I424" s="16">
        <v>234.888716</v>
      </c>
      <c r="J424" s="17">
        <v>0.649</v>
      </c>
      <c r="K424" s="16">
        <v>3.618324E8</v>
      </c>
      <c r="L424" s="52">
        <v>1999.0</v>
      </c>
      <c r="M424" s="15" t="s">
        <v>25</v>
      </c>
      <c r="N424" s="19" t="s">
        <v>1204</v>
      </c>
      <c r="O424" s="24" t="s">
        <v>1205</v>
      </c>
      <c r="P424" s="21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</row>
    <row r="425" ht="15.75" customHeight="1">
      <c r="A425" s="40" t="s">
        <v>748</v>
      </c>
      <c r="B425" s="13">
        <f t="shared" si="1"/>
        <v>2.679911282</v>
      </c>
      <c r="C425" s="62">
        <v>220.0</v>
      </c>
      <c r="D425" s="12">
        <f t="shared" si="4"/>
        <v>589.580482</v>
      </c>
      <c r="E425" s="16">
        <v>831.55</v>
      </c>
      <c r="F425" s="14">
        <f t="shared" si="3"/>
        <v>2.679911282</v>
      </c>
      <c r="G425" s="16">
        <v>168.368427</v>
      </c>
      <c r="H425" s="17">
        <v>0.286</v>
      </c>
      <c r="I425" s="16">
        <v>421.212055</v>
      </c>
      <c r="J425" s="17">
        <v>0.714</v>
      </c>
      <c r="K425" s="16">
        <v>5.89580482E8</v>
      </c>
      <c r="L425" s="52">
        <v>2008.0</v>
      </c>
      <c r="M425" s="15" t="s">
        <v>18</v>
      </c>
      <c r="N425" s="19" t="s">
        <v>749</v>
      </c>
      <c r="O425" s="24" t="s">
        <v>750</v>
      </c>
      <c r="P425" s="21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</row>
    <row r="426" ht="15.75" customHeight="1">
      <c r="A426" s="40" t="s">
        <v>560</v>
      </c>
      <c r="B426" s="13">
        <f t="shared" si="1"/>
        <v>2.658000481</v>
      </c>
      <c r="C426" s="62">
        <v>185.0</v>
      </c>
      <c r="D426" s="12">
        <f t="shared" si="4"/>
        <v>491.730089</v>
      </c>
      <c r="E426" s="16">
        <v>581.59</v>
      </c>
      <c r="F426" s="14">
        <f t="shared" si="3"/>
        <v>2.658000481</v>
      </c>
      <c r="G426" s="16">
        <v>113.929605</v>
      </c>
      <c r="H426" s="17">
        <v>0.232</v>
      </c>
      <c r="I426" s="16">
        <v>377.800484</v>
      </c>
      <c r="J426" s="17">
        <v>0.768</v>
      </c>
      <c r="K426" s="16">
        <v>4.91730089E8</v>
      </c>
      <c r="L426" s="52">
        <v>2019.0</v>
      </c>
      <c r="M426" s="15" t="s">
        <v>20</v>
      </c>
      <c r="N426" s="19" t="s">
        <v>561</v>
      </c>
      <c r="O426" s="24" t="s">
        <v>559</v>
      </c>
      <c r="P426" s="21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</row>
    <row r="427" ht="15.75" customHeight="1">
      <c r="A427" s="40" t="s">
        <v>619</v>
      </c>
      <c r="B427" s="13">
        <f t="shared" si="1"/>
        <v>2.65652998</v>
      </c>
      <c r="C427" s="62">
        <v>150.0</v>
      </c>
      <c r="D427" s="12">
        <f t="shared" si="4"/>
        <v>398.479497</v>
      </c>
      <c r="E427" s="16">
        <v>598.24</v>
      </c>
      <c r="F427" s="14">
        <f t="shared" si="3"/>
        <v>2.65652998</v>
      </c>
      <c r="G427" s="16">
        <v>134.029801</v>
      </c>
      <c r="H427" s="17">
        <v>0.336</v>
      </c>
      <c r="I427" s="16">
        <v>264.449696</v>
      </c>
      <c r="J427" s="17">
        <v>0.664</v>
      </c>
      <c r="K427" s="16">
        <v>3.98479497E8</v>
      </c>
      <c r="L427" s="52">
        <v>2006.0</v>
      </c>
      <c r="M427" s="15" t="s">
        <v>18</v>
      </c>
      <c r="N427" s="19" t="s">
        <v>620</v>
      </c>
      <c r="O427" s="24" t="s">
        <v>621</v>
      </c>
      <c r="P427" s="21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</row>
    <row r="428" ht="15.75" customHeight="1">
      <c r="A428" s="40" t="s">
        <v>289</v>
      </c>
      <c r="B428" s="13">
        <f t="shared" si="1"/>
        <v>2.652212784</v>
      </c>
      <c r="C428" s="62">
        <v>125.0</v>
      </c>
      <c r="D428" s="12">
        <f t="shared" si="4"/>
        <v>331.526598</v>
      </c>
      <c r="E428" s="16">
        <v>377.32</v>
      </c>
      <c r="F428" s="14">
        <f t="shared" si="3"/>
        <v>2.652212784</v>
      </c>
      <c r="G428" s="16">
        <v>121.626598</v>
      </c>
      <c r="H428" s="17">
        <v>0.367</v>
      </c>
      <c r="I428" s="16">
        <v>209.9</v>
      </c>
      <c r="J428" s="17">
        <v>0.633</v>
      </c>
      <c r="K428" s="16">
        <v>3.31526598E8</v>
      </c>
      <c r="L428" s="52">
        <v>2021.0</v>
      </c>
      <c r="M428" s="15" t="s">
        <v>93</v>
      </c>
      <c r="N428" s="19" t="s">
        <v>290</v>
      </c>
      <c r="O428" s="24" t="s">
        <v>291</v>
      </c>
      <c r="P428" s="21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</row>
    <row r="429" ht="15.75" customHeight="1">
      <c r="A429" s="40" t="s">
        <v>163</v>
      </c>
      <c r="B429" s="13">
        <f t="shared" si="1"/>
        <v>2.646926957</v>
      </c>
      <c r="C429" s="62">
        <v>140.0</v>
      </c>
      <c r="D429" s="12">
        <f t="shared" si="4"/>
        <v>370.569774</v>
      </c>
      <c r="E429" s="16">
        <v>500.96</v>
      </c>
      <c r="F429" s="14">
        <f t="shared" si="3"/>
        <v>2.646926957</v>
      </c>
      <c r="G429" s="16">
        <v>176.654505</v>
      </c>
      <c r="H429" s="17">
        <v>0.477</v>
      </c>
      <c r="I429" s="16">
        <v>193.915269</v>
      </c>
      <c r="J429" s="17">
        <v>0.523</v>
      </c>
      <c r="K429" s="16">
        <v>3.70569774E8</v>
      </c>
      <c r="L429" s="52">
        <v>2011.0</v>
      </c>
      <c r="M429" s="15" t="s">
        <v>20</v>
      </c>
      <c r="N429" s="19" t="s">
        <v>164</v>
      </c>
      <c r="O429" s="20"/>
      <c r="P429" s="21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</row>
    <row r="430" ht="15.75" customHeight="1">
      <c r="A430" s="40" t="s">
        <v>900</v>
      </c>
      <c r="B430" s="13">
        <f t="shared" si="1"/>
        <v>2.571202973</v>
      </c>
      <c r="C430" s="62">
        <v>150.0</v>
      </c>
      <c r="D430" s="12">
        <f t="shared" si="4"/>
        <v>385.680446</v>
      </c>
      <c r="E430" s="16">
        <v>543.81</v>
      </c>
      <c r="F430" s="14">
        <f t="shared" si="3"/>
        <v>2.571202973</v>
      </c>
      <c r="G430" s="16">
        <v>257.730019</v>
      </c>
      <c r="H430" s="17">
        <v>0.668</v>
      </c>
      <c r="I430" s="16">
        <v>127.950427</v>
      </c>
      <c r="J430" s="17">
        <v>0.332</v>
      </c>
      <c r="K430" s="16">
        <v>3.85680446E8</v>
      </c>
      <c r="L430" s="52">
        <v>2009.0</v>
      </c>
      <c r="M430" s="15" t="s">
        <v>18</v>
      </c>
      <c r="N430" s="19" t="s">
        <v>901</v>
      </c>
      <c r="O430" s="24" t="s">
        <v>902</v>
      </c>
      <c r="P430" s="21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</row>
    <row r="431" ht="15.75" customHeight="1">
      <c r="A431" s="40" t="s">
        <v>1366</v>
      </c>
      <c r="B431" s="13">
        <f t="shared" si="1"/>
        <v>2.52676196</v>
      </c>
      <c r="C431" s="62">
        <v>150.0</v>
      </c>
      <c r="D431" s="12">
        <f t="shared" si="4"/>
        <v>379.014294</v>
      </c>
      <c r="E431" s="16">
        <v>698.25</v>
      </c>
      <c r="F431" s="14">
        <f t="shared" si="3"/>
        <v>2.52676196</v>
      </c>
      <c r="G431" s="16">
        <v>136.314294</v>
      </c>
      <c r="H431" s="17">
        <v>0.36</v>
      </c>
      <c r="I431" s="16">
        <v>242.7</v>
      </c>
      <c r="J431" s="17">
        <v>0.64</v>
      </c>
      <c r="K431" s="16">
        <v>3.79014294E8</v>
      </c>
      <c r="L431" s="52">
        <v>1998.0</v>
      </c>
      <c r="M431" s="15" t="s">
        <v>25</v>
      </c>
      <c r="N431" s="19" t="s">
        <v>308</v>
      </c>
      <c r="O431" s="24" t="s">
        <v>309</v>
      </c>
      <c r="P431" s="21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</row>
    <row r="432" ht="15.75" customHeight="1">
      <c r="A432" s="40" t="s">
        <v>119</v>
      </c>
      <c r="B432" s="13">
        <f t="shared" si="1"/>
        <v>2.491153287</v>
      </c>
      <c r="C432" s="62">
        <v>150.0</v>
      </c>
      <c r="D432" s="12">
        <f t="shared" si="4"/>
        <v>373.672993</v>
      </c>
      <c r="E432" s="16">
        <v>583.36</v>
      </c>
      <c r="F432" s="14">
        <f t="shared" si="3"/>
        <v>2.491153287</v>
      </c>
      <c r="G432" s="16">
        <v>206.863479</v>
      </c>
      <c r="H432" s="17">
        <v>0.554</v>
      </c>
      <c r="I432" s="16">
        <v>166.809514</v>
      </c>
      <c r="J432" s="17">
        <v>0.446</v>
      </c>
      <c r="K432" s="16">
        <v>3.73672993E8</v>
      </c>
      <c r="L432" s="52">
        <v>2005.0</v>
      </c>
      <c r="M432" s="15" t="s">
        <v>18</v>
      </c>
      <c r="N432" s="19" t="s">
        <v>120</v>
      </c>
      <c r="O432" s="24" t="s">
        <v>121</v>
      </c>
      <c r="P432" s="21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</row>
    <row r="433" ht="15.75" customHeight="1">
      <c r="A433" s="40" t="s">
        <v>1332</v>
      </c>
      <c r="B433" s="13">
        <f t="shared" si="1"/>
        <v>2.48708576</v>
      </c>
      <c r="C433" s="62">
        <v>150.0</v>
      </c>
      <c r="D433" s="12">
        <f t="shared" si="4"/>
        <v>373.062864</v>
      </c>
      <c r="E433" s="16">
        <v>526.02</v>
      </c>
      <c r="F433" s="14">
        <f t="shared" si="3"/>
        <v>2.48708576</v>
      </c>
      <c r="G433" s="16">
        <v>179.883157</v>
      </c>
      <c r="H433" s="17">
        <v>0.482</v>
      </c>
      <c r="I433" s="16">
        <v>193.179707</v>
      </c>
      <c r="J433" s="17">
        <v>0.518</v>
      </c>
      <c r="K433" s="16">
        <v>3.73062864E8</v>
      </c>
      <c r="L433" s="52">
        <v>2009.0</v>
      </c>
      <c r="M433" s="15" t="s">
        <v>18</v>
      </c>
      <c r="N433" s="19" t="s">
        <v>1333</v>
      </c>
      <c r="O433" s="24" t="s">
        <v>1334</v>
      </c>
      <c r="P433" s="21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</row>
    <row r="434" ht="15.75" customHeight="1">
      <c r="A434" s="40" t="s">
        <v>583</v>
      </c>
      <c r="B434" s="13">
        <f t="shared" si="1"/>
        <v>2.476044346</v>
      </c>
      <c r="C434" s="62">
        <v>130.0</v>
      </c>
      <c r="D434" s="12">
        <f t="shared" si="4"/>
        <v>321.885765</v>
      </c>
      <c r="E434" s="16">
        <v>442.25</v>
      </c>
      <c r="F434" s="14">
        <f t="shared" si="3"/>
        <v>2.476044346</v>
      </c>
      <c r="G434" s="16">
        <v>148.415853</v>
      </c>
      <c r="H434" s="17">
        <v>0.461</v>
      </c>
      <c r="I434" s="16">
        <v>173.469912</v>
      </c>
      <c r="J434" s="17">
        <v>0.539</v>
      </c>
      <c r="K434" s="16">
        <v>3.21885765E8</v>
      </c>
      <c r="L434" s="52">
        <v>2010.0</v>
      </c>
      <c r="M434" s="15" t="s">
        <v>20</v>
      </c>
      <c r="N434" s="19" t="s">
        <v>584</v>
      </c>
      <c r="O434" s="24" t="s">
        <v>585</v>
      </c>
      <c r="P434" s="21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</row>
    <row r="435" ht="15.75" customHeight="1">
      <c r="A435" s="40" t="s">
        <v>697</v>
      </c>
      <c r="B435" s="13">
        <f t="shared" si="1"/>
        <v>2.466559125</v>
      </c>
      <c r="C435" s="62">
        <v>200.0</v>
      </c>
      <c r="D435" s="12">
        <f t="shared" si="4"/>
        <v>493.311825</v>
      </c>
      <c r="E435" s="16">
        <v>637.76</v>
      </c>
      <c r="F435" s="14">
        <f t="shared" si="3"/>
        <v>2.466559125</v>
      </c>
      <c r="G435" s="16">
        <v>234.911825</v>
      </c>
      <c r="H435" s="17">
        <v>0.476</v>
      </c>
      <c r="I435" s="16">
        <v>258.4</v>
      </c>
      <c r="J435" s="17">
        <v>0.524</v>
      </c>
      <c r="K435" s="16">
        <v>4.93311825E8</v>
      </c>
      <c r="L435" s="52">
        <v>2013.0</v>
      </c>
      <c r="M435" s="15" t="s">
        <v>20</v>
      </c>
      <c r="N435" s="19" t="s">
        <v>698</v>
      </c>
      <c r="O435" s="24" t="s">
        <v>699</v>
      </c>
      <c r="P435" s="21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</row>
    <row r="436" ht="15.75" customHeight="1">
      <c r="A436" s="40" t="s">
        <v>906</v>
      </c>
      <c r="B436" s="13">
        <f t="shared" si="1"/>
        <v>2.459817084</v>
      </c>
      <c r="C436" s="62">
        <v>190.0</v>
      </c>
      <c r="D436" s="12">
        <f t="shared" si="4"/>
        <v>467.365246</v>
      </c>
      <c r="E436" s="16">
        <v>604.22</v>
      </c>
      <c r="F436" s="14">
        <f t="shared" si="3"/>
        <v>2.459817084</v>
      </c>
      <c r="G436" s="16">
        <v>228.778661</v>
      </c>
      <c r="H436" s="17">
        <v>0.49</v>
      </c>
      <c r="I436" s="16">
        <v>238.586585</v>
      </c>
      <c r="J436" s="17">
        <v>0.51</v>
      </c>
      <c r="K436" s="16">
        <v>4.67365246E8</v>
      </c>
      <c r="L436" s="52">
        <v>2013.0</v>
      </c>
      <c r="M436" s="15" t="s">
        <v>20</v>
      </c>
      <c r="N436" s="19" t="s">
        <v>907</v>
      </c>
      <c r="O436" s="24" t="s">
        <v>908</v>
      </c>
      <c r="P436" s="21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</row>
    <row r="437" ht="15.75" customHeight="1">
      <c r="A437" s="40" t="s">
        <v>238</v>
      </c>
      <c r="B437" s="13">
        <f t="shared" si="1"/>
        <v>2.435441818</v>
      </c>
      <c r="C437" s="62">
        <v>165.0</v>
      </c>
      <c r="D437" s="12">
        <f t="shared" si="4"/>
        <v>401.8479</v>
      </c>
      <c r="E437" s="16">
        <v>457.35</v>
      </c>
      <c r="F437" s="14">
        <f t="shared" si="3"/>
        <v>2.435441818</v>
      </c>
      <c r="G437" s="16">
        <v>108.32783</v>
      </c>
      <c r="H437" s="17">
        <v>0.27</v>
      </c>
      <c r="I437" s="16">
        <v>293.52007</v>
      </c>
      <c r="J437" s="17">
        <v>0.73</v>
      </c>
      <c r="K437" s="16">
        <v>4.018479E8</v>
      </c>
      <c r="L437" s="52">
        <v>2021.0</v>
      </c>
      <c r="M437" s="15" t="s">
        <v>93</v>
      </c>
      <c r="N437" s="19" t="s">
        <v>239</v>
      </c>
      <c r="O437" s="24" t="s">
        <v>240</v>
      </c>
      <c r="P437" s="21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</row>
    <row r="438" ht="15.75" customHeight="1">
      <c r="A438" s="40" t="s">
        <v>957</v>
      </c>
      <c r="B438" s="13">
        <f t="shared" si="1"/>
        <v>2.419734891</v>
      </c>
      <c r="C438" s="62">
        <v>293.0</v>
      </c>
      <c r="D438" s="12">
        <f t="shared" si="4"/>
        <v>708.982323</v>
      </c>
      <c r="E438" s="16">
        <v>902.34</v>
      </c>
      <c r="F438" s="14">
        <f t="shared" si="3"/>
        <v>2.419734891</v>
      </c>
      <c r="G438" s="16">
        <v>202.853933</v>
      </c>
      <c r="H438" s="17">
        <v>0.286</v>
      </c>
      <c r="I438" s="16">
        <v>506.12839</v>
      </c>
      <c r="J438" s="17">
        <v>0.714</v>
      </c>
      <c r="K438" s="16">
        <v>7.08982323E8</v>
      </c>
      <c r="L438" s="52">
        <v>2014.0</v>
      </c>
      <c r="M438" s="15" t="s">
        <v>20</v>
      </c>
      <c r="N438" s="19" t="s">
        <v>958</v>
      </c>
      <c r="O438" s="24" t="s">
        <v>959</v>
      </c>
      <c r="P438" s="21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</row>
    <row r="439" ht="15.75" customHeight="1">
      <c r="A439" s="40" t="s">
        <v>53</v>
      </c>
      <c r="B439" s="13">
        <f t="shared" si="1"/>
        <v>2.382238488</v>
      </c>
      <c r="C439" s="62">
        <v>170.0</v>
      </c>
      <c r="D439" s="12">
        <f t="shared" si="4"/>
        <v>404.980543</v>
      </c>
      <c r="E439" s="16">
        <v>478.99</v>
      </c>
      <c r="F439" s="14">
        <f t="shared" si="3"/>
        <v>2.382238488</v>
      </c>
      <c r="G439" s="16">
        <v>85.83821</v>
      </c>
      <c r="H439" s="17">
        <v>0.212</v>
      </c>
      <c r="I439" s="16">
        <v>319.142333</v>
      </c>
      <c r="J439" s="17">
        <v>0.788</v>
      </c>
      <c r="K439" s="16">
        <v>4.04980543E8</v>
      </c>
      <c r="L439" s="52">
        <v>2019.0</v>
      </c>
      <c r="M439" s="15" t="s">
        <v>20</v>
      </c>
      <c r="N439" s="19" t="s">
        <v>54</v>
      </c>
      <c r="O439" s="20"/>
      <c r="P439" s="21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</row>
    <row r="440" ht="15.75" customHeight="1">
      <c r="A440" s="40" t="s">
        <v>413</v>
      </c>
      <c r="B440" s="13">
        <f t="shared" si="1"/>
        <v>2.361708697</v>
      </c>
      <c r="C440" s="62">
        <v>165.0</v>
      </c>
      <c r="D440" s="12">
        <f t="shared" si="4"/>
        <v>389.681935</v>
      </c>
      <c r="E440" s="16">
        <v>489.68</v>
      </c>
      <c r="F440" s="14">
        <f t="shared" si="3"/>
        <v>2.361708697</v>
      </c>
      <c r="G440" s="16">
        <v>103.144286</v>
      </c>
      <c r="H440" s="17">
        <v>0.265</v>
      </c>
      <c r="I440" s="16">
        <v>286.537649</v>
      </c>
      <c r="J440" s="17">
        <v>0.735</v>
      </c>
      <c r="K440" s="16">
        <v>3.89681935E8</v>
      </c>
      <c r="L440" s="52">
        <v>2016.0</v>
      </c>
      <c r="M440" s="15" t="s">
        <v>20</v>
      </c>
      <c r="N440" s="19" t="s">
        <v>414</v>
      </c>
      <c r="O440" s="24" t="s">
        <v>415</v>
      </c>
      <c r="P440" s="21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</row>
    <row r="441" ht="15.75" customHeight="1">
      <c r="A441" s="40" t="s">
        <v>1263</v>
      </c>
      <c r="B441" s="13">
        <f t="shared" si="1"/>
        <v>2.353316776</v>
      </c>
      <c r="C441" s="62">
        <v>170.0</v>
      </c>
      <c r="D441" s="12">
        <f t="shared" si="4"/>
        <v>400.063852</v>
      </c>
      <c r="E441" s="16">
        <v>549.66</v>
      </c>
      <c r="F441" s="14">
        <f t="shared" si="3"/>
        <v>2.353316776</v>
      </c>
      <c r="G441" s="16">
        <v>172.062763</v>
      </c>
      <c r="H441" s="17">
        <v>0.43</v>
      </c>
      <c r="I441" s="16">
        <v>228.001089</v>
      </c>
      <c r="J441" s="17">
        <v>0.57</v>
      </c>
      <c r="K441" s="16">
        <v>4.00063852E8</v>
      </c>
      <c r="L441" s="52">
        <v>2010.0</v>
      </c>
      <c r="M441" s="15" t="s">
        <v>20</v>
      </c>
      <c r="N441" s="19" t="s">
        <v>1264</v>
      </c>
      <c r="O441" s="24" t="s">
        <v>1265</v>
      </c>
      <c r="P441" s="21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</row>
    <row r="442" ht="15.75" customHeight="1">
      <c r="A442" s="40" t="s">
        <v>310</v>
      </c>
      <c r="B442" s="13">
        <f t="shared" si="1"/>
        <v>2.35033507</v>
      </c>
      <c r="C442" s="62">
        <v>200.0</v>
      </c>
      <c r="D442" s="12">
        <f t="shared" si="4"/>
        <v>470.067014</v>
      </c>
      <c r="E442" s="16">
        <v>534.99</v>
      </c>
      <c r="F442" s="14">
        <f t="shared" si="3"/>
        <v>2.35033507</v>
      </c>
      <c r="G442" s="16">
        <v>100.916094</v>
      </c>
      <c r="H442" s="17">
        <v>0.215</v>
      </c>
      <c r="I442" s="16">
        <v>369.15092</v>
      </c>
      <c r="J442" s="17">
        <v>0.785</v>
      </c>
      <c r="K442" s="16">
        <v>4.70067014E8</v>
      </c>
      <c r="L442" s="52">
        <v>2021.0</v>
      </c>
      <c r="M442" s="15" t="s">
        <v>93</v>
      </c>
      <c r="N442" s="19" t="s">
        <v>311</v>
      </c>
      <c r="O442" s="24" t="s">
        <v>312</v>
      </c>
      <c r="P442" s="21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</row>
    <row r="443" ht="15.75" customHeight="1">
      <c r="A443" s="40" t="s">
        <v>858</v>
      </c>
      <c r="B443" s="13">
        <f t="shared" si="1"/>
        <v>2.332898994</v>
      </c>
      <c r="C443" s="62">
        <v>170.0</v>
      </c>
      <c r="D443" s="12">
        <f t="shared" si="4"/>
        <v>396.592829</v>
      </c>
      <c r="E443" s="16">
        <v>520.9</v>
      </c>
      <c r="F443" s="14">
        <f t="shared" si="3"/>
        <v>2.332898994</v>
      </c>
      <c r="G443" s="16">
        <v>155.332381</v>
      </c>
      <c r="H443" s="17">
        <v>0.392</v>
      </c>
      <c r="I443" s="16">
        <v>241.260448</v>
      </c>
      <c r="J443" s="17">
        <v>0.608</v>
      </c>
      <c r="K443" s="16">
        <v>3.96592829E8</v>
      </c>
      <c r="L443" s="52">
        <v>2012.0</v>
      </c>
      <c r="M443" s="15" t="s">
        <v>20</v>
      </c>
      <c r="N443" s="19" t="s">
        <v>859</v>
      </c>
      <c r="O443" s="24" t="s">
        <v>860</v>
      </c>
      <c r="P443" s="21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</row>
    <row r="444" ht="15.75" customHeight="1">
      <c r="A444" s="40" t="s">
        <v>1377</v>
      </c>
      <c r="B444" s="13">
        <f t="shared" si="1"/>
        <v>2.317492578</v>
      </c>
      <c r="C444" s="62">
        <v>187.0</v>
      </c>
      <c r="D444" s="12">
        <f t="shared" si="4"/>
        <v>433.371112</v>
      </c>
      <c r="E444" s="16">
        <v>710.07</v>
      </c>
      <c r="F444" s="14">
        <f t="shared" si="3"/>
        <v>2.317492578</v>
      </c>
      <c r="G444" s="16">
        <v>150.371112</v>
      </c>
      <c r="H444" s="17">
        <v>0.347</v>
      </c>
      <c r="I444" s="16">
        <v>283.0</v>
      </c>
      <c r="J444" s="17">
        <v>0.653</v>
      </c>
      <c r="K444" s="16">
        <v>4.33371112E8</v>
      </c>
      <c r="L444" s="52">
        <v>2003.0</v>
      </c>
      <c r="M444" s="15" t="s">
        <v>18</v>
      </c>
      <c r="N444" s="19" t="s">
        <v>943</v>
      </c>
      <c r="O444" s="24" t="s">
        <v>944</v>
      </c>
      <c r="P444" s="21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</row>
    <row r="445" ht="15.75" customHeight="1">
      <c r="A445" s="40" t="s">
        <v>924</v>
      </c>
      <c r="B445" s="13">
        <f t="shared" si="1"/>
        <v>2.278703138</v>
      </c>
      <c r="C445" s="62">
        <v>260.0</v>
      </c>
      <c r="D445" s="12">
        <f t="shared" si="4"/>
        <v>592.462816</v>
      </c>
      <c r="E445" s="16">
        <v>814.0</v>
      </c>
      <c r="F445" s="14">
        <f t="shared" si="3"/>
        <v>2.278703138</v>
      </c>
      <c r="G445" s="16">
        <v>200.821936</v>
      </c>
      <c r="H445" s="17">
        <v>0.339</v>
      </c>
      <c r="I445" s="16">
        <v>391.64088</v>
      </c>
      <c r="J445" s="17">
        <v>0.661</v>
      </c>
      <c r="K445" s="16">
        <v>5.92462816E8</v>
      </c>
      <c r="L445" s="52">
        <v>2010.0</v>
      </c>
      <c r="M445" s="15" t="s">
        <v>20</v>
      </c>
      <c r="N445" s="19" t="s">
        <v>925</v>
      </c>
      <c r="O445" s="24" t="s">
        <v>926</v>
      </c>
      <c r="P445" s="21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</row>
    <row r="446" ht="15.75" customHeight="1">
      <c r="A446" s="40" t="s">
        <v>313</v>
      </c>
      <c r="B446" s="13">
        <f t="shared" si="1"/>
        <v>2.274118459</v>
      </c>
      <c r="C446" s="62">
        <v>170.0</v>
      </c>
      <c r="D446" s="12">
        <f t="shared" si="4"/>
        <v>386.600138</v>
      </c>
      <c r="E446" s="16">
        <v>457.25</v>
      </c>
      <c r="F446" s="14">
        <f t="shared" si="3"/>
        <v>2.274118459</v>
      </c>
      <c r="G446" s="16">
        <v>110.500138</v>
      </c>
      <c r="H446" s="17">
        <v>0.286</v>
      </c>
      <c r="I446" s="16">
        <v>276.1</v>
      </c>
      <c r="J446" s="17">
        <v>0.714</v>
      </c>
      <c r="K446" s="16">
        <v>3.86600138E8</v>
      </c>
      <c r="L446" s="52">
        <v>2019.0</v>
      </c>
      <c r="M446" s="15" t="s">
        <v>20</v>
      </c>
      <c r="N446" s="19" t="s">
        <v>314</v>
      </c>
      <c r="O446" s="20"/>
      <c r="P446" s="21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</row>
    <row r="447" ht="15.75" customHeight="1">
      <c r="A447" s="40" t="s">
        <v>634</v>
      </c>
      <c r="B447" s="13">
        <f t="shared" si="1"/>
        <v>2.244175706</v>
      </c>
      <c r="C447" s="62">
        <v>170.0</v>
      </c>
      <c r="D447" s="12">
        <f t="shared" si="4"/>
        <v>381.50987</v>
      </c>
      <c r="E447" s="16">
        <v>537.93</v>
      </c>
      <c r="F447" s="14">
        <f t="shared" si="3"/>
        <v>2.244175706</v>
      </c>
      <c r="G447" s="16">
        <v>198.351526</v>
      </c>
      <c r="H447" s="17">
        <v>0.52</v>
      </c>
      <c r="I447" s="16">
        <v>183.158344</v>
      </c>
      <c r="J447" s="17">
        <v>0.48</v>
      </c>
      <c r="K447" s="16">
        <v>3.8150987E8</v>
      </c>
      <c r="L447" s="52">
        <v>2009.0</v>
      </c>
      <c r="M447" s="15" t="s">
        <v>18</v>
      </c>
      <c r="N447" s="19" t="s">
        <v>635</v>
      </c>
      <c r="O447" s="24" t="s">
        <v>636</v>
      </c>
      <c r="P447" s="21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</row>
    <row r="448" ht="15.75" customHeight="1">
      <c r="A448" s="40" t="s">
        <v>992</v>
      </c>
      <c r="B448" s="13">
        <f t="shared" si="1"/>
        <v>2.23868524</v>
      </c>
      <c r="C448" s="62">
        <v>150.0</v>
      </c>
      <c r="D448" s="12">
        <f t="shared" si="4"/>
        <v>335.802786</v>
      </c>
      <c r="E448" s="16">
        <v>473.62</v>
      </c>
      <c r="F448" s="14">
        <f t="shared" si="3"/>
        <v>2.23868524</v>
      </c>
      <c r="G448" s="16">
        <v>127.509326</v>
      </c>
      <c r="H448" s="17">
        <v>0.38</v>
      </c>
      <c r="I448" s="16">
        <v>208.29346</v>
      </c>
      <c r="J448" s="17">
        <v>0.62</v>
      </c>
      <c r="K448" s="16">
        <v>3.35802786E8</v>
      </c>
      <c r="L448" s="52">
        <v>2008.0</v>
      </c>
      <c r="M448" s="15" t="s">
        <v>18</v>
      </c>
      <c r="N448" s="19" t="s">
        <v>993</v>
      </c>
      <c r="O448" s="24" t="s">
        <v>463</v>
      </c>
      <c r="P448" s="21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</row>
    <row r="449" ht="15.75" customHeight="1">
      <c r="A449" s="40" t="s">
        <v>1341</v>
      </c>
      <c r="B449" s="13">
        <f t="shared" si="1"/>
        <v>2.203854313</v>
      </c>
      <c r="C449" s="62">
        <v>160.0</v>
      </c>
      <c r="D449" s="12">
        <f t="shared" si="4"/>
        <v>352.61669</v>
      </c>
      <c r="E449" s="16">
        <v>476.69</v>
      </c>
      <c r="F449" s="14">
        <f t="shared" si="3"/>
        <v>2.203854313</v>
      </c>
      <c r="G449" s="16">
        <v>146.408305</v>
      </c>
      <c r="H449" s="17">
        <v>0.415</v>
      </c>
      <c r="I449" s="16">
        <v>206.208385</v>
      </c>
      <c r="J449" s="17">
        <v>0.585</v>
      </c>
      <c r="K449" s="16">
        <v>3.5261669E8</v>
      </c>
      <c r="L449" s="52">
        <v>2011.0</v>
      </c>
      <c r="M449" s="15" t="s">
        <v>20</v>
      </c>
      <c r="N449" s="19" t="s">
        <v>1342</v>
      </c>
      <c r="O449" s="24" t="s">
        <v>1343</v>
      </c>
      <c r="P449" s="21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</row>
    <row r="450" ht="15.75" customHeight="1">
      <c r="A450" s="40" t="s">
        <v>174</v>
      </c>
      <c r="B450" s="13">
        <f t="shared" si="1"/>
        <v>2.193889463</v>
      </c>
      <c r="C450" s="62">
        <v>175.0</v>
      </c>
      <c r="D450" s="12">
        <f t="shared" si="4"/>
        <v>383.930656</v>
      </c>
      <c r="E450" s="16">
        <v>470.68</v>
      </c>
      <c r="F450" s="14">
        <f t="shared" si="3"/>
        <v>2.193889463</v>
      </c>
      <c r="G450" s="16">
        <v>152.901115</v>
      </c>
      <c r="H450" s="17">
        <v>0.398</v>
      </c>
      <c r="I450" s="16">
        <v>231.029541</v>
      </c>
      <c r="J450" s="17">
        <v>0.602</v>
      </c>
      <c r="K450" s="16">
        <v>3.83930656E8</v>
      </c>
      <c r="L450" s="52">
        <v>2017.0</v>
      </c>
      <c r="M450" s="15" t="s">
        <v>20</v>
      </c>
      <c r="N450" s="19" t="s">
        <v>175</v>
      </c>
      <c r="O450" s="20"/>
      <c r="P450" s="21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</row>
    <row r="451" ht="15.75" customHeight="1">
      <c r="A451" s="40" t="s">
        <v>485</v>
      </c>
      <c r="B451" s="13">
        <f t="shared" si="1"/>
        <v>2.193089957</v>
      </c>
      <c r="C451" s="62">
        <v>300.0</v>
      </c>
      <c r="D451" s="12">
        <f t="shared" si="4"/>
        <v>657.926987</v>
      </c>
      <c r="E451" s="16">
        <v>806.59</v>
      </c>
      <c r="F451" s="14">
        <f t="shared" si="3"/>
        <v>2.193089957</v>
      </c>
      <c r="G451" s="16">
        <v>229.024295</v>
      </c>
      <c r="H451" s="17">
        <v>0.348</v>
      </c>
      <c r="I451" s="16">
        <v>428.902692</v>
      </c>
      <c r="J451" s="17">
        <v>0.652</v>
      </c>
      <c r="K451" s="16">
        <v>6.57926987E8</v>
      </c>
      <c r="L451" s="52">
        <v>2017.0</v>
      </c>
      <c r="M451" s="15" t="s">
        <v>20</v>
      </c>
      <c r="N451" s="19" t="s">
        <v>486</v>
      </c>
      <c r="O451" s="24" t="s">
        <v>487</v>
      </c>
      <c r="P451" s="21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</row>
    <row r="452" ht="15.75" customHeight="1">
      <c r="A452" s="40" t="s">
        <v>1344</v>
      </c>
      <c r="B452" s="13">
        <f t="shared" si="1"/>
        <v>2.192549005</v>
      </c>
      <c r="C452" s="62">
        <v>210.0</v>
      </c>
      <c r="D452" s="12">
        <f t="shared" si="4"/>
        <v>460.435291</v>
      </c>
      <c r="E452" s="16">
        <v>691.26</v>
      </c>
      <c r="F452" s="14">
        <f t="shared" si="3"/>
        <v>2.192549005</v>
      </c>
      <c r="G452" s="16">
        <v>234.362462</v>
      </c>
      <c r="H452" s="17">
        <v>0.509</v>
      </c>
      <c r="I452" s="16">
        <v>226.072829</v>
      </c>
      <c r="J452" s="17">
        <v>0.491</v>
      </c>
      <c r="K452" s="16">
        <v>4.60435291E8</v>
      </c>
      <c r="L452" s="52">
        <v>2006.0</v>
      </c>
      <c r="M452" s="15" t="s">
        <v>18</v>
      </c>
      <c r="N452" s="19" t="s">
        <v>1345</v>
      </c>
      <c r="O452" s="24" t="s">
        <v>1346</v>
      </c>
      <c r="P452" s="21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</row>
    <row r="453" ht="15.75" customHeight="1">
      <c r="A453" s="40" t="s">
        <v>1080</v>
      </c>
      <c r="B453" s="13">
        <f t="shared" si="1"/>
        <v>2.131425873</v>
      </c>
      <c r="C453" s="62">
        <v>150.0</v>
      </c>
      <c r="D453" s="12">
        <f t="shared" si="4"/>
        <v>319.713881</v>
      </c>
      <c r="E453" s="16">
        <v>439.26</v>
      </c>
      <c r="F453" s="14">
        <f t="shared" si="3"/>
        <v>2.131425873</v>
      </c>
      <c r="G453" s="16">
        <v>131.772187</v>
      </c>
      <c r="H453" s="17">
        <v>0.412</v>
      </c>
      <c r="I453" s="16">
        <v>187.941694</v>
      </c>
      <c r="J453" s="17">
        <v>0.588</v>
      </c>
      <c r="K453" s="16">
        <v>3.19713881E8</v>
      </c>
      <c r="L453" s="52">
        <v>2010.0</v>
      </c>
      <c r="M453" s="15" t="s">
        <v>20</v>
      </c>
      <c r="N453" s="19" t="s">
        <v>1081</v>
      </c>
      <c r="O453" s="24" t="s">
        <v>1082</v>
      </c>
      <c r="P453" s="21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</row>
    <row r="454" ht="15.75" customHeight="1">
      <c r="A454" s="40" t="s">
        <v>545</v>
      </c>
      <c r="B454" s="13">
        <f t="shared" si="1"/>
        <v>2.105737919</v>
      </c>
      <c r="C454" s="62">
        <v>185.0</v>
      </c>
      <c r="D454" s="12">
        <f t="shared" si="4"/>
        <v>389.561515</v>
      </c>
      <c r="E454" s="16">
        <v>496.25</v>
      </c>
      <c r="F454" s="14">
        <f t="shared" si="3"/>
        <v>2.105737919</v>
      </c>
      <c r="G454" s="16">
        <v>154.10906</v>
      </c>
      <c r="H454" s="17">
        <v>0.396</v>
      </c>
      <c r="I454" s="16">
        <v>235.452455</v>
      </c>
      <c r="J454" s="17">
        <v>0.604</v>
      </c>
      <c r="K454" s="16">
        <v>3.89561515E8</v>
      </c>
      <c r="L454" s="52">
        <v>2015.0</v>
      </c>
      <c r="M454" s="15" t="s">
        <v>20</v>
      </c>
      <c r="N454" s="19" t="s">
        <v>546</v>
      </c>
      <c r="O454" s="24" t="s">
        <v>547</v>
      </c>
      <c r="P454" s="21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</row>
    <row r="455" ht="15.75" customHeight="1">
      <c r="A455" s="40" t="s">
        <v>188</v>
      </c>
      <c r="B455" s="13">
        <f t="shared" si="1"/>
        <v>2.096218913</v>
      </c>
      <c r="C455" s="62">
        <v>150.0</v>
      </c>
      <c r="D455" s="12">
        <f t="shared" si="4"/>
        <v>314.432837</v>
      </c>
      <c r="E455" s="16">
        <v>490.88</v>
      </c>
      <c r="F455" s="14">
        <f t="shared" si="3"/>
        <v>2.096218913</v>
      </c>
      <c r="G455" s="16">
        <v>135.386665</v>
      </c>
      <c r="H455" s="17">
        <v>0.431</v>
      </c>
      <c r="I455" s="16">
        <v>179.046172</v>
      </c>
      <c r="J455" s="17">
        <v>0.569</v>
      </c>
      <c r="K455" s="16">
        <v>3.14432837E8</v>
      </c>
      <c r="L455" s="52">
        <v>2005.0</v>
      </c>
      <c r="M455" s="15" t="s">
        <v>18</v>
      </c>
      <c r="N455" s="19" t="s">
        <v>189</v>
      </c>
      <c r="O455" s="24" t="s">
        <v>190</v>
      </c>
      <c r="P455" s="21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</row>
    <row r="456" ht="15.75" customHeight="1">
      <c r="A456" s="40" t="s">
        <v>246</v>
      </c>
      <c r="B456" s="13">
        <f t="shared" si="1"/>
        <v>2.081692449</v>
      </c>
      <c r="C456" s="62">
        <v>178.0</v>
      </c>
      <c r="D456" s="12">
        <f t="shared" si="4"/>
        <v>370.541256</v>
      </c>
      <c r="E456" s="16">
        <v>471.6</v>
      </c>
      <c r="F456" s="14">
        <f t="shared" si="3"/>
        <v>2.081692449</v>
      </c>
      <c r="G456" s="16">
        <v>100.206256</v>
      </c>
      <c r="H456" s="17">
        <v>0.27</v>
      </c>
      <c r="I456" s="16">
        <v>270.335</v>
      </c>
      <c r="J456" s="17">
        <v>0.73</v>
      </c>
      <c r="K456" s="16">
        <v>3.70541256E8</v>
      </c>
      <c r="L456" s="52">
        <v>2014.0</v>
      </c>
      <c r="M456" s="15" t="s">
        <v>20</v>
      </c>
      <c r="N456" s="19" t="s">
        <v>247</v>
      </c>
      <c r="O456" s="20"/>
      <c r="P456" s="21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</row>
    <row r="457" ht="15.75" customHeight="1">
      <c r="A457" s="40" t="s">
        <v>236</v>
      </c>
      <c r="B457" s="13">
        <f t="shared" si="1"/>
        <v>2.078144829</v>
      </c>
      <c r="C457" s="62">
        <v>170.0</v>
      </c>
      <c r="D457" s="12">
        <f t="shared" si="4"/>
        <v>353.284621</v>
      </c>
      <c r="E457" s="16">
        <v>417.85</v>
      </c>
      <c r="F457" s="14">
        <f t="shared" si="3"/>
        <v>2.078144829</v>
      </c>
      <c r="G457" s="16">
        <v>114.766307</v>
      </c>
      <c r="H457" s="17">
        <v>0.325</v>
      </c>
      <c r="I457" s="16">
        <v>238.518314</v>
      </c>
      <c r="J457" s="17">
        <v>0.675</v>
      </c>
      <c r="K457" s="16">
        <v>3.53284621E8</v>
      </c>
      <c r="L457" s="52">
        <v>2019.0</v>
      </c>
      <c r="M457" s="15" t="s">
        <v>20</v>
      </c>
      <c r="N457" s="19" t="s">
        <v>237</v>
      </c>
      <c r="O457" s="20"/>
      <c r="P457" s="21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</row>
    <row r="458" ht="15.75" customHeight="1">
      <c r="A458" s="40" t="s">
        <v>1027</v>
      </c>
      <c r="B458" s="13">
        <f t="shared" si="1"/>
        <v>2.067971467</v>
      </c>
      <c r="C458" s="62">
        <v>180.0</v>
      </c>
      <c r="D458" s="12">
        <f t="shared" si="4"/>
        <v>372.234864</v>
      </c>
      <c r="E458" s="16">
        <v>547.48</v>
      </c>
      <c r="F458" s="14">
        <f t="shared" si="3"/>
        <v>2.067971467</v>
      </c>
      <c r="G458" s="16">
        <v>70.107728</v>
      </c>
      <c r="H458" s="17">
        <v>0.188</v>
      </c>
      <c r="I458" s="16">
        <v>302.127136</v>
      </c>
      <c r="J458" s="17">
        <v>0.812</v>
      </c>
      <c r="K458" s="16">
        <v>3.72234864E8</v>
      </c>
      <c r="L458" s="52">
        <v>2007.0</v>
      </c>
      <c r="M458" s="15" t="s">
        <v>18</v>
      </c>
      <c r="N458" s="19" t="s">
        <v>1028</v>
      </c>
      <c r="O458" s="24" t="s">
        <v>1029</v>
      </c>
      <c r="P458" s="21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</row>
    <row r="459" ht="15.75" customHeight="1">
      <c r="A459" s="40" t="s">
        <v>151</v>
      </c>
      <c r="B459" s="13">
        <f t="shared" si="1"/>
        <v>2.066533293</v>
      </c>
      <c r="C459" s="62">
        <v>150.0</v>
      </c>
      <c r="D459" s="12">
        <f t="shared" si="4"/>
        <v>309.979994</v>
      </c>
      <c r="E459" s="16">
        <v>437.2</v>
      </c>
      <c r="F459" s="14">
        <f t="shared" si="3"/>
        <v>2.066533293</v>
      </c>
      <c r="G459" s="16">
        <v>114.053579</v>
      </c>
      <c r="H459" s="17">
        <v>0.368</v>
      </c>
      <c r="I459" s="16">
        <v>195.926415</v>
      </c>
      <c r="J459" s="17">
        <v>0.632</v>
      </c>
      <c r="K459" s="16">
        <v>3.09979994E8</v>
      </c>
      <c r="L459" s="52">
        <v>2008.0</v>
      </c>
      <c r="M459" s="15" t="s">
        <v>18</v>
      </c>
      <c r="N459" s="19" t="s">
        <v>152</v>
      </c>
      <c r="O459" s="20"/>
      <c r="P459" s="21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</row>
    <row r="460" ht="15.75" customHeight="1">
      <c r="A460" s="40" t="s">
        <v>700</v>
      </c>
      <c r="B460" s="13">
        <f t="shared" si="1"/>
        <v>2.05501453</v>
      </c>
      <c r="C460" s="62">
        <v>200.0</v>
      </c>
      <c r="D460" s="12">
        <f t="shared" si="4"/>
        <v>411.002906</v>
      </c>
      <c r="E460" s="16">
        <v>531.35</v>
      </c>
      <c r="F460" s="14">
        <f t="shared" si="3"/>
        <v>2.05501453</v>
      </c>
      <c r="G460" s="16">
        <v>101.802906</v>
      </c>
      <c r="H460" s="17">
        <v>0.248</v>
      </c>
      <c r="I460" s="16">
        <v>309.2</v>
      </c>
      <c r="J460" s="17">
        <v>0.752</v>
      </c>
      <c r="K460" s="16">
        <v>4.11002906E8</v>
      </c>
      <c r="L460" s="52">
        <v>2013.0</v>
      </c>
      <c r="M460" s="15" t="s">
        <v>20</v>
      </c>
      <c r="N460" s="19" t="s">
        <v>701</v>
      </c>
      <c r="O460" s="24" t="s">
        <v>702</v>
      </c>
      <c r="P460" s="21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</row>
    <row r="461" ht="15.75" customHeight="1">
      <c r="A461" s="40" t="s">
        <v>1176</v>
      </c>
      <c r="B461" s="13">
        <f t="shared" si="1"/>
        <v>2.02580667</v>
      </c>
      <c r="C461" s="62">
        <v>200.0</v>
      </c>
      <c r="D461" s="12">
        <f t="shared" si="4"/>
        <v>405.161334</v>
      </c>
      <c r="E461" s="16">
        <v>429.03</v>
      </c>
      <c r="F461" s="14">
        <f t="shared" si="3"/>
        <v>2.02580667</v>
      </c>
      <c r="G461" s="16">
        <v>95.850844</v>
      </c>
      <c r="H461" s="17">
        <v>0.237</v>
      </c>
      <c r="I461" s="16">
        <v>309.31049</v>
      </c>
      <c r="J461" s="17">
        <v>0.763</v>
      </c>
      <c r="K461" s="16">
        <v>4.05161334E8</v>
      </c>
      <c r="L461" s="52">
        <v>2022.0</v>
      </c>
      <c r="M461" s="15" t="s">
        <v>93</v>
      </c>
      <c r="N461" s="19" t="s">
        <v>1177</v>
      </c>
      <c r="O461" s="24" t="s">
        <v>1178</v>
      </c>
      <c r="P461" s="21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</row>
    <row r="462" ht="15.75" customHeight="1">
      <c r="A462" s="40" t="s">
        <v>253</v>
      </c>
      <c r="B462" s="13">
        <f t="shared" si="1"/>
        <v>2.010324495</v>
      </c>
      <c r="C462" s="62">
        <v>200.0</v>
      </c>
      <c r="D462" s="12">
        <f t="shared" si="4"/>
        <v>402.064899</v>
      </c>
      <c r="E462" s="16">
        <v>457.6</v>
      </c>
      <c r="F462" s="14">
        <f t="shared" si="3"/>
        <v>2.010324495</v>
      </c>
      <c r="G462" s="16">
        <v>164.870234</v>
      </c>
      <c r="H462" s="17">
        <v>0.41</v>
      </c>
      <c r="I462" s="16">
        <v>237.194665</v>
      </c>
      <c r="J462" s="17">
        <v>0.59</v>
      </c>
      <c r="K462" s="16">
        <v>4.02064899E8</v>
      </c>
      <c r="L462" s="52">
        <v>2021.0</v>
      </c>
      <c r="M462" s="15" t="s">
        <v>93</v>
      </c>
      <c r="N462" s="19" t="s">
        <v>254</v>
      </c>
      <c r="O462" s="24" t="s">
        <v>255</v>
      </c>
      <c r="P462" s="21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</row>
    <row r="463" ht="15.75" customHeight="1">
      <c r="A463" s="40" t="s">
        <v>1089</v>
      </c>
      <c r="B463" s="13">
        <f t="shared" si="1"/>
        <v>1.98166865</v>
      </c>
      <c r="C463" s="62">
        <v>180.0</v>
      </c>
      <c r="D463" s="12">
        <f t="shared" si="4"/>
        <v>356.700357</v>
      </c>
      <c r="E463" s="16">
        <v>448.23</v>
      </c>
      <c r="F463" s="14">
        <f t="shared" si="3"/>
        <v>1.98166865</v>
      </c>
      <c r="G463" s="16">
        <v>126.643061</v>
      </c>
      <c r="H463" s="17">
        <v>0.355</v>
      </c>
      <c r="I463" s="16">
        <v>230.057296</v>
      </c>
      <c r="J463" s="17">
        <v>0.645</v>
      </c>
      <c r="K463" s="16">
        <v>3.56700357E8</v>
      </c>
      <c r="L463" s="52">
        <v>2016.0</v>
      </c>
      <c r="M463" s="15" t="s">
        <v>20</v>
      </c>
      <c r="N463" s="19" t="s">
        <v>1090</v>
      </c>
      <c r="O463" s="24" t="s">
        <v>1091</v>
      </c>
      <c r="P463" s="21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</row>
    <row r="464" ht="15.75" customHeight="1">
      <c r="A464" s="40" t="s">
        <v>146</v>
      </c>
      <c r="B464" s="13">
        <f t="shared" si="1"/>
        <v>1.898758275</v>
      </c>
      <c r="C464" s="62">
        <v>200.0</v>
      </c>
      <c r="D464" s="12">
        <f t="shared" si="4"/>
        <v>379.751655</v>
      </c>
      <c r="E464" s="16">
        <v>432.2</v>
      </c>
      <c r="F464" s="14">
        <f t="shared" si="3"/>
        <v>1.898758275</v>
      </c>
      <c r="G464" s="16">
        <v>183.651655</v>
      </c>
      <c r="H464" s="17">
        <v>0.484</v>
      </c>
      <c r="I464" s="16">
        <v>196.1</v>
      </c>
      <c r="J464" s="17">
        <v>0.516</v>
      </c>
      <c r="K464" s="16">
        <v>3.79751655E8</v>
      </c>
      <c r="L464" s="52">
        <v>2021.0</v>
      </c>
      <c r="M464" s="15" t="s">
        <v>93</v>
      </c>
      <c r="N464" s="19" t="s">
        <v>147</v>
      </c>
      <c r="O464" s="24" t="s">
        <v>148</v>
      </c>
      <c r="P464" s="21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</row>
    <row r="465" ht="15.75" customHeight="1">
      <c r="A465" s="40" t="s">
        <v>978</v>
      </c>
      <c r="B465" s="13">
        <f t="shared" si="1"/>
        <v>1.865180302</v>
      </c>
      <c r="C465" s="62">
        <v>225.0</v>
      </c>
      <c r="D465" s="12">
        <f t="shared" si="4"/>
        <v>419.665568</v>
      </c>
      <c r="E465" s="16">
        <v>591.9</v>
      </c>
      <c r="F465" s="14">
        <f t="shared" si="3"/>
        <v>1.865180302</v>
      </c>
      <c r="G465" s="16">
        <v>141.62149</v>
      </c>
      <c r="H465" s="17">
        <v>0.338</v>
      </c>
      <c r="I465" s="16">
        <v>278.044078</v>
      </c>
      <c r="J465" s="17">
        <v>0.662</v>
      </c>
      <c r="K465" s="16">
        <v>4.19665568E8</v>
      </c>
      <c r="L465" s="52">
        <v>2008.0</v>
      </c>
      <c r="M465" s="15" t="s">
        <v>18</v>
      </c>
      <c r="N465" s="19" t="s">
        <v>979</v>
      </c>
      <c r="O465" s="24" t="s">
        <v>980</v>
      </c>
      <c r="P465" s="21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</row>
    <row r="466" ht="15.75" customHeight="1">
      <c r="A466" s="40" t="s">
        <v>1033</v>
      </c>
      <c r="B466" s="13">
        <f t="shared" si="1"/>
        <v>1.861367637</v>
      </c>
      <c r="C466" s="62">
        <v>190.0</v>
      </c>
      <c r="D466" s="12">
        <f t="shared" si="4"/>
        <v>353.659851</v>
      </c>
      <c r="E466" s="16">
        <v>457.22</v>
      </c>
      <c r="F466" s="14">
        <f t="shared" si="3"/>
        <v>1.861367637</v>
      </c>
      <c r="G466" s="16">
        <v>144.857996</v>
      </c>
      <c r="H466" s="17">
        <v>0.41</v>
      </c>
      <c r="I466" s="16">
        <v>208.801855</v>
      </c>
      <c r="J466" s="17">
        <v>0.59</v>
      </c>
      <c r="K466" s="16">
        <v>3.53659851E8</v>
      </c>
      <c r="L466" s="52">
        <v>2013.0</v>
      </c>
      <c r="M466" s="15" t="s">
        <v>20</v>
      </c>
      <c r="N466" s="19" t="s">
        <v>1034</v>
      </c>
      <c r="O466" s="24" t="s">
        <v>1035</v>
      </c>
      <c r="P466" s="21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</row>
    <row r="467" ht="15.75" customHeight="1">
      <c r="A467" s="40" t="s">
        <v>948</v>
      </c>
      <c r="B467" s="13">
        <f t="shared" si="1"/>
        <v>1.856765005</v>
      </c>
      <c r="C467" s="62">
        <v>200.0</v>
      </c>
      <c r="D467" s="12">
        <f t="shared" si="4"/>
        <v>371.353001</v>
      </c>
      <c r="E467" s="16">
        <v>523.61</v>
      </c>
      <c r="F467" s="14">
        <f t="shared" si="3"/>
        <v>1.856765005</v>
      </c>
      <c r="G467" s="16">
        <v>125.322469</v>
      </c>
      <c r="H467" s="17">
        <v>0.338</v>
      </c>
      <c r="I467" s="16">
        <v>246.030532</v>
      </c>
      <c r="J467" s="17">
        <v>0.662</v>
      </c>
      <c r="K467" s="16">
        <v>3.71353001E8</v>
      </c>
      <c r="L467" s="52">
        <v>2009.0</v>
      </c>
      <c r="M467" s="15" t="s">
        <v>18</v>
      </c>
      <c r="N467" s="19" t="s">
        <v>949</v>
      </c>
      <c r="O467" s="24" t="s">
        <v>950</v>
      </c>
      <c r="P467" s="21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</row>
    <row r="468" ht="15.75" customHeight="1">
      <c r="A468" s="40" t="s">
        <v>903</v>
      </c>
      <c r="B468" s="13">
        <f t="shared" si="1"/>
        <v>1.856604411</v>
      </c>
      <c r="C468" s="62">
        <v>185.0</v>
      </c>
      <c r="D468" s="12">
        <f t="shared" si="4"/>
        <v>343.471816</v>
      </c>
      <c r="E468" s="16">
        <v>431.61</v>
      </c>
      <c r="F468" s="14">
        <f t="shared" si="3"/>
        <v>1.856604411</v>
      </c>
      <c r="G468" s="16">
        <v>158.84834</v>
      </c>
      <c r="H468" s="17">
        <v>0.462</v>
      </c>
      <c r="I468" s="16">
        <v>184.623476</v>
      </c>
      <c r="J468" s="17">
        <v>0.538</v>
      </c>
      <c r="K468" s="16">
        <v>3.43471816E8</v>
      </c>
      <c r="L468" s="52">
        <v>2016.0</v>
      </c>
      <c r="M468" s="15" t="s">
        <v>20</v>
      </c>
      <c r="N468" s="19" t="s">
        <v>904</v>
      </c>
      <c r="O468" s="24" t="s">
        <v>905</v>
      </c>
      <c r="P468" s="21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</row>
    <row r="469" ht="15.75" customHeight="1">
      <c r="A469" s="40" t="s">
        <v>1155</v>
      </c>
      <c r="B469" s="13">
        <f t="shared" si="1"/>
        <v>1.8544104</v>
      </c>
      <c r="C469" s="62">
        <v>170.0</v>
      </c>
      <c r="D469" s="12">
        <f t="shared" si="4"/>
        <v>315.249768</v>
      </c>
      <c r="E469" s="16">
        <v>506.77</v>
      </c>
      <c r="F469" s="14">
        <f t="shared" si="3"/>
        <v>1.8544104</v>
      </c>
      <c r="G469" s="16">
        <v>188.969804</v>
      </c>
      <c r="H469" s="17">
        <v>0.599</v>
      </c>
      <c r="I469" s="16">
        <v>126.279964</v>
      </c>
      <c r="J469" s="17">
        <v>0.401</v>
      </c>
      <c r="K469" s="16">
        <v>3.15249768E8</v>
      </c>
      <c r="L469" s="52">
        <v>2004.0</v>
      </c>
      <c r="M469" s="15" t="s">
        <v>18</v>
      </c>
      <c r="N469" s="19" t="s">
        <v>1156</v>
      </c>
      <c r="O469" s="24" t="s">
        <v>1157</v>
      </c>
      <c r="P469" s="21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</row>
    <row r="470" ht="15.75" customHeight="1">
      <c r="A470" s="40" t="s">
        <v>936</v>
      </c>
      <c r="B470" s="13">
        <f t="shared" si="1"/>
        <v>1.826471775</v>
      </c>
      <c r="C470" s="62">
        <v>200.0</v>
      </c>
      <c r="D470" s="12">
        <f t="shared" si="4"/>
        <v>365.294355</v>
      </c>
      <c r="E470" s="16">
        <v>421.57</v>
      </c>
      <c r="F470" s="14">
        <f t="shared" si="3"/>
        <v>1.826471775</v>
      </c>
      <c r="G470" s="16">
        <v>58.504105</v>
      </c>
      <c r="H470" s="17">
        <v>0.16</v>
      </c>
      <c r="I470" s="16">
        <v>306.79025</v>
      </c>
      <c r="J470" s="17">
        <v>0.84</v>
      </c>
      <c r="K470" s="16">
        <v>3.65294355E8</v>
      </c>
      <c r="L470" s="52">
        <v>2020.0</v>
      </c>
      <c r="M470" s="15" t="s">
        <v>93</v>
      </c>
      <c r="N470" s="19" t="s">
        <v>937</v>
      </c>
      <c r="O470" s="24" t="s">
        <v>938</v>
      </c>
      <c r="P470" s="21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</row>
    <row r="471" ht="15.75" customHeight="1">
      <c r="A471" s="40" t="s">
        <v>739</v>
      </c>
      <c r="B471" s="13">
        <f t="shared" si="1"/>
        <v>1.818192843</v>
      </c>
      <c r="C471" s="62">
        <v>185.0</v>
      </c>
      <c r="D471" s="12">
        <f t="shared" si="4"/>
        <v>336.365676</v>
      </c>
      <c r="E471" s="16">
        <v>474.27</v>
      </c>
      <c r="F471" s="14">
        <f t="shared" si="3"/>
        <v>1.818192843</v>
      </c>
      <c r="G471" s="16">
        <v>90.759676</v>
      </c>
      <c r="H471" s="17">
        <v>0.27</v>
      </c>
      <c r="I471" s="16">
        <v>245.606</v>
      </c>
      <c r="J471" s="17">
        <v>0.73</v>
      </c>
      <c r="K471" s="16">
        <v>3.36365676E8</v>
      </c>
      <c r="L471" s="52">
        <v>2009.0</v>
      </c>
      <c r="M471" s="15" t="s">
        <v>18</v>
      </c>
      <c r="N471" s="19" t="s">
        <v>740</v>
      </c>
      <c r="O471" s="24" t="s">
        <v>741</v>
      </c>
      <c r="P471" s="21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</row>
    <row r="472" ht="15.75" customHeight="1">
      <c r="A472" s="40" t="s">
        <v>915</v>
      </c>
      <c r="B472" s="13">
        <f t="shared" si="1"/>
        <v>1.753727318</v>
      </c>
      <c r="C472" s="62">
        <v>223.0</v>
      </c>
      <c r="D472" s="12">
        <f t="shared" si="4"/>
        <v>391.081192</v>
      </c>
      <c r="E472" s="16">
        <v>587.14</v>
      </c>
      <c r="F472" s="14">
        <f t="shared" si="3"/>
        <v>1.753727318</v>
      </c>
      <c r="G472" s="16">
        <v>200.081192</v>
      </c>
      <c r="H472" s="17">
        <v>0.512</v>
      </c>
      <c r="I472" s="16">
        <v>191.0</v>
      </c>
      <c r="J472" s="17">
        <v>0.488</v>
      </c>
      <c r="K472" s="16">
        <v>3.91081192E8</v>
      </c>
      <c r="L472" s="52">
        <v>2006.0</v>
      </c>
      <c r="M472" s="15" t="s">
        <v>18</v>
      </c>
      <c r="N472" s="19" t="s">
        <v>916</v>
      </c>
      <c r="O472" s="24" t="s">
        <v>917</v>
      </c>
      <c r="P472" s="21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</row>
    <row r="473" ht="15.75" customHeight="1">
      <c r="A473" s="40" t="s">
        <v>136</v>
      </c>
      <c r="B473" s="13">
        <f t="shared" si="1"/>
        <v>1.691304348</v>
      </c>
      <c r="C473" s="62">
        <v>230.0</v>
      </c>
      <c r="D473" s="12">
        <v>389.0</v>
      </c>
      <c r="E473" s="16">
        <v>411.92</v>
      </c>
      <c r="F473" s="14">
        <f t="shared" si="3"/>
        <v>1.691304348</v>
      </c>
      <c r="G473" s="16">
        <v>162.83686</v>
      </c>
      <c r="H473" s="17">
        <v>0.431</v>
      </c>
      <c r="I473" s="16">
        <v>214.9</v>
      </c>
      <c r="J473" s="17">
        <v>0.569</v>
      </c>
      <c r="K473" s="16">
        <v>3.7773686E8</v>
      </c>
      <c r="L473" s="52">
        <v>2022.0</v>
      </c>
      <c r="M473" s="15" t="s">
        <v>93</v>
      </c>
      <c r="N473" s="19" t="s">
        <v>137</v>
      </c>
      <c r="O473" s="24" t="s">
        <v>138</v>
      </c>
      <c r="P473" s="21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</row>
    <row r="474" ht="15.75" customHeight="1">
      <c r="A474" s="40" t="s">
        <v>1030</v>
      </c>
      <c r="B474" s="13">
        <f t="shared" si="1"/>
        <v>1.661038355</v>
      </c>
      <c r="C474" s="62">
        <v>200.0</v>
      </c>
      <c r="D474" s="12">
        <f t="shared" ref="D474:D477" si="5">K474/1000000</f>
        <v>332.207671</v>
      </c>
      <c r="E474" s="16">
        <v>423.19</v>
      </c>
      <c r="F474" s="14">
        <f t="shared" si="3"/>
        <v>1.661038355</v>
      </c>
      <c r="G474" s="16">
        <v>123.08712</v>
      </c>
      <c r="H474" s="17">
        <v>0.37</v>
      </c>
      <c r="I474" s="16">
        <v>209.120551</v>
      </c>
      <c r="J474" s="17">
        <v>0.63</v>
      </c>
      <c r="K474" s="16">
        <v>3.32207671E8</v>
      </c>
      <c r="L474" s="52">
        <v>2015.0</v>
      </c>
      <c r="M474" s="15" t="s">
        <v>20</v>
      </c>
      <c r="N474" s="19" t="s">
        <v>1031</v>
      </c>
      <c r="O474" s="24" t="s">
        <v>1032</v>
      </c>
      <c r="P474" s="21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</row>
    <row r="475" ht="15.75" customHeight="1">
      <c r="A475" s="40" t="s">
        <v>38</v>
      </c>
      <c r="B475" s="13">
        <f t="shared" si="1"/>
        <v>1.62643323</v>
      </c>
      <c r="C475" s="62">
        <v>200.0</v>
      </c>
      <c r="D475" s="12">
        <f t="shared" si="5"/>
        <v>325.286646</v>
      </c>
      <c r="E475" s="16">
        <v>458.65</v>
      </c>
      <c r="F475" s="14">
        <f t="shared" si="3"/>
        <v>1.62643323</v>
      </c>
      <c r="G475" s="16">
        <v>137.855863</v>
      </c>
      <c r="H475" s="17">
        <v>0.424</v>
      </c>
      <c r="I475" s="16">
        <v>187.430783</v>
      </c>
      <c r="J475" s="17">
        <v>0.576</v>
      </c>
      <c r="K475" s="16">
        <v>3.25286646E8</v>
      </c>
      <c r="L475" s="52">
        <v>2009.0</v>
      </c>
      <c r="M475" s="15" t="s">
        <v>18</v>
      </c>
      <c r="N475" s="19" t="s">
        <v>39</v>
      </c>
      <c r="O475" s="20"/>
      <c r="P475" s="21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</row>
    <row r="476" ht="15.75" customHeight="1">
      <c r="A476" s="40" t="s">
        <v>789</v>
      </c>
      <c r="B476" s="13">
        <f t="shared" si="1"/>
        <v>1.624594652</v>
      </c>
      <c r="C476" s="62">
        <v>198.0</v>
      </c>
      <c r="D476" s="12">
        <f t="shared" si="5"/>
        <v>321.669741</v>
      </c>
      <c r="E476" s="16">
        <v>441.95</v>
      </c>
      <c r="F476" s="14">
        <f t="shared" si="3"/>
        <v>1.624594652</v>
      </c>
      <c r="G476" s="16">
        <v>105.26973</v>
      </c>
      <c r="H476" s="17">
        <v>0.327</v>
      </c>
      <c r="I476" s="16">
        <v>216.400011</v>
      </c>
      <c r="J476" s="17">
        <v>0.673</v>
      </c>
      <c r="K476" s="16">
        <v>3.21669741E8</v>
      </c>
      <c r="L476" s="52">
        <v>2010.0</v>
      </c>
      <c r="M476" s="15" t="s">
        <v>20</v>
      </c>
      <c r="N476" s="19" t="s">
        <v>790</v>
      </c>
      <c r="O476" s="24" t="s">
        <v>791</v>
      </c>
      <c r="P476" s="21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</row>
    <row r="477" ht="15.75" customHeight="1">
      <c r="A477" s="59" t="s">
        <v>861</v>
      </c>
      <c r="B477" s="13">
        <f t="shared" si="1"/>
        <v>1.309749357</v>
      </c>
      <c r="C477" s="63">
        <v>300.0</v>
      </c>
      <c r="D477" s="47">
        <f t="shared" si="5"/>
        <v>392.924807</v>
      </c>
      <c r="E477" s="16">
        <v>471.94</v>
      </c>
      <c r="F477" s="14">
        <f t="shared" si="3"/>
        <v>1.309749357</v>
      </c>
      <c r="G477" s="16">
        <v>213.767512</v>
      </c>
      <c r="H477" s="48">
        <v>0.544</v>
      </c>
      <c r="I477" s="16">
        <v>179.157295</v>
      </c>
      <c r="J477" s="48">
        <v>0.456</v>
      </c>
      <c r="K477" s="49">
        <v>3.92924807E8</v>
      </c>
      <c r="L477" s="52">
        <v>2018.0</v>
      </c>
      <c r="M477" s="15" t="s">
        <v>20</v>
      </c>
      <c r="N477" s="19" t="s">
        <v>862</v>
      </c>
      <c r="O477" s="24" t="s">
        <v>863</v>
      </c>
      <c r="P477" s="21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</row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L2"/>
    <hyperlink r:id="rId2" location=":~:text=Filming%20took%20place%20from%20September,were%20designed%20by%20Carlo%20Rambaldi." ref="O2"/>
    <hyperlink r:id="rId3" ref="L3"/>
    <hyperlink r:id="rId4" location=":~:text=Despite%20never%20hitting%20the%20number,films%20of%20the%2021st%20century." ref="O3"/>
    <hyperlink r:id="rId5" ref="L4"/>
    <hyperlink r:id="rId6" location=":~:text=Released%20in%201977%2C%20%22A%20New,around%20775%20million%20U.S.%20dollars." ref="O4"/>
    <hyperlink r:id="rId7" ref="L5"/>
    <hyperlink r:id="rId8" location=":~:text=Grease%20only%20cost%20%246%20million,movie%20musical%20of%20all%20time." ref="O5"/>
    <hyperlink r:id="rId9" ref="O6"/>
    <hyperlink r:id="rId10" ref="O7"/>
    <hyperlink r:id="rId11" ref="L8"/>
    <hyperlink r:id="rId12" ref="O8"/>
    <hyperlink r:id="rId13" ref="L9"/>
    <hyperlink r:id="rId14" ref="O9"/>
    <hyperlink r:id="rId15" ref="L10"/>
    <hyperlink r:id="rId16" ref="O10"/>
    <hyperlink r:id="rId17" ref="L11"/>
    <hyperlink r:id="rId18" ref="O11"/>
    <hyperlink r:id="rId19" ref="L12"/>
    <hyperlink r:id="rId20" ref="L13"/>
    <hyperlink r:id="rId21" ref="O13"/>
    <hyperlink r:id="rId22" ref="L14"/>
    <hyperlink r:id="rId23" ref="O14"/>
    <hyperlink r:id="rId24" ref="L15"/>
    <hyperlink r:id="rId25" ref="O15"/>
    <hyperlink r:id="rId26" ref="L16"/>
    <hyperlink r:id="rId27" location=":~:text=It%20was%20the%20second%2Dbest,against%20its%20%2415%2Dmillion%20budget." ref="O16"/>
    <hyperlink r:id="rId28" ref="L17"/>
    <hyperlink r:id="rId29" ref="O17"/>
    <hyperlink r:id="rId30" ref="L18"/>
    <hyperlink r:id="rId31" location=":~:text=The%20film%20became%20a%20huge,grossing%20film%20of%201987%20worldwide." ref="O18"/>
    <hyperlink r:id="rId32" ref="L19"/>
    <hyperlink r:id="rId33" ref="O19"/>
    <hyperlink r:id="rId34" ref="L20"/>
    <hyperlink r:id="rId35" ref="O20"/>
    <hyperlink r:id="rId36" ref="L21"/>
    <hyperlink r:id="rId37" ref="O21"/>
    <hyperlink r:id="rId38" ref="L22"/>
    <hyperlink r:id="rId39" ref="L23"/>
    <hyperlink r:id="rId40" location=":~:text=The%20film%20grossed%20over%20%24351,Diaz%20as%20a%20leading%20lady." ref="O23"/>
    <hyperlink r:id="rId41" ref="L24"/>
    <hyperlink r:id="rId42" ref="O24"/>
    <hyperlink r:id="rId43" ref="L25"/>
    <hyperlink r:id="rId44" ref="O25"/>
    <hyperlink r:id="rId45" ref="L26"/>
    <hyperlink r:id="rId46" ref="O26"/>
    <hyperlink r:id="rId47" ref="L27"/>
    <hyperlink r:id="rId48" ref="O27"/>
    <hyperlink r:id="rId49" ref="L28"/>
    <hyperlink r:id="rId50" location=":~:text=Robin%20Williams%20was%20awarded%20the,highest%2Dgrossing%20film%20of%201993." ref="O28"/>
    <hyperlink r:id="rId51" ref="L29"/>
    <hyperlink r:id="rId52" ref="O29"/>
    <hyperlink r:id="rId53" ref="L30"/>
    <hyperlink r:id="rId54" ref="O30"/>
    <hyperlink r:id="rId55" ref="L31"/>
    <hyperlink r:id="rId56" ref="L32"/>
    <hyperlink r:id="rId57" ref="O32"/>
    <hyperlink r:id="rId58" ref="L33"/>
    <hyperlink r:id="rId59" ref="O33"/>
    <hyperlink r:id="rId60" ref="L34"/>
    <hyperlink r:id="rId61" ref="O34"/>
    <hyperlink r:id="rId62" ref="L35"/>
    <hyperlink r:id="rId63" ref="O35"/>
    <hyperlink r:id="rId64" ref="L36"/>
    <hyperlink r:id="rId65" ref="O36"/>
    <hyperlink r:id="rId66" ref="L37"/>
    <hyperlink r:id="rId67" ref="O37"/>
    <hyperlink r:id="rId68" ref="L38"/>
    <hyperlink r:id="rId69" ref="O38"/>
    <hyperlink r:id="rId70" ref="L39"/>
    <hyperlink r:id="rId71" ref="O39"/>
    <hyperlink r:id="rId72" ref="L40"/>
    <hyperlink r:id="rId73" location=":~:text=The%20film%20was%20a%20commercial,%2C%20cinematography%2C%20and%20production%20design." ref="O40"/>
    <hyperlink r:id="rId74" ref="L41"/>
    <hyperlink r:id="rId75" ref="O41"/>
    <hyperlink r:id="rId76" ref="L42"/>
    <hyperlink r:id="rId77" ref="O42"/>
    <hyperlink r:id="rId78" ref="L43"/>
    <hyperlink r:id="rId79" ref="L44"/>
    <hyperlink r:id="rId80" ref="O44"/>
    <hyperlink r:id="rId81" ref="L45"/>
    <hyperlink r:id="rId82" ref="O45"/>
    <hyperlink r:id="rId83" ref="L46"/>
    <hyperlink r:id="rId84" ref="L47"/>
    <hyperlink r:id="rId85" ref="L48"/>
    <hyperlink r:id="rId86" ref="O48"/>
    <hyperlink r:id="rId87" ref="L49"/>
    <hyperlink r:id="rId88" ref="O49"/>
    <hyperlink r:id="rId89" ref="L50"/>
    <hyperlink r:id="rId90" ref="L51"/>
    <hyperlink r:id="rId91" ref="O51"/>
    <hyperlink r:id="rId92" ref="L52"/>
    <hyperlink r:id="rId93" ref="N53"/>
    <hyperlink r:id="rId94" ref="L54"/>
    <hyperlink r:id="rId95" ref="O54"/>
    <hyperlink r:id="rId96" ref="L55"/>
    <hyperlink r:id="rId97" ref="O55"/>
    <hyperlink r:id="rId98" ref="L56"/>
    <hyperlink r:id="rId99" ref="L57"/>
    <hyperlink r:id="rId100" location=":~:text=The%20film%20was%20released%20on,the%20budget%20of%20%2439%20million." ref="O57"/>
    <hyperlink r:id="rId101" ref="L58"/>
    <hyperlink r:id="rId102" ref="O58"/>
    <hyperlink r:id="rId103" ref="L59"/>
    <hyperlink r:id="rId104" ref="O59"/>
    <hyperlink r:id="rId105" ref="L60"/>
    <hyperlink r:id="rId106" location=":~:text=The%20film%20grossed%20%24611%20million,highest%2Dgrossing%20film%20of%202008." ref="O60"/>
    <hyperlink r:id="rId107" ref="L61"/>
    <hyperlink r:id="rId108" ref="O61"/>
    <hyperlink r:id="rId109" ref="L62"/>
    <hyperlink r:id="rId110" ref="O62"/>
    <hyperlink r:id="rId111" ref="L63"/>
    <hyperlink r:id="rId112" ref="L64"/>
    <hyperlink r:id="rId113" ref="O64"/>
    <hyperlink r:id="rId114" ref="L65"/>
    <hyperlink r:id="rId115" ref="O65"/>
    <hyperlink r:id="rId116" location=":~:text=With%20a%20budget%20of%20%24200,Avatar%20surpassed%20it%20in%202010." ref="O66"/>
    <hyperlink r:id="rId117" ref="L67"/>
    <hyperlink r:id="rId118" location=":~:text=Seven%20was%20budgeted%20at%20%2430,expensive%20film%20at%20that%20point." ref="O67"/>
    <hyperlink r:id="rId119" ref="L68"/>
    <hyperlink r:id="rId120" ref="O68"/>
    <hyperlink r:id="rId121" ref="L69"/>
    <hyperlink r:id="rId122" ref="O69"/>
    <hyperlink r:id="rId123" ref="L70"/>
    <hyperlink r:id="rId124" ref="O70"/>
    <hyperlink r:id="rId125" ref="L71"/>
    <hyperlink r:id="rId126" ref="O71"/>
    <hyperlink r:id="rId127" ref="L72"/>
    <hyperlink r:id="rId128" ref="O72"/>
    <hyperlink r:id="rId129" ref="L73"/>
    <hyperlink r:id="rId130" ref="O73"/>
    <hyperlink r:id="rId131" ref="L74"/>
    <hyperlink r:id="rId132" ref="O74"/>
    <hyperlink r:id="rId133" ref="L75"/>
    <hyperlink r:id="rId134" ref="O75"/>
    <hyperlink r:id="rId135" ref="L76"/>
    <hyperlink r:id="rId136" ref="O76"/>
    <hyperlink r:id="rId137" ref="L77"/>
    <hyperlink r:id="rId138" ref="O77"/>
    <hyperlink r:id="rId139" ref="L78"/>
    <hyperlink r:id="rId140" ref="L79"/>
    <hyperlink r:id="rId141" ref="O79"/>
    <hyperlink r:id="rId142" ref="L80"/>
    <hyperlink r:id="rId143" ref="O80"/>
    <hyperlink r:id="rId144" ref="L81"/>
    <hyperlink r:id="rId145" ref="O81"/>
    <hyperlink r:id="rId146" ref="L82"/>
    <hyperlink r:id="rId147" location=":~:text=The%20film%20grossed%20over%20%24326,grossing%20film%20worldwide%20in%202006." ref="O82"/>
    <hyperlink r:id="rId148" ref="L83"/>
    <hyperlink r:id="rId149" ref="L84"/>
    <hyperlink r:id="rId150" ref="O84"/>
    <hyperlink r:id="rId151" ref="L85"/>
    <hyperlink r:id="rId152" ref="O85"/>
    <hyperlink r:id="rId153" ref="L86"/>
    <hyperlink r:id="rId154" location=":~:text=The%20production%20budget%20for%20the,the%20Half%2DBlood%20Prince'." ref="O86"/>
    <hyperlink r:id="rId155" ref="L87"/>
    <hyperlink r:id="rId156" ref="O87"/>
    <hyperlink r:id="rId157" ref="L88"/>
    <hyperlink r:id="rId158" ref="O88"/>
    <hyperlink r:id="rId159" ref="L89"/>
    <hyperlink r:id="rId160" ref="O89"/>
    <hyperlink r:id="rId161" ref="L90"/>
    <hyperlink r:id="rId162" ref="O90"/>
    <hyperlink r:id="rId163" ref="L91"/>
    <hyperlink r:id="rId164" ref="L92"/>
    <hyperlink r:id="rId165" ref="O92"/>
    <hyperlink r:id="rId166" ref="L93"/>
    <hyperlink r:id="rId167" ref="O93"/>
    <hyperlink r:id="rId168" ref="L94"/>
    <hyperlink r:id="rId169" ref="O94"/>
    <hyperlink r:id="rId170" ref="L95"/>
    <hyperlink r:id="rId171" location=":~:text=Reception-,Box%20office,production%20budget%20of%20%2475%20million." ref="O95"/>
    <hyperlink r:id="rId172" ref="L96"/>
    <hyperlink r:id="rId173" ref="O96"/>
    <hyperlink r:id="rId174" ref="L97"/>
    <hyperlink r:id="rId175" location=":~:text=The%20Fugitive%20premiered%20in%20Westwood,against%20a%20%2444%20million%20budget." ref="O97"/>
    <hyperlink r:id="rId176" ref="L98"/>
    <hyperlink r:id="rId177" location=":~:text=Taken%202%20grossed%20%24139.9%20million,a%20budget%20of%20%2445%20million." ref="O98"/>
    <hyperlink r:id="rId178" ref="L99"/>
    <hyperlink r:id="rId179" ref="O99"/>
    <hyperlink r:id="rId180" ref="L100"/>
    <hyperlink r:id="rId181" location=":~:text=The%20film%20was%20produced%20on,sets%20and%20writing%20the%20scripts." ref="O100"/>
    <hyperlink r:id="rId182" ref="L101"/>
    <hyperlink r:id="rId183" location=":~:text=The%20production%20budget%20for%20the,the%20Half%2DBlood%20Prince'." ref="O101"/>
    <hyperlink r:id="rId184" ref="L102"/>
    <hyperlink r:id="rId185" ref="L103"/>
    <hyperlink r:id="rId186" location=":~:text=1%20at%20the%20domestic%20box,Pixar's%20%E2%80%9CMonsters%2C%20Inc.%E2%80%9D" ref="O103"/>
    <hyperlink r:id="rId187" ref="L104"/>
    <hyperlink r:id="rId188" ref="O104"/>
    <hyperlink r:id="rId189" ref="L105"/>
    <hyperlink r:id="rId190" ref="O105"/>
    <hyperlink r:id="rId191" ref="L106"/>
    <hyperlink r:id="rId192" ref="L107"/>
    <hyperlink r:id="rId193" ref="O107"/>
    <hyperlink r:id="rId194" ref="L108"/>
    <hyperlink r:id="rId195" ref="L110"/>
    <hyperlink r:id="rId196" ref="O110"/>
    <hyperlink r:id="rId197" ref="L111"/>
    <hyperlink r:id="rId198" ref="O111"/>
    <hyperlink r:id="rId199" ref="L112"/>
    <hyperlink r:id="rId200" location=":~:text=The%20film%20received%20mixed%20reviews,against%20a%20%2440%20million%20budget." ref="O112"/>
    <hyperlink r:id="rId201" ref="L113"/>
    <hyperlink r:id="rId202" ref="O113"/>
    <hyperlink r:id="rId203" ref="L114"/>
    <hyperlink r:id="rId204" ref="O114"/>
    <hyperlink r:id="rId205" ref="L115"/>
    <hyperlink r:id="rId206" ref="L116"/>
    <hyperlink r:id="rId207" location=":~:text=The%20Matrix%20opened%20in%20theaters,%2463%20million%20budget%2C%20becoming%20the" ref="O116"/>
    <hyperlink r:id="rId208" ref="L117"/>
    <hyperlink r:id="rId209" ref="O117"/>
    <hyperlink r:id="rId210" ref="L118"/>
    <hyperlink r:id="rId211" location=":~:text=The%20Hangover%20Part%20II%20grossed,a%20budget%20of%20%2480%20million." ref="O118"/>
    <hyperlink r:id="rId212" ref="L119"/>
    <hyperlink r:id="rId213" ref="O119"/>
    <hyperlink r:id="rId214" ref="L120"/>
    <hyperlink r:id="rId215" ref="L121"/>
    <hyperlink r:id="rId216" ref="O121"/>
    <hyperlink r:id="rId217" ref="L122"/>
    <hyperlink r:id="rId218" location=":~:text=The%20Lego%20Movie%20premiered%20in,%2C%20story%2C%20humor%20and%20acting." ref="O122"/>
    <hyperlink r:id="rId219" ref="L123"/>
    <hyperlink r:id="rId220" ref="O123"/>
    <hyperlink r:id="rId221" ref="L124"/>
    <hyperlink r:id="rId222" ref="L125"/>
    <hyperlink r:id="rId223" ref="O125"/>
    <hyperlink r:id="rId224" ref="L126"/>
    <hyperlink r:id="rId225" ref="L127"/>
    <hyperlink r:id="rId226" ref="O127"/>
    <hyperlink r:id="rId227" ref="L128"/>
    <hyperlink r:id="rId228" location=":~:text=Peter%20Rabbit%20was%20released%20in,on%20a%20%2450%20million%20budget." ref="O128"/>
    <hyperlink r:id="rId229" ref="L129"/>
    <hyperlink r:id="rId230" ref="L130"/>
    <hyperlink r:id="rId231" ref="O130"/>
    <hyperlink r:id="rId232" ref="L131"/>
    <hyperlink r:id="rId233" location=":~:text=Zootopia%20grossed%20%24341.3%20million%20in,a%20budget%20of%20%24150%20million." ref="O131"/>
    <hyperlink r:id="rId234" ref="L132"/>
    <hyperlink r:id="rId235" ref="L133"/>
    <hyperlink r:id="rId236" ref="O133"/>
    <hyperlink r:id="rId237" ref="L134"/>
    <hyperlink r:id="rId238" ref="O134"/>
    <hyperlink r:id="rId239" ref="L135"/>
    <hyperlink r:id="rId240" ref="O135"/>
    <hyperlink r:id="rId241" ref="L136"/>
    <hyperlink r:id="rId242" ref="O136"/>
    <hyperlink r:id="rId243" ref="L137"/>
    <hyperlink r:id="rId244" location=":~:text=of%20skills%22).-,Box%20office,a%20budget%20of%20%2455%20million." ref="O137"/>
    <hyperlink r:id="rId245" ref="L138"/>
    <hyperlink r:id="rId246" ref="O138"/>
    <hyperlink r:id="rId247" ref="L139"/>
    <hyperlink r:id="rId248" ref="O140"/>
    <hyperlink r:id="rId249" ref="L141"/>
    <hyperlink r:id="rId250" ref="L142"/>
    <hyperlink r:id="rId251" ref="L143"/>
    <hyperlink r:id="rId252" ref="L144"/>
    <hyperlink r:id="rId253" ref="O144"/>
    <hyperlink r:id="rId254" ref="L145"/>
    <hyperlink r:id="rId255" ref="O145"/>
    <hyperlink r:id="rId256" ref="L146"/>
    <hyperlink r:id="rId257" ref="O146"/>
    <hyperlink r:id="rId258" ref="L147"/>
    <hyperlink r:id="rId259" location=":~:text=Despite%20mixed%20reviews%20from%20critics,from%20a%20%2465%20million%20budget." ref="O147"/>
    <hyperlink r:id="rId260" ref="L148"/>
    <hyperlink r:id="rId261" ref="O148"/>
    <hyperlink r:id="rId262" ref="L149"/>
    <hyperlink r:id="rId263" location=":~:text=Reception-,Box%20office,production%20budget%20of%20%2455%20million." ref="O149"/>
    <hyperlink r:id="rId264" ref="L150"/>
    <hyperlink r:id="rId265" ref="O150"/>
    <hyperlink r:id="rId266" ref="L151"/>
    <hyperlink r:id="rId267" ref="O151"/>
    <hyperlink r:id="rId268" ref="L152"/>
    <hyperlink r:id="rId269" ref="L153"/>
    <hyperlink r:id="rId270" ref="O153"/>
    <hyperlink r:id="rId271" ref="L154"/>
    <hyperlink r:id="rId272" ref="O154"/>
    <hyperlink r:id="rId273" ref="L155"/>
    <hyperlink r:id="rId274" location=":~:text=The%20production%20budget%20for%20the,the%20Half%2DBlood%20Prince'." ref="O155"/>
    <hyperlink r:id="rId275" ref="L156"/>
    <hyperlink r:id="rId276" ref="O156"/>
    <hyperlink r:id="rId277" ref="L157"/>
    <hyperlink r:id="rId278" ref="O157"/>
    <hyperlink r:id="rId279" ref="L158"/>
    <hyperlink r:id="rId280" ref="O158"/>
    <hyperlink r:id="rId281" ref="L159"/>
    <hyperlink r:id="rId282" location=":~:text=The%20production%20budget%20for%20the,the%20Half%2DBlood%20Prince'." ref="O159"/>
    <hyperlink r:id="rId283" ref="L160"/>
    <hyperlink r:id="rId284" ref="O160"/>
    <hyperlink r:id="rId285" ref="L161"/>
    <hyperlink r:id="rId286" ref="O161"/>
    <hyperlink r:id="rId287" ref="L162"/>
    <hyperlink r:id="rId288" location=":~:text=The%20film%20received%20generally%20positive,highest%2Dgrossing%20film%20of%202019." ref="O162"/>
    <hyperlink r:id="rId289" ref="L163"/>
    <hyperlink r:id="rId290" ref="L164"/>
    <hyperlink r:id="rId291" location=":~:text=The%20Hunger%20Games%3A%20Mockingjay%20%E2%80%93%20Part%201%20grossed%20%24337.1%20million%20in,including%20promotion%20and%20advertising%20costs)." ref="O164"/>
    <hyperlink r:id="rId292" ref="L165"/>
    <hyperlink r:id="rId293" ref="O165"/>
    <hyperlink r:id="rId294" ref="L166"/>
    <hyperlink r:id="rId295" ref="O166"/>
    <hyperlink r:id="rId296" ref="L167"/>
    <hyperlink r:id="rId297" ref="O167"/>
    <hyperlink r:id="rId298" ref="L168"/>
    <hyperlink r:id="rId299" location=":~:text=The%20production%20budget%20for%20the,the%20Half%2DBlood%20Prince'." ref="O168"/>
    <hyperlink r:id="rId300" ref="L169"/>
    <hyperlink r:id="rId301" ref="L170"/>
    <hyperlink r:id="rId302" ref="O170"/>
    <hyperlink r:id="rId303" ref="L171"/>
    <hyperlink r:id="rId304" ref="L172"/>
    <hyperlink r:id="rId305" ref="O172"/>
    <hyperlink r:id="rId306" ref="L173"/>
    <hyperlink r:id="rId307" location=":~:text=The%20Martian%20was%20a%20financial,a%20budget%20of%20%24108%20million." ref="O173"/>
    <hyperlink r:id="rId308" ref="L174"/>
    <hyperlink r:id="rId309" ref="O174"/>
    <hyperlink r:id="rId310" ref="L175"/>
    <hyperlink r:id="rId311" location=":~:text=Reception-,Box%20office,production%20budget%20of%20%2475%20million." ref="O175"/>
    <hyperlink r:id="rId312" ref="L176"/>
    <hyperlink r:id="rId313" ref="L177"/>
    <hyperlink r:id="rId314" ref="O177"/>
    <hyperlink r:id="rId315" ref="L178"/>
    <hyperlink r:id="rId316" ref="O178"/>
    <hyperlink r:id="rId317" ref="L179"/>
    <hyperlink r:id="rId318" ref="O179"/>
    <hyperlink r:id="rId319" ref="L180"/>
    <hyperlink r:id="rId320" ref="O180"/>
    <hyperlink r:id="rId321" ref="L181"/>
    <hyperlink r:id="rId322" ref="O181"/>
    <hyperlink r:id="rId323" ref="L182"/>
    <hyperlink r:id="rId324" ref="L183"/>
    <hyperlink r:id="rId325" ref="O183"/>
    <hyperlink r:id="rId326" ref="L184"/>
    <hyperlink r:id="rId327" location=":~:text=The%20film's%20budget%20is%20estimated,and%20the%20Bond%20film%20series." ref="O184"/>
    <hyperlink r:id="rId328" ref="L185"/>
    <hyperlink r:id="rId329" ref="O185"/>
    <hyperlink r:id="rId330" ref="L186"/>
    <hyperlink r:id="rId331" ref="O186"/>
    <hyperlink r:id="rId332" ref="L187"/>
    <hyperlink r:id="rId333" ref="O187"/>
    <hyperlink r:id="rId334" ref="L188"/>
    <hyperlink r:id="rId335" ref="O188"/>
    <hyperlink r:id="rId336" ref="L189"/>
    <hyperlink r:id="rId337" ref="O189"/>
    <hyperlink r:id="rId338" ref="L190"/>
    <hyperlink r:id="rId339" ref="O190"/>
    <hyperlink r:id="rId340" ref="L191"/>
    <hyperlink r:id="rId341" ref="O191"/>
    <hyperlink r:id="rId342" ref="L192"/>
    <hyperlink r:id="rId343" ref="O192"/>
    <hyperlink r:id="rId344" ref="L193"/>
    <hyperlink r:id="rId345" ref="O193"/>
    <hyperlink r:id="rId346" ref="L194"/>
    <hyperlink r:id="rId347" ref="O194"/>
    <hyperlink r:id="rId348" ref="L195"/>
    <hyperlink r:id="rId349" ref="O195"/>
    <hyperlink r:id="rId350" ref="L196"/>
    <hyperlink r:id="rId351" ref="O196"/>
    <hyperlink r:id="rId352" ref="L197"/>
    <hyperlink r:id="rId353" ref="O197"/>
    <hyperlink r:id="rId354" ref="L198"/>
    <hyperlink r:id="rId355" ref="L199"/>
    <hyperlink r:id="rId356" location=":~:text=Box%20office-,Worldwide,a%20budget%20of%20%24210%20million." ref="O199"/>
    <hyperlink r:id="rId357" ref="L200"/>
    <hyperlink r:id="rId358" ref="O200"/>
    <hyperlink r:id="rId359" ref="L201"/>
    <hyperlink r:id="rId360" ref="O201"/>
    <hyperlink r:id="rId361" ref="L202"/>
    <hyperlink r:id="rId362" ref="L203"/>
    <hyperlink r:id="rId363" ref="O203"/>
    <hyperlink r:id="rId364" ref="L204"/>
    <hyperlink r:id="rId365" ref="O204"/>
    <hyperlink r:id="rId366" ref="L205"/>
    <hyperlink r:id="rId367" location=":~:text=Reception-,Box%20office,production%20budget%20of%20%2484%20million." ref="O205"/>
    <hyperlink r:id="rId368" ref="L206"/>
    <hyperlink r:id="rId369" ref="O206"/>
    <hyperlink r:id="rId370" ref="L207"/>
    <hyperlink r:id="rId371" ref="O207"/>
    <hyperlink r:id="rId372" ref="L208"/>
    <hyperlink r:id="rId373" ref="O208"/>
    <hyperlink r:id="rId374" ref="L209"/>
    <hyperlink r:id="rId375" ref="L210"/>
    <hyperlink r:id="rId376" location="tab=summary" ref="N210"/>
    <hyperlink r:id="rId377" ref="O210"/>
    <hyperlink r:id="rId378" ref="L211"/>
    <hyperlink r:id="rId379" ref="L212"/>
    <hyperlink r:id="rId380" ref="O212"/>
    <hyperlink r:id="rId381" ref="L213"/>
    <hyperlink r:id="rId382" location=":~:text=Reception-,Box%20office,a%20budget%20of%20%2461%20million." ref="O213"/>
    <hyperlink r:id="rId383" ref="L214"/>
    <hyperlink r:id="rId384" ref="O214"/>
    <hyperlink r:id="rId385" ref="L215"/>
    <hyperlink r:id="rId386" location=":~:text=The%20film%20received%20mixed%20reviews,highest%2Dgrossing%20film%20of%202007." ref="O215"/>
    <hyperlink r:id="rId387" ref="L216"/>
    <hyperlink r:id="rId388" ref="O216"/>
    <hyperlink r:id="rId389" ref="L217"/>
    <hyperlink r:id="rId390" ref="O217"/>
    <hyperlink r:id="rId391" ref="L218"/>
    <hyperlink r:id="rId392" ref="O218"/>
    <hyperlink r:id="rId393" ref="L219"/>
    <hyperlink r:id="rId394" ref="L220"/>
    <hyperlink r:id="rId395" location=":~:text=Shark%20Tale%20premiered%20at%20the,highest%2Dgrossing%20film%20of%202004." ref="O220"/>
    <hyperlink r:id="rId396" ref="L221"/>
    <hyperlink r:id="rId397" ref="O221"/>
    <hyperlink r:id="rId398" ref="L222"/>
    <hyperlink r:id="rId399" ref="O222"/>
    <hyperlink r:id="rId400" ref="L223"/>
    <hyperlink r:id="rId401" ref="L224"/>
    <hyperlink r:id="rId402" ref="O224"/>
    <hyperlink r:id="rId403" ref="L225"/>
    <hyperlink r:id="rId404" ref="O225"/>
    <hyperlink r:id="rId405" ref="L226"/>
    <hyperlink r:id="rId406" ref="O226"/>
    <hyperlink r:id="rId407" ref="L227"/>
    <hyperlink r:id="rId408" location=":~:text=The%20film%20has%20grossed%20over,highest%2Dgrossing%20film%20of%202021." ref="O227"/>
    <hyperlink r:id="rId409" ref="L228"/>
    <hyperlink r:id="rId410" ref="O228"/>
    <hyperlink r:id="rId411" ref="L229"/>
    <hyperlink r:id="rId412" location=":~:text=101%20Dalmatians%20was%20released%20on,highest%2Dgrossing%20film%20of%201996." ref="O229"/>
    <hyperlink r:id="rId413" ref="L230"/>
    <hyperlink r:id="rId414" ref="O230"/>
    <hyperlink r:id="rId415" ref="L231"/>
    <hyperlink r:id="rId416" location=":~:text=Cast%20Away%20kept%20performing%20well,production%20budget%20of%20%2490%20million." ref="O231"/>
    <hyperlink r:id="rId417" ref="L232"/>
    <hyperlink r:id="rId418" ref="O232"/>
    <hyperlink r:id="rId419" ref="L233"/>
    <hyperlink r:id="rId420" ref="O233"/>
    <hyperlink r:id="rId421" ref="A234"/>
    <hyperlink r:id="rId422" ref="L234"/>
    <hyperlink r:id="rId423" ref="O234"/>
    <hyperlink r:id="rId424" ref="L235"/>
    <hyperlink r:id="rId425" location=":~:text=Interstellar%20grossed%20%24188%20million%20in,production%20budget%20of%20%24165%20million." ref="O235"/>
    <hyperlink r:id="rId426" ref="L236"/>
    <hyperlink r:id="rId427" ref="O236"/>
    <hyperlink r:id="rId428" ref="A237"/>
    <hyperlink r:id="rId429" ref="L237"/>
    <hyperlink r:id="rId430" ref="O237"/>
    <hyperlink r:id="rId431" ref="L238"/>
    <hyperlink r:id="rId432" ref="O238"/>
    <hyperlink r:id="rId433" ref="L239"/>
    <hyperlink r:id="rId434" ref="L240"/>
    <hyperlink r:id="rId435" ref="L241"/>
    <hyperlink r:id="rId436" ref="O241"/>
    <hyperlink r:id="rId437" ref="L242"/>
    <hyperlink r:id="rId438" location=":~:text=With%20an%20estimated%20production%20budget,Walker's%20death%20in%20November%202013." ref="O242"/>
    <hyperlink r:id="rId439" ref="L243"/>
    <hyperlink r:id="rId440" ref="O243"/>
    <hyperlink r:id="rId441" ref="L244"/>
    <hyperlink r:id="rId442" ref="O244"/>
    <hyperlink r:id="rId443" ref="L245"/>
    <hyperlink r:id="rId444" ref="O245"/>
    <hyperlink r:id="rId445" ref="L246"/>
    <hyperlink r:id="rId446" ref="O246"/>
    <hyperlink r:id="rId447" ref="L247"/>
    <hyperlink r:id="rId448" ref="L248"/>
    <hyperlink r:id="rId449" ref="O248"/>
    <hyperlink r:id="rId450" ref="L249"/>
    <hyperlink r:id="rId451" ref="O249"/>
    <hyperlink r:id="rId452" ref="L250"/>
    <hyperlink r:id="rId453" location=":~:text=Produced%20on%20a%20%2475%20million,U.S.%20film%20worldwide%20that%20year." ref="O250"/>
    <hyperlink r:id="rId454" ref="L251"/>
    <hyperlink r:id="rId455" ref="O251"/>
    <hyperlink r:id="rId456" ref="L252"/>
    <hyperlink r:id="rId457" ref="O252"/>
    <hyperlink r:id="rId458" ref="L253"/>
    <hyperlink r:id="rId459" ref="O253"/>
    <hyperlink r:id="rId460" ref="L254"/>
    <hyperlink r:id="rId461" ref="O254"/>
    <hyperlink r:id="rId462" ref="L255"/>
    <hyperlink r:id="rId463" ref="O255"/>
    <hyperlink r:id="rId464" ref="L256"/>
    <hyperlink r:id="rId465" ref="O256"/>
    <hyperlink r:id="rId466" ref="L257"/>
    <hyperlink r:id="rId467" location=":~:text=The%20SpongeBob%20Movie%3A%20Sponge%20Out%20of%20Water%20grossed%20%24162.9%20million,a%20budget%20of%20%2474%20million." ref="O257"/>
    <hyperlink r:id="rId468" ref="L258"/>
    <hyperlink r:id="rId469" location=":~:text=The%20film%20grossed%20%24326%20million,visual%20style%2C%20and%20Reeves's%20performance." ref="O258"/>
    <hyperlink r:id="rId470" ref="L259"/>
    <hyperlink r:id="rId471" ref="O259"/>
    <hyperlink r:id="rId472" ref="L260"/>
    <hyperlink r:id="rId473" ref="O260"/>
    <hyperlink r:id="rId474" ref="L261"/>
    <hyperlink r:id="rId475" ref="O261"/>
    <hyperlink r:id="rId476" ref="L262"/>
    <hyperlink r:id="rId477" ref="O262"/>
    <hyperlink r:id="rId478" ref="L263"/>
    <hyperlink r:id="rId479" ref="L264"/>
    <hyperlink r:id="rId480" ref="O264"/>
    <hyperlink r:id="rId481" ref="L265"/>
    <hyperlink r:id="rId482" ref="L266"/>
    <hyperlink r:id="rId483" ref="O266"/>
    <hyperlink r:id="rId484" ref="L267"/>
    <hyperlink r:id="rId485" ref="O267"/>
    <hyperlink r:id="rId486" ref="L268"/>
    <hyperlink r:id="rId487" location=":~:text=Directed%20by%20Sam%20Mendes%20and,make%2C%20not%20including%20marketing%20expenses." ref="O268"/>
    <hyperlink r:id="rId488" ref="L269"/>
    <hyperlink r:id="rId489" ref="O269"/>
    <hyperlink r:id="rId490" ref="L270"/>
    <hyperlink r:id="rId491" location=":~:text=%E2%80%9CPuss%20in%20Boots%E2%80%9D%20cost%20%24130,million%20and%20%2417.2%20million%2C%20respectively." ref="O270"/>
    <hyperlink r:id="rId492" ref="L271"/>
    <hyperlink r:id="rId493" ref="L272"/>
    <hyperlink r:id="rId494" location=":~:text=Over%20the%20Hedge%20was%20released,on%20an%20%2480%20million%20budget." ref="O272"/>
    <hyperlink r:id="rId495" ref="L273"/>
    <hyperlink r:id="rId496" ref="L274"/>
    <hyperlink r:id="rId497" location=":~:text=It%20grossed%20%24528%20million%20worldwide,all%20three%20awards%20to%20Coco." ref="O274"/>
    <hyperlink r:id="rId498" ref="L275"/>
    <hyperlink r:id="rId499" ref="L276"/>
    <hyperlink r:id="rId500" location=":~:text=COVID%2D19%20pandemic.-,Box%20office,a%20budget%20of%20%24180%20million." ref="O276"/>
    <hyperlink r:id="rId501" ref="L277"/>
    <hyperlink r:id="rId502" ref="O277"/>
    <hyperlink r:id="rId503" ref="L278"/>
    <hyperlink r:id="rId504" ref="L279"/>
    <hyperlink r:id="rId505" location="tab=summary" ref="O279"/>
    <hyperlink r:id="rId506" ref="L280"/>
    <hyperlink r:id="rId507" ref="L281"/>
    <hyperlink r:id="rId508" location=":~:text=The%20film%20was%20a%20box,Supporting%20Actress%20for%20Taraji%20P." ref="O281"/>
    <hyperlink r:id="rId509" ref="L282"/>
    <hyperlink r:id="rId510" ref="O282"/>
    <hyperlink r:id="rId511" ref="L283"/>
    <hyperlink r:id="rId512" ref="O283"/>
    <hyperlink r:id="rId513" ref="L284"/>
    <hyperlink r:id="rId514" ref="L285"/>
    <hyperlink r:id="rId515" ref="O285"/>
    <hyperlink r:id="rId516" ref="L286"/>
    <hyperlink r:id="rId517" ref="O286"/>
    <hyperlink r:id="rId518" ref="L287"/>
    <hyperlink r:id="rId519" ref="O287"/>
    <hyperlink r:id="rId520" ref="L288"/>
    <hyperlink r:id="rId521" ref="O288"/>
    <hyperlink r:id="rId522" ref="L289"/>
    <hyperlink r:id="rId523" ref="L290"/>
    <hyperlink r:id="rId524" ref="O290"/>
    <hyperlink r:id="rId525" ref="L291"/>
    <hyperlink r:id="rId526" location=":~:text=Reception-,Box%20office,production%20budget%20of%20%2485%20million." ref="O291"/>
    <hyperlink r:id="rId527" ref="L292"/>
    <hyperlink r:id="rId528" location=":~:text=Pictures.,of%20the%20Wizarding%20World%20franchise." ref="O292"/>
    <hyperlink r:id="rId529" ref="L293"/>
    <hyperlink r:id="rId530" ref="O293"/>
    <hyperlink r:id="rId531" ref="L294"/>
    <hyperlink r:id="rId532" ref="O294"/>
    <hyperlink r:id="rId533" ref="L295"/>
    <hyperlink r:id="rId534" ref="L296"/>
    <hyperlink r:id="rId535" ref="O296"/>
    <hyperlink r:id="rId536" ref="L297"/>
    <hyperlink r:id="rId537" ref="O297"/>
    <hyperlink r:id="rId538" ref="L298"/>
    <hyperlink r:id="rId539" location=":~:text=Suicide%20Squad%20was%20a%20box,including%20advertising%20and%20promotion%20costs)." ref="O298"/>
    <hyperlink r:id="rId540" ref="L299"/>
    <hyperlink r:id="rId541" location=":~:text=Released%20on%20November%207%2C%202008,died%20before%20the%20film's%20release." ref="O299"/>
    <hyperlink r:id="rId542" ref="L300"/>
    <hyperlink r:id="rId543" ref="L301"/>
    <hyperlink r:id="rId544" ref="L302"/>
    <hyperlink r:id="rId545" ref="L303"/>
    <hyperlink r:id="rId546" ref="O303"/>
    <hyperlink r:id="rId547" ref="L304"/>
    <hyperlink r:id="rId548" ref="L305"/>
    <hyperlink r:id="rId549" ref="O305"/>
    <hyperlink r:id="rId550" ref="L306"/>
    <hyperlink r:id="rId551" location=":~:text=Kingsman%3A%20The%20Golden%20Circle%20grossed,production%20budget%20of%20%24104%20million." ref="O306"/>
    <hyperlink r:id="rId552" ref="L307"/>
    <hyperlink r:id="rId553" ref="O307"/>
    <hyperlink r:id="rId554" ref="L308"/>
    <hyperlink r:id="rId555" ref="L309"/>
    <hyperlink r:id="rId556" ref="O309"/>
    <hyperlink r:id="rId557" ref="L310"/>
    <hyperlink r:id="rId558" ref="O310"/>
    <hyperlink r:id="rId559" ref="L311"/>
    <hyperlink r:id="rId560" location=":~:text=With%20an%20estimated%20budget%20of,United%20States%20on%20December%2020." ref="O311"/>
    <hyperlink r:id="rId561" ref="L312"/>
    <hyperlink r:id="rId562" ref="O312"/>
    <hyperlink r:id="rId563" ref="L313"/>
    <hyperlink r:id="rId564" location=":~:text=The%20Lego%20Batman%20Movie%20grossed,production%20budget%20of%20%2480%20million." ref="O313"/>
    <hyperlink r:id="rId565" ref="L314"/>
    <hyperlink r:id="rId566" ref="O314"/>
    <hyperlink r:id="rId567" ref="L315"/>
    <hyperlink r:id="rId568" ref="O315"/>
    <hyperlink r:id="rId569" ref="L316"/>
    <hyperlink r:id="rId570" location=":~:text=The%20film%20was%20a%20commercial,highest%2Dgrossing%20film%20of%202022." ref="O316"/>
    <hyperlink r:id="rId571" ref="L317"/>
    <hyperlink r:id="rId572" ref="O317"/>
    <hyperlink r:id="rId573" ref="L318"/>
    <hyperlink r:id="rId574" location=":~:text=Thanks%20to%20a%20budget%20that,essentially%20derailing%20the%20entire%20franchise." ref="O318"/>
    <hyperlink r:id="rId575" ref="L319"/>
    <hyperlink r:id="rId576" ref="O319"/>
    <hyperlink r:id="rId577" ref="L320"/>
    <hyperlink r:id="rId578" ref="O320"/>
    <hyperlink r:id="rId579" ref="L321"/>
    <hyperlink r:id="rId580" ref="L322"/>
    <hyperlink r:id="rId581" ref="L323"/>
    <hyperlink r:id="rId582" ref="O323"/>
    <hyperlink r:id="rId583" ref="L324"/>
    <hyperlink r:id="rId584" ref="O324"/>
    <hyperlink r:id="rId585" ref="L325"/>
    <hyperlink r:id="rId586" location=":~:text=The%20production%20budget%20for%20the,the%20Half%2DBlood%20Prince'." ref="O325"/>
    <hyperlink r:id="rId587" ref="L326"/>
    <hyperlink r:id="rId588" ref="O326"/>
    <hyperlink r:id="rId589" ref="L327"/>
    <hyperlink r:id="rId590" ref="O327"/>
    <hyperlink r:id="rId591" ref="L328"/>
    <hyperlink r:id="rId592" ref="O328"/>
    <hyperlink r:id="rId593" ref="L329"/>
    <hyperlink r:id="rId594" ref="O329"/>
    <hyperlink r:id="rId595" ref="L330"/>
    <hyperlink r:id="rId596" ref="O330"/>
    <hyperlink r:id="rId597" ref="L331"/>
    <hyperlink r:id="rId598" ref="O331"/>
    <hyperlink r:id="rId599" ref="L332"/>
    <hyperlink r:id="rId600" ref="O332"/>
    <hyperlink r:id="rId601" ref="L333"/>
    <hyperlink r:id="rId602" ref="O333"/>
    <hyperlink r:id="rId603" ref="L334"/>
    <hyperlink r:id="rId604" ref="O334"/>
    <hyperlink r:id="rId605" ref="L335"/>
    <hyperlink r:id="rId606" ref="O335"/>
    <hyperlink r:id="rId607" ref="L336"/>
    <hyperlink r:id="rId608" ref="O336"/>
    <hyperlink r:id="rId609" ref="L337"/>
    <hyperlink r:id="rId610" ref="O337"/>
    <hyperlink r:id="rId611" ref="L338"/>
    <hyperlink r:id="rId612" ref="O338"/>
    <hyperlink r:id="rId613" ref="L339"/>
    <hyperlink r:id="rId614" ref="L340"/>
    <hyperlink r:id="rId615" ref="O340"/>
    <hyperlink r:id="rId616" ref="L341"/>
    <hyperlink r:id="rId617" ref="O341"/>
    <hyperlink r:id="rId618" ref="L342"/>
    <hyperlink r:id="rId619" location=":~:text=The%20film%20grossed%20%24220%20million,grossing%20film%20in%20the%20series." ref="O342"/>
    <hyperlink r:id="rId620" ref="L343"/>
    <hyperlink r:id="rId621" ref="O343"/>
    <hyperlink r:id="rId622" ref="L344"/>
    <hyperlink r:id="rId623" location=":~:text=The%20Hangover%20Part%20III%20grossed,a%20budget%20of%20%24103%20million." ref="O344"/>
    <hyperlink r:id="rId624" ref="L345"/>
    <hyperlink r:id="rId625" location=":~:text=Upon%20its%20release%2C%20the%20film,Initial%20reviews%20were%20generally%20positive." ref="O345"/>
    <hyperlink r:id="rId626" ref="L346"/>
    <hyperlink r:id="rId627" ref="L347"/>
    <hyperlink r:id="rId628" ref="O347"/>
    <hyperlink r:id="rId629" ref="L348"/>
    <hyperlink r:id="rId630" ref="O348"/>
    <hyperlink r:id="rId631" ref="L349"/>
    <hyperlink r:id="rId632" location=":~:text=Jason%20Bourne%20became%20a%20commercial,production%20budget%20of%20%24120%20million." ref="O349"/>
    <hyperlink r:id="rId633" ref="A350"/>
    <hyperlink r:id="rId634" ref="L350"/>
    <hyperlink r:id="rId635" location=":~:text=Dead%20Men%20Tell%20No%20Tales%20premiered%20in%20Shanghai%20on%20May,production%20budget%20between%20%24230%20million." ref="O350"/>
    <hyperlink r:id="rId636" ref="L351"/>
    <hyperlink r:id="rId637" ref="O351"/>
    <hyperlink r:id="rId638" ref="L352"/>
    <hyperlink r:id="rId639" ref="O352"/>
    <hyperlink r:id="rId640" ref="L353"/>
    <hyperlink r:id="rId641" ref="O353"/>
    <hyperlink r:id="rId642" ref="L354"/>
    <hyperlink r:id="rId643" ref="O354"/>
    <hyperlink r:id="rId644" ref="L355"/>
    <hyperlink r:id="rId645" ref="O355"/>
    <hyperlink r:id="rId646" ref="L356"/>
    <hyperlink r:id="rId647" ref="O356"/>
    <hyperlink r:id="rId648" ref="L357"/>
    <hyperlink r:id="rId649" ref="O357"/>
    <hyperlink r:id="rId650" ref="L358"/>
    <hyperlink r:id="rId651" ref="O358"/>
    <hyperlink r:id="rId652" ref="L359"/>
    <hyperlink r:id="rId653" ref="L360"/>
    <hyperlink r:id="rId654" ref="L361"/>
    <hyperlink r:id="rId655" ref="O361"/>
    <hyperlink r:id="rId656" ref="L362"/>
    <hyperlink r:id="rId657" ref="L363"/>
    <hyperlink r:id="rId658" ref="O363"/>
    <hyperlink r:id="rId659" ref="L364"/>
    <hyperlink r:id="rId660" location=":~:text=War%20for%20the%20Planet%20of%20the%20Apes%20grossed%20%24146.9%20million,budget%20of%20%24150%E2%80%93152%20million." ref="O364"/>
    <hyperlink r:id="rId661" ref="L365"/>
    <hyperlink r:id="rId662" ref="O365"/>
    <hyperlink r:id="rId663" ref="L366"/>
    <hyperlink r:id="rId664" ref="O366"/>
    <hyperlink r:id="rId665" ref="A367"/>
    <hyperlink r:id="rId666" ref="L367"/>
    <hyperlink r:id="rId667" ref="O367"/>
    <hyperlink r:id="rId668" ref="L368"/>
    <hyperlink r:id="rId669" ref="L369"/>
    <hyperlink r:id="rId670" location=":~:text=Men%20in%20Black%20II%20was,in%20Black%3A%20International%20in%202019." ref="O369"/>
    <hyperlink r:id="rId671" ref="L370"/>
    <hyperlink r:id="rId672" ref="O370"/>
    <hyperlink r:id="rId673" ref="L371"/>
    <hyperlink r:id="rId674" location=":~:text=Costing%20%24100%E2%80%93120%20million%20to,over%20a%20seven%2Dmonth%20schedule." ref="O371"/>
    <hyperlink r:id="rId675" ref="L372"/>
    <hyperlink r:id="rId676" ref="O372"/>
    <hyperlink r:id="rId677" ref="L373"/>
    <hyperlink r:id="rId678" ref="O373"/>
    <hyperlink r:id="rId679" ref="L374"/>
    <hyperlink r:id="rId680" ref="O374"/>
    <hyperlink r:id="rId681" ref="L375"/>
    <hyperlink r:id="rId682" ref="O375"/>
    <hyperlink r:id="rId683" ref="L376"/>
    <hyperlink r:id="rId684" ref="O376"/>
    <hyperlink r:id="rId685" ref="L377"/>
    <hyperlink r:id="rId686" ref="O377"/>
    <hyperlink r:id="rId687" ref="L378"/>
    <hyperlink r:id="rId688" ref="L379"/>
    <hyperlink r:id="rId689" location=":~:text=With%20a%20production%20budget%20of,million%20worldwide%20to%20break%2Deven." ref="O379"/>
    <hyperlink r:id="rId690" ref="L380"/>
    <hyperlink r:id="rId691" location=":~:text=X%2DMen%3A%20Apocalypse%20grossed%20%24155.4,a%20budget%20of%20%24178%20million." ref="O380"/>
    <hyperlink r:id="rId692" ref="L381"/>
    <hyperlink r:id="rId693" location=":~:text=The%20film's%20production%20budget%20of,Phase%20Four%20of%20the%20MCU." ref="O381"/>
    <hyperlink r:id="rId694" ref="L382"/>
    <hyperlink r:id="rId695" ref="O382"/>
    <hyperlink r:id="rId696" ref="L383"/>
    <hyperlink r:id="rId697" ref="O383"/>
    <hyperlink r:id="rId698" ref="L384"/>
    <hyperlink r:id="rId699" ref="O384"/>
    <hyperlink r:id="rId700" ref="L385"/>
    <hyperlink r:id="rId701" location=":~:text=Ralph%20Breaks%20the%20Internet%20grossed,production%20budget%20of%20%24175%20million." ref="O385"/>
    <hyperlink r:id="rId702" ref="L386"/>
    <hyperlink r:id="rId703" ref="L387"/>
    <hyperlink r:id="rId704" ref="O387"/>
    <hyperlink r:id="rId705" ref="L388"/>
    <hyperlink r:id="rId706" ref="O388"/>
    <hyperlink r:id="rId707" ref="L389"/>
    <hyperlink r:id="rId708" ref="O389"/>
    <hyperlink r:id="rId709" ref="L390"/>
    <hyperlink r:id="rId710" ref="O390"/>
    <hyperlink r:id="rId711" ref="L391"/>
    <hyperlink r:id="rId712" location=":~:text=Following%20the%20Sony%20Pictures%20hack,most%20expensive%20films%20ever%20made." ref="O391"/>
    <hyperlink r:id="rId713" ref="L392"/>
    <hyperlink r:id="rId714" ref="L393"/>
    <hyperlink r:id="rId715" ref="O393"/>
    <hyperlink r:id="rId716" ref="L394"/>
    <hyperlink r:id="rId717" location=":~:text=The%20film%20cost%20%24180%20million,States%20on%20June%2027%2C%202008." ref="O394"/>
    <hyperlink r:id="rId718" ref="L395"/>
    <hyperlink r:id="rId719" ref="L396"/>
    <hyperlink r:id="rId720" ref="O396"/>
    <hyperlink r:id="rId721" ref="L397"/>
    <hyperlink r:id="rId722" ref="O397"/>
    <hyperlink r:id="rId723" ref="L398"/>
    <hyperlink r:id="rId724" location=":~:text=%E2%80%9CNoah%2C%E2%80%9D%20with%20its%20%24125,of%20the%20ancient%20biblical%20tale." ref="O398"/>
    <hyperlink r:id="rId725" ref="L399"/>
    <hyperlink r:id="rId726" location=":~:text=Night%20at%20the%20Museum%3A%20Secret%20of%20the%20Tomb%20grossed%20%24113.7,a%20budget%20of%20%24127%20million." ref="O399"/>
    <hyperlink r:id="rId727" ref="L400"/>
    <hyperlink r:id="rId728" ref="L401"/>
    <hyperlink r:id="rId729" ref="O401"/>
    <hyperlink r:id="rId730" ref="L402"/>
    <hyperlink r:id="rId731" ref="O402"/>
    <hyperlink r:id="rId732" ref="L403"/>
    <hyperlink r:id="rId733" location=":~:text=Regardless%2C%20the%20film%20was%20a,zombie%20film%20of%20all%20time." ref="O403"/>
    <hyperlink r:id="rId734" ref="L404"/>
    <hyperlink r:id="rId735" ref="O404"/>
    <hyperlink r:id="rId736" ref="L405"/>
    <hyperlink r:id="rId737" ref="O405"/>
    <hyperlink r:id="rId738" ref="L406"/>
    <hyperlink r:id="rId739" ref="O406"/>
    <hyperlink r:id="rId740" ref="L407"/>
    <hyperlink r:id="rId741" ref="L408"/>
    <hyperlink r:id="rId742" location=":~:text=With%20a%20budget%20of%20%24127.5,for%20its%20lack%20of%20originality." ref="O408"/>
    <hyperlink r:id="rId743" ref="L409"/>
    <hyperlink r:id="rId744" ref="O409"/>
    <hyperlink r:id="rId745" ref="L410"/>
    <hyperlink r:id="rId746" ref="O410"/>
    <hyperlink r:id="rId747" ref="L411"/>
    <hyperlink r:id="rId748" ref="O411"/>
    <hyperlink r:id="rId749" ref="L412"/>
    <hyperlink r:id="rId750" ref="L413"/>
    <hyperlink r:id="rId751" location=":~:text=Trolls%20grossed%20%24153.7%20million%20in,a%20budget%20of%20%24125%20million." ref="O413"/>
    <hyperlink r:id="rId752" ref="L414"/>
    <hyperlink r:id="rId753" ref="O414"/>
    <hyperlink r:id="rId754" ref="A415"/>
    <hyperlink r:id="rId755" ref="L415"/>
    <hyperlink r:id="rId756" ref="O415"/>
    <hyperlink r:id="rId757" ref="L416"/>
    <hyperlink r:id="rId758" location=":~:text=The%20film%20was%20released%20theatrically,on%20a%20%24150%20million%20budget." ref="O416"/>
    <hyperlink r:id="rId759" ref="L417"/>
    <hyperlink r:id="rId760" location=":~:text=Given%20its%20%24160%20million%20production,in%20order%20to%20break%2Deven." ref="O417"/>
    <hyperlink r:id="rId761" ref="L418"/>
    <hyperlink r:id="rId762" ref="O418"/>
    <hyperlink r:id="rId763" ref="L419"/>
    <hyperlink r:id="rId764" ref="O419"/>
    <hyperlink r:id="rId765" ref="L420"/>
    <hyperlink r:id="rId766" location=":~:text=Filming%20for%20King%20Kong%20took,%2Drecord%2Dbreaking%20%24207%20million." ref="O420"/>
    <hyperlink r:id="rId767" ref="L421"/>
    <hyperlink r:id="rId768" ref="O421"/>
    <hyperlink r:id="rId769" ref="L422"/>
    <hyperlink r:id="rId770" ref="O422"/>
    <hyperlink r:id="rId771" ref="L423"/>
    <hyperlink r:id="rId772" ref="O423"/>
    <hyperlink r:id="rId773" ref="L424"/>
    <hyperlink r:id="rId774" ref="O424"/>
    <hyperlink r:id="rId775" ref="L425"/>
    <hyperlink r:id="rId776" ref="O425"/>
    <hyperlink r:id="rId777" ref="L426"/>
    <hyperlink r:id="rId778" location=":~:text=COVID%2D19%20pandemic.-,Box%20office,a%20budget%20of%20%24180%20million." ref="O426"/>
    <hyperlink r:id="rId779" ref="L427"/>
    <hyperlink r:id="rId780" ref="O427"/>
    <hyperlink r:id="rId781" ref="L428"/>
    <hyperlink r:id="rId782" ref="O428"/>
    <hyperlink r:id="rId783" ref="L429"/>
    <hyperlink r:id="rId784" ref="L430"/>
    <hyperlink r:id="rId785" location=":~:text=It%20was%20released%20in%20the,its%20%24150%20million%20production%20budget." ref="O430"/>
    <hyperlink r:id="rId786" ref="L431"/>
    <hyperlink r:id="rId787" ref="O431"/>
    <hyperlink r:id="rId788" ref="L432"/>
    <hyperlink r:id="rId789" ref="O432"/>
    <hyperlink r:id="rId790" ref="L433"/>
    <hyperlink r:id="rId791" ref="O433"/>
    <hyperlink r:id="rId792" ref="L434"/>
    <hyperlink r:id="rId793" location=":~:text=With%20a%20budget%20of%20%24130,animated%20films%20of%20the%202010s." ref="O434"/>
    <hyperlink r:id="rId794" ref="L435"/>
    <hyperlink r:id="rId795" ref="O435"/>
    <hyperlink r:id="rId796" ref="L436"/>
    <hyperlink r:id="rId797" ref="O436"/>
    <hyperlink r:id="rId798" ref="L437"/>
    <hyperlink r:id="rId799" location=":~:text=It%20was%20then%20released%20in,production%20budget%20of%20%24165%20million." ref="O437"/>
    <hyperlink r:id="rId800" ref="L438"/>
    <hyperlink r:id="rId801" ref="O438"/>
    <hyperlink r:id="rId802" ref="L439"/>
    <hyperlink r:id="rId803" ref="L440"/>
    <hyperlink r:id="rId804" ref="O440"/>
    <hyperlink r:id="rId805" ref="L441"/>
    <hyperlink r:id="rId806" location=":~:text=The%20film%20grossed%20%24400%20million,described%20as%20a%20cult%20film." ref="O441"/>
    <hyperlink r:id="rId807" ref="L442"/>
    <hyperlink r:id="rId808" location=":~:text=It%20broke%20several%20pandemic%20box,highest%2Dgrossing%20film%20of%202021." ref="O442"/>
    <hyperlink r:id="rId809" ref="L443"/>
    <hyperlink r:id="rId810" ref="O443"/>
    <hyperlink r:id="rId811" ref="L444"/>
    <hyperlink r:id="rId812" ref="O444"/>
    <hyperlink r:id="rId813" ref="L445"/>
    <hyperlink r:id="rId814" location=":~:text=Tangled%2C%20which%20was%20a%20retelling,animation%20and%20flashy%20computer%20animation." ref="O445"/>
    <hyperlink r:id="rId815" ref="L446"/>
    <hyperlink r:id="rId816" ref="L447"/>
    <hyperlink r:id="rId817" ref="O447"/>
    <hyperlink r:id="rId818" ref="L448"/>
    <hyperlink r:id="rId819" location=":~:text=The%20film%20was%20a%20box,Supporting%20Actress%20for%20Taraji%20P." ref="O448"/>
    <hyperlink r:id="rId820" ref="L449"/>
    <hyperlink r:id="rId821" ref="O449"/>
    <hyperlink r:id="rId822" ref="L450"/>
    <hyperlink r:id="rId823" ref="L451"/>
    <hyperlink r:id="rId824" ref="O451"/>
    <hyperlink r:id="rId825" ref="L452"/>
    <hyperlink r:id="rId826" ref="O452"/>
    <hyperlink r:id="rId827" ref="L453"/>
    <hyperlink r:id="rId828" location=":~:text=However%2C%20James%20Newton%20Howard's,domestically%20and%20%24319%20million%20worldwide." ref="O453"/>
    <hyperlink r:id="rId829" ref="L454"/>
    <hyperlink r:id="rId830" location=":~:text=It%20grossed%20%24375.7%20million%20at,%24154.6%E2%80%93185.1%20million%20production%20budget." ref="O454"/>
    <hyperlink r:id="rId831" ref="L455"/>
    <hyperlink r:id="rId832" ref="O455"/>
    <hyperlink r:id="rId833" ref="L456"/>
    <hyperlink r:id="rId834" ref="L457"/>
    <hyperlink r:id="rId835" ref="L458"/>
    <hyperlink r:id="rId836" location=":~:text=With%20a%20production%20budget%20of,the%20film%20in%20post%2Dproduction." ref="O458"/>
    <hyperlink r:id="rId837" ref="L459"/>
    <hyperlink r:id="rId838" ref="L460"/>
    <hyperlink r:id="rId839" ref="O460"/>
    <hyperlink r:id="rId840" ref="L461"/>
    <hyperlink r:id="rId841" location=":~:text=The%20film%20received%20mixed%20reviews,of%20the%20Wizarding%20World%20franchise." ref="O461"/>
    <hyperlink r:id="rId842" ref="L462"/>
    <hyperlink r:id="rId843" ref="O462"/>
    <hyperlink r:id="rId844" ref="L463"/>
    <hyperlink r:id="rId845" location=":~:text=Reception-,Box%20office,even%20and%20justify%20a%20sequel." ref="O463"/>
    <hyperlink r:id="rId846" ref="L464"/>
    <hyperlink r:id="rId847" ref="O464"/>
    <hyperlink r:id="rId848" ref="L465"/>
    <hyperlink r:id="rId849" ref="O465"/>
    <hyperlink r:id="rId850" ref="L466"/>
    <hyperlink r:id="rId851" ref="O466"/>
    <hyperlink r:id="rId852" ref="L467"/>
    <hyperlink r:id="rId853" location=":~:text=With%20an%20estimated%20%24200%20million,budget%20%24185%2D%24196%20million)." ref="O467"/>
    <hyperlink r:id="rId854" ref="L468"/>
    <hyperlink r:id="rId855" ref="O468"/>
    <hyperlink r:id="rId856" ref="L469"/>
    <hyperlink r:id="rId857" ref="O469"/>
    <hyperlink r:id="rId858" ref="L470"/>
    <hyperlink r:id="rId859" location=":~:text=It%20was%20the%20first%20Hollywood,also%20a%20box%20office%20disappointment." ref="O470"/>
    <hyperlink r:id="rId860" ref="L471"/>
    <hyperlink r:id="rId861" location=":~:text=It%20grossed%20over%20%24336.4%20million,surpassed%20by%20Warcraft%20in%202016." ref="O471"/>
    <hyperlink r:id="rId862" ref="L472"/>
    <hyperlink r:id="rId863" ref="O472"/>
    <hyperlink r:id="rId864" ref="L473"/>
    <hyperlink r:id="rId865" location=":~:text=The%20film%20received%20mixed%20reviews,as%20a%20box%2Doffice%20bomb." ref="O473"/>
    <hyperlink r:id="rId866" ref="L474"/>
    <hyperlink r:id="rId867" ref="O474"/>
    <hyperlink r:id="rId868" ref="L475"/>
    <hyperlink r:id="rId869" ref="L476"/>
    <hyperlink r:id="rId870" ref="O476"/>
    <hyperlink r:id="rId871" ref="L477"/>
    <hyperlink r:id="rId872" ref="O477"/>
  </hyperlinks>
  <drawing r:id="rId87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36.0"/>
    <col customWidth="1" min="2" max="2" width="10.13"/>
    <col customWidth="1" min="3" max="4" width="11.63"/>
    <col customWidth="1" min="5" max="5" width="9.88"/>
    <col customWidth="1" min="6" max="6" width="10.0"/>
    <col customWidth="1" min="10" max="10" width="12.0"/>
    <col customWidth="1" min="12" max="12" width="6.88"/>
    <col customWidth="1" min="13" max="13" width="7.88"/>
    <col customWidth="1" min="14" max="14" width="13.88"/>
  </cols>
  <sheetData>
    <row r="1" ht="15.75" customHeight="1">
      <c r="A1" s="3" t="s">
        <v>2</v>
      </c>
      <c r="B1" s="4" t="s">
        <v>1382</v>
      </c>
      <c r="C1" s="61" t="s">
        <v>1383</v>
      </c>
      <c r="D1" s="4" t="s">
        <v>4</v>
      </c>
      <c r="E1" s="4" t="s">
        <v>1357</v>
      </c>
      <c r="F1" s="4" t="s">
        <v>1358</v>
      </c>
      <c r="G1" s="4" t="s">
        <v>1359</v>
      </c>
      <c r="H1" s="5" t="s">
        <v>8</v>
      </c>
      <c r="I1" s="4" t="s">
        <v>1360</v>
      </c>
      <c r="J1" s="4" t="s">
        <v>10</v>
      </c>
      <c r="K1" s="4" t="s">
        <v>11</v>
      </c>
      <c r="L1" s="4" t="s">
        <v>12</v>
      </c>
      <c r="M1" s="4" t="s">
        <v>13</v>
      </c>
      <c r="N1" s="7" t="s">
        <v>14</v>
      </c>
      <c r="O1" s="7" t="s">
        <v>15</v>
      </c>
      <c r="P1" s="8" t="s">
        <v>16</v>
      </c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</row>
    <row r="2" ht="15.75" customHeight="1">
      <c r="A2" s="59" t="s">
        <v>1384</v>
      </c>
      <c r="B2" s="47">
        <v>248.0</v>
      </c>
      <c r="C2" s="49">
        <v>448.0</v>
      </c>
      <c r="D2" s="13">
        <f t="shared" ref="D2:D478" si="1">SUM(B2/F2)</f>
        <v>413.3333333</v>
      </c>
      <c r="E2" s="14">
        <f t="shared" ref="E2:E478" si="2">D2/1</f>
        <v>413.3333333</v>
      </c>
      <c r="F2" s="33">
        <v>0.6</v>
      </c>
      <c r="G2" s="49">
        <v>140.0</v>
      </c>
      <c r="H2" s="48">
        <v>0.564</v>
      </c>
      <c r="I2" s="49">
        <v>108.0</v>
      </c>
      <c r="J2" s="48">
        <f>SUM(1-H2)</f>
        <v>0.436</v>
      </c>
      <c r="K2" s="49">
        <v>2.48E8</v>
      </c>
      <c r="L2" s="67">
        <v>1999.0</v>
      </c>
      <c r="M2" s="33" t="s">
        <v>25</v>
      </c>
      <c r="N2" s="25" t="s">
        <v>1385</v>
      </c>
      <c r="O2" s="20"/>
      <c r="P2" s="21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</row>
    <row r="3" ht="15.75" customHeight="1">
      <c r="A3" s="40" t="s">
        <v>1021</v>
      </c>
      <c r="B3" s="12">
        <f t="shared" ref="B3:B14" si="3">K3/1000000</f>
        <v>2069.5217</v>
      </c>
      <c r="C3" s="16">
        <v>2636.29</v>
      </c>
      <c r="D3" s="13">
        <f t="shared" si="1"/>
        <v>6.76314281</v>
      </c>
      <c r="E3" s="14">
        <f t="shared" si="2"/>
        <v>6.76314281</v>
      </c>
      <c r="F3" s="15">
        <v>306.0</v>
      </c>
      <c r="G3" s="16">
        <v>936.662225</v>
      </c>
      <c r="H3" s="17">
        <v>0.453</v>
      </c>
      <c r="I3" s="16">
        <v>1132.859475</v>
      </c>
      <c r="J3" s="17">
        <v>0.547</v>
      </c>
      <c r="K3" s="16">
        <v>2.0695217E9</v>
      </c>
      <c r="L3" s="53">
        <v>2015.0</v>
      </c>
      <c r="M3" s="15" t="s">
        <v>20</v>
      </c>
      <c r="N3" s="19" t="s">
        <v>1022</v>
      </c>
      <c r="O3" s="24" t="s">
        <v>1023</v>
      </c>
      <c r="P3" s="21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</row>
    <row r="4" ht="15.75" customHeight="1">
      <c r="A4" s="40" t="s">
        <v>99</v>
      </c>
      <c r="B4" s="12">
        <f t="shared" si="3"/>
        <v>2797.501328</v>
      </c>
      <c r="C4" s="16">
        <v>3308.73</v>
      </c>
      <c r="D4" s="13">
        <f t="shared" si="1"/>
        <v>7.858149798</v>
      </c>
      <c r="E4" s="14">
        <f t="shared" si="2"/>
        <v>7.858149798</v>
      </c>
      <c r="F4" s="15">
        <v>356.0</v>
      </c>
      <c r="G4" s="16">
        <v>858.373</v>
      </c>
      <c r="H4" s="17">
        <v>0.307</v>
      </c>
      <c r="I4" s="16">
        <v>1939.128328</v>
      </c>
      <c r="J4" s="17">
        <v>0.693</v>
      </c>
      <c r="K4" s="16">
        <v>2.797501328E9</v>
      </c>
      <c r="L4" s="53">
        <v>2019.0</v>
      </c>
      <c r="M4" s="15" t="s">
        <v>20</v>
      </c>
      <c r="N4" s="19" t="s">
        <v>100</v>
      </c>
      <c r="O4" s="20"/>
      <c r="P4" s="21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</row>
    <row r="5" ht="15.75" customHeight="1">
      <c r="A5" s="40" t="s">
        <v>894</v>
      </c>
      <c r="B5" s="12">
        <f t="shared" si="3"/>
        <v>1971.439845</v>
      </c>
      <c r="C5" s="16">
        <v>2243.73</v>
      </c>
      <c r="D5" s="13">
        <f t="shared" si="1"/>
        <v>9.857199225</v>
      </c>
      <c r="E5" s="14">
        <f t="shared" si="2"/>
        <v>9.857199225</v>
      </c>
      <c r="F5" s="15">
        <v>200.0</v>
      </c>
      <c r="G5" s="16">
        <v>814.11507</v>
      </c>
      <c r="H5" s="17">
        <v>0.413</v>
      </c>
      <c r="I5" s="16">
        <v>1157.324775</v>
      </c>
      <c r="J5" s="17">
        <v>0.587</v>
      </c>
      <c r="K5" s="16">
        <v>1.971439845E9</v>
      </c>
      <c r="L5" s="52">
        <v>2021.0</v>
      </c>
      <c r="M5" s="15" t="s">
        <v>93</v>
      </c>
      <c r="N5" s="19" t="s">
        <v>895</v>
      </c>
      <c r="O5" s="24" t="s">
        <v>896</v>
      </c>
      <c r="P5" s="21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</row>
    <row r="6" ht="15.75" customHeight="1">
      <c r="A6" s="40" t="s">
        <v>90</v>
      </c>
      <c r="B6" s="12">
        <f t="shared" si="3"/>
        <v>2922.917914</v>
      </c>
      <c r="C6" s="16">
        <v>4121.31</v>
      </c>
      <c r="D6" s="13">
        <f t="shared" si="1"/>
        <v>12.33298698</v>
      </c>
      <c r="E6" s="14">
        <f t="shared" si="2"/>
        <v>12.33298698</v>
      </c>
      <c r="F6" s="15">
        <v>237.0</v>
      </c>
      <c r="G6" s="16">
        <v>785.221649</v>
      </c>
      <c r="H6" s="17">
        <v>0.269</v>
      </c>
      <c r="I6" s="16">
        <v>2137.696265</v>
      </c>
      <c r="J6" s="17">
        <v>0.731</v>
      </c>
      <c r="K6" s="16">
        <v>2.922917914E9</v>
      </c>
      <c r="L6" s="53">
        <v>2009.0</v>
      </c>
      <c r="M6" s="15" t="s">
        <v>18</v>
      </c>
      <c r="N6" s="25" t="s">
        <v>91</v>
      </c>
      <c r="O6" s="20"/>
      <c r="P6" s="21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</row>
    <row r="7" ht="15.75" customHeight="1">
      <c r="A7" s="40" t="s">
        <v>1230</v>
      </c>
      <c r="B7" s="12">
        <f t="shared" si="3"/>
        <v>1486.657763</v>
      </c>
      <c r="C7" s="16">
        <v>1574.24</v>
      </c>
      <c r="D7" s="13">
        <f t="shared" si="1"/>
        <v>8.745045665</v>
      </c>
      <c r="E7" s="14">
        <f t="shared" si="2"/>
        <v>8.745045665</v>
      </c>
      <c r="F7" s="15">
        <v>170.0</v>
      </c>
      <c r="G7" s="16">
        <v>716.657763</v>
      </c>
      <c r="H7" s="17">
        <v>0.482</v>
      </c>
      <c r="I7" s="16">
        <v>770.0</v>
      </c>
      <c r="J7" s="17">
        <v>0.518</v>
      </c>
      <c r="K7" s="16">
        <v>1.486657763E9</v>
      </c>
      <c r="L7" s="52">
        <v>2022.0</v>
      </c>
      <c r="M7" s="15" t="s">
        <v>93</v>
      </c>
      <c r="N7" s="19" t="s">
        <v>1231</v>
      </c>
      <c r="O7" s="24" t="s">
        <v>1232</v>
      </c>
      <c r="P7" s="21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</row>
    <row r="8" ht="15.75" customHeight="1">
      <c r="A8" s="40" t="s">
        <v>139</v>
      </c>
      <c r="B8" s="12">
        <f t="shared" si="3"/>
        <v>1382.248826</v>
      </c>
      <c r="C8" s="16">
        <v>1660.21</v>
      </c>
      <c r="D8" s="13">
        <f t="shared" si="1"/>
        <v>6.7426772</v>
      </c>
      <c r="E8" s="14">
        <f t="shared" si="2"/>
        <v>6.7426772</v>
      </c>
      <c r="F8" s="15">
        <v>205.0</v>
      </c>
      <c r="G8" s="16">
        <v>700.426566</v>
      </c>
      <c r="H8" s="17">
        <v>0.507</v>
      </c>
      <c r="I8" s="16">
        <v>681.82226</v>
      </c>
      <c r="J8" s="17">
        <v>0.493</v>
      </c>
      <c r="K8" s="16">
        <v>1.382248826E9</v>
      </c>
      <c r="L8" s="52">
        <v>2018.0</v>
      </c>
      <c r="M8" s="15" t="s">
        <v>20</v>
      </c>
      <c r="N8" s="19" t="s">
        <v>140</v>
      </c>
      <c r="O8" s="20"/>
      <c r="P8" s="21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</row>
    <row r="9" ht="15.75" customHeight="1">
      <c r="A9" s="40" t="s">
        <v>101</v>
      </c>
      <c r="B9" s="12">
        <f t="shared" si="3"/>
        <v>2048.359754</v>
      </c>
      <c r="C9" s="16">
        <v>2460.27</v>
      </c>
      <c r="D9" s="13">
        <f t="shared" si="1"/>
        <v>6.381183034</v>
      </c>
      <c r="E9" s="14">
        <f t="shared" si="2"/>
        <v>6.381183034</v>
      </c>
      <c r="F9" s="15">
        <v>321.0</v>
      </c>
      <c r="G9" s="16">
        <v>678.815482</v>
      </c>
      <c r="H9" s="17">
        <v>0.331</v>
      </c>
      <c r="I9" s="16">
        <v>1369.544272</v>
      </c>
      <c r="J9" s="17">
        <v>0.669</v>
      </c>
      <c r="K9" s="16">
        <v>2.048359754E9</v>
      </c>
      <c r="L9" s="52">
        <v>2018.0</v>
      </c>
      <c r="M9" s="15" t="s">
        <v>20</v>
      </c>
      <c r="N9" s="19" t="s">
        <v>102</v>
      </c>
      <c r="O9" s="20"/>
      <c r="P9" s="21" t="s">
        <v>96</v>
      </c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</row>
    <row r="10" ht="15.75" customHeight="1">
      <c r="A10" s="40" t="s">
        <v>1221</v>
      </c>
      <c r="B10" s="12">
        <f t="shared" si="3"/>
        <v>2201.647264</v>
      </c>
      <c r="C10" s="16">
        <v>4119.76</v>
      </c>
      <c r="D10" s="13">
        <f t="shared" si="1"/>
        <v>11.00823632</v>
      </c>
      <c r="E10" s="14">
        <f t="shared" si="2"/>
        <v>11.00823632</v>
      </c>
      <c r="F10" s="15">
        <v>200.0</v>
      </c>
      <c r="G10" s="16">
        <v>659.363944</v>
      </c>
      <c r="H10" s="17">
        <v>0.3</v>
      </c>
      <c r="I10" s="16">
        <v>1542.28332</v>
      </c>
      <c r="J10" s="17">
        <v>0.7</v>
      </c>
      <c r="K10" s="16">
        <v>2.201647264E9</v>
      </c>
      <c r="L10" s="53">
        <v>1997.0</v>
      </c>
      <c r="M10" s="15" t="s">
        <v>25</v>
      </c>
      <c r="N10" s="19" t="s">
        <v>1222</v>
      </c>
      <c r="O10" s="24" t="s">
        <v>1223</v>
      </c>
      <c r="P10" s="21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</row>
    <row r="11" ht="15.75" customHeight="1">
      <c r="A11" s="40" t="s">
        <v>476</v>
      </c>
      <c r="B11" s="12">
        <f t="shared" si="3"/>
        <v>1671.537444</v>
      </c>
      <c r="C11" s="16">
        <v>2129.31</v>
      </c>
      <c r="D11" s="13">
        <f t="shared" si="1"/>
        <v>11.14358296</v>
      </c>
      <c r="E11" s="14">
        <f t="shared" si="2"/>
        <v>11.14358296</v>
      </c>
      <c r="F11" s="15">
        <v>150.0</v>
      </c>
      <c r="G11" s="16">
        <v>653.406625</v>
      </c>
      <c r="H11" s="17">
        <v>0.391</v>
      </c>
      <c r="I11" s="16">
        <v>1018.130819</v>
      </c>
      <c r="J11" s="17">
        <v>0.609</v>
      </c>
      <c r="K11" s="16">
        <v>1.671537444E9</v>
      </c>
      <c r="L11" s="52">
        <v>2015.0</v>
      </c>
      <c r="M11" s="15" t="s">
        <v>20</v>
      </c>
      <c r="N11" s="19" t="s">
        <v>477</v>
      </c>
      <c r="O11" s="24" t="s">
        <v>478</v>
      </c>
      <c r="P11" s="21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</row>
    <row r="12" ht="15.75" customHeight="1">
      <c r="A12" s="40" t="s">
        <v>963</v>
      </c>
      <c r="B12" s="12">
        <f t="shared" si="3"/>
        <v>1518.815515</v>
      </c>
      <c r="C12" s="16">
        <v>1994.87</v>
      </c>
      <c r="D12" s="13">
        <f t="shared" si="1"/>
        <v>6.903706886</v>
      </c>
      <c r="E12" s="14">
        <f t="shared" si="2"/>
        <v>6.903706886</v>
      </c>
      <c r="F12" s="15">
        <v>220.0</v>
      </c>
      <c r="G12" s="16">
        <v>623.35791</v>
      </c>
      <c r="H12" s="17">
        <v>0.41</v>
      </c>
      <c r="I12" s="16">
        <v>895.457605</v>
      </c>
      <c r="J12" s="17">
        <v>0.59</v>
      </c>
      <c r="K12" s="16">
        <v>1.518815515E9</v>
      </c>
      <c r="L12" s="52">
        <v>2012.0</v>
      </c>
      <c r="M12" s="15" t="s">
        <v>20</v>
      </c>
      <c r="N12" s="19" t="s">
        <v>964</v>
      </c>
      <c r="O12" s="24" t="s">
        <v>965</v>
      </c>
      <c r="P12" s="21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</row>
    <row r="13" ht="15.75" customHeight="1">
      <c r="A13" s="40" t="s">
        <v>1083</v>
      </c>
      <c r="B13" s="12">
        <f t="shared" si="3"/>
        <v>1332.69883</v>
      </c>
      <c r="C13" s="16">
        <v>1633.84</v>
      </c>
      <c r="D13" s="13">
        <f t="shared" si="1"/>
        <v>4.204097256</v>
      </c>
      <c r="E13" s="14">
        <f t="shared" si="2"/>
        <v>4.204097256</v>
      </c>
      <c r="F13" s="15">
        <v>317.0</v>
      </c>
      <c r="G13" s="16">
        <v>620.181382</v>
      </c>
      <c r="H13" s="17">
        <v>0.465</v>
      </c>
      <c r="I13" s="16">
        <v>712.517448</v>
      </c>
      <c r="J13" s="17">
        <v>0.535</v>
      </c>
      <c r="K13" s="16">
        <v>1.33269883E9</v>
      </c>
      <c r="L13" s="52">
        <v>2017.0</v>
      </c>
      <c r="M13" s="15" t="s">
        <v>20</v>
      </c>
      <c r="N13" s="19" t="s">
        <v>1084</v>
      </c>
      <c r="O13" s="24" t="s">
        <v>1085</v>
      </c>
      <c r="P13" s="21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</row>
    <row r="14" ht="15.75" customHeight="1">
      <c r="A14" s="40" t="s">
        <v>407</v>
      </c>
      <c r="B14" s="12">
        <f t="shared" si="3"/>
        <v>1243.089244</v>
      </c>
      <c r="C14" s="16">
        <v>1493.06</v>
      </c>
      <c r="D14" s="13">
        <f t="shared" si="1"/>
        <v>6.21544622</v>
      </c>
      <c r="E14" s="14">
        <f t="shared" si="2"/>
        <v>6.21544622</v>
      </c>
      <c r="F14" s="15">
        <v>200.0</v>
      </c>
      <c r="G14" s="16">
        <v>608.581744</v>
      </c>
      <c r="H14" s="17">
        <v>0.49</v>
      </c>
      <c r="I14" s="16">
        <v>634.5075</v>
      </c>
      <c r="J14" s="17">
        <v>0.51</v>
      </c>
      <c r="K14" s="16">
        <v>1.243089244E9</v>
      </c>
      <c r="L14" s="52">
        <v>2018.0</v>
      </c>
      <c r="M14" s="15" t="s">
        <v>20</v>
      </c>
      <c r="N14" s="19" t="s">
        <v>408</v>
      </c>
      <c r="O14" s="24" t="s">
        <v>409</v>
      </c>
      <c r="P14" s="21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</row>
    <row r="15" ht="15.75" customHeight="1">
      <c r="A15" s="54" t="s">
        <v>92</v>
      </c>
      <c r="B15" s="27">
        <v>2054.0</v>
      </c>
      <c r="C15" s="16">
        <v>2054.0</v>
      </c>
      <c r="D15" s="13">
        <f t="shared" si="1"/>
        <v>5.135</v>
      </c>
      <c r="E15" s="14">
        <f t="shared" si="2"/>
        <v>5.135</v>
      </c>
      <c r="F15" s="27">
        <v>400.0</v>
      </c>
      <c r="G15" s="16">
        <v>576.0</v>
      </c>
      <c r="H15" s="28">
        <v>0.311</v>
      </c>
      <c r="I15" s="16">
        <v>1451.0</v>
      </c>
      <c r="J15" s="28">
        <v>0.689</v>
      </c>
      <c r="K15" s="29">
        <v>2.054734732E9</v>
      </c>
      <c r="L15" s="52">
        <v>2022.0</v>
      </c>
      <c r="M15" s="15" t="s">
        <v>93</v>
      </c>
      <c r="N15" s="25" t="s">
        <v>94</v>
      </c>
      <c r="O15" s="24" t="s">
        <v>95</v>
      </c>
      <c r="P15" s="21" t="s">
        <v>96</v>
      </c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</row>
    <row r="16" ht="15.75" customHeight="1">
      <c r="A16" s="40" t="s">
        <v>1098</v>
      </c>
      <c r="B16" s="12">
        <f t="shared" ref="B16:B317" si="4">K16/1000000</f>
        <v>1663.250487</v>
      </c>
      <c r="C16" s="16">
        <v>1967.2</v>
      </c>
      <c r="D16" s="13">
        <f t="shared" si="1"/>
        <v>6.397117258</v>
      </c>
      <c r="E16" s="14">
        <f t="shared" si="2"/>
        <v>6.397117258</v>
      </c>
      <c r="F16" s="15">
        <v>260.0</v>
      </c>
      <c r="G16" s="16">
        <v>543.638043</v>
      </c>
      <c r="H16" s="17">
        <v>0.327</v>
      </c>
      <c r="I16" s="16">
        <v>1119.612444</v>
      </c>
      <c r="J16" s="17">
        <v>0.673</v>
      </c>
      <c r="K16" s="16">
        <v>1.663250487E9</v>
      </c>
      <c r="L16" s="52">
        <v>2019.0</v>
      </c>
      <c r="M16" s="15" t="s">
        <v>20</v>
      </c>
      <c r="N16" s="19" t="s">
        <v>1099</v>
      </c>
      <c r="O16" s="24" t="s">
        <v>1100</v>
      </c>
      <c r="P16" s="21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</row>
    <row r="17" ht="15.75" customHeight="1">
      <c r="A17" s="40" t="s">
        <v>997</v>
      </c>
      <c r="B17" s="12">
        <f t="shared" si="4"/>
        <v>1006.234167</v>
      </c>
      <c r="C17" s="16">
        <v>1419.21</v>
      </c>
      <c r="D17" s="13">
        <f t="shared" si="1"/>
        <v>5.439103605</v>
      </c>
      <c r="E17" s="14">
        <f t="shared" si="2"/>
        <v>5.439103605</v>
      </c>
      <c r="F17" s="15">
        <v>185.0</v>
      </c>
      <c r="G17" s="16">
        <v>534.987076</v>
      </c>
      <c r="H17" s="17">
        <v>0.532</v>
      </c>
      <c r="I17" s="16">
        <v>471.247091</v>
      </c>
      <c r="J17" s="17">
        <v>0.468</v>
      </c>
      <c r="K17" s="16">
        <v>1.006234167E9</v>
      </c>
      <c r="L17" s="52">
        <v>2008.0</v>
      </c>
      <c r="M17" s="15" t="s">
        <v>18</v>
      </c>
      <c r="N17" s="19" t="s">
        <v>998</v>
      </c>
      <c r="O17" s="43" t="s">
        <v>999</v>
      </c>
      <c r="P17" s="21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</row>
    <row r="18" ht="15.75" customHeight="1">
      <c r="A18" s="40" t="s">
        <v>795</v>
      </c>
      <c r="B18" s="12">
        <f t="shared" si="4"/>
        <v>1058.682142</v>
      </c>
      <c r="C18" s="16">
        <v>1330.35</v>
      </c>
      <c r="D18" s="13">
        <f t="shared" si="1"/>
        <v>3.849753244</v>
      </c>
      <c r="E18" s="14">
        <f t="shared" si="2"/>
        <v>3.849753244</v>
      </c>
      <c r="F18" s="15">
        <v>275.0</v>
      </c>
      <c r="G18" s="16">
        <v>533.539991</v>
      </c>
      <c r="H18" s="17">
        <v>0.504</v>
      </c>
      <c r="I18" s="16">
        <v>525.142151</v>
      </c>
      <c r="J18" s="17">
        <v>0.496</v>
      </c>
      <c r="K18" s="16">
        <v>1.058682142E9</v>
      </c>
      <c r="L18" s="52">
        <v>2016.0</v>
      </c>
      <c r="M18" s="15" t="s">
        <v>20</v>
      </c>
      <c r="N18" s="19" t="s">
        <v>796</v>
      </c>
      <c r="O18" s="24" t="s">
        <v>797</v>
      </c>
      <c r="P18" s="21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</row>
    <row r="19" ht="15.75" customHeight="1">
      <c r="A19" s="40" t="s">
        <v>1164</v>
      </c>
      <c r="B19" s="12">
        <f t="shared" si="4"/>
        <v>1074.149279</v>
      </c>
      <c r="C19" s="16">
        <v>1270.44</v>
      </c>
      <c r="D19" s="13">
        <f t="shared" si="1"/>
        <v>3.905997378</v>
      </c>
      <c r="E19" s="14">
        <f t="shared" si="2"/>
        <v>3.905997378</v>
      </c>
      <c r="F19" s="15">
        <v>275.0</v>
      </c>
      <c r="G19" s="16">
        <v>515.202542</v>
      </c>
      <c r="H19" s="17">
        <v>0.48</v>
      </c>
      <c r="I19" s="16">
        <v>558.946737</v>
      </c>
      <c r="J19" s="17">
        <v>0.52</v>
      </c>
      <c r="K19" s="16">
        <v>1.074149279E9</v>
      </c>
      <c r="L19" s="52">
        <v>2019.0</v>
      </c>
      <c r="M19" s="15" t="s">
        <v>20</v>
      </c>
      <c r="N19" s="19" t="s">
        <v>1165</v>
      </c>
      <c r="O19" s="24" t="s">
        <v>1166</v>
      </c>
      <c r="P19" s="21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</row>
    <row r="20" ht="15.75" customHeight="1">
      <c r="A20" s="40" t="s">
        <v>127</v>
      </c>
      <c r="B20" s="12">
        <f t="shared" si="4"/>
        <v>1305.611599</v>
      </c>
      <c r="C20" s="16">
        <v>1600.63</v>
      </c>
      <c r="D20" s="13">
        <f t="shared" si="1"/>
        <v>8.160072494</v>
      </c>
      <c r="E20" s="14">
        <f t="shared" si="2"/>
        <v>8.160072494</v>
      </c>
      <c r="F20" s="15">
        <v>160.0</v>
      </c>
      <c r="G20" s="16">
        <v>504.481165</v>
      </c>
      <c r="H20" s="17">
        <v>0.386</v>
      </c>
      <c r="I20" s="16">
        <v>801.130434</v>
      </c>
      <c r="J20" s="17">
        <v>0.614</v>
      </c>
      <c r="K20" s="16">
        <v>1.305611599E9</v>
      </c>
      <c r="L20" s="52">
        <v>2017.0</v>
      </c>
      <c r="M20" s="15" t="s">
        <v>20</v>
      </c>
      <c r="N20" s="19" t="s">
        <v>128</v>
      </c>
      <c r="O20" s="20"/>
      <c r="P20" s="21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</row>
    <row r="21" ht="15.75" customHeight="1">
      <c r="A21" s="40" t="s">
        <v>281</v>
      </c>
      <c r="B21" s="12">
        <f t="shared" si="4"/>
        <v>1028.570942</v>
      </c>
      <c r="C21" s="16">
        <v>1292.51</v>
      </c>
      <c r="D21" s="13">
        <f t="shared" si="1"/>
        <v>5.14285471</v>
      </c>
      <c r="E21" s="14">
        <f t="shared" si="2"/>
        <v>5.14285471</v>
      </c>
      <c r="F21" s="32">
        <v>200.0</v>
      </c>
      <c r="G21" s="16">
        <v>486.295561</v>
      </c>
      <c r="H21" s="17">
        <v>0.473</v>
      </c>
      <c r="I21" s="16">
        <v>542.275381</v>
      </c>
      <c r="J21" s="17">
        <v>0.527</v>
      </c>
      <c r="K21" s="16">
        <v>1.028570942E9</v>
      </c>
      <c r="L21" s="52">
        <v>2016.0</v>
      </c>
      <c r="M21" s="15" t="s">
        <v>20</v>
      </c>
      <c r="N21" s="19" t="s">
        <v>282</v>
      </c>
      <c r="O21" s="20"/>
      <c r="P21" s="21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</row>
    <row r="22" ht="15.75" customHeight="1">
      <c r="A22" s="40" t="s">
        <v>294</v>
      </c>
      <c r="B22" s="12">
        <f t="shared" si="4"/>
        <v>1450.026933</v>
      </c>
      <c r="C22" s="16">
        <v>1715.01</v>
      </c>
      <c r="D22" s="13">
        <f t="shared" si="1"/>
        <v>9.66684622</v>
      </c>
      <c r="E22" s="14">
        <f t="shared" si="2"/>
        <v>9.66684622</v>
      </c>
      <c r="F22" s="15">
        <v>150.0</v>
      </c>
      <c r="G22" s="16">
        <v>477.373578</v>
      </c>
      <c r="H22" s="17">
        <v>0.329</v>
      </c>
      <c r="I22" s="16">
        <v>972.653355</v>
      </c>
      <c r="J22" s="17">
        <v>0.671</v>
      </c>
      <c r="K22" s="16">
        <v>1.450026933E9</v>
      </c>
      <c r="L22" s="52">
        <v>2019.0</v>
      </c>
      <c r="M22" s="15" t="s">
        <v>20</v>
      </c>
      <c r="N22" s="19" t="s">
        <v>295</v>
      </c>
      <c r="O22" s="20"/>
      <c r="P22" s="21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</row>
    <row r="23" ht="15.75" customHeight="1">
      <c r="A23" s="40" t="s">
        <v>1152</v>
      </c>
      <c r="B23" s="12">
        <f t="shared" si="4"/>
        <v>1027.082707</v>
      </c>
      <c r="C23" s="16">
        <v>1861.07</v>
      </c>
      <c r="D23" s="13">
        <f t="shared" si="1"/>
        <v>8.931153974</v>
      </c>
      <c r="E23" s="14">
        <f t="shared" si="2"/>
        <v>8.931153974</v>
      </c>
      <c r="F23" s="15">
        <v>115.0</v>
      </c>
      <c r="G23" s="16">
        <v>474.544677</v>
      </c>
      <c r="H23" s="17">
        <v>0.462</v>
      </c>
      <c r="I23" s="16">
        <v>552.53803</v>
      </c>
      <c r="J23" s="17">
        <v>0.538</v>
      </c>
      <c r="K23" s="16">
        <v>1.027082707E9</v>
      </c>
      <c r="L23" s="52">
        <v>1999.0</v>
      </c>
      <c r="M23" s="15" t="s">
        <v>25</v>
      </c>
      <c r="N23" s="19" t="s">
        <v>1153</v>
      </c>
      <c r="O23" s="24" t="s">
        <v>1154</v>
      </c>
      <c r="P23" s="21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</row>
    <row r="24" ht="15.75" customHeight="1">
      <c r="A24" s="40" t="s">
        <v>909</v>
      </c>
      <c r="B24" s="12">
        <f t="shared" si="4"/>
        <v>775.398007</v>
      </c>
      <c r="C24" s="16">
        <v>3946.06</v>
      </c>
      <c r="D24" s="13">
        <f t="shared" si="1"/>
        <v>70.49072791</v>
      </c>
      <c r="E24" s="14">
        <f t="shared" si="2"/>
        <v>70.49072791</v>
      </c>
      <c r="F24" s="15">
        <v>11.0</v>
      </c>
      <c r="G24" s="16">
        <v>460.998507</v>
      </c>
      <c r="H24" s="17">
        <v>0.594</v>
      </c>
      <c r="I24" s="16">
        <v>314.3995</v>
      </c>
      <c r="J24" s="17">
        <v>0.406</v>
      </c>
      <c r="K24" s="16">
        <v>7.75398007E8</v>
      </c>
      <c r="L24" s="52">
        <v>1977.0</v>
      </c>
      <c r="M24" s="15" t="s">
        <v>322</v>
      </c>
      <c r="N24" s="19" t="s">
        <v>910</v>
      </c>
      <c r="O24" s="24" t="s">
        <v>911</v>
      </c>
      <c r="P24" s="21" t="s">
        <v>96</v>
      </c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</row>
    <row r="25" ht="15.75" customHeight="1">
      <c r="A25" s="40" t="s">
        <v>97</v>
      </c>
      <c r="B25" s="12">
        <f t="shared" si="4"/>
        <v>1402.80954</v>
      </c>
      <c r="C25" s="16">
        <v>1786.99</v>
      </c>
      <c r="D25" s="13">
        <f t="shared" si="1"/>
        <v>5.61123816</v>
      </c>
      <c r="E25" s="14">
        <f t="shared" si="2"/>
        <v>5.61123816</v>
      </c>
      <c r="F25" s="15">
        <v>250.0</v>
      </c>
      <c r="G25" s="16">
        <v>459.005868</v>
      </c>
      <c r="H25" s="17">
        <v>0.327</v>
      </c>
      <c r="I25" s="16">
        <v>943.803672</v>
      </c>
      <c r="J25" s="17">
        <v>0.673</v>
      </c>
      <c r="K25" s="16">
        <v>1.40280954E9</v>
      </c>
      <c r="L25" s="52">
        <v>2015.0</v>
      </c>
      <c r="M25" s="15" t="s">
        <v>20</v>
      </c>
      <c r="N25" s="19" t="s">
        <v>98</v>
      </c>
      <c r="O25" s="20"/>
      <c r="P25" s="21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</row>
    <row r="26" ht="15.75" customHeight="1">
      <c r="A26" s="40" t="s">
        <v>1000</v>
      </c>
      <c r="B26" s="12">
        <f t="shared" si="4"/>
        <v>1081.169825</v>
      </c>
      <c r="C26" s="16">
        <v>1420.05</v>
      </c>
      <c r="D26" s="13">
        <f t="shared" si="1"/>
        <v>3.603899417</v>
      </c>
      <c r="E26" s="14">
        <f t="shared" si="2"/>
        <v>3.603899417</v>
      </c>
      <c r="F26" s="15">
        <v>300.0</v>
      </c>
      <c r="G26" s="16">
        <v>448.149584</v>
      </c>
      <c r="H26" s="17">
        <v>0.414</v>
      </c>
      <c r="I26" s="16">
        <v>633.020241</v>
      </c>
      <c r="J26" s="17">
        <v>0.586</v>
      </c>
      <c r="K26" s="16">
        <v>1.081169825E9</v>
      </c>
      <c r="L26" s="52">
        <v>2012.0</v>
      </c>
      <c r="M26" s="15" t="s">
        <v>20</v>
      </c>
      <c r="N26" s="19" t="s">
        <v>1001</v>
      </c>
      <c r="O26" s="24" t="s">
        <v>1002</v>
      </c>
      <c r="P26" s="21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</row>
    <row r="27" ht="15.75" customHeight="1">
      <c r="A27" s="40" t="s">
        <v>834</v>
      </c>
      <c r="B27" s="12">
        <f t="shared" si="4"/>
        <v>928.76077</v>
      </c>
      <c r="C27" s="16">
        <v>1492.99</v>
      </c>
      <c r="D27" s="13">
        <f t="shared" si="1"/>
        <v>6.191738467</v>
      </c>
      <c r="E27" s="14">
        <f t="shared" si="2"/>
        <v>6.191738467</v>
      </c>
      <c r="F27" s="15">
        <v>150.0</v>
      </c>
      <c r="G27" s="16">
        <v>441.226247</v>
      </c>
      <c r="H27" s="17">
        <v>0.475</v>
      </c>
      <c r="I27" s="16">
        <v>487.534523</v>
      </c>
      <c r="J27" s="17">
        <v>0.525</v>
      </c>
      <c r="K27" s="16">
        <v>9.2876077E8</v>
      </c>
      <c r="L27" s="52">
        <v>2004.0</v>
      </c>
      <c r="M27" s="15" t="s">
        <v>18</v>
      </c>
      <c r="N27" s="19" t="s">
        <v>835</v>
      </c>
      <c r="O27" s="24" t="s">
        <v>836</v>
      </c>
      <c r="P27" s="21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</row>
    <row r="28" ht="15.75" customHeight="1">
      <c r="A28" s="40" t="s">
        <v>243</v>
      </c>
      <c r="B28" s="12">
        <f t="shared" si="4"/>
        <v>792.910554</v>
      </c>
      <c r="C28" s="16">
        <v>2503.27</v>
      </c>
      <c r="D28" s="13">
        <f t="shared" si="1"/>
        <v>75.51529086</v>
      </c>
      <c r="E28" s="14">
        <f t="shared" si="2"/>
        <v>75.51529086</v>
      </c>
      <c r="F28" s="15">
        <v>10.5</v>
      </c>
      <c r="G28" s="16">
        <v>437.141279</v>
      </c>
      <c r="H28" s="17">
        <v>0.551</v>
      </c>
      <c r="I28" s="16">
        <v>355.769275</v>
      </c>
      <c r="J28" s="17">
        <v>0.449</v>
      </c>
      <c r="K28" s="16">
        <v>7.92910554E8</v>
      </c>
      <c r="L28" s="52">
        <v>1982.0</v>
      </c>
      <c r="M28" s="15" t="s">
        <v>104</v>
      </c>
      <c r="N28" s="19" t="s">
        <v>244</v>
      </c>
      <c r="O28" s="24" t="s">
        <v>245</v>
      </c>
      <c r="P28" s="21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</row>
    <row r="29" ht="15.75" customHeight="1">
      <c r="A29" s="40" t="s">
        <v>1242</v>
      </c>
      <c r="B29" s="12">
        <f t="shared" si="4"/>
        <v>1073.394593</v>
      </c>
      <c r="C29" s="16">
        <v>1269.55</v>
      </c>
      <c r="D29" s="13">
        <f t="shared" si="1"/>
        <v>5.366972965</v>
      </c>
      <c r="E29" s="14">
        <f t="shared" si="2"/>
        <v>5.366972965</v>
      </c>
      <c r="F29" s="15">
        <v>200.0</v>
      </c>
      <c r="G29" s="16">
        <v>434.038008</v>
      </c>
      <c r="H29" s="17">
        <v>0.404</v>
      </c>
      <c r="I29" s="16">
        <v>639.356585</v>
      </c>
      <c r="J29" s="17">
        <v>0.596</v>
      </c>
      <c r="K29" s="16">
        <v>1.073394593E9</v>
      </c>
      <c r="L29" s="52">
        <v>2019.0</v>
      </c>
      <c r="M29" s="15" t="s">
        <v>20</v>
      </c>
      <c r="N29" s="19" t="s">
        <v>1243</v>
      </c>
      <c r="O29" s="24" t="s">
        <v>1244</v>
      </c>
      <c r="P29" s="21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</row>
    <row r="30" ht="15.75" customHeight="1">
      <c r="A30" s="40" t="s">
        <v>167</v>
      </c>
      <c r="B30" s="12">
        <f t="shared" si="4"/>
        <v>1128.462972</v>
      </c>
      <c r="C30" s="16">
        <v>1334.68</v>
      </c>
      <c r="D30" s="13">
        <f t="shared" si="1"/>
        <v>7.4240985</v>
      </c>
      <c r="E30" s="14">
        <f t="shared" si="2"/>
        <v>7.4240985</v>
      </c>
      <c r="F30" s="15">
        <v>152.0</v>
      </c>
      <c r="G30" s="16">
        <v>426.829839</v>
      </c>
      <c r="H30" s="17">
        <v>0.378</v>
      </c>
      <c r="I30" s="16">
        <v>701.633133</v>
      </c>
      <c r="J30" s="17">
        <v>0.622</v>
      </c>
      <c r="K30" s="16">
        <v>1.128462972E9</v>
      </c>
      <c r="L30" s="52">
        <v>2019.0</v>
      </c>
      <c r="M30" s="15" t="s">
        <v>20</v>
      </c>
      <c r="N30" s="19" t="s">
        <v>168</v>
      </c>
      <c r="O30" s="20"/>
      <c r="P30" s="21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</row>
    <row r="31" ht="15.75" customHeight="1">
      <c r="A31" s="40" t="s">
        <v>1066</v>
      </c>
      <c r="B31" s="12">
        <f t="shared" si="4"/>
        <v>865.011746</v>
      </c>
      <c r="C31" s="16">
        <v>1118.31</v>
      </c>
      <c r="D31" s="13">
        <f t="shared" si="1"/>
        <v>11.08989418</v>
      </c>
      <c r="E31" s="14">
        <f t="shared" si="2"/>
        <v>11.08989418</v>
      </c>
      <c r="F31" s="15">
        <v>78.0</v>
      </c>
      <c r="G31" s="16">
        <v>424.668047</v>
      </c>
      <c r="H31" s="17">
        <v>0.491</v>
      </c>
      <c r="I31" s="16">
        <v>440.343699</v>
      </c>
      <c r="J31" s="17">
        <v>0.509</v>
      </c>
      <c r="K31" s="16">
        <v>8.65011746E8</v>
      </c>
      <c r="L31" s="52">
        <v>2013.0</v>
      </c>
      <c r="M31" s="15" t="s">
        <v>20</v>
      </c>
      <c r="N31" s="19" t="s">
        <v>1067</v>
      </c>
      <c r="O31" s="20"/>
      <c r="P31" s="21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</row>
    <row r="32" ht="15.75" customHeight="1">
      <c r="A32" s="40" t="s">
        <v>1386</v>
      </c>
      <c r="B32" s="12">
        <f t="shared" si="4"/>
        <v>1066.179747</v>
      </c>
      <c r="C32" s="16">
        <v>1600.67</v>
      </c>
      <c r="D32" s="13">
        <f t="shared" si="1"/>
        <v>4.738576653</v>
      </c>
      <c r="E32" s="14">
        <f t="shared" si="2"/>
        <v>4.738576653</v>
      </c>
      <c r="F32" s="15">
        <v>225.0</v>
      </c>
      <c r="G32" s="16">
        <v>423.315812</v>
      </c>
      <c r="H32" s="17">
        <v>0.397</v>
      </c>
      <c r="I32" s="16">
        <v>642.863935</v>
      </c>
      <c r="J32" s="17">
        <v>0.603</v>
      </c>
      <c r="K32" s="16">
        <v>1.066179747E9</v>
      </c>
      <c r="L32" s="52">
        <v>2006.0</v>
      </c>
      <c r="M32" s="15" t="s">
        <v>18</v>
      </c>
      <c r="N32" s="19" t="s">
        <v>719</v>
      </c>
      <c r="O32" s="24" t="s">
        <v>720</v>
      </c>
      <c r="P32" s="21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</row>
    <row r="33" ht="15.75" customHeight="1">
      <c r="A33" s="40" t="s">
        <v>1098</v>
      </c>
      <c r="B33" s="12">
        <f t="shared" si="4"/>
        <v>1063.611805</v>
      </c>
      <c r="C33" s="16">
        <v>2165.86</v>
      </c>
      <c r="D33" s="13">
        <f t="shared" si="1"/>
        <v>23.63581789</v>
      </c>
      <c r="E33" s="14">
        <f t="shared" si="2"/>
        <v>23.63581789</v>
      </c>
      <c r="F33" s="15">
        <v>45.0</v>
      </c>
      <c r="G33" s="16">
        <v>422.783777</v>
      </c>
      <c r="H33" s="17">
        <v>0.398</v>
      </c>
      <c r="I33" s="16">
        <v>640.828028</v>
      </c>
      <c r="J33" s="17">
        <v>0.602</v>
      </c>
      <c r="K33" s="16">
        <v>1.063611805E9</v>
      </c>
      <c r="L33" s="52">
        <v>1994.0</v>
      </c>
      <c r="M33" s="15" t="s">
        <v>25</v>
      </c>
      <c r="N33" s="19" t="s">
        <v>1101</v>
      </c>
      <c r="O33" s="24" t="s">
        <v>1102</v>
      </c>
      <c r="P33" s="21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ht="15.75" customHeight="1">
      <c r="A34" s="40" t="s">
        <v>482</v>
      </c>
      <c r="B34" s="12">
        <f t="shared" si="4"/>
        <v>1310.466296</v>
      </c>
      <c r="C34" s="16">
        <v>1573.99</v>
      </c>
      <c r="D34" s="13">
        <f t="shared" si="1"/>
        <v>7.007841155</v>
      </c>
      <c r="E34" s="14">
        <f t="shared" si="2"/>
        <v>7.007841155</v>
      </c>
      <c r="F34" s="15">
        <v>187.0</v>
      </c>
      <c r="G34" s="16">
        <v>417.71976</v>
      </c>
      <c r="H34" s="17">
        <v>0.319</v>
      </c>
      <c r="I34" s="16">
        <v>892.746536</v>
      </c>
      <c r="J34" s="17">
        <v>0.681</v>
      </c>
      <c r="K34" s="16">
        <v>1.310466296E9</v>
      </c>
      <c r="L34" s="52">
        <v>2018.0</v>
      </c>
      <c r="M34" s="15" t="s">
        <v>20</v>
      </c>
      <c r="N34" s="19" t="s">
        <v>483</v>
      </c>
      <c r="O34" s="24" t="s">
        <v>484</v>
      </c>
      <c r="P34" s="21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</row>
    <row r="35" ht="15.75" customHeight="1">
      <c r="A35" s="40" t="s">
        <v>1239</v>
      </c>
      <c r="B35" s="12">
        <f t="shared" si="4"/>
        <v>1066.970811</v>
      </c>
      <c r="C35" s="16">
        <v>1465.93</v>
      </c>
      <c r="D35" s="13">
        <f t="shared" si="1"/>
        <v>5.334854055</v>
      </c>
      <c r="E35" s="14">
        <f t="shared" si="2"/>
        <v>5.334854055</v>
      </c>
      <c r="F35" s="15">
        <v>200.0</v>
      </c>
      <c r="G35" s="16">
        <v>415.00488</v>
      </c>
      <c r="H35" s="17">
        <v>0.389</v>
      </c>
      <c r="I35" s="16">
        <v>651.965931</v>
      </c>
      <c r="J35" s="17">
        <v>0.611</v>
      </c>
      <c r="K35" s="16">
        <v>1.066970811E9</v>
      </c>
      <c r="L35" s="52">
        <v>2010.0</v>
      </c>
      <c r="M35" s="15" t="s">
        <v>20</v>
      </c>
      <c r="N35" s="19" t="s">
        <v>1240</v>
      </c>
      <c r="O35" s="24" t="s">
        <v>1241</v>
      </c>
      <c r="P35" s="21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</row>
    <row r="36" ht="15.75" customHeight="1">
      <c r="A36" s="40" t="s">
        <v>1323</v>
      </c>
      <c r="B36" s="12">
        <f t="shared" si="4"/>
        <v>822.854286</v>
      </c>
      <c r="C36" s="16">
        <v>1008.79</v>
      </c>
      <c r="D36" s="13">
        <f t="shared" si="1"/>
        <v>4.11427143</v>
      </c>
      <c r="E36" s="14">
        <f t="shared" si="2"/>
        <v>4.11427143</v>
      </c>
      <c r="F36" s="15">
        <v>200.0</v>
      </c>
      <c r="G36" s="16">
        <v>412.845172</v>
      </c>
      <c r="H36" s="17">
        <v>0.502</v>
      </c>
      <c r="I36" s="16">
        <v>410.009114</v>
      </c>
      <c r="J36" s="17">
        <v>0.498</v>
      </c>
      <c r="K36" s="16">
        <v>8.22854286E8</v>
      </c>
      <c r="L36" s="52">
        <v>2017.0</v>
      </c>
      <c r="M36" s="15" t="s">
        <v>20</v>
      </c>
      <c r="N36" s="19" t="s">
        <v>1324</v>
      </c>
      <c r="O36" s="24" t="s">
        <v>1325</v>
      </c>
      <c r="P36" s="21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</row>
    <row r="37" ht="15.75" customHeight="1">
      <c r="A37" s="40" t="s">
        <v>1364</v>
      </c>
      <c r="B37" s="12">
        <f t="shared" si="4"/>
        <v>955.775804</v>
      </c>
      <c r="C37" s="16">
        <v>1012.08</v>
      </c>
      <c r="D37" s="13">
        <f t="shared" si="1"/>
        <v>4.77887902</v>
      </c>
      <c r="E37" s="14">
        <f t="shared" si="2"/>
        <v>4.77887902</v>
      </c>
      <c r="F37" s="15">
        <v>200.0</v>
      </c>
      <c r="G37" s="16">
        <v>411.331607</v>
      </c>
      <c r="H37" s="17">
        <v>0.43</v>
      </c>
      <c r="I37" s="16">
        <v>544.444197</v>
      </c>
      <c r="J37" s="17">
        <v>0.57</v>
      </c>
      <c r="K37" s="16">
        <v>9.55775804E8</v>
      </c>
      <c r="L37" s="52">
        <v>2022.0</v>
      </c>
      <c r="M37" s="15" t="s">
        <v>93</v>
      </c>
      <c r="N37" s="19" t="s">
        <v>234</v>
      </c>
      <c r="O37" s="24" t="s">
        <v>235</v>
      </c>
      <c r="P37" s="21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</row>
    <row r="38" ht="15.75" customHeight="1">
      <c r="A38" s="40" t="s">
        <v>440</v>
      </c>
      <c r="B38" s="12">
        <f t="shared" si="4"/>
        <v>1214.811252</v>
      </c>
      <c r="C38" s="16">
        <v>1570.53</v>
      </c>
      <c r="D38" s="13">
        <f t="shared" si="1"/>
        <v>6.07405626</v>
      </c>
      <c r="E38" s="14">
        <f t="shared" si="2"/>
        <v>6.07405626</v>
      </c>
      <c r="F38" s="15">
        <v>200.0</v>
      </c>
      <c r="G38" s="16">
        <v>409.013994</v>
      </c>
      <c r="H38" s="17">
        <v>0.337</v>
      </c>
      <c r="I38" s="16">
        <v>805.797258</v>
      </c>
      <c r="J38" s="17">
        <v>0.663</v>
      </c>
      <c r="K38" s="16">
        <v>1.214811252E9</v>
      </c>
      <c r="L38" s="52">
        <v>2013.0</v>
      </c>
      <c r="M38" s="15" t="s">
        <v>20</v>
      </c>
      <c r="N38" s="19" t="s">
        <v>441</v>
      </c>
      <c r="O38" s="24" t="s">
        <v>442</v>
      </c>
      <c r="P38" s="21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</row>
    <row r="39" ht="15.75" customHeight="1">
      <c r="A39" s="40" t="s">
        <v>161</v>
      </c>
      <c r="B39" s="12">
        <f t="shared" si="4"/>
        <v>1153.337496</v>
      </c>
      <c r="C39" s="16">
        <v>1449.3</v>
      </c>
      <c r="D39" s="13">
        <f t="shared" si="1"/>
        <v>4.613349984</v>
      </c>
      <c r="E39" s="14">
        <f t="shared" si="2"/>
        <v>4.613349984</v>
      </c>
      <c r="F39" s="15">
        <v>250.0</v>
      </c>
      <c r="G39" s="16">
        <v>408.084349</v>
      </c>
      <c r="H39" s="17">
        <v>0.354</v>
      </c>
      <c r="I39" s="16">
        <v>745.253147</v>
      </c>
      <c r="J39" s="17">
        <v>0.646</v>
      </c>
      <c r="K39" s="16">
        <v>1.153337496E9</v>
      </c>
      <c r="L39" s="52">
        <v>2016.0</v>
      </c>
      <c r="M39" s="15" t="s">
        <v>20</v>
      </c>
      <c r="N39" s="19" t="s">
        <v>162</v>
      </c>
      <c r="O39" s="20"/>
      <c r="P39" s="21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</row>
    <row r="40" ht="15.75" customHeight="1">
      <c r="A40" s="40" t="s">
        <v>1063</v>
      </c>
      <c r="B40" s="12">
        <f t="shared" si="4"/>
        <v>694.394724</v>
      </c>
      <c r="C40" s="16">
        <v>912.05</v>
      </c>
      <c r="D40" s="13">
        <f t="shared" si="1"/>
        <v>8.902496462</v>
      </c>
      <c r="E40" s="14">
        <f t="shared" si="2"/>
        <v>8.902496462</v>
      </c>
      <c r="F40" s="15">
        <v>78.0</v>
      </c>
      <c r="G40" s="16">
        <v>408.010692</v>
      </c>
      <c r="H40" s="17">
        <v>0.588</v>
      </c>
      <c r="I40" s="16">
        <v>286.384032</v>
      </c>
      <c r="J40" s="17">
        <v>0.412</v>
      </c>
      <c r="K40" s="16">
        <v>6.94394724E8</v>
      </c>
      <c r="L40" s="52">
        <v>2012.0</v>
      </c>
      <c r="M40" s="15" t="s">
        <v>20</v>
      </c>
      <c r="N40" s="19" t="s">
        <v>1064</v>
      </c>
      <c r="O40" s="24" t="s">
        <v>1065</v>
      </c>
      <c r="P40" s="21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</row>
    <row r="41" ht="15.75" customHeight="1">
      <c r="A41" s="40" t="s">
        <v>876</v>
      </c>
      <c r="B41" s="12">
        <f t="shared" si="4"/>
        <v>825.025036</v>
      </c>
      <c r="C41" s="16">
        <v>1386.89</v>
      </c>
      <c r="D41" s="13">
        <f t="shared" si="1"/>
        <v>5.935431914</v>
      </c>
      <c r="E41" s="14">
        <f t="shared" si="2"/>
        <v>5.935431914</v>
      </c>
      <c r="F41" s="15">
        <v>139.0</v>
      </c>
      <c r="G41" s="16">
        <v>407.02286</v>
      </c>
      <c r="H41" s="17">
        <v>0.493</v>
      </c>
      <c r="I41" s="16">
        <v>418.002176</v>
      </c>
      <c r="J41" s="17">
        <v>0.507</v>
      </c>
      <c r="K41" s="16">
        <v>8.25025036E8</v>
      </c>
      <c r="L41" s="52">
        <v>2002.0</v>
      </c>
      <c r="M41" s="15" t="s">
        <v>18</v>
      </c>
      <c r="N41" s="19" t="s">
        <v>877</v>
      </c>
      <c r="O41" s="24" t="s">
        <v>878</v>
      </c>
      <c r="P41" s="21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</row>
    <row r="42" ht="15.75" customHeight="1">
      <c r="A42" s="40" t="s">
        <v>467</v>
      </c>
      <c r="B42" s="12">
        <f t="shared" si="4"/>
        <v>962.542945</v>
      </c>
      <c r="C42" s="16">
        <v>1180.04</v>
      </c>
      <c r="D42" s="13">
        <f t="shared" si="1"/>
        <v>10.69492161</v>
      </c>
      <c r="E42" s="14">
        <f t="shared" si="2"/>
        <v>10.69492161</v>
      </c>
      <c r="F42" s="15">
        <v>90.0</v>
      </c>
      <c r="G42" s="16">
        <v>404.540171</v>
      </c>
      <c r="H42" s="17">
        <v>0.42</v>
      </c>
      <c r="I42" s="16">
        <v>558.002774</v>
      </c>
      <c r="J42" s="17">
        <v>0.58</v>
      </c>
      <c r="K42" s="16">
        <v>9.62542945E8</v>
      </c>
      <c r="L42" s="52">
        <v>2017.0</v>
      </c>
      <c r="M42" s="15" t="s">
        <v>20</v>
      </c>
      <c r="N42" s="19" t="s">
        <v>468</v>
      </c>
      <c r="O42" s="24" t="s">
        <v>469</v>
      </c>
      <c r="P42" s="21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</row>
    <row r="43" ht="15.75" customHeight="1">
      <c r="A43" s="40" t="s">
        <v>470</v>
      </c>
      <c r="B43" s="12">
        <f t="shared" si="4"/>
        <v>1109.802321</v>
      </c>
      <c r="C43" s="16">
        <v>2316.97</v>
      </c>
      <c r="D43" s="13">
        <f t="shared" si="1"/>
        <v>17.61590986</v>
      </c>
      <c r="E43" s="14">
        <f t="shared" si="2"/>
        <v>17.61590986</v>
      </c>
      <c r="F43" s="15">
        <v>63.0</v>
      </c>
      <c r="G43" s="16">
        <v>404.21472</v>
      </c>
      <c r="H43" s="17">
        <v>0.364</v>
      </c>
      <c r="I43" s="16">
        <v>705.587601</v>
      </c>
      <c r="J43" s="17">
        <v>0.636</v>
      </c>
      <c r="K43" s="16">
        <v>1.109802321E9</v>
      </c>
      <c r="L43" s="52">
        <v>1993.0</v>
      </c>
      <c r="M43" s="15" t="s">
        <v>25</v>
      </c>
      <c r="N43" s="19" t="s">
        <v>471</v>
      </c>
      <c r="O43" s="24" t="s">
        <v>472</v>
      </c>
      <c r="P43" s="21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</row>
    <row r="44" ht="15.75" customHeight="1">
      <c r="A44" s="40" t="s">
        <v>1254</v>
      </c>
      <c r="B44" s="12">
        <f t="shared" si="4"/>
        <v>836.303693</v>
      </c>
      <c r="C44" s="16">
        <v>1179.19</v>
      </c>
      <c r="D44" s="13">
        <f t="shared" si="1"/>
        <v>4.181518465</v>
      </c>
      <c r="E44" s="14">
        <f t="shared" si="2"/>
        <v>4.181518465</v>
      </c>
      <c r="F44" s="15">
        <v>200.0</v>
      </c>
      <c r="G44" s="16">
        <v>402.11187</v>
      </c>
      <c r="H44" s="17">
        <v>0.481</v>
      </c>
      <c r="I44" s="16">
        <v>434.191823</v>
      </c>
      <c r="J44" s="17">
        <v>0.519</v>
      </c>
      <c r="K44" s="16">
        <v>8.36303693E8</v>
      </c>
      <c r="L44" s="52">
        <v>2009.0</v>
      </c>
      <c r="M44" s="15" t="s">
        <v>18</v>
      </c>
      <c r="N44" s="19" t="s">
        <v>1255</v>
      </c>
      <c r="O44" s="24" t="s">
        <v>1256</v>
      </c>
      <c r="P44" s="21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</row>
    <row r="45" ht="15.75" customHeight="1">
      <c r="A45" s="40" t="s">
        <v>292</v>
      </c>
      <c r="B45" s="12">
        <f t="shared" si="4"/>
        <v>1304.550716</v>
      </c>
      <c r="C45" s="16">
        <v>1686.55</v>
      </c>
      <c r="D45" s="13">
        <f t="shared" si="1"/>
        <v>8.697004773</v>
      </c>
      <c r="E45" s="14">
        <f t="shared" si="2"/>
        <v>8.697004773</v>
      </c>
      <c r="F45" s="15">
        <v>150.0</v>
      </c>
      <c r="G45" s="16">
        <v>400.953009</v>
      </c>
      <c r="H45" s="17">
        <v>0.307</v>
      </c>
      <c r="I45" s="16">
        <v>903.597707</v>
      </c>
      <c r="J45" s="17">
        <v>0.693</v>
      </c>
      <c r="K45" s="16">
        <v>1.304550716E9</v>
      </c>
      <c r="L45" s="52">
        <v>2013.0</v>
      </c>
      <c r="M45" s="15" t="s">
        <v>20</v>
      </c>
      <c r="N45" s="19" t="s">
        <v>293</v>
      </c>
      <c r="O45" s="20"/>
      <c r="P45" s="21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</row>
    <row r="46" ht="15.75" customHeight="1">
      <c r="A46" s="40" t="s">
        <v>885</v>
      </c>
      <c r="B46" s="12">
        <f t="shared" si="4"/>
        <v>1131.927996</v>
      </c>
      <c r="C46" s="16">
        <v>1338.78</v>
      </c>
      <c r="D46" s="13">
        <f t="shared" si="1"/>
        <v>7.074549975</v>
      </c>
      <c r="E46" s="14">
        <f t="shared" si="2"/>
        <v>7.074549975</v>
      </c>
      <c r="F46" s="15">
        <v>160.0</v>
      </c>
      <c r="G46" s="16">
        <v>390.532085</v>
      </c>
      <c r="H46" s="17">
        <v>0.345</v>
      </c>
      <c r="I46" s="16">
        <v>741.395911</v>
      </c>
      <c r="J46" s="17">
        <v>0.655</v>
      </c>
      <c r="K46" s="16">
        <v>1.131927996E9</v>
      </c>
      <c r="L46" s="52">
        <v>2019.0</v>
      </c>
      <c r="M46" s="15" t="s">
        <v>20</v>
      </c>
      <c r="N46" s="19" t="s">
        <v>886</v>
      </c>
      <c r="O46" s="24" t="s">
        <v>887</v>
      </c>
      <c r="P46" s="42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</row>
    <row r="47" ht="15.75" customHeight="1">
      <c r="A47" s="40" t="s">
        <v>329</v>
      </c>
      <c r="B47" s="12">
        <f t="shared" si="4"/>
        <v>863.756051</v>
      </c>
      <c r="C47" s="16">
        <v>1058.93</v>
      </c>
      <c r="D47" s="13">
        <f t="shared" si="1"/>
        <v>4.318780255</v>
      </c>
      <c r="E47" s="14">
        <f t="shared" si="2"/>
        <v>4.318780255</v>
      </c>
      <c r="F47" s="15">
        <v>200.0</v>
      </c>
      <c r="G47" s="16">
        <v>389.813101</v>
      </c>
      <c r="H47" s="17">
        <v>0.451</v>
      </c>
      <c r="I47" s="16">
        <v>473.94295</v>
      </c>
      <c r="J47" s="17">
        <v>0.549</v>
      </c>
      <c r="K47" s="16">
        <v>8.63756051E8</v>
      </c>
      <c r="L47" s="52">
        <v>2017.0</v>
      </c>
      <c r="M47" s="15" t="s">
        <v>20</v>
      </c>
      <c r="N47" s="19" t="s">
        <v>330</v>
      </c>
      <c r="O47" s="20"/>
      <c r="P47" s="21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</row>
    <row r="48" ht="15.75" customHeight="1">
      <c r="A48" s="40" t="s">
        <v>1368</v>
      </c>
      <c r="B48" s="12">
        <f t="shared" si="4"/>
        <v>1342.359942</v>
      </c>
      <c r="C48" s="16">
        <v>1814.68</v>
      </c>
      <c r="D48" s="13">
        <f t="shared" si="1"/>
        <v>10.73887954</v>
      </c>
      <c r="E48" s="14">
        <f t="shared" si="2"/>
        <v>10.73887954</v>
      </c>
      <c r="F48" s="15">
        <v>125.0</v>
      </c>
      <c r="G48" s="16">
        <v>381.447587</v>
      </c>
      <c r="H48" s="17">
        <v>0.284</v>
      </c>
      <c r="I48" s="16">
        <v>960.912355</v>
      </c>
      <c r="J48" s="17">
        <v>0.716</v>
      </c>
      <c r="K48" s="16">
        <v>1.342359942E9</v>
      </c>
      <c r="L48" s="52">
        <v>2011.0</v>
      </c>
      <c r="M48" s="15" t="s">
        <v>20</v>
      </c>
      <c r="N48" s="19" t="s">
        <v>346</v>
      </c>
      <c r="O48" s="24" t="s">
        <v>344</v>
      </c>
      <c r="P48" s="21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ht="15.75" customHeight="1">
      <c r="A49" s="40" t="s">
        <v>283</v>
      </c>
      <c r="B49" s="12">
        <f t="shared" si="4"/>
        <v>940.352645</v>
      </c>
      <c r="C49" s="16">
        <v>1540.74</v>
      </c>
      <c r="D49" s="13">
        <f t="shared" si="1"/>
        <v>10.00375154</v>
      </c>
      <c r="E49" s="14">
        <f t="shared" si="2"/>
        <v>10.00375154</v>
      </c>
      <c r="F49" s="15">
        <v>94.0</v>
      </c>
      <c r="G49" s="16">
        <v>380.843261</v>
      </c>
      <c r="H49" s="17">
        <v>0.405</v>
      </c>
      <c r="I49" s="16">
        <v>559.509384</v>
      </c>
      <c r="J49" s="17">
        <v>0.595</v>
      </c>
      <c r="K49" s="16">
        <v>9.40352645E8</v>
      </c>
      <c r="L49" s="52">
        <v>2003.0</v>
      </c>
      <c r="M49" s="15" t="s">
        <v>18</v>
      </c>
      <c r="N49" s="19" t="s">
        <v>284</v>
      </c>
      <c r="O49" s="24" t="s">
        <v>285</v>
      </c>
      <c r="P49" s="21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</row>
    <row r="50" ht="15.75" customHeight="1">
      <c r="A50" s="40" t="s">
        <v>777</v>
      </c>
      <c r="B50" s="12">
        <f t="shared" si="4"/>
        <v>868.39056</v>
      </c>
      <c r="C50" s="16">
        <v>1355.69</v>
      </c>
      <c r="D50" s="13">
        <f t="shared" si="1"/>
        <v>7.684872212</v>
      </c>
      <c r="E50" s="14">
        <f t="shared" si="2"/>
        <v>7.684872212</v>
      </c>
      <c r="F50" s="15">
        <v>113.0</v>
      </c>
      <c r="G50" s="16">
        <v>380.270577</v>
      </c>
      <c r="H50" s="17">
        <v>0.438</v>
      </c>
      <c r="I50" s="16">
        <v>488.119983</v>
      </c>
      <c r="J50" s="17">
        <v>0.562</v>
      </c>
      <c r="K50" s="16">
        <v>8.6839056E8</v>
      </c>
      <c r="L50" s="52">
        <v>2005.0</v>
      </c>
      <c r="M50" s="15" t="s">
        <v>18</v>
      </c>
      <c r="N50" s="19" t="s">
        <v>778</v>
      </c>
      <c r="O50" s="55" t="s">
        <v>779</v>
      </c>
      <c r="P50" s="21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</row>
    <row r="51" ht="15.75" customHeight="1">
      <c r="A51" s="40" t="s">
        <v>536</v>
      </c>
      <c r="B51" s="12">
        <f t="shared" si="4"/>
        <v>1146.436214</v>
      </c>
      <c r="C51" s="16">
        <v>1878.41</v>
      </c>
      <c r="D51" s="13">
        <f t="shared" si="1"/>
        <v>12.19612994</v>
      </c>
      <c r="E51" s="14">
        <f t="shared" si="2"/>
        <v>12.19612994</v>
      </c>
      <c r="F51" s="15">
        <v>94.0</v>
      </c>
      <c r="G51" s="16">
        <v>378.251207</v>
      </c>
      <c r="H51" s="17">
        <v>0.33</v>
      </c>
      <c r="I51" s="16">
        <v>768.185007</v>
      </c>
      <c r="J51" s="17">
        <v>0.67</v>
      </c>
      <c r="K51" s="16">
        <v>1.146436214E9</v>
      </c>
      <c r="L51" s="52">
        <v>2003.0</v>
      </c>
      <c r="M51" s="15" t="s">
        <v>18</v>
      </c>
      <c r="N51" s="19" t="s">
        <v>537</v>
      </c>
      <c r="O51" s="24" t="s">
        <v>538</v>
      </c>
      <c r="P51" s="21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</row>
    <row r="52" ht="15.75" customHeight="1">
      <c r="A52" s="40" t="s">
        <v>479</v>
      </c>
      <c r="B52" s="12">
        <f t="shared" si="4"/>
        <v>1001.13608</v>
      </c>
      <c r="C52" s="16">
        <v>1060.12</v>
      </c>
      <c r="D52" s="13">
        <f t="shared" si="1"/>
        <v>5.411546378</v>
      </c>
      <c r="E52" s="14">
        <f t="shared" si="2"/>
        <v>5.411546378</v>
      </c>
      <c r="F52" s="15">
        <v>185.0</v>
      </c>
      <c r="G52" s="16">
        <v>376.00908</v>
      </c>
      <c r="H52" s="17">
        <v>0.376</v>
      </c>
      <c r="I52" s="16">
        <v>625.127</v>
      </c>
      <c r="J52" s="17">
        <v>0.624</v>
      </c>
      <c r="K52" s="16">
        <v>1.00113608E9</v>
      </c>
      <c r="L52" s="52">
        <v>2022.0</v>
      </c>
      <c r="M52" s="15" t="s">
        <v>93</v>
      </c>
      <c r="N52" s="19" t="s">
        <v>480</v>
      </c>
      <c r="O52" s="24" t="s">
        <v>481</v>
      </c>
      <c r="P52" s="21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</row>
    <row r="53" ht="15.75" customHeight="1">
      <c r="A53" s="40" t="s">
        <v>879</v>
      </c>
      <c r="B53" s="12">
        <f t="shared" si="4"/>
        <v>788.976453</v>
      </c>
      <c r="C53" s="16">
        <v>1268.29</v>
      </c>
      <c r="D53" s="13">
        <f t="shared" si="1"/>
        <v>3.944882265</v>
      </c>
      <c r="E53" s="14">
        <f t="shared" si="2"/>
        <v>3.944882265</v>
      </c>
      <c r="F53" s="15">
        <v>200.0</v>
      </c>
      <c r="G53" s="16">
        <v>373.585825</v>
      </c>
      <c r="H53" s="17">
        <v>0.474</v>
      </c>
      <c r="I53" s="16">
        <v>415.390628</v>
      </c>
      <c r="J53" s="17">
        <v>0.526</v>
      </c>
      <c r="K53" s="16">
        <v>7.88976453E8</v>
      </c>
      <c r="L53" s="52">
        <v>2004.0</v>
      </c>
      <c r="M53" s="15" t="s">
        <v>18</v>
      </c>
      <c r="N53" s="19" t="s">
        <v>880</v>
      </c>
      <c r="O53" s="24" t="s">
        <v>881</v>
      </c>
      <c r="P53" s="21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</row>
    <row r="54" ht="15.75" customHeight="1">
      <c r="A54" s="40" t="s">
        <v>1146</v>
      </c>
      <c r="B54" s="12">
        <f t="shared" si="4"/>
        <v>612.054506</v>
      </c>
      <c r="C54" s="16">
        <v>983.88</v>
      </c>
      <c r="D54" s="13">
        <f t="shared" si="1"/>
        <v>20.40181687</v>
      </c>
      <c r="E54" s="14">
        <f t="shared" si="2"/>
        <v>20.40181687</v>
      </c>
      <c r="F54" s="15">
        <v>30.0</v>
      </c>
      <c r="G54" s="16">
        <v>370.78293</v>
      </c>
      <c r="H54" s="17">
        <v>0.606</v>
      </c>
      <c r="I54" s="16">
        <v>241.271576</v>
      </c>
      <c r="J54" s="17">
        <v>0.394</v>
      </c>
      <c r="K54" s="16">
        <v>6.12054506E8</v>
      </c>
      <c r="L54" s="52">
        <v>2004.0</v>
      </c>
      <c r="M54" s="15" t="s">
        <v>18</v>
      </c>
      <c r="N54" s="19" t="s">
        <v>1147</v>
      </c>
      <c r="O54" s="24" t="s">
        <v>1148</v>
      </c>
      <c r="P54" s="21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</row>
    <row r="55" ht="15.75" customHeight="1">
      <c r="A55" s="40" t="s">
        <v>607</v>
      </c>
      <c r="B55" s="12">
        <f t="shared" si="4"/>
        <v>939.22021</v>
      </c>
      <c r="C55" s="16">
        <v>994.55</v>
      </c>
      <c r="D55" s="13">
        <f t="shared" si="1"/>
        <v>11.74025263</v>
      </c>
      <c r="E55" s="14">
        <f t="shared" si="2"/>
        <v>11.74025263</v>
      </c>
      <c r="F55" s="15">
        <v>80.0</v>
      </c>
      <c r="G55" s="16">
        <v>369.50021</v>
      </c>
      <c r="H55" s="17">
        <v>0.393</v>
      </c>
      <c r="I55" s="16">
        <v>569.72</v>
      </c>
      <c r="J55" s="17">
        <v>0.607</v>
      </c>
      <c r="K55" s="16">
        <v>9.3922021E8</v>
      </c>
      <c r="L55" s="52">
        <v>2022.0</v>
      </c>
      <c r="M55" s="15" t="s">
        <v>93</v>
      </c>
      <c r="N55" s="19" t="s">
        <v>608</v>
      </c>
      <c r="O55" s="24" t="s">
        <v>609</v>
      </c>
      <c r="P55" s="21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</row>
    <row r="56" ht="15.75" customHeight="1">
      <c r="A56" s="40" t="s">
        <v>966</v>
      </c>
      <c r="B56" s="12">
        <f t="shared" si="4"/>
        <v>770.836163</v>
      </c>
      <c r="C56" s="16">
        <v>816.25</v>
      </c>
      <c r="D56" s="13">
        <f t="shared" si="1"/>
        <v>3.854180815</v>
      </c>
      <c r="E56" s="14">
        <f t="shared" si="2"/>
        <v>3.854180815</v>
      </c>
      <c r="F56" s="15">
        <v>200.0</v>
      </c>
      <c r="G56" s="16">
        <v>369.345583</v>
      </c>
      <c r="H56" s="17">
        <v>0.479</v>
      </c>
      <c r="I56" s="16">
        <v>401.49058</v>
      </c>
      <c r="J56" s="17">
        <v>0.521</v>
      </c>
      <c r="K56" s="16">
        <v>7.70836163E8</v>
      </c>
      <c r="L56" s="52">
        <v>2022.0</v>
      </c>
      <c r="M56" s="15" t="s">
        <v>93</v>
      </c>
      <c r="N56" s="19" t="s">
        <v>967</v>
      </c>
      <c r="O56" s="24" t="s">
        <v>968</v>
      </c>
      <c r="P56" s="21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</row>
    <row r="57" ht="15.75" customHeight="1">
      <c r="A57" s="40" t="s">
        <v>1170</v>
      </c>
      <c r="B57" s="12">
        <f t="shared" si="4"/>
        <v>894.328469</v>
      </c>
      <c r="C57" s="16">
        <v>1123.82</v>
      </c>
      <c r="D57" s="13">
        <f t="shared" si="1"/>
        <v>11.92437959</v>
      </c>
      <c r="E57" s="14">
        <f t="shared" si="2"/>
        <v>11.92437959</v>
      </c>
      <c r="F57" s="15">
        <v>75.0</v>
      </c>
      <c r="G57" s="16">
        <v>368.38433</v>
      </c>
      <c r="H57" s="17">
        <v>0.412</v>
      </c>
      <c r="I57" s="16">
        <v>525.944139</v>
      </c>
      <c r="J57" s="17">
        <v>0.588</v>
      </c>
      <c r="K57" s="16">
        <v>8.94328469E8</v>
      </c>
      <c r="L57" s="52">
        <v>2016.0</v>
      </c>
      <c r="M57" s="15" t="s">
        <v>20</v>
      </c>
      <c r="N57" s="19" t="s">
        <v>1171</v>
      </c>
      <c r="O57" s="24" t="s">
        <v>1172</v>
      </c>
      <c r="P57" s="21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</row>
    <row r="58" ht="15.75" customHeight="1">
      <c r="A58" s="40" t="s">
        <v>216</v>
      </c>
      <c r="B58" s="12">
        <f t="shared" si="4"/>
        <v>970.766005</v>
      </c>
      <c r="C58" s="16">
        <v>1255.03</v>
      </c>
      <c r="D58" s="13">
        <f t="shared" si="1"/>
        <v>12.44571801</v>
      </c>
      <c r="E58" s="14">
        <f t="shared" si="2"/>
        <v>12.44571801</v>
      </c>
      <c r="F58" s="15">
        <v>78.0</v>
      </c>
      <c r="G58" s="16">
        <v>368.065385</v>
      </c>
      <c r="H58" s="17">
        <v>0.379</v>
      </c>
      <c r="I58" s="16">
        <v>602.70062</v>
      </c>
      <c r="J58" s="17">
        <v>0.621</v>
      </c>
      <c r="K58" s="16">
        <v>9.70766005E8</v>
      </c>
      <c r="L58" s="52">
        <v>2013.0</v>
      </c>
      <c r="M58" s="15" t="s">
        <v>20</v>
      </c>
      <c r="N58" s="19" t="s">
        <v>217</v>
      </c>
      <c r="O58" s="20"/>
      <c r="P58" s="21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</row>
    <row r="59" ht="15.75" customHeight="1">
      <c r="A59" s="40" t="s">
        <v>141</v>
      </c>
      <c r="B59" s="12">
        <f t="shared" si="4"/>
        <v>676.036389</v>
      </c>
      <c r="C59" s="16">
        <v>715.86</v>
      </c>
      <c r="D59" s="13">
        <f t="shared" si="1"/>
        <v>2.704145556</v>
      </c>
      <c r="E59" s="14">
        <f t="shared" si="2"/>
        <v>2.704145556</v>
      </c>
      <c r="F59" s="15">
        <v>250.0</v>
      </c>
      <c r="G59" s="16">
        <v>367.471452</v>
      </c>
      <c r="H59" s="17">
        <v>0.544</v>
      </c>
      <c r="I59" s="16">
        <v>308.564937</v>
      </c>
      <c r="J59" s="17">
        <v>0.456</v>
      </c>
      <c r="K59" s="16">
        <v>6.76036389E8</v>
      </c>
      <c r="L59" s="52">
        <v>2022.0</v>
      </c>
      <c r="M59" s="15" t="s">
        <v>93</v>
      </c>
      <c r="N59" s="19" t="s">
        <v>142</v>
      </c>
      <c r="O59" s="24" t="s">
        <v>143</v>
      </c>
      <c r="P59" s="21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</row>
    <row r="60" ht="15.75" customHeight="1">
      <c r="A60" s="40" t="s">
        <v>1071</v>
      </c>
      <c r="B60" s="12">
        <f t="shared" si="4"/>
        <v>966.554929</v>
      </c>
      <c r="C60" s="16">
        <v>1214.58</v>
      </c>
      <c r="D60" s="13">
        <f t="shared" si="1"/>
        <v>5.460762311</v>
      </c>
      <c r="E60" s="14">
        <f t="shared" si="2"/>
        <v>5.460762311</v>
      </c>
      <c r="F60" s="15">
        <v>177.0</v>
      </c>
      <c r="G60" s="16">
        <v>364.001123</v>
      </c>
      <c r="H60" s="17">
        <v>0.377</v>
      </c>
      <c r="I60" s="16">
        <v>602.553806</v>
      </c>
      <c r="J60" s="17">
        <v>0.623</v>
      </c>
      <c r="K60" s="16">
        <v>9.66554929E8</v>
      </c>
      <c r="L60" s="52">
        <v>2016.0</v>
      </c>
      <c r="M60" s="15" t="s">
        <v>20</v>
      </c>
      <c r="N60" s="19" t="s">
        <v>1072</v>
      </c>
      <c r="O60" s="24" t="s">
        <v>1073</v>
      </c>
      <c r="P60" s="21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</row>
    <row r="61" ht="15.75" customHeight="1">
      <c r="A61" s="40" t="s">
        <v>207</v>
      </c>
      <c r="B61" s="12">
        <f t="shared" si="4"/>
        <v>782.836791</v>
      </c>
      <c r="C61" s="16">
        <v>983.72</v>
      </c>
      <c r="D61" s="13">
        <f t="shared" si="1"/>
        <v>13.49718605</v>
      </c>
      <c r="E61" s="14">
        <f t="shared" si="2"/>
        <v>13.49718605</v>
      </c>
      <c r="F61" s="15">
        <v>58.0</v>
      </c>
      <c r="G61" s="16">
        <v>363.070709</v>
      </c>
      <c r="H61" s="17">
        <v>0.464</v>
      </c>
      <c r="I61" s="16">
        <v>419.766082</v>
      </c>
      <c r="J61" s="17">
        <v>0.536</v>
      </c>
      <c r="K61" s="16">
        <v>7.82836791E8</v>
      </c>
      <c r="L61" s="52">
        <v>2016.0</v>
      </c>
      <c r="M61" s="15" t="s">
        <v>20</v>
      </c>
      <c r="N61" s="19" t="s">
        <v>208</v>
      </c>
      <c r="O61" s="20"/>
      <c r="P61" s="21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</row>
    <row r="62" ht="15.75" customHeight="1">
      <c r="A62" s="40" t="s">
        <v>428</v>
      </c>
      <c r="B62" s="12">
        <f t="shared" si="4"/>
        <v>858.848019</v>
      </c>
      <c r="C62" s="16">
        <v>1094.06</v>
      </c>
      <c r="D62" s="13">
        <f t="shared" si="1"/>
        <v>4.907702966</v>
      </c>
      <c r="E62" s="14">
        <f t="shared" si="2"/>
        <v>4.907702966</v>
      </c>
      <c r="F62" s="15">
        <v>175.0</v>
      </c>
      <c r="G62" s="16">
        <v>356.921711</v>
      </c>
      <c r="H62" s="17">
        <v>0.416</v>
      </c>
      <c r="I62" s="16">
        <v>501.926308</v>
      </c>
      <c r="J62" s="17">
        <v>0.584</v>
      </c>
      <c r="K62" s="16">
        <v>8.58848019E8</v>
      </c>
      <c r="L62" s="52">
        <v>2015.0</v>
      </c>
      <c r="M62" s="15" t="s">
        <v>20</v>
      </c>
      <c r="N62" s="19" t="s">
        <v>429</v>
      </c>
      <c r="O62" s="24" t="s">
        <v>430</v>
      </c>
      <c r="P62" s="21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</row>
    <row r="63" ht="15.75" customHeight="1">
      <c r="A63" s="40" t="s">
        <v>47</v>
      </c>
      <c r="B63" s="12">
        <f t="shared" si="4"/>
        <v>1050.693953</v>
      </c>
      <c r="C63" s="16">
        <v>1242.7</v>
      </c>
      <c r="D63" s="13">
        <f t="shared" si="1"/>
        <v>5.741497011</v>
      </c>
      <c r="E63" s="14">
        <f t="shared" si="2"/>
        <v>5.741497011</v>
      </c>
      <c r="F63" s="15">
        <v>183.0</v>
      </c>
      <c r="G63" s="16">
        <v>355.559216</v>
      </c>
      <c r="H63" s="17">
        <v>0.338</v>
      </c>
      <c r="I63" s="16">
        <v>695.134737</v>
      </c>
      <c r="J63" s="17">
        <v>0.662</v>
      </c>
      <c r="K63" s="16">
        <v>1.050693953E9</v>
      </c>
      <c r="L63" s="52">
        <v>2019.0</v>
      </c>
      <c r="M63" s="15" t="s">
        <v>20</v>
      </c>
      <c r="N63" s="19" t="s">
        <v>48</v>
      </c>
      <c r="O63" s="20"/>
      <c r="P63" s="21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</row>
    <row r="64" ht="15.75" customHeight="1">
      <c r="A64" s="40" t="s">
        <v>296</v>
      </c>
      <c r="B64" s="12">
        <f t="shared" si="4"/>
        <v>1515.341399</v>
      </c>
      <c r="C64" s="16">
        <v>1930.34</v>
      </c>
      <c r="D64" s="13">
        <f t="shared" si="1"/>
        <v>7.975481047</v>
      </c>
      <c r="E64" s="14">
        <f t="shared" si="2"/>
        <v>7.975481047</v>
      </c>
      <c r="F64" s="15">
        <v>190.0</v>
      </c>
      <c r="G64" s="16">
        <v>353.00702</v>
      </c>
      <c r="H64" s="17">
        <v>0.233</v>
      </c>
      <c r="I64" s="16">
        <v>1162.334379</v>
      </c>
      <c r="J64" s="17">
        <v>0.767</v>
      </c>
      <c r="K64" s="16">
        <v>1.515341399E9</v>
      </c>
      <c r="L64" s="52">
        <v>2015.0</v>
      </c>
      <c r="M64" s="15" t="s">
        <v>20</v>
      </c>
      <c r="N64" s="19" t="s">
        <v>297</v>
      </c>
      <c r="O64" s="20"/>
      <c r="P64" s="21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</row>
    <row r="65" ht="15.75" customHeight="1">
      <c r="A65" s="40" t="s">
        <v>1251</v>
      </c>
      <c r="B65" s="12">
        <f t="shared" si="4"/>
        <v>1123.794079</v>
      </c>
      <c r="C65" s="16">
        <v>1519.21</v>
      </c>
      <c r="D65" s="13">
        <f t="shared" si="1"/>
        <v>6.421680451</v>
      </c>
      <c r="E65" s="14">
        <f t="shared" si="2"/>
        <v>6.421680451</v>
      </c>
      <c r="F65" s="15">
        <v>175.0</v>
      </c>
      <c r="G65" s="16">
        <v>352.390543</v>
      </c>
      <c r="H65" s="17">
        <v>0.314</v>
      </c>
      <c r="I65" s="16">
        <v>771.403536</v>
      </c>
      <c r="J65" s="17">
        <v>0.686</v>
      </c>
      <c r="K65" s="16">
        <v>1.123794079E9</v>
      </c>
      <c r="L65" s="52">
        <v>2011.0</v>
      </c>
      <c r="M65" s="15" t="s">
        <v>20</v>
      </c>
      <c r="N65" s="19" t="s">
        <v>1252</v>
      </c>
      <c r="O65" s="24" t="s">
        <v>1253</v>
      </c>
      <c r="P65" s="21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</row>
    <row r="66" ht="15.75" customHeight="1">
      <c r="A66" s="40" t="s">
        <v>65</v>
      </c>
      <c r="B66" s="12">
        <f t="shared" si="4"/>
        <v>547.45902</v>
      </c>
      <c r="C66" s="16">
        <v>696.77</v>
      </c>
      <c r="D66" s="13">
        <f t="shared" si="1"/>
        <v>9.278966441</v>
      </c>
      <c r="E66" s="14">
        <f t="shared" si="2"/>
        <v>9.278966441</v>
      </c>
      <c r="F66" s="15">
        <v>59.0</v>
      </c>
      <c r="G66" s="16">
        <v>350.15902</v>
      </c>
      <c r="H66" s="17">
        <v>0.64</v>
      </c>
      <c r="I66" s="16">
        <v>197.3</v>
      </c>
      <c r="J66" s="17">
        <v>0.36</v>
      </c>
      <c r="K66" s="16">
        <v>5.4745902E8</v>
      </c>
      <c r="L66" s="52">
        <v>2014.0</v>
      </c>
      <c r="M66" s="15" t="s">
        <v>20</v>
      </c>
      <c r="N66" s="19" t="s">
        <v>66</v>
      </c>
      <c r="O66" s="20"/>
      <c r="P66" s="21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ht="15.75" customHeight="1">
      <c r="A67" s="40" t="s">
        <v>1212</v>
      </c>
      <c r="B67" s="12">
        <f t="shared" si="4"/>
        <v>760.928081</v>
      </c>
      <c r="C67" s="16">
        <v>805.76</v>
      </c>
      <c r="D67" s="13">
        <f t="shared" si="1"/>
        <v>3.043712324</v>
      </c>
      <c r="E67" s="14">
        <f t="shared" si="2"/>
        <v>3.043712324</v>
      </c>
      <c r="F67" s="15">
        <v>250.0</v>
      </c>
      <c r="G67" s="16">
        <v>343.25683</v>
      </c>
      <c r="H67" s="17">
        <v>0.451</v>
      </c>
      <c r="I67" s="16">
        <v>417.671251</v>
      </c>
      <c r="J67" s="17">
        <v>0.549</v>
      </c>
      <c r="K67" s="16">
        <v>7.60928081E8</v>
      </c>
      <c r="L67" s="52">
        <v>2022.0</v>
      </c>
      <c r="M67" s="15" t="s">
        <v>93</v>
      </c>
      <c r="N67" s="19" t="s">
        <v>1213</v>
      </c>
      <c r="O67" s="24" t="s">
        <v>1214</v>
      </c>
      <c r="P67" s="21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</row>
    <row r="68" ht="15.75" customHeight="1">
      <c r="A68" s="40" t="s">
        <v>539</v>
      </c>
      <c r="B68" s="12">
        <f t="shared" si="4"/>
        <v>947.939315</v>
      </c>
      <c r="C68" s="16">
        <v>1593.52</v>
      </c>
      <c r="D68" s="13">
        <f t="shared" si="1"/>
        <v>10.0844608</v>
      </c>
      <c r="E68" s="14">
        <f t="shared" si="2"/>
        <v>10.0844608</v>
      </c>
      <c r="F68" s="15">
        <v>94.0</v>
      </c>
      <c r="G68" s="16">
        <v>342.952511</v>
      </c>
      <c r="H68" s="17">
        <v>0.362</v>
      </c>
      <c r="I68" s="16">
        <v>604.986804</v>
      </c>
      <c r="J68" s="17">
        <v>0.638</v>
      </c>
      <c r="K68" s="16">
        <v>9.47939315E8</v>
      </c>
      <c r="L68" s="52">
        <v>2002.0</v>
      </c>
      <c r="M68" s="15" t="s">
        <v>18</v>
      </c>
      <c r="N68" s="19" t="s">
        <v>540</v>
      </c>
      <c r="O68" s="24" t="s">
        <v>541</v>
      </c>
      <c r="P68" s="21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</row>
    <row r="69" ht="15.75" customHeight="1">
      <c r="A69" s="40" t="s">
        <v>1353</v>
      </c>
      <c r="B69" s="12">
        <f t="shared" si="4"/>
        <v>1042.533689</v>
      </c>
      <c r="C69" s="16">
        <v>1310.06</v>
      </c>
      <c r="D69" s="13">
        <f t="shared" si="1"/>
        <v>6.950224593</v>
      </c>
      <c r="E69" s="14">
        <f t="shared" si="2"/>
        <v>6.950224593</v>
      </c>
      <c r="F69" s="15">
        <v>150.0</v>
      </c>
      <c r="G69" s="16">
        <v>341.268248</v>
      </c>
      <c r="H69" s="17">
        <v>0.327</v>
      </c>
      <c r="I69" s="16">
        <v>701.265441</v>
      </c>
      <c r="J69" s="17">
        <v>0.673</v>
      </c>
      <c r="K69" s="16">
        <v>1.042533689E9</v>
      </c>
      <c r="L69" s="52">
        <v>2016.0</v>
      </c>
      <c r="M69" s="15" t="s">
        <v>20</v>
      </c>
      <c r="N69" s="19" t="s">
        <v>1354</v>
      </c>
      <c r="O69" s="24" t="s">
        <v>1355</v>
      </c>
      <c r="P69" s="21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</row>
    <row r="70" ht="15.75" customHeight="1">
      <c r="A70" s="40" t="s">
        <v>625</v>
      </c>
      <c r="B70" s="12">
        <f t="shared" si="4"/>
        <v>755.356711</v>
      </c>
      <c r="C70" s="16">
        <v>961.36</v>
      </c>
      <c r="D70" s="13">
        <f t="shared" si="1"/>
        <v>6.042853688</v>
      </c>
      <c r="E70" s="14">
        <f t="shared" si="2"/>
        <v>6.042853688</v>
      </c>
      <c r="F70" s="15">
        <v>125.0</v>
      </c>
      <c r="G70" s="16">
        <v>337.135885</v>
      </c>
      <c r="H70" s="17">
        <v>0.446</v>
      </c>
      <c r="I70" s="16">
        <v>418.220826</v>
      </c>
      <c r="J70" s="17">
        <v>0.554</v>
      </c>
      <c r="K70" s="16">
        <v>7.55356711E8</v>
      </c>
      <c r="L70" s="52">
        <v>2014.0</v>
      </c>
      <c r="M70" s="15" t="s">
        <v>20</v>
      </c>
      <c r="N70" s="19" t="s">
        <v>626</v>
      </c>
      <c r="O70" s="24" t="s">
        <v>627</v>
      </c>
      <c r="P70" s="21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</row>
    <row r="71" ht="15.75" customHeight="1">
      <c r="A71" s="40" t="s">
        <v>882</v>
      </c>
      <c r="B71" s="12">
        <f t="shared" si="4"/>
        <v>894.983373</v>
      </c>
      <c r="C71" s="16">
        <v>1316.33</v>
      </c>
      <c r="D71" s="13">
        <f t="shared" si="1"/>
        <v>3.579933492</v>
      </c>
      <c r="E71" s="14">
        <f t="shared" si="2"/>
        <v>3.579933492</v>
      </c>
      <c r="F71" s="15">
        <v>250.0</v>
      </c>
      <c r="G71" s="16">
        <v>336.530303</v>
      </c>
      <c r="H71" s="17">
        <v>0.376</v>
      </c>
      <c r="I71" s="16">
        <v>558.45307</v>
      </c>
      <c r="J71" s="17">
        <v>0.624</v>
      </c>
      <c r="K71" s="16">
        <v>8.94983373E8</v>
      </c>
      <c r="L71" s="52">
        <v>2007.0</v>
      </c>
      <c r="M71" s="15" t="s">
        <v>18</v>
      </c>
      <c r="N71" s="19" t="s">
        <v>883</v>
      </c>
      <c r="O71" s="24" t="s">
        <v>884</v>
      </c>
      <c r="P71" s="21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</row>
    <row r="72" ht="15.75" customHeight="1">
      <c r="A72" s="40" t="s">
        <v>604</v>
      </c>
      <c r="B72" s="12">
        <f t="shared" si="4"/>
        <v>1159.444662</v>
      </c>
      <c r="C72" s="16">
        <v>1476.98</v>
      </c>
      <c r="D72" s="13">
        <f t="shared" si="1"/>
        <v>15.66817111</v>
      </c>
      <c r="E72" s="14">
        <f t="shared" si="2"/>
        <v>15.66817111</v>
      </c>
      <c r="F72" s="15">
        <v>74.0</v>
      </c>
      <c r="G72" s="16">
        <v>336.04577</v>
      </c>
      <c r="H72" s="17">
        <v>0.29</v>
      </c>
      <c r="I72" s="16">
        <v>823.398892</v>
      </c>
      <c r="J72" s="17">
        <v>0.71</v>
      </c>
      <c r="K72" s="16">
        <v>1.159444662E9</v>
      </c>
      <c r="L72" s="52">
        <v>2015.0</v>
      </c>
      <c r="M72" s="15" t="s">
        <v>20</v>
      </c>
      <c r="N72" s="19" t="s">
        <v>605</v>
      </c>
      <c r="O72" s="24" t="s">
        <v>606</v>
      </c>
      <c r="P72" s="21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</row>
    <row r="73" ht="15.75" customHeight="1">
      <c r="A73" s="40" t="s">
        <v>458</v>
      </c>
      <c r="B73" s="12">
        <f t="shared" si="4"/>
        <v>1104.943613</v>
      </c>
      <c r="C73" s="16">
        <v>1306.87</v>
      </c>
      <c r="D73" s="13">
        <f t="shared" si="1"/>
        <v>15.78490876</v>
      </c>
      <c r="E73" s="14">
        <f t="shared" si="2"/>
        <v>15.78490876</v>
      </c>
      <c r="F73" s="15">
        <v>70.0</v>
      </c>
      <c r="G73" s="16">
        <v>335.477657</v>
      </c>
      <c r="H73" s="17">
        <v>0.304</v>
      </c>
      <c r="I73" s="16">
        <v>769.465956</v>
      </c>
      <c r="J73" s="17">
        <v>0.696</v>
      </c>
      <c r="K73" s="16">
        <v>1.104943613E9</v>
      </c>
      <c r="L73" s="52">
        <v>2019.0</v>
      </c>
      <c r="M73" s="15" t="s">
        <v>20</v>
      </c>
      <c r="N73" s="19" t="s">
        <v>459</v>
      </c>
      <c r="O73" s="24" t="s">
        <v>460</v>
      </c>
      <c r="P73" s="21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</row>
    <row r="74" ht="15.75" customHeight="1">
      <c r="A74" s="40" t="s">
        <v>76</v>
      </c>
      <c r="B74" s="12">
        <f t="shared" si="4"/>
        <v>1148.528393</v>
      </c>
      <c r="C74" s="16">
        <v>1379.49</v>
      </c>
      <c r="D74" s="13">
        <f t="shared" si="1"/>
        <v>7.178302456</v>
      </c>
      <c r="E74" s="14">
        <f t="shared" si="2"/>
        <v>7.178302456</v>
      </c>
      <c r="F74" s="15">
        <v>160.0</v>
      </c>
      <c r="G74" s="16">
        <v>335.104314</v>
      </c>
      <c r="H74" s="17">
        <v>0.292</v>
      </c>
      <c r="I74" s="16">
        <v>813.424079</v>
      </c>
      <c r="J74" s="17">
        <v>0.708</v>
      </c>
      <c r="K74" s="16">
        <v>1.148528393E9</v>
      </c>
      <c r="L74" s="52">
        <v>2018.0</v>
      </c>
      <c r="M74" s="15" t="s">
        <v>20</v>
      </c>
      <c r="N74" s="19" t="s">
        <v>77</v>
      </c>
      <c r="O74" s="20"/>
      <c r="P74" s="21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</row>
    <row r="75" ht="15.75" customHeight="1">
      <c r="A75" s="40" t="s">
        <v>888</v>
      </c>
      <c r="B75" s="12">
        <f t="shared" si="4"/>
        <v>880.166924</v>
      </c>
      <c r="C75" s="16">
        <v>1079.05</v>
      </c>
      <c r="D75" s="13">
        <f t="shared" si="1"/>
        <v>5.02952528</v>
      </c>
      <c r="E75" s="14">
        <f t="shared" si="2"/>
        <v>5.02952528</v>
      </c>
      <c r="F75" s="15">
        <v>175.0</v>
      </c>
      <c r="G75" s="16">
        <v>334.20114</v>
      </c>
      <c r="H75" s="17">
        <v>0.38</v>
      </c>
      <c r="I75" s="16">
        <v>545.965784</v>
      </c>
      <c r="J75" s="17">
        <v>0.62</v>
      </c>
      <c r="K75" s="16">
        <v>8.80166924E8</v>
      </c>
      <c r="L75" s="52">
        <v>2017.0</v>
      </c>
      <c r="M75" s="15" t="s">
        <v>20</v>
      </c>
      <c r="N75" s="19" t="s">
        <v>889</v>
      </c>
      <c r="O75" s="24" t="s">
        <v>890</v>
      </c>
      <c r="P75" s="21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</row>
    <row r="76" ht="15.75" customHeight="1">
      <c r="A76" s="40" t="s">
        <v>51</v>
      </c>
      <c r="B76" s="12">
        <f t="shared" si="4"/>
        <v>1025.468216</v>
      </c>
      <c r="C76" s="16">
        <v>1408.91</v>
      </c>
      <c r="D76" s="13">
        <f t="shared" si="1"/>
        <v>5.12734108</v>
      </c>
      <c r="E76" s="14">
        <f t="shared" si="2"/>
        <v>5.12734108</v>
      </c>
      <c r="F76" s="15">
        <v>200.0</v>
      </c>
      <c r="G76" s="16">
        <v>334.19111</v>
      </c>
      <c r="H76" s="17">
        <v>0.326</v>
      </c>
      <c r="I76" s="16">
        <v>691.277106</v>
      </c>
      <c r="J76" s="17">
        <v>0.674</v>
      </c>
      <c r="K76" s="16">
        <v>1.025468216E9</v>
      </c>
      <c r="L76" s="52">
        <v>2010.0</v>
      </c>
      <c r="M76" s="15" t="s">
        <v>20</v>
      </c>
      <c r="N76" s="19" t="s">
        <v>52</v>
      </c>
      <c r="O76" s="20"/>
      <c r="P76" s="21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</row>
    <row r="77" ht="15.75" customHeight="1">
      <c r="A77" s="40" t="s">
        <v>327</v>
      </c>
      <c r="B77" s="12">
        <f t="shared" si="4"/>
        <v>773.350147</v>
      </c>
      <c r="C77" s="16">
        <v>984.26</v>
      </c>
      <c r="D77" s="13">
        <f t="shared" si="1"/>
        <v>4.549118512</v>
      </c>
      <c r="E77" s="14">
        <f t="shared" si="2"/>
        <v>4.549118512</v>
      </c>
      <c r="F77" s="15">
        <v>170.0</v>
      </c>
      <c r="G77" s="16">
        <v>333.7186</v>
      </c>
      <c r="H77" s="17">
        <v>0.432</v>
      </c>
      <c r="I77" s="16">
        <v>439.631547</v>
      </c>
      <c r="J77" s="17">
        <v>0.568</v>
      </c>
      <c r="K77" s="16">
        <v>7.73350147E8</v>
      </c>
      <c r="L77" s="52">
        <v>2014.0</v>
      </c>
      <c r="M77" s="15" t="s">
        <v>20</v>
      </c>
      <c r="N77" s="19" t="s">
        <v>328</v>
      </c>
      <c r="O77" s="20"/>
      <c r="P77" s="21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</row>
    <row r="78" ht="15.75" customHeight="1">
      <c r="A78" s="40" t="s">
        <v>286</v>
      </c>
      <c r="B78" s="12">
        <f t="shared" si="4"/>
        <v>678.226465</v>
      </c>
      <c r="C78" s="16">
        <v>1381.09</v>
      </c>
      <c r="D78" s="13">
        <f t="shared" si="1"/>
        <v>12.33139027</v>
      </c>
      <c r="E78" s="14">
        <f t="shared" si="2"/>
        <v>12.33139027</v>
      </c>
      <c r="F78" s="15">
        <v>55.0</v>
      </c>
      <c r="G78" s="16">
        <v>330.45527</v>
      </c>
      <c r="H78" s="17">
        <v>0.487</v>
      </c>
      <c r="I78" s="16">
        <v>347.771195</v>
      </c>
      <c r="J78" s="17">
        <v>0.513</v>
      </c>
      <c r="K78" s="16">
        <v>6.78226465E8</v>
      </c>
      <c r="L78" s="52">
        <v>1994.0</v>
      </c>
      <c r="M78" s="15" t="s">
        <v>25</v>
      </c>
      <c r="N78" s="19" t="s">
        <v>287</v>
      </c>
      <c r="O78" s="24" t="s">
        <v>288</v>
      </c>
      <c r="P78" s="21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</row>
    <row r="79" ht="15.75" customHeight="1">
      <c r="A79" s="40" t="s">
        <v>125</v>
      </c>
      <c r="B79" s="12">
        <f t="shared" si="4"/>
        <v>873.637528</v>
      </c>
      <c r="C79" s="16">
        <v>1097.82</v>
      </c>
      <c r="D79" s="13">
        <f t="shared" si="1"/>
        <v>3.494550112</v>
      </c>
      <c r="E79" s="14">
        <f t="shared" si="2"/>
        <v>3.494550112</v>
      </c>
      <c r="F79" s="15">
        <v>250.0</v>
      </c>
      <c r="G79" s="16">
        <v>330.360194</v>
      </c>
      <c r="H79" s="17">
        <v>0.378</v>
      </c>
      <c r="I79" s="16">
        <v>543.277334</v>
      </c>
      <c r="J79" s="17">
        <v>0.622</v>
      </c>
      <c r="K79" s="16">
        <v>8.73637528E8</v>
      </c>
      <c r="L79" s="52">
        <v>2016.0</v>
      </c>
      <c r="M79" s="15" t="s">
        <v>20</v>
      </c>
      <c r="N79" s="19" t="s">
        <v>126</v>
      </c>
      <c r="O79" s="20"/>
      <c r="P79" s="21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</row>
    <row r="80" ht="15.75" customHeight="1">
      <c r="A80" s="40" t="s">
        <v>443</v>
      </c>
      <c r="B80" s="12">
        <f t="shared" si="4"/>
        <v>701.842551</v>
      </c>
      <c r="C80" s="16">
        <v>860.43</v>
      </c>
      <c r="D80" s="13">
        <f t="shared" si="1"/>
        <v>17.54606378</v>
      </c>
      <c r="E80" s="14">
        <f t="shared" si="2"/>
        <v>17.54606378</v>
      </c>
      <c r="F80" s="15">
        <v>40.0</v>
      </c>
      <c r="G80" s="16">
        <v>328.874981</v>
      </c>
      <c r="H80" s="17">
        <v>0.469</v>
      </c>
      <c r="I80" s="16">
        <v>372.96757</v>
      </c>
      <c r="J80" s="17">
        <v>0.531</v>
      </c>
      <c r="K80" s="16">
        <v>7.01842551E8</v>
      </c>
      <c r="L80" s="52">
        <v>2017.0</v>
      </c>
      <c r="M80" s="15" t="s">
        <v>20</v>
      </c>
      <c r="N80" s="19" t="s">
        <v>444</v>
      </c>
      <c r="O80" s="24" t="s">
        <v>445</v>
      </c>
      <c r="P80" s="21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</row>
    <row r="81" ht="15.75" customHeight="1">
      <c r="A81" s="40" t="s">
        <v>912</v>
      </c>
      <c r="B81" s="12">
        <f t="shared" si="4"/>
        <v>746.846894</v>
      </c>
      <c r="C81" s="16">
        <v>938.5</v>
      </c>
      <c r="D81" s="13">
        <f t="shared" si="1"/>
        <v>4.037010238</v>
      </c>
      <c r="E81" s="14">
        <f t="shared" si="2"/>
        <v>4.037010238</v>
      </c>
      <c r="F81" s="15">
        <v>185.0</v>
      </c>
      <c r="G81" s="16">
        <v>325.100054</v>
      </c>
      <c r="H81" s="17">
        <v>0.435</v>
      </c>
      <c r="I81" s="16">
        <v>421.74684</v>
      </c>
      <c r="J81" s="17">
        <v>0.565</v>
      </c>
      <c r="K81" s="16">
        <v>7.46846894E8</v>
      </c>
      <c r="L81" s="52">
        <v>2016.0</v>
      </c>
      <c r="M81" s="15" t="s">
        <v>20</v>
      </c>
      <c r="N81" s="19" t="s">
        <v>913</v>
      </c>
      <c r="O81" s="24" t="s">
        <v>914</v>
      </c>
      <c r="P81" s="21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</row>
    <row r="82" ht="15.75" customHeight="1">
      <c r="A82" s="40" t="s">
        <v>209</v>
      </c>
      <c r="B82" s="12">
        <f t="shared" si="4"/>
        <v>785.896609</v>
      </c>
      <c r="C82" s="16">
        <v>943.93</v>
      </c>
      <c r="D82" s="13">
        <f t="shared" si="1"/>
        <v>7.144514627</v>
      </c>
      <c r="E82" s="14">
        <f t="shared" si="2"/>
        <v>7.144514627</v>
      </c>
      <c r="F82" s="15">
        <v>110.0</v>
      </c>
      <c r="G82" s="16">
        <v>324.591735</v>
      </c>
      <c r="H82" s="17">
        <v>0.413</v>
      </c>
      <c r="I82" s="16">
        <v>461.304874</v>
      </c>
      <c r="J82" s="17">
        <v>0.587</v>
      </c>
      <c r="K82" s="16">
        <v>7.85896609E8</v>
      </c>
      <c r="L82" s="52">
        <v>2018.0</v>
      </c>
      <c r="M82" s="15" t="s">
        <v>20</v>
      </c>
      <c r="N82" s="19" t="s">
        <v>210</v>
      </c>
      <c r="O82" s="20"/>
      <c r="P82" s="21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</row>
    <row r="83" ht="15.75" customHeight="1">
      <c r="A83" s="40" t="s">
        <v>840</v>
      </c>
      <c r="B83" s="12">
        <f t="shared" si="4"/>
        <v>813.36738</v>
      </c>
      <c r="C83" s="16">
        <v>1196.29</v>
      </c>
      <c r="D83" s="13">
        <f t="shared" si="1"/>
        <v>5.083546125</v>
      </c>
      <c r="E83" s="14">
        <f t="shared" si="2"/>
        <v>5.083546125</v>
      </c>
      <c r="F83" s="15">
        <v>160.0</v>
      </c>
      <c r="G83" s="16">
        <v>322.719944</v>
      </c>
      <c r="H83" s="17">
        <v>0.397</v>
      </c>
      <c r="I83" s="16">
        <v>490.647436</v>
      </c>
      <c r="J83" s="17">
        <v>0.603</v>
      </c>
      <c r="K83" s="16">
        <v>8.1336738E8</v>
      </c>
      <c r="L83" s="52">
        <v>2007.0</v>
      </c>
      <c r="M83" s="15" t="s">
        <v>18</v>
      </c>
      <c r="N83" s="19" t="s">
        <v>841</v>
      </c>
      <c r="O83" s="24" t="s">
        <v>842</v>
      </c>
      <c r="P83" s="21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</row>
    <row r="84" ht="15.75" customHeight="1">
      <c r="A84" s="40" t="s">
        <v>464</v>
      </c>
      <c r="B84" s="12">
        <f t="shared" si="4"/>
        <v>801.693929</v>
      </c>
      <c r="C84" s="16">
        <v>948.2</v>
      </c>
      <c r="D84" s="13">
        <f t="shared" si="1"/>
        <v>6.073438856</v>
      </c>
      <c r="E84" s="14">
        <f t="shared" si="2"/>
        <v>6.073438856</v>
      </c>
      <c r="F84" s="15">
        <v>132.0</v>
      </c>
      <c r="G84" s="16">
        <v>320.31496</v>
      </c>
      <c r="H84" s="17">
        <v>0.4</v>
      </c>
      <c r="I84" s="16">
        <v>481.378969</v>
      </c>
      <c r="J84" s="17">
        <v>0.6</v>
      </c>
      <c r="K84" s="16">
        <v>8.01693929E8</v>
      </c>
      <c r="L84" s="52">
        <v>2019.0</v>
      </c>
      <c r="M84" s="15" t="s">
        <v>20</v>
      </c>
      <c r="N84" s="19" t="s">
        <v>465</v>
      </c>
      <c r="O84" s="24" t="s">
        <v>466</v>
      </c>
      <c r="P84" s="21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</row>
    <row r="85" ht="15.75" customHeight="1">
      <c r="A85" s="40" t="s">
        <v>1245</v>
      </c>
      <c r="B85" s="12">
        <f t="shared" si="4"/>
        <v>709.70978</v>
      </c>
      <c r="C85" s="16">
        <v>1043.83</v>
      </c>
      <c r="D85" s="13">
        <f t="shared" si="1"/>
        <v>3.5485489</v>
      </c>
      <c r="E85" s="14">
        <f t="shared" si="2"/>
        <v>3.5485489</v>
      </c>
      <c r="F85" s="15">
        <v>200.0</v>
      </c>
      <c r="G85" s="16">
        <v>319.246193</v>
      </c>
      <c r="H85" s="17">
        <v>0.45</v>
      </c>
      <c r="I85" s="16">
        <v>390.463587</v>
      </c>
      <c r="J85" s="17">
        <v>0.55</v>
      </c>
      <c r="K85" s="16">
        <v>7.0970978E8</v>
      </c>
      <c r="L85" s="52">
        <v>2007.0</v>
      </c>
      <c r="M85" s="15" t="s">
        <v>18</v>
      </c>
      <c r="N85" s="19" t="s">
        <v>1246</v>
      </c>
      <c r="O85" s="24" t="s">
        <v>1247</v>
      </c>
      <c r="P85" s="21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</row>
    <row r="86" ht="15.75" customHeight="1">
      <c r="A86" s="40" t="s">
        <v>434</v>
      </c>
      <c r="B86" s="12">
        <f t="shared" si="4"/>
        <v>585.796247</v>
      </c>
      <c r="C86" s="16">
        <v>826.22</v>
      </c>
      <c r="D86" s="13">
        <f t="shared" si="1"/>
        <v>4.184258907</v>
      </c>
      <c r="E86" s="14">
        <f t="shared" si="2"/>
        <v>4.184258907</v>
      </c>
      <c r="F86" s="15">
        <v>140.0</v>
      </c>
      <c r="G86" s="16">
        <v>319.034126</v>
      </c>
      <c r="H86" s="17">
        <v>0.545</v>
      </c>
      <c r="I86" s="16">
        <v>266.762121</v>
      </c>
      <c r="J86" s="17">
        <v>0.455</v>
      </c>
      <c r="K86" s="16">
        <v>5.85796247E8</v>
      </c>
      <c r="L86" s="52">
        <v>2008.0</v>
      </c>
      <c r="M86" s="15" t="s">
        <v>18</v>
      </c>
      <c r="N86" s="19" t="s">
        <v>435</v>
      </c>
      <c r="O86" s="24" t="s">
        <v>436</v>
      </c>
      <c r="P86" s="21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</row>
    <row r="87" ht="15.75" customHeight="1">
      <c r="A87" s="40" t="s">
        <v>353</v>
      </c>
      <c r="B87" s="12">
        <f t="shared" si="4"/>
        <v>1023.842938</v>
      </c>
      <c r="C87" s="16">
        <v>1740.77</v>
      </c>
      <c r="D87" s="13">
        <f t="shared" si="1"/>
        <v>8.190743504</v>
      </c>
      <c r="E87" s="14">
        <f t="shared" si="2"/>
        <v>8.190743504</v>
      </c>
      <c r="F87" s="15">
        <v>125.0</v>
      </c>
      <c r="G87" s="16">
        <v>318.886962</v>
      </c>
      <c r="H87" s="17">
        <v>0.312</v>
      </c>
      <c r="I87" s="16">
        <v>704.955976</v>
      </c>
      <c r="J87" s="17">
        <v>0.688</v>
      </c>
      <c r="K87" s="16">
        <v>1.023842938E9</v>
      </c>
      <c r="L87" s="52">
        <v>2001.0</v>
      </c>
      <c r="M87" s="15" t="s">
        <v>18</v>
      </c>
      <c r="N87" s="19" t="s">
        <v>354</v>
      </c>
      <c r="O87" s="24" t="s">
        <v>341</v>
      </c>
      <c r="P87" s="21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</row>
    <row r="88" ht="15.75" customHeight="1">
      <c r="A88" s="40" t="s">
        <v>1372</v>
      </c>
      <c r="B88" s="12">
        <f t="shared" si="4"/>
        <v>790.653942</v>
      </c>
      <c r="C88" s="16">
        <v>1115.15</v>
      </c>
      <c r="D88" s="13">
        <f t="shared" si="1"/>
        <v>4.273805092</v>
      </c>
      <c r="E88" s="14">
        <f t="shared" si="2"/>
        <v>4.273805092</v>
      </c>
      <c r="F88" s="15">
        <v>185.0</v>
      </c>
      <c r="G88" s="16">
        <v>317.101119</v>
      </c>
      <c r="H88" s="17">
        <v>0.401</v>
      </c>
      <c r="I88" s="16">
        <v>473.552823</v>
      </c>
      <c r="J88" s="17">
        <v>0.599</v>
      </c>
      <c r="K88" s="16">
        <v>7.90653942E8</v>
      </c>
      <c r="L88" s="52">
        <v>2008.0</v>
      </c>
      <c r="M88" s="15" t="s">
        <v>18</v>
      </c>
      <c r="N88" s="19" t="s">
        <v>420</v>
      </c>
      <c r="O88" s="24" t="s">
        <v>421</v>
      </c>
      <c r="P88" s="21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</row>
    <row r="89" ht="15.75" customHeight="1">
      <c r="A89" s="40" t="s">
        <v>533</v>
      </c>
      <c r="B89" s="12">
        <f t="shared" si="4"/>
        <v>898.182036</v>
      </c>
      <c r="C89" s="16">
        <v>1527.12</v>
      </c>
      <c r="D89" s="13">
        <f t="shared" si="1"/>
        <v>9.657871355</v>
      </c>
      <c r="E89" s="14">
        <f t="shared" si="2"/>
        <v>9.657871355</v>
      </c>
      <c r="F89" s="15">
        <v>93.0</v>
      </c>
      <c r="G89" s="16">
        <v>316.11542</v>
      </c>
      <c r="H89" s="17">
        <v>0.352</v>
      </c>
      <c r="I89" s="16">
        <v>582.066616</v>
      </c>
      <c r="J89" s="17">
        <v>0.648</v>
      </c>
      <c r="K89" s="16">
        <v>8.98182036E8</v>
      </c>
      <c r="L89" s="52">
        <v>2001.0</v>
      </c>
      <c r="M89" s="15" t="s">
        <v>18</v>
      </c>
      <c r="N89" s="19" t="s">
        <v>534</v>
      </c>
      <c r="O89" s="24" t="s">
        <v>535</v>
      </c>
      <c r="P89" s="21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</row>
    <row r="90" ht="15.75" customHeight="1">
      <c r="A90" s="40" t="s">
        <v>1215</v>
      </c>
      <c r="B90" s="12">
        <f t="shared" si="4"/>
        <v>853.983879</v>
      </c>
      <c r="C90" s="16">
        <v>1046.95</v>
      </c>
      <c r="D90" s="13">
        <f t="shared" si="1"/>
        <v>4.744354883</v>
      </c>
      <c r="E90" s="14">
        <f t="shared" si="2"/>
        <v>4.744354883</v>
      </c>
      <c r="F90" s="15">
        <v>180.0</v>
      </c>
      <c r="G90" s="16">
        <v>315.058289</v>
      </c>
      <c r="H90" s="17">
        <v>0.369</v>
      </c>
      <c r="I90" s="16">
        <v>538.92559</v>
      </c>
      <c r="J90" s="17">
        <v>0.631</v>
      </c>
      <c r="K90" s="16">
        <v>8.53983879E8</v>
      </c>
      <c r="L90" s="52">
        <v>2017.0</v>
      </c>
      <c r="M90" s="15" t="s">
        <v>20</v>
      </c>
      <c r="N90" s="19" t="s">
        <v>1216</v>
      </c>
      <c r="O90" s="24" t="s">
        <v>1217</v>
      </c>
      <c r="P90" s="21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</row>
    <row r="91" ht="15.75" customHeight="1">
      <c r="A91" s="40" t="s">
        <v>437</v>
      </c>
      <c r="B91" s="12">
        <f t="shared" si="4"/>
        <v>623.933331</v>
      </c>
      <c r="C91" s="16">
        <v>857.24</v>
      </c>
      <c r="D91" s="13">
        <f t="shared" si="1"/>
        <v>3.119666655</v>
      </c>
      <c r="E91" s="14">
        <f t="shared" si="2"/>
        <v>3.119666655</v>
      </c>
      <c r="F91" s="15">
        <v>200.0</v>
      </c>
      <c r="G91" s="16">
        <v>312.433331</v>
      </c>
      <c r="H91" s="17">
        <v>0.501</v>
      </c>
      <c r="I91" s="16">
        <v>311.5</v>
      </c>
      <c r="J91" s="17">
        <v>0.499</v>
      </c>
      <c r="K91" s="16">
        <v>6.23933331E8</v>
      </c>
      <c r="L91" s="52">
        <v>2010.0</v>
      </c>
      <c r="M91" s="15" t="s">
        <v>20</v>
      </c>
      <c r="N91" s="19" t="s">
        <v>438</v>
      </c>
      <c r="O91" s="24" t="s">
        <v>439</v>
      </c>
      <c r="P91" s="21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</row>
    <row r="92" ht="15.75" customHeight="1">
      <c r="A92" s="40" t="s">
        <v>84</v>
      </c>
      <c r="B92" s="12">
        <f t="shared" si="4"/>
        <v>653.77997</v>
      </c>
      <c r="C92" s="16">
        <v>1099.03</v>
      </c>
      <c r="D92" s="13">
        <f t="shared" si="1"/>
        <v>5.685043217</v>
      </c>
      <c r="E92" s="14">
        <f t="shared" si="2"/>
        <v>5.685043217</v>
      </c>
      <c r="F92" s="15">
        <v>115.0</v>
      </c>
      <c r="G92" s="16">
        <v>310.67674</v>
      </c>
      <c r="H92" s="17">
        <v>0.475</v>
      </c>
      <c r="I92" s="16">
        <v>343.10323</v>
      </c>
      <c r="J92" s="17">
        <v>0.525</v>
      </c>
      <c r="K92" s="16">
        <v>6.5377997E8</v>
      </c>
      <c r="L92" s="52">
        <v>2002.0</v>
      </c>
      <c r="M92" s="15" t="s">
        <v>18</v>
      </c>
      <c r="N92" s="19" t="s">
        <v>85</v>
      </c>
      <c r="O92" s="24" t="s">
        <v>86</v>
      </c>
      <c r="P92" s="21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</row>
    <row r="93" ht="15.75" customHeight="1">
      <c r="A93" s="40" t="s">
        <v>1387</v>
      </c>
      <c r="B93" s="12">
        <f t="shared" si="4"/>
        <v>960.996492</v>
      </c>
      <c r="C93" s="16">
        <v>1413.42</v>
      </c>
      <c r="D93" s="13">
        <f t="shared" si="1"/>
        <v>3.20332164</v>
      </c>
      <c r="E93" s="14">
        <f t="shared" si="2"/>
        <v>3.20332164</v>
      </c>
      <c r="F93" s="15">
        <v>300.0</v>
      </c>
      <c r="G93" s="16">
        <v>309.420425</v>
      </c>
      <c r="H93" s="17">
        <v>0.322</v>
      </c>
      <c r="I93" s="16">
        <v>651.576067</v>
      </c>
      <c r="J93" s="17">
        <v>0.678</v>
      </c>
      <c r="K93" s="16">
        <v>9.60996492E8</v>
      </c>
      <c r="L93" s="52">
        <v>2007.0</v>
      </c>
      <c r="M93" s="15" t="s">
        <v>18</v>
      </c>
      <c r="N93" s="19" t="s">
        <v>716</v>
      </c>
      <c r="O93" s="24" t="s">
        <v>717</v>
      </c>
      <c r="P93" s="21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</row>
    <row r="94" ht="15.75" customHeight="1">
      <c r="A94" s="40" t="s">
        <v>774</v>
      </c>
      <c r="B94" s="12">
        <f t="shared" si="4"/>
        <v>475.106177</v>
      </c>
      <c r="C94" s="16">
        <v>1446.26</v>
      </c>
      <c r="D94" s="13">
        <f t="shared" si="1"/>
        <v>11.04898086</v>
      </c>
      <c r="E94" s="14">
        <f t="shared" si="2"/>
        <v>11.04898086</v>
      </c>
      <c r="F94" s="15">
        <v>43.0</v>
      </c>
      <c r="G94" s="16">
        <v>309.306177</v>
      </c>
      <c r="H94" s="17">
        <v>0.651</v>
      </c>
      <c r="I94" s="16">
        <v>165.8</v>
      </c>
      <c r="J94" s="17">
        <v>0.349</v>
      </c>
      <c r="K94" s="16">
        <v>4.75106177E8</v>
      </c>
      <c r="L94" s="52">
        <v>1983.0</v>
      </c>
      <c r="M94" s="15" t="s">
        <v>104</v>
      </c>
      <c r="N94" s="19" t="s">
        <v>775</v>
      </c>
      <c r="O94" s="24" t="s">
        <v>776</v>
      </c>
      <c r="P94" s="21" t="s">
        <v>96</v>
      </c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</row>
    <row r="95" ht="15.75" customHeight="1">
      <c r="A95" s="40" t="s">
        <v>410</v>
      </c>
      <c r="B95" s="12">
        <f t="shared" si="4"/>
        <v>817.400891</v>
      </c>
      <c r="C95" s="16">
        <v>1576.1</v>
      </c>
      <c r="D95" s="13">
        <f t="shared" si="1"/>
        <v>10.89867855</v>
      </c>
      <c r="E95" s="14">
        <f t="shared" si="2"/>
        <v>10.89867855</v>
      </c>
      <c r="F95" s="15">
        <v>75.0</v>
      </c>
      <c r="G95" s="16">
        <v>306.169268</v>
      </c>
      <c r="H95" s="17">
        <v>0.375</v>
      </c>
      <c r="I95" s="16">
        <v>511.231623</v>
      </c>
      <c r="J95" s="17">
        <v>0.625</v>
      </c>
      <c r="K95" s="16">
        <v>8.17400891E8</v>
      </c>
      <c r="L95" s="52">
        <v>1996.0</v>
      </c>
      <c r="M95" s="15" t="s">
        <v>25</v>
      </c>
      <c r="N95" s="19" t="s">
        <v>411</v>
      </c>
      <c r="O95" s="24" t="s">
        <v>412</v>
      </c>
      <c r="P95" s="21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</row>
    <row r="96" ht="15.75" customHeight="1">
      <c r="A96" s="40" t="s">
        <v>1388</v>
      </c>
      <c r="B96" s="12">
        <f t="shared" si="4"/>
        <v>654.264015</v>
      </c>
      <c r="C96" s="16">
        <v>1072.0</v>
      </c>
      <c r="D96" s="13">
        <f t="shared" si="1"/>
        <v>4.673314393</v>
      </c>
      <c r="E96" s="14">
        <f t="shared" si="2"/>
        <v>4.673314393</v>
      </c>
      <c r="F96" s="15">
        <v>140.0</v>
      </c>
      <c r="G96" s="16">
        <v>305.413918</v>
      </c>
      <c r="H96" s="17">
        <v>0.467</v>
      </c>
      <c r="I96" s="16">
        <v>348.850097</v>
      </c>
      <c r="J96" s="17">
        <v>0.533</v>
      </c>
      <c r="K96" s="16">
        <v>6.54264015E8</v>
      </c>
      <c r="L96" s="52">
        <v>2003.0</v>
      </c>
      <c r="M96" s="15" t="s">
        <v>18</v>
      </c>
      <c r="N96" s="19" t="s">
        <v>728</v>
      </c>
      <c r="O96" s="24" t="s">
        <v>729</v>
      </c>
      <c r="P96" s="21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</row>
    <row r="97" ht="15.75" customHeight="1">
      <c r="A97" s="40" t="s">
        <v>852</v>
      </c>
      <c r="B97" s="12">
        <f t="shared" si="4"/>
        <v>1108.569499</v>
      </c>
      <c r="C97" s="16">
        <v>1456.04</v>
      </c>
      <c r="D97" s="13">
        <f t="shared" si="1"/>
        <v>5.542847495</v>
      </c>
      <c r="E97" s="14">
        <f t="shared" si="2"/>
        <v>5.542847495</v>
      </c>
      <c r="F97" s="15">
        <v>200.0</v>
      </c>
      <c r="G97" s="16">
        <v>304.360277</v>
      </c>
      <c r="H97" s="17">
        <v>0.275</v>
      </c>
      <c r="I97" s="16">
        <v>804.209222</v>
      </c>
      <c r="J97" s="17">
        <v>0.725</v>
      </c>
      <c r="K97" s="16">
        <v>1.108569499E9</v>
      </c>
      <c r="L97" s="52">
        <v>2012.0</v>
      </c>
      <c r="M97" s="15" t="s">
        <v>20</v>
      </c>
      <c r="N97" s="19" t="s">
        <v>853</v>
      </c>
      <c r="O97" s="24" t="s">
        <v>854</v>
      </c>
      <c r="P97" s="21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</row>
    <row r="98" ht="15.75" customHeight="1">
      <c r="A98" s="40" t="s">
        <v>1051</v>
      </c>
      <c r="B98" s="12">
        <f t="shared" si="4"/>
        <v>1017.030651</v>
      </c>
      <c r="C98" s="16">
        <v>1335.81</v>
      </c>
      <c r="D98" s="13">
        <f t="shared" si="1"/>
        <v>5.650170283</v>
      </c>
      <c r="E98" s="14">
        <f t="shared" si="2"/>
        <v>5.650170283</v>
      </c>
      <c r="F98" s="15">
        <v>180.0</v>
      </c>
      <c r="G98" s="16">
        <v>303.030651</v>
      </c>
      <c r="H98" s="17">
        <v>0.298</v>
      </c>
      <c r="I98" s="16">
        <v>714.0</v>
      </c>
      <c r="J98" s="17">
        <v>0.702</v>
      </c>
      <c r="K98" s="16">
        <v>1.017030651E9</v>
      </c>
      <c r="L98" s="52">
        <v>2012.0</v>
      </c>
      <c r="M98" s="15" t="s">
        <v>20</v>
      </c>
      <c r="N98" s="19" t="s">
        <v>1052</v>
      </c>
      <c r="O98" s="24" t="s">
        <v>1053</v>
      </c>
      <c r="P98" s="21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</row>
    <row r="99" ht="15.75" customHeight="1">
      <c r="A99" s="40" t="s">
        <v>1369</v>
      </c>
      <c r="B99" s="12">
        <f t="shared" si="4"/>
        <v>934.483039</v>
      </c>
      <c r="C99" s="49">
        <v>1317.62</v>
      </c>
      <c r="D99" s="13">
        <f t="shared" si="1"/>
        <v>3.737932156</v>
      </c>
      <c r="E99" s="14">
        <f t="shared" si="2"/>
        <v>3.737932156</v>
      </c>
      <c r="F99" s="15">
        <v>250.0</v>
      </c>
      <c r="G99" s="16">
        <v>302.334374</v>
      </c>
      <c r="H99" s="17">
        <v>0.324</v>
      </c>
      <c r="I99" s="16">
        <v>632.148665</v>
      </c>
      <c r="J99" s="17">
        <v>0.676</v>
      </c>
      <c r="K99" s="16">
        <v>9.34483039E8</v>
      </c>
      <c r="L99" s="52">
        <v>2009.0</v>
      </c>
      <c r="M99" s="15" t="s">
        <v>18</v>
      </c>
      <c r="N99" s="19" t="s">
        <v>356</v>
      </c>
      <c r="O99" s="24" t="s">
        <v>341</v>
      </c>
      <c r="P99" s="21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</row>
    <row r="100" ht="15.75" customHeight="1">
      <c r="A100" s="40" t="s">
        <v>1281</v>
      </c>
      <c r="B100" s="12">
        <f t="shared" si="4"/>
        <v>698.509825</v>
      </c>
      <c r="C100" s="16">
        <v>959.7</v>
      </c>
      <c r="D100" s="13">
        <f t="shared" si="1"/>
        <v>10.27220331</v>
      </c>
      <c r="E100" s="14">
        <f t="shared" si="2"/>
        <v>10.27220331</v>
      </c>
      <c r="F100" s="15">
        <v>68.0</v>
      </c>
      <c r="G100" s="16">
        <v>300.531751</v>
      </c>
      <c r="H100" s="17">
        <v>0.43</v>
      </c>
      <c r="I100" s="16">
        <v>397.978074</v>
      </c>
      <c r="J100" s="17">
        <v>0.57</v>
      </c>
      <c r="K100" s="16">
        <v>6.98509825E8</v>
      </c>
      <c r="L100" s="52">
        <v>2010.0</v>
      </c>
      <c r="M100" s="15" t="s">
        <v>20</v>
      </c>
      <c r="N100" s="19" t="s">
        <v>1282</v>
      </c>
      <c r="O100" s="24" t="s">
        <v>1283</v>
      </c>
      <c r="P100" s="21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</row>
    <row r="101" ht="15.75" customHeight="1">
      <c r="A101" s="40" t="s">
        <v>1284</v>
      </c>
      <c r="B101" s="12">
        <f t="shared" si="4"/>
        <v>711.025481</v>
      </c>
      <c r="C101" s="16">
        <v>1002.54</v>
      </c>
      <c r="D101" s="13">
        <f t="shared" si="1"/>
        <v>14.22050962</v>
      </c>
      <c r="E101" s="14">
        <f t="shared" si="2"/>
        <v>14.22050962</v>
      </c>
      <c r="F101" s="15">
        <v>50.0</v>
      </c>
      <c r="G101" s="16">
        <v>297.816253</v>
      </c>
      <c r="H101" s="17">
        <v>0.419</v>
      </c>
      <c r="I101" s="16">
        <v>413.209228</v>
      </c>
      <c r="J101" s="17">
        <v>0.581</v>
      </c>
      <c r="K101" s="16">
        <v>7.11025481E8</v>
      </c>
      <c r="L101" s="52">
        <v>2009.0</v>
      </c>
      <c r="M101" s="15" t="s">
        <v>18</v>
      </c>
      <c r="N101" s="19" t="s">
        <v>1285</v>
      </c>
      <c r="O101" s="24" t="s">
        <v>1286</v>
      </c>
      <c r="P101" s="21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</row>
    <row r="102" ht="15.75" customHeight="1">
      <c r="A102" s="40" t="s">
        <v>1367</v>
      </c>
      <c r="B102" s="12">
        <f t="shared" si="4"/>
        <v>977.070383</v>
      </c>
      <c r="C102" s="16">
        <v>1342.42</v>
      </c>
      <c r="D102" s="13">
        <f t="shared" si="1"/>
        <v>7.816563064</v>
      </c>
      <c r="E102" s="14">
        <f t="shared" si="2"/>
        <v>7.816563064</v>
      </c>
      <c r="F102" s="15">
        <v>125.0</v>
      </c>
      <c r="G102" s="16">
        <v>296.374621</v>
      </c>
      <c r="H102" s="17">
        <v>0.303</v>
      </c>
      <c r="I102" s="16">
        <v>680.695762</v>
      </c>
      <c r="J102" s="17">
        <v>0.697</v>
      </c>
      <c r="K102" s="16">
        <v>9.77070383E8</v>
      </c>
      <c r="L102" s="52">
        <v>2010.0</v>
      </c>
      <c r="M102" s="15" t="s">
        <v>20</v>
      </c>
      <c r="N102" s="19" t="s">
        <v>343</v>
      </c>
      <c r="O102" s="24" t="s">
        <v>344</v>
      </c>
      <c r="P102" s="21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</row>
    <row r="103" ht="15.75" customHeight="1">
      <c r="A103" s="40" t="s">
        <v>1182</v>
      </c>
      <c r="B103" s="12">
        <f t="shared" si="4"/>
        <v>672.806432</v>
      </c>
      <c r="C103" s="16">
        <v>1219.12</v>
      </c>
      <c r="D103" s="13">
        <f t="shared" si="1"/>
        <v>16.8201608</v>
      </c>
      <c r="E103" s="14">
        <f t="shared" si="2"/>
        <v>16.8201608</v>
      </c>
      <c r="F103" s="15">
        <v>40.0</v>
      </c>
      <c r="G103" s="16">
        <v>293.506292</v>
      </c>
      <c r="H103" s="17">
        <v>0.436</v>
      </c>
      <c r="I103" s="16">
        <v>379.30014</v>
      </c>
      <c r="J103" s="17">
        <v>0.564</v>
      </c>
      <c r="K103" s="16">
        <v>6.72806432E8</v>
      </c>
      <c r="L103" s="52">
        <v>1999.0</v>
      </c>
      <c r="M103" s="15" t="s">
        <v>25</v>
      </c>
      <c r="N103" s="19" t="s">
        <v>1183</v>
      </c>
      <c r="O103" s="24" t="s">
        <v>1184</v>
      </c>
      <c r="P103" s="21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</row>
    <row r="104" ht="15.75" customHeight="1">
      <c r="A104" s="40" t="s">
        <v>1293</v>
      </c>
      <c r="B104" s="12">
        <f t="shared" si="4"/>
        <v>735.099102</v>
      </c>
      <c r="C104" s="16">
        <v>1036.49</v>
      </c>
      <c r="D104" s="13">
        <f t="shared" si="1"/>
        <v>4.200566297</v>
      </c>
      <c r="E104" s="14">
        <f t="shared" si="2"/>
        <v>4.200566297</v>
      </c>
      <c r="F104" s="15">
        <v>175.0</v>
      </c>
      <c r="G104" s="16">
        <v>293.004164</v>
      </c>
      <c r="H104" s="17">
        <v>0.399</v>
      </c>
      <c r="I104" s="16">
        <v>442.094938</v>
      </c>
      <c r="J104" s="17">
        <v>0.601</v>
      </c>
      <c r="K104" s="16">
        <v>7.35099102E8</v>
      </c>
      <c r="L104" s="52">
        <v>2009.0</v>
      </c>
      <c r="M104" s="15" t="s">
        <v>18</v>
      </c>
      <c r="N104" s="19" t="s">
        <v>1294</v>
      </c>
      <c r="O104" s="24" t="s">
        <v>1295</v>
      </c>
      <c r="P104" s="21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</row>
    <row r="105" ht="15.75" customHeight="1">
      <c r="A105" s="40" t="s">
        <v>248</v>
      </c>
      <c r="B105" s="12">
        <f t="shared" si="4"/>
        <v>538.375067</v>
      </c>
      <c r="C105" s="16">
        <v>2060.16</v>
      </c>
      <c r="D105" s="13">
        <f t="shared" si="1"/>
        <v>17.36693765</v>
      </c>
      <c r="E105" s="14">
        <f t="shared" si="2"/>
        <v>17.36693765</v>
      </c>
      <c r="F105" s="15">
        <v>31.0</v>
      </c>
      <c r="G105" s="16">
        <v>292.75396</v>
      </c>
      <c r="H105" s="17">
        <v>0.544</v>
      </c>
      <c r="I105" s="16">
        <v>245.621107</v>
      </c>
      <c r="J105" s="17">
        <v>0.456</v>
      </c>
      <c r="K105" s="16">
        <v>5.38375067E8</v>
      </c>
      <c r="L105" s="52">
        <v>1980.0</v>
      </c>
      <c r="M105" s="15" t="s">
        <v>104</v>
      </c>
      <c r="N105" s="19" t="s">
        <v>249</v>
      </c>
      <c r="O105" s="24" t="s">
        <v>250</v>
      </c>
      <c r="P105" s="21" t="s">
        <v>96</v>
      </c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</row>
    <row r="106" ht="15.75" customHeight="1">
      <c r="A106" s="40" t="s">
        <v>404</v>
      </c>
      <c r="B106" s="12">
        <f t="shared" si="4"/>
        <v>836.848102</v>
      </c>
      <c r="C106" s="16">
        <v>1149.76</v>
      </c>
      <c r="D106" s="13">
        <f t="shared" si="1"/>
        <v>5.230300638</v>
      </c>
      <c r="E106" s="14">
        <f t="shared" si="2"/>
        <v>5.230300638</v>
      </c>
      <c r="F106" s="15">
        <v>160.0</v>
      </c>
      <c r="G106" s="16">
        <v>292.58733</v>
      </c>
      <c r="H106" s="17">
        <v>0.35</v>
      </c>
      <c r="I106" s="16">
        <v>544.260772</v>
      </c>
      <c r="J106" s="17">
        <v>0.65</v>
      </c>
      <c r="K106" s="16">
        <v>8.36848102E8</v>
      </c>
      <c r="L106" s="52">
        <v>2010.0</v>
      </c>
      <c r="M106" s="15" t="s">
        <v>20</v>
      </c>
      <c r="N106" s="19" t="s">
        <v>405</v>
      </c>
      <c r="O106" s="24" t="s">
        <v>406</v>
      </c>
      <c r="P106" s="21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</row>
    <row r="107" ht="15.75" customHeight="1">
      <c r="A107" s="40" t="s">
        <v>349</v>
      </c>
      <c r="B107" s="12">
        <f t="shared" si="4"/>
        <v>942.218425</v>
      </c>
      <c r="C107" s="16">
        <v>1385.8</v>
      </c>
      <c r="D107" s="13">
        <f t="shared" si="1"/>
        <v>6.281456167</v>
      </c>
      <c r="E107" s="14">
        <f t="shared" si="2"/>
        <v>6.281456167</v>
      </c>
      <c r="F107" s="15">
        <v>150.0</v>
      </c>
      <c r="G107" s="16">
        <v>292.382727</v>
      </c>
      <c r="H107" s="17">
        <v>0.31</v>
      </c>
      <c r="I107" s="16">
        <v>649.835698</v>
      </c>
      <c r="J107" s="17">
        <v>0.69</v>
      </c>
      <c r="K107" s="16">
        <v>9.42218425E8</v>
      </c>
      <c r="L107" s="52">
        <v>2007.0</v>
      </c>
      <c r="M107" s="15" t="s">
        <v>18</v>
      </c>
      <c r="N107" s="19" t="s">
        <v>350</v>
      </c>
      <c r="O107" s="24" t="s">
        <v>341</v>
      </c>
      <c r="P107" s="21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</row>
    <row r="108" ht="15.75" customHeight="1">
      <c r="A108" s="40" t="s">
        <v>1278</v>
      </c>
      <c r="B108" s="12">
        <f t="shared" si="4"/>
        <v>848.853382</v>
      </c>
      <c r="C108" s="16">
        <v>1114.92</v>
      </c>
      <c r="D108" s="13">
        <f t="shared" si="1"/>
        <v>6.241568985</v>
      </c>
      <c r="E108" s="14">
        <f t="shared" si="2"/>
        <v>6.241568985</v>
      </c>
      <c r="F108" s="15">
        <v>136.0</v>
      </c>
      <c r="G108" s="16">
        <v>292.324737</v>
      </c>
      <c r="H108" s="17">
        <v>0.344</v>
      </c>
      <c r="I108" s="16">
        <v>556.528645</v>
      </c>
      <c r="J108" s="17">
        <v>0.656</v>
      </c>
      <c r="K108" s="16">
        <v>8.48853382E8</v>
      </c>
      <c r="L108" s="52">
        <v>2012.0</v>
      </c>
      <c r="M108" s="15" t="s">
        <v>20</v>
      </c>
      <c r="N108" s="19" t="s">
        <v>1279</v>
      </c>
      <c r="O108" s="24" t="s">
        <v>1280</v>
      </c>
      <c r="P108" s="21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</row>
    <row r="109" ht="15.75" customHeight="1">
      <c r="A109" s="40" t="s">
        <v>1103</v>
      </c>
      <c r="B109" s="12">
        <f t="shared" si="4"/>
        <v>745.013115</v>
      </c>
      <c r="C109" s="16">
        <v>1163.08</v>
      </c>
      <c r="D109" s="13">
        <f t="shared" si="1"/>
        <v>4.13896175</v>
      </c>
      <c r="E109" s="14">
        <f t="shared" si="2"/>
        <v>4.13896175</v>
      </c>
      <c r="F109" s="15">
        <v>180.0</v>
      </c>
      <c r="G109" s="16">
        <v>291.710957</v>
      </c>
      <c r="H109" s="17">
        <v>0.392</v>
      </c>
      <c r="I109" s="16">
        <v>453.302158</v>
      </c>
      <c r="J109" s="17">
        <v>0.608</v>
      </c>
      <c r="K109" s="16">
        <v>7.45013115E8</v>
      </c>
      <c r="L109" s="52">
        <v>2005.0</v>
      </c>
      <c r="M109" s="15" t="s">
        <v>18</v>
      </c>
      <c r="N109" s="19" t="s">
        <v>1104</v>
      </c>
      <c r="O109" s="24" t="s">
        <v>1105</v>
      </c>
      <c r="P109" s="21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</row>
    <row r="110" ht="15.75" customHeight="1">
      <c r="A110" s="40" t="s">
        <v>568</v>
      </c>
      <c r="B110" s="12">
        <f t="shared" si="4"/>
        <v>668.045518</v>
      </c>
      <c r="C110" s="16">
        <v>863.66</v>
      </c>
      <c r="D110" s="13">
        <f t="shared" si="1"/>
        <v>2.969091191</v>
      </c>
      <c r="E110" s="14">
        <f t="shared" si="2"/>
        <v>2.969091191</v>
      </c>
      <c r="F110" s="15">
        <v>225.0</v>
      </c>
      <c r="G110" s="16">
        <v>291.045518</v>
      </c>
      <c r="H110" s="17">
        <v>0.436</v>
      </c>
      <c r="I110" s="16">
        <v>377.0</v>
      </c>
      <c r="J110" s="17">
        <v>0.564</v>
      </c>
      <c r="K110" s="16">
        <v>6.68045518E8</v>
      </c>
      <c r="L110" s="52">
        <v>2013.0</v>
      </c>
      <c r="M110" s="15" t="s">
        <v>20</v>
      </c>
      <c r="N110" s="19" t="s">
        <v>569</v>
      </c>
      <c r="O110" s="24" t="s">
        <v>570</v>
      </c>
      <c r="P110" s="21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</row>
    <row r="111" ht="15.75" customHeight="1">
      <c r="A111" s="40" t="s">
        <v>637</v>
      </c>
      <c r="B111" s="12">
        <f t="shared" si="4"/>
        <v>579.707738</v>
      </c>
      <c r="C111" s="16">
        <v>985.64</v>
      </c>
      <c r="D111" s="13">
        <f t="shared" si="1"/>
        <v>5.040936852</v>
      </c>
      <c r="E111" s="14">
        <f t="shared" si="2"/>
        <v>5.040936852</v>
      </c>
      <c r="F111" s="33">
        <v>115.0</v>
      </c>
      <c r="G111" s="16">
        <v>290.642256</v>
      </c>
      <c r="H111" s="17">
        <v>0.501</v>
      </c>
      <c r="I111" s="16">
        <v>289.065482</v>
      </c>
      <c r="J111" s="17">
        <v>0.499</v>
      </c>
      <c r="K111" s="16">
        <v>5.79707738E8</v>
      </c>
      <c r="L111" s="52">
        <v>2001.0</v>
      </c>
      <c r="M111" s="15" t="s">
        <v>18</v>
      </c>
      <c r="N111" s="19" t="s">
        <v>638</v>
      </c>
      <c r="O111" s="24" t="s">
        <v>639</v>
      </c>
      <c r="P111" s="21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</row>
    <row r="112" ht="15.75" customHeight="1">
      <c r="A112" s="40" t="s">
        <v>347</v>
      </c>
      <c r="B112" s="12">
        <f t="shared" si="4"/>
        <v>896.815106</v>
      </c>
      <c r="C112" s="16">
        <v>1400.06</v>
      </c>
      <c r="D112" s="13">
        <f t="shared" si="1"/>
        <v>5.978767373</v>
      </c>
      <c r="E112" s="14">
        <f t="shared" si="2"/>
        <v>5.978767373</v>
      </c>
      <c r="F112" s="15">
        <v>150.0</v>
      </c>
      <c r="G112" s="16">
        <v>290.469928</v>
      </c>
      <c r="H112" s="17">
        <v>0.324</v>
      </c>
      <c r="I112" s="16">
        <v>606.345178</v>
      </c>
      <c r="J112" s="17">
        <v>0.676</v>
      </c>
      <c r="K112" s="16">
        <v>8.96815106E8</v>
      </c>
      <c r="L112" s="52">
        <v>2005.0</v>
      </c>
      <c r="M112" s="15" t="s">
        <v>18</v>
      </c>
      <c r="N112" s="19" t="s">
        <v>348</v>
      </c>
      <c r="O112" s="24" t="s">
        <v>341</v>
      </c>
      <c r="P112" s="21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</row>
    <row r="113" ht="15.75" customHeight="1">
      <c r="A113" s="40" t="s">
        <v>362</v>
      </c>
      <c r="B113" s="12">
        <f t="shared" si="4"/>
        <v>476.684675</v>
      </c>
      <c r="C113" s="16">
        <v>1113.93</v>
      </c>
      <c r="D113" s="13">
        <f t="shared" si="1"/>
        <v>26.48248194</v>
      </c>
      <c r="E113" s="14">
        <f t="shared" si="2"/>
        <v>26.48248194</v>
      </c>
      <c r="F113" s="15">
        <v>18.0</v>
      </c>
      <c r="G113" s="16">
        <v>285.761243</v>
      </c>
      <c r="H113" s="17">
        <v>0.6</v>
      </c>
      <c r="I113" s="16">
        <v>190.923432</v>
      </c>
      <c r="J113" s="17">
        <v>0.4</v>
      </c>
      <c r="K113" s="16">
        <v>4.76684675E8</v>
      </c>
      <c r="L113" s="52">
        <v>1990.0</v>
      </c>
      <c r="M113" s="15" t="s">
        <v>25</v>
      </c>
      <c r="N113" s="19" t="s">
        <v>363</v>
      </c>
      <c r="O113" s="24" t="s">
        <v>364</v>
      </c>
      <c r="P113" s="21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</row>
    <row r="114" ht="15.75" customHeight="1">
      <c r="A114" s="40" t="s">
        <v>1389</v>
      </c>
      <c r="B114" s="12">
        <f t="shared" si="4"/>
        <v>653.428261</v>
      </c>
      <c r="C114" s="16">
        <v>832.38</v>
      </c>
      <c r="D114" s="13">
        <f t="shared" si="1"/>
        <v>4.083926631</v>
      </c>
      <c r="E114" s="14">
        <f t="shared" si="2"/>
        <v>4.083926631</v>
      </c>
      <c r="F114" s="15">
        <v>160.0</v>
      </c>
      <c r="G114" s="16">
        <v>281.723902</v>
      </c>
      <c r="H114" s="17">
        <v>0.431</v>
      </c>
      <c r="I114" s="16">
        <v>371.704359</v>
      </c>
      <c r="J114" s="17">
        <v>0.569</v>
      </c>
      <c r="K114" s="16">
        <v>6.53428261E8</v>
      </c>
      <c r="L114" s="52">
        <v>2015.0</v>
      </c>
      <c r="M114" s="15" t="s">
        <v>20</v>
      </c>
      <c r="N114" s="19" t="s">
        <v>629</v>
      </c>
      <c r="O114" s="24" t="s">
        <v>630</v>
      </c>
      <c r="P114" s="21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</row>
    <row r="115" ht="15.75" customHeight="1">
      <c r="A115" s="40" t="s">
        <v>1121</v>
      </c>
      <c r="B115" s="12">
        <f t="shared" si="4"/>
        <v>741.847937</v>
      </c>
      <c r="C115" s="16">
        <v>1215.5</v>
      </c>
      <c r="D115" s="13">
        <f t="shared" si="1"/>
        <v>4.945652913</v>
      </c>
      <c r="E115" s="14">
        <f t="shared" si="2"/>
        <v>4.945652913</v>
      </c>
      <c r="F115" s="15">
        <v>150.0</v>
      </c>
      <c r="G115" s="16">
        <v>281.576461</v>
      </c>
      <c r="H115" s="17">
        <v>0.38</v>
      </c>
      <c r="I115" s="16">
        <v>460.271476</v>
      </c>
      <c r="J115" s="17">
        <v>0.62</v>
      </c>
      <c r="K115" s="16">
        <v>7.41847937E8</v>
      </c>
      <c r="L115" s="52">
        <v>2003.0</v>
      </c>
      <c r="M115" s="15" t="s">
        <v>18</v>
      </c>
      <c r="N115" s="19" t="s">
        <v>1122</v>
      </c>
      <c r="O115" s="24" t="s">
        <v>1123</v>
      </c>
      <c r="P115" s="21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</row>
    <row r="116" ht="15.75" customHeight="1">
      <c r="A116" s="40" t="s">
        <v>1275</v>
      </c>
      <c r="B116" s="12">
        <f t="shared" si="4"/>
        <v>712.205856</v>
      </c>
      <c r="C116" s="16">
        <v>962.8</v>
      </c>
      <c r="D116" s="13">
        <f t="shared" si="1"/>
        <v>5.607920126</v>
      </c>
      <c r="E116" s="14">
        <f t="shared" si="2"/>
        <v>5.607920126</v>
      </c>
      <c r="F116" s="15">
        <v>127.0</v>
      </c>
      <c r="G116" s="16">
        <v>281.287133</v>
      </c>
      <c r="H116" s="17">
        <v>0.395</v>
      </c>
      <c r="I116" s="16">
        <v>430.918723</v>
      </c>
      <c r="J116" s="17">
        <v>0.605</v>
      </c>
      <c r="K116" s="16">
        <v>7.12205856E8</v>
      </c>
      <c r="L116" s="52">
        <v>2011.0</v>
      </c>
      <c r="M116" s="15" t="s">
        <v>20</v>
      </c>
      <c r="N116" s="19" t="s">
        <v>1276</v>
      </c>
      <c r="O116" s="24" t="s">
        <v>1277</v>
      </c>
      <c r="P116" s="21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</row>
    <row r="117" ht="15.75" customHeight="1">
      <c r="A117" s="40" t="s">
        <v>577</v>
      </c>
      <c r="B117" s="12">
        <f t="shared" si="4"/>
        <v>522.657936</v>
      </c>
      <c r="C117" s="16">
        <v>840.18</v>
      </c>
      <c r="D117" s="13">
        <f t="shared" si="1"/>
        <v>6.5332242</v>
      </c>
      <c r="E117" s="14">
        <f t="shared" si="2"/>
        <v>6.5332242</v>
      </c>
      <c r="F117" s="15">
        <v>80.0</v>
      </c>
      <c r="G117" s="16">
        <v>279.26116</v>
      </c>
      <c r="H117" s="17">
        <v>0.534</v>
      </c>
      <c r="I117" s="16">
        <v>243.396776</v>
      </c>
      <c r="J117" s="17">
        <v>0.466</v>
      </c>
      <c r="K117" s="16">
        <v>5.22657936E8</v>
      </c>
      <c r="L117" s="52">
        <v>2004.0</v>
      </c>
      <c r="M117" s="15" t="s">
        <v>18</v>
      </c>
      <c r="N117" s="19" t="s">
        <v>578</v>
      </c>
      <c r="O117" s="24" t="s">
        <v>579</v>
      </c>
      <c r="P117" s="21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</row>
    <row r="118" ht="15.75" customHeight="1">
      <c r="A118" s="40" t="s">
        <v>1042</v>
      </c>
      <c r="B118" s="12">
        <f t="shared" si="4"/>
        <v>469.328079</v>
      </c>
      <c r="C118" s="16">
        <v>661.75</v>
      </c>
      <c r="D118" s="13">
        <f t="shared" si="1"/>
        <v>13.40937369</v>
      </c>
      <c r="E118" s="14">
        <f t="shared" si="2"/>
        <v>13.40937369</v>
      </c>
      <c r="F118" s="15">
        <v>35.0</v>
      </c>
      <c r="G118" s="16">
        <v>277.339746</v>
      </c>
      <c r="H118" s="17">
        <v>0.591</v>
      </c>
      <c r="I118" s="16">
        <v>191.988333</v>
      </c>
      <c r="J118" s="17">
        <v>0.409</v>
      </c>
      <c r="K118" s="16">
        <v>4.69328079E8</v>
      </c>
      <c r="L118" s="52">
        <v>2009.0</v>
      </c>
      <c r="M118" s="15" t="s">
        <v>18</v>
      </c>
      <c r="N118" s="19" t="s">
        <v>1043</v>
      </c>
      <c r="O118" s="24" t="s">
        <v>1044</v>
      </c>
      <c r="P118" s="21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</row>
    <row r="119" ht="15.75" customHeight="1">
      <c r="A119" s="40" t="s">
        <v>319</v>
      </c>
      <c r="B119" s="12">
        <f t="shared" si="4"/>
        <v>723.192705</v>
      </c>
      <c r="C119" s="16">
        <v>934.96</v>
      </c>
      <c r="D119" s="13">
        <f t="shared" si="1"/>
        <v>7.23192705</v>
      </c>
      <c r="E119" s="14">
        <f t="shared" si="2"/>
        <v>7.23192705</v>
      </c>
      <c r="F119" s="15">
        <v>100.0</v>
      </c>
      <c r="G119" s="16">
        <v>274.092705</v>
      </c>
      <c r="H119" s="17">
        <v>0.379</v>
      </c>
      <c r="I119" s="16">
        <v>449.1</v>
      </c>
      <c r="J119" s="17">
        <v>0.621</v>
      </c>
      <c r="K119" s="16">
        <v>7.23192705E8</v>
      </c>
      <c r="L119" s="52">
        <v>2013.0</v>
      </c>
      <c r="M119" s="15" t="s">
        <v>20</v>
      </c>
      <c r="N119" s="19" t="s">
        <v>320</v>
      </c>
      <c r="O119" s="20"/>
      <c r="P119" s="21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</row>
    <row r="120" ht="15.75" customHeight="1">
      <c r="A120" s="40" t="s">
        <v>1039</v>
      </c>
      <c r="B120" s="12">
        <f t="shared" si="4"/>
        <v>512.858819</v>
      </c>
      <c r="C120" s="16">
        <v>615.99</v>
      </c>
      <c r="D120" s="13">
        <f t="shared" si="1"/>
        <v>6.838117587</v>
      </c>
      <c r="E120" s="14">
        <f t="shared" si="2"/>
        <v>6.838117587</v>
      </c>
      <c r="F120" s="15">
        <v>75.0</v>
      </c>
      <c r="G120" s="16">
        <v>271.384731</v>
      </c>
      <c r="H120" s="17">
        <v>0.529</v>
      </c>
      <c r="I120" s="16">
        <v>241.474088</v>
      </c>
      <c r="J120" s="17">
        <v>0.471</v>
      </c>
      <c r="K120" s="16">
        <v>5.12858819E8</v>
      </c>
      <c r="L120" s="52">
        <v>2018.0</v>
      </c>
      <c r="M120" s="15" t="s">
        <v>20</v>
      </c>
      <c r="N120" s="19" t="s">
        <v>1040</v>
      </c>
      <c r="O120" s="24" t="s">
        <v>1041</v>
      </c>
      <c r="P120" s="21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</row>
    <row r="121" ht="15.75" customHeight="1">
      <c r="A121" s="40" t="s">
        <v>846</v>
      </c>
      <c r="B121" s="12">
        <f t="shared" si="4"/>
        <v>634.338384</v>
      </c>
      <c r="C121" s="16">
        <v>797.12</v>
      </c>
      <c r="D121" s="13">
        <f t="shared" si="1"/>
        <v>8.45784512</v>
      </c>
      <c r="E121" s="14">
        <f t="shared" si="2"/>
        <v>8.45784512</v>
      </c>
      <c r="F121" s="15">
        <v>75.0</v>
      </c>
      <c r="G121" s="16">
        <v>270.578425</v>
      </c>
      <c r="H121" s="17">
        <v>0.427</v>
      </c>
      <c r="I121" s="16">
        <v>363.759959</v>
      </c>
      <c r="J121" s="17">
        <v>0.573</v>
      </c>
      <c r="K121" s="16">
        <v>6.34338384E8</v>
      </c>
      <c r="L121" s="52">
        <v>2016.0</v>
      </c>
      <c r="M121" s="15" t="s">
        <v>20</v>
      </c>
      <c r="N121" s="19" t="s">
        <v>847</v>
      </c>
      <c r="O121" s="24" t="s">
        <v>848</v>
      </c>
      <c r="P121" s="21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</row>
    <row r="122" ht="15.75" customHeight="1">
      <c r="A122" s="40" t="s">
        <v>631</v>
      </c>
      <c r="B122" s="12">
        <f t="shared" si="4"/>
        <v>743.559645</v>
      </c>
      <c r="C122" s="16">
        <v>961.29</v>
      </c>
      <c r="D122" s="13">
        <f t="shared" si="1"/>
        <v>3.717798225</v>
      </c>
      <c r="E122" s="14">
        <f t="shared" si="2"/>
        <v>3.717798225</v>
      </c>
      <c r="F122" s="15">
        <v>200.0</v>
      </c>
      <c r="G122" s="16">
        <v>268.492764</v>
      </c>
      <c r="H122" s="17">
        <v>0.361</v>
      </c>
      <c r="I122" s="16">
        <v>475.066881</v>
      </c>
      <c r="J122" s="17">
        <v>0.639</v>
      </c>
      <c r="K122" s="16">
        <v>7.43559645E8</v>
      </c>
      <c r="L122" s="52">
        <v>2013.0</v>
      </c>
      <c r="M122" s="15" t="s">
        <v>20</v>
      </c>
      <c r="N122" s="19" t="s">
        <v>632</v>
      </c>
      <c r="O122" s="24" t="s">
        <v>633</v>
      </c>
      <c r="P122" s="21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</row>
    <row r="123" ht="15.75" customHeight="1">
      <c r="A123" s="40" t="s">
        <v>831</v>
      </c>
      <c r="B123" s="12">
        <f t="shared" si="4"/>
        <v>488.35132</v>
      </c>
      <c r="C123" s="16">
        <v>830.31</v>
      </c>
      <c r="D123" s="13">
        <f t="shared" si="1"/>
        <v>8.139188667</v>
      </c>
      <c r="E123" s="14">
        <f t="shared" si="2"/>
        <v>8.139188667</v>
      </c>
      <c r="F123" s="15">
        <v>60.0</v>
      </c>
      <c r="G123" s="16">
        <v>268.163011</v>
      </c>
      <c r="H123" s="17">
        <v>0.549</v>
      </c>
      <c r="I123" s="16">
        <v>220.188309</v>
      </c>
      <c r="J123" s="17">
        <v>0.451</v>
      </c>
      <c r="K123" s="16">
        <v>4.8835132E8</v>
      </c>
      <c r="L123" s="52">
        <v>2001.0</v>
      </c>
      <c r="M123" s="15" t="s">
        <v>18</v>
      </c>
      <c r="N123" s="19" t="s">
        <v>832</v>
      </c>
      <c r="O123" s="24" t="s">
        <v>833</v>
      </c>
      <c r="P123" s="21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</row>
    <row r="124" ht="15.75" customHeight="1">
      <c r="A124" s="40" t="s">
        <v>452</v>
      </c>
      <c r="B124" s="12">
        <f t="shared" si="4"/>
        <v>476.512065</v>
      </c>
      <c r="C124" s="16">
        <v>2722.9</v>
      </c>
      <c r="D124" s="13">
        <f t="shared" si="1"/>
        <v>52.945785</v>
      </c>
      <c r="E124" s="14">
        <f t="shared" si="2"/>
        <v>52.945785</v>
      </c>
      <c r="F124" s="15">
        <v>9.0</v>
      </c>
      <c r="G124" s="16">
        <v>265.859065</v>
      </c>
      <c r="H124" s="17">
        <v>0.558</v>
      </c>
      <c r="I124" s="16">
        <v>210.653</v>
      </c>
      <c r="J124" s="17">
        <v>0.442</v>
      </c>
      <c r="K124" s="16">
        <v>4.76512065E8</v>
      </c>
      <c r="L124" s="53">
        <v>1975.0</v>
      </c>
      <c r="M124" s="15" t="s">
        <v>322</v>
      </c>
      <c r="N124" s="19" t="s">
        <v>453</v>
      </c>
      <c r="O124" s="24" t="s">
        <v>454</v>
      </c>
      <c r="P124" s="21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</row>
    <row r="125" ht="15.75" customHeight="1">
      <c r="A125" s="40" t="s">
        <v>218</v>
      </c>
      <c r="B125" s="12">
        <f t="shared" si="4"/>
        <v>1034.800131</v>
      </c>
      <c r="C125" s="16">
        <v>1268.62</v>
      </c>
      <c r="D125" s="13">
        <f t="shared" si="1"/>
        <v>12.93500164</v>
      </c>
      <c r="E125" s="14">
        <f t="shared" si="2"/>
        <v>12.93500164</v>
      </c>
      <c r="F125" s="15">
        <v>80.0</v>
      </c>
      <c r="G125" s="16">
        <v>264.6243</v>
      </c>
      <c r="H125" s="17">
        <v>0.256</v>
      </c>
      <c r="I125" s="16">
        <v>770.175831</v>
      </c>
      <c r="J125" s="17">
        <v>0.744</v>
      </c>
      <c r="K125" s="16">
        <v>1.034800131E9</v>
      </c>
      <c r="L125" s="52">
        <v>2017.0</v>
      </c>
      <c r="M125" s="15" t="s">
        <v>20</v>
      </c>
      <c r="N125" s="19" t="s">
        <v>219</v>
      </c>
      <c r="O125" s="20"/>
      <c r="P125" s="21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</row>
    <row r="126" ht="15.75" customHeight="1">
      <c r="A126" s="40" t="s">
        <v>339</v>
      </c>
      <c r="B126" s="12">
        <f t="shared" si="4"/>
        <v>902.746596</v>
      </c>
      <c r="C126" s="16">
        <v>1517.55</v>
      </c>
      <c r="D126" s="13">
        <f t="shared" si="1"/>
        <v>9.02746596</v>
      </c>
      <c r="E126" s="14">
        <f t="shared" si="2"/>
        <v>9.02746596</v>
      </c>
      <c r="F126" s="15">
        <v>100.0</v>
      </c>
      <c r="G126" s="16">
        <v>262.641637</v>
      </c>
      <c r="H126" s="17">
        <v>0.291</v>
      </c>
      <c r="I126" s="16">
        <v>640.104959</v>
      </c>
      <c r="J126" s="17">
        <v>0.709</v>
      </c>
      <c r="K126" s="16">
        <v>9.02746596E8</v>
      </c>
      <c r="L126" s="52">
        <v>2002.0</v>
      </c>
      <c r="M126" s="15" t="s">
        <v>18</v>
      </c>
      <c r="N126" s="19" t="s">
        <v>340</v>
      </c>
      <c r="O126" s="24" t="s">
        <v>341</v>
      </c>
      <c r="P126" s="21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</row>
    <row r="127" ht="15.75" customHeight="1">
      <c r="A127" s="40" t="s">
        <v>954</v>
      </c>
      <c r="B127" s="12">
        <f t="shared" si="4"/>
        <v>757.930663</v>
      </c>
      <c r="C127" s="16">
        <v>995.5</v>
      </c>
      <c r="D127" s="13">
        <f t="shared" si="1"/>
        <v>3.295350709</v>
      </c>
      <c r="E127" s="14">
        <f t="shared" si="2"/>
        <v>3.295350709</v>
      </c>
      <c r="F127" s="15">
        <v>230.0</v>
      </c>
      <c r="G127" s="16">
        <v>262.030663</v>
      </c>
      <c r="H127" s="17">
        <v>0.346</v>
      </c>
      <c r="I127" s="16">
        <v>495.9</v>
      </c>
      <c r="J127" s="17">
        <v>0.654</v>
      </c>
      <c r="K127" s="16">
        <v>7.57930663E8</v>
      </c>
      <c r="L127" s="52">
        <v>2012.0</v>
      </c>
      <c r="M127" s="15" t="s">
        <v>20</v>
      </c>
      <c r="N127" s="19" t="s">
        <v>955</v>
      </c>
      <c r="O127" s="24" t="s">
        <v>956</v>
      </c>
      <c r="P127" s="21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</row>
    <row r="128" ht="15.75" customHeight="1">
      <c r="A128" s="40" t="s">
        <v>1068</v>
      </c>
      <c r="B128" s="12">
        <f t="shared" si="4"/>
        <v>631.607053</v>
      </c>
      <c r="C128" s="16">
        <v>1015.32</v>
      </c>
      <c r="D128" s="13">
        <f t="shared" si="1"/>
        <v>4.35591071</v>
      </c>
      <c r="E128" s="14">
        <f t="shared" si="2"/>
        <v>4.35591071</v>
      </c>
      <c r="F128" s="15">
        <v>145.0</v>
      </c>
      <c r="G128" s="16">
        <v>261.441092</v>
      </c>
      <c r="H128" s="17">
        <v>0.414</v>
      </c>
      <c r="I128" s="16">
        <v>370.165961</v>
      </c>
      <c r="J128" s="17">
        <v>0.586</v>
      </c>
      <c r="K128" s="16">
        <v>6.31607053E8</v>
      </c>
      <c r="L128" s="52">
        <v>2004.0</v>
      </c>
      <c r="M128" s="15" t="s">
        <v>18</v>
      </c>
      <c r="N128" s="19" t="s">
        <v>1069</v>
      </c>
      <c r="O128" s="24" t="s">
        <v>1070</v>
      </c>
      <c r="P128" s="21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</row>
    <row r="129" ht="15.75" customHeight="1">
      <c r="A129" s="40" t="s">
        <v>374</v>
      </c>
      <c r="B129" s="12">
        <f t="shared" si="4"/>
        <v>345.823032</v>
      </c>
      <c r="C129" s="16">
        <v>609.92</v>
      </c>
      <c r="D129" s="13">
        <f t="shared" si="1"/>
        <v>2.811569366</v>
      </c>
      <c r="E129" s="14">
        <f t="shared" si="2"/>
        <v>2.811569366</v>
      </c>
      <c r="F129" s="15">
        <v>123.0</v>
      </c>
      <c r="G129" s="16">
        <v>260.715005</v>
      </c>
      <c r="H129" s="17">
        <v>0.754</v>
      </c>
      <c r="I129" s="16">
        <v>85.108027</v>
      </c>
      <c r="J129" s="17">
        <v>0.246</v>
      </c>
      <c r="K129" s="16">
        <v>3.45823032E8</v>
      </c>
      <c r="L129" s="52">
        <v>2000.0</v>
      </c>
      <c r="M129" s="15" t="s">
        <v>18</v>
      </c>
      <c r="N129" s="19" t="s">
        <v>375</v>
      </c>
      <c r="O129" s="24" t="s">
        <v>376</v>
      </c>
      <c r="P129" s="21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</row>
    <row r="130" ht="15.75" customHeight="1">
      <c r="A130" s="40" t="s">
        <v>165</v>
      </c>
      <c r="B130" s="12">
        <f t="shared" si="4"/>
        <v>714.421503</v>
      </c>
      <c r="C130" s="16">
        <v>909.26</v>
      </c>
      <c r="D130" s="13">
        <f t="shared" si="1"/>
        <v>4.202479429</v>
      </c>
      <c r="E130" s="14">
        <f t="shared" si="2"/>
        <v>4.202479429</v>
      </c>
      <c r="F130" s="15">
        <v>170.0</v>
      </c>
      <c r="G130" s="16">
        <v>259.766572</v>
      </c>
      <c r="H130" s="17">
        <v>0.364</v>
      </c>
      <c r="I130" s="16">
        <v>454.654931</v>
      </c>
      <c r="J130" s="17">
        <v>0.636</v>
      </c>
      <c r="K130" s="16">
        <v>7.14421503E8</v>
      </c>
      <c r="L130" s="52">
        <v>2014.0</v>
      </c>
      <c r="M130" s="15" t="s">
        <v>20</v>
      </c>
      <c r="N130" s="19" t="s">
        <v>166</v>
      </c>
      <c r="O130" s="20"/>
      <c r="P130" s="21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</row>
    <row r="131" ht="15.75" customHeight="1">
      <c r="A131" s="40" t="s">
        <v>1057</v>
      </c>
      <c r="B131" s="12">
        <f t="shared" si="4"/>
        <v>959.027992</v>
      </c>
      <c r="C131" s="16">
        <v>1239.85</v>
      </c>
      <c r="D131" s="13">
        <f t="shared" si="1"/>
        <v>3.836111968</v>
      </c>
      <c r="E131" s="14">
        <f t="shared" si="2"/>
        <v>3.836111968</v>
      </c>
      <c r="F131" s="15">
        <v>250.0</v>
      </c>
      <c r="G131" s="16">
        <v>258.387334</v>
      </c>
      <c r="H131" s="17">
        <v>0.269</v>
      </c>
      <c r="I131" s="16">
        <v>700.640658</v>
      </c>
      <c r="J131" s="17">
        <v>0.731</v>
      </c>
      <c r="K131" s="16">
        <v>9.59027992E8</v>
      </c>
      <c r="L131" s="52">
        <v>2013.0</v>
      </c>
      <c r="M131" s="15" t="s">
        <v>20</v>
      </c>
      <c r="N131" s="19" t="s">
        <v>1058</v>
      </c>
      <c r="O131" s="20" t="s">
        <v>1059</v>
      </c>
      <c r="P131" s="21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</row>
    <row r="132" ht="15.75" customHeight="1">
      <c r="A132" s="40" t="s">
        <v>1095</v>
      </c>
      <c r="B132" s="12">
        <f t="shared" si="4"/>
        <v>468.266122</v>
      </c>
      <c r="C132" s="16">
        <v>595.97</v>
      </c>
      <c r="D132" s="13">
        <f t="shared" si="1"/>
        <v>7.204094185</v>
      </c>
      <c r="E132" s="14">
        <f t="shared" si="2"/>
        <v>7.204094185</v>
      </c>
      <c r="F132" s="15">
        <v>65.0</v>
      </c>
      <c r="G132" s="16">
        <v>257.966122</v>
      </c>
      <c r="H132" s="17">
        <v>0.551</v>
      </c>
      <c r="I132" s="16">
        <v>210.3</v>
      </c>
      <c r="J132" s="17">
        <v>0.449</v>
      </c>
      <c r="K132" s="16">
        <v>4.68266122E8</v>
      </c>
      <c r="L132" s="52">
        <v>2014.0</v>
      </c>
      <c r="M132" s="15" t="s">
        <v>20</v>
      </c>
      <c r="N132" s="19" t="s">
        <v>1096</v>
      </c>
      <c r="O132" s="24" t="s">
        <v>1097</v>
      </c>
      <c r="P132" s="21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</row>
    <row r="133" ht="15.75" customHeight="1">
      <c r="A133" s="40" t="s">
        <v>900</v>
      </c>
      <c r="B133" s="12">
        <f t="shared" si="4"/>
        <v>385.680446</v>
      </c>
      <c r="C133" s="16">
        <v>543.81</v>
      </c>
      <c r="D133" s="13">
        <f t="shared" si="1"/>
        <v>2.571202973</v>
      </c>
      <c r="E133" s="14">
        <f t="shared" si="2"/>
        <v>2.571202973</v>
      </c>
      <c r="F133" s="15">
        <v>150.0</v>
      </c>
      <c r="G133" s="16">
        <v>257.730019</v>
      </c>
      <c r="H133" s="17">
        <v>0.668</v>
      </c>
      <c r="I133" s="16">
        <v>127.950427</v>
      </c>
      <c r="J133" s="17">
        <v>0.332</v>
      </c>
      <c r="K133" s="16">
        <v>3.85680446E8</v>
      </c>
      <c r="L133" s="52">
        <v>2009.0</v>
      </c>
      <c r="M133" s="15" t="s">
        <v>18</v>
      </c>
      <c r="N133" s="19" t="s">
        <v>901</v>
      </c>
      <c r="O133" s="24" t="s">
        <v>902</v>
      </c>
      <c r="P133" s="21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</row>
    <row r="134" ht="15.75" customHeight="1">
      <c r="A134" s="40" t="s">
        <v>383</v>
      </c>
      <c r="B134" s="12">
        <f t="shared" si="4"/>
        <v>585.410052</v>
      </c>
      <c r="C134" s="16">
        <v>861.01</v>
      </c>
      <c r="D134" s="13">
        <f t="shared" si="1"/>
        <v>3.90273368</v>
      </c>
      <c r="E134" s="14">
        <f t="shared" si="2"/>
        <v>3.90273368</v>
      </c>
      <c r="F134" s="15">
        <v>150.0</v>
      </c>
      <c r="G134" s="16">
        <v>256.39301</v>
      </c>
      <c r="H134" s="17">
        <v>0.438</v>
      </c>
      <c r="I134" s="16">
        <v>329.017042</v>
      </c>
      <c r="J134" s="17">
        <v>0.562</v>
      </c>
      <c r="K134" s="16">
        <v>5.85410052E8</v>
      </c>
      <c r="L134" s="52">
        <v>2007.0</v>
      </c>
      <c r="M134" s="15" t="s">
        <v>18</v>
      </c>
      <c r="N134" s="19" t="s">
        <v>384</v>
      </c>
      <c r="O134" s="24" t="s">
        <v>385</v>
      </c>
      <c r="P134" s="21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</row>
    <row r="135" ht="15.75" customHeight="1">
      <c r="A135" s="40" t="s">
        <v>1054</v>
      </c>
      <c r="B135" s="12">
        <f t="shared" si="4"/>
        <v>962.201338</v>
      </c>
      <c r="C135" s="16">
        <v>1224.62</v>
      </c>
      <c r="D135" s="13">
        <f t="shared" si="1"/>
        <v>3.207337793</v>
      </c>
      <c r="E135" s="14">
        <f t="shared" si="2"/>
        <v>3.207337793</v>
      </c>
      <c r="F135" s="15">
        <v>300.0</v>
      </c>
      <c r="G135" s="16">
        <v>255.138261</v>
      </c>
      <c r="H135" s="17">
        <v>0.265</v>
      </c>
      <c r="I135" s="16">
        <v>707.063077</v>
      </c>
      <c r="J135" s="17">
        <v>0.735</v>
      </c>
      <c r="K135" s="16">
        <v>9.62201338E8</v>
      </c>
      <c r="L135" s="52">
        <v>2014.0</v>
      </c>
      <c r="M135" s="15" t="s">
        <v>20</v>
      </c>
      <c r="N135" s="19" t="s">
        <v>1055</v>
      </c>
      <c r="O135" s="24" t="s">
        <v>1056</v>
      </c>
      <c r="P135" s="21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</row>
    <row r="136" ht="15.75" customHeight="1">
      <c r="A136" s="40" t="s">
        <v>1378</v>
      </c>
      <c r="B136" s="12">
        <f t="shared" si="4"/>
        <v>586.764305</v>
      </c>
      <c r="C136" s="16">
        <v>793.22</v>
      </c>
      <c r="D136" s="13">
        <f t="shared" si="1"/>
        <v>7.334553813</v>
      </c>
      <c r="E136" s="14">
        <f t="shared" si="2"/>
        <v>7.334553813</v>
      </c>
      <c r="F136" s="15">
        <v>80.0</v>
      </c>
      <c r="G136" s="16">
        <v>254.464305</v>
      </c>
      <c r="H136" s="17">
        <v>0.434</v>
      </c>
      <c r="I136" s="16">
        <v>332.3</v>
      </c>
      <c r="J136" s="17">
        <v>0.566</v>
      </c>
      <c r="K136" s="16">
        <v>5.86764305E8</v>
      </c>
      <c r="L136" s="52">
        <v>2011.0</v>
      </c>
      <c r="M136" s="15" t="s">
        <v>20</v>
      </c>
      <c r="N136" s="19" t="s">
        <v>1046</v>
      </c>
      <c r="O136" s="24" t="s">
        <v>1047</v>
      </c>
      <c r="P136" s="21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</row>
    <row r="137" ht="15.75" customHeight="1">
      <c r="A137" s="40" t="s">
        <v>214</v>
      </c>
      <c r="B137" s="12">
        <f t="shared" si="4"/>
        <v>543.157985</v>
      </c>
      <c r="C137" s="16">
        <v>746.26</v>
      </c>
      <c r="D137" s="13">
        <f t="shared" si="1"/>
        <v>7.871854855</v>
      </c>
      <c r="E137" s="14">
        <f t="shared" si="2"/>
        <v>7.871854855</v>
      </c>
      <c r="F137" s="15">
        <v>69.0</v>
      </c>
      <c r="G137" s="16">
        <v>251.557985</v>
      </c>
      <c r="H137" s="17">
        <v>0.463</v>
      </c>
      <c r="I137" s="16">
        <v>291.6</v>
      </c>
      <c r="J137" s="17">
        <v>0.537</v>
      </c>
      <c r="K137" s="16">
        <v>5.43157985E8</v>
      </c>
      <c r="L137" s="52">
        <v>2010.0</v>
      </c>
      <c r="M137" s="15" t="s">
        <v>20</v>
      </c>
      <c r="N137" s="19" t="s">
        <v>215</v>
      </c>
      <c r="O137" s="20"/>
      <c r="P137" s="21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</row>
    <row r="138" ht="15.75" customHeight="1">
      <c r="A138" s="40" t="s">
        <v>116</v>
      </c>
      <c r="B138" s="12">
        <f t="shared" si="4"/>
        <v>411.569241</v>
      </c>
      <c r="C138" s="16">
        <v>1011.8</v>
      </c>
      <c r="D138" s="13">
        <f t="shared" si="1"/>
        <v>8.574359188</v>
      </c>
      <c r="E138" s="14">
        <f t="shared" si="2"/>
        <v>8.574359188</v>
      </c>
      <c r="F138" s="15">
        <v>48.0</v>
      </c>
      <c r="G138" s="16">
        <v>251.409241</v>
      </c>
      <c r="H138" s="17">
        <v>0.611</v>
      </c>
      <c r="I138" s="16">
        <v>160.16</v>
      </c>
      <c r="J138" s="17">
        <v>0.389</v>
      </c>
      <c r="K138" s="16">
        <v>4.11569241E8</v>
      </c>
      <c r="L138" s="52">
        <v>1989.0</v>
      </c>
      <c r="M138" s="15" t="s">
        <v>104</v>
      </c>
      <c r="N138" s="19" t="s">
        <v>117</v>
      </c>
      <c r="O138" s="24" t="s">
        <v>118</v>
      </c>
      <c r="P138" s="21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</row>
    <row r="139" ht="15.75" customHeight="1">
      <c r="A139" s="40" t="s">
        <v>658</v>
      </c>
      <c r="B139" s="12">
        <f t="shared" si="4"/>
        <v>574.481229</v>
      </c>
      <c r="C139" s="16">
        <v>862.48</v>
      </c>
      <c r="D139" s="13">
        <f t="shared" si="1"/>
        <v>5.222556627</v>
      </c>
      <c r="E139" s="14">
        <f t="shared" si="2"/>
        <v>5.222556627</v>
      </c>
      <c r="F139" s="15">
        <v>110.0</v>
      </c>
      <c r="G139" s="16">
        <v>250.863268</v>
      </c>
      <c r="H139" s="17">
        <v>0.437</v>
      </c>
      <c r="I139" s="16">
        <v>323.617961</v>
      </c>
      <c r="J139" s="17">
        <v>0.563</v>
      </c>
      <c r="K139" s="16">
        <v>5.74481229E8</v>
      </c>
      <c r="L139" s="52">
        <v>2006.0</v>
      </c>
      <c r="M139" s="15" t="s">
        <v>18</v>
      </c>
      <c r="N139" s="19" t="s">
        <v>659</v>
      </c>
      <c r="O139" s="24" t="s">
        <v>660</v>
      </c>
      <c r="P139" s="21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</row>
    <row r="140" ht="15.75" customHeight="1">
      <c r="A140" s="40" t="s">
        <v>586</v>
      </c>
      <c r="B140" s="12">
        <f t="shared" si="4"/>
        <v>589.390539</v>
      </c>
      <c r="C140" s="16">
        <v>1102.88</v>
      </c>
      <c r="D140" s="13">
        <f t="shared" si="1"/>
        <v>6.548783767</v>
      </c>
      <c r="E140" s="14">
        <f t="shared" si="2"/>
        <v>6.548783767</v>
      </c>
      <c r="F140" s="15">
        <v>90.0</v>
      </c>
      <c r="G140" s="16">
        <v>250.690539</v>
      </c>
      <c r="H140" s="17">
        <v>0.425</v>
      </c>
      <c r="I140" s="16">
        <v>338.7</v>
      </c>
      <c r="J140" s="17">
        <v>0.575</v>
      </c>
      <c r="K140" s="16">
        <v>5.89390539E8</v>
      </c>
      <c r="L140" s="52">
        <v>1997.0</v>
      </c>
      <c r="M140" s="15" t="s">
        <v>25</v>
      </c>
      <c r="N140" s="19" t="s">
        <v>587</v>
      </c>
      <c r="O140" s="24" t="s">
        <v>588</v>
      </c>
      <c r="P140" s="21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</row>
    <row r="141" ht="15.75" customHeight="1">
      <c r="A141" s="40" t="s">
        <v>351</v>
      </c>
      <c r="B141" s="12">
        <f t="shared" si="4"/>
        <v>797.660766</v>
      </c>
      <c r="C141" s="16">
        <v>1282.25</v>
      </c>
      <c r="D141" s="13">
        <f t="shared" si="1"/>
        <v>6.135852046</v>
      </c>
      <c r="E141" s="14">
        <f t="shared" si="2"/>
        <v>6.135852046</v>
      </c>
      <c r="F141" s="15">
        <v>130.0</v>
      </c>
      <c r="G141" s="16">
        <v>250.105651</v>
      </c>
      <c r="H141" s="17">
        <v>0.314</v>
      </c>
      <c r="I141" s="16">
        <v>547.555115</v>
      </c>
      <c r="J141" s="17">
        <v>0.686</v>
      </c>
      <c r="K141" s="16">
        <v>7.97660766E8</v>
      </c>
      <c r="L141" s="52">
        <v>2004.0</v>
      </c>
      <c r="M141" s="15" t="s">
        <v>18</v>
      </c>
      <c r="N141" s="19" t="s">
        <v>352</v>
      </c>
      <c r="O141" s="24" t="s">
        <v>341</v>
      </c>
      <c r="P141" s="21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</row>
    <row r="142" ht="15.75" customHeight="1">
      <c r="A142" s="40" t="s">
        <v>622</v>
      </c>
      <c r="B142" s="12">
        <f t="shared" si="4"/>
        <v>660.349731</v>
      </c>
      <c r="C142" s="16">
        <v>829.8</v>
      </c>
      <c r="D142" s="13">
        <f t="shared" si="1"/>
        <v>3.773427034</v>
      </c>
      <c r="E142" s="14">
        <f t="shared" si="2"/>
        <v>3.773427034</v>
      </c>
      <c r="F142" s="15">
        <v>175.0</v>
      </c>
      <c r="G142" s="16">
        <v>248.757044</v>
      </c>
      <c r="H142" s="17">
        <v>0.377</v>
      </c>
      <c r="I142" s="16">
        <v>411.592687</v>
      </c>
      <c r="J142" s="17">
        <v>0.623</v>
      </c>
      <c r="K142" s="16">
        <v>6.60349731E8</v>
      </c>
      <c r="L142" s="52">
        <v>2016.0</v>
      </c>
      <c r="M142" s="15" t="s">
        <v>20</v>
      </c>
      <c r="N142" s="19" t="s">
        <v>623</v>
      </c>
      <c r="O142" s="24" t="s">
        <v>624</v>
      </c>
      <c r="P142" s="21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</row>
    <row r="143" ht="15.75" customHeight="1">
      <c r="A143" s="40" t="s">
        <v>751</v>
      </c>
      <c r="B143" s="12">
        <f t="shared" si="4"/>
        <v>389.925971</v>
      </c>
      <c r="C143" s="16">
        <v>1334.31</v>
      </c>
      <c r="D143" s="13">
        <f t="shared" si="1"/>
        <v>19.49629855</v>
      </c>
      <c r="E143" s="14">
        <f t="shared" si="2"/>
        <v>19.49629855</v>
      </c>
      <c r="F143" s="15">
        <v>20.0</v>
      </c>
      <c r="G143" s="16">
        <v>248.159971</v>
      </c>
      <c r="H143" s="17">
        <v>0.636</v>
      </c>
      <c r="I143" s="16">
        <v>141.766</v>
      </c>
      <c r="J143" s="17">
        <v>0.364</v>
      </c>
      <c r="K143" s="16">
        <v>3.89925971E8</v>
      </c>
      <c r="L143" s="52">
        <v>1981.0</v>
      </c>
      <c r="M143" s="15" t="s">
        <v>104</v>
      </c>
      <c r="N143" s="19" t="s">
        <v>752</v>
      </c>
      <c r="O143" s="24" t="s">
        <v>753</v>
      </c>
      <c r="P143" s="21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</row>
    <row r="144" ht="15.75" customHeight="1">
      <c r="A144" s="40" t="s">
        <v>1236</v>
      </c>
      <c r="B144" s="12">
        <f t="shared" si="4"/>
        <v>497.375381</v>
      </c>
      <c r="C144" s="16">
        <v>901.24</v>
      </c>
      <c r="D144" s="13">
        <f t="shared" si="1"/>
        <v>5.526393122</v>
      </c>
      <c r="E144" s="14">
        <f t="shared" si="2"/>
        <v>5.526393122</v>
      </c>
      <c r="F144" s="15">
        <v>90.0</v>
      </c>
      <c r="G144" s="16">
        <v>245.852179</v>
      </c>
      <c r="H144" s="17">
        <v>0.494</v>
      </c>
      <c r="I144" s="16">
        <v>251.523202</v>
      </c>
      <c r="J144" s="17">
        <v>0.506</v>
      </c>
      <c r="K144" s="16">
        <v>4.97375381E8</v>
      </c>
      <c r="L144" s="52">
        <v>1999.0</v>
      </c>
      <c r="M144" s="15" t="s">
        <v>25</v>
      </c>
      <c r="N144" s="19" t="s">
        <v>1237</v>
      </c>
      <c r="O144" s="24" t="s">
        <v>1238</v>
      </c>
      <c r="P144" s="21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</row>
    <row r="145" ht="15.75" customHeight="1">
      <c r="A145" s="40" t="s">
        <v>1248</v>
      </c>
      <c r="B145" s="12">
        <f t="shared" si="4"/>
        <v>1104.054072</v>
      </c>
      <c r="C145" s="16">
        <v>1405.16</v>
      </c>
      <c r="D145" s="13">
        <f t="shared" si="1"/>
        <v>5.257400343</v>
      </c>
      <c r="E145" s="14">
        <f t="shared" si="2"/>
        <v>5.257400343</v>
      </c>
      <c r="F145" s="15">
        <v>210.0</v>
      </c>
      <c r="G145" s="16">
        <v>245.439076</v>
      </c>
      <c r="H145" s="17">
        <v>0.222</v>
      </c>
      <c r="I145" s="16">
        <v>858.614996</v>
      </c>
      <c r="J145" s="17">
        <v>0.778</v>
      </c>
      <c r="K145" s="16">
        <v>1.104054072E9</v>
      </c>
      <c r="L145" s="52">
        <v>2014.0</v>
      </c>
      <c r="M145" s="15" t="s">
        <v>20</v>
      </c>
      <c r="N145" s="19" t="s">
        <v>1249</v>
      </c>
      <c r="O145" s="24" t="s">
        <v>1250</v>
      </c>
      <c r="P145" s="21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</row>
    <row r="146" ht="15.75" customHeight="1">
      <c r="A146" s="40" t="s">
        <v>169</v>
      </c>
      <c r="B146" s="12">
        <f t="shared" si="4"/>
        <v>461.991867</v>
      </c>
      <c r="C146" s="16">
        <v>693.6</v>
      </c>
      <c r="D146" s="13">
        <f t="shared" si="1"/>
        <v>3.849932225</v>
      </c>
      <c r="E146" s="14">
        <f t="shared" si="2"/>
        <v>3.849932225</v>
      </c>
      <c r="F146" s="15">
        <v>120.0</v>
      </c>
      <c r="G146" s="16">
        <v>244.082982</v>
      </c>
      <c r="H146" s="17">
        <v>0.528</v>
      </c>
      <c r="I146" s="16">
        <v>217.908885</v>
      </c>
      <c r="J146" s="17">
        <v>0.472</v>
      </c>
      <c r="K146" s="16">
        <v>4.61991867E8</v>
      </c>
      <c r="L146" s="52">
        <v>2006.0</v>
      </c>
      <c r="M146" s="15" t="s">
        <v>18</v>
      </c>
      <c r="N146" s="19" t="s">
        <v>170</v>
      </c>
      <c r="O146" s="24" t="s">
        <v>171</v>
      </c>
      <c r="P146" s="21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</row>
    <row r="147" ht="15.75" customHeight="1">
      <c r="A147" s="40" t="s">
        <v>155</v>
      </c>
      <c r="B147" s="12">
        <f t="shared" si="4"/>
        <v>484.592874</v>
      </c>
      <c r="C147" s="16">
        <v>793.99</v>
      </c>
      <c r="D147" s="13">
        <f t="shared" si="1"/>
        <v>5.982628074</v>
      </c>
      <c r="E147" s="14">
        <f t="shared" si="2"/>
        <v>5.982628074</v>
      </c>
      <c r="F147" s="15">
        <v>81.0</v>
      </c>
      <c r="G147" s="16">
        <v>242.829261</v>
      </c>
      <c r="H147" s="17">
        <v>0.501</v>
      </c>
      <c r="I147" s="16">
        <v>241.763613</v>
      </c>
      <c r="J147" s="17">
        <v>0.499</v>
      </c>
      <c r="K147" s="16">
        <v>4.84592874E8</v>
      </c>
      <c r="L147" s="52">
        <v>2003.0</v>
      </c>
      <c r="M147" s="15" t="s">
        <v>18</v>
      </c>
      <c r="N147" s="19" t="s">
        <v>156</v>
      </c>
      <c r="O147" s="24" t="s">
        <v>157</v>
      </c>
      <c r="P147" s="21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</row>
    <row r="148" ht="15.75" customHeight="1">
      <c r="A148" s="40" t="s">
        <v>1287</v>
      </c>
      <c r="B148" s="12">
        <f t="shared" si="4"/>
        <v>494.580615</v>
      </c>
      <c r="C148" s="16">
        <v>953.64</v>
      </c>
      <c r="D148" s="13">
        <f t="shared" si="1"/>
        <v>5.37587625</v>
      </c>
      <c r="E148" s="14">
        <f t="shared" si="2"/>
        <v>5.37587625</v>
      </c>
      <c r="F148" s="15">
        <v>92.0</v>
      </c>
      <c r="G148" s="16">
        <v>241.830615</v>
      </c>
      <c r="H148" s="17">
        <v>0.489</v>
      </c>
      <c r="I148" s="16">
        <v>252.75</v>
      </c>
      <c r="J148" s="17">
        <v>0.511</v>
      </c>
      <c r="K148" s="16">
        <v>4.94580615E8</v>
      </c>
      <c r="L148" s="52">
        <v>1996.0</v>
      </c>
      <c r="M148" s="15" t="s">
        <v>25</v>
      </c>
      <c r="N148" s="19" t="s">
        <v>1288</v>
      </c>
      <c r="O148" s="24" t="s">
        <v>1289</v>
      </c>
      <c r="P148" s="21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</row>
    <row r="149" ht="15.75" customHeight="1">
      <c r="A149" s="40" t="s">
        <v>649</v>
      </c>
      <c r="B149" s="12">
        <f t="shared" si="4"/>
        <v>368.744044</v>
      </c>
      <c r="C149" s="16">
        <v>619.87</v>
      </c>
      <c r="D149" s="13">
        <f t="shared" si="1"/>
        <v>73.7488088</v>
      </c>
      <c r="E149" s="14">
        <f t="shared" si="2"/>
        <v>73.7488088</v>
      </c>
      <c r="F149" s="15">
        <v>5.0</v>
      </c>
      <c r="G149" s="16">
        <v>241.438208</v>
      </c>
      <c r="H149" s="17">
        <v>0.655</v>
      </c>
      <c r="I149" s="16">
        <v>127.305836</v>
      </c>
      <c r="J149" s="17">
        <v>0.345</v>
      </c>
      <c r="K149" s="16">
        <v>3.68744044E8</v>
      </c>
      <c r="L149" s="52">
        <v>2002.0</v>
      </c>
      <c r="M149" s="15" t="s">
        <v>18</v>
      </c>
      <c r="N149" s="19" t="s">
        <v>650</v>
      </c>
      <c r="O149" s="24" t="s">
        <v>651</v>
      </c>
      <c r="P149" s="21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</row>
    <row r="150" ht="15.75" customHeight="1">
      <c r="A150" s="40" t="s">
        <v>557</v>
      </c>
      <c r="B150" s="12">
        <f t="shared" si="4"/>
        <v>758.411779</v>
      </c>
      <c r="C150" s="16">
        <v>965.25</v>
      </c>
      <c r="D150" s="13">
        <f t="shared" si="1"/>
        <v>4.213398772</v>
      </c>
      <c r="E150" s="14">
        <f t="shared" si="2"/>
        <v>4.213398772</v>
      </c>
      <c r="F150" s="15">
        <v>180.0</v>
      </c>
      <c r="G150" s="16">
        <v>241.410378</v>
      </c>
      <c r="H150" s="17">
        <v>0.318</v>
      </c>
      <c r="I150" s="16">
        <v>517.001401</v>
      </c>
      <c r="J150" s="17">
        <v>0.682</v>
      </c>
      <c r="K150" s="16">
        <v>7.58411779E8</v>
      </c>
      <c r="L150" s="52">
        <v>2014.0</v>
      </c>
      <c r="M150" s="15" t="s">
        <v>20</v>
      </c>
      <c r="N150" s="19" t="s">
        <v>558</v>
      </c>
      <c r="O150" s="24" t="s">
        <v>559</v>
      </c>
      <c r="P150" s="21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</row>
    <row r="151" ht="15.75" customHeight="1">
      <c r="A151" s="40" t="s">
        <v>1390</v>
      </c>
      <c r="B151" s="12">
        <f t="shared" si="4"/>
        <v>1045.713802</v>
      </c>
      <c r="C151" s="16">
        <v>1413.66</v>
      </c>
      <c r="D151" s="13">
        <f t="shared" si="1"/>
        <v>2.759139319</v>
      </c>
      <c r="E151" s="14">
        <f t="shared" si="2"/>
        <v>2.759139319</v>
      </c>
      <c r="F151" s="15">
        <v>379.0</v>
      </c>
      <c r="G151" s="16">
        <v>241.071802</v>
      </c>
      <c r="H151" s="17">
        <v>0.23</v>
      </c>
      <c r="I151" s="16">
        <v>804.642</v>
      </c>
      <c r="J151" s="17">
        <v>0.77</v>
      </c>
      <c r="K151" s="16">
        <v>1.045713802E9</v>
      </c>
      <c r="L151" s="52">
        <v>2011.0</v>
      </c>
      <c r="M151" s="15" t="s">
        <v>20</v>
      </c>
      <c r="N151" s="19" t="s">
        <v>725</v>
      </c>
      <c r="O151" s="24" t="s">
        <v>726</v>
      </c>
      <c r="P151" s="21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</row>
    <row r="152" ht="15.75" customHeight="1">
      <c r="A152" s="40" t="s">
        <v>837</v>
      </c>
      <c r="B152" s="12">
        <f t="shared" si="4"/>
        <v>752.600867</v>
      </c>
      <c r="C152" s="16">
        <v>1034.01</v>
      </c>
      <c r="D152" s="13">
        <f t="shared" si="1"/>
        <v>4.561217376</v>
      </c>
      <c r="E152" s="14">
        <f t="shared" si="2"/>
        <v>4.561217376</v>
      </c>
      <c r="F152" s="15">
        <v>165.0</v>
      </c>
      <c r="G152" s="16">
        <v>238.736787</v>
      </c>
      <c r="H152" s="17">
        <v>0.317</v>
      </c>
      <c r="I152" s="16">
        <v>513.86408</v>
      </c>
      <c r="J152" s="17">
        <v>0.683</v>
      </c>
      <c r="K152" s="16">
        <v>7.52600867E8</v>
      </c>
      <c r="L152" s="52">
        <v>2010.0</v>
      </c>
      <c r="M152" s="15" t="s">
        <v>20</v>
      </c>
      <c r="N152" s="19" t="s">
        <v>838</v>
      </c>
      <c r="O152" s="24" t="s">
        <v>839</v>
      </c>
      <c r="P152" s="21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</row>
    <row r="153" ht="15.75" customHeight="1">
      <c r="A153" s="40" t="s">
        <v>266</v>
      </c>
      <c r="B153" s="12">
        <f t="shared" si="4"/>
        <v>788.680968</v>
      </c>
      <c r="C153" s="16">
        <v>1019.62</v>
      </c>
      <c r="D153" s="13">
        <f t="shared" si="1"/>
        <v>4.92925605</v>
      </c>
      <c r="E153" s="14">
        <f t="shared" si="2"/>
        <v>4.92925605</v>
      </c>
      <c r="F153" s="15">
        <v>160.0</v>
      </c>
      <c r="G153" s="16">
        <v>238.67985</v>
      </c>
      <c r="H153" s="17">
        <v>0.303</v>
      </c>
      <c r="I153" s="16">
        <v>550.001118</v>
      </c>
      <c r="J153" s="17">
        <v>0.697</v>
      </c>
      <c r="K153" s="16">
        <v>7.88680968E8</v>
      </c>
      <c r="L153" s="52">
        <v>2013.0</v>
      </c>
      <c r="M153" s="15" t="s">
        <v>20</v>
      </c>
      <c r="N153" s="19" t="s">
        <v>267</v>
      </c>
      <c r="O153" s="20"/>
      <c r="P153" s="21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</row>
    <row r="154" ht="15.75" customHeight="1">
      <c r="A154" s="40" t="s">
        <v>153</v>
      </c>
      <c r="B154" s="12">
        <f t="shared" si="4"/>
        <v>538.983207</v>
      </c>
      <c r="C154" s="16">
        <v>707.92</v>
      </c>
      <c r="D154" s="13">
        <f t="shared" si="1"/>
        <v>2.913422741</v>
      </c>
      <c r="E154" s="14">
        <f t="shared" si="2"/>
        <v>2.913422741</v>
      </c>
      <c r="F154" s="15">
        <v>185.0</v>
      </c>
      <c r="G154" s="16">
        <v>237.283207</v>
      </c>
      <c r="H154" s="17">
        <v>0.44</v>
      </c>
      <c r="I154" s="16">
        <v>301.7</v>
      </c>
      <c r="J154" s="17">
        <v>0.56</v>
      </c>
      <c r="K154" s="16">
        <v>5.38983207E8</v>
      </c>
      <c r="L154" s="52">
        <v>2012.0</v>
      </c>
      <c r="M154" s="15" t="s">
        <v>20</v>
      </c>
      <c r="N154" s="19" t="s">
        <v>154</v>
      </c>
      <c r="O154" s="20"/>
      <c r="P154" s="21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</row>
    <row r="155" ht="15.75" customHeight="1">
      <c r="A155" s="40" t="s">
        <v>697</v>
      </c>
      <c r="B155" s="12">
        <f t="shared" si="4"/>
        <v>493.311825</v>
      </c>
      <c r="C155" s="16">
        <v>637.76</v>
      </c>
      <c r="D155" s="13">
        <f t="shared" si="1"/>
        <v>2.466559125</v>
      </c>
      <c r="E155" s="14">
        <f t="shared" si="2"/>
        <v>2.466559125</v>
      </c>
      <c r="F155" s="15">
        <v>200.0</v>
      </c>
      <c r="G155" s="16">
        <v>234.911825</v>
      </c>
      <c r="H155" s="17">
        <v>0.476</v>
      </c>
      <c r="I155" s="16">
        <v>258.4</v>
      </c>
      <c r="J155" s="17">
        <v>0.524</v>
      </c>
      <c r="K155" s="16">
        <v>4.93311825E8</v>
      </c>
      <c r="L155" s="52">
        <v>2013.0</v>
      </c>
      <c r="M155" s="15" t="s">
        <v>20</v>
      </c>
      <c r="N155" s="19" t="s">
        <v>698</v>
      </c>
      <c r="O155" s="24" t="s">
        <v>699</v>
      </c>
      <c r="P155" s="21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</row>
    <row r="156" ht="15.75" customHeight="1">
      <c r="A156" s="40" t="s">
        <v>131</v>
      </c>
      <c r="B156" s="12">
        <f t="shared" si="4"/>
        <v>316.360478</v>
      </c>
      <c r="C156" s="16">
        <v>924.28</v>
      </c>
      <c r="D156" s="13">
        <f t="shared" si="1"/>
        <v>24.33542138</v>
      </c>
      <c r="E156" s="14">
        <f t="shared" si="2"/>
        <v>24.33542138</v>
      </c>
      <c r="F156" s="15">
        <v>13.0</v>
      </c>
      <c r="G156" s="16">
        <v>234.760478</v>
      </c>
      <c r="H156" s="17">
        <v>0.742</v>
      </c>
      <c r="I156" s="16">
        <v>81.6</v>
      </c>
      <c r="J156" s="17">
        <v>0.258</v>
      </c>
      <c r="K156" s="16">
        <v>3.16360478E8</v>
      </c>
      <c r="L156" s="52">
        <v>1984.0</v>
      </c>
      <c r="M156" s="15" t="s">
        <v>104</v>
      </c>
      <c r="N156" s="19" t="s">
        <v>132</v>
      </c>
      <c r="O156" s="24" t="s">
        <v>133</v>
      </c>
      <c r="P156" s="21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</row>
    <row r="157" ht="15.75" customHeight="1">
      <c r="A157" s="40" t="s">
        <v>1344</v>
      </c>
      <c r="B157" s="12">
        <f t="shared" si="4"/>
        <v>460.435291</v>
      </c>
      <c r="C157" s="16">
        <v>691.26</v>
      </c>
      <c r="D157" s="13">
        <f t="shared" si="1"/>
        <v>2.192549005</v>
      </c>
      <c r="E157" s="14">
        <f t="shared" si="2"/>
        <v>2.192549005</v>
      </c>
      <c r="F157" s="15">
        <v>210.0</v>
      </c>
      <c r="G157" s="16">
        <v>234.362462</v>
      </c>
      <c r="H157" s="17">
        <v>0.509</v>
      </c>
      <c r="I157" s="16">
        <v>226.072829</v>
      </c>
      <c r="J157" s="17">
        <v>0.491</v>
      </c>
      <c r="K157" s="16">
        <v>4.60435291E8</v>
      </c>
      <c r="L157" s="52">
        <v>2006.0</v>
      </c>
      <c r="M157" s="15" t="s">
        <v>18</v>
      </c>
      <c r="N157" s="19" t="s">
        <v>1345</v>
      </c>
      <c r="O157" s="24" t="s">
        <v>1346</v>
      </c>
      <c r="P157" s="21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</row>
    <row r="158" ht="15.75" customHeight="1">
      <c r="A158" s="40" t="s">
        <v>1311</v>
      </c>
      <c r="B158" s="12">
        <f t="shared" si="4"/>
        <v>603.873119</v>
      </c>
      <c r="C158" s="16">
        <v>942.74</v>
      </c>
      <c r="D158" s="13">
        <f t="shared" si="1"/>
        <v>4.574796356</v>
      </c>
      <c r="E158" s="14">
        <f t="shared" si="2"/>
        <v>4.574796356</v>
      </c>
      <c r="F158" s="15">
        <v>132.0</v>
      </c>
      <c r="G158" s="16">
        <v>234.280354</v>
      </c>
      <c r="H158" s="17">
        <v>0.388</v>
      </c>
      <c r="I158" s="16">
        <v>369.592765</v>
      </c>
      <c r="J158" s="17">
        <v>0.612</v>
      </c>
      <c r="K158" s="16">
        <v>6.03873119E8</v>
      </c>
      <c r="L158" s="52">
        <v>2005.0</v>
      </c>
      <c r="M158" s="15" t="s">
        <v>18</v>
      </c>
      <c r="N158" s="19" t="s">
        <v>1312</v>
      </c>
      <c r="O158" s="24" t="s">
        <v>1313</v>
      </c>
      <c r="P158" s="21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</row>
    <row r="159" ht="15.75" customHeight="1">
      <c r="A159" s="40" t="s">
        <v>1365</v>
      </c>
      <c r="B159" s="12">
        <f t="shared" si="4"/>
        <v>814.044001</v>
      </c>
      <c r="C159" s="16">
        <v>1022.94</v>
      </c>
      <c r="D159" s="13">
        <f t="shared" si="1"/>
        <v>4.070220005</v>
      </c>
      <c r="E159" s="14">
        <f t="shared" si="2"/>
        <v>4.070220005</v>
      </c>
      <c r="F159" s="15">
        <v>200.0</v>
      </c>
      <c r="G159" s="16">
        <v>234.037575</v>
      </c>
      <c r="H159" s="17">
        <v>0.288</v>
      </c>
      <c r="I159" s="16">
        <v>580.006426</v>
      </c>
      <c r="J159" s="17">
        <v>0.712</v>
      </c>
      <c r="K159" s="16">
        <v>8.14044001E8</v>
      </c>
      <c r="L159" s="52">
        <v>2016.0</v>
      </c>
      <c r="M159" s="15" t="s">
        <v>20</v>
      </c>
      <c r="N159" s="19" t="s">
        <v>260</v>
      </c>
      <c r="O159" s="24" t="s">
        <v>261</v>
      </c>
      <c r="P159" s="21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</row>
    <row r="160" ht="15.75" customHeight="1">
      <c r="A160" s="40" t="s">
        <v>1338</v>
      </c>
      <c r="B160" s="12">
        <f t="shared" si="4"/>
        <v>746.0457</v>
      </c>
      <c r="C160" s="16">
        <v>949.51</v>
      </c>
      <c r="D160" s="13">
        <f t="shared" si="1"/>
        <v>3.639247317</v>
      </c>
      <c r="E160" s="14">
        <f t="shared" si="2"/>
        <v>3.639247317</v>
      </c>
      <c r="F160" s="15">
        <v>205.0</v>
      </c>
      <c r="G160" s="16">
        <v>233.921534</v>
      </c>
      <c r="H160" s="17">
        <v>0.314</v>
      </c>
      <c r="I160" s="16">
        <v>512.124166</v>
      </c>
      <c r="J160" s="17">
        <v>0.686</v>
      </c>
      <c r="K160" s="16">
        <v>7.460457E8</v>
      </c>
      <c r="L160" s="52">
        <v>2014.0</v>
      </c>
      <c r="M160" s="15" t="s">
        <v>20</v>
      </c>
      <c r="N160" s="19" t="s">
        <v>1339</v>
      </c>
      <c r="O160" s="24" t="s">
        <v>1340</v>
      </c>
      <c r="P160" s="21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</row>
    <row r="161" ht="15.75" customHeight="1">
      <c r="A161" s="40" t="s">
        <v>179</v>
      </c>
      <c r="B161" s="12">
        <f t="shared" si="4"/>
        <v>429.632142</v>
      </c>
      <c r="C161" s="16">
        <v>757.74</v>
      </c>
      <c r="D161" s="13">
        <f t="shared" si="1"/>
        <v>4.773690467</v>
      </c>
      <c r="E161" s="14">
        <f t="shared" si="2"/>
        <v>4.773690467</v>
      </c>
      <c r="F161" s="15">
        <v>90.0</v>
      </c>
      <c r="G161" s="16">
        <v>233.632142</v>
      </c>
      <c r="H161" s="17">
        <v>0.544</v>
      </c>
      <c r="I161" s="16">
        <v>196.0</v>
      </c>
      <c r="J161" s="17">
        <v>0.456</v>
      </c>
      <c r="K161" s="16">
        <v>4.29632142E8</v>
      </c>
      <c r="L161" s="52">
        <v>2000.0</v>
      </c>
      <c r="M161" s="15" t="s">
        <v>18</v>
      </c>
      <c r="N161" s="19" t="s">
        <v>180</v>
      </c>
      <c r="O161" s="24" t="s">
        <v>181</v>
      </c>
      <c r="P161" s="21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</row>
    <row r="162" ht="15.75" customHeight="1">
      <c r="A162" s="40" t="s">
        <v>1009</v>
      </c>
      <c r="B162" s="12">
        <f t="shared" si="4"/>
        <v>441.306145</v>
      </c>
      <c r="C162" s="16">
        <v>3084.08</v>
      </c>
      <c r="D162" s="13">
        <f t="shared" si="1"/>
        <v>36.77551208</v>
      </c>
      <c r="E162" s="14">
        <f t="shared" si="2"/>
        <v>36.77551208</v>
      </c>
      <c r="F162" s="15">
        <v>12.0</v>
      </c>
      <c r="G162" s="16">
        <v>233.005644</v>
      </c>
      <c r="H162" s="17">
        <v>0.528</v>
      </c>
      <c r="I162" s="16">
        <v>208.300501</v>
      </c>
      <c r="J162" s="17">
        <v>0.472</v>
      </c>
      <c r="K162" s="16">
        <v>4.41306145E8</v>
      </c>
      <c r="L162" s="53">
        <v>1973.0</v>
      </c>
      <c r="M162" s="15" t="s">
        <v>322</v>
      </c>
      <c r="N162" s="19" t="s">
        <v>1010</v>
      </c>
      <c r="O162" s="24" t="s">
        <v>1011</v>
      </c>
      <c r="P162" s="21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</row>
    <row r="163" ht="15.75" customHeight="1">
      <c r="A163" s="40" t="s">
        <v>231</v>
      </c>
      <c r="B163" s="12">
        <f t="shared" si="4"/>
        <v>677.796076</v>
      </c>
      <c r="C163" s="16">
        <v>851.73</v>
      </c>
      <c r="D163" s="13">
        <f t="shared" si="1"/>
        <v>4.107855006</v>
      </c>
      <c r="E163" s="14">
        <f t="shared" si="2"/>
        <v>4.107855006</v>
      </c>
      <c r="F163" s="15">
        <v>165.0</v>
      </c>
      <c r="G163" s="16">
        <v>232.64192</v>
      </c>
      <c r="H163" s="17">
        <v>0.343</v>
      </c>
      <c r="I163" s="16">
        <v>445.154156</v>
      </c>
      <c r="J163" s="17">
        <v>0.657</v>
      </c>
      <c r="K163" s="16">
        <v>6.77796076E8</v>
      </c>
      <c r="L163" s="52">
        <v>2016.0</v>
      </c>
      <c r="M163" s="15" t="s">
        <v>20</v>
      </c>
      <c r="N163" s="19" t="s">
        <v>232</v>
      </c>
      <c r="O163" s="20"/>
      <c r="P163" s="21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</row>
    <row r="164" ht="15.75" customHeight="1">
      <c r="A164" s="40" t="s">
        <v>1109</v>
      </c>
      <c r="B164" s="12">
        <f t="shared" si="4"/>
        <v>618.638999</v>
      </c>
      <c r="C164" s="16">
        <v>1157.61</v>
      </c>
      <c r="D164" s="13">
        <f t="shared" si="1"/>
        <v>8.474506836</v>
      </c>
      <c r="E164" s="14">
        <f t="shared" si="2"/>
        <v>8.474506836</v>
      </c>
      <c r="F164" s="15">
        <v>73.0</v>
      </c>
      <c r="G164" s="16">
        <v>229.086679</v>
      </c>
      <c r="H164" s="17">
        <v>0.37</v>
      </c>
      <c r="I164" s="16">
        <v>389.55232</v>
      </c>
      <c r="J164" s="17">
        <v>0.63</v>
      </c>
      <c r="K164" s="16">
        <v>6.18638999E8</v>
      </c>
      <c r="L164" s="52">
        <v>1997.0</v>
      </c>
      <c r="M164" s="15" t="s">
        <v>25</v>
      </c>
      <c r="N164" s="19" t="s">
        <v>1110</v>
      </c>
      <c r="O164" s="24" t="s">
        <v>1111</v>
      </c>
      <c r="P164" s="21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</row>
    <row r="165" ht="15.75" customHeight="1">
      <c r="A165" s="40" t="s">
        <v>485</v>
      </c>
      <c r="B165" s="12">
        <f t="shared" si="4"/>
        <v>657.926987</v>
      </c>
      <c r="C165" s="16">
        <v>806.59</v>
      </c>
      <c r="D165" s="13">
        <f t="shared" si="1"/>
        <v>2.193089957</v>
      </c>
      <c r="E165" s="14">
        <f t="shared" si="2"/>
        <v>2.193089957</v>
      </c>
      <c r="F165" s="15">
        <v>300.0</v>
      </c>
      <c r="G165" s="16">
        <v>229.024295</v>
      </c>
      <c r="H165" s="17">
        <v>0.348</v>
      </c>
      <c r="I165" s="16">
        <v>428.902692</v>
      </c>
      <c r="J165" s="17">
        <v>0.652</v>
      </c>
      <c r="K165" s="16">
        <v>6.57926987E8</v>
      </c>
      <c r="L165" s="52">
        <v>2017.0</v>
      </c>
      <c r="M165" s="15" t="s">
        <v>20</v>
      </c>
      <c r="N165" s="19" t="s">
        <v>486</v>
      </c>
      <c r="O165" s="24" t="s">
        <v>487</v>
      </c>
      <c r="P165" s="21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</row>
    <row r="166" ht="15.75" customHeight="1">
      <c r="A166" s="40" t="s">
        <v>906</v>
      </c>
      <c r="B166" s="12">
        <f t="shared" si="4"/>
        <v>467.365246</v>
      </c>
      <c r="C166" s="16">
        <v>604.22</v>
      </c>
      <c r="D166" s="13">
        <f t="shared" si="1"/>
        <v>2.459817084</v>
      </c>
      <c r="E166" s="14">
        <f t="shared" si="2"/>
        <v>2.459817084</v>
      </c>
      <c r="F166" s="15">
        <v>190.0</v>
      </c>
      <c r="G166" s="16">
        <v>228.778661</v>
      </c>
      <c r="H166" s="17">
        <v>0.49</v>
      </c>
      <c r="I166" s="16">
        <v>238.586585</v>
      </c>
      <c r="J166" s="17">
        <v>0.51</v>
      </c>
      <c r="K166" s="16">
        <v>4.67365246E8</v>
      </c>
      <c r="L166" s="52">
        <v>2013.0</v>
      </c>
      <c r="M166" s="15" t="s">
        <v>20</v>
      </c>
      <c r="N166" s="19" t="s">
        <v>907</v>
      </c>
      <c r="O166" s="24" t="s">
        <v>908</v>
      </c>
      <c r="P166" s="21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</row>
    <row r="167" ht="15.75" customHeight="1">
      <c r="A167" s="40" t="s">
        <v>1112</v>
      </c>
      <c r="B167" s="12">
        <f t="shared" si="4"/>
        <v>630.620818</v>
      </c>
      <c r="C167" s="16">
        <v>803.33</v>
      </c>
      <c r="D167" s="13">
        <f t="shared" si="1"/>
        <v>5.839081648</v>
      </c>
      <c r="E167" s="14">
        <f t="shared" si="2"/>
        <v>5.839081648</v>
      </c>
      <c r="F167" s="15">
        <v>108.0</v>
      </c>
      <c r="G167" s="16">
        <v>228.433663</v>
      </c>
      <c r="H167" s="17">
        <v>0.362</v>
      </c>
      <c r="I167" s="16">
        <v>402.187155</v>
      </c>
      <c r="J167" s="17">
        <v>0.638</v>
      </c>
      <c r="K167" s="16">
        <v>6.30620818E8</v>
      </c>
      <c r="L167" s="52">
        <v>2015.0</v>
      </c>
      <c r="M167" s="15" t="s">
        <v>20</v>
      </c>
      <c r="N167" s="19" t="s">
        <v>1113</v>
      </c>
      <c r="O167" s="24" t="s">
        <v>1114</v>
      </c>
      <c r="P167" s="21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</row>
    <row r="168" ht="15.75" customHeight="1">
      <c r="A168" s="40" t="s">
        <v>843</v>
      </c>
      <c r="B168" s="12">
        <f t="shared" si="4"/>
        <v>408.247917</v>
      </c>
      <c r="C168" s="16">
        <v>686.28</v>
      </c>
      <c r="D168" s="13">
        <f t="shared" si="1"/>
        <v>5.670109958</v>
      </c>
      <c r="E168" s="14">
        <f t="shared" si="2"/>
        <v>5.670109958</v>
      </c>
      <c r="F168" s="15">
        <v>72.0</v>
      </c>
      <c r="G168" s="16">
        <v>227.966634</v>
      </c>
      <c r="H168" s="17">
        <v>0.558</v>
      </c>
      <c r="I168" s="16">
        <v>180.281283</v>
      </c>
      <c r="J168" s="17">
        <v>0.442</v>
      </c>
      <c r="K168" s="16">
        <v>4.08247917E8</v>
      </c>
      <c r="L168" s="52">
        <v>2002.0</v>
      </c>
      <c r="M168" s="15" t="s">
        <v>18</v>
      </c>
      <c r="N168" s="19" t="s">
        <v>844</v>
      </c>
      <c r="O168" s="24" t="s">
        <v>845</v>
      </c>
      <c r="P168" s="21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</row>
    <row r="169" ht="15.75" customHeight="1">
      <c r="A169" s="40" t="s">
        <v>331</v>
      </c>
      <c r="B169" s="12">
        <f t="shared" si="4"/>
        <v>629.443428</v>
      </c>
      <c r="C169" s="16">
        <v>887.78</v>
      </c>
      <c r="D169" s="13">
        <f t="shared" si="1"/>
        <v>4.19628952</v>
      </c>
      <c r="E169" s="14">
        <f t="shared" si="2"/>
        <v>4.19628952</v>
      </c>
      <c r="F169" s="15">
        <v>150.0</v>
      </c>
      <c r="G169" s="16">
        <v>227.946274</v>
      </c>
      <c r="H169" s="17">
        <v>0.362</v>
      </c>
      <c r="I169" s="16">
        <v>401.497154</v>
      </c>
      <c r="J169" s="17">
        <v>0.638</v>
      </c>
      <c r="K169" s="16">
        <v>6.29443428E8</v>
      </c>
      <c r="L169" s="52">
        <v>2008.0</v>
      </c>
      <c r="M169" s="15" t="s">
        <v>18</v>
      </c>
      <c r="N169" s="19" t="s">
        <v>332</v>
      </c>
      <c r="O169" s="20"/>
      <c r="P169" s="21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</row>
    <row r="170" ht="15.75" customHeight="1">
      <c r="A170" s="40" t="s">
        <v>975</v>
      </c>
      <c r="B170" s="12">
        <f t="shared" si="4"/>
        <v>444.100035</v>
      </c>
      <c r="C170" s="16">
        <v>653.18</v>
      </c>
      <c r="D170" s="13">
        <f t="shared" si="1"/>
        <v>4.037273045</v>
      </c>
      <c r="E170" s="14">
        <f t="shared" si="2"/>
        <v>4.037273045</v>
      </c>
      <c r="F170" s="15">
        <v>110.0</v>
      </c>
      <c r="G170" s="16">
        <v>227.47107</v>
      </c>
      <c r="H170" s="17">
        <v>0.512</v>
      </c>
      <c r="I170" s="16">
        <v>216.628965</v>
      </c>
      <c r="J170" s="17">
        <v>0.488</v>
      </c>
      <c r="K170" s="16">
        <v>4.44100035E8</v>
      </c>
      <c r="L170" s="52">
        <v>2007.0</v>
      </c>
      <c r="M170" s="15" t="s">
        <v>18</v>
      </c>
      <c r="N170" s="19" t="s">
        <v>976</v>
      </c>
      <c r="O170" s="24" t="s">
        <v>977</v>
      </c>
      <c r="P170" s="21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</row>
    <row r="171" ht="15.75" customHeight="1">
      <c r="A171" s="40" t="s">
        <v>530</v>
      </c>
      <c r="B171" s="12">
        <f t="shared" si="4"/>
        <v>619.17995</v>
      </c>
      <c r="C171" s="16">
        <v>759.09</v>
      </c>
      <c r="D171" s="13">
        <f t="shared" si="1"/>
        <v>5.159832917</v>
      </c>
      <c r="E171" s="14">
        <f t="shared" si="2"/>
        <v>5.159832917</v>
      </c>
      <c r="F171" s="15">
        <v>120.0</v>
      </c>
      <c r="G171" s="16">
        <v>226.277068</v>
      </c>
      <c r="H171" s="17">
        <v>0.365</v>
      </c>
      <c r="I171" s="16">
        <v>392.902882</v>
      </c>
      <c r="J171" s="17">
        <v>0.635</v>
      </c>
      <c r="K171" s="16">
        <v>6.1917995E8</v>
      </c>
      <c r="L171" s="52">
        <v>2017.0</v>
      </c>
      <c r="M171" s="15" t="s">
        <v>20</v>
      </c>
      <c r="N171" s="19" t="s">
        <v>531</v>
      </c>
      <c r="O171" s="24" t="s">
        <v>532</v>
      </c>
      <c r="P171" s="21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</row>
    <row r="172" ht="15.75" customHeight="1">
      <c r="A172" s="40" t="s">
        <v>798</v>
      </c>
      <c r="B172" s="12">
        <f t="shared" si="4"/>
        <v>347.325802</v>
      </c>
      <c r="C172" s="16">
        <v>590.54</v>
      </c>
      <c r="D172" s="13">
        <f t="shared" si="1"/>
        <v>3.859175578</v>
      </c>
      <c r="E172" s="14">
        <f t="shared" si="2"/>
        <v>3.859175578</v>
      </c>
      <c r="F172" s="15">
        <v>90.0</v>
      </c>
      <c r="G172" s="16">
        <v>226.164286</v>
      </c>
      <c r="H172" s="17">
        <v>0.651</v>
      </c>
      <c r="I172" s="16">
        <v>121.161516</v>
      </c>
      <c r="J172" s="17">
        <v>0.349</v>
      </c>
      <c r="K172" s="16">
        <v>3.47325802E8</v>
      </c>
      <c r="L172" s="52">
        <v>2001.0</v>
      </c>
      <c r="M172" s="15" t="s">
        <v>18</v>
      </c>
      <c r="N172" s="19" t="s">
        <v>799</v>
      </c>
      <c r="O172" s="24" t="s">
        <v>800</v>
      </c>
      <c r="P172" s="21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</row>
    <row r="173" ht="15.75" customHeight="1">
      <c r="A173" s="40" t="s">
        <v>1015</v>
      </c>
      <c r="B173" s="12">
        <f t="shared" si="4"/>
        <v>1236.005118</v>
      </c>
      <c r="C173" s="16">
        <v>1515.29</v>
      </c>
      <c r="D173" s="13">
        <f t="shared" si="1"/>
        <v>4.577796733</v>
      </c>
      <c r="E173" s="14">
        <f t="shared" si="2"/>
        <v>4.577796733</v>
      </c>
      <c r="F173" s="15">
        <v>270.0</v>
      </c>
      <c r="G173" s="16">
        <v>226.008385</v>
      </c>
      <c r="H173" s="17">
        <v>0.183</v>
      </c>
      <c r="I173" s="16">
        <v>1009.996733</v>
      </c>
      <c r="J173" s="17">
        <v>0.817</v>
      </c>
      <c r="K173" s="16">
        <v>1.236005118E9</v>
      </c>
      <c r="L173" s="52">
        <v>2017.0</v>
      </c>
      <c r="M173" s="15" t="s">
        <v>20</v>
      </c>
      <c r="N173" s="19" t="s">
        <v>1016</v>
      </c>
      <c r="O173" s="24" t="s">
        <v>1017</v>
      </c>
      <c r="P173" s="21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</row>
    <row r="174" ht="15.75" customHeight="1">
      <c r="A174" s="40" t="s">
        <v>816</v>
      </c>
      <c r="B174" s="12">
        <f t="shared" si="4"/>
        <v>432.243292</v>
      </c>
      <c r="C174" s="16">
        <v>491.94</v>
      </c>
      <c r="D174" s="13">
        <f t="shared" si="1"/>
        <v>2.881621947</v>
      </c>
      <c r="E174" s="14">
        <f t="shared" si="2"/>
        <v>2.881621947</v>
      </c>
      <c r="F174" s="15">
        <v>150.0</v>
      </c>
      <c r="G174" s="16">
        <v>224.543292</v>
      </c>
      <c r="H174" s="17">
        <v>0.52</v>
      </c>
      <c r="I174" s="16">
        <v>207.7</v>
      </c>
      <c r="J174" s="17">
        <v>0.48</v>
      </c>
      <c r="K174" s="16">
        <v>4.32243292E8</v>
      </c>
      <c r="L174" s="52">
        <v>2021.0</v>
      </c>
      <c r="M174" s="15" t="s">
        <v>93</v>
      </c>
      <c r="N174" s="19" t="s">
        <v>817</v>
      </c>
      <c r="O174" s="24" t="s">
        <v>818</v>
      </c>
      <c r="P174" s="21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</row>
    <row r="175" ht="15.75" customHeight="1">
      <c r="A175" s="40" t="s">
        <v>1302</v>
      </c>
      <c r="B175" s="12">
        <f t="shared" si="4"/>
        <v>521.31189</v>
      </c>
      <c r="C175" s="16">
        <v>735.27</v>
      </c>
      <c r="D175" s="13">
        <f t="shared" si="1"/>
        <v>2.896177167</v>
      </c>
      <c r="E175" s="14">
        <f t="shared" si="2"/>
        <v>2.896177167</v>
      </c>
      <c r="F175" s="15">
        <v>180.0</v>
      </c>
      <c r="G175" s="16">
        <v>223.808164</v>
      </c>
      <c r="H175" s="17">
        <v>0.429</v>
      </c>
      <c r="I175" s="16">
        <v>297.503726</v>
      </c>
      <c r="J175" s="17">
        <v>0.571</v>
      </c>
      <c r="K175" s="16">
        <v>5.2131189E8</v>
      </c>
      <c r="L175" s="52">
        <v>2008.0</v>
      </c>
      <c r="M175" s="15" t="s">
        <v>18</v>
      </c>
      <c r="N175" s="19" t="s">
        <v>1303</v>
      </c>
      <c r="O175" s="24" t="s">
        <v>1304</v>
      </c>
      <c r="P175" s="21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</row>
    <row r="176" ht="15.75" customHeight="1">
      <c r="A176" s="40" t="s">
        <v>1233</v>
      </c>
      <c r="B176" s="12">
        <f t="shared" si="4"/>
        <v>394.436586</v>
      </c>
      <c r="C176" s="16">
        <v>781.29</v>
      </c>
      <c r="D176" s="13">
        <f t="shared" si="1"/>
        <v>13.1478862</v>
      </c>
      <c r="E176" s="14">
        <f t="shared" si="2"/>
        <v>13.1478862</v>
      </c>
      <c r="F176" s="15">
        <v>30.0</v>
      </c>
      <c r="G176" s="16">
        <v>223.225679</v>
      </c>
      <c r="H176" s="17">
        <v>0.566</v>
      </c>
      <c r="I176" s="16">
        <v>171.210907</v>
      </c>
      <c r="J176" s="17">
        <v>0.434</v>
      </c>
      <c r="K176" s="16">
        <v>3.94436586E8</v>
      </c>
      <c r="L176" s="52">
        <v>1995.0</v>
      </c>
      <c r="M176" s="15" t="s">
        <v>25</v>
      </c>
      <c r="N176" s="19" t="s">
        <v>1234</v>
      </c>
      <c r="O176" s="24" t="s">
        <v>1235</v>
      </c>
      <c r="P176" s="21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</row>
    <row r="177" ht="15.75" customHeight="1">
      <c r="A177" s="40" t="s">
        <v>134</v>
      </c>
      <c r="B177" s="12">
        <f t="shared" si="4"/>
        <v>657.869686</v>
      </c>
      <c r="C177" s="16">
        <v>837.29</v>
      </c>
      <c r="D177" s="13">
        <f t="shared" si="1"/>
        <v>3.987089006</v>
      </c>
      <c r="E177" s="14">
        <f t="shared" si="2"/>
        <v>3.987089006</v>
      </c>
      <c r="F177" s="15">
        <v>165.0</v>
      </c>
      <c r="G177" s="16">
        <v>222.527828</v>
      </c>
      <c r="H177" s="17">
        <v>0.338</v>
      </c>
      <c r="I177" s="16">
        <v>435.341858</v>
      </c>
      <c r="J177" s="17">
        <v>0.662</v>
      </c>
      <c r="K177" s="16">
        <v>6.57869686E8</v>
      </c>
      <c r="L177" s="52">
        <v>2014.0</v>
      </c>
      <c r="M177" s="15" t="s">
        <v>20</v>
      </c>
      <c r="N177" s="19" t="s">
        <v>135</v>
      </c>
      <c r="O177" s="20"/>
      <c r="P177" s="21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</row>
    <row r="178" ht="15.75" customHeight="1">
      <c r="A178" s="40" t="s">
        <v>595</v>
      </c>
      <c r="B178" s="12">
        <f t="shared" si="4"/>
        <v>791.657398</v>
      </c>
      <c r="C178" s="16">
        <v>950.85</v>
      </c>
      <c r="D178" s="13">
        <f t="shared" si="1"/>
        <v>4.447513472</v>
      </c>
      <c r="E178" s="14">
        <f t="shared" si="2"/>
        <v>4.447513472</v>
      </c>
      <c r="F178" s="15">
        <v>178.0</v>
      </c>
      <c r="G178" s="16">
        <v>220.159104</v>
      </c>
      <c r="H178" s="17">
        <v>0.278</v>
      </c>
      <c r="I178" s="16">
        <v>571.498294</v>
      </c>
      <c r="J178" s="17">
        <v>0.722</v>
      </c>
      <c r="K178" s="16">
        <v>7.91657398E8</v>
      </c>
      <c r="L178" s="52">
        <v>2018.0</v>
      </c>
      <c r="M178" s="15" t="s">
        <v>20</v>
      </c>
      <c r="N178" s="19" t="s">
        <v>596</v>
      </c>
      <c r="O178" s="24" t="s">
        <v>597</v>
      </c>
      <c r="P178" s="21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</row>
    <row r="179" ht="15.75" customHeight="1">
      <c r="A179" s="40" t="s">
        <v>655</v>
      </c>
      <c r="B179" s="12">
        <f t="shared" si="4"/>
        <v>459.242249</v>
      </c>
      <c r="C179" s="16">
        <v>675.45</v>
      </c>
      <c r="D179" s="13">
        <f t="shared" si="1"/>
        <v>3.532632685</v>
      </c>
      <c r="E179" s="14">
        <f t="shared" si="2"/>
        <v>3.532632685</v>
      </c>
      <c r="F179" s="15">
        <v>130.0</v>
      </c>
      <c r="G179" s="16">
        <v>219.964115</v>
      </c>
      <c r="H179" s="17">
        <v>0.479</v>
      </c>
      <c r="I179" s="16">
        <v>239.278134</v>
      </c>
      <c r="J179" s="17">
        <v>0.521</v>
      </c>
      <c r="K179" s="16">
        <v>4.59242249E8</v>
      </c>
      <c r="L179" s="52">
        <v>2007.0</v>
      </c>
      <c r="M179" s="15" t="s">
        <v>18</v>
      </c>
      <c r="N179" s="19" t="s">
        <v>656</v>
      </c>
      <c r="O179" s="24" t="s">
        <v>657</v>
      </c>
      <c r="P179" s="21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</row>
    <row r="180" ht="15.75" customHeight="1">
      <c r="A180" s="40" t="s">
        <v>55</v>
      </c>
      <c r="B180" s="12">
        <f t="shared" si="4"/>
        <v>443.140005</v>
      </c>
      <c r="C180" s="16">
        <v>624.83</v>
      </c>
      <c r="D180" s="13">
        <f t="shared" si="1"/>
        <v>5.9085334</v>
      </c>
      <c r="E180" s="14">
        <f t="shared" si="2"/>
        <v>5.9085334</v>
      </c>
      <c r="F180" s="15">
        <v>75.0</v>
      </c>
      <c r="G180" s="16">
        <v>219.614612</v>
      </c>
      <c r="H180" s="17">
        <v>0.496</v>
      </c>
      <c r="I180" s="16">
        <v>223.525393</v>
      </c>
      <c r="J180" s="17">
        <v>0.504</v>
      </c>
      <c r="K180" s="16">
        <v>4.43140005E8</v>
      </c>
      <c r="L180" s="52">
        <v>2009.0</v>
      </c>
      <c r="M180" s="15" t="s">
        <v>18</v>
      </c>
      <c r="N180" s="19" t="s">
        <v>56</v>
      </c>
      <c r="O180" s="20"/>
      <c r="P180" s="21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</row>
    <row r="181" ht="15.75" customHeight="1">
      <c r="A181" s="40" t="s">
        <v>643</v>
      </c>
      <c r="B181" s="12">
        <f t="shared" si="4"/>
        <v>441.286195</v>
      </c>
      <c r="C181" s="16">
        <v>921.29</v>
      </c>
      <c r="D181" s="13">
        <f t="shared" si="1"/>
        <v>17.6514478</v>
      </c>
      <c r="E181" s="14">
        <f t="shared" si="2"/>
        <v>17.6514478</v>
      </c>
      <c r="F181" s="15">
        <v>25.0</v>
      </c>
      <c r="G181" s="16">
        <v>219.195243</v>
      </c>
      <c r="H181" s="17">
        <v>0.497</v>
      </c>
      <c r="I181" s="16">
        <v>222.090952</v>
      </c>
      <c r="J181" s="17">
        <v>0.503</v>
      </c>
      <c r="K181" s="16">
        <v>4.41286195E8</v>
      </c>
      <c r="L181" s="52">
        <v>1993.0</v>
      </c>
      <c r="M181" s="15" t="s">
        <v>25</v>
      </c>
      <c r="N181" s="19" t="s">
        <v>644</v>
      </c>
      <c r="O181" s="24" t="s">
        <v>645</v>
      </c>
      <c r="P181" s="21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</row>
    <row r="182" ht="15.75" customHeight="1">
      <c r="A182" s="40" t="s">
        <v>127</v>
      </c>
      <c r="B182" s="12">
        <f t="shared" si="4"/>
        <v>424.96762</v>
      </c>
      <c r="C182" s="16">
        <v>939.95</v>
      </c>
      <c r="D182" s="13">
        <f t="shared" si="1"/>
        <v>16.9987048</v>
      </c>
      <c r="E182" s="14">
        <f t="shared" si="2"/>
        <v>16.9987048</v>
      </c>
      <c r="F182" s="15">
        <v>25.0</v>
      </c>
      <c r="G182" s="16">
        <v>218.96762</v>
      </c>
      <c r="H182" s="17">
        <v>0.515</v>
      </c>
      <c r="I182" s="16">
        <v>206.0</v>
      </c>
      <c r="J182" s="17">
        <v>0.485</v>
      </c>
      <c r="K182" s="16">
        <v>4.2496762E8</v>
      </c>
      <c r="L182" s="52">
        <v>1991.0</v>
      </c>
      <c r="M182" s="15" t="s">
        <v>25</v>
      </c>
      <c r="N182" s="19" t="s">
        <v>129</v>
      </c>
      <c r="O182" s="24" t="s">
        <v>130</v>
      </c>
      <c r="P182" s="21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</row>
    <row r="183" ht="15.75" customHeight="1">
      <c r="A183" s="40" t="s">
        <v>930</v>
      </c>
      <c r="B183" s="12">
        <f t="shared" si="4"/>
        <v>549.368315</v>
      </c>
      <c r="C183" s="16">
        <v>721.56</v>
      </c>
      <c r="D183" s="13">
        <f t="shared" si="1"/>
        <v>8.451820231</v>
      </c>
      <c r="E183" s="14">
        <f t="shared" si="2"/>
        <v>8.451820231</v>
      </c>
      <c r="F183" s="15">
        <v>65.0</v>
      </c>
      <c r="G183" s="16">
        <v>218.815487</v>
      </c>
      <c r="H183" s="17">
        <v>0.398</v>
      </c>
      <c r="I183" s="16">
        <v>330.552828</v>
      </c>
      <c r="J183" s="17">
        <v>0.602</v>
      </c>
      <c r="K183" s="16">
        <v>5.49368315E8</v>
      </c>
      <c r="L183" s="52">
        <v>2012.0</v>
      </c>
      <c r="M183" s="15" t="s">
        <v>20</v>
      </c>
      <c r="N183" s="19" t="s">
        <v>931</v>
      </c>
      <c r="O183" s="24" t="s">
        <v>932</v>
      </c>
      <c r="P183" s="21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</row>
    <row r="184" ht="15.75" customHeight="1">
      <c r="A184" s="40" t="s">
        <v>488</v>
      </c>
      <c r="B184" s="12">
        <f t="shared" si="4"/>
        <v>556.906378</v>
      </c>
      <c r="C184" s="16">
        <v>869.41</v>
      </c>
      <c r="D184" s="13">
        <f t="shared" si="1"/>
        <v>2.690368976</v>
      </c>
      <c r="E184" s="14">
        <f t="shared" si="2"/>
        <v>2.690368976</v>
      </c>
      <c r="F184" s="15">
        <v>207.0</v>
      </c>
      <c r="G184" s="16">
        <v>218.080025</v>
      </c>
      <c r="H184" s="17">
        <v>0.392</v>
      </c>
      <c r="I184" s="16">
        <v>338.826353</v>
      </c>
      <c r="J184" s="17">
        <v>0.608</v>
      </c>
      <c r="K184" s="16">
        <v>5.56906378E8</v>
      </c>
      <c r="L184" s="52">
        <v>2005.0</v>
      </c>
      <c r="M184" s="15" t="s">
        <v>18</v>
      </c>
      <c r="N184" s="19" t="s">
        <v>489</v>
      </c>
      <c r="O184" s="24" t="s">
        <v>490</v>
      </c>
      <c r="P184" s="21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</row>
    <row r="185" ht="15.75" customHeight="1">
      <c r="A185" s="40" t="s">
        <v>300</v>
      </c>
      <c r="B185" s="12">
        <f t="shared" si="4"/>
        <v>505.703557</v>
      </c>
      <c r="C185" s="16">
        <v>1181.74</v>
      </c>
      <c r="D185" s="13">
        <f t="shared" si="1"/>
        <v>21.98711117</v>
      </c>
      <c r="E185" s="14">
        <f t="shared" si="2"/>
        <v>21.98711117</v>
      </c>
      <c r="F185" s="15">
        <v>23.0</v>
      </c>
      <c r="G185" s="16">
        <v>217.631306</v>
      </c>
      <c r="H185" s="17">
        <v>0.43</v>
      </c>
      <c r="I185" s="16">
        <v>288.072251</v>
      </c>
      <c r="J185" s="17">
        <v>0.57</v>
      </c>
      <c r="K185" s="16">
        <v>5.05703557E8</v>
      </c>
      <c r="L185" s="52">
        <v>1990.0</v>
      </c>
      <c r="M185" s="15" t="s">
        <v>25</v>
      </c>
      <c r="N185" s="19" t="s">
        <v>301</v>
      </c>
      <c r="O185" s="24" t="s">
        <v>302</v>
      </c>
      <c r="P185" s="21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</row>
    <row r="186" ht="15.75" customHeight="1">
      <c r="A186" s="40" t="s">
        <v>377</v>
      </c>
      <c r="B186" s="12">
        <f t="shared" si="4"/>
        <v>494.879471</v>
      </c>
      <c r="C186" s="16">
        <v>679.93</v>
      </c>
      <c r="D186" s="13">
        <f t="shared" si="1"/>
        <v>2.999269521</v>
      </c>
      <c r="E186" s="14">
        <f t="shared" si="2"/>
        <v>2.999269521</v>
      </c>
      <c r="F186" s="15">
        <v>165.0</v>
      </c>
      <c r="G186" s="16">
        <v>217.581231</v>
      </c>
      <c r="H186" s="17">
        <v>0.44</v>
      </c>
      <c r="I186" s="16">
        <v>277.29824</v>
      </c>
      <c r="J186" s="17">
        <v>0.56</v>
      </c>
      <c r="K186" s="16">
        <v>4.94879471E8</v>
      </c>
      <c r="L186" s="52">
        <v>2010.0</v>
      </c>
      <c r="M186" s="15" t="s">
        <v>20</v>
      </c>
      <c r="N186" s="19" t="s">
        <v>378</v>
      </c>
      <c r="O186" s="20"/>
      <c r="P186" s="21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</row>
    <row r="187" ht="15.75" customHeight="1">
      <c r="A187" s="40" t="s">
        <v>994</v>
      </c>
      <c r="B187" s="12">
        <f t="shared" si="4"/>
        <v>760.006945</v>
      </c>
      <c r="C187" s="16">
        <v>1141.01</v>
      </c>
      <c r="D187" s="13">
        <f t="shared" si="1"/>
        <v>6.08005556</v>
      </c>
      <c r="E187" s="14">
        <f t="shared" si="2"/>
        <v>6.08005556</v>
      </c>
      <c r="F187" s="15">
        <v>125.0</v>
      </c>
      <c r="G187" s="16">
        <v>217.536138</v>
      </c>
      <c r="H187" s="17">
        <v>0.286</v>
      </c>
      <c r="I187" s="16">
        <v>542.470807</v>
      </c>
      <c r="J187" s="17">
        <v>0.714</v>
      </c>
      <c r="K187" s="16">
        <v>7.60006945E8</v>
      </c>
      <c r="L187" s="52">
        <v>2006.0</v>
      </c>
      <c r="M187" s="15" t="s">
        <v>18</v>
      </c>
      <c r="N187" s="19" t="s">
        <v>995</v>
      </c>
      <c r="O187" s="24" t="s">
        <v>996</v>
      </c>
      <c r="P187" s="21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</row>
    <row r="188" ht="15.75" customHeight="1">
      <c r="A188" s="40" t="s">
        <v>47</v>
      </c>
      <c r="B188" s="12">
        <f t="shared" si="4"/>
        <v>504.050219</v>
      </c>
      <c r="C188" s="16">
        <v>1086.61</v>
      </c>
      <c r="D188" s="13">
        <f t="shared" si="1"/>
        <v>18.00179354</v>
      </c>
      <c r="E188" s="14">
        <f t="shared" si="2"/>
        <v>18.00179354</v>
      </c>
      <c r="F188" s="15">
        <v>28.0</v>
      </c>
      <c r="G188" s="16">
        <v>217.350219</v>
      </c>
      <c r="H188" s="17">
        <v>0.431</v>
      </c>
      <c r="I188" s="16">
        <v>286.7</v>
      </c>
      <c r="J188" s="17">
        <v>0.569</v>
      </c>
      <c r="K188" s="16">
        <v>5.04050219E8</v>
      </c>
      <c r="L188" s="52">
        <v>1992.0</v>
      </c>
      <c r="M188" s="15" t="s">
        <v>25</v>
      </c>
      <c r="N188" s="19" t="s">
        <v>49</v>
      </c>
      <c r="O188" s="24" t="s">
        <v>50</v>
      </c>
      <c r="P188" s="21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</row>
    <row r="189" ht="15.75" customHeight="1">
      <c r="A189" s="40" t="s">
        <v>1361</v>
      </c>
      <c r="B189" s="12">
        <f t="shared" si="4"/>
        <v>365.352546</v>
      </c>
      <c r="C189" s="16">
        <v>537.36</v>
      </c>
      <c r="D189" s="13">
        <f t="shared" si="1"/>
        <v>5.219322086</v>
      </c>
      <c r="E189" s="14">
        <f t="shared" si="2"/>
        <v>5.219322086</v>
      </c>
      <c r="F189" s="15">
        <v>70.0</v>
      </c>
      <c r="G189" s="16">
        <v>217.326974</v>
      </c>
      <c r="H189" s="17">
        <v>0.595</v>
      </c>
      <c r="I189" s="16">
        <v>148.025572</v>
      </c>
      <c r="J189" s="17">
        <v>0.405</v>
      </c>
      <c r="K189" s="16">
        <v>3.65352546E8</v>
      </c>
      <c r="L189" s="52">
        <v>2007.0</v>
      </c>
      <c r="M189" s="15" t="s">
        <v>18</v>
      </c>
      <c r="N189" s="19" t="s">
        <v>58</v>
      </c>
      <c r="O189" s="20"/>
      <c r="P189" s="21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</row>
    <row r="190" ht="15.75" customHeight="1">
      <c r="A190" s="40" t="s">
        <v>804</v>
      </c>
      <c r="B190" s="12">
        <f t="shared" si="4"/>
        <v>482.349603</v>
      </c>
      <c r="C190" s="16">
        <v>888.62</v>
      </c>
      <c r="D190" s="13">
        <f t="shared" si="1"/>
        <v>6.890708614</v>
      </c>
      <c r="E190" s="14">
        <f t="shared" si="2"/>
        <v>6.890708614</v>
      </c>
      <c r="F190" s="15">
        <v>70.0</v>
      </c>
      <c r="G190" s="16">
        <v>217.049603</v>
      </c>
      <c r="H190" s="17">
        <v>0.45</v>
      </c>
      <c r="I190" s="16">
        <v>265.3</v>
      </c>
      <c r="J190" s="17">
        <v>0.55</v>
      </c>
      <c r="K190" s="16">
        <v>4.82349603E8</v>
      </c>
      <c r="L190" s="52">
        <v>1998.0</v>
      </c>
      <c r="M190" s="15" t="s">
        <v>25</v>
      </c>
      <c r="N190" s="19" t="s">
        <v>805</v>
      </c>
      <c r="O190" s="24" t="s">
        <v>806</v>
      </c>
      <c r="P190" s="21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</row>
    <row r="191" ht="15.75" customHeight="1">
      <c r="A191" s="40" t="s">
        <v>149</v>
      </c>
      <c r="B191" s="12">
        <f t="shared" si="4"/>
        <v>910.809311</v>
      </c>
      <c r="C191" s="16">
        <v>1093.97</v>
      </c>
      <c r="D191" s="13">
        <f t="shared" si="1"/>
        <v>17.51556367</v>
      </c>
      <c r="E191" s="14">
        <f t="shared" si="2"/>
        <v>17.51556367</v>
      </c>
      <c r="F191" s="15">
        <v>52.0</v>
      </c>
      <c r="G191" s="16">
        <v>216.668042</v>
      </c>
      <c r="H191" s="17">
        <v>0.238</v>
      </c>
      <c r="I191" s="16">
        <v>694.141269</v>
      </c>
      <c r="J191" s="17">
        <v>0.762</v>
      </c>
      <c r="K191" s="16">
        <v>9.10809311E8</v>
      </c>
      <c r="L191" s="52">
        <v>2018.0</v>
      </c>
      <c r="M191" s="15" t="s">
        <v>20</v>
      </c>
      <c r="N191" s="19" t="s">
        <v>150</v>
      </c>
      <c r="O191" s="20"/>
      <c r="P191" s="21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</row>
    <row r="192" ht="15.75" customHeight="1">
      <c r="A192" s="40" t="s">
        <v>1363</v>
      </c>
      <c r="B192" s="12">
        <f t="shared" si="4"/>
        <v>622.674139</v>
      </c>
      <c r="C192" s="16">
        <v>747.89</v>
      </c>
      <c r="D192" s="13">
        <f t="shared" si="1"/>
        <v>3.193200713</v>
      </c>
      <c r="E192" s="14">
        <f t="shared" si="2"/>
        <v>3.193200713</v>
      </c>
      <c r="F192" s="15">
        <v>195.0</v>
      </c>
      <c r="G192" s="16">
        <v>216.64874</v>
      </c>
      <c r="H192" s="17">
        <v>0.348</v>
      </c>
      <c r="I192" s="16">
        <v>406.025399</v>
      </c>
      <c r="J192" s="17">
        <v>0.652</v>
      </c>
      <c r="K192" s="16">
        <v>6.22674139E8</v>
      </c>
      <c r="L192" s="52">
        <v>2018.0</v>
      </c>
      <c r="M192" s="15" t="s">
        <v>20</v>
      </c>
      <c r="N192" s="19" t="s">
        <v>72</v>
      </c>
      <c r="O192" s="20"/>
      <c r="P192" s="21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</row>
    <row r="193" ht="15.75" customHeight="1">
      <c r="A193" s="40" t="s">
        <v>1375</v>
      </c>
      <c r="B193" s="12">
        <f t="shared" si="4"/>
        <v>746.921274</v>
      </c>
      <c r="C193" s="16">
        <v>981.04</v>
      </c>
      <c r="D193" s="13">
        <f t="shared" si="1"/>
        <v>5.1511812</v>
      </c>
      <c r="E193" s="14">
        <f t="shared" si="2"/>
        <v>5.1511812</v>
      </c>
      <c r="F193" s="15">
        <v>145.0</v>
      </c>
      <c r="G193" s="16">
        <v>216.391482</v>
      </c>
      <c r="H193" s="17">
        <v>0.29</v>
      </c>
      <c r="I193" s="16">
        <v>530.529792</v>
      </c>
      <c r="J193" s="17">
        <v>0.71</v>
      </c>
      <c r="K193" s="16">
        <v>7.46921274E8</v>
      </c>
      <c r="L193" s="52">
        <v>2012.0</v>
      </c>
      <c r="M193" s="15" t="s">
        <v>20</v>
      </c>
      <c r="N193" s="19" t="s">
        <v>552</v>
      </c>
      <c r="O193" s="24" t="s">
        <v>553</v>
      </c>
      <c r="P193" s="21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</row>
    <row r="194" ht="15.75" customHeight="1">
      <c r="A194" s="40" t="s">
        <v>503</v>
      </c>
      <c r="B194" s="12">
        <f t="shared" si="4"/>
        <v>632.083197</v>
      </c>
      <c r="C194" s="16">
        <v>891.5</v>
      </c>
      <c r="D194" s="13">
        <f t="shared" si="1"/>
        <v>4.862178438</v>
      </c>
      <c r="E194" s="14">
        <f t="shared" si="2"/>
        <v>4.862178438</v>
      </c>
      <c r="F194" s="15">
        <v>130.0</v>
      </c>
      <c r="G194" s="16">
        <v>215.771591</v>
      </c>
      <c r="H194" s="17">
        <v>0.341</v>
      </c>
      <c r="I194" s="16">
        <v>416.311606</v>
      </c>
      <c r="J194" s="17">
        <v>0.659</v>
      </c>
      <c r="K194" s="16">
        <v>6.32083197E8</v>
      </c>
      <c r="L194" s="52">
        <v>2008.0</v>
      </c>
      <c r="M194" s="15" t="s">
        <v>18</v>
      </c>
      <c r="N194" s="19" t="s">
        <v>504</v>
      </c>
      <c r="O194" s="24" t="s">
        <v>505</v>
      </c>
      <c r="P194" s="21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</row>
    <row r="195" ht="15.75" customHeight="1">
      <c r="A195" s="40" t="s">
        <v>619</v>
      </c>
      <c r="B195" s="12">
        <f t="shared" si="4"/>
        <v>546.388108</v>
      </c>
      <c r="C195" s="16">
        <v>963.66</v>
      </c>
      <c r="D195" s="13">
        <f t="shared" si="1"/>
        <v>4.371104864</v>
      </c>
      <c r="E195" s="14">
        <f t="shared" si="2"/>
        <v>4.371104864</v>
      </c>
      <c r="F195" s="15">
        <v>125.0</v>
      </c>
      <c r="G195" s="16">
        <v>215.409889</v>
      </c>
      <c r="H195" s="17">
        <v>0.394</v>
      </c>
      <c r="I195" s="16">
        <v>330.978219</v>
      </c>
      <c r="J195" s="17">
        <v>0.606</v>
      </c>
      <c r="K195" s="16">
        <v>5.46388108E8</v>
      </c>
      <c r="L195" s="52">
        <v>2000.0</v>
      </c>
      <c r="M195" s="15" t="s">
        <v>18</v>
      </c>
      <c r="N195" s="19" t="s">
        <v>617</v>
      </c>
      <c r="O195" s="24" t="s">
        <v>618</v>
      </c>
      <c r="P195" s="21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</row>
    <row r="196" ht="15.75" customHeight="1">
      <c r="A196" s="40" t="s">
        <v>42</v>
      </c>
      <c r="B196" s="12">
        <f t="shared" si="4"/>
        <v>436.233122</v>
      </c>
      <c r="C196" s="16">
        <v>523.96</v>
      </c>
      <c r="D196" s="13">
        <f t="shared" si="1"/>
        <v>12.11758672</v>
      </c>
      <c r="E196" s="14">
        <f t="shared" si="2"/>
        <v>12.11758672</v>
      </c>
      <c r="F196" s="15">
        <v>36.0</v>
      </c>
      <c r="G196" s="16">
        <v>215.333122</v>
      </c>
      <c r="H196" s="17">
        <v>0.494</v>
      </c>
      <c r="I196" s="16">
        <v>220.9</v>
      </c>
      <c r="J196" s="17">
        <v>0.506</v>
      </c>
      <c r="K196" s="16">
        <v>4.36233122E8</v>
      </c>
      <c r="L196" s="52">
        <v>2018.0</v>
      </c>
      <c r="M196" s="15" t="s">
        <v>20</v>
      </c>
      <c r="N196" s="19" t="s">
        <v>43</v>
      </c>
      <c r="O196" s="20"/>
      <c r="P196" s="21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</row>
    <row r="197" ht="15.75" customHeight="1">
      <c r="A197" s="40" t="s">
        <v>1347</v>
      </c>
      <c r="B197" s="12">
        <f t="shared" si="4"/>
        <v>407.711549</v>
      </c>
      <c r="C197" s="16">
        <v>668.03</v>
      </c>
      <c r="D197" s="13">
        <f t="shared" si="1"/>
        <v>3.706468627</v>
      </c>
      <c r="E197" s="14">
        <f t="shared" si="2"/>
        <v>3.706468627</v>
      </c>
      <c r="F197" s="15">
        <v>110.0</v>
      </c>
      <c r="G197" s="16">
        <v>214.949694</v>
      </c>
      <c r="H197" s="17">
        <v>0.527</v>
      </c>
      <c r="I197" s="16">
        <v>192.761855</v>
      </c>
      <c r="J197" s="17">
        <v>0.473</v>
      </c>
      <c r="K197" s="16">
        <v>4.07711549E8</v>
      </c>
      <c r="L197" s="52">
        <v>2003.0</v>
      </c>
      <c r="M197" s="15" t="s">
        <v>18</v>
      </c>
      <c r="N197" s="19" t="s">
        <v>1348</v>
      </c>
      <c r="O197" s="24" t="s">
        <v>1349</v>
      </c>
      <c r="P197" s="21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</row>
    <row r="198" ht="15.75" customHeight="1">
      <c r="A198" s="40" t="s">
        <v>1106</v>
      </c>
      <c r="B198" s="12">
        <f t="shared" si="4"/>
        <v>349.183316</v>
      </c>
      <c r="C198" s="16">
        <v>458.63</v>
      </c>
      <c r="D198" s="13">
        <f t="shared" si="1"/>
        <v>4.988333086</v>
      </c>
      <c r="E198" s="14">
        <f t="shared" si="2"/>
        <v>4.988333086</v>
      </c>
      <c r="F198" s="15">
        <v>70.0</v>
      </c>
      <c r="G198" s="16">
        <v>214.3735</v>
      </c>
      <c r="H198" s="17">
        <v>0.614</v>
      </c>
      <c r="I198" s="16">
        <v>134.809816</v>
      </c>
      <c r="J198" s="17">
        <v>0.386</v>
      </c>
      <c r="K198" s="16">
        <v>3.49183316E8</v>
      </c>
      <c r="L198" s="52">
        <v>2012.0</v>
      </c>
      <c r="M198" s="15" t="s">
        <v>20</v>
      </c>
      <c r="N198" s="19" t="s">
        <v>1107</v>
      </c>
      <c r="O198" s="24" t="s">
        <v>1108</v>
      </c>
      <c r="P198" s="21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</row>
    <row r="199" ht="15.75" customHeight="1">
      <c r="A199" s="40" t="s">
        <v>861</v>
      </c>
      <c r="B199" s="12">
        <f t="shared" si="4"/>
        <v>392.924807</v>
      </c>
      <c r="C199" s="16">
        <v>471.94</v>
      </c>
      <c r="D199" s="13">
        <f t="shared" si="1"/>
        <v>1.309749357</v>
      </c>
      <c r="E199" s="14">
        <f t="shared" si="2"/>
        <v>1.309749357</v>
      </c>
      <c r="F199" s="15">
        <v>300.0</v>
      </c>
      <c r="G199" s="16">
        <v>213.767512</v>
      </c>
      <c r="H199" s="17">
        <v>0.544</v>
      </c>
      <c r="I199" s="16">
        <v>179.157295</v>
      </c>
      <c r="J199" s="17">
        <v>0.456</v>
      </c>
      <c r="K199" s="16">
        <v>3.92924807E8</v>
      </c>
      <c r="L199" s="52">
        <v>2018.0</v>
      </c>
      <c r="M199" s="15" t="s">
        <v>20</v>
      </c>
      <c r="N199" s="19" t="s">
        <v>862</v>
      </c>
      <c r="O199" s="24" t="s">
        <v>863</v>
      </c>
      <c r="P199" s="21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</row>
    <row r="200" ht="15.75" customHeight="1">
      <c r="A200" s="57" t="s">
        <v>1299</v>
      </c>
      <c r="B200" s="12">
        <f t="shared" si="4"/>
        <v>506.863592</v>
      </c>
      <c r="C200" s="16">
        <v>576.87</v>
      </c>
      <c r="D200" s="13">
        <f t="shared" si="1"/>
        <v>4.607850836</v>
      </c>
      <c r="E200" s="14">
        <f t="shared" si="2"/>
        <v>4.607850836</v>
      </c>
      <c r="F200" s="36">
        <v>110.0</v>
      </c>
      <c r="G200" s="37">
        <v>213.550366</v>
      </c>
      <c r="H200" s="38">
        <v>0.421</v>
      </c>
      <c r="I200" s="37">
        <v>293.313226</v>
      </c>
      <c r="J200" s="38">
        <v>0.579</v>
      </c>
      <c r="K200" s="37">
        <v>5.06863592E8</v>
      </c>
      <c r="L200" s="58">
        <v>2021.0</v>
      </c>
      <c r="M200" s="15" t="s">
        <v>93</v>
      </c>
      <c r="N200" s="19" t="s">
        <v>1300</v>
      </c>
      <c r="O200" s="20" t="s">
        <v>1301</v>
      </c>
      <c r="P200" s="21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</row>
    <row r="201" ht="15.75" customHeight="1">
      <c r="A201" s="40" t="s">
        <v>1296</v>
      </c>
      <c r="B201" s="12">
        <f t="shared" si="4"/>
        <v>856.085151</v>
      </c>
      <c r="C201" s="16">
        <v>1028.24</v>
      </c>
      <c r="D201" s="13">
        <f t="shared" si="1"/>
        <v>7.380044405</v>
      </c>
      <c r="E201" s="14">
        <f t="shared" si="2"/>
        <v>7.380044405</v>
      </c>
      <c r="F201" s="15">
        <v>116.0</v>
      </c>
      <c r="G201" s="16">
        <v>213.515506</v>
      </c>
      <c r="H201" s="17">
        <v>0.249</v>
      </c>
      <c r="I201" s="16">
        <v>642.569645</v>
      </c>
      <c r="J201" s="17">
        <v>0.751</v>
      </c>
      <c r="K201" s="16">
        <v>8.56085151E8</v>
      </c>
      <c r="L201" s="52">
        <v>2018.0</v>
      </c>
      <c r="M201" s="15" t="s">
        <v>20</v>
      </c>
      <c r="N201" s="19" t="s">
        <v>1297</v>
      </c>
      <c r="O201" s="24" t="s">
        <v>1298</v>
      </c>
      <c r="P201" s="21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</row>
    <row r="202" ht="15.75" customHeight="1">
      <c r="A202" s="40" t="s">
        <v>103</v>
      </c>
      <c r="B202" s="12">
        <f t="shared" si="4"/>
        <v>383.336762</v>
      </c>
      <c r="C202" s="16">
        <v>1081.74</v>
      </c>
      <c r="D202" s="13">
        <f t="shared" si="1"/>
        <v>20.17561905</v>
      </c>
      <c r="E202" s="14">
        <f t="shared" si="2"/>
        <v>20.17561905</v>
      </c>
      <c r="F202" s="15">
        <v>19.0</v>
      </c>
      <c r="G202" s="16">
        <v>212.836762</v>
      </c>
      <c r="H202" s="17">
        <v>0.555</v>
      </c>
      <c r="I202" s="16">
        <v>170.5</v>
      </c>
      <c r="J202" s="17">
        <v>0.445</v>
      </c>
      <c r="K202" s="16">
        <v>3.83336762E8</v>
      </c>
      <c r="L202" s="52">
        <v>1985.0</v>
      </c>
      <c r="M202" s="15" t="s">
        <v>104</v>
      </c>
      <c r="N202" s="19" t="s">
        <v>105</v>
      </c>
      <c r="O202" s="24" t="s">
        <v>106</v>
      </c>
      <c r="P202" s="21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</row>
    <row r="203" ht="15.75" customHeight="1">
      <c r="A203" s="40" t="s">
        <v>446</v>
      </c>
      <c r="B203" s="12">
        <f t="shared" si="4"/>
        <v>473.122525</v>
      </c>
      <c r="C203" s="16">
        <v>559.58</v>
      </c>
      <c r="D203" s="13">
        <f t="shared" si="1"/>
        <v>5.988892722</v>
      </c>
      <c r="E203" s="14">
        <f t="shared" si="2"/>
        <v>5.988892722</v>
      </c>
      <c r="F203" s="15">
        <v>79.0</v>
      </c>
      <c r="G203" s="16">
        <v>211.622525</v>
      </c>
      <c r="H203" s="17">
        <v>0.447</v>
      </c>
      <c r="I203" s="16">
        <v>261.5</v>
      </c>
      <c r="J203" s="17">
        <v>0.553</v>
      </c>
      <c r="K203" s="16">
        <v>4.73122525E8</v>
      </c>
      <c r="L203" s="52">
        <v>2019.0</v>
      </c>
      <c r="M203" s="15" t="s">
        <v>20</v>
      </c>
      <c r="N203" s="19" t="s">
        <v>447</v>
      </c>
      <c r="O203" s="24" t="s">
        <v>448</v>
      </c>
      <c r="P203" s="21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</row>
    <row r="204" ht="15.75" customHeight="1">
      <c r="A204" s="40">
        <v>300.0</v>
      </c>
      <c r="B204" s="12">
        <f t="shared" si="4"/>
        <v>456.082343</v>
      </c>
      <c r="C204" s="16">
        <v>670.8</v>
      </c>
      <c r="D204" s="13">
        <f t="shared" si="1"/>
        <v>7.016651431</v>
      </c>
      <c r="E204" s="14">
        <f t="shared" si="2"/>
        <v>7.016651431</v>
      </c>
      <c r="F204" s="15">
        <v>65.0</v>
      </c>
      <c r="G204" s="16">
        <v>210.629101</v>
      </c>
      <c r="H204" s="17">
        <v>0.462</v>
      </c>
      <c r="I204" s="16">
        <v>245.453242</v>
      </c>
      <c r="J204" s="17">
        <v>0.538</v>
      </c>
      <c r="K204" s="16">
        <v>4.56082343E8</v>
      </c>
      <c r="L204" s="52">
        <v>2007.0</v>
      </c>
      <c r="M204" s="15" t="s">
        <v>18</v>
      </c>
      <c r="N204" s="19" t="s">
        <v>19</v>
      </c>
      <c r="O204" s="20"/>
      <c r="P204" s="21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</row>
    <row r="205" ht="15.75" customHeight="1">
      <c r="A205" s="40" t="s">
        <v>196</v>
      </c>
      <c r="B205" s="12">
        <f t="shared" si="4"/>
        <v>807.817888</v>
      </c>
      <c r="C205" s="16">
        <v>990.35</v>
      </c>
      <c r="D205" s="13">
        <f t="shared" si="1"/>
        <v>3.590301724</v>
      </c>
      <c r="E205" s="14">
        <f t="shared" si="2"/>
        <v>3.590301724</v>
      </c>
      <c r="F205" s="15">
        <v>225.0</v>
      </c>
      <c r="G205" s="16">
        <v>210.460015</v>
      </c>
      <c r="H205" s="17">
        <v>0.26</v>
      </c>
      <c r="I205" s="16">
        <v>597.357873</v>
      </c>
      <c r="J205" s="17">
        <v>0.74</v>
      </c>
      <c r="K205" s="16">
        <v>8.07817888E8</v>
      </c>
      <c r="L205" s="52">
        <v>2017.0</v>
      </c>
      <c r="M205" s="15" t="s">
        <v>20</v>
      </c>
      <c r="N205" s="19" t="s">
        <v>197</v>
      </c>
      <c r="O205" s="24" t="s">
        <v>198</v>
      </c>
      <c r="P205" s="21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</row>
    <row r="206" ht="15.75" customHeight="1">
      <c r="A206" s="40" t="s">
        <v>270</v>
      </c>
      <c r="B206" s="12">
        <f t="shared" si="4"/>
        <v>626.137675</v>
      </c>
      <c r="C206" s="16">
        <v>846.45</v>
      </c>
      <c r="D206" s="13">
        <f t="shared" si="1"/>
        <v>5.0091014</v>
      </c>
      <c r="E206" s="14">
        <f t="shared" si="2"/>
        <v>5.0091014</v>
      </c>
      <c r="F206" s="15">
        <v>125.0</v>
      </c>
      <c r="G206" s="16">
        <v>209.837675</v>
      </c>
      <c r="H206" s="17">
        <v>0.335</v>
      </c>
      <c r="I206" s="16">
        <v>416.3</v>
      </c>
      <c r="J206" s="17">
        <v>0.665</v>
      </c>
      <c r="K206" s="16">
        <v>6.26137675E8</v>
      </c>
      <c r="L206" s="52">
        <v>2011.0</v>
      </c>
      <c r="M206" s="15" t="s">
        <v>20</v>
      </c>
      <c r="N206" s="19" t="s">
        <v>271</v>
      </c>
      <c r="O206" s="20"/>
      <c r="P206" s="21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</row>
    <row r="207" ht="15.75" customHeight="1">
      <c r="A207" s="40" t="s">
        <v>598</v>
      </c>
      <c r="B207" s="12">
        <f t="shared" si="4"/>
        <v>694.71338</v>
      </c>
      <c r="C207" s="16">
        <v>939.16</v>
      </c>
      <c r="D207" s="13">
        <f t="shared" si="1"/>
        <v>4.791126759</v>
      </c>
      <c r="E207" s="14">
        <f t="shared" si="2"/>
        <v>4.791126759</v>
      </c>
      <c r="F207" s="15">
        <v>145.0</v>
      </c>
      <c r="G207" s="16">
        <v>209.397903</v>
      </c>
      <c r="H207" s="17">
        <v>0.301</v>
      </c>
      <c r="I207" s="16">
        <v>485.315477</v>
      </c>
      <c r="J207" s="17">
        <v>0.699</v>
      </c>
      <c r="K207" s="16">
        <v>6.9471338E8</v>
      </c>
      <c r="L207" s="52">
        <v>2011.0</v>
      </c>
      <c r="M207" s="15" t="s">
        <v>20</v>
      </c>
      <c r="N207" s="19" t="s">
        <v>599</v>
      </c>
      <c r="O207" s="24" t="s">
        <v>600</v>
      </c>
      <c r="P207" s="21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</row>
    <row r="208" ht="15.75" customHeight="1">
      <c r="A208" s="40" t="s">
        <v>825</v>
      </c>
      <c r="B208" s="12">
        <f t="shared" si="4"/>
        <v>524.028679</v>
      </c>
      <c r="C208" s="16">
        <v>738.88</v>
      </c>
      <c r="D208" s="13">
        <f t="shared" si="1"/>
        <v>5.822540878</v>
      </c>
      <c r="E208" s="14">
        <f t="shared" si="2"/>
        <v>5.822540878</v>
      </c>
      <c r="F208" s="15">
        <v>90.0</v>
      </c>
      <c r="G208" s="16">
        <v>209.028679</v>
      </c>
      <c r="H208" s="17">
        <v>0.399</v>
      </c>
      <c r="I208" s="16">
        <v>315.0</v>
      </c>
      <c r="J208" s="17">
        <v>0.601</v>
      </c>
      <c r="K208" s="16">
        <v>5.24028679E8</v>
      </c>
      <c r="L208" s="52">
        <v>2009.0</v>
      </c>
      <c r="M208" s="15" t="s">
        <v>18</v>
      </c>
      <c r="N208" s="19" t="s">
        <v>826</v>
      </c>
      <c r="O208" s="24" t="s">
        <v>827</v>
      </c>
      <c r="P208" s="21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</row>
    <row r="209" ht="15.75" customHeight="1">
      <c r="A209" s="40" t="s">
        <v>205</v>
      </c>
      <c r="B209" s="12">
        <f t="shared" si="4"/>
        <v>710.644566</v>
      </c>
      <c r="C209" s="16">
        <v>904.46</v>
      </c>
      <c r="D209" s="13">
        <f t="shared" si="1"/>
        <v>4.180262153</v>
      </c>
      <c r="E209" s="14">
        <f t="shared" si="2"/>
        <v>4.180262153</v>
      </c>
      <c r="F209" s="15">
        <v>170.0</v>
      </c>
      <c r="G209" s="16">
        <v>208.545589</v>
      </c>
      <c r="H209" s="17">
        <v>0.294</v>
      </c>
      <c r="I209" s="16">
        <v>502.098977</v>
      </c>
      <c r="J209" s="17">
        <v>0.706</v>
      </c>
      <c r="K209" s="16">
        <v>7.10644566E8</v>
      </c>
      <c r="L209" s="52">
        <v>2014.0</v>
      </c>
      <c r="M209" s="15" t="s">
        <v>20</v>
      </c>
      <c r="N209" s="19" t="s">
        <v>206</v>
      </c>
      <c r="O209" s="20"/>
      <c r="P209" s="21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</row>
    <row r="210" ht="15.75" customHeight="1">
      <c r="A210" s="40" t="s">
        <v>119</v>
      </c>
      <c r="B210" s="12">
        <f t="shared" si="4"/>
        <v>373.672993</v>
      </c>
      <c r="C210" s="16">
        <v>583.36</v>
      </c>
      <c r="D210" s="13">
        <f t="shared" si="1"/>
        <v>2.491153287</v>
      </c>
      <c r="E210" s="14">
        <f t="shared" si="2"/>
        <v>2.491153287</v>
      </c>
      <c r="F210" s="15">
        <v>150.0</v>
      </c>
      <c r="G210" s="16">
        <v>206.863479</v>
      </c>
      <c r="H210" s="17">
        <v>0.554</v>
      </c>
      <c r="I210" s="16">
        <v>166.809514</v>
      </c>
      <c r="J210" s="17">
        <v>0.446</v>
      </c>
      <c r="K210" s="16">
        <v>3.73672993E8</v>
      </c>
      <c r="L210" s="52">
        <v>2005.0</v>
      </c>
      <c r="M210" s="15" t="s">
        <v>18</v>
      </c>
      <c r="N210" s="19" t="s">
        <v>120</v>
      </c>
      <c r="O210" s="24" t="s">
        <v>121</v>
      </c>
      <c r="P210" s="21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</row>
    <row r="211" ht="15.75" customHeight="1">
      <c r="A211" s="40" t="s">
        <v>185</v>
      </c>
      <c r="B211" s="12">
        <f t="shared" si="4"/>
        <v>474.968763</v>
      </c>
      <c r="C211" s="16">
        <v>741.5</v>
      </c>
      <c r="D211" s="13">
        <f t="shared" si="1"/>
        <v>3.16645842</v>
      </c>
      <c r="E211" s="14">
        <f t="shared" si="2"/>
        <v>3.16645842</v>
      </c>
      <c r="F211" s="15">
        <v>150.0</v>
      </c>
      <c r="G211" s="16">
        <v>206.459076</v>
      </c>
      <c r="H211" s="17">
        <v>0.435</v>
      </c>
      <c r="I211" s="16">
        <v>268.509687</v>
      </c>
      <c r="J211" s="17">
        <v>0.565</v>
      </c>
      <c r="K211" s="16">
        <v>4.74968763E8</v>
      </c>
      <c r="L211" s="52">
        <v>2005.0</v>
      </c>
      <c r="M211" s="15" t="s">
        <v>18</v>
      </c>
      <c r="N211" s="19" t="s">
        <v>186</v>
      </c>
      <c r="O211" s="24" t="s">
        <v>187</v>
      </c>
      <c r="P211" s="21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</row>
    <row r="212" ht="15.75" customHeight="1">
      <c r="A212" s="40" t="s">
        <v>765</v>
      </c>
      <c r="B212" s="12">
        <f t="shared" si="4"/>
        <v>623.726085</v>
      </c>
      <c r="C212" s="16">
        <v>917.37</v>
      </c>
      <c r="D212" s="13">
        <f t="shared" si="1"/>
        <v>4.1581739</v>
      </c>
      <c r="E212" s="14">
        <f t="shared" si="2"/>
        <v>4.1581739</v>
      </c>
      <c r="F212" s="33">
        <v>150.0</v>
      </c>
      <c r="G212" s="16">
        <v>206.445654</v>
      </c>
      <c r="H212" s="17">
        <v>0.331</v>
      </c>
      <c r="I212" s="16">
        <v>417.280431</v>
      </c>
      <c r="J212" s="17">
        <v>0.669</v>
      </c>
      <c r="K212" s="16">
        <v>6.23726085E8</v>
      </c>
      <c r="L212" s="52">
        <v>2007.0</v>
      </c>
      <c r="M212" s="15" t="s">
        <v>18</v>
      </c>
      <c r="N212" s="19" t="s">
        <v>766</v>
      </c>
      <c r="O212" s="24" t="s">
        <v>767</v>
      </c>
      <c r="P212" s="21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</row>
    <row r="213" ht="15.75" customHeight="1">
      <c r="A213" s="40" t="s">
        <v>1218</v>
      </c>
      <c r="B213" s="12">
        <f t="shared" si="4"/>
        <v>644.78314</v>
      </c>
      <c r="C213" s="16">
        <v>833.59</v>
      </c>
      <c r="D213" s="13">
        <f t="shared" si="1"/>
        <v>3.792842</v>
      </c>
      <c r="E213" s="14">
        <f t="shared" si="2"/>
        <v>3.792842</v>
      </c>
      <c r="F213" s="15">
        <v>170.0</v>
      </c>
      <c r="G213" s="16">
        <v>206.36214</v>
      </c>
      <c r="H213" s="17">
        <v>0.32</v>
      </c>
      <c r="I213" s="16">
        <v>438.421</v>
      </c>
      <c r="J213" s="17">
        <v>0.68</v>
      </c>
      <c r="K213" s="16">
        <v>6.4478314E8</v>
      </c>
      <c r="L213" s="52">
        <v>2013.0</v>
      </c>
      <c r="M213" s="15" t="s">
        <v>20</v>
      </c>
      <c r="N213" s="19" t="s">
        <v>1219</v>
      </c>
      <c r="O213" s="24" t="s">
        <v>1220</v>
      </c>
      <c r="P213" s="21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</row>
    <row r="214" ht="15.75" customHeight="1">
      <c r="A214" s="40" t="s">
        <v>110</v>
      </c>
      <c r="B214" s="12">
        <f t="shared" si="4"/>
        <v>426.505244</v>
      </c>
      <c r="C214" s="16">
        <v>492.21</v>
      </c>
      <c r="D214" s="13">
        <f t="shared" si="1"/>
        <v>4.738947156</v>
      </c>
      <c r="E214" s="14">
        <f t="shared" si="2"/>
        <v>4.738947156</v>
      </c>
      <c r="F214" s="15">
        <v>90.0</v>
      </c>
      <c r="G214" s="16">
        <v>206.305244</v>
      </c>
      <c r="H214" s="17">
        <v>0.484</v>
      </c>
      <c r="I214" s="16">
        <v>220.2</v>
      </c>
      <c r="J214" s="17">
        <v>0.516</v>
      </c>
      <c r="K214" s="16">
        <v>4.26505244E8</v>
      </c>
      <c r="L214" s="52">
        <v>2020.0</v>
      </c>
      <c r="M214" s="15" t="s">
        <v>93</v>
      </c>
      <c r="N214" s="19" t="s">
        <v>111</v>
      </c>
      <c r="O214" s="24" t="s">
        <v>112</v>
      </c>
      <c r="P214" s="21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</row>
    <row r="215" ht="15.75" customHeight="1">
      <c r="A215" s="40" t="s">
        <v>87</v>
      </c>
      <c r="B215" s="12">
        <f t="shared" si="4"/>
        <v>312.016928</v>
      </c>
      <c r="C215" s="16">
        <v>565.37</v>
      </c>
      <c r="D215" s="13">
        <f t="shared" si="1"/>
        <v>9.455058424</v>
      </c>
      <c r="E215" s="14">
        <f t="shared" si="2"/>
        <v>9.455058424</v>
      </c>
      <c r="F215" s="15">
        <v>33.0</v>
      </c>
      <c r="G215" s="16">
        <v>206.040086</v>
      </c>
      <c r="H215" s="17">
        <v>0.66</v>
      </c>
      <c r="I215" s="16">
        <v>105.976842</v>
      </c>
      <c r="J215" s="17">
        <v>0.34</v>
      </c>
      <c r="K215" s="16">
        <v>3.12016928E8</v>
      </c>
      <c r="L215" s="52">
        <v>1999.0</v>
      </c>
      <c r="M215" s="15" t="s">
        <v>25</v>
      </c>
      <c r="N215" s="19" t="s">
        <v>88</v>
      </c>
      <c r="O215" s="24" t="s">
        <v>89</v>
      </c>
      <c r="P215" s="21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</row>
    <row r="216" ht="15.75" customHeight="1">
      <c r="A216" s="40" t="s">
        <v>1376</v>
      </c>
      <c r="B216" s="12">
        <f t="shared" si="4"/>
        <v>520.881154</v>
      </c>
      <c r="C216" s="16">
        <v>1152.1</v>
      </c>
      <c r="D216" s="13">
        <f t="shared" si="1"/>
        <v>5.20881154</v>
      </c>
      <c r="E216" s="14">
        <f t="shared" si="2"/>
        <v>5.20881154</v>
      </c>
      <c r="F216" s="15">
        <v>100.0</v>
      </c>
      <c r="G216" s="16">
        <v>205.881154</v>
      </c>
      <c r="H216" s="17">
        <v>0.395</v>
      </c>
      <c r="I216" s="16">
        <v>315.0</v>
      </c>
      <c r="J216" s="17">
        <v>0.605</v>
      </c>
      <c r="K216" s="16">
        <v>5.20881154E8</v>
      </c>
      <c r="L216" s="52">
        <v>1991.0</v>
      </c>
      <c r="M216" s="15" t="s">
        <v>25</v>
      </c>
      <c r="N216" s="19" t="s">
        <v>940</v>
      </c>
      <c r="O216" s="24" t="s">
        <v>941</v>
      </c>
      <c r="P216" s="21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</row>
    <row r="217" ht="15.75" customHeight="1">
      <c r="A217" s="40" t="s">
        <v>957</v>
      </c>
      <c r="B217" s="12">
        <f t="shared" si="4"/>
        <v>708.982323</v>
      </c>
      <c r="C217" s="16">
        <v>902.34</v>
      </c>
      <c r="D217" s="13">
        <f t="shared" si="1"/>
        <v>2.419734891</v>
      </c>
      <c r="E217" s="14">
        <f t="shared" si="2"/>
        <v>2.419734891</v>
      </c>
      <c r="F217" s="15">
        <v>293.0</v>
      </c>
      <c r="G217" s="16">
        <v>202.853933</v>
      </c>
      <c r="H217" s="17">
        <v>0.286</v>
      </c>
      <c r="I217" s="16">
        <v>506.12839</v>
      </c>
      <c r="J217" s="17">
        <v>0.714</v>
      </c>
      <c r="K217" s="16">
        <v>7.08982323E8</v>
      </c>
      <c r="L217" s="52">
        <v>2014.0</v>
      </c>
      <c r="M217" s="15" t="s">
        <v>20</v>
      </c>
      <c r="N217" s="19" t="s">
        <v>958</v>
      </c>
      <c r="O217" s="24" t="s">
        <v>959</v>
      </c>
      <c r="P217" s="21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</row>
    <row r="218" ht="15.75" customHeight="1">
      <c r="A218" s="40" t="s">
        <v>1326</v>
      </c>
      <c r="B218" s="12">
        <f t="shared" si="4"/>
        <v>540.455876</v>
      </c>
      <c r="C218" s="16">
        <v>698.71</v>
      </c>
      <c r="D218" s="13">
        <f t="shared" si="1"/>
        <v>2.844504611</v>
      </c>
      <c r="E218" s="14">
        <f t="shared" si="2"/>
        <v>2.844504611</v>
      </c>
      <c r="F218" s="15">
        <v>190.0</v>
      </c>
      <c r="G218" s="16">
        <v>202.807711</v>
      </c>
      <c r="H218" s="17">
        <v>0.375</v>
      </c>
      <c r="I218" s="16">
        <v>337.648165</v>
      </c>
      <c r="J218" s="17">
        <v>0.625</v>
      </c>
      <c r="K218" s="16">
        <v>5.40455876E8</v>
      </c>
      <c r="L218" s="52">
        <v>2013.0</v>
      </c>
      <c r="M218" s="15" t="s">
        <v>20</v>
      </c>
      <c r="N218" s="19" t="s">
        <v>1327</v>
      </c>
      <c r="O218" s="24" t="s">
        <v>1328</v>
      </c>
      <c r="P218" s="21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</row>
    <row r="219" ht="15.75" customHeight="1">
      <c r="A219" s="40" t="s">
        <v>1137</v>
      </c>
      <c r="B219" s="12">
        <f t="shared" si="4"/>
        <v>443.280904</v>
      </c>
      <c r="C219" s="16">
        <v>753.68</v>
      </c>
      <c r="D219" s="13">
        <f t="shared" si="1"/>
        <v>4.523274531</v>
      </c>
      <c r="E219" s="14">
        <f t="shared" si="2"/>
        <v>4.523274531</v>
      </c>
      <c r="F219" s="15">
        <v>98.0</v>
      </c>
      <c r="G219" s="16">
        <v>202.019785</v>
      </c>
      <c r="H219" s="17">
        <v>0.456</v>
      </c>
      <c r="I219" s="16">
        <v>241.261119</v>
      </c>
      <c r="J219" s="17">
        <v>0.544</v>
      </c>
      <c r="K219" s="16">
        <v>4.43280904E8</v>
      </c>
      <c r="L219" s="52">
        <v>2001.0</v>
      </c>
      <c r="M219" s="15" t="s">
        <v>18</v>
      </c>
      <c r="N219" s="19" t="s">
        <v>1138</v>
      </c>
      <c r="O219" s="24" t="s">
        <v>1139</v>
      </c>
      <c r="P219" s="21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</row>
    <row r="220" ht="15.75" customHeight="1">
      <c r="A220" s="40" t="s">
        <v>78</v>
      </c>
      <c r="B220" s="12">
        <f t="shared" si="4"/>
        <v>553.709788</v>
      </c>
      <c r="C220" s="16">
        <v>1020.08</v>
      </c>
      <c r="D220" s="13">
        <f t="shared" si="1"/>
        <v>3.955069914</v>
      </c>
      <c r="E220" s="14">
        <f t="shared" si="2"/>
        <v>3.955069914</v>
      </c>
      <c r="F220" s="15">
        <v>140.0</v>
      </c>
      <c r="G220" s="16">
        <v>201.578182</v>
      </c>
      <c r="H220" s="17">
        <v>0.364</v>
      </c>
      <c r="I220" s="16">
        <v>352.131606</v>
      </c>
      <c r="J220" s="17">
        <v>0.636</v>
      </c>
      <c r="K220" s="16">
        <v>5.53709788E8</v>
      </c>
      <c r="L220" s="52">
        <v>1998.0</v>
      </c>
      <c r="M220" s="15" t="s">
        <v>25</v>
      </c>
      <c r="N220" s="19" t="s">
        <v>79</v>
      </c>
      <c r="O220" s="24" t="s">
        <v>80</v>
      </c>
      <c r="P220" s="21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</row>
    <row r="221" ht="15.75" customHeight="1">
      <c r="A221" s="40" t="s">
        <v>191</v>
      </c>
      <c r="B221" s="12">
        <f t="shared" si="4"/>
        <v>542.358331</v>
      </c>
      <c r="C221" s="16">
        <v>690.89</v>
      </c>
      <c r="D221" s="13">
        <f t="shared" si="1"/>
        <v>5.709035063</v>
      </c>
      <c r="E221" s="14">
        <f t="shared" si="2"/>
        <v>5.709035063</v>
      </c>
      <c r="F221" s="15">
        <v>95.0</v>
      </c>
      <c r="G221" s="16">
        <v>201.151353</v>
      </c>
      <c r="H221" s="17">
        <v>0.371</v>
      </c>
      <c r="I221" s="16">
        <v>341.206978</v>
      </c>
      <c r="J221" s="17">
        <v>0.629</v>
      </c>
      <c r="K221" s="16">
        <v>5.42358331E8</v>
      </c>
      <c r="L221" s="52">
        <v>2015.0</v>
      </c>
      <c r="M221" s="15" t="s">
        <v>20</v>
      </c>
      <c r="N221" s="19" t="s">
        <v>192</v>
      </c>
      <c r="O221" s="24" t="s">
        <v>193</v>
      </c>
      <c r="P221" s="21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</row>
    <row r="222" ht="15.75" customHeight="1">
      <c r="A222" s="40" t="s">
        <v>757</v>
      </c>
      <c r="B222" s="12">
        <f t="shared" si="4"/>
        <v>529.323962</v>
      </c>
      <c r="C222" s="16">
        <v>635.77</v>
      </c>
      <c r="D222" s="13">
        <f t="shared" si="1"/>
        <v>3.024708354</v>
      </c>
      <c r="E222" s="14">
        <f t="shared" si="2"/>
        <v>3.024708354</v>
      </c>
      <c r="F222" s="15">
        <v>175.0</v>
      </c>
      <c r="G222" s="16">
        <v>201.091711</v>
      </c>
      <c r="H222" s="17">
        <v>0.38</v>
      </c>
      <c r="I222" s="16">
        <v>328.232251</v>
      </c>
      <c r="J222" s="17">
        <v>0.62</v>
      </c>
      <c r="K222" s="16">
        <v>5.29323962E8</v>
      </c>
      <c r="L222" s="52">
        <v>2018.0</v>
      </c>
      <c r="M222" s="15" t="s">
        <v>20</v>
      </c>
      <c r="N222" s="19" t="s">
        <v>758</v>
      </c>
      <c r="O222" s="24" t="s">
        <v>759</v>
      </c>
      <c r="P222" s="21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</row>
    <row r="223" ht="15.75" customHeight="1">
      <c r="A223" s="40" t="s">
        <v>924</v>
      </c>
      <c r="B223" s="12">
        <f t="shared" si="4"/>
        <v>592.462816</v>
      </c>
      <c r="C223" s="16">
        <v>814.0</v>
      </c>
      <c r="D223" s="13">
        <f t="shared" si="1"/>
        <v>2.278703138</v>
      </c>
      <c r="E223" s="14">
        <f t="shared" si="2"/>
        <v>2.278703138</v>
      </c>
      <c r="F223" s="15">
        <v>260.0</v>
      </c>
      <c r="G223" s="16">
        <v>200.821936</v>
      </c>
      <c r="H223" s="17">
        <v>0.339</v>
      </c>
      <c r="I223" s="16">
        <v>391.64088</v>
      </c>
      <c r="J223" s="17">
        <v>0.661</v>
      </c>
      <c r="K223" s="16">
        <v>5.92462816E8</v>
      </c>
      <c r="L223" s="52">
        <v>2010.0</v>
      </c>
      <c r="M223" s="15" t="s">
        <v>20</v>
      </c>
      <c r="N223" s="19" t="s">
        <v>925</v>
      </c>
      <c r="O223" s="24" t="s">
        <v>926</v>
      </c>
      <c r="P223" s="21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</row>
    <row r="224" ht="15.75" customHeight="1">
      <c r="A224" s="40" t="s">
        <v>306</v>
      </c>
      <c r="B224" s="12">
        <f t="shared" si="4"/>
        <v>524.976069</v>
      </c>
      <c r="C224" s="16">
        <v>668.15</v>
      </c>
      <c r="D224" s="13">
        <f t="shared" si="1"/>
        <v>3.281100431</v>
      </c>
      <c r="E224" s="14">
        <f t="shared" si="2"/>
        <v>3.281100431</v>
      </c>
      <c r="F224" s="15">
        <v>160.0</v>
      </c>
      <c r="G224" s="16">
        <v>200.676069</v>
      </c>
      <c r="H224" s="17">
        <v>0.382</v>
      </c>
      <c r="I224" s="16">
        <v>324.3</v>
      </c>
      <c r="J224" s="17">
        <v>0.618</v>
      </c>
      <c r="K224" s="16">
        <v>5.24976069E8</v>
      </c>
      <c r="L224" s="52">
        <v>2014.0</v>
      </c>
      <c r="M224" s="15" t="s">
        <v>20</v>
      </c>
      <c r="N224" s="19" t="s">
        <v>307</v>
      </c>
      <c r="O224" s="20"/>
      <c r="P224" s="21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</row>
    <row r="225" ht="15.75" customHeight="1">
      <c r="A225" s="40" t="s">
        <v>915</v>
      </c>
      <c r="B225" s="12">
        <f t="shared" si="4"/>
        <v>391.081192</v>
      </c>
      <c r="C225" s="16">
        <v>587.14</v>
      </c>
      <c r="D225" s="13">
        <f t="shared" si="1"/>
        <v>1.753727318</v>
      </c>
      <c r="E225" s="14">
        <f t="shared" si="2"/>
        <v>1.753727318</v>
      </c>
      <c r="F225" s="15">
        <v>223.0</v>
      </c>
      <c r="G225" s="16">
        <v>200.081192</v>
      </c>
      <c r="H225" s="17">
        <v>0.512</v>
      </c>
      <c r="I225" s="16">
        <v>191.0</v>
      </c>
      <c r="J225" s="17">
        <v>0.488</v>
      </c>
      <c r="K225" s="16">
        <v>3.91081192E8</v>
      </c>
      <c r="L225" s="52">
        <v>2006.0</v>
      </c>
      <c r="M225" s="15" t="s">
        <v>18</v>
      </c>
      <c r="N225" s="19" t="s">
        <v>916</v>
      </c>
      <c r="O225" s="24" t="s">
        <v>917</v>
      </c>
      <c r="P225" s="21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</row>
    <row r="226" ht="15.75" customHeight="1">
      <c r="A226" s="40" t="s">
        <v>870</v>
      </c>
      <c r="B226" s="12">
        <f t="shared" si="4"/>
        <v>880.705312</v>
      </c>
      <c r="C226" s="16">
        <v>1121.9</v>
      </c>
      <c r="D226" s="13">
        <f t="shared" si="1"/>
        <v>2.935684373</v>
      </c>
      <c r="E226" s="14">
        <f t="shared" si="2"/>
        <v>2.935684373</v>
      </c>
      <c r="F226" s="15">
        <v>300.0</v>
      </c>
      <c r="G226" s="16">
        <v>200.074609</v>
      </c>
      <c r="H226" s="17">
        <v>0.227</v>
      </c>
      <c r="I226" s="16">
        <v>680.630703</v>
      </c>
      <c r="J226" s="17">
        <v>0.773</v>
      </c>
      <c r="K226" s="16">
        <v>8.80705312E8</v>
      </c>
      <c r="L226" s="52">
        <v>2015.0</v>
      </c>
      <c r="M226" s="15" t="s">
        <v>20</v>
      </c>
      <c r="N226" s="19" t="s">
        <v>871</v>
      </c>
      <c r="O226" s="24" t="s">
        <v>872</v>
      </c>
      <c r="P226" s="21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</row>
    <row r="227" ht="15.75" customHeight="1">
      <c r="A227" s="40" t="s">
        <v>703</v>
      </c>
      <c r="B227" s="12">
        <f t="shared" si="4"/>
        <v>449.220945</v>
      </c>
      <c r="C227" s="16">
        <v>763.78</v>
      </c>
      <c r="D227" s="13">
        <f t="shared" si="1"/>
        <v>3.208721036</v>
      </c>
      <c r="E227" s="14">
        <f t="shared" si="2"/>
        <v>3.208721036</v>
      </c>
      <c r="F227" s="15">
        <v>140.0</v>
      </c>
      <c r="G227" s="16">
        <v>198.542554</v>
      </c>
      <c r="H227" s="17">
        <v>0.442</v>
      </c>
      <c r="I227" s="16">
        <v>250.678391</v>
      </c>
      <c r="J227" s="17">
        <v>0.558</v>
      </c>
      <c r="K227" s="16">
        <v>4.49220945E8</v>
      </c>
      <c r="L227" s="52">
        <v>2001.0</v>
      </c>
      <c r="M227" s="15" t="s">
        <v>18</v>
      </c>
      <c r="N227" s="19" t="s">
        <v>704</v>
      </c>
      <c r="O227" s="24" t="s">
        <v>705</v>
      </c>
      <c r="P227" s="21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</row>
    <row r="228" ht="15.75" customHeight="1">
      <c r="A228" s="40" t="s">
        <v>634</v>
      </c>
      <c r="B228" s="12">
        <f t="shared" si="4"/>
        <v>381.50987</v>
      </c>
      <c r="C228" s="16">
        <v>537.93</v>
      </c>
      <c r="D228" s="13">
        <f t="shared" si="1"/>
        <v>2.244175706</v>
      </c>
      <c r="E228" s="14">
        <f t="shared" si="2"/>
        <v>2.244175706</v>
      </c>
      <c r="F228" s="15">
        <v>170.0</v>
      </c>
      <c r="G228" s="16">
        <v>198.351526</v>
      </c>
      <c r="H228" s="17">
        <v>0.52</v>
      </c>
      <c r="I228" s="16">
        <v>183.158344</v>
      </c>
      <c r="J228" s="17">
        <v>0.48</v>
      </c>
      <c r="K228" s="16">
        <v>3.8150987E8</v>
      </c>
      <c r="L228" s="52">
        <v>2009.0</v>
      </c>
      <c r="M228" s="15" t="s">
        <v>18</v>
      </c>
      <c r="N228" s="19" t="s">
        <v>635</v>
      </c>
      <c r="O228" s="24" t="s">
        <v>636</v>
      </c>
      <c r="P228" s="21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</row>
    <row r="229" ht="15.75" customHeight="1">
      <c r="A229" s="40" t="s">
        <v>336</v>
      </c>
      <c r="B229" s="12">
        <f t="shared" si="4"/>
        <v>384.336108</v>
      </c>
      <c r="C229" s="16">
        <v>577.01</v>
      </c>
      <c r="D229" s="13">
        <f t="shared" si="1"/>
        <v>3.84336108</v>
      </c>
      <c r="E229" s="14">
        <f t="shared" si="2"/>
        <v>3.84336108</v>
      </c>
      <c r="F229" s="15">
        <v>100.0</v>
      </c>
      <c r="G229" s="16">
        <v>198.000317</v>
      </c>
      <c r="H229" s="17">
        <v>0.515</v>
      </c>
      <c r="I229" s="16">
        <v>186.335791</v>
      </c>
      <c r="J229" s="17">
        <v>0.485</v>
      </c>
      <c r="K229" s="16">
        <v>3.84336108E8</v>
      </c>
      <c r="L229" s="52">
        <v>2006.0</v>
      </c>
      <c r="M229" s="15" t="s">
        <v>18</v>
      </c>
      <c r="N229" s="19" t="s">
        <v>337</v>
      </c>
      <c r="O229" s="24" t="s">
        <v>338</v>
      </c>
      <c r="P229" s="21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</row>
    <row r="230" ht="15.75" customHeight="1">
      <c r="A230" s="40" t="s">
        <v>416</v>
      </c>
      <c r="B230" s="12">
        <f t="shared" si="4"/>
        <v>474.171806</v>
      </c>
      <c r="C230" s="16">
        <v>1165.7</v>
      </c>
      <c r="D230" s="13">
        <f t="shared" si="1"/>
        <v>9.878579292</v>
      </c>
      <c r="E230" s="14">
        <f t="shared" si="2"/>
        <v>9.878579292</v>
      </c>
      <c r="F230" s="15">
        <v>48.0</v>
      </c>
      <c r="G230" s="16">
        <v>197.171806</v>
      </c>
      <c r="H230" s="17">
        <v>0.416</v>
      </c>
      <c r="I230" s="16">
        <v>277.0</v>
      </c>
      <c r="J230" s="17">
        <v>0.584</v>
      </c>
      <c r="K230" s="16">
        <v>4.74171806E8</v>
      </c>
      <c r="L230" s="52">
        <v>1989.0</v>
      </c>
      <c r="M230" s="15" t="s">
        <v>104</v>
      </c>
      <c r="N230" s="19" t="s">
        <v>417</v>
      </c>
      <c r="O230" s="24" t="s">
        <v>418</v>
      </c>
      <c r="P230" s="21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</row>
    <row r="231" ht="15.75" customHeight="1">
      <c r="A231" s="40" t="s">
        <v>398</v>
      </c>
      <c r="B231" s="12">
        <f t="shared" si="4"/>
        <v>886.686817</v>
      </c>
      <c r="C231" s="16">
        <v>1250.23</v>
      </c>
      <c r="D231" s="13">
        <f t="shared" si="1"/>
        <v>9.852075744</v>
      </c>
      <c r="E231" s="14">
        <f t="shared" si="2"/>
        <v>9.852075744</v>
      </c>
      <c r="F231" s="15">
        <v>90.0</v>
      </c>
      <c r="G231" s="16">
        <v>196.573705</v>
      </c>
      <c r="H231" s="17">
        <v>0.222</v>
      </c>
      <c r="I231" s="16">
        <v>690.113112</v>
      </c>
      <c r="J231" s="17">
        <v>0.778</v>
      </c>
      <c r="K231" s="16">
        <v>8.86686817E8</v>
      </c>
      <c r="L231" s="52">
        <v>2009.0</v>
      </c>
      <c r="M231" s="15" t="s">
        <v>18</v>
      </c>
      <c r="N231" s="19" t="s">
        <v>399</v>
      </c>
      <c r="O231" s="24" t="s">
        <v>400</v>
      </c>
      <c r="P231" s="21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</row>
    <row r="232" ht="15.75" customHeight="1">
      <c r="A232" s="40" t="s">
        <v>401</v>
      </c>
      <c r="B232" s="12">
        <f t="shared" si="4"/>
        <v>667.094506</v>
      </c>
      <c r="C232" s="16">
        <v>1001.52</v>
      </c>
      <c r="D232" s="13">
        <f t="shared" si="1"/>
        <v>8.338681325</v>
      </c>
      <c r="E232" s="14">
        <f t="shared" si="2"/>
        <v>8.338681325</v>
      </c>
      <c r="F232" s="15">
        <v>80.0</v>
      </c>
      <c r="G232" s="16">
        <v>195.330621</v>
      </c>
      <c r="H232" s="17">
        <v>0.293</v>
      </c>
      <c r="I232" s="16">
        <v>471.763885</v>
      </c>
      <c r="J232" s="17">
        <v>0.707</v>
      </c>
      <c r="K232" s="16">
        <v>6.67094506E8</v>
      </c>
      <c r="L232" s="52">
        <v>2006.0</v>
      </c>
      <c r="M232" s="15" t="s">
        <v>18</v>
      </c>
      <c r="N232" s="19" t="s">
        <v>402</v>
      </c>
      <c r="O232" s="24" t="s">
        <v>403</v>
      </c>
      <c r="P232" s="21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</row>
    <row r="233" ht="15.75" customHeight="1">
      <c r="A233" s="40" t="s">
        <v>601</v>
      </c>
      <c r="B233" s="12">
        <f t="shared" si="4"/>
        <v>682.716636</v>
      </c>
      <c r="C233" s="16">
        <v>869.69</v>
      </c>
      <c r="D233" s="13">
        <f t="shared" si="1"/>
        <v>4.55144424</v>
      </c>
      <c r="E233" s="14">
        <f t="shared" si="2"/>
        <v>4.55144424</v>
      </c>
      <c r="F233" s="33">
        <v>150.0</v>
      </c>
      <c r="G233" s="16">
        <v>195.042377</v>
      </c>
      <c r="H233" s="17">
        <v>0.286</v>
      </c>
      <c r="I233" s="16">
        <v>487.674259</v>
      </c>
      <c r="J233" s="17">
        <v>0.714</v>
      </c>
      <c r="K233" s="16">
        <v>6.82716636E8</v>
      </c>
      <c r="L233" s="52">
        <v>2015.0</v>
      </c>
      <c r="M233" s="15" t="s">
        <v>20</v>
      </c>
      <c r="N233" s="19" t="s">
        <v>602</v>
      </c>
      <c r="O233" s="24" t="s">
        <v>603</v>
      </c>
      <c r="P233" s="21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</row>
    <row r="234" ht="15.75" customHeight="1">
      <c r="A234" s="40" t="s">
        <v>1272</v>
      </c>
      <c r="B234" s="12">
        <f t="shared" si="4"/>
        <v>408.430415</v>
      </c>
      <c r="C234" s="16">
        <v>576.06</v>
      </c>
      <c r="D234" s="13">
        <f t="shared" si="1"/>
        <v>11.03865986</v>
      </c>
      <c r="E234" s="14">
        <f t="shared" si="2"/>
        <v>11.03865986</v>
      </c>
      <c r="F234" s="15">
        <v>37.0</v>
      </c>
      <c r="G234" s="16">
        <v>193.962473</v>
      </c>
      <c r="H234" s="17">
        <v>0.475</v>
      </c>
      <c r="I234" s="16">
        <v>214.467942</v>
      </c>
      <c r="J234" s="17">
        <v>0.525</v>
      </c>
      <c r="K234" s="16">
        <v>4.08430415E8</v>
      </c>
      <c r="L234" s="52">
        <v>2008.0</v>
      </c>
      <c r="M234" s="15" t="s">
        <v>18</v>
      </c>
      <c r="N234" s="19" t="s">
        <v>1273</v>
      </c>
      <c r="O234" s="24" t="s">
        <v>1274</v>
      </c>
      <c r="P234" s="21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</row>
    <row r="235" ht="15.75" customHeight="1">
      <c r="A235" s="40" t="s">
        <v>592</v>
      </c>
      <c r="B235" s="12">
        <f t="shared" si="4"/>
        <v>445.135288</v>
      </c>
      <c r="C235" s="16">
        <v>748.29</v>
      </c>
      <c r="D235" s="13">
        <f t="shared" si="1"/>
        <v>3.179537771</v>
      </c>
      <c r="E235" s="14">
        <f t="shared" si="2"/>
        <v>3.179537771</v>
      </c>
      <c r="F235" s="15">
        <v>140.0</v>
      </c>
      <c r="G235" s="16">
        <v>193.735288</v>
      </c>
      <c r="H235" s="17">
        <v>0.435</v>
      </c>
      <c r="I235" s="16">
        <v>251.4</v>
      </c>
      <c r="J235" s="17">
        <v>0.565</v>
      </c>
      <c r="K235" s="16">
        <v>4.45135288E8</v>
      </c>
      <c r="L235" s="52">
        <v>2002.0</v>
      </c>
      <c r="M235" s="15" t="s">
        <v>18</v>
      </c>
      <c r="N235" s="19" t="s">
        <v>593</v>
      </c>
      <c r="O235" s="24" t="s">
        <v>594</v>
      </c>
      <c r="P235" s="21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</row>
    <row r="236" ht="15.75" customHeight="1">
      <c r="A236" s="40" t="s">
        <v>548</v>
      </c>
      <c r="B236" s="12">
        <f t="shared" si="4"/>
        <v>542.063846</v>
      </c>
      <c r="C236" s="16">
        <v>846.24</v>
      </c>
      <c r="D236" s="13">
        <f t="shared" si="1"/>
        <v>7.227517947</v>
      </c>
      <c r="E236" s="14">
        <f t="shared" si="2"/>
        <v>7.227517947</v>
      </c>
      <c r="F236" s="15">
        <v>75.0</v>
      </c>
      <c r="G236" s="16">
        <v>193.595521</v>
      </c>
      <c r="H236" s="17">
        <v>0.357</v>
      </c>
      <c r="I236" s="16">
        <v>348.468325</v>
      </c>
      <c r="J236" s="17">
        <v>0.643</v>
      </c>
      <c r="K236" s="16">
        <v>5.42063846E8</v>
      </c>
      <c r="L236" s="52">
        <v>2005.0</v>
      </c>
      <c r="M236" s="15" t="s">
        <v>18</v>
      </c>
      <c r="N236" s="19" t="s">
        <v>549</v>
      </c>
      <c r="O236" s="24" t="s">
        <v>550</v>
      </c>
      <c r="P236" s="21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</row>
    <row r="237" ht="15.75" customHeight="1">
      <c r="A237" s="40" t="s">
        <v>28</v>
      </c>
      <c r="B237" s="12">
        <f t="shared" si="4"/>
        <v>331.333876</v>
      </c>
      <c r="C237" s="16">
        <v>421.7</v>
      </c>
      <c r="D237" s="13">
        <f t="shared" si="1"/>
        <v>6.62667752</v>
      </c>
      <c r="E237" s="14">
        <f t="shared" si="2"/>
        <v>6.62667752</v>
      </c>
      <c r="F237" s="15">
        <v>50.0</v>
      </c>
      <c r="G237" s="16">
        <v>191.719337</v>
      </c>
      <c r="H237" s="17">
        <v>0.579</v>
      </c>
      <c r="I237" s="16">
        <v>139.614539</v>
      </c>
      <c r="J237" s="17">
        <v>0.421</v>
      </c>
      <c r="K237" s="16">
        <v>3.31333876E8</v>
      </c>
      <c r="L237" s="52">
        <v>2014.0</v>
      </c>
      <c r="M237" s="15" t="s">
        <v>20</v>
      </c>
      <c r="N237" s="19" t="s">
        <v>29</v>
      </c>
      <c r="O237" s="20"/>
      <c r="P237" s="21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</row>
    <row r="238" ht="15.75" customHeight="1">
      <c r="A238" s="40" t="s">
        <v>172</v>
      </c>
      <c r="B238" s="12">
        <f t="shared" si="4"/>
        <v>559.852396</v>
      </c>
      <c r="C238" s="16">
        <v>756.84</v>
      </c>
      <c r="D238" s="13">
        <f t="shared" si="1"/>
        <v>2.79926198</v>
      </c>
      <c r="E238" s="14">
        <f t="shared" si="2"/>
        <v>2.79926198</v>
      </c>
      <c r="F238" s="15">
        <v>200.0</v>
      </c>
      <c r="G238" s="16">
        <v>191.452396</v>
      </c>
      <c r="H238" s="17">
        <v>0.342</v>
      </c>
      <c r="I238" s="16">
        <v>368.4</v>
      </c>
      <c r="J238" s="17">
        <v>0.658</v>
      </c>
      <c r="K238" s="16">
        <v>5.59852396E8</v>
      </c>
      <c r="L238" s="52">
        <v>2011.0</v>
      </c>
      <c r="M238" s="15" t="s">
        <v>20</v>
      </c>
      <c r="N238" s="19" t="s">
        <v>173</v>
      </c>
      <c r="O238" s="20"/>
      <c r="P238" s="21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</row>
    <row r="239" ht="15.75" customHeight="1">
      <c r="A239" s="40" t="s">
        <v>933</v>
      </c>
      <c r="B239" s="12">
        <f t="shared" si="4"/>
        <v>485.004754</v>
      </c>
      <c r="C239" s="16">
        <v>617.28</v>
      </c>
      <c r="D239" s="13">
        <f t="shared" si="1"/>
        <v>3.233365027</v>
      </c>
      <c r="E239" s="14">
        <f t="shared" si="2"/>
        <v>3.233365027</v>
      </c>
      <c r="F239" s="15">
        <v>150.0</v>
      </c>
      <c r="G239" s="16">
        <v>191.204754</v>
      </c>
      <c r="H239" s="17">
        <v>0.394</v>
      </c>
      <c r="I239" s="16">
        <v>293.8</v>
      </c>
      <c r="J239" s="17">
        <v>0.606</v>
      </c>
      <c r="K239" s="16">
        <v>4.85004754E8</v>
      </c>
      <c r="L239" s="52">
        <v>2014.0</v>
      </c>
      <c r="M239" s="15" t="s">
        <v>20</v>
      </c>
      <c r="N239" s="19" t="s">
        <v>934</v>
      </c>
      <c r="O239" s="24" t="s">
        <v>935</v>
      </c>
      <c r="P239" s="21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</row>
    <row r="240" ht="15.75" customHeight="1">
      <c r="A240" s="40" t="s">
        <v>867</v>
      </c>
      <c r="B240" s="12">
        <f t="shared" si="4"/>
        <v>402.656846</v>
      </c>
      <c r="C240" s="16">
        <v>426.38</v>
      </c>
      <c r="D240" s="13">
        <f t="shared" si="1"/>
        <v>3.660516782</v>
      </c>
      <c r="E240" s="14">
        <f t="shared" si="2"/>
        <v>3.660516782</v>
      </c>
      <c r="F240" s="15">
        <v>110.0</v>
      </c>
      <c r="G240" s="16">
        <v>190.872904</v>
      </c>
      <c r="H240" s="17">
        <v>0.474</v>
      </c>
      <c r="I240" s="16">
        <v>211.783942</v>
      </c>
      <c r="J240" s="17">
        <v>0.526</v>
      </c>
      <c r="K240" s="16">
        <v>4.02656846E8</v>
      </c>
      <c r="L240" s="52">
        <v>2022.0</v>
      </c>
      <c r="M240" s="15" t="s">
        <v>93</v>
      </c>
      <c r="N240" s="19" t="s">
        <v>868</v>
      </c>
      <c r="O240" s="24" t="s">
        <v>869</v>
      </c>
      <c r="P240" s="21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</row>
    <row r="241" ht="15.75" customHeight="1">
      <c r="A241" s="40" t="s">
        <v>891</v>
      </c>
      <c r="B241" s="12">
        <f t="shared" si="4"/>
        <v>384.25693</v>
      </c>
      <c r="C241" s="16">
        <v>461.53</v>
      </c>
      <c r="D241" s="13">
        <f t="shared" si="1"/>
        <v>4.269521444</v>
      </c>
      <c r="E241" s="14">
        <f t="shared" si="2"/>
        <v>4.269521444</v>
      </c>
      <c r="F241" s="15">
        <v>90.0</v>
      </c>
      <c r="G241" s="16">
        <v>190.24131</v>
      </c>
      <c r="H241" s="17">
        <v>0.495</v>
      </c>
      <c r="I241" s="16">
        <v>194.01562</v>
      </c>
      <c r="J241" s="17">
        <v>0.505</v>
      </c>
      <c r="K241" s="16">
        <v>3.8425693E8</v>
      </c>
      <c r="L241" s="52">
        <v>2018.0</v>
      </c>
      <c r="M241" s="15" t="s">
        <v>20</v>
      </c>
      <c r="N241" s="19" t="s">
        <v>892</v>
      </c>
      <c r="O241" s="24" t="s">
        <v>893</v>
      </c>
      <c r="P241" s="21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</row>
    <row r="242" ht="15.75" customHeight="1">
      <c r="A242" s="40" t="s">
        <v>321</v>
      </c>
      <c r="B242" s="12">
        <f t="shared" si="4"/>
        <v>396.271103</v>
      </c>
      <c r="C242" s="16">
        <v>1887.59</v>
      </c>
      <c r="D242" s="13">
        <f t="shared" si="1"/>
        <v>66.04518383</v>
      </c>
      <c r="E242" s="14">
        <f t="shared" si="2"/>
        <v>66.04518383</v>
      </c>
      <c r="F242" s="15">
        <v>6.0</v>
      </c>
      <c r="G242" s="16">
        <v>190.071103</v>
      </c>
      <c r="H242" s="17">
        <v>0.48</v>
      </c>
      <c r="I242" s="16">
        <v>206.2</v>
      </c>
      <c r="J242" s="17">
        <v>0.52</v>
      </c>
      <c r="K242" s="16">
        <v>3.96271103E8</v>
      </c>
      <c r="L242" s="52">
        <v>1978.0</v>
      </c>
      <c r="M242" s="15" t="s">
        <v>322</v>
      </c>
      <c r="N242" s="19" t="s">
        <v>323</v>
      </c>
      <c r="O242" s="24" t="s">
        <v>324</v>
      </c>
      <c r="P242" s="21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</row>
    <row r="243" ht="15.75" customHeight="1">
      <c r="A243" s="40" t="s">
        <v>241</v>
      </c>
      <c r="B243" s="12">
        <f t="shared" si="4"/>
        <v>527.016307</v>
      </c>
      <c r="C243" s="16">
        <v>646.1</v>
      </c>
      <c r="D243" s="13">
        <f t="shared" si="1"/>
        <v>5.27016307</v>
      </c>
      <c r="E243" s="14">
        <f t="shared" si="2"/>
        <v>5.27016307</v>
      </c>
      <c r="F243" s="15">
        <v>100.0</v>
      </c>
      <c r="G243" s="16">
        <v>189.740665</v>
      </c>
      <c r="H243" s="17">
        <v>0.36</v>
      </c>
      <c r="I243" s="16">
        <v>337.275642</v>
      </c>
      <c r="J243" s="17">
        <v>0.64</v>
      </c>
      <c r="K243" s="16">
        <v>5.27016307E8</v>
      </c>
      <c r="L243" s="52">
        <v>2017.0</v>
      </c>
      <c r="M243" s="15" t="s">
        <v>20</v>
      </c>
      <c r="N243" s="19" t="s">
        <v>242</v>
      </c>
      <c r="O243" s="20"/>
      <c r="P243" s="21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</row>
    <row r="244" ht="15.75" customHeight="1">
      <c r="A244" s="40" t="s">
        <v>1329</v>
      </c>
      <c r="B244" s="12">
        <f t="shared" si="4"/>
        <v>471.222889</v>
      </c>
      <c r="C244" s="16">
        <v>618.92</v>
      </c>
      <c r="D244" s="13">
        <f t="shared" si="1"/>
        <v>2.855896297</v>
      </c>
      <c r="E244" s="14">
        <f t="shared" si="2"/>
        <v>2.855896297</v>
      </c>
      <c r="F244" s="15">
        <v>165.0</v>
      </c>
      <c r="G244" s="16">
        <v>189.422889</v>
      </c>
      <c r="H244" s="17">
        <v>0.402</v>
      </c>
      <c r="I244" s="16">
        <v>281.8</v>
      </c>
      <c r="J244" s="17">
        <v>0.598</v>
      </c>
      <c r="K244" s="16">
        <v>4.71222889E8</v>
      </c>
      <c r="L244" s="52">
        <v>2012.0</v>
      </c>
      <c r="M244" s="15" t="s">
        <v>20</v>
      </c>
      <c r="N244" s="19" t="s">
        <v>1330</v>
      </c>
      <c r="O244" s="24" t="s">
        <v>1331</v>
      </c>
      <c r="P244" s="21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</row>
    <row r="245" ht="15.75" customHeight="1">
      <c r="A245" s="40" t="s">
        <v>1155</v>
      </c>
      <c r="B245" s="12">
        <f t="shared" si="4"/>
        <v>315.249768</v>
      </c>
      <c r="C245" s="16">
        <v>506.77</v>
      </c>
      <c r="D245" s="13">
        <f t="shared" si="1"/>
        <v>1.8544104</v>
      </c>
      <c r="E245" s="14">
        <f t="shared" si="2"/>
        <v>1.8544104</v>
      </c>
      <c r="F245" s="15">
        <v>170.0</v>
      </c>
      <c r="G245" s="16">
        <v>188.969804</v>
      </c>
      <c r="H245" s="17">
        <v>0.599</v>
      </c>
      <c r="I245" s="16">
        <v>126.279964</v>
      </c>
      <c r="J245" s="17">
        <v>0.401</v>
      </c>
      <c r="K245" s="16">
        <v>3.15249768E8</v>
      </c>
      <c r="L245" s="52">
        <v>2004.0</v>
      </c>
      <c r="M245" s="15" t="s">
        <v>18</v>
      </c>
      <c r="N245" s="19" t="s">
        <v>1156</v>
      </c>
      <c r="O245" s="24" t="s">
        <v>1157</v>
      </c>
      <c r="P245" s="21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</row>
    <row r="246" ht="15.75" customHeight="1">
      <c r="A246" s="40" t="s">
        <v>40</v>
      </c>
      <c r="B246" s="12">
        <f t="shared" si="4"/>
        <v>340.952971</v>
      </c>
      <c r="C246" s="16">
        <v>409.52</v>
      </c>
      <c r="D246" s="13">
        <f t="shared" si="1"/>
        <v>20.05605712</v>
      </c>
      <c r="E246" s="14">
        <f t="shared" si="2"/>
        <v>20.05605712</v>
      </c>
      <c r="F246" s="15">
        <v>17.0</v>
      </c>
      <c r="G246" s="16">
        <v>188.024361</v>
      </c>
      <c r="H246" s="17">
        <v>0.552</v>
      </c>
      <c r="I246" s="16">
        <v>152.92861</v>
      </c>
      <c r="J246" s="17">
        <v>0.448</v>
      </c>
      <c r="K246" s="16">
        <v>3.40952971E8</v>
      </c>
      <c r="L246" s="52">
        <v>2018.0</v>
      </c>
      <c r="M246" s="15" t="s">
        <v>20</v>
      </c>
      <c r="N246" s="19" t="s">
        <v>41</v>
      </c>
      <c r="O246" s="20"/>
      <c r="P246" s="21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</row>
    <row r="247" ht="15.75" customHeight="1">
      <c r="A247" s="40" t="s">
        <v>431</v>
      </c>
      <c r="B247" s="12">
        <f t="shared" si="4"/>
        <v>773.897851</v>
      </c>
      <c r="C247" s="16">
        <v>984.96</v>
      </c>
      <c r="D247" s="13">
        <f t="shared" si="1"/>
        <v>4.690290006</v>
      </c>
      <c r="E247" s="14">
        <f t="shared" si="2"/>
        <v>4.690290006</v>
      </c>
      <c r="F247" s="15">
        <v>165.0</v>
      </c>
      <c r="G247" s="16">
        <v>188.020017</v>
      </c>
      <c r="H247" s="17">
        <v>0.243</v>
      </c>
      <c r="I247" s="16">
        <v>585.877834</v>
      </c>
      <c r="J247" s="17">
        <v>0.757</v>
      </c>
      <c r="K247" s="16">
        <v>7.73897851E8</v>
      </c>
      <c r="L247" s="52">
        <v>2014.0</v>
      </c>
      <c r="M247" s="15" t="s">
        <v>20</v>
      </c>
      <c r="N247" s="19" t="s">
        <v>432</v>
      </c>
      <c r="O247" s="24" t="s">
        <v>433</v>
      </c>
      <c r="P247" s="21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</row>
    <row r="248" ht="15.75" customHeight="1">
      <c r="A248" s="40" t="s">
        <v>303</v>
      </c>
      <c r="B248" s="12">
        <f t="shared" si="4"/>
        <v>465.380802</v>
      </c>
      <c r="C248" s="16">
        <v>820.79</v>
      </c>
      <c r="D248" s="13">
        <f t="shared" si="1"/>
        <v>4.518260214</v>
      </c>
      <c r="E248" s="14">
        <f t="shared" si="2"/>
        <v>4.518260214</v>
      </c>
      <c r="F248" s="15">
        <v>103.0</v>
      </c>
      <c r="G248" s="16">
        <v>187.705427</v>
      </c>
      <c r="H248" s="17">
        <v>0.403</v>
      </c>
      <c r="I248" s="16">
        <v>277.675375</v>
      </c>
      <c r="J248" s="17">
        <v>0.597</v>
      </c>
      <c r="K248" s="16">
        <v>4.65380802E8</v>
      </c>
      <c r="L248" s="52">
        <v>2000.0</v>
      </c>
      <c r="M248" s="15" t="s">
        <v>18</v>
      </c>
      <c r="N248" s="19" t="s">
        <v>304</v>
      </c>
      <c r="O248" s="24" t="s">
        <v>305</v>
      </c>
      <c r="P248" s="21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</row>
    <row r="249" ht="15.75" customHeight="1">
      <c r="A249" s="40" t="s">
        <v>989</v>
      </c>
      <c r="B249" s="12">
        <f t="shared" si="4"/>
        <v>587.235983</v>
      </c>
      <c r="C249" s="16">
        <v>759.19</v>
      </c>
      <c r="D249" s="13">
        <f t="shared" si="1"/>
        <v>3.355634189</v>
      </c>
      <c r="E249" s="14">
        <f t="shared" si="2"/>
        <v>3.355634189</v>
      </c>
      <c r="F249" s="15">
        <v>175.0</v>
      </c>
      <c r="G249" s="16">
        <v>187.168425</v>
      </c>
      <c r="H249" s="17">
        <v>0.319</v>
      </c>
      <c r="I249" s="16">
        <v>400.067558</v>
      </c>
      <c r="J249" s="17">
        <v>0.681</v>
      </c>
      <c r="K249" s="16">
        <v>5.87235983E8</v>
      </c>
      <c r="L249" s="52">
        <v>2013.0</v>
      </c>
      <c r="M249" s="15" t="s">
        <v>20</v>
      </c>
      <c r="N249" s="19" t="s">
        <v>990</v>
      </c>
      <c r="O249" s="24" t="s">
        <v>991</v>
      </c>
      <c r="P249" s="21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</row>
    <row r="250" ht="15.75" customHeight="1">
      <c r="A250" s="40" t="s">
        <v>828</v>
      </c>
      <c r="B250" s="12">
        <f t="shared" si="4"/>
        <v>543.848418</v>
      </c>
      <c r="C250" s="16">
        <v>735.21</v>
      </c>
      <c r="D250" s="13">
        <f t="shared" si="1"/>
        <v>4.350787344</v>
      </c>
      <c r="E250" s="14">
        <f t="shared" si="2"/>
        <v>4.350787344</v>
      </c>
      <c r="F250" s="15">
        <v>125.0</v>
      </c>
      <c r="G250" s="16">
        <v>186.848418</v>
      </c>
      <c r="H250" s="17">
        <v>0.344</v>
      </c>
      <c r="I250" s="16">
        <v>357.0</v>
      </c>
      <c r="J250" s="17">
        <v>0.656</v>
      </c>
      <c r="K250" s="16">
        <v>5.43848418E8</v>
      </c>
      <c r="L250" s="52">
        <v>2011.0</v>
      </c>
      <c r="M250" s="15" t="s">
        <v>20</v>
      </c>
      <c r="N250" s="19" t="s">
        <v>829</v>
      </c>
      <c r="O250" s="24" t="s">
        <v>830</v>
      </c>
      <c r="P250" s="21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</row>
    <row r="251" ht="15.75" customHeight="1">
      <c r="A251" s="40" t="s">
        <v>1003</v>
      </c>
      <c r="B251" s="12">
        <f t="shared" si="4"/>
        <v>552.639571</v>
      </c>
      <c r="C251" s="16">
        <v>888.37</v>
      </c>
      <c r="D251" s="13">
        <f t="shared" si="1"/>
        <v>4.421116568</v>
      </c>
      <c r="E251" s="14">
        <f t="shared" si="2"/>
        <v>4.421116568</v>
      </c>
      <c r="F251" s="15">
        <v>125.0</v>
      </c>
      <c r="G251" s="16">
        <v>186.740799</v>
      </c>
      <c r="H251" s="17">
        <v>0.338</v>
      </c>
      <c r="I251" s="16">
        <v>365.898772</v>
      </c>
      <c r="J251" s="17">
        <v>0.662</v>
      </c>
      <c r="K251" s="16">
        <v>5.52639571E8</v>
      </c>
      <c r="L251" s="52">
        <v>2004.0</v>
      </c>
      <c r="M251" s="15" t="s">
        <v>18</v>
      </c>
      <c r="N251" s="19" t="s">
        <v>1004</v>
      </c>
      <c r="O251" s="24" t="s">
        <v>1005</v>
      </c>
      <c r="P251" s="21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</row>
    <row r="252" ht="15.75" customHeight="1">
      <c r="A252" s="40" t="s">
        <v>640</v>
      </c>
      <c r="B252" s="12">
        <f t="shared" si="4"/>
        <v>487.287646</v>
      </c>
      <c r="C252" s="16">
        <v>760.73</v>
      </c>
      <c r="D252" s="13">
        <f t="shared" si="1"/>
        <v>4.429887691</v>
      </c>
      <c r="E252" s="14">
        <f t="shared" si="2"/>
        <v>4.429887691</v>
      </c>
      <c r="F252" s="15">
        <v>110.0</v>
      </c>
      <c r="G252" s="16">
        <v>186.336279</v>
      </c>
      <c r="H252" s="17">
        <v>0.382</v>
      </c>
      <c r="I252" s="16">
        <v>300.951367</v>
      </c>
      <c r="J252" s="17">
        <v>0.618</v>
      </c>
      <c r="K252" s="16">
        <v>4.87287646E8</v>
      </c>
      <c r="L252" s="52">
        <v>2005.0</v>
      </c>
      <c r="M252" s="15" t="s">
        <v>18</v>
      </c>
      <c r="N252" s="19" t="s">
        <v>641</v>
      </c>
      <c r="O252" s="24" t="s">
        <v>642</v>
      </c>
      <c r="P252" s="21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</row>
    <row r="253" ht="15.75" customHeight="1">
      <c r="A253" s="40" t="s">
        <v>202</v>
      </c>
      <c r="B253" s="12">
        <f t="shared" si="4"/>
        <v>424.208848</v>
      </c>
      <c r="C253" s="16">
        <v>991.3</v>
      </c>
      <c r="D253" s="13">
        <f t="shared" si="1"/>
        <v>19.28222036</v>
      </c>
      <c r="E253" s="14">
        <f t="shared" si="2"/>
        <v>19.28222036</v>
      </c>
      <c r="F253" s="15">
        <v>22.0</v>
      </c>
      <c r="G253" s="16">
        <v>184.208848</v>
      </c>
      <c r="H253" s="17">
        <v>0.434</v>
      </c>
      <c r="I253" s="16">
        <v>240.0</v>
      </c>
      <c r="J253" s="17">
        <v>0.566</v>
      </c>
      <c r="K253" s="16">
        <v>4.24208848E8</v>
      </c>
      <c r="L253" s="52">
        <v>1990.0</v>
      </c>
      <c r="M253" s="15" t="s">
        <v>25</v>
      </c>
      <c r="N253" s="19" t="s">
        <v>203</v>
      </c>
      <c r="O253" s="24" t="s">
        <v>204</v>
      </c>
      <c r="P253" s="21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</row>
    <row r="254" ht="15.75" customHeight="1">
      <c r="A254" s="40" t="s">
        <v>122</v>
      </c>
      <c r="B254" s="12">
        <f t="shared" si="4"/>
        <v>336.567158</v>
      </c>
      <c r="C254" s="16">
        <v>666.66</v>
      </c>
      <c r="D254" s="13">
        <f t="shared" si="1"/>
        <v>3.36567158</v>
      </c>
      <c r="E254" s="14">
        <f t="shared" si="2"/>
        <v>3.36567158</v>
      </c>
      <c r="F254" s="15">
        <v>100.0</v>
      </c>
      <c r="G254" s="16">
        <v>184.069126</v>
      </c>
      <c r="H254" s="17">
        <v>0.547</v>
      </c>
      <c r="I254" s="16">
        <v>152.498032</v>
      </c>
      <c r="J254" s="17">
        <v>0.453</v>
      </c>
      <c r="K254" s="16">
        <v>3.36567158E8</v>
      </c>
      <c r="L254" s="52">
        <v>1995.0</v>
      </c>
      <c r="M254" s="15" t="s">
        <v>25</v>
      </c>
      <c r="N254" s="19" t="s">
        <v>123</v>
      </c>
      <c r="O254" s="24" t="s">
        <v>124</v>
      </c>
      <c r="P254" s="21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</row>
    <row r="255" ht="15.75" customHeight="1">
      <c r="A255" s="40" t="s">
        <v>1024</v>
      </c>
      <c r="B255" s="12">
        <f t="shared" si="4"/>
        <v>368.87576</v>
      </c>
      <c r="C255" s="16">
        <v>770.11</v>
      </c>
      <c r="D255" s="13">
        <f t="shared" si="1"/>
        <v>8.38354</v>
      </c>
      <c r="E255" s="14">
        <f t="shared" si="2"/>
        <v>8.38354</v>
      </c>
      <c r="F255" s="15">
        <v>44.0</v>
      </c>
      <c r="G255" s="16">
        <v>183.87576</v>
      </c>
      <c r="H255" s="17">
        <v>0.498</v>
      </c>
      <c r="I255" s="16">
        <v>185.0</v>
      </c>
      <c r="J255" s="17">
        <v>0.502</v>
      </c>
      <c r="K255" s="16">
        <v>3.6887576E8</v>
      </c>
      <c r="L255" s="52">
        <v>1993.0</v>
      </c>
      <c r="M255" s="15" t="s">
        <v>25</v>
      </c>
      <c r="N255" s="19" t="s">
        <v>1025</v>
      </c>
      <c r="O255" s="24" t="s">
        <v>1026</v>
      </c>
      <c r="P255" s="21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</row>
    <row r="256" ht="15.75" customHeight="1">
      <c r="A256" s="40" t="s">
        <v>146</v>
      </c>
      <c r="B256" s="12">
        <f t="shared" si="4"/>
        <v>379.751655</v>
      </c>
      <c r="C256" s="16">
        <v>432.2</v>
      </c>
      <c r="D256" s="13">
        <f t="shared" si="1"/>
        <v>1.898758275</v>
      </c>
      <c r="E256" s="14">
        <f t="shared" si="2"/>
        <v>1.898758275</v>
      </c>
      <c r="F256" s="15">
        <v>200.0</v>
      </c>
      <c r="G256" s="16">
        <v>183.651655</v>
      </c>
      <c r="H256" s="17">
        <v>0.484</v>
      </c>
      <c r="I256" s="16">
        <v>196.1</v>
      </c>
      <c r="J256" s="17">
        <v>0.516</v>
      </c>
      <c r="K256" s="16">
        <v>3.79751655E8</v>
      </c>
      <c r="L256" s="52">
        <v>2021.0</v>
      </c>
      <c r="M256" s="15" t="s">
        <v>93</v>
      </c>
      <c r="N256" s="19" t="s">
        <v>147</v>
      </c>
      <c r="O256" s="24" t="s">
        <v>148</v>
      </c>
      <c r="P256" s="21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</row>
    <row r="257" ht="15.75" customHeight="1">
      <c r="A257" s="40" t="s">
        <v>1161</v>
      </c>
      <c r="B257" s="12">
        <f t="shared" si="4"/>
        <v>532.950503</v>
      </c>
      <c r="C257" s="16">
        <v>678.91</v>
      </c>
      <c r="D257" s="13">
        <f t="shared" si="1"/>
        <v>3.947781504</v>
      </c>
      <c r="E257" s="14">
        <f t="shared" si="2"/>
        <v>3.947781504</v>
      </c>
      <c r="F257" s="15">
        <v>135.0</v>
      </c>
      <c r="G257" s="16">
        <v>183.637894</v>
      </c>
      <c r="H257" s="17">
        <v>0.345</v>
      </c>
      <c r="I257" s="16">
        <v>349.312609</v>
      </c>
      <c r="J257" s="17">
        <v>0.655</v>
      </c>
      <c r="K257" s="16">
        <v>5.32950503E8</v>
      </c>
      <c r="L257" s="52">
        <v>2015.0</v>
      </c>
      <c r="M257" s="15" t="s">
        <v>20</v>
      </c>
      <c r="N257" s="19" t="s">
        <v>1162</v>
      </c>
      <c r="O257" s="24" t="s">
        <v>1163</v>
      </c>
      <c r="P257" s="21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</row>
    <row r="258" ht="15.75" customHeight="1">
      <c r="A258" s="40" t="s">
        <v>682</v>
      </c>
      <c r="B258" s="12">
        <f t="shared" si="4"/>
        <v>450.71715</v>
      </c>
      <c r="C258" s="16">
        <v>766.32</v>
      </c>
      <c r="D258" s="13">
        <f t="shared" si="1"/>
        <v>5.302554706</v>
      </c>
      <c r="E258" s="14">
        <f t="shared" si="2"/>
        <v>5.302554706</v>
      </c>
      <c r="F258" s="15">
        <v>85.0</v>
      </c>
      <c r="G258" s="16">
        <v>183.41715</v>
      </c>
      <c r="H258" s="17">
        <v>0.407</v>
      </c>
      <c r="I258" s="16">
        <v>267.3</v>
      </c>
      <c r="J258" s="17">
        <v>0.593</v>
      </c>
      <c r="K258" s="16">
        <v>4.5071715E8</v>
      </c>
      <c r="L258" s="52">
        <v>2001.0</v>
      </c>
      <c r="M258" s="15" t="s">
        <v>18</v>
      </c>
      <c r="N258" s="19" t="s">
        <v>683</v>
      </c>
      <c r="O258" s="24" t="s">
        <v>684</v>
      </c>
      <c r="P258" s="21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</row>
    <row r="259" ht="15.75" customHeight="1">
      <c r="A259" s="40" t="s">
        <v>1179</v>
      </c>
      <c r="B259" s="12">
        <f t="shared" si="4"/>
        <v>536.414293</v>
      </c>
      <c r="C259" s="16">
        <v>788.95</v>
      </c>
      <c r="D259" s="13">
        <f t="shared" si="1"/>
        <v>7.152190573</v>
      </c>
      <c r="E259" s="14">
        <f t="shared" si="2"/>
        <v>7.152190573</v>
      </c>
      <c r="F259" s="15">
        <v>75.0</v>
      </c>
      <c r="G259" s="16">
        <v>183.135014</v>
      </c>
      <c r="H259" s="17">
        <v>0.341</v>
      </c>
      <c r="I259" s="16">
        <v>353.279279</v>
      </c>
      <c r="J259" s="17">
        <v>0.659</v>
      </c>
      <c r="K259" s="16">
        <v>5.36414293E8</v>
      </c>
      <c r="L259" s="52">
        <v>2007.0</v>
      </c>
      <c r="M259" s="15" t="s">
        <v>18</v>
      </c>
      <c r="N259" s="19" t="s">
        <v>1180</v>
      </c>
      <c r="O259" s="24" t="s">
        <v>1181</v>
      </c>
      <c r="P259" s="21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</row>
    <row r="260" ht="15.75" customHeight="1">
      <c r="A260" s="40" t="s">
        <v>1317</v>
      </c>
      <c r="B260" s="12">
        <f t="shared" si="4"/>
        <v>374.111707</v>
      </c>
      <c r="C260" s="16">
        <v>659.82</v>
      </c>
      <c r="D260" s="13">
        <f t="shared" si="1"/>
        <v>5.344452957</v>
      </c>
      <c r="E260" s="14">
        <f t="shared" si="2"/>
        <v>5.344452957</v>
      </c>
      <c r="F260" s="15">
        <v>70.0</v>
      </c>
      <c r="G260" s="16">
        <v>182.811707</v>
      </c>
      <c r="H260" s="17">
        <v>0.489</v>
      </c>
      <c r="I260" s="16">
        <v>191.3</v>
      </c>
      <c r="J260" s="17">
        <v>0.511</v>
      </c>
      <c r="K260" s="16">
        <v>3.74111707E8</v>
      </c>
      <c r="L260" s="52">
        <v>2000.0</v>
      </c>
      <c r="M260" s="15" t="s">
        <v>18</v>
      </c>
      <c r="N260" s="19" t="s">
        <v>1318</v>
      </c>
      <c r="O260" s="24" t="s">
        <v>1319</v>
      </c>
      <c r="P260" s="21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</row>
    <row r="261" ht="15.75" customHeight="1">
      <c r="A261" s="40" t="s">
        <v>1149</v>
      </c>
      <c r="B261" s="12">
        <f t="shared" si="4"/>
        <v>328.718434</v>
      </c>
      <c r="C261" s="16">
        <v>579.76</v>
      </c>
      <c r="D261" s="13">
        <f t="shared" si="1"/>
        <v>2.739320283</v>
      </c>
      <c r="E261" s="14">
        <f t="shared" si="2"/>
        <v>2.739320283</v>
      </c>
      <c r="F261" s="15">
        <v>120.0</v>
      </c>
      <c r="G261" s="16">
        <v>182.618434</v>
      </c>
      <c r="H261" s="17">
        <v>0.556</v>
      </c>
      <c r="I261" s="16">
        <v>146.1</v>
      </c>
      <c r="J261" s="17">
        <v>0.444</v>
      </c>
      <c r="K261" s="16">
        <v>3.28718434E8</v>
      </c>
      <c r="L261" s="52">
        <v>2000.0</v>
      </c>
      <c r="M261" s="15" t="s">
        <v>18</v>
      </c>
      <c r="N261" s="19" t="s">
        <v>1150</v>
      </c>
      <c r="O261" s="24" t="s">
        <v>1151</v>
      </c>
      <c r="P261" s="21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</row>
    <row r="262" ht="15.75" customHeight="1">
      <c r="A262" s="40" t="s">
        <v>473</v>
      </c>
      <c r="B262" s="12">
        <f t="shared" si="4"/>
        <v>368.780809</v>
      </c>
      <c r="C262" s="16">
        <v>627.01</v>
      </c>
      <c r="D262" s="13">
        <f t="shared" si="1"/>
        <v>3.965385043</v>
      </c>
      <c r="E262" s="14">
        <f t="shared" si="2"/>
        <v>3.965385043</v>
      </c>
      <c r="F262" s="32">
        <v>93.0</v>
      </c>
      <c r="G262" s="16">
        <v>181.171875</v>
      </c>
      <c r="H262" s="17">
        <v>0.491</v>
      </c>
      <c r="I262" s="16">
        <v>187.608934</v>
      </c>
      <c r="J262" s="17">
        <v>0.509</v>
      </c>
      <c r="K262" s="16">
        <v>3.68780809E8</v>
      </c>
      <c r="L262" s="52">
        <v>2001.0</v>
      </c>
      <c r="M262" s="15" t="s">
        <v>18</v>
      </c>
      <c r="N262" s="19" t="s">
        <v>474</v>
      </c>
      <c r="O262" s="34" t="s">
        <v>475</v>
      </c>
      <c r="P262" s="21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</row>
    <row r="263" ht="15.75" customHeight="1">
      <c r="A263" s="40" t="s">
        <v>1209</v>
      </c>
      <c r="B263" s="12">
        <f t="shared" si="4"/>
        <v>449.326618</v>
      </c>
      <c r="C263" s="16">
        <v>607.43</v>
      </c>
      <c r="D263" s="13">
        <f t="shared" si="1"/>
        <v>2.995510787</v>
      </c>
      <c r="E263" s="14">
        <f t="shared" si="2"/>
        <v>2.995510787</v>
      </c>
      <c r="F263" s="15">
        <v>150.0</v>
      </c>
      <c r="G263" s="16">
        <v>181.030624</v>
      </c>
      <c r="H263" s="17">
        <v>0.403</v>
      </c>
      <c r="I263" s="16">
        <v>268.295994</v>
      </c>
      <c r="J263" s="17">
        <v>0.597</v>
      </c>
      <c r="K263" s="16">
        <v>4.49326618E8</v>
      </c>
      <c r="L263" s="52">
        <v>2011.0</v>
      </c>
      <c r="M263" s="15" t="s">
        <v>20</v>
      </c>
      <c r="N263" s="19" t="s">
        <v>1210</v>
      </c>
      <c r="O263" s="24" t="s">
        <v>1211</v>
      </c>
      <c r="P263" s="21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</row>
    <row r="264" ht="15.75" customHeight="1">
      <c r="A264" s="40" t="s">
        <v>613</v>
      </c>
      <c r="B264" s="12">
        <f t="shared" si="4"/>
        <v>457.696391</v>
      </c>
      <c r="C264" s="16">
        <v>882.52</v>
      </c>
      <c r="D264" s="13">
        <f t="shared" si="1"/>
        <v>5.721204888</v>
      </c>
      <c r="E264" s="14">
        <f t="shared" si="2"/>
        <v>5.721204888</v>
      </c>
      <c r="F264" s="15">
        <v>80.0</v>
      </c>
      <c r="G264" s="16">
        <v>180.981856</v>
      </c>
      <c r="H264" s="17">
        <v>0.395</v>
      </c>
      <c r="I264" s="16">
        <v>276.714535</v>
      </c>
      <c r="J264" s="17">
        <v>0.605</v>
      </c>
      <c r="K264" s="16">
        <v>4.57696391E8</v>
      </c>
      <c r="L264" s="52">
        <v>1996.0</v>
      </c>
      <c r="M264" s="15" t="s">
        <v>25</v>
      </c>
      <c r="N264" s="19" t="s">
        <v>614</v>
      </c>
      <c r="O264" s="24" t="s">
        <v>615</v>
      </c>
      <c r="P264" s="21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</row>
    <row r="265" ht="15.75" customHeight="1">
      <c r="A265" s="40" t="s">
        <v>1227</v>
      </c>
      <c r="B265" s="12">
        <f t="shared" si="4"/>
        <v>357.288178</v>
      </c>
      <c r="C265" s="16">
        <v>970.52</v>
      </c>
      <c r="D265" s="13">
        <f t="shared" si="1"/>
        <v>23.81921187</v>
      </c>
      <c r="E265" s="14">
        <f t="shared" si="2"/>
        <v>23.81921187</v>
      </c>
      <c r="F265" s="15">
        <v>15.0</v>
      </c>
      <c r="G265" s="16">
        <v>180.258178</v>
      </c>
      <c r="H265" s="17">
        <v>0.504</v>
      </c>
      <c r="I265" s="16">
        <v>177.03</v>
      </c>
      <c r="J265" s="17">
        <v>0.496</v>
      </c>
      <c r="K265" s="16">
        <v>3.57288178E8</v>
      </c>
      <c r="L265" s="52">
        <v>1986.0</v>
      </c>
      <c r="M265" s="15" t="s">
        <v>104</v>
      </c>
      <c r="N265" s="19" t="s">
        <v>1228</v>
      </c>
      <c r="O265" s="24" t="s">
        <v>1229</v>
      </c>
      <c r="P265" s="21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</row>
    <row r="266" ht="15.75" customHeight="1">
      <c r="A266" s="40" t="s">
        <v>69</v>
      </c>
      <c r="B266" s="12">
        <f t="shared" si="4"/>
        <v>519.311965</v>
      </c>
      <c r="C266" s="16">
        <v>661.53</v>
      </c>
      <c r="D266" s="13">
        <f t="shared" si="1"/>
        <v>3.994707423</v>
      </c>
      <c r="E266" s="14">
        <f t="shared" si="2"/>
        <v>3.994707423</v>
      </c>
      <c r="F266" s="15">
        <v>130.0</v>
      </c>
      <c r="G266" s="16">
        <v>180.202163</v>
      </c>
      <c r="H266" s="17">
        <v>0.347</v>
      </c>
      <c r="I266" s="16">
        <v>339.109802</v>
      </c>
      <c r="J266" s="17">
        <v>0.653</v>
      </c>
      <c r="K266" s="16">
        <v>5.19311965E8</v>
      </c>
      <c r="L266" s="52">
        <v>2015.0</v>
      </c>
      <c r="M266" s="15" t="s">
        <v>20</v>
      </c>
      <c r="N266" s="19" t="s">
        <v>70</v>
      </c>
      <c r="O266" s="20"/>
      <c r="P266" s="21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</row>
    <row r="267" ht="15.75" customHeight="1">
      <c r="A267" s="40" t="s">
        <v>712</v>
      </c>
      <c r="B267" s="12">
        <f t="shared" si="4"/>
        <v>362.21174</v>
      </c>
      <c r="C267" s="16">
        <v>615.84</v>
      </c>
      <c r="D267" s="13">
        <f t="shared" si="1"/>
        <v>3.6221174</v>
      </c>
      <c r="E267" s="14">
        <f t="shared" si="2"/>
        <v>3.6221174</v>
      </c>
      <c r="F267" s="15">
        <v>100.0</v>
      </c>
      <c r="G267" s="16">
        <v>180.01174</v>
      </c>
      <c r="H267" s="17">
        <v>0.497</v>
      </c>
      <c r="I267" s="16">
        <v>182.2</v>
      </c>
      <c r="J267" s="17">
        <v>0.503</v>
      </c>
      <c r="K267" s="16">
        <v>3.6221174E8</v>
      </c>
      <c r="L267" s="52">
        <v>2001.0</v>
      </c>
      <c r="M267" s="15" t="s">
        <v>18</v>
      </c>
      <c r="N267" s="19" t="s">
        <v>713</v>
      </c>
      <c r="O267" s="24" t="s">
        <v>714</v>
      </c>
      <c r="P267" s="21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</row>
    <row r="268" ht="15.75" customHeight="1">
      <c r="A268" s="40" t="s">
        <v>1374</v>
      </c>
      <c r="B268" s="12">
        <f t="shared" si="4"/>
        <v>603.900354</v>
      </c>
      <c r="C268" s="16">
        <v>851.75</v>
      </c>
      <c r="D268" s="13">
        <f t="shared" si="1"/>
        <v>4.02600236</v>
      </c>
      <c r="E268" s="14">
        <f t="shared" si="2"/>
        <v>4.02600236</v>
      </c>
      <c r="F268" s="15">
        <v>150.0</v>
      </c>
      <c r="G268" s="16">
        <v>180.01095</v>
      </c>
      <c r="H268" s="17">
        <v>0.298</v>
      </c>
      <c r="I268" s="16">
        <v>423.889404</v>
      </c>
      <c r="J268" s="17">
        <v>0.702</v>
      </c>
      <c r="K268" s="16">
        <v>6.03900354E8</v>
      </c>
      <c r="L268" s="52">
        <v>2008.0</v>
      </c>
      <c r="M268" s="15" t="s">
        <v>18</v>
      </c>
      <c r="N268" s="19" t="s">
        <v>555</v>
      </c>
      <c r="O268" s="24" t="s">
        <v>556</v>
      </c>
      <c r="P268" s="21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</row>
    <row r="269" ht="15.75" customHeight="1">
      <c r="A269" s="40" t="s">
        <v>1332</v>
      </c>
      <c r="B269" s="12">
        <f t="shared" si="4"/>
        <v>373.062864</v>
      </c>
      <c r="C269" s="16">
        <v>526.02</v>
      </c>
      <c r="D269" s="13">
        <f t="shared" si="1"/>
        <v>2.48708576</v>
      </c>
      <c r="E269" s="14">
        <f t="shared" si="2"/>
        <v>2.48708576</v>
      </c>
      <c r="F269" s="15">
        <v>150.0</v>
      </c>
      <c r="G269" s="16">
        <v>179.883157</v>
      </c>
      <c r="H269" s="17">
        <v>0.482</v>
      </c>
      <c r="I269" s="16">
        <v>193.179707</v>
      </c>
      <c r="J269" s="17">
        <v>0.518</v>
      </c>
      <c r="K269" s="16">
        <v>3.73062864E8</v>
      </c>
      <c r="L269" s="52">
        <v>2009.0</v>
      </c>
      <c r="M269" s="15" t="s">
        <v>18</v>
      </c>
      <c r="N269" s="19" t="s">
        <v>1333</v>
      </c>
      <c r="O269" s="24" t="s">
        <v>1334</v>
      </c>
      <c r="P269" s="21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</row>
    <row r="270" ht="15.75" customHeight="1">
      <c r="A270" s="40" t="s">
        <v>1373</v>
      </c>
      <c r="B270" s="12">
        <f t="shared" si="4"/>
        <v>333.107271</v>
      </c>
      <c r="C270" s="16">
        <v>973.21</v>
      </c>
      <c r="D270" s="13">
        <f t="shared" si="1"/>
        <v>11.89668825</v>
      </c>
      <c r="E270" s="14">
        <f t="shared" si="2"/>
        <v>11.89668825</v>
      </c>
      <c r="F270" s="15">
        <v>28.0</v>
      </c>
      <c r="G270" s="16">
        <v>179.870271</v>
      </c>
      <c r="H270" s="17">
        <v>0.54</v>
      </c>
      <c r="I270" s="16">
        <v>153.237</v>
      </c>
      <c r="J270" s="17">
        <v>0.46</v>
      </c>
      <c r="K270" s="16">
        <v>3.33107271E8</v>
      </c>
      <c r="L270" s="52">
        <v>1984.0</v>
      </c>
      <c r="M270" s="15" t="s">
        <v>104</v>
      </c>
      <c r="N270" s="19" t="s">
        <v>423</v>
      </c>
      <c r="O270" s="24" t="s">
        <v>424</v>
      </c>
      <c r="P270" s="21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</row>
    <row r="271" ht="15.75" customHeight="1">
      <c r="A271" s="40" t="s">
        <v>357</v>
      </c>
      <c r="B271" s="12">
        <f t="shared" si="4"/>
        <v>371.59421</v>
      </c>
      <c r="C271" s="16">
        <v>580.11</v>
      </c>
      <c r="D271" s="13">
        <f t="shared" si="1"/>
        <v>5.308488714</v>
      </c>
      <c r="E271" s="14">
        <f t="shared" si="2"/>
        <v>5.308488714</v>
      </c>
      <c r="F271" s="15">
        <v>70.0</v>
      </c>
      <c r="G271" s="16">
        <v>179.495555</v>
      </c>
      <c r="H271" s="17">
        <v>0.483</v>
      </c>
      <c r="I271" s="16">
        <v>192.098655</v>
      </c>
      <c r="J271" s="17">
        <v>0.517</v>
      </c>
      <c r="K271" s="16">
        <v>3.7159421E8</v>
      </c>
      <c r="L271" s="52">
        <v>2005.0</v>
      </c>
      <c r="M271" s="15" t="s">
        <v>18</v>
      </c>
      <c r="N271" s="19" t="s">
        <v>358</v>
      </c>
      <c r="O271" s="24" t="s">
        <v>359</v>
      </c>
      <c r="P271" s="21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</row>
    <row r="272" ht="15.75" customHeight="1">
      <c r="A272" s="40" t="s">
        <v>589</v>
      </c>
      <c r="B272" s="12">
        <f t="shared" si="4"/>
        <v>654.213485</v>
      </c>
      <c r="C272" s="16">
        <v>859.27</v>
      </c>
      <c r="D272" s="13">
        <f t="shared" si="1"/>
        <v>2.907615489</v>
      </c>
      <c r="E272" s="14">
        <f t="shared" si="2"/>
        <v>2.907615489</v>
      </c>
      <c r="F272" s="15">
        <v>225.0</v>
      </c>
      <c r="G272" s="16">
        <v>179.020854</v>
      </c>
      <c r="H272" s="17">
        <v>0.274</v>
      </c>
      <c r="I272" s="16">
        <v>475.192631</v>
      </c>
      <c r="J272" s="17">
        <v>0.726</v>
      </c>
      <c r="K272" s="16">
        <v>6.54213485E8</v>
      </c>
      <c r="L272" s="52">
        <v>2012.0</v>
      </c>
      <c r="M272" s="15" t="s">
        <v>20</v>
      </c>
      <c r="N272" s="19" t="s">
        <v>590</v>
      </c>
      <c r="O272" s="24" t="s">
        <v>591</v>
      </c>
      <c r="P272" s="21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</row>
    <row r="273" ht="15.75" customHeight="1">
      <c r="A273" s="40" t="s">
        <v>736</v>
      </c>
      <c r="B273" s="12">
        <f t="shared" si="4"/>
        <v>463.406268</v>
      </c>
      <c r="C273" s="16">
        <v>1082.9</v>
      </c>
      <c r="D273" s="13">
        <f t="shared" si="1"/>
        <v>33.10044771</v>
      </c>
      <c r="E273" s="14">
        <f t="shared" si="2"/>
        <v>33.10044771</v>
      </c>
      <c r="F273" s="15">
        <v>14.0</v>
      </c>
      <c r="G273" s="16">
        <v>178.406268</v>
      </c>
      <c r="H273" s="17">
        <v>0.385</v>
      </c>
      <c r="I273" s="16">
        <v>285.0</v>
      </c>
      <c r="J273" s="17">
        <v>0.615</v>
      </c>
      <c r="K273" s="16">
        <v>4.63406268E8</v>
      </c>
      <c r="L273" s="52">
        <v>1990.0</v>
      </c>
      <c r="M273" s="15" t="s">
        <v>25</v>
      </c>
      <c r="N273" s="19" t="s">
        <v>737</v>
      </c>
      <c r="O273" s="24" t="s">
        <v>738</v>
      </c>
      <c r="P273" s="21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</row>
    <row r="274" ht="15.75" customHeight="1">
      <c r="A274" s="40" t="s">
        <v>360</v>
      </c>
      <c r="B274" s="12">
        <f t="shared" si="4"/>
        <v>386.041607</v>
      </c>
      <c r="C274" s="16">
        <v>491.76</v>
      </c>
      <c r="D274" s="13">
        <f t="shared" si="1"/>
        <v>2.859567459</v>
      </c>
      <c r="E274" s="14">
        <f t="shared" si="2"/>
        <v>2.859567459</v>
      </c>
      <c r="F274" s="15">
        <v>135.0</v>
      </c>
      <c r="G274" s="16">
        <v>177.39751</v>
      </c>
      <c r="H274" s="17">
        <v>0.46</v>
      </c>
      <c r="I274" s="16">
        <v>208.644097</v>
      </c>
      <c r="J274" s="17">
        <v>0.54</v>
      </c>
      <c r="K274" s="16">
        <v>3.86041607E8</v>
      </c>
      <c r="L274" s="52">
        <v>2015.0</v>
      </c>
      <c r="M274" s="15" t="s">
        <v>20</v>
      </c>
      <c r="N274" s="19" t="s">
        <v>361</v>
      </c>
      <c r="O274" s="20"/>
      <c r="P274" s="21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</row>
    <row r="275" ht="15.75" customHeight="1">
      <c r="A275" s="40" t="s">
        <v>661</v>
      </c>
      <c r="B275" s="12">
        <f t="shared" si="4"/>
        <v>413.10617</v>
      </c>
      <c r="C275" s="16">
        <v>582.48</v>
      </c>
      <c r="D275" s="13">
        <f t="shared" si="1"/>
        <v>2.754041133</v>
      </c>
      <c r="E275" s="14">
        <f t="shared" si="2"/>
        <v>2.754041133</v>
      </c>
      <c r="F275" s="15">
        <v>150.0</v>
      </c>
      <c r="G275" s="16">
        <v>177.243721</v>
      </c>
      <c r="H275" s="17">
        <v>0.429</v>
      </c>
      <c r="I275" s="16">
        <v>235.862449</v>
      </c>
      <c r="J275" s="17">
        <v>0.571</v>
      </c>
      <c r="K275" s="16">
        <v>4.1310617E8</v>
      </c>
      <c r="L275" s="52">
        <v>2009.0</v>
      </c>
      <c r="M275" s="15" t="s">
        <v>18</v>
      </c>
      <c r="N275" s="19" t="s">
        <v>662</v>
      </c>
      <c r="O275" s="24" t="s">
        <v>663</v>
      </c>
      <c r="P275" s="21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</row>
    <row r="276" ht="15.75" customHeight="1">
      <c r="A276" s="40" t="s">
        <v>379</v>
      </c>
      <c r="B276" s="12">
        <f t="shared" si="4"/>
        <v>621.537519</v>
      </c>
      <c r="C276" s="16">
        <v>791.05</v>
      </c>
      <c r="D276" s="13">
        <f t="shared" si="1"/>
        <v>4.286465648</v>
      </c>
      <c r="E276" s="14">
        <f t="shared" si="2"/>
        <v>4.286465648</v>
      </c>
      <c r="F276" s="15">
        <v>145.0</v>
      </c>
      <c r="G276" s="16">
        <v>177.002924</v>
      </c>
      <c r="H276" s="17">
        <v>0.285</v>
      </c>
      <c r="I276" s="16">
        <v>444.534595</v>
      </c>
      <c r="J276" s="17">
        <v>0.715</v>
      </c>
      <c r="K276" s="16">
        <v>6.21537519E8</v>
      </c>
      <c r="L276" s="52">
        <v>2014.0</v>
      </c>
      <c r="M276" s="15" t="s">
        <v>20</v>
      </c>
      <c r="N276" s="19" t="s">
        <v>380</v>
      </c>
      <c r="O276" s="20"/>
      <c r="P276" s="21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</row>
    <row r="277" ht="15.75" customHeight="1">
      <c r="A277" s="40" t="s">
        <v>786</v>
      </c>
      <c r="B277" s="12">
        <f t="shared" si="4"/>
        <v>481.800873</v>
      </c>
      <c r="C277" s="16">
        <v>651.33</v>
      </c>
      <c r="D277" s="13">
        <f t="shared" si="1"/>
        <v>5.180654548</v>
      </c>
      <c r="E277" s="14">
        <f t="shared" si="2"/>
        <v>5.180654548</v>
      </c>
      <c r="F277" s="15">
        <v>93.0</v>
      </c>
      <c r="G277" s="16">
        <v>176.760185</v>
      </c>
      <c r="H277" s="17">
        <v>0.367</v>
      </c>
      <c r="I277" s="16">
        <v>305.040688</v>
      </c>
      <c r="J277" s="17">
        <v>0.633</v>
      </c>
      <c r="K277" s="16">
        <v>4.81800873E8</v>
      </c>
      <c r="L277" s="52">
        <v>2011.0</v>
      </c>
      <c r="M277" s="15" t="s">
        <v>20</v>
      </c>
      <c r="N277" s="19" t="s">
        <v>787</v>
      </c>
      <c r="O277" s="24" t="s">
        <v>788</v>
      </c>
      <c r="P277" s="21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</row>
    <row r="278" ht="15.75" customHeight="1">
      <c r="A278" s="40" t="s">
        <v>163</v>
      </c>
      <c r="B278" s="12">
        <f t="shared" si="4"/>
        <v>370.569774</v>
      </c>
      <c r="C278" s="16">
        <v>500.96</v>
      </c>
      <c r="D278" s="13">
        <f t="shared" si="1"/>
        <v>2.646926957</v>
      </c>
      <c r="E278" s="14">
        <f t="shared" si="2"/>
        <v>2.646926957</v>
      </c>
      <c r="F278" s="15">
        <v>140.0</v>
      </c>
      <c r="G278" s="16">
        <v>176.654505</v>
      </c>
      <c r="H278" s="17">
        <v>0.477</v>
      </c>
      <c r="I278" s="16">
        <v>193.915269</v>
      </c>
      <c r="J278" s="17">
        <v>0.523</v>
      </c>
      <c r="K278" s="16">
        <v>3.70569774E8</v>
      </c>
      <c r="L278" s="52">
        <v>2011.0</v>
      </c>
      <c r="M278" s="15" t="s">
        <v>20</v>
      </c>
      <c r="N278" s="19" t="s">
        <v>164</v>
      </c>
      <c r="O278" s="20"/>
      <c r="P278" s="21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</row>
    <row r="279" ht="15.75" customHeight="1">
      <c r="A279" s="40" t="s">
        <v>1074</v>
      </c>
      <c r="B279" s="12">
        <f t="shared" si="4"/>
        <v>359.126022</v>
      </c>
      <c r="C279" s="16">
        <v>493.41</v>
      </c>
      <c r="D279" s="13">
        <f t="shared" si="1"/>
        <v>8.97815055</v>
      </c>
      <c r="E279" s="14">
        <f t="shared" si="2"/>
        <v>8.97815055</v>
      </c>
      <c r="F279" s="15">
        <v>40.0</v>
      </c>
      <c r="G279" s="16">
        <v>176.591618</v>
      </c>
      <c r="H279" s="17">
        <v>0.492</v>
      </c>
      <c r="I279" s="16">
        <v>182.534404</v>
      </c>
      <c r="J279" s="17">
        <v>0.508</v>
      </c>
      <c r="K279" s="16">
        <v>3.59126022E8</v>
      </c>
      <c r="L279" s="52">
        <v>2010.0</v>
      </c>
      <c r="M279" s="15" t="s">
        <v>20</v>
      </c>
      <c r="N279" s="19" t="s">
        <v>1075</v>
      </c>
      <c r="O279" s="24" t="s">
        <v>1076</v>
      </c>
      <c r="P279" s="21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</row>
    <row r="280" ht="15.75" customHeight="1">
      <c r="A280" s="40" t="s">
        <v>1206</v>
      </c>
      <c r="B280" s="12">
        <f t="shared" si="4"/>
        <v>369.884651</v>
      </c>
      <c r="C280" s="16">
        <v>681.43</v>
      </c>
      <c r="D280" s="13">
        <f t="shared" si="1"/>
        <v>16.08194135</v>
      </c>
      <c r="E280" s="14">
        <f t="shared" si="2"/>
        <v>16.08194135</v>
      </c>
      <c r="F280" s="15">
        <v>23.0</v>
      </c>
      <c r="G280" s="16">
        <v>176.484651</v>
      </c>
      <c r="H280" s="17">
        <v>0.477</v>
      </c>
      <c r="I280" s="16">
        <v>193.4</v>
      </c>
      <c r="J280" s="17">
        <v>0.523</v>
      </c>
      <c r="K280" s="16">
        <v>3.69884651E8</v>
      </c>
      <c r="L280" s="52">
        <v>1998.0</v>
      </c>
      <c r="M280" s="15" t="s">
        <v>25</v>
      </c>
      <c r="N280" s="19" t="s">
        <v>1207</v>
      </c>
      <c r="O280" s="24" t="s">
        <v>1208</v>
      </c>
      <c r="P280" s="21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</row>
    <row r="281" ht="15.75" customHeight="1">
      <c r="A281" s="40" t="s">
        <v>389</v>
      </c>
      <c r="B281" s="12">
        <f t="shared" si="4"/>
        <v>383.257136</v>
      </c>
      <c r="C281" s="16">
        <v>644.27</v>
      </c>
      <c r="D281" s="13">
        <f t="shared" si="1"/>
        <v>6.387618933</v>
      </c>
      <c r="E281" s="14">
        <f t="shared" si="2"/>
        <v>6.387618933</v>
      </c>
      <c r="F281" s="15">
        <v>60.0</v>
      </c>
      <c r="G281" s="16">
        <v>176.387405</v>
      </c>
      <c r="H281" s="17">
        <v>0.46</v>
      </c>
      <c r="I281" s="16">
        <v>206.869731</v>
      </c>
      <c r="J281" s="17">
        <v>0.54</v>
      </c>
      <c r="K281" s="16">
        <v>3.83257136E8</v>
      </c>
      <c r="L281" s="52">
        <v>2002.0</v>
      </c>
      <c r="M281" s="15" t="s">
        <v>18</v>
      </c>
      <c r="N281" s="19" t="s">
        <v>390</v>
      </c>
      <c r="O281" s="24" t="s">
        <v>391</v>
      </c>
      <c r="P281" s="21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</row>
    <row r="282" ht="15.75" customHeight="1">
      <c r="A282" s="40" t="s">
        <v>1092</v>
      </c>
      <c r="B282" s="12">
        <f t="shared" si="4"/>
        <v>312.136671</v>
      </c>
      <c r="C282" s="16">
        <v>382.67</v>
      </c>
      <c r="D282" s="13">
        <f t="shared" si="1"/>
        <v>3.901708388</v>
      </c>
      <c r="E282" s="14">
        <f t="shared" si="2"/>
        <v>3.901708388</v>
      </c>
      <c r="F282" s="15">
        <v>80.0</v>
      </c>
      <c r="G282" s="16">
        <v>175.936671</v>
      </c>
      <c r="H282" s="17">
        <v>0.564</v>
      </c>
      <c r="I282" s="16">
        <v>136.2</v>
      </c>
      <c r="J282" s="17">
        <v>0.436</v>
      </c>
      <c r="K282" s="16">
        <v>3.12136671E8</v>
      </c>
      <c r="L282" s="52">
        <v>2017.0</v>
      </c>
      <c r="M282" s="15" t="s">
        <v>20</v>
      </c>
      <c r="N282" s="19" t="s">
        <v>1093</v>
      </c>
      <c r="O282" s="24" t="s">
        <v>1094</v>
      </c>
      <c r="P282" s="21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</row>
    <row r="283" ht="15.75" customHeight="1">
      <c r="A283" s="40" t="s">
        <v>972</v>
      </c>
      <c r="B283" s="12">
        <f t="shared" si="4"/>
        <v>527.965936</v>
      </c>
      <c r="C283" s="16">
        <v>647.27</v>
      </c>
      <c r="D283" s="13">
        <f t="shared" si="1"/>
        <v>4.223727488</v>
      </c>
      <c r="E283" s="14">
        <f t="shared" si="2"/>
        <v>4.223727488</v>
      </c>
      <c r="F283" s="15">
        <v>125.0</v>
      </c>
      <c r="G283" s="16">
        <v>175.003033</v>
      </c>
      <c r="H283" s="17">
        <v>0.332</v>
      </c>
      <c r="I283" s="16">
        <v>352.962903</v>
      </c>
      <c r="J283" s="17">
        <v>0.668</v>
      </c>
      <c r="K283" s="16">
        <v>5.27965936E8</v>
      </c>
      <c r="L283" s="52">
        <v>2017.0</v>
      </c>
      <c r="M283" s="15" t="s">
        <v>20</v>
      </c>
      <c r="N283" s="19" t="s">
        <v>973</v>
      </c>
      <c r="O283" s="24" t="s">
        <v>974</v>
      </c>
      <c r="P283" s="21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</row>
    <row r="284" ht="15.75" customHeight="1">
      <c r="A284" s="40" t="s">
        <v>199</v>
      </c>
      <c r="B284" s="12">
        <f t="shared" si="4"/>
        <v>328.203506</v>
      </c>
      <c r="C284" s="16">
        <v>891.51</v>
      </c>
      <c r="D284" s="13">
        <f t="shared" si="1"/>
        <v>32.8203506</v>
      </c>
      <c r="E284" s="14">
        <f t="shared" si="2"/>
        <v>32.8203506</v>
      </c>
      <c r="F284" s="15">
        <v>10.0</v>
      </c>
      <c r="G284" s="16">
        <v>174.803506</v>
      </c>
      <c r="H284" s="17">
        <v>0.533</v>
      </c>
      <c r="I284" s="16">
        <v>153.4</v>
      </c>
      <c r="J284" s="17">
        <v>0.467</v>
      </c>
      <c r="K284" s="16">
        <v>3.28203506E8</v>
      </c>
      <c r="L284" s="52">
        <v>1986.0</v>
      </c>
      <c r="M284" s="15" t="s">
        <v>104</v>
      </c>
      <c r="N284" s="19" t="s">
        <v>200</v>
      </c>
      <c r="O284" s="24" t="s">
        <v>201</v>
      </c>
      <c r="P284" s="21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</row>
    <row r="285" ht="15.75" customHeight="1">
      <c r="A285" s="40" t="s">
        <v>1036</v>
      </c>
      <c r="B285" s="12">
        <f t="shared" si="4"/>
        <v>435.732529</v>
      </c>
      <c r="C285" s="16">
        <v>534.19</v>
      </c>
      <c r="D285" s="13">
        <f t="shared" si="1"/>
        <v>5.187292012</v>
      </c>
      <c r="E285" s="14">
        <f t="shared" si="2"/>
        <v>5.187292012</v>
      </c>
      <c r="F285" s="15">
        <v>84.0</v>
      </c>
      <c r="G285" s="16">
        <v>174.340174</v>
      </c>
      <c r="H285" s="17">
        <v>0.4</v>
      </c>
      <c r="I285" s="16">
        <v>261.392355</v>
      </c>
      <c r="J285" s="17">
        <v>0.6</v>
      </c>
      <c r="K285" s="16">
        <v>4.35732529E8</v>
      </c>
      <c r="L285" s="52">
        <v>2017.0</v>
      </c>
      <c r="M285" s="15" t="s">
        <v>20</v>
      </c>
      <c r="N285" s="19" t="s">
        <v>1037</v>
      </c>
      <c r="O285" s="24" t="s">
        <v>1038</v>
      </c>
      <c r="P285" s="21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</row>
    <row r="286" ht="15.75" customHeight="1">
      <c r="A286" s="40" t="s">
        <v>1370</v>
      </c>
      <c r="B286" s="12">
        <f t="shared" si="4"/>
        <v>760.732926</v>
      </c>
      <c r="C286" s="16">
        <v>899.75</v>
      </c>
      <c r="D286" s="13">
        <f t="shared" si="1"/>
        <v>3.80366463</v>
      </c>
      <c r="E286" s="14">
        <f t="shared" si="2"/>
        <v>3.80366463</v>
      </c>
      <c r="F286" s="15">
        <v>200.0</v>
      </c>
      <c r="G286" s="16">
        <v>173.956935</v>
      </c>
      <c r="H286" s="17">
        <v>0.229</v>
      </c>
      <c r="I286" s="16">
        <v>586.775991</v>
      </c>
      <c r="J286" s="17">
        <v>0.771</v>
      </c>
      <c r="K286" s="16">
        <v>7.60732926E8</v>
      </c>
      <c r="L286" s="52">
        <v>2019.0</v>
      </c>
      <c r="M286" s="15" t="s">
        <v>20</v>
      </c>
      <c r="N286" s="19" t="s">
        <v>269</v>
      </c>
      <c r="O286" s="20"/>
      <c r="P286" s="21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</row>
    <row r="287" ht="15.75" customHeight="1">
      <c r="A287" s="40" t="s">
        <v>73</v>
      </c>
      <c r="B287" s="12">
        <f t="shared" si="4"/>
        <v>355.237933</v>
      </c>
      <c r="C287" s="16">
        <v>703.65</v>
      </c>
      <c r="D287" s="13">
        <f t="shared" si="1"/>
        <v>6.831498712</v>
      </c>
      <c r="E287" s="14">
        <f t="shared" si="2"/>
        <v>6.831498712</v>
      </c>
      <c r="F287" s="15">
        <v>52.0</v>
      </c>
      <c r="G287" s="16">
        <v>173.837933</v>
      </c>
      <c r="H287" s="17">
        <v>0.489</v>
      </c>
      <c r="I287" s="16">
        <v>181.4</v>
      </c>
      <c r="J287" s="17">
        <v>0.511</v>
      </c>
      <c r="K287" s="16">
        <v>3.55237933E8</v>
      </c>
      <c r="L287" s="52">
        <v>1995.0</v>
      </c>
      <c r="M287" s="15" t="s">
        <v>25</v>
      </c>
      <c r="N287" s="19" t="s">
        <v>74</v>
      </c>
      <c r="O287" s="24" t="s">
        <v>75</v>
      </c>
      <c r="P287" s="21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</row>
    <row r="288" ht="15.75" customHeight="1">
      <c r="A288" s="40" t="s">
        <v>365</v>
      </c>
      <c r="B288" s="12">
        <f t="shared" si="4"/>
        <v>358.99485</v>
      </c>
      <c r="C288" s="16">
        <v>773.91</v>
      </c>
      <c r="D288" s="13">
        <f t="shared" si="1"/>
        <v>12.82124464</v>
      </c>
      <c r="E288" s="14">
        <f t="shared" si="2"/>
        <v>12.82124464</v>
      </c>
      <c r="F288" s="15">
        <v>28.0</v>
      </c>
      <c r="G288" s="16">
        <v>173.585516</v>
      </c>
      <c r="H288" s="17">
        <v>0.484</v>
      </c>
      <c r="I288" s="16">
        <v>185.409334</v>
      </c>
      <c r="J288" s="17">
        <v>0.516</v>
      </c>
      <c r="K288" s="16">
        <v>3.5899485E8</v>
      </c>
      <c r="L288" s="52">
        <v>1992.0</v>
      </c>
      <c r="M288" s="15" t="s">
        <v>25</v>
      </c>
      <c r="N288" s="19" t="s">
        <v>366</v>
      </c>
      <c r="O288" s="24" t="s">
        <v>367</v>
      </c>
      <c r="P288" s="21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</row>
    <row r="289" ht="15.75" customHeight="1">
      <c r="A289" s="40" t="s">
        <v>652</v>
      </c>
      <c r="B289" s="12">
        <f t="shared" si="4"/>
        <v>347.512318</v>
      </c>
      <c r="C289" s="16">
        <v>558.63</v>
      </c>
      <c r="D289" s="13">
        <f t="shared" si="1"/>
        <v>3.47512318</v>
      </c>
      <c r="E289" s="14">
        <f t="shared" si="2"/>
        <v>3.47512318</v>
      </c>
      <c r="F289" s="15">
        <v>100.0</v>
      </c>
      <c r="G289" s="16">
        <v>173.008894</v>
      </c>
      <c r="H289" s="17">
        <v>0.498</v>
      </c>
      <c r="I289" s="16">
        <v>174.503424</v>
      </c>
      <c r="J289" s="17">
        <v>0.502</v>
      </c>
      <c r="K289" s="16">
        <v>3.47512318E8</v>
      </c>
      <c r="L289" s="52">
        <v>2004.0</v>
      </c>
      <c r="M289" s="15" t="s">
        <v>18</v>
      </c>
      <c r="N289" s="19" t="s">
        <v>653</v>
      </c>
      <c r="O289" s="24" t="s">
        <v>654</v>
      </c>
      <c r="P289" s="21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</row>
    <row r="290" ht="15.75" customHeight="1">
      <c r="A290" s="40" t="s">
        <v>256</v>
      </c>
      <c r="B290" s="12">
        <f t="shared" si="4"/>
        <v>726.229501</v>
      </c>
      <c r="C290" s="16">
        <v>826.53</v>
      </c>
      <c r="D290" s="13">
        <f t="shared" si="1"/>
        <v>3.631147505</v>
      </c>
      <c r="E290" s="14">
        <f t="shared" si="2"/>
        <v>3.631147505</v>
      </c>
      <c r="F290" s="15">
        <v>200.0</v>
      </c>
      <c r="G290" s="16">
        <v>173.005945</v>
      </c>
      <c r="H290" s="17">
        <v>0.238</v>
      </c>
      <c r="I290" s="16">
        <v>553.223556</v>
      </c>
      <c r="J290" s="17">
        <v>0.762</v>
      </c>
      <c r="K290" s="16">
        <v>7.26229501E8</v>
      </c>
      <c r="L290" s="52">
        <v>2021.0</v>
      </c>
      <c r="M290" s="15" t="s">
        <v>93</v>
      </c>
      <c r="N290" s="19" t="s">
        <v>257</v>
      </c>
      <c r="O290" s="24" t="s">
        <v>258</v>
      </c>
      <c r="P290" s="21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</row>
    <row r="291" ht="15.75" customHeight="1">
      <c r="A291" s="40" t="s">
        <v>44</v>
      </c>
      <c r="B291" s="12">
        <f t="shared" si="4"/>
        <v>315.156409</v>
      </c>
      <c r="C291" s="16">
        <v>589.73</v>
      </c>
      <c r="D291" s="13">
        <f t="shared" si="1"/>
        <v>3.707722459</v>
      </c>
      <c r="E291" s="14">
        <f t="shared" si="2"/>
        <v>3.707722459</v>
      </c>
      <c r="F291" s="15">
        <v>85.0</v>
      </c>
      <c r="G291" s="16">
        <v>172.956409</v>
      </c>
      <c r="H291" s="17">
        <v>0.549</v>
      </c>
      <c r="I291" s="16">
        <v>142.2</v>
      </c>
      <c r="J291" s="17">
        <v>0.451</v>
      </c>
      <c r="K291" s="16">
        <v>3.15156409E8</v>
      </c>
      <c r="L291" s="52">
        <v>1997.0</v>
      </c>
      <c r="M291" s="15" t="s">
        <v>25</v>
      </c>
      <c r="N291" s="19" t="s">
        <v>45</v>
      </c>
      <c r="O291" s="24" t="s">
        <v>46</v>
      </c>
      <c r="P291" s="21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</row>
    <row r="292" ht="15.75" customHeight="1">
      <c r="A292" s="40" t="s">
        <v>754</v>
      </c>
      <c r="B292" s="12">
        <f t="shared" si="4"/>
        <v>354.825435</v>
      </c>
      <c r="C292" s="16">
        <v>913.01</v>
      </c>
      <c r="D292" s="13">
        <f t="shared" si="1"/>
        <v>14.1930174</v>
      </c>
      <c r="E292" s="14">
        <f t="shared" si="2"/>
        <v>14.1930174</v>
      </c>
      <c r="F292" s="15">
        <v>25.0</v>
      </c>
      <c r="G292" s="16">
        <v>172.825435</v>
      </c>
      <c r="H292" s="17">
        <v>0.487</v>
      </c>
      <c r="I292" s="16">
        <v>182.0</v>
      </c>
      <c r="J292" s="17">
        <v>0.513</v>
      </c>
      <c r="K292" s="16">
        <v>3.54825435E8</v>
      </c>
      <c r="L292" s="52">
        <v>1988.0</v>
      </c>
      <c r="M292" s="15" t="s">
        <v>104</v>
      </c>
      <c r="N292" s="19" t="s">
        <v>755</v>
      </c>
      <c r="O292" s="24" t="s">
        <v>756</v>
      </c>
      <c r="P292" s="21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</row>
    <row r="293" ht="15.75" customHeight="1">
      <c r="A293" s="40" t="s">
        <v>1391</v>
      </c>
      <c r="B293" s="12">
        <f t="shared" si="4"/>
        <v>794.881442</v>
      </c>
      <c r="C293" s="16">
        <v>974.49</v>
      </c>
      <c r="D293" s="13">
        <f t="shared" si="1"/>
        <v>3.45600627</v>
      </c>
      <c r="E293" s="14">
        <f t="shared" si="2"/>
        <v>3.45600627</v>
      </c>
      <c r="F293" s="15">
        <v>230.0</v>
      </c>
      <c r="G293" s="16">
        <v>172.558876</v>
      </c>
      <c r="H293" s="17">
        <v>0.217</v>
      </c>
      <c r="I293" s="16">
        <v>622.322566</v>
      </c>
      <c r="J293" s="17">
        <v>0.783</v>
      </c>
      <c r="K293" s="16">
        <v>7.94881442E8</v>
      </c>
      <c r="L293" s="52">
        <v>2017.0</v>
      </c>
      <c r="M293" s="15" t="s">
        <v>20</v>
      </c>
      <c r="N293" s="19" t="s">
        <v>722</v>
      </c>
      <c r="O293" s="24" t="s">
        <v>723</v>
      </c>
      <c r="P293" s="21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</row>
    <row r="294" ht="15.75" customHeight="1">
      <c r="A294" s="40" t="s">
        <v>1118</v>
      </c>
      <c r="B294" s="12">
        <f t="shared" si="4"/>
        <v>467.222728</v>
      </c>
      <c r="C294" s="16">
        <v>846.61</v>
      </c>
      <c r="D294" s="13">
        <f t="shared" si="1"/>
        <v>7.416233778</v>
      </c>
      <c r="E294" s="14">
        <f t="shared" si="2"/>
        <v>7.416233778</v>
      </c>
      <c r="F294" s="15">
        <v>63.0</v>
      </c>
      <c r="G294" s="16">
        <v>172.076928</v>
      </c>
      <c r="H294" s="17">
        <v>0.368</v>
      </c>
      <c r="I294" s="16">
        <v>295.1458</v>
      </c>
      <c r="J294" s="17">
        <v>0.632</v>
      </c>
      <c r="K294" s="16">
        <v>4.67222728E8</v>
      </c>
      <c r="L294" s="52">
        <v>1999.0</v>
      </c>
      <c r="M294" s="15" t="s">
        <v>25</v>
      </c>
      <c r="N294" s="19" t="s">
        <v>1119</v>
      </c>
      <c r="O294" s="24" t="s">
        <v>1120</v>
      </c>
      <c r="P294" s="21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</row>
    <row r="295" ht="15.75" customHeight="1">
      <c r="A295" s="40" t="s">
        <v>1263</v>
      </c>
      <c r="B295" s="12">
        <f t="shared" si="4"/>
        <v>400.063852</v>
      </c>
      <c r="C295" s="16">
        <v>549.66</v>
      </c>
      <c r="D295" s="13">
        <f t="shared" si="1"/>
        <v>2.353316776</v>
      </c>
      <c r="E295" s="14">
        <f t="shared" si="2"/>
        <v>2.353316776</v>
      </c>
      <c r="F295" s="15">
        <v>170.0</v>
      </c>
      <c r="G295" s="16">
        <v>172.062763</v>
      </c>
      <c r="H295" s="17">
        <v>0.43</v>
      </c>
      <c r="I295" s="16">
        <v>228.001089</v>
      </c>
      <c r="J295" s="17">
        <v>0.57</v>
      </c>
      <c r="K295" s="16">
        <v>4.00063852E8</v>
      </c>
      <c r="L295" s="52">
        <v>2010.0</v>
      </c>
      <c r="M295" s="15" t="s">
        <v>20</v>
      </c>
      <c r="N295" s="19" t="s">
        <v>1264</v>
      </c>
      <c r="O295" s="24" t="s">
        <v>1265</v>
      </c>
      <c r="P295" s="21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</row>
    <row r="296" ht="15.75" customHeight="1">
      <c r="A296" s="40" t="s">
        <v>571</v>
      </c>
      <c r="B296" s="12">
        <f t="shared" si="4"/>
        <v>349.546142</v>
      </c>
      <c r="C296" s="16">
        <v>419.84</v>
      </c>
      <c r="D296" s="13">
        <f t="shared" si="1"/>
        <v>2.688816477</v>
      </c>
      <c r="E296" s="14">
        <f t="shared" si="2"/>
        <v>2.688816477</v>
      </c>
      <c r="F296" s="15">
        <v>130.0</v>
      </c>
      <c r="G296" s="16">
        <v>171.958438</v>
      </c>
      <c r="H296" s="17">
        <v>0.492</v>
      </c>
      <c r="I296" s="16">
        <v>177.587704</v>
      </c>
      <c r="J296" s="17">
        <v>0.508</v>
      </c>
      <c r="K296" s="16">
        <v>3.49546142E8</v>
      </c>
      <c r="L296" s="52">
        <v>2018.0</v>
      </c>
      <c r="M296" s="15" t="s">
        <v>20</v>
      </c>
      <c r="N296" s="19" t="s">
        <v>572</v>
      </c>
      <c r="O296" s="24" t="s">
        <v>573</v>
      </c>
      <c r="P296" s="21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</row>
    <row r="297" ht="15.75" customHeight="1">
      <c r="A297" s="40" t="s">
        <v>927</v>
      </c>
      <c r="B297" s="12">
        <f t="shared" si="4"/>
        <v>448.191819</v>
      </c>
      <c r="C297" s="16">
        <v>812.12</v>
      </c>
      <c r="D297" s="13">
        <f t="shared" si="1"/>
        <v>3.447629377</v>
      </c>
      <c r="E297" s="14">
        <f t="shared" si="2"/>
        <v>3.447629377</v>
      </c>
      <c r="F297" s="15">
        <v>130.0</v>
      </c>
      <c r="G297" s="16">
        <v>171.091819</v>
      </c>
      <c r="H297" s="17">
        <v>0.382</v>
      </c>
      <c r="I297" s="16">
        <v>277.1</v>
      </c>
      <c r="J297" s="17">
        <v>0.618</v>
      </c>
      <c r="K297" s="16">
        <v>4.48191819E8</v>
      </c>
      <c r="L297" s="52">
        <v>1999.0</v>
      </c>
      <c r="M297" s="15" t="s">
        <v>25</v>
      </c>
      <c r="N297" s="19" t="s">
        <v>928</v>
      </c>
      <c r="O297" s="24" t="s">
        <v>929</v>
      </c>
      <c r="P297" s="21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</row>
    <row r="298" ht="15.75" customHeight="1">
      <c r="A298" s="40" t="s">
        <v>455</v>
      </c>
      <c r="B298" s="12">
        <f t="shared" si="4"/>
        <v>328.349387</v>
      </c>
      <c r="C298" s="16">
        <v>388.35</v>
      </c>
      <c r="D298" s="13">
        <f t="shared" si="1"/>
        <v>4.377991827</v>
      </c>
      <c r="E298" s="14">
        <f t="shared" si="2"/>
        <v>4.377991827</v>
      </c>
      <c r="F298" s="15">
        <v>75.0</v>
      </c>
      <c r="G298" s="16">
        <v>171.015687</v>
      </c>
      <c r="H298" s="17">
        <v>0.521</v>
      </c>
      <c r="I298" s="16">
        <v>157.3337</v>
      </c>
      <c r="J298" s="17">
        <v>0.479</v>
      </c>
      <c r="K298" s="16">
        <v>3.28349387E8</v>
      </c>
      <c r="L298" s="52">
        <v>2019.0</v>
      </c>
      <c r="M298" s="15" t="s">
        <v>20</v>
      </c>
      <c r="N298" s="19" t="s">
        <v>456</v>
      </c>
      <c r="O298" s="24" t="s">
        <v>457</v>
      </c>
      <c r="P298" s="21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</row>
    <row r="299" ht="15.75" customHeight="1">
      <c r="A299" s="40" t="s">
        <v>32</v>
      </c>
      <c r="B299" s="12">
        <f t="shared" si="4"/>
        <v>316.791257</v>
      </c>
      <c r="C299" s="16">
        <v>538.62</v>
      </c>
      <c r="D299" s="13">
        <f t="shared" si="1"/>
        <v>5.461918224</v>
      </c>
      <c r="E299" s="14">
        <f t="shared" si="2"/>
        <v>5.461918224</v>
      </c>
      <c r="F299" s="15">
        <v>58.0</v>
      </c>
      <c r="G299" s="16">
        <v>170.742341</v>
      </c>
      <c r="H299" s="17">
        <v>0.539</v>
      </c>
      <c r="I299" s="16">
        <v>146.048916</v>
      </c>
      <c r="J299" s="17">
        <v>0.461</v>
      </c>
      <c r="K299" s="16">
        <v>3.16791257E8</v>
      </c>
      <c r="L299" s="52">
        <v>2001.0</v>
      </c>
      <c r="M299" s="15" t="s">
        <v>18</v>
      </c>
      <c r="N299" s="19" t="s">
        <v>33</v>
      </c>
      <c r="O299" s="24" t="s">
        <v>34</v>
      </c>
      <c r="P299" s="21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</row>
    <row r="300" ht="15.75" customHeight="1">
      <c r="A300" s="40" t="s">
        <v>370</v>
      </c>
      <c r="B300" s="12">
        <f t="shared" si="4"/>
        <v>475.186706</v>
      </c>
      <c r="C300" s="16">
        <v>605.32</v>
      </c>
      <c r="D300" s="13">
        <f t="shared" si="1"/>
        <v>5.939833825</v>
      </c>
      <c r="E300" s="14">
        <f t="shared" si="2"/>
        <v>5.939833825</v>
      </c>
      <c r="F300" s="15">
        <v>80.0</v>
      </c>
      <c r="G300" s="16">
        <v>169.70011</v>
      </c>
      <c r="H300" s="17">
        <v>0.357</v>
      </c>
      <c r="I300" s="16">
        <v>305.486596</v>
      </c>
      <c r="J300" s="17">
        <v>0.643</v>
      </c>
      <c r="K300" s="16">
        <v>4.75186706E8</v>
      </c>
      <c r="L300" s="52">
        <v>2015.0</v>
      </c>
      <c r="M300" s="15" t="s">
        <v>20</v>
      </c>
      <c r="N300" s="19" t="s">
        <v>371</v>
      </c>
      <c r="O300" s="20"/>
      <c r="P300" s="21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</row>
    <row r="301" ht="15.75" customHeight="1">
      <c r="A301" s="40" t="s">
        <v>748</v>
      </c>
      <c r="B301" s="12">
        <f t="shared" si="4"/>
        <v>589.580482</v>
      </c>
      <c r="C301" s="16">
        <v>831.55</v>
      </c>
      <c r="D301" s="13">
        <f t="shared" si="1"/>
        <v>2.679911282</v>
      </c>
      <c r="E301" s="14">
        <f t="shared" si="2"/>
        <v>2.679911282</v>
      </c>
      <c r="F301" s="15">
        <v>220.0</v>
      </c>
      <c r="G301" s="16">
        <v>168.368427</v>
      </c>
      <c r="H301" s="17">
        <v>0.286</v>
      </c>
      <c r="I301" s="16">
        <v>421.212055</v>
      </c>
      <c r="J301" s="17">
        <v>0.714</v>
      </c>
      <c r="K301" s="16">
        <v>5.89580482E8</v>
      </c>
      <c r="L301" s="52">
        <v>2008.0</v>
      </c>
      <c r="M301" s="15" t="s">
        <v>18</v>
      </c>
      <c r="N301" s="19" t="s">
        <v>749</v>
      </c>
      <c r="O301" s="24" t="s">
        <v>750</v>
      </c>
      <c r="P301" s="21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</row>
    <row r="302" ht="15.75" customHeight="1">
      <c r="A302" s="40" t="s">
        <v>500</v>
      </c>
      <c r="B302" s="12">
        <f t="shared" si="4"/>
        <v>566.652812</v>
      </c>
      <c r="C302" s="16">
        <v>694.69</v>
      </c>
      <c r="D302" s="13">
        <f t="shared" si="1"/>
        <v>3.062988173</v>
      </c>
      <c r="E302" s="14">
        <f t="shared" si="2"/>
        <v>3.062988173</v>
      </c>
      <c r="F302" s="15">
        <v>185.0</v>
      </c>
      <c r="G302" s="16">
        <v>168.052812</v>
      </c>
      <c r="H302" s="17">
        <v>0.297</v>
      </c>
      <c r="I302" s="16">
        <v>398.6</v>
      </c>
      <c r="J302" s="17">
        <v>0.703</v>
      </c>
      <c r="K302" s="16">
        <v>5.66652812E8</v>
      </c>
      <c r="L302" s="52">
        <v>2017.0</v>
      </c>
      <c r="M302" s="15" t="s">
        <v>20</v>
      </c>
      <c r="N302" s="19" t="s">
        <v>501</v>
      </c>
      <c r="O302" s="24" t="s">
        <v>502</v>
      </c>
      <c r="P302" s="21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</row>
    <row r="303" ht="15.75" customHeight="1">
      <c r="A303" s="40" t="s">
        <v>317</v>
      </c>
      <c r="B303" s="12">
        <f t="shared" si="4"/>
        <v>369.330363</v>
      </c>
      <c r="C303" s="16">
        <v>470.06</v>
      </c>
      <c r="D303" s="13">
        <f t="shared" si="1"/>
        <v>6.054596115</v>
      </c>
      <c r="E303" s="14">
        <f t="shared" si="2"/>
        <v>6.054596115</v>
      </c>
      <c r="F303" s="15">
        <v>61.0</v>
      </c>
      <c r="G303" s="16">
        <v>167.767189</v>
      </c>
      <c r="H303" s="17">
        <v>0.454</v>
      </c>
      <c r="I303" s="16">
        <v>201.563174</v>
      </c>
      <c r="J303" s="17">
        <v>0.546</v>
      </c>
      <c r="K303" s="16">
        <v>3.69330363E8</v>
      </c>
      <c r="L303" s="52">
        <v>2014.0</v>
      </c>
      <c r="M303" s="15" t="s">
        <v>20</v>
      </c>
      <c r="N303" s="19" t="s">
        <v>318</v>
      </c>
      <c r="O303" s="20"/>
      <c r="P303" s="21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</row>
    <row r="304" ht="15.75" customHeight="1">
      <c r="A304" s="40" t="s">
        <v>1371</v>
      </c>
      <c r="B304" s="12">
        <f t="shared" si="4"/>
        <v>528.583774</v>
      </c>
      <c r="C304" s="16">
        <v>634.88</v>
      </c>
      <c r="D304" s="13">
        <f t="shared" si="1"/>
        <v>6.607297175</v>
      </c>
      <c r="E304" s="14">
        <f t="shared" si="2"/>
        <v>6.607297175</v>
      </c>
      <c r="F304" s="15">
        <v>80.0</v>
      </c>
      <c r="G304" s="16">
        <v>167.510016</v>
      </c>
      <c r="H304" s="17">
        <v>0.317</v>
      </c>
      <c r="I304" s="16">
        <v>361.073758</v>
      </c>
      <c r="J304" s="17">
        <v>0.683</v>
      </c>
      <c r="K304" s="16">
        <v>5.28583774E8</v>
      </c>
      <c r="L304" s="52">
        <v>2018.0</v>
      </c>
      <c r="M304" s="15" t="s">
        <v>20</v>
      </c>
      <c r="N304" s="19" t="s">
        <v>373</v>
      </c>
      <c r="O304" s="20"/>
      <c r="P304" s="21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</row>
    <row r="305" ht="15.75" customHeight="1">
      <c r="A305" s="40" t="s">
        <v>176</v>
      </c>
      <c r="B305" s="12">
        <f t="shared" si="4"/>
        <v>616.502912</v>
      </c>
      <c r="C305" s="16">
        <v>925.57</v>
      </c>
      <c r="D305" s="13">
        <f t="shared" si="1"/>
        <v>4.110019413</v>
      </c>
      <c r="E305" s="14">
        <f t="shared" si="2"/>
        <v>4.110019413</v>
      </c>
      <c r="F305" s="33">
        <v>150.0</v>
      </c>
      <c r="G305" s="16">
        <v>167.44596</v>
      </c>
      <c r="H305" s="17">
        <v>0.272</v>
      </c>
      <c r="I305" s="16">
        <v>449.056952</v>
      </c>
      <c r="J305" s="17">
        <v>0.728</v>
      </c>
      <c r="K305" s="16">
        <v>6.16502912E8</v>
      </c>
      <c r="L305" s="52">
        <v>2006.0</v>
      </c>
      <c r="M305" s="15" t="s">
        <v>18</v>
      </c>
      <c r="N305" s="19" t="s">
        <v>177</v>
      </c>
      <c r="O305" s="24" t="s">
        <v>178</v>
      </c>
      <c r="P305" s="21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</row>
    <row r="306" ht="15.75" customHeight="1">
      <c r="A306" s="40" t="s">
        <v>580</v>
      </c>
      <c r="B306" s="12">
        <f t="shared" si="4"/>
        <v>330.444045</v>
      </c>
      <c r="C306" s="16">
        <v>582.8</v>
      </c>
      <c r="D306" s="13">
        <f t="shared" si="1"/>
        <v>6.008073545</v>
      </c>
      <c r="E306" s="14">
        <f t="shared" si="2"/>
        <v>6.008073545</v>
      </c>
      <c r="F306" s="15">
        <v>55.0</v>
      </c>
      <c r="G306" s="16">
        <v>166.244045</v>
      </c>
      <c r="H306" s="17">
        <v>0.503</v>
      </c>
      <c r="I306" s="16">
        <v>164.2</v>
      </c>
      <c r="J306" s="17">
        <v>0.497</v>
      </c>
      <c r="K306" s="16">
        <v>3.30444045E8</v>
      </c>
      <c r="L306" s="52">
        <v>2000.0</v>
      </c>
      <c r="M306" s="15" t="s">
        <v>18</v>
      </c>
      <c r="N306" s="19" t="s">
        <v>581</v>
      </c>
      <c r="O306" s="24" t="s">
        <v>582</v>
      </c>
      <c r="P306" s="21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</row>
    <row r="307" ht="15.75" customHeight="1">
      <c r="A307" s="40" t="s">
        <v>279</v>
      </c>
      <c r="B307" s="12">
        <f t="shared" si="4"/>
        <v>569.651467</v>
      </c>
      <c r="C307" s="16">
        <v>725.66</v>
      </c>
      <c r="D307" s="13">
        <f t="shared" si="1"/>
        <v>14.24128668</v>
      </c>
      <c r="E307" s="14">
        <f t="shared" si="2"/>
        <v>14.24128668</v>
      </c>
      <c r="F307" s="15">
        <v>40.0</v>
      </c>
      <c r="G307" s="16">
        <v>166.16723</v>
      </c>
      <c r="H307" s="17">
        <v>0.292</v>
      </c>
      <c r="I307" s="16">
        <v>403.484237</v>
      </c>
      <c r="J307" s="17">
        <v>0.708</v>
      </c>
      <c r="K307" s="16">
        <v>5.69651467E8</v>
      </c>
      <c r="L307" s="52">
        <v>2015.0</v>
      </c>
      <c r="M307" s="15" t="s">
        <v>20</v>
      </c>
      <c r="N307" s="19" t="s">
        <v>280</v>
      </c>
      <c r="O307" s="20"/>
      <c r="P307" s="21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</row>
    <row r="308" ht="15.75" customHeight="1">
      <c r="A308" s="40">
        <v>2012.0</v>
      </c>
      <c r="B308" s="12">
        <f t="shared" si="4"/>
        <v>791.217826</v>
      </c>
      <c r="C308" s="16">
        <v>1115.61</v>
      </c>
      <c r="D308" s="13">
        <f t="shared" si="1"/>
        <v>3.95608913</v>
      </c>
      <c r="E308" s="14">
        <f t="shared" si="2"/>
        <v>3.95608913</v>
      </c>
      <c r="F308" s="15">
        <v>200.0</v>
      </c>
      <c r="G308" s="16">
        <v>166.112167</v>
      </c>
      <c r="H308" s="17">
        <v>0.21</v>
      </c>
      <c r="I308" s="16">
        <v>625.105659</v>
      </c>
      <c r="J308" s="17">
        <v>0.79</v>
      </c>
      <c r="K308" s="16">
        <v>7.91217826E8</v>
      </c>
      <c r="L308" s="52">
        <v>2009.0</v>
      </c>
      <c r="M308" s="15" t="s">
        <v>18</v>
      </c>
      <c r="N308" s="19" t="s">
        <v>23</v>
      </c>
      <c r="O308" s="20"/>
      <c r="P308" s="21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</row>
    <row r="309" ht="15.75" customHeight="1">
      <c r="A309" s="40" t="s">
        <v>792</v>
      </c>
      <c r="B309" s="12">
        <f t="shared" si="4"/>
        <v>390.493908</v>
      </c>
      <c r="C309" s="16">
        <v>863.7</v>
      </c>
      <c r="D309" s="13">
        <f t="shared" si="1"/>
        <v>8.13528975</v>
      </c>
      <c r="E309" s="14">
        <f t="shared" si="2"/>
        <v>8.13528975</v>
      </c>
      <c r="F309" s="15">
        <v>48.0</v>
      </c>
      <c r="G309" s="16">
        <v>165.493908</v>
      </c>
      <c r="H309" s="17">
        <v>0.424</v>
      </c>
      <c r="I309" s="16">
        <v>225.0</v>
      </c>
      <c r="J309" s="17">
        <v>0.576</v>
      </c>
      <c r="K309" s="16">
        <v>3.90493908E8</v>
      </c>
      <c r="L309" s="52">
        <v>1991.0</v>
      </c>
      <c r="M309" s="15" t="s">
        <v>25</v>
      </c>
      <c r="N309" s="19" t="s">
        <v>793</v>
      </c>
      <c r="O309" s="24" t="s">
        <v>794</v>
      </c>
      <c r="P309" s="21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</row>
    <row r="310" ht="15.75" customHeight="1">
      <c r="A310" s="40" t="s">
        <v>497</v>
      </c>
      <c r="B310" s="12">
        <f t="shared" si="4"/>
        <v>312.89792</v>
      </c>
      <c r="C310" s="16">
        <v>370.08</v>
      </c>
      <c r="D310" s="13">
        <f t="shared" si="1"/>
        <v>7.822448</v>
      </c>
      <c r="E310" s="14">
        <f t="shared" si="2"/>
        <v>7.822448</v>
      </c>
      <c r="F310" s="15">
        <v>40.0</v>
      </c>
      <c r="G310" s="16">
        <v>165.363234</v>
      </c>
      <c r="H310" s="17">
        <v>0.528</v>
      </c>
      <c r="I310" s="16">
        <v>147.534686</v>
      </c>
      <c r="J310" s="17">
        <v>0.472</v>
      </c>
      <c r="K310" s="16">
        <v>3.1289792E8</v>
      </c>
      <c r="L310" s="52">
        <v>2019.0</v>
      </c>
      <c r="M310" s="15" t="s">
        <v>20</v>
      </c>
      <c r="N310" s="19" t="s">
        <v>498</v>
      </c>
      <c r="O310" s="24" t="s">
        <v>499</v>
      </c>
      <c r="P310" s="21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</row>
    <row r="311" ht="15.75" customHeight="1">
      <c r="A311" s="40" t="s">
        <v>506</v>
      </c>
      <c r="B311" s="12">
        <f t="shared" si="4"/>
        <v>665.692281</v>
      </c>
      <c r="C311" s="16">
        <v>899.92</v>
      </c>
      <c r="D311" s="13">
        <f t="shared" si="1"/>
        <v>4.43794854</v>
      </c>
      <c r="E311" s="14">
        <f t="shared" si="2"/>
        <v>4.43794854</v>
      </c>
      <c r="F311" s="15">
        <v>150.0</v>
      </c>
      <c r="G311" s="16">
        <v>165.249063</v>
      </c>
      <c r="H311" s="17">
        <v>0.248</v>
      </c>
      <c r="I311" s="16">
        <v>500.443218</v>
      </c>
      <c r="J311" s="17">
        <v>0.752</v>
      </c>
      <c r="K311" s="16">
        <v>6.65692281E8</v>
      </c>
      <c r="L311" s="52">
        <v>2011.0</v>
      </c>
      <c r="M311" s="15" t="s">
        <v>20</v>
      </c>
      <c r="N311" s="19" t="s">
        <v>507</v>
      </c>
      <c r="O311" s="24" t="s">
        <v>508</v>
      </c>
      <c r="P311" s="21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</row>
    <row r="312" ht="15.75" customHeight="1">
      <c r="A312" s="40" t="s">
        <v>333</v>
      </c>
      <c r="B312" s="12">
        <f t="shared" si="4"/>
        <v>351.692268</v>
      </c>
      <c r="C312" s="16">
        <v>597.96</v>
      </c>
      <c r="D312" s="13">
        <f t="shared" si="1"/>
        <v>4.042439862</v>
      </c>
      <c r="E312" s="14">
        <f t="shared" si="2"/>
        <v>4.042439862</v>
      </c>
      <c r="F312" s="32">
        <v>87.0</v>
      </c>
      <c r="G312" s="16">
        <v>165.092268</v>
      </c>
      <c r="H312" s="17">
        <v>0.469</v>
      </c>
      <c r="I312" s="16">
        <v>186.6</v>
      </c>
      <c r="J312" s="17">
        <v>0.531</v>
      </c>
      <c r="K312" s="16">
        <v>3.51692268E8</v>
      </c>
      <c r="L312" s="52">
        <v>2001.0</v>
      </c>
      <c r="M312" s="15" t="s">
        <v>18</v>
      </c>
      <c r="N312" s="19" t="s">
        <v>334</v>
      </c>
      <c r="O312" s="34" t="s">
        <v>335</v>
      </c>
      <c r="P312" s="21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</row>
    <row r="313" ht="15.75" customHeight="1">
      <c r="A313" s="40" t="s">
        <v>253</v>
      </c>
      <c r="B313" s="12">
        <f t="shared" si="4"/>
        <v>402.064899</v>
      </c>
      <c r="C313" s="16">
        <v>457.6</v>
      </c>
      <c r="D313" s="13">
        <f t="shared" si="1"/>
        <v>2.010324495</v>
      </c>
      <c r="E313" s="14">
        <f t="shared" si="2"/>
        <v>2.010324495</v>
      </c>
      <c r="F313" s="15">
        <v>200.0</v>
      </c>
      <c r="G313" s="16">
        <v>164.870234</v>
      </c>
      <c r="H313" s="17">
        <v>0.41</v>
      </c>
      <c r="I313" s="16">
        <v>237.194665</v>
      </c>
      <c r="J313" s="17">
        <v>0.59</v>
      </c>
      <c r="K313" s="16">
        <v>4.02064899E8</v>
      </c>
      <c r="L313" s="52">
        <v>2021.0</v>
      </c>
      <c r="M313" s="15" t="s">
        <v>93</v>
      </c>
      <c r="N313" s="19" t="s">
        <v>254</v>
      </c>
      <c r="O313" s="24" t="s">
        <v>255</v>
      </c>
      <c r="P313" s="21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</row>
    <row r="314" ht="15.75" customHeight="1">
      <c r="A314" s="40" t="s">
        <v>182</v>
      </c>
      <c r="B314" s="12">
        <f t="shared" si="4"/>
        <v>352.114312</v>
      </c>
      <c r="C314" s="16">
        <v>591.92</v>
      </c>
      <c r="D314" s="13">
        <f t="shared" si="1"/>
        <v>6.771429077</v>
      </c>
      <c r="E314" s="14">
        <f t="shared" si="2"/>
        <v>6.771429077</v>
      </c>
      <c r="F314" s="15">
        <v>52.0</v>
      </c>
      <c r="G314" s="16">
        <v>164.615351</v>
      </c>
      <c r="H314" s="17">
        <v>0.468</v>
      </c>
      <c r="I314" s="16">
        <v>187.498961</v>
      </c>
      <c r="J314" s="17">
        <v>0.532</v>
      </c>
      <c r="K314" s="16">
        <v>3.52114312E8</v>
      </c>
      <c r="L314" s="52">
        <v>2002.0</v>
      </c>
      <c r="M314" s="15" t="s">
        <v>18</v>
      </c>
      <c r="N314" s="19" t="s">
        <v>183</v>
      </c>
      <c r="O314" s="24" t="s">
        <v>184</v>
      </c>
      <c r="P314" s="21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</row>
    <row r="315" ht="15.75" customHeight="1">
      <c r="A315" s="40" t="s">
        <v>1158</v>
      </c>
      <c r="B315" s="12">
        <f t="shared" si="4"/>
        <v>317.375031</v>
      </c>
      <c r="C315" s="16">
        <v>447.5</v>
      </c>
      <c r="D315" s="13">
        <f t="shared" si="1"/>
        <v>7.934375775</v>
      </c>
      <c r="E315" s="14">
        <f t="shared" si="2"/>
        <v>7.934375775</v>
      </c>
      <c r="F315" s="15">
        <v>40.0</v>
      </c>
      <c r="G315" s="16">
        <v>163.958031</v>
      </c>
      <c r="H315" s="17">
        <v>0.517</v>
      </c>
      <c r="I315" s="16">
        <v>153.417</v>
      </c>
      <c r="J315" s="17">
        <v>0.483</v>
      </c>
      <c r="K315" s="16">
        <v>3.17375031E8</v>
      </c>
      <c r="L315" s="52">
        <v>2009.0</v>
      </c>
      <c r="M315" s="15" t="s">
        <v>18</v>
      </c>
      <c r="N315" s="19" t="s">
        <v>1159</v>
      </c>
      <c r="O315" s="24" t="s">
        <v>1160</v>
      </c>
      <c r="P315" s="21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</row>
    <row r="316" ht="15.75" customHeight="1">
      <c r="A316" s="40" t="s">
        <v>194</v>
      </c>
      <c r="B316" s="12">
        <f t="shared" si="4"/>
        <v>493.214993</v>
      </c>
      <c r="C316" s="16">
        <v>677.64</v>
      </c>
      <c r="D316" s="13">
        <f t="shared" si="1"/>
        <v>3.945719944</v>
      </c>
      <c r="E316" s="14">
        <f t="shared" si="2"/>
        <v>3.945719944</v>
      </c>
      <c r="F316" s="15">
        <v>125.0</v>
      </c>
      <c r="G316" s="16">
        <v>163.214888</v>
      </c>
      <c r="H316" s="17">
        <v>0.331</v>
      </c>
      <c r="I316" s="16">
        <v>330.000105</v>
      </c>
      <c r="J316" s="17">
        <v>0.669</v>
      </c>
      <c r="K316" s="16">
        <v>4.93214993E8</v>
      </c>
      <c r="L316" s="52">
        <v>2010.0</v>
      </c>
      <c r="M316" s="15" t="s">
        <v>20</v>
      </c>
      <c r="N316" s="19" t="s">
        <v>195</v>
      </c>
      <c r="O316" s="20"/>
      <c r="P316" s="21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</row>
    <row r="317" ht="15.75" customHeight="1">
      <c r="A317" s="40" t="s">
        <v>1191</v>
      </c>
      <c r="B317" s="12">
        <f t="shared" si="4"/>
        <v>325.186032</v>
      </c>
      <c r="C317" s="16">
        <v>414.24</v>
      </c>
      <c r="D317" s="13">
        <f t="shared" si="1"/>
        <v>4.394405838</v>
      </c>
      <c r="E317" s="14">
        <f t="shared" si="2"/>
        <v>4.394405838</v>
      </c>
      <c r="F317" s="15">
        <v>74.0</v>
      </c>
      <c r="G317" s="16">
        <v>162.994032</v>
      </c>
      <c r="H317" s="17">
        <v>0.501</v>
      </c>
      <c r="I317" s="16">
        <v>162.192</v>
      </c>
      <c r="J317" s="17">
        <v>0.499</v>
      </c>
      <c r="K317" s="16">
        <v>3.25186032E8</v>
      </c>
      <c r="L317" s="52">
        <v>2015.0</v>
      </c>
      <c r="M317" s="15" t="s">
        <v>20</v>
      </c>
      <c r="N317" s="19" t="s">
        <v>1192</v>
      </c>
      <c r="O317" s="24" t="s">
        <v>1193</v>
      </c>
      <c r="P317" s="21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</row>
    <row r="318" ht="15.75" customHeight="1">
      <c r="A318" s="40" t="s">
        <v>136</v>
      </c>
      <c r="B318" s="12">
        <v>389.0</v>
      </c>
      <c r="C318" s="16">
        <v>411.92</v>
      </c>
      <c r="D318" s="13">
        <f t="shared" si="1"/>
        <v>1.691304348</v>
      </c>
      <c r="E318" s="14">
        <f t="shared" si="2"/>
        <v>1.691304348</v>
      </c>
      <c r="F318" s="15">
        <v>230.0</v>
      </c>
      <c r="G318" s="16">
        <v>162.83686</v>
      </c>
      <c r="H318" s="17">
        <v>0.431</v>
      </c>
      <c r="I318" s="16">
        <v>214.9</v>
      </c>
      <c r="J318" s="17">
        <v>0.569</v>
      </c>
      <c r="K318" s="16">
        <v>3.7773686E8</v>
      </c>
      <c r="L318" s="52">
        <v>2022.0</v>
      </c>
      <c r="M318" s="15" t="s">
        <v>93</v>
      </c>
      <c r="N318" s="19" t="s">
        <v>137</v>
      </c>
      <c r="O318" s="24" t="s">
        <v>138</v>
      </c>
      <c r="P318" s="21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</row>
    <row r="319" ht="15.75" customHeight="1">
      <c r="A319" s="40" t="s">
        <v>229</v>
      </c>
      <c r="B319" s="12">
        <f t="shared" ref="B319:B478" si="5">K319/1000000</f>
        <v>426.074373</v>
      </c>
      <c r="C319" s="16">
        <v>559.62</v>
      </c>
      <c r="D319" s="13">
        <f t="shared" si="1"/>
        <v>4.26074373</v>
      </c>
      <c r="E319" s="14">
        <f t="shared" si="2"/>
        <v>4.26074373</v>
      </c>
      <c r="F319" s="15">
        <v>100.0</v>
      </c>
      <c r="G319" s="16">
        <v>162.805434</v>
      </c>
      <c r="H319" s="17">
        <v>0.382</v>
      </c>
      <c r="I319" s="16">
        <v>263.268939</v>
      </c>
      <c r="J319" s="17">
        <v>0.618</v>
      </c>
      <c r="K319" s="16">
        <v>4.26074373E8</v>
      </c>
      <c r="L319" s="52">
        <v>2012.0</v>
      </c>
      <c r="M319" s="15" t="s">
        <v>20</v>
      </c>
      <c r="N319" s="19" t="s">
        <v>230</v>
      </c>
      <c r="O319" s="20"/>
      <c r="P319" s="21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</row>
    <row r="320" ht="15.75" customHeight="1">
      <c r="A320" s="40" t="s">
        <v>35</v>
      </c>
      <c r="B320" s="12">
        <f t="shared" si="5"/>
        <v>363.258859</v>
      </c>
      <c r="C320" s="16">
        <v>669.22</v>
      </c>
      <c r="D320" s="13">
        <f t="shared" si="1"/>
        <v>3.027157158</v>
      </c>
      <c r="E320" s="14">
        <f t="shared" si="2"/>
        <v>3.027157158</v>
      </c>
      <c r="F320" s="15">
        <v>120.0</v>
      </c>
      <c r="G320" s="16">
        <v>162.798565</v>
      </c>
      <c r="H320" s="17">
        <v>0.448</v>
      </c>
      <c r="I320" s="16">
        <v>200.460294</v>
      </c>
      <c r="J320" s="17">
        <v>0.552</v>
      </c>
      <c r="K320" s="16">
        <v>3.63258859E8</v>
      </c>
      <c r="L320" s="52">
        <v>1998.0</v>
      </c>
      <c r="M320" s="15" t="s">
        <v>25</v>
      </c>
      <c r="N320" s="19" t="s">
        <v>36</v>
      </c>
      <c r="O320" s="24" t="s">
        <v>37</v>
      </c>
      <c r="P320" s="21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</row>
    <row r="321" ht="15.75" customHeight="1">
      <c r="A321" s="40" t="s">
        <v>849</v>
      </c>
      <c r="B321" s="12">
        <f t="shared" si="5"/>
        <v>407.452213</v>
      </c>
      <c r="C321" s="16">
        <v>463.73</v>
      </c>
      <c r="D321" s="13">
        <f t="shared" si="1"/>
        <v>4.793555447</v>
      </c>
      <c r="E321" s="14">
        <f t="shared" si="2"/>
        <v>4.793555447</v>
      </c>
      <c r="F321" s="15">
        <v>85.0</v>
      </c>
      <c r="G321" s="16">
        <v>162.79099</v>
      </c>
      <c r="H321" s="17">
        <v>0.4</v>
      </c>
      <c r="I321" s="16">
        <v>244.661223</v>
      </c>
      <c r="J321" s="17">
        <v>0.6</v>
      </c>
      <c r="K321" s="16">
        <v>4.07452213E8</v>
      </c>
      <c r="L321" s="52">
        <v>2021.0</v>
      </c>
      <c r="M321" s="15" t="s">
        <v>93</v>
      </c>
      <c r="N321" s="19" t="s">
        <v>850</v>
      </c>
      <c r="O321" s="24" t="s">
        <v>851</v>
      </c>
      <c r="P321" s="21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</row>
    <row r="322" ht="15.75" customHeight="1">
      <c r="A322" s="40" t="s">
        <v>449</v>
      </c>
      <c r="B322" s="12">
        <f t="shared" si="5"/>
        <v>415.484914</v>
      </c>
      <c r="C322" s="16">
        <v>522.1</v>
      </c>
      <c r="D322" s="13">
        <f t="shared" si="1"/>
        <v>3.462374283</v>
      </c>
      <c r="E322" s="14">
        <f t="shared" si="2"/>
        <v>3.462374283</v>
      </c>
      <c r="F322" s="15">
        <v>120.0</v>
      </c>
      <c r="G322" s="16">
        <v>162.43441</v>
      </c>
      <c r="H322" s="17">
        <v>0.391</v>
      </c>
      <c r="I322" s="16">
        <v>253.050504</v>
      </c>
      <c r="J322" s="17">
        <v>0.609</v>
      </c>
      <c r="K322" s="16">
        <v>4.15484914E8</v>
      </c>
      <c r="L322" s="52">
        <v>2016.0</v>
      </c>
      <c r="M322" s="15" t="s">
        <v>20</v>
      </c>
      <c r="N322" s="19" t="s">
        <v>450</v>
      </c>
      <c r="O322" s="24" t="s">
        <v>451</v>
      </c>
      <c r="P322" s="21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</row>
    <row r="323" ht="15.75" customHeight="1">
      <c r="A323" s="40" t="s">
        <v>395</v>
      </c>
      <c r="B323" s="12">
        <f t="shared" si="5"/>
        <v>877.244782</v>
      </c>
      <c r="C323" s="16">
        <v>1152.21</v>
      </c>
      <c r="D323" s="13">
        <f t="shared" si="1"/>
        <v>9.2341556</v>
      </c>
      <c r="E323" s="14">
        <f t="shared" si="2"/>
        <v>9.2341556</v>
      </c>
      <c r="F323" s="15">
        <v>95.0</v>
      </c>
      <c r="G323" s="16">
        <v>161.321843</v>
      </c>
      <c r="H323" s="17">
        <v>0.184</v>
      </c>
      <c r="I323" s="16">
        <v>715.922939</v>
      </c>
      <c r="J323" s="17">
        <v>0.816</v>
      </c>
      <c r="K323" s="16">
        <v>8.77244782E8</v>
      </c>
      <c r="L323" s="52">
        <v>2012.0</v>
      </c>
      <c r="M323" s="15" t="s">
        <v>20</v>
      </c>
      <c r="N323" s="19" t="s">
        <v>396</v>
      </c>
      <c r="O323" s="24" t="s">
        <v>397</v>
      </c>
      <c r="P323" s="21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</row>
    <row r="324" ht="15.75" customHeight="1">
      <c r="A324" s="40" t="s">
        <v>381</v>
      </c>
      <c r="B324" s="12">
        <f t="shared" si="5"/>
        <v>524.580592</v>
      </c>
      <c r="C324" s="16">
        <v>620.44</v>
      </c>
      <c r="D324" s="13">
        <f t="shared" si="1"/>
        <v>4.066516217</v>
      </c>
      <c r="E324" s="14">
        <f t="shared" si="2"/>
        <v>4.066516217</v>
      </c>
      <c r="F324" s="33">
        <v>129.0</v>
      </c>
      <c r="G324" s="16">
        <v>160.945505</v>
      </c>
      <c r="H324" s="17">
        <v>0.307</v>
      </c>
      <c r="I324" s="16">
        <v>363.635087</v>
      </c>
      <c r="J324" s="17">
        <v>0.693</v>
      </c>
      <c r="K324" s="16">
        <v>5.24580592E8</v>
      </c>
      <c r="L324" s="52">
        <v>2019.0</v>
      </c>
      <c r="M324" s="15" t="s">
        <v>20</v>
      </c>
      <c r="N324" s="19" t="s">
        <v>382</v>
      </c>
      <c r="O324" s="20"/>
      <c r="P324" s="21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</row>
    <row r="325" ht="15.75" customHeight="1">
      <c r="A325" s="40" t="s">
        <v>220</v>
      </c>
      <c r="B325" s="12">
        <f t="shared" si="5"/>
        <v>431.971116</v>
      </c>
      <c r="C325" s="16">
        <v>726.16</v>
      </c>
      <c r="D325" s="13">
        <f t="shared" si="1"/>
        <v>3.042050113</v>
      </c>
      <c r="E325" s="14">
        <f t="shared" si="2"/>
        <v>3.042050113</v>
      </c>
      <c r="F325" s="15">
        <v>142.0</v>
      </c>
      <c r="G325" s="16">
        <v>160.942139</v>
      </c>
      <c r="H325" s="17">
        <v>0.373</v>
      </c>
      <c r="I325" s="16">
        <v>271.028977</v>
      </c>
      <c r="J325" s="17">
        <v>0.627</v>
      </c>
      <c r="K325" s="16">
        <v>4.31971116E8</v>
      </c>
      <c r="L325" s="52">
        <v>2002.0</v>
      </c>
      <c r="M325" s="15" t="s">
        <v>18</v>
      </c>
      <c r="N325" s="19" t="s">
        <v>221</v>
      </c>
      <c r="O325" s="24" t="s">
        <v>222</v>
      </c>
      <c r="P325" s="21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</row>
    <row r="326" ht="15.75" customHeight="1">
      <c r="A326" s="40" t="s">
        <v>667</v>
      </c>
      <c r="B326" s="12">
        <f t="shared" si="5"/>
        <v>774.153007</v>
      </c>
      <c r="C326" s="16">
        <v>881.08</v>
      </c>
      <c r="D326" s="13">
        <f t="shared" si="1"/>
        <v>3.096612028</v>
      </c>
      <c r="E326" s="14">
        <f t="shared" si="2"/>
        <v>3.096612028</v>
      </c>
      <c r="F326" s="15">
        <v>250.0</v>
      </c>
      <c r="G326" s="16">
        <v>160.891007</v>
      </c>
      <c r="H326" s="17">
        <v>0.208</v>
      </c>
      <c r="I326" s="16">
        <v>613.262</v>
      </c>
      <c r="J326" s="17">
        <v>0.792</v>
      </c>
      <c r="K326" s="16">
        <v>7.74153007E8</v>
      </c>
      <c r="L326" s="52">
        <v>2021.0</v>
      </c>
      <c r="M326" s="15" t="s">
        <v>93</v>
      </c>
      <c r="N326" s="19" t="s">
        <v>668</v>
      </c>
      <c r="O326" s="24" t="s">
        <v>669</v>
      </c>
      <c r="P326" s="21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</row>
    <row r="327" ht="15.75" customHeight="1">
      <c r="A327" s="40" t="s">
        <v>819</v>
      </c>
      <c r="B327" s="12">
        <f t="shared" si="5"/>
        <v>374.583879</v>
      </c>
      <c r="C327" s="16">
        <v>602.15</v>
      </c>
      <c r="D327" s="13">
        <f t="shared" si="1"/>
        <v>4.99445172</v>
      </c>
      <c r="E327" s="14">
        <f t="shared" si="2"/>
        <v>4.99445172</v>
      </c>
      <c r="F327" s="15">
        <v>75.0</v>
      </c>
      <c r="G327" s="16">
        <v>160.861908</v>
      </c>
      <c r="H327" s="17">
        <v>0.429</v>
      </c>
      <c r="I327" s="16">
        <v>213.721971</v>
      </c>
      <c r="J327" s="17">
        <v>0.571</v>
      </c>
      <c r="K327" s="16">
        <v>3.74583879E8</v>
      </c>
      <c r="L327" s="52">
        <v>2004.0</v>
      </c>
      <c r="M327" s="15" t="s">
        <v>18</v>
      </c>
      <c r="N327" s="19" t="s">
        <v>820</v>
      </c>
      <c r="O327" s="24" t="s">
        <v>821</v>
      </c>
      <c r="P327" s="21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</row>
    <row r="328" ht="15.75" customHeight="1">
      <c r="A328" s="40" t="s">
        <v>987</v>
      </c>
      <c r="B328" s="12">
        <f t="shared" si="5"/>
        <v>654.855901</v>
      </c>
      <c r="C328" s="16">
        <v>786.54</v>
      </c>
      <c r="D328" s="13">
        <f t="shared" si="1"/>
        <v>3.274279505</v>
      </c>
      <c r="E328" s="14">
        <f t="shared" si="2"/>
        <v>3.274279505</v>
      </c>
      <c r="F328" s="15">
        <v>200.0</v>
      </c>
      <c r="G328" s="16">
        <v>159.555901</v>
      </c>
      <c r="H328" s="17">
        <v>0.244</v>
      </c>
      <c r="I328" s="16">
        <v>495.3</v>
      </c>
      <c r="J328" s="17">
        <v>0.756</v>
      </c>
      <c r="K328" s="16">
        <v>6.54855901E8</v>
      </c>
      <c r="L328" s="52">
        <v>2018.0</v>
      </c>
      <c r="M328" s="15" t="s">
        <v>20</v>
      </c>
      <c r="N328" s="19" t="s">
        <v>988</v>
      </c>
      <c r="O328" s="20"/>
      <c r="P328" s="21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</row>
    <row r="329" ht="15.75" customHeight="1">
      <c r="A329" s="40">
        <v>1917.0</v>
      </c>
      <c r="B329" s="12">
        <f t="shared" si="5"/>
        <v>384.576334</v>
      </c>
      <c r="C329" s="16">
        <v>454.86</v>
      </c>
      <c r="D329" s="13">
        <f t="shared" si="1"/>
        <v>4.273070378</v>
      </c>
      <c r="E329" s="14">
        <f t="shared" si="2"/>
        <v>4.273070378</v>
      </c>
      <c r="F329" s="15">
        <v>90.0</v>
      </c>
      <c r="G329" s="16">
        <v>159.227644</v>
      </c>
      <c r="H329" s="17">
        <v>0.414</v>
      </c>
      <c r="I329" s="16">
        <v>225.34869</v>
      </c>
      <c r="J329" s="17">
        <v>0.586</v>
      </c>
      <c r="K329" s="16">
        <v>3.84576334E8</v>
      </c>
      <c r="L329" s="52">
        <v>2019.0</v>
      </c>
      <c r="M329" s="15" t="s">
        <v>20</v>
      </c>
      <c r="N329" s="19" t="s">
        <v>21</v>
      </c>
      <c r="O329" s="24" t="s">
        <v>22</v>
      </c>
      <c r="P329" s="21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</row>
    <row r="330" ht="15.75" customHeight="1">
      <c r="A330" s="40" t="s">
        <v>1173</v>
      </c>
      <c r="B330" s="12">
        <f t="shared" si="5"/>
        <v>431.058056</v>
      </c>
      <c r="C330" s="16">
        <v>509.83</v>
      </c>
      <c r="D330" s="13">
        <f t="shared" si="1"/>
        <v>5.747440747</v>
      </c>
      <c r="E330" s="14">
        <f t="shared" si="2"/>
        <v>5.747440747</v>
      </c>
      <c r="F330" s="15">
        <v>75.0</v>
      </c>
      <c r="G330" s="16">
        <v>158.874395</v>
      </c>
      <c r="H330" s="17">
        <v>0.369</v>
      </c>
      <c r="I330" s="16">
        <v>272.183661</v>
      </c>
      <c r="J330" s="17">
        <v>0.631</v>
      </c>
      <c r="K330" s="16">
        <v>4.31058056E8</v>
      </c>
      <c r="L330" s="52">
        <v>2019.0</v>
      </c>
      <c r="M330" s="15" t="s">
        <v>20</v>
      </c>
      <c r="N330" s="19" t="s">
        <v>1174</v>
      </c>
      <c r="O330" s="24" t="s">
        <v>1175</v>
      </c>
      <c r="P330" s="21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</row>
    <row r="331" ht="15.75" customHeight="1">
      <c r="A331" s="40" t="s">
        <v>903</v>
      </c>
      <c r="B331" s="12">
        <f t="shared" si="5"/>
        <v>343.471816</v>
      </c>
      <c r="C331" s="16">
        <v>431.61</v>
      </c>
      <c r="D331" s="13">
        <f t="shared" si="1"/>
        <v>1.856604411</v>
      </c>
      <c r="E331" s="14">
        <f t="shared" si="2"/>
        <v>1.856604411</v>
      </c>
      <c r="F331" s="15">
        <v>185.0</v>
      </c>
      <c r="G331" s="16">
        <v>158.84834</v>
      </c>
      <c r="H331" s="17">
        <v>0.462</v>
      </c>
      <c r="I331" s="16">
        <v>184.623476</v>
      </c>
      <c r="J331" s="17">
        <v>0.538</v>
      </c>
      <c r="K331" s="16">
        <v>3.43471816E8</v>
      </c>
      <c r="L331" s="52">
        <v>2016.0</v>
      </c>
      <c r="M331" s="15" t="s">
        <v>20</v>
      </c>
      <c r="N331" s="19" t="s">
        <v>904</v>
      </c>
      <c r="O331" s="24" t="s">
        <v>905</v>
      </c>
      <c r="P331" s="21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</row>
    <row r="332" ht="15.75" customHeight="1">
      <c r="A332" s="40" t="s">
        <v>272</v>
      </c>
      <c r="B332" s="12">
        <f t="shared" si="5"/>
        <v>320.145693</v>
      </c>
      <c r="C332" s="16">
        <v>857.11</v>
      </c>
      <c r="D332" s="13">
        <f t="shared" si="1"/>
        <v>22.8675495</v>
      </c>
      <c r="E332" s="14">
        <f t="shared" si="2"/>
        <v>22.8675495</v>
      </c>
      <c r="F332" s="15">
        <v>14.0</v>
      </c>
      <c r="G332" s="16">
        <v>156.645693</v>
      </c>
      <c r="H332" s="17">
        <v>0.489</v>
      </c>
      <c r="I332" s="16">
        <v>163.5</v>
      </c>
      <c r="J332" s="17">
        <v>0.511</v>
      </c>
      <c r="K332" s="16">
        <v>3.20145693E8</v>
      </c>
      <c r="L332" s="52">
        <v>1987.0</v>
      </c>
      <c r="M332" s="15" t="s">
        <v>104</v>
      </c>
      <c r="N332" s="19" t="s">
        <v>273</v>
      </c>
      <c r="O332" s="24" t="s">
        <v>274</v>
      </c>
      <c r="P332" s="21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</row>
    <row r="333" ht="15.75" customHeight="1">
      <c r="A333" s="40" t="s">
        <v>1320</v>
      </c>
      <c r="B333" s="12">
        <f t="shared" si="5"/>
        <v>329.803958</v>
      </c>
      <c r="C333" s="16">
        <v>848.63</v>
      </c>
      <c r="D333" s="13">
        <f t="shared" si="1"/>
        <v>6.59607916</v>
      </c>
      <c r="E333" s="14">
        <f t="shared" si="2"/>
        <v>6.59607916</v>
      </c>
      <c r="F333" s="15">
        <v>50.0</v>
      </c>
      <c r="G333" s="16">
        <v>156.45237</v>
      </c>
      <c r="H333" s="17">
        <v>0.474</v>
      </c>
      <c r="I333" s="16">
        <v>173.351588</v>
      </c>
      <c r="J333" s="17">
        <v>0.526</v>
      </c>
      <c r="K333" s="16">
        <v>3.29803958E8</v>
      </c>
      <c r="L333" s="52">
        <v>1988.0</v>
      </c>
      <c r="M333" s="15" t="s">
        <v>104</v>
      </c>
      <c r="N333" s="19" t="s">
        <v>1321</v>
      </c>
      <c r="O333" s="24" t="s">
        <v>1322</v>
      </c>
      <c r="P333" s="21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</row>
    <row r="334" ht="15.75" customHeight="1">
      <c r="A334" s="40" t="s">
        <v>1335</v>
      </c>
      <c r="B334" s="12">
        <f t="shared" si="5"/>
        <v>543.934105</v>
      </c>
      <c r="C334" s="16">
        <v>683.51</v>
      </c>
      <c r="D334" s="13">
        <f t="shared" si="1"/>
        <v>3.055809579</v>
      </c>
      <c r="E334" s="14">
        <f t="shared" si="2"/>
        <v>3.055809579</v>
      </c>
      <c r="F334" s="15">
        <v>178.0</v>
      </c>
      <c r="G334" s="16">
        <v>155.442489</v>
      </c>
      <c r="H334" s="17">
        <v>0.286</v>
      </c>
      <c r="I334" s="16">
        <v>388.491616</v>
      </c>
      <c r="J334" s="17">
        <v>0.714</v>
      </c>
      <c r="K334" s="16">
        <v>5.43934105E8</v>
      </c>
      <c r="L334" s="52">
        <v>2016.0</v>
      </c>
      <c r="M334" s="15" t="s">
        <v>20</v>
      </c>
      <c r="N334" s="19" t="s">
        <v>1336</v>
      </c>
      <c r="O334" s="24" t="s">
        <v>1337</v>
      </c>
      <c r="P334" s="21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</row>
    <row r="335" ht="15.75" customHeight="1">
      <c r="A335" s="40" t="s">
        <v>1133</v>
      </c>
      <c r="B335" s="12">
        <f t="shared" si="5"/>
        <v>415.933406</v>
      </c>
      <c r="C335" s="16">
        <v>753.67</v>
      </c>
      <c r="D335" s="13">
        <f t="shared" si="1"/>
        <v>5.199167575</v>
      </c>
      <c r="E335" s="14">
        <f t="shared" si="2"/>
        <v>5.199167575</v>
      </c>
      <c r="F335" s="15">
        <v>80.0</v>
      </c>
      <c r="G335" s="16">
        <v>155.385488</v>
      </c>
      <c r="H335" s="17">
        <v>0.374</v>
      </c>
      <c r="I335" s="16">
        <v>260.547918</v>
      </c>
      <c r="J335" s="17">
        <v>0.626</v>
      </c>
      <c r="K335" s="16">
        <v>4.15933406E8</v>
      </c>
      <c r="L335" s="52">
        <v>1999.0</v>
      </c>
      <c r="M335" s="15" t="s">
        <v>25</v>
      </c>
      <c r="N335" s="19" t="s">
        <v>1134</v>
      </c>
      <c r="O335" s="24" t="s">
        <v>1135</v>
      </c>
      <c r="P335" s="21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</row>
    <row r="336" ht="15.75" customHeight="1">
      <c r="A336" s="40" t="s">
        <v>858</v>
      </c>
      <c r="B336" s="12">
        <f t="shared" si="5"/>
        <v>396.592829</v>
      </c>
      <c r="C336" s="16">
        <v>520.9</v>
      </c>
      <c r="D336" s="13">
        <f t="shared" si="1"/>
        <v>2.332898994</v>
      </c>
      <c r="E336" s="14">
        <f t="shared" si="2"/>
        <v>2.332898994</v>
      </c>
      <c r="F336" s="15">
        <v>170.0</v>
      </c>
      <c r="G336" s="16">
        <v>155.332381</v>
      </c>
      <c r="H336" s="17">
        <v>0.392</v>
      </c>
      <c r="I336" s="16">
        <v>241.260448</v>
      </c>
      <c r="J336" s="17">
        <v>0.608</v>
      </c>
      <c r="K336" s="16">
        <v>3.96592829E8</v>
      </c>
      <c r="L336" s="52">
        <v>2012.0</v>
      </c>
      <c r="M336" s="15" t="s">
        <v>20</v>
      </c>
      <c r="N336" s="19" t="s">
        <v>859</v>
      </c>
      <c r="O336" s="24" t="s">
        <v>860</v>
      </c>
      <c r="P336" s="21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</row>
    <row r="337" ht="15.75" customHeight="1">
      <c r="A337" s="40" t="s">
        <v>801</v>
      </c>
      <c r="B337" s="12">
        <f t="shared" si="5"/>
        <v>474.009154</v>
      </c>
      <c r="C337" s="16">
        <v>603.82</v>
      </c>
      <c r="D337" s="13">
        <f t="shared" si="1"/>
        <v>4.309174127</v>
      </c>
      <c r="E337" s="14">
        <f t="shared" si="2"/>
        <v>4.309174127</v>
      </c>
      <c r="F337" s="15">
        <v>110.0</v>
      </c>
      <c r="G337" s="16">
        <v>155.190832</v>
      </c>
      <c r="H337" s="17">
        <v>0.327</v>
      </c>
      <c r="I337" s="16">
        <v>318.818322</v>
      </c>
      <c r="J337" s="17">
        <v>0.673</v>
      </c>
      <c r="K337" s="16">
        <v>4.74009154E8</v>
      </c>
      <c r="L337" s="52">
        <v>2015.0</v>
      </c>
      <c r="M337" s="15" t="s">
        <v>20</v>
      </c>
      <c r="N337" s="19" t="s">
        <v>802</v>
      </c>
      <c r="O337" s="24" t="s">
        <v>803</v>
      </c>
      <c r="P337" s="21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</row>
    <row r="338" ht="15.75" customHeight="1">
      <c r="A338" s="40" t="s">
        <v>264</v>
      </c>
      <c r="B338" s="12">
        <f t="shared" si="5"/>
        <v>360.36687</v>
      </c>
      <c r="C338" s="16">
        <v>508.12</v>
      </c>
      <c r="D338" s="13">
        <f t="shared" si="1"/>
        <v>4.239610235</v>
      </c>
      <c r="E338" s="14">
        <f t="shared" si="2"/>
        <v>4.239610235</v>
      </c>
      <c r="F338" s="15">
        <v>85.0</v>
      </c>
      <c r="G338" s="16">
        <v>155.064265</v>
      </c>
      <c r="H338" s="17">
        <v>0.43</v>
      </c>
      <c r="I338" s="16">
        <v>205.302605</v>
      </c>
      <c r="J338" s="17">
        <v>0.57</v>
      </c>
      <c r="K338" s="16">
        <v>3.6036687E8</v>
      </c>
      <c r="L338" s="52">
        <v>2009.0</v>
      </c>
      <c r="M338" s="15" t="s">
        <v>18</v>
      </c>
      <c r="N338" s="19" t="s">
        <v>265</v>
      </c>
      <c r="O338" s="20"/>
      <c r="P338" s="21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</row>
    <row r="339" ht="15.75" customHeight="1">
      <c r="A339" s="40" t="s">
        <v>694</v>
      </c>
      <c r="B339" s="12">
        <f t="shared" si="5"/>
        <v>339.79589</v>
      </c>
      <c r="C339" s="16">
        <v>510.14</v>
      </c>
      <c r="D339" s="13">
        <f t="shared" si="1"/>
        <v>4.247448625</v>
      </c>
      <c r="E339" s="14">
        <f t="shared" si="2"/>
        <v>4.247448625</v>
      </c>
      <c r="F339" s="15">
        <v>80.0</v>
      </c>
      <c r="G339" s="16">
        <v>155.01934</v>
      </c>
      <c r="H339" s="17">
        <v>0.456</v>
      </c>
      <c r="I339" s="16">
        <v>184.77655</v>
      </c>
      <c r="J339" s="17">
        <v>0.544</v>
      </c>
      <c r="K339" s="16">
        <v>3.3979589E8</v>
      </c>
      <c r="L339" s="52">
        <v>2006.0</v>
      </c>
      <c r="M339" s="15" t="s">
        <v>18</v>
      </c>
      <c r="N339" s="19" t="s">
        <v>695</v>
      </c>
      <c r="O339" s="24" t="s">
        <v>696</v>
      </c>
      <c r="P339" s="21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</row>
    <row r="340" ht="15.75" customHeight="1">
      <c r="A340" s="40" t="s">
        <v>262</v>
      </c>
      <c r="B340" s="12">
        <f t="shared" si="5"/>
        <v>333.535934</v>
      </c>
      <c r="C340" s="16">
        <v>520.7</v>
      </c>
      <c r="D340" s="13">
        <f t="shared" si="1"/>
        <v>2.779466117</v>
      </c>
      <c r="E340" s="14">
        <f t="shared" si="2"/>
        <v>2.779466117</v>
      </c>
      <c r="F340" s="15">
        <v>120.0</v>
      </c>
      <c r="G340" s="16">
        <v>154.69608</v>
      </c>
      <c r="H340" s="17">
        <v>0.464</v>
      </c>
      <c r="I340" s="16">
        <v>178.839854</v>
      </c>
      <c r="J340" s="17">
        <v>0.536</v>
      </c>
      <c r="K340" s="16">
        <v>3.33535934E8</v>
      </c>
      <c r="L340" s="52">
        <v>2005.0</v>
      </c>
      <c r="M340" s="15" t="s">
        <v>18</v>
      </c>
      <c r="N340" s="19" t="s">
        <v>263</v>
      </c>
      <c r="O340" s="20"/>
      <c r="P340" s="21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</row>
    <row r="341" ht="15.75" customHeight="1">
      <c r="A341" s="40" t="s">
        <v>545</v>
      </c>
      <c r="B341" s="12">
        <f t="shared" si="5"/>
        <v>389.561515</v>
      </c>
      <c r="C341" s="16">
        <v>496.25</v>
      </c>
      <c r="D341" s="13">
        <f t="shared" si="1"/>
        <v>2.105737919</v>
      </c>
      <c r="E341" s="14">
        <f t="shared" si="2"/>
        <v>2.105737919</v>
      </c>
      <c r="F341" s="15">
        <v>185.0</v>
      </c>
      <c r="G341" s="16">
        <v>154.10906</v>
      </c>
      <c r="H341" s="17">
        <v>0.396</v>
      </c>
      <c r="I341" s="16">
        <v>235.452455</v>
      </c>
      <c r="J341" s="17">
        <v>0.604</v>
      </c>
      <c r="K341" s="16">
        <v>3.89561515E8</v>
      </c>
      <c r="L341" s="52">
        <v>2015.0</v>
      </c>
      <c r="M341" s="15" t="s">
        <v>20</v>
      </c>
      <c r="N341" s="19" t="s">
        <v>546</v>
      </c>
      <c r="O341" s="24" t="s">
        <v>547</v>
      </c>
      <c r="P341" s="21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</row>
    <row r="342" ht="15.75" customHeight="1">
      <c r="A342" s="40" t="s">
        <v>1260</v>
      </c>
      <c r="B342" s="12">
        <f t="shared" si="5"/>
        <v>347.182886</v>
      </c>
      <c r="C342" s="16">
        <v>436.27</v>
      </c>
      <c r="D342" s="13">
        <f t="shared" si="1"/>
        <v>2.777463088</v>
      </c>
      <c r="E342" s="14">
        <f t="shared" si="2"/>
        <v>2.777463088</v>
      </c>
      <c r="F342" s="15">
        <v>125.0</v>
      </c>
      <c r="G342" s="16">
        <v>154.025064</v>
      </c>
      <c r="H342" s="17">
        <v>0.444</v>
      </c>
      <c r="I342" s="16">
        <v>193.157822</v>
      </c>
      <c r="J342" s="17">
        <v>0.556</v>
      </c>
      <c r="K342" s="16">
        <v>3.47182886E8</v>
      </c>
      <c r="L342" s="52">
        <v>2016.0</v>
      </c>
      <c r="M342" s="15" t="s">
        <v>20</v>
      </c>
      <c r="N342" s="19" t="s">
        <v>1261</v>
      </c>
      <c r="O342" s="24" t="s">
        <v>1262</v>
      </c>
      <c r="P342" s="21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</row>
    <row r="343" ht="15.75" customHeight="1">
      <c r="A343" s="40" t="s">
        <v>174</v>
      </c>
      <c r="B343" s="12">
        <f t="shared" si="5"/>
        <v>383.930656</v>
      </c>
      <c r="C343" s="16">
        <v>470.68</v>
      </c>
      <c r="D343" s="13">
        <f t="shared" si="1"/>
        <v>2.193889463</v>
      </c>
      <c r="E343" s="14">
        <f t="shared" si="2"/>
        <v>2.193889463</v>
      </c>
      <c r="F343" s="15">
        <v>175.0</v>
      </c>
      <c r="G343" s="16">
        <v>152.901115</v>
      </c>
      <c r="H343" s="17">
        <v>0.398</v>
      </c>
      <c r="I343" s="16">
        <v>231.029541</v>
      </c>
      <c r="J343" s="17">
        <v>0.602</v>
      </c>
      <c r="K343" s="16">
        <v>3.83930656E8</v>
      </c>
      <c r="L343" s="52">
        <v>2017.0</v>
      </c>
      <c r="M343" s="15" t="s">
        <v>20</v>
      </c>
      <c r="N343" s="19" t="s">
        <v>175</v>
      </c>
      <c r="O343" s="20"/>
      <c r="P343" s="21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</row>
    <row r="344" ht="15.75" customHeight="1">
      <c r="A344" s="40" t="s">
        <v>813</v>
      </c>
      <c r="B344" s="12">
        <f t="shared" si="5"/>
        <v>418.765519</v>
      </c>
      <c r="C344" s="16">
        <v>590.63</v>
      </c>
      <c r="D344" s="13">
        <f t="shared" si="1"/>
        <v>6.442546446</v>
      </c>
      <c r="E344" s="14">
        <f t="shared" si="2"/>
        <v>6.442546446</v>
      </c>
      <c r="F344" s="15">
        <v>65.0</v>
      </c>
      <c r="G344" s="16">
        <v>152.647258</v>
      </c>
      <c r="H344" s="17">
        <v>0.364</v>
      </c>
      <c r="I344" s="16">
        <v>266.118261</v>
      </c>
      <c r="J344" s="17">
        <v>0.636</v>
      </c>
      <c r="K344" s="16">
        <v>4.18765519E8</v>
      </c>
      <c r="L344" s="52">
        <v>2008.0</v>
      </c>
      <c r="M344" s="15" t="s">
        <v>18</v>
      </c>
      <c r="N344" s="19" t="s">
        <v>814</v>
      </c>
      <c r="O344" s="24" t="s">
        <v>815</v>
      </c>
      <c r="P344" s="21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</row>
    <row r="345" ht="15.75" customHeight="1">
      <c r="A345" s="40" t="s">
        <v>512</v>
      </c>
      <c r="B345" s="12">
        <f t="shared" si="5"/>
        <v>471.226899</v>
      </c>
      <c r="C345" s="16">
        <v>592.15</v>
      </c>
      <c r="D345" s="13">
        <f t="shared" si="1"/>
        <v>15.7075633</v>
      </c>
      <c r="E345" s="14">
        <f t="shared" si="2"/>
        <v>15.7075633</v>
      </c>
      <c r="F345" s="15">
        <v>30.0</v>
      </c>
      <c r="G345" s="16">
        <v>151.101803</v>
      </c>
      <c r="H345" s="17">
        <v>0.321</v>
      </c>
      <c r="I345" s="16">
        <v>320.125096</v>
      </c>
      <c r="J345" s="17">
        <v>0.679</v>
      </c>
      <c r="K345" s="16">
        <v>4.71226899E8</v>
      </c>
      <c r="L345" s="52">
        <v>2016.0</v>
      </c>
      <c r="M345" s="15" t="s">
        <v>20</v>
      </c>
      <c r="N345" s="19" t="s">
        <v>513</v>
      </c>
      <c r="O345" s="24" t="s">
        <v>514</v>
      </c>
      <c r="P345" s="21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</row>
    <row r="346" ht="15.75" customHeight="1">
      <c r="A346" s="40" t="s">
        <v>1377</v>
      </c>
      <c r="B346" s="12">
        <f t="shared" si="5"/>
        <v>433.371112</v>
      </c>
      <c r="C346" s="16">
        <v>710.07</v>
      </c>
      <c r="D346" s="13">
        <f t="shared" si="1"/>
        <v>2.317492578</v>
      </c>
      <c r="E346" s="14">
        <f t="shared" si="2"/>
        <v>2.317492578</v>
      </c>
      <c r="F346" s="15">
        <v>187.0</v>
      </c>
      <c r="G346" s="16">
        <v>150.371112</v>
      </c>
      <c r="H346" s="17">
        <v>0.347</v>
      </c>
      <c r="I346" s="16">
        <v>283.0</v>
      </c>
      <c r="J346" s="17">
        <v>0.653</v>
      </c>
      <c r="K346" s="16">
        <v>4.33371112E8</v>
      </c>
      <c r="L346" s="52">
        <v>2003.0</v>
      </c>
      <c r="M346" s="15" t="s">
        <v>18</v>
      </c>
      <c r="N346" s="19" t="s">
        <v>943</v>
      </c>
      <c r="O346" s="24" t="s">
        <v>944</v>
      </c>
      <c r="P346" s="21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</row>
    <row r="347" ht="15.75" customHeight="1">
      <c r="A347" s="40" t="s">
        <v>745</v>
      </c>
      <c r="B347" s="12">
        <f t="shared" si="5"/>
        <v>554.987477</v>
      </c>
      <c r="C347" s="16">
        <v>750.27</v>
      </c>
      <c r="D347" s="13">
        <f t="shared" si="1"/>
        <v>4.269134438</v>
      </c>
      <c r="E347" s="14">
        <f t="shared" si="2"/>
        <v>4.269134438</v>
      </c>
      <c r="F347" s="15">
        <v>130.0</v>
      </c>
      <c r="G347" s="16">
        <v>149.260504</v>
      </c>
      <c r="H347" s="17">
        <v>0.269</v>
      </c>
      <c r="I347" s="16">
        <v>405.726973</v>
      </c>
      <c r="J347" s="17">
        <v>0.731</v>
      </c>
      <c r="K347" s="16">
        <v>5.54987477E8</v>
      </c>
      <c r="L347" s="52">
        <v>2011.0</v>
      </c>
      <c r="M347" s="15" t="s">
        <v>20</v>
      </c>
      <c r="N347" s="19" t="s">
        <v>746</v>
      </c>
      <c r="O347" s="24" t="s">
        <v>747</v>
      </c>
      <c r="P347" s="21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</row>
    <row r="348" ht="15.75" customHeight="1">
      <c r="A348" s="40" t="s">
        <v>864</v>
      </c>
      <c r="B348" s="12">
        <f t="shared" si="5"/>
        <v>319.715683</v>
      </c>
      <c r="C348" s="16">
        <v>368.97</v>
      </c>
      <c r="D348" s="13">
        <f t="shared" si="1"/>
        <v>3.552396478</v>
      </c>
      <c r="E348" s="14">
        <f t="shared" si="2"/>
        <v>3.552396478</v>
      </c>
      <c r="F348" s="15">
        <v>90.0</v>
      </c>
      <c r="G348" s="16">
        <v>148.974665</v>
      </c>
      <c r="H348" s="17">
        <v>0.466</v>
      </c>
      <c r="I348" s="16">
        <v>170.741018</v>
      </c>
      <c r="J348" s="17">
        <v>0.534</v>
      </c>
      <c r="K348" s="16">
        <v>3.19715683E8</v>
      </c>
      <c r="L348" s="52">
        <v>2020.0</v>
      </c>
      <c r="M348" s="15" t="s">
        <v>93</v>
      </c>
      <c r="N348" s="19" t="s">
        <v>865</v>
      </c>
      <c r="O348" s="24" t="s">
        <v>866</v>
      </c>
      <c r="P348" s="21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</row>
    <row r="349" ht="15.75" customHeight="1">
      <c r="A349" s="40" t="s">
        <v>515</v>
      </c>
      <c r="B349" s="12">
        <f t="shared" si="5"/>
        <v>442.299309</v>
      </c>
      <c r="C349" s="16">
        <v>580.93</v>
      </c>
      <c r="D349" s="13">
        <f t="shared" si="1"/>
        <v>7.250808344</v>
      </c>
      <c r="E349" s="14">
        <f t="shared" si="2"/>
        <v>7.250808344</v>
      </c>
      <c r="F349" s="15">
        <v>61.0</v>
      </c>
      <c r="G349" s="16">
        <v>148.80977</v>
      </c>
      <c r="H349" s="17">
        <v>0.336</v>
      </c>
      <c r="I349" s="16">
        <v>293.489539</v>
      </c>
      <c r="J349" s="17">
        <v>0.664</v>
      </c>
      <c r="K349" s="16">
        <v>4.42299309E8</v>
      </c>
      <c r="L349" s="52">
        <v>2012.0</v>
      </c>
      <c r="M349" s="15" t="s">
        <v>20</v>
      </c>
      <c r="N349" s="19" t="s">
        <v>516</v>
      </c>
      <c r="O349" s="24" t="s">
        <v>517</v>
      </c>
      <c r="P349" s="21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</row>
    <row r="350" ht="15.75" customHeight="1">
      <c r="A350" s="40" t="s">
        <v>1290</v>
      </c>
      <c r="B350" s="12">
        <f t="shared" si="5"/>
        <v>401.74882</v>
      </c>
      <c r="C350" s="16">
        <v>425.42</v>
      </c>
      <c r="D350" s="13">
        <f t="shared" si="1"/>
        <v>3.347906833</v>
      </c>
      <c r="E350" s="14">
        <f t="shared" si="2"/>
        <v>3.347906833</v>
      </c>
      <c r="F350" s="15">
        <v>120.0</v>
      </c>
      <c r="G350" s="16">
        <v>148.64882</v>
      </c>
      <c r="H350" s="17">
        <v>0.37</v>
      </c>
      <c r="I350" s="16">
        <v>253.1</v>
      </c>
      <c r="J350" s="17">
        <v>0.63</v>
      </c>
      <c r="K350" s="16">
        <v>4.0174882E8</v>
      </c>
      <c r="L350" s="52">
        <v>2022.0</v>
      </c>
      <c r="M350" s="15" t="s">
        <v>93</v>
      </c>
      <c r="N350" s="19" t="s">
        <v>1291</v>
      </c>
      <c r="O350" s="24" t="s">
        <v>1292</v>
      </c>
      <c r="P350" s="21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</row>
    <row r="351" ht="15.75" customHeight="1">
      <c r="A351" s="40" t="s">
        <v>81</v>
      </c>
      <c r="B351" s="12">
        <f t="shared" si="5"/>
        <v>314.178011</v>
      </c>
      <c r="C351" s="16">
        <v>587.9</v>
      </c>
      <c r="D351" s="13">
        <f t="shared" si="1"/>
        <v>6.28356022</v>
      </c>
      <c r="E351" s="14">
        <f t="shared" si="2"/>
        <v>6.28356022</v>
      </c>
      <c r="F351" s="15">
        <v>50.0</v>
      </c>
      <c r="G351" s="16">
        <v>148.478011</v>
      </c>
      <c r="H351" s="17">
        <v>0.473</v>
      </c>
      <c r="I351" s="16">
        <v>165.7</v>
      </c>
      <c r="J351" s="17">
        <v>0.527</v>
      </c>
      <c r="K351" s="16">
        <v>3.14178011E8</v>
      </c>
      <c r="L351" s="52">
        <v>1997.0</v>
      </c>
      <c r="M351" s="15" t="s">
        <v>25</v>
      </c>
      <c r="N351" s="19" t="s">
        <v>82</v>
      </c>
      <c r="O351" s="24" t="s">
        <v>83</v>
      </c>
      <c r="P351" s="21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</row>
    <row r="352" ht="15.75" customHeight="1">
      <c r="A352" s="40" t="s">
        <v>524</v>
      </c>
      <c r="B352" s="12">
        <f t="shared" si="5"/>
        <v>310.650585</v>
      </c>
      <c r="C352" s="16">
        <v>426.81</v>
      </c>
      <c r="D352" s="13">
        <f t="shared" si="1"/>
        <v>3.10650585</v>
      </c>
      <c r="E352" s="14">
        <f t="shared" si="2"/>
        <v>3.10650585</v>
      </c>
      <c r="F352" s="15">
        <v>100.0</v>
      </c>
      <c r="G352" s="16">
        <v>148.4386</v>
      </c>
      <c r="H352" s="17">
        <v>0.478</v>
      </c>
      <c r="I352" s="16">
        <v>162.211985</v>
      </c>
      <c r="J352" s="17">
        <v>0.522</v>
      </c>
      <c r="K352" s="16">
        <v>3.10650585E8</v>
      </c>
      <c r="L352" s="52">
        <v>2010.0</v>
      </c>
      <c r="M352" s="15" t="s">
        <v>20</v>
      </c>
      <c r="N352" s="19" t="s">
        <v>525</v>
      </c>
      <c r="O352" s="24" t="s">
        <v>526</v>
      </c>
      <c r="P352" s="21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</row>
    <row r="353" ht="15.75" customHeight="1">
      <c r="A353" s="40" t="s">
        <v>583</v>
      </c>
      <c r="B353" s="12">
        <f t="shared" si="5"/>
        <v>321.885765</v>
      </c>
      <c r="C353" s="16">
        <v>442.25</v>
      </c>
      <c r="D353" s="13">
        <f t="shared" si="1"/>
        <v>2.476044346</v>
      </c>
      <c r="E353" s="14">
        <f t="shared" si="2"/>
        <v>2.476044346</v>
      </c>
      <c r="F353" s="15">
        <v>130.0</v>
      </c>
      <c r="G353" s="16">
        <v>148.415853</v>
      </c>
      <c r="H353" s="17">
        <v>0.461</v>
      </c>
      <c r="I353" s="16">
        <v>173.469912</v>
      </c>
      <c r="J353" s="17">
        <v>0.539</v>
      </c>
      <c r="K353" s="16">
        <v>3.21885765E8</v>
      </c>
      <c r="L353" s="52">
        <v>2010.0</v>
      </c>
      <c r="M353" s="15" t="s">
        <v>20</v>
      </c>
      <c r="N353" s="19" t="s">
        <v>584</v>
      </c>
      <c r="O353" s="24" t="s">
        <v>585</v>
      </c>
      <c r="P353" s="21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</row>
    <row r="354" ht="15.75" customHeight="1">
      <c r="A354" s="40" t="s">
        <v>368</v>
      </c>
      <c r="B354" s="12">
        <f t="shared" si="5"/>
        <v>358.375603</v>
      </c>
      <c r="C354" s="16">
        <v>470.71</v>
      </c>
      <c r="D354" s="13">
        <f t="shared" si="1"/>
        <v>4.216183565</v>
      </c>
      <c r="E354" s="14">
        <f t="shared" si="2"/>
        <v>4.216183565</v>
      </c>
      <c r="F354" s="15">
        <v>85.0</v>
      </c>
      <c r="G354" s="16">
        <v>148.313048</v>
      </c>
      <c r="H354" s="17">
        <v>0.414</v>
      </c>
      <c r="I354" s="16">
        <v>210.062555</v>
      </c>
      <c r="J354" s="17">
        <v>0.586</v>
      </c>
      <c r="K354" s="16">
        <v>3.58375603E8</v>
      </c>
      <c r="L354" s="52">
        <v>2012.0</v>
      </c>
      <c r="M354" s="15" t="s">
        <v>20</v>
      </c>
      <c r="N354" s="19" t="s">
        <v>369</v>
      </c>
      <c r="O354" s="20"/>
      <c r="P354" s="21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</row>
    <row r="355" ht="15.75" customHeight="1">
      <c r="A355" s="40" t="s">
        <v>1308</v>
      </c>
      <c r="B355" s="12">
        <f t="shared" si="5"/>
        <v>490.719763</v>
      </c>
      <c r="C355" s="16">
        <v>601.6</v>
      </c>
      <c r="D355" s="13">
        <f t="shared" si="1"/>
        <v>3.228419493</v>
      </c>
      <c r="E355" s="14">
        <f t="shared" si="2"/>
        <v>3.228419493</v>
      </c>
      <c r="F355" s="15">
        <v>152.0</v>
      </c>
      <c r="G355" s="16">
        <v>146.880162</v>
      </c>
      <c r="H355" s="17">
        <v>0.299</v>
      </c>
      <c r="I355" s="16">
        <v>343.839601</v>
      </c>
      <c r="J355" s="17">
        <v>0.701</v>
      </c>
      <c r="K355" s="16">
        <v>4.90719763E8</v>
      </c>
      <c r="L355" s="52">
        <v>2017.0</v>
      </c>
      <c r="M355" s="15" t="s">
        <v>20</v>
      </c>
      <c r="N355" s="19" t="s">
        <v>1309</v>
      </c>
      <c r="O355" s="24" t="s">
        <v>1310</v>
      </c>
      <c r="P355" s="21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</row>
    <row r="356" ht="15.75" customHeight="1">
      <c r="A356" s="40" t="s">
        <v>1341</v>
      </c>
      <c r="B356" s="12">
        <f t="shared" si="5"/>
        <v>352.61669</v>
      </c>
      <c r="C356" s="16">
        <v>476.69</v>
      </c>
      <c r="D356" s="13">
        <f t="shared" si="1"/>
        <v>2.203854313</v>
      </c>
      <c r="E356" s="14">
        <f t="shared" si="2"/>
        <v>2.203854313</v>
      </c>
      <c r="F356" s="15">
        <v>160.0</v>
      </c>
      <c r="G356" s="16">
        <v>146.408305</v>
      </c>
      <c r="H356" s="17">
        <v>0.415</v>
      </c>
      <c r="I356" s="16">
        <v>206.208385</v>
      </c>
      <c r="J356" s="17">
        <v>0.585</v>
      </c>
      <c r="K356" s="16">
        <v>3.5261669E8</v>
      </c>
      <c r="L356" s="52">
        <v>2011.0</v>
      </c>
      <c r="M356" s="15" t="s">
        <v>20</v>
      </c>
      <c r="N356" s="19" t="s">
        <v>1342</v>
      </c>
      <c r="O356" s="24" t="s">
        <v>1343</v>
      </c>
      <c r="P356" s="21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</row>
    <row r="357" ht="15.75" customHeight="1">
      <c r="A357" s="40" t="s">
        <v>1269</v>
      </c>
      <c r="B357" s="12">
        <f t="shared" si="5"/>
        <v>378.882411</v>
      </c>
      <c r="C357" s="16">
        <v>771.53</v>
      </c>
      <c r="D357" s="13">
        <f t="shared" si="1"/>
        <v>3.157353425</v>
      </c>
      <c r="E357" s="14">
        <f t="shared" si="2"/>
        <v>3.157353425</v>
      </c>
      <c r="F357" s="32">
        <v>120.0</v>
      </c>
      <c r="G357" s="16">
        <v>146.282411</v>
      </c>
      <c r="H357" s="17">
        <v>0.386</v>
      </c>
      <c r="I357" s="16">
        <v>232.6</v>
      </c>
      <c r="J357" s="17">
        <v>0.614</v>
      </c>
      <c r="K357" s="16">
        <v>3.78882411E8</v>
      </c>
      <c r="L357" s="52">
        <v>1994.0</v>
      </c>
      <c r="M357" s="15" t="s">
        <v>25</v>
      </c>
      <c r="N357" s="19" t="s">
        <v>1270</v>
      </c>
      <c r="O357" s="34" t="s">
        <v>1271</v>
      </c>
      <c r="P357" s="21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</row>
    <row r="358" ht="15.75" customHeight="1">
      <c r="A358" s="40" t="s">
        <v>1130</v>
      </c>
      <c r="B358" s="12">
        <f t="shared" si="5"/>
        <v>530.51732</v>
      </c>
      <c r="C358" s="16">
        <v>637.2</v>
      </c>
      <c r="D358" s="13">
        <f t="shared" si="1"/>
        <v>2.980434382</v>
      </c>
      <c r="E358" s="14">
        <f t="shared" si="2"/>
        <v>2.980434382</v>
      </c>
      <c r="F358" s="15">
        <v>178.0</v>
      </c>
      <c r="G358" s="16">
        <v>145.522784</v>
      </c>
      <c r="H358" s="17">
        <v>0.274</v>
      </c>
      <c r="I358" s="16">
        <v>384.994536</v>
      </c>
      <c r="J358" s="17">
        <v>0.726</v>
      </c>
      <c r="K358" s="16">
        <v>5.3051732E8</v>
      </c>
      <c r="L358" s="52">
        <v>2018.0</v>
      </c>
      <c r="M358" s="15" t="s">
        <v>20</v>
      </c>
      <c r="N358" s="19" t="s">
        <v>1131</v>
      </c>
      <c r="O358" s="24" t="s">
        <v>1132</v>
      </c>
      <c r="P358" s="21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</row>
    <row r="359" ht="15.75" customHeight="1">
      <c r="A359" s="40" t="s">
        <v>1033</v>
      </c>
      <c r="B359" s="12">
        <f t="shared" si="5"/>
        <v>353.659851</v>
      </c>
      <c r="C359" s="16">
        <v>457.22</v>
      </c>
      <c r="D359" s="13">
        <f t="shared" si="1"/>
        <v>1.861367637</v>
      </c>
      <c r="E359" s="14">
        <f t="shared" si="2"/>
        <v>1.861367637</v>
      </c>
      <c r="F359" s="15">
        <v>190.0</v>
      </c>
      <c r="G359" s="16">
        <v>144.857996</v>
      </c>
      <c r="H359" s="17">
        <v>0.41</v>
      </c>
      <c r="I359" s="16">
        <v>208.801855</v>
      </c>
      <c r="J359" s="17">
        <v>0.59</v>
      </c>
      <c r="K359" s="16">
        <v>3.53659851E8</v>
      </c>
      <c r="L359" s="52">
        <v>2013.0</v>
      </c>
      <c r="M359" s="15" t="s">
        <v>20</v>
      </c>
      <c r="N359" s="19" t="s">
        <v>1034</v>
      </c>
      <c r="O359" s="24" t="s">
        <v>1035</v>
      </c>
      <c r="P359" s="21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</row>
    <row r="360" ht="15.75" customHeight="1">
      <c r="A360" s="40" t="s">
        <v>386</v>
      </c>
      <c r="B360" s="12">
        <f t="shared" si="5"/>
        <v>353.133898</v>
      </c>
      <c r="C360" s="16">
        <v>567.67</v>
      </c>
      <c r="D360" s="13">
        <f t="shared" si="1"/>
        <v>2.942782483</v>
      </c>
      <c r="E360" s="14">
        <f t="shared" si="2"/>
        <v>2.942782483</v>
      </c>
      <c r="F360" s="15">
        <v>120.0</v>
      </c>
      <c r="G360" s="16">
        <v>144.801023</v>
      </c>
      <c r="H360" s="17">
        <v>0.41</v>
      </c>
      <c r="I360" s="16">
        <v>208.332875</v>
      </c>
      <c r="J360" s="17">
        <v>0.59</v>
      </c>
      <c r="K360" s="16">
        <v>3.53133898E8</v>
      </c>
      <c r="L360" s="52">
        <v>2004.0</v>
      </c>
      <c r="M360" s="15" t="s">
        <v>18</v>
      </c>
      <c r="N360" s="19" t="s">
        <v>387</v>
      </c>
      <c r="O360" s="24" t="s">
        <v>388</v>
      </c>
      <c r="P360" s="21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</row>
    <row r="361" ht="15.75" customHeight="1">
      <c r="A361" s="40" t="s">
        <v>518</v>
      </c>
      <c r="B361" s="12">
        <f t="shared" si="5"/>
        <v>321.731527</v>
      </c>
      <c r="C361" s="16">
        <v>693.58</v>
      </c>
      <c r="D361" s="13">
        <f t="shared" si="1"/>
        <v>9.192329343</v>
      </c>
      <c r="E361" s="14">
        <f t="shared" si="2"/>
        <v>9.192329343</v>
      </c>
      <c r="F361" s="15">
        <v>35.0</v>
      </c>
      <c r="G361" s="16">
        <v>144.731527</v>
      </c>
      <c r="H361" s="17">
        <v>0.45</v>
      </c>
      <c r="I361" s="16">
        <v>177.0</v>
      </c>
      <c r="J361" s="17">
        <v>0.55</v>
      </c>
      <c r="K361" s="16">
        <v>3.21731527E8</v>
      </c>
      <c r="L361" s="52">
        <v>1992.0</v>
      </c>
      <c r="M361" s="15" t="s">
        <v>25</v>
      </c>
      <c r="N361" s="19" t="s">
        <v>519</v>
      </c>
      <c r="O361" s="24" t="s">
        <v>520</v>
      </c>
      <c r="P361" s="21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</row>
    <row r="362" ht="15.75" customHeight="1">
      <c r="A362" s="40" t="s">
        <v>733</v>
      </c>
      <c r="B362" s="12">
        <f t="shared" si="5"/>
        <v>433.230304</v>
      </c>
      <c r="C362" s="16">
        <v>512.4</v>
      </c>
      <c r="D362" s="13">
        <f t="shared" si="1"/>
        <v>2.888202027</v>
      </c>
      <c r="E362" s="14">
        <f t="shared" si="2"/>
        <v>2.888202027</v>
      </c>
      <c r="F362" s="15">
        <v>150.0</v>
      </c>
      <c r="G362" s="16">
        <v>144.174568</v>
      </c>
      <c r="H362" s="17">
        <v>0.333</v>
      </c>
      <c r="I362" s="16">
        <v>289.055736</v>
      </c>
      <c r="J362" s="17">
        <v>0.667</v>
      </c>
      <c r="K362" s="16">
        <v>4.33230304E8</v>
      </c>
      <c r="L362" s="52">
        <v>2019.0</v>
      </c>
      <c r="M362" s="15" t="s">
        <v>20</v>
      </c>
      <c r="N362" s="19" t="s">
        <v>734</v>
      </c>
      <c r="O362" s="24" t="s">
        <v>735</v>
      </c>
      <c r="P362" s="21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</row>
    <row r="363" ht="15.75" customHeight="1">
      <c r="A363" s="40" t="s">
        <v>562</v>
      </c>
      <c r="B363" s="12">
        <f t="shared" si="5"/>
        <v>611.257819</v>
      </c>
      <c r="C363" s="16">
        <v>862.13</v>
      </c>
      <c r="D363" s="13">
        <f t="shared" si="1"/>
        <v>11.75495806</v>
      </c>
      <c r="E363" s="14">
        <f t="shared" si="2"/>
        <v>11.75495806</v>
      </c>
      <c r="F363" s="15">
        <v>52.0</v>
      </c>
      <c r="G363" s="16">
        <v>144.169664</v>
      </c>
      <c r="H363" s="17">
        <v>0.236</v>
      </c>
      <c r="I363" s="16">
        <v>467.088155</v>
      </c>
      <c r="J363" s="17">
        <v>0.764</v>
      </c>
      <c r="K363" s="16">
        <v>6.11257819E8</v>
      </c>
      <c r="L363" s="52">
        <v>2008.0</v>
      </c>
      <c r="M363" s="15" t="s">
        <v>18</v>
      </c>
      <c r="N363" s="19" t="s">
        <v>563</v>
      </c>
      <c r="O363" s="24" t="s">
        <v>564</v>
      </c>
      <c r="P363" s="21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</row>
    <row r="364" ht="15.75" customHeight="1">
      <c r="A364" s="40" t="s">
        <v>780</v>
      </c>
      <c r="B364" s="12">
        <f t="shared" si="5"/>
        <v>483.866518</v>
      </c>
      <c r="C364" s="16">
        <v>654.12</v>
      </c>
      <c r="D364" s="13">
        <f t="shared" si="1"/>
        <v>5.376294644</v>
      </c>
      <c r="E364" s="14">
        <f t="shared" si="2"/>
        <v>5.376294644</v>
      </c>
      <c r="F364" s="15">
        <v>90.0</v>
      </c>
      <c r="G364" s="16">
        <v>143.619809</v>
      </c>
      <c r="H364" s="17">
        <v>0.297</v>
      </c>
      <c r="I364" s="16">
        <v>340.246709</v>
      </c>
      <c r="J364" s="17">
        <v>0.703</v>
      </c>
      <c r="K364" s="16">
        <v>4.83866518E8</v>
      </c>
      <c r="L364" s="52">
        <v>2011.0</v>
      </c>
      <c r="M364" s="15" t="s">
        <v>20</v>
      </c>
      <c r="N364" s="19" t="s">
        <v>781</v>
      </c>
      <c r="O364" s="24" t="s">
        <v>782</v>
      </c>
      <c r="P364" s="21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</row>
    <row r="365" ht="15.75" customHeight="1">
      <c r="A365" s="40" t="s">
        <v>509</v>
      </c>
      <c r="B365" s="12">
        <f t="shared" si="5"/>
        <v>521.170825</v>
      </c>
      <c r="C365" s="16">
        <v>654.91</v>
      </c>
      <c r="D365" s="13">
        <f t="shared" si="1"/>
        <v>3.594281552</v>
      </c>
      <c r="E365" s="14">
        <f t="shared" si="2"/>
        <v>3.594281552</v>
      </c>
      <c r="F365" s="15">
        <v>145.0</v>
      </c>
      <c r="G365" s="16">
        <v>143.528619</v>
      </c>
      <c r="H365" s="17">
        <v>0.275</v>
      </c>
      <c r="I365" s="16">
        <v>377.642206</v>
      </c>
      <c r="J365" s="17">
        <v>0.725</v>
      </c>
      <c r="K365" s="16">
        <v>5.21170825E8</v>
      </c>
      <c r="L365" s="52">
        <v>2016.0</v>
      </c>
      <c r="M365" s="15" t="s">
        <v>20</v>
      </c>
      <c r="N365" s="19" t="s">
        <v>510</v>
      </c>
      <c r="O365" s="24" t="s">
        <v>511</v>
      </c>
      <c r="P365" s="21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</row>
    <row r="366" ht="15.75" customHeight="1">
      <c r="A366" s="40" t="s">
        <v>1185</v>
      </c>
      <c r="B366" s="12">
        <f t="shared" si="5"/>
        <v>563.749323</v>
      </c>
      <c r="C366" s="16">
        <v>762.11</v>
      </c>
      <c r="D366" s="13">
        <f t="shared" si="1"/>
        <v>5.124993845</v>
      </c>
      <c r="E366" s="14">
        <f t="shared" si="2"/>
        <v>5.124993845</v>
      </c>
      <c r="F366" s="33">
        <v>110.0</v>
      </c>
      <c r="G366" s="16">
        <v>142.614158</v>
      </c>
      <c r="H366" s="17">
        <v>0.253</v>
      </c>
      <c r="I366" s="16">
        <v>421.135165</v>
      </c>
      <c r="J366" s="17">
        <v>0.747</v>
      </c>
      <c r="K366" s="16">
        <v>5.63749323E8</v>
      </c>
      <c r="L366" s="52">
        <v>2011.0</v>
      </c>
      <c r="M366" s="15" t="s">
        <v>20</v>
      </c>
      <c r="N366" s="19" t="s">
        <v>1186</v>
      </c>
      <c r="O366" s="24" t="s">
        <v>1187</v>
      </c>
      <c r="P366" s="21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</row>
    <row r="367" ht="15.75" customHeight="1">
      <c r="A367" s="40" t="s">
        <v>691</v>
      </c>
      <c r="B367" s="12">
        <f t="shared" si="5"/>
        <v>377.617598</v>
      </c>
      <c r="C367" s="16">
        <v>446.63</v>
      </c>
      <c r="D367" s="13">
        <f t="shared" si="1"/>
        <v>3.933516646</v>
      </c>
      <c r="E367" s="14">
        <f t="shared" si="2"/>
        <v>3.933516646</v>
      </c>
      <c r="F367" s="15">
        <v>96.0</v>
      </c>
      <c r="G367" s="16">
        <v>142.502728</v>
      </c>
      <c r="H367" s="17">
        <v>0.377</v>
      </c>
      <c r="I367" s="16">
        <v>235.11487</v>
      </c>
      <c r="J367" s="17">
        <v>0.623</v>
      </c>
      <c r="K367" s="16">
        <v>3.77617598E8</v>
      </c>
      <c r="L367" s="52">
        <v>2019.0</v>
      </c>
      <c r="M367" s="15" t="s">
        <v>20</v>
      </c>
      <c r="N367" s="19" t="s">
        <v>692</v>
      </c>
      <c r="O367" s="24" t="s">
        <v>693</v>
      </c>
      <c r="P367" s="21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</row>
    <row r="368" ht="15.75" customHeight="1">
      <c r="A368" s="40" t="s">
        <v>978</v>
      </c>
      <c r="B368" s="12">
        <f t="shared" si="5"/>
        <v>419.665568</v>
      </c>
      <c r="C368" s="16">
        <v>591.9</v>
      </c>
      <c r="D368" s="13">
        <f t="shared" si="1"/>
        <v>1.865180302</v>
      </c>
      <c r="E368" s="14">
        <f t="shared" si="2"/>
        <v>1.865180302</v>
      </c>
      <c r="F368" s="15">
        <v>225.0</v>
      </c>
      <c r="G368" s="16">
        <v>141.62149</v>
      </c>
      <c r="H368" s="17">
        <v>0.338</v>
      </c>
      <c r="I368" s="16">
        <v>278.044078</v>
      </c>
      <c r="J368" s="17">
        <v>0.662</v>
      </c>
      <c r="K368" s="16">
        <v>4.19665568E8</v>
      </c>
      <c r="L368" s="52">
        <v>2008.0</v>
      </c>
      <c r="M368" s="15" t="s">
        <v>18</v>
      </c>
      <c r="N368" s="19" t="s">
        <v>979</v>
      </c>
      <c r="O368" s="24" t="s">
        <v>980</v>
      </c>
      <c r="P368" s="21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</row>
    <row r="369" ht="15.75" customHeight="1">
      <c r="A369" s="40" t="s">
        <v>730</v>
      </c>
      <c r="B369" s="12">
        <f t="shared" si="5"/>
        <v>346.079773</v>
      </c>
      <c r="C369" s="16">
        <v>685.51</v>
      </c>
      <c r="D369" s="13">
        <f t="shared" si="1"/>
        <v>6.292359509</v>
      </c>
      <c r="E369" s="14">
        <f t="shared" si="2"/>
        <v>6.292359509</v>
      </c>
      <c r="F369" s="15">
        <v>55.0</v>
      </c>
      <c r="G369" s="16">
        <v>141.579773</v>
      </c>
      <c r="H369" s="17">
        <v>0.409</v>
      </c>
      <c r="I369" s="16">
        <v>204.5</v>
      </c>
      <c r="J369" s="17">
        <v>0.591</v>
      </c>
      <c r="K369" s="16">
        <v>3.46079773E8</v>
      </c>
      <c r="L369" s="52">
        <v>1995.0</v>
      </c>
      <c r="M369" s="15" t="s">
        <v>25</v>
      </c>
      <c r="N369" s="19" t="s">
        <v>731</v>
      </c>
      <c r="O369" s="24" t="s">
        <v>732</v>
      </c>
      <c r="P369" s="21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</row>
    <row r="370" ht="15.75" customHeight="1">
      <c r="A370" s="40" t="s">
        <v>855</v>
      </c>
      <c r="B370" s="12">
        <f t="shared" si="5"/>
        <v>378.410542</v>
      </c>
      <c r="C370" s="16">
        <v>533.72</v>
      </c>
      <c r="D370" s="13">
        <f t="shared" si="1"/>
        <v>25.22736947</v>
      </c>
      <c r="E370" s="14">
        <f t="shared" si="2"/>
        <v>25.22736947</v>
      </c>
      <c r="F370" s="15">
        <v>15.0</v>
      </c>
      <c r="G370" s="16">
        <v>141.319928</v>
      </c>
      <c r="H370" s="17">
        <v>0.374</v>
      </c>
      <c r="I370" s="16">
        <v>237.090614</v>
      </c>
      <c r="J370" s="17">
        <v>0.626</v>
      </c>
      <c r="K370" s="16">
        <v>3.78410542E8</v>
      </c>
      <c r="L370" s="52">
        <v>2008.0</v>
      </c>
      <c r="M370" s="15" t="s">
        <v>18</v>
      </c>
      <c r="N370" s="19" t="s">
        <v>856</v>
      </c>
      <c r="O370" s="24" t="s">
        <v>857</v>
      </c>
      <c r="P370" s="21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</row>
    <row r="371" ht="15.75" customHeight="1">
      <c r="A371" s="40" t="s">
        <v>822</v>
      </c>
      <c r="B371" s="12">
        <f t="shared" si="5"/>
        <v>366.080049</v>
      </c>
      <c r="C371" s="16">
        <v>432.98</v>
      </c>
      <c r="D371" s="13">
        <f t="shared" si="1"/>
        <v>3.66080049</v>
      </c>
      <c r="E371" s="14">
        <f t="shared" si="2"/>
        <v>3.66080049</v>
      </c>
      <c r="F371" s="15">
        <v>100.0</v>
      </c>
      <c r="G371" s="16">
        <v>140.480049</v>
      </c>
      <c r="H371" s="17">
        <v>0.384</v>
      </c>
      <c r="I371" s="16">
        <v>225.6</v>
      </c>
      <c r="J371" s="17">
        <v>0.616</v>
      </c>
      <c r="K371" s="16">
        <v>3.66080049E8</v>
      </c>
      <c r="L371" s="52">
        <v>2019.0</v>
      </c>
      <c r="M371" s="15" t="s">
        <v>20</v>
      </c>
      <c r="N371" s="19" t="s">
        <v>823</v>
      </c>
      <c r="O371" s="24" t="s">
        <v>824</v>
      </c>
      <c r="P371" s="21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</row>
    <row r="372" ht="15.75" customHeight="1">
      <c r="A372" s="40" t="s">
        <v>211</v>
      </c>
      <c r="B372" s="12">
        <f t="shared" si="5"/>
        <v>349.464664</v>
      </c>
      <c r="C372" s="16">
        <v>643.81</v>
      </c>
      <c r="D372" s="13">
        <f t="shared" si="1"/>
        <v>4.3683083</v>
      </c>
      <c r="E372" s="14">
        <f t="shared" si="2"/>
        <v>4.3683083</v>
      </c>
      <c r="F372" s="15">
        <v>80.0</v>
      </c>
      <c r="G372" s="16">
        <v>140.464664</v>
      </c>
      <c r="H372" s="17">
        <v>0.402</v>
      </c>
      <c r="I372" s="16">
        <v>209.0</v>
      </c>
      <c r="J372" s="17">
        <v>0.598</v>
      </c>
      <c r="K372" s="16">
        <v>3.49464664E8</v>
      </c>
      <c r="L372" s="52">
        <v>1998.0</v>
      </c>
      <c r="M372" s="15" t="s">
        <v>25</v>
      </c>
      <c r="N372" s="19" t="s">
        <v>212</v>
      </c>
      <c r="O372" s="24" t="s">
        <v>213</v>
      </c>
      <c r="P372" s="21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</row>
    <row r="373" ht="15.75" customHeight="1">
      <c r="A373" s="40" t="s">
        <v>918</v>
      </c>
      <c r="B373" s="12">
        <f t="shared" si="5"/>
        <v>376.152455</v>
      </c>
      <c r="C373" s="16">
        <v>494.05</v>
      </c>
      <c r="D373" s="13">
        <f t="shared" si="1"/>
        <v>8.358943444</v>
      </c>
      <c r="E373" s="14">
        <f t="shared" si="2"/>
        <v>8.358943444</v>
      </c>
      <c r="F373" s="15">
        <v>45.0</v>
      </c>
      <c r="G373" s="16">
        <v>139.854287</v>
      </c>
      <c r="H373" s="17">
        <v>0.372</v>
      </c>
      <c r="I373" s="16">
        <v>236.298168</v>
      </c>
      <c r="J373" s="17">
        <v>0.628</v>
      </c>
      <c r="K373" s="16">
        <v>3.76152455E8</v>
      </c>
      <c r="L373" s="52">
        <v>2012.0</v>
      </c>
      <c r="M373" s="15" t="s">
        <v>20</v>
      </c>
      <c r="N373" s="19" t="s">
        <v>919</v>
      </c>
      <c r="O373" s="24" t="s">
        <v>920</v>
      </c>
      <c r="P373" s="21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</row>
    <row r="374" ht="15.75" customHeight="1">
      <c r="A374" s="40" t="s">
        <v>1124</v>
      </c>
      <c r="B374" s="12">
        <f t="shared" si="5"/>
        <v>427.344325</v>
      </c>
      <c r="C374" s="16">
        <v>700.19</v>
      </c>
      <c r="D374" s="13">
        <f t="shared" si="1"/>
        <v>2.848962167</v>
      </c>
      <c r="E374" s="14">
        <f t="shared" si="2"/>
        <v>2.848962167</v>
      </c>
      <c r="F374" s="15">
        <v>150.0</v>
      </c>
      <c r="G374" s="16">
        <v>139.313948</v>
      </c>
      <c r="H374" s="17">
        <v>0.326</v>
      </c>
      <c r="I374" s="16">
        <v>288.030377</v>
      </c>
      <c r="J374" s="17">
        <v>0.674</v>
      </c>
      <c r="K374" s="16">
        <v>4.27344325E8</v>
      </c>
      <c r="L374" s="52">
        <v>2003.0</v>
      </c>
      <c r="M374" s="15" t="s">
        <v>18</v>
      </c>
      <c r="N374" s="19" t="s">
        <v>1125</v>
      </c>
      <c r="O374" s="24" t="s">
        <v>1126</v>
      </c>
      <c r="P374" s="21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</row>
    <row r="375" ht="15.75" customHeight="1">
      <c r="A375" s="40" t="s">
        <v>1077</v>
      </c>
      <c r="B375" s="12">
        <f t="shared" si="5"/>
        <v>427.374317</v>
      </c>
      <c r="C375" s="16">
        <v>587.18</v>
      </c>
      <c r="D375" s="13">
        <f t="shared" si="1"/>
        <v>28.49162113</v>
      </c>
      <c r="E375" s="14">
        <f t="shared" si="2"/>
        <v>28.49162113</v>
      </c>
      <c r="F375" s="15">
        <v>15.0</v>
      </c>
      <c r="G375" s="16">
        <v>138.797449</v>
      </c>
      <c r="H375" s="17">
        <v>0.325</v>
      </c>
      <c r="I375" s="16">
        <v>288.576868</v>
      </c>
      <c r="J375" s="17">
        <v>0.675</v>
      </c>
      <c r="K375" s="16">
        <v>4.27374317E8</v>
      </c>
      <c r="L375" s="52">
        <v>2010.0</v>
      </c>
      <c r="M375" s="15" t="s">
        <v>20</v>
      </c>
      <c r="N375" s="19" t="s">
        <v>1078</v>
      </c>
      <c r="O375" s="24" t="s">
        <v>1079</v>
      </c>
      <c r="P375" s="21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</row>
    <row r="376" ht="15.75" customHeight="1">
      <c r="A376" s="40" t="s">
        <v>38</v>
      </c>
      <c r="B376" s="12">
        <f t="shared" si="5"/>
        <v>325.286646</v>
      </c>
      <c r="C376" s="16">
        <v>458.65</v>
      </c>
      <c r="D376" s="13">
        <f t="shared" si="1"/>
        <v>1.62643323</v>
      </c>
      <c r="E376" s="14">
        <f t="shared" si="2"/>
        <v>1.62643323</v>
      </c>
      <c r="F376" s="15">
        <v>200.0</v>
      </c>
      <c r="G376" s="16">
        <v>137.855863</v>
      </c>
      <c r="H376" s="17">
        <v>0.424</v>
      </c>
      <c r="I376" s="16">
        <v>187.430783</v>
      </c>
      <c r="J376" s="17">
        <v>0.576</v>
      </c>
      <c r="K376" s="16">
        <v>3.25286646E8</v>
      </c>
      <c r="L376" s="52">
        <v>2009.0</v>
      </c>
      <c r="M376" s="15" t="s">
        <v>18</v>
      </c>
      <c r="N376" s="19" t="s">
        <v>39</v>
      </c>
      <c r="O376" s="20"/>
      <c r="P376" s="21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</row>
    <row r="377" ht="15.75" customHeight="1">
      <c r="A377" s="40" t="s">
        <v>226</v>
      </c>
      <c r="B377" s="12">
        <f t="shared" si="5"/>
        <v>349.822765</v>
      </c>
      <c r="C377" s="16">
        <v>616.98</v>
      </c>
      <c r="D377" s="13">
        <f t="shared" si="1"/>
        <v>2.79858212</v>
      </c>
      <c r="E377" s="14">
        <f t="shared" si="2"/>
        <v>2.79858212</v>
      </c>
      <c r="F377" s="15">
        <v>125.0</v>
      </c>
      <c r="G377" s="16">
        <v>137.748063</v>
      </c>
      <c r="H377" s="17">
        <v>0.394</v>
      </c>
      <c r="I377" s="16">
        <v>212.074702</v>
      </c>
      <c r="J377" s="17">
        <v>0.606</v>
      </c>
      <c r="K377" s="16">
        <v>3.49822765E8</v>
      </c>
      <c r="L377" s="52">
        <v>2000.0</v>
      </c>
      <c r="M377" s="15" t="s">
        <v>18</v>
      </c>
      <c r="N377" s="19" t="s">
        <v>227</v>
      </c>
      <c r="O377" s="24" t="s">
        <v>228</v>
      </c>
      <c r="P377" s="21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</row>
    <row r="378" ht="15.75" customHeight="1">
      <c r="A378" s="40" t="s">
        <v>768</v>
      </c>
      <c r="B378" s="12">
        <f t="shared" si="5"/>
        <v>582.918849</v>
      </c>
      <c r="C378" s="16">
        <v>700.14</v>
      </c>
      <c r="D378" s="13">
        <f t="shared" si="1"/>
        <v>3.330964851</v>
      </c>
      <c r="E378" s="14">
        <f t="shared" si="2"/>
        <v>3.330964851</v>
      </c>
      <c r="F378" s="15">
        <v>175.0</v>
      </c>
      <c r="G378" s="16">
        <v>137.71535</v>
      </c>
      <c r="H378" s="17">
        <v>0.236</v>
      </c>
      <c r="I378" s="16">
        <v>445.203499</v>
      </c>
      <c r="J378" s="17">
        <v>0.764</v>
      </c>
      <c r="K378" s="16">
        <v>5.82918849E8</v>
      </c>
      <c r="L378" s="52">
        <v>2018.0</v>
      </c>
      <c r="M378" s="15" t="s">
        <v>20</v>
      </c>
      <c r="N378" s="19" t="s">
        <v>769</v>
      </c>
      <c r="O378" s="24" t="s">
        <v>770</v>
      </c>
      <c r="P378" s="21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</row>
    <row r="379" ht="15.75" customHeight="1">
      <c r="A379" s="40" t="s">
        <v>981</v>
      </c>
      <c r="B379" s="12">
        <f t="shared" si="5"/>
        <v>320.406242</v>
      </c>
      <c r="C379" s="16">
        <v>414.23</v>
      </c>
      <c r="D379" s="13">
        <f t="shared" si="1"/>
        <v>16.0203121</v>
      </c>
      <c r="E379" s="14">
        <f t="shared" si="2"/>
        <v>16.0203121</v>
      </c>
      <c r="F379" s="15">
        <v>20.0</v>
      </c>
      <c r="G379" s="16">
        <v>137.446368</v>
      </c>
      <c r="H379" s="17">
        <v>0.429</v>
      </c>
      <c r="I379" s="16">
        <v>182.959874</v>
      </c>
      <c r="J379" s="17">
        <v>0.571</v>
      </c>
      <c r="K379" s="16">
        <v>3.20406242E8</v>
      </c>
      <c r="L379" s="52">
        <v>2013.0</v>
      </c>
      <c r="M379" s="15" t="s">
        <v>20</v>
      </c>
      <c r="N379" s="19" t="s">
        <v>982</v>
      </c>
      <c r="O379" s="24" t="s">
        <v>983</v>
      </c>
      <c r="P379" s="21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</row>
    <row r="380" ht="15.75" customHeight="1">
      <c r="A380" s="40" t="s">
        <v>762</v>
      </c>
      <c r="B380" s="12">
        <f t="shared" si="5"/>
        <v>309.492681</v>
      </c>
      <c r="C380" s="16">
        <v>596.76</v>
      </c>
      <c r="D380" s="13">
        <f t="shared" si="1"/>
        <v>4.421324014</v>
      </c>
      <c r="E380" s="14">
        <f t="shared" si="2"/>
        <v>4.421324014</v>
      </c>
      <c r="F380" s="15">
        <v>70.0</v>
      </c>
      <c r="G380" s="16">
        <v>136.492681</v>
      </c>
      <c r="H380" s="17">
        <v>0.441</v>
      </c>
      <c r="I380" s="16">
        <v>173.0</v>
      </c>
      <c r="J380" s="17">
        <v>0.559</v>
      </c>
      <c r="K380" s="16">
        <v>3.09492681E8</v>
      </c>
      <c r="L380" s="52">
        <v>1996.0</v>
      </c>
      <c r="M380" s="15" t="s">
        <v>25</v>
      </c>
      <c r="N380" s="19" t="s">
        <v>763</v>
      </c>
      <c r="O380" s="24" t="s">
        <v>764</v>
      </c>
      <c r="P380" s="21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</row>
    <row r="381" ht="15.75" customHeight="1">
      <c r="A381" s="40" t="s">
        <v>1366</v>
      </c>
      <c r="B381" s="12">
        <f t="shared" si="5"/>
        <v>379.014294</v>
      </c>
      <c r="C381" s="16">
        <v>698.25</v>
      </c>
      <c r="D381" s="13">
        <f t="shared" si="1"/>
        <v>2.52676196</v>
      </c>
      <c r="E381" s="14">
        <f t="shared" si="2"/>
        <v>2.52676196</v>
      </c>
      <c r="F381" s="33">
        <v>150.0</v>
      </c>
      <c r="G381" s="16">
        <v>136.314294</v>
      </c>
      <c r="H381" s="17">
        <v>0.36</v>
      </c>
      <c r="I381" s="16">
        <v>242.7</v>
      </c>
      <c r="J381" s="17">
        <v>0.64</v>
      </c>
      <c r="K381" s="16">
        <v>3.79014294E8</v>
      </c>
      <c r="L381" s="52">
        <v>1998.0</v>
      </c>
      <c r="M381" s="15" t="s">
        <v>25</v>
      </c>
      <c r="N381" s="19" t="s">
        <v>308</v>
      </c>
      <c r="O381" s="24" t="s">
        <v>309</v>
      </c>
      <c r="P381" s="21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</row>
    <row r="382" ht="15.75" customHeight="1">
      <c r="A382" s="40" t="s">
        <v>24</v>
      </c>
      <c r="B382" s="12">
        <f t="shared" si="5"/>
        <v>320.689294</v>
      </c>
      <c r="C382" s="16">
        <v>618.35</v>
      </c>
      <c r="D382" s="13">
        <f t="shared" si="1"/>
        <v>4.786407373</v>
      </c>
      <c r="E382" s="14">
        <f t="shared" si="2"/>
        <v>4.786407373</v>
      </c>
      <c r="F382" s="15">
        <v>67.0</v>
      </c>
      <c r="G382" s="16">
        <v>136.189294</v>
      </c>
      <c r="H382" s="17">
        <v>0.425</v>
      </c>
      <c r="I382" s="16">
        <v>184.5</v>
      </c>
      <c r="J382" s="17">
        <v>0.575</v>
      </c>
      <c r="K382" s="16">
        <v>3.20689294E8</v>
      </c>
      <c r="L382" s="52">
        <v>1996.0</v>
      </c>
      <c r="M382" s="15" t="s">
        <v>25</v>
      </c>
      <c r="N382" s="19" t="s">
        <v>26</v>
      </c>
      <c r="O382" s="24" t="s">
        <v>27</v>
      </c>
      <c r="P382" s="21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</row>
    <row r="383" ht="15.75" customHeight="1">
      <c r="A383" s="57" t="s">
        <v>188</v>
      </c>
      <c r="B383" s="12">
        <f t="shared" si="5"/>
        <v>314.432837</v>
      </c>
      <c r="C383" s="16">
        <v>490.88</v>
      </c>
      <c r="D383" s="13">
        <f t="shared" si="1"/>
        <v>2.096218913</v>
      </c>
      <c r="E383" s="14">
        <f t="shared" si="2"/>
        <v>2.096218913</v>
      </c>
      <c r="F383" s="36">
        <v>150.0</v>
      </c>
      <c r="G383" s="37">
        <v>135.386665</v>
      </c>
      <c r="H383" s="38">
        <v>0.431</v>
      </c>
      <c r="I383" s="37">
        <v>179.046172</v>
      </c>
      <c r="J383" s="38">
        <v>0.569</v>
      </c>
      <c r="K383" s="37">
        <v>3.14432837E8</v>
      </c>
      <c r="L383" s="58">
        <v>2005.0</v>
      </c>
      <c r="M383" s="15" t="s">
        <v>18</v>
      </c>
      <c r="N383" s="19" t="s">
        <v>189</v>
      </c>
      <c r="O383" s="24" t="s">
        <v>190</v>
      </c>
      <c r="P383" s="21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</row>
    <row r="384" ht="15.75" customHeight="1">
      <c r="A384" s="40" t="s">
        <v>527</v>
      </c>
      <c r="B384" s="12">
        <f t="shared" si="5"/>
        <v>388.156011</v>
      </c>
      <c r="C384" s="16">
        <v>570.9</v>
      </c>
      <c r="D384" s="13">
        <f t="shared" si="1"/>
        <v>3.528691009</v>
      </c>
      <c r="E384" s="14">
        <f t="shared" si="2"/>
        <v>3.528691009</v>
      </c>
      <c r="F384" s="15">
        <v>110.0</v>
      </c>
      <c r="G384" s="16">
        <v>134.529403</v>
      </c>
      <c r="H384" s="17">
        <v>0.347</v>
      </c>
      <c r="I384" s="16">
        <v>253.626608</v>
      </c>
      <c r="J384" s="17">
        <v>0.653</v>
      </c>
      <c r="K384" s="16">
        <v>3.88156011E8</v>
      </c>
      <c r="L384" s="52">
        <v>2007.0</v>
      </c>
      <c r="M384" s="15" t="s">
        <v>18</v>
      </c>
      <c r="N384" s="19" t="s">
        <v>528</v>
      </c>
      <c r="O384" s="24" t="s">
        <v>529</v>
      </c>
      <c r="P384" s="21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</row>
    <row r="385" ht="15.75" customHeight="1">
      <c r="A385" s="40" t="s">
        <v>1305</v>
      </c>
      <c r="B385" s="12">
        <f t="shared" si="5"/>
        <v>342.463063</v>
      </c>
      <c r="C385" s="16">
        <v>483.02</v>
      </c>
      <c r="D385" s="13">
        <f t="shared" si="1"/>
        <v>4.566174173</v>
      </c>
      <c r="E385" s="14">
        <f t="shared" si="2"/>
        <v>4.566174173</v>
      </c>
      <c r="F385" s="15">
        <v>75.0</v>
      </c>
      <c r="G385" s="16">
        <v>134.508551</v>
      </c>
      <c r="H385" s="17">
        <v>0.393</v>
      </c>
      <c r="I385" s="16">
        <v>207.954512</v>
      </c>
      <c r="J385" s="17">
        <v>0.607</v>
      </c>
      <c r="K385" s="16">
        <v>3.42463063E8</v>
      </c>
      <c r="L385" s="52">
        <v>2008.0</v>
      </c>
      <c r="M385" s="15" t="s">
        <v>18</v>
      </c>
      <c r="N385" s="19" t="s">
        <v>1306</v>
      </c>
      <c r="O385" s="24" t="s">
        <v>1307</v>
      </c>
      <c r="P385" s="21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</row>
    <row r="386" ht="15.75" customHeight="1">
      <c r="A386" s="40" t="s">
        <v>1167</v>
      </c>
      <c r="B386" s="12">
        <f t="shared" si="5"/>
        <v>335.062621</v>
      </c>
      <c r="C386" s="16">
        <v>646.06</v>
      </c>
      <c r="D386" s="13">
        <f t="shared" si="1"/>
        <v>4.467501613</v>
      </c>
      <c r="E386" s="14">
        <f t="shared" si="2"/>
        <v>4.467501613</v>
      </c>
      <c r="F386" s="15">
        <v>75.0</v>
      </c>
      <c r="G386" s="16">
        <v>134.069511</v>
      </c>
      <c r="H386" s="17">
        <v>0.4</v>
      </c>
      <c r="I386" s="16">
        <v>200.99311</v>
      </c>
      <c r="J386" s="17">
        <v>0.6</v>
      </c>
      <c r="K386" s="16">
        <v>3.35062621E8</v>
      </c>
      <c r="L386" s="52">
        <v>1996.0</v>
      </c>
      <c r="M386" s="15" t="s">
        <v>25</v>
      </c>
      <c r="N386" s="19" t="s">
        <v>1168</v>
      </c>
      <c r="O386" s="24" t="s">
        <v>1169</v>
      </c>
      <c r="P386" s="21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</row>
    <row r="387" ht="15.75" customHeight="1">
      <c r="A387" s="40" t="s">
        <v>619</v>
      </c>
      <c r="B387" s="12">
        <f t="shared" si="5"/>
        <v>398.479497</v>
      </c>
      <c r="C387" s="16">
        <v>598.24</v>
      </c>
      <c r="D387" s="13">
        <f t="shared" si="1"/>
        <v>2.65652998</v>
      </c>
      <c r="E387" s="14">
        <f t="shared" si="2"/>
        <v>2.65652998</v>
      </c>
      <c r="F387" s="15">
        <v>150.0</v>
      </c>
      <c r="G387" s="16">
        <v>134.029801</v>
      </c>
      <c r="H387" s="17">
        <v>0.336</v>
      </c>
      <c r="I387" s="16">
        <v>264.449696</v>
      </c>
      <c r="J387" s="17">
        <v>0.664</v>
      </c>
      <c r="K387" s="16">
        <v>3.98479497E8</v>
      </c>
      <c r="L387" s="52">
        <v>2006.0</v>
      </c>
      <c r="M387" s="15" t="s">
        <v>18</v>
      </c>
      <c r="N387" s="19" t="s">
        <v>620</v>
      </c>
      <c r="O387" s="24" t="s">
        <v>621</v>
      </c>
      <c r="P387" s="21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</row>
    <row r="388" ht="15.75" customHeight="1">
      <c r="A388" s="40" t="s">
        <v>1266</v>
      </c>
      <c r="B388" s="12">
        <f t="shared" si="5"/>
        <v>497.409852</v>
      </c>
      <c r="C388" s="16">
        <v>799.59</v>
      </c>
      <c r="D388" s="13">
        <f t="shared" si="1"/>
        <v>2.688701903</v>
      </c>
      <c r="E388" s="14">
        <f t="shared" si="2"/>
        <v>2.688701903</v>
      </c>
      <c r="F388" s="15">
        <v>185.0</v>
      </c>
      <c r="G388" s="16">
        <v>133.378256</v>
      </c>
      <c r="H388" s="17">
        <v>0.268</v>
      </c>
      <c r="I388" s="16">
        <v>364.031596</v>
      </c>
      <c r="J388" s="17">
        <v>0.732</v>
      </c>
      <c r="K388" s="16">
        <v>4.97409852E8</v>
      </c>
      <c r="L388" s="52">
        <v>2004.0</v>
      </c>
      <c r="M388" s="15" t="s">
        <v>18</v>
      </c>
      <c r="N388" s="19" t="s">
        <v>1267</v>
      </c>
      <c r="O388" s="24" t="s">
        <v>1268</v>
      </c>
      <c r="P388" s="21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</row>
    <row r="389" ht="15.75" customHeight="1">
      <c r="A389" s="40" t="s">
        <v>67</v>
      </c>
      <c r="B389" s="12">
        <f t="shared" si="5"/>
        <v>485.930816</v>
      </c>
      <c r="C389" s="16">
        <v>685.16</v>
      </c>
      <c r="D389" s="13">
        <f t="shared" si="1"/>
        <v>3.239538773</v>
      </c>
      <c r="E389" s="14">
        <f t="shared" si="2"/>
        <v>3.239538773</v>
      </c>
      <c r="F389" s="15">
        <v>150.0</v>
      </c>
      <c r="G389" s="16">
        <v>133.375846</v>
      </c>
      <c r="H389" s="17">
        <v>0.274</v>
      </c>
      <c r="I389" s="16">
        <v>352.55497</v>
      </c>
      <c r="J389" s="17">
        <v>0.726</v>
      </c>
      <c r="K389" s="16">
        <v>4.85930816E8</v>
      </c>
      <c r="L389" s="52">
        <v>2009.0</v>
      </c>
      <c r="M389" s="15" t="s">
        <v>18</v>
      </c>
      <c r="N389" s="19" t="s">
        <v>68</v>
      </c>
      <c r="O389" s="20"/>
      <c r="P389" s="21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</row>
    <row r="390" ht="15.75" customHeight="1">
      <c r="A390" s="40" t="s">
        <v>1362</v>
      </c>
      <c r="B390" s="12">
        <f t="shared" si="5"/>
        <v>342.695435</v>
      </c>
      <c r="C390" s="16">
        <v>463.28</v>
      </c>
      <c r="D390" s="13">
        <f t="shared" si="1"/>
        <v>4.283692938</v>
      </c>
      <c r="E390" s="14">
        <f t="shared" si="2"/>
        <v>4.283692938</v>
      </c>
      <c r="F390" s="15">
        <v>80.0</v>
      </c>
      <c r="G390" s="16">
        <v>133.110742</v>
      </c>
      <c r="H390" s="17">
        <v>0.388</v>
      </c>
      <c r="I390" s="16">
        <v>209.584693</v>
      </c>
      <c r="J390" s="17">
        <v>0.612</v>
      </c>
      <c r="K390" s="16">
        <v>3.42695435E8</v>
      </c>
      <c r="L390" s="52">
        <v>2011.0</v>
      </c>
      <c r="M390" s="15" t="s">
        <v>20</v>
      </c>
      <c r="N390" s="19" t="s">
        <v>60</v>
      </c>
      <c r="O390" s="24" t="s">
        <v>61</v>
      </c>
      <c r="P390" s="21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</row>
    <row r="391" ht="15.75" customHeight="1">
      <c r="A391" s="40" t="s">
        <v>1200</v>
      </c>
      <c r="B391" s="12">
        <f t="shared" si="5"/>
        <v>414.828246</v>
      </c>
      <c r="C391" s="16">
        <v>536.3</v>
      </c>
      <c r="D391" s="13">
        <f t="shared" si="1"/>
        <v>3.142638227</v>
      </c>
      <c r="E391" s="14">
        <f t="shared" si="2"/>
        <v>3.142638227</v>
      </c>
      <c r="F391" s="15">
        <v>132.0</v>
      </c>
      <c r="G391" s="16">
        <v>132.556852</v>
      </c>
      <c r="H391" s="17">
        <v>0.32</v>
      </c>
      <c r="I391" s="16">
        <v>282.271394</v>
      </c>
      <c r="J391" s="17">
        <v>0.68</v>
      </c>
      <c r="K391" s="16">
        <v>4.14828246E8</v>
      </c>
      <c r="L391" s="52">
        <v>2013.0</v>
      </c>
      <c r="M391" s="15" t="s">
        <v>20</v>
      </c>
      <c r="N391" s="19" t="s">
        <v>1201</v>
      </c>
      <c r="O391" s="24" t="s">
        <v>1202</v>
      </c>
      <c r="P391" s="21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</row>
    <row r="392" ht="15.75" customHeight="1">
      <c r="A392" s="40" t="s">
        <v>610</v>
      </c>
      <c r="B392" s="12">
        <f t="shared" si="5"/>
        <v>358.372926</v>
      </c>
      <c r="C392" s="16">
        <v>602.44</v>
      </c>
      <c r="D392" s="13">
        <f t="shared" si="1"/>
        <v>3.513460059</v>
      </c>
      <c r="E392" s="14">
        <f t="shared" si="2"/>
        <v>3.513460059</v>
      </c>
      <c r="F392" s="15">
        <v>102.0</v>
      </c>
      <c r="G392" s="16">
        <v>132.072926</v>
      </c>
      <c r="H392" s="17">
        <v>0.368</v>
      </c>
      <c r="I392" s="16">
        <v>226.3</v>
      </c>
      <c r="J392" s="17">
        <v>0.632</v>
      </c>
      <c r="K392" s="16">
        <v>3.58372926E8</v>
      </c>
      <c r="L392" s="52">
        <v>2002.0</v>
      </c>
      <c r="M392" s="15" t="s">
        <v>18</v>
      </c>
      <c r="N392" s="19" t="s">
        <v>611</v>
      </c>
      <c r="O392" s="24" t="s">
        <v>612</v>
      </c>
      <c r="P392" s="21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</row>
    <row r="393" ht="15.75" customHeight="1">
      <c r="A393" s="40" t="s">
        <v>1080</v>
      </c>
      <c r="B393" s="12">
        <f t="shared" si="5"/>
        <v>319.713881</v>
      </c>
      <c r="C393" s="16">
        <v>439.26</v>
      </c>
      <c r="D393" s="13">
        <f t="shared" si="1"/>
        <v>2.131425873</v>
      </c>
      <c r="E393" s="14">
        <f t="shared" si="2"/>
        <v>2.131425873</v>
      </c>
      <c r="F393" s="15">
        <v>150.0</v>
      </c>
      <c r="G393" s="16">
        <v>131.772187</v>
      </c>
      <c r="H393" s="17">
        <v>0.412</v>
      </c>
      <c r="I393" s="16">
        <v>187.941694</v>
      </c>
      <c r="J393" s="17">
        <v>0.588</v>
      </c>
      <c r="K393" s="16">
        <v>3.19713881E8</v>
      </c>
      <c r="L393" s="52">
        <v>2010.0</v>
      </c>
      <c r="M393" s="15" t="s">
        <v>20</v>
      </c>
      <c r="N393" s="19" t="s">
        <v>1081</v>
      </c>
      <c r="O393" s="24" t="s">
        <v>1082</v>
      </c>
      <c r="P393" s="21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</row>
    <row r="394" ht="15.75" customHeight="1">
      <c r="A394" s="40" t="s">
        <v>783</v>
      </c>
      <c r="B394" s="12">
        <f t="shared" si="5"/>
        <v>498.781117</v>
      </c>
      <c r="C394" s="16">
        <v>634.81</v>
      </c>
      <c r="D394" s="13">
        <f t="shared" si="1"/>
        <v>3.836777823</v>
      </c>
      <c r="E394" s="14">
        <f t="shared" si="2"/>
        <v>3.836777823</v>
      </c>
      <c r="F394" s="15">
        <v>130.0</v>
      </c>
      <c r="G394" s="16">
        <v>131.538435</v>
      </c>
      <c r="H394" s="17">
        <v>0.264</v>
      </c>
      <c r="I394" s="16">
        <v>367.242682</v>
      </c>
      <c r="J394" s="17">
        <v>0.736</v>
      </c>
      <c r="K394" s="16">
        <v>4.98781117E8</v>
      </c>
      <c r="L394" s="52">
        <v>2014.0</v>
      </c>
      <c r="M394" s="15" t="s">
        <v>20</v>
      </c>
      <c r="N394" s="19" t="s">
        <v>784</v>
      </c>
      <c r="O394" s="24" t="s">
        <v>785</v>
      </c>
      <c r="P394" s="21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</row>
    <row r="395" ht="15.75" customHeight="1">
      <c r="A395" s="40" t="s">
        <v>1018</v>
      </c>
      <c r="B395" s="12">
        <f t="shared" si="5"/>
        <v>341.631208</v>
      </c>
      <c r="C395" s="16">
        <v>695.67</v>
      </c>
      <c r="D395" s="13">
        <f t="shared" si="1"/>
        <v>7.426765391</v>
      </c>
      <c r="E395" s="14">
        <f t="shared" si="2"/>
        <v>7.426765391</v>
      </c>
      <c r="F395" s="15">
        <v>46.0</v>
      </c>
      <c r="G395" s="16">
        <v>130.531208</v>
      </c>
      <c r="H395" s="17">
        <v>0.382</v>
      </c>
      <c r="I395" s="16">
        <v>211.1</v>
      </c>
      <c r="J395" s="17">
        <v>0.618</v>
      </c>
      <c r="K395" s="16">
        <v>3.41631208E8</v>
      </c>
      <c r="L395" s="52">
        <v>1994.0</v>
      </c>
      <c r="M395" s="15" t="s">
        <v>25</v>
      </c>
      <c r="N395" s="19" t="s">
        <v>1019</v>
      </c>
      <c r="O395" s="24" t="s">
        <v>1020</v>
      </c>
      <c r="P395" s="21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</row>
    <row r="396" ht="15.75" customHeight="1">
      <c r="A396" s="40" t="s">
        <v>1257</v>
      </c>
      <c r="B396" s="12">
        <f t="shared" si="5"/>
        <v>605.425157</v>
      </c>
      <c r="C396" s="16">
        <v>742.23</v>
      </c>
      <c r="D396" s="13">
        <f t="shared" si="1"/>
        <v>2.789977682</v>
      </c>
      <c r="E396" s="14">
        <f t="shared" si="2"/>
        <v>2.789977682</v>
      </c>
      <c r="F396" s="15">
        <v>217.0</v>
      </c>
      <c r="G396" s="16">
        <v>130.168683</v>
      </c>
      <c r="H396" s="17">
        <v>0.215</v>
      </c>
      <c r="I396" s="16">
        <v>475.256474</v>
      </c>
      <c r="J396" s="17">
        <v>0.785</v>
      </c>
      <c r="K396" s="16">
        <v>6.05425157E8</v>
      </c>
      <c r="L396" s="52">
        <v>2017.0</v>
      </c>
      <c r="M396" s="15" t="s">
        <v>20</v>
      </c>
      <c r="N396" s="19" t="s">
        <v>1258</v>
      </c>
      <c r="O396" s="24" t="s">
        <v>1259</v>
      </c>
      <c r="P396" s="21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</row>
    <row r="397" ht="15.75" customHeight="1">
      <c r="A397" s="40" t="s">
        <v>62</v>
      </c>
      <c r="B397" s="12">
        <f t="shared" si="5"/>
        <v>356.296601</v>
      </c>
      <c r="C397" s="16">
        <v>645.61</v>
      </c>
      <c r="D397" s="13">
        <f t="shared" si="1"/>
        <v>23.75310673</v>
      </c>
      <c r="E397" s="14">
        <f t="shared" si="2"/>
        <v>23.75310673</v>
      </c>
      <c r="F397" s="15">
        <v>15.0</v>
      </c>
      <c r="G397" s="16">
        <v>130.096601</v>
      </c>
      <c r="H397" s="17">
        <v>0.365</v>
      </c>
      <c r="I397" s="16">
        <v>226.2</v>
      </c>
      <c r="J397" s="17">
        <v>0.635</v>
      </c>
      <c r="K397" s="16">
        <v>3.56296601E8</v>
      </c>
      <c r="L397" s="52">
        <v>1999.0</v>
      </c>
      <c r="M397" s="15" t="s">
        <v>25</v>
      </c>
      <c r="N397" s="19" t="s">
        <v>63</v>
      </c>
      <c r="O397" s="24" t="s">
        <v>64</v>
      </c>
      <c r="P397" s="21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</row>
    <row r="398" ht="15.75" customHeight="1">
      <c r="A398" s="40" t="s">
        <v>494</v>
      </c>
      <c r="B398" s="12">
        <f t="shared" si="5"/>
        <v>414.351546</v>
      </c>
      <c r="C398" s="16">
        <v>527.83</v>
      </c>
      <c r="D398" s="13">
        <f t="shared" si="1"/>
        <v>4.40799517</v>
      </c>
      <c r="E398" s="14">
        <f t="shared" si="2"/>
        <v>4.40799517</v>
      </c>
      <c r="F398" s="15">
        <v>94.0</v>
      </c>
      <c r="G398" s="16">
        <v>128.261724</v>
      </c>
      <c r="H398" s="17">
        <v>0.31</v>
      </c>
      <c r="I398" s="16">
        <v>286.089822</v>
      </c>
      <c r="J398" s="17">
        <v>0.69</v>
      </c>
      <c r="K398" s="16">
        <v>4.14351546E8</v>
      </c>
      <c r="L398" s="52">
        <v>2015.0</v>
      </c>
      <c r="M398" s="15" t="s">
        <v>20</v>
      </c>
      <c r="N398" s="19" t="s">
        <v>495</v>
      </c>
      <c r="O398" s="24" t="s">
        <v>496</v>
      </c>
      <c r="P398" s="21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</row>
    <row r="399" ht="15.75" customHeight="1">
      <c r="A399" s="40" t="s">
        <v>251</v>
      </c>
      <c r="B399" s="12">
        <f t="shared" si="5"/>
        <v>340.487836</v>
      </c>
      <c r="C399" s="16">
        <v>500.79</v>
      </c>
      <c r="D399" s="13">
        <f t="shared" si="1"/>
        <v>4.005739247</v>
      </c>
      <c r="E399" s="14">
        <f t="shared" si="2"/>
        <v>4.005739247</v>
      </c>
      <c r="F399" s="15">
        <v>85.0</v>
      </c>
      <c r="G399" s="16">
        <v>127.807262</v>
      </c>
      <c r="H399" s="17">
        <v>0.375</v>
      </c>
      <c r="I399" s="16">
        <v>212.680574</v>
      </c>
      <c r="J399" s="17">
        <v>0.625</v>
      </c>
      <c r="K399" s="16">
        <v>3.40487836E8</v>
      </c>
      <c r="L399" s="52">
        <v>2007.0</v>
      </c>
      <c r="M399" s="15" t="s">
        <v>18</v>
      </c>
      <c r="N399" s="19" t="s">
        <v>252</v>
      </c>
      <c r="O399" s="20"/>
      <c r="P399" s="21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</row>
    <row r="400" ht="15.75" customHeight="1">
      <c r="A400" s="40" t="s">
        <v>992</v>
      </c>
      <c r="B400" s="12">
        <f t="shared" si="5"/>
        <v>335.802786</v>
      </c>
      <c r="C400" s="16">
        <v>473.62</v>
      </c>
      <c r="D400" s="13">
        <f t="shared" si="1"/>
        <v>2.23868524</v>
      </c>
      <c r="E400" s="14">
        <f t="shared" si="2"/>
        <v>2.23868524</v>
      </c>
      <c r="F400" s="15">
        <v>150.0</v>
      </c>
      <c r="G400" s="16">
        <v>127.509326</v>
      </c>
      <c r="H400" s="17">
        <v>0.38</v>
      </c>
      <c r="I400" s="16">
        <v>208.29346</v>
      </c>
      <c r="J400" s="17">
        <v>0.62</v>
      </c>
      <c r="K400" s="16">
        <v>3.35802786E8</v>
      </c>
      <c r="L400" s="52">
        <v>2008.0</v>
      </c>
      <c r="M400" s="15" t="s">
        <v>18</v>
      </c>
      <c r="N400" s="19" t="s">
        <v>993</v>
      </c>
      <c r="O400" s="24" t="s">
        <v>463</v>
      </c>
      <c r="P400" s="21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</row>
    <row r="401" ht="15.75" customHeight="1">
      <c r="A401" s="40" t="s">
        <v>158</v>
      </c>
      <c r="B401" s="12">
        <f t="shared" si="5"/>
        <v>467.989645</v>
      </c>
      <c r="C401" s="16">
        <v>562.1</v>
      </c>
      <c r="D401" s="13">
        <f t="shared" si="1"/>
        <v>3.466589963</v>
      </c>
      <c r="E401" s="14">
        <f t="shared" si="2"/>
        <v>3.466589963</v>
      </c>
      <c r="F401" s="15">
        <v>135.0</v>
      </c>
      <c r="G401" s="16">
        <v>127.195589</v>
      </c>
      <c r="H401" s="17">
        <v>0.272</v>
      </c>
      <c r="I401" s="16">
        <v>340.794056</v>
      </c>
      <c r="J401" s="17">
        <v>0.728</v>
      </c>
      <c r="K401" s="16">
        <v>4.67989645E8</v>
      </c>
      <c r="L401" s="52">
        <v>2018.0</v>
      </c>
      <c r="M401" s="15" t="s">
        <v>20</v>
      </c>
      <c r="N401" s="19" t="s">
        <v>159</v>
      </c>
      <c r="O401" s="24" t="s">
        <v>160</v>
      </c>
      <c r="P401" s="21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</row>
    <row r="402" ht="15.75" customHeight="1">
      <c r="A402" s="40" t="s">
        <v>1203</v>
      </c>
      <c r="B402" s="12">
        <f t="shared" si="5"/>
        <v>361.8324</v>
      </c>
      <c r="C402" s="16">
        <v>655.64</v>
      </c>
      <c r="D402" s="13">
        <f t="shared" si="1"/>
        <v>2.68024</v>
      </c>
      <c r="E402" s="14">
        <f t="shared" si="2"/>
        <v>2.68024</v>
      </c>
      <c r="F402" s="15">
        <v>135.0</v>
      </c>
      <c r="G402" s="16">
        <v>126.943684</v>
      </c>
      <c r="H402" s="17">
        <v>0.351</v>
      </c>
      <c r="I402" s="16">
        <v>234.888716</v>
      </c>
      <c r="J402" s="17">
        <v>0.649</v>
      </c>
      <c r="K402" s="16">
        <v>3.618324E8</v>
      </c>
      <c r="L402" s="52">
        <v>1999.0</v>
      </c>
      <c r="M402" s="15" t="s">
        <v>25</v>
      </c>
      <c r="N402" s="19" t="s">
        <v>1204</v>
      </c>
      <c r="O402" s="24" t="s">
        <v>1205</v>
      </c>
      <c r="P402" s="21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</row>
    <row r="403" ht="15.75" customHeight="1">
      <c r="A403" s="40" t="s">
        <v>542</v>
      </c>
      <c r="B403" s="12">
        <f t="shared" si="5"/>
        <v>469.058574</v>
      </c>
      <c r="C403" s="16">
        <v>596.98</v>
      </c>
      <c r="D403" s="13">
        <f t="shared" si="1"/>
        <v>12.02714292</v>
      </c>
      <c r="E403" s="14">
        <f t="shared" si="2"/>
        <v>12.02714292</v>
      </c>
      <c r="F403" s="15">
        <v>39.0</v>
      </c>
      <c r="G403" s="16">
        <v>126.6636</v>
      </c>
      <c r="H403" s="17">
        <v>0.27</v>
      </c>
      <c r="I403" s="16">
        <v>342.394974</v>
      </c>
      <c r="J403" s="17">
        <v>0.73</v>
      </c>
      <c r="K403" s="16">
        <v>4.69058574E8</v>
      </c>
      <c r="L403" s="52">
        <v>2014.0</v>
      </c>
      <c r="M403" s="15" t="s">
        <v>20</v>
      </c>
      <c r="N403" s="19" t="s">
        <v>543</v>
      </c>
      <c r="O403" s="24" t="s">
        <v>544</v>
      </c>
      <c r="P403" s="21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</row>
    <row r="404" ht="15.75" customHeight="1">
      <c r="A404" s="40" t="s">
        <v>1089</v>
      </c>
      <c r="B404" s="12">
        <f t="shared" si="5"/>
        <v>356.700357</v>
      </c>
      <c r="C404" s="16">
        <v>448.23</v>
      </c>
      <c r="D404" s="13">
        <f t="shared" si="1"/>
        <v>1.98166865</v>
      </c>
      <c r="E404" s="14">
        <f t="shared" si="2"/>
        <v>1.98166865</v>
      </c>
      <c r="F404" s="15">
        <v>180.0</v>
      </c>
      <c r="G404" s="16">
        <v>126.643061</v>
      </c>
      <c r="H404" s="17">
        <v>0.355</v>
      </c>
      <c r="I404" s="16">
        <v>230.057296</v>
      </c>
      <c r="J404" s="17">
        <v>0.645</v>
      </c>
      <c r="K404" s="16">
        <v>3.56700357E8</v>
      </c>
      <c r="L404" s="52">
        <v>2016.0</v>
      </c>
      <c r="M404" s="15" t="s">
        <v>20</v>
      </c>
      <c r="N404" s="19" t="s">
        <v>1090</v>
      </c>
      <c r="O404" s="24" t="s">
        <v>1091</v>
      </c>
      <c r="P404" s="21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</row>
    <row r="405" ht="15.75" customHeight="1">
      <c r="A405" s="40" t="s">
        <v>742</v>
      </c>
      <c r="B405" s="12">
        <f t="shared" si="5"/>
        <v>403.354469</v>
      </c>
      <c r="C405" s="16">
        <v>529.78</v>
      </c>
      <c r="D405" s="13">
        <f t="shared" si="1"/>
        <v>3.102726685</v>
      </c>
      <c r="E405" s="14">
        <f t="shared" si="2"/>
        <v>3.102726685</v>
      </c>
      <c r="F405" s="15">
        <v>130.0</v>
      </c>
      <c r="G405" s="16">
        <v>126.477084</v>
      </c>
      <c r="H405" s="17">
        <v>0.314</v>
      </c>
      <c r="I405" s="16">
        <v>276.877385</v>
      </c>
      <c r="J405" s="17">
        <v>0.686</v>
      </c>
      <c r="K405" s="16">
        <v>4.03354469E8</v>
      </c>
      <c r="L405" s="52">
        <v>2012.0</v>
      </c>
      <c r="M405" s="15" t="s">
        <v>20</v>
      </c>
      <c r="N405" s="19" t="s">
        <v>743</v>
      </c>
      <c r="O405" s="24" t="s">
        <v>744</v>
      </c>
      <c r="P405" s="21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</row>
    <row r="406" ht="15.75" customHeight="1">
      <c r="A406" s="40" t="s">
        <v>688</v>
      </c>
      <c r="B406" s="12">
        <f t="shared" si="5"/>
        <v>362.74428</v>
      </c>
      <c r="C406" s="16">
        <v>583.12</v>
      </c>
      <c r="D406" s="13">
        <f t="shared" si="1"/>
        <v>3.297675273</v>
      </c>
      <c r="E406" s="14">
        <f t="shared" si="2"/>
        <v>3.297675273</v>
      </c>
      <c r="F406" s="15">
        <v>110.0</v>
      </c>
      <c r="G406" s="16">
        <v>125.54428</v>
      </c>
      <c r="H406" s="17">
        <v>0.346</v>
      </c>
      <c r="I406" s="16">
        <v>237.2</v>
      </c>
      <c r="J406" s="17">
        <v>0.654</v>
      </c>
      <c r="K406" s="16">
        <v>3.6274428E8</v>
      </c>
      <c r="L406" s="52">
        <v>2004.0</v>
      </c>
      <c r="M406" s="15" t="s">
        <v>18</v>
      </c>
      <c r="N406" s="19" t="s">
        <v>689</v>
      </c>
      <c r="O406" s="24" t="s">
        <v>690</v>
      </c>
      <c r="P406" s="21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</row>
    <row r="407" ht="15.75" customHeight="1">
      <c r="A407" s="40" t="s">
        <v>948</v>
      </c>
      <c r="B407" s="12">
        <f t="shared" si="5"/>
        <v>371.353001</v>
      </c>
      <c r="C407" s="16">
        <v>523.61</v>
      </c>
      <c r="D407" s="13">
        <f t="shared" si="1"/>
        <v>1.856765005</v>
      </c>
      <c r="E407" s="14">
        <f t="shared" si="2"/>
        <v>1.856765005</v>
      </c>
      <c r="F407" s="15">
        <v>200.0</v>
      </c>
      <c r="G407" s="16">
        <v>125.322469</v>
      </c>
      <c r="H407" s="17">
        <v>0.338</v>
      </c>
      <c r="I407" s="16">
        <v>246.030532</v>
      </c>
      <c r="J407" s="17">
        <v>0.662</v>
      </c>
      <c r="K407" s="16">
        <v>3.71353001E8</v>
      </c>
      <c r="L407" s="52">
        <v>2009.0</v>
      </c>
      <c r="M407" s="15" t="s">
        <v>18</v>
      </c>
      <c r="N407" s="19" t="s">
        <v>949</v>
      </c>
      <c r="O407" s="24" t="s">
        <v>950</v>
      </c>
      <c r="P407" s="21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</row>
    <row r="408" ht="15.75" customHeight="1">
      <c r="A408" s="40" t="s">
        <v>1224</v>
      </c>
      <c r="B408" s="12">
        <f t="shared" si="5"/>
        <v>333.011068</v>
      </c>
      <c r="C408" s="16">
        <v>623.14</v>
      </c>
      <c r="D408" s="13">
        <f t="shared" si="1"/>
        <v>3.027373345</v>
      </c>
      <c r="E408" s="14">
        <f t="shared" si="2"/>
        <v>3.027373345</v>
      </c>
      <c r="F408" s="15">
        <v>110.0</v>
      </c>
      <c r="G408" s="16">
        <v>125.304276</v>
      </c>
      <c r="H408" s="17">
        <v>0.376</v>
      </c>
      <c r="I408" s="16">
        <v>207.706792</v>
      </c>
      <c r="J408" s="17">
        <v>0.624</v>
      </c>
      <c r="K408" s="16">
        <v>3.33011068E8</v>
      </c>
      <c r="L408" s="52">
        <v>1997.0</v>
      </c>
      <c r="M408" s="15" t="s">
        <v>25</v>
      </c>
      <c r="N408" s="19" t="s">
        <v>1225</v>
      </c>
      <c r="O408" s="24" t="s">
        <v>1226</v>
      </c>
      <c r="P408" s="21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</row>
    <row r="409" ht="15.75" customHeight="1">
      <c r="A409" s="40" t="s">
        <v>521</v>
      </c>
      <c r="B409" s="12">
        <f t="shared" si="5"/>
        <v>609.016565</v>
      </c>
      <c r="C409" s="16">
        <v>799.91</v>
      </c>
      <c r="D409" s="13">
        <f t="shared" si="1"/>
        <v>5.075138042</v>
      </c>
      <c r="E409" s="14">
        <f t="shared" si="2"/>
        <v>5.075138042</v>
      </c>
      <c r="F409" s="15">
        <v>120.0</v>
      </c>
      <c r="G409" s="16">
        <v>124.987023</v>
      </c>
      <c r="H409" s="17">
        <v>0.205</v>
      </c>
      <c r="I409" s="16">
        <v>484.029542</v>
      </c>
      <c r="J409" s="17">
        <v>0.795</v>
      </c>
      <c r="K409" s="16">
        <v>6.09016565E8</v>
      </c>
      <c r="L409" s="52">
        <v>2012.0</v>
      </c>
      <c r="M409" s="15" t="s">
        <v>20</v>
      </c>
      <c r="N409" s="19" t="s">
        <v>522</v>
      </c>
      <c r="O409" s="24" t="s">
        <v>523</v>
      </c>
      <c r="P409" s="21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</row>
    <row r="410" ht="15.75" customHeight="1">
      <c r="A410" s="40" t="s">
        <v>1006</v>
      </c>
      <c r="B410" s="12">
        <f t="shared" si="5"/>
        <v>326.706115</v>
      </c>
      <c r="C410" s="16">
        <v>490.49</v>
      </c>
      <c r="D410" s="13">
        <f t="shared" si="1"/>
        <v>9.334460429</v>
      </c>
      <c r="E410" s="14">
        <f t="shared" si="2"/>
        <v>9.334460429</v>
      </c>
      <c r="F410" s="15">
        <v>35.0</v>
      </c>
      <c r="G410" s="16">
        <v>124.74046</v>
      </c>
      <c r="H410" s="17">
        <v>0.382</v>
      </c>
      <c r="I410" s="16">
        <v>201.965655</v>
      </c>
      <c r="J410" s="17">
        <v>0.618</v>
      </c>
      <c r="K410" s="16">
        <v>3.26706115E8</v>
      </c>
      <c r="L410" s="52">
        <v>2006.0</v>
      </c>
      <c r="M410" s="15" t="s">
        <v>18</v>
      </c>
      <c r="N410" s="19" t="s">
        <v>1007</v>
      </c>
      <c r="O410" s="24" t="s">
        <v>1008</v>
      </c>
      <c r="P410" s="21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</row>
    <row r="411" ht="15.75" customHeight="1">
      <c r="A411" s="40" t="s">
        <v>1030</v>
      </c>
      <c r="B411" s="12">
        <f t="shared" si="5"/>
        <v>332.207671</v>
      </c>
      <c r="C411" s="16">
        <v>423.19</v>
      </c>
      <c r="D411" s="13">
        <f t="shared" si="1"/>
        <v>1.661038355</v>
      </c>
      <c r="E411" s="14">
        <f t="shared" si="2"/>
        <v>1.661038355</v>
      </c>
      <c r="F411" s="15">
        <v>200.0</v>
      </c>
      <c r="G411" s="16">
        <v>123.08712</v>
      </c>
      <c r="H411" s="17">
        <v>0.37</v>
      </c>
      <c r="I411" s="16">
        <v>209.120551</v>
      </c>
      <c r="J411" s="17">
        <v>0.63</v>
      </c>
      <c r="K411" s="16">
        <v>3.32207671E8</v>
      </c>
      <c r="L411" s="52">
        <v>2015.0</v>
      </c>
      <c r="M411" s="15" t="s">
        <v>20</v>
      </c>
      <c r="N411" s="19" t="s">
        <v>1031</v>
      </c>
      <c r="O411" s="24" t="s">
        <v>1032</v>
      </c>
      <c r="P411" s="21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</row>
    <row r="412" ht="15.75" customHeight="1">
      <c r="A412" s="40" t="s">
        <v>298</v>
      </c>
      <c r="B412" s="12">
        <f t="shared" si="5"/>
        <v>375.740705</v>
      </c>
      <c r="C412" s="16">
        <v>485.77</v>
      </c>
      <c r="D412" s="13">
        <f t="shared" si="1"/>
        <v>2.890313115</v>
      </c>
      <c r="E412" s="14">
        <f t="shared" si="2"/>
        <v>2.890313115</v>
      </c>
      <c r="F412" s="15">
        <v>130.0</v>
      </c>
      <c r="G412" s="16">
        <v>122.52306</v>
      </c>
      <c r="H412" s="17">
        <v>0.326</v>
      </c>
      <c r="I412" s="16">
        <v>253.217645</v>
      </c>
      <c r="J412" s="17">
        <v>0.674</v>
      </c>
      <c r="K412" s="16">
        <v>3.75740705E8</v>
      </c>
      <c r="L412" s="52">
        <v>2013.0</v>
      </c>
      <c r="M412" s="15" t="s">
        <v>20</v>
      </c>
      <c r="N412" s="19" t="s">
        <v>299</v>
      </c>
      <c r="O412" s="20"/>
      <c r="P412" s="21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</row>
    <row r="413" ht="15.75" customHeight="1">
      <c r="A413" s="40" t="s">
        <v>969</v>
      </c>
      <c r="B413" s="12">
        <f t="shared" si="5"/>
        <v>411.046449</v>
      </c>
      <c r="C413" s="16">
        <v>886.12</v>
      </c>
      <c r="D413" s="13">
        <f t="shared" si="1"/>
        <v>16.44185796</v>
      </c>
      <c r="E413" s="14">
        <f t="shared" si="2"/>
        <v>16.44185796</v>
      </c>
      <c r="F413" s="15">
        <v>25.0</v>
      </c>
      <c r="G413" s="16">
        <v>122.046449</v>
      </c>
      <c r="H413" s="17">
        <v>0.297</v>
      </c>
      <c r="I413" s="16">
        <v>289.0</v>
      </c>
      <c r="J413" s="17">
        <v>0.703</v>
      </c>
      <c r="K413" s="16">
        <v>4.11046449E8</v>
      </c>
      <c r="L413" s="52">
        <v>1992.0</v>
      </c>
      <c r="M413" s="15" t="s">
        <v>25</v>
      </c>
      <c r="N413" s="19" t="s">
        <v>970</v>
      </c>
      <c r="O413" s="24" t="s">
        <v>971</v>
      </c>
      <c r="P413" s="21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</row>
    <row r="414" ht="15.75" customHeight="1">
      <c r="A414" s="40" t="s">
        <v>289</v>
      </c>
      <c r="B414" s="12">
        <f t="shared" si="5"/>
        <v>331.526598</v>
      </c>
      <c r="C414" s="16">
        <v>377.32</v>
      </c>
      <c r="D414" s="13">
        <f t="shared" si="1"/>
        <v>2.652212784</v>
      </c>
      <c r="E414" s="14">
        <f t="shared" si="2"/>
        <v>2.652212784</v>
      </c>
      <c r="F414" s="15">
        <v>125.0</v>
      </c>
      <c r="G414" s="16">
        <v>121.626598</v>
      </c>
      <c r="H414" s="17">
        <v>0.367</v>
      </c>
      <c r="I414" s="16">
        <v>209.9</v>
      </c>
      <c r="J414" s="17">
        <v>0.633</v>
      </c>
      <c r="K414" s="16">
        <v>3.31526598E8</v>
      </c>
      <c r="L414" s="52">
        <v>2021.0</v>
      </c>
      <c r="M414" s="15" t="s">
        <v>93</v>
      </c>
      <c r="N414" s="19" t="s">
        <v>290</v>
      </c>
      <c r="O414" s="24" t="s">
        <v>291</v>
      </c>
      <c r="P414" s="21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</row>
    <row r="415" ht="15.75" customHeight="1">
      <c r="A415" s="40" t="s">
        <v>873</v>
      </c>
      <c r="B415" s="12">
        <f t="shared" si="5"/>
        <v>350.448145</v>
      </c>
      <c r="C415" s="16">
        <v>713.63</v>
      </c>
      <c r="D415" s="13">
        <f t="shared" si="1"/>
        <v>9.471571486</v>
      </c>
      <c r="E415" s="14">
        <f t="shared" si="2"/>
        <v>9.471571486</v>
      </c>
      <c r="F415" s="15">
        <v>37.0</v>
      </c>
      <c r="G415" s="16">
        <v>121.248145</v>
      </c>
      <c r="H415" s="17">
        <v>0.346</v>
      </c>
      <c r="I415" s="16">
        <v>229.2</v>
      </c>
      <c r="J415" s="17">
        <v>0.654</v>
      </c>
      <c r="K415" s="16">
        <v>3.50448145E8</v>
      </c>
      <c r="L415" s="52">
        <v>1994.0</v>
      </c>
      <c r="M415" s="15" t="s">
        <v>25</v>
      </c>
      <c r="N415" s="19" t="s">
        <v>874</v>
      </c>
      <c r="O415" s="24" t="s">
        <v>875</v>
      </c>
      <c r="P415" s="21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</row>
    <row r="416" ht="15.75" customHeight="1">
      <c r="A416" s="40" t="s">
        <v>565</v>
      </c>
      <c r="B416" s="12">
        <f t="shared" si="5"/>
        <v>402.264843</v>
      </c>
      <c r="C416" s="16">
        <v>483.16</v>
      </c>
      <c r="D416" s="13">
        <f t="shared" si="1"/>
        <v>5.36353124</v>
      </c>
      <c r="E416" s="14">
        <f t="shared" si="2"/>
        <v>5.36353124</v>
      </c>
      <c r="F416" s="15">
        <v>75.0</v>
      </c>
      <c r="G416" s="16">
        <v>120.634935</v>
      </c>
      <c r="H416" s="17">
        <v>0.3</v>
      </c>
      <c r="I416" s="16">
        <v>281.629908</v>
      </c>
      <c r="J416" s="17">
        <v>0.7</v>
      </c>
      <c r="K416" s="16">
        <v>4.02264843E8</v>
      </c>
      <c r="L416" s="52">
        <v>2018.0</v>
      </c>
      <c r="M416" s="15" t="s">
        <v>20</v>
      </c>
      <c r="N416" s="19" t="s">
        <v>566</v>
      </c>
      <c r="O416" s="24" t="s">
        <v>567</v>
      </c>
      <c r="P416" s="21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</row>
    <row r="417" ht="15.75" customHeight="1">
      <c r="A417" s="40" t="s">
        <v>425</v>
      </c>
      <c r="B417" s="12">
        <f t="shared" si="5"/>
        <v>321.457747</v>
      </c>
      <c r="C417" s="16">
        <v>453.25</v>
      </c>
      <c r="D417" s="13">
        <f t="shared" si="1"/>
        <v>4.592253529</v>
      </c>
      <c r="E417" s="14">
        <f t="shared" si="2"/>
        <v>4.592253529</v>
      </c>
      <c r="F417" s="15">
        <v>70.0</v>
      </c>
      <c r="G417" s="16">
        <v>120.540719</v>
      </c>
      <c r="H417" s="17">
        <v>0.375</v>
      </c>
      <c r="I417" s="16">
        <v>200.917028</v>
      </c>
      <c r="J417" s="17">
        <v>0.625</v>
      </c>
      <c r="K417" s="16">
        <v>3.21457747E8</v>
      </c>
      <c r="L417" s="52">
        <v>2009.0</v>
      </c>
      <c r="M417" s="15" t="s">
        <v>18</v>
      </c>
      <c r="N417" s="19" t="s">
        <v>426</v>
      </c>
      <c r="O417" s="24" t="s">
        <v>427</v>
      </c>
      <c r="P417" s="21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</row>
    <row r="418" ht="15.75" customHeight="1">
      <c r="A418" s="40" t="s">
        <v>1115</v>
      </c>
      <c r="B418" s="12">
        <f t="shared" si="5"/>
        <v>351.583407</v>
      </c>
      <c r="C418" s="16">
        <v>715.94</v>
      </c>
      <c r="D418" s="13">
        <f t="shared" si="1"/>
        <v>19.5324115</v>
      </c>
      <c r="E418" s="14">
        <f t="shared" si="2"/>
        <v>19.5324115</v>
      </c>
      <c r="F418" s="15">
        <v>18.0</v>
      </c>
      <c r="G418" s="16">
        <v>119.93873</v>
      </c>
      <c r="H418" s="17">
        <v>0.341</v>
      </c>
      <c r="I418" s="16">
        <v>231.644677</v>
      </c>
      <c r="J418" s="17">
        <v>0.659</v>
      </c>
      <c r="K418" s="16">
        <v>3.51583407E8</v>
      </c>
      <c r="L418" s="52">
        <v>1994.0</v>
      </c>
      <c r="M418" s="15" t="s">
        <v>25</v>
      </c>
      <c r="N418" s="19" t="s">
        <v>1116</v>
      </c>
      <c r="O418" s="24" t="s">
        <v>1117</v>
      </c>
      <c r="P418" s="21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</row>
    <row r="419" ht="15.75" customHeight="1">
      <c r="A419" s="40" t="s">
        <v>107</v>
      </c>
      <c r="B419" s="12">
        <f t="shared" si="5"/>
        <v>332.500002</v>
      </c>
      <c r="C419" s="16">
        <v>817.41</v>
      </c>
      <c r="D419" s="13">
        <f t="shared" si="1"/>
        <v>8.31250005</v>
      </c>
      <c r="E419" s="14">
        <f t="shared" si="2"/>
        <v>8.31250005</v>
      </c>
      <c r="F419" s="15">
        <v>40.0</v>
      </c>
      <c r="G419" s="16">
        <v>119.000002</v>
      </c>
      <c r="H419" s="17">
        <v>0.358</v>
      </c>
      <c r="I419" s="16">
        <v>213.5</v>
      </c>
      <c r="J419" s="17">
        <v>0.642</v>
      </c>
      <c r="K419" s="16">
        <v>3.32500002E8</v>
      </c>
      <c r="L419" s="52">
        <v>1989.0</v>
      </c>
      <c r="M419" s="15" t="s">
        <v>104</v>
      </c>
      <c r="N419" s="19" t="s">
        <v>108</v>
      </c>
      <c r="O419" s="24" t="s">
        <v>109</v>
      </c>
      <c r="P419" s="21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</row>
    <row r="420" ht="15.75" customHeight="1">
      <c r="A420" s="40" t="s">
        <v>113</v>
      </c>
      <c r="B420" s="12">
        <f t="shared" si="5"/>
        <v>352.927224</v>
      </c>
      <c r="C420" s="16">
        <v>760.83</v>
      </c>
      <c r="D420" s="13">
        <f t="shared" si="1"/>
        <v>7.202596408</v>
      </c>
      <c r="E420" s="14">
        <f t="shared" si="2"/>
        <v>7.202596408</v>
      </c>
      <c r="F420" s="15">
        <v>49.0</v>
      </c>
      <c r="G420" s="16">
        <v>117.727224</v>
      </c>
      <c r="H420" s="17">
        <v>0.334</v>
      </c>
      <c r="I420" s="16">
        <v>235.2</v>
      </c>
      <c r="J420" s="17">
        <v>0.666</v>
      </c>
      <c r="K420" s="16">
        <v>3.52927224E8</v>
      </c>
      <c r="L420" s="52">
        <v>1992.0</v>
      </c>
      <c r="M420" s="15" t="s">
        <v>25</v>
      </c>
      <c r="N420" s="19" t="s">
        <v>114</v>
      </c>
      <c r="O420" s="24" t="s">
        <v>115</v>
      </c>
      <c r="P420" s="21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</row>
    <row r="421" ht="15.75" customHeight="1">
      <c r="A421" s="40" t="s">
        <v>676</v>
      </c>
      <c r="B421" s="12">
        <f t="shared" si="5"/>
        <v>351.723989</v>
      </c>
      <c r="C421" s="16">
        <v>454.72</v>
      </c>
      <c r="D421" s="13">
        <f t="shared" si="1"/>
        <v>4.689653187</v>
      </c>
      <c r="E421" s="14">
        <f t="shared" si="2"/>
        <v>4.689653187</v>
      </c>
      <c r="F421" s="15">
        <v>75.0</v>
      </c>
      <c r="G421" s="16">
        <v>117.723989</v>
      </c>
      <c r="H421" s="17">
        <v>0.335</v>
      </c>
      <c r="I421" s="16">
        <v>234.0</v>
      </c>
      <c r="J421" s="17">
        <v>0.665</v>
      </c>
      <c r="K421" s="16">
        <v>3.51723989E8</v>
      </c>
      <c r="L421" s="52">
        <v>2013.0</v>
      </c>
      <c r="M421" s="15" t="s">
        <v>20</v>
      </c>
      <c r="N421" s="19" t="s">
        <v>677</v>
      </c>
      <c r="O421" s="24" t="s">
        <v>678</v>
      </c>
      <c r="P421" s="21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</row>
    <row r="422" ht="15.75" customHeight="1">
      <c r="A422" s="40" t="s">
        <v>1143</v>
      </c>
      <c r="B422" s="12">
        <f t="shared" si="5"/>
        <v>365.582797</v>
      </c>
      <c r="C422" s="16">
        <v>439.1</v>
      </c>
      <c r="D422" s="13">
        <f t="shared" si="1"/>
        <v>16.61739986</v>
      </c>
      <c r="E422" s="14">
        <f t="shared" si="2"/>
        <v>16.61739986</v>
      </c>
      <c r="F422" s="15">
        <v>22.0</v>
      </c>
      <c r="G422" s="16">
        <v>117.481222</v>
      </c>
      <c r="H422" s="17">
        <v>0.321</v>
      </c>
      <c r="I422" s="16">
        <v>248.101575</v>
      </c>
      <c r="J422" s="17">
        <v>0.679</v>
      </c>
      <c r="K422" s="16">
        <v>3.65582797E8</v>
      </c>
      <c r="L422" s="52">
        <v>2018.0</v>
      </c>
      <c r="M422" s="15" t="s">
        <v>20</v>
      </c>
      <c r="N422" s="19" t="s">
        <v>1144</v>
      </c>
      <c r="O422" s="24" t="s">
        <v>1145</v>
      </c>
      <c r="P422" s="21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</row>
    <row r="423" ht="15.75" customHeight="1">
      <c r="A423" s="40" t="s">
        <v>685</v>
      </c>
      <c r="B423" s="12">
        <f t="shared" si="5"/>
        <v>311.312624</v>
      </c>
      <c r="C423" s="16">
        <v>457.87</v>
      </c>
      <c r="D423" s="13">
        <f t="shared" si="1"/>
        <v>3.662501459</v>
      </c>
      <c r="E423" s="14">
        <f t="shared" si="2"/>
        <v>3.662501459</v>
      </c>
      <c r="F423" s="15">
        <v>85.0</v>
      </c>
      <c r="G423" s="16">
        <v>117.154724</v>
      </c>
      <c r="H423" s="17">
        <v>0.376</v>
      </c>
      <c r="I423" s="16">
        <v>194.1579</v>
      </c>
      <c r="J423" s="17">
        <v>0.624</v>
      </c>
      <c r="K423" s="16">
        <v>3.11312624E8</v>
      </c>
      <c r="L423" s="52">
        <v>2007.0</v>
      </c>
      <c r="M423" s="15" t="s">
        <v>18</v>
      </c>
      <c r="N423" s="19" t="s">
        <v>686</v>
      </c>
      <c r="O423" s="24" t="s">
        <v>687</v>
      </c>
      <c r="P423" s="21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</row>
    <row r="424" ht="15.75" customHeight="1">
      <c r="A424" s="40" t="s">
        <v>1197</v>
      </c>
      <c r="B424" s="12">
        <f t="shared" si="5"/>
        <v>406.878233</v>
      </c>
      <c r="C424" s="16">
        <v>526.02</v>
      </c>
      <c r="D424" s="13">
        <f t="shared" si="1"/>
        <v>4.06878233</v>
      </c>
      <c r="E424" s="14">
        <f t="shared" si="2"/>
        <v>4.06878233</v>
      </c>
      <c r="F424" s="15">
        <v>100.0</v>
      </c>
      <c r="G424" s="16">
        <v>116.900694</v>
      </c>
      <c r="H424" s="17">
        <v>0.287</v>
      </c>
      <c r="I424" s="16">
        <v>289.977539</v>
      </c>
      <c r="J424" s="17">
        <v>0.713</v>
      </c>
      <c r="K424" s="16">
        <v>4.06878233E8</v>
      </c>
      <c r="L424" s="52">
        <v>2013.0</v>
      </c>
      <c r="M424" s="15" t="s">
        <v>20</v>
      </c>
      <c r="N424" s="19" t="s">
        <v>1198</v>
      </c>
      <c r="O424" s="24" t="s">
        <v>1199</v>
      </c>
      <c r="P424" s="21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</row>
    <row r="425" ht="15.75" customHeight="1">
      <c r="A425" s="40" t="s">
        <v>673</v>
      </c>
      <c r="B425" s="12">
        <f t="shared" si="5"/>
        <v>363.889678</v>
      </c>
      <c r="C425" s="16">
        <v>659.37</v>
      </c>
      <c r="D425" s="13">
        <f t="shared" si="1"/>
        <v>8.664039952</v>
      </c>
      <c r="E425" s="14">
        <f t="shared" si="2"/>
        <v>8.664039952</v>
      </c>
      <c r="F425" s="15">
        <v>42.0</v>
      </c>
      <c r="G425" s="16">
        <v>116.089678</v>
      </c>
      <c r="H425" s="17">
        <v>0.319</v>
      </c>
      <c r="I425" s="16">
        <v>247.8</v>
      </c>
      <c r="J425" s="17">
        <v>0.681</v>
      </c>
      <c r="K425" s="16">
        <v>3.63889678E8</v>
      </c>
      <c r="L425" s="52">
        <v>1999.0</v>
      </c>
      <c r="M425" s="15" t="s">
        <v>25</v>
      </c>
      <c r="N425" s="19" t="s">
        <v>674</v>
      </c>
      <c r="O425" s="24" t="s">
        <v>675</v>
      </c>
      <c r="P425" s="21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</row>
    <row r="426" ht="15.75" customHeight="1">
      <c r="A426" s="40" t="s">
        <v>709</v>
      </c>
      <c r="B426" s="12">
        <f t="shared" si="5"/>
        <v>351.496066</v>
      </c>
      <c r="C426" s="16">
        <v>422.18</v>
      </c>
      <c r="D426" s="13">
        <f t="shared" si="1"/>
        <v>7.02992132</v>
      </c>
      <c r="E426" s="14">
        <f t="shared" si="2"/>
        <v>7.02992132</v>
      </c>
      <c r="F426" s="15">
        <v>50.0</v>
      </c>
      <c r="G426" s="16">
        <v>115.253424</v>
      </c>
      <c r="H426" s="17">
        <v>0.328</v>
      </c>
      <c r="I426" s="16">
        <v>236.242642</v>
      </c>
      <c r="J426" s="17">
        <v>0.672</v>
      </c>
      <c r="K426" s="16">
        <v>3.51496066E8</v>
      </c>
      <c r="L426" s="52">
        <v>2018.0</v>
      </c>
      <c r="M426" s="15" t="s">
        <v>20</v>
      </c>
      <c r="N426" s="19" t="s">
        <v>710</v>
      </c>
      <c r="O426" s="24" t="s">
        <v>711</v>
      </c>
      <c r="P426" s="21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</row>
    <row r="427" ht="15.75" customHeight="1">
      <c r="A427" s="40" t="s">
        <v>236</v>
      </c>
      <c r="B427" s="12">
        <f t="shared" si="5"/>
        <v>353.284621</v>
      </c>
      <c r="C427" s="16">
        <v>417.85</v>
      </c>
      <c r="D427" s="13">
        <f t="shared" si="1"/>
        <v>2.078144829</v>
      </c>
      <c r="E427" s="14">
        <f t="shared" si="2"/>
        <v>2.078144829</v>
      </c>
      <c r="F427" s="15">
        <v>170.0</v>
      </c>
      <c r="G427" s="16">
        <v>114.766307</v>
      </c>
      <c r="H427" s="17">
        <v>0.325</v>
      </c>
      <c r="I427" s="16">
        <v>238.518314</v>
      </c>
      <c r="J427" s="17">
        <v>0.675</v>
      </c>
      <c r="K427" s="16">
        <v>3.53284621E8</v>
      </c>
      <c r="L427" s="52">
        <v>2019.0</v>
      </c>
      <c r="M427" s="15" t="s">
        <v>20</v>
      </c>
      <c r="N427" s="19" t="s">
        <v>237</v>
      </c>
      <c r="O427" s="20"/>
      <c r="P427" s="21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</row>
    <row r="428" ht="15.75" customHeight="1">
      <c r="A428" s="40" t="s">
        <v>275</v>
      </c>
      <c r="B428" s="12">
        <f t="shared" si="5"/>
        <v>381.545846</v>
      </c>
      <c r="C428" s="16">
        <v>467.76</v>
      </c>
      <c r="D428" s="13">
        <f t="shared" si="1"/>
        <v>6.9371972</v>
      </c>
      <c r="E428" s="14">
        <f t="shared" si="2"/>
        <v>6.9371972</v>
      </c>
      <c r="F428" s="15">
        <v>55.0</v>
      </c>
      <c r="G428" s="16">
        <v>114.58125</v>
      </c>
      <c r="H428" s="17">
        <v>0.3</v>
      </c>
      <c r="I428" s="16">
        <v>266.964596</v>
      </c>
      <c r="J428" s="17">
        <v>0.7</v>
      </c>
      <c r="K428" s="16">
        <v>3.81545846E8</v>
      </c>
      <c r="L428" s="52">
        <v>2017.0</v>
      </c>
      <c r="M428" s="15" t="s">
        <v>20</v>
      </c>
      <c r="N428" s="19" t="s">
        <v>276</v>
      </c>
      <c r="O428" s="20"/>
      <c r="P428" s="21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</row>
    <row r="429" ht="15.75" customHeight="1">
      <c r="A429" s="40" t="s">
        <v>151</v>
      </c>
      <c r="B429" s="12">
        <f t="shared" si="5"/>
        <v>309.979994</v>
      </c>
      <c r="C429" s="16">
        <v>437.2</v>
      </c>
      <c r="D429" s="13">
        <f t="shared" si="1"/>
        <v>2.066533293</v>
      </c>
      <c r="E429" s="14">
        <f t="shared" si="2"/>
        <v>2.066533293</v>
      </c>
      <c r="F429" s="15">
        <v>150.0</v>
      </c>
      <c r="G429" s="16">
        <v>114.053579</v>
      </c>
      <c r="H429" s="17">
        <v>0.368</v>
      </c>
      <c r="I429" s="16">
        <v>195.926415</v>
      </c>
      <c r="J429" s="17">
        <v>0.632</v>
      </c>
      <c r="K429" s="16">
        <v>3.09979994E8</v>
      </c>
      <c r="L429" s="52">
        <v>2008.0</v>
      </c>
      <c r="M429" s="15" t="s">
        <v>18</v>
      </c>
      <c r="N429" s="19" t="s">
        <v>152</v>
      </c>
      <c r="O429" s="20"/>
      <c r="P429" s="21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</row>
    <row r="430" ht="15.75" customHeight="1">
      <c r="A430" s="40" t="s">
        <v>560</v>
      </c>
      <c r="B430" s="12">
        <f t="shared" si="5"/>
        <v>491.730089</v>
      </c>
      <c r="C430" s="16">
        <v>581.59</v>
      </c>
      <c r="D430" s="13">
        <f t="shared" si="1"/>
        <v>2.658000481</v>
      </c>
      <c r="E430" s="14">
        <f t="shared" si="2"/>
        <v>2.658000481</v>
      </c>
      <c r="F430" s="15">
        <v>185.0</v>
      </c>
      <c r="G430" s="16">
        <v>113.929605</v>
      </c>
      <c r="H430" s="17">
        <v>0.232</v>
      </c>
      <c r="I430" s="16">
        <v>377.800484</v>
      </c>
      <c r="J430" s="17">
        <v>0.768</v>
      </c>
      <c r="K430" s="16">
        <v>4.91730089E8</v>
      </c>
      <c r="L430" s="52">
        <v>2019.0</v>
      </c>
      <c r="M430" s="15" t="s">
        <v>20</v>
      </c>
      <c r="N430" s="19" t="s">
        <v>561</v>
      </c>
      <c r="O430" s="24" t="s">
        <v>559</v>
      </c>
      <c r="P430" s="21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</row>
    <row r="431" ht="15.75" customHeight="1">
      <c r="A431" s="40" t="s">
        <v>664</v>
      </c>
      <c r="B431" s="12">
        <f t="shared" si="5"/>
        <v>363.204635</v>
      </c>
      <c r="C431" s="16">
        <v>462.26</v>
      </c>
      <c r="D431" s="13">
        <f t="shared" si="1"/>
        <v>2.859879016</v>
      </c>
      <c r="E431" s="14">
        <f t="shared" si="2"/>
        <v>2.859879016</v>
      </c>
      <c r="F431" s="15">
        <v>127.0</v>
      </c>
      <c r="G431" s="16">
        <v>113.746621</v>
      </c>
      <c r="H431" s="17">
        <v>0.313</v>
      </c>
      <c r="I431" s="16">
        <v>249.458014</v>
      </c>
      <c r="J431" s="17">
        <v>0.687</v>
      </c>
      <c r="K431" s="16">
        <v>3.63204635E8</v>
      </c>
      <c r="L431" s="52">
        <v>2014.0</v>
      </c>
      <c r="M431" s="15" t="s">
        <v>20</v>
      </c>
      <c r="N431" s="19" t="s">
        <v>665</v>
      </c>
      <c r="O431" s="24" t="s">
        <v>666</v>
      </c>
      <c r="P431" s="21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</row>
    <row r="432" ht="15.75" customHeight="1">
      <c r="A432" s="40" t="s">
        <v>1379</v>
      </c>
      <c r="B432" s="12">
        <f t="shared" si="5"/>
        <v>362.000072</v>
      </c>
      <c r="C432" s="16">
        <v>468.0</v>
      </c>
      <c r="D432" s="13">
        <f t="shared" si="1"/>
        <v>3.514563806</v>
      </c>
      <c r="E432" s="14">
        <f t="shared" si="2"/>
        <v>3.514563806</v>
      </c>
      <c r="F432" s="15">
        <v>103.0</v>
      </c>
      <c r="G432" s="16">
        <v>112.200072</v>
      </c>
      <c r="H432" s="17">
        <v>0.31</v>
      </c>
      <c r="I432" s="16">
        <v>249.8</v>
      </c>
      <c r="J432" s="17">
        <v>0.69</v>
      </c>
      <c r="K432" s="16">
        <v>3.62000072E8</v>
      </c>
      <c r="L432" s="52">
        <v>2013.0</v>
      </c>
      <c r="M432" s="15" t="s">
        <v>20</v>
      </c>
      <c r="N432" s="19" t="s">
        <v>1049</v>
      </c>
      <c r="O432" s="24" t="s">
        <v>1050</v>
      </c>
      <c r="P432" s="21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</row>
    <row r="433" ht="15.75" customHeight="1">
      <c r="A433" s="40" t="s">
        <v>1086</v>
      </c>
      <c r="B433" s="12">
        <f t="shared" si="5"/>
        <v>454.627263</v>
      </c>
      <c r="C433" s="16">
        <v>744.9</v>
      </c>
      <c r="D433" s="13">
        <f t="shared" si="1"/>
        <v>3.247337593</v>
      </c>
      <c r="E433" s="14">
        <f t="shared" si="2"/>
        <v>3.247337593</v>
      </c>
      <c r="F433" s="15">
        <v>140.0</v>
      </c>
      <c r="G433" s="16">
        <v>111.127263</v>
      </c>
      <c r="H433" s="17">
        <v>0.244</v>
      </c>
      <c r="I433" s="16">
        <v>343.5</v>
      </c>
      <c r="J433" s="17">
        <v>0.756</v>
      </c>
      <c r="K433" s="16">
        <v>4.54627263E8</v>
      </c>
      <c r="L433" s="52">
        <v>2003.0</v>
      </c>
      <c r="M433" s="15" t="s">
        <v>18</v>
      </c>
      <c r="N433" s="19" t="s">
        <v>1087</v>
      </c>
      <c r="O433" s="24" t="s">
        <v>1088</v>
      </c>
      <c r="P433" s="21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</row>
    <row r="434" ht="15.75" customHeight="1">
      <c r="A434" s="40" t="s">
        <v>313</v>
      </c>
      <c r="B434" s="12">
        <f t="shared" si="5"/>
        <v>386.600138</v>
      </c>
      <c r="C434" s="16">
        <v>457.25</v>
      </c>
      <c r="D434" s="13">
        <f t="shared" si="1"/>
        <v>2.274118459</v>
      </c>
      <c r="E434" s="14">
        <f t="shared" si="2"/>
        <v>2.274118459</v>
      </c>
      <c r="F434" s="15">
        <v>170.0</v>
      </c>
      <c r="G434" s="16">
        <v>110.500138</v>
      </c>
      <c r="H434" s="17">
        <v>0.286</v>
      </c>
      <c r="I434" s="16">
        <v>276.1</v>
      </c>
      <c r="J434" s="17">
        <v>0.714</v>
      </c>
      <c r="K434" s="16">
        <v>3.86600138E8</v>
      </c>
      <c r="L434" s="52">
        <v>2019.0</v>
      </c>
      <c r="M434" s="15" t="s">
        <v>20</v>
      </c>
      <c r="N434" s="19" t="s">
        <v>314</v>
      </c>
      <c r="O434" s="20"/>
      <c r="P434" s="21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</row>
    <row r="435" ht="15.75" customHeight="1">
      <c r="A435" s="40" t="s">
        <v>238</v>
      </c>
      <c r="B435" s="12">
        <f t="shared" si="5"/>
        <v>401.8479</v>
      </c>
      <c r="C435" s="16">
        <v>457.35</v>
      </c>
      <c r="D435" s="13">
        <f t="shared" si="1"/>
        <v>2.435441818</v>
      </c>
      <c r="E435" s="14">
        <f t="shared" si="2"/>
        <v>2.435441818</v>
      </c>
      <c r="F435" s="15">
        <v>165.0</v>
      </c>
      <c r="G435" s="16">
        <v>108.32783</v>
      </c>
      <c r="H435" s="17">
        <v>0.27</v>
      </c>
      <c r="I435" s="16">
        <v>293.52007</v>
      </c>
      <c r="J435" s="17">
        <v>0.73</v>
      </c>
      <c r="K435" s="16">
        <v>4.018479E8</v>
      </c>
      <c r="L435" s="52">
        <v>2021.0</v>
      </c>
      <c r="M435" s="15" t="s">
        <v>93</v>
      </c>
      <c r="N435" s="19" t="s">
        <v>239</v>
      </c>
      <c r="O435" s="24" t="s">
        <v>240</v>
      </c>
      <c r="P435" s="21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</row>
    <row r="436" ht="15.75" customHeight="1">
      <c r="A436" s="40" t="s">
        <v>960</v>
      </c>
      <c r="B436" s="12">
        <f t="shared" si="5"/>
        <v>352.333929</v>
      </c>
      <c r="C436" s="16">
        <v>442.75</v>
      </c>
      <c r="D436" s="13">
        <f t="shared" si="1"/>
        <v>4.826492178</v>
      </c>
      <c r="E436" s="14">
        <f t="shared" si="2"/>
        <v>4.826492178</v>
      </c>
      <c r="F436" s="15">
        <v>73.0</v>
      </c>
      <c r="G436" s="16">
        <v>107.509366</v>
      </c>
      <c r="H436" s="17">
        <v>0.305</v>
      </c>
      <c r="I436" s="16">
        <v>244.824563</v>
      </c>
      <c r="J436" s="17">
        <v>0.695</v>
      </c>
      <c r="K436" s="16">
        <v>3.52333929E8</v>
      </c>
      <c r="L436" s="52">
        <v>2016.0</v>
      </c>
      <c r="M436" s="15" t="s">
        <v>20</v>
      </c>
      <c r="N436" s="19" t="s">
        <v>961</v>
      </c>
      <c r="O436" s="24" t="s">
        <v>962</v>
      </c>
      <c r="P436" s="21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</row>
    <row r="437" ht="15.75" customHeight="1">
      <c r="A437" s="40" t="s">
        <v>144</v>
      </c>
      <c r="B437" s="12">
        <f t="shared" si="5"/>
        <v>329.398046</v>
      </c>
      <c r="C437" s="16">
        <v>452.57</v>
      </c>
      <c r="D437" s="13">
        <f t="shared" si="1"/>
        <v>25.33831123</v>
      </c>
      <c r="E437" s="14">
        <f t="shared" si="2"/>
        <v>25.33831123</v>
      </c>
      <c r="F437" s="15">
        <v>13.0</v>
      </c>
      <c r="G437" s="16">
        <v>106.954678</v>
      </c>
      <c r="H437" s="17">
        <v>0.325</v>
      </c>
      <c r="I437" s="16">
        <v>222.443368</v>
      </c>
      <c r="J437" s="17">
        <v>0.675</v>
      </c>
      <c r="K437" s="16">
        <v>3.29398046E8</v>
      </c>
      <c r="L437" s="52">
        <v>2010.0</v>
      </c>
      <c r="M437" s="15" t="s">
        <v>20</v>
      </c>
      <c r="N437" s="19" t="s">
        <v>145</v>
      </c>
      <c r="O437" s="20"/>
      <c r="P437" s="21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</row>
    <row r="438" ht="15.75" customHeight="1">
      <c r="A438" s="40" t="s">
        <v>30</v>
      </c>
      <c r="B438" s="12">
        <f t="shared" si="5"/>
        <v>337.580051</v>
      </c>
      <c r="C438" s="16">
        <v>429.65</v>
      </c>
      <c r="D438" s="13">
        <f t="shared" si="1"/>
        <v>3.068909555</v>
      </c>
      <c r="E438" s="14">
        <f t="shared" si="2"/>
        <v>3.068909555</v>
      </c>
      <c r="F438" s="15">
        <v>110.0</v>
      </c>
      <c r="G438" s="16">
        <v>106.580051</v>
      </c>
      <c r="H438" s="17">
        <v>0.316</v>
      </c>
      <c r="I438" s="16">
        <v>231.0</v>
      </c>
      <c r="J438" s="17">
        <v>0.684</v>
      </c>
      <c r="K438" s="16">
        <v>3.37580051E8</v>
      </c>
      <c r="L438" s="52">
        <v>2014.0</v>
      </c>
      <c r="M438" s="15" t="s">
        <v>20</v>
      </c>
      <c r="N438" s="19" t="s">
        <v>31</v>
      </c>
      <c r="O438" s="20"/>
      <c r="P438" s="21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</row>
    <row r="439" ht="15.75" customHeight="1">
      <c r="A439" s="40" t="s">
        <v>315</v>
      </c>
      <c r="B439" s="12">
        <f t="shared" si="5"/>
        <v>352.194034</v>
      </c>
      <c r="C439" s="16">
        <v>697.62</v>
      </c>
      <c r="D439" s="13">
        <f t="shared" si="1"/>
        <v>5.869900567</v>
      </c>
      <c r="E439" s="14">
        <f t="shared" si="2"/>
        <v>5.869900567</v>
      </c>
      <c r="F439" s="15">
        <v>60.0</v>
      </c>
      <c r="G439" s="16">
        <v>106.429941</v>
      </c>
      <c r="H439" s="17">
        <v>0.302</v>
      </c>
      <c r="I439" s="16">
        <v>245.764093</v>
      </c>
      <c r="J439" s="17">
        <v>0.698</v>
      </c>
      <c r="K439" s="16">
        <v>3.52194034E8</v>
      </c>
      <c r="L439" s="52">
        <v>1995.0</v>
      </c>
      <c r="M439" s="15" t="s">
        <v>25</v>
      </c>
      <c r="N439" s="19" t="s">
        <v>316</v>
      </c>
      <c r="O439" s="24" t="s">
        <v>115</v>
      </c>
      <c r="P439" s="21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</row>
    <row r="440" ht="15.75" customHeight="1">
      <c r="A440" s="40" t="s">
        <v>789</v>
      </c>
      <c r="B440" s="12">
        <f t="shared" si="5"/>
        <v>321.669741</v>
      </c>
      <c r="C440" s="16">
        <v>441.95</v>
      </c>
      <c r="D440" s="13">
        <f t="shared" si="1"/>
        <v>1.624594652</v>
      </c>
      <c r="E440" s="14">
        <f t="shared" si="2"/>
        <v>1.624594652</v>
      </c>
      <c r="F440" s="15">
        <v>198.0</v>
      </c>
      <c r="G440" s="16">
        <v>105.26973</v>
      </c>
      <c r="H440" s="17">
        <v>0.327</v>
      </c>
      <c r="I440" s="16">
        <v>216.400011</v>
      </c>
      <c r="J440" s="17">
        <v>0.673</v>
      </c>
      <c r="K440" s="16">
        <v>3.21669741E8</v>
      </c>
      <c r="L440" s="52">
        <v>2010.0</v>
      </c>
      <c r="M440" s="15" t="s">
        <v>20</v>
      </c>
      <c r="N440" s="19" t="s">
        <v>790</v>
      </c>
      <c r="O440" s="24" t="s">
        <v>791</v>
      </c>
      <c r="P440" s="21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</row>
    <row r="441" ht="15.75" customHeight="1">
      <c r="A441" s="40" t="s">
        <v>1194</v>
      </c>
      <c r="B441" s="12">
        <f t="shared" si="5"/>
        <v>415.686217</v>
      </c>
      <c r="C441" s="16">
        <v>571.12</v>
      </c>
      <c r="D441" s="13">
        <f t="shared" si="1"/>
        <v>2.681846561</v>
      </c>
      <c r="E441" s="14">
        <f t="shared" si="2"/>
        <v>2.681846561</v>
      </c>
      <c r="F441" s="15">
        <v>155.0</v>
      </c>
      <c r="G441" s="16">
        <v>104.38695</v>
      </c>
      <c r="H441" s="17">
        <v>0.251</v>
      </c>
      <c r="I441" s="16">
        <v>311.299267</v>
      </c>
      <c r="J441" s="17">
        <v>0.749</v>
      </c>
      <c r="K441" s="16">
        <v>4.15686217E8</v>
      </c>
      <c r="L441" s="52">
        <v>2010.0</v>
      </c>
      <c r="M441" s="15" t="s">
        <v>20</v>
      </c>
      <c r="N441" s="19" t="s">
        <v>1195</v>
      </c>
      <c r="O441" s="24" t="s">
        <v>1196</v>
      </c>
      <c r="P441" s="21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</row>
    <row r="442" ht="15.75" customHeight="1">
      <c r="A442" s="40" t="s">
        <v>461</v>
      </c>
      <c r="B442" s="12">
        <f t="shared" si="5"/>
        <v>335.287748</v>
      </c>
      <c r="C442" s="16">
        <v>440.38</v>
      </c>
      <c r="D442" s="13">
        <f t="shared" si="1"/>
        <v>4.19109685</v>
      </c>
      <c r="E442" s="14">
        <f t="shared" si="2"/>
        <v>4.19109685</v>
      </c>
      <c r="F442" s="15">
        <v>80.0</v>
      </c>
      <c r="G442" s="16">
        <v>103.887748</v>
      </c>
      <c r="H442" s="17">
        <v>0.31</v>
      </c>
      <c r="I442" s="16">
        <v>231.4</v>
      </c>
      <c r="J442" s="17">
        <v>0.69</v>
      </c>
      <c r="K442" s="16">
        <v>3.35287748E8</v>
      </c>
      <c r="L442" s="52">
        <v>2012.0</v>
      </c>
      <c r="M442" s="15" t="s">
        <v>20</v>
      </c>
      <c r="N442" s="19" t="s">
        <v>462</v>
      </c>
      <c r="O442" s="24" t="s">
        <v>463</v>
      </c>
      <c r="P442" s="21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</row>
    <row r="443" ht="15.75" customHeight="1">
      <c r="A443" s="40" t="s">
        <v>413</v>
      </c>
      <c r="B443" s="12">
        <f t="shared" si="5"/>
        <v>389.681935</v>
      </c>
      <c r="C443" s="16">
        <v>489.68</v>
      </c>
      <c r="D443" s="13">
        <f t="shared" si="1"/>
        <v>2.361708697</v>
      </c>
      <c r="E443" s="14">
        <f t="shared" si="2"/>
        <v>2.361708697</v>
      </c>
      <c r="F443" s="15">
        <v>165.0</v>
      </c>
      <c r="G443" s="16">
        <v>103.144286</v>
      </c>
      <c r="H443" s="17">
        <v>0.265</v>
      </c>
      <c r="I443" s="16">
        <v>286.537649</v>
      </c>
      <c r="J443" s="17">
        <v>0.735</v>
      </c>
      <c r="K443" s="16">
        <v>3.89681935E8</v>
      </c>
      <c r="L443" s="52">
        <v>2016.0</v>
      </c>
      <c r="M443" s="15" t="s">
        <v>20</v>
      </c>
      <c r="N443" s="19" t="s">
        <v>414</v>
      </c>
      <c r="O443" s="24" t="s">
        <v>415</v>
      </c>
      <c r="P443" s="21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</row>
    <row r="444" ht="15.75" customHeight="1">
      <c r="A444" s="40" t="s">
        <v>646</v>
      </c>
      <c r="B444" s="12">
        <f t="shared" si="5"/>
        <v>352.794081</v>
      </c>
      <c r="C444" s="16">
        <v>432.51</v>
      </c>
      <c r="D444" s="13">
        <f t="shared" si="1"/>
        <v>6.414437836</v>
      </c>
      <c r="E444" s="14">
        <f t="shared" si="2"/>
        <v>6.414437836</v>
      </c>
      <c r="F444" s="15">
        <v>55.0</v>
      </c>
      <c r="G444" s="16">
        <v>102.826543</v>
      </c>
      <c r="H444" s="17">
        <v>0.292</v>
      </c>
      <c r="I444" s="16">
        <v>249.967538</v>
      </c>
      <c r="J444" s="17">
        <v>0.708</v>
      </c>
      <c r="K444" s="16">
        <v>3.52794081E8</v>
      </c>
      <c r="L444" s="52">
        <v>2017.0</v>
      </c>
      <c r="M444" s="15" t="s">
        <v>20</v>
      </c>
      <c r="N444" s="19" t="s">
        <v>647</v>
      </c>
      <c r="O444" s="24" t="s">
        <v>648</v>
      </c>
      <c r="P444" s="21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</row>
    <row r="445" ht="15.75" customHeight="1">
      <c r="A445" s="40" t="s">
        <v>984</v>
      </c>
      <c r="B445" s="12">
        <f t="shared" si="5"/>
        <v>321.834351</v>
      </c>
      <c r="C445" s="16">
        <v>404.42</v>
      </c>
      <c r="D445" s="13">
        <f t="shared" si="1"/>
        <v>8.045858775</v>
      </c>
      <c r="E445" s="14">
        <f t="shared" si="2"/>
        <v>8.045858775</v>
      </c>
      <c r="F445" s="15">
        <v>40.0</v>
      </c>
      <c r="G445" s="16">
        <v>102.51614</v>
      </c>
      <c r="H445" s="17">
        <v>0.318</v>
      </c>
      <c r="I445" s="16">
        <v>219.318211</v>
      </c>
      <c r="J445" s="17">
        <v>0.682</v>
      </c>
      <c r="K445" s="16">
        <v>3.21834351E8</v>
      </c>
      <c r="L445" s="52">
        <v>2016.0</v>
      </c>
      <c r="M445" s="15" t="s">
        <v>20</v>
      </c>
      <c r="N445" s="19" t="s">
        <v>985</v>
      </c>
      <c r="O445" s="24" t="s">
        <v>986</v>
      </c>
      <c r="P445" s="21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</row>
    <row r="446" ht="15.75" customHeight="1">
      <c r="A446" s="40" t="s">
        <v>1140</v>
      </c>
      <c r="B446" s="12">
        <f t="shared" si="5"/>
        <v>403.44983</v>
      </c>
      <c r="C446" s="16">
        <v>569.03</v>
      </c>
      <c r="D446" s="13">
        <f t="shared" si="1"/>
        <v>2.782412621</v>
      </c>
      <c r="E446" s="14">
        <f t="shared" si="2"/>
        <v>2.782412621</v>
      </c>
      <c r="F446" s="15">
        <v>145.0</v>
      </c>
      <c r="G446" s="16">
        <v>102.491776</v>
      </c>
      <c r="H446" s="17">
        <v>0.254</v>
      </c>
      <c r="I446" s="16">
        <v>300.958054</v>
      </c>
      <c r="J446" s="17">
        <v>0.746</v>
      </c>
      <c r="K446" s="16">
        <v>4.0344983E8</v>
      </c>
      <c r="L446" s="52">
        <v>2008.0</v>
      </c>
      <c r="M446" s="15" t="s">
        <v>18</v>
      </c>
      <c r="N446" s="19" t="s">
        <v>1141</v>
      </c>
      <c r="O446" s="24" t="s">
        <v>1142</v>
      </c>
      <c r="P446" s="21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</row>
    <row r="447" ht="15.75" customHeight="1">
      <c r="A447" s="40" t="s">
        <v>1127</v>
      </c>
      <c r="B447" s="12">
        <f t="shared" si="5"/>
        <v>348.319861</v>
      </c>
      <c r="C447" s="16">
        <v>443.32</v>
      </c>
      <c r="D447" s="13">
        <f t="shared" si="1"/>
        <v>10.24470179</v>
      </c>
      <c r="E447" s="14">
        <f t="shared" si="2"/>
        <v>10.24470179</v>
      </c>
      <c r="F447" s="15">
        <v>34.0</v>
      </c>
      <c r="G447" s="16">
        <v>102.427862</v>
      </c>
      <c r="H447" s="17">
        <v>0.294</v>
      </c>
      <c r="I447" s="16">
        <v>245.891999</v>
      </c>
      <c r="J447" s="17">
        <v>0.706</v>
      </c>
      <c r="K447" s="16">
        <v>3.48319861E8</v>
      </c>
      <c r="L447" s="52">
        <v>2014.0</v>
      </c>
      <c r="M447" s="15" t="s">
        <v>20</v>
      </c>
      <c r="N447" s="19" t="s">
        <v>1128</v>
      </c>
      <c r="O447" s="24" t="s">
        <v>1129</v>
      </c>
      <c r="P447" s="21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</row>
    <row r="448" ht="15.75" customHeight="1">
      <c r="A448" s="40" t="s">
        <v>700</v>
      </c>
      <c r="B448" s="12">
        <f t="shared" si="5"/>
        <v>411.002906</v>
      </c>
      <c r="C448" s="16">
        <v>531.35</v>
      </c>
      <c r="D448" s="13">
        <f t="shared" si="1"/>
        <v>2.05501453</v>
      </c>
      <c r="E448" s="14">
        <f t="shared" si="2"/>
        <v>2.05501453</v>
      </c>
      <c r="F448" s="15">
        <v>200.0</v>
      </c>
      <c r="G448" s="16">
        <v>101.802906</v>
      </c>
      <c r="H448" s="17">
        <v>0.248</v>
      </c>
      <c r="I448" s="16">
        <v>309.2</v>
      </c>
      <c r="J448" s="17">
        <v>0.752</v>
      </c>
      <c r="K448" s="16">
        <v>4.11002906E8</v>
      </c>
      <c r="L448" s="52">
        <v>2013.0</v>
      </c>
      <c r="M448" s="15" t="s">
        <v>20</v>
      </c>
      <c r="N448" s="19" t="s">
        <v>701</v>
      </c>
      <c r="O448" s="24" t="s">
        <v>702</v>
      </c>
      <c r="P448" s="21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</row>
    <row r="449" ht="15.75" customHeight="1">
      <c r="A449" s="40" t="s">
        <v>670</v>
      </c>
      <c r="B449" s="12">
        <f t="shared" si="5"/>
        <v>359.200044</v>
      </c>
      <c r="C449" s="16">
        <v>457.16</v>
      </c>
      <c r="D449" s="13">
        <f t="shared" si="1"/>
        <v>2.873600352</v>
      </c>
      <c r="E449" s="14">
        <f t="shared" si="2"/>
        <v>2.873600352</v>
      </c>
      <c r="F449" s="15">
        <v>125.0</v>
      </c>
      <c r="G449" s="16">
        <v>101.200044</v>
      </c>
      <c r="H449" s="17">
        <v>0.282</v>
      </c>
      <c r="I449" s="16">
        <v>258.0</v>
      </c>
      <c r="J449" s="17">
        <v>0.718</v>
      </c>
      <c r="K449" s="16">
        <v>3.59200044E8</v>
      </c>
      <c r="L449" s="52">
        <v>2014.0</v>
      </c>
      <c r="M449" s="15" t="s">
        <v>20</v>
      </c>
      <c r="N449" s="19" t="s">
        <v>671</v>
      </c>
      <c r="O449" s="24" t="s">
        <v>672</v>
      </c>
      <c r="P449" s="21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</row>
    <row r="450" ht="15.75" customHeight="1">
      <c r="A450" s="40" t="s">
        <v>760</v>
      </c>
      <c r="B450" s="12">
        <f t="shared" si="5"/>
        <v>428.028233</v>
      </c>
      <c r="C450" s="16">
        <v>514.1</v>
      </c>
      <c r="D450" s="13">
        <f t="shared" si="1"/>
        <v>3.566901942</v>
      </c>
      <c r="E450" s="14">
        <f t="shared" si="2"/>
        <v>3.566901942</v>
      </c>
      <c r="F450" s="32">
        <v>120.0</v>
      </c>
      <c r="G450" s="16">
        <v>101.028233</v>
      </c>
      <c r="H450" s="17">
        <v>0.236</v>
      </c>
      <c r="I450" s="16">
        <v>327.0</v>
      </c>
      <c r="J450" s="17">
        <v>0.764</v>
      </c>
      <c r="K450" s="16">
        <v>4.28028233E8</v>
      </c>
      <c r="L450" s="52">
        <v>2018.0</v>
      </c>
      <c r="M450" s="15" t="s">
        <v>20</v>
      </c>
      <c r="N450" s="19" t="s">
        <v>761</v>
      </c>
      <c r="O450" s="41"/>
      <c r="P450" s="21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</row>
    <row r="451" ht="15.75" customHeight="1">
      <c r="A451" s="40" t="s">
        <v>310</v>
      </c>
      <c r="B451" s="12">
        <f t="shared" si="5"/>
        <v>470.067014</v>
      </c>
      <c r="C451" s="16">
        <v>534.99</v>
      </c>
      <c r="D451" s="13">
        <f t="shared" si="1"/>
        <v>2.35033507</v>
      </c>
      <c r="E451" s="14">
        <f t="shared" si="2"/>
        <v>2.35033507</v>
      </c>
      <c r="F451" s="15">
        <v>200.0</v>
      </c>
      <c r="G451" s="16">
        <v>100.916094</v>
      </c>
      <c r="H451" s="17">
        <v>0.215</v>
      </c>
      <c r="I451" s="16">
        <v>369.15092</v>
      </c>
      <c r="J451" s="17">
        <v>0.785</v>
      </c>
      <c r="K451" s="16">
        <v>4.70067014E8</v>
      </c>
      <c r="L451" s="52">
        <v>2021.0</v>
      </c>
      <c r="M451" s="15" t="s">
        <v>93</v>
      </c>
      <c r="N451" s="19" t="s">
        <v>311</v>
      </c>
      <c r="O451" s="24" t="s">
        <v>312</v>
      </c>
      <c r="P451" s="21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</row>
    <row r="452" ht="15.75" customHeight="1">
      <c r="A452" s="40" t="s">
        <v>277</v>
      </c>
      <c r="B452" s="12">
        <f t="shared" si="5"/>
        <v>371.985018</v>
      </c>
      <c r="C452" s="16">
        <v>446.79</v>
      </c>
      <c r="D452" s="13">
        <f t="shared" si="1"/>
        <v>6.763363964</v>
      </c>
      <c r="E452" s="14">
        <f t="shared" si="2"/>
        <v>6.763363964</v>
      </c>
      <c r="F452" s="15">
        <v>55.0</v>
      </c>
      <c r="G452" s="16">
        <v>100.40776</v>
      </c>
      <c r="H452" s="17">
        <v>0.27</v>
      </c>
      <c r="I452" s="16">
        <v>271.577258</v>
      </c>
      <c r="J452" s="17">
        <v>0.73</v>
      </c>
      <c r="K452" s="16">
        <v>3.71985018E8</v>
      </c>
      <c r="L452" s="52">
        <v>2018.0</v>
      </c>
      <c r="M452" s="15" t="s">
        <v>20</v>
      </c>
      <c r="N452" s="19" t="s">
        <v>278</v>
      </c>
      <c r="O452" s="20"/>
      <c r="P452" s="21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</row>
    <row r="453" ht="15.75" customHeight="1">
      <c r="A453" s="40" t="s">
        <v>491</v>
      </c>
      <c r="B453" s="12">
        <f t="shared" si="5"/>
        <v>410.902662</v>
      </c>
      <c r="C453" s="16">
        <v>503.75</v>
      </c>
      <c r="D453" s="13">
        <f t="shared" si="1"/>
        <v>3.950987135</v>
      </c>
      <c r="E453" s="14">
        <f t="shared" si="2"/>
        <v>3.950987135</v>
      </c>
      <c r="F453" s="15">
        <v>104.0</v>
      </c>
      <c r="G453" s="16">
        <v>100.234838</v>
      </c>
      <c r="H453" s="17">
        <v>0.244</v>
      </c>
      <c r="I453" s="16">
        <v>310.667824</v>
      </c>
      <c r="J453" s="17">
        <v>0.756</v>
      </c>
      <c r="K453" s="16">
        <v>4.10902662E8</v>
      </c>
      <c r="L453" s="52">
        <v>2017.0</v>
      </c>
      <c r="M453" s="15" t="s">
        <v>20</v>
      </c>
      <c r="N453" s="19" t="s">
        <v>492</v>
      </c>
      <c r="O453" s="24" t="s">
        <v>493</v>
      </c>
      <c r="P453" s="21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</row>
    <row r="454" ht="15.75" customHeight="1">
      <c r="A454" s="40" t="s">
        <v>246</v>
      </c>
      <c r="B454" s="12">
        <f t="shared" si="5"/>
        <v>370.541256</v>
      </c>
      <c r="C454" s="16">
        <v>471.6</v>
      </c>
      <c r="D454" s="13">
        <f t="shared" si="1"/>
        <v>2.081692449</v>
      </c>
      <c r="E454" s="14">
        <f t="shared" si="2"/>
        <v>2.081692449</v>
      </c>
      <c r="F454" s="15">
        <v>178.0</v>
      </c>
      <c r="G454" s="16">
        <v>100.206256</v>
      </c>
      <c r="H454" s="17">
        <v>0.27</v>
      </c>
      <c r="I454" s="16">
        <v>270.335</v>
      </c>
      <c r="J454" s="17">
        <v>0.73</v>
      </c>
      <c r="K454" s="16">
        <v>3.70541256E8</v>
      </c>
      <c r="L454" s="52">
        <v>2014.0</v>
      </c>
      <c r="M454" s="15" t="s">
        <v>20</v>
      </c>
      <c r="N454" s="19" t="s">
        <v>247</v>
      </c>
      <c r="O454" s="20"/>
      <c r="P454" s="21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</row>
    <row r="455" ht="15.75" customHeight="1">
      <c r="A455" s="40" t="s">
        <v>1060</v>
      </c>
      <c r="B455" s="12">
        <f t="shared" si="5"/>
        <v>325.338851</v>
      </c>
      <c r="C455" s="16">
        <v>627.31</v>
      </c>
      <c r="D455" s="13">
        <f t="shared" si="1"/>
        <v>4.647697871</v>
      </c>
      <c r="E455" s="14">
        <f t="shared" si="2"/>
        <v>4.647697871</v>
      </c>
      <c r="F455" s="15">
        <v>70.0</v>
      </c>
      <c r="G455" s="16">
        <v>100.138851</v>
      </c>
      <c r="H455" s="17">
        <v>0.308</v>
      </c>
      <c r="I455" s="16">
        <v>225.2</v>
      </c>
      <c r="J455" s="17">
        <v>0.692</v>
      </c>
      <c r="K455" s="16">
        <v>3.25338851E8</v>
      </c>
      <c r="L455" s="52">
        <v>1996.0</v>
      </c>
      <c r="M455" s="15" t="s">
        <v>25</v>
      </c>
      <c r="N455" s="19" t="s">
        <v>1061</v>
      </c>
      <c r="O455" s="24" t="s">
        <v>1062</v>
      </c>
      <c r="P455" s="21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</row>
    <row r="456" ht="15.75" customHeight="1">
      <c r="A456" s="40" t="s">
        <v>810</v>
      </c>
      <c r="B456" s="12">
        <f t="shared" si="5"/>
        <v>327.333559</v>
      </c>
      <c r="C456" s="16">
        <v>648.38</v>
      </c>
      <c r="D456" s="13">
        <f t="shared" si="1"/>
        <v>10.91111863</v>
      </c>
      <c r="E456" s="14">
        <f t="shared" si="2"/>
        <v>10.91111863</v>
      </c>
      <c r="F456" s="15">
        <v>30.0</v>
      </c>
      <c r="G456" s="16">
        <v>100.125643</v>
      </c>
      <c r="H456" s="17">
        <v>0.306</v>
      </c>
      <c r="I456" s="16">
        <v>227.207916</v>
      </c>
      <c r="J456" s="17">
        <v>0.694</v>
      </c>
      <c r="K456" s="16">
        <v>3.27333559E8</v>
      </c>
      <c r="L456" s="52">
        <v>1995.0</v>
      </c>
      <c r="M456" s="15" t="s">
        <v>25</v>
      </c>
      <c r="N456" s="19" t="s">
        <v>811</v>
      </c>
      <c r="O456" s="24" t="s">
        <v>812</v>
      </c>
      <c r="P456" s="21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</row>
    <row r="457" ht="15.75" customHeight="1">
      <c r="A457" s="40" t="s">
        <v>223</v>
      </c>
      <c r="B457" s="12">
        <f t="shared" si="5"/>
        <v>366.101666</v>
      </c>
      <c r="C457" s="16">
        <v>725.17</v>
      </c>
      <c r="D457" s="13">
        <f t="shared" si="1"/>
        <v>4.067796289</v>
      </c>
      <c r="E457" s="14">
        <f t="shared" si="2"/>
        <v>4.067796289</v>
      </c>
      <c r="F457" s="15">
        <v>90.0</v>
      </c>
      <c r="G457" s="16">
        <v>100.012499</v>
      </c>
      <c r="H457" s="17">
        <v>0.273</v>
      </c>
      <c r="I457" s="16">
        <v>266.089167</v>
      </c>
      <c r="J457" s="17">
        <v>0.727</v>
      </c>
      <c r="K457" s="16">
        <v>3.66101666E8</v>
      </c>
      <c r="L457" s="52">
        <v>1995.0</v>
      </c>
      <c r="M457" s="15" t="s">
        <v>25</v>
      </c>
      <c r="N457" s="19" t="s">
        <v>224</v>
      </c>
      <c r="O457" s="24" t="s">
        <v>225</v>
      </c>
      <c r="P457" s="21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</row>
    <row r="458" ht="15.75" customHeight="1">
      <c r="A458" s="40" t="s">
        <v>807</v>
      </c>
      <c r="B458" s="12">
        <f t="shared" si="5"/>
        <v>322.161245</v>
      </c>
      <c r="C458" s="16">
        <v>672.59</v>
      </c>
      <c r="D458" s="13">
        <f t="shared" si="1"/>
        <v>14.64369295</v>
      </c>
      <c r="E458" s="14">
        <f t="shared" si="2"/>
        <v>14.64369295</v>
      </c>
      <c r="F458" s="15">
        <v>22.0</v>
      </c>
      <c r="G458" s="16">
        <v>96.898818</v>
      </c>
      <c r="H458" s="17">
        <v>0.301</v>
      </c>
      <c r="I458" s="16">
        <v>225.262427</v>
      </c>
      <c r="J458" s="17">
        <v>0.699</v>
      </c>
      <c r="K458" s="16">
        <v>3.22161245E8</v>
      </c>
      <c r="L458" s="52">
        <v>1993.0</v>
      </c>
      <c r="M458" s="15" t="s">
        <v>25</v>
      </c>
      <c r="N458" s="19" t="s">
        <v>808</v>
      </c>
      <c r="O458" s="24" t="s">
        <v>809</v>
      </c>
      <c r="P458" s="21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</row>
    <row r="459" ht="15.75" customHeight="1">
      <c r="A459" s="40" t="s">
        <v>1392</v>
      </c>
      <c r="B459" s="12">
        <f t="shared" si="5"/>
        <v>405.161334</v>
      </c>
      <c r="C459" s="16">
        <v>429.03</v>
      </c>
      <c r="D459" s="13">
        <f t="shared" si="1"/>
        <v>2.02580667</v>
      </c>
      <c r="E459" s="14">
        <f t="shared" si="2"/>
        <v>2.02580667</v>
      </c>
      <c r="F459" s="15">
        <v>200.0</v>
      </c>
      <c r="G459" s="16">
        <v>95.850844</v>
      </c>
      <c r="H459" s="17">
        <v>0.237</v>
      </c>
      <c r="I459" s="16">
        <v>309.31049</v>
      </c>
      <c r="J459" s="17">
        <v>0.763</v>
      </c>
      <c r="K459" s="16">
        <v>4.05161334E8</v>
      </c>
      <c r="L459" s="52">
        <v>2022.0</v>
      </c>
      <c r="M459" s="15" t="s">
        <v>93</v>
      </c>
      <c r="N459" s="19" t="s">
        <v>1177</v>
      </c>
      <c r="O459" s="24" t="s">
        <v>1178</v>
      </c>
      <c r="P459" s="21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</row>
    <row r="460" ht="15.75" customHeight="1">
      <c r="A460" s="40" t="s">
        <v>739</v>
      </c>
      <c r="B460" s="12">
        <f t="shared" si="5"/>
        <v>336.365676</v>
      </c>
      <c r="C460" s="16">
        <v>474.27</v>
      </c>
      <c r="D460" s="13">
        <f t="shared" si="1"/>
        <v>1.818192843</v>
      </c>
      <c r="E460" s="14">
        <f t="shared" si="2"/>
        <v>1.818192843</v>
      </c>
      <c r="F460" s="15">
        <v>185.0</v>
      </c>
      <c r="G460" s="16">
        <v>90.759676</v>
      </c>
      <c r="H460" s="17">
        <v>0.27</v>
      </c>
      <c r="I460" s="16">
        <v>245.606</v>
      </c>
      <c r="J460" s="17">
        <v>0.73</v>
      </c>
      <c r="K460" s="16">
        <v>3.36365676E8</v>
      </c>
      <c r="L460" s="52">
        <v>2009.0</v>
      </c>
      <c r="M460" s="15" t="s">
        <v>18</v>
      </c>
      <c r="N460" s="19" t="s">
        <v>740</v>
      </c>
      <c r="O460" s="24" t="s">
        <v>741</v>
      </c>
      <c r="P460" s="21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</row>
    <row r="461" ht="15.75" customHeight="1">
      <c r="A461" s="40" t="s">
        <v>945</v>
      </c>
      <c r="B461" s="12">
        <f t="shared" si="5"/>
        <v>440.603537</v>
      </c>
      <c r="C461" s="16">
        <v>561.27</v>
      </c>
      <c r="D461" s="13">
        <f t="shared" si="1"/>
        <v>2.842603465</v>
      </c>
      <c r="E461" s="14">
        <f t="shared" si="2"/>
        <v>2.842603465</v>
      </c>
      <c r="F461" s="15">
        <v>155.0</v>
      </c>
      <c r="G461" s="16">
        <v>89.760956</v>
      </c>
      <c r="H461" s="17">
        <v>0.204</v>
      </c>
      <c r="I461" s="16">
        <v>350.842581</v>
      </c>
      <c r="J461" s="17">
        <v>0.796</v>
      </c>
      <c r="K461" s="16">
        <v>4.40603537E8</v>
      </c>
      <c r="L461" s="52">
        <v>2015.0</v>
      </c>
      <c r="M461" s="15" t="s">
        <v>20</v>
      </c>
      <c r="N461" s="19" t="s">
        <v>946</v>
      </c>
      <c r="O461" s="24" t="s">
        <v>947</v>
      </c>
      <c r="P461" s="21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</row>
    <row r="462" ht="15.75" customHeight="1">
      <c r="A462" s="40" t="s">
        <v>921</v>
      </c>
      <c r="B462" s="12">
        <f t="shared" si="5"/>
        <v>326.479141</v>
      </c>
      <c r="C462" s="16">
        <v>415.89</v>
      </c>
      <c r="D462" s="13">
        <f t="shared" si="1"/>
        <v>6.801648771</v>
      </c>
      <c r="E462" s="14">
        <f t="shared" si="2"/>
        <v>6.801648771</v>
      </c>
      <c r="F462" s="15">
        <v>48.0</v>
      </c>
      <c r="G462" s="16">
        <v>89.256424</v>
      </c>
      <c r="H462" s="17">
        <v>0.273</v>
      </c>
      <c r="I462" s="16">
        <v>237.222717</v>
      </c>
      <c r="J462" s="17">
        <v>0.727</v>
      </c>
      <c r="K462" s="16">
        <v>3.26479141E8</v>
      </c>
      <c r="L462" s="52">
        <v>2015.0</v>
      </c>
      <c r="M462" s="15" t="s">
        <v>20</v>
      </c>
      <c r="N462" s="19" t="s">
        <v>922</v>
      </c>
      <c r="O462" s="24" t="s">
        <v>923</v>
      </c>
      <c r="P462" s="21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</row>
    <row r="463" ht="15.75" customHeight="1">
      <c r="A463" s="40" t="s">
        <v>53</v>
      </c>
      <c r="B463" s="12">
        <f t="shared" si="5"/>
        <v>404.980543</v>
      </c>
      <c r="C463" s="16">
        <v>478.99</v>
      </c>
      <c r="D463" s="13">
        <f t="shared" si="1"/>
        <v>2.382238488</v>
      </c>
      <c r="E463" s="14">
        <f t="shared" si="2"/>
        <v>2.382238488</v>
      </c>
      <c r="F463" s="15">
        <v>170.0</v>
      </c>
      <c r="G463" s="16">
        <v>85.83821</v>
      </c>
      <c r="H463" s="17">
        <v>0.212</v>
      </c>
      <c r="I463" s="16">
        <v>319.142333</v>
      </c>
      <c r="J463" s="17">
        <v>0.788</v>
      </c>
      <c r="K463" s="16">
        <v>4.04980543E8</v>
      </c>
      <c r="L463" s="52">
        <v>2019.0</v>
      </c>
      <c r="M463" s="15" t="s">
        <v>20</v>
      </c>
      <c r="N463" s="19" t="s">
        <v>54</v>
      </c>
      <c r="O463" s="20"/>
      <c r="P463" s="21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</row>
    <row r="464" ht="15.75" customHeight="1">
      <c r="A464" s="40" t="s">
        <v>325</v>
      </c>
      <c r="B464" s="12">
        <f t="shared" si="5"/>
        <v>321.752656</v>
      </c>
      <c r="C464" s="16">
        <v>386.45</v>
      </c>
      <c r="D464" s="13">
        <f t="shared" si="1"/>
        <v>13.98924591</v>
      </c>
      <c r="E464" s="14">
        <f t="shared" si="2"/>
        <v>13.98924591</v>
      </c>
      <c r="F464" s="15">
        <v>23.0</v>
      </c>
      <c r="G464" s="16">
        <v>85.080171</v>
      </c>
      <c r="H464" s="17">
        <v>0.264</v>
      </c>
      <c r="I464" s="16">
        <v>236.672485</v>
      </c>
      <c r="J464" s="17">
        <v>0.736</v>
      </c>
      <c r="K464" s="16">
        <v>3.21752656E8</v>
      </c>
      <c r="L464" s="52">
        <v>2018.0</v>
      </c>
      <c r="M464" s="15" t="s">
        <v>20</v>
      </c>
      <c r="N464" s="19" t="s">
        <v>326</v>
      </c>
      <c r="O464" s="20"/>
      <c r="P464" s="21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</row>
    <row r="465" ht="15.75" customHeight="1">
      <c r="A465" s="40" t="s">
        <v>1012</v>
      </c>
      <c r="B465" s="12">
        <f t="shared" si="5"/>
        <v>314.975955</v>
      </c>
      <c r="C465" s="16">
        <v>413.7</v>
      </c>
      <c r="D465" s="13">
        <f t="shared" si="1"/>
        <v>3.14975955</v>
      </c>
      <c r="E465" s="14">
        <f t="shared" si="2"/>
        <v>3.14975955</v>
      </c>
      <c r="F465" s="15">
        <v>100.0</v>
      </c>
      <c r="G465" s="16">
        <v>85.028192</v>
      </c>
      <c r="H465" s="17">
        <v>0.27</v>
      </c>
      <c r="I465" s="16">
        <v>229.947763</v>
      </c>
      <c r="J465" s="17">
        <v>0.73</v>
      </c>
      <c r="K465" s="16">
        <v>3.14975955E8</v>
      </c>
      <c r="L465" s="52">
        <v>2012.0</v>
      </c>
      <c r="M465" s="15" t="s">
        <v>20</v>
      </c>
      <c r="N465" s="19" t="s">
        <v>1013</v>
      </c>
      <c r="O465" s="24" t="s">
        <v>1014</v>
      </c>
      <c r="P465" s="21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</row>
    <row r="466" ht="15.75" customHeight="1">
      <c r="A466" s="40" t="s">
        <v>706</v>
      </c>
      <c r="B466" s="12">
        <f t="shared" si="5"/>
        <v>373.515621</v>
      </c>
      <c r="C466" s="16">
        <v>475.38</v>
      </c>
      <c r="D466" s="13">
        <f t="shared" si="1"/>
        <v>2.829663795</v>
      </c>
      <c r="E466" s="14">
        <f t="shared" si="2"/>
        <v>2.829663795</v>
      </c>
      <c r="F466" s="15">
        <v>132.0</v>
      </c>
      <c r="G466" s="16">
        <v>83.850911</v>
      </c>
      <c r="H466" s="17">
        <v>0.224</v>
      </c>
      <c r="I466" s="16">
        <v>289.66471</v>
      </c>
      <c r="J466" s="17">
        <v>0.776</v>
      </c>
      <c r="K466" s="16">
        <v>3.73515621E8</v>
      </c>
      <c r="L466" s="52">
        <v>2014.0</v>
      </c>
      <c r="M466" s="15" t="s">
        <v>20</v>
      </c>
      <c r="N466" s="19" t="s">
        <v>707</v>
      </c>
      <c r="O466" s="24" t="s">
        <v>708</v>
      </c>
      <c r="P466" s="21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</row>
    <row r="467" ht="15.75" customHeight="1">
      <c r="A467" s="40" t="s">
        <v>574</v>
      </c>
      <c r="B467" s="12">
        <f t="shared" si="5"/>
        <v>312.296056</v>
      </c>
      <c r="C467" s="16">
        <v>397.82</v>
      </c>
      <c r="D467" s="13">
        <f t="shared" si="1"/>
        <v>5.119607475</v>
      </c>
      <c r="E467" s="14">
        <f t="shared" si="2"/>
        <v>5.119607475</v>
      </c>
      <c r="F467" s="15">
        <v>61.0</v>
      </c>
      <c r="G467" s="16">
        <v>81.697192</v>
      </c>
      <c r="H467" s="17">
        <v>0.262</v>
      </c>
      <c r="I467" s="16">
        <v>230.598864</v>
      </c>
      <c r="J467" s="17">
        <v>0.738</v>
      </c>
      <c r="K467" s="16">
        <v>3.12296056E8</v>
      </c>
      <c r="L467" s="52">
        <v>2015.0</v>
      </c>
      <c r="M467" s="15" t="s">
        <v>20</v>
      </c>
      <c r="N467" s="19" t="s">
        <v>575</v>
      </c>
      <c r="O467" s="24" t="s">
        <v>576</v>
      </c>
      <c r="P467" s="21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</row>
    <row r="468" ht="15.75" customHeight="1">
      <c r="A468" s="40" t="s">
        <v>1133</v>
      </c>
      <c r="B468" s="12">
        <f t="shared" si="5"/>
        <v>409.231607</v>
      </c>
      <c r="C468" s="16">
        <v>501.7</v>
      </c>
      <c r="D468" s="13">
        <f t="shared" si="1"/>
        <v>5.115395088</v>
      </c>
      <c r="E468" s="14">
        <f t="shared" si="2"/>
        <v>5.115395088</v>
      </c>
      <c r="F468" s="15">
        <v>80.0</v>
      </c>
      <c r="G468" s="16">
        <v>80.227895</v>
      </c>
      <c r="H468" s="17">
        <v>0.196</v>
      </c>
      <c r="I468" s="16">
        <v>329.003712</v>
      </c>
      <c r="J468" s="17">
        <v>0.804</v>
      </c>
      <c r="K468" s="16">
        <v>4.09231607E8</v>
      </c>
      <c r="L468" s="52">
        <v>2017.0</v>
      </c>
      <c r="M468" s="15" t="s">
        <v>20</v>
      </c>
      <c r="N468" s="19" t="s">
        <v>1136</v>
      </c>
      <c r="O468" s="24" t="s">
        <v>1135</v>
      </c>
      <c r="P468" s="21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</row>
    <row r="469" ht="15.75" customHeight="1">
      <c r="A469" s="40" t="s">
        <v>951</v>
      </c>
      <c r="B469" s="12">
        <f t="shared" si="5"/>
        <v>373.993951</v>
      </c>
      <c r="C469" s="16">
        <v>505.59</v>
      </c>
      <c r="D469" s="13">
        <f t="shared" si="1"/>
        <v>2.770325563</v>
      </c>
      <c r="E469" s="14">
        <f t="shared" si="2"/>
        <v>2.770325563</v>
      </c>
      <c r="F469" s="15">
        <v>135.0</v>
      </c>
      <c r="G469" s="16">
        <v>77.591831</v>
      </c>
      <c r="H469" s="17">
        <v>0.208</v>
      </c>
      <c r="I469" s="16">
        <v>296.40212</v>
      </c>
      <c r="J469" s="17">
        <v>0.792</v>
      </c>
      <c r="K469" s="16">
        <v>3.73993951E8</v>
      </c>
      <c r="L469" s="52">
        <v>2011.0</v>
      </c>
      <c r="M469" s="15" t="s">
        <v>20</v>
      </c>
      <c r="N469" s="19" t="s">
        <v>952</v>
      </c>
      <c r="O469" s="24" t="s">
        <v>953</v>
      </c>
      <c r="P469" s="21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</row>
    <row r="470" ht="15.75" customHeight="1">
      <c r="A470" s="40" t="s">
        <v>1188</v>
      </c>
      <c r="B470" s="12">
        <f t="shared" si="5"/>
        <v>347.54536</v>
      </c>
      <c r="C470" s="16">
        <v>449.31</v>
      </c>
      <c r="D470" s="13">
        <f t="shared" si="1"/>
        <v>3.30995581</v>
      </c>
      <c r="E470" s="14">
        <f t="shared" si="2"/>
        <v>3.30995581</v>
      </c>
      <c r="F470" s="15">
        <v>105.0</v>
      </c>
      <c r="G470" s="16">
        <v>71.017784</v>
      </c>
      <c r="H470" s="17">
        <v>0.204</v>
      </c>
      <c r="I470" s="16">
        <v>276.527576</v>
      </c>
      <c r="J470" s="17">
        <v>0.796</v>
      </c>
      <c r="K470" s="16">
        <v>3.4754536E8</v>
      </c>
      <c r="L470" s="52">
        <v>2013.0</v>
      </c>
      <c r="M470" s="15" t="s">
        <v>20</v>
      </c>
      <c r="N470" s="19" t="s">
        <v>1189</v>
      </c>
      <c r="O470" s="24" t="s">
        <v>1190</v>
      </c>
      <c r="P470" s="21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</row>
    <row r="471" ht="15.75" customHeight="1">
      <c r="A471" s="40" t="s">
        <v>1027</v>
      </c>
      <c r="B471" s="12">
        <f t="shared" si="5"/>
        <v>372.234864</v>
      </c>
      <c r="C471" s="16">
        <v>547.48</v>
      </c>
      <c r="D471" s="13">
        <f t="shared" si="1"/>
        <v>2.067971467</v>
      </c>
      <c r="E471" s="14">
        <f t="shared" si="2"/>
        <v>2.067971467</v>
      </c>
      <c r="F471" s="15">
        <v>180.0</v>
      </c>
      <c r="G471" s="16">
        <v>70.107728</v>
      </c>
      <c r="H471" s="17">
        <v>0.188</v>
      </c>
      <c r="I471" s="16">
        <v>302.127136</v>
      </c>
      <c r="J471" s="17">
        <v>0.812</v>
      </c>
      <c r="K471" s="16">
        <v>3.72234864E8</v>
      </c>
      <c r="L471" s="52">
        <v>2007.0</v>
      </c>
      <c r="M471" s="15" t="s">
        <v>18</v>
      </c>
      <c r="N471" s="19" t="s">
        <v>1028</v>
      </c>
      <c r="O471" s="24" t="s">
        <v>1029</v>
      </c>
      <c r="P471" s="21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</row>
    <row r="472" ht="15.75" customHeight="1">
      <c r="A472" s="40" t="s">
        <v>679</v>
      </c>
      <c r="B472" s="12">
        <f t="shared" si="5"/>
        <v>334.897606</v>
      </c>
      <c r="C472" s="16">
        <v>420.84</v>
      </c>
      <c r="D472" s="13">
        <f t="shared" si="1"/>
        <v>2.790813383</v>
      </c>
      <c r="E472" s="14">
        <f t="shared" si="2"/>
        <v>2.790813383</v>
      </c>
      <c r="F472" s="15">
        <v>120.0</v>
      </c>
      <c r="G472" s="16">
        <v>65.07554</v>
      </c>
      <c r="H472" s="17">
        <v>0.194</v>
      </c>
      <c r="I472" s="16">
        <v>269.822066</v>
      </c>
      <c r="J472" s="17">
        <v>0.806</v>
      </c>
      <c r="K472" s="16">
        <v>3.34897606E8</v>
      </c>
      <c r="L472" s="52">
        <v>2016.0</v>
      </c>
      <c r="M472" s="15" t="s">
        <v>20</v>
      </c>
      <c r="N472" s="19" t="s">
        <v>680</v>
      </c>
      <c r="O472" s="24" t="s">
        <v>681</v>
      </c>
      <c r="P472" s="21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</row>
    <row r="473" ht="15.75" customHeight="1">
      <c r="A473" s="40" t="s">
        <v>392</v>
      </c>
      <c r="B473" s="12">
        <f t="shared" si="5"/>
        <v>408.754975</v>
      </c>
      <c r="C473" s="16">
        <v>513.65</v>
      </c>
      <c r="D473" s="13">
        <f t="shared" si="1"/>
        <v>3.892904524</v>
      </c>
      <c r="E473" s="14">
        <f t="shared" si="2"/>
        <v>3.892904524</v>
      </c>
      <c r="F473" s="15">
        <v>105.0</v>
      </c>
      <c r="G473" s="16">
        <v>64.063008</v>
      </c>
      <c r="H473" s="17">
        <v>0.157</v>
      </c>
      <c r="I473" s="16">
        <v>344.691967</v>
      </c>
      <c r="J473" s="17">
        <v>0.843</v>
      </c>
      <c r="K473" s="16">
        <v>4.08754975E8</v>
      </c>
      <c r="L473" s="52">
        <v>2016.0</v>
      </c>
      <c r="M473" s="15" t="s">
        <v>20</v>
      </c>
      <c r="N473" s="19" t="s">
        <v>393</v>
      </c>
      <c r="O473" s="24" t="s">
        <v>394</v>
      </c>
      <c r="P473" s="21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</row>
    <row r="474" ht="15.75" customHeight="1">
      <c r="A474" s="40" t="s">
        <v>936</v>
      </c>
      <c r="B474" s="12">
        <f t="shared" si="5"/>
        <v>365.294355</v>
      </c>
      <c r="C474" s="16">
        <v>421.57</v>
      </c>
      <c r="D474" s="13">
        <f t="shared" si="1"/>
        <v>1.826471775</v>
      </c>
      <c r="E474" s="14">
        <f t="shared" si="2"/>
        <v>1.826471775</v>
      </c>
      <c r="F474" s="15">
        <v>200.0</v>
      </c>
      <c r="G474" s="16">
        <v>58.504105</v>
      </c>
      <c r="H474" s="17">
        <v>0.16</v>
      </c>
      <c r="I474" s="16">
        <v>306.79025</v>
      </c>
      <c r="J474" s="17">
        <v>0.84</v>
      </c>
      <c r="K474" s="16">
        <v>3.65294355E8</v>
      </c>
      <c r="L474" s="52">
        <v>2020.0</v>
      </c>
      <c r="M474" s="15" t="s">
        <v>93</v>
      </c>
      <c r="N474" s="19" t="s">
        <v>937</v>
      </c>
      <c r="O474" s="24" t="s">
        <v>938</v>
      </c>
      <c r="P474" s="21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</row>
    <row r="475" ht="15.75" customHeight="1">
      <c r="A475" s="40" t="s">
        <v>1314</v>
      </c>
      <c r="B475" s="12">
        <f t="shared" si="5"/>
        <v>439.048914</v>
      </c>
      <c r="C475" s="16">
        <v>551.71</v>
      </c>
      <c r="D475" s="13">
        <f t="shared" si="1"/>
        <v>2.744055713</v>
      </c>
      <c r="E475" s="14">
        <f t="shared" si="2"/>
        <v>2.744055713</v>
      </c>
      <c r="F475" s="15">
        <v>160.0</v>
      </c>
      <c r="G475" s="16">
        <v>47.36529</v>
      </c>
      <c r="H475" s="17">
        <v>0.108</v>
      </c>
      <c r="I475" s="16">
        <v>391.683624</v>
      </c>
      <c r="J475" s="17">
        <v>0.892</v>
      </c>
      <c r="K475" s="16">
        <v>4.39048914E8</v>
      </c>
      <c r="L475" s="52">
        <v>2016.0</v>
      </c>
      <c r="M475" s="15" t="s">
        <v>20</v>
      </c>
      <c r="N475" s="19" t="s">
        <v>1315</v>
      </c>
      <c r="O475" s="24" t="s">
        <v>1316</v>
      </c>
      <c r="P475" s="21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</row>
    <row r="476" ht="15.75" customHeight="1">
      <c r="A476" s="40" t="s">
        <v>1350</v>
      </c>
      <c r="B476" s="12">
        <f t="shared" si="5"/>
        <v>346.118277</v>
      </c>
      <c r="C476" s="16">
        <v>424.33</v>
      </c>
      <c r="D476" s="13">
        <f t="shared" si="1"/>
        <v>4.071979729</v>
      </c>
      <c r="E476" s="14">
        <f t="shared" si="2"/>
        <v>4.071979729</v>
      </c>
      <c r="F476" s="15">
        <v>85.0</v>
      </c>
      <c r="G476" s="16">
        <v>44.898413</v>
      </c>
      <c r="H476" s="17">
        <v>0.13</v>
      </c>
      <c r="I476" s="16">
        <v>301.219864</v>
      </c>
      <c r="J476" s="17">
        <v>0.87</v>
      </c>
      <c r="K476" s="16">
        <v>3.46118277E8</v>
      </c>
      <c r="L476" s="52">
        <v>2017.0</v>
      </c>
      <c r="M476" s="15" t="s">
        <v>20</v>
      </c>
      <c r="N476" s="19" t="s">
        <v>1351</v>
      </c>
      <c r="O476" s="24" t="s">
        <v>1352</v>
      </c>
      <c r="P476" s="21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</row>
    <row r="477" ht="15.75" customHeight="1">
      <c r="A477" s="40" t="s">
        <v>771</v>
      </c>
      <c r="B477" s="12">
        <f t="shared" si="5"/>
        <v>312.242626</v>
      </c>
      <c r="C477" s="16">
        <v>392.37</v>
      </c>
      <c r="D477" s="13">
        <f t="shared" si="1"/>
        <v>7.80606565</v>
      </c>
      <c r="E477" s="14">
        <f t="shared" si="2"/>
        <v>7.80606565</v>
      </c>
      <c r="F477" s="15">
        <v>40.0</v>
      </c>
      <c r="G477" s="16">
        <v>26.830068</v>
      </c>
      <c r="H477" s="17">
        <v>0.086</v>
      </c>
      <c r="I477" s="16">
        <v>285.412558</v>
      </c>
      <c r="J477" s="17">
        <v>0.914</v>
      </c>
      <c r="K477" s="16">
        <v>3.12242626E8</v>
      </c>
      <c r="L477" s="52">
        <v>2016.0</v>
      </c>
      <c r="M477" s="15" t="s">
        <v>20</v>
      </c>
      <c r="N477" s="19" t="s">
        <v>772</v>
      </c>
      <c r="O477" s="24" t="s">
        <v>773</v>
      </c>
      <c r="P477" s="21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</row>
    <row r="478" ht="15.75" customHeight="1">
      <c r="A478" s="59" t="s">
        <v>897</v>
      </c>
      <c r="B478" s="47">
        <f t="shared" si="5"/>
        <v>355.725195</v>
      </c>
      <c r="C478" s="16">
        <v>604.82</v>
      </c>
      <c r="D478" s="13">
        <f t="shared" si="1"/>
        <v>18.72237868</v>
      </c>
      <c r="E478" s="14">
        <f t="shared" si="2"/>
        <v>18.72237868</v>
      </c>
      <c r="F478" s="33">
        <v>19.0</v>
      </c>
      <c r="G478" s="16">
        <v>13.750644</v>
      </c>
      <c r="H478" s="48">
        <v>0.039</v>
      </c>
      <c r="I478" s="16">
        <v>341.974551</v>
      </c>
      <c r="J478" s="48">
        <v>0.961</v>
      </c>
      <c r="K478" s="49">
        <v>3.55725195E8</v>
      </c>
      <c r="L478" s="52">
        <v>2001.0</v>
      </c>
      <c r="M478" s="15" t="s">
        <v>18</v>
      </c>
      <c r="N478" s="19" t="s">
        <v>898</v>
      </c>
      <c r="O478" s="24" t="s">
        <v>899</v>
      </c>
      <c r="P478" s="21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</row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location="tab=summary" ref="N2"/>
    <hyperlink r:id="rId2" ref="O3"/>
    <hyperlink r:id="rId3" ref="L5"/>
    <hyperlink r:id="rId4" ref="O5"/>
    <hyperlink r:id="rId5" ref="N6"/>
    <hyperlink r:id="rId6" ref="L7"/>
    <hyperlink r:id="rId7" ref="O7"/>
    <hyperlink r:id="rId8" ref="L8"/>
    <hyperlink r:id="rId9" ref="L9"/>
    <hyperlink r:id="rId10" location=":~:text=With%20a%20budget%20of%20%24200,Avatar%20surpassed%20it%20in%202010." ref="O10"/>
    <hyperlink r:id="rId11" ref="L11"/>
    <hyperlink r:id="rId12" ref="O11"/>
    <hyperlink r:id="rId13" ref="L12"/>
    <hyperlink r:id="rId14" ref="O12"/>
    <hyperlink r:id="rId15" ref="L13"/>
    <hyperlink r:id="rId16" ref="O13"/>
    <hyperlink r:id="rId17" ref="L14"/>
    <hyperlink r:id="rId18" ref="O14"/>
    <hyperlink r:id="rId19" ref="L15"/>
    <hyperlink r:id="rId20" location="tab=summary" ref="N15"/>
    <hyperlink r:id="rId21" ref="O15"/>
    <hyperlink r:id="rId22" ref="L16"/>
    <hyperlink r:id="rId23" ref="O16"/>
    <hyperlink r:id="rId24" ref="L17"/>
    <hyperlink r:id="rId25" ref="O17"/>
    <hyperlink r:id="rId26" ref="L18"/>
    <hyperlink r:id="rId27" location=":~:text=Thanks%20to%20a%20budget%20that,essentially%20derailing%20the%20entire%20franchise." ref="O18"/>
    <hyperlink r:id="rId28" ref="L19"/>
    <hyperlink r:id="rId29" location=":~:text=With%20an%20estimated%20budget%20of,United%20States%20on%20December%2020." ref="O19"/>
    <hyperlink r:id="rId30" ref="L20"/>
    <hyperlink r:id="rId31" ref="L21"/>
    <hyperlink r:id="rId32" ref="L22"/>
    <hyperlink r:id="rId33" ref="L23"/>
    <hyperlink r:id="rId34" ref="O23"/>
    <hyperlink r:id="rId35" ref="L24"/>
    <hyperlink r:id="rId36" location=":~:text=Released%20in%201977%2C%20%22A%20New,around%20775%20million%20U.S.%20dollars." ref="O24"/>
    <hyperlink r:id="rId37" ref="L25"/>
    <hyperlink r:id="rId38" ref="L26"/>
    <hyperlink r:id="rId39" ref="O26"/>
    <hyperlink r:id="rId40" ref="L27"/>
    <hyperlink r:id="rId41" ref="O27"/>
    <hyperlink r:id="rId42" ref="L28"/>
    <hyperlink r:id="rId43" location=":~:text=Filming%20took%20place%20from%20September,were%20designed%20by%20Carlo%20Rambaldi." ref="O28"/>
    <hyperlink r:id="rId44" ref="L29"/>
    <hyperlink r:id="rId45" ref="O29"/>
    <hyperlink r:id="rId46" ref="L30"/>
    <hyperlink r:id="rId47" ref="L31"/>
    <hyperlink r:id="rId48" ref="L32"/>
    <hyperlink r:id="rId49" ref="O32"/>
    <hyperlink r:id="rId50" ref="L33"/>
    <hyperlink r:id="rId51" ref="O33"/>
    <hyperlink r:id="rId52" ref="L34"/>
    <hyperlink r:id="rId53" ref="O34"/>
    <hyperlink r:id="rId54" ref="L35"/>
    <hyperlink r:id="rId55" ref="O35"/>
    <hyperlink r:id="rId56" ref="L36"/>
    <hyperlink r:id="rId57" ref="O36"/>
    <hyperlink r:id="rId58" ref="L37"/>
    <hyperlink r:id="rId59" ref="O37"/>
    <hyperlink r:id="rId60" ref="L38"/>
    <hyperlink r:id="rId61" ref="O38"/>
    <hyperlink r:id="rId62" ref="L39"/>
    <hyperlink r:id="rId63" ref="L40"/>
    <hyperlink r:id="rId64" ref="O40"/>
    <hyperlink r:id="rId65" ref="L41"/>
    <hyperlink r:id="rId66" ref="O41"/>
    <hyperlink r:id="rId67" ref="L42"/>
    <hyperlink r:id="rId68" ref="O42"/>
    <hyperlink r:id="rId69" ref="L43"/>
    <hyperlink r:id="rId70" ref="O43"/>
    <hyperlink r:id="rId71" ref="L44"/>
    <hyperlink r:id="rId72" ref="O44"/>
    <hyperlink r:id="rId73" ref="L45"/>
    <hyperlink r:id="rId74" ref="L46"/>
    <hyperlink r:id="rId75" ref="O46"/>
    <hyperlink r:id="rId76" ref="L47"/>
    <hyperlink r:id="rId77" ref="L48"/>
    <hyperlink r:id="rId78" ref="O48"/>
    <hyperlink r:id="rId79" ref="L49"/>
    <hyperlink r:id="rId80" ref="O49"/>
    <hyperlink r:id="rId81" ref="L50"/>
    <hyperlink r:id="rId82" ref="O50"/>
    <hyperlink r:id="rId83" ref="L51"/>
    <hyperlink r:id="rId84" ref="O51"/>
    <hyperlink r:id="rId85" ref="L52"/>
    <hyperlink r:id="rId86" ref="O52"/>
    <hyperlink r:id="rId87" ref="L53"/>
    <hyperlink r:id="rId88" ref="O53"/>
    <hyperlink r:id="rId89" ref="L54"/>
    <hyperlink r:id="rId90" ref="O54"/>
    <hyperlink r:id="rId91" ref="L55"/>
    <hyperlink r:id="rId92" ref="O55"/>
    <hyperlink r:id="rId93" ref="L56"/>
    <hyperlink r:id="rId94" location=":~:text=The%20film%20was%20a%20commercial,highest%2Dgrossing%20film%20of%202022." ref="O56"/>
    <hyperlink r:id="rId95" ref="L57"/>
    <hyperlink r:id="rId96" ref="O57"/>
    <hyperlink r:id="rId97" ref="L58"/>
    <hyperlink r:id="rId98" ref="L59"/>
    <hyperlink r:id="rId99" ref="O59"/>
    <hyperlink r:id="rId100" ref="L60"/>
    <hyperlink r:id="rId101" ref="O60"/>
    <hyperlink r:id="rId102" ref="L61"/>
    <hyperlink r:id="rId103" ref="L62"/>
    <hyperlink r:id="rId104" ref="O62"/>
    <hyperlink r:id="rId105" ref="L63"/>
    <hyperlink r:id="rId106" ref="L64"/>
    <hyperlink r:id="rId107" ref="L65"/>
    <hyperlink r:id="rId108" ref="O65"/>
    <hyperlink r:id="rId109" ref="L66"/>
    <hyperlink r:id="rId110" ref="L67"/>
    <hyperlink r:id="rId111" location=":~:text=The%20film's%20production%20budget%20of,Phase%20Four%20of%20the%20MCU." ref="O67"/>
    <hyperlink r:id="rId112" ref="L68"/>
    <hyperlink r:id="rId113" ref="O68"/>
    <hyperlink r:id="rId114" ref="L69"/>
    <hyperlink r:id="rId115" location=":~:text=Zootopia%20grossed%20%24341.3%20million%20in,a%20budget%20of%20%24150%20million." ref="O69"/>
    <hyperlink r:id="rId116" ref="L70"/>
    <hyperlink r:id="rId117" location=":~:text=The%20Hunger%20Games%3A%20Mockingjay%20%E2%80%93%20Part%201%20grossed%20%24337.1%20million%20in,including%20promotion%20and%20advertising%20costs)." ref="O70"/>
    <hyperlink r:id="rId118" ref="L71"/>
    <hyperlink r:id="rId119" ref="O71"/>
    <hyperlink r:id="rId120" ref="L72"/>
    <hyperlink r:id="rId121" ref="O72"/>
    <hyperlink r:id="rId122" ref="L73"/>
    <hyperlink r:id="rId123" ref="O73"/>
    <hyperlink r:id="rId124" ref="L74"/>
    <hyperlink r:id="rId125" ref="L75"/>
    <hyperlink r:id="rId126" ref="O75"/>
    <hyperlink r:id="rId127" ref="L76"/>
    <hyperlink r:id="rId128" ref="L77"/>
    <hyperlink r:id="rId129" ref="L78"/>
    <hyperlink r:id="rId130" ref="O78"/>
    <hyperlink r:id="rId131" ref="L79"/>
    <hyperlink r:id="rId132" ref="L80"/>
    <hyperlink r:id="rId133" ref="O80"/>
    <hyperlink r:id="rId134" ref="L81"/>
    <hyperlink r:id="rId135" location=":~:text=Suicide%20Squad%20was%20a%20box,including%20advertising%20and%20promotion%20costs)." ref="O81"/>
    <hyperlink r:id="rId136" ref="L82"/>
    <hyperlink r:id="rId137" ref="L83"/>
    <hyperlink r:id="rId138" location=":~:text=The%20film%20received%20mixed%20reviews,highest%2Dgrossing%20film%20of%202007." ref="O83"/>
    <hyperlink r:id="rId139" ref="L84"/>
    <hyperlink r:id="rId140" location=":~:text=The%20film%20received%20generally%20positive,highest%2Dgrossing%20film%20of%202019." ref="O84"/>
    <hyperlink r:id="rId141" ref="L85"/>
    <hyperlink r:id="rId142" ref="O85"/>
    <hyperlink r:id="rId143" ref="L86"/>
    <hyperlink r:id="rId144" ref="O86"/>
    <hyperlink r:id="rId145" ref="L87"/>
    <hyperlink r:id="rId146" location=":~:text=The%20production%20budget%20for%20the,the%20Half%2DBlood%20Prince'." ref="O87"/>
    <hyperlink r:id="rId147" ref="L88"/>
    <hyperlink r:id="rId148" ref="O88"/>
    <hyperlink r:id="rId149" ref="L89"/>
    <hyperlink r:id="rId150" ref="O89"/>
    <hyperlink r:id="rId151" ref="L90"/>
    <hyperlink r:id="rId152" ref="O90"/>
    <hyperlink r:id="rId153" ref="L91"/>
    <hyperlink r:id="rId154" ref="O91"/>
    <hyperlink r:id="rId155" ref="L92"/>
    <hyperlink r:id="rId156" ref="O92"/>
    <hyperlink r:id="rId157" ref="L93"/>
    <hyperlink r:id="rId158" ref="O93"/>
    <hyperlink r:id="rId159" ref="L94"/>
    <hyperlink r:id="rId160" ref="O94"/>
    <hyperlink r:id="rId161" ref="L95"/>
    <hyperlink r:id="rId162" ref="O95"/>
    <hyperlink r:id="rId163" ref="L96"/>
    <hyperlink r:id="rId164" ref="O96"/>
    <hyperlink r:id="rId165" ref="L97"/>
    <hyperlink r:id="rId166" location=":~:text=The%20film's%20budget%20is%20estimated,and%20the%20Bond%20film%20series." ref="O97"/>
    <hyperlink r:id="rId167" ref="L98"/>
    <hyperlink r:id="rId168" ref="O98"/>
    <hyperlink r:id="rId169" ref="L99"/>
    <hyperlink r:id="rId170" location=":~:text=The%20production%20budget%20for%20the,the%20Half%2DBlood%20Prince'." ref="O99"/>
    <hyperlink r:id="rId171" ref="L100"/>
    <hyperlink r:id="rId172" ref="O100"/>
    <hyperlink r:id="rId173" ref="L101"/>
    <hyperlink r:id="rId174" ref="O101"/>
    <hyperlink r:id="rId175" ref="L102"/>
    <hyperlink r:id="rId176" ref="O102"/>
    <hyperlink r:id="rId177" ref="L103"/>
    <hyperlink r:id="rId178" ref="O103"/>
    <hyperlink r:id="rId179" ref="L104"/>
    <hyperlink r:id="rId180" location="tab=summary" ref="O104"/>
    <hyperlink r:id="rId181" ref="L105"/>
    <hyperlink r:id="rId182" ref="O105"/>
    <hyperlink r:id="rId183" ref="L106"/>
    <hyperlink r:id="rId184" ref="O106"/>
    <hyperlink r:id="rId185" ref="L107"/>
    <hyperlink r:id="rId186" location=":~:text=The%20production%20budget%20for%20the,the%20Half%2DBlood%20Prince'." ref="O107"/>
    <hyperlink r:id="rId187" ref="L108"/>
    <hyperlink r:id="rId188" ref="O108"/>
    <hyperlink r:id="rId189" ref="L109"/>
    <hyperlink r:id="rId190" ref="O109"/>
    <hyperlink r:id="rId191" ref="L110"/>
    <hyperlink r:id="rId192" ref="O110"/>
    <hyperlink r:id="rId193" ref="L111"/>
    <hyperlink r:id="rId194" ref="O111"/>
    <hyperlink r:id="rId195" ref="L112"/>
    <hyperlink r:id="rId196" location=":~:text=The%20production%20budget%20for%20the,the%20Half%2DBlood%20Prince'." ref="O112"/>
    <hyperlink r:id="rId197" ref="L113"/>
    <hyperlink r:id="rId198" ref="O113"/>
    <hyperlink r:id="rId199" ref="L114"/>
    <hyperlink r:id="rId200" ref="O114"/>
    <hyperlink r:id="rId201" ref="L115"/>
    <hyperlink r:id="rId202" ref="O115"/>
    <hyperlink r:id="rId203" ref="L116"/>
    <hyperlink r:id="rId204" ref="O116"/>
    <hyperlink r:id="rId205" ref="L117"/>
    <hyperlink r:id="rId206" ref="O117"/>
    <hyperlink r:id="rId207" ref="L118"/>
    <hyperlink r:id="rId208" ref="O118"/>
    <hyperlink r:id="rId209" ref="L119"/>
    <hyperlink r:id="rId210" ref="L120"/>
    <hyperlink r:id="rId211" ref="O120"/>
    <hyperlink r:id="rId212" ref="L121"/>
    <hyperlink r:id="rId213" location=":~:text=Reception-,Box%20office,production%20budget%20of%20%2475%20million." ref="O121"/>
    <hyperlink r:id="rId214" ref="L122"/>
    <hyperlink r:id="rId215" ref="O122"/>
    <hyperlink r:id="rId216" ref="L123"/>
    <hyperlink r:id="rId217" location=":~:text=1%20at%20the%20domestic%20box,Pixar's%20%E2%80%9CMonsters%2C%20Inc.%E2%80%9D" ref="O123"/>
    <hyperlink r:id="rId218" ref="O124"/>
    <hyperlink r:id="rId219" ref="L125"/>
    <hyperlink r:id="rId220" ref="L126"/>
    <hyperlink r:id="rId221" location=":~:text=The%20production%20budget%20for%20the,the%20Half%2DBlood%20Prince'." ref="O126"/>
    <hyperlink r:id="rId222" ref="L127"/>
    <hyperlink r:id="rId223" ref="O127"/>
    <hyperlink r:id="rId224" ref="L128"/>
    <hyperlink r:id="rId225" ref="O128"/>
    <hyperlink r:id="rId226" ref="L129"/>
    <hyperlink r:id="rId227" ref="O129"/>
    <hyperlink r:id="rId228" ref="L130"/>
    <hyperlink r:id="rId229" ref="L131"/>
    <hyperlink r:id="rId230" ref="L132"/>
    <hyperlink r:id="rId231" location=":~:text=The%20Lego%20Movie%20premiered%20in,%2C%20story%2C%20humor%20and%20acting." ref="O132"/>
    <hyperlink r:id="rId232" ref="L133"/>
    <hyperlink r:id="rId233" location=":~:text=It%20was%20released%20in%20the,its%20%24150%20million%20production%20budget." ref="O133"/>
    <hyperlink r:id="rId234" ref="L134"/>
    <hyperlink r:id="rId235" ref="O134"/>
    <hyperlink r:id="rId236" ref="L135"/>
    <hyperlink r:id="rId237" ref="O135"/>
    <hyperlink r:id="rId238" ref="L136"/>
    <hyperlink r:id="rId239" location=":~:text=The%20Hangover%20Part%20II%20grossed,a%20budget%20of%20%2480%20million." ref="O136"/>
    <hyperlink r:id="rId240" ref="L137"/>
    <hyperlink r:id="rId241" ref="L138"/>
    <hyperlink r:id="rId242" ref="O138"/>
    <hyperlink r:id="rId243" ref="L139"/>
    <hyperlink r:id="rId244" ref="O139"/>
    <hyperlink r:id="rId245" ref="L140"/>
    <hyperlink r:id="rId246" ref="O140"/>
    <hyperlink r:id="rId247" ref="L141"/>
    <hyperlink r:id="rId248" location=":~:text=The%20production%20budget%20for%20the,the%20Half%2DBlood%20Prince'." ref="O141"/>
    <hyperlink r:id="rId249" ref="L142"/>
    <hyperlink r:id="rId250" ref="O142"/>
    <hyperlink r:id="rId251" ref="L143"/>
    <hyperlink r:id="rId252" ref="O143"/>
    <hyperlink r:id="rId253" ref="L144"/>
    <hyperlink r:id="rId254" ref="O144"/>
    <hyperlink r:id="rId255" ref="L145"/>
    <hyperlink r:id="rId256" location=":~:text=Box%20office-,Worldwide,a%20budget%20of%20%24210%20million." ref="O145"/>
    <hyperlink r:id="rId257" ref="L146"/>
    <hyperlink r:id="rId258" ref="O146"/>
    <hyperlink r:id="rId259" ref="L147"/>
    <hyperlink r:id="rId260" ref="O147"/>
    <hyperlink r:id="rId261" ref="L148"/>
    <hyperlink r:id="rId262" ref="O148"/>
    <hyperlink r:id="rId263" ref="L149"/>
    <hyperlink r:id="rId264" location=":~:text=Despite%20never%20hitting%20the%20number,films%20of%20the%2021st%20century." ref="O149"/>
    <hyperlink r:id="rId265" ref="L150"/>
    <hyperlink r:id="rId266" location=":~:text=COVID%2D19%20pandemic.-,Box%20office,a%20budget%20of%20%24180%20million." ref="O150"/>
    <hyperlink r:id="rId267" ref="L151"/>
    <hyperlink r:id="rId268" ref="O151"/>
    <hyperlink r:id="rId269" ref="L152"/>
    <hyperlink r:id="rId270" ref="O152"/>
    <hyperlink r:id="rId271" ref="L153"/>
    <hyperlink r:id="rId272" ref="L154"/>
    <hyperlink r:id="rId273" ref="L155"/>
    <hyperlink r:id="rId274" ref="O155"/>
    <hyperlink r:id="rId275" ref="L156"/>
    <hyperlink r:id="rId276" ref="O156"/>
    <hyperlink r:id="rId277" ref="L157"/>
    <hyperlink r:id="rId278" ref="O157"/>
    <hyperlink r:id="rId279" ref="L158"/>
    <hyperlink r:id="rId280" ref="O158"/>
    <hyperlink r:id="rId281" ref="L159"/>
    <hyperlink r:id="rId282" location=":~:text=Pictures.,of%20the%20Wizarding%20World%20franchise." ref="O159"/>
    <hyperlink r:id="rId283" ref="L160"/>
    <hyperlink r:id="rId284" ref="O160"/>
    <hyperlink r:id="rId285" ref="L161"/>
    <hyperlink r:id="rId286" location=":~:text=Cast%20Away%20kept%20performing%20well,production%20budget%20of%20%2490%20million." ref="O161"/>
    <hyperlink r:id="rId287" ref="O162"/>
    <hyperlink r:id="rId288" ref="L163"/>
    <hyperlink r:id="rId289" ref="L164"/>
    <hyperlink r:id="rId290" ref="O164"/>
    <hyperlink r:id="rId291" ref="L165"/>
    <hyperlink r:id="rId292" ref="O165"/>
    <hyperlink r:id="rId293" ref="L166"/>
    <hyperlink r:id="rId294" ref="O166"/>
    <hyperlink r:id="rId295" ref="L167"/>
    <hyperlink r:id="rId296" location=":~:text=The%20Martian%20was%20a%20financial,a%20budget%20of%20%24108%20million." ref="O167"/>
    <hyperlink r:id="rId297" ref="L168"/>
    <hyperlink r:id="rId298" ref="O168"/>
    <hyperlink r:id="rId299" ref="L169"/>
    <hyperlink r:id="rId300" ref="L170"/>
    <hyperlink r:id="rId301" ref="O170"/>
    <hyperlink r:id="rId302" ref="L171"/>
    <hyperlink r:id="rId303" ref="O171"/>
    <hyperlink r:id="rId304" ref="L172"/>
    <hyperlink r:id="rId305" ref="O172"/>
    <hyperlink r:id="rId306" ref="L173"/>
    <hyperlink r:id="rId307" location=":~:text=With%20an%20estimated%20production%20budget,Walker's%20death%20in%20November%202013." ref="O173"/>
    <hyperlink r:id="rId308" ref="L174"/>
    <hyperlink r:id="rId309" ref="O174"/>
    <hyperlink r:id="rId310" ref="L175"/>
    <hyperlink r:id="rId311" location=":~:text=The%20film%20cost%20%24180%20million,States%20on%20June%2027%2C%202008." ref="O175"/>
    <hyperlink r:id="rId312" ref="L176"/>
    <hyperlink r:id="rId313" ref="O176"/>
    <hyperlink r:id="rId314" ref="L177"/>
    <hyperlink r:id="rId315" ref="L178"/>
    <hyperlink r:id="rId316" ref="O178"/>
    <hyperlink r:id="rId317" ref="L179"/>
    <hyperlink r:id="rId318" location=":~:text=The%20film%20grossed%20%24220%20million,grossing%20film%20in%20the%20series." ref="O179"/>
    <hyperlink r:id="rId319" ref="L180"/>
    <hyperlink r:id="rId320" ref="L181"/>
    <hyperlink r:id="rId321" location=":~:text=Robin%20Williams%20was%20awarded%20the,highest%2Dgrossing%20film%20of%201993." ref="O181"/>
    <hyperlink r:id="rId322" ref="L182"/>
    <hyperlink r:id="rId323" ref="O182"/>
    <hyperlink r:id="rId324" ref="L183"/>
    <hyperlink r:id="rId325" ref="O183"/>
    <hyperlink r:id="rId326" ref="L184"/>
    <hyperlink r:id="rId327" location=":~:text=Filming%20for%20King%20Kong%20took,%2Drecord%2Dbreaking%20%24207%20million." ref="O184"/>
    <hyperlink r:id="rId328" ref="L185"/>
    <hyperlink r:id="rId329" ref="O185"/>
    <hyperlink r:id="rId330" ref="L186"/>
    <hyperlink r:id="rId331" ref="L187"/>
    <hyperlink r:id="rId332" ref="O187"/>
    <hyperlink r:id="rId333" ref="L188"/>
    <hyperlink r:id="rId334" ref="O188"/>
    <hyperlink r:id="rId335" ref="L189"/>
    <hyperlink r:id="rId336" ref="L190"/>
    <hyperlink r:id="rId337" ref="O190"/>
    <hyperlink r:id="rId338" ref="L191"/>
    <hyperlink r:id="rId339" ref="L192"/>
    <hyperlink r:id="rId340" ref="L193"/>
    <hyperlink r:id="rId341" ref="O193"/>
    <hyperlink r:id="rId342" ref="L194"/>
    <hyperlink r:id="rId343" ref="O194"/>
    <hyperlink r:id="rId344" ref="L195"/>
    <hyperlink r:id="rId345" ref="O195"/>
    <hyperlink r:id="rId346" ref="L196"/>
    <hyperlink r:id="rId347" ref="L197"/>
    <hyperlink r:id="rId348" ref="O197"/>
    <hyperlink r:id="rId349" ref="L198"/>
    <hyperlink r:id="rId350" ref="O198"/>
    <hyperlink r:id="rId351" ref="L199"/>
    <hyperlink r:id="rId352" ref="O199"/>
    <hyperlink r:id="rId353" ref="L200"/>
    <hyperlink r:id="rId354" ref="L201"/>
    <hyperlink r:id="rId355" ref="O201"/>
    <hyperlink r:id="rId356" ref="L202"/>
    <hyperlink r:id="rId357" ref="O202"/>
    <hyperlink r:id="rId358" ref="L203"/>
    <hyperlink r:id="rId359" ref="O203"/>
    <hyperlink r:id="rId360" ref="L204"/>
    <hyperlink r:id="rId361" ref="L205"/>
    <hyperlink r:id="rId362" ref="O205"/>
    <hyperlink r:id="rId363" ref="L206"/>
    <hyperlink r:id="rId364" ref="L207"/>
    <hyperlink r:id="rId365" ref="O207"/>
    <hyperlink r:id="rId366" ref="L208"/>
    <hyperlink r:id="rId367" ref="O208"/>
    <hyperlink r:id="rId368" ref="L209"/>
    <hyperlink r:id="rId369" ref="L210"/>
    <hyperlink r:id="rId370" ref="O210"/>
    <hyperlink r:id="rId371" ref="L211"/>
    <hyperlink r:id="rId372" ref="O211"/>
    <hyperlink r:id="rId373" ref="L212"/>
    <hyperlink r:id="rId374" ref="O212"/>
    <hyperlink r:id="rId375" ref="L213"/>
    <hyperlink r:id="rId376" ref="O213"/>
    <hyperlink r:id="rId377" ref="L214"/>
    <hyperlink r:id="rId378" ref="O214"/>
    <hyperlink r:id="rId379" ref="L215"/>
    <hyperlink r:id="rId380" ref="O215"/>
    <hyperlink r:id="rId381" ref="L216"/>
    <hyperlink r:id="rId382" ref="O216"/>
    <hyperlink r:id="rId383" ref="L217"/>
    <hyperlink r:id="rId384" ref="O217"/>
    <hyperlink r:id="rId385" ref="L218"/>
    <hyperlink r:id="rId386" location=":~:text=Regardless%2C%20the%20film%20was%20a,zombie%20film%20of%20all%20time." ref="O218"/>
    <hyperlink r:id="rId387" ref="L219"/>
    <hyperlink r:id="rId388" ref="O219"/>
    <hyperlink r:id="rId389" ref="L220"/>
    <hyperlink r:id="rId390" ref="O220"/>
    <hyperlink r:id="rId391" ref="L221"/>
    <hyperlink r:id="rId392" ref="O221"/>
    <hyperlink r:id="rId393" ref="L222"/>
    <hyperlink r:id="rId394" location=":~:text=Ralph%20Breaks%20the%20Internet%20grossed,production%20budget%20of%20%24175%20million." ref="O222"/>
    <hyperlink r:id="rId395" ref="L223"/>
    <hyperlink r:id="rId396" location=":~:text=Tangled%2C%20which%20was%20a%20retelling,animation%20and%20flashy%20computer%20animation." ref="O223"/>
    <hyperlink r:id="rId397" ref="L224"/>
    <hyperlink r:id="rId398" ref="L225"/>
    <hyperlink r:id="rId399" ref="O225"/>
    <hyperlink r:id="rId400" ref="L226"/>
    <hyperlink r:id="rId401" location=":~:text=Following%20the%20Sony%20Pictures%20hack,most%20expensive%20films%20ever%20made." ref="O226"/>
    <hyperlink r:id="rId402" ref="L227"/>
    <hyperlink r:id="rId403" ref="O227"/>
    <hyperlink r:id="rId404" ref="L228"/>
    <hyperlink r:id="rId405" ref="O228"/>
    <hyperlink r:id="rId406" ref="L229"/>
    <hyperlink r:id="rId407" ref="O229"/>
    <hyperlink r:id="rId408" ref="L230"/>
    <hyperlink r:id="rId409" ref="O230"/>
    <hyperlink r:id="rId410" ref="L231"/>
    <hyperlink r:id="rId411" ref="O231"/>
    <hyperlink r:id="rId412" ref="L232"/>
    <hyperlink r:id="rId413" ref="O232"/>
    <hyperlink r:id="rId414" ref="L233"/>
    <hyperlink r:id="rId415" ref="O233"/>
    <hyperlink r:id="rId416" ref="L234"/>
    <hyperlink r:id="rId417" ref="O234"/>
    <hyperlink r:id="rId418" ref="L235"/>
    <hyperlink r:id="rId419" location=":~:text=Men%20in%20Black%20II%20was,in%20Black%3A%20International%20in%202019." ref="O235"/>
    <hyperlink r:id="rId420" ref="L236"/>
    <hyperlink r:id="rId421" ref="O236"/>
    <hyperlink r:id="rId422" ref="L237"/>
    <hyperlink r:id="rId423" ref="L238"/>
    <hyperlink r:id="rId424" ref="L239"/>
    <hyperlink r:id="rId425" ref="O239"/>
    <hyperlink r:id="rId426" ref="L240"/>
    <hyperlink r:id="rId427" ref="O240"/>
    <hyperlink r:id="rId428" ref="L241"/>
    <hyperlink r:id="rId429" ref="O241"/>
    <hyperlink r:id="rId430" ref="L242"/>
    <hyperlink r:id="rId431" location=":~:text=Grease%20only%20cost%20%246%20million,movie%20musical%20of%20all%20time." ref="O242"/>
    <hyperlink r:id="rId432" ref="L243"/>
    <hyperlink r:id="rId433" ref="L244"/>
    <hyperlink r:id="rId434" ref="O244"/>
    <hyperlink r:id="rId435" ref="L245"/>
    <hyperlink r:id="rId436" ref="O245"/>
    <hyperlink r:id="rId437" ref="L246"/>
    <hyperlink r:id="rId438" ref="L247"/>
    <hyperlink r:id="rId439" location=":~:text=Interstellar%20grossed%20%24188%20million%20in,production%20budget%20of%20%24165%20million." ref="O247"/>
    <hyperlink r:id="rId440" ref="L248"/>
    <hyperlink r:id="rId441" ref="O248"/>
    <hyperlink r:id="rId442" ref="L249"/>
    <hyperlink r:id="rId443" ref="O249"/>
    <hyperlink r:id="rId444" ref="L250"/>
    <hyperlink r:id="rId445" ref="O250"/>
    <hyperlink r:id="rId446" ref="L251"/>
    <hyperlink r:id="rId447" ref="O251"/>
    <hyperlink r:id="rId448" ref="L252"/>
    <hyperlink r:id="rId449" ref="O252"/>
    <hyperlink r:id="rId450" ref="L253"/>
    <hyperlink r:id="rId451" ref="O253"/>
    <hyperlink r:id="rId452" ref="L254"/>
    <hyperlink r:id="rId453" ref="O254"/>
    <hyperlink r:id="rId454" ref="L255"/>
    <hyperlink r:id="rId455" location=":~:text=The%20Fugitive%20premiered%20in%20Westwood,against%20a%20%2444%20million%20budget." ref="O255"/>
    <hyperlink r:id="rId456" ref="L256"/>
    <hyperlink r:id="rId457" ref="O256"/>
    <hyperlink r:id="rId458" ref="L257"/>
    <hyperlink r:id="rId459" ref="O257"/>
    <hyperlink r:id="rId460" ref="L258"/>
    <hyperlink r:id="rId461" ref="O258"/>
    <hyperlink r:id="rId462" ref="L259"/>
    <hyperlink r:id="rId463" ref="O259"/>
    <hyperlink r:id="rId464" ref="L260"/>
    <hyperlink r:id="rId465" ref="O260"/>
    <hyperlink r:id="rId466" ref="L261"/>
    <hyperlink r:id="rId467" ref="O261"/>
    <hyperlink r:id="rId468" ref="L262"/>
    <hyperlink r:id="rId469" ref="O262"/>
    <hyperlink r:id="rId470" ref="L263"/>
    <hyperlink r:id="rId471" ref="O263"/>
    <hyperlink r:id="rId472" ref="L264"/>
    <hyperlink r:id="rId473" ref="O264"/>
    <hyperlink r:id="rId474" ref="L265"/>
    <hyperlink r:id="rId475" ref="O265"/>
    <hyperlink r:id="rId476" ref="L266"/>
    <hyperlink r:id="rId477" ref="L267"/>
    <hyperlink r:id="rId478" ref="O267"/>
    <hyperlink r:id="rId479" ref="L268"/>
    <hyperlink r:id="rId480" location=":~:text=Released%20on%20November%207%2C%202008,died%20before%20the%20film's%20release." ref="O268"/>
    <hyperlink r:id="rId481" ref="L269"/>
    <hyperlink r:id="rId482" ref="O269"/>
    <hyperlink r:id="rId483" ref="L270"/>
    <hyperlink r:id="rId484" ref="O270"/>
    <hyperlink r:id="rId485" ref="L271"/>
    <hyperlink r:id="rId486" ref="O271"/>
    <hyperlink r:id="rId487" ref="L272"/>
    <hyperlink r:id="rId488" ref="O272"/>
    <hyperlink r:id="rId489" ref="L273"/>
    <hyperlink r:id="rId490" ref="O273"/>
    <hyperlink r:id="rId491" ref="L274"/>
    <hyperlink r:id="rId492" ref="L275"/>
    <hyperlink r:id="rId493" location=":~:text=The%20film%20was%20released%20theatrically,on%20a%20%24150%20million%20budget." ref="O275"/>
    <hyperlink r:id="rId494" ref="L276"/>
    <hyperlink r:id="rId495" ref="L277"/>
    <hyperlink r:id="rId496" ref="O277"/>
    <hyperlink r:id="rId497" ref="L278"/>
    <hyperlink r:id="rId498" ref="L279"/>
    <hyperlink r:id="rId499" ref="O279"/>
    <hyperlink r:id="rId500" ref="L280"/>
    <hyperlink r:id="rId501" ref="O280"/>
    <hyperlink r:id="rId502" ref="L281"/>
    <hyperlink r:id="rId503" ref="O281"/>
    <hyperlink r:id="rId504" ref="L282"/>
    <hyperlink r:id="rId505" location=":~:text=The%20Lego%20Batman%20Movie%20grossed,production%20budget%20of%20%2480%20million." ref="O282"/>
    <hyperlink r:id="rId506" ref="L283"/>
    <hyperlink r:id="rId507" location=":~:text=It%20grossed%20%24528%20million%20worldwide,all%20three%20awards%20to%20Coco." ref="O283"/>
    <hyperlink r:id="rId508" ref="L284"/>
    <hyperlink r:id="rId509" ref="O284"/>
    <hyperlink r:id="rId510" ref="L285"/>
    <hyperlink r:id="rId511" location=":~:text=Reception-,Box%20office,production%20budget%20of%20%2484%20million." ref="O285"/>
    <hyperlink r:id="rId512" ref="L286"/>
    <hyperlink r:id="rId513" ref="L287"/>
    <hyperlink r:id="rId514" ref="O287"/>
    <hyperlink r:id="rId515" ref="L288"/>
    <hyperlink r:id="rId516" ref="O288"/>
    <hyperlink r:id="rId517" ref="L289"/>
    <hyperlink r:id="rId518" ref="O289"/>
    <hyperlink r:id="rId519" ref="L290"/>
    <hyperlink r:id="rId520" ref="O290"/>
    <hyperlink r:id="rId521" ref="L291"/>
    <hyperlink r:id="rId522" ref="O291"/>
    <hyperlink r:id="rId523" ref="L292"/>
    <hyperlink r:id="rId524" ref="O292"/>
    <hyperlink r:id="rId525" ref="L293"/>
    <hyperlink r:id="rId526" location=":~:text=Dead%20Men%20Tell%20No%20Tales%20premiered%20in%20Shanghai%20on%20May,production%20budget%20between%20%24230%20million." ref="O293"/>
    <hyperlink r:id="rId527" ref="L294"/>
    <hyperlink r:id="rId528" location=":~:text=The%20Matrix%20opened%20in%20theaters,%2463%20million%20budget%2C%20becoming%20the" ref="O294"/>
    <hyperlink r:id="rId529" ref="L295"/>
    <hyperlink r:id="rId530" location=":~:text=The%20film%20grossed%20%24400%20million,described%20as%20a%20cult%20film." ref="O295"/>
    <hyperlink r:id="rId531" ref="L296"/>
    <hyperlink r:id="rId532" ref="O296"/>
    <hyperlink r:id="rId533" ref="L297"/>
    <hyperlink r:id="rId534" ref="O297"/>
    <hyperlink r:id="rId535" ref="L298"/>
    <hyperlink r:id="rId536" location=":~:text=The%20film%20grossed%20%24326%20million,visual%20style%2C%20and%20Reeves's%20performance." ref="O298"/>
    <hyperlink r:id="rId537" ref="L299"/>
    <hyperlink r:id="rId538" ref="O299"/>
    <hyperlink r:id="rId539" ref="L300"/>
    <hyperlink r:id="rId540" ref="L301"/>
    <hyperlink r:id="rId541" ref="O301"/>
    <hyperlink r:id="rId542" ref="L302"/>
    <hyperlink r:id="rId543" location=":~:text=With%20a%20production%20budget%20of,million%20worldwide%20to%20break%2Deven." ref="O302"/>
    <hyperlink r:id="rId544" ref="L303"/>
    <hyperlink r:id="rId545" ref="L304"/>
    <hyperlink r:id="rId546" ref="L305"/>
    <hyperlink r:id="rId547" ref="O305"/>
    <hyperlink r:id="rId548" ref="L306"/>
    <hyperlink r:id="rId549" ref="O306"/>
    <hyperlink r:id="rId550" ref="L307"/>
    <hyperlink r:id="rId551" ref="L308"/>
    <hyperlink r:id="rId552" ref="L309"/>
    <hyperlink r:id="rId553" ref="O309"/>
    <hyperlink r:id="rId554" ref="L310"/>
    <hyperlink r:id="rId555" ref="O310"/>
    <hyperlink r:id="rId556" ref="L311"/>
    <hyperlink r:id="rId557" ref="O311"/>
    <hyperlink r:id="rId558" ref="L312"/>
    <hyperlink r:id="rId559" ref="O312"/>
    <hyperlink r:id="rId560" ref="L313"/>
    <hyperlink r:id="rId561" ref="O313"/>
    <hyperlink r:id="rId562" ref="L314"/>
    <hyperlink r:id="rId563" ref="O314"/>
    <hyperlink r:id="rId564" ref="L315"/>
    <hyperlink r:id="rId565" ref="O315"/>
    <hyperlink r:id="rId566" ref="L316"/>
    <hyperlink r:id="rId567" ref="L317"/>
    <hyperlink r:id="rId568" location=":~:text=The%20SpongeBob%20Movie%3A%20Sponge%20Out%20of%20Water%20grossed%20%24162.9%20million,a%20budget%20of%20%2474%20million." ref="O317"/>
    <hyperlink r:id="rId569" ref="L318"/>
    <hyperlink r:id="rId570" location=":~:text=The%20film%20received%20mixed%20reviews,as%20a%20box%2Doffice%20bomb." ref="O318"/>
    <hyperlink r:id="rId571" ref="L319"/>
    <hyperlink r:id="rId572" ref="L320"/>
    <hyperlink r:id="rId573" ref="O320"/>
    <hyperlink r:id="rId574" ref="L321"/>
    <hyperlink r:id="rId575" location=":~:text=The%20film%20has%20grossed%20over,highest%2Dgrossing%20film%20of%202021." ref="O321"/>
    <hyperlink r:id="rId576" ref="L322"/>
    <hyperlink r:id="rId577" location=":~:text=Jason%20Bourne%20became%20a%20commercial,production%20budget%20of%20%24120%20million." ref="O322"/>
    <hyperlink r:id="rId578" ref="L323"/>
    <hyperlink r:id="rId579" ref="O323"/>
    <hyperlink r:id="rId580" ref="L324"/>
    <hyperlink r:id="rId581" ref="L325"/>
    <hyperlink r:id="rId582" ref="O325"/>
    <hyperlink r:id="rId583" ref="L326"/>
    <hyperlink r:id="rId584" ref="O326"/>
    <hyperlink r:id="rId585" ref="L327"/>
    <hyperlink r:id="rId586" location=":~:text=Shark%20Tale%20premiered%20at%20the,highest%2Dgrossing%20film%20of%202004." ref="O327"/>
    <hyperlink r:id="rId587" ref="L328"/>
    <hyperlink r:id="rId588" ref="L329"/>
    <hyperlink r:id="rId589" location=":~:text=Directed%20by%20Sam%20Mendes%20and,make%2C%20not%20including%20marketing%20expenses." ref="O329"/>
    <hyperlink r:id="rId590" ref="L330"/>
    <hyperlink r:id="rId591" location=":~:text=Reception-,Box%20office,production%20budget%20of%20%2475%20million." ref="O330"/>
    <hyperlink r:id="rId592" ref="L331"/>
    <hyperlink r:id="rId593" ref="O331"/>
    <hyperlink r:id="rId594" ref="L332"/>
    <hyperlink r:id="rId595" location=":~:text=The%20film%20became%20a%20huge,grossing%20film%20of%201987%20worldwide." ref="O332"/>
    <hyperlink r:id="rId596" ref="L333"/>
    <hyperlink r:id="rId597" ref="O333"/>
    <hyperlink r:id="rId598" ref="L334"/>
    <hyperlink r:id="rId599" location=":~:text=X%2DMen%3A%20Apocalypse%20grossed%20%24155.4,a%20budget%20of%20%24178%20million." ref="O334"/>
    <hyperlink r:id="rId600" ref="L335"/>
    <hyperlink r:id="rId601" ref="O335"/>
    <hyperlink r:id="rId602" ref="L336"/>
    <hyperlink r:id="rId603" ref="O336"/>
    <hyperlink r:id="rId604" ref="L337"/>
    <hyperlink r:id="rId605" ref="O337"/>
    <hyperlink r:id="rId606" ref="L338"/>
    <hyperlink r:id="rId607" ref="L339"/>
    <hyperlink r:id="rId608" location=":~:text=Over%20the%20Hedge%20was%20released,on%20an%20%2480%20million%20budget." ref="O339"/>
    <hyperlink r:id="rId609" ref="L340"/>
    <hyperlink r:id="rId610" ref="L341"/>
    <hyperlink r:id="rId611" location=":~:text=It%20grossed%20%24375.7%20million%20at,%24154.6%E2%80%93185.1%20million%20production%20budget." ref="O341"/>
    <hyperlink r:id="rId612" ref="L342"/>
    <hyperlink r:id="rId613" location=":~:text=Trolls%20grossed%20%24153.7%20million%20in,a%20budget%20of%20%24125%20million." ref="O342"/>
    <hyperlink r:id="rId614" ref="L343"/>
    <hyperlink r:id="rId615" ref="L344"/>
    <hyperlink r:id="rId616" location=":~:text=Despite%20mixed%20reviews%20from%20critics,from%20a%20%2465%20million%20budget." ref="O344"/>
    <hyperlink r:id="rId617" ref="L345"/>
    <hyperlink r:id="rId618" location=":~:text=The%20film%20was%20a%20commercial,%2C%20cinematography%2C%20and%20production%20design." ref="O345"/>
    <hyperlink r:id="rId619" ref="L346"/>
    <hyperlink r:id="rId620" ref="O346"/>
    <hyperlink r:id="rId621" ref="L347"/>
    <hyperlink r:id="rId622" location=":~:text=%E2%80%9CPuss%20in%20Boots%E2%80%9D%20cost%20%24130,million%20and%20%2417.2%20million%2C%20respectively." ref="O347"/>
    <hyperlink r:id="rId623" ref="L348"/>
    <hyperlink r:id="rId624" ref="O348"/>
    <hyperlink r:id="rId625" ref="L349"/>
    <hyperlink r:id="rId626" ref="O349"/>
    <hyperlink r:id="rId627" ref="L350"/>
    <hyperlink r:id="rId628" ref="O350"/>
    <hyperlink r:id="rId629" ref="L351"/>
    <hyperlink r:id="rId630" ref="O351"/>
    <hyperlink r:id="rId631" ref="L352"/>
    <hyperlink r:id="rId632" ref="O352"/>
    <hyperlink r:id="rId633" ref="L353"/>
    <hyperlink r:id="rId634" location=":~:text=With%20a%20budget%20of%20%24130,animated%20films%20of%20the%202010s." ref="O353"/>
    <hyperlink r:id="rId635" ref="L354"/>
    <hyperlink r:id="rId636" ref="L355"/>
    <hyperlink r:id="rId637" location=":~:text=War%20for%20the%20Planet%20of%20the%20Apes%20grossed%20%24146.9%20million,budget%20of%20%24150%E2%80%93152%20million." ref="O355"/>
    <hyperlink r:id="rId638" ref="L356"/>
    <hyperlink r:id="rId639" ref="O356"/>
    <hyperlink r:id="rId640" ref="L357"/>
    <hyperlink r:id="rId641" location=":~:text=Costing%20%24100%E2%80%93120%20million%20to,over%20a%20seven%2Dmonth%20schedule." ref="O357"/>
    <hyperlink r:id="rId642" ref="L358"/>
    <hyperlink r:id="rId643" ref="O358"/>
    <hyperlink r:id="rId644" ref="L359"/>
    <hyperlink r:id="rId645" ref="O359"/>
    <hyperlink r:id="rId646" ref="L360"/>
    <hyperlink r:id="rId647" ref="O360"/>
    <hyperlink r:id="rId648" ref="L361"/>
    <hyperlink r:id="rId649" ref="O361"/>
    <hyperlink r:id="rId650" ref="L362"/>
    <hyperlink r:id="rId651" ref="O362"/>
    <hyperlink r:id="rId652" ref="L363"/>
    <hyperlink r:id="rId653" location=":~:text=The%20film%20grossed%20%24611%20million,highest%2Dgrossing%20film%20of%202008." ref="O363"/>
    <hyperlink r:id="rId654" ref="L364"/>
    <hyperlink r:id="rId655" ref="O364"/>
    <hyperlink r:id="rId656" ref="L365"/>
    <hyperlink r:id="rId657" ref="O365"/>
    <hyperlink r:id="rId658" ref="L366"/>
    <hyperlink r:id="rId659" ref="O366"/>
    <hyperlink r:id="rId660" ref="L367"/>
    <hyperlink r:id="rId661" ref="O367"/>
    <hyperlink r:id="rId662" ref="L368"/>
    <hyperlink r:id="rId663" ref="O368"/>
    <hyperlink r:id="rId664" ref="L369"/>
    <hyperlink r:id="rId665" ref="O369"/>
    <hyperlink r:id="rId666" ref="L370"/>
    <hyperlink r:id="rId667" ref="O370"/>
    <hyperlink r:id="rId668" ref="L371"/>
    <hyperlink r:id="rId669" ref="O371"/>
    <hyperlink r:id="rId670" ref="L372"/>
    <hyperlink r:id="rId671" ref="O372"/>
    <hyperlink r:id="rId672" ref="L373"/>
    <hyperlink r:id="rId673" location=":~:text=Taken%202%20grossed%20%24139.9%20million,a%20budget%20of%20%2445%20million." ref="O373"/>
    <hyperlink r:id="rId674" ref="L374"/>
    <hyperlink r:id="rId675" ref="O374"/>
    <hyperlink r:id="rId676" ref="L375"/>
    <hyperlink r:id="rId677" ref="O375"/>
    <hyperlink r:id="rId678" ref="L376"/>
    <hyperlink r:id="rId679" ref="L377"/>
    <hyperlink r:id="rId680" location=":~:text=With%20a%20budget%20of%20%24127.5,for%20its%20lack%20of%20originality." ref="O377"/>
    <hyperlink r:id="rId681" ref="L378"/>
    <hyperlink r:id="rId682" ref="O378"/>
    <hyperlink r:id="rId683" ref="L379"/>
    <hyperlink r:id="rId684" ref="O379"/>
    <hyperlink r:id="rId685" ref="L380"/>
    <hyperlink r:id="rId686" ref="O380"/>
    <hyperlink r:id="rId687" ref="L381"/>
    <hyperlink r:id="rId688" ref="O381"/>
    <hyperlink r:id="rId689" ref="L382"/>
    <hyperlink r:id="rId690" location=":~:text=101%20Dalmatians%20was%20released%20on,highest%2Dgrossing%20film%20of%201996." ref="O382"/>
    <hyperlink r:id="rId691" ref="L383"/>
    <hyperlink r:id="rId692" ref="O383"/>
    <hyperlink r:id="rId693" ref="L384"/>
    <hyperlink r:id="rId694" ref="O384"/>
    <hyperlink r:id="rId695" ref="L385"/>
    <hyperlink r:id="rId696" ref="O385"/>
    <hyperlink r:id="rId697" ref="L386"/>
    <hyperlink r:id="rId698" location=":~:text=Produced%20on%20a%20%2475%20million,U.S.%20film%20worldwide%20that%20year." ref="O386"/>
    <hyperlink r:id="rId699" ref="L387"/>
    <hyperlink r:id="rId700" ref="O387"/>
    <hyperlink r:id="rId701" ref="L388"/>
    <hyperlink r:id="rId702" ref="O388"/>
    <hyperlink r:id="rId703" ref="L389"/>
    <hyperlink r:id="rId704" ref="L390"/>
    <hyperlink r:id="rId705" ref="O390"/>
    <hyperlink r:id="rId706" ref="L391"/>
    <hyperlink r:id="rId707" ref="O391"/>
    <hyperlink r:id="rId708" ref="L392"/>
    <hyperlink r:id="rId709" location=":~:text=Upon%20its%20release%2C%20the%20film,Initial%20reviews%20were%20generally%20positive." ref="O392"/>
    <hyperlink r:id="rId710" ref="L393"/>
    <hyperlink r:id="rId711" location=":~:text=However%2C%20James%20Newton%20Howard's,domestically%20and%20%24319%20million%20worldwide." ref="O393"/>
    <hyperlink r:id="rId712" ref="L394"/>
    <hyperlink r:id="rId713" ref="O394"/>
    <hyperlink r:id="rId714" ref="L395"/>
    <hyperlink r:id="rId715" ref="O395"/>
    <hyperlink r:id="rId716" ref="L396"/>
    <hyperlink r:id="rId717" ref="O396"/>
    <hyperlink r:id="rId718" ref="L397"/>
    <hyperlink r:id="rId719" location=":~:text=It%20was%20the%20second%2Dbest,against%20its%20%2415%2Dmillion%20budget." ref="O397"/>
    <hyperlink r:id="rId720" ref="L398"/>
    <hyperlink r:id="rId721" ref="O398"/>
    <hyperlink r:id="rId722" ref="L399"/>
    <hyperlink r:id="rId723" ref="L400"/>
    <hyperlink r:id="rId724" location=":~:text=The%20film%20was%20a%20box,Supporting%20Actress%20for%20Taraji%20P." ref="O400"/>
    <hyperlink r:id="rId725" ref="L401"/>
    <hyperlink r:id="rId726" ref="O401"/>
    <hyperlink r:id="rId727" ref="L402"/>
    <hyperlink r:id="rId728" ref="O402"/>
    <hyperlink r:id="rId729" ref="L403"/>
    <hyperlink r:id="rId730" location=":~:text=The%20film%20was%20released%20on,the%20budget%20of%20%2439%20million." ref="O403"/>
    <hyperlink r:id="rId731" ref="L404"/>
    <hyperlink r:id="rId732" location=":~:text=Reception-,Box%20office,even%20and%20justify%20a%20sequel." ref="O404"/>
    <hyperlink r:id="rId733" ref="L405"/>
    <hyperlink r:id="rId734" ref="O405"/>
    <hyperlink r:id="rId735" ref="L406"/>
    <hyperlink r:id="rId736" ref="O406"/>
    <hyperlink r:id="rId737" ref="L407"/>
    <hyperlink r:id="rId738" location=":~:text=With%20an%20estimated%20%24200%20million,budget%20%24185%2D%24196%20million)." ref="O407"/>
    <hyperlink r:id="rId739" ref="L408"/>
    <hyperlink r:id="rId740" ref="O408"/>
    <hyperlink r:id="rId741" ref="L409"/>
    <hyperlink r:id="rId742" ref="O409"/>
    <hyperlink r:id="rId743" ref="L410"/>
    <hyperlink r:id="rId744" location=":~:text=The%20film%20grossed%20over%20%24326,grossing%20film%20worldwide%20in%202006." ref="O410"/>
    <hyperlink r:id="rId745" ref="L411"/>
    <hyperlink r:id="rId746" ref="O411"/>
    <hyperlink r:id="rId747" ref="L412"/>
    <hyperlink r:id="rId748" ref="L413"/>
    <hyperlink r:id="rId749" ref="O413"/>
    <hyperlink r:id="rId750" ref="L414"/>
    <hyperlink r:id="rId751" ref="O414"/>
    <hyperlink r:id="rId752" ref="L415"/>
    <hyperlink r:id="rId753" ref="O415"/>
    <hyperlink r:id="rId754" ref="L416"/>
    <hyperlink r:id="rId755" ref="O416"/>
    <hyperlink r:id="rId756" ref="L417"/>
    <hyperlink r:id="rId757" ref="O417"/>
    <hyperlink r:id="rId758" ref="L418"/>
    <hyperlink r:id="rId759" location=":~:text=The%20film%20grossed%20over%20%24351,Diaz%20as%20a%20leading%20lady." ref="O418"/>
    <hyperlink r:id="rId760" ref="L419"/>
    <hyperlink r:id="rId761" location=":~:text=The%20film%20was%20produced%20on,sets%20and%20writing%20the%20scripts." ref="O419"/>
    <hyperlink r:id="rId762" ref="L420"/>
    <hyperlink r:id="rId763" ref="O420"/>
    <hyperlink r:id="rId764" ref="L421"/>
    <hyperlink r:id="rId765" ref="O421"/>
    <hyperlink r:id="rId766" ref="L422"/>
    <hyperlink r:id="rId767" ref="O422"/>
    <hyperlink r:id="rId768" ref="L423"/>
    <hyperlink r:id="rId769" ref="O423"/>
    <hyperlink r:id="rId770" ref="L424"/>
    <hyperlink r:id="rId771" ref="O424"/>
    <hyperlink r:id="rId772" ref="L425"/>
    <hyperlink r:id="rId773" ref="O425"/>
    <hyperlink r:id="rId774" ref="L426"/>
    <hyperlink r:id="rId775" location=":~:text=Peter%20Rabbit%20was%20released%20in,on%20a%20%2450%20million%20budget." ref="O426"/>
    <hyperlink r:id="rId776" ref="L427"/>
    <hyperlink r:id="rId777" ref="L428"/>
    <hyperlink r:id="rId778" ref="L429"/>
    <hyperlink r:id="rId779" ref="L430"/>
    <hyperlink r:id="rId780" location=":~:text=COVID%2D19%20pandemic.-,Box%20office,a%20budget%20of%20%24180%20million." ref="O430"/>
    <hyperlink r:id="rId781" ref="L431"/>
    <hyperlink r:id="rId782" location=":~:text=Night%20at%20the%20Museum%3A%20Secret%20of%20the%20Tomb%20grossed%20%24113.7,a%20budget%20of%20%24127%20million." ref="O431"/>
    <hyperlink r:id="rId783" ref="L432"/>
    <hyperlink r:id="rId784" location=":~:text=The%20Hangover%20Part%20III%20grossed,a%20budget%20of%20%24103%20million." ref="O432"/>
    <hyperlink r:id="rId785" ref="L433"/>
    <hyperlink r:id="rId786" ref="O433"/>
    <hyperlink r:id="rId787" ref="L434"/>
    <hyperlink r:id="rId788" ref="L435"/>
    <hyperlink r:id="rId789" location=":~:text=It%20was%20then%20released%20in,production%20budget%20of%20%24165%20million." ref="O435"/>
    <hyperlink r:id="rId790" ref="L436"/>
    <hyperlink r:id="rId791" ref="O436"/>
    <hyperlink r:id="rId792" ref="L437"/>
    <hyperlink r:id="rId793" ref="L438"/>
    <hyperlink r:id="rId794" ref="L439"/>
    <hyperlink r:id="rId795" ref="O439"/>
    <hyperlink r:id="rId796" ref="L440"/>
    <hyperlink r:id="rId797" ref="O440"/>
    <hyperlink r:id="rId798" ref="L441"/>
    <hyperlink r:id="rId799" ref="O441"/>
    <hyperlink r:id="rId800" ref="L442"/>
    <hyperlink r:id="rId801" location=":~:text=The%20film%20was%20a%20box,Supporting%20Actress%20for%20Taraji%20P." ref="O442"/>
    <hyperlink r:id="rId802" ref="L443"/>
    <hyperlink r:id="rId803" ref="O443"/>
    <hyperlink r:id="rId804" ref="L444"/>
    <hyperlink r:id="rId805" location=":~:text=Reception-,Box%20office,production%20budget%20of%20%2455%20million." ref="O444"/>
    <hyperlink r:id="rId806" ref="L445"/>
    <hyperlink r:id="rId807" ref="O445"/>
    <hyperlink r:id="rId808" ref="L446"/>
    <hyperlink r:id="rId809" ref="O446"/>
    <hyperlink r:id="rId810" ref="L447"/>
    <hyperlink r:id="rId811" ref="O447"/>
    <hyperlink r:id="rId812" ref="L448"/>
    <hyperlink r:id="rId813" ref="O448"/>
    <hyperlink r:id="rId814" ref="L449"/>
    <hyperlink r:id="rId815" location=":~:text=%E2%80%9CNoah%2C%E2%80%9D%20with%20its%20%24125,of%20the%20ancient%20biblical%20tale." ref="O449"/>
    <hyperlink r:id="rId816" ref="L450"/>
    <hyperlink r:id="rId817" ref="L451"/>
    <hyperlink r:id="rId818" location=":~:text=It%20broke%20several%20pandemic%20box,highest%2Dgrossing%20film%20of%202021." ref="O451"/>
    <hyperlink r:id="rId819" ref="L452"/>
    <hyperlink r:id="rId820" ref="L453"/>
    <hyperlink r:id="rId821" location=":~:text=Kingsman%3A%20The%20Golden%20Circle%20grossed,production%20budget%20of%20%24104%20million." ref="O453"/>
    <hyperlink r:id="rId822" ref="L454"/>
    <hyperlink r:id="rId823" ref="L455"/>
    <hyperlink r:id="rId824" ref="O455"/>
    <hyperlink r:id="rId825" ref="L456"/>
    <hyperlink r:id="rId826" location=":~:text=Seven%20was%20budgeted%20at%20%2430,expensive%20film%20at%20that%20point." ref="O456"/>
    <hyperlink r:id="rId827" ref="L457"/>
    <hyperlink r:id="rId828" ref="O457"/>
    <hyperlink r:id="rId829" ref="L458"/>
    <hyperlink r:id="rId830" ref="O458"/>
    <hyperlink r:id="rId831" ref="L459"/>
    <hyperlink r:id="rId832" location=":~:text=The%20film%20received%20mixed%20reviews,of%20the%20Wizarding%20World%20franchise." ref="O459"/>
    <hyperlink r:id="rId833" ref="L460"/>
    <hyperlink r:id="rId834" location=":~:text=It%20grossed%20over%20%24336.4%20million,surpassed%20by%20Warcraft%20in%202016." ref="O460"/>
    <hyperlink r:id="rId835" ref="L461"/>
    <hyperlink r:id="rId836" ref="O461"/>
    <hyperlink r:id="rId837" ref="L462"/>
    <hyperlink r:id="rId838" location=":~:text=of%20skills%22).-,Box%20office,a%20budget%20of%20%2455%20million." ref="O462"/>
    <hyperlink r:id="rId839" ref="L463"/>
    <hyperlink r:id="rId840" ref="L464"/>
    <hyperlink r:id="rId841" ref="L465"/>
    <hyperlink r:id="rId842" ref="O465"/>
    <hyperlink r:id="rId843" ref="L466"/>
    <hyperlink r:id="rId844" ref="O466"/>
    <hyperlink r:id="rId845" ref="L467"/>
    <hyperlink r:id="rId846" location=":~:text=Reception-,Box%20office,a%20budget%20of%20%2461%20million." ref="O467"/>
    <hyperlink r:id="rId847" ref="L468"/>
    <hyperlink r:id="rId848" ref="O468"/>
    <hyperlink r:id="rId849" ref="L469"/>
    <hyperlink r:id="rId850" ref="O469"/>
    <hyperlink r:id="rId851" ref="L470"/>
    <hyperlink r:id="rId852" ref="O470"/>
    <hyperlink r:id="rId853" ref="L471"/>
    <hyperlink r:id="rId854" location=":~:text=With%20a%20production%20budget%20of,the%20film%20in%20post%2Dproduction." ref="O471"/>
    <hyperlink r:id="rId855" ref="L472"/>
    <hyperlink r:id="rId856" ref="O472"/>
    <hyperlink r:id="rId857" ref="L473"/>
    <hyperlink r:id="rId858" ref="O473"/>
    <hyperlink r:id="rId859" ref="L474"/>
    <hyperlink r:id="rId860" location=":~:text=It%20was%20the%20first%20Hollywood,also%20a%20box%20office%20disappointment." ref="O474"/>
    <hyperlink r:id="rId861" ref="L475"/>
    <hyperlink r:id="rId862" location=":~:text=Given%20its%20%24160%20million%20production,in%20order%20to%20break%2Deven." ref="O475"/>
    <hyperlink r:id="rId863" ref="L476"/>
    <hyperlink r:id="rId864" location=":~:text=Reception-,Box%20office,production%20budget%20of%20%2485%20million." ref="O476"/>
    <hyperlink r:id="rId865" ref="L477"/>
    <hyperlink r:id="rId866" location=":~:text=The%20film%20received%20mixed%20reviews,against%20a%20%2440%20million%20budget." ref="O477"/>
    <hyperlink r:id="rId867" ref="L478"/>
    <hyperlink r:id="rId868" ref="O478"/>
  </hyperlinks>
  <drawing r:id="rId869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30.75"/>
    <col customWidth="1" min="2" max="3" width="11.63"/>
    <col customWidth="1" min="4" max="4" width="12.63"/>
    <col customWidth="1" min="5" max="5" width="10.0"/>
    <col customWidth="1" min="6" max="6" width="12.63"/>
    <col customWidth="1" min="9" max="9" width="12.0"/>
    <col customWidth="1" min="11" max="11" width="6.88"/>
    <col customWidth="1" min="12" max="12" width="7.88"/>
    <col customWidth="1" min="13" max="13" width="13.88"/>
    <col customWidth="1" min="15" max="15" width="6.5"/>
    <col customWidth="1" min="16" max="16" width="8.0"/>
  </cols>
  <sheetData>
    <row r="1" ht="15.75" customHeight="1">
      <c r="A1" s="3" t="s">
        <v>1393</v>
      </c>
      <c r="B1" s="4" t="s">
        <v>1382</v>
      </c>
      <c r="C1" s="4" t="s">
        <v>4</v>
      </c>
      <c r="D1" s="4" t="s">
        <v>5</v>
      </c>
      <c r="E1" s="4" t="s">
        <v>1394</v>
      </c>
      <c r="F1" s="4" t="s">
        <v>1359</v>
      </c>
      <c r="G1" s="5" t="s">
        <v>8</v>
      </c>
      <c r="H1" s="4" t="s">
        <v>1360</v>
      </c>
      <c r="I1" s="4" t="s">
        <v>10</v>
      </c>
      <c r="J1" s="4" t="s">
        <v>11</v>
      </c>
      <c r="K1" s="4" t="s">
        <v>12</v>
      </c>
      <c r="L1" s="4" t="s">
        <v>13</v>
      </c>
      <c r="M1" s="7" t="s">
        <v>14</v>
      </c>
      <c r="N1" s="68" t="s">
        <v>15</v>
      </c>
      <c r="O1" s="8" t="s">
        <v>16</v>
      </c>
      <c r="P1" s="8" t="s">
        <v>1395</v>
      </c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</row>
    <row r="2" ht="15.75" customHeight="1">
      <c r="A2" s="46">
        <v>300.0</v>
      </c>
      <c r="B2" s="47">
        <f t="shared" ref="B2:B35" si="1">J2/1000000</f>
        <v>456.082343</v>
      </c>
      <c r="C2" s="69">
        <f t="shared" ref="C2:C24" si="2">SUM(B2/E2)</f>
        <v>7.016651431</v>
      </c>
      <c r="D2" s="14">
        <f t="shared" ref="D2:D10" si="3">C2/1</f>
        <v>7.016651431</v>
      </c>
      <c r="E2" s="15">
        <v>65.0</v>
      </c>
      <c r="F2" s="49">
        <v>210.629101</v>
      </c>
      <c r="G2" s="48">
        <v>0.462</v>
      </c>
      <c r="H2" s="49">
        <v>245.453242</v>
      </c>
      <c r="I2" s="48">
        <v>0.538</v>
      </c>
      <c r="J2" s="49">
        <v>4.56082343E8</v>
      </c>
      <c r="K2" s="70">
        <v>2007.0</v>
      </c>
      <c r="L2" s="33" t="s">
        <v>18</v>
      </c>
      <c r="M2" s="19" t="s">
        <v>19</v>
      </c>
      <c r="N2" s="71"/>
      <c r="O2" s="21"/>
      <c r="P2" s="21" t="s">
        <v>1396</v>
      </c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</row>
    <row r="3" ht="15.75" customHeight="1">
      <c r="A3" s="11">
        <v>1917.0</v>
      </c>
      <c r="B3" s="12">
        <f t="shared" si="1"/>
        <v>384.576334</v>
      </c>
      <c r="C3" s="13">
        <f t="shared" si="2"/>
        <v>4.273070378</v>
      </c>
      <c r="D3" s="14">
        <f t="shared" si="3"/>
        <v>4.273070378</v>
      </c>
      <c r="E3" s="15">
        <v>90.0</v>
      </c>
      <c r="F3" s="16">
        <v>159.227644</v>
      </c>
      <c r="G3" s="17">
        <v>0.414</v>
      </c>
      <c r="H3" s="16">
        <v>225.34869</v>
      </c>
      <c r="I3" s="17">
        <v>0.586</v>
      </c>
      <c r="J3" s="16">
        <v>3.84576334E8</v>
      </c>
      <c r="K3" s="52">
        <v>2019.0</v>
      </c>
      <c r="L3" s="15" t="s">
        <v>20</v>
      </c>
      <c r="M3" s="19" t="s">
        <v>21</v>
      </c>
      <c r="N3" s="72" t="s">
        <v>22</v>
      </c>
      <c r="O3" s="21"/>
      <c r="P3" s="21" t="s">
        <v>1396</v>
      </c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</row>
    <row r="4" ht="15.75" customHeight="1">
      <c r="A4" s="11">
        <v>2012.0</v>
      </c>
      <c r="B4" s="12">
        <f t="shared" si="1"/>
        <v>791.217826</v>
      </c>
      <c r="C4" s="13">
        <f t="shared" si="2"/>
        <v>3.95608913</v>
      </c>
      <c r="D4" s="14">
        <f t="shared" si="3"/>
        <v>3.95608913</v>
      </c>
      <c r="E4" s="15">
        <v>200.0</v>
      </c>
      <c r="F4" s="16">
        <v>166.112167</v>
      </c>
      <c r="G4" s="17">
        <v>0.21</v>
      </c>
      <c r="H4" s="16">
        <v>625.105659</v>
      </c>
      <c r="I4" s="17">
        <v>0.79</v>
      </c>
      <c r="J4" s="16">
        <v>7.91217826E8</v>
      </c>
      <c r="K4" s="52">
        <v>2009.0</v>
      </c>
      <c r="L4" s="15" t="s">
        <v>18</v>
      </c>
      <c r="M4" s="19" t="s">
        <v>23</v>
      </c>
      <c r="N4" s="71"/>
      <c r="O4" s="21"/>
      <c r="P4" s="21" t="s">
        <v>1396</v>
      </c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</row>
    <row r="5" ht="15.75" customHeight="1">
      <c r="A5" s="11" t="s">
        <v>24</v>
      </c>
      <c r="B5" s="12">
        <f t="shared" si="1"/>
        <v>320.689294</v>
      </c>
      <c r="C5" s="13">
        <f t="shared" si="2"/>
        <v>4.786407373</v>
      </c>
      <c r="D5" s="14">
        <f t="shared" si="3"/>
        <v>4.786407373</v>
      </c>
      <c r="E5" s="15">
        <v>67.0</v>
      </c>
      <c r="F5" s="16">
        <v>136.189294</v>
      </c>
      <c r="G5" s="17">
        <v>0.425</v>
      </c>
      <c r="H5" s="16">
        <v>184.5</v>
      </c>
      <c r="I5" s="17">
        <v>0.575</v>
      </c>
      <c r="J5" s="16">
        <v>3.20689294E8</v>
      </c>
      <c r="K5" s="52">
        <v>1996.0</v>
      </c>
      <c r="L5" s="15" t="s">
        <v>25</v>
      </c>
      <c r="M5" s="19" t="s">
        <v>26</v>
      </c>
      <c r="N5" s="72" t="s">
        <v>27</v>
      </c>
      <c r="O5" s="21"/>
      <c r="P5" s="21" t="s">
        <v>1396</v>
      </c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</row>
    <row r="6" ht="15.75" customHeight="1">
      <c r="A6" s="11" t="s">
        <v>28</v>
      </c>
      <c r="B6" s="12">
        <f t="shared" si="1"/>
        <v>331.333876</v>
      </c>
      <c r="C6" s="13">
        <f t="shared" si="2"/>
        <v>6.62667752</v>
      </c>
      <c r="D6" s="14">
        <f t="shared" si="3"/>
        <v>6.62667752</v>
      </c>
      <c r="E6" s="15">
        <v>50.0</v>
      </c>
      <c r="F6" s="16">
        <v>191.719337</v>
      </c>
      <c r="G6" s="17">
        <v>0.579</v>
      </c>
      <c r="H6" s="16">
        <v>139.614539</v>
      </c>
      <c r="I6" s="17">
        <v>0.421</v>
      </c>
      <c r="J6" s="16">
        <v>3.31333876E8</v>
      </c>
      <c r="K6" s="52">
        <v>2014.0</v>
      </c>
      <c r="L6" s="15" t="s">
        <v>20</v>
      </c>
      <c r="M6" s="19" t="s">
        <v>29</v>
      </c>
      <c r="N6" s="71"/>
      <c r="O6" s="21"/>
      <c r="P6" s="21" t="s">
        <v>1396</v>
      </c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</row>
    <row r="7" ht="15.75" customHeight="1">
      <c r="A7" s="11" t="s">
        <v>30</v>
      </c>
      <c r="B7" s="12">
        <f t="shared" si="1"/>
        <v>337.580051</v>
      </c>
      <c r="C7" s="13">
        <f t="shared" si="2"/>
        <v>3.068909555</v>
      </c>
      <c r="D7" s="14">
        <f t="shared" si="3"/>
        <v>3.068909555</v>
      </c>
      <c r="E7" s="15">
        <v>110.0</v>
      </c>
      <c r="F7" s="16">
        <v>106.580051</v>
      </c>
      <c r="G7" s="17">
        <v>0.316</v>
      </c>
      <c r="H7" s="16">
        <v>231.0</v>
      </c>
      <c r="I7" s="17">
        <v>0.684</v>
      </c>
      <c r="J7" s="16">
        <v>3.37580051E8</v>
      </c>
      <c r="K7" s="52">
        <v>2014.0</v>
      </c>
      <c r="L7" s="15" t="s">
        <v>20</v>
      </c>
      <c r="M7" s="19" t="s">
        <v>31</v>
      </c>
      <c r="N7" s="71"/>
      <c r="O7" s="21"/>
      <c r="P7" s="21" t="s">
        <v>1396</v>
      </c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</row>
    <row r="8" ht="15.75" customHeight="1">
      <c r="A8" s="11" t="s">
        <v>32</v>
      </c>
      <c r="B8" s="12">
        <f t="shared" si="1"/>
        <v>316.791257</v>
      </c>
      <c r="C8" s="13">
        <f t="shared" si="2"/>
        <v>5.461918224</v>
      </c>
      <c r="D8" s="14">
        <f t="shared" si="3"/>
        <v>5.461918224</v>
      </c>
      <c r="E8" s="15">
        <v>58.0</v>
      </c>
      <c r="F8" s="16">
        <v>170.742341</v>
      </c>
      <c r="G8" s="17">
        <v>0.539</v>
      </c>
      <c r="H8" s="16">
        <v>146.048916</v>
      </c>
      <c r="I8" s="17">
        <v>0.461</v>
      </c>
      <c r="J8" s="16">
        <v>3.16791257E8</v>
      </c>
      <c r="K8" s="52">
        <v>2001.0</v>
      </c>
      <c r="L8" s="15" t="s">
        <v>18</v>
      </c>
      <c r="M8" s="19" t="s">
        <v>33</v>
      </c>
      <c r="N8" s="72" t="s">
        <v>34</v>
      </c>
      <c r="O8" s="21"/>
      <c r="P8" s="21" t="s">
        <v>1396</v>
      </c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</row>
    <row r="9" ht="15.75" customHeight="1">
      <c r="A9" s="11" t="s">
        <v>35</v>
      </c>
      <c r="B9" s="12">
        <f t="shared" si="1"/>
        <v>363.258859</v>
      </c>
      <c r="C9" s="13">
        <f t="shared" si="2"/>
        <v>3.027157158</v>
      </c>
      <c r="D9" s="14">
        <f t="shared" si="3"/>
        <v>3.027157158</v>
      </c>
      <c r="E9" s="15">
        <v>120.0</v>
      </c>
      <c r="F9" s="16">
        <v>162.798565</v>
      </c>
      <c r="G9" s="17">
        <v>0.448</v>
      </c>
      <c r="H9" s="16">
        <v>200.460294</v>
      </c>
      <c r="I9" s="17">
        <v>0.552</v>
      </c>
      <c r="J9" s="16">
        <v>3.63258859E8</v>
      </c>
      <c r="K9" s="52">
        <v>1998.0</v>
      </c>
      <c r="L9" s="15" t="s">
        <v>25</v>
      </c>
      <c r="M9" s="19" t="s">
        <v>36</v>
      </c>
      <c r="N9" s="72" t="s">
        <v>37</v>
      </c>
      <c r="O9" s="21"/>
      <c r="P9" s="21" t="s">
        <v>1396</v>
      </c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</row>
    <row r="10" ht="15.75" customHeight="1">
      <c r="A10" s="11" t="s">
        <v>38</v>
      </c>
      <c r="B10" s="12">
        <f t="shared" si="1"/>
        <v>325.286646</v>
      </c>
      <c r="C10" s="13">
        <f t="shared" si="2"/>
        <v>1.62643323</v>
      </c>
      <c r="D10" s="14">
        <f t="shared" si="3"/>
        <v>1.62643323</v>
      </c>
      <c r="E10" s="15">
        <v>200.0</v>
      </c>
      <c r="F10" s="16">
        <v>137.855863</v>
      </c>
      <c r="G10" s="17">
        <v>0.424</v>
      </c>
      <c r="H10" s="16">
        <v>187.430783</v>
      </c>
      <c r="I10" s="17">
        <v>0.576</v>
      </c>
      <c r="J10" s="16">
        <v>3.25286646E8</v>
      </c>
      <c r="K10" s="52">
        <v>2009.0</v>
      </c>
      <c r="L10" s="15" t="s">
        <v>18</v>
      </c>
      <c r="M10" s="19" t="s">
        <v>39</v>
      </c>
      <c r="N10" s="71"/>
      <c r="O10" s="21"/>
      <c r="P10" s="21" t="s">
        <v>1396</v>
      </c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</row>
    <row r="11" ht="15.75" customHeight="1">
      <c r="A11" s="73" t="s">
        <v>1397</v>
      </c>
      <c r="B11" s="74">
        <f t="shared" si="1"/>
        <v>60.141683</v>
      </c>
      <c r="C11" s="75">
        <f t="shared" si="2"/>
        <v>24.0566732</v>
      </c>
      <c r="D11" s="76">
        <f>SUM(C11/1)</f>
        <v>24.0566732</v>
      </c>
      <c r="E11" s="76">
        <v>2.5</v>
      </c>
      <c r="F11" s="76">
        <v>40.041683</v>
      </c>
      <c r="G11" s="77">
        <f>SUM(F11/B11)</f>
        <v>0.6657891998</v>
      </c>
      <c r="H11" s="78">
        <f>(J11/1000000)-F11</f>
        <v>20.1</v>
      </c>
      <c r="I11" s="79">
        <f>H11/B11</f>
        <v>0.3342108002</v>
      </c>
      <c r="J11" s="74">
        <v>6.0141683E7</v>
      </c>
      <c r="K11" s="80">
        <v>2013.0</v>
      </c>
      <c r="L11" s="81" t="s">
        <v>20</v>
      </c>
      <c r="M11" s="19"/>
      <c r="N11" s="71"/>
      <c r="O11" s="21"/>
      <c r="P11" s="82" t="s">
        <v>1395</v>
      </c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</row>
    <row r="12" ht="15.75" customHeight="1">
      <c r="A12" s="11" t="s">
        <v>40</v>
      </c>
      <c r="B12" s="12">
        <f t="shared" si="1"/>
        <v>340.952971</v>
      </c>
      <c r="C12" s="13">
        <f t="shared" si="2"/>
        <v>20.05605712</v>
      </c>
      <c r="D12" s="14">
        <f t="shared" ref="D12:D24" si="4">C12/1</f>
        <v>20.05605712</v>
      </c>
      <c r="E12" s="15">
        <v>17.0</v>
      </c>
      <c r="F12" s="16">
        <v>188.024361</v>
      </c>
      <c r="G12" s="17">
        <v>0.552</v>
      </c>
      <c r="H12" s="16">
        <v>152.92861</v>
      </c>
      <c r="I12" s="48">
        <v>0.448</v>
      </c>
      <c r="J12" s="16">
        <v>3.40952971E8</v>
      </c>
      <c r="K12" s="52">
        <v>2018.0</v>
      </c>
      <c r="L12" s="15" t="s">
        <v>20</v>
      </c>
      <c r="M12" s="19" t="s">
        <v>41</v>
      </c>
      <c r="N12" s="71"/>
      <c r="O12" s="21"/>
      <c r="P12" s="82" t="s">
        <v>1395</v>
      </c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</row>
    <row r="13" ht="15.75" customHeight="1">
      <c r="A13" s="11" t="s">
        <v>42</v>
      </c>
      <c r="B13" s="12">
        <f t="shared" si="1"/>
        <v>436.233122</v>
      </c>
      <c r="C13" s="13">
        <f t="shared" si="2"/>
        <v>12.11758672</v>
      </c>
      <c r="D13" s="14">
        <f t="shared" si="4"/>
        <v>12.11758672</v>
      </c>
      <c r="E13" s="15">
        <v>36.0</v>
      </c>
      <c r="F13" s="16">
        <v>215.333122</v>
      </c>
      <c r="G13" s="17">
        <v>0.494</v>
      </c>
      <c r="H13" s="16">
        <v>220.9</v>
      </c>
      <c r="I13" s="17">
        <v>0.506</v>
      </c>
      <c r="J13" s="16">
        <v>4.36233122E8</v>
      </c>
      <c r="K13" s="52">
        <v>2018.0</v>
      </c>
      <c r="L13" s="15" t="s">
        <v>20</v>
      </c>
      <c r="M13" s="19" t="s">
        <v>43</v>
      </c>
      <c r="N13" s="71"/>
      <c r="O13" s="21"/>
      <c r="P13" s="21" t="s">
        <v>1396</v>
      </c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</row>
    <row r="14" ht="15.75" customHeight="1">
      <c r="A14" s="11" t="s">
        <v>44</v>
      </c>
      <c r="B14" s="12">
        <f t="shared" si="1"/>
        <v>315.156409</v>
      </c>
      <c r="C14" s="13">
        <f t="shared" si="2"/>
        <v>3.707722459</v>
      </c>
      <c r="D14" s="14">
        <f t="shared" si="4"/>
        <v>3.707722459</v>
      </c>
      <c r="E14" s="15">
        <v>85.0</v>
      </c>
      <c r="F14" s="16">
        <v>172.956409</v>
      </c>
      <c r="G14" s="17">
        <v>0.549</v>
      </c>
      <c r="H14" s="16">
        <v>142.2</v>
      </c>
      <c r="I14" s="17">
        <v>0.451</v>
      </c>
      <c r="J14" s="16">
        <v>3.15156409E8</v>
      </c>
      <c r="K14" s="52">
        <v>1997.0</v>
      </c>
      <c r="L14" s="15" t="s">
        <v>25</v>
      </c>
      <c r="M14" s="19" t="s">
        <v>45</v>
      </c>
      <c r="N14" s="72" t="s">
        <v>46</v>
      </c>
      <c r="O14" s="21"/>
      <c r="P14" s="21" t="s">
        <v>1396</v>
      </c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</row>
    <row r="15" ht="15.75" customHeight="1">
      <c r="A15" s="11" t="s">
        <v>47</v>
      </c>
      <c r="B15" s="12">
        <f t="shared" si="1"/>
        <v>1050.693953</v>
      </c>
      <c r="C15" s="13">
        <f t="shared" si="2"/>
        <v>5.741497011</v>
      </c>
      <c r="D15" s="14">
        <f t="shared" si="4"/>
        <v>5.741497011</v>
      </c>
      <c r="E15" s="15">
        <v>183.0</v>
      </c>
      <c r="F15" s="16">
        <v>355.559216</v>
      </c>
      <c r="G15" s="17">
        <v>0.338</v>
      </c>
      <c r="H15" s="16">
        <v>695.134737</v>
      </c>
      <c r="I15" s="17">
        <v>0.662</v>
      </c>
      <c r="J15" s="16">
        <v>1.050693953E9</v>
      </c>
      <c r="K15" s="52">
        <v>2019.0</v>
      </c>
      <c r="L15" s="15" t="s">
        <v>20</v>
      </c>
      <c r="M15" s="19" t="s">
        <v>48</v>
      </c>
      <c r="N15" s="71"/>
      <c r="O15" s="21"/>
      <c r="P15" s="21" t="s">
        <v>1396</v>
      </c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</row>
    <row r="16" ht="15.75" customHeight="1">
      <c r="A16" s="11" t="s">
        <v>47</v>
      </c>
      <c r="B16" s="12">
        <f t="shared" si="1"/>
        <v>504.050219</v>
      </c>
      <c r="C16" s="13">
        <f t="shared" si="2"/>
        <v>18.00179354</v>
      </c>
      <c r="D16" s="14">
        <f t="shared" si="4"/>
        <v>18.00179354</v>
      </c>
      <c r="E16" s="15">
        <v>28.0</v>
      </c>
      <c r="F16" s="16">
        <v>217.350219</v>
      </c>
      <c r="G16" s="17">
        <v>0.431</v>
      </c>
      <c r="H16" s="16">
        <v>286.7</v>
      </c>
      <c r="I16" s="17">
        <v>0.569</v>
      </c>
      <c r="J16" s="16">
        <v>5.04050219E8</v>
      </c>
      <c r="K16" s="52">
        <v>1992.0</v>
      </c>
      <c r="L16" s="15" t="s">
        <v>25</v>
      </c>
      <c r="M16" s="19" t="s">
        <v>49</v>
      </c>
      <c r="N16" s="72" t="s">
        <v>50</v>
      </c>
      <c r="O16" s="21"/>
      <c r="P16" s="21" t="s">
        <v>1396</v>
      </c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</row>
    <row r="17" ht="15.75" customHeight="1">
      <c r="A17" s="11" t="s">
        <v>51</v>
      </c>
      <c r="B17" s="12">
        <f t="shared" si="1"/>
        <v>1025.468216</v>
      </c>
      <c r="C17" s="13">
        <f t="shared" si="2"/>
        <v>5.12734108</v>
      </c>
      <c r="D17" s="14">
        <f t="shared" si="4"/>
        <v>5.12734108</v>
      </c>
      <c r="E17" s="15">
        <v>200.0</v>
      </c>
      <c r="F17" s="16">
        <v>334.19111</v>
      </c>
      <c r="G17" s="17">
        <v>0.326</v>
      </c>
      <c r="H17" s="16">
        <v>691.277106</v>
      </c>
      <c r="I17" s="17">
        <v>0.674</v>
      </c>
      <c r="J17" s="16">
        <v>1.025468216E9</v>
      </c>
      <c r="K17" s="52">
        <v>2010.0</v>
      </c>
      <c r="L17" s="15" t="s">
        <v>20</v>
      </c>
      <c r="M17" s="19" t="s">
        <v>52</v>
      </c>
      <c r="N17" s="71"/>
      <c r="O17" s="21"/>
      <c r="P17" s="21" t="s">
        <v>1396</v>
      </c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</row>
    <row r="18" ht="15.75" customHeight="1">
      <c r="A18" s="11" t="s">
        <v>53</v>
      </c>
      <c r="B18" s="12">
        <f t="shared" si="1"/>
        <v>404.980543</v>
      </c>
      <c r="C18" s="13">
        <f t="shared" si="2"/>
        <v>2.382238488</v>
      </c>
      <c r="D18" s="14">
        <f t="shared" si="4"/>
        <v>2.382238488</v>
      </c>
      <c r="E18" s="15">
        <v>170.0</v>
      </c>
      <c r="F18" s="16">
        <v>85.83821</v>
      </c>
      <c r="G18" s="17">
        <v>0.212</v>
      </c>
      <c r="H18" s="16">
        <v>319.142333</v>
      </c>
      <c r="I18" s="17">
        <v>0.788</v>
      </c>
      <c r="J18" s="16">
        <v>4.04980543E8</v>
      </c>
      <c r="K18" s="52">
        <v>2019.0</v>
      </c>
      <c r="L18" s="15" t="s">
        <v>20</v>
      </c>
      <c r="M18" s="19" t="s">
        <v>54</v>
      </c>
      <c r="N18" s="71"/>
      <c r="O18" s="21"/>
      <c r="P18" s="21" t="s">
        <v>1396</v>
      </c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</row>
    <row r="19" ht="15.75" customHeight="1">
      <c r="A19" s="11" t="s">
        <v>55</v>
      </c>
      <c r="B19" s="12">
        <f t="shared" si="1"/>
        <v>443.140005</v>
      </c>
      <c r="C19" s="13">
        <f t="shared" si="2"/>
        <v>5.9085334</v>
      </c>
      <c r="D19" s="14">
        <f t="shared" si="4"/>
        <v>5.9085334</v>
      </c>
      <c r="E19" s="15">
        <v>75.0</v>
      </c>
      <c r="F19" s="16">
        <v>219.614612</v>
      </c>
      <c r="G19" s="17">
        <v>0.496</v>
      </c>
      <c r="H19" s="16">
        <v>223.525393</v>
      </c>
      <c r="I19" s="17">
        <v>0.504</v>
      </c>
      <c r="J19" s="16">
        <v>4.43140005E8</v>
      </c>
      <c r="K19" s="52">
        <v>2009.0</v>
      </c>
      <c r="L19" s="15" t="s">
        <v>18</v>
      </c>
      <c r="M19" s="19" t="s">
        <v>56</v>
      </c>
      <c r="N19" s="71"/>
      <c r="O19" s="21"/>
      <c r="P19" s="21" t="s">
        <v>1396</v>
      </c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</row>
    <row r="20" ht="15.75" customHeight="1">
      <c r="A20" s="11" t="s">
        <v>57</v>
      </c>
      <c r="B20" s="12">
        <f t="shared" si="1"/>
        <v>365.352546</v>
      </c>
      <c r="C20" s="13">
        <f t="shared" si="2"/>
        <v>5.219322086</v>
      </c>
      <c r="D20" s="14">
        <f t="shared" si="4"/>
        <v>5.219322086</v>
      </c>
      <c r="E20" s="15">
        <v>70.0</v>
      </c>
      <c r="F20" s="16">
        <v>217.326974</v>
      </c>
      <c r="G20" s="17">
        <v>0.595</v>
      </c>
      <c r="H20" s="16">
        <v>148.025572</v>
      </c>
      <c r="I20" s="17">
        <v>0.405</v>
      </c>
      <c r="J20" s="16">
        <v>3.65352546E8</v>
      </c>
      <c r="K20" s="52">
        <v>2007.0</v>
      </c>
      <c r="L20" s="15" t="s">
        <v>18</v>
      </c>
      <c r="M20" s="19" t="s">
        <v>58</v>
      </c>
      <c r="N20" s="71"/>
      <c r="O20" s="21"/>
      <c r="P20" s="21" t="s">
        <v>1396</v>
      </c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</row>
    <row r="21" ht="15.75" customHeight="1">
      <c r="A21" s="11" t="s">
        <v>59</v>
      </c>
      <c r="B21" s="12">
        <f t="shared" si="1"/>
        <v>342.695435</v>
      </c>
      <c r="C21" s="13">
        <f t="shared" si="2"/>
        <v>4.283692938</v>
      </c>
      <c r="D21" s="14">
        <f t="shared" si="4"/>
        <v>4.283692938</v>
      </c>
      <c r="E21" s="15">
        <v>80.0</v>
      </c>
      <c r="F21" s="16">
        <v>133.110742</v>
      </c>
      <c r="G21" s="17">
        <v>0.388</v>
      </c>
      <c r="H21" s="16">
        <v>209.584693</v>
      </c>
      <c r="I21" s="17">
        <v>0.612</v>
      </c>
      <c r="J21" s="16">
        <v>3.42695435E8</v>
      </c>
      <c r="K21" s="52">
        <v>2011.0</v>
      </c>
      <c r="L21" s="15" t="s">
        <v>20</v>
      </c>
      <c r="M21" s="19" t="s">
        <v>60</v>
      </c>
      <c r="N21" s="72" t="s">
        <v>61</v>
      </c>
      <c r="O21" s="21"/>
      <c r="P21" s="21" t="s">
        <v>1396</v>
      </c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</row>
    <row r="22" ht="15.75" customHeight="1">
      <c r="A22" s="11" t="s">
        <v>62</v>
      </c>
      <c r="B22" s="12">
        <f t="shared" si="1"/>
        <v>356.296601</v>
      </c>
      <c r="C22" s="13">
        <f t="shared" si="2"/>
        <v>23.75310673</v>
      </c>
      <c r="D22" s="14">
        <f t="shared" si="4"/>
        <v>23.75310673</v>
      </c>
      <c r="E22" s="15">
        <v>15.0</v>
      </c>
      <c r="F22" s="16">
        <v>130.096601</v>
      </c>
      <c r="G22" s="17">
        <v>0.365</v>
      </c>
      <c r="H22" s="16">
        <v>226.2</v>
      </c>
      <c r="I22" s="17">
        <v>0.635</v>
      </c>
      <c r="J22" s="16">
        <v>3.56296601E8</v>
      </c>
      <c r="K22" s="52">
        <v>1999.0</v>
      </c>
      <c r="L22" s="15" t="s">
        <v>25</v>
      </c>
      <c r="M22" s="19" t="s">
        <v>63</v>
      </c>
      <c r="N22" s="72" t="s">
        <v>64</v>
      </c>
      <c r="O22" s="21"/>
      <c r="P22" s="21" t="s">
        <v>1396</v>
      </c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</row>
    <row r="23" ht="15.75" customHeight="1">
      <c r="A23" s="11" t="s">
        <v>65</v>
      </c>
      <c r="B23" s="12">
        <f t="shared" si="1"/>
        <v>547.45902</v>
      </c>
      <c r="C23" s="13">
        <f t="shared" si="2"/>
        <v>9.278966441</v>
      </c>
      <c r="D23" s="14">
        <f t="shared" si="4"/>
        <v>9.278966441</v>
      </c>
      <c r="E23" s="15">
        <v>59.0</v>
      </c>
      <c r="F23" s="16">
        <v>350.15902</v>
      </c>
      <c r="G23" s="17">
        <v>0.64</v>
      </c>
      <c r="H23" s="16">
        <v>197.3</v>
      </c>
      <c r="I23" s="17">
        <v>0.36</v>
      </c>
      <c r="J23" s="16">
        <v>5.4745902E8</v>
      </c>
      <c r="K23" s="52">
        <v>2014.0</v>
      </c>
      <c r="L23" s="15" t="s">
        <v>20</v>
      </c>
      <c r="M23" s="19" t="s">
        <v>66</v>
      </c>
      <c r="N23" s="71"/>
      <c r="O23" s="21"/>
      <c r="P23" s="21" t="s">
        <v>1396</v>
      </c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</row>
    <row r="24" ht="15.75" customHeight="1">
      <c r="A24" s="11" t="s">
        <v>67</v>
      </c>
      <c r="B24" s="12">
        <f t="shared" si="1"/>
        <v>485.930816</v>
      </c>
      <c r="C24" s="13">
        <f t="shared" si="2"/>
        <v>3.239538773</v>
      </c>
      <c r="D24" s="14">
        <f t="shared" si="4"/>
        <v>3.239538773</v>
      </c>
      <c r="E24" s="15">
        <v>150.0</v>
      </c>
      <c r="F24" s="16">
        <v>133.375846</v>
      </c>
      <c r="G24" s="17">
        <v>0.274</v>
      </c>
      <c r="H24" s="16">
        <v>352.55497</v>
      </c>
      <c r="I24" s="17">
        <v>0.726</v>
      </c>
      <c r="J24" s="16">
        <v>4.85930816E8</v>
      </c>
      <c r="K24" s="52">
        <v>2009.0</v>
      </c>
      <c r="L24" s="15" t="s">
        <v>18</v>
      </c>
      <c r="M24" s="19" t="s">
        <v>68</v>
      </c>
      <c r="N24" s="71"/>
      <c r="O24" s="21"/>
      <c r="P24" s="21" t="s">
        <v>1396</v>
      </c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</row>
    <row r="25" ht="15.75" customHeight="1">
      <c r="A25" s="83" t="s">
        <v>1398</v>
      </c>
      <c r="B25" s="84">
        <f t="shared" si="1"/>
        <v>255.273813</v>
      </c>
      <c r="C25" s="85">
        <f t="shared" ref="C25:C26" si="5">SUM(J25/(E25*1000000))</f>
        <v>39.27289431</v>
      </c>
      <c r="D25" s="76">
        <f t="shared" ref="D25:D26" si="6">SUM(C25/1)</f>
        <v>39.27289431</v>
      </c>
      <c r="E25" s="78">
        <v>6.5</v>
      </c>
      <c r="F25" s="78">
        <v>84.273813</v>
      </c>
      <c r="G25" s="77">
        <f t="shared" ref="G25:G26" si="7">SUM(F25/B25)</f>
        <v>0.3301310542</v>
      </c>
      <c r="H25" s="78">
        <f t="shared" ref="H25:H26" si="8">(J25/1000000)-F25</f>
        <v>171</v>
      </c>
      <c r="I25" s="79">
        <f t="shared" ref="I25:I26" si="9">H25/B25</f>
        <v>0.6698689458</v>
      </c>
      <c r="J25" s="84">
        <v>2.55273813E8</v>
      </c>
      <c r="K25" s="86">
        <v>2014.0</v>
      </c>
      <c r="L25" s="81" t="s">
        <v>20</v>
      </c>
      <c r="M25" s="19"/>
      <c r="N25" s="71"/>
      <c r="O25" s="21"/>
      <c r="P25" s="82" t="s">
        <v>1395</v>
      </c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</row>
    <row r="26" ht="15.75" customHeight="1">
      <c r="A26" s="83" t="s">
        <v>1399</v>
      </c>
      <c r="B26" s="84">
        <f t="shared" si="1"/>
        <v>305.792201</v>
      </c>
      <c r="C26" s="85">
        <f t="shared" si="5"/>
        <v>20.38614673</v>
      </c>
      <c r="D26" s="76">
        <f t="shared" si="6"/>
        <v>20.38614673</v>
      </c>
      <c r="E26" s="78">
        <v>15.0</v>
      </c>
      <c r="F26" s="78">
        <v>102.092201</v>
      </c>
      <c r="G26" s="77">
        <f t="shared" si="7"/>
        <v>0.3338613629</v>
      </c>
      <c r="H26" s="78">
        <f t="shared" si="8"/>
        <v>203.7</v>
      </c>
      <c r="I26" s="79">
        <f t="shared" si="9"/>
        <v>0.6661386371</v>
      </c>
      <c r="J26" s="84">
        <v>3.05792201E8</v>
      </c>
      <c r="K26" s="86">
        <v>2017.0</v>
      </c>
      <c r="L26" s="81" t="s">
        <v>20</v>
      </c>
      <c r="M26" s="19"/>
      <c r="N26" s="71"/>
      <c r="O26" s="21"/>
      <c r="P26" s="82" t="s">
        <v>1395</v>
      </c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</row>
    <row r="27" ht="15.75" customHeight="1">
      <c r="A27" s="11" t="s">
        <v>69</v>
      </c>
      <c r="B27" s="12">
        <f t="shared" si="1"/>
        <v>519.311965</v>
      </c>
      <c r="C27" s="13">
        <f t="shared" ref="C27:C60" si="10">SUM(B27/E27)</f>
        <v>3.994707423</v>
      </c>
      <c r="D27" s="14">
        <f t="shared" ref="D27:D42" si="11">C27/1</f>
        <v>3.994707423</v>
      </c>
      <c r="E27" s="15">
        <v>130.0</v>
      </c>
      <c r="F27" s="16">
        <v>180.202163</v>
      </c>
      <c r="G27" s="17">
        <v>0.347</v>
      </c>
      <c r="H27" s="16">
        <v>339.109802</v>
      </c>
      <c r="I27" s="17">
        <v>0.653</v>
      </c>
      <c r="J27" s="16">
        <v>5.19311965E8</v>
      </c>
      <c r="K27" s="52">
        <v>2015.0</v>
      </c>
      <c r="L27" s="15" t="s">
        <v>20</v>
      </c>
      <c r="M27" s="19" t="s">
        <v>70</v>
      </c>
      <c r="N27" s="71"/>
      <c r="O27" s="21"/>
      <c r="P27" s="21" t="s">
        <v>1396</v>
      </c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</row>
    <row r="28" ht="15.75" customHeight="1">
      <c r="A28" s="11" t="s">
        <v>71</v>
      </c>
      <c r="B28" s="12">
        <f t="shared" si="1"/>
        <v>622.674139</v>
      </c>
      <c r="C28" s="13">
        <f t="shared" si="10"/>
        <v>3.193200713</v>
      </c>
      <c r="D28" s="14">
        <f t="shared" si="11"/>
        <v>3.193200713</v>
      </c>
      <c r="E28" s="15">
        <v>195.0</v>
      </c>
      <c r="F28" s="16">
        <v>216.64874</v>
      </c>
      <c r="G28" s="17">
        <v>0.348</v>
      </c>
      <c r="H28" s="16">
        <v>406.025399</v>
      </c>
      <c r="I28" s="48">
        <v>0.652</v>
      </c>
      <c r="J28" s="16">
        <v>6.22674139E8</v>
      </c>
      <c r="K28" s="52">
        <v>2018.0</v>
      </c>
      <c r="L28" s="15" t="s">
        <v>20</v>
      </c>
      <c r="M28" s="19" t="s">
        <v>72</v>
      </c>
      <c r="N28" s="71"/>
      <c r="O28" s="21"/>
      <c r="P28" s="21" t="s">
        <v>1396</v>
      </c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</row>
    <row r="29" ht="15.75" customHeight="1">
      <c r="A29" s="11" t="s">
        <v>73</v>
      </c>
      <c r="B29" s="12">
        <f t="shared" si="1"/>
        <v>355.237933</v>
      </c>
      <c r="C29" s="13">
        <f t="shared" si="10"/>
        <v>6.831498712</v>
      </c>
      <c r="D29" s="14">
        <f t="shared" si="11"/>
        <v>6.831498712</v>
      </c>
      <c r="E29" s="15">
        <v>52.0</v>
      </c>
      <c r="F29" s="16">
        <v>173.837933</v>
      </c>
      <c r="G29" s="17">
        <v>0.489</v>
      </c>
      <c r="H29" s="16">
        <v>181.4</v>
      </c>
      <c r="I29" s="48">
        <v>0.511</v>
      </c>
      <c r="J29" s="16">
        <v>3.55237933E8</v>
      </c>
      <c r="K29" s="52">
        <v>1995.0</v>
      </c>
      <c r="L29" s="15" t="s">
        <v>25</v>
      </c>
      <c r="M29" s="19" t="s">
        <v>74</v>
      </c>
      <c r="N29" s="72" t="s">
        <v>75</v>
      </c>
      <c r="O29" s="21"/>
      <c r="P29" s="21" t="s">
        <v>1396</v>
      </c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</row>
    <row r="30" ht="15.75" customHeight="1">
      <c r="A30" s="11" t="s">
        <v>76</v>
      </c>
      <c r="B30" s="12">
        <f t="shared" si="1"/>
        <v>1148.528393</v>
      </c>
      <c r="C30" s="13">
        <f t="shared" si="10"/>
        <v>7.178302456</v>
      </c>
      <c r="D30" s="14">
        <f t="shared" si="11"/>
        <v>7.178302456</v>
      </c>
      <c r="E30" s="15">
        <v>160.0</v>
      </c>
      <c r="F30" s="16">
        <v>335.104314</v>
      </c>
      <c r="G30" s="17">
        <v>0.292</v>
      </c>
      <c r="H30" s="16">
        <v>813.424079</v>
      </c>
      <c r="I30" s="17">
        <v>0.708</v>
      </c>
      <c r="J30" s="16">
        <v>1.148528393E9</v>
      </c>
      <c r="K30" s="52">
        <v>2018.0</v>
      </c>
      <c r="L30" s="15" t="s">
        <v>20</v>
      </c>
      <c r="M30" s="19" t="s">
        <v>77</v>
      </c>
      <c r="N30" s="71"/>
      <c r="O30" s="21"/>
      <c r="P30" s="21" t="s">
        <v>1396</v>
      </c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</row>
    <row r="31" ht="15.75" customHeight="1">
      <c r="A31" s="11" t="s">
        <v>78</v>
      </c>
      <c r="B31" s="12">
        <f t="shared" si="1"/>
        <v>553.709788</v>
      </c>
      <c r="C31" s="13">
        <f t="shared" si="10"/>
        <v>3.955069914</v>
      </c>
      <c r="D31" s="14">
        <f t="shared" si="11"/>
        <v>3.955069914</v>
      </c>
      <c r="E31" s="15">
        <v>140.0</v>
      </c>
      <c r="F31" s="16">
        <v>201.578182</v>
      </c>
      <c r="G31" s="17">
        <v>0.364</v>
      </c>
      <c r="H31" s="16">
        <v>352.131606</v>
      </c>
      <c r="I31" s="17">
        <v>0.636</v>
      </c>
      <c r="J31" s="16">
        <v>5.53709788E8</v>
      </c>
      <c r="K31" s="52">
        <v>1998.0</v>
      </c>
      <c r="L31" s="15" t="s">
        <v>25</v>
      </c>
      <c r="M31" s="19" t="s">
        <v>79</v>
      </c>
      <c r="N31" s="72" t="s">
        <v>80</v>
      </c>
      <c r="O31" s="21"/>
      <c r="P31" s="21" t="s">
        <v>1396</v>
      </c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</row>
    <row r="32" ht="15.75" customHeight="1">
      <c r="A32" s="11" t="s">
        <v>81</v>
      </c>
      <c r="B32" s="12">
        <f t="shared" si="1"/>
        <v>314.178011</v>
      </c>
      <c r="C32" s="13">
        <f t="shared" si="10"/>
        <v>6.28356022</v>
      </c>
      <c r="D32" s="14">
        <f t="shared" si="11"/>
        <v>6.28356022</v>
      </c>
      <c r="E32" s="15">
        <v>50.0</v>
      </c>
      <c r="F32" s="16">
        <v>148.478011</v>
      </c>
      <c r="G32" s="17">
        <v>0.473</v>
      </c>
      <c r="H32" s="16">
        <v>165.7</v>
      </c>
      <c r="I32" s="17">
        <v>0.527</v>
      </c>
      <c r="J32" s="16">
        <v>3.14178011E8</v>
      </c>
      <c r="K32" s="52">
        <v>1997.0</v>
      </c>
      <c r="L32" s="15" t="s">
        <v>25</v>
      </c>
      <c r="M32" s="19" t="s">
        <v>82</v>
      </c>
      <c r="N32" s="72" t="s">
        <v>83</v>
      </c>
      <c r="O32" s="21"/>
      <c r="P32" s="21" t="s">
        <v>1396</v>
      </c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</row>
    <row r="33" ht="15.75" customHeight="1">
      <c r="A33" s="11" t="s">
        <v>84</v>
      </c>
      <c r="B33" s="12">
        <f t="shared" si="1"/>
        <v>653.77997</v>
      </c>
      <c r="C33" s="13">
        <f t="shared" si="10"/>
        <v>5.685043217</v>
      </c>
      <c r="D33" s="14">
        <f t="shared" si="11"/>
        <v>5.685043217</v>
      </c>
      <c r="E33" s="15">
        <v>115.0</v>
      </c>
      <c r="F33" s="16">
        <v>310.67674</v>
      </c>
      <c r="G33" s="17">
        <v>0.475</v>
      </c>
      <c r="H33" s="16">
        <v>343.10323</v>
      </c>
      <c r="I33" s="17">
        <v>0.525</v>
      </c>
      <c r="J33" s="16">
        <v>6.5377997E8</v>
      </c>
      <c r="K33" s="52">
        <v>2002.0</v>
      </c>
      <c r="L33" s="15" t="s">
        <v>18</v>
      </c>
      <c r="M33" s="19" t="s">
        <v>85</v>
      </c>
      <c r="N33" s="72" t="s">
        <v>86</v>
      </c>
      <c r="O33" s="21"/>
      <c r="P33" s="21" t="s">
        <v>1396</v>
      </c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ht="15.75" customHeight="1">
      <c r="A34" s="11" t="s">
        <v>87</v>
      </c>
      <c r="B34" s="12">
        <f t="shared" si="1"/>
        <v>312.016928</v>
      </c>
      <c r="C34" s="13">
        <f t="shared" si="10"/>
        <v>9.455058424</v>
      </c>
      <c r="D34" s="14">
        <f t="shared" si="11"/>
        <v>9.455058424</v>
      </c>
      <c r="E34" s="15">
        <v>33.0</v>
      </c>
      <c r="F34" s="16">
        <v>206.040086</v>
      </c>
      <c r="G34" s="17">
        <v>0.66</v>
      </c>
      <c r="H34" s="16">
        <v>105.976842</v>
      </c>
      <c r="I34" s="17">
        <v>0.34</v>
      </c>
      <c r="J34" s="16">
        <v>3.12016928E8</v>
      </c>
      <c r="K34" s="52">
        <v>1999.0</v>
      </c>
      <c r="L34" s="15" t="s">
        <v>25</v>
      </c>
      <c r="M34" s="19" t="s">
        <v>88</v>
      </c>
      <c r="N34" s="72" t="s">
        <v>89</v>
      </c>
      <c r="O34" s="21"/>
      <c r="P34" s="21" t="s">
        <v>1396</v>
      </c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</row>
    <row r="35" ht="15.75" customHeight="1">
      <c r="A35" s="11" t="s">
        <v>90</v>
      </c>
      <c r="B35" s="12">
        <f t="shared" si="1"/>
        <v>2922.917914</v>
      </c>
      <c r="C35" s="13">
        <f t="shared" si="10"/>
        <v>12.33298698</v>
      </c>
      <c r="D35" s="14">
        <f t="shared" si="11"/>
        <v>12.33298698</v>
      </c>
      <c r="E35" s="15">
        <v>237.0</v>
      </c>
      <c r="F35" s="16">
        <v>785.221649</v>
      </c>
      <c r="G35" s="17">
        <v>0.269</v>
      </c>
      <c r="H35" s="16">
        <v>2137.696265</v>
      </c>
      <c r="I35" s="17">
        <v>0.731</v>
      </c>
      <c r="J35" s="16">
        <v>2.922917914E9</v>
      </c>
      <c r="K35" s="52">
        <v>2009.0</v>
      </c>
      <c r="L35" s="15" t="s">
        <v>18</v>
      </c>
      <c r="M35" s="25" t="s">
        <v>91</v>
      </c>
      <c r="N35" s="71"/>
      <c r="O35" s="21"/>
      <c r="P35" s="21" t="s">
        <v>1396</v>
      </c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</row>
    <row r="36" ht="15.75" customHeight="1">
      <c r="A36" s="26" t="s">
        <v>92</v>
      </c>
      <c r="B36" s="27">
        <v>1930.0</v>
      </c>
      <c r="C36" s="13">
        <f t="shared" si="10"/>
        <v>7.72</v>
      </c>
      <c r="D36" s="14">
        <f t="shared" si="11"/>
        <v>7.72</v>
      </c>
      <c r="E36" s="27">
        <v>250.0</v>
      </c>
      <c r="F36" s="16">
        <v>576.0</v>
      </c>
      <c r="G36" s="28">
        <v>0.311</v>
      </c>
      <c r="H36" s="16">
        <v>1353.0</v>
      </c>
      <c r="I36" s="28">
        <v>0.689</v>
      </c>
      <c r="J36" s="29">
        <v>1.478051935E9</v>
      </c>
      <c r="K36" s="52">
        <v>2022.0</v>
      </c>
      <c r="L36" s="15" t="s">
        <v>93</v>
      </c>
      <c r="M36" s="25" t="s">
        <v>94</v>
      </c>
      <c r="N36" s="72" t="s">
        <v>95</v>
      </c>
      <c r="O36" s="21" t="s">
        <v>96</v>
      </c>
      <c r="P36" s="21" t="s">
        <v>1396</v>
      </c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</row>
    <row r="37" ht="15.75" customHeight="1">
      <c r="A37" s="11" t="s">
        <v>97</v>
      </c>
      <c r="B37" s="12">
        <f t="shared" ref="B37:B52" si="12">J37/1000000</f>
        <v>1402.80954</v>
      </c>
      <c r="C37" s="13">
        <f t="shared" si="10"/>
        <v>5.61123816</v>
      </c>
      <c r="D37" s="14">
        <f t="shared" si="11"/>
        <v>5.61123816</v>
      </c>
      <c r="E37" s="15">
        <v>250.0</v>
      </c>
      <c r="F37" s="16">
        <v>459.005868</v>
      </c>
      <c r="G37" s="17">
        <v>0.327</v>
      </c>
      <c r="H37" s="16">
        <v>943.803672</v>
      </c>
      <c r="I37" s="17">
        <v>0.673</v>
      </c>
      <c r="J37" s="16">
        <v>1.40280954E9</v>
      </c>
      <c r="K37" s="52">
        <v>2015.0</v>
      </c>
      <c r="L37" s="15" t="s">
        <v>20</v>
      </c>
      <c r="M37" s="19" t="s">
        <v>98</v>
      </c>
      <c r="N37" s="71"/>
      <c r="O37" s="21"/>
      <c r="P37" s="21" t="s">
        <v>1396</v>
      </c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</row>
    <row r="38" ht="15.75" customHeight="1">
      <c r="A38" s="11" t="s">
        <v>99</v>
      </c>
      <c r="B38" s="12">
        <f t="shared" si="12"/>
        <v>2797.501328</v>
      </c>
      <c r="C38" s="13">
        <f t="shared" si="10"/>
        <v>7.858149798</v>
      </c>
      <c r="D38" s="14">
        <f t="shared" si="11"/>
        <v>7.858149798</v>
      </c>
      <c r="E38" s="15">
        <v>356.0</v>
      </c>
      <c r="F38" s="16">
        <v>858.373</v>
      </c>
      <c r="G38" s="17">
        <v>0.307</v>
      </c>
      <c r="H38" s="16">
        <v>1939.128328</v>
      </c>
      <c r="I38" s="17">
        <v>0.693</v>
      </c>
      <c r="J38" s="16">
        <v>2.797501328E9</v>
      </c>
      <c r="K38" s="52">
        <v>2019.0</v>
      </c>
      <c r="L38" s="15" t="s">
        <v>20</v>
      </c>
      <c r="M38" s="19" t="s">
        <v>100</v>
      </c>
      <c r="N38" s="71"/>
      <c r="O38" s="21"/>
      <c r="P38" s="21" t="s">
        <v>1396</v>
      </c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</row>
    <row r="39" ht="15.75" customHeight="1">
      <c r="A39" s="11" t="s">
        <v>101</v>
      </c>
      <c r="B39" s="12">
        <f t="shared" si="12"/>
        <v>2048.359754</v>
      </c>
      <c r="C39" s="13">
        <f t="shared" si="10"/>
        <v>6.381183034</v>
      </c>
      <c r="D39" s="14">
        <f t="shared" si="11"/>
        <v>6.381183034</v>
      </c>
      <c r="E39" s="15">
        <v>321.0</v>
      </c>
      <c r="F39" s="16">
        <v>678.815482</v>
      </c>
      <c r="G39" s="17">
        <v>0.331</v>
      </c>
      <c r="H39" s="16">
        <v>1369.544272</v>
      </c>
      <c r="I39" s="17">
        <v>0.669</v>
      </c>
      <c r="J39" s="16">
        <v>2.048359754E9</v>
      </c>
      <c r="K39" s="52">
        <v>2018.0</v>
      </c>
      <c r="L39" s="15" t="s">
        <v>20</v>
      </c>
      <c r="M39" s="19" t="s">
        <v>102</v>
      </c>
      <c r="N39" s="71"/>
      <c r="O39" s="21" t="s">
        <v>96</v>
      </c>
      <c r="P39" s="21" t="s">
        <v>1396</v>
      </c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</row>
    <row r="40" ht="15.75" customHeight="1">
      <c r="A40" s="11" t="s">
        <v>103</v>
      </c>
      <c r="B40" s="12">
        <f t="shared" si="12"/>
        <v>383.336762</v>
      </c>
      <c r="C40" s="13">
        <f t="shared" si="10"/>
        <v>20.17561905</v>
      </c>
      <c r="D40" s="14">
        <f t="shared" si="11"/>
        <v>20.17561905</v>
      </c>
      <c r="E40" s="15">
        <v>19.0</v>
      </c>
      <c r="F40" s="16">
        <v>212.836762</v>
      </c>
      <c r="G40" s="17">
        <v>0.555</v>
      </c>
      <c r="H40" s="16">
        <v>170.5</v>
      </c>
      <c r="I40" s="17">
        <v>0.445</v>
      </c>
      <c r="J40" s="16">
        <v>3.83336762E8</v>
      </c>
      <c r="K40" s="52">
        <v>1985.0</v>
      </c>
      <c r="L40" s="15" t="s">
        <v>104</v>
      </c>
      <c r="M40" s="19" t="s">
        <v>105</v>
      </c>
      <c r="N40" s="72" t="s">
        <v>106</v>
      </c>
      <c r="O40" s="21"/>
      <c r="P40" s="21" t="s">
        <v>1396</v>
      </c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</row>
    <row r="41" ht="15.75" customHeight="1">
      <c r="A41" s="11" t="s">
        <v>107</v>
      </c>
      <c r="B41" s="12">
        <f t="shared" si="12"/>
        <v>332.500002</v>
      </c>
      <c r="C41" s="13">
        <f t="shared" si="10"/>
        <v>8.31250005</v>
      </c>
      <c r="D41" s="14">
        <f t="shared" si="11"/>
        <v>8.31250005</v>
      </c>
      <c r="E41" s="15">
        <v>40.0</v>
      </c>
      <c r="F41" s="16">
        <v>119.000002</v>
      </c>
      <c r="G41" s="17">
        <v>0.358</v>
      </c>
      <c r="H41" s="16">
        <v>213.5</v>
      </c>
      <c r="I41" s="17">
        <v>0.642</v>
      </c>
      <c r="J41" s="16">
        <v>3.32500002E8</v>
      </c>
      <c r="K41" s="52">
        <v>1989.0</v>
      </c>
      <c r="L41" s="15" t="s">
        <v>104</v>
      </c>
      <c r="M41" s="19" t="s">
        <v>108</v>
      </c>
      <c r="N41" s="72" t="s">
        <v>109</v>
      </c>
      <c r="O41" s="21"/>
      <c r="P41" s="21" t="s">
        <v>1396</v>
      </c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</row>
    <row r="42" ht="15.75" customHeight="1">
      <c r="A42" s="11" t="s">
        <v>110</v>
      </c>
      <c r="B42" s="12">
        <f t="shared" si="12"/>
        <v>426.505244</v>
      </c>
      <c r="C42" s="13">
        <f t="shared" si="10"/>
        <v>4.738947156</v>
      </c>
      <c r="D42" s="14">
        <f t="shared" si="11"/>
        <v>4.738947156</v>
      </c>
      <c r="E42" s="15">
        <v>90.0</v>
      </c>
      <c r="F42" s="16">
        <v>206.305244</v>
      </c>
      <c r="G42" s="17">
        <v>0.484</v>
      </c>
      <c r="H42" s="16">
        <v>220.2</v>
      </c>
      <c r="I42" s="17">
        <v>0.516</v>
      </c>
      <c r="J42" s="16">
        <v>4.26505244E8</v>
      </c>
      <c r="K42" s="52">
        <v>2020.0</v>
      </c>
      <c r="L42" s="15" t="s">
        <v>93</v>
      </c>
      <c r="M42" s="19" t="s">
        <v>111</v>
      </c>
      <c r="N42" s="72" t="s">
        <v>112</v>
      </c>
      <c r="O42" s="21"/>
      <c r="P42" s="21" t="s">
        <v>1396</v>
      </c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</row>
    <row r="43" ht="15.75" customHeight="1">
      <c r="A43" s="73" t="s">
        <v>1400</v>
      </c>
      <c r="B43" s="74">
        <f t="shared" si="12"/>
        <v>151.831537</v>
      </c>
      <c r="C43" s="75">
        <f t="shared" si="10"/>
        <v>10.12210247</v>
      </c>
      <c r="D43" s="76">
        <f>SUM(C43/1)</f>
        <v>10.12210247</v>
      </c>
      <c r="E43" s="76">
        <v>15.0</v>
      </c>
      <c r="F43" s="76">
        <v>102.003019</v>
      </c>
      <c r="G43" s="77">
        <f>SUM(F43/B43)</f>
        <v>0.6718170745</v>
      </c>
      <c r="H43" s="78">
        <f>(J43/1000000)-F43</f>
        <v>49.828518</v>
      </c>
      <c r="I43" s="79">
        <f>H43/B43</f>
        <v>0.3281829255</v>
      </c>
      <c r="J43" s="74">
        <v>1.51831537E8</v>
      </c>
      <c r="K43" s="80">
        <v>2013.0</v>
      </c>
      <c r="L43" s="81" t="s">
        <v>20</v>
      </c>
      <c r="M43" s="19"/>
      <c r="N43" s="71"/>
      <c r="O43" s="21"/>
      <c r="P43" s="21" t="s">
        <v>1396</v>
      </c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</row>
    <row r="44" ht="15.75" customHeight="1">
      <c r="A44" s="11" t="s">
        <v>113</v>
      </c>
      <c r="B44" s="12">
        <f t="shared" si="12"/>
        <v>352.927224</v>
      </c>
      <c r="C44" s="13">
        <f t="shared" si="10"/>
        <v>7.202596408</v>
      </c>
      <c r="D44" s="14">
        <f t="shared" ref="D44:D60" si="13">C44/1</f>
        <v>7.202596408</v>
      </c>
      <c r="E44" s="15">
        <v>49.0</v>
      </c>
      <c r="F44" s="16">
        <v>117.727224</v>
      </c>
      <c r="G44" s="17">
        <v>0.334</v>
      </c>
      <c r="H44" s="16">
        <v>235.2</v>
      </c>
      <c r="I44" s="17">
        <v>0.666</v>
      </c>
      <c r="J44" s="16">
        <v>3.52927224E8</v>
      </c>
      <c r="K44" s="52">
        <v>1992.0</v>
      </c>
      <c r="L44" s="15" t="s">
        <v>25</v>
      </c>
      <c r="M44" s="19" t="s">
        <v>114</v>
      </c>
      <c r="N44" s="72" t="s">
        <v>115</v>
      </c>
      <c r="O44" s="21"/>
      <c r="P44" s="21" t="s">
        <v>1396</v>
      </c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</row>
    <row r="45" ht="15.75" customHeight="1">
      <c r="A45" s="11" t="s">
        <v>116</v>
      </c>
      <c r="B45" s="12">
        <f t="shared" si="12"/>
        <v>411.569241</v>
      </c>
      <c r="C45" s="13">
        <f t="shared" si="10"/>
        <v>8.574359188</v>
      </c>
      <c r="D45" s="14">
        <f t="shared" si="13"/>
        <v>8.574359188</v>
      </c>
      <c r="E45" s="15">
        <v>48.0</v>
      </c>
      <c r="F45" s="16">
        <v>251.409241</v>
      </c>
      <c r="G45" s="17">
        <v>0.611</v>
      </c>
      <c r="H45" s="16">
        <v>160.16</v>
      </c>
      <c r="I45" s="17">
        <v>0.389</v>
      </c>
      <c r="J45" s="16">
        <v>4.11569241E8</v>
      </c>
      <c r="K45" s="52">
        <v>1989.0</v>
      </c>
      <c r="L45" s="15" t="s">
        <v>104</v>
      </c>
      <c r="M45" s="19" t="s">
        <v>117</v>
      </c>
      <c r="N45" s="72" t="s">
        <v>118</v>
      </c>
      <c r="O45" s="21"/>
      <c r="P45" s="21" t="s">
        <v>1396</v>
      </c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</row>
    <row r="46" ht="15.75" customHeight="1">
      <c r="A46" s="11" t="s">
        <v>119</v>
      </c>
      <c r="B46" s="12">
        <f t="shared" si="12"/>
        <v>373.672993</v>
      </c>
      <c r="C46" s="13">
        <f t="shared" si="10"/>
        <v>2.491153287</v>
      </c>
      <c r="D46" s="14">
        <f t="shared" si="13"/>
        <v>2.491153287</v>
      </c>
      <c r="E46" s="15">
        <v>150.0</v>
      </c>
      <c r="F46" s="16">
        <v>206.863479</v>
      </c>
      <c r="G46" s="17">
        <v>0.554</v>
      </c>
      <c r="H46" s="16">
        <v>166.809514</v>
      </c>
      <c r="I46" s="17">
        <v>0.446</v>
      </c>
      <c r="J46" s="16">
        <v>3.73672993E8</v>
      </c>
      <c r="K46" s="52">
        <v>2005.0</v>
      </c>
      <c r="L46" s="15" t="s">
        <v>18</v>
      </c>
      <c r="M46" s="19" t="s">
        <v>120</v>
      </c>
      <c r="N46" s="72" t="s">
        <v>121</v>
      </c>
      <c r="O46" s="21"/>
      <c r="P46" s="21" t="s">
        <v>1396</v>
      </c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</row>
    <row r="47" ht="15.75" customHeight="1">
      <c r="A47" s="11" t="s">
        <v>122</v>
      </c>
      <c r="B47" s="12">
        <f t="shared" si="12"/>
        <v>336.567158</v>
      </c>
      <c r="C47" s="13">
        <f t="shared" si="10"/>
        <v>3.36567158</v>
      </c>
      <c r="D47" s="14">
        <f t="shared" si="13"/>
        <v>3.36567158</v>
      </c>
      <c r="E47" s="15">
        <v>100.0</v>
      </c>
      <c r="F47" s="16">
        <v>184.069126</v>
      </c>
      <c r="G47" s="17">
        <v>0.547</v>
      </c>
      <c r="H47" s="16">
        <v>152.498032</v>
      </c>
      <c r="I47" s="17">
        <v>0.453</v>
      </c>
      <c r="J47" s="16">
        <v>3.36567158E8</v>
      </c>
      <c r="K47" s="52">
        <v>1995.0</v>
      </c>
      <c r="L47" s="15" t="s">
        <v>25</v>
      </c>
      <c r="M47" s="19" t="s">
        <v>123</v>
      </c>
      <c r="N47" s="72" t="s">
        <v>124</v>
      </c>
      <c r="O47" s="21"/>
      <c r="P47" s="21" t="s">
        <v>1396</v>
      </c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</row>
    <row r="48" ht="15.75" customHeight="1">
      <c r="A48" s="11" t="s">
        <v>125</v>
      </c>
      <c r="B48" s="12">
        <f t="shared" si="12"/>
        <v>873.637528</v>
      </c>
      <c r="C48" s="13">
        <f t="shared" si="10"/>
        <v>3.494550112</v>
      </c>
      <c r="D48" s="14">
        <f t="shared" si="13"/>
        <v>3.494550112</v>
      </c>
      <c r="E48" s="15">
        <v>250.0</v>
      </c>
      <c r="F48" s="16">
        <v>330.360194</v>
      </c>
      <c r="G48" s="17">
        <v>0.378</v>
      </c>
      <c r="H48" s="16">
        <v>543.277334</v>
      </c>
      <c r="I48" s="17">
        <v>0.622</v>
      </c>
      <c r="J48" s="16">
        <v>8.73637528E8</v>
      </c>
      <c r="K48" s="52">
        <v>2016.0</v>
      </c>
      <c r="L48" s="15" t="s">
        <v>20</v>
      </c>
      <c r="M48" s="19" t="s">
        <v>126</v>
      </c>
      <c r="N48" s="71"/>
      <c r="O48" s="21"/>
      <c r="P48" s="21" t="s">
        <v>1396</v>
      </c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ht="15.75" customHeight="1">
      <c r="A49" s="11" t="s">
        <v>127</v>
      </c>
      <c r="B49" s="12">
        <f t="shared" si="12"/>
        <v>1305.611599</v>
      </c>
      <c r="C49" s="13">
        <f t="shared" si="10"/>
        <v>8.160072494</v>
      </c>
      <c r="D49" s="14">
        <f t="shared" si="13"/>
        <v>8.160072494</v>
      </c>
      <c r="E49" s="15">
        <v>160.0</v>
      </c>
      <c r="F49" s="16">
        <v>504.481165</v>
      </c>
      <c r="G49" s="17">
        <v>0.386</v>
      </c>
      <c r="H49" s="16">
        <v>801.130434</v>
      </c>
      <c r="I49" s="17">
        <v>0.614</v>
      </c>
      <c r="J49" s="16">
        <v>1.305611599E9</v>
      </c>
      <c r="K49" s="52">
        <v>2017.0</v>
      </c>
      <c r="L49" s="15" t="s">
        <v>20</v>
      </c>
      <c r="M49" s="19" t="s">
        <v>128</v>
      </c>
      <c r="N49" s="71"/>
      <c r="O49" s="21"/>
      <c r="P49" s="21" t="s">
        <v>1396</v>
      </c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</row>
    <row r="50" ht="15.75" customHeight="1">
      <c r="A50" s="11" t="s">
        <v>127</v>
      </c>
      <c r="B50" s="12">
        <f t="shared" si="12"/>
        <v>424.96762</v>
      </c>
      <c r="C50" s="13">
        <f t="shared" si="10"/>
        <v>16.9987048</v>
      </c>
      <c r="D50" s="14">
        <f t="shared" si="13"/>
        <v>16.9987048</v>
      </c>
      <c r="E50" s="15">
        <v>25.0</v>
      </c>
      <c r="F50" s="16">
        <v>218.96762</v>
      </c>
      <c r="G50" s="17">
        <v>0.515</v>
      </c>
      <c r="H50" s="16">
        <v>206.0</v>
      </c>
      <c r="I50" s="17">
        <v>0.485</v>
      </c>
      <c r="J50" s="16">
        <v>4.2496762E8</v>
      </c>
      <c r="K50" s="52">
        <v>1991.0</v>
      </c>
      <c r="L50" s="15" t="s">
        <v>25</v>
      </c>
      <c r="M50" s="19" t="s">
        <v>129</v>
      </c>
      <c r="N50" s="72" t="s">
        <v>130</v>
      </c>
      <c r="O50" s="21"/>
      <c r="P50" s="21" t="s">
        <v>1396</v>
      </c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</row>
    <row r="51" ht="15.75" customHeight="1">
      <c r="A51" s="11" t="s">
        <v>131</v>
      </c>
      <c r="B51" s="12">
        <f t="shared" si="12"/>
        <v>316.360478</v>
      </c>
      <c r="C51" s="13">
        <f t="shared" si="10"/>
        <v>24.33542138</v>
      </c>
      <c r="D51" s="14">
        <f t="shared" si="13"/>
        <v>24.33542138</v>
      </c>
      <c r="E51" s="15">
        <v>13.0</v>
      </c>
      <c r="F51" s="16">
        <v>234.760478</v>
      </c>
      <c r="G51" s="17">
        <v>0.742</v>
      </c>
      <c r="H51" s="16">
        <v>81.6</v>
      </c>
      <c r="I51" s="17">
        <v>0.258</v>
      </c>
      <c r="J51" s="16">
        <v>3.16360478E8</v>
      </c>
      <c r="K51" s="52">
        <v>1984.0</v>
      </c>
      <c r="L51" s="15" t="s">
        <v>104</v>
      </c>
      <c r="M51" s="19" t="s">
        <v>132</v>
      </c>
      <c r="N51" s="87" t="s">
        <v>133</v>
      </c>
      <c r="O51" s="21"/>
      <c r="P51" s="21" t="s">
        <v>1396</v>
      </c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</row>
    <row r="52" ht="15.75" customHeight="1">
      <c r="A52" s="11" t="s">
        <v>134</v>
      </c>
      <c r="B52" s="12">
        <f t="shared" si="12"/>
        <v>657.869686</v>
      </c>
      <c r="C52" s="13">
        <f t="shared" si="10"/>
        <v>3.987089006</v>
      </c>
      <c r="D52" s="14">
        <f t="shared" si="13"/>
        <v>3.987089006</v>
      </c>
      <c r="E52" s="15">
        <v>165.0</v>
      </c>
      <c r="F52" s="16">
        <v>222.527828</v>
      </c>
      <c r="G52" s="17">
        <v>0.338</v>
      </c>
      <c r="H52" s="16">
        <v>435.341858</v>
      </c>
      <c r="I52" s="17">
        <v>0.662</v>
      </c>
      <c r="J52" s="16">
        <v>6.57869686E8</v>
      </c>
      <c r="K52" s="52">
        <v>2014.0</v>
      </c>
      <c r="L52" s="15" t="s">
        <v>20</v>
      </c>
      <c r="M52" s="19" t="s">
        <v>135</v>
      </c>
      <c r="N52" s="71"/>
      <c r="O52" s="21"/>
      <c r="P52" s="21" t="s">
        <v>1396</v>
      </c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</row>
    <row r="53" ht="15.75" customHeight="1">
      <c r="A53" s="11" t="s">
        <v>136</v>
      </c>
      <c r="B53" s="12">
        <v>389.0</v>
      </c>
      <c r="C53" s="13">
        <f t="shared" si="10"/>
        <v>1.691304348</v>
      </c>
      <c r="D53" s="14">
        <f t="shared" si="13"/>
        <v>1.691304348</v>
      </c>
      <c r="E53" s="15">
        <v>230.0</v>
      </c>
      <c r="F53" s="16">
        <v>162.83686</v>
      </c>
      <c r="G53" s="17">
        <v>0.431</v>
      </c>
      <c r="H53" s="16">
        <v>214.9</v>
      </c>
      <c r="I53" s="17">
        <v>0.569</v>
      </c>
      <c r="J53" s="16">
        <v>3.7773686E8</v>
      </c>
      <c r="K53" s="52">
        <v>2022.0</v>
      </c>
      <c r="L53" s="15" t="s">
        <v>93</v>
      </c>
      <c r="M53" s="19" t="s">
        <v>137</v>
      </c>
      <c r="N53" s="72" t="s">
        <v>138</v>
      </c>
      <c r="O53" s="21"/>
      <c r="P53" s="21" t="s">
        <v>1396</v>
      </c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</row>
    <row r="54" ht="15.75" customHeight="1">
      <c r="A54" s="11" t="s">
        <v>139</v>
      </c>
      <c r="B54" s="12">
        <f t="shared" ref="B54:B57" si="14">J54/1000000</f>
        <v>1382.248826</v>
      </c>
      <c r="C54" s="13">
        <f t="shared" si="10"/>
        <v>6.7426772</v>
      </c>
      <c r="D54" s="14">
        <f t="shared" si="13"/>
        <v>6.7426772</v>
      </c>
      <c r="E54" s="15">
        <v>205.0</v>
      </c>
      <c r="F54" s="16">
        <v>700.426566</v>
      </c>
      <c r="G54" s="17">
        <v>0.507</v>
      </c>
      <c r="H54" s="16">
        <v>681.82226</v>
      </c>
      <c r="I54" s="17">
        <v>0.493</v>
      </c>
      <c r="J54" s="16">
        <v>1.382248826E9</v>
      </c>
      <c r="K54" s="52">
        <v>2018.0</v>
      </c>
      <c r="L54" s="15" t="s">
        <v>20</v>
      </c>
      <c r="M54" s="19" t="s">
        <v>140</v>
      </c>
      <c r="N54" s="71"/>
      <c r="O54" s="21"/>
      <c r="P54" s="21" t="s">
        <v>1396</v>
      </c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</row>
    <row r="55" ht="15.75" customHeight="1">
      <c r="A55" s="11" t="s">
        <v>141</v>
      </c>
      <c r="B55" s="12">
        <f t="shared" si="14"/>
        <v>676.036389</v>
      </c>
      <c r="C55" s="13">
        <f t="shared" si="10"/>
        <v>2.704145556</v>
      </c>
      <c r="D55" s="14">
        <f t="shared" si="13"/>
        <v>2.704145556</v>
      </c>
      <c r="E55" s="15">
        <v>250.0</v>
      </c>
      <c r="F55" s="16">
        <v>367.471452</v>
      </c>
      <c r="G55" s="17">
        <v>0.544</v>
      </c>
      <c r="H55" s="16">
        <v>308.564937</v>
      </c>
      <c r="I55" s="17">
        <v>0.456</v>
      </c>
      <c r="J55" s="16">
        <v>6.76036389E8</v>
      </c>
      <c r="K55" s="52">
        <v>2022.0</v>
      </c>
      <c r="L55" s="15" t="s">
        <v>93</v>
      </c>
      <c r="M55" s="19" t="s">
        <v>142</v>
      </c>
      <c r="N55" s="72" t="s">
        <v>143</v>
      </c>
      <c r="O55" s="21"/>
      <c r="P55" s="21" t="s">
        <v>1396</v>
      </c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</row>
    <row r="56" ht="15.75" customHeight="1">
      <c r="A56" s="11" t="s">
        <v>144</v>
      </c>
      <c r="B56" s="12">
        <f t="shared" si="14"/>
        <v>329.398046</v>
      </c>
      <c r="C56" s="13">
        <f t="shared" si="10"/>
        <v>25.33831123</v>
      </c>
      <c r="D56" s="14">
        <f t="shared" si="13"/>
        <v>25.33831123</v>
      </c>
      <c r="E56" s="15">
        <v>13.0</v>
      </c>
      <c r="F56" s="16">
        <v>106.954678</v>
      </c>
      <c r="G56" s="17">
        <v>0.325</v>
      </c>
      <c r="H56" s="16">
        <v>222.443368</v>
      </c>
      <c r="I56" s="17">
        <v>0.675</v>
      </c>
      <c r="J56" s="16">
        <v>3.29398046E8</v>
      </c>
      <c r="K56" s="52">
        <v>2010.0</v>
      </c>
      <c r="L56" s="15" t="s">
        <v>20</v>
      </c>
      <c r="M56" s="19" t="s">
        <v>145</v>
      </c>
      <c r="N56" s="71"/>
      <c r="O56" s="21"/>
      <c r="P56" s="21" t="s">
        <v>1396</v>
      </c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</row>
    <row r="57" ht="15.75" customHeight="1">
      <c r="A57" s="11" t="s">
        <v>146</v>
      </c>
      <c r="B57" s="12">
        <f t="shared" si="14"/>
        <v>379.751655</v>
      </c>
      <c r="C57" s="13">
        <f t="shared" si="10"/>
        <v>1.898758275</v>
      </c>
      <c r="D57" s="14">
        <f t="shared" si="13"/>
        <v>1.898758275</v>
      </c>
      <c r="E57" s="15">
        <v>200.0</v>
      </c>
      <c r="F57" s="16">
        <v>183.651655</v>
      </c>
      <c r="G57" s="17">
        <v>0.484</v>
      </c>
      <c r="H57" s="16">
        <v>196.1</v>
      </c>
      <c r="I57" s="17">
        <v>0.516</v>
      </c>
      <c r="J57" s="16">
        <v>3.79751655E8</v>
      </c>
      <c r="K57" s="52">
        <v>2021.0</v>
      </c>
      <c r="L57" s="15" t="s">
        <v>93</v>
      </c>
      <c r="M57" s="19" t="s">
        <v>147</v>
      </c>
      <c r="N57" s="72" t="s">
        <v>148</v>
      </c>
      <c r="O57" s="21"/>
      <c r="P57" s="21" t="s">
        <v>1396</v>
      </c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</row>
    <row r="58" ht="15.75" customHeight="1">
      <c r="A58" s="88" t="s">
        <v>1384</v>
      </c>
      <c r="B58" s="89">
        <v>248.0</v>
      </c>
      <c r="C58" s="85">
        <f t="shared" si="10"/>
        <v>1653.333333</v>
      </c>
      <c r="D58" s="78">
        <f t="shared" si="13"/>
        <v>1653.333333</v>
      </c>
      <c r="E58" s="86">
        <v>0.15</v>
      </c>
      <c r="F58" s="84">
        <v>140.0</v>
      </c>
      <c r="G58" s="77">
        <v>0.564</v>
      </c>
      <c r="H58" s="84">
        <v>108.0</v>
      </c>
      <c r="I58" s="77">
        <f>SUM(1-G58)</f>
        <v>0.436</v>
      </c>
      <c r="J58" s="84">
        <v>2.48E8</v>
      </c>
      <c r="K58" s="90">
        <v>1999.0</v>
      </c>
      <c r="L58" s="91" t="s">
        <v>25</v>
      </c>
      <c r="M58" s="92" t="s">
        <v>1385</v>
      </c>
      <c r="N58" s="93" t="s">
        <v>1401</v>
      </c>
      <c r="O58" s="94"/>
      <c r="P58" s="95" t="s">
        <v>1395</v>
      </c>
      <c r="Q58" s="96"/>
      <c r="R58" s="96"/>
      <c r="S58" s="96"/>
      <c r="T58" s="96"/>
      <c r="U58" s="96"/>
      <c r="V58" s="96"/>
      <c r="W58" s="96"/>
      <c r="X58" s="96"/>
      <c r="Y58" s="96"/>
      <c r="Z58" s="96"/>
      <c r="AA58" s="96"/>
      <c r="AB58" s="96"/>
      <c r="AC58" s="96"/>
      <c r="AD58" s="96"/>
      <c r="AE58" s="96"/>
    </row>
    <row r="59" ht="15.75" customHeight="1">
      <c r="A59" s="11" t="s">
        <v>149</v>
      </c>
      <c r="B59" s="12">
        <f t="shared" ref="B59:B128" si="15">J59/1000000</f>
        <v>910.809311</v>
      </c>
      <c r="C59" s="13">
        <f t="shared" si="10"/>
        <v>17.51556367</v>
      </c>
      <c r="D59" s="14">
        <f t="shared" si="13"/>
        <v>17.51556367</v>
      </c>
      <c r="E59" s="15">
        <v>52.0</v>
      </c>
      <c r="F59" s="16">
        <v>216.668042</v>
      </c>
      <c r="G59" s="17">
        <v>0.238</v>
      </c>
      <c r="H59" s="16">
        <v>694.141269</v>
      </c>
      <c r="I59" s="17">
        <v>0.762</v>
      </c>
      <c r="J59" s="16">
        <v>9.10809311E8</v>
      </c>
      <c r="K59" s="52">
        <v>2018.0</v>
      </c>
      <c r="L59" s="15" t="s">
        <v>20</v>
      </c>
      <c r="M59" s="19" t="s">
        <v>150</v>
      </c>
      <c r="N59" s="71"/>
      <c r="O59" s="21"/>
      <c r="P59" s="21" t="s">
        <v>1396</v>
      </c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</row>
    <row r="60" ht="15.75" customHeight="1">
      <c r="A60" s="11" t="s">
        <v>151</v>
      </c>
      <c r="B60" s="12">
        <f t="shared" si="15"/>
        <v>309.979994</v>
      </c>
      <c r="C60" s="13">
        <f t="shared" si="10"/>
        <v>2.066533293</v>
      </c>
      <c r="D60" s="14">
        <f t="shared" si="13"/>
        <v>2.066533293</v>
      </c>
      <c r="E60" s="15">
        <v>150.0</v>
      </c>
      <c r="F60" s="16">
        <v>114.053579</v>
      </c>
      <c r="G60" s="17">
        <v>0.368</v>
      </c>
      <c r="H60" s="16">
        <v>195.926415</v>
      </c>
      <c r="I60" s="17">
        <v>0.632</v>
      </c>
      <c r="J60" s="16">
        <v>3.09979994E8</v>
      </c>
      <c r="K60" s="52">
        <v>2008.0</v>
      </c>
      <c r="L60" s="15" t="s">
        <v>18</v>
      </c>
      <c r="M60" s="19" t="s">
        <v>152</v>
      </c>
      <c r="N60" s="71"/>
      <c r="O60" s="21"/>
      <c r="P60" s="21" t="s">
        <v>1396</v>
      </c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</row>
    <row r="61" ht="15.75" customHeight="1">
      <c r="A61" s="83" t="s">
        <v>1402</v>
      </c>
      <c r="B61" s="84">
        <f t="shared" si="15"/>
        <v>44.495281</v>
      </c>
      <c r="C61" s="85">
        <f>SUM(J61/(E61*1000000))</f>
        <v>11.12382025</v>
      </c>
      <c r="D61" s="76">
        <f>SUM(C61/1)</f>
        <v>11.12382025</v>
      </c>
      <c r="E61" s="78">
        <v>4.0</v>
      </c>
      <c r="F61" s="78">
        <v>25.352281</v>
      </c>
      <c r="G61" s="77">
        <f>SUM(F61/B61)</f>
        <v>0.5697746015</v>
      </c>
      <c r="H61" s="78">
        <f>(J61/1000000)-F61</f>
        <v>19.143</v>
      </c>
      <c r="I61" s="79">
        <f>H61/B61</f>
        <v>0.4302253985</v>
      </c>
      <c r="J61" s="84">
        <v>4.4495281E7</v>
      </c>
      <c r="K61" s="86">
        <v>2014.0</v>
      </c>
      <c r="L61" s="81" t="s">
        <v>20</v>
      </c>
      <c r="M61" s="19"/>
      <c r="N61" s="71"/>
      <c r="O61" s="21"/>
      <c r="P61" s="21" t="s">
        <v>1396</v>
      </c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</row>
    <row r="62" ht="15.75" customHeight="1">
      <c r="A62" s="11" t="s">
        <v>153</v>
      </c>
      <c r="B62" s="12">
        <f t="shared" si="15"/>
        <v>538.983207</v>
      </c>
      <c r="C62" s="13">
        <f t="shared" ref="C62:C66" si="16">SUM(B62/E62)</f>
        <v>2.913422741</v>
      </c>
      <c r="D62" s="14">
        <f t="shared" ref="D62:D66" si="17">C62/1</f>
        <v>2.913422741</v>
      </c>
      <c r="E62" s="15">
        <v>185.0</v>
      </c>
      <c r="F62" s="16">
        <v>237.283207</v>
      </c>
      <c r="G62" s="17">
        <v>0.44</v>
      </c>
      <c r="H62" s="16">
        <v>301.7</v>
      </c>
      <c r="I62" s="48">
        <v>0.56</v>
      </c>
      <c r="J62" s="16">
        <v>5.38983207E8</v>
      </c>
      <c r="K62" s="52">
        <v>2012.0</v>
      </c>
      <c r="L62" s="15" t="s">
        <v>20</v>
      </c>
      <c r="M62" s="19" t="s">
        <v>154</v>
      </c>
      <c r="N62" s="71"/>
      <c r="O62" s="21"/>
      <c r="P62" s="21" t="s">
        <v>1396</v>
      </c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</row>
    <row r="63" ht="15.75" customHeight="1">
      <c r="A63" s="11" t="s">
        <v>1403</v>
      </c>
      <c r="B63" s="12">
        <f t="shared" si="15"/>
        <v>712.205856</v>
      </c>
      <c r="C63" s="13">
        <f t="shared" si="16"/>
        <v>5.607920126</v>
      </c>
      <c r="D63" s="14">
        <f t="shared" si="17"/>
        <v>5.607920126</v>
      </c>
      <c r="E63" s="15">
        <v>127.0</v>
      </c>
      <c r="F63" s="16">
        <v>281.287133</v>
      </c>
      <c r="G63" s="17">
        <v>0.395</v>
      </c>
      <c r="H63" s="16">
        <v>430.918723</v>
      </c>
      <c r="I63" s="17">
        <v>0.605</v>
      </c>
      <c r="J63" s="16">
        <v>7.12205856E8</v>
      </c>
      <c r="K63" s="52">
        <v>2011.0</v>
      </c>
      <c r="L63" s="15" t="s">
        <v>20</v>
      </c>
      <c r="M63" s="19" t="s">
        <v>1276</v>
      </c>
      <c r="N63" s="72" t="s">
        <v>1277</v>
      </c>
      <c r="O63" s="21"/>
      <c r="P63" s="21" t="s">
        <v>1396</v>
      </c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</row>
    <row r="64" ht="15.75" customHeight="1">
      <c r="A64" s="11" t="s">
        <v>1404</v>
      </c>
      <c r="B64" s="12">
        <f t="shared" si="15"/>
        <v>848.853382</v>
      </c>
      <c r="C64" s="13">
        <f t="shared" si="16"/>
        <v>6.241568985</v>
      </c>
      <c r="D64" s="14">
        <f t="shared" si="17"/>
        <v>6.241568985</v>
      </c>
      <c r="E64" s="15">
        <v>136.0</v>
      </c>
      <c r="F64" s="16">
        <v>292.324737</v>
      </c>
      <c r="G64" s="17">
        <v>0.344</v>
      </c>
      <c r="H64" s="16">
        <v>556.528645</v>
      </c>
      <c r="I64" s="17">
        <v>0.656</v>
      </c>
      <c r="J64" s="16">
        <v>8.48853382E8</v>
      </c>
      <c r="K64" s="52">
        <v>2012.0</v>
      </c>
      <c r="L64" s="15" t="s">
        <v>20</v>
      </c>
      <c r="M64" s="19" t="s">
        <v>1279</v>
      </c>
      <c r="N64" s="72" t="s">
        <v>1280</v>
      </c>
      <c r="O64" s="21"/>
      <c r="P64" s="21" t="s">
        <v>1396</v>
      </c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</row>
    <row r="65" ht="15.75" customHeight="1">
      <c r="A65" s="11" t="s">
        <v>155</v>
      </c>
      <c r="B65" s="12">
        <f t="shared" si="15"/>
        <v>484.592874</v>
      </c>
      <c r="C65" s="13">
        <f t="shared" si="16"/>
        <v>5.982628074</v>
      </c>
      <c r="D65" s="14">
        <f t="shared" si="17"/>
        <v>5.982628074</v>
      </c>
      <c r="E65" s="15">
        <v>81.0</v>
      </c>
      <c r="F65" s="16">
        <v>242.829261</v>
      </c>
      <c r="G65" s="17">
        <v>0.501</v>
      </c>
      <c r="H65" s="16">
        <v>241.763613</v>
      </c>
      <c r="I65" s="17">
        <v>0.499</v>
      </c>
      <c r="J65" s="16">
        <v>4.84592874E8</v>
      </c>
      <c r="K65" s="52">
        <v>2003.0</v>
      </c>
      <c r="L65" s="15" t="s">
        <v>18</v>
      </c>
      <c r="M65" s="19" t="s">
        <v>156</v>
      </c>
      <c r="N65" s="72" t="s">
        <v>157</v>
      </c>
      <c r="O65" s="21"/>
      <c r="P65" s="21" t="s">
        <v>1396</v>
      </c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</row>
    <row r="66" ht="15.75" customHeight="1">
      <c r="A66" s="11" t="s">
        <v>158</v>
      </c>
      <c r="B66" s="12">
        <f t="shared" si="15"/>
        <v>467.989645</v>
      </c>
      <c r="C66" s="13">
        <f t="shared" si="16"/>
        <v>3.466589963</v>
      </c>
      <c r="D66" s="14">
        <f t="shared" si="17"/>
        <v>3.466589963</v>
      </c>
      <c r="E66" s="15">
        <v>135.0</v>
      </c>
      <c r="F66" s="16">
        <v>127.195589</v>
      </c>
      <c r="G66" s="17">
        <v>0.272</v>
      </c>
      <c r="H66" s="16">
        <v>340.794056</v>
      </c>
      <c r="I66" s="48">
        <v>0.728</v>
      </c>
      <c r="J66" s="16">
        <v>4.67989645E8</v>
      </c>
      <c r="K66" s="52">
        <v>2018.0</v>
      </c>
      <c r="L66" s="15" t="s">
        <v>20</v>
      </c>
      <c r="M66" s="19" t="s">
        <v>159</v>
      </c>
      <c r="N66" s="72" t="s">
        <v>160</v>
      </c>
      <c r="O66" s="21"/>
      <c r="P66" s="21" t="s">
        <v>1396</v>
      </c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ht="15.75" customHeight="1">
      <c r="A67" s="97" t="s">
        <v>1405</v>
      </c>
      <c r="B67" s="74">
        <f t="shared" si="15"/>
        <v>41.698818</v>
      </c>
      <c r="C67" s="85">
        <f>SUM(J67/(E67*1000000))</f>
        <v>11.913948</v>
      </c>
      <c r="D67" s="76">
        <f>SUM(C67/1)</f>
        <v>11.913948</v>
      </c>
      <c r="E67" s="76">
        <v>3.5</v>
      </c>
      <c r="F67" s="76">
        <v>18.095701</v>
      </c>
      <c r="G67" s="77">
        <f>SUM(F67/B67)</f>
        <v>0.4339619651</v>
      </c>
      <c r="H67" s="78">
        <f>(J67/1000000)-F67</f>
        <v>23.603117</v>
      </c>
      <c r="I67" s="79">
        <f>H67/B67</f>
        <v>0.5660380349</v>
      </c>
      <c r="J67" s="84">
        <v>4.1698818E7</v>
      </c>
      <c r="K67" s="80">
        <v>2018.0</v>
      </c>
      <c r="L67" s="81" t="s">
        <v>20</v>
      </c>
      <c r="M67" s="19"/>
      <c r="N67" s="71"/>
      <c r="O67" s="21"/>
      <c r="P67" s="21" t="s">
        <v>1396</v>
      </c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</row>
    <row r="68" ht="15.75" customHeight="1">
      <c r="A68" s="11" t="s">
        <v>161</v>
      </c>
      <c r="B68" s="12">
        <f t="shared" si="15"/>
        <v>1153.337496</v>
      </c>
      <c r="C68" s="13">
        <f t="shared" ref="C68:C78" si="18">SUM(B68/E68)</f>
        <v>4.613349984</v>
      </c>
      <c r="D68" s="14">
        <f t="shared" ref="D68:D78" si="19">C68/1</f>
        <v>4.613349984</v>
      </c>
      <c r="E68" s="15">
        <v>250.0</v>
      </c>
      <c r="F68" s="16">
        <v>408.084349</v>
      </c>
      <c r="G68" s="17">
        <v>0.354</v>
      </c>
      <c r="H68" s="16">
        <v>745.253147</v>
      </c>
      <c r="I68" s="17">
        <v>0.646</v>
      </c>
      <c r="J68" s="16">
        <v>1.153337496E9</v>
      </c>
      <c r="K68" s="52">
        <v>2016.0</v>
      </c>
      <c r="L68" s="15" t="s">
        <v>20</v>
      </c>
      <c r="M68" s="19" t="s">
        <v>162</v>
      </c>
      <c r="N68" s="71"/>
      <c r="O68" s="21"/>
      <c r="P68" s="21" t="s">
        <v>1396</v>
      </c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</row>
    <row r="69" ht="15.75" customHeight="1">
      <c r="A69" s="11" t="s">
        <v>163</v>
      </c>
      <c r="B69" s="12">
        <f t="shared" si="15"/>
        <v>370.569774</v>
      </c>
      <c r="C69" s="13">
        <f t="shared" si="18"/>
        <v>2.646926957</v>
      </c>
      <c r="D69" s="14">
        <f t="shared" si="19"/>
        <v>2.646926957</v>
      </c>
      <c r="E69" s="15">
        <v>140.0</v>
      </c>
      <c r="F69" s="16">
        <v>176.654505</v>
      </c>
      <c r="G69" s="17">
        <v>0.477</v>
      </c>
      <c r="H69" s="16">
        <v>193.915269</v>
      </c>
      <c r="I69" s="17">
        <v>0.523</v>
      </c>
      <c r="J69" s="16">
        <v>3.70569774E8</v>
      </c>
      <c r="K69" s="52">
        <v>2011.0</v>
      </c>
      <c r="L69" s="15" t="s">
        <v>20</v>
      </c>
      <c r="M69" s="19" t="s">
        <v>164</v>
      </c>
      <c r="N69" s="71"/>
      <c r="O69" s="21"/>
      <c r="P69" s="21" t="s">
        <v>1396</v>
      </c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</row>
    <row r="70" ht="15.75" customHeight="1">
      <c r="A70" s="11" t="s">
        <v>165</v>
      </c>
      <c r="B70" s="12">
        <f t="shared" si="15"/>
        <v>714.421503</v>
      </c>
      <c r="C70" s="13">
        <f t="shared" si="18"/>
        <v>4.202479429</v>
      </c>
      <c r="D70" s="14">
        <f t="shared" si="19"/>
        <v>4.202479429</v>
      </c>
      <c r="E70" s="15">
        <v>170.0</v>
      </c>
      <c r="F70" s="16">
        <v>259.766572</v>
      </c>
      <c r="G70" s="17">
        <v>0.364</v>
      </c>
      <c r="H70" s="16">
        <v>454.654931</v>
      </c>
      <c r="I70" s="17">
        <v>0.636</v>
      </c>
      <c r="J70" s="16">
        <v>7.14421503E8</v>
      </c>
      <c r="K70" s="52">
        <v>2014.0</v>
      </c>
      <c r="L70" s="15" t="s">
        <v>20</v>
      </c>
      <c r="M70" s="19" t="s">
        <v>166</v>
      </c>
      <c r="N70" s="71"/>
      <c r="O70" s="21"/>
      <c r="P70" s="21" t="s">
        <v>1396</v>
      </c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</row>
    <row r="71" ht="15.75" customHeight="1">
      <c r="A71" s="11" t="s">
        <v>167</v>
      </c>
      <c r="B71" s="12">
        <f t="shared" si="15"/>
        <v>1128.462972</v>
      </c>
      <c r="C71" s="13">
        <f t="shared" si="18"/>
        <v>7.4240985</v>
      </c>
      <c r="D71" s="14">
        <f t="shared" si="19"/>
        <v>7.4240985</v>
      </c>
      <c r="E71" s="15">
        <v>152.0</v>
      </c>
      <c r="F71" s="16">
        <v>426.829839</v>
      </c>
      <c r="G71" s="17">
        <v>0.378</v>
      </c>
      <c r="H71" s="16">
        <v>701.633133</v>
      </c>
      <c r="I71" s="17">
        <v>0.622</v>
      </c>
      <c r="J71" s="16">
        <v>1.128462972E9</v>
      </c>
      <c r="K71" s="52">
        <v>2019.0</v>
      </c>
      <c r="L71" s="15" t="s">
        <v>20</v>
      </c>
      <c r="M71" s="19" t="s">
        <v>168</v>
      </c>
      <c r="N71" s="71"/>
      <c r="O71" s="21"/>
      <c r="P71" s="21" t="s">
        <v>1396</v>
      </c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</row>
    <row r="72" ht="15.75" customHeight="1">
      <c r="A72" s="11" t="s">
        <v>169</v>
      </c>
      <c r="B72" s="12">
        <f t="shared" si="15"/>
        <v>461.991867</v>
      </c>
      <c r="C72" s="13">
        <f t="shared" si="18"/>
        <v>3.849932225</v>
      </c>
      <c r="D72" s="14">
        <f t="shared" si="19"/>
        <v>3.849932225</v>
      </c>
      <c r="E72" s="15">
        <v>120.0</v>
      </c>
      <c r="F72" s="16">
        <v>244.082982</v>
      </c>
      <c r="G72" s="17">
        <v>0.528</v>
      </c>
      <c r="H72" s="16">
        <v>217.908885</v>
      </c>
      <c r="I72" s="17">
        <v>0.472</v>
      </c>
      <c r="J72" s="16">
        <v>4.61991867E8</v>
      </c>
      <c r="K72" s="52">
        <v>2006.0</v>
      </c>
      <c r="L72" s="15" t="s">
        <v>18</v>
      </c>
      <c r="M72" s="19" t="s">
        <v>170</v>
      </c>
      <c r="N72" s="72" t="s">
        <v>171</v>
      </c>
      <c r="O72" s="21"/>
      <c r="P72" s="21" t="s">
        <v>1396</v>
      </c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</row>
    <row r="73" ht="15.75" customHeight="1">
      <c r="A73" s="11" t="s">
        <v>172</v>
      </c>
      <c r="B73" s="12">
        <f t="shared" si="15"/>
        <v>559.852396</v>
      </c>
      <c r="C73" s="13">
        <f t="shared" si="18"/>
        <v>2.79926198</v>
      </c>
      <c r="D73" s="14">
        <f t="shared" si="19"/>
        <v>2.79926198</v>
      </c>
      <c r="E73" s="15">
        <v>200.0</v>
      </c>
      <c r="F73" s="16">
        <v>191.452396</v>
      </c>
      <c r="G73" s="17">
        <v>0.342</v>
      </c>
      <c r="H73" s="16">
        <v>368.4</v>
      </c>
      <c r="I73" s="17">
        <v>0.658</v>
      </c>
      <c r="J73" s="16">
        <v>5.59852396E8</v>
      </c>
      <c r="K73" s="52">
        <v>2011.0</v>
      </c>
      <c r="L73" s="15" t="s">
        <v>20</v>
      </c>
      <c r="M73" s="19" t="s">
        <v>173</v>
      </c>
      <c r="N73" s="71"/>
      <c r="O73" s="21"/>
      <c r="P73" s="21" t="s">
        <v>1396</v>
      </c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</row>
    <row r="74" ht="15.75" customHeight="1">
      <c r="A74" s="11" t="s">
        <v>174</v>
      </c>
      <c r="B74" s="12">
        <f t="shared" si="15"/>
        <v>383.930656</v>
      </c>
      <c r="C74" s="13">
        <f t="shared" si="18"/>
        <v>2.193889463</v>
      </c>
      <c r="D74" s="14">
        <f t="shared" si="19"/>
        <v>2.193889463</v>
      </c>
      <c r="E74" s="15">
        <v>175.0</v>
      </c>
      <c r="F74" s="16">
        <v>152.901115</v>
      </c>
      <c r="G74" s="17">
        <v>0.398</v>
      </c>
      <c r="H74" s="16">
        <v>231.029541</v>
      </c>
      <c r="I74" s="17">
        <v>0.602</v>
      </c>
      <c r="J74" s="16">
        <v>3.83930656E8</v>
      </c>
      <c r="K74" s="52">
        <v>2017.0</v>
      </c>
      <c r="L74" s="15" t="s">
        <v>20</v>
      </c>
      <c r="M74" s="19" t="s">
        <v>175</v>
      </c>
      <c r="N74" s="71"/>
      <c r="O74" s="21"/>
      <c r="P74" s="21" t="s">
        <v>1396</v>
      </c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</row>
    <row r="75" ht="15.75" customHeight="1">
      <c r="A75" s="11" t="s">
        <v>176</v>
      </c>
      <c r="B75" s="12">
        <f t="shared" si="15"/>
        <v>616.502912</v>
      </c>
      <c r="C75" s="13">
        <f t="shared" si="18"/>
        <v>4.110019413</v>
      </c>
      <c r="D75" s="14">
        <f t="shared" si="19"/>
        <v>4.110019413</v>
      </c>
      <c r="E75" s="15">
        <v>150.0</v>
      </c>
      <c r="F75" s="16">
        <v>167.44596</v>
      </c>
      <c r="G75" s="17">
        <v>0.272</v>
      </c>
      <c r="H75" s="16">
        <v>449.056952</v>
      </c>
      <c r="I75" s="17">
        <v>0.728</v>
      </c>
      <c r="J75" s="16">
        <v>6.16502912E8</v>
      </c>
      <c r="K75" s="52">
        <v>2006.0</v>
      </c>
      <c r="L75" s="15" t="s">
        <v>18</v>
      </c>
      <c r="M75" s="19" t="s">
        <v>177</v>
      </c>
      <c r="N75" s="72" t="s">
        <v>178</v>
      </c>
      <c r="O75" s="21"/>
      <c r="P75" s="21" t="s">
        <v>1396</v>
      </c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</row>
    <row r="76" ht="15.75" customHeight="1">
      <c r="A76" s="11" t="s">
        <v>179</v>
      </c>
      <c r="B76" s="12">
        <f t="shared" si="15"/>
        <v>429.632142</v>
      </c>
      <c r="C76" s="13">
        <f t="shared" si="18"/>
        <v>4.773690467</v>
      </c>
      <c r="D76" s="14">
        <f t="shared" si="19"/>
        <v>4.773690467</v>
      </c>
      <c r="E76" s="15">
        <v>90.0</v>
      </c>
      <c r="F76" s="16">
        <v>233.632142</v>
      </c>
      <c r="G76" s="17">
        <v>0.544</v>
      </c>
      <c r="H76" s="16">
        <v>196.0</v>
      </c>
      <c r="I76" s="17">
        <v>0.456</v>
      </c>
      <c r="J76" s="16">
        <v>4.29632142E8</v>
      </c>
      <c r="K76" s="52">
        <v>2000.0</v>
      </c>
      <c r="L76" s="15" t="s">
        <v>18</v>
      </c>
      <c r="M76" s="19" t="s">
        <v>180</v>
      </c>
      <c r="N76" s="72" t="s">
        <v>181</v>
      </c>
      <c r="O76" s="21"/>
      <c r="P76" s="21" t="s">
        <v>1396</v>
      </c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</row>
    <row r="77" ht="15.75" customHeight="1">
      <c r="A77" s="11" t="s">
        <v>182</v>
      </c>
      <c r="B77" s="12">
        <f t="shared" si="15"/>
        <v>352.114312</v>
      </c>
      <c r="C77" s="13">
        <f t="shared" si="18"/>
        <v>6.771429077</v>
      </c>
      <c r="D77" s="14">
        <f t="shared" si="19"/>
        <v>6.771429077</v>
      </c>
      <c r="E77" s="15">
        <v>52.0</v>
      </c>
      <c r="F77" s="16">
        <v>164.615351</v>
      </c>
      <c r="G77" s="17">
        <v>0.468</v>
      </c>
      <c r="H77" s="16">
        <v>187.498961</v>
      </c>
      <c r="I77" s="17">
        <v>0.532</v>
      </c>
      <c r="J77" s="16">
        <v>3.52114312E8</v>
      </c>
      <c r="K77" s="52">
        <v>2002.0</v>
      </c>
      <c r="L77" s="15" t="s">
        <v>18</v>
      </c>
      <c r="M77" s="19" t="s">
        <v>183</v>
      </c>
      <c r="N77" s="72" t="s">
        <v>184</v>
      </c>
      <c r="O77" s="21"/>
      <c r="P77" s="21" t="s">
        <v>1396</v>
      </c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</row>
    <row r="78" ht="15.75" customHeight="1">
      <c r="A78" s="11" t="s">
        <v>185</v>
      </c>
      <c r="B78" s="12">
        <f t="shared" si="15"/>
        <v>474.968763</v>
      </c>
      <c r="C78" s="13">
        <f t="shared" si="18"/>
        <v>3.16645842</v>
      </c>
      <c r="D78" s="14">
        <f t="shared" si="19"/>
        <v>3.16645842</v>
      </c>
      <c r="E78" s="15">
        <v>150.0</v>
      </c>
      <c r="F78" s="16">
        <v>206.459076</v>
      </c>
      <c r="G78" s="17">
        <v>0.435</v>
      </c>
      <c r="H78" s="16">
        <v>268.509687</v>
      </c>
      <c r="I78" s="48">
        <v>0.565</v>
      </c>
      <c r="J78" s="16">
        <v>4.74968763E8</v>
      </c>
      <c r="K78" s="52">
        <v>2005.0</v>
      </c>
      <c r="L78" s="15" t="s">
        <v>18</v>
      </c>
      <c r="M78" s="19" t="s">
        <v>186</v>
      </c>
      <c r="N78" s="72" t="s">
        <v>187</v>
      </c>
      <c r="O78" s="21"/>
      <c r="P78" s="21" t="s">
        <v>1396</v>
      </c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</row>
    <row r="79" ht="15.75" customHeight="1">
      <c r="A79" s="73" t="s">
        <v>1406</v>
      </c>
      <c r="B79" s="74">
        <f t="shared" si="15"/>
        <v>37.157648</v>
      </c>
      <c r="C79" s="75">
        <f>SUM((J79/1000000)/E79)</f>
        <v>37.157648</v>
      </c>
      <c r="D79" s="76">
        <f>SUM(C79/1)</f>
        <v>37.157648</v>
      </c>
      <c r="E79" s="76">
        <v>1.0</v>
      </c>
      <c r="F79" s="76">
        <v>18.11964</v>
      </c>
      <c r="G79" s="77">
        <f>SUM(F79/B79)</f>
        <v>0.4876422749</v>
      </c>
      <c r="H79" s="78">
        <f>(J79/1000000)-F79</f>
        <v>19.038008</v>
      </c>
      <c r="I79" s="79">
        <f>H79/B79</f>
        <v>0.5123577251</v>
      </c>
      <c r="J79" s="74">
        <v>3.7157648E7</v>
      </c>
      <c r="K79" s="86">
        <v>2012.0</v>
      </c>
      <c r="L79" s="81" t="s">
        <v>20</v>
      </c>
      <c r="M79" s="19"/>
      <c r="N79" s="71"/>
      <c r="O79" s="21"/>
      <c r="P79" s="98" t="s">
        <v>1395</v>
      </c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</row>
    <row r="80" ht="15.75" customHeight="1">
      <c r="A80" s="11" t="s">
        <v>188</v>
      </c>
      <c r="B80" s="12">
        <f t="shared" si="15"/>
        <v>314.432837</v>
      </c>
      <c r="C80" s="13">
        <f>SUM(B80/E80)</f>
        <v>2.096218913</v>
      </c>
      <c r="D80" s="14">
        <f>C80/1</f>
        <v>2.096218913</v>
      </c>
      <c r="E80" s="15">
        <v>150.0</v>
      </c>
      <c r="F80" s="16">
        <v>135.386665</v>
      </c>
      <c r="G80" s="17">
        <v>0.431</v>
      </c>
      <c r="H80" s="16">
        <v>179.046172</v>
      </c>
      <c r="I80" s="48">
        <v>0.569</v>
      </c>
      <c r="J80" s="16">
        <v>3.14432837E8</v>
      </c>
      <c r="K80" s="52">
        <v>2005.0</v>
      </c>
      <c r="L80" s="15" t="s">
        <v>18</v>
      </c>
      <c r="M80" s="19" t="s">
        <v>189</v>
      </c>
      <c r="N80" s="72" t="s">
        <v>190</v>
      </c>
      <c r="O80" s="21"/>
      <c r="P80" s="21" t="s">
        <v>1396</v>
      </c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</row>
    <row r="81" ht="15.75" customHeight="1">
      <c r="A81" s="73" t="s">
        <v>1407</v>
      </c>
      <c r="B81" s="74">
        <f t="shared" si="15"/>
        <v>126.636097</v>
      </c>
      <c r="C81" s="75">
        <f>SUM((J81/1000000)/E81)</f>
        <v>10.55300808</v>
      </c>
      <c r="D81" s="76">
        <f>SUM(C81/1)</f>
        <v>10.55300808</v>
      </c>
      <c r="E81" s="76">
        <v>12.0</v>
      </c>
      <c r="F81" s="76">
        <v>64.575175</v>
      </c>
      <c r="G81" s="77">
        <f>SUM(F81/B81)</f>
        <v>0.5099270787</v>
      </c>
      <c r="H81" s="78">
        <f>(J81/1000000)-F81</f>
        <v>62.060922</v>
      </c>
      <c r="I81" s="79">
        <f>H81/B81</f>
        <v>0.4900729213</v>
      </c>
      <c r="J81" s="74">
        <v>1.26636097E8</v>
      </c>
      <c r="K81" s="86">
        <v>2012.0</v>
      </c>
      <c r="L81" s="81" t="s">
        <v>20</v>
      </c>
      <c r="M81" s="19"/>
      <c r="N81" s="71"/>
      <c r="O81" s="21"/>
      <c r="P81" s="21" t="s">
        <v>1396</v>
      </c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</row>
    <row r="82" ht="15.75" customHeight="1">
      <c r="A82" s="11" t="s">
        <v>191</v>
      </c>
      <c r="B82" s="12">
        <f t="shared" si="15"/>
        <v>542.358331</v>
      </c>
      <c r="C82" s="13">
        <f t="shared" ref="C82:C101" si="20">SUM(B82/E82)</f>
        <v>5.709035063</v>
      </c>
      <c r="D82" s="14">
        <f t="shared" ref="D82:D85" si="21">C82/1</f>
        <v>5.709035063</v>
      </c>
      <c r="E82" s="15">
        <v>95.0</v>
      </c>
      <c r="F82" s="16">
        <v>201.151353</v>
      </c>
      <c r="G82" s="17">
        <v>0.371</v>
      </c>
      <c r="H82" s="16">
        <v>341.206978</v>
      </c>
      <c r="I82" s="17">
        <v>0.629</v>
      </c>
      <c r="J82" s="16">
        <v>5.42358331E8</v>
      </c>
      <c r="K82" s="52">
        <v>2015.0</v>
      </c>
      <c r="L82" s="15" t="s">
        <v>20</v>
      </c>
      <c r="M82" s="19" t="s">
        <v>192</v>
      </c>
      <c r="N82" s="72" t="s">
        <v>193</v>
      </c>
      <c r="O82" s="21"/>
      <c r="P82" s="21" t="s">
        <v>1396</v>
      </c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</row>
    <row r="83" ht="15.75" customHeight="1">
      <c r="A83" s="11" t="s">
        <v>194</v>
      </c>
      <c r="B83" s="12">
        <f t="shared" si="15"/>
        <v>493.214993</v>
      </c>
      <c r="C83" s="13">
        <f t="shared" si="20"/>
        <v>3.945719944</v>
      </c>
      <c r="D83" s="14">
        <f t="shared" si="21"/>
        <v>3.945719944</v>
      </c>
      <c r="E83" s="15">
        <v>125.0</v>
      </c>
      <c r="F83" s="16">
        <v>163.214888</v>
      </c>
      <c r="G83" s="17">
        <v>0.331</v>
      </c>
      <c r="H83" s="16">
        <v>330.000105</v>
      </c>
      <c r="I83" s="17">
        <v>0.669</v>
      </c>
      <c r="J83" s="16">
        <v>4.93214993E8</v>
      </c>
      <c r="K83" s="52">
        <v>2010.0</v>
      </c>
      <c r="L83" s="15" t="s">
        <v>20</v>
      </c>
      <c r="M83" s="19" t="s">
        <v>195</v>
      </c>
      <c r="N83" s="71"/>
      <c r="O83" s="21"/>
      <c r="P83" s="21" t="s">
        <v>1396</v>
      </c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</row>
    <row r="84" ht="15.75" customHeight="1">
      <c r="A84" s="11" t="s">
        <v>196</v>
      </c>
      <c r="B84" s="12">
        <f t="shared" si="15"/>
        <v>807.817888</v>
      </c>
      <c r="C84" s="13">
        <f t="shared" si="20"/>
        <v>3.590301724</v>
      </c>
      <c r="D84" s="14">
        <f t="shared" si="21"/>
        <v>3.590301724</v>
      </c>
      <c r="E84" s="15">
        <v>225.0</v>
      </c>
      <c r="F84" s="16">
        <v>210.460015</v>
      </c>
      <c r="G84" s="17">
        <v>0.26</v>
      </c>
      <c r="H84" s="16">
        <v>597.357873</v>
      </c>
      <c r="I84" s="17">
        <v>0.74</v>
      </c>
      <c r="J84" s="16">
        <v>8.07817888E8</v>
      </c>
      <c r="K84" s="52">
        <v>2017.0</v>
      </c>
      <c r="L84" s="15" t="s">
        <v>20</v>
      </c>
      <c r="M84" s="19" t="s">
        <v>197</v>
      </c>
      <c r="N84" s="72" t="s">
        <v>198</v>
      </c>
      <c r="O84" s="21"/>
      <c r="P84" s="21" t="s">
        <v>1396</v>
      </c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</row>
    <row r="85" ht="15.75" customHeight="1">
      <c r="A85" s="11" t="s">
        <v>199</v>
      </c>
      <c r="B85" s="12">
        <f t="shared" si="15"/>
        <v>328.203506</v>
      </c>
      <c r="C85" s="13">
        <f t="shared" si="20"/>
        <v>32.8203506</v>
      </c>
      <c r="D85" s="14">
        <f t="shared" si="21"/>
        <v>32.8203506</v>
      </c>
      <c r="E85" s="15">
        <v>10.0</v>
      </c>
      <c r="F85" s="16">
        <v>174.803506</v>
      </c>
      <c r="G85" s="17">
        <v>0.533</v>
      </c>
      <c r="H85" s="16">
        <v>153.4</v>
      </c>
      <c r="I85" s="48">
        <v>0.467</v>
      </c>
      <c r="J85" s="16">
        <v>3.28203506E8</v>
      </c>
      <c r="K85" s="52">
        <v>1986.0</v>
      </c>
      <c r="L85" s="15" t="s">
        <v>104</v>
      </c>
      <c r="M85" s="19" t="s">
        <v>200</v>
      </c>
      <c r="N85" s="72" t="s">
        <v>201</v>
      </c>
      <c r="O85" s="21"/>
      <c r="P85" s="21" t="s">
        <v>1396</v>
      </c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</row>
    <row r="86" ht="15.75" customHeight="1">
      <c r="A86" s="73" t="s">
        <v>1408</v>
      </c>
      <c r="B86" s="74">
        <f t="shared" si="15"/>
        <v>55.198285</v>
      </c>
      <c r="C86" s="75">
        <f t="shared" si="20"/>
        <v>11.039657</v>
      </c>
      <c r="D86" s="76">
        <f>SUM(C86/1)</f>
        <v>11.039657</v>
      </c>
      <c r="E86" s="76">
        <v>5.0</v>
      </c>
      <c r="F86" s="76">
        <v>27.298285</v>
      </c>
      <c r="G86" s="77">
        <f>SUM(F86/B86)</f>
        <v>0.4945495136</v>
      </c>
      <c r="H86" s="78">
        <f>(J86/1000000)-F86</f>
        <v>27.9</v>
      </c>
      <c r="I86" s="79">
        <f>H86/B86</f>
        <v>0.5054504864</v>
      </c>
      <c r="J86" s="74">
        <v>5.5198285E7</v>
      </c>
      <c r="K86" s="80">
        <v>2013.0</v>
      </c>
      <c r="L86" s="81" t="s">
        <v>20</v>
      </c>
      <c r="M86" s="19"/>
      <c r="N86" s="71"/>
      <c r="O86" s="21"/>
      <c r="P86" s="21" t="s">
        <v>1396</v>
      </c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</row>
    <row r="87" ht="15.75" customHeight="1">
      <c r="A87" s="11" t="s">
        <v>202</v>
      </c>
      <c r="B87" s="12">
        <f t="shared" si="15"/>
        <v>424.208848</v>
      </c>
      <c r="C87" s="13">
        <f t="shared" si="20"/>
        <v>19.28222036</v>
      </c>
      <c r="D87" s="14">
        <f t="shared" ref="D87:D98" si="22">C87/1</f>
        <v>19.28222036</v>
      </c>
      <c r="E87" s="15">
        <v>22.0</v>
      </c>
      <c r="F87" s="16">
        <v>184.208848</v>
      </c>
      <c r="G87" s="17">
        <v>0.434</v>
      </c>
      <c r="H87" s="16">
        <v>240.0</v>
      </c>
      <c r="I87" s="17">
        <v>0.566</v>
      </c>
      <c r="J87" s="16">
        <v>4.24208848E8</v>
      </c>
      <c r="K87" s="52">
        <v>1990.0</v>
      </c>
      <c r="L87" s="15" t="s">
        <v>25</v>
      </c>
      <c r="M87" s="19" t="s">
        <v>203</v>
      </c>
      <c r="N87" s="72" t="s">
        <v>204</v>
      </c>
      <c r="O87" s="21"/>
      <c r="P87" s="21" t="s">
        <v>1396</v>
      </c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</row>
    <row r="88" ht="15.75" customHeight="1">
      <c r="A88" s="11" t="s">
        <v>205</v>
      </c>
      <c r="B88" s="12">
        <f t="shared" si="15"/>
        <v>710.644566</v>
      </c>
      <c r="C88" s="13">
        <f t="shared" si="20"/>
        <v>4.180262153</v>
      </c>
      <c r="D88" s="14">
        <f t="shared" si="22"/>
        <v>4.180262153</v>
      </c>
      <c r="E88" s="15">
        <v>170.0</v>
      </c>
      <c r="F88" s="16">
        <v>208.545589</v>
      </c>
      <c r="G88" s="17">
        <v>0.294</v>
      </c>
      <c r="H88" s="16">
        <v>502.098977</v>
      </c>
      <c r="I88" s="17">
        <v>0.706</v>
      </c>
      <c r="J88" s="16">
        <v>7.10644566E8</v>
      </c>
      <c r="K88" s="52">
        <v>2014.0</v>
      </c>
      <c r="L88" s="15" t="s">
        <v>20</v>
      </c>
      <c r="M88" s="19" t="s">
        <v>206</v>
      </c>
      <c r="N88" s="71"/>
      <c r="O88" s="21"/>
      <c r="P88" s="21" t="s">
        <v>1396</v>
      </c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</row>
    <row r="89" ht="15.75" customHeight="1">
      <c r="A89" s="11" t="s">
        <v>207</v>
      </c>
      <c r="B89" s="12">
        <f t="shared" si="15"/>
        <v>782.836791</v>
      </c>
      <c r="C89" s="13">
        <f t="shared" si="20"/>
        <v>13.49718605</v>
      </c>
      <c r="D89" s="14">
        <f t="shared" si="22"/>
        <v>13.49718605</v>
      </c>
      <c r="E89" s="15">
        <v>58.0</v>
      </c>
      <c r="F89" s="16">
        <v>363.070709</v>
      </c>
      <c r="G89" s="17">
        <v>0.464</v>
      </c>
      <c r="H89" s="16">
        <v>419.766082</v>
      </c>
      <c r="I89" s="17">
        <v>0.536</v>
      </c>
      <c r="J89" s="16">
        <v>7.82836791E8</v>
      </c>
      <c r="K89" s="52">
        <v>2016.0</v>
      </c>
      <c r="L89" s="15" t="s">
        <v>20</v>
      </c>
      <c r="M89" s="19" t="s">
        <v>208</v>
      </c>
      <c r="N89" s="71"/>
      <c r="O89" s="21"/>
      <c r="P89" s="21" t="s">
        <v>1396</v>
      </c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</row>
    <row r="90" ht="15.75" customHeight="1">
      <c r="A90" s="11" t="s">
        <v>209</v>
      </c>
      <c r="B90" s="12">
        <f t="shared" si="15"/>
        <v>785.896609</v>
      </c>
      <c r="C90" s="13">
        <f t="shared" si="20"/>
        <v>7.144514627</v>
      </c>
      <c r="D90" s="14">
        <f t="shared" si="22"/>
        <v>7.144514627</v>
      </c>
      <c r="E90" s="15">
        <v>110.0</v>
      </c>
      <c r="F90" s="16">
        <v>324.591735</v>
      </c>
      <c r="G90" s="17">
        <v>0.413</v>
      </c>
      <c r="H90" s="16">
        <v>461.304874</v>
      </c>
      <c r="I90" s="17">
        <v>0.587</v>
      </c>
      <c r="J90" s="16">
        <v>7.85896609E8</v>
      </c>
      <c r="K90" s="52">
        <v>2018.0</v>
      </c>
      <c r="L90" s="15" t="s">
        <v>20</v>
      </c>
      <c r="M90" s="19" t="s">
        <v>210</v>
      </c>
      <c r="N90" s="71"/>
      <c r="O90" s="21"/>
      <c r="P90" s="21" t="s">
        <v>1396</v>
      </c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</row>
    <row r="91" ht="15.75" customHeight="1">
      <c r="A91" s="11" t="s">
        <v>211</v>
      </c>
      <c r="B91" s="12">
        <f t="shared" si="15"/>
        <v>349.464664</v>
      </c>
      <c r="C91" s="13">
        <f t="shared" si="20"/>
        <v>4.3683083</v>
      </c>
      <c r="D91" s="14">
        <f t="shared" si="22"/>
        <v>4.3683083</v>
      </c>
      <c r="E91" s="15">
        <v>80.0</v>
      </c>
      <c r="F91" s="16">
        <v>140.464664</v>
      </c>
      <c r="G91" s="17">
        <v>0.402</v>
      </c>
      <c r="H91" s="16">
        <v>209.0</v>
      </c>
      <c r="I91" s="17">
        <v>0.598</v>
      </c>
      <c r="J91" s="16">
        <v>3.49464664E8</v>
      </c>
      <c r="K91" s="52">
        <v>1998.0</v>
      </c>
      <c r="L91" s="15" t="s">
        <v>25</v>
      </c>
      <c r="M91" s="19" t="s">
        <v>212</v>
      </c>
      <c r="N91" s="72" t="s">
        <v>213</v>
      </c>
      <c r="O91" s="21"/>
      <c r="P91" s="21" t="s">
        <v>1396</v>
      </c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</row>
    <row r="92" ht="15.75" customHeight="1">
      <c r="A92" s="11" t="s">
        <v>214</v>
      </c>
      <c r="B92" s="12">
        <f t="shared" si="15"/>
        <v>543.157985</v>
      </c>
      <c r="C92" s="13">
        <f t="shared" si="20"/>
        <v>7.871854855</v>
      </c>
      <c r="D92" s="14">
        <f t="shared" si="22"/>
        <v>7.871854855</v>
      </c>
      <c r="E92" s="15">
        <v>69.0</v>
      </c>
      <c r="F92" s="16">
        <v>251.557985</v>
      </c>
      <c r="G92" s="17">
        <v>0.463</v>
      </c>
      <c r="H92" s="16">
        <v>291.6</v>
      </c>
      <c r="I92" s="17">
        <v>0.537</v>
      </c>
      <c r="J92" s="16">
        <v>5.43157985E8</v>
      </c>
      <c r="K92" s="52">
        <v>2010.0</v>
      </c>
      <c r="L92" s="15" t="s">
        <v>20</v>
      </c>
      <c r="M92" s="19" t="s">
        <v>215</v>
      </c>
      <c r="N92" s="71"/>
      <c r="O92" s="21"/>
      <c r="P92" s="21" t="s">
        <v>1396</v>
      </c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</row>
    <row r="93" ht="15.75" customHeight="1">
      <c r="A93" s="11" t="s">
        <v>216</v>
      </c>
      <c r="B93" s="12">
        <f t="shared" si="15"/>
        <v>970.766005</v>
      </c>
      <c r="C93" s="13">
        <f t="shared" si="20"/>
        <v>12.44571801</v>
      </c>
      <c r="D93" s="14">
        <f t="shared" si="22"/>
        <v>12.44571801</v>
      </c>
      <c r="E93" s="15">
        <v>78.0</v>
      </c>
      <c r="F93" s="16">
        <v>368.065385</v>
      </c>
      <c r="G93" s="17">
        <v>0.379</v>
      </c>
      <c r="H93" s="16">
        <v>602.70062</v>
      </c>
      <c r="I93" s="17">
        <v>0.621</v>
      </c>
      <c r="J93" s="16">
        <v>9.70766005E8</v>
      </c>
      <c r="K93" s="52">
        <v>2013.0</v>
      </c>
      <c r="L93" s="15" t="s">
        <v>20</v>
      </c>
      <c r="M93" s="19" t="s">
        <v>217</v>
      </c>
      <c r="N93" s="71"/>
      <c r="O93" s="21"/>
      <c r="P93" s="21" t="s">
        <v>1396</v>
      </c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</row>
    <row r="94" ht="15.75" customHeight="1">
      <c r="A94" s="11" t="s">
        <v>218</v>
      </c>
      <c r="B94" s="12">
        <f t="shared" si="15"/>
        <v>1034.800131</v>
      </c>
      <c r="C94" s="13">
        <f t="shared" si="20"/>
        <v>12.93500164</v>
      </c>
      <c r="D94" s="14">
        <f t="shared" si="22"/>
        <v>12.93500164</v>
      </c>
      <c r="E94" s="15">
        <v>80.0</v>
      </c>
      <c r="F94" s="16">
        <v>264.6243</v>
      </c>
      <c r="G94" s="17">
        <v>0.256</v>
      </c>
      <c r="H94" s="16">
        <v>770.175831</v>
      </c>
      <c r="I94" s="17">
        <v>0.744</v>
      </c>
      <c r="J94" s="16">
        <v>1.034800131E9</v>
      </c>
      <c r="K94" s="52">
        <v>2017.0</v>
      </c>
      <c r="L94" s="15" t="s">
        <v>20</v>
      </c>
      <c r="M94" s="19" t="s">
        <v>219</v>
      </c>
      <c r="N94" s="71"/>
      <c r="O94" s="21"/>
      <c r="P94" s="21" t="s">
        <v>1396</v>
      </c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</row>
    <row r="95" ht="15.75" customHeight="1">
      <c r="A95" s="11" t="s">
        <v>220</v>
      </c>
      <c r="B95" s="12">
        <f t="shared" si="15"/>
        <v>431.971116</v>
      </c>
      <c r="C95" s="13">
        <f t="shared" si="20"/>
        <v>3.042050113</v>
      </c>
      <c r="D95" s="14">
        <f t="shared" si="22"/>
        <v>3.042050113</v>
      </c>
      <c r="E95" s="15">
        <v>142.0</v>
      </c>
      <c r="F95" s="16">
        <v>160.942139</v>
      </c>
      <c r="G95" s="17">
        <v>0.373</v>
      </c>
      <c r="H95" s="16">
        <v>271.028977</v>
      </c>
      <c r="I95" s="17">
        <v>0.627</v>
      </c>
      <c r="J95" s="16">
        <v>4.31971116E8</v>
      </c>
      <c r="K95" s="52">
        <v>2002.0</v>
      </c>
      <c r="L95" s="15" t="s">
        <v>18</v>
      </c>
      <c r="M95" s="19" t="s">
        <v>221</v>
      </c>
      <c r="N95" s="72" t="s">
        <v>222</v>
      </c>
      <c r="O95" s="21"/>
      <c r="P95" s="21" t="s">
        <v>1396</v>
      </c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</row>
    <row r="96" ht="15.75" customHeight="1">
      <c r="A96" s="11" t="s">
        <v>223</v>
      </c>
      <c r="B96" s="12">
        <f t="shared" si="15"/>
        <v>366.101666</v>
      </c>
      <c r="C96" s="13">
        <f t="shared" si="20"/>
        <v>4.067796289</v>
      </c>
      <c r="D96" s="14">
        <f t="shared" si="22"/>
        <v>4.067796289</v>
      </c>
      <c r="E96" s="15">
        <v>90.0</v>
      </c>
      <c r="F96" s="16">
        <v>100.012499</v>
      </c>
      <c r="G96" s="17">
        <v>0.273</v>
      </c>
      <c r="H96" s="16">
        <v>266.089167</v>
      </c>
      <c r="I96" s="17">
        <v>0.727</v>
      </c>
      <c r="J96" s="16">
        <v>3.66101666E8</v>
      </c>
      <c r="K96" s="52">
        <v>1995.0</v>
      </c>
      <c r="L96" s="15" t="s">
        <v>25</v>
      </c>
      <c r="M96" s="19" t="s">
        <v>224</v>
      </c>
      <c r="N96" s="72" t="s">
        <v>225</v>
      </c>
      <c r="O96" s="21"/>
      <c r="P96" s="21" t="s">
        <v>1396</v>
      </c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</row>
    <row r="97" ht="15.75" customHeight="1">
      <c r="A97" s="11" t="s">
        <v>226</v>
      </c>
      <c r="B97" s="12">
        <f t="shared" si="15"/>
        <v>349.822765</v>
      </c>
      <c r="C97" s="13">
        <f t="shared" si="20"/>
        <v>2.79858212</v>
      </c>
      <c r="D97" s="14">
        <f t="shared" si="22"/>
        <v>2.79858212</v>
      </c>
      <c r="E97" s="15">
        <v>125.0</v>
      </c>
      <c r="F97" s="16">
        <v>137.748063</v>
      </c>
      <c r="G97" s="17">
        <v>0.394</v>
      </c>
      <c r="H97" s="16">
        <v>212.074702</v>
      </c>
      <c r="I97" s="17">
        <v>0.606</v>
      </c>
      <c r="J97" s="16">
        <v>3.49822765E8</v>
      </c>
      <c r="K97" s="52">
        <v>2000.0</v>
      </c>
      <c r="L97" s="15" t="s">
        <v>18</v>
      </c>
      <c r="M97" s="19" t="s">
        <v>227</v>
      </c>
      <c r="N97" s="72" t="s">
        <v>228</v>
      </c>
      <c r="O97" s="21"/>
      <c r="P97" s="21" t="s">
        <v>1396</v>
      </c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</row>
    <row r="98" ht="15.75" customHeight="1">
      <c r="A98" s="11" t="s">
        <v>229</v>
      </c>
      <c r="B98" s="12">
        <f t="shared" si="15"/>
        <v>426.074373</v>
      </c>
      <c r="C98" s="13">
        <f t="shared" si="20"/>
        <v>4.26074373</v>
      </c>
      <c r="D98" s="14">
        <f t="shared" si="22"/>
        <v>4.26074373</v>
      </c>
      <c r="E98" s="15">
        <v>100.0</v>
      </c>
      <c r="F98" s="16">
        <v>162.805434</v>
      </c>
      <c r="G98" s="17">
        <v>0.382</v>
      </c>
      <c r="H98" s="16">
        <v>263.268939</v>
      </c>
      <c r="I98" s="17">
        <v>0.618</v>
      </c>
      <c r="J98" s="16">
        <v>4.26074373E8</v>
      </c>
      <c r="K98" s="52">
        <v>2012.0</v>
      </c>
      <c r="L98" s="15" t="s">
        <v>20</v>
      </c>
      <c r="M98" s="19" t="s">
        <v>230</v>
      </c>
      <c r="N98" s="71"/>
      <c r="O98" s="21"/>
      <c r="P98" s="21" t="s">
        <v>1396</v>
      </c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</row>
    <row r="99" ht="15.75" customHeight="1">
      <c r="A99" s="73" t="s">
        <v>1409</v>
      </c>
      <c r="B99" s="74">
        <f t="shared" si="15"/>
        <v>30.450756</v>
      </c>
      <c r="C99" s="75">
        <f t="shared" si="20"/>
        <v>10.150252</v>
      </c>
      <c r="D99" s="76">
        <f t="shared" ref="D99:D102" si="23">SUM(C99/1)</f>
        <v>10.150252</v>
      </c>
      <c r="E99" s="76">
        <v>3.0</v>
      </c>
      <c r="F99" s="76">
        <v>24.477704</v>
      </c>
      <c r="G99" s="77">
        <f t="shared" ref="G99:G102" si="24">SUM(F99/B99)</f>
        <v>0.8038455269</v>
      </c>
      <c r="H99" s="78">
        <f t="shared" ref="H99:H102" si="25">(J99/1000000)-F99</f>
        <v>5.973052</v>
      </c>
      <c r="I99" s="79">
        <f t="shared" ref="I99:I102" si="26">H99/B99</f>
        <v>0.1961544731</v>
      </c>
      <c r="J99" s="74">
        <v>3.0450756E7</v>
      </c>
      <c r="K99" s="80">
        <v>2013.0</v>
      </c>
      <c r="L99" s="81" t="s">
        <v>20</v>
      </c>
      <c r="M99" s="19"/>
      <c r="N99" s="71"/>
      <c r="O99" s="21"/>
      <c r="P99" s="21" t="s">
        <v>1396</v>
      </c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</row>
    <row r="100" ht="15.75" customHeight="1">
      <c r="A100" s="83" t="s">
        <v>1410</v>
      </c>
      <c r="B100" s="74">
        <f t="shared" si="15"/>
        <v>152.697239</v>
      </c>
      <c r="C100" s="75">
        <f t="shared" si="20"/>
        <v>15.42396354</v>
      </c>
      <c r="D100" s="76">
        <f t="shared" si="23"/>
        <v>15.42396354</v>
      </c>
      <c r="E100" s="76">
        <v>9.9</v>
      </c>
      <c r="F100" s="78">
        <v>89.049804</v>
      </c>
      <c r="G100" s="77">
        <f t="shared" si="24"/>
        <v>0.5831788746</v>
      </c>
      <c r="H100" s="78">
        <f t="shared" si="25"/>
        <v>63.647435</v>
      </c>
      <c r="I100" s="99">
        <f t="shared" si="26"/>
        <v>0.4168211254</v>
      </c>
      <c r="J100" s="74">
        <v>1.52697239E8</v>
      </c>
      <c r="K100" s="86">
        <v>2016.0</v>
      </c>
      <c r="L100" s="81" t="s">
        <v>20</v>
      </c>
      <c r="M100" s="19"/>
      <c r="N100" s="71"/>
      <c r="O100" s="21"/>
      <c r="P100" s="98" t="s">
        <v>1395</v>
      </c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</row>
    <row r="101" ht="15.75" customHeight="1">
      <c r="A101" s="100" t="s">
        <v>1411</v>
      </c>
      <c r="B101" s="74">
        <f t="shared" si="15"/>
        <v>17.98647</v>
      </c>
      <c r="C101" s="75">
        <f t="shared" si="20"/>
        <v>25.69495714</v>
      </c>
      <c r="D101" s="76">
        <f t="shared" si="23"/>
        <v>25.69495714</v>
      </c>
      <c r="E101" s="101">
        <v>0.7</v>
      </c>
      <c r="F101" s="76">
        <v>17.50647</v>
      </c>
      <c r="G101" s="77">
        <f t="shared" si="24"/>
        <v>0.9733132738</v>
      </c>
      <c r="H101" s="78">
        <f t="shared" si="25"/>
        <v>0.48</v>
      </c>
      <c r="I101" s="99">
        <f t="shared" si="26"/>
        <v>0.02668672619</v>
      </c>
      <c r="J101" s="74">
        <v>1.798647E7</v>
      </c>
      <c r="K101" s="80">
        <v>2015.0</v>
      </c>
      <c r="L101" s="81" t="s">
        <v>20</v>
      </c>
      <c r="M101" s="19"/>
      <c r="N101" s="71"/>
      <c r="O101" s="21"/>
      <c r="P101" s="21" t="s">
        <v>1396</v>
      </c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</row>
    <row r="102" ht="15.75" customHeight="1">
      <c r="A102" s="102" t="s">
        <v>1412</v>
      </c>
      <c r="B102" s="103">
        <f t="shared" si="15"/>
        <v>185.922715</v>
      </c>
      <c r="C102" s="85">
        <f>SUM(J102/(E102*1000000))</f>
        <v>10.93663029</v>
      </c>
      <c r="D102" s="76">
        <f t="shared" si="23"/>
        <v>10.93663029</v>
      </c>
      <c r="E102" s="78">
        <v>17.0</v>
      </c>
      <c r="F102" s="78">
        <v>96.722715</v>
      </c>
      <c r="G102" s="77">
        <f t="shared" si="24"/>
        <v>0.5202307582</v>
      </c>
      <c r="H102" s="78">
        <f t="shared" si="25"/>
        <v>89.2</v>
      </c>
      <c r="I102" s="99">
        <f t="shared" si="26"/>
        <v>0.4797692418</v>
      </c>
      <c r="J102" s="84">
        <v>1.85922715E8</v>
      </c>
      <c r="K102" s="89">
        <v>2019.0</v>
      </c>
      <c r="L102" s="81" t="s">
        <v>20</v>
      </c>
      <c r="M102" s="19"/>
      <c r="N102" s="71"/>
      <c r="O102" s="21"/>
      <c r="P102" s="21" t="s">
        <v>1396</v>
      </c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</row>
    <row r="103" ht="15.75" customHeight="1">
      <c r="A103" s="11" t="s">
        <v>1413</v>
      </c>
      <c r="B103" s="12">
        <f t="shared" si="15"/>
        <v>677.796076</v>
      </c>
      <c r="C103" s="13">
        <f t="shared" ref="C103:C104" si="27">SUM(B103/E103)</f>
        <v>4.107855006</v>
      </c>
      <c r="D103" s="14">
        <f t="shared" ref="D103:D104" si="28">C103/1</f>
        <v>4.107855006</v>
      </c>
      <c r="E103" s="15">
        <v>165.0</v>
      </c>
      <c r="F103" s="16">
        <v>232.64192</v>
      </c>
      <c r="G103" s="17">
        <v>0.343</v>
      </c>
      <c r="H103" s="16">
        <v>445.154156</v>
      </c>
      <c r="I103" s="48">
        <v>0.657</v>
      </c>
      <c r="J103" s="16">
        <v>6.77796076E8</v>
      </c>
      <c r="K103" s="52">
        <v>2016.0</v>
      </c>
      <c r="L103" s="15" t="s">
        <v>20</v>
      </c>
      <c r="M103" s="19" t="s">
        <v>232</v>
      </c>
      <c r="N103" s="71"/>
      <c r="O103" s="21"/>
      <c r="P103" s="21" t="s">
        <v>1396</v>
      </c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</row>
    <row r="104" ht="15.75" customHeight="1">
      <c r="A104" s="11" t="s">
        <v>1364</v>
      </c>
      <c r="B104" s="12">
        <f t="shared" si="15"/>
        <v>955.775804</v>
      </c>
      <c r="C104" s="13">
        <f t="shared" si="27"/>
        <v>4.77887902</v>
      </c>
      <c r="D104" s="14">
        <f t="shared" si="28"/>
        <v>4.77887902</v>
      </c>
      <c r="E104" s="15">
        <v>200.0</v>
      </c>
      <c r="F104" s="16">
        <v>411.331607</v>
      </c>
      <c r="G104" s="17">
        <v>0.43</v>
      </c>
      <c r="H104" s="16">
        <v>544.444197</v>
      </c>
      <c r="I104" s="48">
        <v>0.57</v>
      </c>
      <c r="J104" s="16">
        <v>9.55775804E8</v>
      </c>
      <c r="K104" s="52">
        <v>2022.0</v>
      </c>
      <c r="L104" s="15" t="s">
        <v>93</v>
      </c>
      <c r="M104" s="19" t="s">
        <v>234</v>
      </c>
      <c r="N104" s="72" t="s">
        <v>235</v>
      </c>
      <c r="O104" s="21"/>
      <c r="P104" s="21" t="s">
        <v>1396</v>
      </c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</row>
    <row r="105" ht="15.75" customHeight="1">
      <c r="A105" s="104" t="s">
        <v>1414</v>
      </c>
      <c r="B105" s="103">
        <f t="shared" si="15"/>
        <v>103.627891</v>
      </c>
      <c r="C105" s="85">
        <f>SUM(J105/(E105*1000000))</f>
        <v>12.19151659</v>
      </c>
      <c r="D105" s="76">
        <f>SUM(C105/1)</f>
        <v>12.19151659</v>
      </c>
      <c r="E105" s="78">
        <v>8.5</v>
      </c>
      <c r="F105" s="78">
        <v>30.712119</v>
      </c>
      <c r="G105" s="77">
        <f>SUM(F105/B105)</f>
        <v>0.2963692371</v>
      </c>
      <c r="H105" s="78">
        <f>(J105/1000000)-F105</f>
        <v>72.915772</v>
      </c>
      <c r="I105" s="79">
        <f>H105/B105</f>
        <v>0.7036307629</v>
      </c>
      <c r="J105" s="84">
        <v>1.03627891E8</v>
      </c>
      <c r="K105" s="89">
        <v>2019.0</v>
      </c>
      <c r="L105" s="81" t="s">
        <v>20</v>
      </c>
      <c r="M105" s="19"/>
      <c r="N105" s="71"/>
      <c r="O105" s="21"/>
      <c r="P105" s="21" t="s">
        <v>1396</v>
      </c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</row>
    <row r="106" ht="15.75" customHeight="1">
      <c r="A106" s="11" t="s">
        <v>236</v>
      </c>
      <c r="B106" s="12">
        <f t="shared" si="15"/>
        <v>353.284621</v>
      </c>
      <c r="C106" s="13">
        <f t="shared" ref="C106:C112" si="29">SUM(B106/E106)</f>
        <v>2.078144829</v>
      </c>
      <c r="D106" s="14">
        <f t="shared" ref="D106:D112" si="30">C106/1</f>
        <v>2.078144829</v>
      </c>
      <c r="E106" s="15">
        <v>170.0</v>
      </c>
      <c r="F106" s="16">
        <v>114.766307</v>
      </c>
      <c r="G106" s="17">
        <v>0.325</v>
      </c>
      <c r="H106" s="16">
        <v>238.518314</v>
      </c>
      <c r="I106" s="17">
        <v>0.675</v>
      </c>
      <c r="J106" s="16">
        <v>3.53284621E8</v>
      </c>
      <c r="K106" s="52">
        <v>2019.0</v>
      </c>
      <c r="L106" s="15" t="s">
        <v>20</v>
      </c>
      <c r="M106" s="19" t="s">
        <v>237</v>
      </c>
      <c r="N106" s="71"/>
      <c r="O106" s="21"/>
      <c r="P106" s="21" t="s">
        <v>1396</v>
      </c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</row>
    <row r="107" ht="15.75" customHeight="1">
      <c r="A107" s="11" t="s">
        <v>238</v>
      </c>
      <c r="B107" s="12">
        <f t="shared" si="15"/>
        <v>401.8479</v>
      </c>
      <c r="C107" s="13">
        <f t="shared" si="29"/>
        <v>2.435441818</v>
      </c>
      <c r="D107" s="14">
        <f t="shared" si="30"/>
        <v>2.435441818</v>
      </c>
      <c r="E107" s="15">
        <v>165.0</v>
      </c>
      <c r="F107" s="16">
        <v>108.32783</v>
      </c>
      <c r="G107" s="17">
        <v>0.27</v>
      </c>
      <c r="H107" s="16">
        <v>293.52007</v>
      </c>
      <c r="I107" s="17">
        <v>0.73</v>
      </c>
      <c r="J107" s="16">
        <v>4.018479E8</v>
      </c>
      <c r="K107" s="52">
        <v>2021.0</v>
      </c>
      <c r="L107" s="15" t="s">
        <v>93</v>
      </c>
      <c r="M107" s="19" t="s">
        <v>239</v>
      </c>
      <c r="N107" s="72" t="s">
        <v>240</v>
      </c>
      <c r="O107" s="21"/>
      <c r="P107" s="21" t="s">
        <v>1396</v>
      </c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</row>
    <row r="108" ht="15.75" customHeight="1">
      <c r="A108" s="11" t="s">
        <v>241</v>
      </c>
      <c r="B108" s="12">
        <f t="shared" si="15"/>
        <v>527.016307</v>
      </c>
      <c r="C108" s="13">
        <f t="shared" si="29"/>
        <v>5.27016307</v>
      </c>
      <c r="D108" s="14">
        <f t="shared" si="30"/>
        <v>5.27016307</v>
      </c>
      <c r="E108" s="15">
        <v>100.0</v>
      </c>
      <c r="F108" s="16">
        <v>189.740665</v>
      </c>
      <c r="G108" s="17">
        <v>0.36</v>
      </c>
      <c r="H108" s="16">
        <v>337.275642</v>
      </c>
      <c r="I108" s="17">
        <v>0.64</v>
      </c>
      <c r="J108" s="16">
        <v>5.27016307E8</v>
      </c>
      <c r="K108" s="52">
        <v>2017.0</v>
      </c>
      <c r="L108" s="15" t="s">
        <v>20</v>
      </c>
      <c r="M108" s="19" t="s">
        <v>242</v>
      </c>
      <c r="N108" s="71"/>
      <c r="O108" s="21"/>
      <c r="P108" s="21" t="s">
        <v>1396</v>
      </c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</row>
    <row r="109" ht="15.75" customHeight="1">
      <c r="A109" s="11" t="s">
        <v>1415</v>
      </c>
      <c r="B109" s="12">
        <f t="shared" si="15"/>
        <v>792.910554</v>
      </c>
      <c r="C109" s="13">
        <f t="shared" si="29"/>
        <v>75.51529086</v>
      </c>
      <c r="D109" s="14">
        <f t="shared" si="30"/>
        <v>75.51529086</v>
      </c>
      <c r="E109" s="33">
        <v>10.5</v>
      </c>
      <c r="F109" s="16">
        <v>437.141279</v>
      </c>
      <c r="G109" s="17">
        <v>0.551</v>
      </c>
      <c r="H109" s="16">
        <v>355.769275</v>
      </c>
      <c r="I109" s="17">
        <v>0.449</v>
      </c>
      <c r="J109" s="16">
        <v>7.92910554E8</v>
      </c>
      <c r="K109" s="52">
        <v>1982.0</v>
      </c>
      <c r="L109" s="15" t="s">
        <v>104</v>
      </c>
      <c r="M109" s="19" t="s">
        <v>244</v>
      </c>
      <c r="N109" s="72" t="s">
        <v>245</v>
      </c>
      <c r="O109" s="21"/>
      <c r="P109" s="21" t="s">
        <v>1396</v>
      </c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</row>
    <row r="110" ht="15.75" customHeight="1">
      <c r="A110" s="11" t="s">
        <v>246</v>
      </c>
      <c r="B110" s="12">
        <f t="shared" si="15"/>
        <v>370.541256</v>
      </c>
      <c r="C110" s="13">
        <f t="shared" si="29"/>
        <v>2.081692449</v>
      </c>
      <c r="D110" s="14">
        <f t="shared" si="30"/>
        <v>2.081692449</v>
      </c>
      <c r="E110" s="15">
        <v>178.0</v>
      </c>
      <c r="F110" s="16">
        <v>100.206256</v>
      </c>
      <c r="G110" s="17">
        <v>0.27</v>
      </c>
      <c r="H110" s="16">
        <v>270.335</v>
      </c>
      <c r="I110" s="17">
        <v>0.73</v>
      </c>
      <c r="J110" s="16">
        <v>3.70541256E8</v>
      </c>
      <c r="K110" s="52">
        <v>2014.0</v>
      </c>
      <c r="L110" s="15" t="s">
        <v>20</v>
      </c>
      <c r="M110" s="19" t="s">
        <v>247</v>
      </c>
      <c r="N110" s="71"/>
      <c r="O110" s="21"/>
      <c r="P110" s="21" t="s">
        <v>1396</v>
      </c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</row>
    <row r="111" ht="15.75" customHeight="1">
      <c r="A111" s="11" t="s">
        <v>248</v>
      </c>
      <c r="B111" s="12">
        <f t="shared" si="15"/>
        <v>538.375067</v>
      </c>
      <c r="C111" s="13">
        <f t="shared" si="29"/>
        <v>17.36693765</v>
      </c>
      <c r="D111" s="14">
        <f t="shared" si="30"/>
        <v>17.36693765</v>
      </c>
      <c r="E111" s="15">
        <v>31.0</v>
      </c>
      <c r="F111" s="16">
        <v>292.75396</v>
      </c>
      <c r="G111" s="17">
        <v>0.544</v>
      </c>
      <c r="H111" s="16">
        <v>245.621107</v>
      </c>
      <c r="I111" s="17">
        <v>0.456</v>
      </c>
      <c r="J111" s="16">
        <v>5.38375067E8</v>
      </c>
      <c r="K111" s="52">
        <v>1980.0</v>
      </c>
      <c r="L111" s="15" t="s">
        <v>104</v>
      </c>
      <c r="M111" s="19" t="s">
        <v>249</v>
      </c>
      <c r="N111" s="72" t="s">
        <v>250</v>
      </c>
      <c r="O111" s="21" t="s">
        <v>96</v>
      </c>
      <c r="P111" s="21" t="s">
        <v>1396</v>
      </c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</row>
    <row r="112" ht="15.75" customHeight="1">
      <c r="A112" s="11" t="s">
        <v>251</v>
      </c>
      <c r="B112" s="12">
        <f t="shared" si="15"/>
        <v>340.487836</v>
      </c>
      <c r="C112" s="13">
        <f t="shared" si="29"/>
        <v>4.005739247</v>
      </c>
      <c r="D112" s="14">
        <f t="shared" si="30"/>
        <v>4.005739247</v>
      </c>
      <c r="E112" s="15">
        <v>85.0</v>
      </c>
      <c r="F112" s="16">
        <v>127.807262</v>
      </c>
      <c r="G112" s="17">
        <v>0.375</v>
      </c>
      <c r="H112" s="16">
        <v>212.680574</v>
      </c>
      <c r="I112" s="48">
        <v>0.625</v>
      </c>
      <c r="J112" s="16">
        <v>3.40487836E8</v>
      </c>
      <c r="K112" s="52">
        <v>2007.0</v>
      </c>
      <c r="L112" s="15" t="s">
        <v>18</v>
      </c>
      <c r="M112" s="19" t="s">
        <v>252</v>
      </c>
      <c r="N112" s="71"/>
      <c r="O112" s="21"/>
      <c r="P112" s="21" t="s">
        <v>1396</v>
      </c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</row>
    <row r="113" ht="15.75" customHeight="1">
      <c r="A113" s="104" t="s">
        <v>1416</v>
      </c>
      <c r="B113" s="103">
        <f t="shared" si="15"/>
        <v>153.411208</v>
      </c>
      <c r="C113" s="85">
        <f>SUM(J113/(E113*1000000))</f>
        <v>17.04568978</v>
      </c>
      <c r="D113" s="76">
        <f>SUM(C113/1)</f>
        <v>17.04568978</v>
      </c>
      <c r="E113" s="78">
        <v>9.0</v>
      </c>
      <c r="F113" s="78">
        <v>56.884457</v>
      </c>
      <c r="G113" s="77">
        <f>SUM(F113/B113)</f>
        <v>0.3707972693</v>
      </c>
      <c r="H113" s="78">
        <f>(J113/1000000)-F113</f>
        <v>96.526751</v>
      </c>
      <c r="I113" s="79">
        <f>H113/B113</f>
        <v>0.6292027307</v>
      </c>
      <c r="J113" s="84">
        <v>1.53411208E8</v>
      </c>
      <c r="K113" s="89">
        <v>2019.0</v>
      </c>
      <c r="L113" s="81" t="s">
        <v>20</v>
      </c>
      <c r="M113" s="19"/>
      <c r="N113" s="71"/>
      <c r="O113" s="21"/>
      <c r="P113" s="105" t="s">
        <v>1395</v>
      </c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</row>
    <row r="114" ht="15.75" customHeight="1">
      <c r="A114" s="11" t="s">
        <v>253</v>
      </c>
      <c r="B114" s="12">
        <f t="shared" si="15"/>
        <v>402.064899</v>
      </c>
      <c r="C114" s="13">
        <f t="shared" ref="C114:C135" si="31">SUM(B114/E114)</f>
        <v>2.010324495</v>
      </c>
      <c r="D114" s="14">
        <f t="shared" ref="D114:D128" si="32">C114/1</f>
        <v>2.010324495</v>
      </c>
      <c r="E114" s="15">
        <v>200.0</v>
      </c>
      <c r="F114" s="16">
        <v>164.870234</v>
      </c>
      <c r="G114" s="17">
        <v>0.41</v>
      </c>
      <c r="H114" s="16">
        <v>237.194665</v>
      </c>
      <c r="I114" s="17">
        <v>0.59</v>
      </c>
      <c r="J114" s="16">
        <v>4.02064899E8</v>
      </c>
      <c r="K114" s="52">
        <v>2021.0</v>
      </c>
      <c r="L114" s="15" t="s">
        <v>93</v>
      </c>
      <c r="M114" s="19" t="s">
        <v>254</v>
      </c>
      <c r="N114" s="72" t="s">
        <v>255</v>
      </c>
      <c r="O114" s="21"/>
      <c r="P114" s="21" t="s">
        <v>1396</v>
      </c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</row>
    <row r="115" ht="15.75" customHeight="1">
      <c r="A115" s="11" t="s">
        <v>256</v>
      </c>
      <c r="B115" s="12">
        <f t="shared" si="15"/>
        <v>726.229501</v>
      </c>
      <c r="C115" s="13">
        <f t="shared" si="31"/>
        <v>3.631147505</v>
      </c>
      <c r="D115" s="14">
        <f t="shared" si="32"/>
        <v>3.631147505</v>
      </c>
      <c r="E115" s="15">
        <v>200.0</v>
      </c>
      <c r="F115" s="16">
        <v>173.005945</v>
      </c>
      <c r="G115" s="17">
        <v>0.238</v>
      </c>
      <c r="H115" s="16">
        <v>553.223556</v>
      </c>
      <c r="I115" s="17">
        <v>0.762</v>
      </c>
      <c r="J115" s="16">
        <v>7.26229501E8</v>
      </c>
      <c r="K115" s="52">
        <v>2021.0</v>
      </c>
      <c r="L115" s="15" t="s">
        <v>93</v>
      </c>
      <c r="M115" s="19" t="s">
        <v>257</v>
      </c>
      <c r="N115" s="72" t="s">
        <v>258</v>
      </c>
      <c r="O115" s="21"/>
      <c r="P115" s="21" t="s">
        <v>1396</v>
      </c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</row>
    <row r="116" ht="15.75" customHeight="1">
      <c r="A116" s="11" t="s">
        <v>259</v>
      </c>
      <c r="B116" s="12">
        <f t="shared" si="15"/>
        <v>814.044001</v>
      </c>
      <c r="C116" s="13">
        <f t="shared" si="31"/>
        <v>4.070220005</v>
      </c>
      <c r="D116" s="14">
        <f t="shared" si="32"/>
        <v>4.070220005</v>
      </c>
      <c r="E116" s="15">
        <v>200.0</v>
      </c>
      <c r="F116" s="16">
        <v>234.037575</v>
      </c>
      <c r="G116" s="17">
        <v>0.288</v>
      </c>
      <c r="H116" s="16">
        <v>580.006426</v>
      </c>
      <c r="I116" s="17">
        <v>0.712</v>
      </c>
      <c r="J116" s="16">
        <v>8.14044001E8</v>
      </c>
      <c r="K116" s="52">
        <v>2016.0</v>
      </c>
      <c r="L116" s="15" t="s">
        <v>20</v>
      </c>
      <c r="M116" s="19" t="s">
        <v>260</v>
      </c>
      <c r="N116" s="72" t="s">
        <v>261</v>
      </c>
      <c r="O116" s="21"/>
      <c r="P116" s="21" t="s">
        <v>1396</v>
      </c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</row>
    <row r="117" ht="15.75" customHeight="1">
      <c r="A117" s="11" t="s">
        <v>1417</v>
      </c>
      <c r="B117" s="12">
        <f t="shared" si="15"/>
        <v>654.855901</v>
      </c>
      <c r="C117" s="13">
        <f t="shared" si="31"/>
        <v>3.274279505</v>
      </c>
      <c r="D117" s="14">
        <f t="shared" si="32"/>
        <v>3.274279505</v>
      </c>
      <c r="E117" s="15">
        <v>200.0</v>
      </c>
      <c r="F117" s="16">
        <v>159.555901</v>
      </c>
      <c r="G117" s="17">
        <v>0.244</v>
      </c>
      <c r="H117" s="16">
        <v>495.3</v>
      </c>
      <c r="I117" s="17">
        <v>0.756</v>
      </c>
      <c r="J117" s="16">
        <v>6.54855901E8</v>
      </c>
      <c r="K117" s="52">
        <v>2018.0</v>
      </c>
      <c r="L117" s="15" t="s">
        <v>20</v>
      </c>
      <c r="M117" s="19" t="s">
        <v>988</v>
      </c>
      <c r="N117" s="71"/>
      <c r="O117" s="21"/>
      <c r="P117" s="21" t="s">
        <v>1396</v>
      </c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</row>
    <row r="118" ht="15.75" customHeight="1">
      <c r="A118" s="11" t="s">
        <v>1418</v>
      </c>
      <c r="B118" s="12">
        <f t="shared" si="15"/>
        <v>405.161334</v>
      </c>
      <c r="C118" s="13">
        <f t="shared" si="31"/>
        <v>2.02580667</v>
      </c>
      <c r="D118" s="14">
        <f t="shared" si="32"/>
        <v>2.02580667</v>
      </c>
      <c r="E118" s="15">
        <v>200.0</v>
      </c>
      <c r="F118" s="16">
        <v>95.850844</v>
      </c>
      <c r="G118" s="17">
        <v>0.237</v>
      </c>
      <c r="H118" s="16">
        <v>309.31049</v>
      </c>
      <c r="I118" s="17">
        <v>0.763</v>
      </c>
      <c r="J118" s="16">
        <v>4.05161334E8</v>
      </c>
      <c r="K118" s="52">
        <v>2022.0</v>
      </c>
      <c r="L118" s="15" t="s">
        <v>93</v>
      </c>
      <c r="M118" s="19" t="s">
        <v>1177</v>
      </c>
      <c r="N118" s="72" t="s">
        <v>1178</v>
      </c>
      <c r="O118" s="21"/>
      <c r="P118" s="21" t="s">
        <v>1396</v>
      </c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</row>
    <row r="119" ht="15.75" customHeight="1">
      <c r="A119" s="11" t="s">
        <v>262</v>
      </c>
      <c r="B119" s="12">
        <f t="shared" si="15"/>
        <v>333.535934</v>
      </c>
      <c r="C119" s="13">
        <f t="shared" si="31"/>
        <v>2.779466117</v>
      </c>
      <c r="D119" s="14">
        <f t="shared" si="32"/>
        <v>2.779466117</v>
      </c>
      <c r="E119" s="15">
        <v>120.0</v>
      </c>
      <c r="F119" s="16">
        <v>154.69608</v>
      </c>
      <c r="G119" s="17">
        <v>0.464</v>
      </c>
      <c r="H119" s="16">
        <v>178.839854</v>
      </c>
      <c r="I119" s="17">
        <v>0.536</v>
      </c>
      <c r="J119" s="16">
        <v>3.33535934E8</v>
      </c>
      <c r="K119" s="52">
        <v>2005.0</v>
      </c>
      <c r="L119" s="15" t="s">
        <v>18</v>
      </c>
      <c r="M119" s="19" t="s">
        <v>263</v>
      </c>
      <c r="N119" s="71"/>
      <c r="O119" s="21"/>
      <c r="P119" s="21" t="s">
        <v>1396</v>
      </c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</row>
    <row r="120" ht="15.75" customHeight="1">
      <c r="A120" s="11" t="s">
        <v>264</v>
      </c>
      <c r="B120" s="12">
        <f t="shared" si="15"/>
        <v>360.36687</v>
      </c>
      <c r="C120" s="13">
        <f t="shared" si="31"/>
        <v>4.239610235</v>
      </c>
      <c r="D120" s="14">
        <f t="shared" si="32"/>
        <v>4.239610235</v>
      </c>
      <c r="E120" s="15">
        <v>85.0</v>
      </c>
      <c r="F120" s="16">
        <v>155.064265</v>
      </c>
      <c r="G120" s="17">
        <v>0.43</v>
      </c>
      <c r="H120" s="16">
        <v>205.302605</v>
      </c>
      <c r="I120" s="17">
        <v>0.57</v>
      </c>
      <c r="J120" s="16">
        <v>3.6036687E8</v>
      </c>
      <c r="K120" s="52">
        <v>2009.0</v>
      </c>
      <c r="L120" s="15" t="s">
        <v>18</v>
      </c>
      <c r="M120" s="19" t="s">
        <v>265</v>
      </c>
      <c r="N120" s="71"/>
      <c r="O120" s="21"/>
      <c r="P120" s="21" t="s">
        <v>1396</v>
      </c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</row>
    <row r="121" ht="15.75" customHeight="1">
      <c r="A121" s="11" t="s">
        <v>266</v>
      </c>
      <c r="B121" s="12">
        <f t="shared" si="15"/>
        <v>788.680968</v>
      </c>
      <c r="C121" s="13">
        <f t="shared" si="31"/>
        <v>4.92925605</v>
      </c>
      <c r="D121" s="14">
        <f t="shared" si="32"/>
        <v>4.92925605</v>
      </c>
      <c r="E121" s="15">
        <v>160.0</v>
      </c>
      <c r="F121" s="16">
        <v>238.67985</v>
      </c>
      <c r="G121" s="17">
        <v>0.303</v>
      </c>
      <c r="H121" s="16">
        <v>550.001118</v>
      </c>
      <c r="I121" s="17">
        <v>0.697</v>
      </c>
      <c r="J121" s="16">
        <v>7.88680968E8</v>
      </c>
      <c r="K121" s="52">
        <v>2013.0</v>
      </c>
      <c r="L121" s="15" t="s">
        <v>20</v>
      </c>
      <c r="M121" s="19" t="s">
        <v>267</v>
      </c>
      <c r="N121" s="71"/>
      <c r="O121" s="21"/>
      <c r="P121" s="21" t="s">
        <v>1396</v>
      </c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</row>
    <row r="122" ht="15.75" customHeight="1">
      <c r="A122" s="11" t="s">
        <v>270</v>
      </c>
      <c r="B122" s="12">
        <f t="shared" si="15"/>
        <v>626.137675</v>
      </c>
      <c r="C122" s="13">
        <f t="shared" si="31"/>
        <v>5.0091014</v>
      </c>
      <c r="D122" s="14">
        <f t="shared" si="32"/>
        <v>5.0091014</v>
      </c>
      <c r="E122" s="15">
        <v>125.0</v>
      </c>
      <c r="F122" s="16">
        <v>209.837675</v>
      </c>
      <c r="G122" s="17">
        <v>0.335</v>
      </c>
      <c r="H122" s="16">
        <v>416.3</v>
      </c>
      <c r="I122" s="17">
        <v>0.665</v>
      </c>
      <c r="J122" s="16">
        <v>6.26137675E8</v>
      </c>
      <c r="K122" s="52">
        <v>2011.0</v>
      </c>
      <c r="L122" s="15" t="s">
        <v>20</v>
      </c>
      <c r="M122" s="19" t="s">
        <v>271</v>
      </c>
      <c r="N122" s="71"/>
      <c r="O122" s="21"/>
      <c r="P122" s="21" t="s">
        <v>1396</v>
      </c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</row>
    <row r="123" ht="15.75" customHeight="1">
      <c r="A123" s="11" t="s">
        <v>272</v>
      </c>
      <c r="B123" s="12">
        <f t="shared" si="15"/>
        <v>320.145693</v>
      </c>
      <c r="C123" s="13">
        <f t="shared" si="31"/>
        <v>22.8675495</v>
      </c>
      <c r="D123" s="14">
        <f t="shared" si="32"/>
        <v>22.8675495</v>
      </c>
      <c r="E123" s="15">
        <v>14.0</v>
      </c>
      <c r="F123" s="16">
        <v>156.645693</v>
      </c>
      <c r="G123" s="17">
        <v>0.489</v>
      </c>
      <c r="H123" s="16">
        <v>163.5</v>
      </c>
      <c r="I123" s="17">
        <v>0.511</v>
      </c>
      <c r="J123" s="16">
        <v>3.20145693E8</v>
      </c>
      <c r="K123" s="52">
        <v>1987.0</v>
      </c>
      <c r="L123" s="15" t="s">
        <v>104</v>
      </c>
      <c r="M123" s="19" t="s">
        <v>273</v>
      </c>
      <c r="N123" s="72" t="s">
        <v>274</v>
      </c>
      <c r="O123" s="21"/>
      <c r="P123" s="21" t="s">
        <v>1396</v>
      </c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</row>
    <row r="124" ht="15.75" customHeight="1">
      <c r="A124" s="11" t="s">
        <v>275</v>
      </c>
      <c r="B124" s="12">
        <f t="shared" si="15"/>
        <v>381.545846</v>
      </c>
      <c r="C124" s="13">
        <f t="shared" si="31"/>
        <v>6.9371972</v>
      </c>
      <c r="D124" s="14">
        <f t="shared" si="32"/>
        <v>6.9371972</v>
      </c>
      <c r="E124" s="15">
        <v>55.0</v>
      </c>
      <c r="F124" s="16">
        <v>114.58125</v>
      </c>
      <c r="G124" s="17">
        <v>0.3</v>
      </c>
      <c r="H124" s="16">
        <v>266.964596</v>
      </c>
      <c r="I124" s="17">
        <v>0.7</v>
      </c>
      <c r="J124" s="16">
        <v>3.81545846E8</v>
      </c>
      <c r="K124" s="52">
        <v>2017.0</v>
      </c>
      <c r="L124" s="15" t="s">
        <v>20</v>
      </c>
      <c r="M124" s="19" t="s">
        <v>276</v>
      </c>
      <c r="N124" s="71"/>
      <c r="O124" s="21"/>
      <c r="P124" s="21" t="s">
        <v>1396</v>
      </c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</row>
    <row r="125" ht="15.75" customHeight="1">
      <c r="A125" s="11" t="s">
        <v>277</v>
      </c>
      <c r="B125" s="12">
        <f t="shared" si="15"/>
        <v>371.985018</v>
      </c>
      <c r="C125" s="13">
        <f t="shared" si="31"/>
        <v>6.763363964</v>
      </c>
      <c r="D125" s="14">
        <f t="shared" si="32"/>
        <v>6.763363964</v>
      </c>
      <c r="E125" s="15">
        <v>55.0</v>
      </c>
      <c r="F125" s="16">
        <v>100.40776</v>
      </c>
      <c r="G125" s="17">
        <v>0.27</v>
      </c>
      <c r="H125" s="16">
        <v>271.577258</v>
      </c>
      <c r="I125" s="17">
        <v>0.73</v>
      </c>
      <c r="J125" s="16">
        <v>3.71985018E8</v>
      </c>
      <c r="K125" s="52">
        <v>2018.0</v>
      </c>
      <c r="L125" s="15" t="s">
        <v>20</v>
      </c>
      <c r="M125" s="19" t="s">
        <v>278</v>
      </c>
      <c r="N125" s="71"/>
      <c r="O125" s="21"/>
      <c r="P125" s="21" t="s">
        <v>1396</v>
      </c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</row>
    <row r="126" ht="15.75" customHeight="1">
      <c r="A126" s="11" t="s">
        <v>279</v>
      </c>
      <c r="B126" s="12">
        <f t="shared" si="15"/>
        <v>569.651467</v>
      </c>
      <c r="C126" s="13">
        <f t="shared" si="31"/>
        <v>14.24128668</v>
      </c>
      <c r="D126" s="14">
        <f t="shared" si="32"/>
        <v>14.24128668</v>
      </c>
      <c r="E126" s="15">
        <v>40.0</v>
      </c>
      <c r="F126" s="16">
        <v>166.16723</v>
      </c>
      <c r="G126" s="17">
        <v>0.292</v>
      </c>
      <c r="H126" s="16">
        <v>403.484237</v>
      </c>
      <c r="I126" s="17">
        <v>0.708</v>
      </c>
      <c r="J126" s="16">
        <v>5.69651467E8</v>
      </c>
      <c r="K126" s="52">
        <v>2015.0</v>
      </c>
      <c r="L126" s="15" t="s">
        <v>20</v>
      </c>
      <c r="M126" s="19" t="s">
        <v>280</v>
      </c>
      <c r="N126" s="71"/>
      <c r="O126" s="21"/>
      <c r="P126" s="21" t="s">
        <v>1396</v>
      </c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</row>
    <row r="127" ht="15.75" customHeight="1">
      <c r="A127" s="11" t="s">
        <v>281</v>
      </c>
      <c r="B127" s="12">
        <f t="shared" si="15"/>
        <v>1028.570942</v>
      </c>
      <c r="C127" s="13">
        <f t="shared" si="31"/>
        <v>5.14285471</v>
      </c>
      <c r="D127" s="14">
        <f t="shared" si="32"/>
        <v>5.14285471</v>
      </c>
      <c r="E127" s="32">
        <v>200.0</v>
      </c>
      <c r="F127" s="16">
        <v>486.295561</v>
      </c>
      <c r="G127" s="17">
        <v>0.473</v>
      </c>
      <c r="H127" s="16">
        <v>542.275381</v>
      </c>
      <c r="I127" s="17">
        <v>0.527</v>
      </c>
      <c r="J127" s="16">
        <v>1.028570942E9</v>
      </c>
      <c r="K127" s="52">
        <v>2016.0</v>
      </c>
      <c r="L127" s="15" t="s">
        <v>20</v>
      </c>
      <c r="M127" s="19" t="s">
        <v>282</v>
      </c>
      <c r="N127" s="71"/>
      <c r="O127" s="21"/>
      <c r="P127" s="21" t="s">
        <v>1396</v>
      </c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</row>
    <row r="128" ht="15.75" customHeight="1">
      <c r="A128" s="11" t="s">
        <v>283</v>
      </c>
      <c r="B128" s="12">
        <f t="shared" si="15"/>
        <v>940.352645</v>
      </c>
      <c r="C128" s="13">
        <f t="shared" si="31"/>
        <v>10.00375154</v>
      </c>
      <c r="D128" s="14">
        <f t="shared" si="32"/>
        <v>10.00375154</v>
      </c>
      <c r="E128" s="15">
        <v>94.0</v>
      </c>
      <c r="F128" s="16">
        <v>380.843261</v>
      </c>
      <c r="G128" s="17">
        <v>0.405</v>
      </c>
      <c r="H128" s="16">
        <v>559.509384</v>
      </c>
      <c r="I128" s="17">
        <v>0.595</v>
      </c>
      <c r="J128" s="16">
        <v>9.40352645E8</v>
      </c>
      <c r="K128" s="52">
        <v>2003.0</v>
      </c>
      <c r="L128" s="15" t="s">
        <v>18</v>
      </c>
      <c r="M128" s="19" t="s">
        <v>284</v>
      </c>
      <c r="N128" s="72" t="s">
        <v>285</v>
      </c>
      <c r="O128" s="21"/>
      <c r="P128" s="21" t="s">
        <v>1396</v>
      </c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</row>
    <row r="129" ht="15.75" customHeight="1">
      <c r="A129" s="73" t="s">
        <v>1419</v>
      </c>
      <c r="B129" s="74">
        <v>33.48</v>
      </c>
      <c r="C129" s="75">
        <f t="shared" si="31"/>
        <v>66.96</v>
      </c>
      <c r="D129" s="76">
        <f>SUM(C129/1)</f>
        <v>66.96</v>
      </c>
      <c r="E129" s="106">
        <v>0.5</v>
      </c>
      <c r="F129" s="76">
        <v>33.46</v>
      </c>
      <c r="G129" s="77">
        <f>SUM(F129/B129)</f>
        <v>0.9994026284</v>
      </c>
      <c r="H129" s="78">
        <f>(J129/1000000)-F129</f>
        <v>0.02</v>
      </c>
      <c r="I129" s="99">
        <f>H129/B129</f>
        <v>0.0005973715651</v>
      </c>
      <c r="J129" s="74">
        <v>3.3479999999999996E7</v>
      </c>
      <c r="K129" s="80">
        <v>2008.0</v>
      </c>
      <c r="L129" s="81" t="s">
        <v>18</v>
      </c>
      <c r="M129" s="19"/>
      <c r="N129" s="71"/>
      <c r="O129" s="21"/>
      <c r="P129" s="21" t="s">
        <v>1396</v>
      </c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</row>
    <row r="130" ht="15.75" customHeight="1">
      <c r="A130" s="11" t="s">
        <v>286</v>
      </c>
      <c r="B130" s="12">
        <f t="shared" ref="B130:B166" si="33">J130/1000000</f>
        <v>678.226465</v>
      </c>
      <c r="C130" s="13">
        <f t="shared" si="31"/>
        <v>12.33139027</v>
      </c>
      <c r="D130" s="14">
        <f t="shared" ref="D130:D135" si="34">C130/1</f>
        <v>12.33139027</v>
      </c>
      <c r="E130" s="15">
        <v>55.0</v>
      </c>
      <c r="F130" s="16">
        <v>330.45527</v>
      </c>
      <c r="G130" s="17">
        <v>0.487</v>
      </c>
      <c r="H130" s="16">
        <v>347.771195</v>
      </c>
      <c r="I130" s="17">
        <v>0.513</v>
      </c>
      <c r="J130" s="16">
        <v>6.78226465E8</v>
      </c>
      <c r="K130" s="52">
        <v>1994.0</v>
      </c>
      <c r="L130" s="15" t="s">
        <v>25</v>
      </c>
      <c r="M130" s="19" t="s">
        <v>287</v>
      </c>
      <c r="N130" s="72" t="s">
        <v>288</v>
      </c>
      <c r="O130" s="21"/>
      <c r="P130" s="21" t="s">
        <v>1396</v>
      </c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</row>
    <row r="131" ht="15.75" customHeight="1">
      <c r="A131" s="11" t="s">
        <v>289</v>
      </c>
      <c r="B131" s="12">
        <f t="shared" si="33"/>
        <v>331.526598</v>
      </c>
      <c r="C131" s="13">
        <f t="shared" si="31"/>
        <v>2.652212784</v>
      </c>
      <c r="D131" s="14">
        <f t="shared" si="34"/>
        <v>2.652212784</v>
      </c>
      <c r="E131" s="15">
        <v>125.0</v>
      </c>
      <c r="F131" s="16">
        <v>121.626598</v>
      </c>
      <c r="G131" s="17">
        <v>0.367</v>
      </c>
      <c r="H131" s="16">
        <v>209.9</v>
      </c>
      <c r="I131" s="17">
        <v>0.633</v>
      </c>
      <c r="J131" s="16">
        <v>3.31526598E8</v>
      </c>
      <c r="K131" s="52">
        <v>2021.0</v>
      </c>
      <c r="L131" s="15" t="s">
        <v>93</v>
      </c>
      <c r="M131" s="19" t="s">
        <v>290</v>
      </c>
      <c r="N131" s="72" t="s">
        <v>291</v>
      </c>
      <c r="O131" s="21"/>
      <c r="P131" s="21" t="s">
        <v>1396</v>
      </c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</row>
    <row r="132" ht="15.75" customHeight="1">
      <c r="A132" s="11" t="s">
        <v>292</v>
      </c>
      <c r="B132" s="12">
        <f t="shared" si="33"/>
        <v>1304.550716</v>
      </c>
      <c r="C132" s="13">
        <f t="shared" si="31"/>
        <v>8.697004773</v>
      </c>
      <c r="D132" s="14">
        <f t="shared" si="34"/>
        <v>8.697004773</v>
      </c>
      <c r="E132" s="15">
        <v>150.0</v>
      </c>
      <c r="F132" s="16">
        <v>400.953009</v>
      </c>
      <c r="G132" s="17">
        <v>0.307</v>
      </c>
      <c r="H132" s="16">
        <v>903.597707</v>
      </c>
      <c r="I132" s="17">
        <v>0.693</v>
      </c>
      <c r="J132" s="16">
        <v>1.304550716E9</v>
      </c>
      <c r="K132" s="52">
        <v>2013.0</v>
      </c>
      <c r="L132" s="15" t="s">
        <v>20</v>
      </c>
      <c r="M132" s="19" t="s">
        <v>293</v>
      </c>
      <c r="N132" s="71"/>
      <c r="O132" s="21"/>
      <c r="P132" s="21" t="s">
        <v>1396</v>
      </c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</row>
    <row r="133" ht="15.75" customHeight="1">
      <c r="A133" s="11" t="s">
        <v>294</v>
      </c>
      <c r="B133" s="12">
        <f t="shared" si="33"/>
        <v>1450.026933</v>
      </c>
      <c r="C133" s="13">
        <f t="shared" si="31"/>
        <v>9.66684622</v>
      </c>
      <c r="D133" s="14">
        <f t="shared" si="34"/>
        <v>9.66684622</v>
      </c>
      <c r="E133" s="15">
        <v>150.0</v>
      </c>
      <c r="F133" s="16">
        <v>477.373578</v>
      </c>
      <c r="G133" s="17">
        <v>0.329</v>
      </c>
      <c r="H133" s="16">
        <v>972.653355</v>
      </c>
      <c r="I133" s="17">
        <v>0.671</v>
      </c>
      <c r="J133" s="16">
        <v>1.450026933E9</v>
      </c>
      <c r="K133" s="52">
        <v>2019.0</v>
      </c>
      <c r="L133" s="15" t="s">
        <v>20</v>
      </c>
      <c r="M133" s="19" t="s">
        <v>295</v>
      </c>
      <c r="N133" s="71"/>
      <c r="O133" s="21"/>
      <c r="P133" s="21" t="s">
        <v>1396</v>
      </c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</row>
    <row r="134" ht="15.75" customHeight="1">
      <c r="A134" s="11" t="s">
        <v>296</v>
      </c>
      <c r="B134" s="12">
        <f t="shared" si="33"/>
        <v>1515.341399</v>
      </c>
      <c r="C134" s="13">
        <f t="shared" si="31"/>
        <v>7.975481047</v>
      </c>
      <c r="D134" s="14">
        <f t="shared" si="34"/>
        <v>7.975481047</v>
      </c>
      <c r="E134" s="15">
        <v>190.0</v>
      </c>
      <c r="F134" s="16">
        <v>353.00702</v>
      </c>
      <c r="G134" s="17">
        <v>0.233</v>
      </c>
      <c r="H134" s="16">
        <v>1162.334379</v>
      </c>
      <c r="I134" s="17">
        <v>0.767</v>
      </c>
      <c r="J134" s="16">
        <v>1.515341399E9</v>
      </c>
      <c r="K134" s="52">
        <v>2015.0</v>
      </c>
      <c r="L134" s="15" t="s">
        <v>20</v>
      </c>
      <c r="M134" s="19" t="s">
        <v>297</v>
      </c>
      <c r="N134" s="71"/>
      <c r="O134" s="21"/>
      <c r="P134" s="21" t="s">
        <v>1396</v>
      </c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</row>
    <row r="135" ht="15.75" customHeight="1">
      <c r="A135" s="11" t="s">
        <v>298</v>
      </c>
      <c r="B135" s="12">
        <f t="shared" si="33"/>
        <v>375.740705</v>
      </c>
      <c r="C135" s="13">
        <f t="shared" si="31"/>
        <v>2.890313115</v>
      </c>
      <c r="D135" s="14">
        <f t="shared" si="34"/>
        <v>2.890313115</v>
      </c>
      <c r="E135" s="15">
        <v>130.0</v>
      </c>
      <c r="F135" s="16">
        <v>122.52306</v>
      </c>
      <c r="G135" s="17">
        <v>0.326</v>
      </c>
      <c r="H135" s="16">
        <v>253.217645</v>
      </c>
      <c r="I135" s="17">
        <v>0.674</v>
      </c>
      <c r="J135" s="16">
        <v>3.75740705E8</v>
      </c>
      <c r="K135" s="52">
        <v>2013.0</v>
      </c>
      <c r="L135" s="15" t="s">
        <v>20</v>
      </c>
      <c r="M135" s="19" t="s">
        <v>299</v>
      </c>
      <c r="N135" s="71"/>
      <c r="O135" s="21"/>
      <c r="P135" s="21" t="s">
        <v>1396</v>
      </c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</row>
    <row r="136" ht="15.75" customHeight="1">
      <c r="A136" s="83" t="s">
        <v>1420</v>
      </c>
      <c r="B136" s="84">
        <f t="shared" si="33"/>
        <v>254.329516</v>
      </c>
      <c r="C136" s="85">
        <f>SUM(J136/(E136*1000000))</f>
        <v>56.51767022</v>
      </c>
      <c r="D136" s="76">
        <f>SUM(C136/1)</f>
        <v>56.51767022</v>
      </c>
      <c r="E136" s="78">
        <v>4.5</v>
      </c>
      <c r="F136" s="78">
        <v>175.48414</v>
      </c>
      <c r="G136" s="77">
        <f>SUM(F136/B136)</f>
        <v>0.6899873155</v>
      </c>
      <c r="H136" s="78">
        <f>(J136/1000000)-F136</f>
        <v>78.845376</v>
      </c>
      <c r="I136" s="99">
        <f>H136/B136</f>
        <v>0.3100126845</v>
      </c>
      <c r="J136" s="84">
        <v>2.54329516E8</v>
      </c>
      <c r="K136" s="86">
        <v>2017.0</v>
      </c>
      <c r="L136" s="81" t="s">
        <v>20</v>
      </c>
      <c r="M136" s="19"/>
      <c r="N136" s="71"/>
      <c r="O136" s="21"/>
      <c r="P136" s="82" t="s">
        <v>1395</v>
      </c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</row>
    <row r="137" ht="15.75" customHeight="1">
      <c r="A137" s="11" t="s">
        <v>300</v>
      </c>
      <c r="B137" s="12">
        <f t="shared" si="33"/>
        <v>505.703557</v>
      </c>
      <c r="C137" s="13">
        <f t="shared" ref="C137:C138" si="35">SUM(B137/E137)</f>
        <v>21.98711117</v>
      </c>
      <c r="D137" s="14">
        <f t="shared" ref="D137:D138" si="36">C137/1</f>
        <v>21.98711117</v>
      </c>
      <c r="E137" s="15">
        <v>23.0</v>
      </c>
      <c r="F137" s="16">
        <v>217.631306</v>
      </c>
      <c r="G137" s="17">
        <v>0.43</v>
      </c>
      <c r="H137" s="16">
        <v>288.072251</v>
      </c>
      <c r="I137" s="17">
        <v>0.57</v>
      </c>
      <c r="J137" s="16">
        <v>5.05703557E8</v>
      </c>
      <c r="K137" s="52">
        <v>1990.0</v>
      </c>
      <c r="L137" s="15" t="s">
        <v>25</v>
      </c>
      <c r="M137" s="19" t="s">
        <v>301</v>
      </c>
      <c r="N137" s="72" t="s">
        <v>302</v>
      </c>
      <c r="O137" s="21"/>
      <c r="P137" s="21" t="s">
        <v>1396</v>
      </c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</row>
    <row r="138" ht="15.75" customHeight="1">
      <c r="A138" s="11" t="s">
        <v>303</v>
      </c>
      <c r="B138" s="12">
        <f t="shared" si="33"/>
        <v>465.380802</v>
      </c>
      <c r="C138" s="13">
        <f t="shared" si="35"/>
        <v>4.518260214</v>
      </c>
      <c r="D138" s="14">
        <f t="shared" si="36"/>
        <v>4.518260214</v>
      </c>
      <c r="E138" s="15">
        <v>103.0</v>
      </c>
      <c r="F138" s="16">
        <v>187.705427</v>
      </c>
      <c r="G138" s="17">
        <v>0.403</v>
      </c>
      <c r="H138" s="16">
        <v>277.675375</v>
      </c>
      <c r="I138" s="17">
        <v>0.597</v>
      </c>
      <c r="J138" s="16">
        <v>4.65380802E8</v>
      </c>
      <c r="K138" s="52">
        <v>2000.0</v>
      </c>
      <c r="L138" s="15" t="s">
        <v>18</v>
      </c>
      <c r="M138" s="19" t="s">
        <v>304</v>
      </c>
      <c r="N138" s="72" t="s">
        <v>305</v>
      </c>
      <c r="O138" s="21"/>
      <c r="P138" s="21" t="s">
        <v>1396</v>
      </c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</row>
    <row r="139" ht="15.75" customHeight="1">
      <c r="A139" s="104" t="s">
        <v>1421</v>
      </c>
      <c r="B139" s="103">
        <f t="shared" si="33"/>
        <v>246.908596</v>
      </c>
      <c r="C139" s="85">
        <f t="shared" ref="C139:C140" si="37">SUM(J139/(E139*1000000))</f>
        <v>12.3454298</v>
      </c>
      <c r="D139" s="76">
        <f t="shared" ref="D139:D140" si="38">SUM(C139/1)</f>
        <v>12.3454298</v>
      </c>
      <c r="E139" s="78">
        <v>20.0</v>
      </c>
      <c r="F139" s="78">
        <v>111.035005</v>
      </c>
      <c r="G139" s="77">
        <f t="shared" ref="G139:G140" si="39">SUM(F139/B139)</f>
        <v>0.449700848</v>
      </c>
      <c r="H139" s="78">
        <f t="shared" ref="H139:H140" si="40">(J139/1000000)-F139</f>
        <v>135.873591</v>
      </c>
      <c r="I139" s="99">
        <f t="shared" ref="I139:I140" si="41">H139/B139</f>
        <v>0.550299152</v>
      </c>
      <c r="J139" s="84">
        <v>2.46908596E8</v>
      </c>
      <c r="K139" s="89">
        <v>2019.0</v>
      </c>
      <c r="L139" s="81" t="s">
        <v>20</v>
      </c>
      <c r="M139" s="19"/>
      <c r="N139" s="71"/>
      <c r="O139" s="21"/>
      <c r="P139" s="21" t="s">
        <v>1396</v>
      </c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</row>
    <row r="140" ht="15.75" customHeight="1">
      <c r="A140" s="83" t="s">
        <v>1422</v>
      </c>
      <c r="B140" s="84">
        <f t="shared" si="33"/>
        <v>62.630732</v>
      </c>
      <c r="C140" s="85">
        <f t="shared" si="37"/>
        <v>31.315366</v>
      </c>
      <c r="D140" s="76">
        <f t="shared" si="38"/>
        <v>31.315366</v>
      </c>
      <c r="E140" s="78">
        <v>2.0</v>
      </c>
      <c r="F140" s="78">
        <v>60.755732</v>
      </c>
      <c r="G140" s="77">
        <f t="shared" si="39"/>
        <v>0.9700626204</v>
      </c>
      <c r="H140" s="78">
        <f t="shared" si="40"/>
        <v>1.875</v>
      </c>
      <c r="I140" s="99">
        <f t="shared" si="41"/>
        <v>0.02993737962</v>
      </c>
      <c r="J140" s="84">
        <v>6.2630732E7</v>
      </c>
      <c r="K140" s="86">
        <v>2014.0</v>
      </c>
      <c r="L140" s="81" t="s">
        <v>20</v>
      </c>
      <c r="M140" s="19"/>
      <c r="N140" s="71"/>
      <c r="O140" s="21"/>
      <c r="P140" s="21" t="s">
        <v>1396</v>
      </c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</row>
    <row r="141" ht="15.75" customHeight="1">
      <c r="A141" s="11" t="s">
        <v>306</v>
      </c>
      <c r="B141" s="12">
        <f t="shared" si="33"/>
        <v>524.976069</v>
      </c>
      <c r="C141" s="13">
        <f t="shared" ref="C141:C152" si="42">SUM(B141/E141)</f>
        <v>3.281100431</v>
      </c>
      <c r="D141" s="14">
        <f t="shared" ref="D141:D146" si="43">C141/1</f>
        <v>3.281100431</v>
      </c>
      <c r="E141" s="15">
        <v>160.0</v>
      </c>
      <c r="F141" s="16">
        <v>200.676069</v>
      </c>
      <c r="G141" s="17">
        <v>0.382</v>
      </c>
      <c r="H141" s="16">
        <v>324.3</v>
      </c>
      <c r="I141" s="17">
        <v>0.618</v>
      </c>
      <c r="J141" s="16">
        <v>5.24976069E8</v>
      </c>
      <c r="K141" s="52">
        <v>2014.0</v>
      </c>
      <c r="L141" s="15" t="s">
        <v>20</v>
      </c>
      <c r="M141" s="19" t="s">
        <v>307</v>
      </c>
      <c r="N141" s="71"/>
      <c r="O141" s="21"/>
      <c r="P141" s="21" t="s">
        <v>1396</v>
      </c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</row>
    <row r="142" ht="15.75" customHeight="1">
      <c r="A142" s="11" t="s">
        <v>306</v>
      </c>
      <c r="B142" s="12">
        <f t="shared" si="33"/>
        <v>379.014294</v>
      </c>
      <c r="C142" s="13">
        <f t="shared" si="42"/>
        <v>2.52676196</v>
      </c>
      <c r="D142" s="14">
        <f t="shared" si="43"/>
        <v>2.52676196</v>
      </c>
      <c r="E142" s="15">
        <v>150.0</v>
      </c>
      <c r="F142" s="16">
        <v>136.314294</v>
      </c>
      <c r="G142" s="17">
        <v>0.36</v>
      </c>
      <c r="H142" s="16">
        <v>242.7</v>
      </c>
      <c r="I142" s="17">
        <v>0.64</v>
      </c>
      <c r="J142" s="16">
        <v>3.79014294E8</v>
      </c>
      <c r="K142" s="52">
        <v>1998.0</v>
      </c>
      <c r="L142" s="15" t="s">
        <v>25</v>
      </c>
      <c r="M142" s="19" t="s">
        <v>308</v>
      </c>
      <c r="N142" s="72" t="s">
        <v>309</v>
      </c>
      <c r="O142" s="21"/>
      <c r="P142" s="21" t="s">
        <v>1396</v>
      </c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</row>
    <row r="143" ht="15.75" customHeight="1">
      <c r="A143" s="11" t="s">
        <v>310</v>
      </c>
      <c r="B143" s="12">
        <f t="shared" si="33"/>
        <v>470.067014</v>
      </c>
      <c r="C143" s="13">
        <f t="shared" si="42"/>
        <v>2.35033507</v>
      </c>
      <c r="D143" s="14">
        <f t="shared" si="43"/>
        <v>2.35033507</v>
      </c>
      <c r="E143" s="15">
        <v>200.0</v>
      </c>
      <c r="F143" s="16">
        <v>100.916094</v>
      </c>
      <c r="G143" s="17">
        <v>0.215</v>
      </c>
      <c r="H143" s="16">
        <v>369.15092</v>
      </c>
      <c r="I143" s="17">
        <v>0.785</v>
      </c>
      <c r="J143" s="16">
        <v>4.70067014E8</v>
      </c>
      <c r="K143" s="52">
        <v>2021.0</v>
      </c>
      <c r="L143" s="15" t="s">
        <v>93</v>
      </c>
      <c r="M143" s="19" t="s">
        <v>311</v>
      </c>
      <c r="N143" s="72" t="s">
        <v>312</v>
      </c>
      <c r="O143" s="21"/>
      <c r="P143" s="21" t="s">
        <v>1396</v>
      </c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</row>
    <row r="144" ht="15.75" customHeight="1">
      <c r="A144" s="11" t="s">
        <v>313</v>
      </c>
      <c r="B144" s="12">
        <f t="shared" si="33"/>
        <v>386.600138</v>
      </c>
      <c r="C144" s="13">
        <f t="shared" si="42"/>
        <v>2.274118459</v>
      </c>
      <c r="D144" s="14">
        <f t="shared" si="43"/>
        <v>2.274118459</v>
      </c>
      <c r="E144" s="15">
        <v>170.0</v>
      </c>
      <c r="F144" s="16">
        <v>110.500138</v>
      </c>
      <c r="G144" s="17">
        <v>0.286</v>
      </c>
      <c r="H144" s="16">
        <v>276.1</v>
      </c>
      <c r="I144" s="17">
        <v>0.714</v>
      </c>
      <c r="J144" s="16">
        <v>3.86600138E8</v>
      </c>
      <c r="K144" s="52">
        <v>2019.0</v>
      </c>
      <c r="L144" s="15" t="s">
        <v>20</v>
      </c>
      <c r="M144" s="19" t="s">
        <v>314</v>
      </c>
      <c r="N144" s="71"/>
      <c r="O144" s="21"/>
      <c r="P144" s="21" t="s">
        <v>1396</v>
      </c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</row>
    <row r="145" ht="15.75" customHeight="1">
      <c r="A145" s="11" t="s">
        <v>315</v>
      </c>
      <c r="B145" s="12">
        <f t="shared" si="33"/>
        <v>352.194034</v>
      </c>
      <c r="C145" s="13">
        <f t="shared" si="42"/>
        <v>5.869900567</v>
      </c>
      <c r="D145" s="14">
        <f t="shared" si="43"/>
        <v>5.869900567</v>
      </c>
      <c r="E145" s="15">
        <v>60.0</v>
      </c>
      <c r="F145" s="16">
        <v>106.429941</v>
      </c>
      <c r="G145" s="17">
        <v>0.302</v>
      </c>
      <c r="H145" s="16">
        <v>245.764093</v>
      </c>
      <c r="I145" s="17">
        <v>0.698</v>
      </c>
      <c r="J145" s="16">
        <v>3.52194034E8</v>
      </c>
      <c r="K145" s="52">
        <v>1995.0</v>
      </c>
      <c r="L145" s="15" t="s">
        <v>25</v>
      </c>
      <c r="M145" s="19" t="s">
        <v>316</v>
      </c>
      <c r="N145" s="72" t="s">
        <v>115</v>
      </c>
      <c r="O145" s="21"/>
      <c r="P145" s="21" t="s">
        <v>1396</v>
      </c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</row>
    <row r="146" ht="15.75" customHeight="1">
      <c r="A146" s="11" t="s">
        <v>317</v>
      </c>
      <c r="B146" s="12">
        <f t="shared" si="33"/>
        <v>369.330363</v>
      </c>
      <c r="C146" s="13">
        <f t="shared" si="42"/>
        <v>6.054596115</v>
      </c>
      <c r="D146" s="14">
        <f t="shared" si="43"/>
        <v>6.054596115</v>
      </c>
      <c r="E146" s="15">
        <v>61.0</v>
      </c>
      <c r="F146" s="16">
        <v>167.767189</v>
      </c>
      <c r="G146" s="17">
        <v>0.454</v>
      </c>
      <c r="H146" s="16">
        <v>201.563174</v>
      </c>
      <c r="I146" s="17">
        <v>0.546</v>
      </c>
      <c r="J146" s="16">
        <v>3.69330363E8</v>
      </c>
      <c r="K146" s="52">
        <v>2014.0</v>
      </c>
      <c r="L146" s="15" t="s">
        <v>20</v>
      </c>
      <c r="M146" s="19" t="s">
        <v>318</v>
      </c>
      <c r="N146" s="71"/>
      <c r="O146" s="21"/>
      <c r="P146" s="21" t="s">
        <v>1396</v>
      </c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</row>
    <row r="147" ht="15.75" customHeight="1">
      <c r="A147" s="100" t="s">
        <v>1423</v>
      </c>
      <c r="B147" s="74">
        <f t="shared" si="33"/>
        <v>6.841296</v>
      </c>
      <c r="C147" s="75">
        <f t="shared" si="42"/>
        <v>11.40216</v>
      </c>
      <c r="D147" s="76">
        <f>SUM(C147/1)</f>
        <v>11.40216</v>
      </c>
      <c r="E147" s="101">
        <v>0.6</v>
      </c>
      <c r="F147" s="76">
        <v>6.741296</v>
      </c>
      <c r="G147" s="77">
        <f>SUM(F147/B147)</f>
        <v>0.9853828865</v>
      </c>
      <c r="H147" s="78">
        <f>(J147/1000000)-F147</f>
        <v>0.1</v>
      </c>
      <c r="I147" s="99">
        <f>H147/B147</f>
        <v>0.01461711348</v>
      </c>
      <c r="J147" s="74">
        <v>6841296.0</v>
      </c>
      <c r="K147" s="80">
        <v>2015.0</v>
      </c>
      <c r="L147" s="81" t="s">
        <v>20</v>
      </c>
      <c r="M147" s="19"/>
      <c r="N147" s="71"/>
      <c r="O147" s="21"/>
      <c r="P147" s="21" t="s">
        <v>1396</v>
      </c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</row>
    <row r="148" ht="15.75" customHeight="1">
      <c r="A148" s="11" t="s">
        <v>319</v>
      </c>
      <c r="B148" s="12">
        <f t="shared" si="33"/>
        <v>723.192705</v>
      </c>
      <c r="C148" s="13">
        <f t="shared" si="42"/>
        <v>7.23192705</v>
      </c>
      <c r="D148" s="14">
        <f t="shared" ref="D148:D152" si="44">C148/1</f>
        <v>7.23192705</v>
      </c>
      <c r="E148" s="15">
        <v>100.0</v>
      </c>
      <c r="F148" s="16">
        <v>274.092705</v>
      </c>
      <c r="G148" s="17">
        <v>0.379</v>
      </c>
      <c r="H148" s="16">
        <v>449.1</v>
      </c>
      <c r="I148" s="17">
        <v>0.621</v>
      </c>
      <c r="J148" s="16">
        <v>7.23192705E8</v>
      </c>
      <c r="K148" s="52">
        <v>2013.0</v>
      </c>
      <c r="L148" s="15" t="s">
        <v>20</v>
      </c>
      <c r="M148" s="19" t="s">
        <v>320</v>
      </c>
      <c r="N148" s="71"/>
      <c r="O148" s="21"/>
      <c r="P148" s="21" t="s">
        <v>1396</v>
      </c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</row>
    <row r="149" ht="15.75" customHeight="1">
      <c r="A149" s="11" t="s">
        <v>321</v>
      </c>
      <c r="B149" s="12">
        <f t="shared" si="33"/>
        <v>396.271103</v>
      </c>
      <c r="C149" s="13">
        <f t="shared" si="42"/>
        <v>66.04518383</v>
      </c>
      <c r="D149" s="14">
        <f t="shared" si="44"/>
        <v>66.04518383</v>
      </c>
      <c r="E149" s="15">
        <v>6.0</v>
      </c>
      <c r="F149" s="16">
        <v>190.071103</v>
      </c>
      <c r="G149" s="17">
        <v>0.48</v>
      </c>
      <c r="H149" s="16">
        <v>206.2</v>
      </c>
      <c r="I149" s="17">
        <v>0.52</v>
      </c>
      <c r="J149" s="16">
        <v>3.96271103E8</v>
      </c>
      <c r="K149" s="52">
        <v>1978.0</v>
      </c>
      <c r="L149" s="15" t="s">
        <v>322</v>
      </c>
      <c r="M149" s="19" t="s">
        <v>323</v>
      </c>
      <c r="N149" s="72" t="s">
        <v>324</v>
      </c>
      <c r="O149" s="21"/>
      <c r="P149" s="21" t="s">
        <v>1396</v>
      </c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</row>
    <row r="150" ht="15.75" customHeight="1">
      <c r="A150" s="11" t="s">
        <v>325</v>
      </c>
      <c r="B150" s="12">
        <f t="shared" si="33"/>
        <v>321.752656</v>
      </c>
      <c r="C150" s="13">
        <f t="shared" si="42"/>
        <v>13.98924591</v>
      </c>
      <c r="D150" s="14">
        <f t="shared" si="44"/>
        <v>13.98924591</v>
      </c>
      <c r="E150" s="15">
        <v>23.0</v>
      </c>
      <c r="F150" s="16">
        <v>85.080171</v>
      </c>
      <c r="G150" s="17">
        <v>0.264</v>
      </c>
      <c r="H150" s="16">
        <v>236.672485</v>
      </c>
      <c r="I150" s="17">
        <v>0.736</v>
      </c>
      <c r="J150" s="16">
        <v>3.21752656E8</v>
      </c>
      <c r="K150" s="52">
        <v>2018.0</v>
      </c>
      <c r="L150" s="15" t="s">
        <v>20</v>
      </c>
      <c r="M150" s="19" t="s">
        <v>326</v>
      </c>
      <c r="N150" s="71"/>
      <c r="O150" s="21"/>
      <c r="P150" s="21" t="s">
        <v>1396</v>
      </c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</row>
    <row r="151" ht="15.75" customHeight="1">
      <c r="A151" s="11" t="s">
        <v>327</v>
      </c>
      <c r="B151" s="12">
        <f t="shared" si="33"/>
        <v>773.350147</v>
      </c>
      <c r="C151" s="13">
        <f t="shared" si="42"/>
        <v>4.549118512</v>
      </c>
      <c r="D151" s="14">
        <f t="shared" si="44"/>
        <v>4.549118512</v>
      </c>
      <c r="E151" s="15">
        <v>170.0</v>
      </c>
      <c r="F151" s="16">
        <v>333.7186</v>
      </c>
      <c r="G151" s="17">
        <v>0.432</v>
      </c>
      <c r="H151" s="16">
        <v>439.631547</v>
      </c>
      <c r="I151" s="17">
        <v>0.568</v>
      </c>
      <c r="J151" s="16">
        <v>7.73350147E8</v>
      </c>
      <c r="K151" s="52">
        <v>2014.0</v>
      </c>
      <c r="L151" s="15" t="s">
        <v>20</v>
      </c>
      <c r="M151" s="19" t="s">
        <v>328</v>
      </c>
      <c r="N151" s="71"/>
      <c r="O151" s="21"/>
      <c r="P151" s="21" t="s">
        <v>1396</v>
      </c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</row>
    <row r="152" ht="15.75" customHeight="1">
      <c r="A152" s="11" t="s">
        <v>329</v>
      </c>
      <c r="B152" s="12">
        <f t="shared" si="33"/>
        <v>863.756051</v>
      </c>
      <c r="C152" s="13">
        <f t="shared" si="42"/>
        <v>4.318780255</v>
      </c>
      <c r="D152" s="14">
        <f t="shared" si="44"/>
        <v>4.318780255</v>
      </c>
      <c r="E152" s="15">
        <v>200.0</v>
      </c>
      <c r="F152" s="16">
        <v>389.813101</v>
      </c>
      <c r="G152" s="17">
        <v>0.451</v>
      </c>
      <c r="H152" s="16">
        <v>473.94295</v>
      </c>
      <c r="I152" s="17">
        <v>0.549</v>
      </c>
      <c r="J152" s="16">
        <v>8.63756051E8</v>
      </c>
      <c r="K152" s="52">
        <v>2017.0</v>
      </c>
      <c r="L152" s="15" t="s">
        <v>20</v>
      </c>
      <c r="M152" s="19" t="s">
        <v>330</v>
      </c>
      <c r="N152" s="71"/>
      <c r="O152" s="21"/>
      <c r="P152" s="21" t="s">
        <v>1396</v>
      </c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</row>
    <row r="153" ht="15.75" customHeight="1">
      <c r="A153" s="97" t="s">
        <v>1424</v>
      </c>
      <c r="B153" s="74">
        <f t="shared" si="33"/>
        <v>253.679925</v>
      </c>
      <c r="C153" s="85">
        <f>SUM(J153/(E153*1000000))</f>
        <v>25.3679925</v>
      </c>
      <c r="D153" s="76">
        <f>SUM(C153/1)</f>
        <v>25.3679925</v>
      </c>
      <c r="E153" s="76">
        <v>10.0</v>
      </c>
      <c r="F153" s="76">
        <v>159.342015</v>
      </c>
      <c r="G153" s="77">
        <f>SUM(F153/B153)</f>
        <v>0.6281222884</v>
      </c>
      <c r="H153" s="78">
        <f>(J153/1000000)-F153</f>
        <v>94.33791</v>
      </c>
      <c r="I153" s="99">
        <f>H153/B153</f>
        <v>0.3718777116</v>
      </c>
      <c r="J153" s="84">
        <v>2.53679925E8</v>
      </c>
      <c r="K153" s="80">
        <v>2018.0</v>
      </c>
      <c r="L153" s="81" t="s">
        <v>20</v>
      </c>
      <c r="M153" s="19"/>
      <c r="N153" s="71"/>
      <c r="O153" s="21"/>
      <c r="P153" s="105" t="s">
        <v>1425</v>
      </c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</row>
    <row r="154" ht="15.75" customHeight="1">
      <c r="A154" s="11" t="s">
        <v>331</v>
      </c>
      <c r="B154" s="12">
        <f t="shared" si="33"/>
        <v>629.443428</v>
      </c>
      <c r="C154" s="13">
        <f t="shared" ref="C154:C155" si="45">SUM(B154/E154)</f>
        <v>4.19628952</v>
      </c>
      <c r="D154" s="14">
        <f t="shared" ref="D154:D155" si="46">C154/1</f>
        <v>4.19628952</v>
      </c>
      <c r="E154" s="15">
        <v>150.0</v>
      </c>
      <c r="F154" s="16">
        <v>227.946274</v>
      </c>
      <c r="G154" s="17">
        <v>0.362</v>
      </c>
      <c r="H154" s="16">
        <v>401.497154</v>
      </c>
      <c r="I154" s="17">
        <v>0.638</v>
      </c>
      <c r="J154" s="16">
        <v>6.29443428E8</v>
      </c>
      <c r="K154" s="52">
        <v>2008.0</v>
      </c>
      <c r="L154" s="15" t="s">
        <v>18</v>
      </c>
      <c r="M154" s="19" t="s">
        <v>332</v>
      </c>
      <c r="N154" s="71"/>
      <c r="O154" s="21"/>
      <c r="P154" s="21" t="s">
        <v>1396</v>
      </c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</row>
    <row r="155" ht="15.75" customHeight="1">
      <c r="A155" s="11" t="s">
        <v>333</v>
      </c>
      <c r="B155" s="12">
        <f t="shared" si="33"/>
        <v>351.692268</v>
      </c>
      <c r="C155" s="13">
        <f t="shared" si="45"/>
        <v>4.042439862</v>
      </c>
      <c r="D155" s="14">
        <f t="shared" si="46"/>
        <v>4.042439862</v>
      </c>
      <c r="E155" s="32">
        <v>87.0</v>
      </c>
      <c r="F155" s="16">
        <v>165.092268</v>
      </c>
      <c r="G155" s="17">
        <v>0.469</v>
      </c>
      <c r="H155" s="16">
        <v>186.6</v>
      </c>
      <c r="I155" s="17">
        <v>0.531</v>
      </c>
      <c r="J155" s="16">
        <v>3.51692268E8</v>
      </c>
      <c r="K155" s="52">
        <v>2001.0</v>
      </c>
      <c r="L155" s="15" t="s">
        <v>18</v>
      </c>
      <c r="M155" s="19" t="s">
        <v>334</v>
      </c>
      <c r="N155" s="107" t="s">
        <v>335</v>
      </c>
      <c r="O155" s="21"/>
      <c r="P155" s="21" t="s">
        <v>1396</v>
      </c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</row>
    <row r="156" ht="15.75" customHeight="1">
      <c r="A156" s="83" t="s">
        <v>1426</v>
      </c>
      <c r="B156" s="84">
        <f t="shared" si="33"/>
        <v>112.381005</v>
      </c>
      <c r="C156" s="85">
        <f>SUM(J156/(E156*1000000))</f>
        <v>23.41270938</v>
      </c>
      <c r="D156" s="76">
        <f>SUM(C156/1)</f>
        <v>23.41270938</v>
      </c>
      <c r="E156" s="78">
        <v>4.8</v>
      </c>
      <c r="F156" s="78">
        <v>55.681005</v>
      </c>
      <c r="G156" s="77">
        <f>SUM(F156/B156)</f>
        <v>0.4954663379</v>
      </c>
      <c r="H156" s="78">
        <f>(J156/1000000)-F156</f>
        <v>56.7</v>
      </c>
      <c r="I156" s="99">
        <f>H156/B156</f>
        <v>0.5045336621</v>
      </c>
      <c r="J156" s="84">
        <v>1.12381005E8</v>
      </c>
      <c r="K156" s="86">
        <v>2017.0</v>
      </c>
      <c r="L156" s="81" t="s">
        <v>20</v>
      </c>
      <c r="M156" s="19"/>
      <c r="N156" s="71"/>
      <c r="O156" s="21"/>
      <c r="P156" s="82" t="s">
        <v>1395</v>
      </c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</row>
    <row r="157" ht="15.75" customHeight="1">
      <c r="A157" s="11" t="s">
        <v>336</v>
      </c>
      <c r="B157" s="12">
        <f t="shared" si="33"/>
        <v>384.336108</v>
      </c>
      <c r="C157" s="13">
        <f t="shared" ref="C157:C180" si="47">SUM(B157/E157)</f>
        <v>3.84336108</v>
      </c>
      <c r="D157" s="14">
        <f t="shared" ref="D157:D165" si="48">C157/1</f>
        <v>3.84336108</v>
      </c>
      <c r="E157" s="15">
        <v>100.0</v>
      </c>
      <c r="F157" s="16">
        <v>198.000317</v>
      </c>
      <c r="G157" s="17">
        <v>0.515</v>
      </c>
      <c r="H157" s="16">
        <v>186.335791</v>
      </c>
      <c r="I157" s="17">
        <v>0.485</v>
      </c>
      <c r="J157" s="16">
        <v>3.84336108E8</v>
      </c>
      <c r="K157" s="52">
        <v>2006.0</v>
      </c>
      <c r="L157" s="15" t="s">
        <v>18</v>
      </c>
      <c r="M157" s="19" t="s">
        <v>337</v>
      </c>
      <c r="N157" s="72" t="s">
        <v>338</v>
      </c>
      <c r="O157" s="21"/>
      <c r="P157" s="21" t="s">
        <v>1396</v>
      </c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</row>
    <row r="158" ht="15.75" customHeight="1">
      <c r="A158" s="11" t="s">
        <v>347</v>
      </c>
      <c r="B158" s="12">
        <f t="shared" si="33"/>
        <v>896.815106</v>
      </c>
      <c r="C158" s="13">
        <f t="shared" si="47"/>
        <v>5.978767373</v>
      </c>
      <c r="D158" s="14">
        <f t="shared" si="48"/>
        <v>5.978767373</v>
      </c>
      <c r="E158" s="15">
        <v>150.0</v>
      </c>
      <c r="F158" s="16">
        <v>290.469928</v>
      </c>
      <c r="G158" s="17">
        <v>0.324</v>
      </c>
      <c r="H158" s="16">
        <v>606.345178</v>
      </c>
      <c r="I158" s="17">
        <v>0.676</v>
      </c>
      <c r="J158" s="16">
        <v>8.96815106E8</v>
      </c>
      <c r="K158" s="52">
        <v>2005.0</v>
      </c>
      <c r="L158" s="15" t="s">
        <v>18</v>
      </c>
      <c r="M158" s="19" t="s">
        <v>348</v>
      </c>
      <c r="N158" s="72" t="s">
        <v>341</v>
      </c>
      <c r="O158" s="21"/>
      <c r="P158" s="21" t="s">
        <v>1396</v>
      </c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</row>
    <row r="159" ht="15.75" customHeight="1">
      <c r="A159" s="11" t="s">
        <v>349</v>
      </c>
      <c r="B159" s="12">
        <f t="shared" si="33"/>
        <v>942.218425</v>
      </c>
      <c r="C159" s="13">
        <f t="shared" si="47"/>
        <v>6.281456167</v>
      </c>
      <c r="D159" s="14">
        <f t="shared" si="48"/>
        <v>6.281456167</v>
      </c>
      <c r="E159" s="15">
        <v>150.0</v>
      </c>
      <c r="F159" s="16">
        <v>292.382727</v>
      </c>
      <c r="G159" s="17">
        <v>0.31</v>
      </c>
      <c r="H159" s="16">
        <v>649.835698</v>
      </c>
      <c r="I159" s="17">
        <v>0.69</v>
      </c>
      <c r="J159" s="16">
        <v>9.42218425E8</v>
      </c>
      <c r="K159" s="52">
        <v>2007.0</v>
      </c>
      <c r="L159" s="15" t="s">
        <v>18</v>
      </c>
      <c r="M159" s="19" t="s">
        <v>350</v>
      </c>
      <c r="N159" s="72" t="s">
        <v>341</v>
      </c>
      <c r="O159" s="21"/>
      <c r="P159" s="21" t="s">
        <v>1396</v>
      </c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</row>
    <row r="160" ht="15.75" customHeight="1">
      <c r="A160" s="11" t="s">
        <v>351</v>
      </c>
      <c r="B160" s="12">
        <f t="shared" si="33"/>
        <v>797.660766</v>
      </c>
      <c r="C160" s="13">
        <f t="shared" si="47"/>
        <v>6.135852046</v>
      </c>
      <c r="D160" s="14">
        <f t="shared" si="48"/>
        <v>6.135852046</v>
      </c>
      <c r="E160" s="15">
        <v>130.0</v>
      </c>
      <c r="F160" s="16">
        <v>250.105651</v>
      </c>
      <c r="G160" s="17">
        <v>0.314</v>
      </c>
      <c r="H160" s="16">
        <v>547.555115</v>
      </c>
      <c r="I160" s="17">
        <v>0.686</v>
      </c>
      <c r="J160" s="16">
        <v>7.97660766E8</v>
      </c>
      <c r="K160" s="52">
        <v>2004.0</v>
      </c>
      <c r="L160" s="15" t="s">
        <v>18</v>
      </c>
      <c r="M160" s="19" t="s">
        <v>352</v>
      </c>
      <c r="N160" s="72" t="s">
        <v>341</v>
      </c>
      <c r="O160" s="21"/>
      <c r="P160" s="21" t="s">
        <v>1396</v>
      </c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</row>
    <row r="161" ht="15.75" customHeight="1">
      <c r="A161" s="11" t="s">
        <v>353</v>
      </c>
      <c r="B161" s="12">
        <f t="shared" si="33"/>
        <v>1023.842938</v>
      </c>
      <c r="C161" s="13">
        <f t="shared" si="47"/>
        <v>8.190743504</v>
      </c>
      <c r="D161" s="14">
        <f t="shared" si="48"/>
        <v>8.190743504</v>
      </c>
      <c r="E161" s="15">
        <v>125.0</v>
      </c>
      <c r="F161" s="16">
        <v>318.886962</v>
      </c>
      <c r="G161" s="17">
        <v>0.312</v>
      </c>
      <c r="H161" s="16">
        <v>704.955976</v>
      </c>
      <c r="I161" s="17">
        <v>0.688</v>
      </c>
      <c r="J161" s="16">
        <v>1.023842938E9</v>
      </c>
      <c r="K161" s="52">
        <v>2001.0</v>
      </c>
      <c r="L161" s="15" t="s">
        <v>18</v>
      </c>
      <c r="M161" s="19" t="s">
        <v>354</v>
      </c>
      <c r="N161" s="72" t="s">
        <v>341</v>
      </c>
      <c r="O161" s="21"/>
      <c r="P161" s="21" t="s">
        <v>1396</v>
      </c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</row>
    <row r="162" ht="15.75" customHeight="1">
      <c r="A162" s="11" t="s">
        <v>1427</v>
      </c>
      <c r="B162" s="12">
        <f t="shared" si="33"/>
        <v>902.746596</v>
      </c>
      <c r="C162" s="13">
        <f t="shared" si="47"/>
        <v>9.02746596</v>
      </c>
      <c r="D162" s="14">
        <f t="shared" si="48"/>
        <v>9.02746596</v>
      </c>
      <c r="E162" s="15">
        <v>100.0</v>
      </c>
      <c r="F162" s="16">
        <v>262.641637</v>
      </c>
      <c r="G162" s="17">
        <v>0.291</v>
      </c>
      <c r="H162" s="16">
        <v>640.104959</v>
      </c>
      <c r="I162" s="17">
        <v>0.709</v>
      </c>
      <c r="J162" s="16">
        <v>9.02746596E8</v>
      </c>
      <c r="K162" s="52">
        <v>2002.0</v>
      </c>
      <c r="L162" s="15" t="s">
        <v>18</v>
      </c>
      <c r="M162" s="19" t="s">
        <v>340</v>
      </c>
      <c r="N162" s="72" t="s">
        <v>341</v>
      </c>
      <c r="O162" s="21"/>
      <c r="P162" s="21" t="s">
        <v>1396</v>
      </c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</row>
    <row r="163" ht="15.75" customHeight="1">
      <c r="A163" s="11" t="s">
        <v>1428</v>
      </c>
      <c r="B163" s="12">
        <f t="shared" si="33"/>
        <v>977.070383</v>
      </c>
      <c r="C163" s="13">
        <f t="shared" si="47"/>
        <v>7.816563064</v>
      </c>
      <c r="D163" s="14">
        <f t="shared" si="48"/>
        <v>7.816563064</v>
      </c>
      <c r="E163" s="15">
        <v>125.0</v>
      </c>
      <c r="F163" s="16">
        <v>296.374621</v>
      </c>
      <c r="G163" s="17">
        <v>0.303</v>
      </c>
      <c r="H163" s="16">
        <v>680.695762</v>
      </c>
      <c r="I163" s="17">
        <v>0.697</v>
      </c>
      <c r="J163" s="16">
        <v>9.77070383E8</v>
      </c>
      <c r="K163" s="52">
        <v>2010.0</v>
      </c>
      <c r="L163" s="15" t="s">
        <v>20</v>
      </c>
      <c r="M163" s="19" t="s">
        <v>343</v>
      </c>
      <c r="N163" s="72" t="s">
        <v>344</v>
      </c>
      <c r="O163" s="21"/>
      <c r="P163" s="21" t="s">
        <v>1396</v>
      </c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</row>
    <row r="164" ht="15.75" customHeight="1">
      <c r="A164" s="11" t="s">
        <v>1429</v>
      </c>
      <c r="B164" s="12">
        <f t="shared" si="33"/>
        <v>1342.359942</v>
      </c>
      <c r="C164" s="13">
        <f t="shared" si="47"/>
        <v>10.73887954</v>
      </c>
      <c r="D164" s="14">
        <f t="shared" si="48"/>
        <v>10.73887954</v>
      </c>
      <c r="E164" s="15">
        <v>125.0</v>
      </c>
      <c r="F164" s="16">
        <v>381.447587</v>
      </c>
      <c r="G164" s="17">
        <v>0.284</v>
      </c>
      <c r="H164" s="16">
        <v>960.912355</v>
      </c>
      <c r="I164" s="17">
        <v>0.716</v>
      </c>
      <c r="J164" s="16">
        <v>1.342359942E9</v>
      </c>
      <c r="K164" s="52">
        <v>2011.0</v>
      </c>
      <c r="L164" s="15" t="s">
        <v>20</v>
      </c>
      <c r="M164" s="19" t="s">
        <v>346</v>
      </c>
      <c r="N164" s="72" t="s">
        <v>344</v>
      </c>
      <c r="O164" s="21"/>
      <c r="P164" s="21" t="s">
        <v>1396</v>
      </c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</row>
    <row r="165" ht="15.75" customHeight="1">
      <c r="A165" s="11" t="s">
        <v>355</v>
      </c>
      <c r="B165" s="12">
        <f t="shared" si="33"/>
        <v>934.483039</v>
      </c>
      <c r="C165" s="13">
        <f t="shared" si="47"/>
        <v>3.737932156</v>
      </c>
      <c r="D165" s="14">
        <f t="shared" si="48"/>
        <v>3.737932156</v>
      </c>
      <c r="E165" s="15">
        <v>250.0</v>
      </c>
      <c r="F165" s="16">
        <v>302.334374</v>
      </c>
      <c r="G165" s="17">
        <v>0.324</v>
      </c>
      <c r="H165" s="16">
        <v>632.148665</v>
      </c>
      <c r="I165" s="17">
        <v>0.676</v>
      </c>
      <c r="J165" s="16">
        <v>9.34483039E8</v>
      </c>
      <c r="K165" s="52">
        <v>2009.0</v>
      </c>
      <c r="L165" s="15" t="s">
        <v>18</v>
      </c>
      <c r="M165" s="19" t="s">
        <v>356</v>
      </c>
      <c r="N165" s="72" t="s">
        <v>341</v>
      </c>
      <c r="O165" s="21"/>
      <c r="P165" s="21" t="s">
        <v>1396</v>
      </c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</row>
    <row r="166" ht="15.75" customHeight="1">
      <c r="A166" s="83" t="s">
        <v>1430</v>
      </c>
      <c r="B166" s="74">
        <f t="shared" si="33"/>
        <v>28.962889</v>
      </c>
      <c r="C166" s="75">
        <f t="shared" si="47"/>
        <v>28.962889</v>
      </c>
      <c r="D166" s="76">
        <f t="shared" ref="D166:D167" si="49">SUM(C166/1)</f>
        <v>28.962889</v>
      </c>
      <c r="E166" s="76">
        <v>1.0</v>
      </c>
      <c r="F166" s="78">
        <v>28.751693</v>
      </c>
      <c r="G166" s="77">
        <f t="shared" ref="G166:G167" si="50">SUM(F166/B166)</f>
        <v>0.9927080479</v>
      </c>
      <c r="H166" s="78">
        <f t="shared" ref="H166:H167" si="51">(J166/1000000)-F166</f>
        <v>0.211196</v>
      </c>
      <c r="I166" s="99">
        <f t="shared" ref="I166:I167" si="52">H166/B166</f>
        <v>0.007291952125</v>
      </c>
      <c r="J166" s="74">
        <v>2.8962889E7</v>
      </c>
      <c r="K166" s="86">
        <v>2016.0</v>
      </c>
      <c r="L166" s="81" t="s">
        <v>20</v>
      </c>
      <c r="M166" s="19"/>
      <c r="N166" s="71"/>
      <c r="O166" s="21"/>
      <c r="P166" s="21" t="s">
        <v>1396</v>
      </c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</row>
    <row r="167" ht="15.75" customHeight="1">
      <c r="A167" s="73" t="s">
        <v>1431</v>
      </c>
      <c r="B167" s="74">
        <v>252.91</v>
      </c>
      <c r="C167" s="75">
        <f t="shared" si="47"/>
        <v>22.99181818</v>
      </c>
      <c r="D167" s="76">
        <f t="shared" si="49"/>
        <v>22.99181818</v>
      </c>
      <c r="E167" s="76">
        <v>11.0</v>
      </c>
      <c r="F167" s="76">
        <v>90.56</v>
      </c>
      <c r="G167" s="77">
        <f t="shared" si="50"/>
        <v>0.3580720414</v>
      </c>
      <c r="H167" s="78">
        <f t="shared" si="51"/>
        <v>162.35</v>
      </c>
      <c r="I167" s="99">
        <f t="shared" si="52"/>
        <v>0.6419279586</v>
      </c>
      <c r="J167" s="74">
        <v>2.5291E8</v>
      </c>
      <c r="K167" s="80">
        <v>2008.0</v>
      </c>
      <c r="L167" s="81" t="s">
        <v>18</v>
      </c>
      <c r="M167" s="19"/>
      <c r="N167" s="71"/>
      <c r="O167" s="21"/>
      <c r="P167" s="21" t="s">
        <v>1396</v>
      </c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</row>
    <row r="168" ht="15.75" customHeight="1">
      <c r="A168" s="11" t="s">
        <v>357</v>
      </c>
      <c r="B168" s="12">
        <f t="shared" ref="B168:B235" si="53">J168/1000000</f>
        <v>371.59421</v>
      </c>
      <c r="C168" s="13">
        <f t="shared" si="47"/>
        <v>5.308488714</v>
      </c>
      <c r="D168" s="14">
        <f t="shared" ref="D168:D180" si="54">C168/1</f>
        <v>5.308488714</v>
      </c>
      <c r="E168" s="15">
        <v>70.0</v>
      </c>
      <c r="F168" s="16">
        <v>179.495555</v>
      </c>
      <c r="G168" s="17">
        <v>0.483</v>
      </c>
      <c r="H168" s="16">
        <v>192.098655</v>
      </c>
      <c r="I168" s="17">
        <v>0.517</v>
      </c>
      <c r="J168" s="16">
        <v>3.7159421E8</v>
      </c>
      <c r="K168" s="52">
        <v>2005.0</v>
      </c>
      <c r="L168" s="15" t="s">
        <v>18</v>
      </c>
      <c r="M168" s="19" t="s">
        <v>358</v>
      </c>
      <c r="N168" s="72" t="s">
        <v>359</v>
      </c>
      <c r="O168" s="21"/>
      <c r="P168" s="21" t="s">
        <v>1396</v>
      </c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</row>
    <row r="169" ht="15.75" customHeight="1">
      <c r="A169" s="11" t="s">
        <v>1370</v>
      </c>
      <c r="B169" s="12">
        <f t="shared" si="53"/>
        <v>760.732926</v>
      </c>
      <c r="C169" s="13">
        <f t="shared" si="47"/>
        <v>3.80366463</v>
      </c>
      <c r="D169" s="14">
        <f t="shared" si="54"/>
        <v>3.80366463</v>
      </c>
      <c r="E169" s="15">
        <v>200.0</v>
      </c>
      <c r="F169" s="16">
        <v>173.956935</v>
      </c>
      <c r="G169" s="17">
        <v>0.229</v>
      </c>
      <c r="H169" s="16">
        <v>586.775991</v>
      </c>
      <c r="I169" s="17">
        <v>0.771</v>
      </c>
      <c r="J169" s="16">
        <v>7.60732926E8</v>
      </c>
      <c r="K169" s="52">
        <v>2019.0</v>
      </c>
      <c r="L169" s="15" t="s">
        <v>20</v>
      </c>
      <c r="M169" s="19" t="s">
        <v>269</v>
      </c>
      <c r="N169" s="71"/>
      <c r="O169" s="21"/>
      <c r="P169" s="21" t="s">
        <v>1396</v>
      </c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</row>
    <row r="170" ht="15.75" customHeight="1">
      <c r="A170" s="11" t="s">
        <v>360</v>
      </c>
      <c r="B170" s="12">
        <f t="shared" si="53"/>
        <v>386.041607</v>
      </c>
      <c r="C170" s="13">
        <f t="shared" si="47"/>
        <v>2.859567459</v>
      </c>
      <c r="D170" s="14">
        <f t="shared" si="54"/>
        <v>2.859567459</v>
      </c>
      <c r="E170" s="15">
        <v>135.0</v>
      </c>
      <c r="F170" s="16">
        <v>177.39751</v>
      </c>
      <c r="G170" s="17">
        <v>0.46</v>
      </c>
      <c r="H170" s="16">
        <v>208.644097</v>
      </c>
      <c r="I170" s="17">
        <v>0.54</v>
      </c>
      <c r="J170" s="16">
        <v>3.86041607E8</v>
      </c>
      <c r="K170" s="52">
        <v>2015.0</v>
      </c>
      <c r="L170" s="15" t="s">
        <v>20</v>
      </c>
      <c r="M170" s="19" t="s">
        <v>361</v>
      </c>
      <c r="N170" s="71"/>
      <c r="O170" s="21"/>
      <c r="P170" s="21" t="s">
        <v>1396</v>
      </c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</row>
    <row r="171" ht="15.75" customHeight="1">
      <c r="A171" s="11" t="s">
        <v>362</v>
      </c>
      <c r="B171" s="12">
        <f t="shared" si="53"/>
        <v>476.684675</v>
      </c>
      <c r="C171" s="13">
        <f t="shared" si="47"/>
        <v>26.48248194</v>
      </c>
      <c r="D171" s="14">
        <f t="shared" si="54"/>
        <v>26.48248194</v>
      </c>
      <c r="E171" s="15">
        <v>18.0</v>
      </c>
      <c r="F171" s="16">
        <v>285.761243</v>
      </c>
      <c r="G171" s="17">
        <v>0.6</v>
      </c>
      <c r="H171" s="16">
        <v>190.923432</v>
      </c>
      <c r="I171" s="17">
        <v>0.4</v>
      </c>
      <c r="J171" s="16">
        <v>4.76684675E8</v>
      </c>
      <c r="K171" s="52">
        <v>1990.0</v>
      </c>
      <c r="L171" s="15" t="s">
        <v>25</v>
      </c>
      <c r="M171" s="19" t="s">
        <v>363</v>
      </c>
      <c r="N171" s="72" t="s">
        <v>364</v>
      </c>
      <c r="O171" s="21"/>
      <c r="P171" s="21" t="s">
        <v>1396</v>
      </c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</row>
    <row r="172" ht="15.75" customHeight="1">
      <c r="A172" s="11" t="s">
        <v>365</v>
      </c>
      <c r="B172" s="12">
        <f t="shared" si="53"/>
        <v>358.99485</v>
      </c>
      <c r="C172" s="13">
        <f t="shared" si="47"/>
        <v>12.82124464</v>
      </c>
      <c r="D172" s="14">
        <f t="shared" si="54"/>
        <v>12.82124464</v>
      </c>
      <c r="E172" s="15">
        <v>28.0</v>
      </c>
      <c r="F172" s="16">
        <v>173.585516</v>
      </c>
      <c r="G172" s="17">
        <v>0.484</v>
      </c>
      <c r="H172" s="16">
        <v>185.409334</v>
      </c>
      <c r="I172" s="17">
        <v>0.516</v>
      </c>
      <c r="J172" s="16">
        <v>3.5899485E8</v>
      </c>
      <c r="K172" s="52">
        <v>1992.0</v>
      </c>
      <c r="L172" s="15" t="s">
        <v>25</v>
      </c>
      <c r="M172" s="19" t="s">
        <v>366</v>
      </c>
      <c r="N172" s="72" t="s">
        <v>367</v>
      </c>
      <c r="O172" s="21"/>
      <c r="P172" s="21" t="s">
        <v>1396</v>
      </c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</row>
    <row r="173" ht="15.75" customHeight="1">
      <c r="A173" s="11" t="s">
        <v>368</v>
      </c>
      <c r="B173" s="12">
        <f t="shared" si="53"/>
        <v>358.375603</v>
      </c>
      <c r="C173" s="13">
        <f t="shared" si="47"/>
        <v>4.216183565</v>
      </c>
      <c r="D173" s="14">
        <f t="shared" si="54"/>
        <v>4.216183565</v>
      </c>
      <c r="E173" s="15">
        <v>85.0</v>
      </c>
      <c r="F173" s="16">
        <v>148.313048</v>
      </c>
      <c r="G173" s="17">
        <v>0.414</v>
      </c>
      <c r="H173" s="16">
        <v>210.062555</v>
      </c>
      <c r="I173" s="17">
        <v>0.586</v>
      </c>
      <c r="J173" s="16">
        <v>3.58375603E8</v>
      </c>
      <c r="K173" s="52">
        <v>2012.0</v>
      </c>
      <c r="L173" s="15" t="s">
        <v>20</v>
      </c>
      <c r="M173" s="19" t="s">
        <v>369</v>
      </c>
      <c r="N173" s="71"/>
      <c r="O173" s="21"/>
      <c r="P173" s="21" t="s">
        <v>1396</v>
      </c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</row>
    <row r="174" ht="15.75" customHeight="1">
      <c r="A174" s="11" t="s">
        <v>370</v>
      </c>
      <c r="B174" s="12">
        <f t="shared" si="53"/>
        <v>475.186706</v>
      </c>
      <c r="C174" s="13">
        <f t="shared" si="47"/>
        <v>5.939833825</v>
      </c>
      <c r="D174" s="14">
        <f t="shared" si="54"/>
        <v>5.939833825</v>
      </c>
      <c r="E174" s="15">
        <v>80.0</v>
      </c>
      <c r="F174" s="16">
        <v>169.70011</v>
      </c>
      <c r="G174" s="17">
        <v>0.357</v>
      </c>
      <c r="H174" s="16">
        <v>305.486596</v>
      </c>
      <c r="I174" s="17">
        <v>0.643</v>
      </c>
      <c r="J174" s="16">
        <v>4.75186706E8</v>
      </c>
      <c r="K174" s="52">
        <v>2015.0</v>
      </c>
      <c r="L174" s="15" t="s">
        <v>20</v>
      </c>
      <c r="M174" s="19" t="s">
        <v>371</v>
      </c>
      <c r="N174" s="71"/>
      <c r="O174" s="21"/>
      <c r="P174" s="21" t="s">
        <v>1396</v>
      </c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</row>
    <row r="175" ht="15.75" customHeight="1">
      <c r="A175" s="11" t="s">
        <v>372</v>
      </c>
      <c r="B175" s="12">
        <f t="shared" si="53"/>
        <v>528.583774</v>
      </c>
      <c r="C175" s="13">
        <f t="shared" si="47"/>
        <v>6.607297175</v>
      </c>
      <c r="D175" s="14">
        <f t="shared" si="54"/>
        <v>6.607297175</v>
      </c>
      <c r="E175" s="15">
        <v>80.0</v>
      </c>
      <c r="F175" s="16">
        <v>167.510016</v>
      </c>
      <c r="G175" s="17">
        <v>0.317</v>
      </c>
      <c r="H175" s="16">
        <v>361.073758</v>
      </c>
      <c r="I175" s="17">
        <v>0.683</v>
      </c>
      <c r="J175" s="16">
        <v>5.28583774E8</v>
      </c>
      <c r="K175" s="52">
        <v>2018.0</v>
      </c>
      <c r="L175" s="15" t="s">
        <v>20</v>
      </c>
      <c r="M175" s="19" t="s">
        <v>373</v>
      </c>
      <c r="N175" s="71"/>
      <c r="O175" s="21"/>
      <c r="P175" s="21" t="s">
        <v>1396</v>
      </c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</row>
    <row r="176" ht="15.75" customHeight="1">
      <c r="A176" s="11" t="s">
        <v>374</v>
      </c>
      <c r="B176" s="12">
        <f t="shared" si="53"/>
        <v>345.823032</v>
      </c>
      <c r="C176" s="13">
        <f t="shared" si="47"/>
        <v>2.811569366</v>
      </c>
      <c r="D176" s="14">
        <f t="shared" si="54"/>
        <v>2.811569366</v>
      </c>
      <c r="E176" s="15">
        <v>123.0</v>
      </c>
      <c r="F176" s="16">
        <v>260.715005</v>
      </c>
      <c r="G176" s="17">
        <v>0.754</v>
      </c>
      <c r="H176" s="16">
        <v>85.108027</v>
      </c>
      <c r="I176" s="17">
        <v>0.246</v>
      </c>
      <c r="J176" s="16">
        <v>3.45823032E8</v>
      </c>
      <c r="K176" s="52">
        <v>2000.0</v>
      </c>
      <c r="L176" s="15" t="s">
        <v>18</v>
      </c>
      <c r="M176" s="19" t="s">
        <v>375</v>
      </c>
      <c r="N176" s="72" t="s">
        <v>376</v>
      </c>
      <c r="O176" s="21"/>
      <c r="P176" s="21" t="s">
        <v>1396</v>
      </c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</row>
    <row r="177" ht="15.75" customHeight="1">
      <c r="A177" s="11" t="s">
        <v>377</v>
      </c>
      <c r="B177" s="12">
        <f t="shared" si="53"/>
        <v>494.879471</v>
      </c>
      <c r="C177" s="13">
        <f t="shared" si="47"/>
        <v>2.999269521</v>
      </c>
      <c r="D177" s="14">
        <f t="shared" si="54"/>
        <v>2.999269521</v>
      </c>
      <c r="E177" s="15">
        <v>165.0</v>
      </c>
      <c r="F177" s="16">
        <v>217.581231</v>
      </c>
      <c r="G177" s="17">
        <v>0.44</v>
      </c>
      <c r="H177" s="16">
        <v>277.29824</v>
      </c>
      <c r="I177" s="17">
        <v>0.56</v>
      </c>
      <c r="J177" s="16">
        <v>4.94879471E8</v>
      </c>
      <c r="K177" s="52">
        <v>2010.0</v>
      </c>
      <c r="L177" s="15" t="s">
        <v>20</v>
      </c>
      <c r="M177" s="19" t="s">
        <v>378</v>
      </c>
      <c r="N177" s="71"/>
      <c r="O177" s="21"/>
      <c r="P177" s="21" t="s">
        <v>1396</v>
      </c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</row>
    <row r="178" ht="15.75" customHeight="1">
      <c r="A178" s="11" t="s">
        <v>379</v>
      </c>
      <c r="B178" s="12">
        <f t="shared" si="53"/>
        <v>621.537519</v>
      </c>
      <c r="C178" s="13">
        <f t="shared" si="47"/>
        <v>4.286465648</v>
      </c>
      <c r="D178" s="14">
        <f t="shared" si="54"/>
        <v>4.286465648</v>
      </c>
      <c r="E178" s="15">
        <v>145.0</v>
      </c>
      <c r="F178" s="16">
        <v>177.002924</v>
      </c>
      <c r="G178" s="17">
        <v>0.285</v>
      </c>
      <c r="H178" s="16">
        <v>444.534595</v>
      </c>
      <c r="I178" s="17">
        <v>0.715</v>
      </c>
      <c r="J178" s="16">
        <v>6.21537519E8</v>
      </c>
      <c r="K178" s="52">
        <v>2014.0</v>
      </c>
      <c r="L178" s="15" t="s">
        <v>20</v>
      </c>
      <c r="M178" s="19" t="s">
        <v>380</v>
      </c>
      <c r="N178" s="71"/>
      <c r="O178" s="21"/>
      <c r="P178" s="21" t="s">
        <v>1396</v>
      </c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</row>
    <row r="179" ht="15.75" customHeight="1">
      <c r="A179" s="11" t="s">
        <v>381</v>
      </c>
      <c r="B179" s="12">
        <f t="shared" si="53"/>
        <v>524.580592</v>
      </c>
      <c r="C179" s="13">
        <f t="shared" si="47"/>
        <v>4.066516217</v>
      </c>
      <c r="D179" s="14">
        <f t="shared" si="54"/>
        <v>4.066516217</v>
      </c>
      <c r="E179" s="15">
        <v>129.0</v>
      </c>
      <c r="F179" s="16">
        <v>160.945505</v>
      </c>
      <c r="G179" s="17">
        <v>0.307</v>
      </c>
      <c r="H179" s="16">
        <v>363.635087</v>
      </c>
      <c r="I179" s="17">
        <v>0.693</v>
      </c>
      <c r="J179" s="16">
        <v>5.24580592E8</v>
      </c>
      <c r="K179" s="52">
        <v>2019.0</v>
      </c>
      <c r="L179" s="15" t="s">
        <v>20</v>
      </c>
      <c r="M179" s="19" t="s">
        <v>382</v>
      </c>
      <c r="N179" s="71"/>
      <c r="O179" s="21"/>
      <c r="P179" s="21" t="s">
        <v>1396</v>
      </c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</row>
    <row r="180" ht="15.75" customHeight="1">
      <c r="A180" s="11" t="s">
        <v>383</v>
      </c>
      <c r="B180" s="12">
        <f t="shared" si="53"/>
        <v>585.410052</v>
      </c>
      <c r="C180" s="13">
        <f t="shared" si="47"/>
        <v>3.90273368</v>
      </c>
      <c r="D180" s="14">
        <f t="shared" si="54"/>
        <v>3.90273368</v>
      </c>
      <c r="E180" s="15">
        <v>150.0</v>
      </c>
      <c r="F180" s="16">
        <v>256.39301</v>
      </c>
      <c r="G180" s="17">
        <v>0.438</v>
      </c>
      <c r="H180" s="16">
        <v>329.017042</v>
      </c>
      <c r="I180" s="48">
        <v>0.562</v>
      </c>
      <c r="J180" s="16">
        <v>5.85410052E8</v>
      </c>
      <c r="K180" s="52">
        <v>2007.0</v>
      </c>
      <c r="L180" s="15" t="s">
        <v>18</v>
      </c>
      <c r="M180" s="19" t="s">
        <v>384</v>
      </c>
      <c r="N180" s="72" t="s">
        <v>385</v>
      </c>
      <c r="O180" s="21"/>
      <c r="P180" s="21" t="s">
        <v>1396</v>
      </c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</row>
    <row r="181" ht="15.75" customHeight="1">
      <c r="A181" s="108" t="s">
        <v>1432</v>
      </c>
      <c r="B181" s="74">
        <f t="shared" si="53"/>
        <v>83.482352</v>
      </c>
      <c r="C181" s="85">
        <f>SUM(J181/(E181*1000000))</f>
        <v>11.92605029</v>
      </c>
      <c r="D181" s="76">
        <f>SUM(C181/1)</f>
        <v>11.92605029</v>
      </c>
      <c r="E181" s="76">
        <v>7.0</v>
      </c>
      <c r="F181" s="76">
        <v>83.482352</v>
      </c>
      <c r="G181" s="77">
        <f>SUM(F181/B181)</f>
        <v>1</v>
      </c>
      <c r="H181" s="78">
        <f>(J181/1000000)-F181</f>
        <v>0</v>
      </c>
      <c r="I181" s="79">
        <f>H181/B181</f>
        <v>0</v>
      </c>
      <c r="J181" s="84">
        <v>8.3482352E7</v>
      </c>
      <c r="K181" s="80">
        <v>2018.0</v>
      </c>
      <c r="L181" s="81" t="s">
        <v>20</v>
      </c>
      <c r="M181" s="19"/>
      <c r="N181" s="71"/>
      <c r="O181" s="21"/>
      <c r="P181" s="21" t="s">
        <v>1396</v>
      </c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</row>
    <row r="182" ht="15.75" customHeight="1">
      <c r="A182" s="11" t="s">
        <v>386</v>
      </c>
      <c r="B182" s="12">
        <f t="shared" si="53"/>
        <v>353.133898</v>
      </c>
      <c r="C182" s="13">
        <f t="shared" ref="C182:C198" si="55">SUM(B182/E182)</f>
        <v>2.942782483</v>
      </c>
      <c r="D182" s="14">
        <f t="shared" ref="D182:D196" si="56">C182/1</f>
        <v>2.942782483</v>
      </c>
      <c r="E182" s="15">
        <v>120.0</v>
      </c>
      <c r="F182" s="16">
        <v>144.801023</v>
      </c>
      <c r="G182" s="17">
        <v>0.41</v>
      </c>
      <c r="H182" s="16">
        <v>208.332875</v>
      </c>
      <c r="I182" s="17">
        <v>0.59</v>
      </c>
      <c r="J182" s="16">
        <v>3.53133898E8</v>
      </c>
      <c r="K182" s="52">
        <v>2004.0</v>
      </c>
      <c r="L182" s="15" t="s">
        <v>18</v>
      </c>
      <c r="M182" s="19" t="s">
        <v>387</v>
      </c>
      <c r="N182" s="72" t="s">
        <v>388</v>
      </c>
      <c r="O182" s="21"/>
      <c r="P182" s="21" t="s">
        <v>1396</v>
      </c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</row>
    <row r="183" ht="15.75" customHeight="1">
      <c r="A183" s="11" t="s">
        <v>389</v>
      </c>
      <c r="B183" s="12">
        <f t="shared" si="53"/>
        <v>383.257136</v>
      </c>
      <c r="C183" s="13">
        <f t="shared" si="55"/>
        <v>6.387618933</v>
      </c>
      <c r="D183" s="14">
        <f t="shared" si="56"/>
        <v>6.387618933</v>
      </c>
      <c r="E183" s="15">
        <v>60.0</v>
      </c>
      <c r="F183" s="16">
        <v>176.387405</v>
      </c>
      <c r="G183" s="17">
        <v>0.46</v>
      </c>
      <c r="H183" s="16">
        <v>206.869731</v>
      </c>
      <c r="I183" s="17">
        <v>0.54</v>
      </c>
      <c r="J183" s="16">
        <v>3.83257136E8</v>
      </c>
      <c r="K183" s="52">
        <v>2002.0</v>
      </c>
      <c r="L183" s="15" t="s">
        <v>18</v>
      </c>
      <c r="M183" s="19" t="s">
        <v>390</v>
      </c>
      <c r="N183" s="72" t="s">
        <v>391</v>
      </c>
      <c r="O183" s="21"/>
      <c r="P183" s="21" t="s">
        <v>1396</v>
      </c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</row>
    <row r="184" ht="15.75" customHeight="1">
      <c r="A184" s="11" t="s">
        <v>392</v>
      </c>
      <c r="B184" s="12">
        <f t="shared" si="53"/>
        <v>408.754975</v>
      </c>
      <c r="C184" s="13">
        <f t="shared" si="55"/>
        <v>3.892904524</v>
      </c>
      <c r="D184" s="14">
        <f t="shared" si="56"/>
        <v>3.892904524</v>
      </c>
      <c r="E184" s="15">
        <v>105.0</v>
      </c>
      <c r="F184" s="16">
        <v>64.063008</v>
      </c>
      <c r="G184" s="17">
        <v>0.157</v>
      </c>
      <c r="H184" s="16">
        <v>344.691967</v>
      </c>
      <c r="I184" s="17">
        <v>0.843</v>
      </c>
      <c r="J184" s="16">
        <v>4.08754975E8</v>
      </c>
      <c r="K184" s="52">
        <v>2016.0</v>
      </c>
      <c r="L184" s="15" t="s">
        <v>20</v>
      </c>
      <c r="M184" s="19" t="s">
        <v>393</v>
      </c>
      <c r="N184" s="72" t="s">
        <v>394</v>
      </c>
      <c r="O184" s="21"/>
      <c r="P184" s="21" t="s">
        <v>1396</v>
      </c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</row>
    <row r="185" ht="15.75" customHeight="1">
      <c r="A185" s="11" t="s">
        <v>395</v>
      </c>
      <c r="B185" s="12">
        <f t="shared" si="53"/>
        <v>877.244782</v>
      </c>
      <c r="C185" s="13">
        <f t="shared" si="55"/>
        <v>9.2341556</v>
      </c>
      <c r="D185" s="14">
        <f t="shared" si="56"/>
        <v>9.2341556</v>
      </c>
      <c r="E185" s="15">
        <v>95.0</v>
      </c>
      <c r="F185" s="16">
        <v>161.321843</v>
      </c>
      <c r="G185" s="17">
        <v>0.184</v>
      </c>
      <c r="H185" s="16">
        <v>715.922939</v>
      </c>
      <c r="I185" s="17">
        <v>0.816</v>
      </c>
      <c r="J185" s="16">
        <v>8.77244782E8</v>
      </c>
      <c r="K185" s="52">
        <v>2012.0</v>
      </c>
      <c r="L185" s="15" t="s">
        <v>20</v>
      </c>
      <c r="M185" s="19" t="s">
        <v>396</v>
      </c>
      <c r="N185" s="72" t="s">
        <v>397</v>
      </c>
      <c r="O185" s="21"/>
      <c r="P185" s="21" t="s">
        <v>1396</v>
      </c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</row>
    <row r="186" ht="15.75" customHeight="1">
      <c r="A186" s="11" t="s">
        <v>398</v>
      </c>
      <c r="B186" s="12">
        <f t="shared" si="53"/>
        <v>886.686817</v>
      </c>
      <c r="C186" s="13">
        <f t="shared" si="55"/>
        <v>9.852075744</v>
      </c>
      <c r="D186" s="14">
        <f t="shared" si="56"/>
        <v>9.852075744</v>
      </c>
      <c r="E186" s="15">
        <v>90.0</v>
      </c>
      <c r="F186" s="16">
        <v>196.573705</v>
      </c>
      <c r="G186" s="17">
        <v>0.222</v>
      </c>
      <c r="H186" s="16">
        <v>690.113112</v>
      </c>
      <c r="I186" s="17">
        <v>0.778</v>
      </c>
      <c r="J186" s="16">
        <v>8.86686817E8</v>
      </c>
      <c r="K186" s="52">
        <v>2009.0</v>
      </c>
      <c r="L186" s="15" t="s">
        <v>18</v>
      </c>
      <c r="M186" s="19" t="s">
        <v>399</v>
      </c>
      <c r="N186" s="72" t="s">
        <v>400</v>
      </c>
      <c r="O186" s="21"/>
      <c r="P186" s="21" t="s">
        <v>1396</v>
      </c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</row>
    <row r="187" ht="15.75" customHeight="1">
      <c r="A187" s="11" t="s">
        <v>401</v>
      </c>
      <c r="B187" s="12">
        <f t="shared" si="53"/>
        <v>667.094506</v>
      </c>
      <c r="C187" s="13">
        <f t="shared" si="55"/>
        <v>8.338681325</v>
      </c>
      <c r="D187" s="14">
        <f t="shared" si="56"/>
        <v>8.338681325</v>
      </c>
      <c r="E187" s="15">
        <v>80.0</v>
      </c>
      <c r="F187" s="16">
        <v>195.330621</v>
      </c>
      <c r="G187" s="17">
        <v>0.293</v>
      </c>
      <c r="H187" s="16">
        <v>471.763885</v>
      </c>
      <c r="I187" s="17">
        <v>0.707</v>
      </c>
      <c r="J187" s="16">
        <v>6.67094506E8</v>
      </c>
      <c r="K187" s="52">
        <v>2006.0</v>
      </c>
      <c r="L187" s="15" t="s">
        <v>18</v>
      </c>
      <c r="M187" s="19" t="s">
        <v>402</v>
      </c>
      <c r="N187" s="72" t="s">
        <v>403</v>
      </c>
      <c r="O187" s="21"/>
      <c r="P187" s="21" t="s">
        <v>1396</v>
      </c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</row>
    <row r="188" ht="15.75" customHeight="1">
      <c r="A188" s="11" t="s">
        <v>404</v>
      </c>
      <c r="B188" s="12">
        <f t="shared" si="53"/>
        <v>836.848102</v>
      </c>
      <c r="C188" s="13">
        <f t="shared" si="55"/>
        <v>5.230300638</v>
      </c>
      <c r="D188" s="14">
        <f t="shared" si="56"/>
        <v>5.230300638</v>
      </c>
      <c r="E188" s="15">
        <v>160.0</v>
      </c>
      <c r="F188" s="16">
        <v>292.58733</v>
      </c>
      <c r="G188" s="17">
        <v>0.35</v>
      </c>
      <c r="H188" s="16">
        <v>544.260772</v>
      </c>
      <c r="I188" s="17">
        <v>0.65</v>
      </c>
      <c r="J188" s="16">
        <v>8.36848102E8</v>
      </c>
      <c r="K188" s="52">
        <v>2010.0</v>
      </c>
      <c r="L188" s="15" t="s">
        <v>20</v>
      </c>
      <c r="M188" s="19" t="s">
        <v>405</v>
      </c>
      <c r="N188" s="72" t="s">
        <v>406</v>
      </c>
      <c r="O188" s="21"/>
      <c r="P188" s="21" t="s">
        <v>1396</v>
      </c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</row>
    <row r="189" ht="15.75" customHeight="1">
      <c r="A189" s="11" t="s">
        <v>407</v>
      </c>
      <c r="B189" s="12">
        <f t="shared" si="53"/>
        <v>1243.089244</v>
      </c>
      <c r="C189" s="13">
        <f t="shared" si="55"/>
        <v>6.21544622</v>
      </c>
      <c r="D189" s="14">
        <f t="shared" si="56"/>
        <v>6.21544622</v>
      </c>
      <c r="E189" s="15">
        <v>200.0</v>
      </c>
      <c r="F189" s="16">
        <v>608.581744</v>
      </c>
      <c r="G189" s="17">
        <v>0.49</v>
      </c>
      <c r="H189" s="16">
        <v>634.5075</v>
      </c>
      <c r="I189" s="17">
        <v>0.51</v>
      </c>
      <c r="J189" s="16">
        <v>1.243089244E9</v>
      </c>
      <c r="K189" s="52">
        <v>2018.0</v>
      </c>
      <c r="L189" s="15" t="s">
        <v>20</v>
      </c>
      <c r="M189" s="19" t="s">
        <v>408</v>
      </c>
      <c r="N189" s="72" t="s">
        <v>409</v>
      </c>
      <c r="O189" s="21"/>
      <c r="P189" s="21" t="s">
        <v>1396</v>
      </c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</row>
    <row r="190" ht="15.75" customHeight="1">
      <c r="A190" s="11" t="s">
        <v>410</v>
      </c>
      <c r="B190" s="12">
        <f t="shared" si="53"/>
        <v>817.400891</v>
      </c>
      <c r="C190" s="13">
        <f t="shared" si="55"/>
        <v>10.89867855</v>
      </c>
      <c r="D190" s="14">
        <f t="shared" si="56"/>
        <v>10.89867855</v>
      </c>
      <c r="E190" s="15">
        <v>75.0</v>
      </c>
      <c r="F190" s="16">
        <v>306.169268</v>
      </c>
      <c r="G190" s="17">
        <v>0.375</v>
      </c>
      <c r="H190" s="16">
        <v>511.231623</v>
      </c>
      <c r="I190" s="17">
        <v>0.625</v>
      </c>
      <c r="J190" s="16">
        <v>8.17400891E8</v>
      </c>
      <c r="K190" s="52">
        <v>1996.0</v>
      </c>
      <c r="L190" s="15" t="s">
        <v>25</v>
      </c>
      <c r="M190" s="19" t="s">
        <v>411</v>
      </c>
      <c r="N190" s="72" t="s">
        <v>412</v>
      </c>
      <c r="O190" s="21"/>
      <c r="P190" s="21" t="s">
        <v>1396</v>
      </c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</row>
    <row r="191" ht="15.75" customHeight="1">
      <c r="A191" s="11" t="s">
        <v>413</v>
      </c>
      <c r="B191" s="12">
        <f t="shared" si="53"/>
        <v>389.681935</v>
      </c>
      <c r="C191" s="13">
        <f t="shared" si="55"/>
        <v>2.361708697</v>
      </c>
      <c r="D191" s="14">
        <f t="shared" si="56"/>
        <v>2.361708697</v>
      </c>
      <c r="E191" s="15">
        <v>165.0</v>
      </c>
      <c r="F191" s="16">
        <v>103.144286</v>
      </c>
      <c r="G191" s="17">
        <v>0.265</v>
      </c>
      <c r="H191" s="16">
        <v>286.537649</v>
      </c>
      <c r="I191" s="17">
        <v>0.735</v>
      </c>
      <c r="J191" s="16">
        <v>3.89681935E8</v>
      </c>
      <c r="K191" s="52">
        <v>2016.0</v>
      </c>
      <c r="L191" s="15" t="s">
        <v>20</v>
      </c>
      <c r="M191" s="19" t="s">
        <v>414</v>
      </c>
      <c r="N191" s="72" t="s">
        <v>415</v>
      </c>
      <c r="O191" s="21"/>
      <c r="P191" s="21" t="s">
        <v>1396</v>
      </c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</row>
    <row r="192" ht="15.75" customHeight="1">
      <c r="A192" s="11" t="s">
        <v>416</v>
      </c>
      <c r="B192" s="12">
        <f t="shared" si="53"/>
        <v>474.171806</v>
      </c>
      <c r="C192" s="13">
        <f t="shared" si="55"/>
        <v>9.878579292</v>
      </c>
      <c r="D192" s="14">
        <f t="shared" si="56"/>
        <v>9.878579292</v>
      </c>
      <c r="E192" s="15">
        <v>48.0</v>
      </c>
      <c r="F192" s="16">
        <v>197.171806</v>
      </c>
      <c r="G192" s="17">
        <v>0.416</v>
      </c>
      <c r="H192" s="16">
        <v>277.0</v>
      </c>
      <c r="I192" s="17">
        <v>0.584</v>
      </c>
      <c r="J192" s="16">
        <v>4.74171806E8</v>
      </c>
      <c r="K192" s="52">
        <v>1989.0</v>
      </c>
      <c r="L192" s="15" t="s">
        <v>104</v>
      </c>
      <c r="M192" s="19" t="s">
        <v>417</v>
      </c>
      <c r="N192" s="72" t="s">
        <v>418</v>
      </c>
      <c r="O192" s="21"/>
      <c r="P192" s="21" t="s">
        <v>1396</v>
      </c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</row>
    <row r="193" ht="15.75" customHeight="1">
      <c r="A193" s="11" t="s">
        <v>419</v>
      </c>
      <c r="B193" s="12">
        <f t="shared" si="53"/>
        <v>790.653942</v>
      </c>
      <c r="C193" s="13">
        <f t="shared" si="55"/>
        <v>4.273805092</v>
      </c>
      <c r="D193" s="14">
        <f t="shared" si="56"/>
        <v>4.273805092</v>
      </c>
      <c r="E193" s="15">
        <v>185.0</v>
      </c>
      <c r="F193" s="16">
        <v>317.101119</v>
      </c>
      <c r="G193" s="17">
        <v>0.401</v>
      </c>
      <c r="H193" s="16">
        <v>473.552823</v>
      </c>
      <c r="I193" s="17">
        <v>0.599</v>
      </c>
      <c r="J193" s="16">
        <v>7.90653942E8</v>
      </c>
      <c r="K193" s="52">
        <v>2008.0</v>
      </c>
      <c r="L193" s="15" t="s">
        <v>18</v>
      </c>
      <c r="M193" s="19" t="s">
        <v>420</v>
      </c>
      <c r="N193" s="72" t="s">
        <v>421</v>
      </c>
      <c r="O193" s="21"/>
      <c r="P193" s="21" t="s">
        <v>1396</v>
      </c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</row>
    <row r="194" ht="15.75" customHeight="1">
      <c r="A194" s="11" t="s">
        <v>422</v>
      </c>
      <c r="B194" s="12">
        <f t="shared" si="53"/>
        <v>333.107271</v>
      </c>
      <c r="C194" s="13">
        <f t="shared" si="55"/>
        <v>11.89668825</v>
      </c>
      <c r="D194" s="14">
        <f t="shared" si="56"/>
        <v>11.89668825</v>
      </c>
      <c r="E194" s="15">
        <v>28.0</v>
      </c>
      <c r="F194" s="16">
        <v>179.870271</v>
      </c>
      <c r="G194" s="17">
        <v>0.54</v>
      </c>
      <c r="H194" s="16">
        <v>153.237</v>
      </c>
      <c r="I194" s="17">
        <v>0.46</v>
      </c>
      <c r="J194" s="16">
        <v>3.33107271E8</v>
      </c>
      <c r="K194" s="52">
        <v>1984.0</v>
      </c>
      <c r="L194" s="15" t="s">
        <v>104</v>
      </c>
      <c r="M194" s="19" t="s">
        <v>423</v>
      </c>
      <c r="N194" s="72" t="s">
        <v>424</v>
      </c>
      <c r="O194" s="21"/>
      <c r="P194" s="21" t="s">
        <v>1396</v>
      </c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</row>
    <row r="195" ht="15.75" customHeight="1">
      <c r="A195" s="11" t="s">
        <v>425</v>
      </c>
      <c r="B195" s="12">
        <f t="shared" si="53"/>
        <v>321.457747</v>
      </c>
      <c r="C195" s="13">
        <f t="shared" si="55"/>
        <v>4.592253529</v>
      </c>
      <c r="D195" s="14">
        <f t="shared" si="56"/>
        <v>4.592253529</v>
      </c>
      <c r="E195" s="15">
        <v>70.0</v>
      </c>
      <c r="F195" s="16">
        <v>120.540719</v>
      </c>
      <c r="G195" s="17">
        <v>0.375</v>
      </c>
      <c r="H195" s="16">
        <v>200.917028</v>
      </c>
      <c r="I195" s="17">
        <v>0.625</v>
      </c>
      <c r="J195" s="16">
        <v>3.21457747E8</v>
      </c>
      <c r="K195" s="52">
        <v>2009.0</v>
      </c>
      <c r="L195" s="15" t="s">
        <v>18</v>
      </c>
      <c r="M195" s="19" t="s">
        <v>426</v>
      </c>
      <c r="N195" s="72" t="s">
        <v>427</v>
      </c>
      <c r="O195" s="21"/>
      <c r="P195" s="21" t="s">
        <v>1396</v>
      </c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</row>
    <row r="196" ht="15.75" customHeight="1">
      <c r="A196" s="35" t="s">
        <v>428</v>
      </c>
      <c r="B196" s="12">
        <f t="shared" si="53"/>
        <v>858.848019</v>
      </c>
      <c r="C196" s="13">
        <f t="shared" si="55"/>
        <v>4.907702966</v>
      </c>
      <c r="D196" s="14">
        <f t="shared" si="56"/>
        <v>4.907702966</v>
      </c>
      <c r="E196" s="36">
        <v>175.0</v>
      </c>
      <c r="F196" s="37">
        <v>356.921711</v>
      </c>
      <c r="G196" s="38">
        <v>0.416</v>
      </c>
      <c r="H196" s="16">
        <v>501.926308</v>
      </c>
      <c r="I196" s="48">
        <v>0.584</v>
      </c>
      <c r="J196" s="37">
        <v>8.58848019E8</v>
      </c>
      <c r="K196" s="58">
        <v>2015.0</v>
      </c>
      <c r="L196" s="15" t="s">
        <v>20</v>
      </c>
      <c r="M196" s="19" t="s">
        <v>429</v>
      </c>
      <c r="N196" s="72" t="s">
        <v>430</v>
      </c>
      <c r="O196" s="21"/>
      <c r="P196" s="21" t="s">
        <v>1396</v>
      </c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</row>
    <row r="197" ht="15.75" customHeight="1">
      <c r="A197" s="73" t="s">
        <v>1433</v>
      </c>
      <c r="B197" s="84">
        <f t="shared" si="53"/>
        <v>67.28</v>
      </c>
      <c r="C197" s="75">
        <f t="shared" si="55"/>
        <v>44.85333333</v>
      </c>
      <c r="D197" s="76">
        <f t="shared" ref="D197:D201" si="57">SUM(C197/1)</f>
        <v>44.85333333</v>
      </c>
      <c r="E197" s="76">
        <v>1.5</v>
      </c>
      <c r="F197" s="76">
        <v>54.01</v>
      </c>
      <c r="G197" s="77">
        <f t="shared" ref="G197:G201" si="58">SUM(F197/B197)</f>
        <v>0.802764566</v>
      </c>
      <c r="H197" s="78">
        <f t="shared" ref="H197:H201" si="59">(J197/1000000)-F197</f>
        <v>13.27</v>
      </c>
      <c r="I197" s="99">
        <f t="shared" ref="I197:I201" si="60">H197/B197</f>
        <v>0.197235434</v>
      </c>
      <c r="J197" s="74">
        <v>6.728E7</v>
      </c>
      <c r="K197" s="80">
        <v>2011.0</v>
      </c>
      <c r="L197" s="81" t="s">
        <v>20</v>
      </c>
      <c r="M197" s="19"/>
      <c r="N197" s="71"/>
      <c r="O197" s="21"/>
      <c r="P197" s="98" t="s">
        <v>1395</v>
      </c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</row>
    <row r="198" ht="15.75" customHeight="1">
      <c r="A198" s="100" t="s">
        <v>1434</v>
      </c>
      <c r="B198" s="74">
        <f t="shared" si="53"/>
        <v>109.518558</v>
      </c>
      <c r="C198" s="75">
        <f t="shared" si="55"/>
        <v>10.9518558</v>
      </c>
      <c r="D198" s="76">
        <f t="shared" si="57"/>
        <v>10.9518558</v>
      </c>
      <c r="E198" s="78">
        <v>10.0</v>
      </c>
      <c r="F198" s="76">
        <v>52.218558</v>
      </c>
      <c r="G198" s="77">
        <f t="shared" si="58"/>
        <v>0.4768010002</v>
      </c>
      <c r="H198" s="78">
        <f t="shared" si="59"/>
        <v>57.3</v>
      </c>
      <c r="I198" s="99">
        <f t="shared" si="60"/>
        <v>0.5231989998</v>
      </c>
      <c r="J198" s="74">
        <v>1.09518558E8</v>
      </c>
      <c r="K198" s="80">
        <v>2015.0</v>
      </c>
      <c r="L198" s="81" t="s">
        <v>20</v>
      </c>
      <c r="M198" s="19"/>
      <c r="N198" s="71"/>
      <c r="O198" s="21"/>
      <c r="P198" s="109" t="s">
        <v>1395</v>
      </c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</row>
    <row r="199" ht="15.75" customHeight="1">
      <c r="A199" s="108" t="s">
        <v>1435</v>
      </c>
      <c r="B199" s="74">
        <f t="shared" si="53"/>
        <v>167.700948</v>
      </c>
      <c r="C199" s="85">
        <f>SUM(J199/(E199*1000000))</f>
        <v>16.7700948</v>
      </c>
      <c r="D199" s="76">
        <f t="shared" si="57"/>
        <v>16.7700948</v>
      </c>
      <c r="E199" s="76">
        <v>10.0</v>
      </c>
      <c r="F199" s="76">
        <v>67.347895</v>
      </c>
      <c r="G199" s="77">
        <f t="shared" si="58"/>
        <v>0.4015951955</v>
      </c>
      <c r="H199" s="78">
        <f t="shared" si="59"/>
        <v>100.353053</v>
      </c>
      <c r="I199" s="99">
        <f t="shared" si="60"/>
        <v>0.5984048045</v>
      </c>
      <c r="J199" s="84">
        <v>1.67700948E8</v>
      </c>
      <c r="K199" s="80">
        <v>2018.0</v>
      </c>
      <c r="L199" s="81" t="s">
        <v>20</v>
      </c>
      <c r="M199" s="19"/>
      <c r="N199" s="71"/>
      <c r="O199" s="21"/>
      <c r="P199" s="98" t="s">
        <v>1395</v>
      </c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</row>
    <row r="200" ht="15.75" customHeight="1">
      <c r="A200" s="73" t="s">
        <v>1436</v>
      </c>
      <c r="B200" s="74">
        <f t="shared" si="53"/>
        <v>161.919318</v>
      </c>
      <c r="C200" s="75">
        <f t="shared" ref="C200:C209" si="61">SUM(B200/E200)</f>
        <v>32.3838636</v>
      </c>
      <c r="D200" s="76">
        <f t="shared" si="57"/>
        <v>32.3838636</v>
      </c>
      <c r="E200" s="76">
        <v>5.0</v>
      </c>
      <c r="F200" s="76">
        <v>83.586447</v>
      </c>
      <c r="G200" s="77">
        <f t="shared" si="58"/>
        <v>0.5162228203</v>
      </c>
      <c r="H200" s="78">
        <f t="shared" si="59"/>
        <v>78.332871</v>
      </c>
      <c r="I200" s="99">
        <f t="shared" si="60"/>
        <v>0.4837771797</v>
      </c>
      <c r="J200" s="74">
        <v>1.61919318E8</v>
      </c>
      <c r="K200" s="80">
        <v>2013.0</v>
      </c>
      <c r="L200" s="81" t="s">
        <v>20</v>
      </c>
      <c r="M200" s="19"/>
      <c r="N200" s="71"/>
      <c r="O200" s="21"/>
      <c r="P200" s="105" t="s">
        <v>1395</v>
      </c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</row>
    <row r="201" ht="15.75" customHeight="1">
      <c r="A201" s="73" t="s">
        <v>1437</v>
      </c>
      <c r="B201" s="74">
        <f t="shared" si="53"/>
        <v>99.067206</v>
      </c>
      <c r="C201" s="75">
        <f t="shared" si="61"/>
        <v>18.01221927</v>
      </c>
      <c r="D201" s="76">
        <f t="shared" si="57"/>
        <v>18.01221927</v>
      </c>
      <c r="E201" s="76">
        <v>5.5</v>
      </c>
      <c r="F201" s="76">
        <v>44.467207</v>
      </c>
      <c r="G201" s="77">
        <f t="shared" si="58"/>
        <v>0.4488589998</v>
      </c>
      <c r="H201" s="78">
        <f t="shared" si="59"/>
        <v>54.599999</v>
      </c>
      <c r="I201" s="79">
        <f t="shared" si="60"/>
        <v>0.5511410002</v>
      </c>
      <c r="J201" s="74">
        <v>9.9067206E7</v>
      </c>
      <c r="K201" s="80">
        <v>2013.0</v>
      </c>
      <c r="L201" s="81" t="s">
        <v>20</v>
      </c>
      <c r="M201" s="19"/>
      <c r="N201" s="71"/>
      <c r="O201" s="21"/>
      <c r="P201" s="21" t="s">
        <v>1396</v>
      </c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</row>
    <row r="202" ht="15.75" customHeight="1">
      <c r="A202" s="11" t="s">
        <v>431</v>
      </c>
      <c r="B202" s="12">
        <f t="shared" si="53"/>
        <v>773.897851</v>
      </c>
      <c r="C202" s="13">
        <f t="shared" si="61"/>
        <v>4.690290006</v>
      </c>
      <c r="D202" s="14">
        <f t="shared" ref="D202:D209" si="62">C202/1</f>
        <v>4.690290006</v>
      </c>
      <c r="E202" s="15">
        <v>165.0</v>
      </c>
      <c r="F202" s="16">
        <v>188.020017</v>
      </c>
      <c r="G202" s="17">
        <v>0.243</v>
      </c>
      <c r="H202" s="16">
        <v>585.877834</v>
      </c>
      <c r="I202" s="17">
        <v>0.757</v>
      </c>
      <c r="J202" s="16">
        <v>7.73897851E8</v>
      </c>
      <c r="K202" s="52">
        <v>2014.0</v>
      </c>
      <c r="L202" s="15" t="s">
        <v>20</v>
      </c>
      <c r="M202" s="19" t="s">
        <v>432</v>
      </c>
      <c r="N202" s="72" t="s">
        <v>433</v>
      </c>
      <c r="O202" s="21"/>
      <c r="P202" s="21" t="s">
        <v>1396</v>
      </c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</row>
    <row r="203" ht="15.75" customHeight="1">
      <c r="A203" s="11" t="s">
        <v>434</v>
      </c>
      <c r="B203" s="12">
        <f t="shared" si="53"/>
        <v>585.796247</v>
      </c>
      <c r="C203" s="13">
        <f t="shared" si="61"/>
        <v>4.184258907</v>
      </c>
      <c r="D203" s="14">
        <f t="shared" si="62"/>
        <v>4.184258907</v>
      </c>
      <c r="E203" s="15">
        <v>140.0</v>
      </c>
      <c r="F203" s="16">
        <v>319.034126</v>
      </c>
      <c r="G203" s="17">
        <v>0.545</v>
      </c>
      <c r="H203" s="16">
        <v>266.762121</v>
      </c>
      <c r="I203" s="17">
        <v>0.455</v>
      </c>
      <c r="J203" s="16">
        <v>5.85796247E8</v>
      </c>
      <c r="K203" s="52">
        <v>2008.0</v>
      </c>
      <c r="L203" s="15" t="s">
        <v>18</v>
      </c>
      <c r="M203" s="19" t="s">
        <v>435</v>
      </c>
      <c r="N203" s="72" t="s">
        <v>436</v>
      </c>
      <c r="O203" s="21"/>
      <c r="P203" s="21" t="s">
        <v>1396</v>
      </c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</row>
    <row r="204" ht="15.75" customHeight="1">
      <c r="A204" s="11" t="s">
        <v>437</v>
      </c>
      <c r="B204" s="12">
        <f t="shared" si="53"/>
        <v>623.933331</v>
      </c>
      <c r="C204" s="13">
        <f t="shared" si="61"/>
        <v>3.119666655</v>
      </c>
      <c r="D204" s="14">
        <f t="shared" si="62"/>
        <v>3.119666655</v>
      </c>
      <c r="E204" s="15">
        <v>200.0</v>
      </c>
      <c r="F204" s="16">
        <v>312.433331</v>
      </c>
      <c r="G204" s="17">
        <v>0.501</v>
      </c>
      <c r="H204" s="16">
        <v>311.5</v>
      </c>
      <c r="I204" s="17">
        <v>0.499</v>
      </c>
      <c r="J204" s="16">
        <v>6.23933331E8</v>
      </c>
      <c r="K204" s="52">
        <v>2010.0</v>
      </c>
      <c r="L204" s="15" t="s">
        <v>20</v>
      </c>
      <c r="M204" s="19" t="s">
        <v>438</v>
      </c>
      <c r="N204" s="72" t="s">
        <v>439</v>
      </c>
      <c r="O204" s="21"/>
      <c r="P204" s="21" t="s">
        <v>1396</v>
      </c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</row>
    <row r="205" ht="15.75" customHeight="1">
      <c r="A205" s="11" t="s">
        <v>440</v>
      </c>
      <c r="B205" s="12">
        <f t="shared" si="53"/>
        <v>1214.811252</v>
      </c>
      <c r="C205" s="13">
        <f t="shared" si="61"/>
        <v>6.07405626</v>
      </c>
      <c r="D205" s="14">
        <f t="shared" si="62"/>
        <v>6.07405626</v>
      </c>
      <c r="E205" s="15">
        <v>200.0</v>
      </c>
      <c r="F205" s="16">
        <v>409.013994</v>
      </c>
      <c r="G205" s="17">
        <v>0.337</v>
      </c>
      <c r="H205" s="16">
        <v>805.797258</v>
      </c>
      <c r="I205" s="17">
        <v>0.663</v>
      </c>
      <c r="J205" s="16">
        <v>1.214811252E9</v>
      </c>
      <c r="K205" s="52">
        <v>2013.0</v>
      </c>
      <c r="L205" s="15" t="s">
        <v>20</v>
      </c>
      <c r="M205" s="19" t="s">
        <v>441</v>
      </c>
      <c r="N205" s="72" t="s">
        <v>442</v>
      </c>
      <c r="O205" s="21"/>
      <c r="P205" s="21" t="s">
        <v>1396</v>
      </c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</row>
    <row r="206" ht="15.75" customHeight="1">
      <c r="A206" s="11" t="s">
        <v>443</v>
      </c>
      <c r="B206" s="12">
        <f t="shared" si="53"/>
        <v>701.842551</v>
      </c>
      <c r="C206" s="13">
        <f t="shared" si="61"/>
        <v>17.54606378</v>
      </c>
      <c r="D206" s="14">
        <f t="shared" si="62"/>
        <v>17.54606378</v>
      </c>
      <c r="E206" s="15">
        <v>40.0</v>
      </c>
      <c r="F206" s="16">
        <v>328.874981</v>
      </c>
      <c r="G206" s="17">
        <v>0.469</v>
      </c>
      <c r="H206" s="16">
        <v>372.96757</v>
      </c>
      <c r="I206" s="17">
        <v>0.531</v>
      </c>
      <c r="J206" s="16">
        <v>7.01842551E8</v>
      </c>
      <c r="K206" s="52">
        <v>2017.0</v>
      </c>
      <c r="L206" s="15" t="s">
        <v>20</v>
      </c>
      <c r="M206" s="19" t="s">
        <v>444</v>
      </c>
      <c r="N206" s="72" t="s">
        <v>445</v>
      </c>
      <c r="O206" s="21"/>
      <c r="P206" s="21" t="s">
        <v>1396</v>
      </c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</row>
    <row r="207" ht="15.75" customHeight="1">
      <c r="A207" s="11" t="s">
        <v>446</v>
      </c>
      <c r="B207" s="12">
        <f t="shared" si="53"/>
        <v>473.122525</v>
      </c>
      <c r="C207" s="13">
        <f t="shared" si="61"/>
        <v>5.988892722</v>
      </c>
      <c r="D207" s="14">
        <f t="shared" si="62"/>
        <v>5.988892722</v>
      </c>
      <c r="E207" s="33">
        <v>79.0</v>
      </c>
      <c r="F207" s="16">
        <v>211.622525</v>
      </c>
      <c r="G207" s="17">
        <v>0.447</v>
      </c>
      <c r="H207" s="16">
        <v>261.5</v>
      </c>
      <c r="I207" s="48">
        <v>0.553</v>
      </c>
      <c r="J207" s="16">
        <v>4.73122525E8</v>
      </c>
      <c r="K207" s="52">
        <v>2019.0</v>
      </c>
      <c r="L207" s="15" t="s">
        <v>20</v>
      </c>
      <c r="M207" s="19" t="s">
        <v>447</v>
      </c>
      <c r="N207" s="72" t="s">
        <v>448</v>
      </c>
      <c r="O207" s="21"/>
      <c r="P207" s="21" t="s">
        <v>1396</v>
      </c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</row>
    <row r="208" ht="15.75" customHeight="1">
      <c r="A208" s="11" t="s">
        <v>449</v>
      </c>
      <c r="B208" s="12">
        <f t="shared" si="53"/>
        <v>415.484914</v>
      </c>
      <c r="C208" s="13">
        <f t="shared" si="61"/>
        <v>3.462374283</v>
      </c>
      <c r="D208" s="14">
        <f t="shared" si="62"/>
        <v>3.462374283</v>
      </c>
      <c r="E208" s="15">
        <v>120.0</v>
      </c>
      <c r="F208" s="16">
        <v>162.43441</v>
      </c>
      <c r="G208" s="17">
        <v>0.391</v>
      </c>
      <c r="H208" s="16">
        <v>253.050504</v>
      </c>
      <c r="I208" s="17">
        <v>0.609</v>
      </c>
      <c r="J208" s="16">
        <v>4.15484914E8</v>
      </c>
      <c r="K208" s="52">
        <v>2016.0</v>
      </c>
      <c r="L208" s="15" t="s">
        <v>20</v>
      </c>
      <c r="M208" s="19" t="s">
        <v>450</v>
      </c>
      <c r="N208" s="72" t="s">
        <v>451</v>
      </c>
      <c r="O208" s="21"/>
      <c r="P208" s="21" t="s">
        <v>1396</v>
      </c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</row>
    <row r="209" ht="15.75" customHeight="1">
      <c r="A209" s="11" t="s">
        <v>452</v>
      </c>
      <c r="B209" s="12">
        <f t="shared" si="53"/>
        <v>476.512065</v>
      </c>
      <c r="C209" s="13">
        <f t="shared" si="61"/>
        <v>52.945785</v>
      </c>
      <c r="D209" s="14">
        <f t="shared" si="62"/>
        <v>52.945785</v>
      </c>
      <c r="E209" s="15">
        <v>9.0</v>
      </c>
      <c r="F209" s="16">
        <v>265.859065</v>
      </c>
      <c r="G209" s="17">
        <v>0.558</v>
      </c>
      <c r="H209" s="16">
        <v>210.653</v>
      </c>
      <c r="I209" s="17">
        <v>0.442</v>
      </c>
      <c r="J209" s="16">
        <v>4.76512065E8</v>
      </c>
      <c r="K209" s="53">
        <v>1975.0</v>
      </c>
      <c r="L209" s="15" t="s">
        <v>322</v>
      </c>
      <c r="M209" s="19" t="s">
        <v>453</v>
      </c>
      <c r="N209" s="72" t="s">
        <v>454</v>
      </c>
      <c r="O209" s="21"/>
      <c r="P209" s="105" t="s">
        <v>1395</v>
      </c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</row>
    <row r="210" ht="15.75" customHeight="1">
      <c r="A210" s="83" t="s">
        <v>1438</v>
      </c>
      <c r="B210" s="84">
        <f t="shared" si="53"/>
        <v>101.020014</v>
      </c>
      <c r="C210" s="85">
        <f>SUM(J210/(E210*1000000))</f>
        <v>10.1020014</v>
      </c>
      <c r="D210" s="76">
        <f>SUM(C210/1)</f>
        <v>10.1020014</v>
      </c>
      <c r="E210" s="78">
        <v>10.0</v>
      </c>
      <c r="F210" s="78">
        <v>37.899565</v>
      </c>
      <c r="G210" s="77">
        <f>SUM(F210/B210)</f>
        <v>0.375168875</v>
      </c>
      <c r="H210" s="78">
        <f>(J210/1000000)-F210</f>
        <v>63.120449</v>
      </c>
      <c r="I210" s="99">
        <f>H210/B210</f>
        <v>0.624831125</v>
      </c>
      <c r="J210" s="84">
        <v>1.01020014E8</v>
      </c>
      <c r="K210" s="86">
        <v>2017.0</v>
      </c>
      <c r="L210" s="81" t="s">
        <v>20</v>
      </c>
      <c r="M210" s="19"/>
      <c r="N210" s="71"/>
      <c r="O210" s="21"/>
      <c r="P210" s="82" t="s">
        <v>1395</v>
      </c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</row>
    <row r="211" ht="15.75" customHeight="1">
      <c r="A211" s="11" t="s">
        <v>455</v>
      </c>
      <c r="B211" s="12">
        <f t="shared" si="53"/>
        <v>328.349387</v>
      </c>
      <c r="C211" s="13">
        <f t="shared" ref="C211:C247" si="63">SUM(B211/E211)</f>
        <v>4.377991827</v>
      </c>
      <c r="D211" s="14">
        <f t="shared" ref="D211:D215" si="64">C211/1</f>
        <v>4.377991827</v>
      </c>
      <c r="E211" s="15">
        <v>75.0</v>
      </c>
      <c r="F211" s="16">
        <v>171.015687</v>
      </c>
      <c r="G211" s="17">
        <v>0.521</v>
      </c>
      <c r="H211" s="16">
        <v>157.3337</v>
      </c>
      <c r="I211" s="17">
        <v>0.479</v>
      </c>
      <c r="J211" s="16">
        <v>3.28349387E8</v>
      </c>
      <c r="K211" s="52">
        <v>2019.0</v>
      </c>
      <c r="L211" s="15" t="s">
        <v>20</v>
      </c>
      <c r="M211" s="19" t="s">
        <v>456</v>
      </c>
      <c r="N211" s="72" t="s">
        <v>457</v>
      </c>
      <c r="O211" s="21"/>
      <c r="P211" s="21" t="s">
        <v>1396</v>
      </c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</row>
    <row r="212" ht="15.75" customHeight="1">
      <c r="A212" s="11" t="s">
        <v>458</v>
      </c>
      <c r="B212" s="12">
        <f t="shared" si="53"/>
        <v>1104.943613</v>
      </c>
      <c r="C212" s="13">
        <f t="shared" si="63"/>
        <v>15.78490876</v>
      </c>
      <c r="D212" s="14">
        <f t="shared" si="64"/>
        <v>15.78490876</v>
      </c>
      <c r="E212" s="15">
        <v>70.0</v>
      </c>
      <c r="F212" s="16">
        <v>335.477657</v>
      </c>
      <c r="G212" s="17">
        <v>0.304</v>
      </c>
      <c r="H212" s="16">
        <v>769.465956</v>
      </c>
      <c r="I212" s="17">
        <v>0.696</v>
      </c>
      <c r="J212" s="16">
        <v>1.104943613E9</v>
      </c>
      <c r="K212" s="52">
        <v>2019.0</v>
      </c>
      <c r="L212" s="15" t="s">
        <v>20</v>
      </c>
      <c r="M212" s="19" t="s">
        <v>459</v>
      </c>
      <c r="N212" s="72" t="s">
        <v>460</v>
      </c>
      <c r="O212" s="21"/>
      <c r="P212" s="21" t="s">
        <v>1396</v>
      </c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</row>
    <row r="213" ht="15.75" customHeight="1">
      <c r="A213" s="11" t="s">
        <v>461</v>
      </c>
      <c r="B213" s="12">
        <f t="shared" si="53"/>
        <v>335.287748</v>
      </c>
      <c r="C213" s="13">
        <f t="shared" si="63"/>
        <v>4.19109685</v>
      </c>
      <c r="D213" s="14">
        <f t="shared" si="64"/>
        <v>4.19109685</v>
      </c>
      <c r="E213" s="15">
        <v>80.0</v>
      </c>
      <c r="F213" s="16">
        <v>103.887748</v>
      </c>
      <c r="G213" s="17">
        <v>0.31</v>
      </c>
      <c r="H213" s="16">
        <v>231.4</v>
      </c>
      <c r="I213" s="17">
        <v>0.69</v>
      </c>
      <c r="J213" s="16">
        <v>3.35287748E8</v>
      </c>
      <c r="K213" s="52">
        <v>2012.0</v>
      </c>
      <c r="L213" s="15" t="s">
        <v>20</v>
      </c>
      <c r="M213" s="19" t="s">
        <v>462</v>
      </c>
      <c r="N213" s="72" t="s">
        <v>463</v>
      </c>
      <c r="O213" s="21"/>
      <c r="P213" s="21" t="s">
        <v>1396</v>
      </c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</row>
    <row r="214" ht="15.75" customHeight="1">
      <c r="A214" s="11" t="s">
        <v>464</v>
      </c>
      <c r="B214" s="12">
        <f t="shared" si="53"/>
        <v>801.693929</v>
      </c>
      <c r="C214" s="13">
        <f t="shared" si="63"/>
        <v>6.073438856</v>
      </c>
      <c r="D214" s="14">
        <f t="shared" si="64"/>
        <v>6.073438856</v>
      </c>
      <c r="E214" s="15">
        <v>132.0</v>
      </c>
      <c r="F214" s="16">
        <v>320.31496</v>
      </c>
      <c r="G214" s="17">
        <v>0.4</v>
      </c>
      <c r="H214" s="16">
        <v>481.378969</v>
      </c>
      <c r="I214" s="17">
        <v>0.6</v>
      </c>
      <c r="J214" s="16">
        <v>8.01693929E8</v>
      </c>
      <c r="K214" s="52">
        <v>2019.0</v>
      </c>
      <c r="L214" s="15" t="s">
        <v>20</v>
      </c>
      <c r="M214" s="19" t="s">
        <v>465</v>
      </c>
      <c r="N214" s="72" t="s">
        <v>466</v>
      </c>
      <c r="O214" s="21"/>
      <c r="P214" s="21" t="s">
        <v>1396</v>
      </c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</row>
    <row r="215" ht="15.75" customHeight="1">
      <c r="A215" s="11" t="s">
        <v>467</v>
      </c>
      <c r="B215" s="12">
        <f t="shared" si="53"/>
        <v>962.542945</v>
      </c>
      <c r="C215" s="13">
        <f t="shared" si="63"/>
        <v>10.69492161</v>
      </c>
      <c r="D215" s="14">
        <f t="shared" si="64"/>
        <v>10.69492161</v>
      </c>
      <c r="E215" s="15">
        <v>90.0</v>
      </c>
      <c r="F215" s="16">
        <v>404.540171</v>
      </c>
      <c r="G215" s="17">
        <v>0.42</v>
      </c>
      <c r="H215" s="16">
        <v>558.002774</v>
      </c>
      <c r="I215" s="17">
        <v>0.58</v>
      </c>
      <c r="J215" s="16">
        <v>9.62542945E8</v>
      </c>
      <c r="K215" s="52">
        <v>2017.0</v>
      </c>
      <c r="L215" s="15" t="s">
        <v>20</v>
      </c>
      <c r="M215" s="19" t="s">
        <v>468</v>
      </c>
      <c r="N215" s="72" t="s">
        <v>469</v>
      </c>
      <c r="O215" s="21"/>
      <c r="P215" s="21" t="s">
        <v>1396</v>
      </c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</row>
    <row r="216" ht="15.75" customHeight="1">
      <c r="A216" s="73" t="s">
        <v>1439</v>
      </c>
      <c r="B216" s="74">
        <f t="shared" si="53"/>
        <v>231.184173</v>
      </c>
      <c r="C216" s="75">
        <f t="shared" si="63"/>
        <v>30.8245564</v>
      </c>
      <c r="D216" s="76">
        <f>SUM(C216/1)</f>
        <v>30.8245564</v>
      </c>
      <c r="E216" s="76">
        <v>7.5</v>
      </c>
      <c r="F216" s="78">
        <v>143.495265</v>
      </c>
      <c r="G216" s="77">
        <f>SUM(F216/B216)</f>
        <v>0.6206967507</v>
      </c>
      <c r="H216" s="78">
        <f>(J216/1000000)-F216</f>
        <v>87.688908</v>
      </c>
      <c r="I216" s="99">
        <f>H216/B216</f>
        <v>0.3793032493</v>
      </c>
      <c r="J216" s="74">
        <v>2.31184173E8</v>
      </c>
      <c r="K216" s="80">
        <v>2007.0</v>
      </c>
      <c r="L216" s="81" t="s">
        <v>18</v>
      </c>
      <c r="M216" s="19"/>
      <c r="N216" s="71"/>
      <c r="O216" s="21"/>
      <c r="P216" s="21" t="s">
        <v>1396</v>
      </c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</row>
    <row r="217" ht="15.75" customHeight="1">
      <c r="A217" s="11" t="s">
        <v>470</v>
      </c>
      <c r="B217" s="12">
        <f t="shared" si="53"/>
        <v>1109.802321</v>
      </c>
      <c r="C217" s="13">
        <f t="shared" si="63"/>
        <v>17.61590986</v>
      </c>
      <c r="D217" s="14">
        <f t="shared" ref="D217:D234" si="65">C217/1</f>
        <v>17.61590986</v>
      </c>
      <c r="E217" s="15">
        <v>63.0</v>
      </c>
      <c r="F217" s="16">
        <v>404.21472</v>
      </c>
      <c r="G217" s="17">
        <v>0.364</v>
      </c>
      <c r="H217" s="16">
        <v>705.587601</v>
      </c>
      <c r="I217" s="17">
        <v>0.636</v>
      </c>
      <c r="J217" s="16">
        <v>1.109802321E9</v>
      </c>
      <c r="K217" s="52">
        <v>1993.0</v>
      </c>
      <c r="L217" s="15" t="s">
        <v>25</v>
      </c>
      <c r="M217" s="19" t="s">
        <v>471</v>
      </c>
      <c r="N217" s="72" t="s">
        <v>472</v>
      </c>
      <c r="O217" s="21"/>
      <c r="P217" s="21" t="s">
        <v>1396</v>
      </c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</row>
    <row r="218" ht="15.75" customHeight="1">
      <c r="A218" s="11" t="s">
        <v>473</v>
      </c>
      <c r="B218" s="12">
        <f t="shared" si="53"/>
        <v>368.780809</v>
      </c>
      <c r="C218" s="13">
        <f t="shared" si="63"/>
        <v>3.965385043</v>
      </c>
      <c r="D218" s="14">
        <f t="shared" si="65"/>
        <v>3.965385043</v>
      </c>
      <c r="E218" s="32">
        <v>93.0</v>
      </c>
      <c r="F218" s="16">
        <v>181.171875</v>
      </c>
      <c r="G218" s="17">
        <v>0.491</v>
      </c>
      <c r="H218" s="16">
        <v>187.608934</v>
      </c>
      <c r="I218" s="17">
        <v>0.509</v>
      </c>
      <c r="J218" s="16">
        <v>3.68780809E8</v>
      </c>
      <c r="K218" s="52">
        <v>2001.0</v>
      </c>
      <c r="L218" s="15" t="s">
        <v>18</v>
      </c>
      <c r="M218" s="19" t="s">
        <v>474</v>
      </c>
      <c r="N218" s="107" t="s">
        <v>475</v>
      </c>
      <c r="O218" s="21"/>
      <c r="P218" s="21" t="s">
        <v>1396</v>
      </c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</row>
    <row r="219" ht="15.75" customHeight="1">
      <c r="A219" s="11" t="s">
        <v>476</v>
      </c>
      <c r="B219" s="12">
        <f t="shared" si="53"/>
        <v>1671.537444</v>
      </c>
      <c r="C219" s="13">
        <f t="shared" si="63"/>
        <v>11.14358296</v>
      </c>
      <c r="D219" s="14">
        <f t="shared" si="65"/>
        <v>11.14358296</v>
      </c>
      <c r="E219" s="15">
        <v>150.0</v>
      </c>
      <c r="F219" s="16">
        <v>653.406625</v>
      </c>
      <c r="G219" s="17">
        <v>0.391</v>
      </c>
      <c r="H219" s="16">
        <v>1018.130819</v>
      </c>
      <c r="I219" s="17">
        <v>0.609</v>
      </c>
      <c r="J219" s="16">
        <v>1.671537444E9</v>
      </c>
      <c r="K219" s="52">
        <v>2015.0</v>
      </c>
      <c r="L219" s="15" t="s">
        <v>20</v>
      </c>
      <c r="M219" s="19" t="s">
        <v>477</v>
      </c>
      <c r="N219" s="72" t="s">
        <v>478</v>
      </c>
      <c r="O219" s="21"/>
      <c r="P219" s="21" t="s">
        <v>1396</v>
      </c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</row>
    <row r="220" ht="15.75" customHeight="1">
      <c r="A220" s="11" t="s">
        <v>479</v>
      </c>
      <c r="B220" s="12">
        <f t="shared" si="53"/>
        <v>1001.13608</v>
      </c>
      <c r="C220" s="13">
        <f t="shared" si="63"/>
        <v>5.411546378</v>
      </c>
      <c r="D220" s="14">
        <f t="shared" si="65"/>
        <v>5.411546378</v>
      </c>
      <c r="E220" s="15">
        <v>185.0</v>
      </c>
      <c r="F220" s="16">
        <v>376.00908</v>
      </c>
      <c r="G220" s="17">
        <v>0.376</v>
      </c>
      <c r="H220" s="16">
        <v>625.127</v>
      </c>
      <c r="I220" s="17">
        <v>0.624</v>
      </c>
      <c r="J220" s="16">
        <v>1.00113608E9</v>
      </c>
      <c r="K220" s="52">
        <v>2022.0</v>
      </c>
      <c r="L220" s="15" t="s">
        <v>93</v>
      </c>
      <c r="M220" s="19" t="s">
        <v>480</v>
      </c>
      <c r="N220" s="72" t="s">
        <v>481</v>
      </c>
      <c r="O220" s="21"/>
      <c r="P220" s="21" t="s">
        <v>1396</v>
      </c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</row>
    <row r="221" ht="15.75" customHeight="1">
      <c r="A221" s="11" t="s">
        <v>482</v>
      </c>
      <c r="B221" s="12">
        <f t="shared" si="53"/>
        <v>1310.466296</v>
      </c>
      <c r="C221" s="13">
        <f t="shared" si="63"/>
        <v>7.007841155</v>
      </c>
      <c r="D221" s="14">
        <f t="shared" si="65"/>
        <v>7.007841155</v>
      </c>
      <c r="E221" s="15">
        <v>187.0</v>
      </c>
      <c r="F221" s="16">
        <v>417.71976</v>
      </c>
      <c r="G221" s="17">
        <v>0.319</v>
      </c>
      <c r="H221" s="16">
        <v>892.746536</v>
      </c>
      <c r="I221" s="17">
        <v>0.681</v>
      </c>
      <c r="J221" s="16">
        <v>1.310466296E9</v>
      </c>
      <c r="K221" s="52">
        <v>2018.0</v>
      </c>
      <c r="L221" s="15" t="s">
        <v>20</v>
      </c>
      <c r="M221" s="19" t="s">
        <v>483</v>
      </c>
      <c r="N221" s="72" t="s">
        <v>484</v>
      </c>
      <c r="O221" s="21"/>
      <c r="P221" s="21" t="s">
        <v>1396</v>
      </c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</row>
    <row r="222" ht="15.75" customHeight="1">
      <c r="A222" s="11" t="s">
        <v>485</v>
      </c>
      <c r="B222" s="12">
        <f t="shared" si="53"/>
        <v>657.926987</v>
      </c>
      <c r="C222" s="13">
        <f t="shared" si="63"/>
        <v>2.193089957</v>
      </c>
      <c r="D222" s="14">
        <f t="shared" si="65"/>
        <v>2.193089957</v>
      </c>
      <c r="E222" s="15">
        <v>300.0</v>
      </c>
      <c r="F222" s="16">
        <v>229.024295</v>
      </c>
      <c r="G222" s="17">
        <v>0.348</v>
      </c>
      <c r="H222" s="16">
        <v>428.902692</v>
      </c>
      <c r="I222" s="17">
        <v>0.652</v>
      </c>
      <c r="J222" s="16">
        <v>6.57926987E8</v>
      </c>
      <c r="K222" s="52">
        <v>2017.0</v>
      </c>
      <c r="L222" s="15" t="s">
        <v>20</v>
      </c>
      <c r="M222" s="19" t="s">
        <v>486</v>
      </c>
      <c r="N222" s="72" t="s">
        <v>487</v>
      </c>
      <c r="O222" s="21"/>
      <c r="P222" s="21" t="s">
        <v>1396</v>
      </c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</row>
    <row r="223" ht="15.75" customHeight="1">
      <c r="A223" s="11" t="s">
        <v>488</v>
      </c>
      <c r="B223" s="12">
        <f t="shared" si="53"/>
        <v>556.906378</v>
      </c>
      <c r="C223" s="13">
        <f t="shared" si="63"/>
        <v>2.690368976</v>
      </c>
      <c r="D223" s="14">
        <f t="shared" si="65"/>
        <v>2.690368976</v>
      </c>
      <c r="E223" s="15">
        <v>207.0</v>
      </c>
      <c r="F223" s="16">
        <v>218.080025</v>
      </c>
      <c r="G223" s="17">
        <v>0.392</v>
      </c>
      <c r="H223" s="16">
        <v>338.826353</v>
      </c>
      <c r="I223" s="17">
        <v>0.608</v>
      </c>
      <c r="J223" s="16">
        <v>5.56906378E8</v>
      </c>
      <c r="K223" s="52">
        <v>2005.0</v>
      </c>
      <c r="L223" s="15" t="s">
        <v>18</v>
      </c>
      <c r="M223" s="19" t="s">
        <v>489</v>
      </c>
      <c r="N223" s="72" t="s">
        <v>490</v>
      </c>
      <c r="O223" s="21"/>
      <c r="P223" s="21" t="s">
        <v>1396</v>
      </c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</row>
    <row r="224" ht="15.75" customHeight="1">
      <c r="A224" s="11" t="s">
        <v>491</v>
      </c>
      <c r="B224" s="12">
        <f t="shared" si="53"/>
        <v>410.902662</v>
      </c>
      <c r="C224" s="13">
        <f t="shared" si="63"/>
        <v>3.950987135</v>
      </c>
      <c r="D224" s="14">
        <f t="shared" si="65"/>
        <v>3.950987135</v>
      </c>
      <c r="E224" s="15">
        <v>104.0</v>
      </c>
      <c r="F224" s="16">
        <v>100.234838</v>
      </c>
      <c r="G224" s="17">
        <v>0.244</v>
      </c>
      <c r="H224" s="16">
        <v>310.667824</v>
      </c>
      <c r="I224" s="17">
        <v>0.756</v>
      </c>
      <c r="J224" s="16">
        <v>4.10902662E8</v>
      </c>
      <c r="K224" s="52">
        <v>2017.0</v>
      </c>
      <c r="L224" s="15" t="s">
        <v>20</v>
      </c>
      <c r="M224" s="19" t="s">
        <v>492</v>
      </c>
      <c r="N224" s="72" t="s">
        <v>493</v>
      </c>
      <c r="O224" s="21"/>
      <c r="P224" s="21" t="s">
        <v>1396</v>
      </c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</row>
    <row r="225" ht="15.75" customHeight="1">
      <c r="A225" s="11" t="s">
        <v>494</v>
      </c>
      <c r="B225" s="12">
        <f t="shared" si="53"/>
        <v>414.351546</v>
      </c>
      <c r="C225" s="13">
        <f t="shared" si="63"/>
        <v>4.40799517</v>
      </c>
      <c r="D225" s="14">
        <f t="shared" si="65"/>
        <v>4.40799517</v>
      </c>
      <c r="E225" s="15">
        <v>94.0</v>
      </c>
      <c r="F225" s="16">
        <v>128.261724</v>
      </c>
      <c r="G225" s="17">
        <v>0.31</v>
      </c>
      <c r="H225" s="16">
        <v>286.089822</v>
      </c>
      <c r="I225" s="17">
        <v>0.69</v>
      </c>
      <c r="J225" s="16">
        <v>4.14351546E8</v>
      </c>
      <c r="K225" s="52">
        <v>2015.0</v>
      </c>
      <c r="L225" s="15" t="s">
        <v>20</v>
      </c>
      <c r="M225" s="19" t="s">
        <v>495</v>
      </c>
      <c r="N225" s="72" t="s">
        <v>496</v>
      </c>
      <c r="O225" s="21"/>
      <c r="P225" s="21" t="s">
        <v>1396</v>
      </c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</row>
    <row r="226" ht="15.75" customHeight="1">
      <c r="A226" s="11" t="s">
        <v>497</v>
      </c>
      <c r="B226" s="12">
        <f t="shared" si="53"/>
        <v>312.89792</v>
      </c>
      <c r="C226" s="13">
        <f t="shared" si="63"/>
        <v>7.822448</v>
      </c>
      <c r="D226" s="14">
        <f t="shared" si="65"/>
        <v>7.822448</v>
      </c>
      <c r="E226" s="15">
        <v>40.0</v>
      </c>
      <c r="F226" s="16">
        <v>165.363234</v>
      </c>
      <c r="G226" s="17">
        <v>0.528</v>
      </c>
      <c r="H226" s="16">
        <v>147.534686</v>
      </c>
      <c r="I226" s="17">
        <v>0.472</v>
      </c>
      <c r="J226" s="16">
        <v>3.1289792E8</v>
      </c>
      <c r="K226" s="52">
        <v>2019.0</v>
      </c>
      <c r="L226" s="15" t="s">
        <v>20</v>
      </c>
      <c r="M226" s="19" t="s">
        <v>498</v>
      </c>
      <c r="N226" s="72" t="s">
        <v>499</v>
      </c>
      <c r="O226" s="21"/>
      <c r="P226" s="21" t="s">
        <v>1396</v>
      </c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</row>
    <row r="227" ht="15.75" customHeight="1">
      <c r="A227" s="11" t="s">
        <v>500</v>
      </c>
      <c r="B227" s="12">
        <f t="shared" si="53"/>
        <v>566.652812</v>
      </c>
      <c r="C227" s="13">
        <f t="shared" si="63"/>
        <v>3.062988173</v>
      </c>
      <c r="D227" s="14">
        <f t="shared" si="65"/>
        <v>3.062988173</v>
      </c>
      <c r="E227" s="33">
        <v>185.0</v>
      </c>
      <c r="F227" s="16">
        <v>168.052812</v>
      </c>
      <c r="G227" s="17">
        <v>0.297</v>
      </c>
      <c r="H227" s="16">
        <v>398.6</v>
      </c>
      <c r="I227" s="17">
        <v>0.703</v>
      </c>
      <c r="J227" s="16">
        <v>5.66652812E8</v>
      </c>
      <c r="K227" s="52">
        <v>2017.0</v>
      </c>
      <c r="L227" s="15" t="s">
        <v>20</v>
      </c>
      <c r="M227" s="19" t="s">
        <v>501</v>
      </c>
      <c r="N227" s="72" t="s">
        <v>502</v>
      </c>
      <c r="O227" s="21"/>
      <c r="P227" s="21" t="s">
        <v>1396</v>
      </c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</row>
    <row r="228" ht="15.75" customHeight="1">
      <c r="A228" s="11" t="s">
        <v>503</v>
      </c>
      <c r="B228" s="12">
        <f t="shared" si="53"/>
        <v>632.083197</v>
      </c>
      <c r="C228" s="13">
        <f t="shared" si="63"/>
        <v>4.862178438</v>
      </c>
      <c r="D228" s="14">
        <f t="shared" si="65"/>
        <v>4.862178438</v>
      </c>
      <c r="E228" s="15">
        <v>130.0</v>
      </c>
      <c r="F228" s="16">
        <v>215.771591</v>
      </c>
      <c r="G228" s="17">
        <v>0.341</v>
      </c>
      <c r="H228" s="16">
        <v>416.311606</v>
      </c>
      <c r="I228" s="17">
        <v>0.659</v>
      </c>
      <c r="J228" s="16">
        <v>6.32083197E8</v>
      </c>
      <c r="K228" s="52">
        <v>2008.0</v>
      </c>
      <c r="L228" s="15" t="s">
        <v>18</v>
      </c>
      <c r="M228" s="19" t="s">
        <v>504</v>
      </c>
      <c r="N228" s="72" t="s">
        <v>505</v>
      </c>
      <c r="O228" s="21"/>
      <c r="P228" s="21" t="s">
        <v>1396</v>
      </c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</row>
    <row r="229" ht="15.75" customHeight="1">
      <c r="A229" s="11" t="s">
        <v>506</v>
      </c>
      <c r="B229" s="12">
        <f t="shared" si="53"/>
        <v>665.692281</v>
      </c>
      <c r="C229" s="13">
        <f t="shared" si="63"/>
        <v>4.43794854</v>
      </c>
      <c r="D229" s="14">
        <f t="shared" si="65"/>
        <v>4.43794854</v>
      </c>
      <c r="E229" s="15">
        <v>150.0</v>
      </c>
      <c r="F229" s="16">
        <v>165.249063</v>
      </c>
      <c r="G229" s="17">
        <v>0.248</v>
      </c>
      <c r="H229" s="16">
        <v>500.443218</v>
      </c>
      <c r="I229" s="17">
        <v>0.752</v>
      </c>
      <c r="J229" s="16">
        <v>6.65692281E8</v>
      </c>
      <c r="K229" s="52">
        <v>2011.0</v>
      </c>
      <c r="L229" s="15" t="s">
        <v>20</v>
      </c>
      <c r="M229" s="19" t="s">
        <v>507</v>
      </c>
      <c r="N229" s="72" t="s">
        <v>508</v>
      </c>
      <c r="O229" s="21"/>
      <c r="P229" s="21" t="s">
        <v>1396</v>
      </c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</row>
    <row r="230" ht="15.75" customHeight="1">
      <c r="A230" s="11" t="s">
        <v>509</v>
      </c>
      <c r="B230" s="12">
        <f t="shared" si="53"/>
        <v>521.170825</v>
      </c>
      <c r="C230" s="13">
        <f t="shared" si="63"/>
        <v>3.594281552</v>
      </c>
      <c r="D230" s="14">
        <f t="shared" si="65"/>
        <v>3.594281552</v>
      </c>
      <c r="E230" s="15">
        <v>145.0</v>
      </c>
      <c r="F230" s="16">
        <v>143.528619</v>
      </c>
      <c r="G230" s="17">
        <v>0.275</v>
      </c>
      <c r="H230" s="16">
        <v>377.642206</v>
      </c>
      <c r="I230" s="17">
        <v>0.725</v>
      </c>
      <c r="J230" s="16">
        <v>5.21170825E8</v>
      </c>
      <c r="K230" s="52">
        <v>2016.0</v>
      </c>
      <c r="L230" s="15" t="s">
        <v>20</v>
      </c>
      <c r="M230" s="19" t="s">
        <v>510</v>
      </c>
      <c r="N230" s="72" t="s">
        <v>511</v>
      </c>
      <c r="O230" s="21"/>
      <c r="P230" s="21" t="s">
        <v>1396</v>
      </c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</row>
    <row r="231" ht="15.75" customHeight="1">
      <c r="A231" s="11" t="s">
        <v>512</v>
      </c>
      <c r="B231" s="12">
        <f t="shared" si="53"/>
        <v>471.226899</v>
      </c>
      <c r="C231" s="13">
        <f t="shared" si="63"/>
        <v>15.7075633</v>
      </c>
      <c r="D231" s="14">
        <f t="shared" si="65"/>
        <v>15.7075633</v>
      </c>
      <c r="E231" s="15">
        <v>30.0</v>
      </c>
      <c r="F231" s="16">
        <v>151.101803</v>
      </c>
      <c r="G231" s="17">
        <v>0.321</v>
      </c>
      <c r="H231" s="16">
        <v>320.125096</v>
      </c>
      <c r="I231" s="17">
        <v>0.679</v>
      </c>
      <c r="J231" s="16">
        <v>4.71226899E8</v>
      </c>
      <c r="K231" s="52">
        <v>2016.0</v>
      </c>
      <c r="L231" s="15" t="s">
        <v>20</v>
      </c>
      <c r="M231" s="19" t="s">
        <v>513</v>
      </c>
      <c r="N231" s="72" t="s">
        <v>514</v>
      </c>
      <c r="O231" s="21"/>
      <c r="P231" s="21" t="s">
        <v>1396</v>
      </c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</row>
    <row r="232" ht="15.75" customHeight="1">
      <c r="A232" s="11" t="s">
        <v>515</v>
      </c>
      <c r="B232" s="12">
        <f t="shared" si="53"/>
        <v>442.299309</v>
      </c>
      <c r="C232" s="13">
        <f t="shared" si="63"/>
        <v>7.250808344</v>
      </c>
      <c r="D232" s="14">
        <f t="shared" si="65"/>
        <v>7.250808344</v>
      </c>
      <c r="E232" s="15">
        <v>61.0</v>
      </c>
      <c r="F232" s="16">
        <v>148.80977</v>
      </c>
      <c r="G232" s="17">
        <v>0.336</v>
      </c>
      <c r="H232" s="16">
        <v>293.489539</v>
      </c>
      <c r="I232" s="17">
        <v>0.664</v>
      </c>
      <c r="J232" s="16">
        <v>4.42299309E8</v>
      </c>
      <c r="K232" s="52">
        <v>2012.0</v>
      </c>
      <c r="L232" s="15" t="s">
        <v>20</v>
      </c>
      <c r="M232" s="19" t="s">
        <v>516</v>
      </c>
      <c r="N232" s="72" t="s">
        <v>517</v>
      </c>
      <c r="O232" s="21"/>
      <c r="P232" s="21" t="s">
        <v>1396</v>
      </c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</row>
    <row r="233" ht="15.75" customHeight="1">
      <c r="A233" s="11" t="s">
        <v>518</v>
      </c>
      <c r="B233" s="12">
        <f t="shared" si="53"/>
        <v>321.731527</v>
      </c>
      <c r="C233" s="13">
        <f t="shared" si="63"/>
        <v>9.192329343</v>
      </c>
      <c r="D233" s="14">
        <f t="shared" si="65"/>
        <v>9.192329343</v>
      </c>
      <c r="E233" s="15">
        <v>35.0</v>
      </c>
      <c r="F233" s="16">
        <v>144.731527</v>
      </c>
      <c r="G233" s="17">
        <v>0.45</v>
      </c>
      <c r="H233" s="16">
        <v>177.0</v>
      </c>
      <c r="I233" s="17">
        <v>0.55</v>
      </c>
      <c r="J233" s="16">
        <v>3.21731527E8</v>
      </c>
      <c r="K233" s="52">
        <v>1992.0</v>
      </c>
      <c r="L233" s="15" t="s">
        <v>25</v>
      </c>
      <c r="M233" s="19" t="s">
        <v>519</v>
      </c>
      <c r="N233" s="72" t="s">
        <v>520</v>
      </c>
      <c r="O233" s="21"/>
      <c r="P233" s="21" t="s">
        <v>1396</v>
      </c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</row>
    <row r="234" ht="15.75" customHeight="1">
      <c r="A234" s="11" t="s">
        <v>521</v>
      </c>
      <c r="B234" s="12">
        <f t="shared" si="53"/>
        <v>609.016565</v>
      </c>
      <c r="C234" s="13">
        <f t="shared" si="63"/>
        <v>5.075138042</v>
      </c>
      <c r="D234" s="14">
        <f t="shared" si="65"/>
        <v>5.075138042</v>
      </c>
      <c r="E234" s="15">
        <v>120.0</v>
      </c>
      <c r="F234" s="16">
        <v>124.987023</v>
      </c>
      <c r="G234" s="17">
        <v>0.205</v>
      </c>
      <c r="H234" s="16">
        <v>484.029542</v>
      </c>
      <c r="I234" s="17">
        <v>0.795</v>
      </c>
      <c r="J234" s="16">
        <v>6.09016565E8</v>
      </c>
      <c r="K234" s="52">
        <v>2012.0</v>
      </c>
      <c r="L234" s="15" t="s">
        <v>20</v>
      </c>
      <c r="M234" s="19" t="s">
        <v>522</v>
      </c>
      <c r="N234" s="72" t="s">
        <v>523</v>
      </c>
      <c r="O234" s="21"/>
      <c r="P234" s="21" t="s">
        <v>1396</v>
      </c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</row>
    <row r="235" ht="15.75" customHeight="1">
      <c r="A235" s="83" t="s">
        <v>1440</v>
      </c>
      <c r="B235" s="74">
        <f t="shared" si="53"/>
        <v>148.768835</v>
      </c>
      <c r="C235" s="75">
        <f t="shared" si="63"/>
        <v>30.36098673</v>
      </c>
      <c r="D235" s="76">
        <f t="shared" ref="D235:D236" si="66">SUM(C235/1)</f>
        <v>30.36098673</v>
      </c>
      <c r="E235" s="76">
        <v>4.9</v>
      </c>
      <c r="F235" s="78">
        <v>67.268835</v>
      </c>
      <c r="G235" s="77">
        <f t="shared" ref="G235:G236" si="67">SUM(F235/B235)</f>
        <v>0.4521702076</v>
      </c>
      <c r="H235" s="78">
        <f t="shared" ref="H235:H236" si="68">(J235/1000000)-F235</f>
        <v>81.5</v>
      </c>
      <c r="I235" s="99">
        <f t="shared" ref="I235:I236" si="69">H235/B235</f>
        <v>0.5478297924</v>
      </c>
      <c r="J235" s="74">
        <v>1.48768835E8</v>
      </c>
      <c r="K235" s="86">
        <v>2016.0</v>
      </c>
      <c r="L235" s="81" t="s">
        <v>20</v>
      </c>
      <c r="M235" s="19"/>
      <c r="N235" s="71"/>
      <c r="O235" s="21"/>
      <c r="P235" s="98" t="s">
        <v>1395</v>
      </c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</row>
    <row r="236" ht="15.75" customHeight="1">
      <c r="A236" s="73" t="s">
        <v>1441</v>
      </c>
      <c r="B236" s="74">
        <v>149.0</v>
      </c>
      <c r="C236" s="75">
        <f t="shared" si="63"/>
        <v>12.41666667</v>
      </c>
      <c r="D236" s="76">
        <f t="shared" si="66"/>
        <v>12.41666667</v>
      </c>
      <c r="E236" s="76">
        <v>12.0</v>
      </c>
      <c r="F236" s="76">
        <v>7.187095</v>
      </c>
      <c r="G236" s="77">
        <f t="shared" si="67"/>
        <v>0.04823553691</v>
      </c>
      <c r="H236" s="78">
        <f t="shared" si="68"/>
        <v>141.58174</v>
      </c>
      <c r="I236" s="99">
        <f t="shared" si="69"/>
        <v>0.9502130201</v>
      </c>
      <c r="J236" s="74">
        <v>1.48768835E8</v>
      </c>
      <c r="K236" s="80">
        <v>2016.0</v>
      </c>
      <c r="L236" s="81" t="s">
        <v>20</v>
      </c>
      <c r="M236" s="19"/>
      <c r="N236" s="71"/>
      <c r="O236" s="21"/>
      <c r="P236" s="21" t="s">
        <v>1396</v>
      </c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</row>
    <row r="237" ht="15.75" customHeight="1">
      <c r="A237" s="11" t="s">
        <v>524</v>
      </c>
      <c r="B237" s="12">
        <f t="shared" ref="B237:B301" si="70">J237/1000000</f>
        <v>310.650585</v>
      </c>
      <c r="C237" s="13">
        <f t="shared" si="63"/>
        <v>3.10650585</v>
      </c>
      <c r="D237" s="14">
        <f t="shared" ref="D237:D247" si="71">C237/1</f>
        <v>3.10650585</v>
      </c>
      <c r="E237" s="15">
        <v>100.0</v>
      </c>
      <c r="F237" s="16">
        <v>148.4386</v>
      </c>
      <c r="G237" s="17">
        <v>0.478</v>
      </c>
      <c r="H237" s="16">
        <v>162.211985</v>
      </c>
      <c r="I237" s="17">
        <v>0.522</v>
      </c>
      <c r="J237" s="16">
        <v>3.10650585E8</v>
      </c>
      <c r="K237" s="52">
        <v>2010.0</v>
      </c>
      <c r="L237" s="15" t="s">
        <v>20</v>
      </c>
      <c r="M237" s="19" t="s">
        <v>525</v>
      </c>
      <c r="N237" s="72" t="s">
        <v>526</v>
      </c>
      <c r="O237" s="21"/>
      <c r="P237" s="21" t="s">
        <v>1396</v>
      </c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</row>
    <row r="238" ht="15.75" customHeight="1">
      <c r="A238" s="11" t="s">
        <v>527</v>
      </c>
      <c r="B238" s="12">
        <f t="shared" si="70"/>
        <v>388.156011</v>
      </c>
      <c r="C238" s="13">
        <f t="shared" si="63"/>
        <v>3.528691009</v>
      </c>
      <c r="D238" s="14">
        <f t="shared" si="71"/>
        <v>3.528691009</v>
      </c>
      <c r="E238" s="15">
        <v>110.0</v>
      </c>
      <c r="F238" s="16">
        <v>134.529403</v>
      </c>
      <c r="G238" s="17">
        <v>0.347</v>
      </c>
      <c r="H238" s="16">
        <v>253.626608</v>
      </c>
      <c r="I238" s="17">
        <v>0.653</v>
      </c>
      <c r="J238" s="16">
        <v>3.88156011E8</v>
      </c>
      <c r="K238" s="52">
        <v>2007.0</v>
      </c>
      <c r="L238" s="15" t="s">
        <v>18</v>
      </c>
      <c r="M238" s="19" t="s">
        <v>528</v>
      </c>
      <c r="N238" s="72" t="s">
        <v>529</v>
      </c>
      <c r="O238" s="21"/>
      <c r="P238" s="21" t="s">
        <v>1396</v>
      </c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</row>
    <row r="239" ht="15.75" customHeight="1">
      <c r="A239" s="11" t="s">
        <v>530</v>
      </c>
      <c r="B239" s="12">
        <f t="shared" si="70"/>
        <v>619.17995</v>
      </c>
      <c r="C239" s="13">
        <f t="shared" si="63"/>
        <v>5.159832917</v>
      </c>
      <c r="D239" s="14">
        <f t="shared" si="71"/>
        <v>5.159832917</v>
      </c>
      <c r="E239" s="15">
        <v>120.0</v>
      </c>
      <c r="F239" s="16">
        <v>226.277068</v>
      </c>
      <c r="G239" s="17">
        <v>0.365</v>
      </c>
      <c r="H239" s="16">
        <v>392.902882</v>
      </c>
      <c r="I239" s="17">
        <v>0.635</v>
      </c>
      <c r="J239" s="16">
        <v>6.1917995E8</v>
      </c>
      <c r="K239" s="52">
        <v>2017.0</v>
      </c>
      <c r="L239" s="15" t="s">
        <v>20</v>
      </c>
      <c r="M239" s="19" t="s">
        <v>531</v>
      </c>
      <c r="N239" s="72" t="s">
        <v>532</v>
      </c>
      <c r="O239" s="21"/>
      <c r="P239" s="21" t="s">
        <v>1396</v>
      </c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</row>
    <row r="240" ht="15.75" customHeight="1">
      <c r="A240" s="11" t="s">
        <v>533</v>
      </c>
      <c r="B240" s="12">
        <f t="shared" si="70"/>
        <v>898.182036</v>
      </c>
      <c r="C240" s="13">
        <f t="shared" si="63"/>
        <v>9.657871355</v>
      </c>
      <c r="D240" s="14">
        <f t="shared" si="71"/>
        <v>9.657871355</v>
      </c>
      <c r="E240" s="15">
        <v>93.0</v>
      </c>
      <c r="F240" s="16">
        <v>316.11542</v>
      </c>
      <c r="G240" s="17">
        <v>0.352</v>
      </c>
      <c r="H240" s="16">
        <v>582.066616</v>
      </c>
      <c r="I240" s="17">
        <v>0.648</v>
      </c>
      <c r="J240" s="16">
        <v>8.98182036E8</v>
      </c>
      <c r="K240" s="52">
        <v>2001.0</v>
      </c>
      <c r="L240" s="15" t="s">
        <v>18</v>
      </c>
      <c r="M240" s="19" t="s">
        <v>534</v>
      </c>
      <c r="N240" s="72" t="s">
        <v>535</v>
      </c>
      <c r="O240" s="21"/>
      <c r="P240" s="21" t="s">
        <v>1396</v>
      </c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</row>
    <row r="241" ht="15.75" customHeight="1">
      <c r="A241" s="11" t="s">
        <v>536</v>
      </c>
      <c r="B241" s="12">
        <f t="shared" si="70"/>
        <v>1146.436214</v>
      </c>
      <c r="C241" s="13">
        <f t="shared" si="63"/>
        <v>12.19612994</v>
      </c>
      <c r="D241" s="14">
        <f t="shared" si="71"/>
        <v>12.19612994</v>
      </c>
      <c r="E241" s="15">
        <v>94.0</v>
      </c>
      <c r="F241" s="16">
        <v>378.251207</v>
      </c>
      <c r="G241" s="17">
        <v>0.33</v>
      </c>
      <c r="H241" s="16">
        <v>768.185007</v>
      </c>
      <c r="I241" s="17">
        <v>0.67</v>
      </c>
      <c r="J241" s="16">
        <v>1.146436214E9</v>
      </c>
      <c r="K241" s="52">
        <v>2003.0</v>
      </c>
      <c r="L241" s="15" t="s">
        <v>18</v>
      </c>
      <c r="M241" s="19" t="s">
        <v>537</v>
      </c>
      <c r="N241" s="72" t="s">
        <v>538</v>
      </c>
      <c r="O241" s="21"/>
      <c r="P241" s="21" t="s">
        <v>1396</v>
      </c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</row>
    <row r="242" ht="15.75" customHeight="1">
      <c r="A242" s="11" t="s">
        <v>539</v>
      </c>
      <c r="B242" s="12">
        <f t="shared" si="70"/>
        <v>947.939315</v>
      </c>
      <c r="C242" s="13">
        <f t="shared" si="63"/>
        <v>10.0844608</v>
      </c>
      <c r="D242" s="14">
        <f t="shared" si="71"/>
        <v>10.0844608</v>
      </c>
      <c r="E242" s="15">
        <v>94.0</v>
      </c>
      <c r="F242" s="16">
        <v>342.952511</v>
      </c>
      <c r="G242" s="17">
        <v>0.362</v>
      </c>
      <c r="H242" s="16">
        <v>604.986804</v>
      </c>
      <c r="I242" s="17">
        <v>0.638</v>
      </c>
      <c r="J242" s="16">
        <v>9.47939315E8</v>
      </c>
      <c r="K242" s="52">
        <v>2002.0</v>
      </c>
      <c r="L242" s="15" t="s">
        <v>18</v>
      </c>
      <c r="M242" s="19" t="s">
        <v>540</v>
      </c>
      <c r="N242" s="72" t="s">
        <v>541</v>
      </c>
      <c r="O242" s="21"/>
      <c r="P242" s="21" t="s">
        <v>1396</v>
      </c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</row>
    <row r="243" ht="15.75" customHeight="1">
      <c r="A243" s="11" t="s">
        <v>542</v>
      </c>
      <c r="B243" s="12">
        <f t="shared" si="70"/>
        <v>469.058574</v>
      </c>
      <c r="C243" s="13">
        <f t="shared" si="63"/>
        <v>12.02714292</v>
      </c>
      <c r="D243" s="14">
        <f t="shared" si="71"/>
        <v>12.02714292</v>
      </c>
      <c r="E243" s="15">
        <v>39.0</v>
      </c>
      <c r="F243" s="16">
        <v>126.6636</v>
      </c>
      <c r="G243" s="17">
        <v>0.27</v>
      </c>
      <c r="H243" s="16">
        <v>342.394974</v>
      </c>
      <c r="I243" s="17">
        <v>0.73</v>
      </c>
      <c r="J243" s="16">
        <v>4.69058574E8</v>
      </c>
      <c r="K243" s="52">
        <v>2014.0</v>
      </c>
      <c r="L243" s="15" t="s">
        <v>20</v>
      </c>
      <c r="M243" s="19" t="s">
        <v>543</v>
      </c>
      <c r="N243" s="72" t="s">
        <v>544</v>
      </c>
      <c r="O243" s="21"/>
      <c r="P243" s="21" t="s">
        <v>1396</v>
      </c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</row>
    <row r="244" ht="15.75" customHeight="1">
      <c r="A244" s="11" t="s">
        <v>545</v>
      </c>
      <c r="B244" s="12">
        <f t="shared" si="70"/>
        <v>389.561515</v>
      </c>
      <c r="C244" s="13">
        <f t="shared" si="63"/>
        <v>2.105737919</v>
      </c>
      <c r="D244" s="14">
        <f t="shared" si="71"/>
        <v>2.105737919</v>
      </c>
      <c r="E244" s="15">
        <v>185.0</v>
      </c>
      <c r="F244" s="16">
        <v>154.10906</v>
      </c>
      <c r="G244" s="17">
        <v>0.396</v>
      </c>
      <c r="H244" s="16">
        <v>235.452455</v>
      </c>
      <c r="I244" s="17">
        <v>0.604</v>
      </c>
      <c r="J244" s="16">
        <v>3.89561515E8</v>
      </c>
      <c r="K244" s="52">
        <v>2015.0</v>
      </c>
      <c r="L244" s="15" t="s">
        <v>20</v>
      </c>
      <c r="M244" s="19" t="s">
        <v>546</v>
      </c>
      <c r="N244" s="72" t="s">
        <v>547</v>
      </c>
      <c r="O244" s="21"/>
      <c r="P244" s="21" t="s">
        <v>1396</v>
      </c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</row>
    <row r="245" ht="15.75" customHeight="1">
      <c r="A245" s="11" t="s">
        <v>548</v>
      </c>
      <c r="B245" s="12">
        <f t="shared" si="70"/>
        <v>542.063846</v>
      </c>
      <c r="C245" s="13">
        <f t="shared" si="63"/>
        <v>7.227517947</v>
      </c>
      <c r="D245" s="14">
        <f t="shared" si="71"/>
        <v>7.227517947</v>
      </c>
      <c r="E245" s="15">
        <v>75.0</v>
      </c>
      <c r="F245" s="16">
        <v>193.595521</v>
      </c>
      <c r="G245" s="17">
        <v>0.357</v>
      </c>
      <c r="H245" s="16">
        <v>348.468325</v>
      </c>
      <c r="I245" s="17">
        <v>0.643</v>
      </c>
      <c r="J245" s="16">
        <v>5.42063846E8</v>
      </c>
      <c r="K245" s="52">
        <v>2005.0</v>
      </c>
      <c r="L245" s="15" t="s">
        <v>18</v>
      </c>
      <c r="M245" s="19" t="s">
        <v>549</v>
      </c>
      <c r="N245" s="72" t="s">
        <v>550</v>
      </c>
      <c r="O245" s="21"/>
      <c r="P245" s="21" t="s">
        <v>1396</v>
      </c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</row>
    <row r="246" ht="15.75" customHeight="1">
      <c r="A246" s="11" t="s">
        <v>551</v>
      </c>
      <c r="B246" s="12">
        <f t="shared" si="70"/>
        <v>746.921274</v>
      </c>
      <c r="C246" s="13">
        <f t="shared" si="63"/>
        <v>5.1511812</v>
      </c>
      <c r="D246" s="14">
        <f t="shared" si="71"/>
        <v>5.1511812</v>
      </c>
      <c r="E246" s="15">
        <v>145.0</v>
      </c>
      <c r="F246" s="16">
        <v>216.391482</v>
      </c>
      <c r="G246" s="17">
        <v>0.29</v>
      </c>
      <c r="H246" s="16">
        <v>530.529792</v>
      </c>
      <c r="I246" s="17">
        <v>0.71</v>
      </c>
      <c r="J246" s="16">
        <v>7.46921274E8</v>
      </c>
      <c r="K246" s="52">
        <v>2012.0</v>
      </c>
      <c r="L246" s="15" t="s">
        <v>20</v>
      </c>
      <c r="M246" s="19" t="s">
        <v>552</v>
      </c>
      <c r="N246" s="72" t="s">
        <v>553</v>
      </c>
      <c r="O246" s="21"/>
      <c r="P246" s="21" t="s">
        <v>1396</v>
      </c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</row>
    <row r="247" ht="15.75" customHeight="1">
      <c r="A247" s="11" t="s">
        <v>554</v>
      </c>
      <c r="B247" s="12">
        <f t="shared" si="70"/>
        <v>603.900354</v>
      </c>
      <c r="C247" s="13">
        <f t="shared" si="63"/>
        <v>4.02600236</v>
      </c>
      <c r="D247" s="14">
        <f t="shared" si="71"/>
        <v>4.02600236</v>
      </c>
      <c r="E247" s="15">
        <v>150.0</v>
      </c>
      <c r="F247" s="16">
        <v>180.01095</v>
      </c>
      <c r="G247" s="17">
        <v>0.298</v>
      </c>
      <c r="H247" s="16">
        <v>423.889404</v>
      </c>
      <c r="I247" s="17">
        <v>0.702</v>
      </c>
      <c r="J247" s="16">
        <v>6.03900354E8</v>
      </c>
      <c r="K247" s="52">
        <v>2008.0</v>
      </c>
      <c r="L247" s="15" t="s">
        <v>18</v>
      </c>
      <c r="M247" s="19" t="s">
        <v>555</v>
      </c>
      <c r="N247" s="72" t="s">
        <v>556</v>
      </c>
      <c r="O247" s="21"/>
      <c r="P247" s="21" t="s">
        <v>1396</v>
      </c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</row>
    <row r="248" ht="15.75" customHeight="1">
      <c r="A248" s="73" t="s">
        <v>1442</v>
      </c>
      <c r="B248" s="74">
        <f t="shared" si="70"/>
        <v>167.221571</v>
      </c>
      <c r="C248" s="75">
        <f>SUM((J248/1000000)/E248)</f>
        <v>23.88879586</v>
      </c>
      <c r="D248" s="76">
        <f>SUM(C248/1)</f>
        <v>23.88879586</v>
      </c>
      <c r="E248" s="76">
        <v>7.0</v>
      </c>
      <c r="F248" s="76">
        <v>113.721571</v>
      </c>
      <c r="G248" s="77">
        <f>SUM(F248/B248)</f>
        <v>0.6800651992</v>
      </c>
      <c r="H248" s="78">
        <f>(J248/1000000)-F248</f>
        <v>53.5</v>
      </c>
      <c r="I248" s="99">
        <f>H248/B248</f>
        <v>0.3199348008</v>
      </c>
      <c r="J248" s="74">
        <v>1.67221571E8</v>
      </c>
      <c r="K248" s="86">
        <v>2012.0</v>
      </c>
      <c r="L248" s="81" t="s">
        <v>20</v>
      </c>
      <c r="M248" s="19"/>
      <c r="N248" s="71"/>
      <c r="O248" s="21"/>
      <c r="P248" s="21" t="s">
        <v>1396</v>
      </c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</row>
    <row r="249" ht="15.75" customHeight="1">
      <c r="A249" s="11" t="s">
        <v>557</v>
      </c>
      <c r="B249" s="12">
        <f t="shared" si="70"/>
        <v>758.411779</v>
      </c>
      <c r="C249" s="13">
        <f t="shared" ref="C249:C283" si="72">SUM(B249/E249)</f>
        <v>4.213398772</v>
      </c>
      <c r="D249" s="14">
        <f t="shared" ref="D249:D255" si="73">C249/1</f>
        <v>4.213398772</v>
      </c>
      <c r="E249" s="15">
        <v>180.0</v>
      </c>
      <c r="F249" s="16">
        <v>241.410378</v>
      </c>
      <c r="G249" s="17">
        <v>0.318</v>
      </c>
      <c r="H249" s="16">
        <v>517.001401</v>
      </c>
      <c r="I249" s="17">
        <v>0.682</v>
      </c>
      <c r="J249" s="16">
        <v>7.58411779E8</v>
      </c>
      <c r="K249" s="52">
        <v>2014.0</v>
      </c>
      <c r="L249" s="15" t="s">
        <v>20</v>
      </c>
      <c r="M249" s="19" t="s">
        <v>558</v>
      </c>
      <c r="N249" s="72" t="s">
        <v>559</v>
      </c>
      <c r="O249" s="21"/>
      <c r="P249" s="21" t="s">
        <v>1396</v>
      </c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</row>
    <row r="250" ht="15.75" customHeight="1">
      <c r="A250" s="11" t="s">
        <v>560</v>
      </c>
      <c r="B250" s="12">
        <f t="shared" si="70"/>
        <v>491.730089</v>
      </c>
      <c r="C250" s="13">
        <f t="shared" si="72"/>
        <v>2.658000481</v>
      </c>
      <c r="D250" s="14">
        <f t="shared" si="73"/>
        <v>2.658000481</v>
      </c>
      <c r="E250" s="15">
        <v>185.0</v>
      </c>
      <c r="F250" s="16">
        <v>113.929605</v>
      </c>
      <c r="G250" s="17">
        <v>0.232</v>
      </c>
      <c r="H250" s="16">
        <v>377.800484</v>
      </c>
      <c r="I250" s="17">
        <v>0.768</v>
      </c>
      <c r="J250" s="16">
        <v>4.91730089E8</v>
      </c>
      <c r="K250" s="52">
        <v>2019.0</v>
      </c>
      <c r="L250" s="15" t="s">
        <v>20</v>
      </c>
      <c r="M250" s="19" t="s">
        <v>561</v>
      </c>
      <c r="N250" s="72" t="s">
        <v>559</v>
      </c>
      <c r="O250" s="21"/>
      <c r="P250" s="21" t="s">
        <v>1396</v>
      </c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</row>
    <row r="251" ht="15.75" customHeight="1">
      <c r="A251" s="11" t="s">
        <v>562</v>
      </c>
      <c r="B251" s="12">
        <f t="shared" si="70"/>
        <v>611.257819</v>
      </c>
      <c r="C251" s="13">
        <f t="shared" si="72"/>
        <v>11.75495806</v>
      </c>
      <c r="D251" s="14">
        <f t="shared" si="73"/>
        <v>11.75495806</v>
      </c>
      <c r="E251" s="15">
        <v>52.0</v>
      </c>
      <c r="F251" s="16">
        <v>144.169664</v>
      </c>
      <c r="G251" s="17">
        <v>0.236</v>
      </c>
      <c r="H251" s="16">
        <v>467.088155</v>
      </c>
      <c r="I251" s="17">
        <v>0.764</v>
      </c>
      <c r="J251" s="16">
        <v>6.11257819E8</v>
      </c>
      <c r="K251" s="52">
        <v>2008.0</v>
      </c>
      <c r="L251" s="15" t="s">
        <v>18</v>
      </c>
      <c r="M251" s="19" t="s">
        <v>563</v>
      </c>
      <c r="N251" s="72" t="s">
        <v>564</v>
      </c>
      <c r="O251" s="21"/>
      <c r="P251" s="21" t="s">
        <v>1396</v>
      </c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</row>
    <row r="252" ht="15.75" customHeight="1">
      <c r="A252" s="11" t="s">
        <v>565</v>
      </c>
      <c r="B252" s="12">
        <f t="shared" si="70"/>
        <v>402.264843</v>
      </c>
      <c r="C252" s="13">
        <f t="shared" si="72"/>
        <v>5.36353124</v>
      </c>
      <c r="D252" s="14">
        <f t="shared" si="73"/>
        <v>5.36353124</v>
      </c>
      <c r="E252" s="15">
        <v>75.0</v>
      </c>
      <c r="F252" s="16">
        <v>120.634935</v>
      </c>
      <c r="G252" s="17">
        <v>0.3</v>
      </c>
      <c r="H252" s="16">
        <v>281.629908</v>
      </c>
      <c r="I252" s="17">
        <v>0.7</v>
      </c>
      <c r="J252" s="16">
        <v>4.02264843E8</v>
      </c>
      <c r="K252" s="52">
        <v>2018.0</v>
      </c>
      <c r="L252" s="15" t="s">
        <v>20</v>
      </c>
      <c r="M252" s="19" t="s">
        <v>566</v>
      </c>
      <c r="N252" s="72" t="s">
        <v>567</v>
      </c>
      <c r="O252" s="21"/>
      <c r="P252" s="21" t="s">
        <v>1396</v>
      </c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</row>
    <row r="253" ht="15.75" customHeight="1">
      <c r="A253" s="11" t="s">
        <v>568</v>
      </c>
      <c r="B253" s="12">
        <f t="shared" si="70"/>
        <v>668.045518</v>
      </c>
      <c r="C253" s="13">
        <f t="shared" si="72"/>
        <v>2.969091191</v>
      </c>
      <c r="D253" s="14">
        <f t="shared" si="73"/>
        <v>2.969091191</v>
      </c>
      <c r="E253" s="15">
        <v>225.0</v>
      </c>
      <c r="F253" s="16">
        <v>291.045518</v>
      </c>
      <c r="G253" s="17">
        <v>0.436</v>
      </c>
      <c r="H253" s="16">
        <v>377.0</v>
      </c>
      <c r="I253" s="17">
        <v>0.564</v>
      </c>
      <c r="J253" s="16">
        <v>6.68045518E8</v>
      </c>
      <c r="K253" s="52">
        <v>2013.0</v>
      </c>
      <c r="L253" s="15" t="s">
        <v>20</v>
      </c>
      <c r="M253" s="19" t="s">
        <v>569</v>
      </c>
      <c r="N253" s="72" t="s">
        <v>570</v>
      </c>
      <c r="O253" s="21"/>
      <c r="P253" s="21" t="s">
        <v>1396</v>
      </c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</row>
    <row r="254" ht="15.75" customHeight="1">
      <c r="A254" s="11" t="s">
        <v>571</v>
      </c>
      <c r="B254" s="12">
        <f t="shared" si="70"/>
        <v>349.546142</v>
      </c>
      <c r="C254" s="13">
        <f t="shared" si="72"/>
        <v>2.688816477</v>
      </c>
      <c r="D254" s="14">
        <f t="shared" si="73"/>
        <v>2.688816477</v>
      </c>
      <c r="E254" s="15">
        <v>130.0</v>
      </c>
      <c r="F254" s="16">
        <v>171.958438</v>
      </c>
      <c r="G254" s="17">
        <v>0.492</v>
      </c>
      <c r="H254" s="16">
        <v>177.587704</v>
      </c>
      <c r="I254" s="17">
        <v>0.508</v>
      </c>
      <c r="J254" s="16">
        <v>3.49546142E8</v>
      </c>
      <c r="K254" s="52">
        <v>2018.0</v>
      </c>
      <c r="L254" s="15" t="s">
        <v>20</v>
      </c>
      <c r="M254" s="19" t="s">
        <v>572</v>
      </c>
      <c r="N254" s="72" t="s">
        <v>573</v>
      </c>
      <c r="O254" s="21"/>
      <c r="P254" s="21" t="s">
        <v>1396</v>
      </c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</row>
    <row r="255" ht="15.75" customHeight="1">
      <c r="A255" s="11" t="s">
        <v>574</v>
      </c>
      <c r="B255" s="12">
        <f t="shared" si="70"/>
        <v>312.296056</v>
      </c>
      <c r="C255" s="13">
        <f t="shared" si="72"/>
        <v>5.119607475</v>
      </c>
      <c r="D255" s="14">
        <f t="shared" si="73"/>
        <v>5.119607475</v>
      </c>
      <c r="E255" s="15">
        <v>61.0</v>
      </c>
      <c r="F255" s="16">
        <v>81.697192</v>
      </c>
      <c r="G255" s="17">
        <v>0.262</v>
      </c>
      <c r="H255" s="16">
        <v>230.598864</v>
      </c>
      <c r="I255" s="17">
        <v>0.738</v>
      </c>
      <c r="J255" s="16">
        <v>3.12296056E8</v>
      </c>
      <c r="K255" s="52">
        <v>2015.0</v>
      </c>
      <c r="L255" s="15" t="s">
        <v>20</v>
      </c>
      <c r="M255" s="19" t="s">
        <v>575</v>
      </c>
      <c r="N255" s="72" t="s">
        <v>576</v>
      </c>
      <c r="O255" s="21"/>
      <c r="P255" s="21" t="s">
        <v>1396</v>
      </c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</row>
    <row r="256" ht="15.75" customHeight="1">
      <c r="A256" s="83" t="s">
        <v>1443</v>
      </c>
      <c r="B256" s="74">
        <f t="shared" si="70"/>
        <v>207.845075</v>
      </c>
      <c r="C256" s="75">
        <f t="shared" si="72"/>
        <v>10.39225375</v>
      </c>
      <c r="D256" s="76">
        <f>SUM(C256/1)</f>
        <v>10.39225375</v>
      </c>
      <c r="E256" s="76">
        <v>20.0</v>
      </c>
      <c r="F256" s="78">
        <v>56.245075</v>
      </c>
      <c r="G256" s="77">
        <f>SUM(F256/B256)</f>
        <v>0.2706105738</v>
      </c>
      <c r="H256" s="78">
        <f>(J256/1000000)-F256</f>
        <v>151.6</v>
      </c>
      <c r="I256" s="99">
        <f>H256/B256</f>
        <v>0.7293894262</v>
      </c>
      <c r="J256" s="74">
        <v>2.07845075E8</v>
      </c>
      <c r="K256" s="86">
        <v>2016.0</v>
      </c>
      <c r="L256" s="81" t="s">
        <v>20</v>
      </c>
      <c r="M256" s="19"/>
      <c r="N256" s="71"/>
      <c r="O256" s="21"/>
      <c r="P256" s="21" t="s">
        <v>1396</v>
      </c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</row>
    <row r="257" ht="15.75" customHeight="1">
      <c r="A257" s="11" t="s">
        <v>577</v>
      </c>
      <c r="B257" s="12">
        <f t="shared" si="70"/>
        <v>522.657936</v>
      </c>
      <c r="C257" s="13">
        <f t="shared" si="72"/>
        <v>6.5332242</v>
      </c>
      <c r="D257" s="14">
        <f t="shared" ref="D257:D283" si="74">C257/1</f>
        <v>6.5332242</v>
      </c>
      <c r="E257" s="15">
        <v>80.0</v>
      </c>
      <c r="F257" s="16">
        <v>279.26116</v>
      </c>
      <c r="G257" s="17">
        <v>0.534</v>
      </c>
      <c r="H257" s="16">
        <v>243.396776</v>
      </c>
      <c r="I257" s="17">
        <v>0.466</v>
      </c>
      <c r="J257" s="16">
        <v>5.22657936E8</v>
      </c>
      <c r="K257" s="52">
        <v>2004.0</v>
      </c>
      <c r="L257" s="15" t="s">
        <v>18</v>
      </c>
      <c r="M257" s="19" t="s">
        <v>578</v>
      </c>
      <c r="N257" s="72" t="s">
        <v>579</v>
      </c>
      <c r="O257" s="21"/>
      <c r="P257" s="21" t="s">
        <v>1396</v>
      </c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</row>
    <row r="258" ht="15.75" customHeight="1">
      <c r="A258" s="11" t="s">
        <v>580</v>
      </c>
      <c r="B258" s="12">
        <f t="shared" si="70"/>
        <v>330.444045</v>
      </c>
      <c r="C258" s="13">
        <f t="shared" si="72"/>
        <v>6.008073545</v>
      </c>
      <c r="D258" s="14">
        <f t="shared" si="74"/>
        <v>6.008073545</v>
      </c>
      <c r="E258" s="15">
        <v>55.0</v>
      </c>
      <c r="F258" s="16">
        <v>166.244045</v>
      </c>
      <c r="G258" s="17">
        <v>0.503</v>
      </c>
      <c r="H258" s="16">
        <v>164.2</v>
      </c>
      <c r="I258" s="17">
        <v>0.497</v>
      </c>
      <c r="J258" s="16">
        <v>3.30444045E8</v>
      </c>
      <c r="K258" s="52">
        <v>2000.0</v>
      </c>
      <c r="L258" s="15" t="s">
        <v>18</v>
      </c>
      <c r="M258" s="19" t="s">
        <v>581</v>
      </c>
      <c r="N258" s="72" t="s">
        <v>582</v>
      </c>
      <c r="O258" s="21"/>
      <c r="P258" s="21" t="s">
        <v>1396</v>
      </c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</row>
    <row r="259" ht="15.75" customHeight="1">
      <c r="A259" s="11" t="s">
        <v>583</v>
      </c>
      <c r="B259" s="12">
        <f t="shared" si="70"/>
        <v>321.885765</v>
      </c>
      <c r="C259" s="13">
        <f t="shared" si="72"/>
        <v>2.476044346</v>
      </c>
      <c r="D259" s="14">
        <f t="shared" si="74"/>
        <v>2.476044346</v>
      </c>
      <c r="E259" s="15">
        <v>130.0</v>
      </c>
      <c r="F259" s="16">
        <v>148.415853</v>
      </c>
      <c r="G259" s="17">
        <v>0.461</v>
      </c>
      <c r="H259" s="16">
        <v>173.469912</v>
      </c>
      <c r="I259" s="17">
        <v>0.539</v>
      </c>
      <c r="J259" s="16">
        <v>3.21885765E8</v>
      </c>
      <c r="K259" s="52">
        <v>2010.0</v>
      </c>
      <c r="L259" s="15" t="s">
        <v>20</v>
      </c>
      <c r="M259" s="19" t="s">
        <v>584</v>
      </c>
      <c r="N259" s="72" t="s">
        <v>585</v>
      </c>
      <c r="O259" s="21"/>
      <c r="P259" s="21" t="s">
        <v>1396</v>
      </c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</row>
    <row r="260" ht="15.75" customHeight="1">
      <c r="A260" s="11" t="s">
        <v>586</v>
      </c>
      <c r="B260" s="12">
        <f t="shared" si="70"/>
        <v>589.390539</v>
      </c>
      <c r="C260" s="13">
        <f t="shared" si="72"/>
        <v>6.548783767</v>
      </c>
      <c r="D260" s="14">
        <f t="shared" si="74"/>
        <v>6.548783767</v>
      </c>
      <c r="E260" s="15">
        <v>90.0</v>
      </c>
      <c r="F260" s="16">
        <v>250.690539</v>
      </c>
      <c r="G260" s="17">
        <v>0.425</v>
      </c>
      <c r="H260" s="16">
        <v>338.7</v>
      </c>
      <c r="I260" s="17">
        <v>0.575</v>
      </c>
      <c r="J260" s="16">
        <v>5.89390539E8</v>
      </c>
      <c r="K260" s="52">
        <v>1997.0</v>
      </c>
      <c r="L260" s="15" t="s">
        <v>25</v>
      </c>
      <c r="M260" s="19" t="s">
        <v>587</v>
      </c>
      <c r="N260" s="72" t="s">
        <v>588</v>
      </c>
      <c r="O260" s="21"/>
      <c r="P260" s="21" t="s">
        <v>1396</v>
      </c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</row>
    <row r="261" ht="15.75" customHeight="1">
      <c r="A261" s="11" t="s">
        <v>589</v>
      </c>
      <c r="B261" s="12">
        <f t="shared" si="70"/>
        <v>654.213485</v>
      </c>
      <c r="C261" s="13">
        <f t="shared" si="72"/>
        <v>2.907615489</v>
      </c>
      <c r="D261" s="14">
        <f t="shared" si="74"/>
        <v>2.907615489</v>
      </c>
      <c r="E261" s="15">
        <v>225.0</v>
      </c>
      <c r="F261" s="16">
        <v>179.020854</v>
      </c>
      <c r="G261" s="17">
        <v>0.274</v>
      </c>
      <c r="H261" s="16">
        <v>475.192631</v>
      </c>
      <c r="I261" s="17">
        <v>0.726</v>
      </c>
      <c r="J261" s="16">
        <v>6.54213485E8</v>
      </c>
      <c r="K261" s="52">
        <v>2012.0</v>
      </c>
      <c r="L261" s="15" t="s">
        <v>20</v>
      </c>
      <c r="M261" s="19" t="s">
        <v>590</v>
      </c>
      <c r="N261" s="72" t="s">
        <v>591</v>
      </c>
      <c r="O261" s="21"/>
      <c r="P261" s="21" t="s">
        <v>1396</v>
      </c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</row>
    <row r="262" ht="15.75" customHeight="1">
      <c r="A262" s="11" t="s">
        <v>592</v>
      </c>
      <c r="B262" s="12">
        <f t="shared" si="70"/>
        <v>445.135288</v>
      </c>
      <c r="C262" s="13">
        <f t="shared" si="72"/>
        <v>3.179537771</v>
      </c>
      <c r="D262" s="14">
        <f t="shared" si="74"/>
        <v>3.179537771</v>
      </c>
      <c r="E262" s="15">
        <v>140.0</v>
      </c>
      <c r="F262" s="16">
        <v>193.735288</v>
      </c>
      <c r="G262" s="17">
        <v>0.435</v>
      </c>
      <c r="H262" s="16">
        <v>251.4</v>
      </c>
      <c r="I262" s="17">
        <v>0.565</v>
      </c>
      <c r="J262" s="16">
        <v>4.45135288E8</v>
      </c>
      <c r="K262" s="52">
        <v>2002.0</v>
      </c>
      <c r="L262" s="15" t="s">
        <v>18</v>
      </c>
      <c r="M262" s="19" t="s">
        <v>593</v>
      </c>
      <c r="N262" s="72" t="s">
        <v>594</v>
      </c>
      <c r="O262" s="21"/>
      <c r="P262" s="21" t="s">
        <v>1396</v>
      </c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</row>
    <row r="263" ht="15.75" customHeight="1">
      <c r="A263" s="11" t="s">
        <v>604</v>
      </c>
      <c r="B263" s="12">
        <f t="shared" si="70"/>
        <v>1159.444662</v>
      </c>
      <c r="C263" s="13">
        <f t="shared" si="72"/>
        <v>15.66817111</v>
      </c>
      <c r="D263" s="14">
        <f t="shared" si="74"/>
        <v>15.66817111</v>
      </c>
      <c r="E263" s="15">
        <v>74.0</v>
      </c>
      <c r="F263" s="16">
        <v>336.04577</v>
      </c>
      <c r="G263" s="17">
        <v>0.29</v>
      </c>
      <c r="H263" s="16">
        <v>823.398892</v>
      </c>
      <c r="I263" s="17">
        <v>0.71</v>
      </c>
      <c r="J263" s="16">
        <v>1.159444662E9</v>
      </c>
      <c r="K263" s="52">
        <v>2015.0</v>
      </c>
      <c r="L263" s="15" t="s">
        <v>20</v>
      </c>
      <c r="M263" s="19" t="s">
        <v>605</v>
      </c>
      <c r="N263" s="72" t="s">
        <v>606</v>
      </c>
      <c r="O263" s="21"/>
      <c r="P263" s="21" t="s">
        <v>1396</v>
      </c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</row>
    <row r="264" ht="15.75" customHeight="1">
      <c r="A264" s="11" t="s">
        <v>607</v>
      </c>
      <c r="B264" s="12">
        <f t="shared" si="70"/>
        <v>939.22021</v>
      </c>
      <c r="C264" s="13">
        <f t="shared" si="72"/>
        <v>11.74025263</v>
      </c>
      <c r="D264" s="14">
        <f t="shared" si="74"/>
        <v>11.74025263</v>
      </c>
      <c r="E264" s="15">
        <v>80.0</v>
      </c>
      <c r="F264" s="16">
        <v>369.50021</v>
      </c>
      <c r="G264" s="17">
        <v>0.393</v>
      </c>
      <c r="H264" s="16">
        <v>569.72</v>
      </c>
      <c r="I264" s="17">
        <v>0.607</v>
      </c>
      <c r="J264" s="16">
        <v>9.3922021E8</v>
      </c>
      <c r="K264" s="52">
        <v>2022.0</v>
      </c>
      <c r="L264" s="15" t="s">
        <v>93</v>
      </c>
      <c r="M264" s="19" t="s">
        <v>608</v>
      </c>
      <c r="N264" s="72" t="s">
        <v>609</v>
      </c>
      <c r="O264" s="21"/>
      <c r="P264" s="21" t="s">
        <v>1396</v>
      </c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</row>
    <row r="265" ht="15.75" customHeight="1">
      <c r="A265" s="11" t="s">
        <v>610</v>
      </c>
      <c r="B265" s="12">
        <f t="shared" si="70"/>
        <v>358.372926</v>
      </c>
      <c r="C265" s="13">
        <f t="shared" si="72"/>
        <v>3.513460059</v>
      </c>
      <c r="D265" s="14">
        <f t="shared" si="74"/>
        <v>3.513460059</v>
      </c>
      <c r="E265" s="15">
        <v>102.0</v>
      </c>
      <c r="F265" s="16">
        <v>132.072926</v>
      </c>
      <c r="G265" s="17">
        <v>0.368</v>
      </c>
      <c r="H265" s="16">
        <v>226.3</v>
      </c>
      <c r="I265" s="17">
        <v>0.632</v>
      </c>
      <c r="J265" s="16">
        <v>3.58372926E8</v>
      </c>
      <c r="K265" s="52">
        <v>2002.0</v>
      </c>
      <c r="L265" s="15" t="s">
        <v>18</v>
      </c>
      <c r="M265" s="19" t="s">
        <v>611</v>
      </c>
      <c r="N265" s="72" t="s">
        <v>612</v>
      </c>
      <c r="O265" s="21"/>
      <c r="P265" s="21" t="s">
        <v>1396</v>
      </c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</row>
    <row r="266" ht="15.75" customHeight="1">
      <c r="A266" s="11" t="s">
        <v>613</v>
      </c>
      <c r="B266" s="12">
        <f t="shared" si="70"/>
        <v>457.696391</v>
      </c>
      <c r="C266" s="13">
        <f t="shared" si="72"/>
        <v>5.721204888</v>
      </c>
      <c r="D266" s="14">
        <f t="shared" si="74"/>
        <v>5.721204888</v>
      </c>
      <c r="E266" s="15">
        <v>80.0</v>
      </c>
      <c r="F266" s="16">
        <v>180.981856</v>
      </c>
      <c r="G266" s="17">
        <v>0.395</v>
      </c>
      <c r="H266" s="16">
        <v>276.714535</v>
      </c>
      <c r="I266" s="17">
        <v>0.605</v>
      </c>
      <c r="J266" s="16">
        <v>4.57696391E8</v>
      </c>
      <c r="K266" s="52">
        <v>1996.0</v>
      </c>
      <c r="L266" s="15" t="s">
        <v>25</v>
      </c>
      <c r="M266" s="19" t="s">
        <v>614</v>
      </c>
      <c r="N266" s="72" t="s">
        <v>615</v>
      </c>
      <c r="O266" s="21"/>
      <c r="P266" s="21" t="s">
        <v>1396</v>
      </c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</row>
    <row r="267" ht="15.75" customHeight="1">
      <c r="A267" s="11" t="s">
        <v>1444</v>
      </c>
      <c r="B267" s="12">
        <f t="shared" si="70"/>
        <v>791.657398</v>
      </c>
      <c r="C267" s="13">
        <f t="shared" si="72"/>
        <v>4.447513472</v>
      </c>
      <c r="D267" s="14">
        <f t="shared" si="74"/>
        <v>4.447513472</v>
      </c>
      <c r="E267" s="15">
        <v>178.0</v>
      </c>
      <c r="F267" s="16">
        <v>220.159104</v>
      </c>
      <c r="G267" s="17">
        <v>0.278</v>
      </c>
      <c r="H267" s="16">
        <v>571.498294</v>
      </c>
      <c r="I267" s="17">
        <v>0.722</v>
      </c>
      <c r="J267" s="16">
        <v>7.91657398E8</v>
      </c>
      <c r="K267" s="52">
        <v>2018.0</v>
      </c>
      <c r="L267" s="15" t="s">
        <v>20</v>
      </c>
      <c r="M267" s="19" t="s">
        <v>596</v>
      </c>
      <c r="N267" s="72" t="s">
        <v>597</v>
      </c>
      <c r="O267" s="21"/>
      <c r="P267" s="21" t="s">
        <v>1396</v>
      </c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</row>
    <row r="268" ht="15.75" customHeight="1">
      <c r="A268" s="11" t="s">
        <v>1445</v>
      </c>
      <c r="B268" s="12">
        <f t="shared" si="70"/>
        <v>694.71338</v>
      </c>
      <c r="C268" s="13">
        <f t="shared" si="72"/>
        <v>4.791126759</v>
      </c>
      <c r="D268" s="14">
        <f t="shared" si="74"/>
        <v>4.791126759</v>
      </c>
      <c r="E268" s="15">
        <v>145.0</v>
      </c>
      <c r="F268" s="16">
        <v>209.397903</v>
      </c>
      <c r="G268" s="17">
        <v>0.301</v>
      </c>
      <c r="H268" s="16">
        <v>485.315477</v>
      </c>
      <c r="I268" s="17">
        <v>0.699</v>
      </c>
      <c r="J268" s="16">
        <v>6.9471338E8</v>
      </c>
      <c r="K268" s="52">
        <v>2011.0</v>
      </c>
      <c r="L268" s="15" t="s">
        <v>20</v>
      </c>
      <c r="M268" s="19" t="s">
        <v>599</v>
      </c>
      <c r="N268" s="72" t="s">
        <v>600</v>
      </c>
      <c r="O268" s="21"/>
      <c r="P268" s="21" t="s">
        <v>1396</v>
      </c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</row>
    <row r="269" ht="15.75" customHeight="1">
      <c r="A269" s="11" t="s">
        <v>1446</v>
      </c>
      <c r="B269" s="12">
        <f t="shared" si="70"/>
        <v>682.716636</v>
      </c>
      <c r="C269" s="13">
        <f t="shared" si="72"/>
        <v>4.55144424</v>
      </c>
      <c r="D269" s="14">
        <f t="shared" si="74"/>
        <v>4.55144424</v>
      </c>
      <c r="E269" s="15">
        <v>150.0</v>
      </c>
      <c r="F269" s="16">
        <v>195.042377</v>
      </c>
      <c r="G269" s="17">
        <v>0.286</v>
      </c>
      <c r="H269" s="16">
        <v>487.674259</v>
      </c>
      <c r="I269" s="17">
        <v>0.714</v>
      </c>
      <c r="J269" s="16">
        <v>6.82716636E8</v>
      </c>
      <c r="K269" s="52">
        <v>2015.0</v>
      </c>
      <c r="L269" s="15" t="s">
        <v>20</v>
      </c>
      <c r="M269" s="19" t="s">
        <v>602</v>
      </c>
      <c r="N269" s="72" t="s">
        <v>603</v>
      </c>
      <c r="O269" s="21"/>
      <c r="P269" s="21" t="s">
        <v>1396</v>
      </c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</row>
    <row r="270" ht="15.75" customHeight="1">
      <c r="A270" s="11" t="s">
        <v>616</v>
      </c>
      <c r="B270" s="12">
        <f t="shared" si="70"/>
        <v>546.388108</v>
      </c>
      <c r="C270" s="13">
        <f t="shared" si="72"/>
        <v>4.371104864</v>
      </c>
      <c r="D270" s="14">
        <f t="shared" si="74"/>
        <v>4.371104864</v>
      </c>
      <c r="E270" s="15">
        <v>125.0</v>
      </c>
      <c r="F270" s="16">
        <v>215.409889</v>
      </c>
      <c r="G270" s="17">
        <v>0.394</v>
      </c>
      <c r="H270" s="16">
        <v>330.978219</v>
      </c>
      <c r="I270" s="17">
        <v>0.606</v>
      </c>
      <c r="J270" s="16">
        <v>5.46388108E8</v>
      </c>
      <c r="K270" s="52">
        <v>2000.0</v>
      </c>
      <c r="L270" s="15" t="s">
        <v>18</v>
      </c>
      <c r="M270" s="19" t="s">
        <v>617</v>
      </c>
      <c r="N270" s="72" t="s">
        <v>618</v>
      </c>
      <c r="O270" s="21"/>
      <c r="P270" s="21" t="s">
        <v>1396</v>
      </c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</row>
    <row r="271" ht="15.75" customHeight="1">
      <c r="A271" s="11" t="s">
        <v>619</v>
      </c>
      <c r="B271" s="12">
        <f t="shared" si="70"/>
        <v>398.479497</v>
      </c>
      <c r="C271" s="13">
        <f t="shared" si="72"/>
        <v>2.65652998</v>
      </c>
      <c r="D271" s="14">
        <f t="shared" si="74"/>
        <v>2.65652998</v>
      </c>
      <c r="E271" s="15">
        <v>150.0</v>
      </c>
      <c r="F271" s="16">
        <v>134.029801</v>
      </c>
      <c r="G271" s="17">
        <v>0.336</v>
      </c>
      <c r="H271" s="16">
        <v>264.449696</v>
      </c>
      <c r="I271" s="17">
        <v>0.664</v>
      </c>
      <c r="J271" s="16">
        <v>3.98479497E8</v>
      </c>
      <c r="K271" s="52">
        <v>2006.0</v>
      </c>
      <c r="L271" s="15" t="s">
        <v>18</v>
      </c>
      <c r="M271" s="19" t="s">
        <v>620</v>
      </c>
      <c r="N271" s="72" t="s">
        <v>621</v>
      </c>
      <c r="O271" s="21"/>
      <c r="P271" s="21" t="s">
        <v>1396</v>
      </c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</row>
    <row r="272" ht="15.75" customHeight="1">
      <c r="A272" s="11" t="s">
        <v>622</v>
      </c>
      <c r="B272" s="12">
        <f t="shared" si="70"/>
        <v>660.349731</v>
      </c>
      <c r="C272" s="13">
        <f t="shared" si="72"/>
        <v>3.773427034</v>
      </c>
      <c r="D272" s="14">
        <f t="shared" si="74"/>
        <v>3.773427034</v>
      </c>
      <c r="E272" s="15">
        <v>175.0</v>
      </c>
      <c r="F272" s="16">
        <v>248.757044</v>
      </c>
      <c r="G272" s="17">
        <v>0.377</v>
      </c>
      <c r="H272" s="16">
        <v>411.592687</v>
      </c>
      <c r="I272" s="17">
        <v>0.623</v>
      </c>
      <c r="J272" s="16">
        <v>6.60349731E8</v>
      </c>
      <c r="K272" s="52">
        <v>2016.0</v>
      </c>
      <c r="L272" s="15" t="s">
        <v>20</v>
      </c>
      <c r="M272" s="19" t="s">
        <v>623</v>
      </c>
      <c r="N272" s="72" t="s">
        <v>624</v>
      </c>
      <c r="O272" s="21"/>
      <c r="P272" s="21" t="s">
        <v>1396</v>
      </c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</row>
    <row r="273" ht="15.75" customHeight="1">
      <c r="A273" s="11" t="s">
        <v>625</v>
      </c>
      <c r="B273" s="12">
        <f t="shared" si="70"/>
        <v>755.356711</v>
      </c>
      <c r="C273" s="13">
        <f t="shared" si="72"/>
        <v>6.042853688</v>
      </c>
      <c r="D273" s="14">
        <f t="shared" si="74"/>
        <v>6.042853688</v>
      </c>
      <c r="E273" s="15">
        <v>125.0</v>
      </c>
      <c r="F273" s="16">
        <v>337.135885</v>
      </c>
      <c r="G273" s="17">
        <v>0.446</v>
      </c>
      <c r="H273" s="16">
        <v>418.220826</v>
      </c>
      <c r="I273" s="17">
        <v>0.554</v>
      </c>
      <c r="J273" s="16">
        <v>7.55356711E8</v>
      </c>
      <c r="K273" s="52">
        <v>2014.0</v>
      </c>
      <c r="L273" s="15" t="s">
        <v>20</v>
      </c>
      <c r="M273" s="19" t="s">
        <v>626</v>
      </c>
      <c r="N273" s="72" t="s">
        <v>627</v>
      </c>
      <c r="O273" s="21"/>
      <c r="P273" s="21" t="s">
        <v>1396</v>
      </c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</row>
    <row r="274" ht="15.75" customHeight="1">
      <c r="A274" s="11" t="s">
        <v>628</v>
      </c>
      <c r="B274" s="12">
        <f t="shared" si="70"/>
        <v>653.428261</v>
      </c>
      <c r="C274" s="13">
        <f t="shared" si="72"/>
        <v>4.083926631</v>
      </c>
      <c r="D274" s="14">
        <f t="shared" si="74"/>
        <v>4.083926631</v>
      </c>
      <c r="E274" s="15">
        <v>160.0</v>
      </c>
      <c r="F274" s="16">
        <v>281.723902</v>
      </c>
      <c r="G274" s="17">
        <v>0.431</v>
      </c>
      <c r="H274" s="16">
        <v>371.704359</v>
      </c>
      <c r="I274" s="17">
        <v>0.569</v>
      </c>
      <c r="J274" s="16">
        <v>6.53428261E8</v>
      </c>
      <c r="K274" s="52">
        <v>2015.0</v>
      </c>
      <c r="L274" s="15" t="s">
        <v>20</v>
      </c>
      <c r="M274" s="19" t="s">
        <v>629</v>
      </c>
      <c r="N274" s="72" t="s">
        <v>630</v>
      </c>
      <c r="O274" s="21"/>
      <c r="P274" s="21" t="s">
        <v>1396</v>
      </c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</row>
    <row r="275" ht="15.75" customHeight="1">
      <c r="A275" s="11" t="s">
        <v>631</v>
      </c>
      <c r="B275" s="12">
        <f t="shared" si="70"/>
        <v>743.559645</v>
      </c>
      <c r="C275" s="13">
        <f t="shared" si="72"/>
        <v>3.717798225</v>
      </c>
      <c r="D275" s="14">
        <f t="shared" si="74"/>
        <v>3.717798225</v>
      </c>
      <c r="E275" s="15">
        <v>200.0</v>
      </c>
      <c r="F275" s="16">
        <v>268.492764</v>
      </c>
      <c r="G275" s="17">
        <v>0.361</v>
      </c>
      <c r="H275" s="16">
        <v>475.066881</v>
      </c>
      <c r="I275" s="17">
        <v>0.639</v>
      </c>
      <c r="J275" s="16">
        <v>7.43559645E8</v>
      </c>
      <c r="K275" s="52">
        <v>2013.0</v>
      </c>
      <c r="L275" s="15" t="s">
        <v>20</v>
      </c>
      <c r="M275" s="19" t="s">
        <v>632</v>
      </c>
      <c r="N275" s="72" t="s">
        <v>633</v>
      </c>
      <c r="O275" s="21"/>
      <c r="P275" s="21" t="s">
        <v>1396</v>
      </c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</row>
    <row r="276" ht="15.75" customHeight="1">
      <c r="A276" s="11" t="s">
        <v>634</v>
      </c>
      <c r="B276" s="12">
        <f t="shared" si="70"/>
        <v>381.50987</v>
      </c>
      <c r="C276" s="13">
        <f t="shared" si="72"/>
        <v>2.244175706</v>
      </c>
      <c r="D276" s="14">
        <f t="shared" si="74"/>
        <v>2.244175706</v>
      </c>
      <c r="E276" s="15">
        <v>170.0</v>
      </c>
      <c r="F276" s="16">
        <v>198.351526</v>
      </c>
      <c r="G276" s="17">
        <v>0.52</v>
      </c>
      <c r="H276" s="16">
        <v>183.158344</v>
      </c>
      <c r="I276" s="17">
        <v>0.48</v>
      </c>
      <c r="J276" s="16">
        <v>3.8150987E8</v>
      </c>
      <c r="K276" s="52">
        <v>2009.0</v>
      </c>
      <c r="L276" s="15" t="s">
        <v>18</v>
      </c>
      <c r="M276" s="19" t="s">
        <v>635</v>
      </c>
      <c r="N276" s="72" t="s">
        <v>636</v>
      </c>
      <c r="O276" s="21"/>
      <c r="P276" s="21" t="s">
        <v>1396</v>
      </c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</row>
    <row r="277" ht="15.75" customHeight="1">
      <c r="A277" s="11" t="s">
        <v>637</v>
      </c>
      <c r="B277" s="12">
        <f t="shared" si="70"/>
        <v>579.707738</v>
      </c>
      <c r="C277" s="13">
        <f t="shared" si="72"/>
        <v>5.040936852</v>
      </c>
      <c r="D277" s="14">
        <f t="shared" si="74"/>
        <v>5.040936852</v>
      </c>
      <c r="E277" s="15">
        <v>115.0</v>
      </c>
      <c r="F277" s="16">
        <v>290.642256</v>
      </c>
      <c r="G277" s="17">
        <v>0.501</v>
      </c>
      <c r="H277" s="16">
        <v>289.065482</v>
      </c>
      <c r="I277" s="17">
        <v>0.499</v>
      </c>
      <c r="J277" s="16">
        <v>5.79707738E8</v>
      </c>
      <c r="K277" s="52">
        <v>2001.0</v>
      </c>
      <c r="L277" s="15" t="s">
        <v>18</v>
      </c>
      <c r="M277" s="19" t="s">
        <v>638</v>
      </c>
      <c r="N277" s="72" t="s">
        <v>639</v>
      </c>
      <c r="O277" s="21"/>
      <c r="P277" s="21" t="s">
        <v>1396</v>
      </c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</row>
    <row r="278" ht="15.75" customHeight="1">
      <c r="A278" s="11" t="s">
        <v>640</v>
      </c>
      <c r="B278" s="12">
        <f t="shared" si="70"/>
        <v>487.287646</v>
      </c>
      <c r="C278" s="13">
        <f t="shared" si="72"/>
        <v>4.429887691</v>
      </c>
      <c r="D278" s="14">
        <f t="shared" si="74"/>
        <v>4.429887691</v>
      </c>
      <c r="E278" s="15">
        <v>110.0</v>
      </c>
      <c r="F278" s="16">
        <v>186.336279</v>
      </c>
      <c r="G278" s="17">
        <v>0.382</v>
      </c>
      <c r="H278" s="16">
        <v>300.951367</v>
      </c>
      <c r="I278" s="17">
        <v>0.618</v>
      </c>
      <c r="J278" s="16">
        <v>4.87287646E8</v>
      </c>
      <c r="K278" s="52">
        <v>2005.0</v>
      </c>
      <c r="L278" s="15" t="s">
        <v>18</v>
      </c>
      <c r="M278" s="19" t="s">
        <v>641</v>
      </c>
      <c r="N278" s="72" t="s">
        <v>642</v>
      </c>
      <c r="O278" s="21"/>
      <c r="P278" s="21" t="s">
        <v>1396</v>
      </c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</row>
    <row r="279" ht="15.75" customHeight="1">
      <c r="A279" s="11" t="s">
        <v>643</v>
      </c>
      <c r="B279" s="12">
        <f t="shared" si="70"/>
        <v>441.286195</v>
      </c>
      <c r="C279" s="13">
        <f t="shared" si="72"/>
        <v>17.6514478</v>
      </c>
      <c r="D279" s="14">
        <f t="shared" si="74"/>
        <v>17.6514478</v>
      </c>
      <c r="E279" s="15">
        <v>25.0</v>
      </c>
      <c r="F279" s="16">
        <v>219.195243</v>
      </c>
      <c r="G279" s="17">
        <v>0.497</v>
      </c>
      <c r="H279" s="16">
        <v>222.090952</v>
      </c>
      <c r="I279" s="17">
        <v>0.503</v>
      </c>
      <c r="J279" s="16">
        <v>4.41286195E8</v>
      </c>
      <c r="K279" s="52">
        <v>1993.0</v>
      </c>
      <c r="L279" s="15" t="s">
        <v>25</v>
      </c>
      <c r="M279" s="19" t="s">
        <v>644</v>
      </c>
      <c r="N279" s="72" t="s">
        <v>645</v>
      </c>
      <c r="O279" s="21"/>
      <c r="P279" s="21" t="s">
        <v>1396</v>
      </c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</row>
    <row r="280" ht="15.75" customHeight="1">
      <c r="A280" s="11" t="s">
        <v>646</v>
      </c>
      <c r="B280" s="12">
        <f t="shared" si="70"/>
        <v>352.794081</v>
      </c>
      <c r="C280" s="13">
        <f t="shared" si="72"/>
        <v>6.414437836</v>
      </c>
      <c r="D280" s="14">
        <f t="shared" si="74"/>
        <v>6.414437836</v>
      </c>
      <c r="E280" s="15">
        <v>55.0</v>
      </c>
      <c r="F280" s="16">
        <v>102.826543</v>
      </c>
      <c r="G280" s="17">
        <v>0.292</v>
      </c>
      <c r="H280" s="16">
        <v>249.967538</v>
      </c>
      <c r="I280" s="17">
        <v>0.708</v>
      </c>
      <c r="J280" s="16">
        <v>3.52794081E8</v>
      </c>
      <c r="K280" s="52">
        <v>2017.0</v>
      </c>
      <c r="L280" s="15" t="s">
        <v>20</v>
      </c>
      <c r="M280" s="19" t="s">
        <v>647</v>
      </c>
      <c r="N280" s="72" t="s">
        <v>648</v>
      </c>
      <c r="O280" s="21"/>
      <c r="P280" s="21" t="s">
        <v>1396</v>
      </c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</row>
    <row r="281" ht="15.75" customHeight="1">
      <c r="A281" s="11" t="s">
        <v>649</v>
      </c>
      <c r="B281" s="12">
        <f t="shared" si="70"/>
        <v>368.744044</v>
      </c>
      <c r="C281" s="13">
        <f t="shared" si="72"/>
        <v>73.7488088</v>
      </c>
      <c r="D281" s="14">
        <f t="shared" si="74"/>
        <v>73.7488088</v>
      </c>
      <c r="E281" s="15">
        <v>5.0</v>
      </c>
      <c r="F281" s="16">
        <v>241.438208</v>
      </c>
      <c r="G281" s="17">
        <v>0.655</v>
      </c>
      <c r="H281" s="16">
        <v>127.305836</v>
      </c>
      <c r="I281" s="17">
        <v>0.345</v>
      </c>
      <c r="J281" s="16">
        <v>3.68744044E8</v>
      </c>
      <c r="K281" s="52">
        <v>2002.0</v>
      </c>
      <c r="L281" s="15" t="s">
        <v>18</v>
      </c>
      <c r="M281" s="19" t="s">
        <v>650</v>
      </c>
      <c r="N281" s="72" t="s">
        <v>651</v>
      </c>
      <c r="O281" s="21"/>
      <c r="P281" s="21" t="s">
        <v>1396</v>
      </c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</row>
    <row r="282" ht="15.75" customHeight="1">
      <c r="A282" s="11" t="s">
        <v>652</v>
      </c>
      <c r="B282" s="12">
        <f t="shared" si="70"/>
        <v>347.512318</v>
      </c>
      <c r="C282" s="13">
        <f t="shared" si="72"/>
        <v>3.47512318</v>
      </c>
      <c r="D282" s="14">
        <f t="shared" si="74"/>
        <v>3.47512318</v>
      </c>
      <c r="E282" s="15">
        <v>100.0</v>
      </c>
      <c r="F282" s="16">
        <v>173.008894</v>
      </c>
      <c r="G282" s="17">
        <v>0.498</v>
      </c>
      <c r="H282" s="16">
        <v>174.503424</v>
      </c>
      <c r="I282" s="48">
        <v>0.502</v>
      </c>
      <c r="J282" s="16">
        <v>3.47512318E8</v>
      </c>
      <c r="K282" s="52">
        <v>2004.0</v>
      </c>
      <c r="L282" s="15" t="s">
        <v>18</v>
      </c>
      <c r="M282" s="19" t="s">
        <v>653</v>
      </c>
      <c r="N282" s="72" t="s">
        <v>654</v>
      </c>
      <c r="O282" s="21"/>
      <c r="P282" s="21" t="s">
        <v>1396</v>
      </c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</row>
    <row r="283" ht="15.75" customHeight="1">
      <c r="A283" s="11" t="s">
        <v>655</v>
      </c>
      <c r="B283" s="12">
        <f t="shared" si="70"/>
        <v>459.242249</v>
      </c>
      <c r="C283" s="13">
        <f t="shared" si="72"/>
        <v>3.532632685</v>
      </c>
      <c r="D283" s="14">
        <f t="shared" si="74"/>
        <v>3.532632685</v>
      </c>
      <c r="E283" s="15">
        <v>130.0</v>
      </c>
      <c r="F283" s="16">
        <v>219.964115</v>
      </c>
      <c r="G283" s="17">
        <v>0.479</v>
      </c>
      <c r="H283" s="16">
        <v>239.278134</v>
      </c>
      <c r="I283" s="17">
        <v>0.521</v>
      </c>
      <c r="J283" s="16">
        <v>4.59242249E8</v>
      </c>
      <c r="K283" s="52">
        <v>2007.0</v>
      </c>
      <c r="L283" s="15" t="s">
        <v>18</v>
      </c>
      <c r="M283" s="19" t="s">
        <v>656</v>
      </c>
      <c r="N283" s="72" t="s">
        <v>657</v>
      </c>
      <c r="O283" s="21"/>
      <c r="P283" s="21" t="s">
        <v>1396</v>
      </c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</row>
    <row r="284" ht="15.75" customHeight="1">
      <c r="A284" s="83" t="s">
        <v>1447</v>
      </c>
      <c r="B284" s="84">
        <f t="shared" si="70"/>
        <v>268.1574</v>
      </c>
      <c r="C284" s="85">
        <f>SUM(J284/(E284*1000000))</f>
        <v>14.89763333</v>
      </c>
      <c r="D284" s="76">
        <f>SUM(C284/1)</f>
        <v>14.89763333</v>
      </c>
      <c r="E284" s="78">
        <v>18.0</v>
      </c>
      <c r="F284" s="78">
        <v>150.1574</v>
      </c>
      <c r="G284" s="77">
        <f>SUM(F284/B284)</f>
        <v>0.559959934</v>
      </c>
      <c r="H284" s="78">
        <f>(J284/1000000)-F284</f>
        <v>118</v>
      </c>
      <c r="I284" s="79">
        <f>H284/B284</f>
        <v>0.440040066</v>
      </c>
      <c r="J284" s="84">
        <v>2.681574E8</v>
      </c>
      <c r="K284" s="86">
        <v>2014.0</v>
      </c>
      <c r="L284" s="81" t="s">
        <v>20</v>
      </c>
      <c r="M284" s="19"/>
      <c r="N284" s="71"/>
      <c r="O284" s="21"/>
      <c r="P284" s="21" t="s">
        <v>1396</v>
      </c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</row>
    <row r="285" ht="15.75" customHeight="1">
      <c r="A285" s="11" t="s">
        <v>658</v>
      </c>
      <c r="B285" s="12">
        <f t="shared" si="70"/>
        <v>574.481229</v>
      </c>
      <c r="C285" s="13">
        <f t="shared" ref="C285:C297" si="75">SUM(B285/E285)</f>
        <v>5.222556627</v>
      </c>
      <c r="D285" s="14">
        <f t="shared" ref="D285:D287" si="76">C285/1</f>
        <v>5.222556627</v>
      </c>
      <c r="E285" s="15">
        <v>110.0</v>
      </c>
      <c r="F285" s="16">
        <v>250.863268</v>
      </c>
      <c r="G285" s="17">
        <v>0.437</v>
      </c>
      <c r="H285" s="16">
        <v>323.617961</v>
      </c>
      <c r="I285" s="17">
        <v>0.563</v>
      </c>
      <c r="J285" s="16">
        <v>5.74481229E8</v>
      </c>
      <c r="K285" s="52">
        <v>2006.0</v>
      </c>
      <c r="L285" s="15" t="s">
        <v>18</v>
      </c>
      <c r="M285" s="19" t="s">
        <v>659</v>
      </c>
      <c r="N285" s="72" t="s">
        <v>660</v>
      </c>
      <c r="O285" s="21"/>
      <c r="P285" s="21" t="s">
        <v>1396</v>
      </c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</row>
    <row r="286" ht="15.75" customHeight="1">
      <c r="A286" s="11" t="s">
        <v>661</v>
      </c>
      <c r="B286" s="12">
        <f t="shared" si="70"/>
        <v>413.10617</v>
      </c>
      <c r="C286" s="13">
        <f t="shared" si="75"/>
        <v>2.754041133</v>
      </c>
      <c r="D286" s="14">
        <f t="shared" si="76"/>
        <v>2.754041133</v>
      </c>
      <c r="E286" s="15">
        <v>150.0</v>
      </c>
      <c r="F286" s="16">
        <v>177.243721</v>
      </c>
      <c r="G286" s="17">
        <v>0.429</v>
      </c>
      <c r="H286" s="16">
        <v>235.862449</v>
      </c>
      <c r="I286" s="48">
        <v>0.571</v>
      </c>
      <c r="J286" s="16">
        <v>4.1310617E8</v>
      </c>
      <c r="K286" s="52">
        <v>2009.0</v>
      </c>
      <c r="L286" s="15" t="s">
        <v>18</v>
      </c>
      <c r="M286" s="19" t="s">
        <v>662</v>
      </c>
      <c r="N286" s="72" t="s">
        <v>663</v>
      </c>
      <c r="O286" s="21"/>
      <c r="P286" s="21" t="s">
        <v>1396</v>
      </c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</row>
    <row r="287" ht="15.75" customHeight="1">
      <c r="A287" s="11" t="s">
        <v>664</v>
      </c>
      <c r="B287" s="12">
        <f t="shared" si="70"/>
        <v>363.204635</v>
      </c>
      <c r="C287" s="13">
        <f t="shared" si="75"/>
        <v>2.859879016</v>
      </c>
      <c r="D287" s="14">
        <f t="shared" si="76"/>
        <v>2.859879016</v>
      </c>
      <c r="E287" s="15">
        <v>127.0</v>
      </c>
      <c r="F287" s="16">
        <v>113.746621</v>
      </c>
      <c r="G287" s="17">
        <v>0.313</v>
      </c>
      <c r="H287" s="16">
        <v>249.458014</v>
      </c>
      <c r="I287" s="17">
        <v>0.687</v>
      </c>
      <c r="J287" s="16">
        <v>3.63204635E8</v>
      </c>
      <c r="K287" s="52">
        <v>2014.0</v>
      </c>
      <c r="L287" s="15" t="s">
        <v>20</v>
      </c>
      <c r="M287" s="19" t="s">
        <v>665</v>
      </c>
      <c r="N287" s="72" t="s">
        <v>666</v>
      </c>
      <c r="O287" s="21"/>
      <c r="P287" s="21" t="s">
        <v>1396</v>
      </c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</row>
    <row r="288" ht="15.75" customHeight="1">
      <c r="A288" s="100" t="s">
        <v>1448</v>
      </c>
      <c r="B288" s="74">
        <f t="shared" si="70"/>
        <v>54.333371</v>
      </c>
      <c r="C288" s="75">
        <f t="shared" si="75"/>
        <v>120.7408244</v>
      </c>
      <c r="D288" s="76">
        <f>SUM(C288/1)</f>
        <v>120.7408244</v>
      </c>
      <c r="E288" s="101">
        <v>0.45</v>
      </c>
      <c r="F288" s="76">
        <v>27.203371</v>
      </c>
      <c r="G288" s="77">
        <f>SUM(F288/B288)</f>
        <v>0.5006751928</v>
      </c>
      <c r="H288" s="78">
        <f>(J288/1000000)-F288</f>
        <v>27.13</v>
      </c>
      <c r="I288" s="79">
        <f>H288/B288</f>
        <v>0.4993248072</v>
      </c>
      <c r="J288" s="74">
        <v>5.4333371E7</v>
      </c>
      <c r="K288" s="80">
        <v>2015.0</v>
      </c>
      <c r="L288" s="81" t="s">
        <v>20</v>
      </c>
      <c r="M288" s="19"/>
      <c r="N288" s="71"/>
      <c r="O288" s="21"/>
      <c r="P288" s="21" t="s">
        <v>1396</v>
      </c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</row>
    <row r="289" ht="15.75" customHeight="1">
      <c r="A289" s="11" t="s">
        <v>667</v>
      </c>
      <c r="B289" s="12">
        <f t="shared" si="70"/>
        <v>774.153007</v>
      </c>
      <c r="C289" s="13">
        <f t="shared" si="75"/>
        <v>3.096612028</v>
      </c>
      <c r="D289" s="14">
        <f t="shared" ref="D289:D297" si="77">C289/1</f>
        <v>3.096612028</v>
      </c>
      <c r="E289" s="15">
        <v>250.0</v>
      </c>
      <c r="F289" s="16">
        <v>160.891007</v>
      </c>
      <c r="G289" s="17">
        <v>0.208</v>
      </c>
      <c r="H289" s="16">
        <v>613.262</v>
      </c>
      <c r="I289" s="17">
        <v>0.792</v>
      </c>
      <c r="J289" s="16">
        <v>7.74153007E8</v>
      </c>
      <c r="K289" s="52">
        <v>2021.0</v>
      </c>
      <c r="L289" s="15" t="s">
        <v>93</v>
      </c>
      <c r="M289" s="19" t="s">
        <v>668</v>
      </c>
      <c r="N289" s="72" t="s">
        <v>669</v>
      </c>
      <c r="O289" s="21"/>
      <c r="P289" s="21" t="s">
        <v>1396</v>
      </c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</row>
    <row r="290" ht="15.75" customHeight="1">
      <c r="A290" s="11" t="s">
        <v>670</v>
      </c>
      <c r="B290" s="12">
        <f t="shared" si="70"/>
        <v>359.200044</v>
      </c>
      <c r="C290" s="13">
        <f t="shared" si="75"/>
        <v>2.873600352</v>
      </c>
      <c r="D290" s="14">
        <f t="shared" si="77"/>
        <v>2.873600352</v>
      </c>
      <c r="E290" s="15">
        <v>125.0</v>
      </c>
      <c r="F290" s="16">
        <v>101.200044</v>
      </c>
      <c r="G290" s="17">
        <v>0.282</v>
      </c>
      <c r="H290" s="16">
        <v>258.0</v>
      </c>
      <c r="I290" s="17">
        <v>0.718</v>
      </c>
      <c r="J290" s="16">
        <v>3.59200044E8</v>
      </c>
      <c r="K290" s="52">
        <v>2014.0</v>
      </c>
      <c r="L290" s="15" t="s">
        <v>20</v>
      </c>
      <c r="M290" s="19" t="s">
        <v>671</v>
      </c>
      <c r="N290" s="72" t="s">
        <v>672</v>
      </c>
      <c r="O290" s="21"/>
      <c r="P290" s="21" t="s">
        <v>1396</v>
      </c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</row>
    <row r="291" ht="15.75" customHeight="1">
      <c r="A291" s="11" t="s">
        <v>673</v>
      </c>
      <c r="B291" s="12">
        <f t="shared" si="70"/>
        <v>363.889678</v>
      </c>
      <c r="C291" s="13">
        <f t="shared" si="75"/>
        <v>8.664039952</v>
      </c>
      <c r="D291" s="14">
        <f t="shared" si="77"/>
        <v>8.664039952</v>
      </c>
      <c r="E291" s="15">
        <v>42.0</v>
      </c>
      <c r="F291" s="16">
        <v>116.089678</v>
      </c>
      <c r="G291" s="17">
        <v>0.319</v>
      </c>
      <c r="H291" s="16">
        <v>247.8</v>
      </c>
      <c r="I291" s="17">
        <v>0.681</v>
      </c>
      <c r="J291" s="16">
        <v>3.63889678E8</v>
      </c>
      <c r="K291" s="52">
        <v>1999.0</v>
      </c>
      <c r="L291" s="15" t="s">
        <v>25</v>
      </c>
      <c r="M291" s="19" t="s">
        <v>674</v>
      </c>
      <c r="N291" s="72" t="s">
        <v>675</v>
      </c>
      <c r="O291" s="21"/>
      <c r="P291" s="21" t="s">
        <v>1396</v>
      </c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</row>
    <row r="292" ht="15.75" customHeight="1">
      <c r="A292" s="11" t="s">
        <v>676</v>
      </c>
      <c r="B292" s="12">
        <f t="shared" si="70"/>
        <v>351.723989</v>
      </c>
      <c r="C292" s="13">
        <f t="shared" si="75"/>
        <v>4.689653187</v>
      </c>
      <c r="D292" s="14">
        <f t="shared" si="77"/>
        <v>4.689653187</v>
      </c>
      <c r="E292" s="15">
        <v>75.0</v>
      </c>
      <c r="F292" s="16">
        <v>117.723989</v>
      </c>
      <c r="G292" s="17">
        <v>0.335</v>
      </c>
      <c r="H292" s="16">
        <v>234.0</v>
      </c>
      <c r="I292" s="17">
        <v>0.665</v>
      </c>
      <c r="J292" s="16">
        <v>3.51723989E8</v>
      </c>
      <c r="K292" s="52">
        <v>2013.0</v>
      </c>
      <c r="L292" s="15" t="s">
        <v>20</v>
      </c>
      <c r="M292" s="19" t="s">
        <v>677</v>
      </c>
      <c r="N292" s="72" t="s">
        <v>678</v>
      </c>
      <c r="O292" s="21"/>
      <c r="P292" s="21" t="s">
        <v>1396</v>
      </c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</row>
    <row r="293" ht="15.75" customHeight="1">
      <c r="A293" s="11" t="s">
        <v>679</v>
      </c>
      <c r="B293" s="12">
        <f t="shared" si="70"/>
        <v>334.897606</v>
      </c>
      <c r="C293" s="13">
        <f t="shared" si="75"/>
        <v>2.790813383</v>
      </c>
      <c r="D293" s="14">
        <f t="shared" si="77"/>
        <v>2.790813383</v>
      </c>
      <c r="E293" s="15">
        <v>120.0</v>
      </c>
      <c r="F293" s="16">
        <v>65.07554</v>
      </c>
      <c r="G293" s="17">
        <v>0.194</v>
      </c>
      <c r="H293" s="16">
        <v>269.822066</v>
      </c>
      <c r="I293" s="17">
        <v>0.806</v>
      </c>
      <c r="J293" s="16">
        <v>3.34897606E8</v>
      </c>
      <c r="K293" s="52">
        <v>2016.0</v>
      </c>
      <c r="L293" s="15" t="s">
        <v>20</v>
      </c>
      <c r="M293" s="19" t="s">
        <v>680</v>
      </c>
      <c r="N293" s="72" t="s">
        <v>681</v>
      </c>
      <c r="O293" s="21"/>
      <c r="P293" s="21" t="s">
        <v>1396</v>
      </c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</row>
    <row r="294" ht="15.75" customHeight="1">
      <c r="A294" s="11" t="s">
        <v>682</v>
      </c>
      <c r="B294" s="12">
        <f t="shared" si="70"/>
        <v>450.71715</v>
      </c>
      <c r="C294" s="13">
        <f t="shared" si="75"/>
        <v>5.302554706</v>
      </c>
      <c r="D294" s="14">
        <f t="shared" si="77"/>
        <v>5.302554706</v>
      </c>
      <c r="E294" s="15">
        <v>85.0</v>
      </c>
      <c r="F294" s="16">
        <v>183.41715</v>
      </c>
      <c r="G294" s="17">
        <v>0.407</v>
      </c>
      <c r="H294" s="16">
        <v>267.3</v>
      </c>
      <c r="I294" s="17">
        <v>0.593</v>
      </c>
      <c r="J294" s="16">
        <v>4.5071715E8</v>
      </c>
      <c r="K294" s="52">
        <v>2001.0</v>
      </c>
      <c r="L294" s="15" t="s">
        <v>18</v>
      </c>
      <c r="M294" s="19" t="s">
        <v>683</v>
      </c>
      <c r="N294" s="72" t="s">
        <v>684</v>
      </c>
      <c r="O294" s="21"/>
      <c r="P294" s="21" t="s">
        <v>1396</v>
      </c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</row>
    <row r="295" ht="15.75" customHeight="1">
      <c r="A295" s="11" t="s">
        <v>685</v>
      </c>
      <c r="B295" s="12">
        <f t="shared" si="70"/>
        <v>311.312624</v>
      </c>
      <c r="C295" s="13">
        <f t="shared" si="75"/>
        <v>3.662501459</v>
      </c>
      <c r="D295" s="14">
        <f t="shared" si="77"/>
        <v>3.662501459</v>
      </c>
      <c r="E295" s="15">
        <v>85.0</v>
      </c>
      <c r="F295" s="16">
        <v>117.154724</v>
      </c>
      <c r="G295" s="17">
        <v>0.376</v>
      </c>
      <c r="H295" s="16">
        <v>194.1579</v>
      </c>
      <c r="I295" s="17">
        <v>0.624</v>
      </c>
      <c r="J295" s="16">
        <v>3.11312624E8</v>
      </c>
      <c r="K295" s="52">
        <v>2007.0</v>
      </c>
      <c r="L295" s="15" t="s">
        <v>18</v>
      </c>
      <c r="M295" s="19" t="s">
        <v>686</v>
      </c>
      <c r="N295" s="72" t="s">
        <v>687</v>
      </c>
      <c r="O295" s="21"/>
      <c r="P295" s="21" t="s">
        <v>1396</v>
      </c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</row>
    <row r="296" ht="15.75" customHeight="1">
      <c r="A296" s="11" t="s">
        <v>688</v>
      </c>
      <c r="B296" s="12">
        <f t="shared" si="70"/>
        <v>362.74428</v>
      </c>
      <c r="C296" s="13">
        <f t="shared" si="75"/>
        <v>3.297675273</v>
      </c>
      <c r="D296" s="14">
        <f t="shared" si="77"/>
        <v>3.297675273</v>
      </c>
      <c r="E296" s="15">
        <v>110.0</v>
      </c>
      <c r="F296" s="16">
        <v>125.54428</v>
      </c>
      <c r="G296" s="17">
        <v>0.346</v>
      </c>
      <c r="H296" s="16">
        <v>237.2</v>
      </c>
      <c r="I296" s="48">
        <v>0.654</v>
      </c>
      <c r="J296" s="16">
        <v>3.6274428E8</v>
      </c>
      <c r="K296" s="52">
        <v>2004.0</v>
      </c>
      <c r="L296" s="15" t="s">
        <v>18</v>
      </c>
      <c r="M296" s="19" t="s">
        <v>689</v>
      </c>
      <c r="N296" s="72" t="s">
        <v>690</v>
      </c>
      <c r="O296" s="21"/>
      <c r="P296" s="21" t="s">
        <v>1396</v>
      </c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</row>
    <row r="297" ht="15.75" customHeight="1">
      <c r="A297" s="11" t="s">
        <v>691</v>
      </c>
      <c r="B297" s="12">
        <f t="shared" si="70"/>
        <v>377.617598</v>
      </c>
      <c r="C297" s="13">
        <f t="shared" si="75"/>
        <v>3.933516646</v>
      </c>
      <c r="D297" s="14">
        <f t="shared" si="77"/>
        <v>3.933516646</v>
      </c>
      <c r="E297" s="33">
        <v>96.0</v>
      </c>
      <c r="F297" s="16">
        <v>142.502728</v>
      </c>
      <c r="G297" s="17">
        <v>0.377</v>
      </c>
      <c r="H297" s="16">
        <v>235.11487</v>
      </c>
      <c r="I297" s="17">
        <v>0.623</v>
      </c>
      <c r="J297" s="16">
        <v>3.77617598E8</v>
      </c>
      <c r="K297" s="52">
        <v>2019.0</v>
      </c>
      <c r="L297" s="15" t="s">
        <v>20</v>
      </c>
      <c r="M297" s="19" t="s">
        <v>692</v>
      </c>
      <c r="N297" s="72" t="s">
        <v>693</v>
      </c>
      <c r="O297" s="21"/>
      <c r="P297" s="21" t="s">
        <v>1396</v>
      </c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</row>
    <row r="298" ht="15.75" customHeight="1">
      <c r="A298" s="83" t="s">
        <v>1449</v>
      </c>
      <c r="B298" s="84">
        <f t="shared" si="70"/>
        <v>102.529779</v>
      </c>
      <c r="C298" s="85">
        <f>SUM(J298/(E298*1000000))</f>
        <v>20.5059558</v>
      </c>
      <c r="D298" s="76">
        <f>SUM(C298/1)</f>
        <v>20.5059558</v>
      </c>
      <c r="E298" s="78">
        <v>5.0</v>
      </c>
      <c r="F298" s="78">
        <v>50.85601</v>
      </c>
      <c r="G298" s="77">
        <f>SUM(F298/B298)</f>
        <v>0.4960120903</v>
      </c>
      <c r="H298" s="78">
        <f>(J298/1000000)-F298</f>
        <v>51.673769</v>
      </c>
      <c r="I298" s="79">
        <f>H298/B298</f>
        <v>0.5039879097</v>
      </c>
      <c r="J298" s="84">
        <v>1.02529779E8</v>
      </c>
      <c r="K298" s="86">
        <v>2014.0</v>
      </c>
      <c r="L298" s="81" t="s">
        <v>20</v>
      </c>
      <c r="M298" s="19"/>
      <c r="N298" s="71"/>
      <c r="O298" s="21"/>
      <c r="P298" s="82" t="s">
        <v>1395</v>
      </c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</row>
    <row r="299" ht="15.75" customHeight="1">
      <c r="A299" s="11" t="s">
        <v>694</v>
      </c>
      <c r="B299" s="12">
        <f t="shared" si="70"/>
        <v>339.79589</v>
      </c>
      <c r="C299" s="13">
        <f t="shared" ref="C299:C304" si="78">SUM(B299/E299)</f>
        <v>4.247448625</v>
      </c>
      <c r="D299" s="14">
        <f t="shared" ref="D299:D301" si="79">C299/1</f>
        <v>4.247448625</v>
      </c>
      <c r="E299" s="15">
        <v>80.0</v>
      </c>
      <c r="F299" s="16">
        <v>155.01934</v>
      </c>
      <c r="G299" s="17">
        <v>0.456</v>
      </c>
      <c r="H299" s="16">
        <v>184.77655</v>
      </c>
      <c r="I299" s="17">
        <v>0.544</v>
      </c>
      <c r="J299" s="16">
        <v>3.3979589E8</v>
      </c>
      <c r="K299" s="52">
        <v>2006.0</v>
      </c>
      <c r="L299" s="15" t="s">
        <v>18</v>
      </c>
      <c r="M299" s="19" t="s">
        <v>695</v>
      </c>
      <c r="N299" s="72" t="s">
        <v>696</v>
      </c>
      <c r="O299" s="21"/>
      <c r="P299" s="21" t="s">
        <v>1396</v>
      </c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</row>
    <row r="300" ht="15.75" customHeight="1">
      <c r="A300" s="11" t="s">
        <v>697</v>
      </c>
      <c r="B300" s="12">
        <f t="shared" si="70"/>
        <v>493.311825</v>
      </c>
      <c r="C300" s="13">
        <f t="shared" si="78"/>
        <v>2.466559125</v>
      </c>
      <c r="D300" s="14">
        <f t="shared" si="79"/>
        <v>2.466559125</v>
      </c>
      <c r="E300" s="15">
        <v>200.0</v>
      </c>
      <c r="F300" s="16">
        <v>234.911825</v>
      </c>
      <c r="G300" s="17">
        <v>0.476</v>
      </c>
      <c r="H300" s="16">
        <v>258.4</v>
      </c>
      <c r="I300" s="48">
        <v>0.524</v>
      </c>
      <c r="J300" s="16">
        <v>4.93311825E8</v>
      </c>
      <c r="K300" s="52">
        <v>2013.0</v>
      </c>
      <c r="L300" s="15" t="s">
        <v>20</v>
      </c>
      <c r="M300" s="19" t="s">
        <v>698</v>
      </c>
      <c r="N300" s="72" t="s">
        <v>699</v>
      </c>
      <c r="O300" s="21"/>
      <c r="P300" s="21" t="s">
        <v>1396</v>
      </c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</row>
    <row r="301" ht="15.75" customHeight="1">
      <c r="A301" s="11" t="s">
        <v>700</v>
      </c>
      <c r="B301" s="12">
        <f t="shared" si="70"/>
        <v>411.002906</v>
      </c>
      <c r="C301" s="13">
        <f t="shared" si="78"/>
        <v>2.05501453</v>
      </c>
      <c r="D301" s="14">
        <f t="shared" si="79"/>
        <v>2.05501453</v>
      </c>
      <c r="E301" s="15">
        <v>200.0</v>
      </c>
      <c r="F301" s="16">
        <v>101.802906</v>
      </c>
      <c r="G301" s="17">
        <v>0.248</v>
      </c>
      <c r="H301" s="16">
        <v>309.2</v>
      </c>
      <c r="I301" s="48">
        <v>0.752</v>
      </c>
      <c r="J301" s="16">
        <v>4.11002906E8</v>
      </c>
      <c r="K301" s="52">
        <v>2013.0</v>
      </c>
      <c r="L301" s="15" t="s">
        <v>20</v>
      </c>
      <c r="M301" s="19" t="s">
        <v>701</v>
      </c>
      <c r="N301" s="72" t="s">
        <v>702</v>
      </c>
      <c r="O301" s="21"/>
      <c r="P301" s="21" t="s">
        <v>1396</v>
      </c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</row>
    <row r="302" ht="15.75" customHeight="1">
      <c r="A302" s="73" t="s">
        <v>1450</v>
      </c>
      <c r="B302" s="74">
        <v>194.0</v>
      </c>
      <c r="C302" s="75">
        <f t="shared" si="78"/>
        <v>12933.33333</v>
      </c>
      <c r="D302" s="76">
        <f t="shared" ref="D302:D307" si="80">SUM(C302/1)</f>
        <v>12933.33333</v>
      </c>
      <c r="E302" s="106">
        <v>0.015</v>
      </c>
      <c r="F302" s="76">
        <v>107.92</v>
      </c>
      <c r="G302" s="77">
        <f t="shared" ref="G302:G307" si="81">SUM(F302/B302)</f>
        <v>0.5562886598</v>
      </c>
      <c r="H302" s="78">
        <f t="shared" ref="H302:H307" si="82">(J302/1000000)-F302</f>
        <v>85.44</v>
      </c>
      <c r="I302" s="99">
        <f t="shared" ref="I302:I307" si="83">H302/B302</f>
        <v>0.4404123711</v>
      </c>
      <c r="J302" s="74">
        <v>1.9336E8</v>
      </c>
      <c r="K302" s="80">
        <v>2009.0</v>
      </c>
      <c r="L302" s="81" t="s">
        <v>18</v>
      </c>
      <c r="M302" s="19"/>
      <c r="N302" s="71"/>
      <c r="O302" s="21"/>
      <c r="P302" s="98" t="s">
        <v>1395</v>
      </c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</row>
    <row r="303" ht="15.75" customHeight="1">
      <c r="A303" s="73" t="s">
        <v>1451</v>
      </c>
      <c r="B303" s="74">
        <v>177.0</v>
      </c>
      <c r="C303" s="75">
        <f t="shared" si="78"/>
        <v>59</v>
      </c>
      <c r="D303" s="76">
        <f t="shared" si="80"/>
        <v>59</v>
      </c>
      <c r="E303" s="76">
        <v>3.0</v>
      </c>
      <c r="F303" s="76">
        <v>84.75</v>
      </c>
      <c r="G303" s="77">
        <f t="shared" si="81"/>
        <v>0.4788135593</v>
      </c>
      <c r="H303" s="78">
        <f t="shared" si="82"/>
        <v>92.76</v>
      </c>
      <c r="I303" s="99">
        <f t="shared" si="83"/>
        <v>0.5240677966</v>
      </c>
      <c r="J303" s="74">
        <v>1.7751E8</v>
      </c>
      <c r="K303" s="80">
        <v>2010.0</v>
      </c>
      <c r="L303" s="81" t="s">
        <v>20</v>
      </c>
      <c r="M303" s="19"/>
      <c r="N303" s="71"/>
      <c r="O303" s="21"/>
      <c r="P303" s="98" t="s">
        <v>1395</v>
      </c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</row>
    <row r="304" ht="15.75" customHeight="1">
      <c r="A304" s="73" t="s">
        <v>1452</v>
      </c>
      <c r="B304" s="84">
        <v>207.0</v>
      </c>
      <c r="C304" s="75">
        <f t="shared" si="78"/>
        <v>41.4</v>
      </c>
      <c r="D304" s="76">
        <f t="shared" si="80"/>
        <v>41.4</v>
      </c>
      <c r="E304" s="76">
        <v>5.0</v>
      </c>
      <c r="F304" s="76">
        <v>104.03</v>
      </c>
      <c r="G304" s="77">
        <f t="shared" si="81"/>
        <v>0.5025603865</v>
      </c>
      <c r="H304" s="78">
        <f t="shared" si="82"/>
        <v>52.57</v>
      </c>
      <c r="I304" s="99">
        <f t="shared" si="83"/>
        <v>0.2539613527</v>
      </c>
      <c r="J304" s="74">
        <v>1.566E8</v>
      </c>
      <c r="K304" s="80">
        <v>2011.0</v>
      </c>
      <c r="L304" s="81" t="s">
        <v>20</v>
      </c>
      <c r="M304" s="19"/>
      <c r="N304" s="71"/>
      <c r="O304" s="21"/>
      <c r="P304" s="98" t="s">
        <v>1395</v>
      </c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</row>
    <row r="305" ht="15.75" customHeight="1">
      <c r="A305" s="73" t="s">
        <v>1453</v>
      </c>
      <c r="B305" s="74">
        <v>142.0</v>
      </c>
      <c r="C305" s="75">
        <f>SUM((J305/1000000)/E305)</f>
        <v>28.5677914</v>
      </c>
      <c r="D305" s="76">
        <f t="shared" si="80"/>
        <v>28.5677914</v>
      </c>
      <c r="E305" s="76">
        <v>5.0</v>
      </c>
      <c r="F305" s="76">
        <v>53.9213</v>
      </c>
      <c r="G305" s="77">
        <f t="shared" si="81"/>
        <v>0.3797274648</v>
      </c>
      <c r="H305" s="78">
        <f t="shared" si="82"/>
        <v>88.917657</v>
      </c>
      <c r="I305" s="99">
        <f t="shared" si="83"/>
        <v>0.6261806831</v>
      </c>
      <c r="J305" s="74">
        <v>1.42838957E8</v>
      </c>
      <c r="K305" s="86">
        <v>2012.0</v>
      </c>
      <c r="L305" s="81" t="s">
        <v>20</v>
      </c>
      <c r="M305" s="19"/>
      <c r="N305" s="71"/>
      <c r="O305" s="21"/>
      <c r="P305" s="98" t="s">
        <v>1395</v>
      </c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</row>
    <row r="306" ht="15.75" customHeight="1">
      <c r="A306" s="83" t="s">
        <v>1454</v>
      </c>
      <c r="B306" s="84">
        <f t="shared" ref="B306:B344" si="84">J306/1000000</f>
        <v>90.904854</v>
      </c>
      <c r="C306" s="85">
        <f t="shared" ref="C306:C307" si="85">SUM(J306/(E306*1000000))</f>
        <v>18.1809708</v>
      </c>
      <c r="D306" s="76">
        <f t="shared" si="80"/>
        <v>18.1809708</v>
      </c>
      <c r="E306" s="78">
        <v>5.0</v>
      </c>
      <c r="F306" s="78">
        <v>32.462372</v>
      </c>
      <c r="G306" s="77">
        <f t="shared" si="81"/>
        <v>0.3571027351</v>
      </c>
      <c r="H306" s="78">
        <f t="shared" si="82"/>
        <v>58.442482</v>
      </c>
      <c r="I306" s="79">
        <f t="shared" si="83"/>
        <v>0.6428972649</v>
      </c>
      <c r="J306" s="84">
        <v>9.0904854E7</v>
      </c>
      <c r="K306" s="86">
        <v>2014.0</v>
      </c>
      <c r="L306" s="81" t="s">
        <v>20</v>
      </c>
      <c r="M306" s="19"/>
      <c r="N306" s="71"/>
      <c r="O306" s="21"/>
      <c r="P306" s="105" t="s">
        <v>1395</v>
      </c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</row>
    <row r="307" ht="15.75" customHeight="1">
      <c r="A307" s="102" t="s">
        <v>1455</v>
      </c>
      <c r="B307" s="103">
        <f t="shared" si="84"/>
        <v>117.305012</v>
      </c>
      <c r="C307" s="85">
        <f t="shared" si="85"/>
        <v>10.664092</v>
      </c>
      <c r="D307" s="76">
        <f t="shared" si="80"/>
        <v>10.664092</v>
      </c>
      <c r="E307" s="78">
        <v>11.0</v>
      </c>
      <c r="F307" s="78">
        <v>18.274213</v>
      </c>
      <c r="G307" s="77">
        <f t="shared" si="81"/>
        <v>0.1557837358</v>
      </c>
      <c r="H307" s="78">
        <f t="shared" si="82"/>
        <v>99.030799</v>
      </c>
      <c r="I307" s="79">
        <f t="shared" si="83"/>
        <v>0.8442162642</v>
      </c>
      <c r="J307" s="84">
        <v>1.17305012E8</v>
      </c>
      <c r="K307" s="89">
        <v>2019.0</v>
      </c>
      <c r="L307" s="81" t="s">
        <v>20</v>
      </c>
      <c r="M307" s="19"/>
      <c r="N307" s="71"/>
      <c r="O307" s="21"/>
      <c r="P307" s="21" t="s">
        <v>1396</v>
      </c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</row>
    <row r="308" ht="15.75" customHeight="1">
      <c r="A308" s="11" t="s">
        <v>703</v>
      </c>
      <c r="B308" s="12">
        <f t="shared" si="84"/>
        <v>449.220945</v>
      </c>
      <c r="C308" s="13">
        <f t="shared" ref="C308:C360" si="86">SUM(B308/E308)</f>
        <v>3.208721036</v>
      </c>
      <c r="D308" s="14">
        <f t="shared" ref="D308:D343" si="87">C308/1</f>
        <v>3.208721036</v>
      </c>
      <c r="E308" s="15">
        <v>140.0</v>
      </c>
      <c r="F308" s="16">
        <v>198.542554</v>
      </c>
      <c r="G308" s="17">
        <v>0.442</v>
      </c>
      <c r="H308" s="16">
        <v>250.678391</v>
      </c>
      <c r="I308" s="17">
        <v>0.558</v>
      </c>
      <c r="J308" s="16">
        <v>4.49220945E8</v>
      </c>
      <c r="K308" s="52">
        <v>2001.0</v>
      </c>
      <c r="L308" s="15" t="s">
        <v>18</v>
      </c>
      <c r="M308" s="19" t="s">
        <v>704</v>
      </c>
      <c r="N308" s="72" t="s">
        <v>705</v>
      </c>
      <c r="O308" s="21"/>
      <c r="P308" s="21" t="s">
        <v>1396</v>
      </c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</row>
    <row r="309" ht="15.75" customHeight="1">
      <c r="A309" s="11" t="s">
        <v>706</v>
      </c>
      <c r="B309" s="12">
        <f t="shared" si="84"/>
        <v>373.515621</v>
      </c>
      <c r="C309" s="13">
        <f t="shared" si="86"/>
        <v>2.829663795</v>
      </c>
      <c r="D309" s="14">
        <f t="shared" si="87"/>
        <v>2.829663795</v>
      </c>
      <c r="E309" s="15">
        <v>132.0</v>
      </c>
      <c r="F309" s="16">
        <v>83.850911</v>
      </c>
      <c r="G309" s="17">
        <v>0.224</v>
      </c>
      <c r="H309" s="16">
        <v>289.66471</v>
      </c>
      <c r="I309" s="17">
        <v>0.776</v>
      </c>
      <c r="J309" s="16">
        <v>3.73515621E8</v>
      </c>
      <c r="K309" s="52">
        <v>2014.0</v>
      </c>
      <c r="L309" s="15" t="s">
        <v>20</v>
      </c>
      <c r="M309" s="19" t="s">
        <v>707</v>
      </c>
      <c r="N309" s="72" t="s">
        <v>708</v>
      </c>
      <c r="O309" s="21"/>
      <c r="P309" s="21" t="s">
        <v>1396</v>
      </c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</row>
    <row r="310" ht="15.75" customHeight="1">
      <c r="A310" s="11" t="s">
        <v>709</v>
      </c>
      <c r="B310" s="12">
        <f t="shared" si="84"/>
        <v>351.496066</v>
      </c>
      <c r="C310" s="13">
        <f t="shared" si="86"/>
        <v>7.02992132</v>
      </c>
      <c r="D310" s="14">
        <f t="shared" si="87"/>
        <v>7.02992132</v>
      </c>
      <c r="E310" s="15">
        <v>50.0</v>
      </c>
      <c r="F310" s="16">
        <v>115.253424</v>
      </c>
      <c r="G310" s="17">
        <v>0.328</v>
      </c>
      <c r="H310" s="16">
        <v>236.242642</v>
      </c>
      <c r="I310" s="17">
        <v>0.672</v>
      </c>
      <c r="J310" s="16">
        <v>3.51496066E8</v>
      </c>
      <c r="K310" s="52">
        <v>2018.0</v>
      </c>
      <c r="L310" s="15" t="s">
        <v>20</v>
      </c>
      <c r="M310" s="19" t="s">
        <v>710</v>
      </c>
      <c r="N310" s="72" t="s">
        <v>711</v>
      </c>
      <c r="O310" s="21"/>
      <c r="P310" s="21" t="s">
        <v>1396</v>
      </c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</row>
    <row r="311" ht="15.75" customHeight="1">
      <c r="A311" s="11" t="s">
        <v>1387</v>
      </c>
      <c r="B311" s="12">
        <f t="shared" si="84"/>
        <v>960.996492</v>
      </c>
      <c r="C311" s="13">
        <f t="shared" si="86"/>
        <v>3.20332164</v>
      </c>
      <c r="D311" s="14">
        <f t="shared" si="87"/>
        <v>3.20332164</v>
      </c>
      <c r="E311" s="15">
        <v>300.0</v>
      </c>
      <c r="F311" s="16">
        <v>309.420425</v>
      </c>
      <c r="G311" s="17">
        <v>0.322</v>
      </c>
      <c r="H311" s="16">
        <v>651.576067</v>
      </c>
      <c r="I311" s="17">
        <v>0.678</v>
      </c>
      <c r="J311" s="16">
        <v>9.60996492E8</v>
      </c>
      <c r="K311" s="52">
        <v>2007.0</v>
      </c>
      <c r="L311" s="15" t="s">
        <v>18</v>
      </c>
      <c r="M311" s="19" t="s">
        <v>716</v>
      </c>
      <c r="N311" s="72" t="s">
        <v>717</v>
      </c>
      <c r="O311" s="21"/>
      <c r="P311" s="21" t="s">
        <v>1396</v>
      </c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</row>
    <row r="312" ht="15.75" customHeight="1">
      <c r="A312" s="11" t="s">
        <v>1456</v>
      </c>
      <c r="B312" s="12">
        <f t="shared" si="84"/>
        <v>1066.179747</v>
      </c>
      <c r="C312" s="13">
        <f t="shared" si="86"/>
        <v>4.738576653</v>
      </c>
      <c r="D312" s="14">
        <f t="shared" si="87"/>
        <v>4.738576653</v>
      </c>
      <c r="E312" s="15">
        <v>225.0</v>
      </c>
      <c r="F312" s="16">
        <v>423.315812</v>
      </c>
      <c r="G312" s="17">
        <v>0.397</v>
      </c>
      <c r="H312" s="16">
        <v>642.863935</v>
      </c>
      <c r="I312" s="17">
        <v>0.603</v>
      </c>
      <c r="J312" s="16">
        <v>1.066179747E9</v>
      </c>
      <c r="K312" s="52">
        <v>2006.0</v>
      </c>
      <c r="L312" s="15" t="s">
        <v>18</v>
      </c>
      <c r="M312" s="19" t="s">
        <v>719</v>
      </c>
      <c r="N312" s="72" t="s">
        <v>720</v>
      </c>
      <c r="O312" s="21"/>
      <c r="P312" s="21" t="s">
        <v>1396</v>
      </c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</row>
    <row r="313" ht="15.75" customHeight="1">
      <c r="A313" s="11" t="s">
        <v>1391</v>
      </c>
      <c r="B313" s="12">
        <f t="shared" si="84"/>
        <v>794.881442</v>
      </c>
      <c r="C313" s="13">
        <f t="shared" si="86"/>
        <v>3.45600627</v>
      </c>
      <c r="D313" s="14">
        <f t="shared" si="87"/>
        <v>3.45600627</v>
      </c>
      <c r="E313" s="15">
        <v>230.0</v>
      </c>
      <c r="F313" s="16">
        <v>172.558876</v>
      </c>
      <c r="G313" s="17">
        <v>0.217</v>
      </c>
      <c r="H313" s="16">
        <v>622.322566</v>
      </c>
      <c r="I313" s="17">
        <v>0.783</v>
      </c>
      <c r="J313" s="16">
        <v>7.94881442E8</v>
      </c>
      <c r="K313" s="52">
        <v>2017.0</v>
      </c>
      <c r="L313" s="15" t="s">
        <v>20</v>
      </c>
      <c r="M313" s="19" t="s">
        <v>722</v>
      </c>
      <c r="N313" s="72" t="s">
        <v>723</v>
      </c>
      <c r="O313" s="21"/>
      <c r="P313" s="21" t="s">
        <v>1396</v>
      </c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</row>
    <row r="314" ht="15.75" customHeight="1">
      <c r="A314" s="11" t="s">
        <v>1390</v>
      </c>
      <c r="B314" s="12">
        <f t="shared" si="84"/>
        <v>1045.713802</v>
      </c>
      <c r="C314" s="13">
        <f t="shared" si="86"/>
        <v>2.759139319</v>
      </c>
      <c r="D314" s="14">
        <f t="shared" si="87"/>
        <v>2.759139319</v>
      </c>
      <c r="E314" s="15">
        <v>379.0</v>
      </c>
      <c r="F314" s="16">
        <v>241.071802</v>
      </c>
      <c r="G314" s="17">
        <v>0.23</v>
      </c>
      <c r="H314" s="16">
        <v>804.642</v>
      </c>
      <c r="I314" s="17">
        <v>0.77</v>
      </c>
      <c r="J314" s="16">
        <v>1.045713802E9</v>
      </c>
      <c r="K314" s="52">
        <v>2011.0</v>
      </c>
      <c r="L314" s="15" t="s">
        <v>20</v>
      </c>
      <c r="M314" s="19" t="s">
        <v>725</v>
      </c>
      <c r="N314" s="72" t="s">
        <v>726</v>
      </c>
      <c r="O314" s="21"/>
      <c r="P314" s="21" t="s">
        <v>1396</v>
      </c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</row>
    <row r="315" ht="15.75" customHeight="1">
      <c r="A315" s="11" t="s">
        <v>1388</v>
      </c>
      <c r="B315" s="12">
        <f t="shared" si="84"/>
        <v>654.264015</v>
      </c>
      <c r="C315" s="13">
        <f t="shared" si="86"/>
        <v>4.673314393</v>
      </c>
      <c r="D315" s="14">
        <f t="shared" si="87"/>
        <v>4.673314393</v>
      </c>
      <c r="E315" s="15">
        <v>140.0</v>
      </c>
      <c r="F315" s="16">
        <v>305.413918</v>
      </c>
      <c r="G315" s="17">
        <v>0.467</v>
      </c>
      <c r="H315" s="16">
        <v>348.850097</v>
      </c>
      <c r="I315" s="17">
        <v>0.533</v>
      </c>
      <c r="J315" s="16">
        <v>6.54264015E8</v>
      </c>
      <c r="K315" s="52">
        <v>2003.0</v>
      </c>
      <c r="L315" s="15" t="s">
        <v>18</v>
      </c>
      <c r="M315" s="19" t="s">
        <v>728</v>
      </c>
      <c r="N315" s="72" t="s">
        <v>729</v>
      </c>
      <c r="O315" s="21"/>
      <c r="P315" s="21" t="s">
        <v>1396</v>
      </c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</row>
    <row r="316" ht="15.75" customHeight="1">
      <c r="A316" s="11" t="s">
        <v>712</v>
      </c>
      <c r="B316" s="12">
        <f t="shared" si="84"/>
        <v>362.21174</v>
      </c>
      <c r="C316" s="13">
        <f t="shared" si="86"/>
        <v>3.6221174</v>
      </c>
      <c r="D316" s="14">
        <f t="shared" si="87"/>
        <v>3.6221174</v>
      </c>
      <c r="E316" s="33">
        <v>100.0</v>
      </c>
      <c r="F316" s="16">
        <v>180.01174</v>
      </c>
      <c r="G316" s="17">
        <v>0.497</v>
      </c>
      <c r="H316" s="16">
        <v>182.2</v>
      </c>
      <c r="I316" s="17">
        <v>0.503</v>
      </c>
      <c r="J316" s="16">
        <v>3.6221174E8</v>
      </c>
      <c r="K316" s="52">
        <v>2001.0</v>
      </c>
      <c r="L316" s="15" t="s">
        <v>18</v>
      </c>
      <c r="M316" s="19" t="s">
        <v>713</v>
      </c>
      <c r="N316" s="72" t="s">
        <v>714</v>
      </c>
      <c r="O316" s="21"/>
      <c r="P316" s="21" t="s">
        <v>1396</v>
      </c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</row>
    <row r="317" ht="15.75" customHeight="1">
      <c r="A317" s="11" t="s">
        <v>730</v>
      </c>
      <c r="B317" s="12">
        <f t="shared" si="84"/>
        <v>346.079773</v>
      </c>
      <c r="C317" s="13">
        <f t="shared" si="86"/>
        <v>6.292359509</v>
      </c>
      <c r="D317" s="14">
        <f t="shared" si="87"/>
        <v>6.292359509</v>
      </c>
      <c r="E317" s="15">
        <v>55.0</v>
      </c>
      <c r="F317" s="16">
        <v>141.579773</v>
      </c>
      <c r="G317" s="17">
        <v>0.409</v>
      </c>
      <c r="H317" s="16">
        <v>204.5</v>
      </c>
      <c r="I317" s="17">
        <v>0.591</v>
      </c>
      <c r="J317" s="16">
        <v>3.46079773E8</v>
      </c>
      <c r="K317" s="52">
        <v>1995.0</v>
      </c>
      <c r="L317" s="15" t="s">
        <v>25</v>
      </c>
      <c r="M317" s="19" t="s">
        <v>731</v>
      </c>
      <c r="N317" s="72" t="s">
        <v>732</v>
      </c>
      <c r="O317" s="21"/>
      <c r="P317" s="21" t="s">
        <v>1396</v>
      </c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</row>
    <row r="318" ht="15.75" customHeight="1">
      <c r="A318" s="11" t="s">
        <v>733</v>
      </c>
      <c r="B318" s="12">
        <f t="shared" si="84"/>
        <v>433.230304</v>
      </c>
      <c r="C318" s="13">
        <f t="shared" si="86"/>
        <v>2.888202027</v>
      </c>
      <c r="D318" s="14">
        <f t="shared" si="87"/>
        <v>2.888202027</v>
      </c>
      <c r="E318" s="15">
        <v>150.0</v>
      </c>
      <c r="F318" s="16">
        <v>144.174568</v>
      </c>
      <c r="G318" s="17">
        <v>0.333</v>
      </c>
      <c r="H318" s="16">
        <v>289.055736</v>
      </c>
      <c r="I318" s="17">
        <v>0.667</v>
      </c>
      <c r="J318" s="16">
        <v>4.33230304E8</v>
      </c>
      <c r="K318" s="52">
        <v>2019.0</v>
      </c>
      <c r="L318" s="15" t="s">
        <v>20</v>
      </c>
      <c r="M318" s="19" t="s">
        <v>734</v>
      </c>
      <c r="N318" s="72" t="s">
        <v>735</v>
      </c>
      <c r="O318" s="21"/>
      <c r="P318" s="21" t="s">
        <v>1396</v>
      </c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</row>
    <row r="319" ht="15.75" customHeight="1">
      <c r="A319" s="11" t="s">
        <v>736</v>
      </c>
      <c r="B319" s="12">
        <f t="shared" si="84"/>
        <v>463.406268</v>
      </c>
      <c r="C319" s="13">
        <f t="shared" si="86"/>
        <v>33.10044771</v>
      </c>
      <c r="D319" s="14">
        <f t="shared" si="87"/>
        <v>33.10044771</v>
      </c>
      <c r="E319" s="15">
        <v>14.0</v>
      </c>
      <c r="F319" s="16">
        <v>178.406268</v>
      </c>
      <c r="G319" s="17">
        <v>0.385</v>
      </c>
      <c r="H319" s="16">
        <v>285.0</v>
      </c>
      <c r="I319" s="17">
        <v>0.615</v>
      </c>
      <c r="J319" s="16">
        <v>4.63406268E8</v>
      </c>
      <c r="K319" s="52">
        <v>1990.0</v>
      </c>
      <c r="L319" s="15" t="s">
        <v>25</v>
      </c>
      <c r="M319" s="19" t="s">
        <v>737</v>
      </c>
      <c r="N319" s="72" t="s">
        <v>738</v>
      </c>
      <c r="O319" s="21"/>
      <c r="P319" s="21" t="s">
        <v>1396</v>
      </c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</row>
    <row r="320" ht="15.75" customHeight="1">
      <c r="A320" s="11" t="s">
        <v>1457</v>
      </c>
      <c r="B320" s="12">
        <f t="shared" si="84"/>
        <v>419.665568</v>
      </c>
      <c r="C320" s="13">
        <f t="shared" si="86"/>
        <v>1.865180302</v>
      </c>
      <c r="D320" s="14">
        <f t="shared" si="87"/>
        <v>1.865180302</v>
      </c>
      <c r="E320" s="15">
        <v>225.0</v>
      </c>
      <c r="F320" s="16">
        <v>141.62149</v>
      </c>
      <c r="G320" s="17">
        <v>0.338</v>
      </c>
      <c r="H320" s="16">
        <v>278.044078</v>
      </c>
      <c r="I320" s="17">
        <v>0.662</v>
      </c>
      <c r="J320" s="16">
        <v>4.19665568E8</v>
      </c>
      <c r="K320" s="52">
        <v>2008.0</v>
      </c>
      <c r="L320" s="15" t="s">
        <v>18</v>
      </c>
      <c r="M320" s="19" t="s">
        <v>979</v>
      </c>
      <c r="N320" s="72" t="s">
        <v>980</v>
      </c>
      <c r="O320" s="21"/>
      <c r="P320" s="21" t="s">
        <v>1396</v>
      </c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</row>
    <row r="321" ht="15.75" customHeight="1">
      <c r="A321" s="11" t="s">
        <v>739</v>
      </c>
      <c r="B321" s="12">
        <f t="shared" si="84"/>
        <v>336.365676</v>
      </c>
      <c r="C321" s="13">
        <f t="shared" si="86"/>
        <v>1.818192843</v>
      </c>
      <c r="D321" s="14">
        <f t="shared" si="87"/>
        <v>1.818192843</v>
      </c>
      <c r="E321" s="15">
        <v>185.0</v>
      </c>
      <c r="F321" s="16">
        <v>90.759676</v>
      </c>
      <c r="G321" s="17">
        <v>0.27</v>
      </c>
      <c r="H321" s="16">
        <v>245.606</v>
      </c>
      <c r="I321" s="17">
        <v>0.73</v>
      </c>
      <c r="J321" s="16">
        <v>3.36365676E8</v>
      </c>
      <c r="K321" s="52">
        <v>2009.0</v>
      </c>
      <c r="L321" s="15" t="s">
        <v>18</v>
      </c>
      <c r="M321" s="19" t="s">
        <v>740</v>
      </c>
      <c r="N321" s="72" t="s">
        <v>741</v>
      </c>
      <c r="O321" s="21"/>
      <c r="P321" s="21" t="s">
        <v>1396</v>
      </c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</row>
    <row r="322" ht="15.75" customHeight="1">
      <c r="A322" s="11" t="s">
        <v>742</v>
      </c>
      <c r="B322" s="12">
        <f t="shared" si="84"/>
        <v>403.354469</v>
      </c>
      <c r="C322" s="13">
        <f t="shared" si="86"/>
        <v>3.102726685</v>
      </c>
      <c r="D322" s="14">
        <f t="shared" si="87"/>
        <v>3.102726685</v>
      </c>
      <c r="E322" s="15">
        <v>130.0</v>
      </c>
      <c r="F322" s="16">
        <v>126.477084</v>
      </c>
      <c r="G322" s="17">
        <v>0.314</v>
      </c>
      <c r="H322" s="16">
        <v>276.877385</v>
      </c>
      <c r="I322" s="17">
        <v>0.686</v>
      </c>
      <c r="J322" s="16">
        <v>4.03354469E8</v>
      </c>
      <c r="K322" s="52">
        <v>2012.0</v>
      </c>
      <c r="L322" s="15" t="s">
        <v>20</v>
      </c>
      <c r="M322" s="19" t="s">
        <v>743</v>
      </c>
      <c r="N322" s="72" t="s">
        <v>744</v>
      </c>
      <c r="O322" s="21"/>
      <c r="P322" s="105" t="s">
        <v>1395</v>
      </c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</row>
    <row r="323" ht="15.75" customHeight="1">
      <c r="A323" s="11" t="s">
        <v>745</v>
      </c>
      <c r="B323" s="12">
        <f t="shared" si="84"/>
        <v>554.987477</v>
      </c>
      <c r="C323" s="13">
        <f t="shared" si="86"/>
        <v>4.269134438</v>
      </c>
      <c r="D323" s="14">
        <f t="shared" si="87"/>
        <v>4.269134438</v>
      </c>
      <c r="E323" s="15">
        <v>130.0</v>
      </c>
      <c r="F323" s="16">
        <v>149.260504</v>
      </c>
      <c r="G323" s="17">
        <v>0.269</v>
      </c>
      <c r="H323" s="16">
        <v>405.726973</v>
      </c>
      <c r="I323" s="17">
        <v>0.731</v>
      </c>
      <c r="J323" s="16">
        <v>5.54987477E8</v>
      </c>
      <c r="K323" s="52">
        <v>2011.0</v>
      </c>
      <c r="L323" s="15" t="s">
        <v>20</v>
      </c>
      <c r="M323" s="19" t="s">
        <v>746</v>
      </c>
      <c r="N323" s="72" t="s">
        <v>747</v>
      </c>
      <c r="O323" s="21"/>
      <c r="P323" s="21" t="s">
        <v>1396</v>
      </c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</row>
    <row r="324" ht="15.75" customHeight="1">
      <c r="A324" s="11" t="s">
        <v>748</v>
      </c>
      <c r="B324" s="12">
        <f t="shared" si="84"/>
        <v>589.580482</v>
      </c>
      <c r="C324" s="13">
        <f t="shared" si="86"/>
        <v>2.679911282</v>
      </c>
      <c r="D324" s="14">
        <f t="shared" si="87"/>
        <v>2.679911282</v>
      </c>
      <c r="E324" s="15">
        <v>220.0</v>
      </c>
      <c r="F324" s="16">
        <v>168.368427</v>
      </c>
      <c r="G324" s="17">
        <v>0.286</v>
      </c>
      <c r="H324" s="16">
        <v>421.212055</v>
      </c>
      <c r="I324" s="17">
        <v>0.714</v>
      </c>
      <c r="J324" s="16">
        <v>5.89580482E8</v>
      </c>
      <c r="K324" s="52">
        <v>2008.0</v>
      </c>
      <c r="L324" s="15" t="s">
        <v>18</v>
      </c>
      <c r="M324" s="19" t="s">
        <v>749</v>
      </c>
      <c r="N324" s="72" t="s">
        <v>750</v>
      </c>
      <c r="O324" s="21"/>
      <c r="P324" s="21" t="s">
        <v>1396</v>
      </c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</row>
    <row r="325" ht="15.75" customHeight="1">
      <c r="A325" s="11" t="s">
        <v>751</v>
      </c>
      <c r="B325" s="12">
        <f t="shared" si="84"/>
        <v>389.925971</v>
      </c>
      <c r="C325" s="13">
        <f t="shared" si="86"/>
        <v>19.49629855</v>
      </c>
      <c r="D325" s="14">
        <f t="shared" si="87"/>
        <v>19.49629855</v>
      </c>
      <c r="E325" s="15">
        <v>20.0</v>
      </c>
      <c r="F325" s="16">
        <v>248.159971</v>
      </c>
      <c r="G325" s="17">
        <v>0.636</v>
      </c>
      <c r="H325" s="16">
        <v>141.766</v>
      </c>
      <c r="I325" s="17">
        <v>0.364</v>
      </c>
      <c r="J325" s="16">
        <v>3.89925971E8</v>
      </c>
      <c r="K325" s="52">
        <v>1981.0</v>
      </c>
      <c r="L325" s="15" t="s">
        <v>104</v>
      </c>
      <c r="M325" s="19" t="s">
        <v>752</v>
      </c>
      <c r="N325" s="72" t="s">
        <v>753</v>
      </c>
      <c r="O325" s="21"/>
      <c r="P325" s="21" t="s">
        <v>1396</v>
      </c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</row>
    <row r="326" ht="15.75" customHeight="1">
      <c r="A326" s="11" t="s">
        <v>754</v>
      </c>
      <c r="B326" s="12">
        <f t="shared" si="84"/>
        <v>354.825435</v>
      </c>
      <c r="C326" s="13">
        <f t="shared" si="86"/>
        <v>14.1930174</v>
      </c>
      <c r="D326" s="14">
        <f t="shared" si="87"/>
        <v>14.1930174</v>
      </c>
      <c r="E326" s="15">
        <v>25.0</v>
      </c>
      <c r="F326" s="16">
        <v>172.825435</v>
      </c>
      <c r="G326" s="17">
        <v>0.487</v>
      </c>
      <c r="H326" s="16">
        <v>182.0</v>
      </c>
      <c r="I326" s="17">
        <v>0.513</v>
      </c>
      <c r="J326" s="16">
        <v>3.54825435E8</v>
      </c>
      <c r="K326" s="52">
        <v>1988.0</v>
      </c>
      <c r="L326" s="15" t="s">
        <v>104</v>
      </c>
      <c r="M326" s="19" t="s">
        <v>755</v>
      </c>
      <c r="N326" s="72" t="s">
        <v>756</v>
      </c>
      <c r="O326" s="21"/>
      <c r="P326" s="21" t="s">
        <v>1396</v>
      </c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</row>
    <row r="327" ht="15.75" customHeight="1">
      <c r="A327" s="11" t="s">
        <v>757</v>
      </c>
      <c r="B327" s="12">
        <f t="shared" si="84"/>
        <v>529.323962</v>
      </c>
      <c r="C327" s="13">
        <f t="shared" si="86"/>
        <v>3.024708354</v>
      </c>
      <c r="D327" s="14">
        <f t="shared" si="87"/>
        <v>3.024708354</v>
      </c>
      <c r="E327" s="15">
        <v>175.0</v>
      </c>
      <c r="F327" s="16">
        <v>201.091711</v>
      </c>
      <c r="G327" s="17">
        <v>0.38</v>
      </c>
      <c r="H327" s="16">
        <v>328.232251</v>
      </c>
      <c r="I327" s="17">
        <v>0.62</v>
      </c>
      <c r="J327" s="16">
        <v>5.29323962E8</v>
      </c>
      <c r="K327" s="52">
        <v>2018.0</v>
      </c>
      <c r="L327" s="15" t="s">
        <v>20</v>
      </c>
      <c r="M327" s="19" t="s">
        <v>758</v>
      </c>
      <c r="N327" s="72" t="s">
        <v>759</v>
      </c>
      <c r="O327" s="21"/>
      <c r="P327" s="21" t="s">
        <v>1396</v>
      </c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</row>
    <row r="328" ht="15.75" customHeight="1">
      <c r="A328" s="11" t="s">
        <v>760</v>
      </c>
      <c r="B328" s="12">
        <f t="shared" si="84"/>
        <v>428.028233</v>
      </c>
      <c r="C328" s="13">
        <f t="shared" si="86"/>
        <v>3.566901942</v>
      </c>
      <c r="D328" s="14">
        <f t="shared" si="87"/>
        <v>3.566901942</v>
      </c>
      <c r="E328" s="32">
        <v>120.0</v>
      </c>
      <c r="F328" s="16">
        <v>101.028233</v>
      </c>
      <c r="G328" s="17">
        <v>0.236</v>
      </c>
      <c r="H328" s="16">
        <v>327.0</v>
      </c>
      <c r="I328" s="17">
        <v>0.764</v>
      </c>
      <c r="J328" s="16">
        <v>4.28028233E8</v>
      </c>
      <c r="K328" s="52">
        <v>2018.0</v>
      </c>
      <c r="L328" s="15" t="s">
        <v>20</v>
      </c>
      <c r="M328" s="19" t="s">
        <v>761</v>
      </c>
      <c r="N328" s="110"/>
      <c r="O328" s="21"/>
      <c r="P328" s="21" t="s">
        <v>1396</v>
      </c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</row>
    <row r="329" ht="15.75" customHeight="1">
      <c r="A329" s="11" t="s">
        <v>762</v>
      </c>
      <c r="B329" s="12">
        <f t="shared" si="84"/>
        <v>309.492681</v>
      </c>
      <c r="C329" s="13">
        <f t="shared" si="86"/>
        <v>4.421324014</v>
      </c>
      <c r="D329" s="14">
        <f t="shared" si="87"/>
        <v>4.421324014</v>
      </c>
      <c r="E329" s="15">
        <v>70.0</v>
      </c>
      <c r="F329" s="16">
        <v>136.492681</v>
      </c>
      <c r="G329" s="17">
        <v>0.441</v>
      </c>
      <c r="H329" s="16">
        <v>173.0</v>
      </c>
      <c r="I329" s="17">
        <v>0.559</v>
      </c>
      <c r="J329" s="16">
        <v>3.09492681E8</v>
      </c>
      <c r="K329" s="52">
        <v>1996.0</v>
      </c>
      <c r="L329" s="15" t="s">
        <v>25</v>
      </c>
      <c r="M329" s="19" t="s">
        <v>763</v>
      </c>
      <c r="N329" s="72" t="s">
        <v>764</v>
      </c>
      <c r="O329" s="21"/>
      <c r="P329" s="21" t="s">
        <v>1396</v>
      </c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</row>
    <row r="330" ht="15.75" customHeight="1">
      <c r="A330" s="11" t="s">
        <v>765</v>
      </c>
      <c r="B330" s="12">
        <f t="shared" si="84"/>
        <v>623.726085</v>
      </c>
      <c r="C330" s="13">
        <f t="shared" si="86"/>
        <v>4.1581739</v>
      </c>
      <c r="D330" s="14">
        <f t="shared" si="87"/>
        <v>4.1581739</v>
      </c>
      <c r="E330" s="15">
        <v>150.0</v>
      </c>
      <c r="F330" s="16">
        <v>206.445654</v>
      </c>
      <c r="G330" s="17">
        <v>0.331</v>
      </c>
      <c r="H330" s="16">
        <v>417.280431</v>
      </c>
      <c r="I330" s="17">
        <v>0.669</v>
      </c>
      <c r="J330" s="16">
        <v>6.23726085E8</v>
      </c>
      <c r="K330" s="52">
        <v>2007.0</v>
      </c>
      <c r="L330" s="15" t="s">
        <v>18</v>
      </c>
      <c r="M330" s="19" t="s">
        <v>766</v>
      </c>
      <c r="N330" s="72" t="s">
        <v>767</v>
      </c>
      <c r="O330" s="21"/>
      <c r="P330" s="21" t="s">
        <v>1396</v>
      </c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</row>
    <row r="331" ht="15.75" customHeight="1">
      <c r="A331" s="11" t="s">
        <v>768</v>
      </c>
      <c r="B331" s="12">
        <f t="shared" si="84"/>
        <v>582.918849</v>
      </c>
      <c r="C331" s="13">
        <f t="shared" si="86"/>
        <v>3.330964851</v>
      </c>
      <c r="D331" s="14">
        <f t="shared" si="87"/>
        <v>3.330964851</v>
      </c>
      <c r="E331" s="15">
        <v>175.0</v>
      </c>
      <c r="F331" s="16">
        <v>137.71535</v>
      </c>
      <c r="G331" s="17">
        <v>0.236</v>
      </c>
      <c r="H331" s="16">
        <v>445.203499</v>
      </c>
      <c r="I331" s="17">
        <v>0.764</v>
      </c>
      <c r="J331" s="16">
        <v>5.82918849E8</v>
      </c>
      <c r="K331" s="52">
        <v>2018.0</v>
      </c>
      <c r="L331" s="15" t="s">
        <v>20</v>
      </c>
      <c r="M331" s="19" t="s">
        <v>769</v>
      </c>
      <c r="N331" s="72" t="s">
        <v>770</v>
      </c>
      <c r="O331" s="21"/>
      <c r="P331" s="21" t="s">
        <v>1396</v>
      </c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</row>
    <row r="332" ht="15.75" customHeight="1">
      <c r="A332" s="11" t="s">
        <v>771</v>
      </c>
      <c r="B332" s="12">
        <f t="shared" si="84"/>
        <v>312.242626</v>
      </c>
      <c r="C332" s="13">
        <f t="shared" si="86"/>
        <v>7.80606565</v>
      </c>
      <c r="D332" s="14">
        <f t="shared" si="87"/>
        <v>7.80606565</v>
      </c>
      <c r="E332" s="15">
        <v>40.0</v>
      </c>
      <c r="F332" s="16">
        <v>26.830068</v>
      </c>
      <c r="G332" s="17">
        <v>0.086</v>
      </c>
      <c r="H332" s="16">
        <v>285.412558</v>
      </c>
      <c r="I332" s="17">
        <v>0.914</v>
      </c>
      <c r="J332" s="16">
        <v>3.12242626E8</v>
      </c>
      <c r="K332" s="52">
        <v>2016.0</v>
      </c>
      <c r="L332" s="15" t="s">
        <v>20</v>
      </c>
      <c r="M332" s="19" t="s">
        <v>772</v>
      </c>
      <c r="N332" s="72" t="s">
        <v>773</v>
      </c>
      <c r="O332" s="21"/>
      <c r="P332" s="105" t="s">
        <v>1395</v>
      </c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</row>
    <row r="333" ht="15.75" customHeight="1">
      <c r="A333" s="11" t="s">
        <v>774</v>
      </c>
      <c r="B333" s="12">
        <f t="shared" si="84"/>
        <v>475.106177</v>
      </c>
      <c r="C333" s="13">
        <f t="shared" si="86"/>
        <v>11.04898086</v>
      </c>
      <c r="D333" s="14">
        <f t="shared" si="87"/>
        <v>11.04898086</v>
      </c>
      <c r="E333" s="15">
        <v>43.0</v>
      </c>
      <c r="F333" s="16">
        <v>309.306177</v>
      </c>
      <c r="G333" s="17">
        <v>0.651</v>
      </c>
      <c r="H333" s="16">
        <v>165.8</v>
      </c>
      <c r="I333" s="17">
        <v>0.349</v>
      </c>
      <c r="J333" s="16">
        <v>4.75106177E8</v>
      </c>
      <c r="K333" s="52">
        <v>1983.0</v>
      </c>
      <c r="L333" s="15" t="s">
        <v>104</v>
      </c>
      <c r="M333" s="19" t="s">
        <v>775</v>
      </c>
      <c r="N333" s="72" t="s">
        <v>776</v>
      </c>
      <c r="O333" s="21" t="s">
        <v>96</v>
      </c>
      <c r="P333" s="21" t="s">
        <v>1396</v>
      </c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</row>
    <row r="334" ht="15.75" customHeight="1">
      <c r="A334" s="11" t="s">
        <v>777</v>
      </c>
      <c r="B334" s="12">
        <f t="shared" si="84"/>
        <v>868.39056</v>
      </c>
      <c r="C334" s="13">
        <f t="shared" si="86"/>
        <v>7.684872212</v>
      </c>
      <c r="D334" s="14">
        <f t="shared" si="87"/>
        <v>7.684872212</v>
      </c>
      <c r="E334" s="15">
        <v>113.0</v>
      </c>
      <c r="F334" s="16">
        <v>380.270577</v>
      </c>
      <c r="G334" s="17">
        <v>0.438</v>
      </c>
      <c r="H334" s="16">
        <v>488.119983</v>
      </c>
      <c r="I334" s="17">
        <v>0.562</v>
      </c>
      <c r="J334" s="16">
        <v>8.6839056E8</v>
      </c>
      <c r="K334" s="52">
        <v>2005.0</v>
      </c>
      <c r="L334" s="15" t="s">
        <v>18</v>
      </c>
      <c r="M334" s="19" t="s">
        <v>778</v>
      </c>
      <c r="N334" s="72" t="s">
        <v>779</v>
      </c>
      <c r="O334" s="21"/>
      <c r="P334" s="21" t="s">
        <v>1396</v>
      </c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</row>
    <row r="335" ht="15.75" customHeight="1">
      <c r="A335" s="11" t="s">
        <v>780</v>
      </c>
      <c r="B335" s="12">
        <f t="shared" si="84"/>
        <v>483.866518</v>
      </c>
      <c r="C335" s="13">
        <f t="shared" si="86"/>
        <v>5.376294644</v>
      </c>
      <c r="D335" s="14">
        <f t="shared" si="87"/>
        <v>5.376294644</v>
      </c>
      <c r="E335" s="15">
        <v>90.0</v>
      </c>
      <c r="F335" s="16">
        <v>143.619809</v>
      </c>
      <c r="G335" s="17">
        <v>0.297</v>
      </c>
      <c r="H335" s="16">
        <v>340.246709</v>
      </c>
      <c r="I335" s="17">
        <v>0.703</v>
      </c>
      <c r="J335" s="16">
        <v>4.83866518E8</v>
      </c>
      <c r="K335" s="52">
        <v>2011.0</v>
      </c>
      <c r="L335" s="15" t="s">
        <v>20</v>
      </c>
      <c r="M335" s="19" t="s">
        <v>781</v>
      </c>
      <c r="N335" s="72" t="s">
        <v>782</v>
      </c>
      <c r="O335" s="21"/>
      <c r="P335" s="21" t="s">
        <v>1396</v>
      </c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</row>
    <row r="336" ht="15.75" customHeight="1">
      <c r="A336" s="11" t="s">
        <v>783</v>
      </c>
      <c r="B336" s="12">
        <f t="shared" si="84"/>
        <v>498.781117</v>
      </c>
      <c r="C336" s="13">
        <f t="shared" si="86"/>
        <v>3.836777823</v>
      </c>
      <c r="D336" s="14">
        <f t="shared" si="87"/>
        <v>3.836777823</v>
      </c>
      <c r="E336" s="15">
        <v>130.0</v>
      </c>
      <c r="F336" s="16">
        <v>131.538435</v>
      </c>
      <c r="G336" s="17">
        <v>0.264</v>
      </c>
      <c r="H336" s="16">
        <v>367.242682</v>
      </c>
      <c r="I336" s="17">
        <v>0.736</v>
      </c>
      <c r="J336" s="16">
        <v>4.98781117E8</v>
      </c>
      <c r="K336" s="52">
        <v>2014.0</v>
      </c>
      <c r="L336" s="15" t="s">
        <v>20</v>
      </c>
      <c r="M336" s="19" t="s">
        <v>784</v>
      </c>
      <c r="N336" s="72" t="s">
        <v>785</v>
      </c>
      <c r="O336" s="21"/>
      <c r="P336" s="21" t="s">
        <v>1396</v>
      </c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</row>
    <row r="337" ht="15.75" customHeight="1">
      <c r="A337" s="11" t="s">
        <v>786</v>
      </c>
      <c r="B337" s="12">
        <f t="shared" si="84"/>
        <v>481.800873</v>
      </c>
      <c r="C337" s="13">
        <f t="shared" si="86"/>
        <v>5.180654548</v>
      </c>
      <c r="D337" s="14">
        <f t="shared" si="87"/>
        <v>5.180654548</v>
      </c>
      <c r="E337" s="15">
        <v>93.0</v>
      </c>
      <c r="F337" s="16">
        <v>176.760185</v>
      </c>
      <c r="G337" s="17">
        <v>0.367</v>
      </c>
      <c r="H337" s="16">
        <v>305.040688</v>
      </c>
      <c r="I337" s="17">
        <v>0.633</v>
      </c>
      <c r="J337" s="16">
        <v>4.81800873E8</v>
      </c>
      <c r="K337" s="52">
        <v>2011.0</v>
      </c>
      <c r="L337" s="15" t="s">
        <v>20</v>
      </c>
      <c r="M337" s="19" t="s">
        <v>787</v>
      </c>
      <c r="N337" s="72" t="s">
        <v>788</v>
      </c>
      <c r="O337" s="21"/>
      <c r="P337" s="21" t="s">
        <v>1396</v>
      </c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</row>
    <row r="338" ht="15.75" customHeight="1">
      <c r="A338" s="11" t="s">
        <v>789</v>
      </c>
      <c r="B338" s="12">
        <f t="shared" si="84"/>
        <v>321.669741</v>
      </c>
      <c r="C338" s="13">
        <f t="shared" si="86"/>
        <v>1.624594652</v>
      </c>
      <c r="D338" s="14">
        <f t="shared" si="87"/>
        <v>1.624594652</v>
      </c>
      <c r="E338" s="15">
        <v>198.0</v>
      </c>
      <c r="F338" s="16">
        <v>105.26973</v>
      </c>
      <c r="G338" s="17">
        <v>0.327</v>
      </c>
      <c r="H338" s="16">
        <v>216.400011</v>
      </c>
      <c r="I338" s="17">
        <v>0.673</v>
      </c>
      <c r="J338" s="16">
        <v>3.21669741E8</v>
      </c>
      <c r="K338" s="52">
        <v>2010.0</v>
      </c>
      <c r="L338" s="15" t="s">
        <v>20</v>
      </c>
      <c r="M338" s="19" t="s">
        <v>790</v>
      </c>
      <c r="N338" s="72" t="s">
        <v>791</v>
      </c>
      <c r="O338" s="21"/>
      <c r="P338" s="21" t="s">
        <v>1396</v>
      </c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</row>
    <row r="339" ht="15.75" customHeight="1">
      <c r="A339" s="11" t="s">
        <v>792</v>
      </c>
      <c r="B339" s="12">
        <f t="shared" si="84"/>
        <v>390.493908</v>
      </c>
      <c r="C339" s="13">
        <f t="shared" si="86"/>
        <v>8.13528975</v>
      </c>
      <c r="D339" s="14">
        <f t="shared" si="87"/>
        <v>8.13528975</v>
      </c>
      <c r="E339" s="15">
        <v>48.0</v>
      </c>
      <c r="F339" s="16">
        <v>165.493908</v>
      </c>
      <c r="G339" s="17">
        <v>0.424</v>
      </c>
      <c r="H339" s="16">
        <v>225.0</v>
      </c>
      <c r="I339" s="17">
        <v>0.576</v>
      </c>
      <c r="J339" s="16">
        <v>3.90493908E8</v>
      </c>
      <c r="K339" s="52">
        <v>1991.0</v>
      </c>
      <c r="L339" s="15" t="s">
        <v>25</v>
      </c>
      <c r="M339" s="19" t="s">
        <v>793</v>
      </c>
      <c r="N339" s="72" t="s">
        <v>794</v>
      </c>
      <c r="O339" s="21"/>
      <c r="P339" s="21" t="s">
        <v>1396</v>
      </c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</row>
    <row r="340" ht="15.75" customHeight="1">
      <c r="A340" s="11" t="s">
        <v>795</v>
      </c>
      <c r="B340" s="12">
        <f t="shared" si="84"/>
        <v>1058.682142</v>
      </c>
      <c r="C340" s="13">
        <f t="shared" si="86"/>
        <v>3.849753244</v>
      </c>
      <c r="D340" s="14">
        <f t="shared" si="87"/>
        <v>3.849753244</v>
      </c>
      <c r="E340" s="15">
        <v>275.0</v>
      </c>
      <c r="F340" s="16">
        <v>533.539991</v>
      </c>
      <c r="G340" s="17">
        <v>0.504</v>
      </c>
      <c r="H340" s="16">
        <v>525.142151</v>
      </c>
      <c r="I340" s="48">
        <v>0.496</v>
      </c>
      <c r="J340" s="16">
        <v>1.058682142E9</v>
      </c>
      <c r="K340" s="52">
        <v>2016.0</v>
      </c>
      <c r="L340" s="15" t="s">
        <v>20</v>
      </c>
      <c r="M340" s="19" t="s">
        <v>796</v>
      </c>
      <c r="N340" s="72" t="s">
        <v>797</v>
      </c>
      <c r="O340" s="21"/>
      <c r="P340" s="21" t="s">
        <v>1396</v>
      </c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</row>
    <row r="341" ht="15.75" customHeight="1">
      <c r="A341" s="11" t="s">
        <v>798</v>
      </c>
      <c r="B341" s="12">
        <f t="shared" si="84"/>
        <v>347.325802</v>
      </c>
      <c r="C341" s="13">
        <f t="shared" si="86"/>
        <v>3.859175578</v>
      </c>
      <c r="D341" s="14">
        <f t="shared" si="87"/>
        <v>3.859175578</v>
      </c>
      <c r="E341" s="15">
        <v>90.0</v>
      </c>
      <c r="F341" s="16">
        <v>226.164286</v>
      </c>
      <c r="G341" s="17">
        <v>0.651</v>
      </c>
      <c r="H341" s="16">
        <v>121.161516</v>
      </c>
      <c r="I341" s="48">
        <v>0.349</v>
      </c>
      <c r="J341" s="16">
        <v>3.47325802E8</v>
      </c>
      <c r="K341" s="52">
        <v>2001.0</v>
      </c>
      <c r="L341" s="15" t="s">
        <v>18</v>
      </c>
      <c r="M341" s="19" t="s">
        <v>799</v>
      </c>
      <c r="N341" s="72" t="s">
        <v>800</v>
      </c>
      <c r="O341" s="21"/>
      <c r="P341" s="21" t="s">
        <v>1396</v>
      </c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</row>
    <row r="342" ht="15.75" customHeight="1">
      <c r="A342" s="11" t="s">
        <v>801</v>
      </c>
      <c r="B342" s="12">
        <f t="shared" si="84"/>
        <v>474.009154</v>
      </c>
      <c r="C342" s="13">
        <f t="shared" si="86"/>
        <v>4.309174127</v>
      </c>
      <c r="D342" s="14">
        <f t="shared" si="87"/>
        <v>4.309174127</v>
      </c>
      <c r="E342" s="15">
        <v>110.0</v>
      </c>
      <c r="F342" s="16">
        <v>155.190832</v>
      </c>
      <c r="G342" s="17">
        <v>0.327</v>
      </c>
      <c r="H342" s="16">
        <v>318.818322</v>
      </c>
      <c r="I342" s="17">
        <v>0.673</v>
      </c>
      <c r="J342" s="16">
        <v>4.74009154E8</v>
      </c>
      <c r="K342" s="52">
        <v>2015.0</v>
      </c>
      <c r="L342" s="15" t="s">
        <v>20</v>
      </c>
      <c r="M342" s="19" t="s">
        <v>802</v>
      </c>
      <c r="N342" s="72" t="s">
        <v>803</v>
      </c>
      <c r="O342" s="21"/>
      <c r="P342" s="21" t="s">
        <v>1396</v>
      </c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</row>
    <row r="343" ht="15.75" customHeight="1">
      <c r="A343" s="11" t="s">
        <v>804</v>
      </c>
      <c r="B343" s="12">
        <f t="shared" si="84"/>
        <v>482.349603</v>
      </c>
      <c r="C343" s="13">
        <f t="shared" si="86"/>
        <v>6.890708614</v>
      </c>
      <c r="D343" s="14">
        <f t="shared" si="87"/>
        <v>6.890708614</v>
      </c>
      <c r="E343" s="15">
        <v>70.0</v>
      </c>
      <c r="F343" s="16">
        <v>217.049603</v>
      </c>
      <c r="G343" s="17">
        <v>0.45</v>
      </c>
      <c r="H343" s="16">
        <v>265.3</v>
      </c>
      <c r="I343" s="17">
        <v>0.55</v>
      </c>
      <c r="J343" s="16">
        <v>4.82349603E8</v>
      </c>
      <c r="K343" s="52">
        <v>1998.0</v>
      </c>
      <c r="L343" s="15" t="s">
        <v>25</v>
      </c>
      <c r="M343" s="19" t="s">
        <v>805</v>
      </c>
      <c r="N343" s="72" t="s">
        <v>806</v>
      </c>
      <c r="O343" s="21"/>
      <c r="P343" s="21" t="s">
        <v>1396</v>
      </c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</row>
    <row r="344" ht="15.75" customHeight="1">
      <c r="A344" s="73" t="s">
        <v>1458</v>
      </c>
      <c r="B344" s="74">
        <f t="shared" si="84"/>
        <v>139.352633</v>
      </c>
      <c r="C344" s="75">
        <f t="shared" si="86"/>
        <v>13.9352633</v>
      </c>
      <c r="D344" s="76">
        <f t="shared" ref="D344:D345" si="88">SUM(C344/1)</f>
        <v>13.9352633</v>
      </c>
      <c r="E344" s="76">
        <v>10.0</v>
      </c>
      <c r="F344" s="78">
        <v>63.300095</v>
      </c>
      <c r="G344" s="77">
        <f t="shared" ref="G344:G345" si="89">SUM(F344/B344)</f>
        <v>0.4542439826</v>
      </c>
      <c r="H344" s="78">
        <f t="shared" ref="H344:H345" si="90">(J344/1000000)-F344</f>
        <v>76.052538</v>
      </c>
      <c r="I344" s="99">
        <f t="shared" ref="I344:I345" si="91">H344/B344</f>
        <v>0.5457560174</v>
      </c>
      <c r="J344" s="74">
        <v>1.39352633E8</v>
      </c>
      <c r="K344" s="80">
        <v>2007.0</v>
      </c>
      <c r="L344" s="81" t="s">
        <v>18</v>
      </c>
      <c r="M344" s="19"/>
      <c r="N344" s="71"/>
      <c r="O344" s="21"/>
      <c r="P344" s="98" t="s">
        <v>1395</v>
      </c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</row>
    <row r="345" ht="15.75" customHeight="1">
      <c r="A345" s="73" t="s">
        <v>1459</v>
      </c>
      <c r="B345" s="74">
        <v>113.87</v>
      </c>
      <c r="C345" s="75">
        <f t="shared" si="86"/>
        <v>10.54351852</v>
      </c>
      <c r="D345" s="76">
        <f t="shared" si="88"/>
        <v>10.54351852</v>
      </c>
      <c r="E345" s="76">
        <v>10.8</v>
      </c>
      <c r="F345" s="76">
        <v>56.75</v>
      </c>
      <c r="G345" s="77">
        <f t="shared" si="89"/>
        <v>0.4983753403</v>
      </c>
      <c r="H345" s="78">
        <f t="shared" si="90"/>
        <v>57.12</v>
      </c>
      <c r="I345" s="99">
        <f t="shared" si="91"/>
        <v>0.5016246597</v>
      </c>
      <c r="J345" s="74">
        <v>1.1387E8</v>
      </c>
      <c r="K345" s="80">
        <v>2008.0</v>
      </c>
      <c r="L345" s="81" t="s">
        <v>18</v>
      </c>
      <c r="M345" s="19"/>
      <c r="N345" s="71"/>
      <c r="O345" s="21"/>
      <c r="P345" s="98" t="s">
        <v>1395</v>
      </c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</row>
    <row r="346" ht="15.75" customHeight="1">
      <c r="A346" s="11" t="s">
        <v>807</v>
      </c>
      <c r="B346" s="12">
        <f t="shared" ref="B346:B348" si="92">J346/1000000</f>
        <v>322.161245</v>
      </c>
      <c r="C346" s="13">
        <f t="shared" si="86"/>
        <v>14.64369295</v>
      </c>
      <c r="D346" s="14">
        <f t="shared" ref="D346:D347" si="93">C346/1</f>
        <v>14.64369295</v>
      </c>
      <c r="E346" s="15">
        <v>22.0</v>
      </c>
      <c r="F346" s="16">
        <v>96.898818</v>
      </c>
      <c r="G346" s="17">
        <v>0.301</v>
      </c>
      <c r="H346" s="16">
        <v>225.262427</v>
      </c>
      <c r="I346" s="17">
        <v>0.699</v>
      </c>
      <c r="J346" s="16">
        <v>3.22161245E8</v>
      </c>
      <c r="K346" s="52">
        <v>1993.0</v>
      </c>
      <c r="L346" s="15" t="s">
        <v>25</v>
      </c>
      <c r="M346" s="19" t="s">
        <v>808</v>
      </c>
      <c r="N346" s="72" t="s">
        <v>809</v>
      </c>
      <c r="O346" s="21"/>
      <c r="P346" s="21" t="s">
        <v>1396</v>
      </c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</row>
    <row r="347" ht="15.75" customHeight="1">
      <c r="A347" s="11" t="s">
        <v>810</v>
      </c>
      <c r="B347" s="12">
        <f t="shared" si="92"/>
        <v>327.333559</v>
      </c>
      <c r="C347" s="13">
        <f t="shared" si="86"/>
        <v>10.91111863</v>
      </c>
      <c r="D347" s="14">
        <f t="shared" si="93"/>
        <v>10.91111863</v>
      </c>
      <c r="E347" s="15">
        <v>30.0</v>
      </c>
      <c r="F347" s="16">
        <v>100.125643</v>
      </c>
      <c r="G347" s="17">
        <v>0.306</v>
      </c>
      <c r="H347" s="16">
        <v>227.207916</v>
      </c>
      <c r="I347" s="17">
        <v>0.694</v>
      </c>
      <c r="J347" s="16">
        <v>3.27333559E8</v>
      </c>
      <c r="K347" s="52">
        <v>1995.0</v>
      </c>
      <c r="L347" s="15" t="s">
        <v>25</v>
      </c>
      <c r="M347" s="19" t="s">
        <v>811</v>
      </c>
      <c r="N347" s="72" t="s">
        <v>812</v>
      </c>
      <c r="O347" s="21"/>
      <c r="P347" s="21" t="s">
        <v>1396</v>
      </c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</row>
    <row r="348" ht="15.75" customHeight="1">
      <c r="A348" s="97" t="s">
        <v>1460</v>
      </c>
      <c r="B348" s="74">
        <f t="shared" si="92"/>
        <v>75.383741</v>
      </c>
      <c r="C348" s="75">
        <f t="shared" si="86"/>
        <v>75.383741</v>
      </c>
      <c r="D348" s="76">
        <f t="shared" ref="D348:D349" si="94">SUM(C348/1)</f>
        <v>75.383741</v>
      </c>
      <c r="E348" s="76">
        <v>1.0</v>
      </c>
      <c r="F348" s="76">
        <v>26.020957</v>
      </c>
      <c r="G348" s="77">
        <f t="shared" ref="G348:G349" si="95">SUM(F348/B348)</f>
        <v>0.3451799639</v>
      </c>
      <c r="H348" s="78">
        <f t="shared" ref="H348:H349" si="96">(J348/1000000)-F348</f>
        <v>49.362784</v>
      </c>
      <c r="I348" s="79">
        <f t="shared" ref="I348:I349" si="97">H348/B348</f>
        <v>0.6548200361</v>
      </c>
      <c r="J348" s="84">
        <v>7.5383741E7</v>
      </c>
      <c r="K348" s="80">
        <v>2018.0</v>
      </c>
      <c r="L348" s="81" t="s">
        <v>20</v>
      </c>
      <c r="M348" s="19"/>
      <c r="N348" s="71"/>
      <c r="O348" s="21"/>
      <c r="P348" s="21" t="s">
        <v>1396</v>
      </c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</row>
    <row r="349" ht="15.75" customHeight="1">
      <c r="A349" s="73" t="s">
        <v>1461</v>
      </c>
      <c r="B349" s="74">
        <v>43.89</v>
      </c>
      <c r="C349" s="75">
        <f t="shared" si="86"/>
        <v>16.88076923</v>
      </c>
      <c r="D349" s="76">
        <f t="shared" si="94"/>
        <v>16.88076923</v>
      </c>
      <c r="E349" s="76">
        <v>2.6</v>
      </c>
      <c r="F349" s="76">
        <v>33.48</v>
      </c>
      <c r="G349" s="77">
        <f t="shared" si="95"/>
        <v>0.7628161312</v>
      </c>
      <c r="H349" s="78">
        <f t="shared" si="96"/>
        <v>10.41</v>
      </c>
      <c r="I349" s="79">
        <f t="shared" si="97"/>
        <v>0.2371838688</v>
      </c>
      <c r="J349" s="74">
        <v>4.389E7</v>
      </c>
      <c r="K349" s="80">
        <v>2008.0</v>
      </c>
      <c r="L349" s="81" t="s">
        <v>18</v>
      </c>
      <c r="M349" s="19"/>
      <c r="N349" s="71"/>
      <c r="O349" s="21"/>
      <c r="P349" s="21" t="s">
        <v>1396</v>
      </c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</row>
    <row r="350" ht="15.75" customHeight="1">
      <c r="A350" s="11" t="s">
        <v>813</v>
      </c>
      <c r="B350" s="12">
        <f t="shared" ref="B350:B407" si="98">J350/1000000</f>
        <v>418.765519</v>
      </c>
      <c r="C350" s="13">
        <f t="shared" si="86"/>
        <v>6.442546446</v>
      </c>
      <c r="D350" s="14">
        <f t="shared" ref="D350:D360" si="99">C350/1</f>
        <v>6.442546446</v>
      </c>
      <c r="E350" s="15">
        <v>65.0</v>
      </c>
      <c r="F350" s="16">
        <v>152.647258</v>
      </c>
      <c r="G350" s="17">
        <v>0.364</v>
      </c>
      <c r="H350" s="16">
        <v>266.118261</v>
      </c>
      <c r="I350" s="17">
        <v>0.636</v>
      </c>
      <c r="J350" s="16">
        <v>4.18765519E8</v>
      </c>
      <c r="K350" s="52">
        <v>2008.0</v>
      </c>
      <c r="L350" s="15" t="s">
        <v>18</v>
      </c>
      <c r="M350" s="19" t="s">
        <v>814</v>
      </c>
      <c r="N350" s="72" t="s">
        <v>815</v>
      </c>
      <c r="O350" s="21"/>
      <c r="P350" s="21" t="s">
        <v>1396</v>
      </c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</row>
    <row r="351" ht="15.75" customHeight="1">
      <c r="A351" s="11" t="s">
        <v>1462</v>
      </c>
      <c r="B351" s="12">
        <f t="shared" si="98"/>
        <v>432.243292</v>
      </c>
      <c r="C351" s="13">
        <f t="shared" si="86"/>
        <v>2.881621947</v>
      </c>
      <c r="D351" s="14">
        <f t="shared" si="99"/>
        <v>2.881621947</v>
      </c>
      <c r="E351" s="15">
        <v>150.0</v>
      </c>
      <c r="F351" s="16">
        <v>224.543292</v>
      </c>
      <c r="G351" s="17">
        <v>0.52</v>
      </c>
      <c r="H351" s="16">
        <v>207.7</v>
      </c>
      <c r="I351" s="17">
        <v>0.48</v>
      </c>
      <c r="J351" s="16">
        <v>4.32243292E8</v>
      </c>
      <c r="K351" s="52">
        <v>2021.0</v>
      </c>
      <c r="L351" s="15" t="s">
        <v>93</v>
      </c>
      <c r="M351" s="19" t="s">
        <v>817</v>
      </c>
      <c r="N351" s="72" t="s">
        <v>818</v>
      </c>
      <c r="O351" s="21"/>
      <c r="P351" s="21" t="s">
        <v>1396</v>
      </c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</row>
    <row r="352" ht="15.75" customHeight="1">
      <c r="A352" s="11" t="s">
        <v>819</v>
      </c>
      <c r="B352" s="12">
        <f t="shared" si="98"/>
        <v>374.583879</v>
      </c>
      <c r="C352" s="13">
        <f t="shared" si="86"/>
        <v>4.99445172</v>
      </c>
      <c r="D352" s="14">
        <f t="shared" si="99"/>
        <v>4.99445172</v>
      </c>
      <c r="E352" s="15">
        <v>75.0</v>
      </c>
      <c r="F352" s="16">
        <v>160.861908</v>
      </c>
      <c r="G352" s="17">
        <v>0.429</v>
      </c>
      <c r="H352" s="16">
        <v>213.721971</v>
      </c>
      <c r="I352" s="17">
        <v>0.571</v>
      </c>
      <c r="J352" s="16">
        <v>3.74583879E8</v>
      </c>
      <c r="K352" s="52">
        <v>2004.0</v>
      </c>
      <c r="L352" s="15" t="s">
        <v>18</v>
      </c>
      <c r="M352" s="19" t="s">
        <v>820</v>
      </c>
      <c r="N352" s="72" t="s">
        <v>821</v>
      </c>
      <c r="O352" s="21"/>
      <c r="P352" s="21" t="s">
        <v>1396</v>
      </c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</row>
    <row r="353" ht="15.75" customHeight="1">
      <c r="A353" s="11" t="s">
        <v>822</v>
      </c>
      <c r="B353" s="12">
        <f t="shared" si="98"/>
        <v>366.080049</v>
      </c>
      <c r="C353" s="13">
        <f t="shared" si="86"/>
        <v>3.66080049</v>
      </c>
      <c r="D353" s="14">
        <f t="shared" si="99"/>
        <v>3.66080049</v>
      </c>
      <c r="E353" s="15">
        <v>100.0</v>
      </c>
      <c r="F353" s="16">
        <v>140.480049</v>
      </c>
      <c r="G353" s="17">
        <v>0.384</v>
      </c>
      <c r="H353" s="16">
        <v>225.6</v>
      </c>
      <c r="I353" s="17">
        <v>0.616</v>
      </c>
      <c r="J353" s="16">
        <v>3.66080049E8</v>
      </c>
      <c r="K353" s="52">
        <v>2019.0</v>
      </c>
      <c r="L353" s="15" t="s">
        <v>20</v>
      </c>
      <c r="M353" s="19" t="s">
        <v>823</v>
      </c>
      <c r="N353" s="72" t="s">
        <v>824</v>
      </c>
      <c r="O353" s="21"/>
      <c r="P353" s="21" t="s">
        <v>1396</v>
      </c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</row>
    <row r="354" ht="15.75" customHeight="1">
      <c r="A354" s="11" t="s">
        <v>825</v>
      </c>
      <c r="B354" s="12">
        <f t="shared" si="98"/>
        <v>524.028679</v>
      </c>
      <c r="C354" s="13">
        <f t="shared" si="86"/>
        <v>5.822540878</v>
      </c>
      <c r="D354" s="14">
        <f t="shared" si="99"/>
        <v>5.822540878</v>
      </c>
      <c r="E354" s="15">
        <v>90.0</v>
      </c>
      <c r="F354" s="16">
        <v>209.028679</v>
      </c>
      <c r="G354" s="17">
        <v>0.399</v>
      </c>
      <c r="H354" s="16">
        <v>315.0</v>
      </c>
      <c r="I354" s="17">
        <v>0.601</v>
      </c>
      <c r="J354" s="16">
        <v>5.24028679E8</v>
      </c>
      <c r="K354" s="52">
        <v>2009.0</v>
      </c>
      <c r="L354" s="15" t="s">
        <v>18</v>
      </c>
      <c r="M354" s="19" t="s">
        <v>826</v>
      </c>
      <c r="N354" s="72" t="s">
        <v>827</v>
      </c>
      <c r="O354" s="21"/>
      <c r="P354" s="21" t="s">
        <v>1396</v>
      </c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</row>
    <row r="355" ht="15.75" customHeight="1">
      <c r="A355" s="11" t="s">
        <v>828</v>
      </c>
      <c r="B355" s="12">
        <f t="shared" si="98"/>
        <v>543.848418</v>
      </c>
      <c r="C355" s="13">
        <f t="shared" si="86"/>
        <v>4.350787344</v>
      </c>
      <c r="D355" s="14">
        <f t="shared" si="99"/>
        <v>4.350787344</v>
      </c>
      <c r="E355" s="15">
        <v>125.0</v>
      </c>
      <c r="F355" s="16">
        <v>186.848418</v>
      </c>
      <c r="G355" s="17">
        <v>0.344</v>
      </c>
      <c r="H355" s="16">
        <v>357.0</v>
      </c>
      <c r="I355" s="17">
        <v>0.656</v>
      </c>
      <c r="J355" s="16">
        <v>5.43848418E8</v>
      </c>
      <c r="K355" s="52">
        <v>2011.0</v>
      </c>
      <c r="L355" s="15" t="s">
        <v>20</v>
      </c>
      <c r="M355" s="19" t="s">
        <v>829</v>
      </c>
      <c r="N355" s="72" t="s">
        <v>830</v>
      </c>
      <c r="O355" s="21"/>
      <c r="P355" s="21" t="s">
        <v>1396</v>
      </c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</row>
    <row r="356" ht="15.75" customHeight="1">
      <c r="A356" s="11" t="s">
        <v>831</v>
      </c>
      <c r="B356" s="12">
        <f t="shared" si="98"/>
        <v>488.35132</v>
      </c>
      <c r="C356" s="13">
        <f t="shared" si="86"/>
        <v>8.139188667</v>
      </c>
      <c r="D356" s="14">
        <f t="shared" si="99"/>
        <v>8.139188667</v>
      </c>
      <c r="E356" s="15">
        <v>60.0</v>
      </c>
      <c r="F356" s="16">
        <v>268.163011</v>
      </c>
      <c r="G356" s="17">
        <v>0.549</v>
      </c>
      <c r="H356" s="16">
        <v>220.188309</v>
      </c>
      <c r="I356" s="17">
        <v>0.451</v>
      </c>
      <c r="J356" s="16">
        <v>4.8835132E8</v>
      </c>
      <c r="K356" s="52">
        <v>2001.0</v>
      </c>
      <c r="L356" s="15" t="s">
        <v>18</v>
      </c>
      <c r="M356" s="19" t="s">
        <v>832</v>
      </c>
      <c r="N356" s="72" t="s">
        <v>833</v>
      </c>
      <c r="O356" s="21"/>
      <c r="P356" s="21" t="s">
        <v>1396</v>
      </c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</row>
    <row r="357" ht="15.75" customHeight="1">
      <c r="A357" s="11" t="s">
        <v>834</v>
      </c>
      <c r="B357" s="12">
        <f t="shared" si="98"/>
        <v>928.76077</v>
      </c>
      <c r="C357" s="13">
        <f t="shared" si="86"/>
        <v>6.191738467</v>
      </c>
      <c r="D357" s="14">
        <f t="shared" si="99"/>
        <v>6.191738467</v>
      </c>
      <c r="E357" s="15">
        <v>150.0</v>
      </c>
      <c r="F357" s="16">
        <v>441.226247</v>
      </c>
      <c r="G357" s="17">
        <v>0.475</v>
      </c>
      <c r="H357" s="16">
        <v>487.534523</v>
      </c>
      <c r="I357" s="48">
        <v>0.525</v>
      </c>
      <c r="J357" s="16">
        <v>9.2876077E8</v>
      </c>
      <c r="K357" s="52">
        <v>2004.0</v>
      </c>
      <c r="L357" s="15" t="s">
        <v>18</v>
      </c>
      <c r="M357" s="19" t="s">
        <v>835</v>
      </c>
      <c r="N357" s="72" t="s">
        <v>836</v>
      </c>
      <c r="O357" s="21"/>
      <c r="P357" s="21" t="s">
        <v>1396</v>
      </c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</row>
    <row r="358" ht="15.75" customHeight="1">
      <c r="A358" s="11" t="s">
        <v>837</v>
      </c>
      <c r="B358" s="12">
        <f t="shared" si="98"/>
        <v>752.600867</v>
      </c>
      <c r="C358" s="13">
        <f t="shared" si="86"/>
        <v>4.561217376</v>
      </c>
      <c r="D358" s="14">
        <f t="shared" si="99"/>
        <v>4.561217376</v>
      </c>
      <c r="E358" s="33">
        <v>165.0</v>
      </c>
      <c r="F358" s="16">
        <v>238.736787</v>
      </c>
      <c r="G358" s="17">
        <v>0.317</v>
      </c>
      <c r="H358" s="16">
        <v>513.86408</v>
      </c>
      <c r="I358" s="17">
        <v>0.683</v>
      </c>
      <c r="J358" s="16">
        <v>7.52600867E8</v>
      </c>
      <c r="K358" s="52">
        <v>2010.0</v>
      </c>
      <c r="L358" s="15" t="s">
        <v>20</v>
      </c>
      <c r="M358" s="19" t="s">
        <v>838</v>
      </c>
      <c r="N358" s="72" t="s">
        <v>839</v>
      </c>
      <c r="O358" s="21"/>
      <c r="P358" s="21" t="s">
        <v>1396</v>
      </c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</row>
    <row r="359" ht="15.75" customHeight="1">
      <c r="A359" s="11" t="s">
        <v>840</v>
      </c>
      <c r="B359" s="12">
        <f t="shared" si="98"/>
        <v>813.36738</v>
      </c>
      <c r="C359" s="13">
        <f t="shared" si="86"/>
        <v>5.083546125</v>
      </c>
      <c r="D359" s="14">
        <f t="shared" si="99"/>
        <v>5.083546125</v>
      </c>
      <c r="E359" s="15">
        <v>160.0</v>
      </c>
      <c r="F359" s="16">
        <v>322.719944</v>
      </c>
      <c r="G359" s="17">
        <v>0.397</v>
      </c>
      <c r="H359" s="16">
        <v>490.647436</v>
      </c>
      <c r="I359" s="17">
        <v>0.603</v>
      </c>
      <c r="J359" s="16">
        <v>8.1336738E8</v>
      </c>
      <c r="K359" s="52">
        <v>2007.0</v>
      </c>
      <c r="L359" s="15" t="s">
        <v>18</v>
      </c>
      <c r="M359" s="19" t="s">
        <v>841</v>
      </c>
      <c r="N359" s="72" t="s">
        <v>842</v>
      </c>
      <c r="O359" s="21"/>
      <c r="P359" s="21" t="s">
        <v>1396</v>
      </c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</row>
    <row r="360" ht="15.75" customHeight="1">
      <c r="A360" s="11" t="s">
        <v>843</v>
      </c>
      <c r="B360" s="12">
        <f t="shared" si="98"/>
        <v>408.247917</v>
      </c>
      <c r="C360" s="13">
        <f t="shared" si="86"/>
        <v>5.670109958</v>
      </c>
      <c r="D360" s="14">
        <f t="shared" si="99"/>
        <v>5.670109958</v>
      </c>
      <c r="E360" s="15">
        <v>72.0</v>
      </c>
      <c r="F360" s="16">
        <v>227.966634</v>
      </c>
      <c r="G360" s="17">
        <v>0.558</v>
      </c>
      <c r="H360" s="16">
        <v>180.281283</v>
      </c>
      <c r="I360" s="48">
        <v>0.442</v>
      </c>
      <c r="J360" s="16">
        <v>4.08247917E8</v>
      </c>
      <c r="K360" s="52">
        <v>2002.0</v>
      </c>
      <c r="L360" s="15" t="s">
        <v>18</v>
      </c>
      <c r="M360" s="19" t="s">
        <v>844</v>
      </c>
      <c r="N360" s="72" t="s">
        <v>845</v>
      </c>
      <c r="O360" s="21"/>
      <c r="P360" s="105" t="s">
        <v>1395</v>
      </c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</row>
    <row r="361" ht="15.75" customHeight="1">
      <c r="A361" s="73" t="s">
        <v>1463</v>
      </c>
      <c r="B361" s="74">
        <f t="shared" si="98"/>
        <v>236.412453</v>
      </c>
      <c r="C361" s="75">
        <f>SUM((J361/1000000)/E361)</f>
        <v>11.25773586</v>
      </c>
      <c r="D361" s="76">
        <f>SUM(C361/1)</f>
        <v>11.25773586</v>
      </c>
      <c r="E361" s="76">
        <v>21.0</v>
      </c>
      <c r="F361" s="76">
        <v>132.092958</v>
      </c>
      <c r="G361" s="77">
        <f>SUM(F361/B361)</f>
        <v>0.5587394248</v>
      </c>
      <c r="H361" s="78">
        <f>(J361/1000000)-F361</f>
        <v>104.319495</v>
      </c>
      <c r="I361" s="79">
        <f>H361/B361</f>
        <v>0.4412605752</v>
      </c>
      <c r="J361" s="74">
        <v>2.36412453E8</v>
      </c>
      <c r="K361" s="86">
        <v>2012.0</v>
      </c>
      <c r="L361" s="81" t="s">
        <v>20</v>
      </c>
      <c r="M361" s="19"/>
      <c r="N361" s="71"/>
      <c r="O361" s="21"/>
      <c r="P361" s="21" t="s">
        <v>1396</v>
      </c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</row>
    <row r="362" ht="15.75" customHeight="1">
      <c r="A362" s="11" t="s">
        <v>846</v>
      </c>
      <c r="B362" s="12">
        <f t="shared" si="98"/>
        <v>634.338384</v>
      </c>
      <c r="C362" s="13">
        <f t="shared" ref="C362:C363" si="100">SUM(B362/E362)</f>
        <v>8.45784512</v>
      </c>
      <c r="D362" s="14">
        <f t="shared" ref="D362:D363" si="101">C362/1</f>
        <v>8.45784512</v>
      </c>
      <c r="E362" s="15">
        <v>75.0</v>
      </c>
      <c r="F362" s="16">
        <v>270.578425</v>
      </c>
      <c r="G362" s="17">
        <v>0.427</v>
      </c>
      <c r="H362" s="16">
        <v>363.759959</v>
      </c>
      <c r="I362" s="48">
        <v>0.573</v>
      </c>
      <c r="J362" s="16">
        <v>6.34338384E8</v>
      </c>
      <c r="K362" s="52">
        <v>2016.0</v>
      </c>
      <c r="L362" s="15" t="s">
        <v>20</v>
      </c>
      <c r="M362" s="19" t="s">
        <v>847</v>
      </c>
      <c r="N362" s="72" t="s">
        <v>848</v>
      </c>
      <c r="O362" s="21"/>
      <c r="P362" s="21" t="s">
        <v>1396</v>
      </c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</row>
    <row r="363" ht="15.75" customHeight="1">
      <c r="A363" s="11" t="s">
        <v>849</v>
      </c>
      <c r="B363" s="12">
        <f t="shared" si="98"/>
        <v>407.452213</v>
      </c>
      <c r="C363" s="13">
        <f t="shared" si="100"/>
        <v>4.793555447</v>
      </c>
      <c r="D363" s="14">
        <f t="shared" si="101"/>
        <v>4.793555447</v>
      </c>
      <c r="E363" s="15">
        <v>85.0</v>
      </c>
      <c r="F363" s="16">
        <v>162.79099</v>
      </c>
      <c r="G363" s="17">
        <v>0.4</v>
      </c>
      <c r="H363" s="16">
        <v>244.661223</v>
      </c>
      <c r="I363" s="17">
        <v>0.6</v>
      </c>
      <c r="J363" s="16">
        <v>4.07452213E8</v>
      </c>
      <c r="K363" s="52">
        <v>2021.0</v>
      </c>
      <c r="L363" s="15" t="s">
        <v>93</v>
      </c>
      <c r="M363" s="19" t="s">
        <v>850</v>
      </c>
      <c r="N363" s="72" t="s">
        <v>851</v>
      </c>
      <c r="O363" s="21"/>
      <c r="P363" s="21" t="s">
        <v>1396</v>
      </c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</row>
    <row r="364" ht="15.75" customHeight="1">
      <c r="A364" s="73" t="s">
        <v>1464</v>
      </c>
      <c r="B364" s="74">
        <f t="shared" si="98"/>
        <v>77.712439</v>
      </c>
      <c r="C364" s="75">
        <f>SUM((J364/1000000)/E364)</f>
        <v>25.90414633</v>
      </c>
      <c r="D364" s="76">
        <f>SUM(C364/1)</f>
        <v>25.90414633</v>
      </c>
      <c r="E364" s="76">
        <v>3.0</v>
      </c>
      <c r="F364" s="76">
        <v>48.086903</v>
      </c>
      <c r="G364" s="77">
        <f>SUM(F364/B364)</f>
        <v>0.6187799999</v>
      </c>
      <c r="H364" s="78">
        <f>(J364/1000000)-F364</f>
        <v>29.625536</v>
      </c>
      <c r="I364" s="79">
        <f>H364/B364</f>
        <v>0.3812200001</v>
      </c>
      <c r="J364" s="74">
        <v>7.7712439E7</v>
      </c>
      <c r="K364" s="86">
        <v>2012.0</v>
      </c>
      <c r="L364" s="81" t="s">
        <v>20</v>
      </c>
      <c r="M364" s="19"/>
      <c r="N364" s="71"/>
      <c r="O364" s="21"/>
      <c r="P364" s="98" t="s">
        <v>1395</v>
      </c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</row>
    <row r="365" ht="15.75" customHeight="1">
      <c r="A365" s="11" t="s">
        <v>852</v>
      </c>
      <c r="B365" s="12">
        <f t="shared" si="98"/>
        <v>1108.569499</v>
      </c>
      <c r="C365" s="13">
        <f>SUM(B365/E365)</f>
        <v>5.542847495</v>
      </c>
      <c r="D365" s="14">
        <f>C365/1</f>
        <v>5.542847495</v>
      </c>
      <c r="E365" s="15">
        <v>200.0</v>
      </c>
      <c r="F365" s="16">
        <v>304.360277</v>
      </c>
      <c r="G365" s="17">
        <v>0.275</v>
      </c>
      <c r="H365" s="16">
        <v>804.209222</v>
      </c>
      <c r="I365" s="17">
        <v>0.725</v>
      </c>
      <c r="J365" s="16">
        <v>1.108569499E9</v>
      </c>
      <c r="K365" s="52">
        <v>2012.0</v>
      </c>
      <c r="L365" s="15" t="s">
        <v>20</v>
      </c>
      <c r="M365" s="19" t="s">
        <v>853</v>
      </c>
      <c r="N365" s="72" t="s">
        <v>854</v>
      </c>
      <c r="O365" s="21"/>
      <c r="P365" s="21" t="s">
        <v>1396</v>
      </c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</row>
    <row r="366" ht="15.75" customHeight="1">
      <c r="A366" s="83" t="s">
        <v>1465</v>
      </c>
      <c r="B366" s="84">
        <f t="shared" si="98"/>
        <v>3.93099</v>
      </c>
      <c r="C366" s="85">
        <f>SUM(J366/(E366*1000000))</f>
        <v>15.72396</v>
      </c>
      <c r="D366" s="76">
        <f>SUM(C366/1)</f>
        <v>15.72396</v>
      </c>
      <c r="E366" s="101">
        <v>0.25</v>
      </c>
      <c r="F366" s="78">
        <v>3.93099</v>
      </c>
      <c r="G366" s="77">
        <f>SUM(F366/B366)</f>
        <v>1</v>
      </c>
      <c r="H366" s="78">
        <f>(J366/1000000)-F366</f>
        <v>0</v>
      </c>
      <c r="I366" s="79">
        <f>H366/B366</f>
        <v>0</v>
      </c>
      <c r="J366" s="84">
        <v>3930990.0</v>
      </c>
      <c r="K366" s="86">
        <v>2017.0</v>
      </c>
      <c r="L366" s="81" t="s">
        <v>20</v>
      </c>
      <c r="M366" s="19"/>
      <c r="N366" s="71"/>
      <c r="O366" s="21"/>
      <c r="P366" s="21" t="s">
        <v>1396</v>
      </c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</row>
    <row r="367" ht="15.75" customHeight="1">
      <c r="A367" s="11" t="s">
        <v>855</v>
      </c>
      <c r="B367" s="12">
        <f t="shared" si="98"/>
        <v>378.410542</v>
      </c>
      <c r="C367" s="13">
        <f t="shared" ref="C367:C381" si="102">SUM(B367/E367)</f>
        <v>25.22736947</v>
      </c>
      <c r="D367" s="14">
        <f t="shared" ref="D367:D381" si="103">C367/1</f>
        <v>25.22736947</v>
      </c>
      <c r="E367" s="15">
        <v>15.0</v>
      </c>
      <c r="F367" s="16">
        <v>141.319928</v>
      </c>
      <c r="G367" s="17">
        <v>0.374</v>
      </c>
      <c r="H367" s="16">
        <v>237.090614</v>
      </c>
      <c r="I367" s="17">
        <v>0.626</v>
      </c>
      <c r="J367" s="16">
        <v>3.78410542E8</v>
      </c>
      <c r="K367" s="52">
        <v>2008.0</v>
      </c>
      <c r="L367" s="15" t="s">
        <v>18</v>
      </c>
      <c r="M367" s="19" t="s">
        <v>856</v>
      </c>
      <c r="N367" s="72" t="s">
        <v>857</v>
      </c>
      <c r="O367" s="21"/>
      <c r="P367" s="21" t="s">
        <v>1396</v>
      </c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</row>
    <row r="368" ht="15.75" customHeight="1">
      <c r="A368" s="11" t="s">
        <v>858</v>
      </c>
      <c r="B368" s="12">
        <f t="shared" si="98"/>
        <v>396.592829</v>
      </c>
      <c r="C368" s="13">
        <f t="shared" si="102"/>
        <v>2.332898994</v>
      </c>
      <c r="D368" s="14">
        <f t="shared" si="103"/>
        <v>2.332898994</v>
      </c>
      <c r="E368" s="15">
        <v>170.0</v>
      </c>
      <c r="F368" s="16">
        <v>155.332381</v>
      </c>
      <c r="G368" s="17">
        <v>0.392</v>
      </c>
      <c r="H368" s="16">
        <v>241.260448</v>
      </c>
      <c r="I368" s="17">
        <v>0.608</v>
      </c>
      <c r="J368" s="16">
        <v>3.96592829E8</v>
      </c>
      <c r="K368" s="52">
        <v>2012.0</v>
      </c>
      <c r="L368" s="15" t="s">
        <v>20</v>
      </c>
      <c r="M368" s="19" t="s">
        <v>859</v>
      </c>
      <c r="N368" s="72" t="s">
        <v>860</v>
      </c>
      <c r="O368" s="21"/>
      <c r="P368" s="21" t="s">
        <v>1396</v>
      </c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</row>
    <row r="369" ht="15.75" customHeight="1">
      <c r="A369" s="11" t="s">
        <v>861</v>
      </c>
      <c r="B369" s="12">
        <f t="shared" si="98"/>
        <v>392.924807</v>
      </c>
      <c r="C369" s="13">
        <f t="shared" si="102"/>
        <v>1.309749357</v>
      </c>
      <c r="D369" s="14">
        <f t="shared" si="103"/>
        <v>1.309749357</v>
      </c>
      <c r="E369" s="15">
        <v>300.0</v>
      </c>
      <c r="F369" s="16">
        <v>213.767512</v>
      </c>
      <c r="G369" s="17">
        <v>0.544</v>
      </c>
      <c r="H369" s="16">
        <v>179.157295</v>
      </c>
      <c r="I369" s="17">
        <v>0.456</v>
      </c>
      <c r="J369" s="16">
        <v>3.92924807E8</v>
      </c>
      <c r="K369" s="52">
        <v>2018.0</v>
      </c>
      <c r="L369" s="15" t="s">
        <v>20</v>
      </c>
      <c r="M369" s="19" t="s">
        <v>862</v>
      </c>
      <c r="N369" s="72" t="s">
        <v>863</v>
      </c>
      <c r="O369" s="21"/>
      <c r="P369" s="21" t="s">
        <v>1396</v>
      </c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</row>
    <row r="370" ht="15.75" customHeight="1">
      <c r="A370" s="11" t="s">
        <v>864</v>
      </c>
      <c r="B370" s="12">
        <f t="shared" si="98"/>
        <v>319.715683</v>
      </c>
      <c r="C370" s="13">
        <f t="shared" si="102"/>
        <v>3.552396478</v>
      </c>
      <c r="D370" s="14">
        <f t="shared" si="103"/>
        <v>3.552396478</v>
      </c>
      <c r="E370" s="15">
        <v>90.0</v>
      </c>
      <c r="F370" s="16">
        <v>148.974665</v>
      </c>
      <c r="G370" s="17">
        <v>0.466</v>
      </c>
      <c r="H370" s="16">
        <v>170.741018</v>
      </c>
      <c r="I370" s="17">
        <v>0.534</v>
      </c>
      <c r="J370" s="16">
        <v>3.19715683E8</v>
      </c>
      <c r="K370" s="52">
        <v>2020.0</v>
      </c>
      <c r="L370" s="15" t="s">
        <v>93</v>
      </c>
      <c r="M370" s="19" t="s">
        <v>865</v>
      </c>
      <c r="N370" s="72" t="s">
        <v>866</v>
      </c>
      <c r="O370" s="21"/>
      <c r="P370" s="21" t="s">
        <v>1396</v>
      </c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</row>
    <row r="371" ht="15.75" customHeight="1">
      <c r="A371" s="11" t="s">
        <v>867</v>
      </c>
      <c r="B371" s="12">
        <f t="shared" si="98"/>
        <v>402.656846</v>
      </c>
      <c r="C371" s="13">
        <f t="shared" si="102"/>
        <v>3.660516782</v>
      </c>
      <c r="D371" s="14">
        <f t="shared" si="103"/>
        <v>3.660516782</v>
      </c>
      <c r="E371" s="15">
        <v>110.0</v>
      </c>
      <c r="F371" s="16">
        <v>190.872904</v>
      </c>
      <c r="G371" s="17">
        <v>0.474</v>
      </c>
      <c r="H371" s="16">
        <v>211.783942</v>
      </c>
      <c r="I371" s="17">
        <v>0.526</v>
      </c>
      <c r="J371" s="16">
        <v>4.02656846E8</v>
      </c>
      <c r="K371" s="52">
        <v>2022.0</v>
      </c>
      <c r="L371" s="15" t="s">
        <v>93</v>
      </c>
      <c r="M371" s="19" t="s">
        <v>868</v>
      </c>
      <c r="N371" s="72" t="s">
        <v>869</v>
      </c>
      <c r="O371" s="21"/>
      <c r="P371" s="21" t="s">
        <v>1396</v>
      </c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</row>
    <row r="372" ht="15.75" customHeight="1">
      <c r="A372" s="11" t="s">
        <v>870</v>
      </c>
      <c r="B372" s="12">
        <f t="shared" si="98"/>
        <v>880.705312</v>
      </c>
      <c r="C372" s="13">
        <f t="shared" si="102"/>
        <v>2.935684373</v>
      </c>
      <c r="D372" s="14">
        <f t="shared" si="103"/>
        <v>2.935684373</v>
      </c>
      <c r="E372" s="33">
        <v>300.0</v>
      </c>
      <c r="F372" s="16">
        <v>200.074609</v>
      </c>
      <c r="G372" s="17">
        <v>0.227</v>
      </c>
      <c r="H372" s="16">
        <v>680.630703</v>
      </c>
      <c r="I372" s="17">
        <v>0.773</v>
      </c>
      <c r="J372" s="16">
        <v>8.80705312E8</v>
      </c>
      <c r="K372" s="52">
        <v>2015.0</v>
      </c>
      <c r="L372" s="15" t="s">
        <v>20</v>
      </c>
      <c r="M372" s="19" t="s">
        <v>871</v>
      </c>
      <c r="N372" s="72" t="s">
        <v>872</v>
      </c>
      <c r="O372" s="21"/>
      <c r="P372" s="21" t="s">
        <v>1396</v>
      </c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</row>
    <row r="373" ht="15.75" customHeight="1">
      <c r="A373" s="11" t="s">
        <v>873</v>
      </c>
      <c r="B373" s="12">
        <f t="shared" si="98"/>
        <v>350.448145</v>
      </c>
      <c r="C373" s="13">
        <f t="shared" si="102"/>
        <v>9.471571486</v>
      </c>
      <c r="D373" s="14">
        <f t="shared" si="103"/>
        <v>9.471571486</v>
      </c>
      <c r="E373" s="15">
        <v>37.0</v>
      </c>
      <c r="F373" s="16">
        <v>121.248145</v>
      </c>
      <c r="G373" s="17">
        <v>0.346</v>
      </c>
      <c r="H373" s="16">
        <v>229.2</v>
      </c>
      <c r="I373" s="17">
        <v>0.654</v>
      </c>
      <c r="J373" s="16">
        <v>3.50448145E8</v>
      </c>
      <c r="K373" s="52">
        <v>1994.0</v>
      </c>
      <c r="L373" s="15" t="s">
        <v>25</v>
      </c>
      <c r="M373" s="19" t="s">
        <v>874</v>
      </c>
      <c r="N373" s="72" t="s">
        <v>875</v>
      </c>
      <c r="O373" s="21"/>
      <c r="P373" s="21" t="s">
        <v>1396</v>
      </c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</row>
    <row r="374" ht="15.75" customHeight="1">
      <c r="A374" s="35" t="s">
        <v>876</v>
      </c>
      <c r="B374" s="12">
        <f t="shared" si="98"/>
        <v>825.025036</v>
      </c>
      <c r="C374" s="13">
        <f t="shared" si="102"/>
        <v>5.935431914</v>
      </c>
      <c r="D374" s="14">
        <f t="shared" si="103"/>
        <v>5.935431914</v>
      </c>
      <c r="E374" s="36">
        <v>139.0</v>
      </c>
      <c r="F374" s="37">
        <v>407.02286</v>
      </c>
      <c r="G374" s="38">
        <v>0.493</v>
      </c>
      <c r="H374" s="37">
        <v>418.002176</v>
      </c>
      <c r="I374" s="38">
        <v>0.507</v>
      </c>
      <c r="J374" s="37">
        <v>8.25025036E8</v>
      </c>
      <c r="K374" s="58">
        <v>2002.0</v>
      </c>
      <c r="L374" s="15" t="s">
        <v>18</v>
      </c>
      <c r="M374" s="19" t="s">
        <v>877</v>
      </c>
      <c r="N374" s="72" t="s">
        <v>878</v>
      </c>
      <c r="O374" s="21"/>
      <c r="P374" s="21" t="s">
        <v>1396</v>
      </c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</row>
    <row r="375" ht="15.75" customHeight="1">
      <c r="A375" s="11" t="s">
        <v>879</v>
      </c>
      <c r="B375" s="12">
        <f t="shared" si="98"/>
        <v>788.976453</v>
      </c>
      <c r="C375" s="13">
        <f t="shared" si="102"/>
        <v>3.944882265</v>
      </c>
      <c r="D375" s="14">
        <f t="shared" si="103"/>
        <v>3.944882265</v>
      </c>
      <c r="E375" s="15">
        <v>200.0</v>
      </c>
      <c r="F375" s="16">
        <v>373.585825</v>
      </c>
      <c r="G375" s="17">
        <v>0.474</v>
      </c>
      <c r="H375" s="16">
        <v>415.390628</v>
      </c>
      <c r="I375" s="17">
        <v>0.526</v>
      </c>
      <c r="J375" s="16">
        <v>7.88976453E8</v>
      </c>
      <c r="K375" s="52">
        <v>2004.0</v>
      </c>
      <c r="L375" s="15" t="s">
        <v>18</v>
      </c>
      <c r="M375" s="19" t="s">
        <v>880</v>
      </c>
      <c r="N375" s="72" t="s">
        <v>881</v>
      </c>
      <c r="O375" s="21"/>
      <c r="P375" s="21" t="s">
        <v>1396</v>
      </c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</row>
    <row r="376" ht="15.75" customHeight="1">
      <c r="A376" s="11" t="s">
        <v>882</v>
      </c>
      <c r="B376" s="12">
        <f t="shared" si="98"/>
        <v>894.983373</v>
      </c>
      <c r="C376" s="13">
        <f t="shared" si="102"/>
        <v>3.579933492</v>
      </c>
      <c r="D376" s="14">
        <f t="shared" si="103"/>
        <v>3.579933492</v>
      </c>
      <c r="E376" s="15">
        <v>250.0</v>
      </c>
      <c r="F376" s="16">
        <v>336.530303</v>
      </c>
      <c r="G376" s="17">
        <v>0.376</v>
      </c>
      <c r="H376" s="16">
        <v>558.45307</v>
      </c>
      <c r="I376" s="17">
        <v>0.624</v>
      </c>
      <c r="J376" s="16">
        <v>8.94983373E8</v>
      </c>
      <c r="K376" s="52">
        <v>2007.0</v>
      </c>
      <c r="L376" s="15" t="s">
        <v>18</v>
      </c>
      <c r="M376" s="19" t="s">
        <v>883</v>
      </c>
      <c r="N376" s="72" t="s">
        <v>884</v>
      </c>
      <c r="O376" s="21"/>
      <c r="P376" s="21" t="s">
        <v>1396</v>
      </c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</row>
    <row r="377" ht="15.75" customHeight="1">
      <c r="A377" s="11" t="s">
        <v>885</v>
      </c>
      <c r="B377" s="12">
        <f t="shared" si="98"/>
        <v>1131.927996</v>
      </c>
      <c r="C377" s="13">
        <f t="shared" si="102"/>
        <v>7.074549975</v>
      </c>
      <c r="D377" s="14">
        <f t="shared" si="103"/>
        <v>7.074549975</v>
      </c>
      <c r="E377" s="15">
        <v>160.0</v>
      </c>
      <c r="F377" s="16">
        <v>390.532085</v>
      </c>
      <c r="G377" s="17">
        <v>0.345</v>
      </c>
      <c r="H377" s="16">
        <v>741.395911</v>
      </c>
      <c r="I377" s="17">
        <v>0.655</v>
      </c>
      <c r="J377" s="16">
        <v>1.131927996E9</v>
      </c>
      <c r="K377" s="52">
        <v>2019.0</v>
      </c>
      <c r="L377" s="15" t="s">
        <v>20</v>
      </c>
      <c r="M377" s="19" t="s">
        <v>886</v>
      </c>
      <c r="N377" s="72" t="s">
        <v>887</v>
      </c>
      <c r="O377" s="42"/>
      <c r="P377" s="21" t="s">
        <v>1396</v>
      </c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</row>
    <row r="378" ht="15.75" customHeight="1">
      <c r="A378" s="11" t="s">
        <v>888</v>
      </c>
      <c r="B378" s="12">
        <f t="shared" si="98"/>
        <v>880.166924</v>
      </c>
      <c r="C378" s="13">
        <f t="shared" si="102"/>
        <v>5.02952528</v>
      </c>
      <c r="D378" s="14">
        <f t="shared" si="103"/>
        <v>5.02952528</v>
      </c>
      <c r="E378" s="15">
        <v>175.0</v>
      </c>
      <c r="F378" s="16">
        <v>334.20114</v>
      </c>
      <c r="G378" s="17">
        <v>0.38</v>
      </c>
      <c r="H378" s="16">
        <v>545.965784</v>
      </c>
      <c r="I378" s="48">
        <v>0.62</v>
      </c>
      <c r="J378" s="16">
        <v>8.80166924E8</v>
      </c>
      <c r="K378" s="52">
        <v>2017.0</v>
      </c>
      <c r="L378" s="15" t="s">
        <v>20</v>
      </c>
      <c r="M378" s="19" t="s">
        <v>889</v>
      </c>
      <c r="N378" s="72" t="s">
        <v>890</v>
      </c>
      <c r="O378" s="21"/>
      <c r="P378" s="21" t="s">
        <v>1396</v>
      </c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</row>
    <row r="379" ht="15.75" customHeight="1">
      <c r="A379" s="11" t="s">
        <v>891</v>
      </c>
      <c r="B379" s="12">
        <f t="shared" si="98"/>
        <v>384.25693</v>
      </c>
      <c r="C379" s="13">
        <f t="shared" si="102"/>
        <v>4.269521444</v>
      </c>
      <c r="D379" s="14">
        <f t="shared" si="103"/>
        <v>4.269521444</v>
      </c>
      <c r="E379" s="15">
        <v>90.0</v>
      </c>
      <c r="F379" s="16">
        <v>190.24131</v>
      </c>
      <c r="G379" s="17">
        <v>0.495</v>
      </c>
      <c r="H379" s="16">
        <v>194.01562</v>
      </c>
      <c r="I379" s="17">
        <v>0.505</v>
      </c>
      <c r="J379" s="16">
        <v>3.8425693E8</v>
      </c>
      <c r="K379" s="52">
        <v>2018.0</v>
      </c>
      <c r="L379" s="15" t="s">
        <v>20</v>
      </c>
      <c r="M379" s="19" t="s">
        <v>892</v>
      </c>
      <c r="N379" s="72" t="s">
        <v>893</v>
      </c>
      <c r="O379" s="21"/>
      <c r="P379" s="21" t="s">
        <v>1396</v>
      </c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</row>
    <row r="380" ht="15.75" customHeight="1">
      <c r="A380" s="11" t="s">
        <v>894</v>
      </c>
      <c r="B380" s="12">
        <f t="shared" si="98"/>
        <v>1971.439845</v>
      </c>
      <c r="C380" s="13">
        <f t="shared" si="102"/>
        <v>9.857199225</v>
      </c>
      <c r="D380" s="14">
        <f t="shared" si="103"/>
        <v>9.857199225</v>
      </c>
      <c r="E380" s="15">
        <v>200.0</v>
      </c>
      <c r="F380" s="16">
        <v>814.11507</v>
      </c>
      <c r="G380" s="17">
        <v>0.413</v>
      </c>
      <c r="H380" s="16">
        <v>1157.324775</v>
      </c>
      <c r="I380" s="17">
        <v>0.587</v>
      </c>
      <c r="J380" s="16">
        <v>1.971439845E9</v>
      </c>
      <c r="K380" s="52">
        <v>2021.0</v>
      </c>
      <c r="L380" s="15" t="s">
        <v>93</v>
      </c>
      <c r="M380" s="19" t="s">
        <v>895</v>
      </c>
      <c r="N380" s="72" t="s">
        <v>896</v>
      </c>
      <c r="O380" s="21"/>
      <c r="P380" s="21" t="s">
        <v>1396</v>
      </c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</row>
    <row r="381" ht="15.75" customHeight="1">
      <c r="A381" s="11" t="s">
        <v>897</v>
      </c>
      <c r="B381" s="12">
        <f t="shared" si="98"/>
        <v>355.725195</v>
      </c>
      <c r="C381" s="13">
        <f t="shared" si="102"/>
        <v>18.72237868</v>
      </c>
      <c r="D381" s="14">
        <f t="shared" si="103"/>
        <v>18.72237868</v>
      </c>
      <c r="E381" s="15">
        <v>19.0</v>
      </c>
      <c r="F381" s="16">
        <v>13.750644</v>
      </c>
      <c r="G381" s="17">
        <v>0.039</v>
      </c>
      <c r="H381" s="16">
        <v>341.974551</v>
      </c>
      <c r="I381" s="17">
        <v>0.961</v>
      </c>
      <c r="J381" s="16">
        <v>3.55725195E8</v>
      </c>
      <c r="K381" s="52">
        <v>2001.0</v>
      </c>
      <c r="L381" s="15" t="s">
        <v>18</v>
      </c>
      <c r="M381" s="19" t="s">
        <v>898</v>
      </c>
      <c r="N381" s="72" t="s">
        <v>899</v>
      </c>
      <c r="O381" s="21"/>
      <c r="P381" s="21" t="s">
        <v>1396</v>
      </c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</row>
    <row r="382" ht="15.75" customHeight="1">
      <c r="A382" s="83" t="s">
        <v>1466</v>
      </c>
      <c r="B382" s="84">
        <f t="shared" si="98"/>
        <v>278.304578</v>
      </c>
      <c r="C382" s="85">
        <f>SUM(J382/(E382*1000000))</f>
        <v>30.92273089</v>
      </c>
      <c r="D382" s="76">
        <f>SUM(C382/1)</f>
        <v>30.92273089</v>
      </c>
      <c r="E382" s="78">
        <v>9.0</v>
      </c>
      <c r="F382" s="78">
        <v>138.141585</v>
      </c>
      <c r="G382" s="77">
        <f>SUM(F382/B382)</f>
        <v>0.4963683529</v>
      </c>
      <c r="H382" s="78">
        <f>(J382/1000000)-F382</f>
        <v>140.162993</v>
      </c>
      <c r="I382" s="79">
        <f>H382/B382</f>
        <v>0.5036316471</v>
      </c>
      <c r="J382" s="84">
        <v>2.78304578E8</v>
      </c>
      <c r="K382" s="86">
        <v>2017.0</v>
      </c>
      <c r="L382" s="81" t="s">
        <v>20</v>
      </c>
      <c r="M382" s="19"/>
      <c r="N382" s="71"/>
      <c r="O382" s="21"/>
      <c r="P382" s="82" t="s">
        <v>1395</v>
      </c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</row>
    <row r="383" ht="15.75" customHeight="1">
      <c r="A383" s="11" t="s">
        <v>900</v>
      </c>
      <c r="B383" s="12">
        <f t="shared" si="98"/>
        <v>385.680446</v>
      </c>
      <c r="C383" s="13">
        <f t="shared" ref="C383:C405" si="104">SUM(B383/E383)</f>
        <v>2.571202973</v>
      </c>
      <c r="D383" s="14">
        <f t="shared" ref="D383:D405" si="105">C383/1</f>
        <v>2.571202973</v>
      </c>
      <c r="E383" s="15">
        <v>150.0</v>
      </c>
      <c r="F383" s="16">
        <v>257.730019</v>
      </c>
      <c r="G383" s="17">
        <v>0.668</v>
      </c>
      <c r="H383" s="16">
        <v>127.950427</v>
      </c>
      <c r="I383" s="17">
        <v>0.332</v>
      </c>
      <c r="J383" s="16">
        <v>3.85680446E8</v>
      </c>
      <c r="K383" s="52">
        <v>2009.0</v>
      </c>
      <c r="L383" s="15" t="s">
        <v>18</v>
      </c>
      <c r="M383" s="19" t="s">
        <v>901</v>
      </c>
      <c r="N383" s="72" t="s">
        <v>902</v>
      </c>
      <c r="O383" s="21"/>
      <c r="P383" s="21" t="s">
        <v>1396</v>
      </c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</row>
    <row r="384" ht="15.75" customHeight="1">
      <c r="A384" s="11" t="s">
        <v>903</v>
      </c>
      <c r="B384" s="12">
        <f t="shared" si="98"/>
        <v>343.471816</v>
      </c>
      <c r="C384" s="13">
        <f t="shared" si="104"/>
        <v>1.856604411</v>
      </c>
      <c r="D384" s="14">
        <f t="shared" si="105"/>
        <v>1.856604411</v>
      </c>
      <c r="E384" s="15">
        <v>185.0</v>
      </c>
      <c r="F384" s="16">
        <v>158.84834</v>
      </c>
      <c r="G384" s="17">
        <v>0.462</v>
      </c>
      <c r="H384" s="16">
        <v>184.623476</v>
      </c>
      <c r="I384" s="17">
        <v>0.538</v>
      </c>
      <c r="J384" s="16">
        <v>3.43471816E8</v>
      </c>
      <c r="K384" s="52">
        <v>2016.0</v>
      </c>
      <c r="L384" s="15" t="s">
        <v>20</v>
      </c>
      <c r="M384" s="19" t="s">
        <v>904</v>
      </c>
      <c r="N384" s="72" t="s">
        <v>905</v>
      </c>
      <c r="O384" s="21"/>
      <c r="P384" s="21" t="s">
        <v>1396</v>
      </c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</row>
    <row r="385" ht="15.75" customHeight="1">
      <c r="A385" s="11" t="s">
        <v>906</v>
      </c>
      <c r="B385" s="12">
        <f t="shared" si="98"/>
        <v>467.365246</v>
      </c>
      <c r="C385" s="13">
        <f t="shared" si="104"/>
        <v>2.459817084</v>
      </c>
      <c r="D385" s="14">
        <f t="shared" si="105"/>
        <v>2.459817084</v>
      </c>
      <c r="E385" s="15">
        <v>190.0</v>
      </c>
      <c r="F385" s="16">
        <v>228.778661</v>
      </c>
      <c r="G385" s="17">
        <v>0.49</v>
      </c>
      <c r="H385" s="16">
        <v>238.586585</v>
      </c>
      <c r="I385" s="17">
        <v>0.51</v>
      </c>
      <c r="J385" s="16">
        <v>4.67365246E8</v>
      </c>
      <c r="K385" s="52">
        <v>2013.0</v>
      </c>
      <c r="L385" s="15" t="s">
        <v>20</v>
      </c>
      <c r="M385" s="19" t="s">
        <v>907</v>
      </c>
      <c r="N385" s="72" t="s">
        <v>908</v>
      </c>
      <c r="O385" s="21"/>
      <c r="P385" s="21" t="s">
        <v>1396</v>
      </c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</row>
    <row r="386" ht="15.75" customHeight="1">
      <c r="A386" s="11" t="s">
        <v>909</v>
      </c>
      <c r="B386" s="12">
        <f t="shared" si="98"/>
        <v>775.398007</v>
      </c>
      <c r="C386" s="13">
        <f t="shared" si="104"/>
        <v>70.49072791</v>
      </c>
      <c r="D386" s="14">
        <f t="shared" si="105"/>
        <v>70.49072791</v>
      </c>
      <c r="E386" s="15">
        <v>11.0</v>
      </c>
      <c r="F386" s="16">
        <v>460.998507</v>
      </c>
      <c r="G386" s="17">
        <v>0.594</v>
      </c>
      <c r="H386" s="16">
        <v>314.3995</v>
      </c>
      <c r="I386" s="17">
        <v>0.406</v>
      </c>
      <c r="J386" s="16">
        <v>7.75398007E8</v>
      </c>
      <c r="K386" s="52">
        <v>1977.0</v>
      </c>
      <c r="L386" s="15" t="s">
        <v>322</v>
      </c>
      <c r="M386" s="19" t="s">
        <v>910</v>
      </c>
      <c r="N386" s="72" t="s">
        <v>911</v>
      </c>
      <c r="O386" s="21" t="s">
        <v>96</v>
      </c>
      <c r="P386" s="21" t="s">
        <v>1396</v>
      </c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</row>
    <row r="387" ht="15.75" customHeight="1">
      <c r="A387" s="11" t="s">
        <v>912</v>
      </c>
      <c r="B387" s="12">
        <f t="shared" si="98"/>
        <v>746.846894</v>
      </c>
      <c r="C387" s="13">
        <f t="shared" si="104"/>
        <v>4.037010238</v>
      </c>
      <c r="D387" s="14">
        <f t="shared" si="105"/>
        <v>4.037010238</v>
      </c>
      <c r="E387" s="15">
        <v>185.0</v>
      </c>
      <c r="F387" s="16">
        <v>325.100054</v>
      </c>
      <c r="G387" s="17">
        <v>0.435</v>
      </c>
      <c r="H387" s="16">
        <v>421.74684</v>
      </c>
      <c r="I387" s="17">
        <v>0.565</v>
      </c>
      <c r="J387" s="16">
        <v>7.46846894E8</v>
      </c>
      <c r="K387" s="52">
        <v>2016.0</v>
      </c>
      <c r="L387" s="15" t="s">
        <v>20</v>
      </c>
      <c r="M387" s="19" t="s">
        <v>913</v>
      </c>
      <c r="N387" s="72" t="s">
        <v>914</v>
      </c>
      <c r="O387" s="21"/>
      <c r="P387" s="21" t="s">
        <v>1396</v>
      </c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</row>
    <row r="388" ht="15.75" customHeight="1">
      <c r="A388" s="11" t="s">
        <v>915</v>
      </c>
      <c r="B388" s="12">
        <f t="shared" si="98"/>
        <v>391.081192</v>
      </c>
      <c r="C388" s="13">
        <f t="shared" si="104"/>
        <v>1.753727318</v>
      </c>
      <c r="D388" s="14">
        <f t="shared" si="105"/>
        <v>1.753727318</v>
      </c>
      <c r="E388" s="15">
        <v>223.0</v>
      </c>
      <c r="F388" s="16">
        <v>200.081192</v>
      </c>
      <c r="G388" s="17">
        <v>0.512</v>
      </c>
      <c r="H388" s="16">
        <v>191.0</v>
      </c>
      <c r="I388" s="17">
        <v>0.488</v>
      </c>
      <c r="J388" s="16">
        <v>3.91081192E8</v>
      </c>
      <c r="K388" s="52">
        <v>2006.0</v>
      </c>
      <c r="L388" s="15" t="s">
        <v>18</v>
      </c>
      <c r="M388" s="19" t="s">
        <v>916</v>
      </c>
      <c r="N388" s="72" t="s">
        <v>917</v>
      </c>
      <c r="O388" s="21"/>
      <c r="P388" s="21" t="s">
        <v>1396</v>
      </c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</row>
    <row r="389" ht="15.75" customHeight="1">
      <c r="A389" s="11" t="s">
        <v>918</v>
      </c>
      <c r="B389" s="12">
        <f t="shared" si="98"/>
        <v>376.152455</v>
      </c>
      <c r="C389" s="13">
        <f t="shared" si="104"/>
        <v>8.358943444</v>
      </c>
      <c r="D389" s="14">
        <f t="shared" si="105"/>
        <v>8.358943444</v>
      </c>
      <c r="E389" s="15">
        <v>45.0</v>
      </c>
      <c r="F389" s="16">
        <v>139.854287</v>
      </c>
      <c r="G389" s="17">
        <v>0.372</v>
      </c>
      <c r="H389" s="16">
        <v>236.298168</v>
      </c>
      <c r="I389" s="17">
        <v>0.628</v>
      </c>
      <c r="J389" s="16">
        <v>3.76152455E8</v>
      </c>
      <c r="K389" s="52">
        <v>2012.0</v>
      </c>
      <c r="L389" s="15" t="s">
        <v>20</v>
      </c>
      <c r="M389" s="19" t="s">
        <v>919</v>
      </c>
      <c r="N389" s="72" t="s">
        <v>920</v>
      </c>
      <c r="O389" s="21"/>
      <c r="P389" s="21" t="s">
        <v>1396</v>
      </c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</row>
    <row r="390" ht="15.75" customHeight="1">
      <c r="A390" s="11" t="s">
        <v>921</v>
      </c>
      <c r="B390" s="12">
        <f t="shared" si="98"/>
        <v>326.479141</v>
      </c>
      <c r="C390" s="13">
        <f t="shared" si="104"/>
        <v>6.801648771</v>
      </c>
      <c r="D390" s="14">
        <f t="shared" si="105"/>
        <v>6.801648771</v>
      </c>
      <c r="E390" s="15">
        <v>48.0</v>
      </c>
      <c r="F390" s="16">
        <v>89.256424</v>
      </c>
      <c r="G390" s="17">
        <v>0.273</v>
      </c>
      <c r="H390" s="16">
        <v>237.222717</v>
      </c>
      <c r="I390" s="17">
        <v>0.727</v>
      </c>
      <c r="J390" s="16">
        <v>3.26479141E8</v>
      </c>
      <c r="K390" s="52">
        <v>2015.0</v>
      </c>
      <c r="L390" s="15" t="s">
        <v>20</v>
      </c>
      <c r="M390" s="19" t="s">
        <v>922</v>
      </c>
      <c r="N390" s="72" t="s">
        <v>923</v>
      </c>
      <c r="O390" s="21"/>
      <c r="P390" s="21" t="s">
        <v>1396</v>
      </c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</row>
    <row r="391" ht="15.75" customHeight="1">
      <c r="A391" s="11" t="s">
        <v>924</v>
      </c>
      <c r="B391" s="12">
        <f t="shared" si="98"/>
        <v>592.462816</v>
      </c>
      <c r="C391" s="13">
        <f t="shared" si="104"/>
        <v>2.278703138</v>
      </c>
      <c r="D391" s="14">
        <f t="shared" si="105"/>
        <v>2.278703138</v>
      </c>
      <c r="E391" s="15">
        <v>260.0</v>
      </c>
      <c r="F391" s="16">
        <v>200.821936</v>
      </c>
      <c r="G391" s="17">
        <v>0.339</v>
      </c>
      <c r="H391" s="16">
        <v>391.64088</v>
      </c>
      <c r="I391" s="17">
        <v>0.661</v>
      </c>
      <c r="J391" s="16">
        <v>5.92462816E8</v>
      </c>
      <c r="K391" s="52">
        <v>2010.0</v>
      </c>
      <c r="L391" s="15" t="s">
        <v>20</v>
      </c>
      <c r="M391" s="19" t="s">
        <v>925</v>
      </c>
      <c r="N391" s="72" t="s">
        <v>926</v>
      </c>
      <c r="O391" s="21"/>
      <c r="P391" s="21" t="s">
        <v>1396</v>
      </c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</row>
    <row r="392" ht="15.75" customHeight="1">
      <c r="A392" s="11" t="s">
        <v>927</v>
      </c>
      <c r="B392" s="12">
        <f t="shared" si="98"/>
        <v>448.191819</v>
      </c>
      <c r="C392" s="13">
        <f t="shared" si="104"/>
        <v>3.447629377</v>
      </c>
      <c r="D392" s="14">
        <f t="shared" si="105"/>
        <v>3.447629377</v>
      </c>
      <c r="E392" s="15">
        <v>130.0</v>
      </c>
      <c r="F392" s="16">
        <v>171.091819</v>
      </c>
      <c r="G392" s="17">
        <v>0.382</v>
      </c>
      <c r="H392" s="16">
        <v>277.1</v>
      </c>
      <c r="I392" s="17">
        <v>0.618</v>
      </c>
      <c r="J392" s="16">
        <v>4.48191819E8</v>
      </c>
      <c r="K392" s="52">
        <v>1999.0</v>
      </c>
      <c r="L392" s="15" t="s">
        <v>25</v>
      </c>
      <c r="M392" s="19" t="s">
        <v>928</v>
      </c>
      <c r="N392" s="72" t="s">
        <v>929</v>
      </c>
      <c r="O392" s="21"/>
      <c r="P392" s="21" t="s">
        <v>1396</v>
      </c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</row>
    <row r="393" ht="15.75" customHeight="1">
      <c r="A393" s="11" t="s">
        <v>930</v>
      </c>
      <c r="B393" s="12">
        <f t="shared" si="98"/>
        <v>549.368315</v>
      </c>
      <c r="C393" s="13">
        <f t="shared" si="104"/>
        <v>8.451820231</v>
      </c>
      <c r="D393" s="14">
        <f t="shared" si="105"/>
        <v>8.451820231</v>
      </c>
      <c r="E393" s="15">
        <v>65.0</v>
      </c>
      <c r="F393" s="16">
        <v>218.815487</v>
      </c>
      <c r="G393" s="17">
        <v>0.398</v>
      </c>
      <c r="H393" s="16">
        <v>330.552828</v>
      </c>
      <c r="I393" s="17">
        <v>0.602</v>
      </c>
      <c r="J393" s="16">
        <v>5.49368315E8</v>
      </c>
      <c r="K393" s="52">
        <v>2012.0</v>
      </c>
      <c r="L393" s="15" t="s">
        <v>20</v>
      </c>
      <c r="M393" s="19" t="s">
        <v>931</v>
      </c>
      <c r="N393" s="72" t="s">
        <v>932</v>
      </c>
      <c r="O393" s="21"/>
      <c r="P393" s="21" t="s">
        <v>1396</v>
      </c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</row>
    <row r="394" ht="15.75" customHeight="1">
      <c r="A394" s="11" t="s">
        <v>933</v>
      </c>
      <c r="B394" s="12">
        <f t="shared" si="98"/>
        <v>485.004754</v>
      </c>
      <c r="C394" s="13">
        <f t="shared" si="104"/>
        <v>3.233365027</v>
      </c>
      <c r="D394" s="14">
        <f t="shared" si="105"/>
        <v>3.233365027</v>
      </c>
      <c r="E394" s="15">
        <v>150.0</v>
      </c>
      <c r="F394" s="16">
        <v>191.204754</v>
      </c>
      <c r="G394" s="17">
        <v>0.394</v>
      </c>
      <c r="H394" s="16">
        <v>293.8</v>
      </c>
      <c r="I394" s="17">
        <v>0.606</v>
      </c>
      <c r="J394" s="16">
        <v>4.85004754E8</v>
      </c>
      <c r="K394" s="52">
        <v>2014.0</v>
      </c>
      <c r="L394" s="15" t="s">
        <v>20</v>
      </c>
      <c r="M394" s="19" t="s">
        <v>934</v>
      </c>
      <c r="N394" s="72" t="s">
        <v>935</v>
      </c>
      <c r="O394" s="21"/>
      <c r="P394" s="21" t="s">
        <v>1396</v>
      </c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</row>
    <row r="395" ht="15.75" customHeight="1">
      <c r="A395" s="11" t="s">
        <v>936</v>
      </c>
      <c r="B395" s="12">
        <f t="shared" si="98"/>
        <v>365.294355</v>
      </c>
      <c r="C395" s="13">
        <f t="shared" si="104"/>
        <v>1.826471775</v>
      </c>
      <c r="D395" s="14">
        <f t="shared" si="105"/>
        <v>1.826471775</v>
      </c>
      <c r="E395" s="15">
        <v>200.0</v>
      </c>
      <c r="F395" s="16">
        <v>58.504105</v>
      </c>
      <c r="G395" s="17">
        <v>0.16</v>
      </c>
      <c r="H395" s="16">
        <v>306.79025</v>
      </c>
      <c r="I395" s="17">
        <v>0.84</v>
      </c>
      <c r="J395" s="16">
        <v>3.65294355E8</v>
      </c>
      <c r="K395" s="52">
        <v>2020.0</v>
      </c>
      <c r="L395" s="15" t="s">
        <v>93</v>
      </c>
      <c r="M395" s="19" t="s">
        <v>937</v>
      </c>
      <c r="N395" s="72" t="s">
        <v>938</v>
      </c>
      <c r="O395" s="21"/>
      <c r="P395" s="21" t="s">
        <v>1396</v>
      </c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</row>
    <row r="396" ht="15.75" customHeight="1">
      <c r="A396" s="11" t="s">
        <v>1376</v>
      </c>
      <c r="B396" s="12">
        <f t="shared" si="98"/>
        <v>520.881154</v>
      </c>
      <c r="C396" s="13">
        <f t="shared" si="104"/>
        <v>5.20881154</v>
      </c>
      <c r="D396" s="14">
        <f t="shared" si="105"/>
        <v>5.20881154</v>
      </c>
      <c r="E396" s="15">
        <v>100.0</v>
      </c>
      <c r="F396" s="16">
        <v>205.881154</v>
      </c>
      <c r="G396" s="17">
        <v>0.395</v>
      </c>
      <c r="H396" s="16">
        <v>315.0</v>
      </c>
      <c r="I396" s="17">
        <v>0.605</v>
      </c>
      <c r="J396" s="16">
        <v>5.20881154E8</v>
      </c>
      <c r="K396" s="52">
        <v>1991.0</v>
      </c>
      <c r="L396" s="15" t="s">
        <v>25</v>
      </c>
      <c r="M396" s="19" t="s">
        <v>940</v>
      </c>
      <c r="N396" s="72" t="s">
        <v>941</v>
      </c>
      <c r="O396" s="21"/>
      <c r="P396" s="21" t="s">
        <v>1396</v>
      </c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</row>
    <row r="397" ht="15.75" customHeight="1">
      <c r="A397" s="11" t="s">
        <v>1377</v>
      </c>
      <c r="B397" s="12">
        <f t="shared" si="98"/>
        <v>433.371112</v>
      </c>
      <c r="C397" s="13">
        <f t="shared" si="104"/>
        <v>2.317492578</v>
      </c>
      <c r="D397" s="14">
        <f t="shared" si="105"/>
        <v>2.317492578</v>
      </c>
      <c r="E397" s="15">
        <v>187.0</v>
      </c>
      <c r="F397" s="16">
        <v>150.371112</v>
      </c>
      <c r="G397" s="17">
        <v>0.347</v>
      </c>
      <c r="H397" s="16">
        <v>283.0</v>
      </c>
      <c r="I397" s="17">
        <v>0.653</v>
      </c>
      <c r="J397" s="16">
        <v>4.33371112E8</v>
      </c>
      <c r="K397" s="52">
        <v>2003.0</v>
      </c>
      <c r="L397" s="15" t="s">
        <v>18</v>
      </c>
      <c r="M397" s="19" t="s">
        <v>943</v>
      </c>
      <c r="N397" s="72" t="s">
        <v>944</v>
      </c>
      <c r="O397" s="21"/>
      <c r="P397" s="21" t="s">
        <v>1396</v>
      </c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</row>
    <row r="398" ht="15.75" customHeight="1">
      <c r="A398" s="11" t="s">
        <v>945</v>
      </c>
      <c r="B398" s="12">
        <f t="shared" si="98"/>
        <v>440.603537</v>
      </c>
      <c r="C398" s="13">
        <f t="shared" si="104"/>
        <v>2.842603465</v>
      </c>
      <c r="D398" s="14">
        <f t="shared" si="105"/>
        <v>2.842603465</v>
      </c>
      <c r="E398" s="15">
        <v>155.0</v>
      </c>
      <c r="F398" s="16">
        <v>89.760956</v>
      </c>
      <c r="G398" s="17">
        <v>0.204</v>
      </c>
      <c r="H398" s="16">
        <v>350.842581</v>
      </c>
      <c r="I398" s="17">
        <v>0.796</v>
      </c>
      <c r="J398" s="16">
        <v>4.40603537E8</v>
      </c>
      <c r="K398" s="52">
        <v>2015.0</v>
      </c>
      <c r="L398" s="15" t="s">
        <v>20</v>
      </c>
      <c r="M398" s="19" t="s">
        <v>946</v>
      </c>
      <c r="N398" s="72" t="s">
        <v>947</v>
      </c>
      <c r="O398" s="21"/>
      <c r="P398" s="21" t="s">
        <v>1396</v>
      </c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</row>
    <row r="399" ht="15.75" customHeight="1">
      <c r="A399" s="11" t="s">
        <v>948</v>
      </c>
      <c r="B399" s="12">
        <f t="shared" si="98"/>
        <v>371.353001</v>
      </c>
      <c r="C399" s="13">
        <f t="shared" si="104"/>
        <v>1.856765005</v>
      </c>
      <c r="D399" s="14">
        <f t="shared" si="105"/>
        <v>1.856765005</v>
      </c>
      <c r="E399" s="15">
        <v>200.0</v>
      </c>
      <c r="F399" s="16">
        <v>125.322469</v>
      </c>
      <c r="G399" s="17">
        <v>0.338</v>
      </c>
      <c r="H399" s="16">
        <v>246.030532</v>
      </c>
      <c r="I399" s="17">
        <v>0.662</v>
      </c>
      <c r="J399" s="16">
        <v>3.71353001E8</v>
      </c>
      <c r="K399" s="52">
        <v>2009.0</v>
      </c>
      <c r="L399" s="15" t="s">
        <v>18</v>
      </c>
      <c r="M399" s="19" t="s">
        <v>949</v>
      </c>
      <c r="N399" s="72" t="s">
        <v>950</v>
      </c>
      <c r="O399" s="21"/>
      <c r="P399" s="21" t="s">
        <v>1396</v>
      </c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</row>
    <row r="400" ht="15.75" customHeight="1">
      <c r="A400" s="11" t="s">
        <v>951</v>
      </c>
      <c r="B400" s="12">
        <f t="shared" si="98"/>
        <v>373.993951</v>
      </c>
      <c r="C400" s="13">
        <f t="shared" si="104"/>
        <v>2.770325563</v>
      </c>
      <c r="D400" s="14">
        <f t="shared" si="105"/>
        <v>2.770325563</v>
      </c>
      <c r="E400" s="15">
        <v>135.0</v>
      </c>
      <c r="F400" s="16">
        <v>77.591831</v>
      </c>
      <c r="G400" s="17">
        <v>0.208</v>
      </c>
      <c r="H400" s="16">
        <v>296.40212</v>
      </c>
      <c r="I400" s="17">
        <v>0.792</v>
      </c>
      <c r="J400" s="16">
        <v>3.73993951E8</v>
      </c>
      <c r="K400" s="52">
        <v>2011.0</v>
      </c>
      <c r="L400" s="15" t="s">
        <v>20</v>
      </c>
      <c r="M400" s="19" t="s">
        <v>952</v>
      </c>
      <c r="N400" s="72" t="s">
        <v>953</v>
      </c>
      <c r="O400" s="21"/>
      <c r="P400" s="21" t="s">
        <v>1396</v>
      </c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</row>
    <row r="401" ht="15.75" customHeight="1">
      <c r="A401" s="11" t="s">
        <v>954</v>
      </c>
      <c r="B401" s="12">
        <f t="shared" si="98"/>
        <v>757.930663</v>
      </c>
      <c r="C401" s="13">
        <f t="shared" si="104"/>
        <v>3.295350709</v>
      </c>
      <c r="D401" s="14">
        <f t="shared" si="105"/>
        <v>3.295350709</v>
      </c>
      <c r="E401" s="15">
        <v>230.0</v>
      </c>
      <c r="F401" s="16">
        <v>262.030663</v>
      </c>
      <c r="G401" s="17">
        <v>0.346</v>
      </c>
      <c r="H401" s="16">
        <v>495.9</v>
      </c>
      <c r="I401" s="17">
        <v>0.654</v>
      </c>
      <c r="J401" s="16">
        <v>7.57930663E8</v>
      </c>
      <c r="K401" s="52">
        <v>2012.0</v>
      </c>
      <c r="L401" s="15" t="s">
        <v>20</v>
      </c>
      <c r="M401" s="19" t="s">
        <v>955</v>
      </c>
      <c r="N401" s="72" t="s">
        <v>956</v>
      </c>
      <c r="O401" s="21"/>
      <c r="P401" s="21" t="s">
        <v>1396</v>
      </c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</row>
    <row r="402" ht="15.75" customHeight="1">
      <c r="A402" s="11" t="s">
        <v>957</v>
      </c>
      <c r="B402" s="12">
        <f t="shared" si="98"/>
        <v>708.982323</v>
      </c>
      <c r="C402" s="13">
        <f t="shared" si="104"/>
        <v>2.419734891</v>
      </c>
      <c r="D402" s="14">
        <f t="shared" si="105"/>
        <v>2.419734891</v>
      </c>
      <c r="E402" s="15">
        <v>293.0</v>
      </c>
      <c r="F402" s="16">
        <v>202.853933</v>
      </c>
      <c r="G402" s="17">
        <v>0.286</v>
      </c>
      <c r="H402" s="16">
        <v>506.12839</v>
      </c>
      <c r="I402" s="17">
        <v>0.714</v>
      </c>
      <c r="J402" s="16">
        <v>7.08982323E8</v>
      </c>
      <c r="K402" s="52">
        <v>2014.0</v>
      </c>
      <c r="L402" s="15" t="s">
        <v>20</v>
      </c>
      <c r="M402" s="19" t="s">
        <v>958</v>
      </c>
      <c r="N402" s="72" t="s">
        <v>959</v>
      </c>
      <c r="O402" s="21"/>
      <c r="P402" s="21" t="s">
        <v>1396</v>
      </c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</row>
    <row r="403" ht="15.75" customHeight="1">
      <c r="A403" s="11" t="s">
        <v>960</v>
      </c>
      <c r="B403" s="12">
        <f t="shared" si="98"/>
        <v>352.333929</v>
      </c>
      <c r="C403" s="13">
        <f t="shared" si="104"/>
        <v>4.826492178</v>
      </c>
      <c r="D403" s="14">
        <f t="shared" si="105"/>
        <v>4.826492178</v>
      </c>
      <c r="E403" s="15">
        <v>73.0</v>
      </c>
      <c r="F403" s="16">
        <v>107.509366</v>
      </c>
      <c r="G403" s="17">
        <v>0.305</v>
      </c>
      <c r="H403" s="16">
        <v>244.824563</v>
      </c>
      <c r="I403" s="17">
        <v>0.695</v>
      </c>
      <c r="J403" s="16">
        <v>3.52333929E8</v>
      </c>
      <c r="K403" s="52">
        <v>2016.0</v>
      </c>
      <c r="L403" s="15" t="s">
        <v>20</v>
      </c>
      <c r="M403" s="19" t="s">
        <v>961</v>
      </c>
      <c r="N403" s="72" t="s">
        <v>962</v>
      </c>
      <c r="O403" s="21"/>
      <c r="P403" s="21" t="s">
        <v>1396</v>
      </c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</row>
    <row r="404" ht="15.75" customHeight="1">
      <c r="A404" s="11" t="s">
        <v>963</v>
      </c>
      <c r="B404" s="12">
        <f t="shared" si="98"/>
        <v>1518.815515</v>
      </c>
      <c r="C404" s="13">
        <f t="shared" si="104"/>
        <v>6.903706886</v>
      </c>
      <c r="D404" s="14">
        <f t="shared" si="105"/>
        <v>6.903706886</v>
      </c>
      <c r="E404" s="15">
        <v>220.0</v>
      </c>
      <c r="F404" s="16">
        <v>623.35791</v>
      </c>
      <c r="G404" s="17">
        <v>0.41</v>
      </c>
      <c r="H404" s="16">
        <v>895.457605</v>
      </c>
      <c r="I404" s="48">
        <v>0.59</v>
      </c>
      <c r="J404" s="16">
        <v>1.518815515E9</v>
      </c>
      <c r="K404" s="52">
        <v>2012.0</v>
      </c>
      <c r="L404" s="15" t="s">
        <v>20</v>
      </c>
      <c r="M404" s="19" t="s">
        <v>964</v>
      </c>
      <c r="N404" s="72" t="s">
        <v>965</v>
      </c>
      <c r="O404" s="21"/>
      <c r="P404" s="21" t="s">
        <v>1396</v>
      </c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</row>
    <row r="405" ht="15.75" customHeight="1">
      <c r="A405" s="11" t="s">
        <v>966</v>
      </c>
      <c r="B405" s="12">
        <f t="shared" si="98"/>
        <v>770.836163</v>
      </c>
      <c r="C405" s="13">
        <f t="shared" si="104"/>
        <v>3.854180815</v>
      </c>
      <c r="D405" s="14">
        <f t="shared" si="105"/>
        <v>3.854180815</v>
      </c>
      <c r="E405" s="15">
        <v>200.0</v>
      </c>
      <c r="F405" s="16">
        <v>369.345583</v>
      </c>
      <c r="G405" s="17">
        <v>0.479</v>
      </c>
      <c r="H405" s="16">
        <v>401.49058</v>
      </c>
      <c r="I405" s="48">
        <v>0.521</v>
      </c>
      <c r="J405" s="16">
        <v>7.70836163E8</v>
      </c>
      <c r="K405" s="52">
        <v>2022.0</v>
      </c>
      <c r="L405" s="15" t="s">
        <v>93</v>
      </c>
      <c r="M405" s="19" t="s">
        <v>967</v>
      </c>
      <c r="N405" s="72" t="s">
        <v>968</v>
      </c>
      <c r="O405" s="21"/>
      <c r="P405" s="21" t="s">
        <v>1396</v>
      </c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</row>
    <row r="406" ht="15.75" customHeight="1">
      <c r="A406" s="73" t="s">
        <v>1467</v>
      </c>
      <c r="B406" s="74">
        <f t="shared" si="98"/>
        <v>136.836156</v>
      </c>
      <c r="C406" s="75">
        <f>SUM((J406/1000000)/E406)</f>
        <v>13.6836156</v>
      </c>
      <c r="D406" s="76">
        <f t="shared" ref="D406:D408" si="106">SUM(C406/1)</f>
        <v>13.6836156</v>
      </c>
      <c r="E406" s="76">
        <v>10.0</v>
      </c>
      <c r="F406" s="76">
        <v>46.412041</v>
      </c>
      <c r="G406" s="77">
        <f t="shared" ref="G406:G408" si="107">SUM(F406/B406)</f>
        <v>0.339179661</v>
      </c>
      <c r="H406" s="78">
        <f t="shared" ref="H406:H408" si="108">(J406/1000000)-F406</f>
        <v>90.424115</v>
      </c>
      <c r="I406" s="99">
        <f t="shared" ref="I406:I408" si="109">H406/B406</f>
        <v>0.660820339</v>
      </c>
      <c r="J406" s="74">
        <v>1.36836156E8</v>
      </c>
      <c r="K406" s="86">
        <v>2012.0</v>
      </c>
      <c r="L406" s="81" t="s">
        <v>20</v>
      </c>
      <c r="M406" s="19"/>
      <c r="N406" s="71"/>
      <c r="O406" s="21"/>
      <c r="P406" s="21" t="s">
        <v>1396</v>
      </c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</row>
    <row r="407" ht="15.75" customHeight="1">
      <c r="A407" s="83" t="s">
        <v>1468</v>
      </c>
      <c r="B407" s="84">
        <f t="shared" si="98"/>
        <v>55.263649</v>
      </c>
      <c r="C407" s="85">
        <f>SUM(J407/(E407*1000000))</f>
        <v>11.0527298</v>
      </c>
      <c r="D407" s="76">
        <f t="shared" si="106"/>
        <v>11.0527298</v>
      </c>
      <c r="E407" s="78">
        <v>5.0</v>
      </c>
      <c r="F407" s="78">
        <v>42.873127</v>
      </c>
      <c r="G407" s="77">
        <f t="shared" si="107"/>
        <v>0.7757925467</v>
      </c>
      <c r="H407" s="78">
        <f t="shared" si="108"/>
        <v>12.390522</v>
      </c>
      <c r="I407" s="79">
        <f t="shared" si="109"/>
        <v>0.2242074533</v>
      </c>
      <c r="J407" s="84">
        <v>5.5263649E7</v>
      </c>
      <c r="K407" s="86">
        <v>2017.0</v>
      </c>
      <c r="L407" s="81" t="s">
        <v>20</v>
      </c>
      <c r="M407" s="19"/>
      <c r="N407" s="71"/>
      <c r="O407" s="21"/>
      <c r="P407" s="21" t="s">
        <v>1396</v>
      </c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</row>
    <row r="408" ht="15.75" customHeight="1">
      <c r="A408" s="73" t="s">
        <v>1469</v>
      </c>
      <c r="B408" s="74">
        <v>309.2</v>
      </c>
      <c r="C408" s="75">
        <f t="shared" ref="C408:C412" si="110">SUM(B408/E408)</f>
        <v>10.66206897</v>
      </c>
      <c r="D408" s="76">
        <f t="shared" si="106"/>
        <v>10.66206897</v>
      </c>
      <c r="E408" s="76">
        <v>29.0</v>
      </c>
      <c r="F408" s="76">
        <v>255.96</v>
      </c>
      <c r="G408" s="77">
        <f t="shared" si="107"/>
        <v>0.8278137128</v>
      </c>
      <c r="H408" s="78">
        <f t="shared" si="108"/>
        <v>53.24</v>
      </c>
      <c r="I408" s="79">
        <f t="shared" si="109"/>
        <v>0.1721862872</v>
      </c>
      <c r="J408" s="74">
        <v>3.092E8</v>
      </c>
      <c r="K408" s="80">
        <v>2009.0</v>
      </c>
      <c r="L408" s="81" t="s">
        <v>18</v>
      </c>
      <c r="M408" s="19"/>
      <c r="N408" s="71"/>
      <c r="O408" s="21"/>
      <c r="P408" s="21" t="s">
        <v>1396</v>
      </c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</row>
    <row r="409" ht="15.75" customHeight="1">
      <c r="A409" s="11" t="s">
        <v>969</v>
      </c>
      <c r="B409" s="12">
        <f t="shared" ref="B409:B422" si="111">J409/1000000</f>
        <v>411.046449</v>
      </c>
      <c r="C409" s="13">
        <f t="shared" si="110"/>
        <v>16.44185796</v>
      </c>
      <c r="D409" s="14">
        <f t="shared" ref="D409:D411" si="112">C409/1</f>
        <v>16.44185796</v>
      </c>
      <c r="E409" s="15">
        <v>25.0</v>
      </c>
      <c r="F409" s="16">
        <v>122.046449</v>
      </c>
      <c r="G409" s="17">
        <v>0.297</v>
      </c>
      <c r="H409" s="16">
        <v>289.0</v>
      </c>
      <c r="I409" s="17">
        <v>0.703</v>
      </c>
      <c r="J409" s="16">
        <v>4.11046449E8</v>
      </c>
      <c r="K409" s="52">
        <v>1992.0</v>
      </c>
      <c r="L409" s="15" t="s">
        <v>25</v>
      </c>
      <c r="M409" s="19" t="s">
        <v>970</v>
      </c>
      <c r="N409" s="72" t="s">
        <v>971</v>
      </c>
      <c r="O409" s="21"/>
      <c r="P409" s="21" t="s">
        <v>1396</v>
      </c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</row>
    <row r="410" ht="15.75" customHeight="1">
      <c r="A410" s="11" t="s">
        <v>972</v>
      </c>
      <c r="B410" s="12">
        <f t="shared" si="111"/>
        <v>527.965936</v>
      </c>
      <c r="C410" s="13">
        <f t="shared" si="110"/>
        <v>4.223727488</v>
      </c>
      <c r="D410" s="14">
        <f t="shared" si="112"/>
        <v>4.223727488</v>
      </c>
      <c r="E410" s="15">
        <v>125.0</v>
      </c>
      <c r="F410" s="16">
        <v>175.003033</v>
      </c>
      <c r="G410" s="17">
        <v>0.332</v>
      </c>
      <c r="H410" s="16">
        <v>352.962903</v>
      </c>
      <c r="I410" s="48">
        <v>0.668</v>
      </c>
      <c r="J410" s="16">
        <v>5.27965936E8</v>
      </c>
      <c r="K410" s="52">
        <v>2017.0</v>
      </c>
      <c r="L410" s="15" t="s">
        <v>20</v>
      </c>
      <c r="M410" s="19" t="s">
        <v>973</v>
      </c>
      <c r="N410" s="72" t="s">
        <v>974</v>
      </c>
      <c r="O410" s="21"/>
      <c r="P410" s="21" t="s">
        <v>1396</v>
      </c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</row>
    <row r="411" ht="15.75" customHeight="1">
      <c r="A411" s="11" t="s">
        <v>975</v>
      </c>
      <c r="B411" s="12">
        <f t="shared" si="111"/>
        <v>444.100035</v>
      </c>
      <c r="C411" s="13">
        <f t="shared" si="110"/>
        <v>4.037273045</v>
      </c>
      <c r="D411" s="14">
        <f t="shared" si="112"/>
        <v>4.037273045</v>
      </c>
      <c r="E411" s="15">
        <v>110.0</v>
      </c>
      <c r="F411" s="16">
        <v>227.47107</v>
      </c>
      <c r="G411" s="17">
        <v>0.512</v>
      </c>
      <c r="H411" s="16">
        <v>216.628965</v>
      </c>
      <c r="I411" s="17">
        <v>0.488</v>
      </c>
      <c r="J411" s="16">
        <v>4.44100035E8</v>
      </c>
      <c r="K411" s="52">
        <v>2007.0</v>
      </c>
      <c r="L411" s="15" t="s">
        <v>18</v>
      </c>
      <c r="M411" s="19" t="s">
        <v>976</v>
      </c>
      <c r="N411" s="72" t="s">
        <v>977</v>
      </c>
      <c r="O411" s="21"/>
      <c r="P411" s="21" t="s">
        <v>1396</v>
      </c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</row>
    <row r="412" ht="15.75" customHeight="1">
      <c r="A412" s="100" t="s">
        <v>1470</v>
      </c>
      <c r="B412" s="74">
        <f t="shared" si="111"/>
        <v>50.163103</v>
      </c>
      <c r="C412" s="75">
        <f t="shared" si="110"/>
        <v>12.54077575</v>
      </c>
      <c r="D412" s="76">
        <f t="shared" ref="D412:D413" si="113">SUM(C412/1)</f>
        <v>12.54077575</v>
      </c>
      <c r="E412" s="78">
        <v>4.0</v>
      </c>
      <c r="F412" s="76">
        <v>35.42338</v>
      </c>
      <c r="G412" s="77">
        <f t="shared" ref="G412:G413" si="114">SUM(F412/B412)</f>
        <v>0.7061640505</v>
      </c>
      <c r="H412" s="78">
        <f t="shared" ref="H412:H413" si="115">(J412/1000000)-F412</f>
        <v>14.739723</v>
      </c>
      <c r="I412" s="79">
        <f t="shared" ref="I412:I413" si="116">H412/B412</f>
        <v>0.2938359495</v>
      </c>
      <c r="J412" s="74">
        <v>5.0163103E7</v>
      </c>
      <c r="K412" s="80">
        <v>2015.0</v>
      </c>
      <c r="L412" s="81" t="s">
        <v>20</v>
      </c>
      <c r="M412" s="19"/>
      <c r="N412" s="71"/>
      <c r="O412" s="21"/>
      <c r="P412" s="21" t="s">
        <v>1396</v>
      </c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</row>
    <row r="413" ht="15.75" customHeight="1">
      <c r="A413" s="73" t="s">
        <v>1471</v>
      </c>
      <c r="B413" s="74">
        <f t="shared" si="111"/>
        <v>104.907746</v>
      </c>
      <c r="C413" s="75">
        <f>SUM((J413/1000000)/E413)</f>
        <v>10.4907746</v>
      </c>
      <c r="D413" s="76">
        <f t="shared" si="113"/>
        <v>10.4907746</v>
      </c>
      <c r="E413" s="76">
        <v>10.0</v>
      </c>
      <c r="F413" s="76">
        <v>86.907746</v>
      </c>
      <c r="G413" s="77">
        <f t="shared" si="114"/>
        <v>0.8284206773</v>
      </c>
      <c r="H413" s="78">
        <f t="shared" si="115"/>
        <v>18</v>
      </c>
      <c r="I413" s="99">
        <f t="shared" si="116"/>
        <v>0.1715793227</v>
      </c>
      <c r="J413" s="74">
        <v>1.04907746E8</v>
      </c>
      <c r="K413" s="86">
        <v>2012.0</v>
      </c>
      <c r="L413" s="81" t="s">
        <v>20</v>
      </c>
      <c r="M413" s="19"/>
      <c r="N413" s="71"/>
      <c r="O413" s="21"/>
      <c r="P413" s="21" t="s">
        <v>1396</v>
      </c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</row>
    <row r="414" ht="15.75" customHeight="1">
      <c r="A414" s="11" t="s">
        <v>981</v>
      </c>
      <c r="B414" s="12">
        <f t="shared" si="111"/>
        <v>320.406242</v>
      </c>
      <c r="C414" s="13">
        <f t="shared" ref="C414:C417" si="117">SUM(B414/E414)</f>
        <v>16.0203121</v>
      </c>
      <c r="D414" s="14">
        <f t="shared" ref="D414:D417" si="118">C414/1</f>
        <v>16.0203121</v>
      </c>
      <c r="E414" s="15">
        <v>20.0</v>
      </c>
      <c r="F414" s="16">
        <v>137.446368</v>
      </c>
      <c r="G414" s="17">
        <v>0.429</v>
      </c>
      <c r="H414" s="16">
        <v>182.959874</v>
      </c>
      <c r="I414" s="17">
        <v>0.571</v>
      </c>
      <c r="J414" s="16">
        <v>3.20406242E8</v>
      </c>
      <c r="K414" s="52">
        <v>2013.0</v>
      </c>
      <c r="L414" s="15" t="s">
        <v>20</v>
      </c>
      <c r="M414" s="19" t="s">
        <v>982</v>
      </c>
      <c r="N414" s="72" t="s">
        <v>983</v>
      </c>
      <c r="O414" s="21"/>
      <c r="P414" s="105" t="s">
        <v>1395</v>
      </c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</row>
    <row r="415" ht="15.75" customHeight="1">
      <c r="A415" s="11" t="s">
        <v>984</v>
      </c>
      <c r="B415" s="12">
        <f t="shared" si="111"/>
        <v>321.834351</v>
      </c>
      <c r="C415" s="13">
        <f t="shared" si="117"/>
        <v>8.045858775</v>
      </c>
      <c r="D415" s="14">
        <f t="shared" si="118"/>
        <v>8.045858775</v>
      </c>
      <c r="E415" s="15">
        <v>40.0</v>
      </c>
      <c r="F415" s="16">
        <v>102.51614</v>
      </c>
      <c r="G415" s="17">
        <v>0.318</v>
      </c>
      <c r="H415" s="16">
        <v>219.318211</v>
      </c>
      <c r="I415" s="17">
        <v>0.682</v>
      </c>
      <c r="J415" s="16">
        <v>3.21834351E8</v>
      </c>
      <c r="K415" s="52">
        <v>2016.0</v>
      </c>
      <c r="L415" s="15" t="s">
        <v>20</v>
      </c>
      <c r="M415" s="19" t="s">
        <v>985</v>
      </c>
      <c r="N415" s="72" t="s">
        <v>986</v>
      </c>
      <c r="O415" s="21"/>
      <c r="P415" s="105" t="s">
        <v>1395</v>
      </c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</row>
    <row r="416" ht="15.75" customHeight="1">
      <c r="A416" s="11" t="s">
        <v>989</v>
      </c>
      <c r="B416" s="12">
        <f t="shared" si="111"/>
        <v>587.235983</v>
      </c>
      <c r="C416" s="13">
        <f t="shared" si="117"/>
        <v>3.355634189</v>
      </c>
      <c r="D416" s="14">
        <f t="shared" si="118"/>
        <v>3.355634189</v>
      </c>
      <c r="E416" s="15">
        <v>175.0</v>
      </c>
      <c r="F416" s="16">
        <v>187.168425</v>
      </c>
      <c r="G416" s="17">
        <v>0.319</v>
      </c>
      <c r="H416" s="16">
        <v>400.067558</v>
      </c>
      <c r="I416" s="17">
        <v>0.681</v>
      </c>
      <c r="J416" s="16">
        <v>5.87235983E8</v>
      </c>
      <c r="K416" s="52">
        <v>2013.0</v>
      </c>
      <c r="L416" s="15" t="s">
        <v>20</v>
      </c>
      <c r="M416" s="19" t="s">
        <v>990</v>
      </c>
      <c r="N416" s="72" t="s">
        <v>991</v>
      </c>
      <c r="O416" s="21"/>
      <c r="P416" s="21" t="s">
        <v>1396</v>
      </c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</row>
    <row r="417" ht="15.75" customHeight="1">
      <c r="A417" s="11" t="s">
        <v>992</v>
      </c>
      <c r="B417" s="12">
        <f t="shared" si="111"/>
        <v>335.802786</v>
      </c>
      <c r="C417" s="13">
        <f t="shared" si="117"/>
        <v>2.23868524</v>
      </c>
      <c r="D417" s="14">
        <f t="shared" si="118"/>
        <v>2.23868524</v>
      </c>
      <c r="E417" s="15">
        <v>150.0</v>
      </c>
      <c r="F417" s="16">
        <v>127.509326</v>
      </c>
      <c r="G417" s="17">
        <v>0.38</v>
      </c>
      <c r="H417" s="16">
        <v>208.29346</v>
      </c>
      <c r="I417" s="48">
        <v>0.62</v>
      </c>
      <c r="J417" s="16">
        <v>3.35802786E8</v>
      </c>
      <c r="K417" s="52">
        <v>2008.0</v>
      </c>
      <c r="L417" s="15" t="s">
        <v>18</v>
      </c>
      <c r="M417" s="19" t="s">
        <v>993</v>
      </c>
      <c r="N417" s="72" t="s">
        <v>463</v>
      </c>
      <c r="O417" s="21"/>
      <c r="P417" s="21" t="s">
        <v>1396</v>
      </c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</row>
    <row r="418" ht="15.75" customHeight="1">
      <c r="A418" s="102" t="s">
        <v>1472</v>
      </c>
      <c r="B418" s="103">
        <f t="shared" si="111"/>
        <v>122.133739</v>
      </c>
      <c r="C418" s="85">
        <f>SUM(J418/(E418*1000000))</f>
        <v>13.57041544</v>
      </c>
      <c r="D418" s="76">
        <f>SUM(C418/1)</f>
        <v>13.57041544</v>
      </c>
      <c r="E418" s="78">
        <v>9.0</v>
      </c>
      <c r="F418" s="78">
        <v>54.733739</v>
      </c>
      <c r="G418" s="77">
        <f>SUM(F418/B418)</f>
        <v>0.4481459378</v>
      </c>
      <c r="H418" s="78">
        <f>(J418/1000000)-F418</f>
        <v>67.4</v>
      </c>
      <c r="I418" s="79">
        <f>H418/B418</f>
        <v>0.5518540622</v>
      </c>
      <c r="J418" s="84">
        <v>1.22133739E8</v>
      </c>
      <c r="K418" s="89">
        <v>2019.0</v>
      </c>
      <c r="L418" s="81" t="s">
        <v>20</v>
      </c>
      <c r="M418" s="19"/>
      <c r="N418" s="71"/>
      <c r="O418" s="21"/>
      <c r="P418" s="98" t="s">
        <v>1395</v>
      </c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</row>
    <row r="419" ht="15.75" customHeight="1">
      <c r="A419" s="11" t="s">
        <v>994</v>
      </c>
      <c r="B419" s="12">
        <f t="shared" si="111"/>
        <v>760.006945</v>
      </c>
      <c r="C419" s="13">
        <f t="shared" ref="C419:C423" si="119">SUM(B419/E419)</f>
        <v>6.08005556</v>
      </c>
      <c r="D419" s="14">
        <f t="shared" ref="D419:D422" si="120">C419/1</f>
        <v>6.08005556</v>
      </c>
      <c r="E419" s="15">
        <v>125.0</v>
      </c>
      <c r="F419" s="16">
        <v>217.536138</v>
      </c>
      <c r="G419" s="17">
        <v>0.286</v>
      </c>
      <c r="H419" s="16">
        <v>542.470807</v>
      </c>
      <c r="I419" s="17">
        <v>0.714</v>
      </c>
      <c r="J419" s="16">
        <v>7.60006945E8</v>
      </c>
      <c r="K419" s="52">
        <v>2006.0</v>
      </c>
      <c r="L419" s="15" t="s">
        <v>18</v>
      </c>
      <c r="M419" s="19" t="s">
        <v>995</v>
      </c>
      <c r="N419" s="72" t="s">
        <v>996</v>
      </c>
      <c r="O419" s="21"/>
      <c r="P419" s="21" t="s">
        <v>1396</v>
      </c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</row>
    <row r="420" ht="15.75" customHeight="1">
      <c r="A420" s="11" t="s">
        <v>997</v>
      </c>
      <c r="B420" s="12">
        <f t="shared" si="111"/>
        <v>1006.234167</v>
      </c>
      <c r="C420" s="13">
        <f t="shared" si="119"/>
        <v>5.439103605</v>
      </c>
      <c r="D420" s="14">
        <f t="shared" si="120"/>
        <v>5.439103605</v>
      </c>
      <c r="E420" s="15">
        <v>185.0</v>
      </c>
      <c r="F420" s="16">
        <v>534.987076</v>
      </c>
      <c r="G420" s="17">
        <v>0.532</v>
      </c>
      <c r="H420" s="16">
        <v>471.247091</v>
      </c>
      <c r="I420" s="17">
        <v>0.468</v>
      </c>
      <c r="J420" s="16">
        <v>1.006234167E9</v>
      </c>
      <c r="K420" s="52">
        <v>2008.0</v>
      </c>
      <c r="L420" s="15" t="s">
        <v>18</v>
      </c>
      <c r="M420" s="19" t="s">
        <v>998</v>
      </c>
      <c r="N420" s="43" t="s">
        <v>999</v>
      </c>
      <c r="O420" s="21"/>
      <c r="P420" s="21" t="s">
        <v>1396</v>
      </c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</row>
    <row r="421" ht="15.75" customHeight="1">
      <c r="A421" s="11" t="s">
        <v>1000</v>
      </c>
      <c r="B421" s="12">
        <f t="shared" si="111"/>
        <v>1081.169825</v>
      </c>
      <c r="C421" s="13">
        <f t="shared" si="119"/>
        <v>3.603899417</v>
      </c>
      <c r="D421" s="14">
        <f t="shared" si="120"/>
        <v>3.603899417</v>
      </c>
      <c r="E421" s="15">
        <v>300.0</v>
      </c>
      <c r="F421" s="16">
        <v>448.149584</v>
      </c>
      <c r="G421" s="17">
        <v>0.414</v>
      </c>
      <c r="H421" s="16">
        <v>633.020241</v>
      </c>
      <c r="I421" s="17">
        <v>0.586</v>
      </c>
      <c r="J421" s="16">
        <v>1.081169825E9</v>
      </c>
      <c r="K421" s="52">
        <v>2012.0</v>
      </c>
      <c r="L421" s="15" t="s">
        <v>20</v>
      </c>
      <c r="M421" s="19" t="s">
        <v>1001</v>
      </c>
      <c r="N421" s="72" t="s">
        <v>1002</v>
      </c>
      <c r="O421" s="21"/>
      <c r="P421" s="21" t="s">
        <v>1396</v>
      </c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</row>
    <row r="422" ht="15.75" customHeight="1">
      <c r="A422" s="11" t="s">
        <v>1003</v>
      </c>
      <c r="B422" s="12">
        <f t="shared" si="111"/>
        <v>552.639571</v>
      </c>
      <c r="C422" s="13">
        <f t="shared" si="119"/>
        <v>4.421116568</v>
      </c>
      <c r="D422" s="14">
        <f t="shared" si="120"/>
        <v>4.421116568</v>
      </c>
      <c r="E422" s="15">
        <v>125.0</v>
      </c>
      <c r="F422" s="16">
        <v>186.740799</v>
      </c>
      <c r="G422" s="17">
        <v>0.338</v>
      </c>
      <c r="H422" s="16">
        <v>365.898772</v>
      </c>
      <c r="I422" s="48">
        <v>0.662</v>
      </c>
      <c r="J422" s="16">
        <v>5.52639571E8</v>
      </c>
      <c r="K422" s="52">
        <v>2004.0</v>
      </c>
      <c r="L422" s="15" t="s">
        <v>18</v>
      </c>
      <c r="M422" s="19" t="s">
        <v>1004</v>
      </c>
      <c r="N422" s="72" t="s">
        <v>1005</v>
      </c>
      <c r="O422" s="21"/>
      <c r="P422" s="21" t="s">
        <v>1396</v>
      </c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</row>
    <row r="423" ht="15.75" customHeight="1">
      <c r="A423" s="97" t="s">
        <v>1473</v>
      </c>
      <c r="B423" s="74">
        <f>J423/100000</f>
        <v>246.40027</v>
      </c>
      <c r="C423" s="75">
        <f t="shared" si="119"/>
        <v>18.95386692</v>
      </c>
      <c r="D423" s="76">
        <f t="shared" ref="D423:D424" si="121">SUM(C423/1)</f>
        <v>18.95386692</v>
      </c>
      <c r="E423" s="76">
        <v>13.0</v>
      </c>
      <c r="F423" s="76">
        <v>8.041828</v>
      </c>
      <c r="G423" s="77">
        <f t="shared" ref="G423:G424" si="122">SUM(F423/B423)</f>
        <v>0.0326372532</v>
      </c>
      <c r="H423" s="78">
        <f t="shared" ref="H423:H424" si="123">(J423/1000000)-F423</f>
        <v>16.598199</v>
      </c>
      <c r="I423" s="99">
        <f t="shared" ref="I423:I424" si="124">H423/B423</f>
        <v>0.0673627468</v>
      </c>
      <c r="J423" s="84">
        <v>2.4640027E7</v>
      </c>
      <c r="K423" s="80">
        <v>2017.0</v>
      </c>
      <c r="L423" s="81" t="s">
        <v>20</v>
      </c>
      <c r="M423" s="19"/>
      <c r="N423" s="71"/>
      <c r="O423" s="21"/>
      <c r="P423" s="21" t="s">
        <v>1396</v>
      </c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</row>
    <row r="424" ht="15.75" customHeight="1">
      <c r="A424" s="73" t="s">
        <v>1474</v>
      </c>
      <c r="B424" s="74">
        <f t="shared" ref="B424:B454" si="125">J424/1000000</f>
        <v>101.75849</v>
      </c>
      <c r="C424" s="75">
        <f>SUM((J424/1000000)/E424)</f>
        <v>101.75849</v>
      </c>
      <c r="D424" s="76">
        <f t="shared" si="121"/>
        <v>101.75849</v>
      </c>
      <c r="E424" s="76">
        <v>1.0</v>
      </c>
      <c r="F424" s="76">
        <v>53.261944</v>
      </c>
      <c r="G424" s="77">
        <f t="shared" si="122"/>
        <v>0.5234152354</v>
      </c>
      <c r="H424" s="78">
        <f t="shared" si="123"/>
        <v>48.496546</v>
      </c>
      <c r="I424" s="79">
        <f t="shared" si="124"/>
        <v>0.4765847646</v>
      </c>
      <c r="J424" s="74">
        <v>1.0175849E8</v>
      </c>
      <c r="K424" s="86">
        <v>2012.0</v>
      </c>
      <c r="L424" s="81" t="s">
        <v>20</v>
      </c>
      <c r="M424" s="19"/>
      <c r="N424" s="71"/>
      <c r="O424" s="21"/>
      <c r="P424" s="98" t="s">
        <v>1395</v>
      </c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</row>
    <row r="425" ht="15.75" customHeight="1">
      <c r="A425" s="11" t="s">
        <v>1006</v>
      </c>
      <c r="B425" s="12">
        <f t="shared" si="125"/>
        <v>326.706115</v>
      </c>
      <c r="C425" s="13">
        <f t="shared" ref="C425:C428" si="126">SUM(B425/E425)</f>
        <v>9.334460429</v>
      </c>
      <c r="D425" s="14">
        <f t="shared" ref="D425:D428" si="127">C425/1</f>
        <v>9.334460429</v>
      </c>
      <c r="E425" s="15">
        <v>35.0</v>
      </c>
      <c r="F425" s="16">
        <v>124.74046</v>
      </c>
      <c r="G425" s="17">
        <v>0.382</v>
      </c>
      <c r="H425" s="16">
        <v>201.965655</v>
      </c>
      <c r="I425" s="17">
        <v>0.618</v>
      </c>
      <c r="J425" s="16">
        <v>3.26706115E8</v>
      </c>
      <c r="K425" s="52">
        <v>2006.0</v>
      </c>
      <c r="L425" s="15" t="s">
        <v>18</v>
      </c>
      <c r="M425" s="19" t="s">
        <v>1007</v>
      </c>
      <c r="N425" s="72" t="s">
        <v>1008</v>
      </c>
      <c r="O425" s="21"/>
      <c r="P425" s="21" t="s">
        <v>1396</v>
      </c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</row>
    <row r="426" ht="15.75" customHeight="1">
      <c r="A426" s="11" t="s">
        <v>1009</v>
      </c>
      <c r="B426" s="12">
        <f t="shared" si="125"/>
        <v>441.306145</v>
      </c>
      <c r="C426" s="13">
        <f t="shared" si="126"/>
        <v>36.77551208</v>
      </c>
      <c r="D426" s="14">
        <f t="shared" si="127"/>
        <v>36.77551208</v>
      </c>
      <c r="E426" s="15">
        <v>12.0</v>
      </c>
      <c r="F426" s="16">
        <v>233.005644</v>
      </c>
      <c r="G426" s="17">
        <v>0.528</v>
      </c>
      <c r="H426" s="16">
        <v>208.300501</v>
      </c>
      <c r="I426" s="17">
        <v>0.472</v>
      </c>
      <c r="J426" s="16">
        <v>4.41306145E8</v>
      </c>
      <c r="K426" s="53">
        <v>1973.0</v>
      </c>
      <c r="L426" s="15" t="s">
        <v>322</v>
      </c>
      <c r="M426" s="19" t="s">
        <v>1010</v>
      </c>
      <c r="N426" s="72" t="s">
        <v>1011</v>
      </c>
      <c r="O426" s="21"/>
      <c r="P426" s="105" t="s">
        <v>1395</v>
      </c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</row>
    <row r="427" ht="15.75" customHeight="1">
      <c r="A427" s="11" t="s">
        <v>1012</v>
      </c>
      <c r="B427" s="12">
        <f t="shared" si="125"/>
        <v>314.975955</v>
      </c>
      <c r="C427" s="13">
        <f t="shared" si="126"/>
        <v>3.14975955</v>
      </c>
      <c r="D427" s="14">
        <f t="shared" si="127"/>
        <v>3.14975955</v>
      </c>
      <c r="E427" s="15">
        <v>100.0</v>
      </c>
      <c r="F427" s="16">
        <v>85.028192</v>
      </c>
      <c r="G427" s="17">
        <v>0.27</v>
      </c>
      <c r="H427" s="16">
        <v>229.947763</v>
      </c>
      <c r="I427" s="17">
        <v>0.73</v>
      </c>
      <c r="J427" s="16">
        <v>3.14975955E8</v>
      </c>
      <c r="K427" s="52">
        <v>2012.0</v>
      </c>
      <c r="L427" s="15" t="s">
        <v>20</v>
      </c>
      <c r="M427" s="19" t="s">
        <v>1013</v>
      </c>
      <c r="N427" s="72" t="s">
        <v>1014</v>
      </c>
      <c r="O427" s="21"/>
      <c r="P427" s="21" t="s">
        <v>1396</v>
      </c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</row>
    <row r="428" ht="15.75" customHeight="1">
      <c r="A428" s="11" t="s">
        <v>1015</v>
      </c>
      <c r="B428" s="12">
        <f t="shared" si="125"/>
        <v>1236.005118</v>
      </c>
      <c r="C428" s="13">
        <f t="shared" si="126"/>
        <v>4.577796733</v>
      </c>
      <c r="D428" s="14">
        <f t="shared" si="127"/>
        <v>4.577796733</v>
      </c>
      <c r="E428" s="15">
        <v>270.0</v>
      </c>
      <c r="F428" s="16">
        <v>226.008385</v>
      </c>
      <c r="G428" s="17">
        <v>0.183</v>
      </c>
      <c r="H428" s="16">
        <v>1009.996733</v>
      </c>
      <c r="I428" s="48">
        <v>0.817</v>
      </c>
      <c r="J428" s="16">
        <v>1.236005118E9</v>
      </c>
      <c r="K428" s="52">
        <v>2017.0</v>
      </c>
      <c r="L428" s="15" t="s">
        <v>20</v>
      </c>
      <c r="M428" s="19" t="s">
        <v>1016</v>
      </c>
      <c r="N428" s="72" t="s">
        <v>1017</v>
      </c>
      <c r="O428" s="21"/>
      <c r="P428" s="21" t="s">
        <v>1396</v>
      </c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</row>
    <row r="429" ht="15.75" customHeight="1">
      <c r="A429" s="83" t="s">
        <v>1475</v>
      </c>
      <c r="B429" s="84">
        <f t="shared" si="125"/>
        <v>307.239013</v>
      </c>
      <c r="C429" s="85">
        <f t="shared" ref="C429:C430" si="128">SUM(J429/(E429*1000000))</f>
        <v>25.60325108</v>
      </c>
      <c r="D429" s="76">
        <f t="shared" ref="D429:D430" si="129">SUM(C429/1)</f>
        <v>25.60325108</v>
      </c>
      <c r="E429" s="78">
        <v>12.0</v>
      </c>
      <c r="F429" s="78">
        <v>124.87235</v>
      </c>
      <c r="G429" s="77">
        <f t="shared" ref="G429:G430" si="130">SUM(F429/B429)</f>
        <v>0.4064338991</v>
      </c>
      <c r="H429" s="78">
        <f t="shared" ref="H429:H430" si="131">(J429/1000000)-F429</f>
        <v>182.366663</v>
      </c>
      <c r="I429" s="99">
        <f t="shared" ref="I429:I430" si="132">H429/B429</f>
        <v>0.5935661009</v>
      </c>
      <c r="J429" s="84">
        <v>3.07239013E8</v>
      </c>
      <c r="K429" s="86">
        <v>2014.0</v>
      </c>
      <c r="L429" s="81" t="s">
        <v>20</v>
      </c>
      <c r="M429" s="19"/>
      <c r="N429" s="71"/>
      <c r="O429" s="21"/>
      <c r="P429" s="21" t="s">
        <v>1396</v>
      </c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</row>
    <row r="430" ht="15.75" customHeight="1">
      <c r="A430" s="108" t="s">
        <v>1476</v>
      </c>
      <c r="B430" s="74">
        <f t="shared" si="125"/>
        <v>133.015065</v>
      </c>
      <c r="C430" s="85">
        <f t="shared" si="128"/>
        <v>10.23192808</v>
      </c>
      <c r="D430" s="76">
        <f t="shared" si="129"/>
        <v>10.23192808</v>
      </c>
      <c r="E430" s="76">
        <v>13.0</v>
      </c>
      <c r="F430" s="76">
        <v>68.905655</v>
      </c>
      <c r="G430" s="77">
        <f t="shared" si="130"/>
        <v>0.5180289541</v>
      </c>
      <c r="H430" s="78">
        <f t="shared" si="131"/>
        <v>64.10941</v>
      </c>
      <c r="I430" s="79">
        <f t="shared" si="132"/>
        <v>0.4819710459</v>
      </c>
      <c r="J430" s="84">
        <v>1.33015065E8</v>
      </c>
      <c r="K430" s="80">
        <v>2018.0</v>
      </c>
      <c r="L430" s="81" t="s">
        <v>20</v>
      </c>
      <c r="M430" s="19"/>
      <c r="N430" s="71"/>
      <c r="O430" s="21"/>
      <c r="P430" s="98" t="s">
        <v>1395</v>
      </c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</row>
    <row r="431" ht="15.75" customHeight="1">
      <c r="A431" s="11" t="s">
        <v>1018</v>
      </c>
      <c r="B431" s="12">
        <f t="shared" si="125"/>
        <v>341.631208</v>
      </c>
      <c r="C431" s="13">
        <f t="shared" ref="C431:C449" si="133">SUM(B431/E431)</f>
        <v>7.426765391</v>
      </c>
      <c r="D431" s="14">
        <f t="shared" ref="D431:D433" si="134">C431/1</f>
        <v>7.426765391</v>
      </c>
      <c r="E431" s="15">
        <v>46.0</v>
      </c>
      <c r="F431" s="16">
        <v>130.531208</v>
      </c>
      <c r="G431" s="17">
        <v>0.382</v>
      </c>
      <c r="H431" s="16">
        <v>211.1</v>
      </c>
      <c r="I431" s="17">
        <v>0.618</v>
      </c>
      <c r="J431" s="16">
        <v>3.41631208E8</v>
      </c>
      <c r="K431" s="52">
        <v>1994.0</v>
      </c>
      <c r="L431" s="15" t="s">
        <v>25</v>
      </c>
      <c r="M431" s="19" t="s">
        <v>1019</v>
      </c>
      <c r="N431" s="72" t="s">
        <v>1020</v>
      </c>
      <c r="O431" s="21"/>
      <c r="P431" s="21" t="s">
        <v>1396</v>
      </c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</row>
    <row r="432" ht="15.75" customHeight="1">
      <c r="A432" s="11" t="s">
        <v>1021</v>
      </c>
      <c r="B432" s="12">
        <f t="shared" si="125"/>
        <v>2069.5217</v>
      </c>
      <c r="C432" s="13">
        <f t="shared" si="133"/>
        <v>6.76314281</v>
      </c>
      <c r="D432" s="14">
        <f t="shared" si="134"/>
        <v>6.76314281</v>
      </c>
      <c r="E432" s="15">
        <v>306.0</v>
      </c>
      <c r="F432" s="16">
        <v>936.662225</v>
      </c>
      <c r="G432" s="17">
        <v>0.453</v>
      </c>
      <c r="H432" s="16">
        <v>1132.859475</v>
      </c>
      <c r="I432" s="17">
        <v>0.547</v>
      </c>
      <c r="J432" s="16">
        <v>2.0695217E9</v>
      </c>
      <c r="K432" s="52">
        <v>2015.0</v>
      </c>
      <c r="L432" s="15" t="s">
        <v>20</v>
      </c>
      <c r="M432" s="19" t="s">
        <v>1022</v>
      </c>
      <c r="N432" s="72" t="s">
        <v>1023</v>
      </c>
      <c r="O432" s="21"/>
      <c r="P432" s="21" t="s">
        <v>1396</v>
      </c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</row>
    <row r="433" ht="15.75" customHeight="1">
      <c r="A433" s="11" t="s">
        <v>1024</v>
      </c>
      <c r="B433" s="12">
        <f t="shared" si="125"/>
        <v>368.87576</v>
      </c>
      <c r="C433" s="13">
        <f t="shared" si="133"/>
        <v>8.38354</v>
      </c>
      <c r="D433" s="14">
        <f t="shared" si="134"/>
        <v>8.38354</v>
      </c>
      <c r="E433" s="15">
        <v>44.0</v>
      </c>
      <c r="F433" s="16">
        <v>183.87576</v>
      </c>
      <c r="G433" s="17">
        <v>0.498</v>
      </c>
      <c r="H433" s="16">
        <v>185.0</v>
      </c>
      <c r="I433" s="48">
        <v>0.502</v>
      </c>
      <c r="J433" s="16">
        <v>3.6887576E8</v>
      </c>
      <c r="K433" s="52">
        <v>1993.0</v>
      </c>
      <c r="L433" s="15" t="s">
        <v>25</v>
      </c>
      <c r="M433" s="19" t="s">
        <v>1025</v>
      </c>
      <c r="N433" s="72" t="s">
        <v>1026</v>
      </c>
      <c r="O433" s="21"/>
      <c r="P433" s="21" t="s">
        <v>1396</v>
      </c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</row>
    <row r="434" ht="15.75" customHeight="1">
      <c r="A434" s="100" t="s">
        <v>1477</v>
      </c>
      <c r="B434" s="74">
        <f t="shared" si="125"/>
        <v>38.16441</v>
      </c>
      <c r="C434" s="75">
        <f t="shared" si="133"/>
        <v>381.6441</v>
      </c>
      <c r="D434" s="76">
        <f t="shared" ref="D434:D435" si="135">SUM(C434/1)</f>
        <v>381.6441</v>
      </c>
      <c r="E434" s="101">
        <v>0.1</v>
      </c>
      <c r="F434" s="76">
        <v>22.76441</v>
      </c>
      <c r="G434" s="77">
        <f t="shared" ref="G434:G435" si="136">SUM(F434/B434)</f>
        <v>0.5964826916</v>
      </c>
      <c r="H434" s="78">
        <f t="shared" ref="H434:H435" si="137">(J434/1000000)-F434</f>
        <v>15.4</v>
      </c>
      <c r="I434" s="99">
        <f t="shared" ref="I434:I435" si="138">H434/B434</f>
        <v>0.4035173084</v>
      </c>
      <c r="J434" s="74">
        <v>3.816441E7</v>
      </c>
      <c r="K434" s="80">
        <v>2015.0</v>
      </c>
      <c r="L434" s="81" t="s">
        <v>20</v>
      </c>
      <c r="M434" s="19"/>
      <c r="N434" s="71"/>
      <c r="O434" s="21"/>
      <c r="P434" s="109" t="s">
        <v>1395</v>
      </c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</row>
    <row r="435" ht="15.75" customHeight="1">
      <c r="A435" s="100" t="s">
        <v>1478</v>
      </c>
      <c r="B435" s="74">
        <f t="shared" si="125"/>
        <v>58.978653</v>
      </c>
      <c r="C435" s="75">
        <f t="shared" si="133"/>
        <v>11.7957306</v>
      </c>
      <c r="D435" s="76">
        <f t="shared" si="135"/>
        <v>11.7957306</v>
      </c>
      <c r="E435" s="78">
        <v>5.0</v>
      </c>
      <c r="F435" s="76">
        <v>43.787265</v>
      </c>
      <c r="G435" s="77">
        <f t="shared" si="136"/>
        <v>0.7424256536</v>
      </c>
      <c r="H435" s="78">
        <f t="shared" si="137"/>
        <v>15.191388</v>
      </c>
      <c r="I435" s="79">
        <f t="shared" si="138"/>
        <v>0.2575743464</v>
      </c>
      <c r="J435" s="74">
        <v>5.8978653E7</v>
      </c>
      <c r="K435" s="80">
        <v>2015.0</v>
      </c>
      <c r="L435" s="81" t="s">
        <v>20</v>
      </c>
      <c r="M435" s="19"/>
      <c r="N435" s="71"/>
      <c r="O435" s="21"/>
      <c r="P435" s="21" t="s">
        <v>1396</v>
      </c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</row>
    <row r="436" ht="15.75" customHeight="1">
      <c r="A436" s="11" t="s">
        <v>1027</v>
      </c>
      <c r="B436" s="12">
        <f t="shared" si="125"/>
        <v>372.234864</v>
      </c>
      <c r="C436" s="13">
        <f t="shared" si="133"/>
        <v>2.067971467</v>
      </c>
      <c r="D436" s="14">
        <f t="shared" ref="D436:D449" si="139">C436/1</f>
        <v>2.067971467</v>
      </c>
      <c r="E436" s="15">
        <v>180.0</v>
      </c>
      <c r="F436" s="16">
        <v>70.107728</v>
      </c>
      <c r="G436" s="17">
        <v>0.188</v>
      </c>
      <c r="H436" s="16">
        <v>302.127136</v>
      </c>
      <c r="I436" s="17">
        <v>0.812</v>
      </c>
      <c r="J436" s="16">
        <v>3.72234864E8</v>
      </c>
      <c r="K436" s="52">
        <v>2007.0</v>
      </c>
      <c r="L436" s="15" t="s">
        <v>18</v>
      </c>
      <c r="M436" s="19" t="s">
        <v>1028</v>
      </c>
      <c r="N436" s="72" t="s">
        <v>1029</v>
      </c>
      <c r="O436" s="21"/>
      <c r="P436" s="21" t="s">
        <v>1396</v>
      </c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</row>
    <row r="437" ht="15.75" customHeight="1">
      <c r="A437" s="11" t="s">
        <v>1030</v>
      </c>
      <c r="B437" s="12">
        <f t="shared" si="125"/>
        <v>332.207671</v>
      </c>
      <c r="C437" s="13">
        <f t="shared" si="133"/>
        <v>1.661038355</v>
      </c>
      <c r="D437" s="14">
        <f t="shared" si="139"/>
        <v>1.661038355</v>
      </c>
      <c r="E437" s="15">
        <v>200.0</v>
      </c>
      <c r="F437" s="16">
        <v>123.08712</v>
      </c>
      <c r="G437" s="17">
        <v>0.37</v>
      </c>
      <c r="H437" s="16">
        <v>209.120551</v>
      </c>
      <c r="I437" s="17">
        <v>0.63</v>
      </c>
      <c r="J437" s="16">
        <v>3.32207671E8</v>
      </c>
      <c r="K437" s="52">
        <v>2015.0</v>
      </c>
      <c r="L437" s="15" t="s">
        <v>20</v>
      </c>
      <c r="M437" s="19" t="s">
        <v>1031</v>
      </c>
      <c r="N437" s="72" t="s">
        <v>1032</v>
      </c>
      <c r="O437" s="21"/>
      <c r="P437" s="21" t="s">
        <v>1396</v>
      </c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</row>
    <row r="438" ht="15.75" customHeight="1">
      <c r="A438" s="11" t="s">
        <v>1033</v>
      </c>
      <c r="B438" s="12">
        <f t="shared" si="125"/>
        <v>353.659851</v>
      </c>
      <c r="C438" s="13">
        <f t="shared" si="133"/>
        <v>1.861367637</v>
      </c>
      <c r="D438" s="14">
        <f t="shared" si="139"/>
        <v>1.861367637</v>
      </c>
      <c r="E438" s="15">
        <v>190.0</v>
      </c>
      <c r="F438" s="16">
        <v>144.857996</v>
      </c>
      <c r="G438" s="17">
        <v>0.41</v>
      </c>
      <c r="H438" s="16">
        <v>208.801855</v>
      </c>
      <c r="I438" s="17">
        <v>0.59</v>
      </c>
      <c r="J438" s="16">
        <v>3.53659851E8</v>
      </c>
      <c r="K438" s="52">
        <v>2013.0</v>
      </c>
      <c r="L438" s="15" t="s">
        <v>20</v>
      </c>
      <c r="M438" s="19" t="s">
        <v>1034</v>
      </c>
      <c r="N438" s="72" t="s">
        <v>1035</v>
      </c>
      <c r="O438" s="21"/>
      <c r="P438" s="21" t="s">
        <v>1396</v>
      </c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</row>
    <row r="439" ht="15.75" customHeight="1">
      <c r="A439" s="11" t="s">
        <v>1036</v>
      </c>
      <c r="B439" s="12">
        <f t="shared" si="125"/>
        <v>435.732529</v>
      </c>
      <c r="C439" s="13">
        <f t="shared" si="133"/>
        <v>5.187292012</v>
      </c>
      <c r="D439" s="14">
        <f t="shared" si="139"/>
        <v>5.187292012</v>
      </c>
      <c r="E439" s="15">
        <v>84.0</v>
      </c>
      <c r="F439" s="16">
        <v>174.340174</v>
      </c>
      <c r="G439" s="17">
        <v>0.4</v>
      </c>
      <c r="H439" s="16">
        <v>261.392355</v>
      </c>
      <c r="I439" s="17">
        <v>0.6</v>
      </c>
      <c r="J439" s="16">
        <v>4.35732529E8</v>
      </c>
      <c r="K439" s="52">
        <v>2017.0</v>
      </c>
      <c r="L439" s="15" t="s">
        <v>20</v>
      </c>
      <c r="M439" s="19" t="s">
        <v>1037</v>
      </c>
      <c r="N439" s="72" t="s">
        <v>1038</v>
      </c>
      <c r="O439" s="21"/>
      <c r="P439" s="21" t="s">
        <v>1396</v>
      </c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</row>
    <row r="440" ht="15.75" customHeight="1">
      <c r="A440" s="11" t="s">
        <v>1039</v>
      </c>
      <c r="B440" s="12">
        <f t="shared" si="125"/>
        <v>512.858819</v>
      </c>
      <c r="C440" s="13">
        <f t="shared" si="133"/>
        <v>6.838117587</v>
      </c>
      <c r="D440" s="14">
        <f t="shared" si="139"/>
        <v>6.838117587</v>
      </c>
      <c r="E440" s="15">
        <v>75.0</v>
      </c>
      <c r="F440" s="16">
        <v>271.384731</v>
      </c>
      <c r="G440" s="17">
        <v>0.529</v>
      </c>
      <c r="H440" s="16">
        <v>241.474088</v>
      </c>
      <c r="I440" s="17">
        <v>0.471</v>
      </c>
      <c r="J440" s="16">
        <v>5.12858819E8</v>
      </c>
      <c r="K440" s="52">
        <v>2018.0</v>
      </c>
      <c r="L440" s="15" t="s">
        <v>20</v>
      </c>
      <c r="M440" s="19" t="s">
        <v>1040</v>
      </c>
      <c r="N440" s="72" t="s">
        <v>1041</v>
      </c>
      <c r="O440" s="21"/>
      <c r="P440" s="21" t="s">
        <v>1396</v>
      </c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</row>
    <row r="441" ht="15.75" customHeight="1">
      <c r="A441" s="11" t="s">
        <v>1042</v>
      </c>
      <c r="B441" s="12">
        <f t="shared" si="125"/>
        <v>469.328079</v>
      </c>
      <c r="C441" s="13">
        <f t="shared" si="133"/>
        <v>13.40937369</v>
      </c>
      <c r="D441" s="14">
        <f t="shared" si="139"/>
        <v>13.40937369</v>
      </c>
      <c r="E441" s="15">
        <v>35.0</v>
      </c>
      <c r="F441" s="16">
        <v>277.339746</v>
      </c>
      <c r="G441" s="17">
        <v>0.591</v>
      </c>
      <c r="H441" s="16">
        <v>191.988333</v>
      </c>
      <c r="I441" s="17">
        <v>0.409</v>
      </c>
      <c r="J441" s="16">
        <v>4.69328079E8</v>
      </c>
      <c r="K441" s="52">
        <v>2009.0</v>
      </c>
      <c r="L441" s="15" t="s">
        <v>18</v>
      </c>
      <c r="M441" s="19" t="s">
        <v>1043</v>
      </c>
      <c r="N441" s="72" t="s">
        <v>1044</v>
      </c>
      <c r="O441" s="21"/>
      <c r="P441" s="21" t="s">
        <v>1396</v>
      </c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</row>
    <row r="442" ht="15.75" customHeight="1">
      <c r="A442" s="11" t="s">
        <v>1045</v>
      </c>
      <c r="B442" s="12">
        <f t="shared" si="125"/>
        <v>586.764305</v>
      </c>
      <c r="C442" s="13">
        <f t="shared" si="133"/>
        <v>7.334553813</v>
      </c>
      <c r="D442" s="14">
        <f t="shared" si="139"/>
        <v>7.334553813</v>
      </c>
      <c r="E442" s="15">
        <v>80.0</v>
      </c>
      <c r="F442" s="16">
        <v>254.464305</v>
      </c>
      <c r="G442" s="17">
        <v>0.434</v>
      </c>
      <c r="H442" s="16">
        <v>332.3</v>
      </c>
      <c r="I442" s="17">
        <v>0.566</v>
      </c>
      <c r="J442" s="16">
        <v>5.86764305E8</v>
      </c>
      <c r="K442" s="52">
        <v>2011.0</v>
      </c>
      <c r="L442" s="15" t="s">
        <v>20</v>
      </c>
      <c r="M442" s="19" t="s">
        <v>1046</v>
      </c>
      <c r="N442" s="72" t="s">
        <v>1047</v>
      </c>
      <c r="O442" s="21"/>
      <c r="P442" s="21" t="s">
        <v>1396</v>
      </c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</row>
    <row r="443" ht="15.75" customHeight="1">
      <c r="A443" s="11" t="s">
        <v>1048</v>
      </c>
      <c r="B443" s="12">
        <f t="shared" si="125"/>
        <v>362.000072</v>
      </c>
      <c r="C443" s="13">
        <f t="shared" si="133"/>
        <v>3.514563806</v>
      </c>
      <c r="D443" s="14">
        <f t="shared" si="139"/>
        <v>3.514563806</v>
      </c>
      <c r="E443" s="15">
        <v>103.0</v>
      </c>
      <c r="F443" s="16">
        <v>112.200072</v>
      </c>
      <c r="G443" s="17">
        <v>0.31</v>
      </c>
      <c r="H443" s="16">
        <v>249.8</v>
      </c>
      <c r="I443" s="17">
        <v>0.69</v>
      </c>
      <c r="J443" s="16">
        <v>3.62000072E8</v>
      </c>
      <c r="K443" s="52">
        <v>2013.0</v>
      </c>
      <c r="L443" s="15" t="s">
        <v>20</v>
      </c>
      <c r="M443" s="19" t="s">
        <v>1049</v>
      </c>
      <c r="N443" s="72" t="s">
        <v>1050</v>
      </c>
      <c r="O443" s="21"/>
      <c r="P443" s="21" t="s">
        <v>1396</v>
      </c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</row>
    <row r="444" ht="15.75" customHeight="1">
      <c r="A444" s="11" t="s">
        <v>1051</v>
      </c>
      <c r="B444" s="12">
        <f t="shared" si="125"/>
        <v>1017.030651</v>
      </c>
      <c r="C444" s="13">
        <f t="shared" si="133"/>
        <v>5.650170283</v>
      </c>
      <c r="D444" s="14">
        <f t="shared" si="139"/>
        <v>5.650170283</v>
      </c>
      <c r="E444" s="15">
        <v>180.0</v>
      </c>
      <c r="F444" s="16">
        <v>303.030651</v>
      </c>
      <c r="G444" s="17">
        <v>0.298</v>
      </c>
      <c r="H444" s="16">
        <v>714.0</v>
      </c>
      <c r="I444" s="17">
        <v>0.702</v>
      </c>
      <c r="J444" s="16">
        <v>1.017030651E9</v>
      </c>
      <c r="K444" s="52">
        <v>2012.0</v>
      </c>
      <c r="L444" s="15" t="s">
        <v>20</v>
      </c>
      <c r="M444" s="19" t="s">
        <v>1052</v>
      </c>
      <c r="N444" s="72" t="s">
        <v>1053</v>
      </c>
      <c r="O444" s="21"/>
      <c r="P444" s="21" t="s">
        <v>1396</v>
      </c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</row>
    <row r="445" ht="15.75" customHeight="1">
      <c r="A445" s="11" t="s">
        <v>1054</v>
      </c>
      <c r="B445" s="12">
        <f t="shared" si="125"/>
        <v>962.201338</v>
      </c>
      <c r="C445" s="13">
        <f t="shared" si="133"/>
        <v>3.207337793</v>
      </c>
      <c r="D445" s="14">
        <f t="shared" si="139"/>
        <v>3.207337793</v>
      </c>
      <c r="E445" s="15">
        <v>300.0</v>
      </c>
      <c r="F445" s="16">
        <v>255.138261</v>
      </c>
      <c r="G445" s="17">
        <v>0.265</v>
      </c>
      <c r="H445" s="16">
        <v>707.063077</v>
      </c>
      <c r="I445" s="17">
        <v>0.735</v>
      </c>
      <c r="J445" s="16">
        <v>9.62201338E8</v>
      </c>
      <c r="K445" s="52">
        <v>2014.0</v>
      </c>
      <c r="L445" s="15" t="s">
        <v>20</v>
      </c>
      <c r="M445" s="19" t="s">
        <v>1055</v>
      </c>
      <c r="N445" s="72" t="s">
        <v>1056</v>
      </c>
      <c r="O445" s="21"/>
      <c r="P445" s="21" t="s">
        <v>1396</v>
      </c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</row>
    <row r="446" ht="15.75" customHeight="1">
      <c r="A446" s="11" t="s">
        <v>1057</v>
      </c>
      <c r="B446" s="12">
        <f t="shared" si="125"/>
        <v>959.027992</v>
      </c>
      <c r="C446" s="13">
        <f t="shared" si="133"/>
        <v>3.836111968</v>
      </c>
      <c r="D446" s="14">
        <f t="shared" si="139"/>
        <v>3.836111968</v>
      </c>
      <c r="E446" s="15">
        <v>250.0</v>
      </c>
      <c r="F446" s="16">
        <v>258.387334</v>
      </c>
      <c r="G446" s="17">
        <v>0.269</v>
      </c>
      <c r="H446" s="16">
        <v>700.640658</v>
      </c>
      <c r="I446" s="17">
        <v>0.731</v>
      </c>
      <c r="J446" s="16">
        <v>9.59027992E8</v>
      </c>
      <c r="K446" s="52">
        <v>2013.0</v>
      </c>
      <c r="L446" s="15" t="s">
        <v>20</v>
      </c>
      <c r="M446" s="19" t="s">
        <v>1058</v>
      </c>
      <c r="N446" s="71" t="s">
        <v>1059</v>
      </c>
      <c r="O446" s="21"/>
      <c r="P446" s="21" t="s">
        <v>1396</v>
      </c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</row>
    <row r="447" ht="15.75" customHeight="1">
      <c r="A447" s="11" t="s">
        <v>1060</v>
      </c>
      <c r="B447" s="12">
        <f t="shared" si="125"/>
        <v>325.338851</v>
      </c>
      <c r="C447" s="13">
        <f t="shared" si="133"/>
        <v>4.647697871</v>
      </c>
      <c r="D447" s="14">
        <f t="shared" si="139"/>
        <v>4.647697871</v>
      </c>
      <c r="E447" s="15">
        <v>70.0</v>
      </c>
      <c r="F447" s="16">
        <v>100.138851</v>
      </c>
      <c r="G447" s="17">
        <v>0.308</v>
      </c>
      <c r="H447" s="16">
        <v>225.2</v>
      </c>
      <c r="I447" s="17">
        <v>0.692</v>
      </c>
      <c r="J447" s="16">
        <v>3.25338851E8</v>
      </c>
      <c r="K447" s="52">
        <v>1996.0</v>
      </c>
      <c r="L447" s="15" t="s">
        <v>25</v>
      </c>
      <c r="M447" s="19" t="s">
        <v>1061</v>
      </c>
      <c r="N447" s="72" t="s">
        <v>1062</v>
      </c>
      <c r="O447" s="21"/>
      <c r="P447" s="21" t="s">
        <v>1396</v>
      </c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</row>
    <row r="448" ht="15.75" customHeight="1">
      <c r="A448" s="11" t="s">
        <v>1063</v>
      </c>
      <c r="B448" s="12">
        <f t="shared" si="125"/>
        <v>694.394724</v>
      </c>
      <c r="C448" s="13">
        <f t="shared" si="133"/>
        <v>8.902496462</v>
      </c>
      <c r="D448" s="14">
        <f t="shared" si="139"/>
        <v>8.902496462</v>
      </c>
      <c r="E448" s="15">
        <v>78.0</v>
      </c>
      <c r="F448" s="16">
        <v>408.010692</v>
      </c>
      <c r="G448" s="17">
        <v>0.588</v>
      </c>
      <c r="H448" s="16">
        <v>286.384032</v>
      </c>
      <c r="I448" s="17">
        <v>0.412</v>
      </c>
      <c r="J448" s="16">
        <v>6.94394724E8</v>
      </c>
      <c r="K448" s="52">
        <v>2012.0</v>
      </c>
      <c r="L448" s="15" t="s">
        <v>20</v>
      </c>
      <c r="M448" s="19" t="s">
        <v>1064</v>
      </c>
      <c r="N448" s="72" t="s">
        <v>1065</v>
      </c>
      <c r="O448" s="21"/>
      <c r="P448" s="21" t="s">
        <v>1396</v>
      </c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</row>
    <row r="449" ht="15.75" customHeight="1">
      <c r="A449" s="11" t="s">
        <v>1066</v>
      </c>
      <c r="B449" s="12">
        <f t="shared" si="125"/>
        <v>865.011746</v>
      </c>
      <c r="C449" s="13">
        <f t="shared" si="133"/>
        <v>11.08989418</v>
      </c>
      <c r="D449" s="14">
        <f t="shared" si="139"/>
        <v>11.08989418</v>
      </c>
      <c r="E449" s="15">
        <v>78.0</v>
      </c>
      <c r="F449" s="16">
        <v>424.668047</v>
      </c>
      <c r="G449" s="17">
        <v>0.491</v>
      </c>
      <c r="H449" s="16">
        <v>440.343699</v>
      </c>
      <c r="I449" s="17">
        <v>0.509</v>
      </c>
      <c r="J449" s="16">
        <v>8.65011746E8</v>
      </c>
      <c r="K449" s="52">
        <v>2013.0</v>
      </c>
      <c r="L449" s="15" t="s">
        <v>20</v>
      </c>
      <c r="M449" s="19" t="s">
        <v>1067</v>
      </c>
      <c r="N449" s="71"/>
      <c r="O449" s="21"/>
      <c r="P449" s="21" t="s">
        <v>1396</v>
      </c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</row>
    <row r="450" ht="15.75" customHeight="1">
      <c r="A450" s="83" t="s">
        <v>1479</v>
      </c>
      <c r="B450" s="84">
        <f t="shared" si="125"/>
        <v>219.979959</v>
      </c>
      <c r="C450" s="85">
        <f>SUM(J450/(E450*1000000))</f>
        <v>15.71285421</v>
      </c>
      <c r="D450" s="76">
        <f>SUM(C450/1)</f>
        <v>15.71285421</v>
      </c>
      <c r="E450" s="78">
        <v>14.0</v>
      </c>
      <c r="F450" s="78">
        <v>91.125683</v>
      </c>
      <c r="G450" s="77">
        <f>SUM(F450/B450)</f>
        <v>0.4142453859</v>
      </c>
      <c r="H450" s="78">
        <f>(J450/1000000)-F450</f>
        <v>128.854276</v>
      </c>
      <c r="I450" s="79">
        <f>H450/B450</f>
        <v>0.5857546141</v>
      </c>
      <c r="J450" s="84">
        <v>2.19979959E8</v>
      </c>
      <c r="K450" s="86">
        <v>2014.0</v>
      </c>
      <c r="L450" s="81" t="s">
        <v>20</v>
      </c>
      <c r="M450" s="19"/>
      <c r="N450" s="71"/>
      <c r="O450" s="21"/>
      <c r="P450" s="21" t="s">
        <v>1396</v>
      </c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</row>
    <row r="451" ht="15.75" customHeight="1">
      <c r="A451" s="11" t="s">
        <v>1068</v>
      </c>
      <c r="B451" s="12">
        <f t="shared" si="125"/>
        <v>631.607053</v>
      </c>
      <c r="C451" s="13">
        <f t="shared" ref="C451:C486" si="140">SUM(B451/E451)</f>
        <v>4.35591071</v>
      </c>
      <c r="D451" s="14">
        <f t="shared" ref="D451:D454" si="141">C451/1</f>
        <v>4.35591071</v>
      </c>
      <c r="E451" s="15">
        <v>145.0</v>
      </c>
      <c r="F451" s="16">
        <v>261.441092</v>
      </c>
      <c r="G451" s="17">
        <v>0.414</v>
      </c>
      <c r="H451" s="16">
        <v>370.165961</v>
      </c>
      <c r="I451" s="48">
        <v>0.586</v>
      </c>
      <c r="J451" s="16">
        <v>6.31607053E8</v>
      </c>
      <c r="K451" s="52">
        <v>2004.0</v>
      </c>
      <c r="L451" s="15" t="s">
        <v>18</v>
      </c>
      <c r="M451" s="19" t="s">
        <v>1069</v>
      </c>
      <c r="N451" s="72" t="s">
        <v>1070</v>
      </c>
      <c r="O451" s="21"/>
      <c r="P451" s="21" t="s">
        <v>1396</v>
      </c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</row>
    <row r="452" ht="15.75" customHeight="1">
      <c r="A452" s="11" t="s">
        <v>1480</v>
      </c>
      <c r="B452" s="12">
        <f t="shared" si="125"/>
        <v>966.554929</v>
      </c>
      <c r="C452" s="13">
        <f t="shared" si="140"/>
        <v>5.460762311</v>
      </c>
      <c r="D452" s="14">
        <f t="shared" si="141"/>
        <v>5.460762311</v>
      </c>
      <c r="E452" s="15">
        <v>177.0</v>
      </c>
      <c r="F452" s="16">
        <v>364.001123</v>
      </c>
      <c r="G452" s="17">
        <v>0.377</v>
      </c>
      <c r="H452" s="16">
        <v>602.553806</v>
      </c>
      <c r="I452" s="17">
        <v>0.623</v>
      </c>
      <c r="J452" s="16">
        <v>9.66554929E8</v>
      </c>
      <c r="K452" s="52">
        <v>2016.0</v>
      </c>
      <c r="L452" s="15" t="s">
        <v>20</v>
      </c>
      <c r="M452" s="19" t="s">
        <v>1072</v>
      </c>
      <c r="N452" s="72" t="s">
        <v>1073</v>
      </c>
      <c r="O452" s="21"/>
      <c r="P452" s="21" t="s">
        <v>1396</v>
      </c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</row>
    <row r="453" ht="15.75" customHeight="1">
      <c r="A453" s="11" t="s">
        <v>1074</v>
      </c>
      <c r="B453" s="12">
        <f t="shared" si="125"/>
        <v>359.126022</v>
      </c>
      <c r="C453" s="13">
        <f t="shared" si="140"/>
        <v>8.97815055</v>
      </c>
      <c r="D453" s="14">
        <f t="shared" si="141"/>
        <v>8.97815055</v>
      </c>
      <c r="E453" s="15">
        <v>40.0</v>
      </c>
      <c r="F453" s="16">
        <v>176.591618</v>
      </c>
      <c r="G453" s="17">
        <v>0.492</v>
      </c>
      <c r="H453" s="16">
        <v>182.534404</v>
      </c>
      <c r="I453" s="17">
        <v>0.508</v>
      </c>
      <c r="J453" s="16">
        <v>3.59126022E8</v>
      </c>
      <c r="K453" s="52">
        <v>2010.0</v>
      </c>
      <c r="L453" s="15" t="s">
        <v>20</v>
      </c>
      <c r="M453" s="19" t="s">
        <v>1075</v>
      </c>
      <c r="N453" s="72" t="s">
        <v>1076</v>
      </c>
      <c r="O453" s="21"/>
      <c r="P453" s="21" t="s">
        <v>1396</v>
      </c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</row>
    <row r="454" ht="15.75" customHeight="1">
      <c r="A454" s="11" t="s">
        <v>1077</v>
      </c>
      <c r="B454" s="12">
        <f t="shared" si="125"/>
        <v>427.374317</v>
      </c>
      <c r="C454" s="13">
        <f t="shared" si="140"/>
        <v>28.49162113</v>
      </c>
      <c r="D454" s="14">
        <f t="shared" si="141"/>
        <v>28.49162113</v>
      </c>
      <c r="E454" s="15">
        <v>15.0</v>
      </c>
      <c r="F454" s="16">
        <v>138.797449</v>
      </c>
      <c r="G454" s="17">
        <v>0.325</v>
      </c>
      <c r="H454" s="16">
        <v>288.576868</v>
      </c>
      <c r="I454" s="17">
        <v>0.675</v>
      </c>
      <c r="J454" s="16">
        <v>4.27374317E8</v>
      </c>
      <c r="K454" s="52">
        <v>2010.0</v>
      </c>
      <c r="L454" s="15" t="s">
        <v>20</v>
      </c>
      <c r="M454" s="19" t="s">
        <v>1078</v>
      </c>
      <c r="N454" s="72" t="s">
        <v>1079</v>
      </c>
      <c r="O454" s="21"/>
      <c r="P454" s="21" t="s">
        <v>1396</v>
      </c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</row>
    <row r="455" ht="15.75" customHeight="1">
      <c r="A455" s="73" t="s">
        <v>1077</v>
      </c>
      <c r="B455" s="74">
        <f>SUM(F455+AG455)</f>
        <v>138.79</v>
      </c>
      <c r="C455" s="75">
        <f t="shared" si="140"/>
        <v>9.252666667</v>
      </c>
      <c r="D455" s="76">
        <f>SUM(C455/1)</f>
        <v>9.252666667</v>
      </c>
      <c r="E455" s="76">
        <v>15.0</v>
      </c>
      <c r="F455" s="76">
        <v>138.79</v>
      </c>
      <c r="G455" s="77">
        <f>SUM(F455/B455)</f>
        <v>1</v>
      </c>
      <c r="H455" s="78">
        <f>(J455/1000000)-F455</f>
        <v>275.41</v>
      </c>
      <c r="I455" s="79">
        <f>H455/B455</f>
        <v>1.984364868</v>
      </c>
      <c r="J455" s="74">
        <v>4.1420000000000006E8</v>
      </c>
      <c r="K455" s="80">
        <v>2010.0</v>
      </c>
      <c r="L455" s="81" t="s">
        <v>20</v>
      </c>
      <c r="M455" s="19"/>
      <c r="N455" s="71"/>
      <c r="O455" s="21"/>
      <c r="P455" s="21" t="s">
        <v>1396</v>
      </c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</row>
    <row r="456" ht="15.75" customHeight="1">
      <c r="A456" s="11" t="s">
        <v>1080</v>
      </c>
      <c r="B456" s="12">
        <f>J456/1000000</f>
        <v>319.713881</v>
      </c>
      <c r="C456" s="13">
        <f t="shared" si="140"/>
        <v>2.131425873</v>
      </c>
      <c r="D456" s="14">
        <f>C456/1</f>
        <v>2.131425873</v>
      </c>
      <c r="E456" s="15">
        <v>150.0</v>
      </c>
      <c r="F456" s="16">
        <v>131.772187</v>
      </c>
      <c r="G456" s="17">
        <v>0.412</v>
      </c>
      <c r="H456" s="16">
        <v>187.941694</v>
      </c>
      <c r="I456" s="48">
        <v>0.588</v>
      </c>
      <c r="J456" s="16">
        <v>3.19713881E8</v>
      </c>
      <c r="K456" s="52">
        <v>2010.0</v>
      </c>
      <c r="L456" s="15" t="s">
        <v>20</v>
      </c>
      <c r="M456" s="19" t="s">
        <v>1081</v>
      </c>
      <c r="N456" s="72" t="s">
        <v>1082</v>
      </c>
      <c r="O456" s="21"/>
      <c r="P456" s="21" t="s">
        <v>1396</v>
      </c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</row>
    <row r="457" ht="15.75" customHeight="1">
      <c r="A457" s="73" t="s">
        <v>1481</v>
      </c>
      <c r="B457" s="74">
        <f>SUM(F457+AG457)</f>
        <v>41.03</v>
      </c>
      <c r="C457" s="75">
        <f t="shared" si="140"/>
        <v>22.79444444</v>
      </c>
      <c r="D457" s="76">
        <f>SUM(C457/1)</f>
        <v>22.79444444</v>
      </c>
      <c r="E457" s="76">
        <v>1.8</v>
      </c>
      <c r="F457" s="76">
        <v>41.03</v>
      </c>
      <c r="G457" s="77">
        <f>SUM(F457/B457)</f>
        <v>1</v>
      </c>
      <c r="H457" s="78">
        <f>(J457/1000000)-F457</f>
        <v>26.7</v>
      </c>
      <c r="I457" s="79">
        <f>H457/B457</f>
        <v>0.6507433585</v>
      </c>
      <c r="J457" s="74">
        <v>6.773E7</v>
      </c>
      <c r="K457" s="80">
        <v>2010.0</v>
      </c>
      <c r="L457" s="81" t="s">
        <v>20</v>
      </c>
      <c r="M457" s="19"/>
      <c r="N457" s="71"/>
      <c r="O457" s="21"/>
      <c r="P457" s="98" t="s">
        <v>1395</v>
      </c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</row>
    <row r="458" ht="15.75" customHeight="1">
      <c r="A458" s="11" t="s">
        <v>1083</v>
      </c>
      <c r="B458" s="12">
        <f t="shared" ref="B458:B529" si="142">J458/1000000</f>
        <v>1332.69883</v>
      </c>
      <c r="C458" s="13">
        <f t="shared" si="140"/>
        <v>4.204097256</v>
      </c>
      <c r="D458" s="14">
        <f t="shared" ref="D458:D459" si="143">C458/1</f>
        <v>4.204097256</v>
      </c>
      <c r="E458" s="15">
        <v>317.0</v>
      </c>
      <c r="F458" s="16">
        <v>620.181382</v>
      </c>
      <c r="G458" s="17">
        <v>0.465</v>
      </c>
      <c r="H458" s="16">
        <v>712.517448</v>
      </c>
      <c r="I458" s="48">
        <v>0.535</v>
      </c>
      <c r="J458" s="16">
        <v>1.33269883E9</v>
      </c>
      <c r="K458" s="52">
        <v>2017.0</v>
      </c>
      <c r="L458" s="15" t="s">
        <v>20</v>
      </c>
      <c r="M458" s="19" t="s">
        <v>1084</v>
      </c>
      <c r="N458" s="72" t="s">
        <v>1085</v>
      </c>
      <c r="O458" s="21"/>
      <c r="P458" s="21" t="s">
        <v>1396</v>
      </c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</row>
    <row r="459" ht="15.75" customHeight="1">
      <c r="A459" s="11" t="s">
        <v>1086</v>
      </c>
      <c r="B459" s="12">
        <f t="shared" si="142"/>
        <v>454.627263</v>
      </c>
      <c r="C459" s="13">
        <f t="shared" si="140"/>
        <v>3.247337593</v>
      </c>
      <c r="D459" s="14">
        <f t="shared" si="143"/>
        <v>3.247337593</v>
      </c>
      <c r="E459" s="15">
        <v>140.0</v>
      </c>
      <c r="F459" s="16">
        <v>111.127263</v>
      </c>
      <c r="G459" s="17">
        <v>0.244</v>
      </c>
      <c r="H459" s="16">
        <v>343.5</v>
      </c>
      <c r="I459" s="17">
        <v>0.756</v>
      </c>
      <c r="J459" s="16">
        <v>4.54627263E8</v>
      </c>
      <c r="K459" s="52">
        <v>2003.0</v>
      </c>
      <c r="L459" s="15" t="s">
        <v>18</v>
      </c>
      <c r="M459" s="19" t="s">
        <v>1087</v>
      </c>
      <c r="N459" s="72" t="s">
        <v>1088</v>
      </c>
      <c r="O459" s="21"/>
      <c r="P459" s="21" t="s">
        <v>1396</v>
      </c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</row>
    <row r="460" ht="15.75" customHeight="1">
      <c r="A460" s="100" t="s">
        <v>1482</v>
      </c>
      <c r="B460" s="74">
        <f t="shared" si="142"/>
        <v>64.110728</v>
      </c>
      <c r="C460" s="75">
        <f t="shared" si="140"/>
        <v>19.42749333</v>
      </c>
      <c r="D460" s="76">
        <f>SUM(C460/1)</f>
        <v>19.42749333</v>
      </c>
      <c r="E460" s="78">
        <v>3.3</v>
      </c>
      <c r="F460" s="76">
        <v>25.801047</v>
      </c>
      <c r="G460" s="77">
        <f>SUM(F460/B460)</f>
        <v>0.4024450791</v>
      </c>
      <c r="H460" s="78">
        <f>(J460/1000000)-F460</f>
        <v>38.309681</v>
      </c>
      <c r="I460" s="79">
        <f>H460/B460</f>
        <v>0.5975549209</v>
      </c>
      <c r="J460" s="74">
        <v>6.4110728E7</v>
      </c>
      <c r="K460" s="80">
        <v>2015.0</v>
      </c>
      <c r="L460" s="81" t="s">
        <v>20</v>
      </c>
      <c r="M460" s="19"/>
      <c r="N460" s="71"/>
      <c r="O460" s="21"/>
      <c r="P460" s="109" t="s">
        <v>1395</v>
      </c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</row>
    <row r="461" ht="15.75" customHeight="1">
      <c r="A461" s="11" t="s">
        <v>1089</v>
      </c>
      <c r="B461" s="12">
        <f t="shared" si="142"/>
        <v>356.700357</v>
      </c>
      <c r="C461" s="13">
        <f t="shared" si="140"/>
        <v>1.98166865</v>
      </c>
      <c r="D461" s="14">
        <f t="shared" ref="D461:D485" si="144">C461/1</f>
        <v>1.98166865</v>
      </c>
      <c r="E461" s="15">
        <v>180.0</v>
      </c>
      <c r="F461" s="16">
        <v>126.643061</v>
      </c>
      <c r="G461" s="17">
        <v>0.355</v>
      </c>
      <c r="H461" s="16">
        <v>230.057296</v>
      </c>
      <c r="I461" s="48">
        <v>0.645</v>
      </c>
      <c r="J461" s="16">
        <v>3.56700357E8</v>
      </c>
      <c r="K461" s="52">
        <v>2016.0</v>
      </c>
      <c r="L461" s="15" t="s">
        <v>20</v>
      </c>
      <c r="M461" s="19" t="s">
        <v>1090</v>
      </c>
      <c r="N461" s="72" t="s">
        <v>1091</v>
      </c>
      <c r="O461" s="21"/>
      <c r="P461" s="21" t="s">
        <v>1396</v>
      </c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</row>
    <row r="462" ht="15.75" customHeight="1">
      <c r="A462" s="11" t="s">
        <v>1092</v>
      </c>
      <c r="B462" s="12">
        <f t="shared" si="142"/>
        <v>312.136671</v>
      </c>
      <c r="C462" s="13">
        <f t="shared" si="140"/>
        <v>3.901708388</v>
      </c>
      <c r="D462" s="14">
        <f t="shared" si="144"/>
        <v>3.901708388</v>
      </c>
      <c r="E462" s="15">
        <v>80.0</v>
      </c>
      <c r="F462" s="16">
        <v>175.936671</v>
      </c>
      <c r="G462" s="17">
        <v>0.564</v>
      </c>
      <c r="H462" s="16">
        <v>136.2</v>
      </c>
      <c r="I462" s="17">
        <v>0.436</v>
      </c>
      <c r="J462" s="16">
        <v>3.12136671E8</v>
      </c>
      <c r="K462" s="52">
        <v>2017.0</v>
      </c>
      <c r="L462" s="15" t="s">
        <v>20</v>
      </c>
      <c r="M462" s="19" t="s">
        <v>1093</v>
      </c>
      <c r="N462" s="72" t="s">
        <v>1094</v>
      </c>
      <c r="O462" s="21"/>
      <c r="P462" s="21" t="s">
        <v>1396</v>
      </c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</row>
    <row r="463" ht="15.75" customHeight="1">
      <c r="A463" s="11" t="s">
        <v>1095</v>
      </c>
      <c r="B463" s="12">
        <f t="shared" si="142"/>
        <v>468.266122</v>
      </c>
      <c r="C463" s="13">
        <f t="shared" si="140"/>
        <v>7.204094185</v>
      </c>
      <c r="D463" s="14">
        <f t="shared" si="144"/>
        <v>7.204094185</v>
      </c>
      <c r="E463" s="15">
        <v>65.0</v>
      </c>
      <c r="F463" s="16">
        <v>257.966122</v>
      </c>
      <c r="G463" s="17">
        <v>0.551</v>
      </c>
      <c r="H463" s="16">
        <v>210.3</v>
      </c>
      <c r="I463" s="17">
        <v>0.449</v>
      </c>
      <c r="J463" s="16">
        <v>4.68266122E8</v>
      </c>
      <c r="K463" s="52">
        <v>2014.0</v>
      </c>
      <c r="L463" s="15" t="s">
        <v>20</v>
      </c>
      <c r="M463" s="19" t="s">
        <v>1096</v>
      </c>
      <c r="N463" s="72" t="s">
        <v>1097</v>
      </c>
      <c r="O463" s="21"/>
      <c r="P463" s="21" t="s">
        <v>1396</v>
      </c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</row>
    <row r="464" ht="15.75" customHeight="1">
      <c r="A464" s="11" t="s">
        <v>1098</v>
      </c>
      <c r="B464" s="12">
        <f t="shared" si="142"/>
        <v>1663.250487</v>
      </c>
      <c r="C464" s="13">
        <f t="shared" si="140"/>
        <v>6.397117258</v>
      </c>
      <c r="D464" s="14">
        <f t="shared" si="144"/>
        <v>6.397117258</v>
      </c>
      <c r="E464" s="15">
        <v>260.0</v>
      </c>
      <c r="F464" s="16">
        <v>543.638043</v>
      </c>
      <c r="G464" s="17">
        <v>0.327</v>
      </c>
      <c r="H464" s="16">
        <v>1119.612444</v>
      </c>
      <c r="I464" s="17">
        <v>0.673</v>
      </c>
      <c r="J464" s="16">
        <v>1.663250487E9</v>
      </c>
      <c r="K464" s="52">
        <v>2019.0</v>
      </c>
      <c r="L464" s="15" t="s">
        <v>20</v>
      </c>
      <c r="M464" s="19" t="s">
        <v>1099</v>
      </c>
      <c r="N464" s="72" t="s">
        <v>1100</v>
      </c>
      <c r="O464" s="21"/>
      <c r="P464" s="21" t="s">
        <v>1396</v>
      </c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</row>
    <row r="465" ht="15.75" customHeight="1">
      <c r="A465" s="11" t="s">
        <v>1098</v>
      </c>
      <c r="B465" s="12">
        <f t="shared" si="142"/>
        <v>1063.611805</v>
      </c>
      <c r="C465" s="13">
        <f t="shared" si="140"/>
        <v>23.63581789</v>
      </c>
      <c r="D465" s="14">
        <f t="shared" si="144"/>
        <v>23.63581789</v>
      </c>
      <c r="E465" s="15">
        <v>45.0</v>
      </c>
      <c r="F465" s="16">
        <v>422.783777</v>
      </c>
      <c r="G465" s="17">
        <v>0.398</v>
      </c>
      <c r="H465" s="16">
        <v>640.828028</v>
      </c>
      <c r="I465" s="17">
        <v>0.602</v>
      </c>
      <c r="J465" s="16">
        <v>1.063611805E9</v>
      </c>
      <c r="K465" s="52">
        <v>1994.0</v>
      </c>
      <c r="L465" s="15" t="s">
        <v>25</v>
      </c>
      <c r="M465" s="19" t="s">
        <v>1101</v>
      </c>
      <c r="N465" s="72" t="s">
        <v>1102</v>
      </c>
      <c r="O465" s="21"/>
      <c r="P465" s="21" t="s">
        <v>1396</v>
      </c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</row>
    <row r="466" ht="15.75" customHeight="1">
      <c r="A466" s="46" t="s">
        <v>1103</v>
      </c>
      <c r="B466" s="47">
        <f t="shared" si="142"/>
        <v>745.013115</v>
      </c>
      <c r="C466" s="13">
        <f t="shared" si="140"/>
        <v>4.13896175</v>
      </c>
      <c r="D466" s="14">
        <f t="shared" si="144"/>
        <v>4.13896175</v>
      </c>
      <c r="E466" s="33">
        <v>180.0</v>
      </c>
      <c r="F466" s="16">
        <v>291.710957</v>
      </c>
      <c r="G466" s="48">
        <v>0.392</v>
      </c>
      <c r="H466" s="16">
        <v>453.302158</v>
      </c>
      <c r="I466" s="48">
        <v>0.608</v>
      </c>
      <c r="J466" s="49">
        <v>7.45013115E8</v>
      </c>
      <c r="K466" s="52">
        <v>2005.0</v>
      </c>
      <c r="L466" s="15" t="s">
        <v>18</v>
      </c>
      <c r="M466" s="19" t="s">
        <v>1104</v>
      </c>
      <c r="N466" s="72" t="s">
        <v>1105</v>
      </c>
      <c r="O466" s="21"/>
      <c r="P466" s="21" t="s">
        <v>1396</v>
      </c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</row>
    <row r="467" ht="15.75" customHeight="1">
      <c r="A467" s="46" t="s">
        <v>1106</v>
      </c>
      <c r="B467" s="47">
        <f t="shared" si="142"/>
        <v>349.183316</v>
      </c>
      <c r="C467" s="69">
        <f t="shared" si="140"/>
        <v>4.988333086</v>
      </c>
      <c r="D467" s="111">
        <f t="shared" si="144"/>
        <v>4.988333086</v>
      </c>
      <c r="E467" s="33">
        <v>70.0</v>
      </c>
      <c r="F467" s="49">
        <v>214.3735</v>
      </c>
      <c r="G467" s="48">
        <v>0.614</v>
      </c>
      <c r="H467" s="49">
        <v>134.809816</v>
      </c>
      <c r="I467" s="48">
        <v>0.386</v>
      </c>
      <c r="J467" s="49">
        <v>3.49183316E8</v>
      </c>
      <c r="K467" s="70">
        <v>2012.0</v>
      </c>
      <c r="L467" s="33" t="s">
        <v>20</v>
      </c>
      <c r="M467" s="19" t="s">
        <v>1107</v>
      </c>
      <c r="N467" s="72" t="s">
        <v>1108</v>
      </c>
      <c r="O467" s="21"/>
      <c r="P467" s="21" t="s">
        <v>1396</v>
      </c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</row>
    <row r="468" ht="15.75" customHeight="1">
      <c r="A468" s="46" t="s">
        <v>1109</v>
      </c>
      <c r="B468" s="47">
        <f t="shared" si="142"/>
        <v>618.638999</v>
      </c>
      <c r="C468" s="69">
        <f t="shared" si="140"/>
        <v>8.474506836</v>
      </c>
      <c r="D468" s="111">
        <f t="shared" si="144"/>
        <v>8.474506836</v>
      </c>
      <c r="E468" s="33">
        <v>73.0</v>
      </c>
      <c r="F468" s="49">
        <v>229.086679</v>
      </c>
      <c r="G468" s="48">
        <v>0.37</v>
      </c>
      <c r="H468" s="49">
        <v>389.55232</v>
      </c>
      <c r="I468" s="48">
        <v>0.63</v>
      </c>
      <c r="J468" s="49">
        <v>6.18638999E8</v>
      </c>
      <c r="K468" s="70">
        <v>1997.0</v>
      </c>
      <c r="L468" s="33" t="s">
        <v>25</v>
      </c>
      <c r="M468" s="19" t="s">
        <v>1110</v>
      </c>
      <c r="N468" s="72" t="s">
        <v>1111</v>
      </c>
      <c r="O468" s="21"/>
      <c r="P468" s="21" t="s">
        <v>1396</v>
      </c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</row>
    <row r="469" ht="15.75" customHeight="1">
      <c r="A469" s="46" t="s">
        <v>1112</v>
      </c>
      <c r="B469" s="47">
        <f t="shared" si="142"/>
        <v>630.620818</v>
      </c>
      <c r="C469" s="69">
        <f t="shared" si="140"/>
        <v>5.839081648</v>
      </c>
      <c r="D469" s="111">
        <f t="shared" si="144"/>
        <v>5.839081648</v>
      </c>
      <c r="E469" s="33">
        <v>108.0</v>
      </c>
      <c r="F469" s="49">
        <v>228.433663</v>
      </c>
      <c r="G469" s="48">
        <v>0.362</v>
      </c>
      <c r="H469" s="49">
        <v>402.187155</v>
      </c>
      <c r="I469" s="48">
        <v>0.638</v>
      </c>
      <c r="J469" s="49">
        <v>6.30620818E8</v>
      </c>
      <c r="K469" s="70">
        <v>2015.0</v>
      </c>
      <c r="L469" s="33" t="s">
        <v>20</v>
      </c>
      <c r="M469" s="19" t="s">
        <v>1113</v>
      </c>
      <c r="N469" s="72" t="s">
        <v>1114</v>
      </c>
      <c r="O469" s="21"/>
      <c r="P469" s="21" t="s">
        <v>1396</v>
      </c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</row>
    <row r="470" ht="15.75" customHeight="1">
      <c r="A470" s="46" t="s">
        <v>1115</v>
      </c>
      <c r="B470" s="47">
        <f t="shared" si="142"/>
        <v>351.583407</v>
      </c>
      <c r="C470" s="69">
        <f t="shared" si="140"/>
        <v>19.5324115</v>
      </c>
      <c r="D470" s="111">
        <f t="shared" si="144"/>
        <v>19.5324115</v>
      </c>
      <c r="E470" s="33">
        <v>18.0</v>
      </c>
      <c r="F470" s="49">
        <v>119.93873</v>
      </c>
      <c r="G470" s="48">
        <v>0.341</v>
      </c>
      <c r="H470" s="49">
        <v>231.644677</v>
      </c>
      <c r="I470" s="48">
        <v>0.659</v>
      </c>
      <c r="J470" s="49">
        <v>3.51583407E8</v>
      </c>
      <c r="K470" s="70">
        <v>1994.0</v>
      </c>
      <c r="L470" s="33" t="s">
        <v>25</v>
      </c>
      <c r="M470" s="19" t="s">
        <v>1116</v>
      </c>
      <c r="N470" s="72" t="s">
        <v>1117</v>
      </c>
      <c r="O470" s="21"/>
      <c r="P470" s="21" t="s">
        <v>1396</v>
      </c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</row>
    <row r="471" ht="15.75" customHeight="1">
      <c r="A471" s="46" t="s">
        <v>1118</v>
      </c>
      <c r="B471" s="47">
        <f t="shared" si="142"/>
        <v>467.222728</v>
      </c>
      <c r="C471" s="69">
        <f t="shared" si="140"/>
        <v>7.416233778</v>
      </c>
      <c r="D471" s="111">
        <f t="shared" si="144"/>
        <v>7.416233778</v>
      </c>
      <c r="E471" s="33">
        <v>63.0</v>
      </c>
      <c r="F471" s="49">
        <v>172.076928</v>
      </c>
      <c r="G471" s="48">
        <v>0.368</v>
      </c>
      <c r="H471" s="49">
        <v>295.1458</v>
      </c>
      <c r="I471" s="48">
        <v>0.632</v>
      </c>
      <c r="J471" s="49">
        <v>4.67222728E8</v>
      </c>
      <c r="K471" s="70">
        <v>1999.0</v>
      </c>
      <c r="L471" s="33" t="s">
        <v>25</v>
      </c>
      <c r="M471" s="19" t="s">
        <v>1119</v>
      </c>
      <c r="N471" s="72" t="s">
        <v>1120</v>
      </c>
      <c r="O471" s="21"/>
      <c r="P471" s="21" t="s">
        <v>1396</v>
      </c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</row>
    <row r="472" ht="15.75" customHeight="1">
      <c r="A472" s="46" t="s">
        <v>1121</v>
      </c>
      <c r="B472" s="47">
        <f t="shared" si="142"/>
        <v>741.847937</v>
      </c>
      <c r="C472" s="69">
        <f t="shared" si="140"/>
        <v>4.945652913</v>
      </c>
      <c r="D472" s="111">
        <f t="shared" si="144"/>
        <v>4.945652913</v>
      </c>
      <c r="E472" s="33">
        <v>150.0</v>
      </c>
      <c r="F472" s="49">
        <v>281.576461</v>
      </c>
      <c r="G472" s="48">
        <v>0.38</v>
      </c>
      <c r="H472" s="49">
        <v>460.271476</v>
      </c>
      <c r="I472" s="48">
        <v>0.62</v>
      </c>
      <c r="J472" s="49">
        <v>7.41847937E8</v>
      </c>
      <c r="K472" s="70">
        <v>2003.0</v>
      </c>
      <c r="L472" s="33" t="s">
        <v>18</v>
      </c>
      <c r="M472" s="19" t="s">
        <v>1122</v>
      </c>
      <c r="N472" s="72" t="s">
        <v>1123</v>
      </c>
      <c r="O472" s="21"/>
      <c r="P472" s="21" t="s">
        <v>1396</v>
      </c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</row>
    <row r="473" ht="15.75" customHeight="1">
      <c r="A473" s="46" t="s">
        <v>1124</v>
      </c>
      <c r="B473" s="47">
        <f t="shared" si="142"/>
        <v>427.344325</v>
      </c>
      <c r="C473" s="69">
        <f t="shared" si="140"/>
        <v>2.848962167</v>
      </c>
      <c r="D473" s="111">
        <f t="shared" si="144"/>
        <v>2.848962167</v>
      </c>
      <c r="E473" s="33">
        <v>150.0</v>
      </c>
      <c r="F473" s="49">
        <v>139.313948</v>
      </c>
      <c r="G473" s="48">
        <v>0.326</v>
      </c>
      <c r="H473" s="49">
        <v>288.030377</v>
      </c>
      <c r="I473" s="48">
        <v>0.674</v>
      </c>
      <c r="J473" s="49">
        <v>4.27344325E8</v>
      </c>
      <c r="K473" s="70">
        <v>2003.0</v>
      </c>
      <c r="L473" s="33" t="s">
        <v>18</v>
      </c>
      <c r="M473" s="19" t="s">
        <v>1125</v>
      </c>
      <c r="N473" s="72" t="s">
        <v>1126</v>
      </c>
      <c r="O473" s="21"/>
      <c r="P473" s="21" t="s">
        <v>1396</v>
      </c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</row>
    <row r="474" ht="15.75" customHeight="1">
      <c r="A474" s="46" t="s">
        <v>1127</v>
      </c>
      <c r="B474" s="47">
        <f t="shared" si="142"/>
        <v>348.319861</v>
      </c>
      <c r="C474" s="69">
        <f t="shared" si="140"/>
        <v>10.24470179</v>
      </c>
      <c r="D474" s="111">
        <f t="shared" si="144"/>
        <v>10.24470179</v>
      </c>
      <c r="E474" s="33">
        <v>34.0</v>
      </c>
      <c r="F474" s="49">
        <v>102.427862</v>
      </c>
      <c r="G474" s="48">
        <v>0.294</v>
      </c>
      <c r="H474" s="49">
        <v>245.891999</v>
      </c>
      <c r="I474" s="48">
        <v>0.706</v>
      </c>
      <c r="J474" s="49">
        <v>3.48319861E8</v>
      </c>
      <c r="K474" s="70">
        <v>2014.0</v>
      </c>
      <c r="L474" s="33" t="s">
        <v>20</v>
      </c>
      <c r="M474" s="19" t="s">
        <v>1128</v>
      </c>
      <c r="N474" s="72" t="s">
        <v>1129</v>
      </c>
      <c r="O474" s="21"/>
      <c r="P474" s="21" t="s">
        <v>1396</v>
      </c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</row>
    <row r="475" ht="15.75" customHeight="1">
      <c r="A475" s="46" t="s">
        <v>1130</v>
      </c>
      <c r="B475" s="47">
        <f t="shared" si="142"/>
        <v>530.51732</v>
      </c>
      <c r="C475" s="69">
        <f t="shared" si="140"/>
        <v>2.980434382</v>
      </c>
      <c r="D475" s="111">
        <f t="shared" si="144"/>
        <v>2.980434382</v>
      </c>
      <c r="E475" s="33">
        <v>178.0</v>
      </c>
      <c r="F475" s="49">
        <v>145.522784</v>
      </c>
      <c r="G475" s="48">
        <v>0.274</v>
      </c>
      <c r="H475" s="49">
        <v>384.994536</v>
      </c>
      <c r="I475" s="48">
        <v>0.726</v>
      </c>
      <c r="J475" s="49">
        <v>5.3051732E8</v>
      </c>
      <c r="K475" s="70">
        <v>2018.0</v>
      </c>
      <c r="L475" s="33" t="s">
        <v>20</v>
      </c>
      <c r="M475" s="19" t="s">
        <v>1131</v>
      </c>
      <c r="N475" s="72" t="s">
        <v>1132</v>
      </c>
      <c r="O475" s="21"/>
      <c r="P475" s="105" t="s">
        <v>1395</v>
      </c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</row>
    <row r="476" ht="15.75" customHeight="1">
      <c r="A476" s="46" t="s">
        <v>1133</v>
      </c>
      <c r="B476" s="47">
        <f t="shared" si="142"/>
        <v>415.933406</v>
      </c>
      <c r="C476" s="69">
        <f t="shared" si="140"/>
        <v>5.199167575</v>
      </c>
      <c r="D476" s="111">
        <f t="shared" si="144"/>
        <v>5.199167575</v>
      </c>
      <c r="E476" s="33">
        <v>80.0</v>
      </c>
      <c r="F476" s="49">
        <v>155.385488</v>
      </c>
      <c r="G476" s="48">
        <v>0.374</v>
      </c>
      <c r="H476" s="49">
        <v>260.547918</v>
      </c>
      <c r="I476" s="48">
        <v>0.626</v>
      </c>
      <c r="J476" s="49">
        <v>4.15933406E8</v>
      </c>
      <c r="K476" s="70">
        <v>1999.0</v>
      </c>
      <c r="L476" s="33" t="s">
        <v>25</v>
      </c>
      <c r="M476" s="19" t="s">
        <v>1134</v>
      </c>
      <c r="N476" s="72" t="s">
        <v>1135</v>
      </c>
      <c r="O476" s="21"/>
      <c r="P476" s="21" t="s">
        <v>1396</v>
      </c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</row>
    <row r="477" ht="15.75" customHeight="1">
      <c r="A477" s="46" t="s">
        <v>1133</v>
      </c>
      <c r="B477" s="47">
        <f t="shared" si="142"/>
        <v>409.231607</v>
      </c>
      <c r="C477" s="69">
        <f t="shared" si="140"/>
        <v>5.115395088</v>
      </c>
      <c r="D477" s="111">
        <f t="shared" si="144"/>
        <v>5.115395088</v>
      </c>
      <c r="E477" s="33">
        <v>80.0</v>
      </c>
      <c r="F477" s="49">
        <v>80.227895</v>
      </c>
      <c r="G477" s="48">
        <v>0.196</v>
      </c>
      <c r="H477" s="49">
        <v>329.003712</v>
      </c>
      <c r="I477" s="48">
        <v>0.804</v>
      </c>
      <c r="J477" s="49">
        <v>4.09231607E8</v>
      </c>
      <c r="K477" s="70">
        <v>2017.0</v>
      </c>
      <c r="L477" s="33" t="s">
        <v>20</v>
      </c>
      <c r="M477" s="19" t="s">
        <v>1136</v>
      </c>
      <c r="N477" s="72" t="s">
        <v>1135</v>
      </c>
      <c r="O477" s="21"/>
      <c r="P477" s="21" t="s">
        <v>1396</v>
      </c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</row>
    <row r="478" ht="15.75" customHeight="1">
      <c r="A478" s="46" t="s">
        <v>1137</v>
      </c>
      <c r="B478" s="47">
        <f t="shared" si="142"/>
        <v>443.280904</v>
      </c>
      <c r="C478" s="69">
        <f t="shared" si="140"/>
        <v>4.523274531</v>
      </c>
      <c r="D478" s="111">
        <f t="shared" si="144"/>
        <v>4.523274531</v>
      </c>
      <c r="E478" s="33">
        <v>98.0</v>
      </c>
      <c r="F478" s="49">
        <v>202.019785</v>
      </c>
      <c r="G478" s="48">
        <v>0.456</v>
      </c>
      <c r="H478" s="49">
        <v>241.261119</v>
      </c>
      <c r="I478" s="48">
        <v>0.544</v>
      </c>
      <c r="J478" s="49">
        <v>4.43280904E8</v>
      </c>
      <c r="K478" s="70">
        <v>2001.0</v>
      </c>
      <c r="L478" s="33" t="s">
        <v>18</v>
      </c>
      <c r="M478" s="19" t="s">
        <v>1138</v>
      </c>
      <c r="N478" s="72" t="s">
        <v>1139</v>
      </c>
      <c r="O478" s="21"/>
      <c r="P478" s="21" t="s">
        <v>1396</v>
      </c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</row>
    <row r="479" ht="15.75" customHeight="1">
      <c r="A479" s="46" t="s">
        <v>1140</v>
      </c>
      <c r="B479" s="47">
        <f t="shared" si="142"/>
        <v>403.44983</v>
      </c>
      <c r="C479" s="69">
        <f t="shared" si="140"/>
        <v>2.782412621</v>
      </c>
      <c r="D479" s="111">
        <f t="shared" si="144"/>
        <v>2.782412621</v>
      </c>
      <c r="E479" s="33">
        <v>145.0</v>
      </c>
      <c r="F479" s="49">
        <v>102.491776</v>
      </c>
      <c r="G479" s="48">
        <v>0.254</v>
      </c>
      <c r="H479" s="49">
        <v>300.958054</v>
      </c>
      <c r="I479" s="48">
        <v>0.746</v>
      </c>
      <c r="J479" s="49">
        <v>4.0344983E8</v>
      </c>
      <c r="K479" s="70">
        <v>2008.0</v>
      </c>
      <c r="L479" s="33" t="s">
        <v>18</v>
      </c>
      <c r="M479" s="19" t="s">
        <v>1141</v>
      </c>
      <c r="N479" s="72" t="s">
        <v>1142</v>
      </c>
      <c r="O479" s="21"/>
      <c r="P479" s="21" t="s">
        <v>1396</v>
      </c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</row>
    <row r="480" ht="15.75" customHeight="1">
      <c r="A480" s="46" t="s">
        <v>1143</v>
      </c>
      <c r="B480" s="47">
        <f t="shared" si="142"/>
        <v>365.582797</v>
      </c>
      <c r="C480" s="69">
        <f t="shared" si="140"/>
        <v>16.61739986</v>
      </c>
      <c r="D480" s="111">
        <f t="shared" si="144"/>
        <v>16.61739986</v>
      </c>
      <c r="E480" s="33">
        <v>22.0</v>
      </c>
      <c r="F480" s="49">
        <v>117.481222</v>
      </c>
      <c r="G480" s="48">
        <v>0.321</v>
      </c>
      <c r="H480" s="49">
        <v>248.101575</v>
      </c>
      <c r="I480" s="48">
        <v>0.679</v>
      </c>
      <c r="J480" s="49">
        <v>3.65582797E8</v>
      </c>
      <c r="K480" s="70">
        <v>2018.0</v>
      </c>
      <c r="L480" s="33" t="s">
        <v>20</v>
      </c>
      <c r="M480" s="19" t="s">
        <v>1144</v>
      </c>
      <c r="N480" s="72" t="s">
        <v>1145</v>
      </c>
      <c r="O480" s="21"/>
      <c r="P480" s="21" t="s">
        <v>1396</v>
      </c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</row>
    <row r="481" ht="15.75" customHeight="1">
      <c r="A481" s="46" t="s">
        <v>1146</v>
      </c>
      <c r="B481" s="47">
        <f t="shared" si="142"/>
        <v>612.054506</v>
      </c>
      <c r="C481" s="69">
        <f t="shared" si="140"/>
        <v>20.40181687</v>
      </c>
      <c r="D481" s="111">
        <f t="shared" si="144"/>
        <v>20.40181687</v>
      </c>
      <c r="E481" s="33">
        <v>30.0</v>
      </c>
      <c r="F481" s="49">
        <v>370.78293</v>
      </c>
      <c r="G481" s="48">
        <v>0.606</v>
      </c>
      <c r="H481" s="49">
        <v>241.271576</v>
      </c>
      <c r="I481" s="48">
        <v>0.394</v>
      </c>
      <c r="J481" s="49">
        <v>6.12054506E8</v>
      </c>
      <c r="K481" s="70">
        <v>2004.0</v>
      </c>
      <c r="L481" s="33" t="s">
        <v>18</v>
      </c>
      <c r="M481" s="19" t="s">
        <v>1147</v>
      </c>
      <c r="N481" s="72" t="s">
        <v>1148</v>
      </c>
      <c r="O481" s="21"/>
      <c r="P481" s="21" t="s">
        <v>1396</v>
      </c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</row>
    <row r="482" ht="15.75" customHeight="1">
      <c r="A482" s="46" t="s">
        <v>1149</v>
      </c>
      <c r="B482" s="47">
        <f t="shared" si="142"/>
        <v>328.718434</v>
      </c>
      <c r="C482" s="69">
        <f t="shared" si="140"/>
        <v>2.739320283</v>
      </c>
      <c r="D482" s="111">
        <f t="shared" si="144"/>
        <v>2.739320283</v>
      </c>
      <c r="E482" s="33">
        <v>120.0</v>
      </c>
      <c r="F482" s="49">
        <v>182.618434</v>
      </c>
      <c r="G482" s="48">
        <v>0.556</v>
      </c>
      <c r="H482" s="49">
        <v>146.1</v>
      </c>
      <c r="I482" s="48">
        <v>0.444</v>
      </c>
      <c r="J482" s="49">
        <v>3.28718434E8</v>
      </c>
      <c r="K482" s="70">
        <v>2000.0</v>
      </c>
      <c r="L482" s="33" t="s">
        <v>18</v>
      </c>
      <c r="M482" s="19" t="s">
        <v>1150</v>
      </c>
      <c r="N482" s="72" t="s">
        <v>1151</v>
      </c>
      <c r="O482" s="21"/>
      <c r="P482" s="21" t="s">
        <v>1396</v>
      </c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</row>
    <row r="483" ht="15.75" customHeight="1">
      <c r="A483" s="46" t="s">
        <v>1152</v>
      </c>
      <c r="B483" s="47">
        <f t="shared" si="142"/>
        <v>1027.082707</v>
      </c>
      <c r="C483" s="69">
        <f t="shared" si="140"/>
        <v>8.931153974</v>
      </c>
      <c r="D483" s="111">
        <f t="shared" si="144"/>
        <v>8.931153974</v>
      </c>
      <c r="E483" s="33">
        <v>115.0</v>
      </c>
      <c r="F483" s="49">
        <v>474.544677</v>
      </c>
      <c r="G483" s="48">
        <v>0.462</v>
      </c>
      <c r="H483" s="49">
        <v>552.53803</v>
      </c>
      <c r="I483" s="48">
        <v>0.538</v>
      </c>
      <c r="J483" s="49">
        <v>1.027082707E9</v>
      </c>
      <c r="K483" s="70">
        <v>1999.0</v>
      </c>
      <c r="L483" s="33" t="s">
        <v>25</v>
      </c>
      <c r="M483" s="19" t="s">
        <v>1153</v>
      </c>
      <c r="N483" s="72" t="s">
        <v>1154</v>
      </c>
      <c r="O483" s="21"/>
      <c r="P483" s="21" t="s">
        <v>1396</v>
      </c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</row>
    <row r="484" ht="15.75" customHeight="1">
      <c r="A484" s="46" t="s">
        <v>1155</v>
      </c>
      <c r="B484" s="47">
        <f t="shared" si="142"/>
        <v>315.249768</v>
      </c>
      <c r="C484" s="69">
        <f t="shared" si="140"/>
        <v>1.8544104</v>
      </c>
      <c r="D484" s="111">
        <f t="shared" si="144"/>
        <v>1.8544104</v>
      </c>
      <c r="E484" s="33">
        <v>170.0</v>
      </c>
      <c r="F484" s="49">
        <v>188.969804</v>
      </c>
      <c r="G484" s="48">
        <v>0.599</v>
      </c>
      <c r="H484" s="49">
        <v>126.279964</v>
      </c>
      <c r="I484" s="48">
        <v>0.401</v>
      </c>
      <c r="J484" s="49">
        <v>3.15249768E8</v>
      </c>
      <c r="K484" s="70">
        <v>2004.0</v>
      </c>
      <c r="L484" s="33" t="s">
        <v>18</v>
      </c>
      <c r="M484" s="19" t="s">
        <v>1156</v>
      </c>
      <c r="N484" s="72" t="s">
        <v>1157</v>
      </c>
      <c r="O484" s="21"/>
      <c r="P484" s="21" t="s">
        <v>1396</v>
      </c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</row>
    <row r="485" ht="15.75" customHeight="1">
      <c r="A485" s="46" t="s">
        <v>1158</v>
      </c>
      <c r="B485" s="47">
        <f t="shared" si="142"/>
        <v>317.375031</v>
      </c>
      <c r="C485" s="69">
        <f t="shared" si="140"/>
        <v>7.934375775</v>
      </c>
      <c r="D485" s="111">
        <f t="shared" si="144"/>
        <v>7.934375775</v>
      </c>
      <c r="E485" s="33">
        <v>40.0</v>
      </c>
      <c r="F485" s="49">
        <v>163.958031</v>
      </c>
      <c r="G485" s="48">
        <v>0.517</v>
      </c>
      <c r="H485" s="49">
        <v>153.417</v>
      </c>
      <c r="I485" s="48">
        <v>0.483</v>
      </c>
      <c r="J485" s="49">
        <v>3.17375031E8</v>
      </c>
      <c r="K485" s="70">
        <v>2009.0</v>
      </c>
      <c r="L485" s="33" t="s">
        <v>18</v>
      </c>
      <c r="M485" s="19" t="s">
        <v>1159</v>
      </c>
      <c r="N485" s="72" t="s">
        <v>1160</v>
      </c>
      <c r="O485" s="21"/>
      <c r="P485" s="21" t="s">
        <v>1396</v>
      </c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</row>
    <row r="486" ht="15.75" customHeight="1">
      <c r="A486" s="112" t="s">
        <v>1483</v>
      </c>
      <c r="B486" s="113">
        <f t="shared" si="142"/>
        <v>89.328627</v>
      </c>
      <c r="C486" s="114">
        <f t="shared" si="140"/>
        <v>29.776209</v>
      </c>
      <c r="D486" s="115">
        <f t="shared" ref="D486:D488" si="145">SUM(C486/1)</f>
        <v>29.776209</v>
      </c>
      <c r="E486" s="115">
        <v>3.0</v>
      </c>
      <c r="F486" s="115">
        <v>64.473115</v>
      </c>
      <c r="G486" s="116">
        <f t="shared" ref="G486:G488" si="146">SUM(F486/B486)</f>
        <v>0.7217519978</v>
      </c>
      <c r="H486" s="117">
        <f t="shared" ref="H486:H488" si="147">(J486/1000000)-F486</f>
        <v>24.855512</v>
      </c>
      <c r="I486" s="99">
        <f t="shared" ref="I486:I488" si="148">H486/B486</f>
        <v>0.2782480022</v>
      </c>
      <c r="J486" s="113">
        <v>8.9328627E7</v>
      </c>
      <c r="K486" s="118">
        <v>2013.0</v>
      </c>
      <c r="L486" s="119" t="s">
        <v>20</v>
      </c>
      <c r="M486" s="19"/>
      <c r="N486" s="71"/>
      <c r="O486" s="21"/>
      <c r="P486" s="98" t="s">
        <v>1395</v>
      </c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</row>
    <row r="487" ht="15.75" customHeight="1">
      <c r="A487" s="120" t="s">
        <v>1484</v>
      </c>
      <c r="B487" s="121">
        <f t="shared" si="142"/>
        <v>110.602999</v>
      </c>
      <c r="C487" s="122">
        <f>SUM(J487/(E487*1000000))</f>
        <v>12.28922211</v>
      </c>
      <c r="D487" s="115">
        <f t="shared" si="145"/>
        <v>12.28922211</v>
      </c>
      <c r="E487" s="117">
        <v>9.0</v>
      </c>
      <c r="F487" s="117">
        <v>71.9628</v>
      </c>
      <c r="G487" s="116">
        <f t="shared" si="146"/>
        <v>0.6506405853</v>
      </c>
      <c r="H487" s="78">
        <f t="shared" si="147"/>
        <v>38.640199</v>
      </c>
      <c r="I487" s="99">
        <f t="shared" si="148"/>
        <v>0.3493594147</v>
      </c>
      <c r="J487" s="121">
        <v>1.10602999E8</v>
      </c>
      <c r="K487" s="91">
        <v>2014.0</v>
      </c>
      <c r="L487" s="119" t="s">
        <v>20</v>
      </c>
      <c r="M487" s="19"/>
      <c r="N487" s="71"/>
      <c r="O487" s="21"/>
      <c r="P487" s="82" t="s">
        <v>1395</v>
      </c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</row>
    <row r="488" ht="15.75" customHeight="1">
      <c r="A488" s="120" t="s">
        <v>1485</v>
      </c>
      <c r="B488" s="113">
        <f t="shared" si="142"/>
        <v>118.416945</v>
      </c>
      <c r="C488" s="114">
        <f t="shared" ref="C488:C527" si="149">SUM(B488/E488)</f>
        <v>11.8416945</v>
      </c>
      <c r="D488" s="115">
        <f t="shared" si="145"/>
        <v>11.8416945</v>
      </c>
      <c r="E488" s="115">
        <v>10.0</v>
      </c>
      <c r="F488" s="117">
        <v>79.04244</v>
      </c>
      <c r="G488" s="116">
        <f t="shared" si="146"/>
        <v>0.6674926464</v>
      </c>
      <c r="H488" s="78">
        <f t="shared" si="147"/>
        <v>39.374505</v>
      </c>
      <c r="I488" s="99">
        <f t="shared" si="148"/>
        <v>0.3325073536</v>
      </c>
      <c r="J488" s="113">
        <v>1.18416945E8</v>
      </c>
      <c r="K488" s="91">
        <v>2016.0</v>
      </c>
      <c r="L488" s="119" t="s">
        <v>20</v>
      </c>
      <c r="M488" s="19"/>
      <c r="N488" s="71"/>
      <c r="O488" s="21"/>
      <c r="P488" s="98" t="s">
        <v>1395</v>
      </c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</row>
    <row r="489" ht="15.75" customHeight="1">
      <c r="A489" s="46" t="s">
        <v>1161</v>
      </c>
      <c r="B489" s="47">
        <f t="shared" si="142"/>
        <v>532.950503</v>
      </c>
      <c r="C489" s="69">
        <f t="shared" si="149"/>
        <v>3.947781504</v>
      </c>
      <c r="D489" s="111">
        <f t="shared" ref="D489:D499" si="150">C489/1</f>
        <v>3.947781504</v>
      </c>
      <c r="E489" s="33">
        <v>135.0</v>
      </c>
      <c r="F489" s="49">
        <v>183.637894</v>
      </c>
      <c r="G489" s="48">
        <v>0.345</v>
      </c>
      <c r="H489" s="16">
        <v>349.312609</v>
      </c>
      <c r="I489" s="48">
        <v>0.655</v>
      </c>
      <c r="J489" s="49">
        <v>5.32950503E8</v>
      </c>
      <c r="K489" s="70">
        <v>2015.0</v>
      </c>
      <c r="L489" s="33" t="s">
        <v>20</v>
      </c>
      <c r="M489" s="19" t="s">
        <v>1162</v>
      </c>
      <c r="N489" s="72" t="s">
        <v>1163</v>
      </c>
      <c r="O489" s="21"/>
      <c r="P489" s="21" t="s">
        <v>1396</v>
      </c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</row>
    <row r="490" ht="15.75" customHeight="1">
      <c r="A490" s="46" t="s">
        <v>1164</v>
      </c>
      <c r="B490" s="47">
        <f t="shared" si="142"/>
        <v>1074.149279</v>
      </c>
      <c r="C490" s="69">
        <f t="shared" si="149"/>
        <v>3.905997378</v>
      </c>
      <c r="D490" s="111">
        <f t="shared" si="150"/>
        <v>3.905997378</v>
      </c>
      <c r="E490" s="33">
        <v>275.0</v>
      </c>
      <c r="F490" s="49">
        <v>515.202542</v>
      </c>
      <c r="G490" s="48">
        <v>0.48</v>
      </c>
      <c r="H490" s="49">
        <v>558.946737</v>
      </c>
      <c r="I490" s="48">
        <v>0.52</v>
      </c>
      <c r="J490" s="49">
        <v>1.074149279E9</v>
      </c>
      <c r="K490" s="70">
        <v>2019.0</v>
      </c>
      <c r="L490" s="33" t="s">
        <v>20</v>
      </c>
      <c r="M490" s="19" t="s">
        <v>1165</v>
      </c>
      <c r="N490" s="72" t="s">
        <v>1166</v>
      </c>
      <c r="O490" s="21"/>
      <c r="P490" s="21" t="s">
        <v>1396</v>
      </c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</row>
    <row r="491" ht="15.75" customHeight="1">
      <c r="A491" s="46" t="s">
        <v>1167</v>
      </c>
      <c r="B491" s="47">
        <f t="shared" si="142"/>
        <v>335.062621</v>
      </c>
      <c r="C491" s="69">
        <f t="shared" si="149"/>
        <v>4.467501613</v>
      </c>
      <c r="D491" s="111">
        <f t="shared" si="150"/>
        <v>4.467501613</v>
      </c>
      <c r="E491" s="33">
        <v>75.0</v>
      </c>
      <c r="F491" s="49">
        <v>134.069511</v>
      </c>
      <c r="G491" s="48">
        <v>0.4</v>
      </c>
      <c r="H491" s="49">
        <v>200.99311</v>
      </c>
      <c r="I491" s="48">
        <v>0.6</v>
      </c>
      <c r="J491" s="49">
        <v>3.35062621E8</v>
      </c>
      <c r="K491" s="70">
        <v>1996.0</v>
      </c>
      <c r="L491" s="33" t="s">
        <v>25</v>
      </c>
      <c r="M491" s="19" t="s">
        <v>1168</v>
      </c>
      <c r="N491" s="72" t="s">
        <v>1169</v>
      </c>
      <c r="O491" s="21"/>
      <c r="P491" s="21" t="s">
        <v>1396</v>
      </c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</row>
    <row r="492" ht="15.75" customHeight="1">
      <c r="A492" s="46" t="s">
        <v>1170</v>
      </c>
      <c r="B492" s="47">
        <f t="shared" si="142"/>
        <v>894.328469</v>
      </c>
      <c r="C492" s="69">
        <f t="shared" si="149"/>
        <v>11.92437959</v>
      </c>
      <c r="D492" s="111">
        <f t="shared" si="150"/>
        <v>11.92437959</v>
      </c>
      <c r="E492" s="33">
        <v>75.0</v>
      </c>
      <c r="F492" s="49">
        <v>368.38433</v>
      </c>
      <c r="G492" s="48">
        <v>0.412</v>
      </c>
      <c r="H492" s="49">
        <v>525.944139</v>
      </c>
      <c r="I492" s="48">
        <v>0.588</v>
      </c>
      <c r="J492" s="49">
        <v>8.94328469E8</v>
      </c>
      <c r="K492" s="70">
        <v>2016.0</v>
      </c>
      <c r="L492" s="33" t="s">
        <v>20</v>
      </c>
      <c r="M492" s="19" t="s">
        <v>1171</v>
      </c>
      <c r="N492" s="72" t="s">
        <v>1172</v>
      </c>
      <c r="O492" s="21"/>
      <c r="P492" s="21" t="s">
        <v>1396</v>
      </c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</row>
    <row r="493" ht="15.75" customHeight="1">
      <c r="A493" s="46" t="s">
        <v>1173</v>
      </c>
      <c r="B493" s="47">
        <f t="shared" si="142"/>
        <v>431.058056</v>
      </c>
      <c r="C493" s="69">
        <f t="shared" si="149"/>
        <v>5.747440747</v>
      </c>
      <c r="D493" s="111">
        <f t="shared" si="150"/>
        <v>5.747440747</v>
      </c>
      <c r="E493" s="33">
        <v>75.0</v>
      </c>
      <c r="F493" s="49">
        <v>158.874395</v>
      </c>
      <c r="G493" s="48">
        <v>0.369</v>
      </c>
      <c r="H493" s="49">
        <v>272.183661</v>
      </c>
      <c r="I493" s="48">
        <v>0.631</v>
      </c>
      <c r="J493" s="49">
        <v>4.31058056E8</v>
      </c>
      <c r="K493" s="70">
        <v>2019.0</v>
      </c>
      <c r="L493" s="33" t="s">
        <v>20</v>
      </c>
      <c r="M493" s="19" t="s">
        <v>1174</v>
      </c>
      <c r="N493" s="72" t="s">
        <v>1175</v>
      </c>
      <c r="O493" s="21"/>
      <c r="P493" s="21" t="s">
        <v>1396</v>
      </c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</row>
    <row r="494" ht="15.75" customHeight="1">
      <c r="A494" s="46" t="s">
        <v>1179</v>
      </c>
      <c r="B494" s="47">
        <f t="shared" si="142"/>
        <v>536.414293</v>
      </c>
      <c r="C494" s="69">
        <f t="shared" si="149"/>
        <v>7.152190573</v>
      </c>
      <c r="D494" s="111">
        <f t="shared" si="150"/>
        <v>7.152190573</v>
      </c>
      <c r="E494" s="33">
        <v>75.0</v>
      </c>
      <c r="F494" s="49">
        <v>183.135014</v>
      </c>
      <c r="G494" s="48">
        <v>0.341</v>
      </c>
      <c r="H494" s="49">
        <v>353.279279</v>
      </c>
      <c r="I494" s="48">
        <v>0.659</v>
      </c>
      <c r="J494" s="49">
        <v>5.36414293E8</v>
      </c>
      <c r="K494" s="70">
        <v>2007.0</v>
      </c>
      <c r="L494" s="33" t="s">
        <v>18</v>
      </c>
      <c r="M494" s="19" t="s">
        <v>1180</v>
      </c>
      <c r="N494" s="72" t="s">
        <v>1181</v>
      </c>
      <c r="O494" s="21"/>
      <c r="P494" s="21" t="s">
        <v>1396</v>
      </c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</row>
    <row r="495" ht="15.75" customHeight="1">
      <c r="A495" s="46" t="s">
        <v>1182</v>
      </c>
      <c r="B495" s="47">
        <f t="shared" si="142"/>
        <v>672.806432</v>
      </c>
      <c r="C495" s="69">
        <f t="shared" si="149"/>
        <v>16.8201608</v>
      </c>
      <c r="D495" s="111">
        <f t="shared" si="150"/>
        <v>16.8201608</v>
      </c>
      <c r="E495" s="33">
        <v>40.0</v>
      </c>
      <c r="F495" s="49">
        <v>293.506292</v>
      </c>
      <c r="G495" s="48">
        <v>0.436</v>
      </c>
      <c r="H495" s="49">
        <v>379.30014</v>
      </c>
      <c r="I495" s="48">
        <v>0.564</v>
      </c>
      <c r="J495" s="49">
        <v>6.72806432E8</v>
      </c>
      <c r="K495" s="70">
        <v>1999.0</v>
      </c>
      <c r="L495" s="33" t="s">
        <v>25</v>
      </c>
      <c r="M495" s="19" t="s">
        <v>1183</v>
      </c>
      <c r="N495" s="72" t="s">
        <v>1184</v>
      </c>
      <c r="O495" s="21"/>
      <c r="P495" s="21" t="s">
        <v>1396</v>
      </c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</row>
    <row r="496" ht="15.75" customHeight="1">
      <c r="A496" s="46" t="s">
        <v>1185</v>
      </c>
      <c r="B496" s="47">
        <f t="shared" si="142"/>
        <v>563.749323</v>
      </c>
      <c r="C496" s="69">
        <f t="shared" si="149"/>
        <v>5.124993845</v>
      </c>
      <c r="D496" s="111">
        <f t="shared" si="150"/>
        <v>5.124993845</v>
      </c>
      <c r="E496" s="33">
        <v>110.0</v>
      </c>
      <c r="F496" s="49">
        <v>142.614158</v>
      </c>
      <c r="G496" s="48">
        <v>0.253</v>
      </c>
      <c r="H496" s="49">
        <v>421.135165</v>
      </c>
      <c r="I496" s="48">
        <v>0.747</v>
      </c>
      <c r="J496" s="49">
        <v>5.63749323E8</v>
      </c>
      <c r="K496" s="70">
        <v>2011.0</v>
      </c>
      <c r="L496" s="33" t="s">
        <v>20</v>
      </c>
      <c r="M496" s="19" t="s">
        <v>1186</v>
      </c>
      <c r="N496" s="72" t="s">
        <v>1187</v>
      </c>
      <c r="O496" s="21"/>
      <c r="P496" s="21" t="s">
        <v>1396</v>
      </c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</row>
    <row r="497" ht="15.75" customHeight="1">
      <c r="A497" s="46" t="s">
        <v>1188</v>
      </c>
      <c r="B497" s="47">
        <f t="shared" si="142"/>
        <v>347.54536</v>
      </c>
      <c r="C497" s="69">
        <f t="shared" si="149"/>
        <v>3.30995581</v>
      </c>
      <c r="D497" s="111">
        <f t="shared" si="150"/>
        <v>3.30995581</v>
      </c>
      <c r="E497" s="33">
        <v>105.0</v>
      </c>
      <c r="F497" s="49">
        <v>71.017784</v>
      </c>
      <c r="G497" s="48">
        <v>0.204</v>
      </c>
      <c r="H497" s="49">
        <v>276.527576</v>
      </c>
      <c r="I497" s="48">
        <v>0.796</v>
      </c>
      <c r="J497" s="49">
        <v>3.4754536E8</v>
      </c>
      <c r="K497" s="70">
        <v>2013.0</v>
      </c>
      <c r="L497" s="33" t="s">
        <v>20</v>
      </c>
      <c r="M497" s="19" t="s">
        <v>1189</v>
      </c>
      <c r="N497" s="72" t="s">
        <v>1190</v>
      </c>
      <c r="O497" s="21"/>
      <c r="P497" s="21" t="s">
        <v>1396</v>
      </c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</row>
    <row r="498" ht="15.75" customHeight="1">
      <c r="A498" s="46" t="s">
        <v>1191</v>
      </c>
      <c r="B498" s="47">
        <f t="shared" si="142"/>
        <v>325.186032</v>
      </c>
      <c r="C498" s="69">
        <f t="shared" si="149"/>
        <v>4.394405838</v>
      </c>
      <c r="D498" s="111">
        <f t="shared" si="150"/>
        <v>4.394405838</v>
      </c>
      <c r="E498" s="33">
        <v>74.0</v>
      </c>
      <c r="F498" s="49">
        <v>162.994032</v>
      </c>
      <c r="G498" s="48">
        <v>0.501</v>
      </c>
      <c r="H498" s="49">
        <v>162.192</v>
      </c>
      <c r="I498" s="48">
        <v>0.499</v>
      </c>
      <c r="J498" s="49">
        <v>3.25186032E8</v>
      </c>
      <c r="K498" s="70">
        <v>2015.0</v>
      </c>
      <c r="L498" s="33" t="s">
        <v>20</v>
      </c>
      <c r="M498" s="19" t="s">
        <v>1192</v>
      </c>
      <c r="N498" s="72" t="s">
        <v>1193</v>
      </c>
      <c r="O498" s="21"/>
      <c r="P498" s="21" t="s">
        <v>1396</v>
      </c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</row>
    <row r="499" ht="15.75" customHeight="1">
      <c r="A499" s="46" t="s">
        <v>1486</v>
      </c>
      <c r="B499" s="47">
        <f t="shared" si="142"/>
        <v>698.509825</v>
      </c>
      <c r="C499" s="69">
        <f t="shared" si="149"/>
        <v>10.27220331</v>
      </c>
      <c r="D499" s="111">
        <f t="shared" si="150"/>
        <v>10.27220331</v>
      </c>
      <c r="E499" s="33">
        <v>68.0</v>
      </c>
      <c r="F499" s="49">
        <v>300.531751</v>
      </c>
      <c r="G499" s="48">
        <v>0.43</v>
      </c>
      <c r="H499" s="49">
        <v>397.978074</v>
      </c>
      <c r="I499" s="48">
        <v>0.57</v>
      </c>
      <c r="J499" s="49">
        <v>6.98509825E8</v>
      </c>
      <c r="K499" s="70">
        <v>2010.0</v>
      </c>
      <c r="L499" s="33" t="s">
        <v>20</v>
      </c>
      <c r="M499" s="19" t="s">
        <v>1282</v>
      </c>
      <c r="N499" s="72" t="s">
        <v>1283</v>
      </c>
      <c r="O499" s="21"/>
      <c r="P499" s="21" t="s">
        <v>1396</v>
      </c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</row>
    <row r="500" ht="15.75" customHeight="1">
      <c r="A500" s="123" t="s">
        <v>1487</v>
      </c>
      <c r="B500" s="113">
        <f t="shared" si="142"/>
        <v>90.937439</v>
      </c>
      <c r="C500" s="114">
        <f t="shared" si="149"/>
        <v>18.1874878</v>
      </c>
      <c r="D500" s="115">
        <f>SUM(C500/1)</f>
        <v>18.1874878</v>
      </c>
      <c r="E500" s="117">
        <v>5.0</v>
      </c>
      <c r="F500" s="115">
        <v>64.704895</v>
      </c>
      <c r="G500" s="116">
        <f>SUM(F500/B500)</f>
        <v>0.7115319687</v>
      </c>
      <c r="H500" s="117">
        <f>(J500/1000000)-F500</f>
        <v>26.232544</v>
      </c>
      <c r="I500" s="99">
        <f>H500/B500</f>
        <v>0.2884680313</v>
      </c>
      <c r="J500" s="113">
        <v>9.0937439E7</v>
      </c>
      <c r="K500" s="118">
        <v>2015.0</v>
      </c>
      <c r="L500" s="119" t="s">
        <v>20</v>
      </c>
      <c r="M500" s="19"/>
      <c r="N500" s="71"/>
      <c r="O500" s="21"/>
      <c r="P500" s="109" t="s">
        <v>1395</v>
      </c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</row>
    <row r="501" ht="15.75" customHeight="1">
      <c r="A501" s="46" t="s">
        <v>1194</v>
      </c>
      <c r="B501" s="47">
        <f t="shared" si="142"/>
        <v>415.686217</v>
      </c>
      <c r="C501" s="69">
        <f t="shared" si="149"/>
        <v>2.681846561</v>
      </c>
      <c r="D501" s="111">
        <f>C501/1</f>
        <v>2.681846561</v>
      </c>
      <c r="E501" s="33">
        <v>155.0</v>
      </c>
      <c r="F501" s="49">
        <v>104.38695</v>
      </c>
      <c r="G501" s="48">
        <v>0.251</v>
      </c>
      <c r="H501" s="49">
        <v>311.299267</v>
      </c>
      <c r="I501" s="48">
        <v>0.749</v>
      </c>
      <c r="J501" s="49">
        <v>4.15686217E8</v>
      </c>
      <c r="K501" s="70">
        <v>2010.0</v>
      </c>
      <c r="L501" s="33" t="s">
        <v>20</v>
      </c>
      <c r="M501" s="19" t="s">
        <v>1195</v>
      </c>
      <c r="N501" s="72" t="s">
        <v>1196</v>
      </c>
      <c r="O501" s="21"/>
      <c r="P501" s="21" t="s">
        <v>1396</v>
      </c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</row>
    <row r="502" ht="15.75" customHeight="1">
      <c r="A502" s="120" t="s">
        <v>1488</v>
      </c>
      <c r="B502" s="113">
        <f t="shared" si="142"/>
        <v>40.423945</v>
      </c>
      <c r="C502" s="114">
        <f t="shared" si="149"/>
        <v>13.47464833</v>
      </c>
      <c r="D502" s="115">
        <f>SUM(C502/1)</f>
        <v>13.47464833</v>
      </c>
      <c r="E502" s="115">
        <v>3.0</v>
      </c>
      <c r="F502" s="117">
        <v>25.138705</v>
      </c>
      <c r="G502" s="116">
        <f>SUM(F502/B502)</f>
        <v>0.6218765882</v>
      </c>
      <c r="H502" s="117">
        <f>(J502/1000000)-F502</f>
        <v>15.28524</v>
      </c>
      <c r="I502" s="99">
        <f>H502/B502</f>
        <v>0.3781234118</v>
      </c>
      <c r="J502" s="113">
        <v>4.0423945E7</v>
      </c>
      <c r="K502" s="91">
        <v>2016.0</v>
      </c>
      <c r="L502" s="119" t="s">
        <v>20</v>
      </c>
      <c r="M502" s="19"/>
      <c r="N502" s="71"/>
      <c r="O502" s="21"/>
      <c r="P502" s="98" t="s">
        <v>1395</v>
      </c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</row>
    <row r="503" ht="15.75" customHeight="1">
      <c r="A503" s="46" t="s">
        <v>1197</v>
      </c>
      <c r="B503" s="47">
        <f t="shared" si="142"/>
        <v>406.878233</v>
      </c>
      <c r="C503" s="69">
        <f t="shared" si="149"/>
        <v>4.06878233</v>
      </c>
      <c r="D503" s="111">
        <f t="shared" ref="D503:D527" si="151">C503/1</f>
        <v>4.06878233</v>
      </c>
      <c r="E503" s="33">
        <v>100.0</v>
      </c>
      <c r="F503" s="49">
        <v>116.900694</v>
      </c>
      <c r="G503" s="48">
        <v>0.287</v>
      </c>
      <c r="H503" s="16">
        <v>289.977539</v>
      </c>
      <c r="I503" s="48">
        <v>0.713</v>
      </c>
      <c r="J503" s="49">
        <v>4.06878233E8</v>
      </c>
      <c r="K503" s="70">
        <v>2013.0</v>
      </c>
      <c r="L503" s="33" t="s">
        <v>20</v>
      </c>
      <c r="M503" s="19" t="s">
        <v>1198</v>
      </c>
      <c r="N503" s="72" t="s">
        <v>1199</v>
      </c>
      <c r="O503" s="21"/>
      <c r="P503" s="21" t="s">
        <v>1396</v>
      </c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</row>
    <row r="504" ht="15.75" customHeight="1">
      <c r="A504" s="46" t="s">
        <v>1200</v>
      </c>
      <c r="B504" s="47">
        <f t="shared" si="142"/>
        <v>414.828246</v>
      </c>
      <c r="C504" s="69">
        <f t="shared" si="149"/>
        <v>3.142638227</v>
      </c>
      <c r="D504" s="111">
        <f t="shared" si="151"/>
        <v>3.142638227</v>
      </c>
      <c r="E504" s="33">
        <v>132.0</v>
      </c>
      <c r="F504" s="49">
        <v>132.556852</v>
      </c>
      <c r="G504" s="48">
        <v>0.32</v>
      </c>
      <c r="H504" s="49">
        <v>282.271394</v>
      </c>
      <c r="I504" s="48">
        <v>0.68</v>
      </c>
      <c r="J504" s="49">
        <v>4.14828246E8</v>
      </c>
      <c r="K504" s="70">
        <v>2013.0</v>
      </c>
      <c r="L504" s="33" t="s">
        <v>20</v>
      </c>
      <c r="M504" s="19" t="s">
        <v>1201</v>
      </c>
      <c r="N504" s="72" t="s">
        <v>1202</v>
      </c>
      <c r="O504" s="21"/>
      <c r="P504" s="21" t="s">
        <v>1396</v>
      </c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</row>
    <row r="505" ht="15.75" customHeight="1">
      <c r="A505" s="46" t="s">
        <v>1203</v>
      </c>
      <c r="B505" s="47">
        <f t="shared" si="142"/>
        <v>361.8324</v>
      </c>
      <c r="C505" s="69">
        <f t="shared" si="149"/>
        <v>2.68024</v>
      </c>
      <c r="D505" s="111">
        <f t="shared" si="151"/>
        <v>2.68024</v>
      </c>
      <c r="E505" s="33">
        <v>135.0</v>
      </c>
      <c r="F505" s="49">
        <v>126.943684</v>
      </c>
      <c r="G505" s="48">
        <v>0.351</v>
      </c>
      <c r="H505" s="16">
        <v>234.888716</v>
      </c>
      <c r="I505" s="48">
        <v>0.649</v>
      </c>
      <c r="J505" s="49">
        <v>3.618324E8</v>
      </c>
      <c r="K505" s="70">
        <v>1999.0</v>
      </c>
      <c r="L505" s="33" t="s">
        <v>25</v>
      </c>
      <c r="M505" s="19" t="s">
        <v>1204</v>
      </c>
      <c r="N505" s="72" t="s">
        <v>1205</v>
      </c>
      <c r="O505" s="21"/>
      <c r="P505" s="21" t="s">
        <v>1396</v>
      </c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</row>
    <row r="506" ht="15.75" customHeight="1">
      <c r="A506" s="46" t="s">
        <v>1206</v>
      </c>
      <c r="B506" s="47">
        <f t="shared" si="142"/>
        <v>369.884651</v>
      </c>
      <c r="C506" s="69">
        <f t="shared" si="149"/>
        <v>16.08194135</v>
      </c>
      <c r="D506" s="111">
        <f t="shared" si="151"/>
        <v>16.08194135</v>
      </c>
      <c r="E506" s="33">
        <v>23.0</v>
      </c>
      <c r="F506" s="49">
        <v>176.484651</v>
      </c>
      <c r="G506" s="48">
        <v>0.477</v>
      </c>
      <c r="H506" s="49">
        <v>193.4</v>
      </c>
      <c r="I506" s="48">
        <v>0.523</v>
      </c>
      <c r="J506" s="49">
        <v>3.69884651E8</v>
      </c>
      <c r="K506" s="70">
        <v>1998.0</v>
      </c>
      <c r="L506" s="33" t="s">
        <v>25</v>
      </c>
      <c r="M506" s="19" t="s">
        <v>1207</v>
      </c>
      <c r="N506" s="72" t="s">
        <v>1208</v>
      </c>
      <c r="O506" s="21"/>
      <c r="P506" s="21" t="s">
        <v>1396</v>
      </c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</row>
    <row r="507" ht="15.75" customHeight="1">
      <c r="A507" s="46" t="s">
        <v>1209</v>
      </c>
      <c r="B507" s="47">
        <f t="shared" si="142"/>
        <v>449.326618</v>
      </c>
      <c r="C507" s="69">
        <f t="shared" si="149"/>
        <v>2.995510787</v>
      </c>
      <c r="D507" s="111">
        <f t="shared" si="151"/>
        <v>2.995510787</v>
      </c>
      <c r="E507" s="33">
        <v>150.0</v>
      </c>
      <c r="F507" s="49">
        <v>181.030624</v>
      </c>
      <c r="G507" s="48">
        <v>0.403</v>
      </c>
      <c r="H507" s="49">
        <v>268.295994</v>
      </c>
      <c r="I507" s="48">
        <v>0.597</v>
      </c>
      <c r="J507" s="49">
        <v>4.49326618E8</v>
      </c>
      <c r="K507" s="70">
        <v>2011.0</v>
      </c>
      <c r="L507" s="33" t="s">
        <v>20</v>
      </c>
      <c r="M507" s="19" t="s">
        <v>1210</v>
      </c>
      <c r="N507" s="72" t="s">
        <v>1211</v>
      </c>
      <c r="O507" s="21"/>
      <c r="P507" s="21" t="s">
        <v>1396</v>
      </c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</row>
    <row r="508" ht="15.75" customHeight="1">
      <c r="A508" s="46" t="s">
        <v>1212</v>
      </c>
      <c r="B508" s="47">
        <f t="shared" si="142"/>
        <v>760.928081</v>
      </c>
      <c r="C508" s="69">
        <f t="shared" si="149"/>
        <v>3.043712324</v>
      </c>
      <c r="D508" s="111">
        <f t="shared" si="151"/>
        <v>3.043712324</v>
      </c>
      <c r="E508" s="33">
        <v>250.0</v>
      </c>
      <c r="F508" s="49">
        <v>343.25683</v>
      </c>
      <c r="G508" s="48">
        <v>0.451</v>
      </c>
      <c r="H508" s="49">
        <v>417.671251</v>
      </c>
      <c r="I508" s="48">
        <v>0.549</v>
      </c>
      <c r="J508" s="49">
        <v>7.60928081E8</v>
      </c>
      <c r="K508" s="70">
        <v>2022.0</v>
      </c>
      <c r="L508" s="33" t="s">
        <v>93</v>
      </c>
      <c r="M508" s="19" t="s">
        <v>1213</v>
      </c>
      <c r="N508" s="72" t="s">
        <v>1214</v>
      </c>
      <c r="O508" s="21"/>
      <c r="P508" s="21" t="s">
        <v>1396</v>
      </c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</row>
    <row r="509" ht="15.75" customHeight="1">
      <c r="A509" s="46" t="s">
        <v>1215</v>
      </c>
      <c r="B509" s="47">
        <f t="shared" si="142"/>
        <v>853.983879</v>
      </c>
      <c r="C509" s="69">
        <f t="shared" si="149"/>
        <v>4.744354883</v>
      </c>
      <c r="D509" s="111">
        <f t="shared" si="151"/>
        <v>4.744354883</v>
      </c>
      <c r="E509" s="33">
        <v>180.0</v>
      </c>
      <c r="F509" s="49">
        <v>315.058289</v>
      </c>
      <c r="G509" s="48">
        <v>0.369</v>
      </c>
      <c r="H509" s="49">
        <v>538.92559</v>
      </c>
      <c r="I509" s="48">
        <v>0.631</v>
      </c>
      <c r="J509" s="49">
        <v>8.53983879E8</v>
      </c>
      <c r="K509" s="70">
        <v>2017.0</v>
      </c>
      <c r="L509" s="33" t="s">
        <v>20</v>
      </c>
      <c r="M509" s="19" t="s">
        <v>1216</v>
      </c>
      <c r="N509" s="72" t="s">
        <v>1217</v>
      </c>
      <c r="O509" s="21"/>
      <c r="P509" s="21" t="s">
        <v>1396</v>
      </c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</row>
    <row r="510" ht="15.75" customHeight="1">
      <c r="A510" s="46" t="s">
        <v>1218</v>
      </c>
      <c r="B510" s="47">
        <f t="shared" si="142"/>
        <v>644.78314</v>
      </c>
      <c r="C510" s="69">
        <f t="shared" si="149"/>
        <v>3.792842</v>
      </c>
      <c r="D510" s="111">
        <f t="shared" si="151"/>
        <v>3.792842</v>
      </c>
      <c r="E510" s="33">
        <v>170.0</v>
      </c>
      <c r="F510" s="49">
        <v>206.36214</v>
      </c>
      <c r="G510" s="48">
        <v>0.32</v>
      </c>
      <c r="H510" s="49">
        <v>438.421</v>
      </c>
      <c r="I510" s="48">
        <v>0.68</v>
      </c>
      <c r="J510" s="49">
        <v>6.4478314E8</v>
      </c>
      <c r="K510" s="70">
        <v>2013.0</v>
      </c>
      <c r="L510" s="33" t="s">
        <v>20</v>
      </c>
      <c r="M510" s="19" t="s">
        <v>1219</v>
      </c>
      <c r="N510" s="72" t="s">
        <v>1220</v>
      </c>
      <c r="O510" s="21"/>
      <c r="P510" s="21" t="s">
        <v>1396</v>
      </c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</row>
    <row r="511" ht="15.75" customHeight="1">
      <c r="A511" s="46" t="s">
        <v>1221</v>
      </c>
      <c r="B511" s="47">
        <f t="shared" si="142"/>
        <v>2201.647264</v>
      </c>
      <c r="C511" s="69">
        <f t="shared" si="149"/>
        <v>11.00823632</v>
      </c>
      <c r="D511" s="111">
        <f t="shared" si="151"/>
        <v>11.00823632</v>
      </c>
      <c r="E511" s="33">
        <v>200.0</v>
      </c>
      <c r="F511" s="49">
        <v>659.363944</v>
      </c>
      <c r="G511" s="48">
        <v>0.3</v>
      </c>
      <c r="H511" s="49">
        <v>1542.28332</v>
      </c>
      <c r="I511" s="48">
        <v>0.7</v>
      </c>
      <c r="J511" s="49">
        <v>2.201647264E9</v>
      </c>
      <c r="K511" s="70">
        <v>1997.0</v>
      </c>
      <c r="L511" s="33" t="s">
        <v>25</v>
      </c>
      <c r="M511" s="19" t="s">
        <v>1222</v>
      </c>
      <c r="N511" s="72" t="s">
        <v>1223</v>
      </c>
      <c r="O511" s="21"/>
      <c r="P511" s="21" t="s">
        <v>1396</v>
      </c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</row>
    <row r="512" ht="15.75" customHeight="1">
      <c r="A512" s="46" t="s">
        <v>1224</v>
      </c>
      <c r="B512" s="47">
        <f t="shared" si="142"/>
        <v>333.011068</v>
      </c>
      <c r="C512" s="69">
        <f t="shared" si="149"/>
        <v>3.027373345</v>
      </c>
      <c r="D512" s="111">
        <f t="shared" si="151"/>
        <v>3.027373345</v>
      </c>
      <c r="E512" s="33">
        <v>110.0</v>
      </c>
      <c r="F512" s="49">
        <v>125.304276</v>
      </c>
      <c r="G512" s="48">
        <v>0.376</v>
      </c>
      <c r="H512" s="49">
        <v>207.706792</v>
      </c>
      <c r="I512" s="48">
        <v>0.624</v>
      </c>
      <c r="J512" s="49">
        <v>3.33011068E8</v>
      </c>
      <c r="K512" s="70">
        <v>1997.0</v>
      </c>
      <c r="L512" s="33" t="s">
        <v>25</v>
      </c>
      <c r="M512" s="19" t="s">
        <v>1225</v>
      </c>
      <c r="N512" s="72" t="s">
        <v>1226</v>
      </c>
      <c r="O512" s="21"/>
      <c r="P512" s="21" t="s">
        <v>1396</v>
      </c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</row>
    <row r="513" ht="15.75" customHeight="1">
      <c r="A513" s="46" t="s">
        <v>1227</v>
      </c>
      <c r="B513" s="47">
        <f t="shared" si="142"/>
        <v>357.288178</v>
      </c>
      <c r="C513" s="69">
        <f t="shared" si="149"/>
        <v>23.81921187</v>
      </c>
      <c r="D513" s="111">
        <f t="shared" si="151"/>
        <v>23.81921187</v>
      </c>
      <c r="E513" s="33">
        <v>15.0</v>
      </c>
      <c r="F513" s="49">
        <v>180.258178</v>
      </c>
      <c r="G513" s="48">
        <v>0.504</v>
      </c>
      <c r="H513" s="49">
        <v>177.03</v>
      </c>
      <c r="I513" s="48">
        <v>0.496</v>
      </c>
      <c r="J513" s="49">
        <v>3.57288178E8</v>
      </c>
      <c r="K513" s="70">
        <v>1986.0</v>
      </c>
      <c r="L513" s="33" t="s">
        <v>104</v>
      </c>
      <c r="M513" s="19" t="s">
        <v>1228</v>
      </c>
      <c r="N513" s="72" t="s">
        <v>1229</v>
      </c>
      <c r="O513" s="21"/>
      <c r="P513" s="21" t="s">
        <v>1396</v>
      </c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</row>
    <row r="514" ht="15.75" customHeight="1">
      <c r="A514" s="46" t="s">
        <v>1230</v>
      </c>
      <c r="B514" s="47">
        <f t="shared" si="142"/>
        <v>1486.657763</v>
      </c>
      <c r="C514" s="69">
        <f t="shared" si="149"/>
        <v>8.745045665</v>
      </c>
      <c r="D514" s="111">
        <f t="shared" si="151"/>
        <v>8.745045665</v>
      </c>
      <c r="E514" s="33">
        <v>170.0</v>
      </c>
      <c r="F514" s="49">
        <v>716.657763</v>
      </c>
      <c r="G514" s="48">
        <v>0.482</v>
      </c>
      <c r="H514" s="49">
        <v>770.0</v>
      </c>
      <c r="I514" s="48">
        <v>0.518</v>
      </c>
      <c r="J514" s="49">
        <v>1.486657763E9</v>
      </c>
      <c r="K514" s="70">
        <v>2022.0</v>
      </c>
      <c r="L514" s="33" t="s">
        <v>93</v>
      </c>
      <c r="M514" s="19" t="s">
        <v>1231</v>
      </c>
      <c r="N514" s="72" t="s">
        <v>1232</v>
      </c>
      <c r="O514" s="21"/>
      <c r="P514" s="21" t="s">
        <v>1396</v>
      </c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</row>
    <row r="515" ht="15.75" customHeight="1">
      <c r="A515" s="46" t="s">
        <v>1233</v>
      </c>
      <c r="B515" s="47">
        <f t="shared" si="142"/>
        <v>394.436586</v>
      </c>
      <c r="C515" s="69">
        <f t="shared" si="149"/>
        <v>13.1478862</v>
      </c>
      <c r="D515" s="111">
        <f t="shared" si="151"/>
        <v>13.1478862</v>
      </c>
      <c r="E515" s="33">
        <v>30.0</v>
      </c>
      <c r="F515" s="49">
        <v>223.225679</v>
      </c>
      <c r="G515" s="48">
        <v>0.566</v>
      </c>
      <c r="H515" s="49">
        <v>171.210907</v>
      </c>
      <c r="I515" s="48">
        <v>0.434</v>
      </c>
      <c r="J515" s="49">
        <v>3.94436586E8</v>
      </c>
      <c r="K515" s="70">
        <v>1995.0</v>
      </c>
      <c r="L515" s="33" t="s">
        <v>25</v>
      </c>
      <c r="M515" s="19" t="s">
        <v>1234</v>
      </c>
      <c r="N515" s="72" t="s">
        <v>1235</v>
      </c>
      <c r="O515" s="21"/>
      <c r="P515" s="21" t="s">
        <v>1396</v>
      </c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</row>
    <row r="516" ht="15.75" customHeight="1">
      <c r="A516" s="46" t="s">
        <v>1236</v>
      </c>
      <c r="B516" s="47">
        <f t="shared" si="142"/>
        <v>497.375381</v>
      </c>
      <c r="C516" s="69">
        <f t="shared" si="149"/>
        <v>5.526393122</v>
      </c>
      <c r="D516" s="111">
        <f t="shared" si="151"/>
        <v>5.526393122</v>
      </c>
      <c r="E516" s="33">
        <v>90.0</v>
      </c>
      <c r="F516" s="49">
        <v>245.852179</v>
      </c>
      <c r="G516" s="48">
        <v>0.494</v>
      </c>
      <c r="H516" s="49">
        <v>251.523202</v>
      </c>
      <c r="I516" s="48">
        <v>0.506</v>
      </c>
      <c r="J516" s="49">
        <v>4.97375381E8</v>
      </c>
      <c r="K516" s="70">
        <v>1999.0</v>
      </c>
      <c r="L516" s="33" t="s">
        <v>25</v>
      </c>
      <c r="M516" s="19" t="s">
        <v>1237</v>
      </c>
      <c r="N516" s="72" t="s">
        <v>1238</v>
      </c>
      <c r="O516" s="21"/>
      <c r="P516" s="21" t="s">
        <v>1396</v>
      </c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</row>
    <row r="517" ht="15.75" customHeight="1">
      <c r="A517" s="46" t="s">
        <v>1239</v>
      </c>
      <c r="B517" s="47">
        <f t="shared" si="142"/>
        <v>1066.970811</v>
      </c>
      <c r="C517" s="69">
        <f t="shared" si="149"/>
        <v>5.334854055</v>
      </c>
      <c r="D517" s="111">
        <f t="shared" si="151"/>
        <v>5.334854055</v>
      </c>
      <c r="E517" s="33">
        <v>200.0</v>
      </c>
      <c r="F517" s="49">
        <v>415.00488</v>
      </c>
      <c r="G517" s="48">
        <v>0.389</v>
      </c>
      <c r="H517" s="49">
        <v>651.965931</v>
      </c>
      <c r="I517" s="48">
        <v>0.611</v>
      </c>
      <c r="J517" s="49">
        <v>1.066970811E9</v>
      </c>
      <c r="K517" s="70">
        <v>2010.0</v>
      </c>
      <c r="L517" s="33" t="s">
        <v>20</v>
      </c>
      <c r="M517" s="19" t="s">
        <v>1240</v>
      </c>
      <c r="N517" s="72" t="s">
        <v>1241</v>
      </c>
      <c r="O517" s="21"/>
      <c r="P517" s="21" t="s">
        <v>1396</v>
      </c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</row>
    <row r="518" ht="15.75" customHeight="1">
      <c r="A518" s="46" t="s">
        <v>1242</v>
      </c>
      <c r="B518" s="47">
        <f t="shared" si="142"/>
        <v>1073.394593</v>
      </c>
      <c r="C518" s="69">
        <f t="shared" si="149"/>
        <v>5.366972965</v>
      </c>
      <c r="D518" s="111">
        <f t="shared" si="151"/>
        <v>5.366972965</v>
      </c>
      <c r="E518" s="33">
        <v>200.0</v>
      </c>
      <c r="F518" s="49">
        <v>434.038008</v>
      </c>
      <c r="G518" s="48">
        <v>0.404</v>
      </c>
      <c r="H518" s="49">
        <v>639.356585</v>
      </c>
      <c r="I518" s="48">
        <v>0.596</v>
      </c>
      <c r="J518" s="49">
        <v>1.073394593E9</v>
      </c>
      <c r="K518" s="70">
        <v>2019.0</v>
      </c>
      <c r="L518" s="33" t="s">
        <v>20</v>
      </c>
      <c r="M518" s="19" t="s">
        <v>1243</v>
      </c>
      <c r="N518" s="72" t="s">
        <v>1244</v>
      </c>
      <c r="O518" s="21"/>
      <c r="P518" s="21" t="s">
        <v>1396</v>
      </c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</row>
    <row r="519" ht="15.75" customHeight="1">
      <c r="A519" s="46" t="s">
        <v>1245</v>
      </c>
      <c r="B519" s="47">
        <f t="shared" si="142"/>
        <v>709.70978</v>
      </c>
      <c r="C519" s="69">
        <f t="shared" si="149"/>
        <v>3.5485489</v>
      </c>
      <c r="D519" s="111">
        <f t="shared" si="151"/>
        <v>3.5485489</v>
      </c>
      <c r="E519" s="33">
        <v>200.0</v>
      </c>
      <c r="F519" s="49">
        <v>319.246193</v>
      </c>
      <c r="G519" s="48">
        <v>0.45</v>
      </c>
      <c r="H519" s="49">
        <v>390.463587</v>
      </c>
      <c r="I519" s="48">
        <v>0.55</v>
      </c>
      <c r="J519" s="49">
        <v>7.0970978E8</v>
      </c>
      <c r="K519" s="70">
        <v>2007.0</v>
      </c>
      <c r="L519" s="33" t="s">
        <v>18</v>
      </c>
      <c r="M519" s="19" t="s">
        <v>1246</v>
      </c>
      <c r="N519" s="72" t="s">
        <v>1247</v>
      </c>
      <c r="O519" s="21"/>
      <c r="P519" s="21" t="s">
        <v>1396</v>
      </c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</row>
    <row r="520" ht="15.75" customHeight="1">
      <c r="A520" s="46" t="s">
        <v>1248</v>
      </c>
      <c r="B520" s="47">
        <f t="shared" si="142"/>
        <v>1104.054072</v>
      </c>
      <c r="C520" s="69">
        <f t="shared" si="149"/>
        <v>5.257400343</v>
      </c>
      <c r="D520" s="111">
        <f t="shared" si="151"/>
        <v>5.257400343</v>
      </c>
      <c r="E520" s="33">
        <v>210.0</v>
      </c>
      <c r="F520" s="49">
        <v>245.439076</v>
      </c>
      <c r="G520" s="48">
        <v>0.222</v>
      </c>
      <c r="H520" s="49">
        <v>858.614996</v>
      </c>
      <c r="I520" s="48">
        <v>0.778</v>
      </c>
      <c r="J520" s="49">
        <v>1.104054072E9</v>
      </c>
      <c r="K520" s="70">
        <v>2014.0</v>
      </c>
      <c r="L520" s="33" t="s">
        <v>20</v>
      </c>
      <c r="M520" s="19" t="s">
        <v>1249</v>
      </c>
      <c r="N520" s="72" t="s">
        <v>1250</v>
      </c>
      <c r="O520" s="21"/>
      <c r="P520" s="21" t="s">
        <v>1396</v>
      </c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</row>
    <row r="521" ht="15.75" customHeight="1">
      <c r="A521" s="46" t="s">
        <v>1251</v>
      </c>
      <c r="B521" s="47">
        <f t="shared" si="142"/>
        <v>1123.794079</v>
      </c>
      <c r="C521" s="69">
        <f t="shared" si="149"/>
        <v>6.421680451</v>
      </c>
      <c r="D521" s="111">
        <f t="shared" si="151"/>
        <v>6.421680451</v>
      </c>
      <c r="E521" s="33">
        <v>175.0</v>
      </c>
      <c r="F521" s="49">
        <v>352.390543</v>
      </c>
      <c r="G521" s="48">
        <v>0.314</v>
      </c>
      <c r="H521" s="49">
        <v>771.403536</v>
      </c>
      <c r="I521" s="48">
        <v>0.686</v>
      </c>
      <c r="J521" s="49">
        <v>1.123794079E9</v>
      </c>
      <c r="K521" s="70">
        <v>2011.0</v>
      </c>
      <c r="L521" s="33" t="s">
        <v>20</v>
      </c>
      <c r="M521" s="19" t="s">
        <v>1252</v>
      </c>
      <c r="N521" s="72" t="s">
        <v>1253</v>
      </c>
      <c r="O521" s="21"/>
      <c r="P521" s="21" t="s">
        <v>1396</v>
      </c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</row>
    <row r="522" ht="15.75" customHeight="1">
      <c r="A522" s="46" t="s">
        <v>1254</v>
      </c>
      <c r="B522" s="47">
        <f t="shared" si="142"/>
        <v>836.303693</v>
      </c>
      <c r="C522" s="69">
        <f t="shared" si="149"/>
        <v>4.181518465</v>
      </c>
      <c r="D522" s="111">
        <f t="shared" si="151"/>
        <v>4.181518465</v>
      </c>
      <c r="E522" s="33">
        <v>200.0</v>
      </c>
      <c r="F522" s="49">
        <v>402.11187</v>
      </c>
      <c r="G522" s="48">
        <v>0.481</v>
      </c>
      <c r="H522" s="49">
        <v>434.191823</v>
      </c>
      <c r="I522" s="48">
        <v>0.519</v>
      </c>
      <c r="J522" s="49">
        <v>8.36303693E8</v>
      </c>
      <c r="K522" s="70">
        <v>2009.0</v>
      </c>
      <c r="L522" s="33" t="s">
        <v>18</v>
      </c>
      <c r="M522" s="19" t="s">
        <v>1255</v>
      </c>
      <c r="N522" s="72" t="s">
        <v>1256</v>
      </c>
      <c r="O522" s="21"/>
      <c r="P522" s="21" t="s">
        <v>1396</v>
      </c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</row>
    <row r="523" ht="15.75" customHeight="1">
      <c r="A523" s="46" t="s">
        <v>1257</v>
      </c>
      <c r="B523" s="47">
        <f t="shared" si="142"/>
        <v>605.425157</v>
      </c>
      <c r="C523" s="69">
        <f t="shared" si="149"/>
        <v>2.789977682</v>
      </c>
      <c r="D523" s="111">
        <f t="shared" si="151"/>
        <v>2.789977682</v>
      </c>
      <c r="E523" s="33">
        <v>217.0</v>
      </c>
      <c r="F523" s="49">
        <v>130.168683</v>
      </c>
      <c r="G523" s="48">
        <v>0.215</v>
      </c>
      <c r="H523" s="49">
        <v>475.256474</v>
      </c>
      <c r="I523" s="48">
        <v>0.785</v>
      </c>
      <c r="J523" s="49">
        <v>6.05425157E8</v>
      </c>
      <c r="K523" s="70">
        <v>2017.0</v>
      </c>
      <c r="L523" s="33" t="s">
        <v>20</v>
      </c>
      <c r="M523" s="19" t="s">
        <v>1258</v>
      </c>
      <c r="N523" s="72" t="s">
        <v>1259</v>
      </c>
      <c r="O523" s="21"/>
      <c r="P523" s="21" t="s">
        <v>1396</v>
      </c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</row>
    <row r="524" ht="15.75" customHeight="1">
      <c r="A524" s="46" t="s">
        <v>1260</v>
      </c>
      <c r="B524" s="47">
        <f t="shared" si="142"/>
        <v>347.182886</v>
      </c>
      <c r="C524" s="69">
        <f t="shared" si="149"/>
        <v>2.777463088</v>
      </c>
      <c r="D524" s="111">
        <f t="shared" si="151"/>
        <v>2.777463088</v>
      </c>
      <c r="E524" s="33">
        <v>125.0</v>
      </c>
      <c r="F524" s="49">
        <v>154.025064</v>
      </c>
      <c r="G524" s="48">
        <v>0.444</v>
      </c>
      <c r="H524" s="49">
        <v>193.157822</v>
      </c>
      <c r="I524" s="48">
        <v>0.556</v>
      </c>
      <c r="J524" s="49">
        <v>3.47182886E8</v>
      </c>
      <c r="K524" s="70">
        <v>2016.0</v>
      </c>
      <c r="L524" s="33" t="s">
        <v>20</v>
      </c>
      <c r="M524" s="19" t="s">
        <v>1261</v>
      </c>
      <c r="N524" s="72" t="s">
        <v>1262</v>
      </c>
      <c r="O524" s="21"/>
      <c r="P524" s="21" t="s">
        <v>1396</v>
      </c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</row>
    <row r="525" ht="15.75" customHeight="1">
      <c r="A525" s="46" t="s">
        <v>1263</v>
      </c>
      <c r="B525" s="47">
        <f t="shared" si="142"/>
        <v>400.063852</v>
      </c>
      <c r="C525" s="69">
        <f t="shared" si="149"/>
        <v>2.353316776</v>
      </c>
      <c r="D525" s="111">
        <f t="shared" si="151"/>
        <v>2.353316776</v>
      </c>
      <c r="E525" s="33">
        <v>170.0</v>
      </c>
      <c r="F525" s="49">
        <v>172.062763</v>
      </c>
      <c r="G525" s="48">
        <v>0.43</v>
      </c>
      <c r="H525" s="49">
        <v>228.001089</v>
      </c>
      <c r="I525" s="48">
        <v>0.57</v>
      </c>
      <c r="J525" s="49">
        <v>4.00063852E8</v>
      </c>
      <c r="K525" s="70">
        <v>2010.0</v>
      </c>
      <c r="L525" s="33" t="s">
        <v>20</v>
      </c>
      <c r="M525" s="19" t="s">
        <v>1264</v>
      </c>
      <c r="N525" s="72" t="s">
        <v>1265</v>
      </c>
      <c r="O525" s="21"/>
      <c r="P525" s="21" t="s">
        <v>1396</v>
      </c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</row>
    <row r="526" ht="15.75" customHeight="1">
      <c r="A526" s="46" t="s">
        <v>1266</v>
      </c>
      <c r="B526" s="47">
        <f t="shared" si="142"/>
        <v>497.409852</v>
      </c>
      <c r="C526" s="69">
        <f t="shared" si="149"/>
        <v>2.688701903</v>
      </c>
      <c r="D526" s="111">
        <f t="shared" si="151"/>
        <v>2.688701903</v>
      </c>
      <c r="E526" s="33">
        <v>185.0</v>
      </c>
      <c r="F526" s="49">
        <v>133.378256</v>
      </c>
      <c r="G526" s="48">
        <v>0.268</v>
      </c>
      <c r="H526" s="49">
        <v>364.031596</v>
      </c>
      <c r="I526" s="48">
        <v>0.732</v>
      </c>
      <c r="J526" s="49">
        <v>4.97409852E8</v>
      </c>
      <c r="K526" s="70">
        <v>2004.0</v>
      </c>
      <c r="L526" s="33" t="s">
        <v>18</v>
      </c>
      <c r="M526" s="19" t="s">
        <v>1267</v>
      </c>
      <c r="N526" s="72" t="s">
        <v>1268</v>
      </c>
      <c r="O526" s="21"/>
      <c r="P526" s="21" t="s">
        <v>1396</v>
      </c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</row>
    <row r="527" ht="15.75" customHeight="1">
      <c r="A527" s="46" t="s">
        <v>1269</v>
      </c>
      <c r="B527" s="47">
        <f t="shared" si="142"/>
        <v>378.882411</v>
      </c>
      <c r="C527" s="69">
        <f t="shared" si="149"/>
        <v>3.157353425</v>
      </c>
      <c r="D527" s="111">
        <f t="shared" si="151"/>
        <v>3.157353425</v>
      </c>
      <c r="E527" s="124">
        <v>120.0</v>
      </c>
      <c r="F527" s="49">
        <v>146.282411</v>
      </c>
      <c r="G527" s="48">
        <v>0.386</v>
      </c>
      <c r="H527" s="49">
        <v>232.6</v>
      </c>
      <c r="I527" s="48">
        <v>0.614</v>
      </c>
      <c r="J527" s="49">
        <v>3.78882411E8</v>
      </c>
      <c r="K527" s="70">
        <v>1994.0</v>
      </c>
      <c r="L527" s="33" t="s">
        <v>25</v>
      </c>
      <c r="M527" s="19" t="s">
        <v>1270</v>
      </c>
      <c r="N527" s="107" t="s">
        <v>1271</v>
      </c>
      <c r="O527" s="21"/>
      <c r="P527" s="21" t="s">
        <v>1396</v>
      </c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</row>
    <row r="528" ht="15.75" customHeight="1">
      <c r="A528" s="125" t="s">
        <v>1489</v>
      </c>
      <c r="B528" s="113">
        <f t="shared" si="142"/>
        <v>94.835301</v>
      </c>
      <c r="C528" s="122">
        <f>SUM(J528/(E528*1000000))</f>
        <v>27.09580029</v>
      </c>
      <c r="D528" s="115">
        <f>SUM(C528/1)</f>
        <v>27.09580029</v>
      </c>
      <c r="E528" s="115">
        <v>3.5</v>
      </c>
      <c r="F528" s="115">
        <v>40.71702</v>
      </c>
      <c r="G528" s="116">
        <f>SUM(F528/B528)</f>
        <v>0.4293445539</v>
      </c>
      <c r="H528" s="117">
        <f>(J528/1000000)-F528</f>
        <v>54.118281</v>
      </c>
      <c r="I528" s="99">
        <f>H528/B528</f>
        <v>0.5706554461</v>
      </c>
      <c r="J528" s="121">
        <v>9.4835301E7</v>
      </c>
      <c r="K528" s="118">
        <v>2018.0</v>
      </c>
      <c r="L528" s="119" t="s">
        <v>20</v>
      </c>
      <c r="M528" s="19"/>
      <c r="N528" s="71"/>
      <c r="O528" s="21"/>
      <c r="P528" s="105" t="s">
        <v>1395</v>
      </c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</row>
    <row r="529" ht="15.75" customHeight="1">
      <c r="A529" s="46" t="s">
        <v>1272</v>
      </c>
      <c r="B529" s="47">
        <f t="shared" si="142"/>
        <v>408.430415</v>
      </c>
      <c r="C529" s="69">
        <f t="shared" ref="C529:C535" si="152">SUM(B529/E529)</f>
        <v>11.03865986</v>
      </c>
      <c r="D529" s="111">
        <f>C529/1</f>
        <v>11.03865986</v>
      </c>
      <c r="E529" s="33">
        <v>37.0</v>
      </c>
      <c r="F529" s="49">
        <v>193.962473</v>
      </c>
      <c r="G529" s="48">
        <v>0.475</v>
      </c>
      <c r="H529" s="49">
        <v>214.467942</v>
      </c>
      <c r="I529" s="48">
        <v>0.525</v>
      </c>
      <c r="J529" s="49">
        <v>4.08430415E8</v>
      </c>
      <c r="K529" s="70">
        <v>2008.0</v>
      </c>
      <c r="L529" s="33" t="s">
        <v>18</v>
      </c>
      <c r="M529" s="19" t="s">
        <v>1273</v>
      </c>
      <c r="N529" s="72" t="s">
        <v>1274</v>
      </c>
      <c r="O529" s="21"/>
      <c r="P529" s="21" t="s">
        <v>1396</v>
      </c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</row>
    <row r="530" ht="15.75" customHeight="1">
      <c r="A530" s="112" t="s">
        <v>1490</v>
      </c>
      <c r="B530" s="113">
        <f>SUM(F530+AG530)</f>
        <v>300.53</v>
      </c>
      <c r="C530" s="114">
        <f t="shared" si="152"/>
        <v>4.419558824</v>
      </c>
      <c r="D530" s="115">
        <f>SUM(C530/1)</f>
        <v>4.419558824</v>
      </c>
      <c r="E530" s="115">
        <v>68.0</v>
      </c>
      <c r="F530" s="115">
        <v>300.53</v>
      </c>
      <c r="G530" s="116">
        <f>SUM(F530/B530)</f>
        <v>1</v>
      </c>
      <c r="H530" s="117">
        <f>(J530/1000000)-F530</f>
        <v>397.96</v>
      </c>
      <c r="I530" s="99">
        <f>H530/B530</f>
        <v>1.324193924</v>
      </c>
      <c r="J530" s="113">
        <v>6.9849E8</v>
      </c>
      <c r="K530" s="118">
        <v>2010.0</v>
      </c>
      <c r="L530" s="119" t="s">
        <v>20</v>
      </c>
      <c r="M530" s="19"/>
      <c r="N530" s="71"/>
      <c r="O530" s="21"/>
      <c r="P530" s="21" t="s">
        <v>1396</v>
      </c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</row>
    <row r="531" ht="15.75" customHeight="1">
      <c r="A531" s="46" t="s">
        <v>1284</v>
      </c>
      <c r="B531" s="47">
        <f t="shared" ref="B531:B533" si="153">J531/1000000</f>
        <v>711.025481</v>
      </c>
      <c r="C531" s="69">
        <f t="shared" si="152"/>
        <v>14.22050962</v>
      </c>
      <c r="D531" s="111">
        <f t="shared" ref="D531:D533" si="154">C531/1</f>
        <v>14.22050962</v>
      </c>
      <c r="E531" s="33">
        <v>50.0</v>
      </c>
      <c r="F531" s="49">
        <v>297.816253</v>
      </c>
      <c r="G531" s="48">
        <v>0.419</v>
      </c>
      <c r="H531" s="16">
        <v>413.209228</v>
      </c>
      <c r="I531" s="48">
        <v>0.581</v>
      </c>
      <c r="J531" s="49">
        <v>7.11025481E8</v>
      </c>
      <c r="K531" s="70">
        <v>2009.0</v>
      </c>
      <c r="L531" s="33" t="s">
        <v>18</v>
      </c>
      <c r="M531" s="19" t="s">
        <v>1285</v>
      </c>
      <c r="N531" s="72" t="s">
        <v>1286</v>
      </c>
      <c r="O531" s="21"/>
      <c r="P531" s="21" t="s">
        <v>1396</v>
      </c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</row>
    <row r="532" ht="15.75" customHeight="1">
      <c r="A532" s="46" t="s">
        <v>1287</v>
      </c>
      <c r="B532" s="47">
        <f t="shared" si="153"/>
        <v>494.580615</v>
      </c>
      <c r="C532" s="69">
        <f t="shared" si="152"/>
        <v>5.37587625</v>
      </c>
      <c r="D532" s="111">
        <f t="shared" si="154"/>
        <v>5.37587625</v>
      </c>
      <c r="E532" s="33">
        <v>92.0</v>
      </c>
      <c r="F532" s="49">
        <v>241.830615</v>
      </c>
      <c r="G532" s="48">
        <v>0.489</v>
      </c>
      <c r="H532" s="49">
        <v>252.75</v>
      </c>
      <c r="I532" s="48">
        <v>0.511</v>
      </c>
      <c r="J532" s="49">
        <v>4.94580615E8</v>
      </c>
      <c r="K532" s="70">
        <v>1996.0</v>
      </c>
      <c r="L532" s="33" t="s">
        <v>25</v>
      </c>
      <c r="M532" s="19" t="s">
        <v>1288</v>
      </c>
      <c r="N532" s="72" t="s">
        <v>1289</v>
      </c>
      <c r="O532" s="21"/>
      <c r="P532" s="21" t="s">
        <v>1396</v>
      </c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</row>
    <row r="533" ht="15.75" customHeight="1">
      <c r="A533" s="46" t="s">
        <v>1290</v>
      </c>
      <c r="B533" s="47">
        <f t="shared" si="153"/>
        <v>401.74882</v>
      </c>
      <c r="C533" s="69">
        <f t="shared" si="152"/>
        <v>3.347906833</v>
      </c>
      <c r="D533" s="111">
        <f t="shared" si="154"/>
        <v>3.347906833</v>
      </c>
      <c r="E533" s="33">
        <v>120.0</v>
      </c>
      <c r="F533" s="49">
        <v>148.64882</v>
      </c>
      <c r="G533" s="48">
        <v>0.37</v>
      </c>
      <c r="H533" s="16">
        <v>253.1</v>
      </c>
      <c r="I533" s="48">
        <v>0.63</v>
      </c>
      <c r="J533" s="49">
        <v>4.0174882E8</v>
      </c>
      <c r="K533" s="70">
        <v>2022.0</v>
      </c>
      <c r="L533" s="33" t="s">
        <v>93</v>
      </c>
      <c r="M533" s="19" t="s">
        <v>1291</v>
      </c>
      <c r="N533" s="72" t="s">
        <v>1292</v>
      </c>
      <c r="O533" s="21"/>
      <c r="P533" s="21" t="s">
        <v>1396</v>
      </c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</row>
    <row r="534" ht="15.75" customHeight="1">
      <c r="A534" s="112" t="s">
        <v>1491</v>
      </c>
      <c r="B534" s="113">
        <v>23.31</v>
      </c>
      <c r="C534" s="114">
        <f t="shared" si="152"/>
        <v>13.71176471</v>
      </c>
      <c r="D534" s="115">
        <f>SUM(C534/1)</f>
        <v>13.71176471</v>
      </c>
      <c r="E534" s="115">
        <v>1.7</v>
      </c>
      <c r="F534" s="115">
        <v>12.59</v>
      </c>
      <c r="G534" s="116">
        <f>SUM(F534/B534)</f>
        <v>0.5401115401</v>
      </c>
      <c r="H534" s="117">
        <f>(J534/1000000)-F534</f>
        <v>10.72</v>
      </c>
      <c r="I534" s="99">
        <f>H534/B534</f>
        <v>0.4598884599</v>
      </c>
      <c r="J534" s="113">
        <v>2.331E7</v>
      </c>
      <c r="K534" s="118">
        <v>2008.0</v>
      </c>
      <c r="L534" s="119" t="s">
        <v>18</v>
      </c>
      <c r="M534" s="19"/>
      <c r="N534" s="71"/>
      <c r="O534" s="21"/>
      <c r="P534" s="21" t="s">
        <v>1396</v>
      </c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</row>
    <row r="535" ht="15.75" customHeight="1">
      <c r="A535" s="46" t="s">
        <v>1293</v>
      </c>
      <c r="B535" s="47">
        <f t="shared" ref="B535:B546" si="155">J535/1000000</f>
        <v>735.099102</v>
      </c>
      <c r="C535" s="69">
        <f t="shared" si="152"/>
        <v>4.200566297</v>
      </c>
      <c r="D535" s="111">
        <f>C535/1</f>
        <v>4.200566297</v>
      </c>
      <c r="E535" s="33">
        <v>175.0</v>
      </c>
      <c r="F535" s="49">
        <v>293.004164</v>
      </c>
      <c r="G535" s="48">
        <v>0.399</v>
      </c>
      <c r="H535" s="49">
        <v>442.094938</v>
      </c>
      <c r="I535" s="48">
        <v>0.601</v>
      </c>
      <c r="J535" s="49">
        <v>7.35099102E8</v>
      </c>
      <c r="K535" s="70">
        <v>2009.0</v>
      </c>
      <c r="L535" s="33" t="s">
        <v>18</v>
      </c>
      <c r="M535" s="19" t="s">
        <v>1294</v>
      </c>
      <c r="N535" s="72" t="s">
        <v>1295</v>
      </c>
      <c r="O535" s="21"/>
      <c r="P535" s="21" t="s">
        <v>1396</v>
      </c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</row>
    <row r="536" ht="15.75" customHeight="1">
      <c r="A536" s="126" t="s">
        <v>1492</v>
      </c>
      <c r="B536" s="127">
        <f t="shared" si="155"/>
        <v>216.581515</v>
      </c>
      <c r="C536" s="122">
        <f>SUM(J536/(E536*1000000))</f>
        <v>10.82907575</v>
      </c>
      <c r="D536" s="115">
        <f>SUM(C536/1)</f>
        <v>10.82907575</v>
      </c>
      <c r="E536" s="117">
        <v>20.0</v>
      </c>
      <c r="F536" s="117">
        <v>152.381515</v>
      </c>
      <c r="G536" s="116">
        <f>SUM(F536/B536)</f>
        <v>0.7035758107</v>
      </c>
      <c r="H536" s="117">
        <f>(J536/1000000)-F536</f>
        <v>64.2</v>
      </c>
      <c r="I536" s="99">
        <f>H536/B536</f>
        <v>0.2964241893</v>
      </c>
      <c r="J536" s="121">
        <v>2.16581515E8</v>
      </c>
      <c r="K536" s="128">
        <v>2019.0</v>
      </c>
      <c r="L536" s="119" t="s">
        <v>20</v>
      </c>
      <c r="M536" s="19"/>
      <c r="N536" s="71"/>
      <c r="O536" s="21"/>
      <c r="P536" s="98" t="s">
        <v>1395</v>
      </c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</row>
    <row r="537" ht="15.75" customHeight="1">
      <c r="A537" s="46" t="s">
        <v>1296</v>
      </c>
      <c r="B537" s="47">
        <f t="shared" si="155"/>
        <v>856.085151</v>
      </c>
      <c r="C537" s="69">
        <f t="shared" ref="C537:C559" si="156">SUM(B537/E537)</f>
        <v>7.380044405</v>
      </c>
      <c r="D537" s="111">
        <f t="shared" ref="D537:D538" si="157">C537/1</f>
        <v>7.380044405</v>
      </c>
      <c r="E537" s="33">
        <v>116.0</v>
      </c>
      <c r="F537" s="49">
        <v>213.515506</v>
      </c>
      <c r="G537" s="48">
        <v>0.249</v>
      </c>
      <c r="H537" s="16">
        <v>642.569645</v>
      </c>
      <c r="I537" s="48">
        <v>0.751</v>
      </c>
      <c r="J537" s="49">
        <v>8.56085151E8</v>
      </c>
      <c r="K537" s="70">
        <v>2018.0</v>
      </c>
      <c r="L537" s="33" t="s">
        <v>20</v>
      </c>
      <c r="M537" s="19" t="s">
        <v>1297</v>
      </c>
      <c r="N537" s="72" t="s">
        <v>1298</v>
      </c>
      <c r="O537" s="21"/>
      <c r="P537" s="21" t="s">
        <v>1396</v>
      </c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</row>
    <row r="538" ht="15.75" customHeight="1">
      <c r="A538" s="46" t="s">
        <v>1299</v>
      </c>
      <c r="B538" s="47">
        <f t="shared" si="155"/>
        <v>506.863592</v>
      </c>
      <c r="C538" s="69">
        <f t="shared" si="156"/>
        <v>4.607850836</v>
      </c>
      <c r="D538" s="111">
        <f t="shared" si="157"/>
        <v>4.607850836</v>
      </c>
      <c r="E538" s="33">
        <v>110.0</v>
      </c>
      <c r="F538" s="49">
        <v>213.550366</v>
      </c>
      <c r="G538" s="48">
        <v>0.421</v>
      </c>
      <c r="H538" s="49">
        <v>293.313226</v>
      </c>
      <c r="I538" s="48">
        <v>0.579</v>
      </c>
      <c r="J538" s="49">
        <v>5.06863592E8</v>
      </c>
      <c r="K538" s="70">
        <v>2021.0</v>
      </c>
      <c r="L538" s="33" t="s">
        <v>93</v>
      </c>
      <c r="M538" s="19" t="s">
        <v>1300</v>
      </c>
      <c r="N538" s="71" t="s">
        <v>1301</v>
      </c>
      <c r="O538" s="21"/>
      <c r="P538" s="21" t="s">
        <v>1396</v>
      </c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</row>
    <row r="539" ht="15.75" customHeight="1">
      <c r="A539" s="112" t="s">
        <v>1493</v>
      </c>
      <c r="B539" s="113">
        <f t="shared" si="155"/>
        <v>22.179483</v>
      </c>
      <c r="C539" s="114">
        <f t="shared" si="156"/>
        <v>11.0897415</v>
      </c>
      <c r="D539" s="115">
        <f>SUM(C539/1)</f>
        <v>11.0897415</v>
      </c>
      <c r="E539" s="115">
        <v>2.0</v>
      </c>
      <c r="F539" s="117">
        <v>19.0748</v>
      </c>
      <c r="G539" s="116">
        <f>SUM(F539/B539)</f>
        <v>0.8600200465</v>
      </c>
      <c r="H539" s="78">
        <f>(J539/1000000)-F539</f>
        <v>3.104683</v>
      </c>
      <c r="I539" s="99">
        <f>H539/B539</f>
        <v>0.1399799535</v>
      </c>
      <c r="J539" s="113">
        <v>2.2179483E7</v>
      </c>
      <c r="K539" s="118">
        <v>2007.0</v>
      </c>
      <c r="L539" s="119" t="s">
        <v>18</v>
      </c>
      <c r="M539" s="19"/>
      <c r="N539" s="71"/>
      <c r="O539" s="21"/>
      <c r="P539" s="21" t="s">
        <v>1396</v>
      </c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</row>
    <row r="540" ht="15.75" customHeight="1">
      <c r="A540" s="46" t="s">
        <v>1302</v>
      </c>
      <c r="B540" s="47">
        <f t="shared" si="155"/>
        <v>521.31189</v>
      </c>
      <c r="C540" s="69">
        <f t="shared" si="156"/>
        <v>2.896177167</v>
      </c>
      <c r="D540" s="111">
        <f t="shared" ref="D540:D543" si="158">C540/1</f>
        <v>2.896177167</v>
      </c>
      <c r="E540" s="33">
        <v>180.0</v>
      </c>
      <c r="F540" s="49">
        <v>223.808164</v>
      </c>
      <c r="G540" s="48">
        <v>0.429</v>
      </c>
      <c r="H540" s="49">
        <v>297.503726</v>
      </c>
      <c r="I540" s="48">
        <v>0.571</v>
      </c>
      <c r="J540" s="49">
        <v>5.2131189E8</v>
      </c>
      <c r="K540" s="70">
        <v>2008.0</v>
      </c>
      <c r="L540" s="33" t="s">
        <v>18</v>
      </c>
      <c r="M540" s="19" t="s">
        <v>1303</v>
      </c>
      <c r="N540" s="72" t="s">
        <v>1304</v>
      </c>
      <c r="O540" s="21"/>
      <c r="P540" s="21" t="s">
        <v>1396</v>
      </c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</row>
    <row r="541" ht="15.75" customHeight="1">
      <c r="A541" s="46" t="s">
        <v>1305</v>
      </c>
      <c r="B541" s="47">
        <f t="shared" si="155"/>
        <v>342.463063</v>
      </c>
      <c r="C541" s="69">
        <f t="shared" si="156"/>
        <v>4.566174173</v>
      </c>
      <c r="D541" s="111">
        <f t="shared" si="158"/>
        <v>4.566174173</v>
      </c>
      <c r="E541" s="33">
        <v>75.0</v>
      </c>
      <c r="F541" s="49">
        <v>134.508551</v>
      </c>
      <c r="G541" s="48">
        <v>0.393</v>
      </c>
      <c r="H541" s="49">
        <v>207.954512</v>
      </c>
      <c r="I541" s="48">
        <v>0.607</v>
      </c>
      <c r="J541" s="49">
        <v>3.42463063E8</v>
      </c>
      <c r="K541" s="70">
        <v>2008.0</v>
      </c>
      <c r="L541" s="33" t="s">
        <v>18</v>
      </c>
      <c r="M541" s="19" t="s">
        <v>1306</v>
      </c>
      <c r="N541" s="72" t="s">
        <v>1307</v>
      </c>
      <c r="O541" s="21"/>
      <c r="P541" s="21" t="s">
        <v>1396</v>
      </c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</row>
    <row r="542" ht="15.75" customHeight="1">
      <c r="A542" s="46" t="s">
        <v>1308</v>
      </c>
      <c r="B542" s="47">
        <f t="shared" si="155"/>
        <v>490.719763</v>
      </c>
      <c r="C542" s="69">
        <f t="shared" si="156"/>
        <v>3.228419493</v>
      </c>
      <c r="D542" s="111">
        <f t="shared" si="158"/>
        <v>3.228419493</v>
      </c>
      <c r="E542" s="33">
        <v>152.0</v>
      </c>
      <c r="F542" s="49">
        <v>146.880162</v>
      </c>
      <c r="G542" s="48">
        <v>0.299</v>
      </c>
      <c r="H542" s="16">
        <v>343.839601</v>
      </c>
      <c r="I542" s="48">
        <v>0.701</v>
      </c>
      <c r="J542" s="49">
        <v>4.90719763E8</v>
      </c>
      <c r="K542" s="70">
        <v>2017.0</v>
      </c>
      <c r="L542" s="33" t="s">
        <v>20</v>
      </c>
      <c r="M542" s="19" t="s">
        <v>1309</v>
      </c>
      <c r="N542" s="72" t="s">
        <v>1310</v>
      </c>
      <c r="O542" s="21"/>
      <c r="P542" s="21" t="s">
        <v>1396</v>
      </c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</row>
    <row r="543" ht="15.75" customHeight="1">
      <c r="A543" s="46" t="s">
        <v>1311</v>
      </c>
      <c r="B543" s="47">
        <f t="shared" si="155"/>
        <v>603.873119</v>
      </c>
      <c r="C543" s="69">
        <f t="shared" si="156"/>
        <v>4.574796356</v>
      </c>
      <c r="D543" s="111">
        <f t="shared" si="158"/>
        <v>4.574796356</v>
      </c>
      <c r="E543" s="33">
        <v>132.0</v>
      </c>
      <c r="F543" s="49">
        <v>234.280354</v>
      </c>
      <c r="G543" s="48">
        <v>0.388</v>
      </c>
      <c r="H543" s="49">
        <v>369.592765</v>
      </c>
      <c r="I543" s="48">
        <v>0.612</v>
      </c>
      <c r="J543" s="49">
        <v>6.03873119E8</v>
      </c>
      <c r="K543" s="70">
        <v>2005.0</v>
      </c>
      <c r="L543" s="33" t="s">
        <v>18</v>
      </c>
      <c r="M543" s="19" t="s">
        <v>1312</v>
      </c>
      <c r="N543" s="72" t="s">
        <v>1313</v>
      </c>
      <c r="O543" s="21"/>
      <c r="P543" s="21" t="s">
        <v>1396</v>
      </c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</row>
    <row r="544" ht="15.75" customHeight="1">
      <c r="A544" s="123" t="s">
        <v>1494</v>
      </c>
      <c r="B544" s="113">
        <f t="shared" si="155"/>
        <v>67.217187</v>
      </c>
      <c r="C544" s="114">
        <f t="shared" si="156"/>
        <v>22.405729</v>
      </c>
      <c r="D544" s="115">
        <f>SUM(C544/1)</f>
        <v>22.405729</v>
      </c>
      <c r="E544" s="117">
        <v>3.0</v>
      </c>
      <c r="F544" s="115">
        <v>67.217187</v>
      </c>
      <c r="G544" s="116">
        <f>SUM(F544/B544)</f>
        <v>1</v>
      </c>
      <c r="H544" s="117">
        <f>(J544/1000000)-F544</f>
        <v>0</v>
      </c>
      <c r="I544" s="99">
        <f>H544/B544</f>
        <v>0</v>
      </c>
      <c r="J544" s="113">
        <v>6.7217187E7</v>
      </c>
      <c r="K544" s="118">
        <v>2015.0</v>
      </c>
      <c r="L544" s="119" t="s">
        <v>20</v>
      </c>
      <c r="M544" s="19"/>
      <c r="N544" s="71"/>
      <c r="O544" s="21"/>
      <c r="P544" s="21" t="s">
        <v>1396</v>
      </c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</row>
    <row r="545" ht="15.75" customHeight="1">
      <c r="A545" s="46" t="s">
        <v>1314</v>
      </c>
      <c r="B545" s="47">
        <f t="shared" si="155"/>
        <v>439.048914</v>
      </c>
      <c r="C545" s="69">
        <f t="shared" si="156"/>
        <v>2.744055713</v>
      </c>
      <c r="D545" s="111">
        <f t="shared" ref="D545:D546" si="159">C545/1</f>
        <v>2.744055713</v>
      </c>
      <c r="E545" s="33">
        <v>160.0</v>
      </c>
      <c r="F545" s="49">
        <v>47.36529</v>
      </c>
      <c r="G545" s="48">
        <v>0.108</v>
      </c>
      <c r="H545" s="49">
        <v>391.683624</v>
      </c>
      <c r="I545" s="48">
        <v>0.892</v>
      </c>
      <c r="J545" s="49">
        <v>4.39048914E8</v>
      </c>
      <c r="K545" s="70">
        <v>2016.0</v>
      </c>
      <c r="L545" s="33" t="s">
        <v>20</v>
      </c>
      <c r="M545" s="19" t="s">
        <v>1315</v>
      </c>
      <c r="N545" s="72" t="s">
        <v>1316</v>
      </c>
      <c r="O545" s="21"/>
      <c r="P545" s="21" t="s">
        <v>1396</v>
      </c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</row>
    <row r="546" ht="15.75" customHeight="1">
      <c r="A546" s="46" t="s">
        <v>1317</v>
      </c>
      <c r="B546" s="47">
        <f t="shared" si="155"/>
        <v>374.111707</v>
      </c>
      <c r="C546" s="69">
        <f t="shared" si="156"/>
        <v>5.344452957</v>
      </c>
      <c r="D546" s="111">
        <f t="shared" si="159"/>
        <v>5.344452957</v>
      </c>
      <c r="E546" s="33">
        <v>70.0</v>
      </c>
      <c r="F546" s="49">
        <v>182.811707</v>
      </c>
      <c r="G546" s="48">
        <v>0.489</v>
      </c>
      <c r="H546" s="49">
        <v>191.3</v>
      </c>
      <c r="I546" s="48">
        <v>0.511</v>
      </c>
      <c r="J546" s="49">
        <v>3.74111707E8</v>
      </c>
      <c r="K546" s="70">
        <v>2000.0</v>
      </c>
      <c r="L546" s="33" t="s">
        <v>18</v>
      </c>
      <c r="M546" s="19" t="s">
        <v>1318</v>
      </c>
      <c r="N546" s="72" t="s">
        <v>1319</v>
      </c>
      <c r="O546" s="21"/>
      <c r="P546" s="21" t="s">
        <v>1396</v>
      </c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</row>
    <row r="547" ht="15.75" customHeight="1">
      <c r="A547" s="112" t="s">
        <v>1495</v>
      </c>
      <c r="B547" s="113">
        <f>SUM(F547+AG547)</f>
        <v>32.68</v>
      </c>
      <c r="C547" s="114">
        <f t="shared" si="156"/>
        <v>25.13846154</v>
      </c>
      <c r="D547" s="115">
        <f>SUM(C547/1)</f>
        <v>25.13846154</v>
      </c>
      <c r="E547" s="115">
        <v>1.3</v>
      </c>
      <c r="F547" s="115">
        <v>32.68</v>
      </c>
      <c r="G547" s="116">
        <f>SUM(F547/B547)</f>
        <v>1</v>
      </c>
      <c r="H547" s="78">
        <f>(J547/1000000)-F547</f>
        <v>10.36</v>
      </c>
      <c r="I547" s="99">
        <f>H547/B547</f>
        <v>0.3170134639</v>
      </c>
      <c r="J547" s="113">
        <v>4.304E7</v>
      </c>
      <c r="K547" s="118">
        <v>2010.0</v>
      </c>
      <c r="L547" s="119" t="s">
        <v>20</v>
      </c>
      <c r="M547" s="19"/>
      <c r="N547" s="71"/>
      <c r="O547" s="21"/>
      <c r="P547" s="21" t="s">
        <v>1396</v>
      </c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</row>
    <row r="548" ht="15.75" customHeight="1">
      <c r="A548" s="46" t="s">
        <v>1320</v>
      </c>
      <c r="B548" s="47">
        <f t="shared" ref="B548:B559" si="160">J548/1000000</f>
        <v>329.803958</v>
      </c>
      <c r="C548" s="69">
        <f t="shared" si="156"/>
        <v>6.59607916</v>
      </c>
      <c r="D548" s="111">
        <f t="shared" ref="D548:D559" si="161">C548/1</f>
        <v>6.59607916</v>
      </c>
      <c r="E548" s="33">
        <v>50.0</v>
      </c>
      <c r="F548" s="49">
        <v>156.45237</v>
      </c>
      <c r="G548" s="48">
        <v>0.474</v>
      </c>
      <c r="H548" s="49">
        <v>173.351588</v>
      </c>
      <c r="I548" s="48">
        <v>0.526</v>
      </c>
      <c r="J548" s="49">
        <v>3.29803958E8</v>
      </c>
      <c r="K548" s="70">
        <v>1988.0</v>
      </c>
      <c r="L548" s="33" t="s">
        <v>104</v>
      </c>
      <c r="M548" s="19" t="s">
        <v>1321</v>
      </c>
      <c r="N548" s="72" t="s">
        <v>1322</v>
      </c>
      <c r="O548" s="21"/>
      <c r="P548" s="21" t="s">
        <v>1396</v>
      </c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</row>
    <row r="549" ht="15.75" customHeight="1">
      <c r="A549" s="46" t="s">
        <v>1323</v>
      </c>
      <c r="B549" s="47">
        <f t="shared" si="160"/>
        <v>822.854286</v>
      </c>
      <c r="C549" s="69">
        <f t="shared" si="156"/>
        <v>4.11427143</v>
      </c>
      <c r="D549" s="111">
        <f t="shared" si="161"/>
        <v>4.11427143</v>
      </c>
      <c r="E549" s="33">
        <v>200.0</v>
      </c>
      <c r="F549" s="49">
        <v>412.845172</v>
      </c>
      <c r="G549" s="48">
        <v>0.502</v>
      </c>
      <c r="H549" s="49">
        <v>410.009114</v>
      </c>
      <c r="I549" s="48">
        <v>0.498</v>
      </c>
      <c r="J549" s="49">
        <v>8.22854286E8</v>
      </c>
      <c r="K549" s="70">
        <v>2017.0</v>
      </c>
      <c r="L549" s="33" t="s">
        <v>20</v>
      </c>
      <c r="M549" s="19" t="s">
        <v>1324</v>
      </c>
      <c r="N549" s="72" t="s">
        <v>1325</v>
      </c>
      <c r="O549" s="21"/>
      <c r="P549" s="21" t="s">
        <v>1396</v>
      </c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</row>
    <row r="550" ht="15.75" customHeight="1">
      <c r="A550" s="46" t="s">
        <v>1326</v>
      </c>
      <c r="B550" s="47">
        <f t="shared" si="160"/>
        <v>540.455876</v>
      </c>
      <c r="C550" s="69">
        <f t="shared" si="156"/>
        <v>2.844504611</v>
      </c>
      <c r="D550" s="111">
        <f t="shared" si="161"/>
        <v>2.844504611</v>
      </c>
      <c r="E550" s="33">
        <v>190.0</v>
      </c>
      <c r="F550" s="49">
        <v>202.807711</v>
      </c>
      <c r="G550" s="48">
        <v>0.375</v>
      </c>
      <c r="H550" s="16">
        <v>337.648165</v>
      </c>
      <c r="I550" s="48">
        <v>0.625</v>
      </c>
      <c r="J550" s="49">
        <v>5.40455876E8</v>
      </c>
      <c r="K550" s="70">
        <v>2013.0</v>
      </c>
      <c r="L550" s="33" t="s">
        <v>20</v>
      </c>
      <c r="M550" s="19" t="s">
        <v>1327</v>
      </c>
      <c r="N550" s="72" t="s">
        <v>1328</v>
      </c>
      <c r="O550" s="21"/>
      <c r="P550" s="105" t="s">
        <v>1395</v>
      </c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</row>
    <row r="551" ht="15.75" customHeight="1">
      <c r="A551" s="46" t="s">
        <v>1329</v>
      </c>
      <c r="B551" s="47">
        <f t="shared" si="160"/>
        <v>471.222889</v>
      </c>
      <c r="C551" s="69">
        <f t="shared" si="156"/>
        <v>2.855896297</v>
      </c>
      <c r="D551" s="111">
        <f t="shared" si="161"/>
        <v>2.855896297</v>
      </c>
      <c r="E551" s="33">
        <v>165.0</v>
      </c>
      <c r="F551" s="49">
        <v>189.422889</v>
      </c>
      <c r="G551" s="48">
        <v>0.402</v>
      </c>
      <c r="H551" s="49">
        <v>281.8</v>
      </c>
      <c r="I551" s="48">
        <v>0.598</v>
      </c>
      <c r="J551" s="49">
        <v>4.71222889E8</v>
      </c>
      <c r="K551" s="70">
        <v>2012.0</v>
      </c>
      <c r="L551" s="33" t="s">
        <v>20</v>
      </c>
      <c r="M551" s="19" t="s">
        <v>1330</v>
      </c>
      <c r="N551" s="72" t="s">
        <v>1331</v>
      </c>
      <c r="O551" s="21"/>
      <c r="P551" s="21" t="s">
        <v>1396</v>
      </c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</row>
    <row r="552" ht="15.75" customHeight="1">
      <c r="A552" s="46" t="s">
        <v>1332</v>
      </c>
      <c r="B552" s="47">
        <f t="shared" si="160"/>
        <v>373.062864</v>
      </c>
      <c r="C552" s="69">
        <f t="shared" si="156"/>
        <v>2.48708576</v>
      </c>
      <c r="D552" s="111">
        <f t="shared" si="161"/>
        <v>2.48708576</v>
      </c>
      <c r="E552" s="33">
        <v>150.0</v>
      </c>
      <c r="F552" s="49">
        <v>179.883157</v>
      </c>
      <c r="G552" s="48">
        <v>0.482</v>
      </c>
      <c r="H552" s="49">
        <v>193.179707</v>
      </c>
      <c r="I552" s="48">
        <v>0.518</v>
      </c>
      <c r="J552" s="49">
        <v>3.73062864E8</v>
      </c>
      <c r="K552" s="70">
        <v>2009.0</v>
      </c>
      <c r="L552" s="33" t="s">
        <v>18</v>
      </c>
      <c r="M552" s="19" t="s">
        <v>1333</v>
      </c>
      <c r="N552" s="72" t="s">
        <v>1334</v>
      </c>
      <c r="O552" s="21"/>
      <c r="P552" s="21" t="s">
        <v>1396</v>
      </c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</row>
    <row r="553" ht="15.75" customHeight="1">
      <c r="A553" s="46" t="s">
        <v>1335</v>
      </c>
      <c r="B553" s="47">
        <f t="shared" si="160"/>
        <v>543.934105</v>
      </c>
      <c r="C553" s="69">
        <f t="shared" si="156"/>
        <v>3.055809579</v>
      </c>
      <c r="D553" s="111">
        <f t="shared" si="161"/>
        <v>3.055809579</v>
      </c>
      <c r="E553" s="33">
        <v>178.0</v>
      </c>
      <c r="F553" s="49">
        <v>155.442489</v>
      </c>
      <c r="G553" s="48">
        <v>0.286</v>
      </c>
      <c r="H553" s="49">
        <v>388.491616</v>
      </c>
      <c r="I553" s="48">
        <v>0.714</v>
      </c>
      <c r="J553" s="49">
        <v>5.43934105E8</v>
      </c>
      <c r="K553" s="70">
        <v>2016.0</v>
      </c>
      <c r="L553" s="33" t="s">
        <v>20</v>
      </c>
      <c r="M553" s="19" t="s">
        <v>1336</v>
      </c>
      <c r="N553" s="72" t="s">
        <v>1337</v>
      </c>
      <c r="O553" s="21"/>
      <c r="P553" s="21" t="s">
        <v>1396</v>
      </c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</row>
    <row r="554" ht="15.75" customHeight="1">
      <c r="A554" s="46" t="s">
        <v>1338</v>
      </c>
      <c r="B554" s="47">
        <f t="shared" si="160"/>
        <v>746.0457</v>
      </c>
      <c r="C554" s="69">
        <f t="shared" si="156"/>
        <v>3.639247317</v>
      </c>
      <c r="D554" s="111">
        <f t="shared" si="161"/>
        <v>3.639247317</v>
      </c>
      <c r="E554" s="33">
        <v>205.0</v>
      </c>
      <c r="F554" s="49">
        <v>233.921534</v>
      </c>
      <c r="G554" s="48">
        <v>0.314</v>
      </c>
      <c r="H554" s="49">
        <v>512.124166</v>
      </c>
      <c r="I554" s="48">
        <v>0.686</v>
      </c>
      <c r="J554" s="49">
        <v>7.460457E8</v>
      </c>
      <c r="K554" s="70">
        <v>2014.0</v>
      </c>
      <c r="L554" s="33" t="s">
        <v>20</v>
      </c>
      <c r="M554" s="19" t="s">
        <v>1339</v>
      </c>
      <c r="N554" s="72" t="s">
        <v>1340</v>
      </c>
      <c r="O554" s="21"/>
      <c r="P554" s="21" t="s">
        <v>1396</v>
      </c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</row>
    <row r="555" ht="15.75" customHeight="1">
      <c r="A555" s="46" t="s">
        <v>1341</v>
      </c>
      <c r="B555" s="47">
        <f t="shared" si="160"/>
        <v>352.61669</v>
      </c>
      <c r="C555" s="69">
        <f t="shared" si="156"/>
        <v>2.203854313</v>
      </c>
      <c r="D555" s="111">
        <f t="shared" si="161"/>
        <v>2.203854313</v>
      </c>
      <c r="E555" s="33">
        <v>160.0</v>
      </c>
      <c r="F555" s="49">
        <v>146.408305</v>
      </c>
      <c r="G555" s="48">
        <v>0.415</v>
      </c>
      <c r="H555" s="49">
        <v>206.208385</v>
      </c>
      <c r="I555" s="48">
        <v>0.585</v>
      </c>
      <c r="J555" s="49">
        <v>3.5261669E8</v>
      </c>
      <c r="K555" s="70">
        <v>2011.0</v>
      </c>
      <c r="L555" s="33" t="s">
        <v>20</v>
      </c>
      <c r="M555" s="19" t="s">
        <v>1342</v>
      </c>
      <c r="N555" s="72" t="s">
        <v>1343</v>
      </c>
      <c r="O555" s="21"/>
      <c r="P555" s="21" t="s">
        <v>1396</v>
      </c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</row>
    <row r="556" ht="15.75" customHeight="1">
      <c r="A556" s="46" t="s">
        <v>1344</v>
      </c>
      <c r="B556" s="47">
        <f t="shared" si="160"/>
        <v>460.435291</v>
      </c>
      <c r="C556" s="69">
        <f t="shared" si="156"/>
        <v>2.192549005</v>
      </c>
      <c r="D556" s="111">
        <f t="shared" si="161"/>
        <v>2.192549005</v>
      </c>
      <c r="E556" s="33">
        <v>210.0</v>
      </c>
      <c r="F556" s="49">
        <v>234.362462</v>
      </c>
      <c r="G556" s="48">
        <v>0.509</v>
      </c>
      <c r="H556" s="49">
        <v>226.072829</v>
      </c>
      <c r="I556" s="48">
        <v>0.491</v>
      </c>
      <c r="J556" s="49">
        <v>4.60435291E8</v>
      </c>
      <c r="K556" s="70">
        <v>2006.0</v>
      </c>
      <c r="L556" s="33" t="s">
        <v>18</v>
      </c>
      <c r="M556" s="19" t="s">
        <v>1345</v>
      </c>
      <c r="N556" s="72" t="s">
        <v>1346</v>
      </c>
      <c r="O556" s="21"/>
      <c r="P556" s="21" t="s">
        <v>1396</v>
      </c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</row>
    <row r="557" ht="15.75" customHeight="1">
      <c r="A557" s="46" t="s">
        <v>1347</v>
      </c>
      <c r="B557" s="47">
        <f t="shared" si="160"/>
        <v>407.711549</v>
      </c>
      <c r="C557" s="69">
        <f t="shared" si="156"/>
        <v>3.706468627</v>
      </c>
      <c r="D557" s="111">
        <f t="shared" si="161"/>
        <v>3.706468627</v>
      </c>
      <c r="E557" s="33">
        <v>110.0</v>
      </c>
      <c r="F557" s="49">
        <v>214.949694</v>
      </c>
      <c r="G557" s="48">
        <v>0.527</v>
      </c>
      <c r="H557" s="49">
        <v>192.761855</v>
      </c>
      <c r="I557" s="48">
        <v>0.473</v>
      </c>
      <c r="J557" s="49">
        <v>4.07711549E8</v>
      </c>
      <c r="K557" s="70">
        <v>2003.0</v>
      </c>
      <c r="L557" s="33" t="s">
        <v>18</v>
      </c>
      <c r="M557" s="19" t="s">
        <v>1348</v>
      </c>
      <c r="N557" s="72" t="s">
        <v>1349</v>
      </c>
      <c r="O557" s="21"/>
      <c r="P557" s="21" t="s">
        <v>1396</v>
      </c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</row>
    <row r="558" ht="15.75" customHeight="1">
      <c r="A558" s="46" t="s">
        <v>1350</v>
      </c>
      <c r="B558" s="47">
        <f t="shared" si="160"/>
        <v>346.118277</v>
      </c>
      <c r="C558" s="69">
        <f t="shared" si="156"/>
        <v>4.071979729</v>
      </c>
      <c r="D558" s="111">
        <f t="shared" si="161"/>
        <v>4.071979729</v>
      </c>
      <c r="E558" s="33">
        <v>85.0</v>
      </c>
      <c r="F558" s="49">
        <v>44.898413</v>
      </c>
      <c r="G558" s="48">
        <v>0.13</v>
      </c>
      <c r="H558" s="49">
        <v>301.219864</v>
      </c>
      <c r="I558" s="48">
        <v>0.87</v>
      </c>
      <c r="J558" s="49">
        <v>3.46118277E8</v>
      </c>
      <c r="K558" s="70">
        <v>2017.0</v>
      </c>
      <c r="L558" s="33" t="s">
        <v>20</v>
      </c>
      <c r="M558" s="19" t="s">
        <v>1351</v>
      </c>
      <c r="N558" s="72" t="s">
        <v>1352</v>
      </c>
      <c r="O558" s="21"/>
      <c r="P558" s="21" t="s">
        <v>1396</v>
      </c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</row>
    <row r="559" ht="15.75" customHeight="1">
      <c r="A559" s="46" t="s">
        <v>1353</v>
      </c>
      <c r="B559" s="47">
        <f t="shared" si="160"/>
        <v>1042.533689</v>
      </c>
      <c r="C559" s="69">
        <f t="shared" si="156"/>
        <v>6.950224593</v>
      </c>
      <c r="D559" s="111">
        <f t="shared" si="161"/>
        <v>6.950224593</v>
      </c>
      <c r="E559" s="33">
        <v>150.0</v>
      </c>
      <c r="F559" s="49">
        <v>341.268248</v>
      </c>
      <c r="G559" s="48">
        <v>0.327</v>
      </c>
      <c r="H559" s="49">
        <v>701.265441</v>
      </c>
      <c r="I559" s="48">
        <v>0.673</v>
      </c>
      <c r="J559" s="49">
        <v>1.042533689E9</v>
      </c>
      <c r="K559" s="70">
        <v>2016.0</v>
      </c>
      <c r="L559" s="33" t="s">
        <v>20</v>
      </c>
      <c r="M559" s="19" t="s">
        <v>1354</v>
      </c>
      <c r="N559" s="72" t="s">
        <v>1355</v>
      </c>
      <c r="O559" s="21"/>
      <c r="P559" s="21" t="s">
        <v>1396</v>
      </c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</row>
    <row r="560" ht="15.75" customHeight="1">
      <c r="A560" s="129"/>
      <c r="B560" s="113"/>
      <c r="C560" s="122"/>
      <c r="D560" s="115"/>
      <c r="E560" s="115"/>
      <c r="F560" s="115"/>
      <c r="G560" s="116"/>
      <c r="H560" s="117"/>
      <c r="I560" s="130"/>
      <c r="J560" s="121"/>
      <c r="K560" s="118"/>
      <c r="L560" s="119"/>
      <c r="M560" s="19"/>
      <c r="N560" s="71"/>
      <c r="O560" s="21"/>
      <c r="P560" s="98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</row>
    <row r="561" ht="15.75" customHeight="1">
      <c r="A561" s="129"/>
      <c r="B561" s="113"/>
      <c r="C561" s="122"/>
      <c r="D561" s="115"/>
      <c r="E561" s="115"/>
      <c r="F561" s="115"/>
      <c r="G561" s="116"/>
      <c r="H561" s="117"/>
      <c r="I561" s="130"/>
      <c r="J561" s="121"/>
      <c r="K561" s="118"/>
      <c r="L561" s="119"/>
      <c r="M561" s="19"/>
      <c r="N561" s="71"/>
      <c r="O561" s="21"/>
      <c r="P561" s="105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</row>
    <row r="562" ht="15.75" customHeight="1">
      <c r="A562" s="129"/>
      <c r="B562" s="113"/>
      <c r="C562" s="122"/>
      <c r="D562" s="115"/>
      <c r="E562" s="115"/>
      <c r="F562" s="115"/>
      <c r="G562" s="116"/>
      <c r="H562" s="117"/>
      <c r="I562" s="130"/>
      <c r="J562" s="121"/>
      <c r="K562" s="118"/>
      <c r="L562" s="119"/>
      <c r="M562" s="19"/>
      <c r="N562" s="71"/>
      <c r="O562" s="21"/>
      <c r="P562" s="105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</row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A2"/>
    <hyperlink r:id="rId2" ref="K2"/>
    <hyperlink r:id="rId3" ref="A3"/>
    <hyperlink r:id="rId4" ref="K3"/>
    <hyperlink r:id="rId5" location=":~:text=Directed%20by%20Sam%20Mendes%20and,make%2C%20not%20including%20marketing%20expenses." ref="N3"/>
    <hyperlink r:id="rId6" ref="A4"/>
    <hyperlink r:id="rId7" ref="K4"/>
    <hyperlink r:id="rId8" ref="A5"/>
    <hyperlink r:id="rId9" ref="K5"/>
    <hyperlink r:id="rId10" location=":~:text=101%20Dalmatians%20was%20released%20on,highest%2Dgrossing%20film%20of%201996." ref="N5"/>
    <hyperlink r:id="rId11" ref="A6"/>
    <hyperlink r:id="rId12" ref="K6"/>
    <hyperlink r:id="rId13" ref="A7"/>
    <hyperlink r:id="rId14" ref="K7"/>
    <hyperlink r:id="rId15" ref="A8"/>
    <hyperlink r:id="rId16" ref="K8"/>
    <hyperlink r:id="rId17" ref="N8"/>
    <hyperlink r:id="rId18" ref="A9"/>
    <hyperlink r:id="rId19" ref="K9"/>
    <hyperlink r:id="rId20" ref="N9"/>
    <hyperlink r:id="rId21" ref="A10"/>
    <hyperlink r:id="rId22" ref="K10"/>
    <hyperlink r:id="rId23" ref="A12"/>
    <hyperlink r:id="rId24" ref="K12"/>
    <hyperlink r:id="rId25" ref="A13"/>
    <hyperlink r:id="rId26" ref="K13"/>
    <hyperlink r:id="rId27" ref="A14"/>
    <hyperlink r:id="rId28" ref="K14"/>
    <hyperlink r:id="rId29" ref="N14"/>
    <hyperlink r:id="rId30" ref="A15"/>
    <hyperlink r:id="rId31" ref="K15"/>
    <hyperlink r:id="rId32" ref="A16"/>
    <hyperlink r:id="rId33" ref="K16"/>
    <hyperlink r:id="rId34" ref="N16"/>
    <hyperlink r:id="rId35" ref="A17"/>
    <hyperlink r:id="rId36" ref="K17"/>
    <hyperlink r:id="rId37" ref="A18"/>
    <hyperlink r:id="rId38" ref="K18"/>
    <hyperlink r:id="rId39" ref="A19"/>
    <hyperlink r:id="rId40" ref="K19"/>
    <hyperlink r:id="rId41" ref="A20"/>
    <hyperlink r:id="rId42" ref="K20"/>
    <hyperlink r:id="rId43" ref="A21"/>
    <hyperlink r:id="rId44" ref="K21"/>
    <hyperlink r:id="rId45" ref="N21"/>
    <hyperlink r:id="rId46" ref="A22"/>
    <hyperlink r:id="rId47" ref="K22"/>
    <hyperlink r:id="rId48" location=":~:text=It%20was%20the%20second%2Dbest,against%20its%20%2415%2Dmillion%20budget." ref="N22"/>
    <hyperlink r:id="rId49" ref="A23"/>
    <hyperlink r:id="rId50" ref="K23"/>
    <hyperlink r:id="rId51" ref="A24"/>
    <hyperlink r:id="rId52" ref="K24"/>
    <hyperlink r:id="rId53" ref="A27"/>
    <hyperlink r:id="rId54" ref="K27"/>
    <hyperlink r:id="rId55" ref="A28"/>
    <hyperlink r:id="rId56" ref="K28"/>
    <hyperlink r:id="rId57" ref="A29"/>
    <hyperlink r:id="rId58" ref="K29"/>
    <hyperlink r:id="rId59" ref="N29"/>
    <hyperlink r:id="rId60" ref="A30"/>
    <hyperlink r:id="rId61" ref="K30"/>
    <hyperlink r:id="rId62" ref="A31"/>
    <hyperlink r:id="rId63" ref="K31"/>
    <hyperlink r:id="rId64" ref="N31"/>
    <hyperlink r:id="rId65" ref="A32"/>
    <hyperlink r:id="rId66" ref="K32"/>
    <hyperlink r:id="rId67" ref="N32"/>
    <hyperlink r:id="rId68" ref="A33"/>
    <hyperlink r:id="rId69" ref="K33"/>
    <hyperlink r:id="rId70" ref="N33"/>
    <hyperlink r:id="rId71" ref="A34"/>
    <hyperlink r:id="rId72" ref="K34"/>
    <hyperlink r:id="rId73" ref="N34"/>
    <hyperlink r:id="rId74" ref="A35"/>
    <hyperlink r:id="rId75" ref="K35"/>
    <hyperlink r:id="rId76" ref="M35"/>
    <hyperlink r:id="rId77" ref="K36"/>
    <hyperlink r:id="rId78" location="tab=summary" ref="M36"/>
    <hyperlink r:id="rId79" ref="N36"/>
    <hyperlink r:id="rId80" ref="A37"/>
    <hyperlink r:id="rId81" ref="K37"/>
    <hyperlink r:id="rId82" ref="A38"/>
    <hyperlink r:id="rId83" ref="K38"/>
    <hyperlink r:id="rId84" ref="A39"/>
    <hyperlink r:id="rId85" ref="K39"/>
    <hyperlink r:id="rId86" ref="A40"/>
    <hyperlink r:id="rId87" ref="K40"/>
    <hyperlink r:id="rId88" ref="N40"/>
    <hyperlink r:id="rId89" ref="A41"/>
    <hyperlink r:id="rId90" ref="K41"/>
    <hyperlink r:id="rId91" location=":~:text=The%20film%20was%20produced%20on,sets%20and%20writing%20the%20scripts." ref="N41"/>
    <hyperlink r:id="rId92" ref="A42"/>
    <hyperlink r:id="rId93" ref="K42"/>
    <hyperlink r:id="rId94" ref="N42"/>
    <hyperlink r:id="rId95" ref="A44"/>
    <hyperlink r:id="rId96" ref="K44"/>
    <hyperlink r:id="rId97" ref="N44"/>
    <hyperlink r:id="rId98" ref="A45"/>
    <hyperlink r:id="rId99" ref="K45"/>
    <hyperlink r:id="rId100" ref="N45"/>
    <hyperlink r:id="rId101" ref="A46"/>
    <hyperlink r:id="rId102" ref="K46"/>
    <hyperlink r:id="rId103" ref="N46"/>
    <hyperlink r:id="rId104" ref="A47"/>
    <hyperlink r:id="rId105" ref="K47"/>
    <hyperlink r:id="rId106" ref="N47"/>
    <hyperlink r:id="rId107" ref="A48"/>
    <hyperlink r:id="rId108" ref="K48"/>
    <hyperlink r:id="rId109" ref="A49"/>
    <hyperlink r:id="rId110" ref="K49"/>
    <hyperlink r:id="rId111" ref="A50"/>
    <hyperlink r:id="rId112" ref="K50"/>
    <hyperlink r:id="rId113" ref="N50"/>
    <hyperlink r:id="rId114" ref="A51"/>
    <hyperlink r:id="rId115" ref="K51"/>
    <hyperlink r:id="rId116" ref="N51"/>
    <hyperlink r:id="rId117" ref="A52"/>
    <hyperlink r:id="rId118" ref="K52"/>
    <hyperlink r:id="rId119" ref="A53"/>
    <hyperlink r:id="rId120" ref="K53"/>
    <hyperlink r:id="rId121" location=":~:text=The%20film%20received%20mixed%20reviews,as%20a%20box%2Doffice%20bomb." ref="N53"/>
    <hyperlink r:id="rId122" ref="A54"/>
    <hyperlink r:id="rId123" ref="K54"/>
    <hyperlink r:id="rId124" ref="A55"/>
    <hyperlink r:id="rId125" ref="K55"/>
    <hyperlink r:id="rId126" ref="N55"/>
    <hyperlink r:id="rId127" ref="A56"/>
    <hyperlink r:id="rId128" ref="K56"/>
    <hyperlink r:id="rId129" ref="A57"/>
    <hyperlink r:id="rId130" ref="K57"/>
    <hyperlink r:id="rId131" ref="N57"/>
    <hyperlink r:id="rId132" location="tab=summary" ref="M58"/>
    <hyperlink r:id="rId133" ref="A59"/>
    <hyperlink r:id="rId134" ref="K59"/>
    <hyperlink r:id="rId135" ref="A60"/>
    <hyperlink r:id="rId136" ref="K60"/>
    <hyperlink r:id="rId137" ref="A62"/>
    <hyperlink r:id="rId138" ref="K62"/>
    <hyperlink r:id="rId139" ref="A63"/>
    <hyperlink r:id="rId140" ref="K63"/>
    <hyperlink r:id="rId141" ref="N63"/>
    <hyperlink r:id="rId142" ref="A64"/>
    <hyperlink r:id="rId143" ref="K64"/>
    <hyperlink r:id="rId144" ref="N64"/>
    <hyperlink r:id="rId145" ref="A65"/>
    <hyperlink r:id="rId146" ref="K65"/>
    <hyperlink r:id="rId147" ref="N65"/>
    <hyperlink r:id="rId148" ref="A66"/>
    <hyperlink r:id="rId149" ref="K66"/>
    <hyperlink r:id="rId150" ref="N66"/>
    <hyperlink r:id="rId151" ref="A68"/>
    <hyperlink r:id="rId152" ref="K68"/>
    <hyperlink r:id="rId153" ref="A69"/>
    <hyperlink r:id="rId154" ref="K69"/>
    <hyperlink r:id="rId155" ref="A70"/>
    <hyperlink r:id="rId156" ref="K70"/>
    <hyperlink r:id="rId157" ref="A71"/>
    <hyperlink r:id="rId158" ref="K71"/>
    <hyperlink r:id="rId159" ref="A72"/>
    <hyperlink r:id="rId160" ref="K72"/>
    <hyperlink r:id="rId161" ref="N72"/>
    <hyperlink r:id="rId162" ref="A73"/>
    <hyperlink r:id="rId163" ref="K73"/>
    <hyperlink r:id="rId164" ref="A74"/>
    <hyperlink r:id="rId165" ref="K74"/>
    <hyperlink r:id="rId166" ref="A75"/>
    <hyperlink r:id="rId167" ref="K75"/>
    <hyperlink r:id="rId168" ref="N75"/>
    <hyperlink r:id="rId169" ref="A76"/>
    <hyperlink r:id="rId170" ref="K76"/>
    <hyperlink r:id="rId171" location=":~:text=Cast%20Away%20kept%20performing%20well,production%20budget%20of%20%2490%20million." ref="N76"/>
    <hyperlink r:id="rId172" ref="A77"/>
    <hyperlink r:id="rId173" ref="K77"/>
    <hyperlink r:id="rId174" ref="N77"/>
    <hyperlink r:id="rId175" ref="A78"/>
    <hyperlink r:id="rId176" ref="K78"/>
    <hyperlink r:id="rId177" ref="N78"/>
    <hyperlink r:id="rId178" ref="A80"/>
    <hyperlink r:id="rId179" ref="K80"/>
    <hyperlink r:id="rId180" ref="N80"/>
    <hyperlink r:id="rId181" ref="A82"/>
    <hyperlink r:id="rId182" ref="K82"/>
    <hyperlink r:id="rId183" ref="N82"/>
    <hyperlink r:id="rId184" ref="A83"/>
    <hyperlink r:id="rId185" ref="K83"/>
    <hyperlink r:id="rId186" ref="A84"/>
    <hyperlink r:id="rId187" ref="K84"/>
    <hyperlink r:id="rId188" ref="N84"/>
    <hyperlink r:id="rId189" ref="A85"/>
    <hyperlink r:id="rId190" ref="K85"/>
    <hyperlink r:id="rId191" ref="N85"/>
    <hyperlink r:id="rId192" ref="A87"/>
    <hyperlink r:id="rId193" ref="K87"/>
    <hyperlink r:id="rId194" ref="N87"/>
    <hyperlink r:id="rId195" ref="A88"/>
    <hyperlink r:id="rId196" ref="K88"/>
    <hyperlink r:id="rId197" ref="A89"/>
    <hyperlink r:id="rId198" ref="K89"/>
    <hyperlink r:id="rId199" ref="A90"/>
    <hyperlink r:id="rId200" ref="K90"/>
    <hyperlink r:id="rId201" ref="A91"/>
    <hyperlink r:id="rId202" ref="K91"/>
    <hyperlink r:id="rId203" ref="N91"/>
    <hyperlink r:id="rId204" ref="A92"/>
    <hyperlink r:id="rId205" ref="K92"/>
    <hyperlink r:id="rId206" ref="A93"/>
    <hyperlink r:id="rId207" ref="K93"/>
    <hyperlink r:id="rId208" ref="A94"/>
    <hyperlink r:id="rId209" ref="K94"/>
    <hyperlink r:id="rId210" ref="A95"/>
    <hyperlink r:id="rId211" ref="K95"/>
    <hyperlink r:id="rId212" ref="N95"/>
    <hyperlink r:id="rId213" ref="A96"/>
    <hyperlink r:id="rId214" ref="K96"/>
    <hyperlink r:id="rId215" ref="N96"/>
    <hyperlink r:id="rId216" ref="A97"/>
    <hyperlink r:id="rId217" ref="K97"/>
    <hyperlink r:id="rId218" location=":~:text=With%20a%20budget%20of%20%24127.5,for%20its%20lack%20of%20originality." ref="N97"/>
    <hyperlink r:id="rId219" ref="A98"/>
    <hyperlink r:id="rId220" ref="K98"/>
    <hyperlink r:id="rId221" location="tab=summary" ref="A102"/>
    <hyperlink r:id="rId222" ref="A103"/>
    <hyperlink r:id="rId223" ref="K103"/>
    <hyperlink r:id="rId224" ref="A104"/>
    <hyperlink r:id="rId225" ref="K104"/>
    <hyperlink r:id="rId226" ref="N104"/>
    <hyperlink r:id="rId227" ref="A105"/>
    <hyperlink r:id="rId228" ref="A106"/>
    <hyperlink r:id="rId229" ref="K106"/>
    <hyperlink r:id="rId230" ref="A107"/>
    <hyperlink r:id="rId231" ref="K107"/>
    <hyperlink r:id="rId232" location=":~:text=It%20was%20then%20released%20in,production%20budget%20of%20%24165%20million." ref="N107"/>
    <hyperlink r:id="rId233" ref="A108"/>
    <hyperlink r:id="rId234" ref="K108"/>
    <hyperlink r:id="rId235" ref="A109"/>
    <hyperlink r:id="rId236" ref="K109"/>
    <hyperlink r:id="rId237" location=":~:text=Filming%20took%20place%20from%20September,were%20designed%20by%20Carlo%20Rambaldi." ref="N109"/>
    <hyperlink r:id="rId238" ref="A110"/>
    <hyperlink r:id="rId239" ref="K110"/>
    <hyperlink r:id="rId240" ref="A111"/>
    <hyperlink r:id="rId241" ref="K111"/>
    <hyperlink r:id="rId242" ref="N111"/>
    <hyperlink r:id="rId243" ref="A112"/>
    <hyperlink r:id="rId244" ref="K112"/>
    <hyperlink r:id="rId245" ref="A113"/>
    <hyperlink r:id="rId246" ref="A114"/>
    <hyperlink r:id="rId247" ref="K114"/>
    <hyperlink r:id="rId248" ref="N114"/>
    <hyperlink r:id="rId249" ref="A115"/>
    <hyperlink r:id="rId250" ref="K115"/>
    <hyperlink r:id="rId251" ref="N115"/>
    <hyperlink r:id="rId252" ref="A116"/>
    <hyperlink r:id="rId253" ref="K116"/>
    <hyperlink r:id="rId254" location=":~:text=Pictures.,of%20the%20Wizarding%20World%20franchise." ref="N116"/>
    <hyperlink r:id="rId255" ref="A117"/>
    <hyperlink r:id="rId256" ref="K117"/>
    <hyperlink r:id="rId257" ref="A118"/>
    <hyperlink r:id="rId258" ref="K118"/>
    <hyperlink r:id="rId259" location=":~:text=The%20film%20received%20mixed%20reviews,of%20the%20Wizarding%20World%20franchise." ref="N118"/>
    <hyperlink r:id="rId260" ref="A119"/>
    <hyperlink r:id="rId261" ref="K119"/>
    <hyperlink r:id="rId262" ref="A120"/>
    <hyperlink r:id="rId263" ref="K120"/>
    <hyperlink r:id="rId264" ref="A121"/>
    <hyperlink r:id="rId265" ref="K121"/>
    <hyperlink r:id="rId266" ref="A122"/>
    <hyperlink r:id="rId267" ref="K122"/>
    <hyperlink r:id="rId268" ref="A123"/>
    <hyperlink r:id="rId269" ref="K123"/>
    <hyperlink r:id="rId270" location=":~:text=The%20film%20became%20a%20huge,grossing%20film%20of%201987%20worldwide." ref="N123"/>
    <hyperlink r:id="rId271" ref="A124"/>
    <hyperlink r:id="rId272" ref="K124"/>
    <hyperlink r:id="rId273" ref="A125"/>
    <hyperlink r:id="rId274" ref="K125"/>
    <hyperlink r:id="rId275" ref="A126"/>
    <hyperlink r:id="rId276" ref="K126"/>
    <hyperlink r:id="rId277" ref="A127"/>
    <hyperlink r:id="rId278" ref="K127"/>
    <hyperlink r:id="rId279" ref="A128"/>
    <hyperlink r:id="rId280" ref="K128"/>
    <hyperlink r:id="rId281" ref="N128"/>
    <hyperlink r:id="rId282" ref="A130"/>
    <hyperlink r:id="rId283" ref="K130"/>
    <hyperlink r:id="rId284" ref="N130"/>
    <hyperlink r:id="rId285" ref="A131"/>
    <hyperlink r:id="rId286" ref="K131"/>
    <hyperlink r:id="rId287" ref="N131"/>
    <hyperlink r:id="rId288" ref="A132"/>
    <hyperlink r:id="rId289" ref="K132"/>
    <hyperlink r:id="rId290" ref="A133"/>
    <hyperlink r:id="rId291" ref="K133"/>
    <hyperlink r:id="rId292" ref="A134"/>
    <hyperlink r:id="rId293" ref="K134"/>
    <hyperlink r:id="rId294" ref="A135"/>
    <hyperlink r:id="rId295" ref="K135"/>
    <hyperlink r:id="rId296" ref="A137"/>
    <hyperlink r:id="rId297" ref="K137"/>
    <hyperlink r:id="rId298" ref="N137"/>
    <hyperlink r:id="rId299" ref="A138"/>
    <hyperlink r:id="rId300" ref="K138"/>
    <hyperlink r:id="rId301" ref="N138"/>
    <hyperlink r:id="rId302" ref="A139"/>
    <hyperlink r:id="rId303" ref="A141"/>
    <hyperlink r:id="rId304" ref="K141"/>
    <hyperlink r:id="rId305" ref="A142"/>
    <hyperlink r:id="rId306" ref="K142"/>
    <hyperlink r:id="rId307" ref="N142"/>
    <hyperlink r:id="rId308" ref="A143"/>
    <hyperlink r:id="rId309" ref="K143"/>
    <hyperlink r:id="rId310" location=":~:text=It%20broke%20several%20pandemic%20box,highest%2Dgrossing%20film%20of%202021." ref="N143"/>
    <hyperlink r:id="rId311" ref="A144"/>
    <hyperlink r:id="rId312" ref="K144"/>
    <hyperlink r:id="rId313" ref="A145"/>
    <hyperlink r:id="rId314" ref="K145"/>
    <hyperlink r:id="rId315" ref="N145"/>
    <hyperlink r:id="rId316" ref="A146"/>
    <hyperlink r:id="rId317" ref="K146"/>
    <hyperlink r:id="rId318" ref="A148"/>
    <hyperlink r:id="rId319" ref="K148"/>
    <hyperlink r:id="rId320" ref="A149"/>
    <hyperlink r:id="rId321" ref="K149"/>
    <hyperlink r:id="rId322" location=":~:text=Grease%20only%20cost%20%246%20million,movie%20musical%20of%20all%20time." ref="N149"/>
    <hyperlink r:id="rId323" ref="A150"/>
    <hyperlink r:id="rId324" ref="K150"/>
    <hyperlink r:id="rId325" ref="A151"/>
    <hyperlink r:id="rId326" ref="K151"/>
    <hyperlink r:id="rId327" ref="A152"/>
    <hyperlink r:id="rId328" ref="K152"/>
    <hyperlink r:id="rId329" ref="A154"/>
    <hyperlink r:id="rId330" ref="K154"/>
    <hyperlink r:id="rId331" ref="A155"/>
    <hyperlink r:id="rId332" ref="K155"/>
    <hyperlink r:id="rId333" ref="N155"/>
    <hyperlink r:id="rId334" ref="A157"/>
    <hyperlink r:id="rId335" ref="K157"/>
    <hyperlink r:id="rId336" ref="N157"/>
    <hyperlink r:id="rId337" ref="A158"/>
    <hyperlink r:id="rId338" ref="K158"/>
    <hyperlink r:id="rId339" location=":~:text=The%20production%20budget%20for%20the,the%20Half%2DBlood%20Prince'." ref="N158"/>
    <hyperlink r:id="rId340" ref="A159"/>
    <hyperlink r:id="rId341" ref="K159"/>
    <hyperlink r:id="rId342" location=":~:text=The%20production%20budget%20for%20the,the%20Half%2DBlood%20Prince'." ref="N159"/>
    <hyperlink r:id="rId343" ref="A160"/>
    <hyperlink r:id="rId344" ref="K160"/>
    <hyperlink r:id="rId345" location=":~:text=The%20production%20budget%20for%20the,the%20Half%2DBlood%20Prince'." ref="N160"/>
    <hyperlink r:id="rId346" ref="A161"/>
    <hyperlink r:id="rId347" ref="K161"/>
    <hyperlink r:id="rId348" location=":~:text=The%20production%20budget%20for%20the,the%20Half%2DBlood%20Prince'." ref="N161"/>
    <hyperlink r:id="rId349" ref="A162"/>
    <hyperlink r:id="rId350" ref="K162"/>
    <hyperlink r:id="rId351" location=":~:text=The%20production%20budget%20for%20the,the%20Half%2DBlood%20Prince'." ref="N162"/>
    <hyperlink r:id="rId352" ref="A163"/>
    <hyperlink r:id="rId353" ref="K163"/>
    <hyperlink r:id="rId354" ref="N163"/>
    <hyperlink r:id="rId355" ref="A164"/>
    <hyperlink r:id="rId356" ref="K164"/>
    <hyperlink r:id="rId357" ref="N164"/>
    <hyperlink r:id="rId358" ref="A165"/>
    <hyperlink r:id="rId359" ref="K165"/>
    <hyperlink r:id="rId360" location=":~:text=The%20production%20budget%20for%20the,the%20Half%2DBlood%20Prince'." ref="N165"/>
    <hyperlink r:id="rId361" ref="A168"/>
    <hyperlink r:id="rId362" ref="K168"/>
    <hyperlink r:id="rId363" ref="N168"/>
    <hyperlink r:id="rId364" ref="A169"/>
    <hyperlink r:id="rId365" ref="K169"/>
    <hyperlink r:id="rId366" ref="A170"/>
    <hyperlink r:id="rId367" ref="K170"/>
    <hyperlink r:id="rId368" ref="A171"/>
    <hyperlink r:id="rId369" ref="K171"/>
    <hyperlink r:id="rId370" ref="N171"/>
    <hyperlink r:id="rId371" ref="A172"/>
    <hyperlink r:id="rId372" ref="K172"/>
    <hyperlink r:id="rId373" ref="N172"/>
    <hyperlink r:id="rId374" ref="A173"/>
    <hyperlink r:id="rId375" ref="K173"/>
    <hyperlink r:id="rId376" ref="A174"/>
    <hyperlink r:id="rId377" ref="K174"/>
    <hyperlink r:id="rId378" ref="A175"/>
    <hyperlink r:id="rId379" ref="K175"/>
    <hyperlink r:id="rId380" ref="A176"/>
    <hyperlink r:id="rId381" ref="K176"/>
    <hyperlink r:id="rId382" ref="N176"/>
    <hyperlink r:id="rId383" ref="A177"/>
    <hyperlink r:id="rId384" ref="K177"/>
    <hyperlink r:id="rId385" ref="A178"/>
    <hyperlink r:id="rId386" ref="K178"/>
    <hyperlink r:id="rId387" ref="A179"/>
    <hyperlink r:id="rId388" ref="K179"/>
    <hyperlink r:id="rId389" ref="A180"/>
    <hyperlink r:id="rId390" ref="K180"/>
    <hyperlink r:id="rId391" ref="N180"/>
    <hyperlink r:id="rId392" location="tab=summary" ref="A181"/>
    <hyperlink r:id="rId393" ref="A182"/>
    <hyperlink r:id="rId394" ref="K182"/>
    <hyperlink r:id="rId395" ref="N182"/>
    <hyperlink r:id="rId396" ref="A183"/>
    <hyperlink r:id="rId397" ref="K183"/>
    <hyperlink r:id="rId398" ref="N183"/>
    <hyperlink r:id="rId399" ref="A184"/>
    <hyperlink r:id="rId400" ref="K184"/>
    <hyperlink r:id="rId401" ref="N184"/>
    <hyperlink r:id="rId402" ref="A185"/>
    <hyperlink r:id="rId403" ref="K185"/>
    <hyperlink r:id="rId404" ref="N185"/>
    <hyperlink r:id="rId405" ref="A186"/>
    <hyperlink r:id="rId406" ref="K186"/>
    <hyperlink r:id="rId407" ref="N186"/>
    <hyperlink r:id="rId408" ref="A187"/>
    <hyperlink r:id="rId409" ref="K187"/>
    <hyperlink r:id="rId410" ref="N187"/>
    <hyperlink r:id="rId411" ref="A188"/>
    <hyperlink r:id="rId412" ref="K188"/>
    <hyperlink r:id="rId413" ref="N188"/>
    <hyperlink r:id="rId414" ref="A189"/>
    <hyperlink r:id="rId415" ref="K189"/>
    <hyperlink r:id="rId416" ref="N189"/>
    <hyperlink r:id="rId417" ref="A190"/>
    <hyperlink r:id="rId418" ref="K190"/>
    <hyperlink r:id="rId419" ref="N190"/>
    <hyperlink r:id="rId420" ref="A191"/>
    <hyperlink r:id="rId421" ref="K191"/>
    <hyperlink r:id="rId422" ref="N191"/>
    <hyperlink r:id="rId423" ref="A192"/>
    <hyperlink r:id="rId424" ref="K192"/>
    <hyperlink r:id="rId425" ref="N192"/>
    <hyperlink r:id="rId426" ref="A193"/>
    <hyperlink r:id="rId427" ref="K193"/>
    <hyperlink r:id="rId428" ref="N193"/>
    <hyperlink r:id="rId429" ref="A194"/>
    <hyperlink r:id="rId430" ref="K194"/>
    <hyperlink r:id="rId431" ref="N194"/>
    <hyperlink r:id="rId432" ref="A195"/>
    <hyperlink r:id="rId433" ref="K195"/>
    <hyperlink r:id="rId434" ref="N195"/>
    <hyperlink r:id="rId435" ref="A196"/>
    <hyperlink r:id="rId436" ref="K196"/>
    <hyperlink r:id="rId437" ref="N196"/>
    <hyperlink r:id="rId438" location="tab=summary" ref="A199"/>
    <hyperlink r:id="rId439" ref="A202"/>
    <hyperlink r:id="rId440" ref="K202"/>
    <hyperlink r:id="rId441" location=":~:text=Interstellar%20grossed%20%24188%20million%20in,production%20budget%20of%20%24165%20million." ref="N202"/>
    <hyperlink r:id="rId442" ref="A203"/>
    <hyperlink r:id="rId443" ref="K203"/>
    <hyperlink r:id="rId444" ref="N203"/>
    <hyperlink r:id="rId445" ref="A204"/>
    <hyperlink r:id="rId446" ref="K204"/>
    <hyperlink r:id="rId447" ref="N204"/>
    <hyperlink r:id="rId448" ref="A205"/>
    <hyperlink r:id="rId449" ref="K205"/>
    <hyperlink r:id="rId450" ref="N205"/>
    <hyperlink r:id="rId451" ref="A206"/>
    <hyperlink r:id="rId452" ref="K206"/>
    <hyperlink r:id="rId453" ref="N206"/>
    <hyperlink r:id="rId454" ref="A207"/>
    <hyperlink r:id="rId455" ref="K207"/>
    <hyperlink r:id="rId456" ref="N207"/>
    <hyperlink r:id="rId457" ref="A208"/>
    <hyperlink r:id="rId458" ref="K208"/>
    <hyperlink r:id="rId459" location=":~:text=Jason%20Bourne%20became%20a%20commercial,production%20budget%20of%20%24120%20million." ref="N208"/>
    <hyperlink r:id="rId460" ref="A209"/>
    <hyperlink r:id="rId461" ref="N209"/>
    <hyperlink r:id="rId462" ref="A211"/>
    <hyperlink r:id="rId463" ref="K211"/>
    <hyperlink r:id="rId464" location=":~:text=The%20film%20grossed%20%24326%20million,visual%20style%2C%20and%20Reeves's%20performance." ref="N211"/>
    <hyperlink r:id="rId465" ref="A212"/>
    <hyperlink r:id="rId466" ref="K212"/>
    <hyperlink r:id="rId467" ref="N212"/>
    <hyperlink r:id="rId468" ref="A213"/>
    <hyperlink r:id="rId469" ref="K213"/>
    <hyperlink r:id="rId470" location=":~:text=The%20film%20was%20a%20box,Supporting%20Actress%20for%20Taraji%20P." ref="N213"/>
    <hyperlink r:id="rId471" ref="A214"/>
    <hyperlink r:id="rId472" ref="K214"/>
    <hyperlink r:id="rId473" location=":~:text=The%20film%20received%20generally%20positive,highest%2Dgrossing%20film%20of%202019." ref="N214"/>
    <hyperlink r:id="rId474" ref="A215"/>
    <hyperlink r:id="rId475" ref="K215"/>
    <hyperlink r:id="rId476" ref="N215"/>
    <hyperlink r:id="rId477" ref="A217"/>
    <hyperlink r:id="rId478" ref="K217"/>
    <hyperlink r:id="rId479" ref="N217"/>
    <hyperlink r:id="rId480" ref="A218"/>
    <hyperlink r:id="rId481" ref="K218"/>
    <hyperlink r:id="rId482" ref="N218"/>
    <hyperlink r:id="rId483" ref="A219"/>
    <hyperlink r:id="rId484" ref="K219"/>
    <hyperlink r:id="rId485" ref="N219"/>
    <hyperlink r:id="rId486" ref="A220"/>
    <hyperlink r:id="rId487" ref="K220"/>
    <hyperlink r:id="rId488" ref="N220"/>
    <hyperlink r:id="rId489" ref="A221"/>
    <hyperlink r:id="rId490" ref="K221"/>
    <hyperlink r:id="rId491" ref="N221"/>
    <hyperlink r:id="rId492" ref="A222"/>
    <hyperlink r:id="rId493" ref="K222"/>
    <hyperlink r:id="rId494" ref="N222"/>
    <hyperlink r:id="rId495" ref="A223"/>
    <hyperlink r:id="rId496" ref="K223"/>
    <hyperlink r:id="rId497" location=":~:text=Filming%20for%20King%20Kong%20took,%2Drecord%2Dbreaking%20%24207%20million." ref="N223"/>
    <hyperlink r:id="rId498" ref="A224"/>
    <hyperlink r:id="rId499" ref="K224"/>
    <hyperlink r:id="rId500" location=":~:text=Kingsman%3A%20The%20Golden%20Circle%20grossed,production%20budget%20of%20%24104%20million." ref="N224"/>
    <hyperlink r:id="rId501" ref="A225"/>
    <hyperlink r:id="rId502" ref="K225"/>
    <hyperlink r:id="rId503" ref="N225"/>
    <hyperlink r:id="rId504" ref="A226"/>
    <hyperlink r:id="rId505" ref="K226"/>
    <hyperlink r:id="rId506" ref="N226"/>
    <hyperlink r:id="rId507" ref="A227"/>
    <hyperlink r:id="rId508" ref="K227"/>
    <hyperlink r:id="rId509" location=":~:text=With%20a%20production%20budget%20of,million%20worldwide%20to%20break%2Deven." ref="N227"/>
    <hyperlink r:id="rId510" ref="A228"/>
    <hyperlink r:id="rId511" ref="K228"/>
    <hyperlink r:id="rId512" ref="N228"/>
    <hyperlink r:id="rId513" ref="A229"/>
    <hyperlink r:id="rId514" ref="K229"/>
    <hyperlink r:id="rId515" ref="N229"/>
    <hyperlink r:id="rId516" ref="A230"/>
    <hyperlink r:id="rId517" ref="K230"/>
    <hyperlink r:id="rId518" ref="N230"/>
    <hyperlink r:id="rId519" ref="A231"/>
    <hyperlink r:id="rId520" ref="K231"/>
    <hyperlink r:id="rId521" location=":~:text=The%20film%20was%20a%20commercial,%2C%20cinematography%2C%20and%20production%20design." ref="N231"/>
    <hyperlink r:id="rId522" ref="A232"/>
    <hyperlink r:id="rId523" ref="K232"/>
    <hyperlink r:id="rId524" ref="N232"/>
    <hyperlink r:id="rId525" ref="A233"/>
    <hyperlink r:id="rId526" ref="K233"/>
    <hyperlink r:id="rId527" ref="N233"/>
    <hyperlink r:id="rId528" ref="A234"/>
    <hyperlink r:id="rId529" ref="K234"/>
    <hyperlink r:id="rId530" ref="N234"/>
    <hyperlink r:id="rId531" ref="A237"/>
    <hyperlink r:id="rId532" ref="K237"/>
    <hyperlink r:id="rId533" ref="N237"/>
    <hyperlink r:id="rId534" ref="A238"/>
    <hyperlink r:id="rId535" ref="K238"/>
    <hyperlink r:id="rId536" ref="N238"/>
    <hyperlink r:id="rId537" ref="A239"/>
    <hyperlink r:id="rId538" ref="K239"/>
    <hyperlink r:id="rId539" ref="N239"/>
    <hyperlink r:id="rId540" ref="A240"/>
    <hyperlink r:id="rId541" ref="K240"/>
    <hyperlink r:id="rId542" ref="N240"/>
    <hyperlink r:id="rId543" ref="A241"/>
    <hyperlink r:id="rId544" ref="K241"/>
    <hyperlink r:id="rId545" ref="N241"/>
    <hyperlink r:id="rId546" ref="A242"/>
    <hyperlink r:id="rId547" ref="K242"/>
    <hyperlink r:id="rId548" ref="N242"/>
    <hyperlink r:id="rId549" ref="A243"/>
    <hyperlink r:id="rId550" ref="K243"/>
    <hyperlink r:id="rId551" location=":~:text=The%20film%20was%20released%20on,the%20budget%20of%20%2439%20million." ref="N243"/>
    <hyperlink r:id="rId552" ref="A244"/>
    <hyperlink r:id="rId553" ref="K244"/>
    <hyperlink r:id="rId554" location=":~:text=It%20grossed%20%24375.7%20million%20at,%24154.6%E2%80%93185.1%20million%20production%20budget." ref="N244"/>
    <hyperlink r:id="rId555" ref="A245"/>
    <hyperlink r:id="rId556" ref="K245"/>
    <hyperlink r:id="rId557" ref="N245"/>
    <hyperlink r:id="rId558" ref="A246"/>
    <hyperlink r:id="rId559" ref="K246"/>
    <hyperlink r:id="rId560" ref="N246"/>
    <hyperlink r:id="rId561" ref="A247"/>
    <hyperlink r:id="rId562" ref="K247"/>
    <hyperlink r:id="rId563" location=":~:text=Released%20on%20November%207%2C%202008,died%20before%20the%20film's%20release." ref="N247"/>
    <hyperlink r:id="rId564" ref="A249"/>
    <hyperlink r:id="rId565" ref="K249"/>
    <hyperlink r:id="rId566" location=":~:text=COVID%2D19%20pandemic.-,Box%20office,a%20budget%20of%20%24180%20million." ref="N249"/>
    <hyperlink r:id="rId567" ref="A250"/>
    <hyperlink r:id="rId568" ref="K250"/>
    <hyperlink r:id="rId569" location=":~:text=COVID%2D19%20pandemic.-,Box%20office,a%20budget%20of%20%24180%20million." ref="N250"/>
    <hyperlink r:id="rId570" ref="A251"/>
    <hyperlink r:id="rId571" ref="K251"/>
    <hyperlink r:id="rId572" location=":~:text=The%20film%20grossed%20%24611%20million,highest%2Dgrossing%20film%20of%202008." ref="N251"/>
    <hyperlink r:id="rId573" ref="A252"/>
    <hyperlink r:id="rId574" ref="K252"/>
    <hyperlink r:id="rId575" ref="N252"/>
    <hyperlink r:id="rId576" ref="A253"/>
    <hyperlink r:id="rId577" ref="K253"/>
    <hyperlink r:id="rId578" ref="N253"/>
    <hyperlink r:id="rId579" ref="A254"/>
    <hyperlink r:id="rId580" ref="K254"/>
    <hyperlink r:id="rId581" ref="N254"/>
    <hyperlink r:id="rId582" ref="A255"/>
    <hyperlink r:id="rId583" ref="K255"/>
    <hyperlink r:id="rId584" location=":~:text=Reception-,Box%20office,a%20budget%20of%20%2461%20million." ref="N255"/>
    <hyperlink r:id="rId585" ref="A257"/>
    <hyperlink r:id="rId586" ref="K257"/>
    <hyperlink r:id="rId587" ref="N257"/>
    <hyperlink r:id="rId588" ref="A258"/>
    <hyperlink r:id="rId589" ref="K258"/>
    <hyperlink r:id="rId590" ref="N258"/>
    <hyperlink r:id="rId591" ref="A259"/>
    <hyperlink r:id="rId592" ref="K259"/>
    <hyperlink r:id="rId593" location=":~:text=With%20a%20budget%20of%20%24130,animated%20films%20of%20the%202010s." ref="N259"/>
    <hyperlink r:id="rId594" ref="A260"/>
    <hyperlink r:id="rId595" ref="K260"/>
    <hyperlink r:id="rId596" ref="N260"/>
    <hyperlink r:id="rId597" ref="A261"/>
    <hyperlink r:id="rId598" ref="K261"/>
    <hyperlink r:id="rId599" ref="N261"/>
    <hyperlink r:id="rId600" ref="A262"/>
    <hyperlink r:id="rId601" ref="K262"/>
    <hyperlink r:id="rId602" location=":~:text=Men%20in%20Black%20II%20was,in%20Black%3A%20International%20in%202019." ref="N262"/>
    <hyperlink r:id="rId603" ref="A263"/>
    <hyperlink r:id="rId604" ref="K263"/>
    <hyperlink r:id="rId605" ref="N263"/>
    <hyperlink r:id="rId606" ref="A264"/>
    <hyperlink r:id="rId607" ref="K264"/>
    <hyperlink r:id="rId608" ref="N264"/>
    <hyperlink r:id="rId609" ref="A265"/>
    <hyperlink r:id="rId610" ref="K265"/>
    <hyperlink r:id="rId611" location=":~:text=Upon%20its%20release%2C%20the%20film,Initial%20reviews%20were%20generally%20positive." ref="N265"/>
    <hyperlink r:id="rId612" ref="A266"/>
    <hyperlink r:id="rId613" ref="K266"/>
    <hyperlink r:id="rId614" ref="N266"/>
    <hyperlink r:id="rId615" ref="A267"/>
    <hyperlink r:id="rId616" ref="K267"/>
    <hyperlink r:id="rId617" ref="N267"/>
    <hyperlink r:id="rId618" ref="A268"/>
    <hyperlink r:id="rId619" ref="K268"/>
    <hyperlink r:id="rId620" ref="N268"/>
    <hyperlink r:id="rId621" ref="A269"/>
    <hyperlink r:id="rId622" ref="K269"/>
    <hyperlink r:id="rId623" ref="N269"/>
    <hyperlink r:id="rId624" ref="A270"/>
    <hyperlink r:id="rId625" ref="K270"/>
    <hyperlink r:id="rId626" ref="N270"/>
    <hyperlink r:id="rId627" ref="A271"/>
    <hyperlink r:id="rId628" ref="K271"/>
    <hyperlink r:id="rId629" ref="N271"/>
    <hyperlink r:id="rId630" ref="A272"/>
    <hyperlink r:id="rId631" ref="K272"/>
    <hyperlink r:id="rId632" ref="N272"/>
    <hyperlink r:id="rId633" ref="A273"/>
    <hyperlink r:id="rId634" ref="K273"/>
    <hyperlink r:id="rId635" location=":~:text=The%20Hunger%20Games%3A%20Mockingjay%20%E2%80%93%20Part%201%20grossed%20%24337.1%20million%20in,including%20promotion%20and%20advertising%20costs)." ref="N273"/>
    <hyperlink r:id="rId636" ref="A274"/>
    <hyperlink r:id="rId637" ref="K274"/>
    <hyperlink r:id="rId638" ref="N274"/>
    <hyperlink r:id="rId639" ref="A275"/>
    <hyperlink r:id="rId640" ref="K275"/>
    <hyperlink r:id="rId641" ref="N275"/>
    <hyperlink r:id="rId642" ref="A276"/>
    <hyperlink r:id="rId643" ref="K276"/>
    <hyperlink r:id="rId644" ref="N276"/>
    <hyperlink r:id="rId645" ref="A277"/>
    <hyperlink r:id="rId646" ref="K277"/>
    <hyperlink r:id="rId647" ref="N277"/>
    <hyperlink r:id="rId648" ref="A278"/>
    <hyperlink r:id="rId649" ref="K278"/>
    <hyperlink r:id="rId650" ref="N278"/>
    <hyperlink r:id="rId651" ref="A279"/>
    <hyperlink r:id="rId652" ref="K279"/>
    <hyperlink r:id="rId653" location=":~:text=Robin%20Williams%20was%20awarded%20the,highest%2Dgrossing%20film%20of%201993." ref="N279"/>
    <hyperlink r:id="rId654" ref="A280"/>
    <hyperlink r:id="rId655" ref="K280"/>
    <hyperlink r:id="rId656" location=":~:text=Reception-,Box%20office,production%20budget%20of%20%2455%20million." ref="N280"/>
    <hyperlink r:id="rId657" ref="A281"/>
    <hyperlink r:id="rId658" ref="K281"/>
    <hyperlink r:id="rId659" location=":~:text=Despite%20never%20hitting%20the%20number,films%20of%20the%2021st%20century." ref="N281"/>
    <hyperlink r:id="rId660" ref="A282"/>
    <hyperlink r:id="rId661" ref="K282"/>
    <hyperlink r:id="rId662" ref="N282"/>
    <hyperlink r:id="rId663" ref="A283"/>
    <hyperlink r:id="rId664" ref="K283"/>
    <hyperlink r:id="rId665" location=":~:text=The%20film%20grossed%20%24220%20million,grossing%20film%20in%20the%20series." ref="N283"/>
    <hyperlink r:id="rId666" ref="A285"/>
    <hyperlink r:id="rId667" ref="K285"/>
    <hyperlink r:id="rId668" ref="N285"/>
    <hyperlink r:id="rId669" ref="A286"/>
    <hyperlink r:id="rId670" ref="K286"/>
    <hyperlink r:id="rId671" location=":~:text=The%20film%20was%20released%20theatrically,on%20a%20%24150%20million%20budget." ref="N286"/>
    <hyperlink r:id="rId672" ref="A287"/>
    <hyperlink r:id="rId673" ref="K287"/>
    <hyperlink r:id="rId674" location=":~:text=Night%20at%20the%20Museum%3A%20Secret%20of%20the%20Tomb%20grossed%20%24113.7,a%20budget%20of%20%24127%20million." ref="N287"/>
    <hyperlink r:id="rId675" ref="A289"/>
    <hyperlink r:id="rId676" ref="K289"/>
    <hyperlink r:id="rId677" ref="N289"/>
    <hyperlink r:id="rId678" ref="A290"/>
    <hyperlink r:id="rId679" ref="K290"/>
    <hyperlink r:id="rId680" location=":~:text=%E2%80%9CNoah%2C%E2%80%9D%20with%20its%20%24125,of%20the%20ancient%20biblical%20tale." ref="N290"/>
    <hyperlink r:id="rId681" ref="A291"/>
    <hyperlink r:id="rId682" ref="K291"/>
    <hyperlink r:id="rId683" ref="N291"/>
    <hyperlink r:id="rId684" ref="A292"/>
    <hyperlink r:id="rId685" ref="K292"/>
    <hyperlink r:id="rId686" ref="N292"/>
    <hyperlink r:id="rId687" ref="A293"/>
    <hyperlink r:id="rId688" ref="K293"/>
    <hyperlink r:id="rId689" ref="N293"/>
    <hyperlink r:id="rId690" ref="A294"/>
    <hyperlink r:id="rId691" ref="K294"/>
    <hyperlink r:id="rId692" ref="N294"/>
    <hyperlink r:id="rId693" ref="A295"/>
    <hyperlink r:id="rId694" ref="K295"/>
    <hyperlink r:id="rId695" ref="N295"/>
    <hyperlink r:id="rId696" ref="A296"/>
    <hyperlink r:id="rId697" ref="K296"/>
    <hyperlink r:id="rId698" ref="N296"/>
    <hyperlink r:id="rId699" ref="A297"/>
    <hyperlink r:id="rId700" ref="K297"/>
    <hyperlink r:id="rId701" ref="N297"/>
    <hyperlink r:id="rId702" ref="A299"/>
    <hyperlink r:id="rId703" ref="K299"/>
    <hyperlink r:id="rId704" location=":~:text=Over%20the%20Hedge%20was%20released,on%20an%20%2480%20million%20budget." ref="N299"/>
    <hyperlink r:id="rId705" ref="A300"/>
    <hyperlink r:id="rId706" ref="K300"/>
    <hyperlink r:id="rId707" ref="N300"/>
    <hyperlink r:id="rId708" ref="A301"/>
    <hyperlink r:id="rId709" ref="K301"/>
    <hyperlink r:id="rId710" ref="N301"/>
    <hyperlink r:id="rId711" location="tab=summary" ref="A307"/>
    <hyperlink r:id="rId712" ref="A308"/>
    <hyperlink r:id="rId713" ref="K308"/>
    <hyperlink r:id="rId714" ref="N308"/>
    <hyperlink r:id="rId715" ref="A309"/>
    <hyperlink r:id="rId716" ref="K309"/>
    <hyperlink r:id="rId717" ref="N309"/>
    <hyperlink r:id="rId718" ref="A310"/>
    <hyperlink r:id="rId719" ref="K310"/>
    <hyperlink r:id="rId720" location=":~:text=Peter%20Rabbit%20was%20released%20in,on%20a%20%2450%20million%20budget." ref="N310"/>
    <hyperlink r:id="rId721" ref="A311"/>
    <hyperlink r:id="rId722" ref="K311"/>
    <hyperlink r:id="rId723" ref="N311"/>
    <hyperlink r:id="rId724" ref="A312"/>
    <hyperlink r:id="rId725" ref="K312"/>
    <hyperlink r:id="rId726" ref="N312"/>
    <hyperlink r:id="rId727" ref="A313"/>
    <hyperlink r:id="rId728" ref="K313"/>
    <hyperlink r:id="rId729" location=":~:text=Dead%20Men%20Tell%20No%20Tales%20premiered%20in%20Shanghai%20on%20May,production%20budget%20between%20%24230%20million." ref="N313"/>
    <hyperlink r:id="rId730" ref="A314"/>
    <hyperlink r:id="rId731" ref="K314"/>
    <hyperlink r:id="rId732" ref="N314"/>
    <hyperlink r:id="rId733" ref="A315"/>
    <hyperlink r:id="rId734" ref="K315"/>
    <hyperlink r:id="rId735" ref="N315"/>
    <hyperlink r:id="rId736" ref="A316"/>
    <hyperlink r:id="rId737" ref="K316"/>
    <hyperlink r:id="rId738" ref="N316"/>
    <hyperlink r:id="rId739" ref="A317"/>
    <hyperlink r:id="rId740" ref="K317"/>
    <hyperlink r:id="rId741" ref="N317"/>
    <hyperlink r:id="rId742" ref="A318"/>
    <hyperlink r:id="rId743" ref="K318"/>
    <hyperlink r:id="rId744" ref="N318"/>
    <hyperlink r:id="rId745" ref="A319"/>
    <hyperlink r:id="rId746" ref="K319"/>
    <hyperlink r:id="rId747" ref="N319"/>
    <hyperlink r:id="rId748" ref="A320"/>
    <hyperlink r:id="rId749" ref="K320"/>
    <hyperlink r:id="rId750" ref="N320"/>
    <hyperlink r:id="rId751" ref="A321"/>
    <hyperlink r:id="rId752" ref="K321"/>
    <hyperlink r:id="rId753" location=":~:text=It%20grossed%20over%20%24336.4%20million,surpassed%20by%20Warcraft%20in%202016." ref="N321"/>
    <hyperlink r:id="rId754" ref="A322"/>
    <hyperlink r:id="rId755" ref="K322"/>
    <hyperlink r:id="rId756" ref="N322"/>
    <hyperlink r:id="rId757" ref="A323"/>
    <hyperlink r:id="rId758" ref="K323"/>
    <hyperlink r:id="rId759" location=":~:text=%E2%80%9CPuss%20in%20Boots%E2%80%9D%20cost%20%24130,million%20and%20%2417.2%20million%2C%20respectively." ref="N323"/>
    <hyperlink r:id="rId760" ref="A324"/>
    <hyperlink r:id="rId761" ref="K324"/>
    <hyperlink r:id="rId762" ref="N324"/>
    <hyperlink r:id="rId763" ref="A325"/>
    <hyperlink r:id="rId764" ref="K325"/>
    <hyperlink r:id="rId765" ref="N325"/>
    <hyperlink r:id="rId766" ref="A326"/>
    <hyperlink r:id="rId767" ref="K326"/>
    <hyperlink r:id="rId768" ref="N326"/>
    <hyperlink r:id="rId769" ref="A327"/>
    <hyperlink r:id="rId770" ref="K327"/>
    <hyperlink r:id="rId771" location=":~:text=Ralph%20Breaks%20the%20Internet%20grossed,production%20budget%20of%20%24175%20million." ref="N327"/>
    <hyperlink r:id="rId772" ref="A328"/>
    <hyperlink r:id="rId773" ref="K328"/>
    <hyperlink r:id="rId774" ref="A329"/>
    <hyperlink r:id="rId775" ref="K329"/>
    <hyperlink r:id="rId776" ref="N329"/>
    <hyperlink r:id="rId777" ref="A330"/>
    <hyperlink r:id="rId778" ref="K330"/>
    <hyperlink r:id="rId779" ref="N330"/>
    <hyperlink r:id="rId780" ref="A331"/>
    <hyperlink r:id="rId781" ref="K331"/>
    <hyperlink r:id="rId782" ref="N331"/>
    <hyperlink r:id="rId783" ref="A332"/>
    <hyperlink r:id="rId784" ref="K332"/>
    <hyperlink r:id="rId785" location=":~:text=The%20film%20received%20mixed%20reviews,against%20a%20%2440%20million%20budget." ref="N332"/>
    <hyperlink r:id="rId786" ref="A333"/>
    <hyperlink r:id="rId787" ref="K333"/>
    <hyperlink r:id="rId788" ref="N333"/>
    <hyperlink r:id="rId789" ref="A334"/>
    <hyperlink r:id="rId790" ref="K334"/>
    <hyperlink r:id="rId791" ref="N334"/>
    <hyperlink r:id="rId792" ref="A335"/>
    <hyperlink r:id="rId793" ref="K335"/>
    <hyperlink r:id="rId794" ref="N335"/>
    <hyperlink r:id="rId795" ref="A336"/>
    <hyperlink r:id="rId796" ref="K336"/>
    <hyperlink r:id="rId797" ref="N336"/>
    <hyperlink r:id="rId798" ref="A337"/>
    <hyperlink r:id="rId799" ref="K337"/>
    <hyperlink r:id="rId800" ref="N337"/>
    <hyperlink r:id="rId801" ref="A338"/>
    <hyperlink r:id="rId802" ref="K338"/>
    <hyperlink r:id="rId803" ref="N338"/>
    <hyperlink r:id="rId804" ref="A339"/>
    <hyperlink r:id="rId805" ref="K339"/>
    <hyperlink r:id="rId806" ref="N339"/>
    <hyperlink r:id="rId807" ref="A340"/>
    <hyperlink r:id="rId808" ref="K340"/>
    <hyperlink r:id="rId809" location=":~:text=Thanks%20to%20a%20budget%20that,essentially%20derailing%20the%20entire%20franchise." ref="N340"/>
    <hyperlink r:id="rId810" ref="A341"/>
    <hyperlink r:id="rId811" ref="K341"/>
    <hyperlink r:id="rId812" ref="N341"/>
    <hyperlink r:id="rId813" ref="A342"/>
    <hyperlink r:id="rId814" ref="K342"/>
    <hyperlink r:id="rId815" ref="N342"/>
    <hyperlink r:id="rId816" ref="A343"/>
    <hyperlink r:id="rId817" ref="K343"/>
    <hyperlink r:id="rId818" ref="N343"/>
    <hyperlink r:id="rId819" ref="A346"/>
    <hyperlink r:id="rId820" ref="K346"/>
    <hyperlink r:id="rId821" ref="N346"/>
    <hyperlink r:id="rId822" ref="A347"/>
    <hyperlink r:id="rId823" ref="K347"/>
    <hyperlink r:id="rId824" location=":~:text=Seven%20was%20budgeted%20at%20%2430,expensive%20film%20at%20that%20point." ref="N347"/>
    <hyperlink r:id="rId825" ref="A350"/>
    <hyperlink r:id="rId826" ref="K350"/>
    <hyperlink r:id="rId827" location=":~:text=Despite%20mixed%20reviews%20from%20critics,from%20a%20%2465%20million%20budget." ref="N350"/>
    <hyperlink r:id="rId828" ref="A351"/>
    <hyperlink r:id="rId829" ref="K351"/>
    <hyperlink r:id="rId830" ref="N351"/>
    <hyperlink r:id="rId831" ref="A352"/>
    <hyperlink r:id="rId832" ref="K352"/>
    <hyperlink r:id="rId833" location=":~:text=Shark%20Tale%20premiered%20at%20the,highest%2Dgrossing%20film%20of%202004." ref="N352"/>
    <hyperlink r:id="rId834" ref="A353"/>
    <hyperlink r:id="rId835" ref="K353"/>
    <hyperlink r:id="rId836" ref="N353"/>
    <hyperlink r:id="rId837" ref="A354"/>
    <hyperlink r:id="rId838" ref="K354"/>
    <hyperlink r:id="rId839" ref="N354"/>
    <hyperlink r:id="rId840" ref="A355"/>
    <hyperlink r:id="rId841" ref="K355"/>
    <hyperlink r:id="rId842" ref="N355"/>
    <hyperlink r:id="rId843" ref="A356"/>
    <hyperlink r:id="rId844" ref="K356"/>
    <hyperlink r:id="rId845" location=":~:text=1%20at%20the%20domestic%20box,Pixar's%20%E2%80%9CMonsters%2C%20Inc.%E2%80%9D" ref="N356"/>
    <hyperlink r:id="rId846" ref="A357"/>
    <hyperlink r:id="rId847" ref="K357"/>
    <hyperlink r:id="rId848" ref="N357"/>
    <hyperlink r:id="rId849" ref="A358"/>
    <hyperlink r:id="rId850" ref="K358"/>
    <hyperlink r:id="rId851" ref="N358"/>
    <hyperlink r:id="rId852" ref="A359"/>
    <hyperlink r:id="rId853" ref="K359"/>
    <hyperlink r:id="rId854" location=":~:text=The%20film%20received%20mixed%20reviews,highest%2Dgrossing%20film%20of%202007." ref="N359"/>
    <hyperlink r:id="rId855" ref="A360"/>
    <hyperlink r:id="rId856" ref="K360"/>
    <hyperlink r:id="rId857" ref="N360"/>
    <hyperlink r:id="rId858" ref="A362"/>
    <hyperlink r:id="rId859" ref="K362"/>
    <hyperlink r:id="rId860" location=":~:text=Reception-,Box%20office,production%20budget%20of%20%2475%20million." ref="N362"/>
    <hyperlink r:id="rId861" ref="A363"/>
    <hyperlink r:id="rId862" ref="K363"/>
    <hyperlink r:id="rId863" location=":~:text=The%20film%20has%20grossed%20over,highest%2Dgrossing%20film%20of%202021." ref="N363"/>
    <hyperlink r:id="rId864" ref="A365"/>
    <hyperlink r:id="rId865" ref="K365"/>
    <hyperlink r:id="rId866" location=":~:text=The%20film's%20budget%20is%20estimated,and%20the%20Bond%20film%20series." ref="N365"/>
    <hyperlink r:id="rId867" ref="A367"/>
    <hyperlink r:id="rId868" ref="K367"/>
    <hyperlink r:id="rId869" ref="N367"/>
    <hyperlink r:id="rId870" ref="A368"/>
    <hyperlink r:id="rId871" ref="K368"/>
    <hyperlink r:id="rId872" ref="N368"/>
    <hyperlink r:id="rId873" ref="A369"/>
    <hyperlink r:id="rId874" ref="K369"/>
    <hyperlink r:id="rId875" ref="N369"/>
    <hyperlink r:id="rId876" ref="A370"/>
    <hyperlink r:id="rId877" ref="K370"/>
    <hyperlink r:id="rId878" ref="N370"/>
    <hyperlink r:id="rId879" ref="A371"/>
    <hyperlink r:id="rId880" ref="K371"/>
    <hyperlink r:id="rId881" ref="N371"/>
    <hyperlink r:id="rId882" ref="A372"/>
    <hyperlink r:id="rId883" ref="K372"/>
    <hyperlink r:id="rId884" location=":~:text=Following%20the%20Sony%20Pictures%20hack,most%20expensive%20films%20ever%20made." ref="N372"/>
    <hyperlink r:id="rId885" ref="A373"/>
    <hyperlink r:id="rId886" ref="K373"/>
    <hyperlink r:id="rId887" ref="N373"/>
    <hyperlink r:id="rId888" ref="A374"/>
    <hyperlink r:id="rId889" ref="K374"/>
    <hyperlink r:id="rId890" ref="N374"/>
    <hyperlink r:id="rId891" ref="A375"/>
    <hyperlink r:id="rId892" ref="K375"/>
    <hyperlink r:id="rId893" ref="N375"/>
    <hyperlink r:id="rId894" ref="A376"/>
    <hyperlink r:id="rId895" ref="K376"/>
    <hyperlink r:id="rId896" ref="N376"/>
    <hyperlink r:id="rId897" ref="A377"/>
    <hyperlink r:id="rId898" ref="K377"/>
    <hyperlink r:id="rId899" ref="N377"/>
    <hyperlink r:id="rId900" ref="A378"/>
    <hyperlink r:id="rId901" ref="K378"/>
    <hyperlink r:id="rId902" ref="N378"/>
    <hyperlink r:id="rId903" ref="A379"/>
    <hyperlink r:id="rId904" ref="K379"/>
    <hyperlink r:id="rId905" ref="N379"/>
    <hyperlink r:id="rId906" ref="A380"/>
    <hyperlink r:id="rId907" ref="K380"/>
    <hyperlink r:id="rId908" ref="N380"/>
    <hyperlink r:id="rId909" ref="A381"/>
    <hyperlink r:id="rId910" ref="K381"/>
    <hyperlink r:id="rId911" ref="N381"/>
    <hyperlink r:id="rId912" ref="A383"/>
    <hyperlink r:id="rId913" ref="K383"/>
    <hyperlink r:id="rId914" location=":~:text=It%20was%20released%20in%20the,its%20%24150%20million%20production%20budget." ref="N383"/>
    <hyperlink r:id="rId915" ref="A384"/>
    <hyperlink r:id="rId916" ref="K384"/>
    <hyperlink r:id="rId917" ref="N384"/>
    <hyperlink r:id="rId918" ref="A385"/>
    <hyperlink r:id="rId919" ref="K385"/>
    <hyperlink r:id="rId920" ref="N385"/>
    <hyperlink r:id="rId921" ref="A386"/>
    <hyperlink r:id="rId922" ref="K386"/>
    <hyperlink r:id="rId923" location=":~:text=Released%20in%201977%2C%20%22A%20New,around%20775%20million%20U.S.%20dollars." ref="N386"/>
    <hyperlink r:id="rId924" ref="A387"/>
    <hyperlink r:id="rId925" ref="K387"/>
    <hyperlink r:id="rId926" location=":~:text=Suicide%20Squad%20was%20a%20box,including%20advertising%20and%20promotion%20costs)." ref="N387"/>
    <hyperlink r:id="rId927" ref="A388"/>
    <hyperlink r:id="rId928" ref="K388"/>
    <hyperlink r:id="rId929" ref="N388"/>
    <hyperlink r:id="rId930" ref="A389"/>
    <hyperlink r:id="rId931" ref="K389"/>
    <hyperlink r:id="rId932" location=":~:text=Taken%202%20grossed%20%24139.9%20million,a%20budget%20of%20%2445%20million." ref="N389"/>
    <hyperlink r:id="rId933" ref="A390"/>
    <hyperlink r:id="rId934" ref="K390"/>
    <hyperlink r:id="rId935" location=":~:text=of%20skills%22).-,Box%20office,a%20budget%20of%20%2455%20million." ref="N390"/>
    <hyperlink r:id="rId936" ref="A391"/>
    <hyperlink r:id="rId937" ref="K391"/>
    <hyperlink r:id="rId938" location=":~:text=Tangled%2C%20which%20was%20a%20retelling,animation%20and%20flashy%20computer%20animation." ref="N391"/>
    <hyperlink r:id="rId939" ref="A392"/>
    <hyperlink r:id="rId940" ref="K392"/>
    <hyperlink r:id="rId941" ref="N392"/>
    <hyperlink r:id="rId942" ref="A393"/>
    <hyperlink r:id="rId943" ref="K393"/>
    <hyperlink r:id="rId944" ref="N393"/>
    <hyperlink r:id="rId945" ref="A394"/>
    <hyperlink r:id="rId946" ref="K394"/>
    <hyperlink r:id="rId947" ref="N394"/>
    <hyperlink r:id="rId948" ref="A395"/>
    <hyperlink r:id="rId949" ref="K395"/>
    <hyperlink r:id="rId950" location=":~:text=It%20was%20the%20first%20Hollywood,also%20a%20box%20office%20disappointment." ref="N395"/>
    <hyperlink r:id="rId951" ref="A396"/>
    <hyperlink r:id="rId952" ref="K396"/>
    <hyperlink r:id="rId953" ref="N396"/>
    <hyperlink r:id="rId954" ref="A397"/>
    <hyperlink r:id="rId955" ref="K397"/>
    <hyperlink r:id="rId956" ref="N397"/>
    <hyperlink r:id="rId957" ref="A398"/>
    <hyperlink r:id="rId958" ref="K398"/>
    <hyperlink r:id="rId959" ref="N398"/>
    <hyperlink r:id="rId960" ref="A399"/>
    <hyperlink r:id="rId961" ref="K399"/>
    <hyperlink r:id="rId962" location=":~:text=With%20an%20estimated%20%24200%20million,budget%20%24185%2D%24196%20million)." ref="N399"/>
    <hyperlink r:id="rId963" ref="A400"/>
    <hyperlink r:id="rId964" ref="K400"/>
    <hyperlink r:id="rId965" ref="N400"/>
    <hyperlink r:id="rId966" ref="A401"/>
    <hyperlink r:id="rId967" ref="K401"/>
    <hyperlink r:id="rId968" ref="N401"/>
    <hyperlink r:id="rId969" ref="A402"/>
    <hyperlink r:id="rId970" ref="K402"/>
    <hyperlink r:id="rId971" ref="N402"/>
    <hyperlink r:id="rId972" ref="A403"/>
    <hyperlink r:id="rId973" ref="K403"/>
    <hyperlink r:id="rId974" ref="N403"/>
    <hyperlink r:id="rId975" ref="A404"/>
    <hyperlink r:id="rId976" ref="K404"/>
    <hyperlink r:id="rId977" ref="N404"/>
    <hyperlink r:id="rId978" ref="A405"/>
    <hyperlink r:id="rId979" ref="K405"/>
    <hyperlink r:id="rId980" location=":~:text=The%20film%20was%20a%20commercial,highest%2Dgrossing%20film%20of%202022." ref="N405"/>
    <hyperlink r:id="rId981" ref="A409"/>
    <hyperlink r:id="rId982" ref="K409"/>
    <hyperlink r:id="rId983" ref="N409"/>
    <hyperlink r:id="rId984" ref="A410"/>
    <hyperlink r:id="rId985" ref="K410"/>
    <hyperlink r:id="rId986" location=":~:text=It%20grossed%20%24528%20million%20worldwide,all%20three%20awards%20to%20Coco." ref="N410"/>
    <hyperlink r:id="rId987" ref="A411"/>
    <hyperlink r:id="rId988" ref="K411"/>
    <hyperlink r:id="rId989" ref="N411"/>
    <hyperlink r:id="rId990" ref="A414"/>
    <hyperlink r:id="rId991" ref="K414"/>
    <hyperlink r:id="rId992" ref="N414"/>
    <hyperlink r:id="rId993" ref="A415"/>
    <hyperlink r:id="rId994" ref="K415"/>
    <hyperlink r:id="rId995" ref="N415"/>
    <hyperlink r:id="rId996" ref="A416"/>
    <hyperlink r:id="rId997" ref="K416"/>
    <hyperlink r:id="rId998" ref="N416"/>
    <hyperlink r:id="rId999" ref="A417"/>
    <hyperlink r:id="rId1000" ref="K417"/>
    <hyperlink r:id="rId1001" location=":~:text=The%20film%20was%20a%20box,Supporting%20Actress%20for%20Taraji%20P." ref="N417"/>
    <hyperlink r:id="rId1002" location="tab=summary" ref="A418"/>
    <hyperlink r:id="rId1003" ref="A419"/>
    <hyperlink r:id="rId1004" ref="K419"/>
    <hyperlink r:id="rId1005" ref="N419"/>
    <hyperlink r:id="rId1006" ref="A420"/>
    <hyperlink r:id="rId1007" ref="K420"/>
    <hyperlink r:id="rId1008" ref="N420"/>
    <hyperlink r:id="rId1009" ref="A421"/>
    <hyperlink r:id="rId1010" ref="K421"/>
    <hyperlink r:id="rId1011" ref="N421"/>
    <hyperlink r:id="rId1012" ref="A422"/>
    <hyperlink r:id="rId1013" ref="K422"/>
    <hyperlink r:id="rId1014" ref="N422"/>
    <hyperlink r:id="rId1015" ref="A425"/>
    <hyperlink r:id="rId1016" ref="K425"/>
    <hyperlink r:id="rId1017" location=":~:text=The%20film%20grossed%20over%20%24326,grossing%20film%20worldwide%20in%202006." ref="N425"/>
    <hyperlink r:id="rId1018" ref="A426"/>
    <hyperlink r:id="rId1019" ref="N426"/>
    <hyperlink r:id="rId1020" ref="A427"/>
    <hyperlink r:id="rId1021" ref="K427"/>
    <hyperlink r:id="rId1022" ref="N427"/>
    <hyperlink r:id="rId1023" ref="A428"/>
    <hyperlink r:id="rId1024" ref="K428"/>
    <hyperlink r:id="rId1025" location=":~:text=With%20an%20estimated%20production%20budget,Walker's%20death%20in%20November%202013." ref="N428"/>
    <hyperlink r:id="rId1026" location="tab=summary" ref="A430"/>
    <hyperlink r:id="rId1027" ref="A431"/>
    <hyperlink r:id="rId1028" ref="K431"/>
    <hyperlink r:id="rId1029" ref="N431"/>
    <hyperlink r:id="rId1030" ref="A432"/>
    <hyperlink r:id="rId1031" ref="K432"/>
    <hyperlink r:id="rId1032" ref="N432"/>
    <hyperlink r:id="rId1033" ref="A433"/>
    <hyperlink r:id="rId1034" ref="K433"/>
    <hyperlink r:id="rId1035" location=":~:text=The%20Fugitive%20premiered%20in%20Westwood,against%20a%20%2444%20million%20budget." ref="N433"/>
    <hyperlink r:id="rId1036" ref="A436"/>
    <hyperlink r:id="rId1037" ref="K436"/>
    <hyperlink r:id="rId1038" location=":~:text=With%20a%20production%20budget%20of,the%20film%20in%20post%2Dproduction." ref="N436"/>
    <hyperlink r:id="rId1039" ref="A437"/>
    <hyperlink r:id="rId1040" ref="K437"/>
    <hyperlink r:id="rId1041" ref="N437"/>
    <hyperlink r:id="rId1042" ref="A438"/>
    <hyperlink r:id="rId1043" ref="K438"/>
    <hyperlink r:id="rId1044" ref="N438"/>
    <hyperlink r:id="rId1045" ref="A439"/>
    <hyperlink r:id="rId1046" ref="K439"/>
    <hyperlink r:id="rId1047" location=":~:text=Reception-,Box%20office,production%20budget%20of%20%2484%20million." ref="N439"/>
    <hyperlink r:id="rId1048" ref="A440"/>
    <hyperlink r:id="rId1049" ref="K440"/>
    <hyperlink r:id="rId1050" ref="N440"/>
    <hyperlink r:id="rId1051" ref="A441"/>
    <hyperlink r:id="rId1052" ref="K441"/>
    <hyperlink r:id="rId1053" ref="N441"/>
    <hyperlink r:id="rId1054" ref="A442"/>
    <hyperlink r:id="rId1055" ref="K442"/>
    <hyperlink r:id="rId1056" location=":~:text=The%20Hangover%20Part%20II%20grossed,a%20budget%20of%20%2480%20million." ref="N442"/>
    <hyperlink r:id="rId1057" ref="A443"/>
    <hyperlink r:id="rId1058" ref="K443"/>
    <hyperlink r:id="rId1059" location=":~:text=The%20Hangover%20Part%20III%20grossed,a%20budget%20of%20%24103%20million." ref="N443"/>
    <hyperlink r:id="rId1060" ref="A444"/>
    <hyperlink r:id="rId1061" ref="K444"/>
    <hyperlink r:id="rId1062" ref="N444"/>
    <hyperlink r:id="rId1063" ref="A445"/>
    <hyperlink r:id="rId1064" ref="K445"/>
    <hyperlink r:id="rId1065" ref="N445"/>
    <hyperlink r:id="rId1066" ref="A446"/>
    <hyperlink r:id="rId1067" ref="K446"/>
    <hyperlink r:id="rId1068" ref="A447"/>
    <hyperlink r:id="rId1069" ref="K447"/>
    <hyperlink r:id="rId1070" ref="N447"/>
    <hyperlink r:id="rId1071" ref="A448"/>
    <hyperlink r:id="rId1072" ref="K448"/>
    <hyperlink r:id="rId1073" ref="N448"/>
    <hyperlink r:id="rId1074" ref="A449"/>
    <hyperlink r:id="rId1075" ref="K449"/>
    <hyperlink r:id="rId1076" ref="A451"/>
    <hyperlink r:id="rId1077" ref="K451"/>
    <hyperlink r:id="rId1078" ref="N451"/>
    <hyperlink r:id="rId1079" ref="A452"/>
    <hyperlink r:id="rId1080" ref="K452"/>
    <hyperlink r:id="rId1081" ref="N452"/>
    <hyperlink r:id="rId1082" ref="A453"/>
    <hyperlink r:id="rId1083" ref="K453"/>
    <hyperlink r:id="rId1084" ref="N453"/>
    <hyperlink r:id="rId1085" ref="A454"/>
    <hyperlink r:id="rId1086" ref="K454"/>
    <hyperlink r:id="rId1087" ref="N454"/>
    <hyperlink r:id="rId1088" ref="A456"/>
    <hyperlink r:id="rId1089" ref="K456"/>
    <hyperlink r:id="rId1090" location=":~:text=However%2C%20James%20Newton%20Howard's,domestically%20and%20%24319%20million%20worldwide." ref="N456"/>
    <hyperlink r:id="rId1091" ref="A458"/>
    <hyperlink r:id="rId1092" ref="K458"/>
    <hyperlink r:id="rId1093" ref="N458"/>
    <hyperlink r:id="rId1094" ref="A459"/>
    <hyperlink r:id="rId1095" ref="K459"/>
    <hyperlink r:id="rId1096" ref="N459"/>
    <hyperlink r:id="rId1097" ref="A461"/>
    <hyperlink r:id="rId1098" ref="K461"/>
    <hyperlink r:id="rId1099" location=":~:text=Reception-,Box%20office,even%20and%20justify%20a%20sequel." ref="N461"/>
    <hyperlink r:id="rId1100" ref="A462"/>
    <hyperlink r:id="rId1101" ref="K462"/>
    <hyperlink r:id="rId1102" location=":~:text=The%20Lego%20Batman%20Movie%20grossed,production%20budget%20of%20%2480%20million." ref="N462"/>
    <hyperlink r:id="rId1103" ref="A463"/>
    <hyperlink r:id="rId1104" ref="K463"/>
    <hyperlink r:id="rId1105" location=":~:text=The%20Lego%20Movie%20premiered%20in,%2C%20story%2C%20humor%20and%20acting." ref="N463"/>
    <hyperlink r:id="rId1106" ref="A464"/>
    <hyperlink r:id="rId1107" ref="K464"/>
    <hyperlink r:id="rId1108" ref="N464"/>
    <hyperlink r:id="rId1109" ref="A465"/>
    <hyperlink r:id="rId1110" ref="K465"/>
    <hyperlink r:id="rId1111" ref="N465"/>
    <hyperlink r:id="rId1112" ref="A466"/>
    <hyperlink r:id="rId1113" ref="K466"/>
    <hyperlink r:id="rId1114" ref="N466"/>
    <hyperlink r:id="rId1115" ref="A467"/>
    <hyperlink r:id="rId1116" ref="K467"/>
    <hyperlink r:id="rId1117" ref="N467"/>
    <hyperlink r:id="rId1118" ref="A468"/>
    <hyperlink r:id="rId1119" ref="K468"/>
    <hyperlink r:id="rId1120" ref="N468"/>
    <hyperlink r:id="rId1121" ref="A469"/>
    <hyperlink r:id="rId1122" ref="K469"/>
    <hyperlink r:id="rId1123" location=":~:text=The%20Martian%20was%20a%20financial,a%20budget%20of%20%24108%20million." ref="N469"/>
    <hyperlink r:id="rId1124" ref="A470"/>
    <hyperlink r:id="rId1125" ref="K470"/>
    <hyperlink r:id="rId1126" location=":~:text=The%20film%20grossed%20over%20%24351,Diaz%20as%20a%20leading%20lady." ref="N470"/>
    <hyperlink r:id="rId1127" ref="A471"/>
    <hyperlink r:id="rId1128" ref="K471"/>
    <hyperlink r:id="rId1129" location=":~:text=The%20Matrix%20opened%20in%20theaters,%2463%20million%20budget%2C%20becoming%20the" ref="N471"/>
    <hyperlink r:id="rId1130" ref="A472"/>
    <hyperlink r:id="rId1131" ref="K472"/>
    <hyperlink r:id="rId1132" ref="N472"/>
    <hyperlink r:id="rId1133" ref="A473"/>
    <hyperlink r:id="rId1134" ref="K473"/>
    <hyperlink r:id="rId1135" ref="N473"/>
    <hyperlink r:id="rId1136" ref="A474"/>
    <hyperlink r:id="rId1137" ref="K474"/>
    <hyperlink r:id="rId1138" ref="N474"/>
    <hyperlink r:id="rId1139" ref="A475"/>
    <hyperlink r:id="rId1140" ref="K475"/>
    <hyperlink r:id="rId1141" ref="N475"/>
    <hyperlink r:id="rId1142" ref="A476"/>
    <hyperlink r:id="rId1143" ref="K476"/>
    <hyperlink r:id="rId1144" ref="N476"/>
    <hyperlink r:id="rId1145" ref="A477"/>
    <hyperlink r:id="rId1146" ref="K477"/>
    <hyperlink r:id="rId1147" ref="N477"/>
    <hyperlink r:id="rId1148" ref="A478"/>
    <hyperlink r:id="rId1149" ref="K478"/>
    <hyperlink r:id="rId1150" ref="N478"/>
    <hyperlink r:id="rId1151" ref="A479"/>
    <hyperlink r:id="rId1152" ref="K479"/>
    <hyperlink r:id="rId1153" ref="N479"/>
    <hyperlink r:id="rId1154" ref="A480"/>
    <hyperlink r:id="rId1155" ref="K480"/>
    <hyperlink r:id="rId1156" ref="N480"/>
    <hyperlink r:id="rId1157" ref="A481"/>
    <hyperlink r:id="rId1158" ref="K481"/>
    <hyperlink r:id="rId1159" ref="N481"/>
    <hyperlink r:id="rId1160" ref="A482"/>
    <hyperlink r:id="rId1161" ref="K482"/>
    <hyperlink r:id="rId1162" ref="N482"/>
    <hyperlink r:id="rId1163" ref="A483"/>
    <hyperlink r:id="rId1164" ref="K483"/>
    <hyperlink r:id="rId1165" ref="N483"/>
    <hyperlink r:id="rId1166" ref="A484"/>
    <hyperlink r:id="rId1167" ref="K484"/>
    <hyperlink r:id="rId1168" ref="N484"/>
    <hyperlink r:id="rId1169" ref="A485"/>
    <hyperlink r:id="rId1170" ref="K485"/>
    <hyperlink r:id="rId1171" ref="N485"/>
    <hyperlink r:id="rId1172" ref="A489"/>
    <hyperlink r:id="rId1173" ref="K489"/>
    <hyperlink r:id="rId1174" ref="N489"/>
    <hyperlink r:id="rId1175" ref="A490"/>
    <hyperlink r:id="rId1176" ref="K490"/>
    <hyperlink r:id="rId1177" location=":~:text=With%20an%20estimated%20budget%20of,United%20States%20on%20December%2020." ref="N490"/>
    <hyperlink r:id="rId1178" ref="A491"/>
    <hyperlink r:id="rId1179" ref="K491"/>
    <hyperlink r:id="rId1180" location=":~:text=Produced%20on%20a%20%2475%20million,U.S.%20film%20worldwide%20that%20year." ref="N491"/>
    <hyperlink r:id="rId1181" ref="A492"/>
    <hyperlink r:id="rId1182" ref="K492"/>
    <hyperlink r:id="rId1183" ref="N492"/>
    <hyperlink r:id="rId1184" ref="A493"/>
    <hyperlink r:id="rId1185" ref="K493"/>
    <hyperlink r:id="rId1186" location=":~:text=Reception-,Box%20office,production%20budget%20of%20%2475%20million." ref="N493"/>
    <hyperlink r:id="rId1187" ref="A494"/>
    <hyperlink r:id="rId1188" ref="K494"/>
    <hyperlink r:id="rId1189" ref="N494"/>
    <hyperlink r:id="rId1190" ref="A495"/>
    <hyperlink r:id="rId1191" ref="K495"/>
    <hyperlink r:id="rId1192" ref="N495"/>
    <hyperlink r:id="rId1193" ref="A496"/>
    <hyperlink r:id="rId1194" ref="K496"/>
    <hyperlink r:id="rId1195" ref="N496"/>
    <hyperlink r:id="rId1196" ref="A497"/>
    <hyperlink r:id="rId1197" ref="K497"/>
    <hyperlink r:id="rId1198" ref="N497"/>
    <hyperlink r:id="rId1199" ref="A498"/>
    <hyperlink r:id="rId1200" ref="K498"/>
    <hyperlink r:id="rId1201" location=":~:text=The%20SpongeBob%20Movie%3A%20Sponge%20Out%20of%20Water%20grossed%20%24162.9%20million,a%20budget%20of%20%2474%20million." ref="N498"/>
    <hyperlink r:id="rId1202" ref="A499"/>
    <hyperlink r:id="rId1203" ref="K499"/>
    <hyperlink r:id="rId1204" ref="N499"/>
    <hyperlink r:id="rId1205" ref="A501"/>
    <hyperlink r:id="rId1206" ref="K501"/>
    <hyperlink r:id="rId1207" ref="N501"/>
    <hyperlink r:id="rId1208" ref="A503"/>
    <hyperlink r:id="rId1209" ref="K503"/>
    <hyperlink r:id="rId1210" ref="N503"/>
    <hyperlink r:id="rId1211" ref="A504"/>
    <hyperlink r:id="rId1212" ref="K504"/>
    <hyperlink r:id="rId1213" ref="N504"/>
    <hyperlink r:id="rId1214" ref="A505"/>
    <hyperlink r:id="rId1215" ref="K505"/>
    <hyperlink r:id="rId1216" ref="N505"/>
    <hyperlink r:id="rId1217" ref="A506"/>
    <hyperlink r:id="rId1218" ref="K506"/>
    <hyperlink r:id="rId1219" ref="N506"/>
    <hyperlink r:id="rId1220" ref="A507"/>
    <hyperlink r:id="rId1221" ref="K507"/>
    <hyperlink r:id="rId1222" ref="N507"/>
    <hyperlink r:id="rId1223" ref="A508"/>
    <hyperlink r:id="rId1224" ref="K508"/>
    <hyperlink r:id="rId1225" location=":~:text=The%20film's%20production%20budget%20of,Phase%20Four%20of%20the%20MCU." ref="N508"/>
    <hyperlink r:id="rId1226" ref="A509"/>
    <hyperlink r:id="rId1227" ref="K509"/>
    <hyperlink r:id="rId1228" ref="N509"/>
    <hyperlink r:id="rId1229" ref="A510"/>
    <hyperlink r:id="rId1230" ref="K510"/>
    <hyperlink r:id="rId1231" ref="N510"/>
    <hyperlink r:id="rId1232" ref="A511"/>
    <hyperlink r:id="rId1233" ref="K511"/>
    <hyperlink r:id="rId1234" location=":~:text=With%20a%20budget%20of%20%24200,Avatar%20surpassed%20it%20in%202010." ref="N511"/>
    <hyperlink r:id="rId1235" ref="A512"/>
    <hyperlink r:id="rId1236" ref="K512"/>
    <hyperlink r:id="rId1237" ref="N512"/>
    <hyperlink r:id="rId1238" ref="A513"/>
    <hyperlink r:id="rId1239" ref="K513"/>
    <hyperlink r:id="rId1240" ref="N513"/>
    <hyperlink r:id="rId1241" ref="A514"/>
    <hyperlink r:id="rId1242" ref="K514"/>
    <hyperlink r:id="rId1243" ref="N514"/>
    <hyperlink r:id="rId1244" ref="A515"/>
    <hyperlink r:id="rId1245" ref="K515"/>
    <hyperlink r:id="rId1246" ref="N515"/>
    <hyperlink r:id="rId1247" ref="A516"/>
    <hyperlink r:id="rId1248" ref="K516"/>
    <hyperlink r:id="rId1249" ref="N516"/>
    <hyperlink r:id="rId1250" ref="A517"/>
    <hyperlink r:id="rId1251" ref="K517"/>
    <hyperlink r:id="rId1252" ref="N517"/>
    <hyperlink r:id="rId1253" ref="A518"/>
    <hyperlink r:id="rId1254" ref="K518"/>
    <hyperlink r:id="rId1255" ref="N518"/>
    <hyperlink r:id="rId1256" ref="A519"/>
    <hyperlink r:id="rId1257" ref="K519"/>
    <hyperlink r:id="rId1258" ref="N519"/>
    <hyperlink r:id="rId1259" ref="A520"/>
    <hyperlink r:id="rId1260" ref="K520"/>
    <hyperlink r:id="rId1261" location=":~:text=Box%20office-,Worldwide,a%20budget%20of%20%24210%20million." ref="N520"/>
    <hyperlink r:id="rId1262" ref="A521"/>
    <hyperlink r:id="rId1263" ref="K521"/>
    <hyperlink r:id="rId1264" ref="N521"/>
    <hyperlink r:id="rId1265" ref="A522"/>
    <hyperlink r:id="rId1266" ref="K522"/>
    <hyperlink r:id="rId1267" ref="N522"/>
    <hyperlink r:id="rId1268" ref="A523"/>
    <hyperlink r:id="rId1269" ref="K523"/>
    <hyperlink r:id="rId1270" ref="N523"/>
    <hyperlink r:id="rId1271" ref="A524"/>
    <hyperlink r:id="rId1272" ref="K524"/>
    <hyperlink r:id="rId1273" location=":~:text=Trolls%20grossed%20%24153.7%20million%20in,a%20budget%20of%20%24125%20million." ref="N524"/>
    <hyperlink r:id="rId1274" ref="A525"/>
    <hyperlink r:id="rId1275" ref="K525"/>
    <hyperlink r:id="rId1276" location=":~:text=The%20film%20grossed%20%24400%20million,described%20as%20a%20cult%20film." ref="N525"/>
    <hyperlink r:id="rId1277" ref="A526"/>
    <hyperlink r:id="rId1278" ref="K526"/>
    <hyperlink r:id="rId1279" ref="N526"/>
    <hyperlink r:id="rId1280" ref="A527"/>
    <hyperlink r:id="rId1281" ref="K527"/>
    <hyperlink r:id="rId1282" location=":~:text=Costing%20%24100%E2%80%93120%20million%20to,over%20a%20seven%2Dmonth%20schedule." ref="N527"/>
    <hyperlink r:id="rId1283" location="tab=summary" ref="A528"/>
    <hyperlink r:id="rId1284" ref="A529"/>
    <hyperlink r:id="rId1285" ref="K529"/>
    <hyperlink r:id="rId1286" ref="N529"/>
    <hyperlink r:id="rId1287" ref="A531"/>
    <hyperlink r:id="rId1288" ref="K531"/>
    <hyperlink r:id="rId1289" ref="N531"/>
    <hyperlink r:id="rId1290" ref="A532"/>
    <hyperlink r:id="rId1291" ref="K532"/>
    <hyperlink r:id="rId1292" ref="N532"/>
    <hyperlink r:id="rId1293" ref="A533"/>
    <hyperlink r:id="rId1294" ref="K533"/>
    <hyperlink r:id="rId1295" ref="N533"/>
    <hyperlink r:id="rId1296" ref="A535"/>
    <hyperlink r:id="rId1297" ref="K535"/>
    <hyperlink r:id="rId1298" location="tab=summary" ref="N535"/>
    <hyperlink r:id="rId1299" ref="A536"/>
    <hyperlink r:id="rId1300" ref="A537"/>
    <hyperlink r:id="rId1301" ref="K537"/>
    <hyperlink r:id="rId1302" ref="N537"/>
    <hyperlink r:id="rId1303" ref="A538"/>
    <hyperlink r:id="rId1304" ref="K538"/>
    <hyperlink r:id="rId1305" ref="A540"/>
    <hyperlink r:id="rId1306" ref="K540"/>
    <hyperlink r:id="rId1307" location=":~:text=The%20film%20cost%20%24180%20million,States%20on%20June%2027%2C%202008." ref="N540"/>
    <hyperlink r:id="rId1308" ref="A541"/>
    <hyperlink r:id="rId1309" ref="K541"/>
    <hyperlink r:id="rId1310" ref="N541"/>
    <hyperlink r:id="rId1311" ref="A542"/>
    <hyperlink r:id="rId1312" ref="K542"/>
    <hyperlink r:id="rId1313" location=":~:text=War%20for%20the%20Planet%20of%20the%20Apes%20grossed%20%24146.9%20million,budget%20of%20%24150%E2%80%93152%20million." ref="N542"/>
    <hyperlink r:id="rId1314" ref="A543"/>
    <hyperlink r:id="rId1315" ref="K543"/>
    <hyperlink r:id="rId1316" ref="N543"/>
    <hyperlink r:id="rId1317" ref="A545"/>
    <hyperlink r:id="rId1318" ref="K545"/>
    <hyperlink r:id="rId1319" location=":~:text=Given%20its%20%24160%20million%20production,in%20order%20to%20break%2Deven." ref="N545"/>
    <hyperlink r:id="rId1320" ref="A546"/>
    <hyperlink r:id="rId1321" ref="K546"/>
    <hyperlink r:id="rId1322" ref="N546"/>
    <hyperlink r:id="rId1323" ref="A548"/>
    <hyperlink r:id="rId1324" ref="K548"/>
    <hyperlink r:id="rId1325" ref="N548"/>
    <hyperlink r:id="rId1326" ref="A549"/>
    <hyperlink r:id="rId1327" ref="K549"/>
    <hyperlink r:id="rId1328" ref="N549"/>
    <hyperlink r:id="rId1329" ref="A550"/>
    <hyperlink r:id="rId1330" ref="K550"/>
    <hyperlink r:id="rId1331" location=":~:text=Regardless%2C%20the%20film%20was%20a,zombie%20film%20of%20all%20time." ref="N550"/>
    <hyperlink r:id="rId1332" ref="A551"/>
    <hyperlink r:id="rId1333" ref="K551"/>
    <hyperlink r:id="rId1334" ref="N551"/>
    <hyperlink r:id="rId1335" ref="A552"/>
    <hyperlink r:id="rId1336" ref="K552"/>
    <hyperlink r:id="rId1337" ref="N552"/>
    <hyperlink r:id="rId1338" ref="A553"/>
    <hyperlink r:id="rId1339" ref="K553"/>
    <hyperlink r:id="rId1340" location=":~:text=X%2DMen%3A%20Apocalypse%20grossed%20%24155.4,a%20budget%20of%20%24178%20million." ref="N553"/>
    <hyperlink r:id="rId1341" ref="A554"/>
    <hyperlink r:id="rId1342" ref="K554"/>
    <hyperlink r:id="rId1343" ref="N554"/>
    <hyperlink r:id="rId1344" ref="A555"/>
    <hyperlink r:id="rId1345" ref="K555"/>
    <hyperlink r:id="rId1346" ref="N555"/>
    <hyperlink r:id="rId1347" ref="A556"/>
    <hyperlink r:id="rId1348" ref="K556"/>
    <hyperlink r:id="rId1349" ref="N556"/>
    <hyperlink r:id="rId1350" ref="A557"/>
    <hyperlink r:id="rId1351" ref="K557"/>
    <hyperlink r:id="rId1352" ref="N557"/>
    <hyperlink r:id="rId1353" ref="A558"/>
    <hyperlink r:id="rId1354" ref="K558"/>
    <hyperlink r:id="rId1355" location=":~:text=Reception-,Box%20office,production%20budget%20of%20%2485%20million." ref="N558"/>
    <hyperlink r:id="rId1356" ref="A559"/>
    <hyperlink r:id="rId1357" ref="K559"/>
    <hyperlink r:id="rId1358" location=":~:text=Zootopia%20grossed%20%24341.3%20million%20in,a%20budget%20of%20%24150%20million." ref="N559"/>
  </hyperlinks>
  <drawing r:id="rId1359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30.75"/>
    <col customWidth="1" min="2" max="3" width="11.63"/>
    <col customWidth="1" min="4" max="4" width="12.63"/>
    <col customWidth="1" min="5" max="5" width="10.0"/>
    <col customWidth="1" min="6" max="6" width="12.63"/>
    <col customWidth="1" min="9" max="9" width="12.0"/>
    <col customWidth="1" min="11" max="11" width="6.88"/>
    <col customWidth="1" min="12" max="12" width="7.88"/>
    <col customWidth="1" min="13" max="13" width="13.88"/>
    <col customWidth="1" min="15" max="15" width="6.5"/>
    <col customWidth="1" min="16" max="16" width="8.0"/>
  </cols>
  <sheetData>
    <row r="1" ht="15.75" customHeight="1">
      <c r="A1" s="3" t="s">
        <v>2</v>
      </c>
      <c r="B1" s="4" t="s">
        <v>1382</v>
      </c>
      <c r="C1" s="4" t="s">
        <v>4</v>
      </c>
      <c r="D1" s="4" t="s">
        <v>5</v>
      </c>
      <c r="E1" s="4" t="s">
        <v>1394</v>
      </c>
      <c r="F1" s="4" t="s">
        <v>1359</v>
      </c>
      <c r="G1" s="5" t="s">
        <v>8</v>
      </c>
      <c r="H1" s="4" t="s">
        <v>1360</v>
      </c>
      <c r="I1" s="4" t="s">
        <v>10</v>
      </c>
      <c r="J1" s="4" t="s">
        <v>11</v>
      </c>
      <c r="K1" s="4" t="s">
        <v>12</v>
      </c>
      <c r="L1" s="4" t="s">
        <v>13</v>
      </c>
      <c r="M1" s="7" t="s">
        <v>14</v>
      </c>
      <c r="N1" s="68" t="s">
        <v>15</v>
      </c>
      <c r="O1" s="8" t="s">
        <v>16</v>
      </c>
      <c r="P1" s="8" t="s">
        <v>1395</v>
      </c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</row>
    <row r="2" ht="15.75" customHeight="1">
      <c r="A2" s="73" t="s">
        <v>1450</v>
      </c>
      <c r="B2" s="74">
        <v>194.0</v>
      </c>
      <c r="C2" s="75">
        <f t="shared" ref="C2:C3" si="1">SUM(B2/E2)</f>
        <v>12933.33333</v>
      </c>
      <c r="D2" s="76">
        <f t="shared" ref="D2:D6" si="2">SUM(C2/1)</f>
        <v>12933.33333</v>
      </c>
      <c r="E2" s="106">
        <v>0.015</v>
      </c>
      <c r="F2" s="76">
        <v>107.92</v>
      </c>
      <c r="G2" s="77">
        <f t="shared" ref="G2:G6" si="3">SUM(F2/B2)</f>
        <v>0.5562886598</v>
      </c>
      <c r="H2" s="78">
        <f t="shared" ref="H2:H6" si="4">(J2/1000000)-F2</f>
        <v>85.44</v>
      </c>
      <c r="I2" s="79">
        <f t="shared" ref="I2:I6" si="5">H2/B2</f>
        <v>0.4404123711</v>
      </c>
      <c r="J2" s="74">
        <v>1.9336E8</v>
      </c>
      <c r="K2" s="80">
        <v>2009.0</v>
      </c>
      <c r="L2" s="81" t="s">
        <v>18</v>
      </c>
      <c r="M2" s="19"/>
      <c r="N2" s="71"/>
      <c r="O2" s="21" t="s">
        <v>96</v>
      </c>
      <c r="P2" s="98" t="s">
        <v>1395</v>
      </c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</row>
    <row r="3" ht="15.75" customHeight="1">
      <c r="A3" s="100" t="s">
        <v>1477</v>
      </c>
      <c r="B3" s="74">
        <f t="shared" ref="B3:B4" si="6">J3/1000000</f>
        <v>38.16441</v>
      </c>
      <c r="C3" s="75">
        <f t="shared" si="1"/>
        <v>381.6441</v>
      </c>
      <c r="D3" s="76">
        <f t="shared" si="2"/>
        <v>381.6441</v>
      </c>
      <c r="E3" s="101">
        <v>0.1</v>
      </c>
      <c r="F3" s="76">
        <v>22.76441</v>
      </c>
      <c r="G3" s="77">
        <f t="shared" si="3"/>
        <v>0.5964826916</v>
      </c>
      <c r="H3" s="78">
        <f t="shared" si="4"/>
        <v>15.4</v>
      </c>
      <c r="I3" s="79">
        <f t="shared" si="5"/>
        <v>0.4035173084</v>
      </c>
      <c r="J3" s="74">
        <v>3.816441E7</v>
      </c>
      <c r="K3" s="80">
        <v>2015.0</v>
      </c>
      <c r="L3" s="81" t="s">
        <v>20</v>
      </c>
      <c r="M3" s="19"/>
      <c r="N3" s="71"/>
      <c r="O3" s="21"/>
      <c r="P3" s="109" t="s">
        <v>1395</v>
      </c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</row>
    <row r="4" ht="15.75" customHeight="1">
      <c r="A4" s="73" t="s">
        <v>1474</v>
      </c>
      <c r="B4" s="74">
        <f t="shared" si="6"/>
        <v>101.75849</v>
      </c>
      <c r="C4" s="75">
        <f>SUM((J4/1000000)/E4)</f>
        <v>101.75849</v>
      </c>
      <c r="D4" s="76">
        <f t="shared" si="2"/>
        <v>101.75849</v>
      </c>
      <c r="E4" s="76">
        <v>1.0</v>
      </c>
      <c r="F4" s="76">
        <v>53.261944</v>
      </c>
      <c r="G4" s="77">
        <f t="shared" si="3"/>
        <v>0.5234152354</v>
      </c>
      <c r="H4" s="78">
        <f t="shared" si="4"/>
        <v>48.496546</v>
      </c>
      <c r="I4" s="79">
        <f t="shared" si="5"/>
        <v>0.4765847646</v>
      </c>
      <c r="J4" s="74">
        <v>1.0175849E8</v>
      </c>
      <c r="K4" s="86">
        <v>2012.0</v>
      </c>
      <c r="L4" s="81" t="s">
        <v>20</v>
      </c>
      <c r="M4" s="19"/>
      <c r="N4" s="71"/>
      <c r="O4" s="21"/>
      <c r="P4" s="98" t="s">
        <v>1395</v>
      </c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</row>
    <row r="5" ht="15.75" customHeight="1">
      <c r="A5" s="73" t="s">
        <v>1451</v>
      </c>
      <c r="B5" s="74">
        <v>177.0</v>
      </c>
      <c r="C5" s="75">
        <f>SUM(B5/E5)</f>
        <v>59</v>
      </c>
      <c r="D5" s="76">
        <f t="shared" si="2"/>
        <v>59</v>
      </c>
      <c r="E5" s="76">
        <v>3.0</v>
      </c>
      <c r="F5" s="76">
        <v>84.75</v>
      </c>
      <c r="G5" s="77">
        <f t="shared" si="3"/>
        <v>0.4788135593</v>
      </c>
      <c r="H5" s="78">
        <f t="shared" si="4"/>
        <v>92.76</v>
      </c>
      <c r="I5" s="79">
        <f t="shared" si="5"/>
        <v>0.5240677966</v>
      </c>
      <c r="J5" s="74">
        <v>1.7751E8</v>
      </c>
      <c r="K5" s="80">
        <v>2010.0</v>
      </c>
      <c r="L5" s="81" t="s">
        <v>20</v>
      </c>
      <c r="M5" s="19"/>
      <c r="N5" s="71"/>
      <c r="O5" s="21"/>
      <c r="P5" s="98" t="s">
        <v>1395</v>
      </c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</row>
    <row r="6" ht="15.75" customHeight="1">
      <c r="A6" s="83" t="s">
        <v>1420</v>
      </c>
      <c r="B6" s="84">
        <f t="shared" ref="B6:B8" si="7">J6/1000000</f>
        <v>254.329516</v>
      </c>
      <c r="C6" s="85">
        <f>SUM(J6/(E6*1000000))</f>
        <v>56.51767022</v>
      </c>
      <c r="D6" s="76">
        <f t="shared" si="2"/>
        <v>56.51767022</v>
      </c>
      <c r="E6" s="78">
        <v>4.5</v>
      </c>
      <c r="F6" s="78">
        <v>175.48414</v>
      </c>
      <c r="G6" s="77">
        <f t="shared" si="3"/>
        <v>0.6899873155</v>
      </c>
      <c r="H6" s="78">
        <f t="shared" si="4"/>
        <v>78.845376</v>
      </c>
      <c r="I6" s="79">
        <f t="shared" si="5"/>
        <v>0.3100126845</v>
      </c>
      <c r="J6" s="84">
        <v>2.54329516E8</v>
      </c>
      <c r="K6" s="86">
        <v>2017.0</v>
      </c>
      <c r="L6" s="81" t="s">
        <v>20</v>
      </c>
      <c r="M6" s="19"/>
      <c r="N6" s="71"/>
      <c r="O6" s="21"/>
      <c r="P6" s="82" t="s">
        <v>1395</v>
      </c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</row>
    <row r="7" ht="15.75" customHeight="1">
      <c r="A7" s="11" t="s">
        <v>452</v>
      </c>
      <c r="B7" s="12">
        <f t="shared" si="7"/>
        <v>476.512065</v>
      </c>
      <c r="C7" s="13">
        <f t="shared" ref="C7:C9" si="8">SUM(B7/E7)</f>
        <v>52.945785</v>
      </c>
      <c r="D7" s="14">
        <f>C7/1</f>
        <v>52.945785</v>
      </c>
      <c r="E7" s="15">
        <v>9.0</v>
      </c>
      <c r="F7" s="16">
        <v>265.859065</v>
      </c>
      <c r="G7" s="17">
        <v>0.558</v>
      </c>
      <c r="H7" s="16">
        <v>210.653</v>
      </c>
      <c r="I7" s="17">
        <v>0.442</v>
      </c>
      <c r="J7" s="16">
        <v>4.76512065E8</v>
      </c>
      <c r="K7" s="53">
        <v>1975.0</v>
      </c>
      <c r="L7" s="15" t="s">
        <v>322</v>
      </c>
      <c r="M7" s="19" t="s">
        <v>453</v>
      </c>
      <c r="N7" s="72" t="s">
        <v>454</v>
      </c>
      <c r="O7" s="21"/>
      <c r="P7" s="105" t="s">
        <v>1395</v>
      </c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</row>
    <row r="8" ht="15.75" customHeight="1">
      <c r="A8" s="73" t="s">
        <v>1433</v>
      </c>
      <c r="B8" s="84">
        <f t="shared" si="7"/>
        <v>67.28</v>
      </c>
      <c r="C8" s="75">
        <f t="shared" si="8"/>
        <v>44.85333333</v>
      </c>
      <c r="D8" s="76">
        <f t="shared" ref="D8:D11" si="9">SUM(C8/1)</f>
        <v>44.85333333</v>
      </c>
      <c r="E8" s="76">
        <v>1.5</v>
      </c>
      <c r="F8" s="76">
        <v>54.01</v>
      </c>
      <c r="G8" s="77">
        <f t="shared" ref="G8:G11" si="10">SUM(F8/B8)</f>
        <v>0.802764566</v>
      </c>
      <c r="H8" s="78">
        <f t="shared" ref="H8:H11" si="11">(J8/1000000)-F8</f>
        <v>13.27</v>
      </c>
      <c r="I8" s="79">
        <f t="shared" ref="I8:I11" si="12">H8/B8</f>
        <v>0.197235434</v>
      </c>
      <c r="J8" s="74">
        <v>6.728E7</v>
      </c>
      <c r="K8" s="80">
        <v>2011.0</v>
      </c>
      <c r="L8" s="81" t="s">
        <v>20</v>
      </c>
      <c r="M8" s="19"/>
      <c r="N8" s="71"/>
      <c r="O8" s="21"/>
      <c r="P8" s="98" t="s">
        <v>1395</v>
      </c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</row>
    <row r="9" ht="15.75" customHeight="1">
      <c r="A9" s="73" t="s">
        <v>1452</v>
      </c>
      <c r="B9" s="84">
        <v>207.0</v>
      </c>
      <c r="C9" s="75">
        <f t="shared" si="8"/>
        <v>41.4</v>
      </c>
      <c r="D9" s="76">
        <f t="shared" si="9"/>
        <v>41.4</v>
      </c>
      <c r="E9" s="76">
        <v>5.0</v>
      </c>
      <c r="F9" s="76">
        <v>104.03</v>
      </c>
      <c r="G9" s="77">
        <f t="shared" si="10"/>
        <v>0.5025603865</v>
      </c>
      <c r="H9" s="78">
        <f t="shared" si="11"/>
        <v>52.57</v>
      </c>
      <c r="I9" s="79">
        <f t="shared" si="12"/>
        <v>0.2539613527</v>
      </c>
      <c r="J9" s="74">
        <v>1.566E8</v>
      </c>
      <c r="K9" s="80">
        <v>2011.0</v>
      </c>
      <c r="L9" s="81" t="s">
        <v>20</v>
      </c>
      <c r="M9" s="19"/>
      <c r="N9" s="71"/>
      <c r="O9" s="21"/>
      <c r="P9" s="98" t="s">
        <v>1395</v>
      </c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</row>
    <row r="10" ht="15.75" customHeight="1">
      <c r="A10" s="83" t="s">
        <v>1398</v>
      </c>
      <c r="B10" s="84">
        <f t="shared" ref="B10:B16" si="13">J10/1000000</f>
        <v>255.273813</v>
      </c>
      <c r="C10" s="85">
        <f>SUM(J10/(E10*1000000))</f>
        <v>39.27289431</v>
      </c>
      <c r="D10" s="76">
        <f t="shared" si="9"/>
        <v>39.27289431</v>
      </c>
      <c r="E10" s="78">
        <v>6.5</v>
      </c>
      <c r="F10" s="78">
        <v>84.273813</v>
      </c>
      <c r="G10" s="77">
        <f t="shared" si="10"/>
        <v>0.3301310542</v>
      </c>
      <c r="H10" s="78">
        <f t="shared" si="11"/>
        <v>171</v>
      </c>
      <c r="I10" s="79">
        <f t="shared" si="12"/>
        <v>0.6698689458</v>
      </c>
      <c r="J10" s="84">
        <v>2.55273813E8</v>
      </c>
      <c r="K10" s="86">
        <v>2014.0</v>
      </c>
      <c r="L10" s="81" t="s">
        <v>20</v>
      </c>
      <c r="M10" s="19"/>
      <c r="N10" s="71"/>
      <c r="O10" s="21"/>
      <c r="P10" s="82" t="s">
        <v>1395</v>
      </c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</row>
    <row r="11" ht="15.75" customHeight="1">
      <c r="A11" s="73" t="s">
        <v>1406</v>
      </c>
      <c r="B11" s="74">
        <f t="shared" si="13"/>
        <v>37.157648</v>
      </c>
      <c r="C11" s="75">
        <f>SUM((J11/1000000)/E11)</f>
        <v>37.157648</v>
      </c>
      <c r="D11" s="76">
        <f t="shared" si="9"/>
        <v>37.157648</v>
      </c>
      <c r="E11" s="76">
        <v>1.0</v>
      </c>
      <c r="F11" s="76">
        <v>18.11964</v>
      </c>
      <c r="G11" s="77">
        <f t="shared" si="10"/>
        <v>0.4876422749</v>
      </c>
      <c r="H11" s="78">
        <f t="shared" si="11"/>
        <v>19.038008</v>
      </c>
      <c r="I11" s="99">
        <f t="shared" si="12"/>
        <v>0.5123577251</v>
      </c>
      <c r="J11" s="74">
        <v>3.7157648E7</v>
      </c>
      <c r="K11" s="86">
        <v>2012.0</v>
      </c>
      <c r="L11" s="81" t="s">
        <v>20</v>
      </c>
      <c r="M11" s="19"/>
      <c r="N11" s="71"/>
      <c r="O11" s="21"/>
      <c r="P11" s="98" t="s">
        <v>1395</v>
      </c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</row>
    <row r="12" ht="15.75" customHeight="1">
      <c r="A12" s="11" t="s">
        <v>1009</v>
      </c>
      <c r="B12" s="12">
        <f t="shared" si="13"/>
        <v>441.306145</v>
      </c>
      <c r="C12" s="13">
        <f t="shared" ref="C12:C13" si="14">SUM(B12/E12)</f>
        <v>36.77551208</v>
      </c>
      <c r="D12" s="14">
        <f>C12/1</f>
        <v>36.77551208</v>
      </c>
      <c r="E12" s="15">
        <v>12.0</v>
      </c>
      <c r="F12" s="16">
        <v>233.005644</v>
      </c>
      <c r="G12" s="17">
        <v>0.528</v>
      </c>
      <c r="H12" s="16">
        <v>208.300501</v>
      </c>
      <c r="I12" s="17">
        <v>0.472</v>
      </c>
      <c r="J12" s="16">
        <v>4.41306145E8</v>
      </c>
      <c r="K12" s="53">
        <v>1973.0</v>
      </c>
      <c r="L12" s="15" t="s">
        <v>322</v>
      </c>
      <c r="M12" s="19" t="s">
        <v>1010</v>
      </c>
      <c r="N12" s="72" t="s">
        <v>1011</v>
      </c>
      <c r="O12" s="21"/>
      <c r="P12" s="105" t="s">
        <v>1395</v>
      </c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</row>
    <row r="13" ht="15.75" customHeight="1">
      <c r="A13" s="73" t="s">
        <v>1496</v>
      </c>
      <c r="B13" s="74">
        <f t="shared" si="13"/>
        <v>161.919318</v>
      </c>
      <c r="C13" s="75">
        <f t="shared" si="14"/>
        <v>32.3838636</v>
      </c>
      <c r="D13" s="76">
        <f t="shared" ref="D13:D25" si="15">SUM(C13/1)</f>
        <v>32.3838636</v>
      </c>
      <c r="E13" s="76">
        <v>5.0</v>
      </c>
      <c r="F13" s="76">
        <v>83.586447</v>
      </c>
      <c r="G13" s="77">
        <f t="shared" ref="G13:G25" si="16">SUM(F13/B13)</f>
        <v>0.5162228203</v>
      </c>
      <c r="H13" s="78">
        <f t="shared" ref="H13:H25" si="17">(J13/1000000)-F13</f>
        <v>78.332871</v>
      </c>
      <c r="I13" s="79">
        <f t="shared" ref="I13:I25" si="18">H13/B13</f>
        <v>0.4837771797</v>
      </c>
      <c r="J13" s="74">
        <v>1.61919318E8</v>
      </c>
      <c r="K13" s="80">
        <v>2013.0</v>
      </c>
      <c r="L13" s="81" t="s">
        <v>20</v>
      </c>
      <c r="M13" s="19"/>
      <c r="N13" s="71"/>
      <c r="O13" s="21"/>
      <c r="P13" s="105" t="s">
        <v>1395</v>
      </c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</row>
    <row r="14" ht="15.75" customHeight="1">
      <c r="A14" s="83" t="s">
        <v>1466</v>
      </c>
      <c r="B14" s="84">
        <f t="shared" si="13"/>
        <v>278.304578</v>
      </c>
      <c r="C14" s="85">
        <f>SUM(J14/(E14*1000000))</f>
        <v>30.92273089</v>
      </c>
      <c r="D14" s="76">
        <f t="shared" si="15"/>
        <v>30.92273089</v>
      </c>
      <c r="E14" s="78">
        <v>9.0</v>
      </c>
      <c r="F14" s="78">
        <v>138.141585</v>
      </c>
      <c r="G14" s="77">
        <f t="shared" si="16"/>
        <v>0.4963683529</v>
      </c>
      <c r="H14" s="78">
        <f t="shared" si="17"/>
        <v>140.162993</v>
      </c>
      <c r="I14" s="79">
        <f t="shared" si="18"/>
        <v>0.5036316471</v>
      </c>
      <c r="J14" s="84">
        <v>2.78304578E8</v>
      </c>
      <c r="K14" s="86">
        <v>2017.0</v>
      </c>
      <c r="L14" s="81" t="s">
        <v>20</v>
      </c>
      <c r="M14" s="19"/>
      <c r="N14" s="71"/>
      <c r="O14" s="21"/>
      <c r="P14" s="82" t="s">
        <v>1395</v>
      </c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</row>
    <row r="15" ht="15.75" customHeight="1">
      <c r="A15" s="83" t="s">
        <v>1440</v>
      </c>
      <c r="B15" s="74">
        <f t="shared" si="13"/>
        <v>148.768835</v>
      </c>
      <c r="C15" s="75">
        <f t="shared" ref="C15:C16" si="19">SUM(B15/E15)</f>
        <v>30.36098673</v>
      </c>
      <c r="D15" s="76">
        <f t="shared" si="15"/>
        <v>30.36098673</v>
      </c>
      <c r="E15" s="76">
        <v>4.9</v>
      </c>
      <c r="F15" s="78">
        <v>67.268835</v>
      </c>
      <c r="G15" s="77">
        <f t="shared" si="16"/>
        <v>0.4521702076</v>
      </c>
      <c r="H15" s="78">
        <f t="shared" si="17"/>
        <v>81.5</v>
      </c>
      <c r="I15" s="79">
        <f t="shared" si="18"/>
        <v>0.5478297924</v>
      </c>
      <c r="J15" s="74">
        <v>1.48768835E8</v>
      </c>
      <c r="K15" s="86">
        <v>2016.0</v>
      </c>
      <c r="L15" s="81" t="s">
        <v>20</v>
      </c>
      <c r="M15" s="19"/>
      <c r="N15" s="71"/>
      <c r="O15" s="21"/>
      <c r="P15" s="98" t="s">
        <v>1395</v>
      </c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</row>
    <row r="16" ht="15.75" customHeight="1">
      <c r="A16" s="73" t="s">
        <v>1483</v>
      </c>
      <c r="B16" s="74">
        <f t="shared" si="13"/>
        <v>89.328627</v>
      </c>
      <c r="C16" s="75">
        <f t="shared" si="19"/>
        <v>29.776209</v>
      </c>
      <c r="D16" s="76">
        <f t="shared" si="15"/>
        <v>29.776209</v>
      </c>
      <c r="E16" s="76">
        <v>3.0</v>
      </c>
      <c r="F16" s="76">
        <v>64.473115</v>
      </c>
      <c r="G16" s="77">
        <f t="shared" si="16"/>
        <v>0.7217519978</v>
      </c>
      <c r="H16" s="78">
        <f t="shared" si="17"/>
        <v>24.855512</v>
      </c>
      <c r="I16" s="79">
        <f t="shared" si="18"/>
        <v>0.2782480022</v>
      </c>
      <c r="J16" s="74">
        <v>8.9328627E7</v>
      </c>
      <c r="K16" s="80">
        <v>2013.0</v>
      </c>
      <c r="L16" s="81" t="s">
        <v>20</v>
      </c>
      <c r="M16" s="19"/>
      <c r="N16" s="71"/>
      <c r="O16" s="21"/>
      <c r="P16" s="98" t="s">
        <v>1395</v>
      </c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</row>
    <row r="17" ht="15.75" customHeight="1">
      <c r="A17" s="73" t="s">
        <v>1453</v>
      </c>
      <c r="B17" s="74">
        <v>142.0</v>
      </c>
      <c r="C17" s="75">
        <f>SUM((J17/1000000)/E17)</f>
        <v>28.5677914</v>
      </c>
      <c r="D17" s="76">
        <f t="shared" si="15"/>
        <v>28.5677914</v>
      </c>
      <c r="E17" s="76">
        <v>5.0</v>
      </c>
      <c r="F17" s="76">
        <v>53.9213</v>
      </c>
      <c r="G17" s="77">
        <f t="shared" si="16"/>
        <v>0.3797274648</v>
      </c>
      <c r="H17" s="78">
        <f t="shared" si="17"/>
        <v>88.917657</v>
      </c>
      <c r="I17" s="79">
        <f t="shared" si="18"/>
        <v>0.6261806831</v>
      </c>
      <c r="J17" s="74">
        <v>1.42838957E8</v>
      </c>
      <c r="K17" s="86">
        <v>2012.0</v>
      </c>
      <c r="L17" s="81" t="s">
        <v>20</v>
      </c>
      <c r="M17" s="19"/>
      <c r="N17" s="71"/>
      <c r="O17" s="21"/>
      <c r="P17" s="98" t="s">
        <v>1395</v>
      </c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</row>
    <row r="18" ht="15.75" customHeight="1">
      <c r="A18" s="108" t="s">
        <v>1489</v>
      </c>
      <c r="B18" s="74">
        <f t="shared" ref="B18:B22" si="20">J18/1000000</f>
        <v>94.835301</v>
      </c>
      <c r="C18" s="85">
        <f>SUM(J18/(E18*1000000))</f>
        <v>27.09580029</v>
      </c>
      <c r="D18" s="76">
        <f t="shared" si="15"/>
        <v>27.09580029</v>
      </c>
      <c r="E18" s="76">
        <v>3.5</v>
      </c>
      <c r="F18" s="76">
        <v>40.71702</v>
      </c>
      <c r="G18" s="77">
        <f t="shared" si="16"/>
        <v>0.4293445539</v>
      </c>
      <c r="H18" s="78">
        <f t="shared" si="17"/>
        <v>54.118281</v>
      </c>
      <c r="I18" s="79">
        <f t="shared" si="18"/>
        <v>0.5706554461</v>
      </c>
      <c r="J18" s="84">
        <v>9.4835301E7</v>
      </c>
      <c r="K18" s="80">
        <v>2018.0</v>
      </c>
      <c r="L18" s="81" t="s">
        <v>20</v>
      </c>
      <c r="M18" s="19"/>
      <c r="N18" s="71"/>
      <c r="O18" s="21"/>
      <c r="P18" s="105" t="s">
        <v>1395</v>
      </c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ht="15.75" customHeight="1">
      <c r="A19" s="73" t="s">
        <v>1464</v>
      </c>
      <c r="B19" s="74">
        <f t="shared" si="20"/>
        <v>77.712439</v>
      </c>
      <c r="C19" s="75">
        <f>SUM((J19/1000000)/E19)</f>
        <v>25.90414633</v>
      </c>
      <c r="D19" s="76">
        <f t="shared" si="15"/>
        <v>25.90414633</v>
      </c>
      <c r="E19" s="76">
        <v>3.0</v>
      </c>
      <c r="F19" s="76">
        <v>48.086903</v>
      </c>
      <c r="G19" s="77">
        <f t="shared" si="16"/>
        <v>0.6187799999</v>
      </c>
      <c r="H19" s="78">
        <f t="shared" si="17"/>
        <v>29.625536</v>
      </c>
      <c r="I19" s="79">
        <f t="shared" si="18"/>
        <v>0.3812200001</v>
      </c>
      <c r="J19" s="74">
        <v>7.7712439E7</v>
      </c>
      <c r="K19" s="86">
        <v>2012.0</v>
      </c>
      <c r="L19" s="81" t="s">
        <v>20</v>
      </c>
      <c r="M19" s="19"/>
      <c r="N19" s="71"/>
      <c r="O19" s="21"/>
      <c r="P19" s="98" t="s">
        <v>1395</v>
      </c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</row>
    <row r="20" ht="15.75" customHeight="1">
      <c r="A20" s="97" t="s">
        <v>1424</v>
      </c>
      <c r="B20" s="74">
        <f t="shared" si="20"/>
        <v>253.679925</v>
      </c>
      <c r="C20" s="85">
        <f>SUM(J20/(E20*1000000))</f>
        <v>25.3679925</v>
      </c>
      <c r="D20" s="76">
        <f t="shared" si="15"/>
        <v>25.3679925</v>
      </c>
      <c r="E20" s="76">
        <v>10.0</v>
      </c>
      <c r="F20" s="76">
        <v>159.342015</v>
      </c>
      <c r="G20" s="77">
        <f t="shared" si="16"/>
        <v>0.6281222884</v>
      </c>
      <c r="H20" s="78">
        <f t="shared" si="17"/>
        <v>94.33791</v>
      </c>
      <c r="I20" s="79">
        <f t="shared" si="18"/>
        <v>0.3718777116</v>
      </c>
      <c r="J20" s="84">
        <v>2.53679925E8</v>
      </c>
      <c r="K20" s="80">
        <v>2018.0</v>
      </c>
      <c r="L20" s="81" t="s">
        <v>20</v>
      </c>
      <c r="M20" s="19"/>
      <c r="N20" s="71"/>
      <c r="O20" s="21"/>
      <c r="P20" s="105" t="s">
        <v>1425</v>
      </c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</row>
    <row r="21" ht="15.75" customHeight="1">
      <c r="A21" s="73" t="s">
        <v>1397</v>
      </c>
      <c r="B21" s="74">
        <f t="shared" si="20"/>
        <v>60.141683</v>
      </c>
      <c r="C21" s="75">
        <f>SUM(B21/E21)</f>
        <v>24.0566732</v>
      </c>
      <c r="D21" s="76">
        <f t="shared" si="15"/>
        <v>24.0566732</v>
      </c>
      <c r="E21" s="76">
        <v>2.5</v>
      </c>
      <c r="F21" s="76">
        <v>40.041683</v>
      </c>
      <c r="G21" s="77">
        <f t="shared" si="16"/>
        <v>0.6657891998</v>
      </c>
      <c r="H21" s="78">
        <f t="shared" si="17"/>
        <v>20.1</v>
      </c>
      <c r="I21" s="79">
        <f t="shared" si="18"/>
        <v>0.3342108002</v>
      </c>
      <c r="J21" s="74">
        <v>6.0141683E7</v>
      </c>
      <c r="K21" s="80">
        <v>2013.0</v>
      </c>
      <c r="L21" s="81" t="s">
        <v>20</v>
      </c>
      <c r="M21" s="19"/>
      <c r="N21" s="71"/>
      <c r="O21" s="21"/>
      <c r="P21" s="82" t="s">
        <v>1395</v>
      </c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</row>
    <row r="22" ht="15.75" customHeight="1">
      <c r="A22" s="83" t="s">
        <v>1426</v>
      </c>
      <c r="B22" s="84">
        <f t="shared" si="20"/>
        <v>112.381005</v>
      </c>
      <c r="C22" s="85">
        <f>SUM(J22/(E22*1000000))</f>
        <v>23.41270938</v>
      </c>
      <c r="D22" s="76">
        <f t="shared" si="15"/>
        <v>23.41270938</v>
      </c>
      <c r="E22" s="78">
        <v>4.8</v>
      </c>
      <c r="F22" s="78">
        <v>55.681005</v>
      </c>
      <c r="G22" s="77">
        <f t="shared" si="16"/>
        <v>0.4954663379</v>
      </c>
      <c r="H22" s="78">
        <f t="shared" si="17"/>
        <v>56.7</v>
      </c>
      <c r="I22" s="79">
        <f t="shared" si="18"/>
        <v>0.5045336621</v>
      </c>
      <c r="J22" s="84">
        <v>1.12381005E8</v>
      </c>
      <c r="K22" s="86">
        <v>2017.0</v>
      </c>
      <c r="L22" s="81" t="s">
        <v>20</v>
      </c>
      <c r="M22" s="19"/>
      <c r="N22" s="71"/>
      <c r="O22" s="21"/>
      <c r="P22" s="82" t="s">
        <v>1395</v>
      </c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</row>
    <row r="23" ht="15.75" customHeight="1">
      <c r="A23" s="73" t="s">
        <v>1481</v>
      </c>
      <c r="B23" s="74">
        <f>SUM(F23+AF23)</f>
        <v>41.03</v>
      </c>
      <c r="C23" s="75">
        <f>SUM(B23/E23)</f>
        <v>22.79444444</v>
      </c>
      <c r="D23" s="76">
        <f t="shared" si="15"/>
        <v>22.79444444</v>
      </c>
      <c r="E23" s="76">
        <v>1.8</v>
      </c>
      <c r="F23" s="76">
        <v>41.03</v>
      </c>
      <c r="G23" s="77">
        <f t="shared" si="16"/>
        <v>1</v>
      </c>
      <c r="H23" s="78">
        <f t="shared" si="17"/>
        <v>26.7</v>
      </c>
      <c r="I23" s="79">
        <f t="shared" si="18"/>
        <v>0.6507433585</v>
      </c>
      <c r="J23" s="74">
        <v>6.773E7</v>
      </c>
      <c r="K23" s="80">
        <v>2010.0</v>
      </c>
      <c r="L23" s="81" t="s">
        <v>20</v>
      </c>
      <c r="M23" s="19"/>
      <c r="N23" s="71"/>
      <c r="O23" s="21"/>
      <c r="P23" s="98" t="s">
        <v>1395</v>
      </c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</row>
    <row r="24" ht="15.75" customHeight="1">
      <c r="A24" s="83" t="s">
        <v>1449</v>
      </c>
      <c r="B24" s="84">
        <f t="shared" ref="B24:B31" si="21">J24/1000000</f>
        <v>102.529779</v>
      </c>
      <c r="C24" s="85">
        <f t="shared" ref="C24:C25" si="22">SUM(J24/(E24*1000000))</f>
        <v>20.5059558</v>
      </c>
      <c r="D24" s="76">
        <f t="shared" si="15"/>
        <v>20.5059558</v>
      </c>
      <c r="E24" s="78">
        <v>5.0</v>
      </c>
      <c r="F24" s="78">
        <v>50.85601</v>
      </c>
      <c r="G24" s="77">
        <f t="shared" si="16"/>
        <v>0.4960120903</v>
      </c>
      <c r="H24" s="78">
        <f t="shared" si="17"/>
        <v>51.673769</v>
      </c>
      <c r="I24" s="79">
        <f t="shared" si="18"/>
        <v>0.5039879097</v>
      </c>
      <c r="J24" s="84">
        <v>1.02529779E8</v>
      </c>
      <c r="K24" s="86">
        <v>2014.0</v>
      </c>
      <c r="L24" s="81" t="s">
        <v>20</v>
      </c>
      <c r="M24" s="19"/>
      <c r="N24" s="71"/>
      <c r="O24" s="21"/>
      <c r="P24" s="82" t="s">
        <v>1395</v>
      </c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</row>
    <row r="25" ht="15.75" customHeight="1">
      <c r="A25" s="83" t="s">
        <v>1399</v>
      </c>
      <c r="B25" s="84">
        <f t="shared" si="21"/>
        <v>305.792201</v>
      </c>
      <c r="C25" s="85">
        <f t="shared" si="22"/>
        <v>20.38614673</v>
      </c>
      <c r="D25" s="76">
        <f t="shared" si="15"/>
        <v>20.38614673</v>
      </c>
      <c r="E25" s="78">
        <v>15.0</v>
      </c>
      <c r="F25" s="78">
        <v>102.092201</v>
      </c>
      <c r="G25" s="77">
        <f t="shared" si="16"/>
        <v>0.3338613629</v>
      </c>
      <c r="H25" s="78">
        <f t="shared" si="17"/>
        <v>203.7</v>
      </c>
      <c r="I25" s="79">
        <f t="shared" si="18"/>
        <v>0.6661386371</v>
      </c>
      <c r="J25" s="84">
        <v>3.05792201E8</v>
      </c>
      <c r="K25" s="86">
        <v>2017.0</v>
      </c>
      <c r="L25" s="81" t="s">
        <v>20</v>
      </c>
      <c r="M25" s="19"/>
      <c r="N25" s="71"/>
      <c r="O25" s="21"/>
      <c r="P25" s="82" t="s">
        <v>1395</v>
      </c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</row>
    <row r="26" ht="15.75" customHeight="1">
      <c r="A26" s="11" t="s">
        <v>40</v>
      </c>
      <c r="B26" s="12">
        <f t="shared" si="21"/>
        <v>340.952971</v>
      </c>
      <c r="C26" s="13">
        <f t="shared" ref="C26:C35" si="23">SUM(B26/E26)</f>
        <v>20.05605712</v>
      </c>
      <c r="D26" s="14">
        <f>C26/1</f>
        <v>20.05605712</v>
      </c>
      <c r="E26" s="15">
        <v>17.0</v>
      </c>
      <c r="F26" s="16">
        <v>188.024361</v>
      </c>
      <c r="G26" s="17">
        <v>0.552</v>
      </c>
      <c r="H26" s="16">
        <v>152.92861</v>
      </c>
      <c r="I26" s="17">
        <v>0.448</v>
      </c>
      <c r="J26" s="16">
        <v>3.40952971E8</v>
      </c>
      <c r="K26" s="52">
        <v>2018.0</v>
      </c>
      <c r="L26" s="15" t="s">
        <v>20</v>
      </c>
      <c r="M26" s="19" t="s">
        <v>41</v>
      </c>
      <c r="N26" s="71"/>
      <c r="O26" s="21"/>
      <c r="P26" s="82" t="s">
        <v>1395</v>
      </c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</row>
    <row r="27" ht="15.75" customHeight="1">
      <c r="A27" s="100" t="s">
        <v>1448</v>
      </c>
      <c r="B27" s="74">
        <f t="shared" si="21"/>
        <v>54.333371</v>
      </c>
      <c r="C27" s="75">
        <f t="shared" si="23"/>
        <v>120.7408244</v>
      </c>
      <c r="D27" s="76">
        <f>SUM(C27/1)</f>
        <v>120.7408244</v>
      </c>
      <c r="E27" s="101">
        <v>0.45</v>
      </c>
      <c r="F27" s="76">
        <v>27.203371</v>
      </c>
      <c r="G27" s="77">
        <f>SUM(F27/B27)</f>
        <v>0.5006751928</v>
      </c>
      <c r="H27" s="78">
        <f>(J27/1000000)-F27</f>
        <v>27.13</v>
      </c>
      <c r="I27" s="99">
        <f>H27/B27</f>
        <v>0.4993248072</v>
      </c>
      <c r="J27" s="74">
        <v>5.4333371E7</v>
      </c>
      <c r="K27" s="80">
        <v>2015.0</v>
      </c>
      <c r="L27" s="81" t="s">
        <v>20</v>
      </c>
      <c r="M27" s="19"/>
      <c r="N27" s="71"/>
      <c r="O27" s="21"/>
      <c r="P27" s="21" t="s">
        <v>1396</v>
      </c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</row>
    <row r="28" ht="15.75" customHeight="1">
      <c r="A28" s="11" t="s">
        <v>1497</v>
      </c>
      <c r="B28" s="12">
        <f t="shared" si="21"/>
        <v>792.910554</v>
      </c>
      <c r="C28" s="13">
        <f t="shared" si="23"/>
        <v>75.51529086</v>
      </c>
      <c r="D28" s="14">
        <f>C28/1</f>
        <v>75.51529086</v>
      </c>
      <c r="E28" s="15">
        <v>10.5</v>
      </c>
      <c r="F28" s="16">
        <v>437.141279</v>
      </c>
      <c r="G28" s="17">
        <v>0.551</v>
      </c>
      <c r="H28" s="16">
        <v>355.769275</v>
      </c>
      <c r="I28" s="48">
        <v>0.449</v>
      </c>
      <c r="J28" s="16">
        <v>7.92910554E8</v>
      </c>
      <c r="K28" s="52">
        <v>1982.0</v>
      </c>
      <c r="L28" s="15" t="s">
        <v>104</v>
      </c>
      <c r="M28" s="19" t="s">
        <v>244</v>
      </c>
      <c r="N28" s="72" t="s">
        <v>245</v>
      </c>
      <c r="O28" s="21"/>
      <c r="P28" s="21" t="s">
        <v>1396</v>
      </c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</row>
    <row r="29" ht="15.75" customHeight="1">
      <c r="A29" s="97" t="s">
        <v>1460</v>
      </c>
      <c r="B29" s="74">
        <f t="shared" si="21"/>
        <v>75.383741</v>
      </c>
      <c r="C29" s="75">
        <f t="shared" si="23"/>
        <v>75.383741</v>
      </c>
      <c r="D29" s="76">
        <f>SUM(C29/1)</f>
        <v>75.383741</v>
      </c>
      <c r="E29" s="76">
        <v>1.0</v>
      </c>
      <c r="F29" s="76">
        <v>26.020957</v>
      </c>
      <c r="G29" s="77">
        <f>SUM(F29/B29)</f>
        <v>0.3451799639</v>
      </c>
      <c r="H29" s="78">
        <f>(J29/1000000)-F29</f>
        <v>49.362784</v>
      </c>
      <c r="I29" s="79">
        <f>H29/B29</f>
        <v>0.6548200361</v>
      </c>
      <c r="J29" s="84">
        <v>7.5383741E7</v>
      </c>
      <c r="K29" s="80">
        <v>2018.0</v>
      </c>
      <c r="L29" s="81" t="s">
        <v>20</v>
      </c>
      <c r="M29" s="19"/>
      <c r="N29" s="71"/>
      <c r="O29" s="21"/>
      <c r="P29" s="21" t="s">
        <v>1396</v>
      </c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</row>
    <row r="30" ht="15.75" customHeight="1">
      <c r="A30" s="11" t="s">
        <v>649</v>
      </c>
      <c r="B30" s="12">
        <f t="shared" si="21"/>
        <v>368.744044</v>
      </c>
      <c r="C30" s="13">
        <f t="shared" si="23"/>
        <v>73.7488088</v>
      </c>
      <c r="D30" s="14">
        <f t="shared" ref="D30:D31" si="24">C30/1</f>
        <v>73.7488088</v>
      </c>
      <c r="E30" s="15">
        <v>5.0</v>
      </c>
      <c r="F30" s="16">
        <v>241.438208</v>
      </c>
      <c r="G30" s="17">
        <v>0.655</v>
      </c>
      <c r="H30" s="16">
        <v>127.305836</v>
      </c>
      <c r="I30" s="17">
        <v>0.345</v>
      </c>
      <c r="J30" s="16">
        <v>3.68744044E8</v>
      </c>
      <c r="K30" s="52">
        <v>2002.0</v>
      </c>
      <c r="L30" s="15" t="s">
        <v>18</v>
      </c>
      <c r="M30" s="19" t="s">
        <v>650</v>
      </c>
      <c r="N30" s="72" t="s">
        <v>651</v>
      </c>
      <c r="O30" s="21"/>
      <c r="P30" s="21" t="s">
        <v>1396</v>
      </c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</row>
    <row r="31" ht="15.75" customHeight="1">
      <c r="A31" s="11" t="s">
        <v>909</v>
      </c>
      <c r="B31" s="12">
        <f t="shared" si="21"/>
        <v>775.398007</v>
      </c>
      <c r="C31" s="13">
        <f t="shared" si="23"/>
        <v>70.49072791</v>
      </c>
      <c r="D31" s="14">
        <f t="shared" si="24"/>
        <v>70.49072791</v>
      </c>
      <c r="E31" s="15">
        <v>11.0</v>
      </c>
      <c r="F31" s="16">
        <v>460.998507</v>
      </c>
      <c r="G31" s="17">
        <v>0.594</v>
      </c>
      <c r="H31" s="16">
        <v>314.3995</v>
      </c>
      <c r="I31" s="17">
        <v>0.406</v>
      </c>
      <c r="J31" s="16">
        <v>7.75398007E8</v>
      </c>
      <c r="K31" s="52">
        <v>1977.0</v>
      </c>
      <c r="L31" s="15" t="s">
        <v>322</v>
      </c>
      <c r="M31" s="19" t="s">
        <v>910</v>
      </c>
      <c r="N31" s="72" t="s">
        <v>911</v>
      </c>
      <c r="O31" s="21" t="s">
        <v>96</v>
      </c>
      <c r="P31" s="21" t="s">
        <v>1396</v>
      </c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</row>
    <row r="32" ht="15.75" customHeight="1">
      <c r="A32" s="73" t="s">
        <v>1419</v>
      </c>
      <c r="B32" s="74">
        <v>33.48</v>
      </c>
      <c r="C32" s="75">
        <f t="shared" si="23"/>
        <v>66.96</v>
      </c>
      <c r="D32" s="76">
        <f>SUM(C32/1)</f>
        <v>66.96</v>
      </c>
      <c r="E32" s="106">
        <v>0.5</v>
      </c>
      <c r="F32" s="76">
        <v>33.46</v>
      </c>
      <c r="G32" s="77">
        <f>SUM(F32/B32)</f>
        <v>0.9994026284</v>
      </c>
      <c r="H32" s="78">
        <f>(J32/1000000)-F32</f>
        <v>0.02</v>
      </c>
      <c r="I32" s="79">
        <f>H32/B32</f>
        <v>0.0005973715651</v>
      </c>
      <c r="J32" s="74">
        <v>3.3479999999999996E7</v>
      </c>
      <c r="K32" s="80">
        <v>2008.0</v>
      </c>
      <c r="L32" s="81" t="s">
        <v>18</v>
      </c>
      <c r="M32" s="19"/>
      <c r="N32" s="71"/>
      <c r="O32" s="21"/>
      <c r="P32" s="21" t="s">
        <v>1396</v>
      </c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</row>
    <row r="33" ht="15.75" customHeight="1">
      <c r="A33" s="11" t="s">
        <v>321</v>
      </c>
      <c r="B33" s="12">
        <f t="shared" ref="B33:B44" si="25">J33/1000000</f>
        <v>396.271103</v>
      </c>
      <c r="C33" s="13">
        <f t="shared" si="23"/>
        <v>66.04518383</v>
      </c>
      <c r="D33" s="14">
        <f t="shared" ref="D33:D35" si="26">C33/1</f>
        <v>66.04518383</v>
      </c>
      <c r="E33" s="15">
        <v>6.0</v>
      </c>
      <c r="F33" s="16">
        <v>190.071103</v>
      </c>
      <c r="G33" s="17">
        <v>0.48</v>
      </c>
      <c r="H33" s="16">
        <v>206.2</v>
      </c>
      <c r="I33" s="17">
        <v>0.52</v>
      </c>
      <c r="J33" s="16">
        <v>3.96271103E8</v>
      </c>
      <c r="K33" s="52">
        <v>1978.0</v>
      </c>
      <c r="L33" s="15" t="s">
        <v>322</v>
      </c>
      <c r="M33" s="19" t="s">
        <v>323</v>
      </c>
      <c r="N33" s="72" t="s">
        <v>324</v>
      </c>
      <c r="O33" s="21"/>
      <c r="P33" s="21" t="s">
        <v>1396</v>
      </c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</row>
    <row r="34" ht="15.75" customHeight="1">
      <c r="A34" s="11" t="s">
        <v>736</v>
      </c>
      <c r="B34" s="12">
        <f t="shared" si="25"/>
        <v>463.406268</v>
      </c>
      <c r="C34" s="13">
        <f t="shared" si="23"/>
        <v>33.10044771</v>
      </c>
      <c r="D34" s="14">
        <f t="shared" si="26"/>
        <v>33.10044771</v>
      </c>
      <c r="E34" s="15">
        <v>14.0</v>
      </c>
      <c r="F34" s="16">
        <v>178.406268</v>
      </c>
      <c r="G34" s="17">
        <v>0.385</v>
      </c>
      <c r="H34" s="16">
        <v>285.0</v>
      </c>
      <c r="I34" s="17">
        <v>0.615</v>
      </c>
      <c r="J34" s="16">
        <v>4.63406268E8</v>
      </c>
      <c r="K34" s="52">
        <v>1990.0</v>
      </c>
      <c r="L34" s="15" t="s">
        <v>25</v>
      </c>
      <c r="M34" s="19" t="s">
        <v>737</v>
      </c>
      <c r="N34" s="72" t="s">
        <v>738</v>
      </c>
      <c r="O34" s="21"/>
      <c r="P34" s="21" t="s">
        <v>1396</v>
      </c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</row>
    <row r="35" ht="15.75" customHeight="1">
      <c r="A35" s="11" t="s">
        <v>199</v>
      </c>
      <c r="B35" s="12">
        <f t="shared" si="25"/>
        <v>328.203506</v>
      </c>
      <c r="C35" s="13">
        <f t="shared" si="23"/>
        <v>32.8203506</v>
      </c>
      <c r="D35" s="14">
        <f t="shared" si="26"/>
        <v>32.8203506</v>
      </c>
      <c r="E35" s="15">
        <v>10.0</v>
      </c>
      <c r="F35" s="16">
        <v>174.803506</v>
      </c>
      <c r="G35" s="17">
        <v>0.533</v>
      </c>
      <c r="H35" s="16">
        <v>153.4</v>
      </c>
      <c r="I35" s="17">
        <v>0.467</v>
      </c>
      <c r="J35" s="16">
        <v>3.28203506E8</v>
      </c>
      <c r="K35" s="52">
        <v>1986.0</v>
      </c>
      <c r="L35" s="15" t="s">
        <v>104</v>
      </c>
      <c r="M35" s="19" t="s">
        <v>200</v>
      </c>
      <c r="N35" s="72" t="s">
        <v>201</v>
      </c>
      <c r="O35" s="21"/>
      <c r="P35" s="21" t="s">
        <v>1396</v>
      </c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</row>
    <row r="36" ht="15.75" customHeight="1">
      <c r="A36" s="83" t="s">
        <v>1422</v>
      </c>
      <c r="B36" s="84">
        <f t="shared" si="25"/>
        <v>62.630732</v>
      </c>
      <c r="C36" s="85">
        <f>SUM(J36/(E36*1000000))</f>
        <v>31.315366</v>
      </c>
      <c r="D36" s="76">
        <f t="shared" ref="D36:D38" si="27">SUM(C36/1)</f>
        <v>31.315366</v>
      </c>
      <c r="E36" s="78">
        <v>2.0</v>
      </c>
      <c r="F36" s="78">
        <v>60.755732</v>
      </c>
      <c r="G36" s="77">
        <f t="shared" ref="G36:G38" si="28">SUM(F36/B36)</f>
        <v>0.9700626204</v>
      </c>
      <c r="H36" s="78">
        <f t="shared" ref="H36:H38" si="29">(J36/1000000)-F36</f>
        <v>1.875</v>
      </c>
      <c r="I36" s="79">
        <f t="shared" ref="I36:I38" si="30">H36/B36</f>
        <v>0.02993737962</v>
      </c>
      <c r="J36" s="84">
        <v>6.2630732E7</v>
      </c>
      <c r="K36" s="86">
        <v>2014.0</v>
      </c>
      <c r="L36" s="81" t="s">
        <v>20</v>
      </c>
      <c r="M36" s="19"/>
      <c r="N36" s="71"/>
      <c r="O36" s="21"/>
      <c r="P36" s="21" t="s">
        <v>1396</v>
      </c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</row>
    <row r="37" ht="15.75" customHeight="1">
      <c r="A37" s="73" t="s">
        <v>1439</v>
      </c>
      <c r="B37" s="74">
        <f t="shared" si="25"/>
        <v>231.184173</v>
      </c>
      <c r="C37" s="75">
        <f t="shared" ref="C37:C41" si="31">SUM(B37/E37)</f>
        <v>30.8245564</v>
      </c>
      <c r="D37" s="76">
        <f t="shared" si="27"/>
        <v>30.8245564</v>
      </c>
      <c r="E37" s="76">
        <v>7.5</v>
      </c>
      <c r="F37" s="78">
        <v>143.495265</v>
      </c>
      <c r="G37" s="77">
        <f t="shared" si="28"/>
        <v>0.6206967507</v>
      </c>
      <c r="H37" s="78">
        <f t="shared" si="29"/>
        <v>87.688908</v>
      </c>
      <c r="I37" s="79">
        <f t="shared" si="30"/>
        <v>0.3793032493</v>
      </c>
      <c r="J37" s="74">
        <v>2.31184173E8</v>
      </c>
      <c r="K37" s="80">
        <v>2007.0</v>
      </c>
      <c r="L37" s="81" t="s">
        <v>18</v>
      </c>
      <c r="M37" s="19"/>
      <c r="N37" s="71"/>
      <c r="O37" s="21"/>
      <c r="P37" s="21" t="s">
        <v>1396</v>
      </c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</row>
    <row r="38" ht="15.75" customHeight="1">
      <c r="A38" s="83" t="s">
        <v>1430</v>
      </c>
      <c r="B38" s="74">
        <f t="shared" si="25"/>
        <v>28.962889</v>
      </c>
      <c r="C38" s="75">
        <f t="shared" si="31"/>
        <v>28.962889</v>
      </c>
      <c r="D38" s="76">
        <f t="shared" si="27"/>
        <v>28.962889</v>
      </c>
      <c r="E38" s="76">
        <v>1.0</v>
      </c>
      <c r="F38" s="78">
        <v>28.751693</v>
      </c>
      <c r="G38" s="77">
        <f t="shared" si="28"/>
        <v>0.9927080479</v>
      </c>
      <c r="H38" s="78">
        <f t="shared" si="29"/>
        <v>0.211196</v>
      </c>
      <c r="I38" s="79">
        <f t="shared" si="30"/>
        <v>0.007291952125</v>
      </c>
      <c r="J38" s="74">
        <v>2.8962889E7</v>
      </c>
      <c r="K38" s="86">
        <v>2016.0</v>
      </c>
      <c r="L38" s="81" t="s">
        <v>20</v>
      </c>
      <c r="M38" s="19"/>
      <c r="N38" s="71"/>
      <c r="O38" s="21"/>
      <c r="P38" s="21" t="s">
        <v>1396</v>
      </c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</row>
    <row r="39" ht="15.75" customHeight="1">
      <c r="A39" s="11" t="s">
        <v>1077</v>
      </c>
      <c r="B39" s="12">
        <f t="shared" si="25"/>
        <v>427.374317</v>
      </c>
      <c r="C39" s="13">
        <f t="shared" si="31"/>
        <v>28.49162113</v>
      </c>
      <c r="D39" s="14">
        <f t="shared" ref="D39:D40" si="32">C39/1</f>
        <v>28.49162113</v>
      </c>
      <c r="E39" s="15">
        <v>15.0</v>
      </c>
      <c r="F39" s="16">
        <v>138.797449</v>
      </c>
      <c r="G39" s="17">
        <v>0.325</v>
      </c>
      <c r="H39" s="16">
        <v>288.576868</v>
      </c>
      <c r="I39" s="17">
        <v>0.675</v>
      </c>
      <c r="J39" s="16">
        <v>4.27374317E8</v>
      </c>
      <c r="K39" s="52">
        <v>2010.0</v>
      </c>
      <c r="L39" s="15" t="s">
        <v>20</v>
      </c>
      <c r="M39" s="19" t="s">
        <v>1078</v>
      </c>
      <c r="N39" s="72" t="s">
        <v>1079</v>
      </c>
      <c r="O39" s="21"/>
      <c r="P39" s="21" t="s">
        <v>1396</v>
      </c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</row>
    <row r="40" ht="15.75" customHeight="1">
      <c r="A40" s="11" t="s">
        <v>362</v>
      </c>
      <c r="B40" s="12">
        <f t="shared" si="25"/>
        <v>476.684675</v>
      </c>
      <c r="C40" s="13">
        <f t="shared" si="31"/>
        <v>26.48248194</v>
      </c>
      <c r="D40" s="14">
        <f t="shared" si="32"/>
        <v>26.48248194</v>
      </c>
      <c r="E40" s="15">
        <v>18.0</v>
      </c>
      <c r="F40" s="16">
        <v>285.761243</v>
      </c>
      <c r="G40" s="17">
        <v>0.6</v>
      </c>
      <c r="H40" s="16">
        <v>190.923432</v>
      </c>
      <c r="I40" s="17">
        <v>0.4</v>
      </c>
      <c r="J40" s="16">
        <v>4.76684675E8</v>
      </c>
      <c r="K40" s="52">
        <v>1990.0</v>
      </c>
      <c r="L40" s="15" t="s">
        <v>25</v>
      </c>
      <c r="M40" s="19" t="s">
        <v>363</v>
      </c>
      <c r="N40" s="72" t="s">
        <v>364</v>
      </c>
      <c r="O40" s="21"/>
      <c r="P40" s="21" t="s">
        <v>1396</v>
      </c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</row>
    <row r="41" ht="15.75" customHeight="1">
      <c r="A41" s="100" t="s">
        <v>1411</v>
      </c>
      <c r="B41" s="74">
        <f t="shared" si="25"/>
        <v>17.98647</v>
      </c>
      <c r="C41" s="75">
        <f t="shared" si="31"/>
        <v>25.69495714</v>
      </c>
      <c r="D41" s="76">
        <f t="shared" ref="D41:D42" si="33">SUM(C41/1)</f>
        <v>25.69495714</v>
      </c>
      <c r="E41" s="101">
        <v>0.7</v>
      </c>
      <c r="F41" s="76">
        <v>17.50647</v>
      </c>
      <c r="G41" s="77">
        <f t="shared" ref="G41:G42" si="34">SUM(F41/B41)</f>
        <v>0.9733132738</v>
      </c>
      <c r="H41" s="78">
        <f t="shared" ref="H41:H42" si="35">(J41/1000000)-F41</f>
        <v>0.48</v>
      </c>
      <c r="I41" s="79">
        <f t="shared" ref="I41:I42" si="36">H41/B41</f>
        <v>0.02668672619</v>
      </c>
      <c r="J41" s="74">
        <v>1.798647E7</v>
      </c>
      <c r="K41" s="80">
        <v>2015.0</v>
      </c>
      <c r="L41" s="81" t="s">
        <v>20</v>
      </c>
      <c r="M41" s="19"/>
      <c r="N41" s="71"/>
      <c r="O41" s="21"/>
      <c r="P41" s="21" t="s">
        <v>1396</v>
      </c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</row>
    <row r="42" ht="15.75" customHeight="1">
      <c r="A42" s="83" t="s">
        <v>1475</v>
      </c>
      <c r="B42" s="84">
        <f t="shared" si="25"/>
        <v>307.239013</v>
      </c>
      <c r="C42" s="85">
        <f>SUM(J42/(E42*1000000))</f>
        <v>25.60325108</v>
      </c>
      <c r="D42" s="76">
        <f t="shared" si="33"/>
        <v>25.60325108</v>
      </c>
      <c r="E42" s="78">
        <v>12.0</v>
      </c>
      <c r="F42" s="78">
        <v>124.87235</v>
      </c>
      <c r="G42" s="77">
        <f t="shared" si="34"/>
        <v>0.4064338991</v>
      </c>
      <c r="H42" s="78">
        <f t="shared" si="35"/>
        <v>182.366663</v>
      </c>
      <c r="I42" s="79">
        <f t="shared" si="36"/>
        <v>0.5935661009</v>
      </c>
      <c r="J42" s="84">
        <v>3.07239013E8</v>
      </c>
      <c r="K42" s="86">
        <v>2014.0</v>
      </c>
      <c r="L42" s="81" t="s">
        <v>20</v>
      </c>
      <c r="M42" s="19"/>
      <c r="N42" s="71"/>
      <c r="O42" s="21"/>
      <c r="P42" s="21" t="s">
        <v>1396</v>
      </c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</row>
    <row r="43" ht="15.75" customHeight="1">
      <c r="A43" s="11" t="s">
        <v>144</v>
      </c>
      <c r="B43" s="12">
        <f t="shared" si="25"/>
        <v>329.398046</v>
      </c>
      <c r="C43" s="13">
        <f t="shared" ref="C43:C46" si="37">SUM(B43/E43)</f>
        <v>25.33831123</v>
      </c>
      <c r="D43" s="14">
        <f t="shared" ref="D43:D44" si="38">C43/1</f>
        <v>25.33831123</v>
      </c>
      <c r="E43" s="15">
        <v>13.0</v>
      </c>
      <c r="F43" s="16">
        <v>106.954678</v>
      </c>
      <c r="G43" s="17">
        <v>0.325</v>
      </c>
      <c r="H43" s="16">
        <v>222.443368</v>
      </c>
      <c r="I43" s="17">
        <v>0.675</v>
      </c>
      <c r="J43" s="16">
        <v>3.29398046E8</v>
      </c>
      <c r="K43" s="52">
        <v>2010.0</v>
      </c>
      <c r="L43" s="15" t="s">
        <v>20</v>
      </c>
      <c r="M43" s="19" t="s">
        <v>145</v>
      </c>
      <c r="N43" s="71"/>
      <c r="O43" s="21"/>
      <c r="P43" s="21" t="s">
        <v>1396</v>
      </c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</row>
    <row r="44" ht="15.75" customHeight="1">
      <c r="A44" s="11" t="s">
        <v>855</v>
      </c>
      <c r="B44" s="12">
        <f t="shared" si="25"/>
        <v>378.410542</v>
      </c>
      <c r="C44" s="13">
        <f t="shared" si="37"/>
        <v>25.22736947</v>
      </c>
      <c r="D44" s="14">
        <f t="shared" si="38"/>
        <v>25.22736947</v>
      </c>
      <c r="E44" s="15">
        <v>15.0</v>
      </c>
      <c r="F44" s="16">
        <v>141.319928</v>
      </c>
      <c r="G44" s="17">
        <v>0.374</v>
      </c>
      <c r="H44" s="16">
        <v>237.090614</v>
      </c>
      <c r="I44" s="17">
        <v>0.626</v>
      </c>
      <c r="J44" s="16">
        <v>3.78410542E8</v>
      </c>
      <c r="K44" s="52">
        <v>2008.0</v>
      </c>
      <c r="L44" s="15" t="s">
        <v>18</v>
      </c>
      <c r="M44" s="19" t="s">
        <v>856</v>
      </c>
      <c r="N44" s="72" t="s">
        <v>857</v>
      </c>
      <c r="O44" s="21"/>
      <c r="P44" s="21" t="s">
        <v>1396</v>
      </c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</row>
    <row r="45" ht="15.75" customHeight="1">
      <c r="A45" s="73" t="s">
        <v>1495</v>
      </c>
      <c r="B45" s="74">
        <f>SUM(F45+AF45)</f>
        <v>32.68</v>
      </c>
      <c r="C45" s="75">
        <f t="shared" si="37"/>
        <v>25.13846154</v>
      </c>
      <c r="D45" s="76">
        <f>SUM(C45/1)</f>
        <v>25.13846154</v>
      </c>
      <c r="E45" s="76">
        <v>1.3</v>
      </c>
      <c r="F45" s="76">
        <v>32.68</v>
      </c>
      <c r="G45" s="77">
        <f>SUM(F45/B45)</f>
        <v>1</v>
      </c>
      <c r="H45" s="78">
        <f>(J45/1000000)-F45</f>
        <v>10.36</v>
      </c>
      <c r="I45" s="79">
        <f>H45/B45</f>
        <v>0.3170134639</v>
      </c>
      <c r="J45" s="74">
        <v>4.304E7</v>
      </c>
      <c r="K45" s="80">
        <v>2010.0</v>
      </c>
      <c r="L45" s="81" t="s">
        <v>20</v>
      </c>
      <c r="M45" s="19"/>
      <c r="N45" s="71"/>
      <c r="O45" s="21"/>
      <c r="P45" s="21" t="s">
        <v>1396</v>
      </c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</row>
    <row r="46" ht="15.75" customHeight="1">
      <c r="A46" s="11" t="s">
        <v>131</v>
      </c>
      <c r="B46" s="12">
        <f t="shared" ref="B46:B50" si="39">J46/1000000</f>
        <v>316.360478</v>
      </c>
      <c r="C46" s="13">
        <f t="shared" si="37"/>
        <v>24.33542138</v>
      </c>
      <c r="D46" s="14">
        <f>C46/1</f>
        <v>24.33542138</v>
      </c>
      <c r="E46" s="15">
        <v>13.0</v>
      </c>
      <c r="F46" s="16">
        <v>234.760478</v>
      </c>
      <c r="G46" s="17">
        <v>0.742</v>
      </c>
      <c r="H46" s="16">
        <v>81.6</v>
      </c>
      <c r="I46" s="17">
        <v>0.258</v>
      </c>
      <c r="J46" s="16">
        <v>3.16360478E8</v>
      </c>
      <c r="K46" s="52">
        <v>1984.0</v>
      </c>
      <c r="L46" s="15" t="s">
        <v>104</v>
      </c>
      <c r="M46" s="19" t="s">
        <v>132</v>
      </c>
      <c r="N46" s="72" t="s">
        <v>133</v>
      </c>
      <c r="O46" s="21"/>
      <c r="P46" s="21" t="s">
        <v>1396</v>
      </c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</row>
    <row r="47" ht="15.75" customHeight="1">
      <c r="A47" s="73" t="s">
        <v>1442</v>
      </c>
      <c r="B47" s="74">
        <f t="shared" si="39"/>
        <v>167.221571</v>
      </c>
      <c r="C47" s="75">
        <f>SUM((J47/1000000)/E47)</f>
        <v>23.88879586</v>
      </c>
      <c r="D47" s="76">
        <f>SUM(C47/1)</f>
        <v>23.88879586</v>
      </c>
      <c r="E47" s="76">
        <v>7.0</v>
      </c>
      <c r="F47" s="76">
        <v>113.721571</v>
      </c>
      <c r="G47" s="77">
        <f>SUM(F47/B47)</f>
        <v>0.6800651992</v>
      </c>
      <c r="H47" s="78">
        <f>(J47/1000000)-F47</f>
        <v>53.5</v>
      </c>
      <c r="I47" s="79">
        <f>H47/B47</f>
        <v>0.3199348008</v>
      </c>
      <c r="J47" s="74">
        <v>1.67221571E8</v>
      </c>
      <c r="K47" s="86">
        <v>2012.0</v>
      </c>
      <c r="L47" s="81" t="s">
        <v>20</v>
      </c>
      <c r="M47" s="19"/>
      <c r="N47" s="71"/>
      <c r="O47" s="21"/>
      <c r="P47" s="21" t="s">
        <v>1396</v>
      </c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</row>
    <row r="48" ht="15.75" customHeight="1">
      <c r="A48" s="11" t="s">
        <v>1227</v>
      </c>
      <c r="B48" s="12">
        <f t="shared" si="39"/>
        <v>357.288178</v>
      </c>
      <c r="C48" s="13">
        <f t="shared" ref="C48:C56" si="40">SUM(B48/E48)</f>
        <v>23.81921187</v>
      </c>
      <c r="D48" s="14">
        <f t="shared" ref="D48:D50" si="41">C48/1</f>
        <v>23.81921187</v>
      </c>
      <c r="E48" s="15">
        <v>15.0</v>
      </c>
      <c r="F48" s="16">
        <v>180.258178</v>
      </c>
      <c r="G48" s="17">
        <v>0.504</v>
      </c>
      <c r="H48" s="16">
        <v>177.03</v>
      </c>
      <c r="I48" s="17">
        <v>0.496</v>
      </c>
      <c r="J48" s="16">
        <v>3.57288178E8</v>
      </c>
      <c r="K48" s="52">
        <v>1986.0</v>
      </c>
      <c r="L48" s="15" t="s">
        <v>104</v>
      </c>
      <c r="M48" s="19" t="s">
        <v>1228</v>
      </c>
      <c r="N48" s="72" t="s">
        <v>1229</v>
      </c>
      <c r="O48" s="21"/>
      <c r="P48" s="21" t="s">
        <v>1396</v>
      </c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</row>
    <row r="49" ht="15.75" customHeight="1">
      <c r="A49" s="11" t="s">
        <v>62</v>
      </c>
      <c r="B49" s="12">
        <f t="shared" si="39"/>
        <v>356.296601</v>
      </c>
      <c r="C49" s="13">
        <f t="shared" si="40"/>
        <v>23.75310673</v>
      </c>
      <c r="D49" s="14">
        <f t="shared" si="41"/>
        <v>23.75310673</v>
      </c>
      <c r="E49" s="15">
        <v>15.0</v>
      </c>
      <c r="F49" s="16">
        <v>130.096601</v>
      </c>
      <c r="G49" s="17">
        <v>0.365</v>
      </c>
      <c r="H49" s="16">
        <v>226.2</v>
      </c>
      <c r="I49" s="17">
        <v>0.635</v>
      </c>
      <c r="J49" s="16">
        <v>3.56296601E8</v>
      </c>
      <c r="K49" s="52">
        <v>1999.0</v>
      </c>
      <c r="L49" s="15" t="s">
        <v>25</v>
      </c>
      <c r="M49" s="19" t="s">
        <v>63</v>
      </c>
      <c r="N49" s="72" t="s">
        <v>64</v>
      </c>
      <c r="O49" s="21"/>
      <c r="P49" s="21" t="s">
        <v>1396</v>
      </c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</row>
    <row r="50" ht="15.75" customHeight="1">
      <c r="A50" s="11" t="s">
        <v>1098</v>
      </c>
      <c r="B50" s="12">
        <f t="shared" si="39"/>
        <v>1063.611805</v>
      </c>
      <c r="C50" s="13">
        <f t="shared" si="40"/>
        <v>23.63581789</v>
      </c>
      <c r="D50" s="14">
        <f t="shared" si="41"/>
        <v>23.63581789</v>
      </c>
      <c r="E50" s="15">
        <v>45.0</v>
      </c>
      <c r="F50" s="16">
        <v>422.783777</v>
      </c>
      <c r="G50" s="17">
        <v>0.398</v>
      </c>
      <c r="H50" s="16">
        <v>640.828028</v>
      </c>
      <c r="I50" s="17">
        <v>0.602</v>
      </c>
      <c r="J50" s="16">
        <v>1.063611805E9</v>
      </c>
      <c r="K50" s="52">
        <v>1994.0</v>
      </c>
      <c r="L50" s="15" t="s">
        <v>25</v>
      </c>
      <c r="M50" s="19" t="s">
        <v>1101</v>
      </c>
      <c r="N50" s="87" t="s">
        <v>1102</v>
      </c>
      <c r="O50" s="21"/>
      <c r="P50" s="21" t="s">
        <v>1396</v>
      </c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</row>
    <row r="51" ht="15.75" customHeight="1">
      <c r="A51" s="73" t="s">
        <v>1431</v>
      </c>
      <c r="B51" s="74">
        <v>252.91</v>
      </c>
      <c r="C51" s="75">
        <f t="shared" si="40"/>
        <v>22.99181818</v>
      </c>
      <c r="D51" s="76">
        <f>SUM(C51/1)</f>
        <v>22.99181818</v>
      </c>
      <c r="E51" s="76">
        <v>11.0</v>
      </c>
      <c r="F51" s="76">
        <v>90.56</v>
      </c>
      <c r="G51" s="77">
        <f>SUM(F51/B51)</f>
        <v>0.3580720414</v>
      </c>
      <c r="H51" s="78">
        <f>(J51/1000000)-F51</f>
        <v>162.35</v>
      </c>
      <c r="I51" s="79">
        <f>H51/B51</f>
        <v>0.6419279586</v>
      </c>
      <c r="J51" s="74">
        <v>2.5291E8</v>
      </c>
      <c r="K51" s="80">
        <v>2008.0</v>
      </c>
      <c r="L51" s="81" t="s">
        <v>18</v>
      </c>
      <c r="M51" s="19"/>
      <c r="N51" s="71"/>
      <c r="O51" s="21"/>
      <c r="P51" s="21" t="s">
        <v>1396</v>
      </c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</row>
    <row r="52" ht="15.75" customHeight="1">
      <c r="A52" s="11" t="s">
        <v>272</v>
      </c>
      <c r="B52" s="12">
        <f t="shared" ref="B52:B56" si="42">J52/1000000</f>
        <v>320.145693</v>
      </c>
      <c r="C52" s="13">
        <f t="shared" si="40"/>
        <v>22.8675495</v>
      </c>
      <c r="D52" s="14">
        <f>C52/1</f>
        <v>22.8675495</v>
      </c>
      <c r="E52" s="15">
        <v>14.0</v>
      </c>
      <c r="F52" s="16">
        <v>156.645693</v>
      </c>
      <c r="G52" s="17">
        <v>0.489</v>
      </c>
      <c r="H52" s="16">
        <v>163.5</v>
      </c>
      <c r="I52" s="17">
        <v>0.511</v>
      </c>
      <c r="J52" s="16">
        <v>3.20145693E8</v>
      </c>
      <c r="K52" s="52">
        <v>1987.0</v>
      </c>
      <c r="L52" s="15" t="s">
        <v>104</v>
      </c>
      <c r="M52" s="19" t="s">
        <v>273</v>
      </c>
      <c r="N52" s="72" t="s">
        <v>274</v>
      </c>
      <c r="O52" s="21"/>
      <c r="P52" s="21" t="s">
        <v>1396</v>
      </c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</row>
    <row r="53" ht="15.75" customHeight="1">
      <c r="A53" s="100" t="s">
        <v>1494</v>
      </c>
      <c r="B53" s="74">
        <f t="shared" si="42"/>
        <v>67.217187</v>
      </c>
      <c r="C53" s="75">
        <f t="shared" si="40"/>
        <v>22.405729</v>
      </c>
      <c r="D53" s="76">
        <f>SUM(C53/1)</f>
        <v>22.405729</v>
      </c>
      <c r="E53" s="78">
        <v>3.0</v>
      </c>
      <c r="F53" s="76">
        <v>67.217187</v>
      </c>
      <c r="G53" s="77">
        <f>SUM(F53/B53)</f>
        <v>1</v>
      </c>
      <c r="H53" s="78">
        <f>(J53/1000000)-F53</f>
        <v>0</v>
      </c>
      <c r="I53" s="79">
        <f>H53/B53</f>
        <v>0</v>
      </c>
      <c r="J53" s="74">
        <v>6.7217187E7</v>
      </c>
      <c r="K53" s="80">
        <v>2015.0</v>
      </c>
      <c r="L53" s="81" t="s">
        <v>20</v>
      </c>
      <c r="M53" s="19"/>
      <c r="N53" s="71"/>
      <c r="O53" s="21"/>
      <c r="P53" s="21" t="s">
        <v>1396</v>
      </c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</row>
    <row r="54" ht="15.75" customHeight="1">
      <c r="A54" s="11" t="s">
        <v>300</v>
      </c>
      <c r="B54" s="12">
        <f t="shared" si="42"/>
        <v>505.703557</v>
      </c>
      <c r="C54" s="13">
        <f t="shared" si="40"/>
        <v>21.98711117</v>
      </c>
      <c r="D54" s="14">
        <f t="shared" ref="D54:D56" si="43">C54/1</f>
        <v>21.98711117</v>
      </c>
      <c r="E54" s="15">
        <v>23.0</v>
      </c>
      <c r="F54" s="16">
        <v>217.631306</v>
      </c>
      <c r="G54" s="17">
        <v>0.43</v>
      </c>
      <c r="H54" s="16">
        <v>288.072251</v>
      </c>
      <c r="I54" s="17">
        <v>0.57</v>
      </c>
      <c r="J54" s="16">
        <v>5.05703557E8</v>
      </c>
      <c r="K54" s="52">
        <v>1990.0</v>
      </c>
      <c r="L54" s="15" t="s">
        <v>25</v>
      </c>
      <c r="M54" s="19" t="s">
        <v>301</v>
      </c>
      <c r="N54" s="72" t="s">
        <v>302</v>
      </c>
      <c r="O54" s="21"/>
      <c r="P54" s="21" t="s">
        <v>1396</v>
      </c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</row>
    <row r="55" ht="15.75" customHeight="1">
      <c r="A55" s="11" t="s">
        <v>1146</v>
      </c>
      <c r="B55" s="12">
        <f t="shared" si="42"/>
        <v>612.054506</v>
      </c>
      <c r="C55" s="13">
        <f t="shared" si="40"/>
        <v>20.40181687</v>
      </c>
      <c r="D55" s="14">
        <f t="shared" si="43"/>
        <v>20.40181687</v>
      </c>
      <c r="E55" s="15">
        <v>30.0</v>
      </c>
      <c r="F55" s="16">
        <v>370.78293</v>
      </c>
      <c r="G55" s="17">
        <v>0.606</v>
      </c>
      <c r="H55" s="16">
        <v>241.271576</v>
      </c>
      <c r="I55" s="17">
        <v>0.394</v>
      </c>
      <c r="J55" s="16">
        <v>6.12054506E8</v>
      </c>
      <c r="K55" s="52">
        <v>2004.0</v>
      </c>
      <c r="L55" s="15" t="s">
        <v>18</v>
      </c>
      <c r="M55" s="19" t="s">
        <v>1147</v>
      </c>
      <c r="N55" s="72" t="s">
        <v>1148</v>
      </c>
      <c r="O55" s="21"/>
      <c r="P55" s="21" t="s">
        <v>1396</v>
      </c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</row>
    <row r="56" ht="15.75" customHeight="1">
      <c r="A56" s="11" t="s">
        <v>103</v>
      </c>
      <c r="B56" s="12">
        <f t="shared" si="42"/>
        <v>383.336762</v>
      </c>
      <c r="C56" s="13">
        <f t="shared" si="40"/>
        <v>20.17561905</v>
      </c>
      <c r="D56" s="14">
        <f t="shared" si="43"/>
        <v>20.17561905</v>
      </c>
      <c r="E56" s="15">
        <v>19.0</v>
      </c>
      <c r="F56" s="16">
        <v>212.836762</v>
      </c>
      <c r="G56" s="17">
        <v>0.555</v>
      </c>
      <c r="H56" s="16">
        <v>170.5</v>
      </c>
      <c r="I56" s="17">
        <v>0.445</v>
      </c>
      <c r="J56" s="16">
        <v>3.83336762E8</v>
      </c>
      <c r="K56" s="52">
        <v>1985.0</v>
      </c>
      <c r="L56" s="15" t="s">
        <v>104</v>
      </c>
      <c r="M56" s="19" t="s">
        <v>105</v>
      </c>
      <c r="N56" s="72" t="s">
        <v>106</v>
      </c>
      <c r="O56" s="21"/>
      <c r="P56" s="21" t="s">
        <v>1396</v>
      </c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</row>
    <row r="57" ht="15.75" customHeight="1">
      <c r="A57" s="131"/>
      <c r="B57" s="12"/>
      <c r="C57" s="13"/>
      <c r="D57" s="14"/>
      <c r="E57" s="15"/>
      <c r="F57" s="16"/>
      <c r="G57" s="17"/>
      <c r="H57" s="16"/>
      <c r="I57" s="17"/>
      <c r="J57" s="16"/>
      <c r="K57" s="53"/>
      <c r="L57" s="15"/>
      <c r="M57" s="19"/>
      <c r="N57" s="71"/>
      <c r="O57" s="21"/>
      <c r="P57" s="21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</row>
    <row r="58" ht="15.75" customHeight="1">
      <c r="A58" s="131"/>
      <c r="B58" s="12"/>
      <c r="C58" s="13"/>
      <c r="D58" s="14"/>
      <c r="E58" s="15"/>
      <c r="F58" s="16"/>
      <c r="G58" s="17"/>
      <c r="H58" s="16"/>
      <c r="I58" s="17"/>
      <c r="J58" s="16"/>
      <c r="K58" s="53"/>
      <c r="L58" s="15"/>
      <c r="M58" s="19"/>
      <c r="N58" s="71"/>
      <c r="O58" s="21"/>
      <c r="P58" s="21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</row>
    <row r="59" ht="15.75" customHeight="1">
      <c r="A59" s="100"/>
      <c r="B59" s="74"/>
      <c r="C59" s="75"/>
      <c r="D59" s="76"/>
      <c r="E59" s="78"/>
      <c r="F59" s="76"/>
      <c r="G59" s="77"/>
      <c r="H59" s="78"/>
      <c r="I59" s="79"/>
      <c r="J59" s="74"/>
      <c r="K59" s="80"/>
      <c r="L59" s="81"/>
      <c r="M59" s="19"/>
      <c r="N59" s="71"/>
      <c r="O59" s="21"/>
      <c r="P59" s="109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</row>
    <row r="60" ht="15.75" customHeight="1">
      <c r="A60" s="131"/>
      <c r="B60" s="12"/>
      <c r="C60" s="13"/>
      <c r="D60" s="14"/>
      <c r="E60" s="15"/>
      <c r="F60" s="16"/>
      <c r="G60" s="17"/>
      <c r="H60" s="16"/>
      <c r="I60" s="17"/>
      <c r="J60" s="16"/>
      <c r="K60" s="53"/>
      <c r="L60" s="15"/>
      <c r="M60" s="19"/>
      <c r="N60" s="71"/>
      <c r="O60" s="21"/>
      <c r="P60" s="21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</row>
    <row r="61" ht="15.75" customHeight="1">
      <c r="A61" s="97"/>
      <c r="B61" s="74"/>
      <c r="C61" s="75"/>
      <c r="D61" s="76"/>
      <c r="E61" s="76"/>
      <c r="F61" s="76"/>
      <c r="G61" s="77"/>
      <c r="H61" s="78"/>
      <c r="I61" s="99"/>
      <c r="J61" s="84"/>
      <c r="K61" s="80"/>
      <c r="L61" s="81"/>
      <c r="M61" s="19"/>
      <c r="N61" s="71"/>
      <c r="O61" s="21"/>
      <c r="P61" s="21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</row>
    <row r="62" ht="15.75" customHeight="1">
      <c r="A62" s="131"/>
      <c r="B62" s="12"/>
      <c r="C62" s="13"/>
      <c r="D62" s="14"/>
      <c r="E62" s="15"/>
      <c r="F62" s="16"/>
      <c r="G62" s="17"/>
      <c r="H62" s="16"/>
      <c r="I62" s="17"/>
      <c r="J62" s="16"/>
      <c r="K62" s="53"/>
      <c r="L62" s="15"/>
      <c r="M62" s="19"/>
      <c r="N62" s="71"/>
      <c r="O62" s="21"/>
      <c r="P62" s="21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</row>
    <row r="63" ht="15.75" customHeight="1">
      <c r="A63" s="100"/>
      <c r="B63" s="74"/>
      <c r="C63" s="75"/>
      <c r="D63" s="76"/>
      <c r="E63" s="78"/>
      <c r="F63" s="76"/>
      <c r="G63" s="77"/>
      <c r="H63" s="78"/>
      <c r="I63" s="79"/>
      <c r="J63" s="74"/>
      <c r="K63" s="80"/>
      <c r="L63" s="81"/>
      <c r="M63" s="19"/>
      <c r="N63" s="71"/>
      <c r="O63" s="21"/>
      <c r="P63" s="109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</row>
    <row r="64" ht="15.75" customHeight="1">
      <c r="A64" s="83"/>
      <c r="B64" s="84"/>
      <c r="C64" s="85"/>
      <c r="D64" s="76"/>
      <c r="E64" s="78"/>
      <c r="F64" s="78"/>
      <c r="G64" s="77"/>
      <c r="H64" s="78"/>
      <c r="I64" s="79"/>
      <c r="J64" s="84"/>
      <c r="K64" s="86"/>
      <c r="L64" s="81"/>
      <c r="M64" s="19"/>
      <c r="N64" s="71"/>
      <c r="O64" s="21"/>
      <c r="P64" s="105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</row>
    <row r="65" ht="15.75" customHeight="1">
      <c r="A65" s="73"/>
      <c r="B65" s="74"/>
      <c r="C65" s="75"/>
      <c r="D65" s="76"/>
      <c r="E65" s="76"/>
      <c r="F65" s="76"/>
      <c r="G65" s="77"/>
      <c r="H65" s="78"/>
      <c r="I65" s="99"/>
      <c r="J65" s="74"/>
      <c r="K65" s="80"/>
      <c r="L65" s="81"/>
      <c r="M65" s="19"/>
      <c r="N65" s="71"/>
      <c r="O65" s="21"/>
      <c r="P65" s="21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</row>
    <row r="66" ht="15.75" customHeight="1">
      <c r="A66" s="131"/>
      <c r="B66" s="12"/>
      <c r="C66" s="13"/>
      <c r="D66" s="14"/>
      <c r="E66" s="15"/>
      <c r="F66" s="16"/>
      <c r="G66" s="17"/>
      <c r="H66" s="16"/>
      <c r="I66" s="17"/>
      <c r="J66" s="16"/>
      <c r="K66" s="53"/>
      <c r="L66" s="15"/>
      <c r="M66" s="19"/>
      <c r="N66" s="71"/>
      <c r="O66" s="21"/>
      <c r="P66" s="21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</row>
    <row r="67" ht="15.75" customHeight="1">
      <c r="A67" s="131"/>
      <c r="B67" s="12"/>
      <c r="C67" s="13"/>
      <c r="D67" s="14"/>
      <c r="E67" s="15"/>
      <c r="F67" s="16"/>
      <c r="G67" s="17"/>
      <c r="H67" s="16"/>
      <c r="I67" s="17"/>
      <c r="J67" s="16"/>
      <c r="K67" s="53"/>
      <c r="L67" s="15"/>
      <c r="M67" s="19"/>
      <c r="N67" s="71"/>
      <c r="O67" s="21"/>
      <c r="P67" s="21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</row>
    <row r="68" ht="15.75" customHeight="1">
      <c r="A68" s="131"/>
      <c r="B68" s="12"/>
      <c r="C68" s="13"/>
      <c r="D68" s="14"/>
      <c r="E68" s="15"/>
      <c r="F68" s="16"/>
      <c r="G68" s="17"/>
      <c r="H68" s="16"/>
      <c r="I68" s="17"/>
      <c r="J68" s="16"/>
      <c r="K68" s="53"/>
      <c r="L68" s="15"/>
      <c r="M68" s="19"/>
      <c r="N68" s="71"/>
      <c r="O68" s="21"/>
      <c r="P68" s="21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</row>
    <row r="69" ht="15.75" customHeight="1">
      <c r="A69" s="131"/>
      <c r="B69" s="12"/>
      <c r="C69" s="13"/>
      <c r="D69" s="14"/>
      <c r="E69" s="15"/>
      <c r="F69" s="16"/>
      <c r="G69" s="17"/>
      <c r="H69" s="16"/>
      <c r="I69" s="17"/>
      <c r="J69" s="16"/>
      <c r="K69" s="53"/>
      <c r="L69" s="15"/>
      <c r="M69" s="19"/>
      <c r="N69" s="71"/>
      <c r="O69" s="21"/>
      <c r="P69" s="21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</row>
    <row r="70" ht="15.75" customHeight="1">
      <c r="A70" s="131"/>
      <c r="B70" s="12"/>
      <c r="C70" s="13"/>
      <c r="D70" s="14"/>
      <c r="E70" s="15"/>
      <c r="F70" s="16"/>
      <c r="G70" s="17"/>
      <c r="H70" s="16"/>
      <c r="I70" s="17"/>
      <c r="J70" s="16"/>
      <c r="K70" s="53"/>
      <c r="L70" s="15"/>
      <c r="M70" s="19"/>
      <c r="N70" s="71"/>
      <c r="O70" s="21"/>
      <c r="P70" s="21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</row>
    <row r="71" ht="15.75" customHeight="1">
      <c r="A71" s="131"/>
      <c r="B71" s="12"/>
      <c r="C71" s="13"/>
      <c r="D71" s="14"/>
      <c r="E71" s="15"/>
      <c r="F71" s="16"/>
      <c r="G71" s="17"/>
      <c r="H71" s="16"/>
      <c r="I71" s="17"/>
      <c r="J71" s="16"/>
      <c r="K71" s="53"/>
      <c r="L71" s="15"/>
      <c r="M71" s="19"/>
      <c r="N71" s="71"/>
      <c r="O71" s="21"/>
      <c r="P71" s="21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</row>
    <row r="72" ht="15.75" customHeight="1">
      <c r="A72" s="132"/>
      <c r="B72" s="103"/>
      <c r="C72" s="85"/>
      <c r="D72" s="76"/>
      <c r="E72" s="78"/>
      <c r="F72" s="78"/>
      <c r="G72" s="77"/>
      <c r="H72" s="78"/>
      <c r="I72" s="79"/>
      <c r="J72" s="84"/>
      <c r="K72" s="89"/>
      <c r="L72" s="81"/>
      <c r="M72" s="19"/>
      <c r="N72" s="71"/>
      <c r="O72" s="21"/>
      <c r="P72" s="105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</row>
    <row r="73" ht="15.75" customHeight="1">
      <c r="A73" s="131"/>
      <c r="B73" s="12"/>
      <c r="C73" s="13"/>
      <c r="D73" s="14"/>
      <c r="E73" s="15"/>
      <c r="F73" s="16"/>
      <c r="G73" s="17"/>
      <c r="H73" s="16"/>
      <c r="I73" s="17"/>
      <c r="J73" s="16"/>
      <c r="K73" s="53"/>
      <c r="L73" s="15"/>
      <c r="M73" s="19"/>
      <c r="N73" s="71"/>
      <c r="O73" s="21"/>
      <c r="P73" s="21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</row>
    <row r="74" ht="15.75" customHeight="1">
      <c r="A74" s="73"/>
      <c r="B74" s="74"/>
      <c r="C74" s="75"/>
      <c r="D74" s="76"/>
      <c r="E74" s="76"/>
      <c r="F74" s="76"/>
      <c r="G74" s="77"/>
      <c r="H74" s="78"/>
      <c r="I74" s="79"/>
      <c r="J74" s="74"/>
      <c r="K74" s="80"/>
      <c r="L74" s="81"/>
      <c r="M74" s="19"/>
      <c r="N74" s="71"/>
      <c r="O74" s="21"/>
      <c r="P74" s="21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</row>
    <row r="75" ht="15.75" customHeight="1">
      <c r="A75" s="131"/>
      <c r="B75" s="12"/>
      <c r="C75" s="13"/>
      <c r="D75" s="14"/>
      <c r="E75" s="15"/>
      <c r="F75" s="16"/>
      <c r="G75" s="17"/>
      <c r="H75" s="16"/>
      <c r="I75" s="17"/>
      <c r="J75" s="16"/>
      <c r="K75" s="53"/>
      <c r="L75" s="15"/>
      <c r="M75" s="19"/>
      <c r="N75" s="71"/>
      <c r="O75" s="21"/>
      <c r="P75" s="21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</row>
    <row r="76" ht="15.75" customHeight="1">
      <c r="A76" s="97"/>
      <c r="B76" s="74"/>
      <c r="C76" s="85"/>
      <c r="D76" s="76"/>
      <c r="E76" s="76"/>
      <c r="F76" s="76"/>
      <c r="G76" s="77"/>
      <c r="H76" s="78"/>
      <c r="I76" s="79"/>
      <c r="J76" s="84"/>
      <c r="K76" s="80"/>
      <c r="L76" s="81"/>
      <c r="M76" s="19"/>
      <c r="N76" s="71"/>
      <c r="O76" s="21"/>
      <c r="P76" s="98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</row>
    <row r="77" ht="15.75" customHeight="1">
      <c r="A77" s="131"/>
      <c r="B77" s="12"/>
      <c r="C77" s="13"/>
      <c r="D77" s="14"/>
      <c r="E77" s="15"/>
      <c r="F77" s="16"/>
      <c r="G77" s="17"/>
      <c r="H77" s="16"/>
      <c r="I77" s="48"/>
      <c r="J77" s="16"/>
      <c r="K77" s="53"/>
      <c r="L77" s="15"/>
      <c r="M77" s="19"/>
      <c r="N77" s="71"/>
      <c r="O77" s="21"/>
      <c r="P77" s="21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</row>
    <row r="78" ht="15.75" customHeight="1">
      <c r="A78" s="131"/>
      <c r="B78" s="12"/>
      <c r="C78" s="13"/>
      <c r="D78" s="14"/>
      <c r="E78" s="15"/>
      <c r="F78" s="16"/>
      <c r="G78" s="17"/>
      <c r="H78" s="16"/>
      <c r="I78" s="17"/>
      <c r="J78" s="16"/>
      <c r="K78" s="53"/>
      <c r="L78" s="15"/>
      <c r="M78" s="19"/>
      <c r="N78" s="71"/>
      <c r="O78" s="21"/>
      <c r="P78" s="21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</row>
    <row r="79" ht="15.75" customHeight="1">
      <c r="A79" s="131"/>
      <c r="B79" s="12"/>
      <c r="C79" s="13"/>
      <c r="D79" s="14"/>
      <c r="E79" s="15"/>
      <c r="F79" s="16"/>
      <c r="G79" s="17"/>
      <c r="H79" s="16"/>
      <c r="I79" s="48"/>
      <c r="J79" s="16"/>
      <c r="K79" s="53"/>
      <c r="L79" s="15"/>
      <c r="M79" s="19"/>
      <c r="N79" s="71"/>
      <c r="O79" s="21"/>
      <c r="P79" s="21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</row>
    <row r="80" ht="15.75" customHeight="1">
      <c r="A80" s="131"/>
      <c r="B80" s="12"/>
      <c r="C80" s="13"/>
      <c r="D80" s="14"/>
      <c r="E80" s="15"/>
      <c r="F80" s="16"/>
      <c r="G80" s="17"/>
      <c r="H80" s="16"/>
      <c r="I80" s="17"/>
      <c r="J80" s="16"/>
      <c r="K80" s="53"/>
      <c r="L80" s="15"/>
      <c r="M80" s="19"/>
      <c r="N80" s="71"/>
      <c r="O80" s="21"/>
      <c r="P80" s="105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</row>
    <row r="81" ht="15.75" customHeight="1">
      <c r="A81" s="131"/>
      <c r="B81" s="12"/>
      <c r="C81" s="13"/>
      <c r="D81" s="14"/>
      <c r="E81" s="15"/>
      <c r="F81" s="16"/>
      <c r="G81" s="17"/>
      <c r="H81" s="16"/>
      <c r="I81" s="17"/>
      <c r="J81" s="16"/>
      <c r="K81" s="53"/>
      <c r="L81" s="15"/>
      <c r="M81" s="19"/>
      <c r="N81" s="71"/>
      <c r="O81" s="21"/>
      <c r="P81" s="21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</row>
    <row r="82" ht="15.75" customHeight="1">
      <c r="A82" s="83"/>
      <c r="B82" s="84"/>
      <c r="C82" s="85"/>
      <c r="D82" s="76"/>
      <c r="E82" s="101"/>
      <c r="F82" s="78"/>
      <c r="G82" s="77"/>
      <c r="H82" s="78"/>
      <c r="I82" s="79"/>
      <c r="J82" s="84"/>
      <c r="K82" s="86"/>
      <c r="L82" s="81"/>
      <c r="M82" s="19"/>
      <c r="N82" s="71"/>
      <c r="O82" s="21"/>
      <c r="P82" s="21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</row>
    <row r="83" ht="15.75" customHeight="1">
      <c r="A83" s="83"/>
      <c r="B83" s="84"/>
      <c r="C83" s="85"/>
      <c r="D83" s="76"/>
      <c r="E83" s="78"/>
      <c r="F83" s="78"/>
      <c r="G83" s="77"/>
      <c r="H83" s="78"/>
      <c r="I83" s="79"/>
      <c r="J83" s="84"/>
      <c r="K83" s="86"/>
      <c r="L83" s="81"/>
      <c r="M83" s="19"/>
      <c r="N83" s="71"/>
      <c r="O83" s="21"/>
      <c r="P83" s="21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</row>
    <row r="84" ht="15.75" customHeight="1">
      <c r="A84" s="131"/>
      <c r="B84" s="12"/>
      <c r="C84" s="13"/>
      <c r="D84" s="14"/>
      <c r="E84" s="15"/>
      <c r="F84" s="16"/>
      <c r="G84" s="17"/>
      <c r="H84" s="16"/>
      <c r="I84" s="48"/>
      <c r="J84" s="16"/>
      <c r="K84" s="53"/>
      <c r="L84" s="15"/>
      <c r="M84" s="19"/>
      <c r="N84" s="71"/>
      <c r="O84" s="21"/>
      <c r="P84" s="21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</row>
    <row r="85" ht="15.75" customHeight="1">
      <c r="A85" s="131"/>
      <c r="B85" s="12"/>
      <c r="C85" s="13"/>
      <c r="D85" s="14"/>
      <c r="E85" s="15"/>
      <c r="F85" s="16"/>
      <c r="G85" s="17"/>
      <c r="H85" s="16"/>
      <c r="I85" s="17"/>
      <c r="J85" s="16"/>
      <c r="K85" s="53"/>
      <c r="L85" s="15"/>
      <c r="M85" s="19"/>
      <c r="N85" s="71"/>
      <c r="O85" s="21"/>
      <c r="P85" s="21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</row>
    <row r="86" ht="15.75" customHeight="1">
      <c r="A86" s="83"/>
      <c r="B86" s="74"/>
      <c r="C86" s="75"/>
      <c r="D86" s="76"/>
      <c r="E86" s="76"/>
      <c r="F86" s="78"/>
      <c r="G86" s="77"/>
      <c r="H86" s="78"/>
      <c r="I86" s="79"/>
      <c r="J86" s="74"/>
      <c r="K86" s="86"/>
      <c r="L86" s="81"/>
      <c r="M86" s="19"/>
      <c r="N86" s="71"/>
      <c r="O86" s="21"/>
      <c r="P86" s="98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</row>
    <row r="87" ht="15.75" customHeight="1">
      <c r="A87" s="129"/>
      <c r="B87" s="113"/>
      <c r="C87" s="122"/>
      <c r="D87" s="115"/>
      <c r="E87" s="115"/>
      <c r="F87" s="115"/>
      <c r="G87" s="116"/>
      <c r="H87" s="117"/>
      <c r="I87" s="130"/>
      <c r="J87" s="121"/>
      <c r="K87" s="118"/>
      <c r="L87" s="119"/>
      <c r="M87" s="19"/>
      <c r="N87" s="71"/>
      <c r="O87" s="21"/>
      <c r="P87" s="98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</row>
    <row r="88" ht="15.75" customHeight="1">
      <c r="A88" s="129"/>
      <c r="B88" s="113"/>
      <c r="C88" s="122"/>
      <c r="D88" s="115"/>
      <c r="E88" s="115"/>
      <c r="F88" s="115"/>
      <c r="G88" s="116"/>
      <c r="H88" s="117"/>
      <c r="I88" s="130"/>
      <c r="J88" s="121"/>
      <c r="K88" s="118"/>
      <c r="L88" s="119"/>
      <c r="M88" s="19"/>
      <c r="N88" s="71"/>
      <c r="O88" s="21"/>
      <c r="P88" s="105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</row>
    <row r="89" ht="15.75" customHeight="1">
      <c r="A89" s="129"/>
      <c r="B89" s="113"/>
      <c r="C89" s="122"/>
      <c r="D89" s="115"/>
      <c r="E89" s="115"/>
      <c r="F89" s="115"/>
      <c r="G89" s="116"/>
      <c r="H89" s="117"/>
      <c r="I89" s="130"/>
      <c r="J89" s="121"/>
      <c r="K89" s="118"/>
      <c r="L89" s="119"/>
      <c r="M89" s="19"/>
      <c r="N89" s="71"/>
      <c r="O89" s="21"/>
      <c r="P89" s="105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</row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A7"/>
    <hyperlink r:id="rId2" ref="N7"/>
    <hyperlink r:id="rId3" ref="A12"/>
    <hyperlink r:id="rId4" ref="N12"/>
    <hyperlink r:id="rId5" location="tab=summary" ref="A18"/>
    <hyperlink r:id="rId6" ref="A26"/>
    <hyperlink r:id="rId7" ref="K26"/>
    <hyperlink r:id="rId8" ref="A28"/>
    <hyperlink r:id="rId9" ref="K28"/>
    <hyperlink r:id="rId10" location=":~:text=Filming%20took%20place%20from%20September,were%20designed%20by%20Carlo%20Rambaldi." ref="N28"/>
    <hyperlink r:id="rId11" ref="A30"/>
    <hyperlink r:id="rId12" ref="K30"/>
    <hyperlink r:id="rId13" location=":~:text=Despite%20never%20hitting%20the%20number,films%20of%20the%2021st%20century." ref="N30"/>
    <hyperlink r:id="rId14" ref="A31"/>
    <hyperlink r:id="rId15" ref="K31"/>
    <hyperlink r:id="rId16" location=":~:text=Released%20in%201977%2C%20%22A%20New,around%20775%20million%20U.S.%20dollars." ref="N31"/>
    <hyperlink r:id="rId17" ref="A33"/>
    <hyperlink r:id="rId18" ref="K33"/>
    <hyperlink r:id="rId19" location=":~:text=Grease%20only%20cost%20%246%20million,movie%20musical%20of%20all%20time." ref="N33"/>
    <hyperlink r:id="rId20" ref="A34"/>
    <hyperlink r:id="rId21" ref="K34"/>
    <hyperlink r:id="rId22" ref="N34"/>
    <hyperlink r:id="rId23" ref="A35"/>
    <hyperlink r:id="rId24" ref="K35"/>
    <hyperlink r:id="rId25" ref="N35"/>
    <hyperlink r:id="rId26" ref="A39"/>
    <hyperlink r:id="rId27" ref="K39"/>
    <hyperlink r:id="rId28" ref="N39"/>
    <hyperlink r:id="rId29" ref="A40"/>
    <hyperlink r:id="rId30" ref="K40"/>
    <hyperlink r:id="rId31" ref="N40"/>
    <hyperlink r:id="rId32" ref="A43"/>
    <hyperlink r:id="rId33" ref="K43"/>
    <hyperlink r:id="rId34" ref="A44"/>
    <hyperlink r:id="rId35" ref="K44"/>
    <hyperlink r:id="rId36" ref="N44"/>
    <hyperlink r:id="rId37" ref="A46"/>
    <hyperlink r:id="rId38" ref="K46"/>
    <hyperlink r:id="rId39" ref="N46"/>
    <hyperlink r:id="rId40" ref="A48"/>
    <hyperlink r:id="rId41" ref="K48"/>
    <hyperlink r:id="rId42" ref="N48"/>
    <hyperlink r:id="rId43" ref="A49"/>
    <hyperlink r:id="rId44" ref="K49"/>
    <hyperlink r:id="rId45" location=":~:text=It%20was%20the%20second%2Dbest,against%20its%20%2415%2Dmillion%20budget." ref="N49"/>
    <hyperlink r:id="rId46" ref="A50"/>
    <hyperlink r:id="rId47" ref="K50"/>
    <hyperlink r:id="rId48" ref="N50"/>
    <hyperlink r:id="rId49" ref="A52"/>
    <hyperlink r:id="rId50" ref="K52"/>
    <hyperlink r:id="rId51" location=":~:text=The%20film%20became%20a%20huge,grossing%20film%20of%201987%20worldwide." ref="N52"/>
    <hyperlink r:id="rId52" ref="A54"/>
    <hyperlink r:id="rId53" ref="K54"/>
    <hyperlink r:id="rId54" ref="N54"/>
    <hyperlink r:id="rId55" ref="A55"/>
    <hyperlink r:id="rId56" ref="K55"/>
    <hyperlink r:id="rId57" ref="N55"/>
    <hyperlink r:id="rId58" ref="A56"/>
    <hyperlink r:id="rId59" ref="K56"/>
    <hyperlink r:id="rId60" ref="N56"/>
  </hyperlinks>
  <drawing r:id="rId6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20.25"/>
    <col customWidth="1" min="2" max="6" width="12.63"/>
  </cols>
  <sheetData>
    <row r="1" ht="15.75" customHeight="1">
      <c r="A1" s="133" t="s">
        <v>1498</v>
      </c>
      <c r="B1" s="134" t="s">
        <v>1499</v>
      </c>
      <c r="C1" s="135" t="s">
        <v>1500</v>
      </c>
      <c r="D1" s="136" t="s">
        <v>1501</v>
      </c>
      <c r="E1" s="137" t="s">
        <v>1502</v>
      </c>
      <c r="F1" s="135" t="s">
        <v>1503</v>
      </c>
      <c r="G1" s="135" t="s">
        <v>1504</v>
      </c>
      <c r="H1" s="135" t="s">
        <v>1505</v>
      </c>
      <c r="I1" s="135" t="s">
        <v>1506</v>
      </c>
      <c r="J1" s="138" t="s">
        <v>1507</v>
      </c>
      <c r="K1" s="138" t="s">
        <v>1508</v>
      </c>
      <c r="L1" s="138" t="s">
        <v>1509</v>
      </c>
      <c r="M1" s="139" t="s">
        <v>1510</v>
      </c>
      <c r="N1" s="140" t="s">
        <v>1511</v>
      </c>
      <c r="O1" s="139" t="s">
        <v>1512</v>
      </c>
      <c r="P1" s="140" t="s">
        <v>1513</v>
      </c>
      <c r="Q1" s="139" t="s">
        <v>1514</v>
      </c>
      <c r="R1" s="140" t="s">
        <v>1515</v>
      </c>
      <c r="S1" s="140" t="s">
        <v>1516</v>
      </c>
      <c r="T1" s="140" t="s">
        <v>1517</v>
      </c>
      <c r="U1" s="135" t="s">
        <v>1518</v>
      </c>
      <c r="V1" s="141" t="s">
        <v>1519</v>
      </c>
      <c r="W1" s="142" t="s">
        <v>1520</v>
      </c>
      <c r="X1" s="143" t="s">
        <v>1521</v>
      </c>
      <c r="Y1" s="135" t="s">
        <v>1522</v>
      </c>
      <c r="Z1" s="138" t="s">
        <v>1523</v>
      </c>
      <c r="AA1" s="144" t="s">
        <v>1524</v>
      </c>
      <c r="AB1" s="144" t="s">
        <v>1525</v>
      </c>
      <c r="AC1" s="138"/>
    </row>
    <row r="2" ht="15.75" customHeight="1">
      <c r="A2" s="145" t="s">
        <v>1526</v>
      </c>
      <c r="B2" s="146">
        <v>26.0</v>
      </c>
      <c r="C2" s="147">
        <v>49.0</v>
      </c>
      <c r="D2" s="148">
        <f t="shared" ref="D2:D28" si="1">(B2+C2)/2</f>
        <v>37.5</v>
      </c>
      <c r="E2" s="147">
        <v>39.0</v>
      </c>
      <c r="F2" s="149">
        <v>59.0</v>
      </c>
      <c r="G2" s="150">
        <f t="shared" ref="G2:G8" si="2">SUM(E2-F2)</f>
        <v>-20</v>
      </c>
      <c r="H2" s="151">
        <f t="shared" ref="H2:H8" si="3">(E2+F2)/2</f>
        <v>49</v>
      </c>
      <c r="I2" s="150">
        <f t="shared" ref="I2:I8" si="4">SUM(D2-H2)</f>
        <v>-11.5</v>
      </c>
      <c r="J2" s="152" t="s">
        <v>1527</v>
      </c>
      <c r="K2" s="152" t="s">
        <v>1528</v>
      </c>
      <c r="L2" s="152" t="s">
        <v>1529</v>
      </c>
      <c r="M2" s="153">
        <f t="shared" ref="M2:M20" si="5">N2/1000000</f>
        <v>1.592645</v>
      </c>
      <c r="N2" s="149">
        <v>1592645.0</v>
      </c>
      <c r="O2" s="153">
        <f t="shared" ref="O2:O28" si="6">P2/1000000</f>
        <v>3.18922</v>
      </c>
      <c r="P2" s="149">
        <v>3189220.0</v>
      </c>
      <c r="Q2" s="153">
        <f t="shared" ref="Q2:Q4" si="7">R2/1000000</f>
        <v>5.465548</v>
      </c>
      <c r="R2" s="154">
        <f>S2-P2</f>
        <v>5465548</v>
      </c>
      <c r="S2" s="149">
        <v>8654768.0</v>
      </c>
      <c r="T2" s="154">
        <f t="shared" ref="T2:T3" si="8">S2/100000</f>
        <v>86.54768</v>
      </c>
      <c r="U2" s="155">
        <f t="shared" ref="U2:U4" si="9">(R2/S2)</f>
        <v>0.6315071646</v>
      </c>
      <c r="V2" s="156" t="s">
        <v>1530</v>
      </c>
      <c r="W2" s="157" t="s">
        <v>1530</v>
      </c>
      <c r="X2" s="158" t="s">
        <v>1530</v>
      </c>
      <c r="Y2" s="147">
        <v>2018.0</v>
      </c>
      <c r="Z2" s="159"/>
      <c r="AA2" s="159"/>
      <c r="AB2" s="160" t="s">
        <v>1531</v>
      </c>
      <c r="AC2" s="159"/>
    </row>
    <row r="3" ht="15.75" customHeight="1">
      <c r="A3" s="161" t="s">
        <v>1532</v>
      </c>
      <c r="B3" s="146">
        <v>85.0</v>
      </c>
      <c r="C3" s="147">
        <v>67.0</v>
      </c>
      <c r="D3" s="148">
        <f t="shared" si="1"/>
        <v>76</v>
      </c>
      <c r="E3" s="147">
        <v>77.0</v>
      </c>
      <c r="F3" s="149">
        <v>70.0</v>
      </c>
      <c r="G3" s="150">
        <f t="shared" si="2"/>
        <v>7</v>
      </c>
      <c r="H3" s="151">
        <f t="shared" si="3"/>
        <v>73.5</v>
      </c>
      <c r="I3" s="150">
        <f t="shared" si="4"/>
        <v>2.5</v>
      </c>
      <c r="J3" s="152" t="s">
        <v>1527</v>
      </c>
      <c r="K3" s="152" t="s">
        <v>1533</v>
      </c>
      <c r="L3" s="152" t="s">
        <v>1534</v>
      </c>
      <c r="M3" s="153">
        <f t="shared" si="5"/>
        <v>16.011689</v>
      </c>
      <c r="N3" s="149">
        <v>1.6011689E7</v>
      </c>
      <c r="O3" s="153">
        <f t="shared" si="6"/>
        <v>53.548586</v>
      </c>
      <c r="P3" s="149">
        <v>5.3548586E7</v>
      </c>
      <c r="Q3" s="153">
        <f t="shared" si="7"/>
        <v>41.285014</v>
      </c>
      <c r="R3" s="149">
        <v>4.1285014E7</v>
      </c>
      <c r="S3" s="149">
        <v>9.48336E7</v>
      </c>
      <c r="T3" s="154">
        <f t="shared" si="8"/>
        <v>948.336</v>
      </c>
      <c r="U3" s="155">
        <f t="shared" si="9"/>
        <v>0.43534163</v>
      </c>
      <c r="V3" s="156">
        <v>20.0</v>
      </c>
      <c r="W3" s="157" t="s">
        <v>1530</v>
      </c>
      <c r="X3" s="158" t="s">
        <v>1530</v>
      </c>
      <c r="Y3" s="147">
        <v>2018.0</v>
      </c>
      <c r="Z3" s="159"/>
      <c r="AA3" s="159"/>
      <c r="AB3" s="160" t="s">
        <v>1535</v>
      </c>
      <c r="AC3" s="159"/>
    </row>
    <row r="4" ht="15.75" customHeight="1">
      <c r="A4" s="161" t="s">
        <v>1536</v>
      </c>
      <c r="B4" s="146">
        <v>65.0</v>
      </c>
      <c r="C4" s="147">
        <v>55.0</v>
      </c>
      <c r="D4" s="148">
        <f t="shared" si="1"/>
        <v>60</v>
      </c>
      <c r="E4" s="147">
        <v>80.0</v>
      </c>
      <c r="F4" s="149">
        <v>73.0</v>
      </c>
      <c r="G4" s="150">
        <f t="shared" si="2"/>
        <v>7</v>
      </c>
      <c r="H4" s="151">
        <f t="shared" si="3"/>
        <v>76.5</v>
      </c>
      <c r="I4" s="150">
        <f t="shared" si="4"/>
        <v>-16.5</v>
      </c>
      <c r="J4" s="152" t="s">
        <v>1537</v>
      </c>
      <c r="K4" s="152" t="s">
        <v>1538</v>
      </c>
      <c r="L4" s="152" t="s">
        <v>1534</v>
      </c>
      <c r="M4" s="153">
        <f t="shared" si="5"/>
        <v>67.873522</v>
      </c>
      <c r="N4" s="149">
        <v>6.7873522E7</v>
      </c>
      <c r="O4" s="153">
        <f t="shared" si="6"/>
        <v>259.72088</v>
      </c>
      <c r="P4" s="149">
        <v>2.5972088E8</v>
      </c>
      <c r="Q4" s="153">
        <f t="shared" si="7"/>
        <v>681</v>
      </c>
      <c r="R4" s="149">
        <v>6.81E8</v>
      </c>
      <c r="S4" s="149">
        <f>P4+R4</f>
        <v>940720880</v>
      </c>
      <c r="T4" s="154">
        <f>S4/1000000</f>
        <v>940.72088</v>
      </c>
      <c r="U4" s="155">
        <f t="shared" si="9"/>
        <v>0.7239129209</v>
      </c>
      <c r="V4" s="156">
        <v>160.0</v>
      </c>
      <c r="W4" s="157" t="s">
        <v>1530</v>
      </c>
      <c r="X4" s="158" t="s">
        <v>1530</v>
      </c>
      <c r="Y4" s="147">
        <v>2018.0</v>
      </c>
      <c r="Z4" s="159"/>
      <c r="AA4" s="159"/>
      <c r="AB4" s="162" t="s">
        <v>1530</v>
      </c>
      <c r="AC4" s="159"/>
    </row>
    <row r="5" ht="15.75" customHeight="1">
      <c r="A5" s="145" t="s">
        <v>1539</v>
      </c>
      <c r="B5" s="146">
        <v>54.0</v>
      </c>
      <c r="C5" s="147">
        <v>42.0</v>
      </c>
      <c r="D5" s="148">
        <f t="shared" si="1"/>
        <v>48</v>
      </c>
      <c r="E5" s="147">
        <v>73.0</v>
      </c>
      <c r="F5" s="147">
        <v>65.0</v>
      </c>
      <c r="G5" s="151">
        <f t="shared" si="2"/>
        <v>8</v>
      </c>
      <c r="H5" s="151">
        <f t="shared" si="3"/>
        <v>69</v>
      </c>
      <c r="I5" s="150">
        <f t="shared" si="4"/>
        <v>-21</v>
      </c>
      <c r="J5" s="152" t="s">
        <v>1527</v>
      </c>
      <c r="K5" s="152" t="s">
        <v>1528</v>
      </c>
      <c r="L5" s="152" t="s">
        <v>1540</v>
      </c>
      <c r="M5" s="153">
        <f t="shared" si="5"/>
        <v>1.726868</v>
      </c>
      <c r="N5" s="149">
        <v>1726868.0</v>
      </c>
      <c r="O5" s="153">
        <f t="shared" si="6"/>
        <v>3.424744</v>
      </c>
      <c r="P5" s="149">
        <v>3424744.0</v>
      </c>
      <c r="Q5" s="153">
        <v>0.0</v>
      </c>
      <c r="R5" s="154">
        <v>0.0</v>
      </c>
      <c r="S5" s="149">
        <v>3424744.0</v>
      </c>
      <c r="T5" s="154">
        <f>S5/100000</f>
        <v>34.24744</v>
      </c>
      <c r="U5" s="151">
        <v>0.0</v>
      </c>
      <c r="V5" s="156" t="s">
        <v>1530</v>
      </c>
      <c r="W5" s="157" t="s">
        <v>1530</v>
      </c>
      <c r="X5" s="158" t="s">
        <v>1530</v>
      </c>
      <c r="Y5" s="147">
        <v>2018.0</v>
      </c>
      <c r="Z5" s="159"/>
      <c r="AA5" s="159"/>
      <c r="AB5" s="160" t="s">
        <v>1541</v>
      </c>
      <c r="AC5" s="159"/>
    </row>
    <row r="6" ht="15.75" customHeight="1">
      <c r="A6" s="163" t="s">
        <v>1542</v>
      </c>
      <c r="B6" s="146">
        <v>75.0</v>
      </c>
      <c r="C6" s="164">
        <v>68.0</v>
      </c>
      <c r="D6" s="148">
        <f t="shared" si="1"/>
        <v>71.5</v>
      </c>
      <c r="E6" s="164">
        <v>56.0</v>
      </c>
      <c r="F6" s="164">
        <v>52.0</v>
      </c>
      <c r="G6" s="151">
        <f t="shared" si="2"/>
        <v>4</v>
      </c>
      <c r="H6" s="151">
        <f t="shared" si="3"/>
        <v>54</v>
      </c>
      <c r="I6" s="150">
        <f t="shared" si="4"/>
        <v>17.5</v>
      </c>
      <c r="J6" s="165" t="s">
        <v>1543</v>
      </c>
      <c r="K6" s="165" t="s">
        <v>1543</v>
      </c>
      <c r="L6" s="166" t="s">
        <v>1540</v>
      </c>
      <c r="M6" s="167">
        <f t="shared" si="5"/>
        <v>0.141959</v>
      </c>
      <c r="N6" s="149">
        <v>141959.0</v>
      </c>
      <c r="O6" s="167">
        <f t="shared" si="6"/>
        <v>7.115854</v>
      </c>
      <c r="P6" s="149">
        <v>7115854.0</v>
      </c>
      <c r="Q6" s="167">
        <f t="shared" ref="Q6:Q9" si="10">R6/1000000</f>
        <v>0</v>
      </c>
      <c r="R6" s="150">
        <f t="shared" ref="R6:R9" si="11">S6-P6</f>
        <v>0</v>
      </c>
      <c r="S6" s="149">
        <v>7115854.0</v>
      </c>
      <c r="T6" s="149">
        <f>S6/1000000</f>
        <v>7.115854</v>
      </c>
      <c r="U6" s="155">
        <f t="shared" ref="U6:U9" si="12">(R6/S6)</f>
        <v>0</v>
      </c>
      <c r="V6" s="168" t="s">
        <v>1530</v>
      </c>
      <c r="W6" s="169" t="s">
        <v>1530</v>
      </c>
      <c r="X6" s="170" t="s">
        <v>1530</v>
      </c>
      <c r="Y6" s="164">
        <v>2017.0</v>
      </c>
      <c r="Z6" s="171"/>
      <c r="AA6" s="171"/>
      <c r="AB6" s="172" t="s">
        <v>1544</v>
      </c>
      <c r="AC6" s="171"/>
    </row>
    <row r="7" ht="15.75" customHeight="1">
      <c r="A7" s="161" t="s">
        <v>1545</v>
      </c>
      <c r="B7" s="146">
        <v>83.0</v>
      </c>
      <c r="C7" s="147">
        <v>69.0</v>
      </c>
      <c r="D7" s="148">
        <f t="shared" si="1"/>
        <v>76</v>
      </c>
      <c r="E7" s="147">
        <v>56.0</v>
      </c>
      <c r="F7" s="149">
        <v>66.0</v>
      </c>
      <c r="G7" s="150">
        <f t="shared" si="2"/>
        <v>-10</v>
      </c>
      <c r="H7" s="151">
        <f t="shared" si="3"/>
        <v>61</v>
      </c>
      <c r="I7" s="150">
        <f t="shared" si="4"/>
        <v>15</v>
      </c>
      <c r="J7" s="173" t="s">
        <v>1537</v>
      </c>
      <c r="K7" s="173" t="s">
        <v>1537</v>
      </c>
      <c r="L7" s="152" t="s">
        <v>1540</v>
      </c>
      <c r="M7" s="153">
        <f t="shared" si="5"/>
        <v>1.734497</v>
      </c>
      <c r="N7" s="149">
        <v>1734497.0</v>
      </c>
      <c r="O7" s="153">
        <f t="shared" si="6"/>
        <v>5.019226</v>
      </c>
      <c r="P7" s="149">
        <v>5019226.0</v>
      </c>
      <c r="Q7" s="153">
        <f t="shared" si="10"/>
        <v>2.239308</v>
      </c>
      <c r="R7" s="154">
        <f t="shared" si="11"/>
        <v>2239308</v>
      </c>
      <c r="S7" s="149">
        <v>7258534.0</v>
      </c>
      <c r="T7" s="154">
        <f t="shared" ref="T7:T8" si="13">S7/100000</f>
        <v>72.58534</v>
      </c>
      <c r="U7" s="155">
        <f t="shared" si="12"/>
        <v>0.3085069244</v>
      </c>
      <c r="V7" s="156" t="s">
        <v>1530</v>
      </c>
      <c r="W7" s="157" t="s">
        <v>1530</v>
      </c>
      <c r="X7" s="158" t="s">
        <v>1530</v>
      </c>
      <c r="Y7" s="147">
        <v>2018.0</v>
      </c>
      <c r="Z7" s="159"/>
      <c r="AA7" s="159"/>
      <c r="AB7" s="162" t="s">
        <v>1530</v>
      </c>
      <c r="AC7" s="159"/>
    </row>
    <row r="8" ht="15.75" customHeight="1">
      <c r="A8" s="145" t="s">
        <v>1546</v>
      </c>
      <c r="B8" s="146">
        <v>93.0</v>
      </c>
      <c r="C8" s="147">
        <v>76.0</v>
      </c>
      <c r="D8" s="148">
        <f t="shared" si="1"/>
        <v>84.5</v>
      </c>
      <c r="E8" s="147">
        <v>90.0</v>
      </c>
      <c r="F8" s="149">
        <v>79.0</v>
      </c>
      <c r="G8" s="150">
        <f t="shared" si="2"/>
        <v>11</v>
      </c>
      <c r="H8" s="151">
        <f t="shared" si="3"/>
        <v>84.5</v>
      </c>
      <c r="I8" s="150">
        <f t="shared" si="4"/>
        <v>0</v>
      </c>
      <c r="J8" s="173" t="s">
        <v>1547</v>
      </c>
      <c r="K8" s="173" t="s">
        <v>1547</v>
      </c>
      <c r="L8" s="152" t="s">
        <v>1540</v>
      </c>
      <c r="M8" s="153">
        <f t="shared" si="5"/>
        <v>0.338999</v>
      </c>
      <c r="N8" s="149">
        <v>338999.0</v>
      </c>
      <c r="O8" s="153">
        <f t="shared" si="6"/>
        <v>4.153783</v>
      </c>
      <c r="P8" s="149">
        <v>4153783.0</v>
      </c>
      <c r="Q8" s="153">
        <f t="shared" si="10"/>
        <v>0.025419</v>
      </c>
      <c r="R8" s="154">
        <f t="shared" si="11"/>
        <v>25419</v>
      </c>
      <c r="S8" s="149">
        <v>4179202.0</v>
      </c>
      <c r="T8" s="154">
        <f t="shared" si="13"/>
        <v>41.79202</v>
      </c>
      <c r="U8" s="155">
        <f t="shared" si="12"/>
        <v>0.006082261638</v>
      </c>
      <c r="V8" s="156" t="s">
        <v>1530</v>
      </c>
      <c r="W8" s="157" t="s">
        <v>1530</v>
      </c>
      <c r="X8" s="158" t="s">
        <v>1530</v>
      </c>
      <c r="Y8" s="147">
        <v>2018.0</v>
      </c>
      <c r="Z8" s="159"/>
      <c r="AA8" s="159"/>
      <c r="AB8" s="160" t="s">
        <v>1548</v>
      </c>
      <c r="AC8" s="159"/>
    </row>
    <row r="9" ht="15.75" customHeight="1">
      <c r="A9" s="145" t="s">
        <v>1549</v>
      </c>
      <c r="B9" s="146">
        <v>54.0</v>
      </c>
      <c r="C9" s="147">
        <v>48.0</v>
      </c>
      <c r="D9" s="148">
        <f t="shared" si="1"/>
        <v>51</v>
      </c>
      <c r="E9" s="147">
        <v>71.0</v>
      </c>
      <c r="F9" s="149" t="s">
        <v>1530</v>
      </c>
      <c r="G9" s="149" t="s">
        <v>1530</v>
      </c>
      <c r="H9" s="149" t="s">
        <v>1530</v>
      </c>
      <c r="I9" s="149" t="s">
        <v>1530</v>
      </c>
      <c r="J9" s="173" t="s">
        <v>1537</v>
      </c>
      <c r="K9" s="173" t="s">
        <v>1537</v>
      </c>
      <c r="L9" s="152" t="s">
        <v>1550</v>
      </c>
      <c r="M9" s="153">
        <f t="shared" si="5"/>
        <v>0.704047</v>
      </c>
      <c r="N9" s="149">
        <v>704047.0</v>
      </c>
      <c r="O9" s="153">
        <f t="shared" si="6"/>
        <v>1.983984</v>
      </c>
      <c r="P9" s="149">
        <v>1983984.0</v>
      </c>
      <c r="Q9" s="153">
        <f t="shared" si="10"/>
        <v>542.077932</v>
      </c>
      <c r="R9" s="154">
        <f t="shared" si="11"/>
        <v>542077932</v>
      </c>
      <c r="S9" s="149">
        <v>5.44061916E8</v>
      </c>
      <c r="T9" s="154">
        <f>S9/1000000</f>
        <v>544.061916</v>
      </c>
      <c r="U9" s="155">
        <f t="shared" si="12"/>
        <v>0.9963533856</v>
      </c>
      <c r="V9" s="156" t="s">
        <v>1530</v>
      </c>
      <c r="W9" s="157" t="s">
        <v>1530</v>
      </c>
      <c r="X9" s="158" t="s">
        <v>1530</v>
      </c>
      <c r="Y9" s="147">
        <v>2018.0</v>
      </c>
      <c r="Z9" s="159"/>
      <c r="AA9" s="159"/>
      <c r="AB9" s="160" t="s">
        <v>1551</v>
      </c>
      <c r="AC9" s="159"/>
    </row>
    <row r="10" ht="15.75" customHeight="1">
      <c r="A10" s="161" t="s">
        <v>1552</v>
      </c>
      <c r="B10" s="146">
        <v>13.0</v>
      </c>
      <c r="C10" s="147">
        <v>33.0</v>
      </c>
      <c r="D10" s="148">
        <f t="shared" si="1"/>
        <v>23</v>
      </c>
      <c r="E10" s="147">
        <v>53.0</v>
      </c>
      <c r="F10" s="149">
        <v>38.0</v>
      </c>
      <c r="G10" s="150">
        <f t="shared" ref="G10:G231" si="14">SUM(E10-F10)</f>
        <v>15</v>
      </c>
      <c r="H10" s="151">
        <f t="shared" ref="H10:H28" si="15">(E10+F10)/2</f>
        <v>45.5</v>
      </c>
      <c r="I10" s="150">
        <f t="shared" ref="I10:I231" si="16">SUM(D10-H10)</f>
        <v>-22.5</v>
      </c>
      <c r="J10" s="152" t="s">
        <v>1547</v>
      </c>
      <c r="K10" s="152" t="s">
        <v>1547</v>
      </c>
      <c r="L10" s="152" t="s">
        <v>1550</v>
      </c>
      <c r="M10" s="153">
        <f t="shared" si="5"/>
        <v>2.689677</v>
      </c>
      <c r="N10" s="149">
        <v>2689677.0</v>
      </c>
      <c r="O10" s="153">
        <f t="shared" si="6"/>
        <v>5.72894</v>
      </c>
      <c r="P10" s="149">
        <v>5728940.0</v>
      </c>
      <c r="Q10" s="153">
        <v>0.0</v>
      </c>
      <c r="R10" s="154">
        <v>0.0</v>
      </c>
      <c r="S10" s="149">
        <v>5728940.0</v>
      </c>
      <c r="T10" s="154">
        <f t="shared" ref="T10:T13" si="17">S10/100000</f>
        <v>57.2894</v>
      </c>
      <c r="U10" s="151">
        <v>0.0</v>
      </c>
      <c r="V10" s="156" t="s">
        <v>1530</v>
      </c>
      <c r="W10" s="157" t="s">
        <v>1530</v>
      </c>
      <c r="X10" s="158" t="s">
        <v>1530</v>
      </c>
      <c r="Y10" s="147">
        <v>2018.0</v>
      </c>
      <c r="Z10" s="159"/>
      <c r="AA10" s="159"/>
      <c r="AB10" s="160" t="s">
        <v>1553</v>
      </c>
      <c r="AC10" s="159"/>
    </row>
    <row r="11" ht="15.75" customHeight="1">
      <c r="A11" s="145" t="s">
        <v>1554</v>
      </c>
      <c r="B11" s="146">
        <v>39.0</v>
      </c>
      <c r="C11" s="147">
        <v>46.0</v>
      </c>
      <c r="D11" s="148">
        <f t="shared" si="1"/>
        <v>42.5</v>
      </c>
      <c r="E11" s="147">
        <v>40.0</v>
      </c>
      <c r="F11" s="149">
        <v>55.0</v>
      </c>
      <c r="G11" s="150">
        <f t="shared" si="14"/>
        <v>-15</v>
      </c>
      <c r="H11" s="151">
        <f t="shared" si="15"/>
        <v>47.5</v>
      </c>
      <c r="I11" s="150">
        <f t="shared" si="16"/>
        <v>-5</v>
      </c>
      <c r="J11" s="152" t="s">
        <v>1543</v>
      </c>
      <c r="K11" s="173" t="s">
        <v>1555</v>
      </c>
      <c r="L11" s="152" t="s">
        <v>1540</v>
      </c>
      <c r="M11" s="153">
        <f t="shared" si="5"/>
        <v>2.72242</v>
      </c>
      <c r="N11" s="149">
        <v>2722420.0</v>
      </c>
      <c r="O11" s="153">
        <f t="shared" si="6"/>
        <v>4.969853</v>
      </c>
      <c r="P11" s="149">
        <v>4969853.0</v>
      </c>
      <c r="Q11" s="153">
        <f t="shared" ref="Q11:Q12" si="18">R11/1000000</f>
        <v>6.031774</v>
      </c>
      <c r="R11" s="154">
        <f t="shared" ref="R11:R12" si="19">S11-P11</f>
        <v>6031774</v>
      </c>
      <c r="S11" s="149">
        <v>1.1001627E7</v>
      </c>
      <c r="T11" s="154">
        <f t="shared" si="17"/>
        <v>110.01627</v>
      </c>
      <c r="U11" s="155">
        <f t="shared" ref="U11:U12" si="20">(R11/S11)</f>
        <v>0.548261998</v>
      </c>
      <c r="V11" s="156" t="s">
        <v>1530</v>
      </c>
      <c r="W11" s="157" t="s">
        <v>1530</v>
      </c>
      <c r="X11" s="158" t="s">
        <v>1530</v>
      </c>
      <c r="Y11" s="147">
        <v>2018.0</v>
      </c>
      <c r="Z11" s="159"/>
      <c r="AA11" s="159"/>
      <c r="AB11" s="160" t="s">
        <v>1556</v>
      </c>
      <c r="AC11" s="159"/>
    </row>
    <row r="12" ht="15.75" customHeight="1">
      <c r="A12" s="145" t="s">
        <v>1557</v>
      </c>
      <c r="B12" s="146">
        <v>90.0</v>
      </c>
      <c r="C12" s="147">
        <v>82.0</v>
      </c>
      <c r="D12" s="148">
        <f t="shared" si="1"/>
        <v>86</v>
      </c>
      <c r="E12" s="147">
        <v>88.0</v>
      </c>
      <c r="F12" s="149">
        <v>81.0</v>
      </c>
      <c r="G12" s="150">
        <f t="shared" si="14"/>
        <v>7</v>
      </c>
      <c r="H12" s="151">
        <f t="shared" si="15"/>
        <v>84.5</v>
      </c>
      <c r="I12" s="150">
        <f t="shared" si="16"/>
        <v>1.5</v>
      </c>
      <c r="J12" s="173" t="s">
        <v>1558</v>
      </c>
      <c r="K12" s="173" t="s">
        <v>1558</v>
      </c>
      <c r="L12" s="152" t="s">
        <v>1540</v>
      </c>
      <c r="M12" s="153">
        <f t="shared" si="5"/>
        <v>1.620294</v>
      </c>
      <c r="N12" s="149">
        <v>1620294.0</v>
      </c>
      <c r="O12" s="153">
        <f t="shared" si="6"/>
        <v>32.014532</v>
      </c>
      <c r="P12" s="149">
        <v>3.2014532E7</v>
      </c>
      <c r="Q12" s="153">
        <f t="shared" si="18"/>
        <v>32.133161</v>
      </c>
      <c r="R12" s="154">
        <f t="shared" si="19"/>
        <v>32133161</v>
      </c>
      <c r="S12" s="149">
        <v>6.4147693E7</v>
      </c>
      <c r="T12" s="154">
        <f t="shared" si="17"/>
        <v>641.47693</v>
      </c>
      <c r="U12" s="155">
        <f t="shared" si="20"/>
        <v>0.5009246552</v>
      </c>
      <c r="V12" s="156" t="s">
        <v>1530</v>
      </c>
      <c r="W12" s="157" t="s">
        <v>1530</v>
      </c>
      <c r="X12" s="158" t="s">
        <v>1530</v>
      </c>
      <c r="Y12" s="147">
        <v>2018.0</v>
      </c>
      <c r="Z12" s="159"/>
      <c r="AA12" s="159"/>
      <c r="AB12" s="160" t="s">
        <v>1559</v>
      </c>
      <c r="AC12" s="159"/>
    </row>
    <row r="13" ht="15.75" customHeight="1">
      <c r="A13" s="145" t="s">
        <v>1560</v>
      </c>
      <c r="B13" s="146">
        <v>100.0</v>
      </c>
      <c r="C13" s="147">
        <v>88.0</v>
      </c>
      <c r="D13" s="148">
        <f t="shared" si="1"/>
        <v>94</v>
      </c>
      <c r="E13" s="147">
        <v>87.0</v>
      </c>
      <c r="F13" s="149">
        <v>78.0</v>
      </c>
      <c r="G13" s="150">
        <f t="shared" si="14"/>
        <v>9</v>
      </c>
      <c r="H13" s="151">
        <f t="shared" si="15"/>
        <v>82.5</v>
      </c>
      <c r="I13" s="150">
        <f t="shared" si="16"/>
        <v>11.5</v>
      </c>
      <c r="J13" s="173" t="s">
        <v>1547</v>
      </c>
      <c r="K13" s="173" t="s">
        <v>1547</v>
      </c>
      <c r="L13" s="152" t="s">
        <v>1534</v>
      </c>
      <c r="M13" s="153">
        <f t="shared" si="5"/>
        <v>0.21914</v>
      </c>
      <c r="N13" s="149">
        <v>219140.0</v>
      </c>
      <c r="O13" s="153">
        <f t="shared" si="6"/>
        <v>5.760845</v>
      </c>
      <c r="P13" s="149">
        <v>5760845.0</v>
      </c>
      <c r="Q13" s="153">
        <v>0.0</v>
      </c>
      <c r="R13" s="154">
        <v>0.0</v>
      </c>
      <c r="S13" s="149">
        <v>5760845.0</v>
      </c>
      <c r="T13" s="154">
        <f t="shared" si="17"/>
        <v>57.60845</v>
      </c>
      <c r="U13" s="151">
        <v>0.0</v>
      </c>
      <c r="V13" s="156" t="s">
        <v>1530</v>
      </c>
      <c r="W13" s="157" t="s">
        <v>1530</v>
      </c>
      <c r="X13" s="158" t="s">
        <v>1530</v>
      </c>
      <c r="Y13" s="147">
        <v>2018.0</v>
      </c>
      <c r="Z13" s="159"/>
      <c r="AA13" s="159"/>
      <c r="AB13" s="160" t="s">
        <v>1561</v>
      </c>
      <c r="AC13" s="159"/>
    </row>
    <row r="14" ht="15.75" customHeight="1">
      <c r="A14" s="174" t="s">
        <v>1441</v>
      </c>
      <c r="B14" s="175">
        <v>87.0</v>
      </c>
      <c r="C14" s="158">
        <v>68.0</v>
      </c>
      <c r="D14" s="176">
        <f t="shared" si="1"/>
        <v>77.5</v>
      </c>
      <c r="E14" s="158">
        <v>92.0</v>
      </c>
      <c r="F14" s="158">
        <v>72.0</v>
      </c>
      <c r="G14" s="149">
        <f t="shared" si="14"/>
        <v>20</v>
      </c>
      <c r="H14" s="164">
        <f t="shared" si="15"/>
        <v>82</v>
      </c>
      <c r="I14" s="177">
        <f t="shared" si="16"/>
        <v>-4.5</v>
      </c>
      <c r="J14" s="162" t="s">
        <v>1547</v>
      </c>
      <c r="K14" s="162" t="s">
        <v>1547</v>
      </c>
      <c r="L14" s="162" t="s">
        <v>1534</v>
      </c>
      <c r="M14" s="153">
        <f t="shared" si="5"/>
        <v>0.12336</v>
      </c>
      <c r="N14" s="154">
        <v>123360.0</v>
      </c>
      <c r="O14" s="153">
        <f t="shared" si="6"/>
        <v>7.187095</v>
      </c>
      <c r="P14" s="154">
        <v>7187095.0</v>
      </c>
      <c r="Q14" s="153">
        <f t="shared" ref="Q14:Q16" si="21">R14/1000000</f>
        <v>3.15</v>
      </c>
      <c r="R14" s="154">
        <v>3150000.0</v>
      </c>
      <c r="S14" s="154">
        <f>R14+P14</f>
        <v>10337095</v>
      </c>
      <c r="T14" s="154">
        <f t="shared" ref="T14:T15" si="22">S14/1000000</f>
        <v>10.337095</v>
      </c>
      <c r="U14" s="178">
        <f>R14/S14</f>
        <v>0.3047277789</v>
      </c>
      <c r="V14" s="156" t="s">
        <v>1530</v>
      </c>
      <c r="W14" s="157" t="s">
        <v>1530</v>
      </c>
      <c r="X14" s="178" t="s">
        <v>1562</v>
      </c>
      <c r="Y14" s="158">
        <v>2016.0</v>
      </c>
      <c r="Z14" s="159"/>
      <c r="AA14" s="159"/>
      <c r="AB14" s="160" t="s">
        <v>1563</v>
      </c>
      <c r="AC14" s="159"/>
    </row>
    <row r="15" ht="15.75" customHeight="1">
      <c r="A15" s="163" t="s">
        <v>1564</v>
      </c>
      <c r="B15" s="146">
        <v>84.0</v>
      </c>
      <c r="C15" s="164">
        <v>66.0</v>
      </c>
      <c r="D15" s="148">
        <f t="shared" si="1"/>
        <v>75</v>
      </c>
      <c r="E15" s="149">
        <v>83.0</v>
      </c>
      <c r="F15" s="164">
        <v>65.0</v>
      </c>
      <c r="G15" s="150">
        <f t="shared" si="14"/>
        <v>18</v>
      </c>
      <c r="H15" s="151">
        <f t="shared" si="15"/>
        <v>74</v>
      </c>
      <c r="I15" s="150">
        <f t="shared" si="16"/>
        <v>1</v>
      </c>
      <c r="J15" s="165" t="s">
        <v>1565</v>
      </c>
      <c r="K15" s="165" t="s">
        <v>1565</v>
      </c>
      <c r="L15" s="152" t="s">
        <v>1529</v>
      </c>
      <c r="M15" s="167">
        <f t="shared" si="5"/>
        <v>3.810867</v>
      </c>
      <c r="N15" s="149">
        <v>3810867.0</v>
      </c>
      <c r="O15" s="167">
        <f t="shared" si="6"/>
        <v>13.406883</v>
      </c>
      <c r="P15" s="149">
        <v>1.3406883E7</v>
      </c>
      <c r="Q15" s="167">
        <f t="shared" si="21"/>
        <v>0</v>
      </c>
      <c r="R15" s="150">
        <f>S15-P15</f>
        <v>0</v>
      </c>
      <c r="S15" s="149">
        <v>1.3406883E7</v>
      </c>
      <c r="T15" s="149">
        <f t="shared" si="22"/>
        <v>13.406883</v>
      </c>
      <c r="U15" s="155">
        <f>(R15/S15)</f>
        <v>0</v>
      </c>
      <c r="V15" s="168" t="s">
        <v>1530</v>
      </c>
      <c r="W15" s="169" t="s">
        <v>1530</v>
      </c>
      <c r="X15" s="170" t="s">
        <v>1530</v>
      </c>
      <c r="Y15" s="164">
        <v>2017.0</v>
      </c>
      <c r="Z15" s="171"/>
      <c r="AA15" s="171"/>
      <c r="AB15" s="165" t="s">
        <v>1530</v>
      </c>
      <c r="AC15" s="171"/>
    </row>
    <row r="16" ht="15.75" customHeight="1">
      <c r="A16" s="145" t="s">
        <v>1566</v>
      </c>
      <c r="B16" s="146">
        <v>82.0</v>
      </c>
      <c r="C16" s="147">
        <v>66.0</v>
      </c>
      <c r="D16" s="148">
        <f t="shared" si="1"/>
        <v>74</v>
      </c>
      <c r="E16" s="147">
        <v>80.0</v>
      </c>
      <c r="F16" s="149">
        <v>87.0</v>
      </c>
      <c r="G16" s="150">
        <f t="shared" si="14"/>
        <v>-7</v>
      </c>
      <c r="H16" s="151">
        <f t="shared" si="15"/>
        <v>83.5</v>
      </c>
      <c r="I16" s="150">
        <f t="shared" si="16"/>
        <v>-9.5</v>
      </c>
      <c r="J16" s="173" t="s">
        <v>1547</v>
      </c>
      <c r="K16" s="173" t="s">
        <v>1547</v>
      </c>
      <c r="L16" s="179" t="s">
        <v>1567</v>
      </c>
      <c r="M16" s="153">
        <f t="shared" si="5"/>
        <v>0.061214</v>
      </c>
      <c r="N16" s="149">
        <v>61214.0</v>
      </c>
      <c r="O16" s="153">
        <f t="shared" si="6"/>
        <v>1.190554</v>
      </c>
      <c r="P16" s="149">
        <v>1190554.0</v>
      </c>
      <c r="Q16" s="153">
        <f t="shared" si="21"/>
        <v>0</v>
      </c>
      <c r="R16" s="154">
        <v>0.0</v>
      </c>
      <c r="S16" s="149">
        <v>1190554.0</v>
      </c>
      <c r="T16" s="154">
        <f t="shared" ref="T16:T17" si="23">S16/100000</f>
        <v>11.90554</v>
      </c>
      <c r="U16" s="151">
        <v>0.0</v>
      </c>
      <c r="V16" s="156" t="s">
        <v>1530</v>
      </c>
      <c r="W16" s="157" t="s">
        <v>1530</v>
      </c>
      <c r="X16" s="158" t="s">
        <v>1530</v>
      </c>
      <c r="Y16" s="147">
        <v>2018.0</v>
      </c>
      <c r="Z16" s="159"/>
      <c r="AA16" s="159"/>
      <c r="AB16" s="160" t="s">
        <v>1568</v>
      </c>
      <c r="AC16" s="159"/>
    </row>
    <row r="17" ht="15.75" customHeight="1">
      <c r="A17" s="145" t="s">
        <v>1569</v>
      </c>
      <c r="B17" s="146">
        <v>25.0</v>
      </c>
      <c r="C17" s="147">
        <v>17.0</v>
      </c>
      <c r="D17" s="148">
        <f t="shared" si="1"/>
        <v>21</v>
      </c>
      <c r="E17" s="147">
        <v>54.0</v>
      </c>
      <c r="F17" s="149">
        <v>28.0</v>
      </c>
      <c r="G17" s="150">
        <f t="shared" si="14"/>
        <v>26</v>
      </c>
      <c r="H17" s="151">
        <f t="shared" si="15"/>
        <v>41</v>
      </c>
      <c r="I17" s="150">
        <f t="shared" si="16"/>
        <v>-20</v>
      </c>
      <c r="J17" s="173" t="s">
        <v>1547</v>
      </c>
      <c r="K17" s="173" t="s">
        <v>1547</v>
      </c>
      <c r="L17" s="152" t="s">
        <v>1540</v>
      </c>
      <c r="M17" s="153">
        <f t="shared" si="5"/>
        <v>1.942569</v>
      </c>
      <c r="N17" s="149">
        <v>1942569.0</v>
      </c>
      <c r="O17" s="153">
        <f t="shared" si="6"/>
        <v>4.719928</v>
      </c>
      <c r="P17" s="149">
        <v>4719928.0</v>
      </c>
      <c r="Q17" s="153">
        <v>0.0</v>
      </c>
      <c r="R17" s="154">
        <v>0.0</v>
      </c>
      <c r="S17" s="149">
        <v>4719928.0</v>
      </c>
      <c r="T17" s="154">
        <f t="shared" si="23"/>
        <v>47.19928</v>
      </c>
      <c r="U17" s="151">
        <v>0.0</v>
      </c>
      <c r="V17" s="156" t="s">
        <v>1530</v>
      </c>
      <c r="W17" s="157" t="s">
        <v>1530</v>
      </c>
      <c r="X17" s="158" t="s">
        <v>1530</v>
      </c>
      <c r="Y17" s="147">
        <v>2018.0</v>
      </c>
      <c r="Z17" s="159"/>
      <c r="AA17" s="159"/>
      <c r="AB17" s="160" t="s">
        <v>1570</v>
      </c>
      <c r="AC17" s="159"/>
    </row>
    <row r="18" ht="15.75" customHeight="1">
      <c r="A18" s="161" t="s">
        <v>1571</v>
      </c>
      <c r="B18" s="146">
        <v>75.0</v>
      </c>
      <c r="C18" s="147">
        <v>60.0</v>
      </c>
      <c r="D18" s="148">
        <f t="shared" si="1"/>
        <v>67.5</v>
      </c>
      <c r="E18" s="147">
        <v>65.0</v>
      </c>
      <c r="F18" s="149">
        <v>68.0</v>
      </c>
      <c r="G18" s="150">
        <f t="shared" si="14"/>
        <v>-3</v>
      </c>
      <c r="H18" s="151">
        <f t="shared" si="15"/>
        <v>66.5</v>
      </c>
      <c r="I18" s="150">
        <f t="shared" si="16"/>
        <v>1</v>
      </c>
      <c r="J18" s="152" t="s">
        <v>1572</v>
      </c>
      <c r="K18" s="152" t="s">
        <v>1572</v>
      </c>
      <c r="L18" s="152" t="s">
        <v>1534</v>
      </c>
      <c r="M18" s="153">
        <f t="shared" si="5"/>
        <v>23.045635</v>
      </c>
      <c r="N18" s="149">
        <v>2.3045635E7</v>
      </c>
      <c r="O18" s="153">
        <f t="shared" si="6"/>
        <v>83.063023</v>
      </c>
      <c r="P18" s="149">
        <v>8.3063023E7</v>
      </c>
      <c r="Q18" s="153">
        <f t="shared" ref="Q18:Q22" si="24">R18/1000000</f>
        <v>130.9</v>
      </c>
      <c r="R18" s="149">
        <v>1.309E8</v>
      </c>
      <c r="S18" s="149">
        <v>2.13963023E8</v>
      </c>
      <c r="T18" s="154">
        <f>S18/1000000</f>
        <v>213.963023</v>
      </c>
      <c r="U18" s="155">
        <f t="shared" ref="U18:U22" si="25">(R18/S18)</f>
        <v>0.6117879537</v>
      </c>
      <c r="V18" s="156">
        <v>80.0</v>
      </c>
      <c r="W18" s="157" t="s">
        <v>1530</v>
      </c>
      <c r="X18" s="158" t="s">
        <v>1530</v>
      </c>
      <c r="Y18" s="147">
        <v>2018.0</v>
      </c>
      <c r="Z18" s="159"/>
      <c r="AA18" s="159"/>
      <c r="AB18" s="160" t="s">
        <v>1573</v>
      </c>
      <c r="AC18" s="159"/>
    </row>
    <row r="19" ht="15.75" customHeight="1">
      <c r="A19" s="161" t="s">
        <v>1473</v>
      </c>
      <c r="B19" s="146">
        <v>96.0</v>
      </c>
      <c r="C19" s="147">
        <v>88.0</v>
      </c>
      <c r="D19" s="148">
        <f t="shared" si="1"/>
        <v>92</v>
      </c>
      <c r="E19" s="147">
        <v>77.0</v>
      </c>
      <c r="F19" s="149">
        <v>74.0</v>
      </c>
      <c r="G19" s="150">
        <f t="shared" si="14"/>
        <v>3</v>
      </c>
      <c r="H19" s="151">
        <f t="shared" si="15"/>
        <v>75.5</v>
      </c>
      <c r="I19" s="150">
        <f t="shared" si="16"/>
        <v>16.5</v>
      </c>
      <c r="J19" s="152" t="s">
        <v>1547</v>
      </c>
      <c r="K19" s="152" t="s">
        <v>1574</v>
      </c>
      <c r="L19" s="152" t="s">
        <v>1540</v>
      </c>
      <c r="M19" s="153">
        <f t="shared" si="5"/>
        <v>0.184805</v>
      </c>
      <c r="N19" s="149">
        <v>184805.0</v>
      </c>
      <c r="O19" s="153">
        <f t="shared" si="6"/>
        <v>8.041828</v>
      </c>
      <c r="P19" s="149">
        <v>8041828.0</v>
      </c>
      <c r="Q19" s="153">
        <f t="shared" si="24"/>
        <v>16.598199</v>
      </c>
      <c r="R19" s="154">
        <f t="shared" ref="R19:R20" si="26">S19-P19</f>
        <v>16598199</v>
      </c>
      <c r="S19" s="149">
        <v>2.4640027E7</v>
      </c>
      <c r="T19" s="154">
        <f>S19/100000</f>
        <v>246.40027</v>
      </c>
      <c r="U19" s="155">
        <f t="shared" si="25"/>
        <v>0.673627468</v>
      </c>
      <c r="V19" s="156" t="s">
        <v>1530</v>
      </c>
      <c r="W19" s="157" t="s">
        <v>1530</v>
      </c>
      <c r="X19" s="158" t="s">
        <v>1530</v>
      </c>
      <c r="Y19" s="147">
        <v>2018.0</v>
      </c>
      <c r="Z19" s="159"/>
      <c r="AA19" s="159"/>
      <c r="AB19" s="160" t="s">
        <v>1575</v>
      </c>
      <c r="AC19" s="159"/>
    </row>
    <row r="20" ht="15.75" customHeight="1">
      <c r="A20" s="163" t="s">
        <v>1576</v>
      </c>
      <c r="B20" s="146">
        <v>49.0</v>
      </c>
      <c r="C20" s="164">
        <v>56.0</v>
      </c>
      <c r="D20" s="148">
        <f t="shared" si="1"/>
        <v>52.5</v>
      </c>
      <c r="E20" s="164">
        <v>74.0</v>
      </c>
      <c r="F20" s="164">
        <v>63.0</v>
      </c>
      <c r="G20" s="151">
        <f t="shared" si="14"/>
        <v>11</v>
      </c>
      <c r="H20" s="151">
        <f t="shared" si="15"/>
        <v>68.5</v>
      </c>
      <c r="I20" s="150">
        <f t="shared" si="16"/>
        <v>-16</v>
      </c>
      <c r="J20" s="165" t="s">
        <v>1565</v>
      </c>
      <c r="K20" s="165" t="s">
        <v>1565</v>
      </c>
      <c r="L20" s="166" t="s">
        <v>1577</v>
      </c>
      <c r="M20" s="167">
        <f t="shared" si="5"/>
        <v>4.678548</v>
      </c>
      <c r="N20" s="149">
        <v>4678548.0</v>
      </c>
      <c r="O20" s="167">
        <f t="shared" si="6"/>
        <v>17.273059</v>
      </c>
      <c r="P20" s="149">
        <v>1.7273059E7</v>
      </c>
      <c r="Q20" s="167">
        <f t="shared" si="24"/>
        <v>4.497986</v>
      </c>
      <c r="R20" s="150">
        <f t="shared" si="26"/>
        <v>4497986</v>
      </c>
      <c r="S20" s="149">
        <v>2.1771045E7</v>
      </c>
      <c r="T20" s="149">
        <f t="shared" ref="T20:T22" si="27">S20/1000000</f>
        <v>21.771045</v>
      </c>
      <c r="U20" s="155">
        <f t="shared" si="25"/>
        <v>0.2066040468</v>
      </c>
      <c r="V20" s="168" t="s">
        <v>1530</v>
      </c>
      <c r="W20" s="169" t="s">
        <v>1530</v>
      </c>
      <c r="X20" s="165" t="s">
        <v>1530</v>
      </c>
      <c r="Y20" s="164">
        <v>2017.0</v>
      </c>
      <c r="Z20" s="165"/>
      <c r="AA20" s="171"/>
      <c r="AB20" s="172" t="s">
        <v>1578</v>
      </c>
      <c r="AC20" s="171"/>
    </row>
    <row r="21" ht="15.75" customHeight="1">
      <c r="A21" s="145" t="s">
        <v>1579</v>
      </c>
      <c r="B21" s="146">
        <v>36.0</v>
      </c>
      <c r="C21" s="147">
        <v>45.0</v>
      </c>
      <c r="D21" s="148">
        <f t="shared" si="1"/>
        <v>40.5</v>
      </c>
      <c r="E21" s="147">
        <v>58.0</v>
      </c>
      <c r="F21" s="149">
        <v>78.0</v>
      </c>
      <c r="G21" s="150">
        <f t="shared" si="14"/>
        <v>-20</v>
      </c>
      <c r="H21" s="151">
        <f t="shared" si="15"/>
        <v>68</v>
      </c>
      <c r="I21" s="150">
        <f t="shared" si="16"/>
        <v>-27.5</v>
      </c>
      <c r="J21" s="173" t="s">
        <v>1547</v>
      </c>
      <c r="K21" s="173" t="s">
        <v>1547</v>
      </c>
      <c r="L21" s="152" t="s">
        <v>1534</v>
      </c>
      <c r="M21" s="180">
        <v>0.113</v>
      </c>
      <c r="N21" s="149">
        <v>113708.0</v>
      </c>
      <c r="O21" s="153">
        <f t="shared" si="6"/>
        <v>3.224126</v>
      </c>
      <c r="P21" s="149">
        <v>3224126.0</v>
      </c>
      <c r="Q21" s="181">
        <f t="shared" si="24"/>
        <v>16.116412</v>
      </c>
      <c r="R21" s="154">
        <v>1.6116412E7</v>
      </c>
      <c r="S21" s="149">
        <v>1.9340538E7</v>
      </c>
      <c r="T21" s="154">
        <f t="shared" si="27"/>
        <v>19.340538</v>
      </c>
      <c r="U21" s="155">
        <f t="shared" si="25"/>
        <v>0.8332969848</v>
      </c>
      <c r="V21" s="156" t="s">
        <v>1530</v>
      </c>
      <c r="W21" s="157" t="s">
        <v>1530</v>
      </c>
      <c r="X21" s="158" t="s">
        <v>1530</v>
      </c>
      <c r="Y21" s="147">
        <v>2018.0</v>
      </c>
      <c r="Z21" s="159"/>
      <c r="AA21" s="159"/>
      <c r="AB21" s="160" t="s">
        <v>1580</v>
      </c>
      <c r="AC21" s="159"/>
    </row>
    <row r="22" ht="15.75" customHeight="1">
      <c r="A22" s="163" t="s">
        <v>1581</v>
      </c>
      <c r="B22" s="146">
        <v>80.0</v>
      </c>
      <c r="C22" s="164">
        <v>60.0</v>
      </c>
      <c r="D22" s="148">
        <f t="shared" si="1"/>
        <v>70</v>
      </c>
      <c r="E22" s="164">
        <v>84.0</v>
      </c>
      <c r="F22" s="164">
        <v>61.0</v>
      </c>
      <c r="G22" s="151">
        <f t="shared" si="14"/>
        <v>23</v>
      </c>
      <c r="H22" s="151">
        <f t="shared" si="15"/>
        <v>72.5</v>
      </c>
      <c r="I22" s="150">
        <f t="shared" si="16"/>
        <v>-2.5</v>
      </c>
      <c r="J22" s="165" t="s">
        <v>1565</v>
      </c>
      <c r="K22" s="165" t="s">
        <v>1565</v>
      </c>
      <c r="L22" s="152" t="s">
        <v>1577</v>
      </c>
      <c r="M22" s="167">
        <f t="shared" ref="M22:M28" si="28">N22/1000000</f>
        <v>1.353297</v>
      </c>
      <c r="N22" s="149">
        <v>1353297.0</v>
      </c>
      <c r="O22" s="167">
        <f t="shared" si="6"/>
        <v>4.664004</v>
      </c>
      <c r="P22" s="149">
        <v>4664004.0</v>
      </c>
      <c r="Q22" s="167">
        <f t="shared" si="24"/>
        <v>0</v>
      </c>
      <c r="R22" s="150">
        <f>S22-P22</f>
        <v>0</v>
      </c>
      <c r="S22" s="149">
        <v>4664004.0</v>
      </c>
      <c r="T22" s="149">
        <f t="shared" si="27"/>
        <v>4.664004</v>
      </c>
      <c r="U22" s="155">
        <f t="shared" si="25"/>
        <v>0</v>
      </c>
      <c r="V22" s="168" t="s">
        <v>1530</v>
      </c>
      <c r="W22" s="169" t="s">
        <v>1530</v>
      </c>
      <c r="X22" s="170" t="s">
        <v>1530</v>
      </c>
      <c r="Y22" s="164">
        <v>2017.0</v>
      </c>
      <c r="Z22" s="171"/>
      <c r="AA22" s="171"/>
      <c r="AB22" s="172" t="s">
        <v>1582</v>
      </c>
      <c r="AC22" s="171"/>
    </row>
    <row r="23" ht="15.75" customHeight="1">
      <c r="A23" s="145" t="s">
        <v>1583</v>
      </c>
      <c r="B23" s="146">
        <v>49.0</v>
      </c>
      <c r="C23" s="147">
        <v>44.0</v>
      </c>
      <c r="D23" s="148">
        <f t="shared" si="1"/>
        <v>46.5</v>
      </c>
      <c r="E23" s="147">
        <v>87.0</v>
      </c>
      <c r="F23" s="149">
        <v>82.0</v>
      </c>
      <c r="G23" s="150">
        <f t="shared" si="14"/>
        <v>5</v>
      </c>
      <c r="H23" s="151">
        <f t="shared" si="15"/>
        <v>84.5</v>
      </c>
      <c r="I23" s="150">
        <f t="shared" si="16"/>
        <v>-38</v>
      </c>
      <c r="J23" s="173" t="s">
        <v>1547</v>
      </c>
      <c r="K23" s="173" t="s">
        <v>1547</v>
      </c>
      <c r="L23" s="152" t="s">
        <v>1529</v>
      </c>
      <c r="M23" s="153">
        <f t="shared" si="28"/>
        <v>3.950652</v>
      </c>
      <c r="N23" s="149">
        <v>3950652.0</v>
      </c>
      <c r="O23" s="153">
        <f t="shared" si="6"/>
        <v>10.23062</v>
      </c>
      <c r="P23" s="149">
        <v>1.023062E7</v>
      </c>
      <c r="Q23" s="153">
        <v>0.0</v>
      </c>
      <c r="R23" s="154">
        <v>0.0</v>
      </c>
      <c r="S23" s="149">
        <v>1.023062E7</v>
      </c>
      <c r="T23" s="154">
        <f t="shared" ref="T23:T27" si="29">S23/100000</f>
        <v>102.3062</v>
      </c>
      <c r="U23" s="151">
        <v>0.0</v>
      </c>
      <c r="V23" s="156" t="s">
        <v>1530</v>
      </c>
      <c r="W23" s="157" t="s">
        <v>1530</v>
      </c>
      <c r="X23" s="158" t="s">
        <v>1530</v>
      </c>
      <c r="Y23" s="147">
        <v>2018.0</v>
      </c>
      <c r="Z23" s="159"/>
      <c r="AA23" s="159"/>
      <c r="AB23" s="160" t="s">
        <v>1584</v>
      </c>
      <c r="AC23" s="159"/>
    </row>
    <row r="24" ht="15.75" customHeight="1">
      <c r="A24" s="145" t="s">
        <v>1585</v>
      </c>
      <c r="B24" s="146">
        <v>96.0</v>
      </c>
      <c r="C24" s="147">
        <v>92.0</v>
      </c>
      <c r="D24" s="148">
        <f t="shared" si="1"/>
        <v>94</v>
      </c>
      <c r="E24" s="147">
        <v>83.0</v>
      </c>
      <c r="F24" s="149">
        <v>81.0</v>
      </c>
      <c r="G24" s="150">
        <f t="shared" si="14"/>
        <v>2</v>
      </c>
      <c r="H24" s="151">
        <f t="shared" si="15"/>
        <v>82</v>
      </c>
      <c r="I24" s="150">
        <f t="shared" si="16"/>
        <v>12</v>
      </c>
      <c r="J24" s="173" t="s">
        <v>1547</v>
      </c>
      <c r="K24" s="173" t="s">
        <v>1547</v>
      </c>
      <c r="L24" s="152" t="s">
        <v>1540</v>
      </c>
      <c r="M24" s="153">
        <f t="shared" si="28"/>
        <v>0.042244</v>
      </c>
      <c r="N24" s="149">
        <v>42244.0</v>
      </c>
      <c r="O24" s="153">
        <f t="shared" si="6"/>
        <v>2.381014</v>
      </c>
      <c r="P24" s="149">
        <v>2381014.0</v>
      </c>
      <c r="Q24" s="153">
        <v>0.0</v>
      </c>
      <c r="R24" s="154">
        <v>0.0</v>
      </c>
      <c r="S24" s="149">
        <v>2381014.0</v>
      </c>
      <c r="T24" s="154">
        <f t="shared" si="29"/>
        <v>23.81014</v>
      </c>
      <c r="U24" s="151">
        <v>0.0</v>
      </c>
      <c r="V24" s="156" t="s">
        <v>1530</v>
      </c>
      <c r="W24" s="157" t="s">
        <v>1530</v>
      </c>
      <c r="X24" s="158" t="s">
        <v>1530</v>
      </c>
      <c r="Y24" s="147">
        <v>2018.0</v>
      </c>
      <c r="Z24" s="159"/>
      <c r="AA24" s="159"/>
      <c r="AB24" s="160" t="s">
        <v>1586</v>
      </c>
      <c r="AC24" s="159"/>
    </row>
    <row r="25" ht="15.75" customHeight="1">
      <c r="A25" s="145" t="s">
        <v>1587</v>
      </c>
      <c r="B25" s="146">
        <v>68.0</v>
      </c>
      <c r="C25" s="147">
        <v>59.0</v>
      </c>
      <c r="D25" s="148">
        <f t="shared" si="1"/>
        <v>63.5</v>
      </c>
      <c r="E25" s="147">
        <v>62.0</v>
      </c>
      <c r="F25" s="149">
        <v>67.0</v>
      </c>
      <c r="G25" s="150">
        <f t="shared" si="14"/>
        <v>-5</v>
      </c>
      <c r="H25" s="151">
        <f t="shared" si="15"/>
        <v>64.5</v>
      </c>
      <c r="I25" s="150">
        <f t="shared" si="16"/>
        <v>-1</v>
      </c>
      <c r="J25" s="173" t="s">
        <v>1547</v>
      </c>
      <c r="K25" s="173" t="s">
        <v>1547</v>
      </c>
      <c r="L25" s="152" t="s">
        <v>1534</v>
      </c>
      <c r="M25" s="153">
        <f t="shared" si="28"/>
        <v>0.079016</v>
      </c>
      <c r="N25" s="149">
        <v>79016.0</v>
      </c>
      <c r="O25" s="153">
        <f t="shared" si="6"/>
        <v>1.25296</v>
      </c>
      <c r="P25" s="149">
        <v>1252960.0</v>
      </c>
      <c r="Q25" s="153">
        <f t="shared" ref="Q25:Q26" si="30">R25/1000000</f>
        <v>0</v>
      </c>
      <c r="R25" s="154">
        <v>0.0</v>
      </c>
      <c r="S25" s="149">
        <v>1252960.0</v>
      </c>
      <c r="T25" s="154">
        <f t="shared" si="29"/>
        <v>12.5296</v>
      </c>
      <c r="U25" s="151">
        <v>0.0</v>
      </c>
      <c r="V25" s="156" t="s">
        <v>1530</v>
      </c>
      <c r="W25" s="157" t="s">
        <v>1530</v>
      </c>
      <c r="X25" s="158" t="s">
        <v>1530</v>
      </c>
      <c r="Y25" s="147">
        <v>2018.0</v>
      </c>
      <c r="Z25" s="159"/>
      <c r="AA25" s="159"/>
      <c r="AB25" s="160" t="s">
        <v>1588</v>
      </c>
      <c r="AC25" s="159"/>
    </row>
    <row r="26" ht="15.75" customHeight="1">
      <c r="A26" s="145" t="s">
        <v>1589</v>
      </c>
      <c r="B26" s="146">
        <v>87.0</v>
      </c>
      <c r="C26" s="147">
        <v>75.0</v>
      </c>
      <c r="D26" s="148">
        <f t="shared" si="1"/>
        <v>81</v>
      </c>
      <c r="E26" s="147">
        <v>75.0</v>
      </c>
      <c r="F26" s="149">
        <v>76.0</v>
      </c>
      <c r="G26" s="150">
        <f t="shared" si="14"/>
        <v>-1</v>
      </c>
      <c r="H26" s="151">
        <f t="shared" si="15"/>
        <v>75.5</v>
      </c>
      <c r="I26" s="150">
        <f t="shared" si="16"/>
        <v>5.5</v>
      </c>
      <c r="J26" s="173" t="s">
        <v>1558</v>
      </c>
      <c r="K26" s="173" t="s">
        <v>1558</v>
      </c>
      <c r="L26" s="152" t="s">
        <v>1540</v>
      </c>
      <c r="M26" s="153">
        <f t="shared" si="28"/>
        <v>3.28261</v>
      </c>
      <c r="N26" s="149">
        <v>3282610.0</v>
      </c>
      <c r="O26" s="153">
        <f t="shared" si="6"/>
        <v>9.22713</v>
      </c>
      <c r="P26" s="149">
        <v>9227130.0</v>
      </c>
      <c r="Q26" s="153">
        <f t="shared" si="30"/>
        <v>6.327027</v>
      </c>
      <c r="R26" s="154">
        <f>S26-P26</f>
        <v>6327027</v>
      </c>
      <c r="S26" s="149">
        <v>1.5554157E7</v>
      </c>
      <c r="T26" s="154">
        <f t="shared" si="29"/>
        <v>155.54157</v>
      </c>
      <c r="U26" s="155">
        <f>(R26/S26)</f>
        <v>0.4067740219</v>
      </c>
      <c r="V26" s="156" t="s">
        <v>1530</v>
      </c>
      <c r="W26" s="157" t="s">
        <v>1530</v>
      </c>
      <c r="X26" s="158" t="s">
        <v>1530</v>
      </c>
      <c r="Y26" s="147">
        <v>2018.0</v>
      </c>
      <c r="Z26" s="159"/>
      <c r="AA26" s="159"/>
      <c r="AB26" s="160" t="s">
        <v>1590</v>
      </c>
      <c r="AC26" s="159"/>
    </row>
    <row r="27" ht="15.75" customHeight="1">
      <c r="A27" s="145" t="s">
        <v>1591</v>
      </c>
      <c r="B27" s="146">
        <v>88.0</v>
      </c>
      <c r="C27" s="147">
        <v>84.0</v>
      </c>
      <c r="D27" s="148">
        <f t="shared" si="1"/>
        <v>86</v>
      </c>
      <c r="E27" s="147">
        <v>65.0</v>
      </c>
      <c r="F27" s="149">
        <v>73.0</v>
      </c>
      <c r="G27" s="150">
        <f t="shared" si="14"/>
        <v>-8</v>
      </c>
      <c r="H27" s="151">
        <f t="shared" si="15"/>
        <v>69</v>
      </c>
      <c r="I27" s="150">
        <f t="shared" si="16"/>
        <v>17</v>
      </c>
      <c r="J27" s="173" t="s">
        <v>1547</v>
      </c>
      <c r="K27" s="173" t="s">
        <v>1547</v>
      </c>
      <c r="L27" s="152" t="s">
        <v>1534</v>
      </c>
      <c r="M27" s="153">
        <f t="shared" si="28"/>
        <v>0.132829</v>
      </c>
      <c r="N27" s="149">
        <v>132829.0</v>
      </c>
      <c r="O27" s="153">
        <f t="shared" si="6"/>
        <v>2.52361</v>
      </c>
      <c r="P27" s="149">
        <v>2523610.0</v>
      </c>
      <c r="Q27" s="153">
        <v>0.0</v>
      </c>
      <c r="R27" s="154">
        <v>0.0</v>
      </c>
      <c r="S27" s="149">
        <v>2523610.0</v>
      </c>
      <c r="T27" s="154">
        <f t="shared" si="29"/>
        <v>25.2361</v>
      </c>
      <c r="U27" s="151">
        <v>0.0</v>
      </c>
      <c r="V27" s="156" t="s">
        <v>1530</v>
      </c>
      <c r="W27" s="157" t="s">
        <v>1530</v>
      </c>
      <c r="X27" s="158" t="s">
        <v>1530</v>
      </c>
      <c r="Y27" s="147">
        <v>2018.0</v>
      </c>
      <c r="Z27" s="159"/>
      <c r="AA27" s="159"/>
      <c r="AB27" s="160" t="s">
        <v>1592</v>
      </c>
      <c r="AC27" s="159"/>
    </row>
    <row r="28" ht="15.75" customHeight="1">
      <c r="A28" s="163" t="s">
        <v>1593</v>
      </c>
      <c r="B28" s="146">
        <v>97.0</v>
      </c>
      <c r="C28" s="164">
        <v>79.0</v>
      </c>
      <c r="D28" s="148">
        <f t="shared" si="1"/>
        <v>88</v>
      </c>
      <c r="E28" s="164">
        <v>94.0</v>
      </c>
      <c r="F28" s="164">
        <v>90.0</v>
      </c>
      <c r="G28" s="151">
        <f t="shared" si="14"/>
        <v>4</v>
      </c>
      <c r="H28" s="151">
        <f t="shared" si="15"/>
        <v>92</v>
      </c>
      <c r="I28" s="150">
        <f t="shared" si="16"/>
        <v>-4</v>
      </c>
      <c r="J28" s="165" t="s">
        <v>1594</v>
      </c>
      <c r="K28" s="165" t="s">
        <v>1594</v>
      </c>
      <c r="L28" s="152" t="s">
        <v>1534</v>
      </c>
      <c r="M28" s="167">
        <f t="shared" si="28"/>
        <v>1.813781</v>
      </c>
      <c r="N28" s="149">
        <v>1813781.0</v>
      </c>
      <c r="O28" s="167">
        <f t="shared" si="6"/>
        <v>5.017246</v>
      </c>
      <c r="P28" s="149">
        <v>5017246.0</v>
      </c>
      <c r="Q28" s="167">
        <f>R28/1000000</f>
        <v>350.281024</v>
      </c>
      <c r="R28" s="150">
        <f>S28-P28</f>
        <v>350281024</v>
      </c>
      <c r="S28" s="149">
        <v>3.5529827E8</v>
      </c>
      <c r="T28" s="149">
        <f>S28/1000000</f>
        <v>355.29827</v>
      </c>
      <c r="U28" s="155">
        <f t="shared" ref="U28:U47" si="31">(R28/S28)</f>
        <v>0.9858787773</v>
      </c>
      <c r="V28" s="168" t="s">
        <v>1530</v>
      </c>
      <c r="W28" s="169" t="s">
        <v>1530</v>
      </c>
      <c r="X28" s="170" t="s">
        <v>1530</v>
      </c>
      <c r="Y28" s="164">
        <v>2017.0</v>
      </c>
      <c r="Z28" s="171"/>
      <c r="AA28" s="171"/>
      <c r="AB28" s="172" t="s">
        <v>1595</v>
      </c>
      <c r="AC28" s="171"/>
    </row>
    <row r="29" ht="15.75" customHeight="1">
      <c r="A29" s="182" t="s">
        <v>1450</v>
      </c>
      <c r="B29" s="183">
        <v>82.0</v>
      </c>
      <c r="C29" s="147">
        <v>68.0</v>
      </c>
      <c r="D29" s="184">
        <f>AVERAGE(B29:C29)</f>
        <v>75</v>
      </c>
      <c r="E29" s="147">
        <v>56.0</v>
      </c>
      <c r="F29" s="147">
        <v>57.0</v>
      </c>
      <c r="G29" s="147">
        <f t="shared" si="14"/>
        <v>-1</v>
      </c>
      <c r="H29" s="147">
        <f>AVERAGE(E29:F29)</f>
        <v>56.5</v>
      </c>
      <c r="I29" s="185">
        <f t="shared" si="16"/>
        <v>18.5</v>
      </c>
      <c r="J29" s="179" t="s">
        <v>1395</v>
      </c>
      <c r="K29" s="179" t="s">
        <v>1596</v>
      </c>
      <c r="L29" s="179" t="s">
        <v>1540</v>
      </c>
      <c r="M29" s="186">
        <v>19.6</v>
      </c>
      <c r="N29" s="187">
        <f>M29*1000000</f>
        <v>19600000</v>
      </c>
      <c r="O29" s="153">
        <v>107.92</v>
      </c>
      <c r="P29" s="187">
        <f>O29*1000000</f>
        <v>107920000</v>
      </c>
      <c r="Q29" s="153">
        <v>85.44</v>
      </c>
      <c r="R29" s="149">
        <f>SUM(Q29*1000000)</f>
        <v>85440000</v>
      </c>
      <c r="S29" s="187">
        <f>T29*1000000</f>
        <v>193360000</v>
      </c>
      <c r="T29" s="187">
        <v>193.36</v>
      </c>
      <c r="U29" s="178">
        <f t="shared" si="31"/>
        <v>0.4418700869</v>
      </c>
      <c r="V29" s="156">
        <v>0.015</v>
      </c>
      <c r="W29" s="188">
        <f t="shared" ref="W29:W31" si="32">SUM(T29/V29)</f>
        <v>12890.66667</v>
      </c>
      <c r="X29" s="188">
        <f>SUM(M29/V29)</f>
        <v>1306.666667</v>
      </c>
      <c r="Y29" s="147">
        <v>2009.0</v>
      </c>
      <c r="Z29" s="159"/>
      <c r="AA29" s="159"/>
      <c r="AB29" s="189" t="s">
        <v>1597</v>
      </c>
      <c r="AC29" s="158"/>
    </row>
    <row r="30" ht="15.75" customHeight="1">
      <c r="A30" s="161" t="s">
        <v>1460</v>
      </c>
      <c r="B30" s="146">
        <v>92.0</v>
      </c>
      <c r="C30" s="147">
        <v>71.0</v>
      </c>
      <c r="D30" s="148">
        <f t="shared" ref="D30:D33" si="33">(B30+C30)/2</f>
        <v>81.5</v>
      </c>
      <c r="E30" s="147">
        <v>88.0</v>
      </c>
      <c r="F30" s="149">
        <v>79.0</v>
      </c>
      <c r="G30" s="150">
        <f t="shared" si="14"/>
        <v>9</v>
      </c>
      <c r="H30" s="151">
        <f t="shared" ref="H30:H33" si="34">(E30+F30)/2</f>
        <v>83.5</v>
      </c>
      <c r="I30" s="150">
        <f t="shared" si="16"/>
        <v>-2</v>
      </c>
      <c r="J30" s="152" t="s">
        <v>1527</v>
      </c>
      <c r="K30" s="152" t="s">
        <v>1533</v>
      </c>
      <c r="L30" s="152" t="s">
        <v>1540</v>
      </c>
      <c r="M30" s="153">
        <f t="shared" ref="M30:M34" si="35">N30/1000000</f>
        <v>6.066463</v>
      </c>
      <c r="N30" s="149">
        <v>6066463.0</v>
      </c>
      <c r="O30" s="153">
        <f t="shared" ref="O30:O34" si="36">P30/1000000</f>
        <v>26.020957</v>
      </c>
      <c r="P30" s="149">
        <v>2.6020957E7</v>
      </c>
      <c r="Q30" s="153">
        <f t="shared" ref="Q30:Q34" si="37">R30/1000000</f>
        <v>49.362784</v>
      </c>
      <c r="R30" s="149">
        <v>4.9362784E7</v>
      </c>
      <c r="S30" s="149">
        <v>7.5383741E7</v>
      </c>
      <c r="T30" s="154">
        <f>S30/100000</f>
        <v>753.83741</v>
      </c>
      <c r="U30" s="155">
        <f t="shared" si="31"/>
        <v>0.6548200361</v>
      </c>
      <c r="V30" s="156">
        <v>1.0</v>
      </c>
      <c r="W30" s="188">
        <f t="shared" si="32"/>
        <v>753.83741</v>
      </c>
      <c r="X30" s="158" t="s">
        <v>1530</v>
      </c>
      <c r="Y30" s="147">
        <v>2018.0</v>
      </c>
      <c r="Z30" s="159"/>
      <c r="AA30" s="159"/>
      <c r="AB30" s="160" t="s">
        <v>1598</v>
      </c>
      <c r="AC30" s="159"/>
    </row>
    <row r="31" ht="15.75" customHeight="1">
      <c r="A31" s="190" t="s">
        <v>1477</v>
      </c>
      <c r="B31" s="175">
        <v>16.0</v>
      </c>
      <c r="C31" s="158">
        <v>30.0</v>
      </c>
      <c r="D31" s="191">
        <f t="shared" si="33"/>
        <v>23</v>
      </c>
      <c r="E31" s="164">
        <v>25.0</v>
      </c>
      <c r="F31" s="158">
        <v>69.0</v>
      </c>
      <c r="G31" s="164">
        <f t="shared" si="14"/>
        <v>-44</v>
      </c>
      <c r="H31" s="158">
        <f t="shared" si="34"/>
        <v>47</v>
      </c>
      <c r="I31" s="164">
        <f t="shared" si="16"/>
        <v>-24</v>
      </c>
      <c r="J31" s="162" t="s">
        <v>1395</v>
      </c>
      <c r="K31" s="162" t="s">
        <v>1395</v>
      </c>
      <c r="L31" s="162" t="s">
        <v>1540</v>
      </c>
      <c r="M31" s="153">
        <f t="shared" si="35"/>
        <v>9.808463</v>
      </c>
      <c r="N31" s="154">
        <v>9808463.0</v>
      </c>
      <c r="O31" s="153">
        <f t="shared" si="36"/>
        <v>22.76441</v>
      </c>
      <c r="P31" s="149">
        <v>2.276441E7</v>
      </c>
      <c r="Q31" s="153">
        <f t="shared" si="37"/>
        <v>15.4</v>
      </c>
      <c r="R31" s="149">
        <v>1.54E7</v>
      </c>
      <c r="S31" s="154">
        <f>SUM(P31+Q31*1000000)</f>
        <v>38164410</v>
      </c>
      <c r="T31" s="154">
        <f t="shared" ref="T31:T34" si="38">S31/1000000</f>
        <v>38.16441</v>
      </c>
      <c r="U31" s="178">
        <f t="shared" si="31"/>
        <v>0.4035173084</v>
      </c>
      <c r="V31" s="192">
        <v>0.1</v>
      </c>
      <c r="W31" s="188">
        <f t="shared" si="32"/>
        <v>381.6441</v>
      </c>
      <c r="X31" s="193">
        <f t="shared" ref="X31:X47" si="39">SUM(M31/V31)</f>
        <v>98.08463</v>
      </c>
      <c r="Y31" s="158">
        <v>2015.0</v>
      </c>
      <c r="Z31" s="159"/>
      <c r="AA31" s="159"/>
      <c r="AB31" s="189" t="s">
        <v>1599</v>
      </c>
      <c r="AC31" s="158"/>
    </row>
    <row r="32" ht="15.75" customHeight="1">
      <c r="A32" s="194" t="s">
        <v>1600</v>
      </c>
      <c r="B32" s="146">
        <v>87.0</v>
      </c>
      <c r="C32" s="175">
        <v>54.0</v>
      </c>
      <c r="D32" s="195">
        <f t="shared" si="33"/>
        <v>70.5</v>
      </c>
      <c r="E32" s="146">
        <v>98.0</v>
      </c>
      <c r="F32" s="146">
        <v>93.0</v>
      </c>
      <c r="G32" s="146">
        <f t="shared" si="14"/>
        <v>5</v>
      </c>
      <c r="H32" s="146">
        <f t="shared" si="34"/>
        <v>95.5</v>
      </c>
      <c r="I32" s="146">
        <f t="shared" si="16"/>
        <v>-25</v>
      </c>
      <c r="J32" s="173" t="s">
        <v>1601</v>
      </c>
      <c r="K32" s="196" t="s">
        <v>1601</v>
      </c>
      <c r="L32" s="197" t="s">
        <v>1534</v>
      </c>
      <c r="M32" s="181">
        <f t="shared" si="35"/>
        <v>1.015755</v>
      </c>
      <c r="N32" s="198">
        <v>1015755.0</v>
      </c>
      <c r="O32" s="181">
        <f t="shared" si="36"/>
        <v>3.695533</v>
      </c>
      <c r="P32" s="149">
        <v>3695533.0</v>
      </c>
      <c r="Q32" s="181">
        <f t="shared" si="37"/>
        <v>696.852221</v>
      </c>
      <c r="R32" s="198">
        <v>6.96852221E8</v>
      </c>
      <c r="S32" s="149">
        <f>P32+R32</f>
        <v>700547754</v>
      </c>
      <c r="T32" s="149">
        <f t="shared" si="38"/>
        <v>700.547754</v>
      </c>
      <c r="U32" s="199">
        <f t="shared" si="31"/>
        <v>0.994724795</v>
      </c>
      <c r="V32" s="192">
        <v>5.0</v>
      </c>
      <c r="W32" s="200">
        <f>SUM(S32/(V32*1000000))</f>
        <v>140.1095508</v>
      </c>
      <c r="X32" s="199">
        <f t="shared" si="39"/>
        <v>0.203151</v>
      </c>
      <c r="Y32" s="146">
        <v>2019.0</v>
      </c>
      <c r="Z32" s="201"/>
      <c r="AA32" s="201"/>
      <c r="AB32" s="197" t="s">
        <v>1530</v>
      </c>
      <c r="AC32" s="159"/>
    </row>
    <row r="33" ht="15.75" customHeight="1">
      <c r="A33" s="190" t="s">
        <v>1448</v>
      </c>
      <c r="B33" s="175">
        <v>46.0</v>
      </c>
      <c r="C33" s="158">
        <v>38.0</v>
      </c>
      <c r="D33" s="191">
        <f t="shared" si="33"/>
        <v>42</v>
      </c>
      <c r="E33" s="164">
        <v>67.0</v>
      </c>
      <c r="F33" s="158">
        <v>65.0</v>
      </c>
      <c r="G33" s="164">
        <f t="shared" si="14"/>
        <v>2</v>
      </c>
      <c r="H33" s="158">
        <f t="shared" si="34"/>
        <v>66</v>
      </c>
      <c r="I33" s="164">
        <f t="shared" si="16"/>
        <v>-24</v>
      </c>
      <c r="J33" s="162" t="s">
        <v>1602</v>
      </c>
      <c r="K33" s="162" t="s">
        <v>1602</v>
      </c>
      <c r="L33" s="162" t="s">
        <v>1540</v>
      </c>
      <c r="M33" s="153">
        <f t="shared" si="35"/>
        <v>8.111264</v>
      </c>
      <c r="N33" s="154">
        <v>8111264.0</v>
      </c>
      <c r="O33" s="153">
        <f t="shared" si="36"/>
        <v>27.203371</v>
      </c>
      <c r="P33" s="149">
        <v>2.7203371E7</v>
      </c>
      <c r="Q33" s="153">
        <f t="shared" si="37"/>
        <v>27.13</v>
      </c>
      <c r="R33" s="149">
        <v>2.713E7</v>
      </c>
      <c r="S33" s="154">
        <f>SUM(P33+Q33*1000000)</f>
        <v>54333371</v>
      </c>
      <c r="T33" s="154">
        <f t="shared" si="38"/>
        <v>54.333371</v>
      </c>
      <c r="U33" s="178">
        <f t="shared" si="31"/>
        <v>0.4993248072</v>
      </c>
      <c r="V33" s="192">
        <v>0.45</v>
      </c>
      <c r="W33" s="188">
        <f>SUM(T33/V33)</f>
        <v>120.7408244</v>
      </c>
      <c r="X33" s="193">
        <f t="shared" si="39"/>
        <v>18.02503111</v>
      </c>
      <c r="Y33" s="158">
        <v>2015.0</v>
      </c>
      <c r="Z33" s="159"/>
      <c r="AA33" s="159"/>
      <c r="AB33" s="189" t="s">
        <v>1603</v>
      </c>
      <c r="AC33" s="158"/>
    </row>
    <row r="34" ht="15.75" customHeight="1">
      <c r="A34" s="182" t="s">
        <v>1474</v>
      </c>
      <c r="B34" s="183">
        <v>6.0</v>
      </c>
      <c r="C34" s="147">
        <v>18.0</v>
      </c>
      <c r="D34" s="184">
        <f t="shared" ref="D34:D36" si="40">AVERAGE(B34:C34)</f>
        <v>12</v>
      </c>
      <c r="E34" s="147">
        <v>22.0</v>
      </c>
      <c r="F34" s="147">
        <v>26.0</v>
      </c>
      <c r="G34" s="147">
        <f t="shared" si="14"/>
        <v>-4</v>
      </c>
      <c r="H34" s="147">
        <f t="shared" ref="H34:H36" si="41">AVERAGE(E34:F34)</f>
        <v>24</v>
      </c>
      <c r="I34" s="185">
        <f t="shared" si="16"/>
        <v>-12</v>
      </c>
      <c r="J34" s="179" t="s">
        <v>1395</v>
      </c>
      <c r="K34" s="179" t="s">
        <v>1395</v>
      </c>
      <c r="L34" s="165" t="s">
        <v>1540</v>
      </c>
      <c r="M34" s="186">
        <f t="shared" si="35"/>
        <v>33.732515</v>
      </c>
      <c r="N34" s="187">
        <v>3.3732515E7</v>
      </c>
      <c r="O34" s="153">
        <f t="shared" si="36"/>
        <v>53.261944</v>
      </c>
      <c r="P34" s="187">
        <v>5.3261944E7</v>
      </c>
      <c r="Q34" s="153">
        <f t="shared" si="37"/>
        <v>48.496546</v>
      </c>
      <c r="R34" s="154">
        <v>4.8496546E7</v>
      </c>
      <c r="S34" s="187">
        <v>1.0175849E8</v>
      </c>
      <c r="T34" s="187">
        <f t="shared" si="38"/>
        <v>101.75849</v>
      </c>
      <c r="U34" s="178">
        <f t="shared" si="31"/>
        <v>0.4765847646</v>
      </c>
      <c r="V34" s="156">
        <v>1.0</v>
      </c>
      <c r="W34" s="188">
        <f>SUM((S34/1000000)/V34)</f>
        <v>101.75849</v>
      </c>
      <c r="X34" s="193">
        <f t="shared" si="39"/>
        <v>33.732515</v>
      </c>
      <c r="Y34" s="151">
        <v>2012.0</v>
      </c>
      <c r="Z34" s="159"/>
      <c r="AA34" s="159"/>
      <c r="AB34" s="189" t="s">
        <v>1604</v>
      </c>
      <c r="AC34" s="158"/>
    </row>
    <row r="35" ht="15.75" customHeight="1">
      <c r="A35" s="182" t="s">
        <v>1419</v>
      </c>
      <c r="B35" s="183">
        <v>40.0</v>
      </c>
      <c r="C35" s="147">
        <v>28.0</v>
      </c>
      <c r="D35" s="202">
        <f t="shared" si="40"/>
        <v>34</v>
      </c>
      <c r="E35" s="147">
        <v>51.0</v>
      </c>
      <c r="F35" s="147">
        <v>66.0</v>
      </c>
      <c r="G35" s="147">
        <f t="shared" si="14"/>
        <v>-15</v>
      </c>
      <c r="H35" s="147">
        <f t="shared" si="41"/>
        <v>58.5</v>
      </c>
      <c r="I35" s="183">
        <f t="shared" si="16"/>
        <v>-24.5</v>
      </c>
      <c r="J35" s="179" t="s">
        <v>1605</v>
      </c>
      <c r="K35" s="179" t="s">
        <v>1605</v>
      </c>
      <c r="L35" s="179" t="s">
        <v>1540</v>
      </c>
      <c r="M35" s="186">
        <v>6.84</v>
      </c>
      <c r="N35" s="187">
        <f t="shared" ref="N35:N36" si="42">M35*1000000</f>
        <v>6840000</v>
      </c>
      <c r="O35" s="153">
        <v>33.46</v>
      </c>
      <c r="P35" s="187">
        <f t="shared" ref="P35:P36" si="43">O35*1000000</f>
        <v>33460000</v>
      </c>
      <c r="Q35" s="153">
        <v>0.02</v>
      </c>
      <c r="R35" s="149">
        <f t="shared" ref="R35:R36" si="44">SUM(Q35*1000000)</f>
        <v>20000</v>
      </c>
      <c r="S35" s="187">
        <f t="shared" ref="S35:S36" si="45">T35*1000000</f>
        <v>33480000</v>
      </c>
      <c r="T35" s="187">
        <v>33.48</v>
      </c>
      <c r="U35" s="178">
        <f t="shared" si="31"/>
        <v>0.0005973715651</v>
      </c>
      <c r="V35" s="156">
        <v>0.5</v>
      </c>
      <c r="W35" s="188">
        <f t="shared" ref="W35:W36" si="46">SUM(T35/V35)</f>
        <v>66.96</v>
      </c>
      <c r="X35" s="193">
        <f t="shared" si="39"/>
        <v>13.68</v>
      </c>
      <c r="Y35" s="147">
        <v>2008.0</v>
      </c>
      <c r="Z35" s="159"/>
      <c r="AA35" s="159"/>
      <c r="AB35" s="189" t="s">
        <v>1606</v>
      </c>
      <c r="AC35" s="158"/>
    </row>
    <row r="36" ht="15.75" customHeight="1">
      <c r="A36" s="182" t="s">
        <v>1451</v>
      </c>
      <c r="B36" s="203"/>
      <c r="C36" s="147">
        <v>53.0</v>
      </c>
      <c r="D36" s="184">
        <f t="shared" si="40"/>
        <v>53</v>
      </c>
      <c r="E36" s="159"/>
      <c r="F36" s="147">
        <v>58.0</v>
      </c>
      <c r="G36" s="147">
        <f t="shared" si="14"/>
        <v>-58</v>
      </c>
      <c r="H36" s="147">
        <f t="shared" si="41"/>
        <v>58</v>
      </c>
      <c r="I36" s="185">
        <f t="shared" si="16"/>
        <v>-5</v>
      </c>
      <c r="J36" s="179" t="s">
        <v>1395</v>
      </c>
      <c r="K36" s="179" t="s">
        <v>1395</v>
      </c>
      <c r="L36" s="179" t="s">
        <v>1550</v>
      </c>
      <c r="M36" s="186">
        <v>40.67</v>
      </c>
      <c r="N36" s="187">
        <f t="shared" si="42"/>
        <v>40670000</v>
      </c>
      <c r="O36" s="153">
        <v>84.75</v>
      </c>
      <c r="P36" s="187">
        <f t="shared" si="43"/>
        <v>84750000</v>
      </c>
      <c r="Q36" s="153">
        <v>92.76</v>
      </c>
      <c r="R36" s="149">
        <f t="shared" si="44"/>
        <v>92760000</v>
      </c>
      <c r="S36" s="187">
        <f t="shared" si="45"/>
        <v>177510000</v>
      </c>
      <c r="T36" s="187">
        <f>SUM(O36+Q36)</f>
        <v>177.51</v>
      </c>
      <c r="U36" s="178">
        <f t="shared" si="31"/>
        <v>0.5225621092</v>
      </c>
      <c r="V36" s="156">
        <v>3.0</v>
      </c>
      <c r="W36" s="188">
        <f t="shared" si="46"/>
        <v>59.17</v>
      </c>
      <c r="X36" s="193">
        <f t="shared" si="39"/>
        <v>13.55666667</v>
      </c>
      <c r="Y36" s="147">
        <v>2010.0</v>
      </c>
      <c r="Z36" s="159"/>
      <c r="AA36" s="159"/>
      <c r="AB36" s="189" t="s">
        <v>1607</v>
      </c>
      <c r="AC36" s="158"/>
    </row>
    <row r="37" ht="15.75" customHeight="1">
      <c r="A37" s="163" t="s">
        <v>1420</v>
      </c>
      <c r="B37" s="146">
        <v>99.0</v>
      </c>
      <c r="C37" s="164">
        <v>84.0</v>
      </c>
      <c r="D37" s="148">
        <f>(B37+C37)/2</f>
        <v>91.5</v>
      </c>
      <c r="E37" s="164">
        <v>87.0</v>
      </c>
      <c r="F37" s="164">
        <v>75.0</v>
      </c>
      <c r="G37" s="151">
        <f t="shared" si="14"/>
        <v>12</v>
      </c>
      <c r="H37" s="151">
        <f>(E37+F37)/2</f>
        <v>81</v>
      </c>
      <c r="I37" s="150">
        <f t="shared" si="16"/>
        <v>10.5</v>
      </c>
      <c r="J37" s="165" t="s">
        <v>1395</v>
      </c>
      <c r="K37" s="165" t="s">
        <v>1395</v>
      </c>
      <c r="L37" s="166" t="s">
        <v>1540</v>
      </c>
      <c r="M37" s="167">
        <f>N37/1000000</f>
        <v>33.37706</v>
      </c>
      <c r="N37" s="149">
        <v>3.337706E7</v>
      </c>
      <c r="O37" s="167">
        <f>P37/1000000</f>
        <v>175.48414</v>
      </c>
      <c r="P37" s="149">
        <v>1.7548414E8</v>
      </c>
      <c r="Q37" s="167">
        <f>R37/1000000</f>
        <v>78.845376</v>
      </c>
      <c r="R37" s="150">
        <f>S37-P37</f>
        <v>78845376</v>
      </c>
      <c r="S37" s="149">
        <v>2.54329516E8</v>
      </c>
      <c r="T37" s="149">
        <f t="shared" ref="T37:T39" si="47">S37/1000000</f>
        <v>254.329516</v>
      </c>
      <c r="U37" s="155">
        <f t="shared" si="31"/>
        <v>0.3100126845</v>
      </c>
      <c r="V37" s="192">
        <v>4.5</v>
      </c>
      <c r="W37" s="204">
        <f>SUM(S37/(V37*1000000))</f>
        <v>56.51767022</v>
      </c>
      <c r="X37" s="155">
        <f t="shared" si="39"/>
        <v>7.417124444</v>
      </c>
      <c r="Y37" s="164">
        <v>2017.0</v>
      </c>
      <c r="Z37" s="171" t="s">
        <v>1608</v>
      </c>
      <c r="AA37" s="165" t="s">
        <v>1609</v>
      </c>
      <c r="AB37" s="172" t="s">
        <v>1610</v>
      </c>
      <c r="AC37" s="171"/>
    </row>
    <row r="38" ht="15.75" customHeight="1">
      <c r="A38" s="182" t="s">
        <v>1433</v>
      </c>
      <c r="B38" s="175">
        <v>67.0</v>
      </c>
      <c r="C38" s="158">
        <v>52.0</v>
      </c>
      <c r="D38" s="202">
        <f t="shared" ref="D38:D45" si="48">AVERAGE(B38:C38)</f>
        <v>59.5</v>
      </c>
      <c r="E38" s="158">
        <v>65.0</v>
      </c>
      <c r="F38" s="147">
        <v>70.0</v>
      </c>
      <c r="G38" s="147">
        <f t="shared" si="14"/>
        <v>-5</v>
      </c>
      <c r="H38" s="147">
        <f t="shared" ref="H38:H45" si="49">AVERAGE(E38:F38)</f>
        <v>67.5</v>
      </c>
      <c r="I38" s="183">
        <f t="shared" si="16"/>
        <v>-8</v>
      </c>
      <c r="J38" s="179" t="s">
        <v>1395</v>
      </c>
      <c r="K38" s="179" t="s">
        <v>1611</v>
      </c>
      <c r="L38" s="179" t="s">
        <v>1540</v>
      </c>
      <c r="M38" s="153">
        <v>13.27</v>
      </c>
      <c r="N38" s="187">
        <f>M38*1000000</f>
        <v>13270000</v>
      </c>
      <c r="O38" s="153">
        <v>54.01</v>
      </c>
      <c r="P38" s="187">
        <f>O38*1000000</f>
        <v>54010000</v>
      </c>
      <c r="Q38" s="153">
        <v>43.0</v>
      </c>
      <c r="R38" s="149">
        <f>SUM(Q38*1000000)</f>
        <v>43000000</v>
      </c>
      <c r="S38" s="154">
        <f>SUM(N38:P38)</f>
        <v>67280054.01</v>
      </c>
      <c r="T38" s="149">
        <f t="shared" si="47"/>
        <v>67.28005401</v>
      </c>
      <c r="U38" s="178">
        <f t="shared" si="31"/>
        <v>0.6391195821</v>
      </c>
      <c r="V38" s="156">
        <v>1.5</v>
      </c>
      <c r="W38" s="188">
        <f>SUM(T38/V38)</f>
        <v>44.85336934</v>
      </c>
      <c r="X38" s="193">
        <f t="shared" si="39"/>
        <v>8.846666667</v>
      </c>
      <c r="Y38" s="147">
        <v>2011.0</v>
      </c>
      <c r="Z38" s="159"/>
      <c r="AA38" s="159"/>
      <c r="AB38" s="189" t="s">
        <v>1612</v>
      </c>
      <c r="AC38" s="158"/>
    </row>
    <row r="39" ht="15.75" customHeight="1">
      <c r="A39" s="205" t="s">
        <v>1398</v>
      </c>
      <c r="B39" s="206">
        <v>29.0</v>
      </c>
      <c r="C39" s="151">
        <v>37.0</v>
      </c>
      <c r="D39" s="207">
        <f t="shared" si="48"/>
        <v>33</v>
      </c>
      <c r="E39" s="151">
        <v>38.0</v>
      </c>
      <c r="F39" s="151">
        <v>53.0</v>
      </c>
      <c r="G39" s="151">
        <f t="shared" si="14"/>
        <v>-15</v>
      </c>
      <c r="H39" s="151">
        <f t="shared" si="49"/>
        <v>45.5</v>
      </c>
      <c r="I39" s="208">
        <f t="shared" si="16"/>
        <v>-12.5</v>
      </c>
      <c r="J39" s="165" t="s">
        <v>1395</v>
      </c>
      <c r="K39" s="165" t="s">
        <v>1395</v>
      </c>
      <c r="L39" s="165" t="s">
        <v>1550</v>
      </c>
      <c r="M39" s="181">
        <f>N39/1000000</f>
        <v>37.134255</v>
      </c>
      <c r="N39" s="150">
        <v>3.7134255E7</v>
      </c>
      <c r="O39" s="181">
        <f>P39/1000000</f>
        <v>84.273813</v>
      </c>
      <c r="P39" s="150">
        <v>8.4273813E7</v>
      </c>
      <c r="Q39" s="153">
        <f>R39/1000000</f>
        <v>171</v>
      </c>
      <c r="R39" s="149">
        <v>1.71E8</v>
      </c>
      <c r="S39" s="150">
        <v>2.55273813E8</v>
      </c>
      <c r="T39" s="149">
        <f t="shared" si="47"/>
        <v>255.273813</v>
      </c>
      <c r="U39" s="178">
        <f t="shared" si="31"/>
        <v>0.6698689458</v>
      </c>
      <c r="V39" s="192">
        <v>6.5</v>
      </c>
      <c r="W39" s="204">
        <f>SUM(S39/(V39*1000000))</f>
        <v>39.27289431</v>
      </c>
      <c r="X39" s="193">
        <f t="shared" si="39"/>
        <v>5.712962308</v>
      </c>
      <c r="Y39" s="151">
        <v>2014.0</v>
      </c>
      <c r="Z39" s="171"/>
      <c r="AA39" s="159"/>
      <c r="AB39" s="189" t="s">
        <v>1613</v>
      </c>
      <c r="AC39" s="158"/>
    </row>
    <row r="40" ht="15.75" customHeight="1">
      <c r="A40" s="182" t="s">
        <v>1481</v>
      </c>
      <c r="B40" s="183">
        <v>73.0</v>
      </c>
      <c r="C40" s="147">
        <v>63.0</v>
      </c>
      <c r="D40" s="202">
        <f t="shared" si="48"/>
        <v>68</v>
      </c>
      <c r="E40" s="147">
        <v>32.0</v>
      </c>
      <c r="F40" s="147">
        <v>61.0</v>
      </c>
      <c r="G40" s="147">
        <f t="shared" si="14"/>
        <v>-29</v>
      </c>
      <c r="H40" s="147">
        <f t="shared" si="49"/>
        <v>46.5</v>
      </c>
      <c r="I40" s="183">
        <f t="shared" si="16"/>
        <v>21.5</v>
      </c>
      <c r="J40" s="179" t="s">
        <v>1395</v>
      </c>
      <c r="K40" s="179" t="s">
        <v>1611</v>
      </c>
      <c r="L40" s="179" t="s">
        <v>1540</v>
      </c>
      <c r="M40" s="186">
        <v>20.4</v>
      </c>
      <c r="N40" s="187">
        <f>M40*1000000</f>
        <v>20400000</v>
      </c>
      <c r="O40" s="153">
        <v>41.03</v>
      </c>
      <c r="P40" s="187">
        <f>O40*1000000</f>
        <v>41030000</v>
      </c>
      <c r="Q40" s="153">
        <v>26.7</v>
      </c>
      <c r="R40" s="149">
        <f>SUM(Q40*1000000)</f>
        <v>26700000</v>
      </c>
      <c r="S40" s="187">
        <f>T40*1000000</f>
        <v>67730000</v>
      </c>
      <c r="T40" s="187">
        <f>SUM(O40+Q40)</f>
        <v>67.73</v>
      </c>
      <c r="U40" s="178">
        <f t="shared" si="31"/>
        <v>0.3942123136</v>
      </c>
      <c r="V40" s="156">
        <v>1.8</v>
      </c>
      <c r="W40" s="188">
        <f>SUM(T40/V40)</f>
        <v>37.62777778</v>
      </c>
      <c r="X40" s="193">
        <f t="shared" si="39"/>
        <v>11.33333333</v>
      </c>
      <c r="Y40" s="147">
        <v>2010.0</v>
      </c>
      <c r="Z40" s="159"/>
      <c r="AA40" s="159"/>
      <c r="AB40" s="189" t="s">
        <v>1614</v>
      </c>
      <c r="AC40" s="158"/>
    </row>
    <row r="41" ht="15.75" customHeight="1">
      <c r="A41" s="182" t="s">
        <v>1406</v>
      </c>
      <c r="B41" s="183">
        <v>19.0</v>
      </c>
      <c r="C41" s="147">
        <v>32.0</v>
      </c>
      <c r="D41" s="184">
        <f t="shared" si="48"/>
        <v>25.5</v>
      </c>
      <c r="E41" s="147">
        <v>29.0</v>
      </c>
      <c r="F41" s="147">
        <v>47.0</v>
      </c>
      <c r="G41" s="147">
        <f t="shared" si="14"/>
        <v>-18</v>
      </c>
      <c r="H41" s="147">
        <f t="shared" si="49"/>
        <v>38</v>
      </c>
      <c r="I41" s="185">
        <f t="shared" si="16"/>
        <v>-12.5</v>
      </c>
      <c r="J41" s="179" t="s">
        <v>1395</v>
      </c>
      <c r="K41" s="179" t="s">
        <v>1611</v>
      </c>
      <c r="L41" s="165" t="s">
        <v>1540</v>
      </c>
      <c r="M41" s="186">
        <f>N41/1000000</f>
        <v>7.955307</v>
      </c>
      <c r="N41" s="187">
        <v>7955307.0</v>
      </c>
      <c r="O41" s="153">
        <f>P41/1000000</f>
        <v>18.11964</v>
      </c>
      <c r="P41" s="187">
        <v>1.811964E7</v>
      </c>
      <c r="Q41" s="153">
        <f>R41/1000000</f>
        <v>19.038008</v>
      </c>
      <c r="R41" s="154">
        <v>1.9038008E7</v>
      </c>
      <c r="S41" s="187">
        <v>3.7157648E7</v>
      </c>
      <c r="T41" s="187">
        <f>S41/1000000</f>
        <v>37.157648</v>
      </c>
      <c r="U41" s="178">
        <f t="shared" si="31"/>
        <v>0.5123577251</v>
      </c>
      <c r="V41" s="156">
        <v>1.0</v>
      </c>
      <c r="W41" s="188">
        <f>SUM((S41/1000000)/V41)</f>
        <v>37.157648</v>
      </c>
      <c r="X41" s="193">
        <f t="shared" si="39"/>
        <v>7.955307</v>
      </c>
      <c r="Y41" s="151">
        <v>2012.0</v>
      </c>
      <c r="Z41" s="159"/>
      <c r="AA41" s="159"/>
      <c r="AB41" s="189" t="s">
        <v>1615</v>
      </c>
      <c r="AC41" s="158"/>
    </row>
    <row r="42" ht="15.75" customHeight="1">
      <c r="A42" s="182" t="s">
        <v>1495</v>
      </c>
      <c r="B42" s="183">
        <v>15.0</v>
      </c>
      <c r="C42" s="147">
        <v>25.0</v>
      </c>
      <c r="D42" s="202">
        <f t="shared" si="48"/>
        <v>20</v>
      </c>
      <c r="E42" s="147">
        <v>44.0</v>
      </c>
      <c r="F42" s="147">
        <v>47.0</v>
      </c>
      <c r="G42" s="147">
        <f t="shared" si="14"/>
        <v>-3</v>
      </c>
      <c r="H42" s="147">
        <f t="shared" si="49"/>
        <v>45.5</v>
      </c>
      <c r="I42" s="183">
        <f t="shared" si="16"/>
        <v>-25.5</v>
      </c>
      <c r="J42" s="179" t="s">
        <v>1543</v>
      </c>
      <c r="K42" s="179" t="s">
        <v>1616</v>
      </c>
      <c r="L42" s="179" t="s">
        <v>1540</v>
      </c>
      <c r="M42" s="186">
        <v>12.3</v>
      </c>
      <c r="N42" s="187">
        <f>M42*1000000</f>
        <v>12300000</v>
      </c>
      <c r="O42" s="153">
        <v>32.68</v>
      </c>
      <c r="P42" s="187">
        <f>O42*1000000</f>
        <v>32680000</v>
      </c>
      <c r="Q42" s="153">
        <v>10.36</v>
      </c>
      <c r="R42" s="149">
        <f>SUM(Q42*1000000)</f>
        <v>10360000</v>
      </c>
      <c r="S42" s="187">
        <f>T42*1000000</f>
        <v>43040000</v>
      </c>
      <c r="T42" s="187">
        <f>SUM(O42+Q42)</f>
        <v>43.04</v>
      </c>
      <c r="U42" s="178">
        <f t="shared" si="31"/>
        <v>0.2407063197</v>
      </c>
      <c r="V42" s="156">
        <v>1.3</v>
      </c>
      <c r="W42" s="188">
        <f t="shared" ref="W42:W44" si="50">SUM(T42/V42)</f>
        <v>33.10769231</v>
      </c>
      <c r="X42" s="193">
        <f t="shared" si="39"/>
        <v>9.461538462</v>
      </c>
      <c r="Y42" s="147">
        <v>2010.0</v>
      </c>
      <c r="Z42" s="159"/>
      <c r="AA42" s="159"/>
      <c r="AB42" s="189" t="s">
        <v>1617</v>
      </c>
      <c r="AC42" s="158"/>
    </row>
    <row r="43" ht="15.75" customHeight="1">
      <c r="A43" s="174" t="s">
        <v>1618</v>
      </c>
      <c r="B43" s="175">
        <v>38.0</v>
      </c>
      <c r="C43" s="158">
        <v>40.0</v>
      </c>
      <c r="D43" s="209">
        <f t="shared" si="48"/>
        <v>39</v>
      </c>
      <c r="E43" s="158">
        <v>57.0</v>
      </c>
      <c r="F43" s="158">
        <v>69.0</v>
      </c>
      <c r="G43" s="158">
        <f t="shared" si="14"/>
        <v>-12</v>
      </c>
      <c r="H43" s="158">
        <f t="shared" si="49"/>
        <v>63</v>
      </c>
      <c r="I43" s="210">
        <f t="shared" si="16"/>
        <v>-24</v>
      </c>
      <c r="J43" s="152" t="s">
        <v>1527</v>
      </c>
      <c r="K43" s="162" t="s">
        <v>1619</v>
      </c>
      <c r="L43" s="162" t="s">
        <v>1550</v>
      </c>
      <c r="M43" s="153">
        <f>N43/1000000</f>
        <v>40.272103</v>
      </c>
      <c r="N43" s="154">
        <v>4.0272103E7</v>
      </c>
      <c r="O43" s="153">
        <f>P43/1000000</f>
        <v>83.586447</v>
      </c>
      <c r="P43" s="154">
        <v>8.3586447E7</v>
      </c>
      <c r="Q43" s="153">
        <f>R43/1000000</f>
        <v>78.332871</v>
      </c>
      <c r="R43" s="154">
        <v>7.8332871E7</v>
      </c>
      <c r="S43" s="154">
        <v>1.61919318E8</v>
      </c>
      <c r="T43" s="154">
        <f t="shared" ref="T43:T51" si="51">S43/1000000</f>
        <v>161.919318</v>
      </c>
      <c r="U43" s="178">
        <f t="shared" si="31"/>
        <v>0.4837771797</v>
      </c>
      <c r="V43" s="156">
        <v>5.0</v>
      </c>
      <c r="W43" s="188">
        <f t="shared" si="50"/>
        <v>32.3838636</v>
      </c>
      <c r="X43" s="193">
        <f t="shared" si="39"/>
        <v>8.0544206</v>
      </c>
      <c r="Y43" s="158">
        <v>2013.0</v>
      </c>
      <c r="Z43" s="159"/>
      <c r="AA43" s="159"/>
      <c r="AB43" s="189" t="s">
        <v>1620</v>
      </c>
      <c r="AC43" s="158"/>
    </row>
    <row r="44" ht="15.75" customHeight="1">
      <c r="A44" s="182" t="s">
        <v>1452</v>
      </c>
      <c r="B44" s="175">
        <v>68.0</v>
      </c>
      <c r="C44" s="158">
        <v>59.0</v>
      </c>
      <c r="D44" s="184">
        <f t="shared" si="48"/>
        <v>63.5</v>
      </c>
      <c r="E44" s="158">
        <v>58.0</v>
      </c>
      <c r="F44" s="147">
        <v>60.0</v>
      </c>
      <c r="G44" s="147">
        <f t="shared" si="14"/>
        <v>-2</v>
      </c>
      <c r="H44" s="147">
        <f t="shared" si="49"/>
        <v>59</v>
      </c>
      <c r="I44" s="185">
        <f t="shared" si="16"/>
        <v>4.5</v>
      </c>
      <c r="J44" s="179" t="s">
        <v>1395</v>
      </c>
      <c r="K44" s="179" t="s">
        <v>1395</v>
      </c>
      <c r="L44" s="179" t="s">
        <v>1550</v>
      </c>
      <c r="M44" s="153">
        <v>52.57</v>
      </c>
      <c r="N44" s="187">
        <f>M44*1000000</f>
        <v>52570000</v>
      </c>
      <c r="O44" s="153">
        <v>104.03</v>
      </c>
      <c r="P44" s="187">
        <f>O44*1000000</f>
        <v>104030000</v>
      </c>
      <c r="Q44" s="153">
        <v>103.01</v>
      </c>
      <c r="R44" s="149">
        <f>SUM(Q44*1000000)</f>
        <v>103010000</v>
      </c>
      <c r="S44" s="154">
        <f>SUM(N44:P44)</f>
        <v>156600104</v>
      </c>
      <c r="T44" s="149">
        <f t="shared" si="51"/>
        <v>156.600104</v>
      </c>
      <c r="U44" s="178">
        <f t="shared" si="31"/>
        <v>0.6577901122</v>
      </c>
      <c r="V44" s="156">
        <v>5.0</v>
      </c>
      <c r="W44" s="188">
        <f t="shared" si="50"/>
        <v>31.32002081</v>
      </c>
      <c r="X44" s="193">
        <f t="shared" si="39"/>
        <v>10.514</v>
      </c>
      <c r="Y44" s="147">
        <v>2011.0</v>
      </c>
      <c r="Z44" s="159"/>
      <c r="AA44" s="159"/>
      <c r="AB44" s="189" t="s">
        <v>1621</v>
      </c>
      <c r="AC44" s="158"/>
    </row>
    <row r="45" ht="15.75" customHeight="1">
      <c r="A45" s="205" t="s">
        <v>1422</v>
      </c>
      <c r="B45" s="206">
        <v>16.0</v>
      </c>
      <c r="C45" s="151">
        <v>16.0</v>
      </c>
      <c r="D45" s="207">
        <f t="shared" si="48"/>
        <v>16</v>
      </c>
      <c r="E45" s="151">
        <v>79.0</v>
      </c>
      <c r="F45" s="151">
        <v>35.0</v>
      </c>
      <c r="G45" s="151">
        <f t="shared" si="14"/>
        <v>44</v>
      </c>
      <c r="H45" s="151">
        <f t="shared" si="49"/>
        <v>57</v>
      </c>
      <c r="I45" s="208">
        <f t="shared" si="16"/>
        <v>-41</v>
      </c>
      <c r="J45" s="165" t="s">
        <v>1565</v>
      </c>
      <c r="K45" s="165" t="s">
        <v>1622</v>
      </c>
      <c r="L45" s="165" t="s">
        <v>1623</v>
      </c>
      <c r="M45" s="181">
        <f t="shared" ref="M45:M46" si="52">N45/1000000</f>
        <v>9.217013</v>
      </c>
      <c r="N45" s="150">
        <v>9217013.0</v>
      </c>
      <c r="O45" s="181">
        <f t="shared" ref="O45:O51" si="53">P45/1000000</f>
        <v>60.755732</v>
      </c>
      <c r="P45" s="150">
        <v>6.0755732E7</v>
      </c>
      <c r="Q45" s="153">
        <f t="shared" ref="Q45:Q51" si="54">R45/1000000</f>
        <v>1.875</v>
      </c>
      <c r="R45" s="149">
        <v>1875000.0</v>
      </c>
      <c r="S45" s="150">
        <v>6.2630732E7</v>
      </c>
      <c r="T45" s="149">
        <f t="shared" si="51"/>
        <v>62.630732</v>
      </c>
      <c r="U45" s="178">
        <f t="shared" si="31"/>
        <v>0.02993737962</v>
      </c>
      <c r="V45" s="192">
        <v>2.0</v>
      </c>
      <c r="W45" s="204">
        <f t="shared" ref="W45:W46" si="55">SUM(S45/(V45*1000000))</f>
        <v>31.315366</v>
      </c>
      <c r="X45" s="193">
        <f t="shared" si="39"/>
        <v>4.6085065</v>
      </c>
      <c r="Y45" s="151">
        <v>2014.0</v>
      </c>
      <c r="Z45" s="171"/>
      <c r="AA45" s="159"/>
      <c r="AB45" s="189" t="s">
        <v>1624</v>
      </c>
      <c r="AC45" s="158"/>
    </row>
    <row r="46" ht="15.75" customHeight="1">
      <c r="A46" s="163" t="s">
        <v>1466</v>
      </c>
      <c r="B46" s="146">
        <v>74.0</v>
      </c>
      <c r="C46" s="164">
        <v>62.0</v>
      </c>
      <c r="D46" s="148">
        <f>(B46+C46)/2</f>
        <v>68</v>
      </c>
      <c r="E46" s="164">
        <v>79.0</v>
      </c>
      <c r="F46" s="164">
        <v>69.0</v>
      </c>
      <c r="G46" s="151">
        <f t="shared" si="14"/>
        <v>10</v>
      </c>
      <c r="H46" s="151">
        <f>(E46+F46)/2</f>
        <v>74</v>
      </c>
      <c r="I46" s="150">
        <f t="shared" si="16"/>
        <v>-6</v>
      </c>
      <c r="J46" s="165" t="s">
        <v>1395</v>
      </c>
      <c r="K46" s="165" t="s">
        <v>1611</v>
      </c>
      <c r="L46" s="166" t="s">
        <v>1540</v>
      </c>
      <c r="M46" s="167">
        <f t="shared" si="52"/>
        <v>40.010975</v>
      </c>
      <c r="N46" s="149">
        <v>4.0010975E7</v>
      </c>
      <c r="O46" s="167">
        <f t="shared" si="53"/>
        <v>138.141585</v>
      </c>
      <c r="P46" s="149">
        <v>1.38141585E8</v>
      </c>
      <c r="Q46" s="167">
        <f t="shared" si="54"/>
        <v>140.162993</v>
      </c>
      <c r="R46" s="150">
        <f>S46-P46</f>
        <v>140162993</v>
      </c>
      <c r="S46" s="149">
        <v>2.78304578E8</v>
      </c>
      <c r="T46" s="149">
        <f t="shared" si="51"/>
        <v>278.304578</v>
      </c>
      <c r="U46" s="155">
        <f t="shared" si="31"/>
        <v>0.5036316471</v>
      </c>
      <c r="V46" s="192">
        <v>9.0</v>
      </c>
      <c r="W46" s="204">
        <f t="shared" si="55"/>
        <v>30.92273089</v>
      </c>
      <c r="X46" s="155">
        <f t="shared" si="39"/>
        <v>4.445663889</v>
      </c>
      <c r="Y46" s="164">
        <v>2017.0</v>
      </c>
      <c r="Z46" s="171"/>
      <c r="AA46" s="171"/>
      <c r="AB46" s="172" t="s">
        <v>1625</v>
      </c>
      <c r="AC46" s="171"/>
    </row>
    <row r="47" ht="15.75" customHeight="1">
      <c r="A47" s="182" t="s">
        <v>1439</v>
      </c>
      <c r="B47" s="183">
        <v>94.0</v>
      </c>
      <c r="C47" s="158">
        <v>81.0</v>
      </c>
      <c r="D47" s="184">
        <f>AVERAGE(B47:C47)</f>
        <v>87.5</v>
      </c>
      <c r="E47" s="164">
        <v>88.0</v>
      </c>
      <c r="F47" s="158">
        <v>83.0</v>
      </c>
      <c r="G47" s="147">
        <f t="shared" si="14"/>
        <v>5</v>
      </c>
      <c r="H47" s="147">
        <f>AVERAGE(E47:F47)</f>
        <v>85.5</v>
      </c>
      <c r="I47" s="185">
        <f t="shared" si="16"/>
        <v>2</v>
      </c>
      <c r="J47" s="162" t="s">
        <v>1543</v>
      </c>
      <c r="K47" s="162" t="s">
        <v>1626</v>
      </c>
      <c r="L47" s="179" t="s">
        <v>1540</v>
      </c>
      <c r="M47" s="153">
        <v>0.413869</v>
      </c>
      <c r="N47" s="149">
        <v>413869.0</v>
      </c>
      <c r="O47" s="181">
        <f t="shared" si="53"/>
        <v>143.495265</v>
      </c>
      <c r="P47" s="187">
        <v>1.43495265E8</v>
      </c>
      <c r="Q47" s="181">
        <f t="shared" si="54"/>
        <v>87.688908</v>
      </c>
      <c r="R47" s="187">
        <v>8.7688908E7</v>
      </c>
      <c r="S47" s="187">
        <v>2.31184173E8</v>
      </c>
      <c r="T47" s="187">
        <f t="shared" si="51"/>
        <v>231.184173</v>
      </c>
      <c r="U47" s="178">
        <f t="shared" si="31"/>
        <v>0.3793032493</v>
      </c>
      <c r="V47" s="156">
        <v>7.5</v>
      </c>
      <c r="W47" s="188">
        <f t="shared" ref="W47:W50" si="56">SUM(T47/V47)</f>
        <v>30.8245564</v>
      </c>
      <c r="X47" s="193">
        <f t="shared" si="39"/>
        <v>0.05518253333</v>
      </c>
      <c r="Y47" s="147">
        <v>2007.0</v>
      </c>
      <c r="Z47" s="179" t="s">
        <v>1608</v>
      </c>
      <c r="AA47" s="162" t="s">
        <v>1609</v>
      </c>
      <c r="AB47" s="160" t="s">
        <v>1627</v>
      </c>
      <c r="AC47" s="159"/>
    </row>
    <row r="48" ht="15.75" customHeight="1">
      <c r="A48" s="163" t="s">
        <v>1440</v>
      </c>
      <c r="B48" s="146">
        <v>77.0</v>
      </c>
      <c r="C48" s="164">
        <v>58.0</v>
      </c>
      <c r="D48" s="176">
        <f>(B48+C48)/2</f>
        <v>67.5</v>
      </c>
      <c r="E48" s="164">
        <v>64.0</v>
      </c>
      <c r="F48" s="164">
        <v>69.0</v>
      </c>
      <c r="G48" s="149">
        <f t="shared" si="14"/>
        <v>-5</v>
      </c>
      <c r="H48" s="164">
        <f>(E48+F48)/2</f>
        <v>66.5</v>
      </c>
      <c r="I48" s="177">
        <f t="shared" si="16"/>
        <v>1</v>
      </c>
      <c r="J48" s="173" t="s">
        <v>1425</v>
      </c>
      <c r="K48" s="173" t="s">
        <v>1425</v>
      </c>
      <c r="L48" s="152" t="s">
        <v>1540</v>
      </c>
      <c r="M48" s="153">
        <f t="shared" ref="M48:M51" si="57">N48/1000000</f>
        <v>21.688103</v>
      </c>
      <c r="N48" s="149">
        <v>2.1688103E7</v>
      </c>
      <c r="O48" s="181">
        <f t="shared" si="53"/>
        <v>67.268835</v>
      </c>
      <c r="P48" s="149">
        <v>6.7268835E7</v>
      </c>
      <c r="Q48" s="153">
        <f t="shared" si="54"/>
        <v>81.5</v>
      </c>
      <c r="R48" s="154">
        <v>8.15E7</v>
      </c>
      <c r="S48" s="154">
        <f>R48+P48</f>
        <v>148768835</v>
      </c>
      <c r="T48" s="154">
        <f t="shared" si="51"/>
        <v>148.768835</v>
      </c>
      <c r="U48" s="178">
        <f>R48/S48</f>
        <v>0.5478297924</v>
      </c>
      <c r="V48" s="156">
        <v>4.9</v>
      </c>
      <c r="W48" s="157">
        <f t="shared" si="56"/>
        <v>30.36098673</v>
      </c>
      <c r="X48" s="178">
        <f>N48/(V48*1000000)</f>
        <v>4.426143469</v>
      </c>
      <c r="Y48" s="164">
        <v>2016.0</v>
      </c>
      <c r="Z48" s="159"/>
      <c r="AA48" s="159"/>
      <c r="AB48" s="160" t="s">
        <v>1628</v>
      </c>
      <c r="AC48" s="159"/>
    </row>
    <row r="49" ht="15.75" customHeight="1">
      <c r="A49" s="174" t="s">
        <v>1483</v>
      </c>
      <c r="B49" s="175">
        <v>38.0</v>
      </c>
      <c r="C49" s="158">
        <v>41.0</v>
      </c>
      <c r="D49" s="209">
        <f>AVERAGE(B49:C49)</f>
        <v>39.5</v>
      </c>
      <c r="E49" s="158">
        <v>36.0</v>
      </c>
      <c r="F49" s="158">
        <v>52.0</v>
      </c>
      <c r="G49" s="158">
        <f t="shared" si="14"/>
        <v>-16</v>
      </c>
      <c r="H49" s="158">
        <f>AVERAGE(E49:F49)</f>
        <v>44</v>
      </c>
      <c r="I49" s="210">
        <f t="shared" si="16"/>
        <v>-4.5</v>
      </c>
      <c r="J49" s="179" t="s">
        <v>1629</v>
      </c>
      <c r="K49" s="162" t="s">
        <v>1630</v>
      </c>
      <c r="L49" s="162" t="s">
        <v>1540</v>
      </c>
      <c r="M49" s="153">
        <f t="shared" si="57"/>
        <v>34.05836</v>
      </c>
      <c r="N49" s="154">
        <v>3.405836E7</v>
      </c>
      <c r="O49" s="153">
        <f t="shared" si="53"/>
        <v>64.473115</v>
      </c>
      <c r="P49" s="154">
        <v>6.4473115E7</v>
      </c>
      <c r="Q49" s="153">
        <f t="shared" si="54"/>
        <v>24.855512</v>
      </c>
      <c r="R49" s="154">
        <v>2.4855512E7</v>
      </c>
      <c r="S49" s="154">
        <v>8.9328627E7</v>
      </c>
      <c r="T49" s="154">
        <f t="shared" si="51"/>
        <v>89.328627</v>
      </c>
      <c r="U49" s="178">
        <f>(R49/S49)</f>
        <v>0.2782480022</v>
      </c>
      <c r="V49" s="156">
        <v>3.0</v>
      </c>
      <c r="W49" s="188">
        <f t="shared" si="56"/>
        <v>29.776209</v>
      </c>
      <c r="X49" s="193">
        <f>SUM(M49/V49)</f>
        <v>11.35278667</v>
      </c>
      <c r="Y49" s="158">
        <v>2013.0</v>
      </c>
      <c r="Z49" s="159"/>
      <c r="AA49" s="159"/>
      <c r="AB49" s="189" t="s">
        <v>1631</v>
      </c>
      <c r="AC49" s="158"/>
    </row>
    <row r="50" ht="15.75" customHeight="1">
      <c r="A50" s="163" t="s">
        <v>1430</v>
      </c>
      <c r="B50" s="146">
        <v>82.0</v>
      </c>
      <c r="C50" s="164">
        <v>63.0</v>
      </c>
      <c r="D50" s="176">
        <f>(B50+C50)/2</f>
        <v>72.5</v>
      </c>
      <c r="E50" s="164">
        <v>77.0</v>
      </c>
      <c r="F50" s="164">
        <v>73.0</v>
      </c>
      <c r="G50" s="149">
        <f t="shared" si="14"/>
        <v>4</v>
      </c>
      <c r="H50" s="164">
        <f>(E50+F50)/2</f>
        <v>75</v>
      </c>
      <c r="I50" s="177">
        <f t="shared" si="16"/>
        <v>-2.5</v>
      </c>
      <c r="J50" s="173" t="s">
        <v>1547</v>
      </c>
      <c r="K50" s="173" t="s">
        <v>1547</v>
      </c>
      <c r="L50" s="152" t="s">
        <v>1540</v>
      </c>
      <c r="M50" s="153">
        <f t="shared" si="57"/>
        <v>2.376822</v>
      </c>
      <c r="N50" s="149">
        <v>2376822.0</v>
      </c>
      <c r="O50" s="181">
        <f t="shared" si="53"/>
        <v>28.751693</v>
      </c>
      <c r="P50" s="149">
        <v>2.8751693E7</v>
      </c>
      <c r="Q50" s="153">
        <f t="shared" si="54"/>
        <v>0.211196</v>
      </c>
      <c r="R50" s="154">
        <v>211196.0</v>
      </c>
      <c r="S50" s="154">
        <f>R50+P50</f>
        <v>28962889</v>
      </c>
      <c r="T50" s="154">
        <f t="shared" si="51"/>
        <v>28.962889</v>
      </c>
      <c r="U50" s="178">
        <f>R50/S50</f>
        <v>0.007291952125</v>
      </c>
      <c r="V50" s="156">
        <v>1.0</v>
      </c>
      <c r="W50" s="157">
        <f t="shared" si="56"/>
        <v>28.962889</v>
      </c>
      <c r="X50" s="178">
        <f>N50/(V50*1000000)</f>
        <v>2.376822</v>
      </c>
      <c r="Y50" s="164">
        <v>2016.0</v>
      </c>
      <c r="Z50" s="159"/>
      <c r="AA50" s="159"/>
      <c r="AB50" s="160" t="s">
        <v>1632</v>
      </c>
      <c r="AC50" s="159"/>
    </row>
    <row r="51" ht="15.75" customHeight="1">
      <c r="A51" s="182" t="s">
        <v>1453</v>
      </c>
      <c r="B51" s="183">
        <v>24.0</v>
      </c>
      <c r="C51" s="147">
        <v>40.0</v>
      </c>
      <c r="D51" s="184">
        <f t="shared" ref="D51:D52" si="58">AVERAGE(B51:C51)</f>
        <v>32</v>
      </c>
      <c r="E51" s="147">
        <v>36.0</v>
      </c>
      <c r="F51" s="147">
        <v>45.0</v>
      </c>
      <c r="G51" s="147">
        <f t="shared" si="14"/>
        <v>-9</v>
      </c>
      <c r="H51" s="147">
        <f t="shared" ref="H51:H52" si="59">AVERAGE(E51:F51)</f>
        <v>40.5</v>
      </c>
      <c r="I51" s="185">
        <f t="shared" si="16"/>
        <v>-8.5</v>
      </c>
      <c r="J51" s="179" t="s">
        <v>1395</v>
      </c>
      <c r="K51" s="179" t="s">
        <v>1395</v>
      </c>
      <c r="L51" s="165" t="s">
        <v>1550</v>
      </c>
      <c r="M51" s="186">
        <f t="shared" si="57"/>
        <v>29.003866</v>
      </c>
      <c r="N51" s="187">
        <v>2.9003866E7</v>
      </c>
      <c r="O51" s="153">
        <f t="shared" si="53"/>
        <v>53.9213</v>
      </c>
      <c r="P51" s="187">
        <v>5.39213E7</v>
      </c>
      <c r="Q51" s="153">
        <f t="shared" si="54"/>
        <v>88.917657</v>
      </c>
      <c r="R51" s="154">
        <v>8.8917657E7</v>
      </c>
      <c r="S51" s="187">
        <v>1.42838957E8</v>
      </c>
      <c r="T51" s="187">
        <f t="shared" si="51"/>
        <v>142.838957</v>
      </c>
      <c r="U51" s="178">
        <f t="shared" ref="U51:U82" si="60">(R51/S51)</f>
        <v>0.6225028442</v>
      </c>
      <c r="V51" s="156">
        <v>5.0</v>
      </c>
      <c r="W51" s="188">
        <f>SUM((S51/1000000)/V51)</f>
        <v>28.5677914</v>
      </c>
      <c r="X51" s="193">
        <f t="shared" ref="X51:X73" si="61">SUM(M51/V51)</f>
        <v>5.8007732</v>
      </c>
      <c r="Y51" s="151">
        <v>2012.0</v>
      </c>
      <c r="Z51" s="159"/>
      <c r="AA51" s="159"/>
      <c r="AB51" s="189" t="s">
        <v>1633</v>
      </c>
      <c r="AC51" s="158"/>
    </row>
    <row r="52" ht="15.75" customHeight="1">
      <c r="A52" s="182" t="s">
        <v>1077</v>
      </c>
      <c r="B52" s="183">
        <v>95.0</v>
      </c>
      <c r="C52" s="147">
        <v>88.0</v>
      </c>
      <c r="D52" s="184">
        <f t="shared" si="58"/>
        <v>91.5</v>
      </c>
      <c r="E52" s="147">
        <v>93.0</v>
      </c>
      <c r="F52" s="147">
        <v>83.0</v>
      </c>
      <c r="G52" s="187">
        <f t="shared" si="14"/>
        <v>10</v>
      </c>
      <c r="H52" s="147">
        <f t="shared" si="59"/>
        <v>88</v>
      </c>
      <c r="I52" s="185">
        <f t="shared" si="16"/>
        <v>3.5</v>
      </c>
      <c r="J52" s="179" t="s">
        <v>1634</v>
      </c>
      <c r="K52" s="179" t="s">
        <v>1635</v>
      </c>
      <c r="L52" s="179" t="s">
        <v>1529</v>
      </c>
      <c r="M52" s="167">
        <v>4.4</v>
      </c>
      <c r="N52" s="187">
        <f>M52*1000000</f>
        <v>4400000</v>
      </c>
      <c r="O52" s="153">
        <v>138.79</v>
      </c>
      <c r="P52" s="187">
        <f>O52*1000000</f>
        <v>138790000</v>
      </c>
      <c r="Q52" s="153">
        <v>275.41</v>
      </c>
      <c r="R52" s="149">
        <f>SUM(Q52*1000000)</f>
        <v>275410000</v>
      </c>
      <c r="S52" s="187">
        <f>T52*1000000</f>
        <v>414200000</v>
      </c>
      <c r="T52" s="187">
        <f>SUM(O52+Q52)</f>
        <v>414.2</v>
      </c>
      <c r="U52" s="178">
        <f t="shared" si="60"/>
        <v>0.6649203283</v>
      </c>
      <c r="V52" s="156">
        <v>15.0</v>
      </c>
      <c r="W52" s="188">
        <f>SUM(T52/V52)</f>
        <v>27.61333333</v>
      </c>
      <c r="X52" s="193">
        <f t="shared" si="61"/>
        <v>0.2933333333</v>
      </c>
      <c r="Y52" s="147">
        <v>2010.0</v>
      </c>
      <c r="Z52" s="162" t="s">
        <v>1608</v>
      </c>
      <c r="AA52" s="162" t="s">
        <v>1636</v>
      </c>
      <c r="AB52" s="189" t="s">
        <v>1637</v>
      </c>
      <c r="AC52" s="158"/>
    </row>
    <row r="53" ht="15.75" customHeight="1">
      <c r="A53" s="145" t="s">
        <v>1489</v>
      </c>
      <c r="B53" s="146">
        <v>14.0</v>
      </c>
      <c r="C53" s="147">
        <v>35.0</v>
      </c>
      <c r="D53" s="148">
        <f>(B53+C53)/2</f>
        <v>24.5</v>
      </c>
      <c r="E53" s="147">
        <v>21.0</v>
      </c>
      <c r="F53" s="149">
        <v>38.0</v>
      </c>
      <c r="G53" s="150">
        <f t="shared" si="14"/>
        <v>-17</v>
      </c>
      <c r="H53" s="151">
        <f>(E53+F53)/2</f>
        <v>29.5</v>
      </c>
      <c r="I53" s="150">
        <f t="shared" si="16"/>
        <v>-5</v>
      </c>
      <c r="J53" s="152" t="s">
        <v>1527</v>
      </c>
      <c r="K53" s="152" t="s">
        <v>1528</v>
      </c>
      <c r="L53" s="152" t="s">
        <v>1540</v>
      </c>
      <c r="M53" s="153">
        <f t="shared" ref="M53:M57" si="62">N53/1000000</f>
        <v>18.667855</v>
      </c>
      <c r="N53" s="149">
        <v>1.8667855E7</v>
      </c>
      <c r="O53" s="153">
        <f t="shared" ref="O53:O57" si="63">P53/1000000</f>
        <v>40.71702</v>
      </c>
      <c r="P53" s="149">
        <v>4.071702E7</v>
      </c>
      <c r="Q53" s="153">
        <f t="shared" ref="Q53:Q54" si="64">R53/1000000</f>
        <v>54.118281</v>
      </c>
      <c r="R53" s="154">
        <f>S53-P53</f>
        <v>54118281</v>
      </c>
      <c r="S53" s="149">
        <v>9.4835301E7</v>
      </c>
      <c r="T53" s="154">
        <f>S53/100000</f>
        <v>948.35301</v>
      </c>
      <c r="U53" s="155">
        <f t="shared" si="60"/>
        <v>0.5706554461</v>
      </c>
      <c r="V53" s="156">
        <v>3.5</v>
      </c>
      <c r="W53" s="204">
        <f>SUM(S53/(V53*1000000))</f>
        <v>27.09580029</v>
      </c>
      <c r="X53" s="155">
        <f t="shared" si="61"/>
        <v>5.333672857</v>
      </c>
      <c r="Y53" s="147">
        <v>2018.0</v>
      </c>
      <c r="Z53" s="159"/>
      <c r="AA53" s="159"/>
      <c r="AB53" s="160" t="s">
        <v>1638</v>
      </c>
      <c r="AC53" s="159"/>
    </row>
    <row r="54" ht="15.75" customHeight="1">
      <c r="A54" s="182" t="s">
        <v>1464</v>
      </c>
      <c r="B54" s="183">
        <v>63.0</v>
      </c>
      <c r="C54" s="147">
        <v>53.0</v>
      </c>
      <c r="D54" s="184">
        <f>AVERAGE(B54:C54)</f>
        <v>58</v>
      </c>
      <c r="E54" s="147">
        <v>61.0</v>
      </c>
      <c r="F54" s="147">
        <v>71.0</v>
      </c>
      <c r="G54" s="147">
        <f t="shared" si="14"/>
        <v>-10</v>
      </c>
      <c r="H54" s="147">
        <f>AVERAGE(E54:F54)</f>
        <v>66</v>
      </c>
      <c r="I54" s="185">
        <f t="shared" si="16"/>
        <v>-8</v>
      </c>
      <c r="J54" s="179" t="s">
        <v>1395</v>
      </c>
      <c r="K54" s="179" t="s">
        <v>1639</v>
      </c>
      <c r="L54" s="165" t="s">
        <v>1540</v>
      </c>
      <c r="M54" s="186">
        <f t="shared" si="62"/>
        <v>18.007634</v>
      </c>
      <c r="N54" s="187">
        <v>1.8007634E7</v>
      </c>
      <c r="O54" s="153">
        <f t="shared" si="63"/>
        <v>48.086903</v>
      </c>
      <c r="P54" s="187">
        <v>4.8086903E7</v>
      </c>
      <c r="Q54" s="153">
        <f t="shared" si="64"/>
        <v>29.625536</v>
      </c>
      <c r="R54" s="154">
        <v>2.9625536E7</v>
      </c>
      <c r="S54" s="187">
        <v>7.7712439E7</v>
      </c>
      <c r="T54" s="187">
        <f t="shared" ref="T54:T57" si="65">S54/1000000</f>
        <v>77.712439</v>
      </c>
      <c r="U54" s="178">
        <f t="shared" si="60"/>
        <v>0.3812200001</v>
      </c>
      <c r="V54" s="156">
        <v>3.0</v>
      </c>
      <c r="W54" s="188">
        <f>SUM((S54/1000000)/V54)</f>
        <v>25.90414633</v>
      </c>
      <c r="X54" s="193">
        <f t="shared" si="61"/>
        <v>6.002544667</v>
      </c>
      <c r="Y54" s="151">
        <v>2012.0</v>
      </c>
      <c r="Z54" s="159"/>
      <c r="AA54" s="159"/>
      <c r="AB54" s="189" t="s">
        <v>1640</v>
      </c>
      <c r="AC54" s="158"/>
    </row>
    <row r="55" ht="15.75" customHeight="1">
      <c r="A55" s="190" t="s">
        <v>1411</v>
      </c>
      <c r="B55" s="175">
        <v>87.0</v>
      </c>
      <c r="C55" s="158">
        <v>72.0</v>
      </c>
      <c r="D55" s="191">
        <f>(B55+C55)/2</f>
        <v>79.5</v>
      </c>
      <c r="E55" s="164">
        <v>85.0</v>
      </c>
      <c r="F55" s="158">
        <v>75.0</v>
      </c>
      <c r="G55" s="164">
        <f t="shared" si="14"/>
        <v>10</v>
      </c>
      <c r="H55" s="158">
        <f>(E55+F55)/2</f>
        <v>80</v>
      </c>
      <c r="I55" s="164">
        <f t="shared" si="16"/>
        <v>-0.5</v>
      </c>
      <c r="J55" s="162" t="s">
        <v>1543</v>
      </c>
      <c r="K55" s="162" t="s">
        <v>1626</v>
      </c>
      <c r="L55" s="162" t="s">
        <v>1540</v>
      </c>
      <c r="M55" s="153">
        <f t="shared" si="62"/>
        <v>6.10001</v>
      </c>
      <c r="N55" s="154">
        <v>6100010.0</v>
      </c>
      <c r="O55" s="153">
        <f t="shared" si="63"/>
        <v>17.50647</v>
      </c>
      <c r="P55" s="149">
        <v>1.750647E7</v>
      </c>
      <c r="Q55" s="181">
        <v>0.48</v>
      </c>
      <c r="R55" s="149">
        <f>SUM(Q55*1000000)</f>
        <v>480000</v>
      </c>
      <c r="S55" s="154">
        <f>SUM(P55+Q55*1000000)</f>
        <v>17986470</v>
      </c>
      <c r="T55" s="154">
        <f t="shared" si="65"/>
        <v>17.98647</v>
      </c>
      <c r="U55" s="178">
        <f t="shared" si="60"/>
        <v>0.02668672619</v>
      </c>
      <c r="V55" s="192">
        <v>0.7</v>
      </c>
      <c r="W55" s="188">
        <f>SUM(T55/V55)</f>
        <v>25.69495714</v>
      </c>
      <c r="X55" s="193">
        <f t="shared" si="61"/>
        <v>8.7143</v>
      </c>
      <c r="Y55" s="158">
        <v>2015.0</v>
      </c>
      <c r="Z55" s="159"/>
      <c r="AA55" s="159"/>
      <c r="AB55" s="189" t="s">
        <v>1641</v>
      </c>
      <c r="AC55" s="158"/>
    </row>
    <row r="56" ht="15.75" customHeight="1">
      <c r="A56" s="205" t="s">
        <v>1475</v>
      </c>
      <c r="B56" s="206">
        <v>81.0</v>
      </c>
      <c r="C56" s="151">
        <v>69.0</v>
      </c>
      <c r="D56" s="207">
        <f>AVERAGE(B56:C56)</f>
        <v>75</v>
      </c>
      <c r="E56" s="151">
        <v>86.0</v>
      </c>
      <c r="F56" s="151">
        <v>74.0</v>
      </c>
      <c r="G56" s="151">
        <f t="shared" si="14"/>
        <v>12</v>
      </c>
      <c r="H56" s="151">
        <f>AVERAGE(E56:F56)</f>
        <v>80</v>
      </c>
      <c r="I56" s="208">
        <f t="shared" si="16"/>
        <v>-5</v>
      </c>
      <c r="J56" s="165" t="s">
        <v>1565</v>
      </c>
      <c r="K56" s="165" t="s">
        <v>1642</v>
      </c>
      <c r="L56" s="165" t="s">
        <v>1534</v>
      </c>
      <c r="M56" s="181">
        <f t="shared" si="62"/>
        <v>48.002523</v>
      </c>
      <c r="N56" s="150">
        <v>4.8002523E7</v>
      </c>
      <c r="O56" s="181">
        <f t="shared" si="63"/>
        <v>124.87235</v>
      </c>
      <c r="P56" s="150">
        <v>1.2487235E8</v>
      </c>
      <c r="Q56" s="153">
        <f t="shared" ref="Q56:Q57" si="66">R56/1000000</f>
        <v>182.366663</v>
      </c>
      <c r="R56" s="149">
        <v>1.82366663E8</v>
      </c>
      <c r="S56" s="150">
        <v>3.07239013E8</v>
      </c>
      <c r="T56" s="149">
        <f t="shared" si="65"/>
        <v>307.239013</v>
      </c>
      <c r="U56" s="178">
        <f t="shared" si="60"/>
        <v>0.5935661009</v>
      </c>
      <c r="V56" s="192">
        <v>12.0</v>
      </c>
      <c r="W56" s="204">
        <f t="shared" ref="W56:W57" si="67">SUM(S56/(V56*1000000))</f>
        <v>25.60325108</v>
      </c>
      <c r="X56" s="193">
        <f t="shared" si="61"/>
        <v>4.00021025</v>
      </c>
      <c r="Y56" s="151">
        <v>2014.0</v>
      </c>
      <c r="Z56" s="171"/>
      <c r="AA56" s="159"/>
      <c r="AB56" s="189" t="s">
        <v>1643</v>
      </c>
      <c r="AC56" s="158"/>
    </row>
    <row r="57" ht="15.75" customHeight="1">
      <c r="A57" s="161" t="s">
        <v>1424</v>
      </c>
      <c r="B57" s="146">
        <v>79.0</v>
      </c>
      <c r="C57" s="147">
        <v>67.0</v>
      </c>
      <c r="D57" s="148">
        <f>(B57+C57)/2</f>
        <v>73</v>
      </c>
      <c r="E57" s="147">
        <v>73.0</v>
      </c>
      <c r="F57" s="149">
        <v>70.0</v>
      </c>
      <c r="G57" s="150">
        <f t="shared" si="14"/>
        <v>3</v>
      </c>
      <c r="H57" s="151">
        <f>(E57+F57)/2</f>
        <v>71.5</v>
      </c>
      <c r="I57" s="150">
        <f t="shared" si="16"/>
        <v>1.5</v>
      </c>
      <c r="J57" s="152" t="s">
        <v>1425</v>
      </c>
      <c r="K57" s="152" t="s">
        <v>1425</v>
      </c>
      <c r="L57" s="152" t="s">
        <v>1550</v>
      </c>
      <c r="M57" s="153">
        <f t="shared" si="62"/>
        <v>76.221545</v>
      </c>
      <c r="N57" s="149">
        <v>7.6221545E7</v>
      </c>
      <c r="O57" s="153">
        <f t="shared" si="63"/>
        <v>159.342015</v>
      </c>
      <c r="P57" s="149">
        <v>1.59342015E8</v>
      </c>
      <c r="Q57" s="153">
        <f t="shared" si="66"/>
        <v>94.33791</v>
      </c>
      <c r="R57" s="149">
        <v>9.433791E7</v>
      </c>
      <c r="S57" s="149">
        <v>2.53679925E8</v>
      </c>
      <c r="T57" s="154">
        <f t="shared" si="65"/>
        <v>253.679925</v>
      </c>
      <c r="U57" s="155">
        <f t="shared" si="60"/>
        <v>0.3718777116</v>
      </c>
      <c r="V57" s="156">
        <v>10.0</v>
      </c>
      <c r="W57" s="204">
        <f t="shared" si="67"/>
        <v>25.3679925</v>
      </c>
      <c r="X57" s="155">
        <f t="shared" si="61"/>
        <v>7.6221545</v>
      </c>
      <c r="Y57" s="147">
        <v>2018.0</v>
      </c>
      <c r="Z57" s="159"/>
      <c r="AA57" s="159"/>
      <c r="AB57" s="160" t="s">
        <v>1644</v>
      </c>
      <c r="AC57" s="159"/>
    </row>
    <row r="58" ht="15.75" customHeight="1">
      <c r="A58" s="182" t="s">
        <v>1645</v>
      </c>
      <c r="B58" s="183">
        <v>88.0</v>
      </c>
      <c r="C58" s="147">
        <v>79.0</v>
      </c>
      <c r="D58" s="202">
        <f t="shared" ref="D58:D61" si="68">AVERAGE(B58:C58)</f>
        <v>83.5</v>
      </c>
      <c r="E58" s="147">
        <v>86.0</v>
      </c>
      <c r="F58" s="147">
        <v>80.0</v>
      </c>
      <c r="G58" s="147">
        <f t="shared" si="14"/>
        <v>6</v>
      </c>
      <c r="H58" s="147">
        <f t="shared" ref="H58:H61" si="69">AVERAGE(E58:F58)</f>
        <v>83</v>
      </c>
      <c r="I58" s="183">
        <f t="shared" si="16"/>
        <v>0.5</v>
      </c>
      <c r="J58" s="179" t="s">
        <v>1527</v>
      </c>
      <c r="K58" s="179" t="s">
        <v>1646</v>
      </c>
      <c r="L58" s="179" t="s">
        <v>1540</v>
      </c>
      <c r="M58" s="186">
        <v>8.38</v>
      </c>
      <c r="N58" s="187">
        <f t="shared" ref="N58:N59" si="70">M58*1000000</f>
        <v>8380000</v>
      </c>
      <c r="O58" s="153">
        <v>106.95</v>
      </c>
      <c r="P58" s="187">
        <f t="shared" ref="P58:P59" si="71">O58*1000000</f>
        <v>106950000</v>
      </c>
      <c r="Q58" s="153">
        <v>222.44</v>
      </c>
      <c r="R58" s="149">
        <f t="shared" ref="R58:R59" si="72">SUM(Q58*1000000)</f>
        <v>222440000</v>
      </c>
      <c r="S58" s="187">
        <f t="shared" ref="S58:S59" si="73">T58*1000000</f>
        <v>329390000</v>
      </c>
      <c r="T58" s="187">
        <f>SUM(O58+Q58)</f>
        <v>329.39</v>
      </c>
      <c r="U58" s="178">
        <f t="shared" si="60"/>
        <v>0.6753089043</v>
      </c>
      <c r="V58" s="156">
        <v>13.0</v>
      </c>
      <c r="W58" s="188">
        <f t="shared" ref="W58:W60" si="74">SUM(T58/V58)</f>
        <v>25.33769231</v>
      </c>
      <c r="X58" s="193">
        <f t="shared" si="61"/>
        <v>0.6446153846</v>
      </c>
      <c r="Y58" s="147">
        <v>2010.0</v>
      </c>
      <c r="Z58" s="159"/>
      <c r="AA58" s="162" t="s">
        <v>1647</v>
      </c>
      <c r="AB58" s="189" t="s">
        <v>1648</v>
      </c>
      <c r="AC58" s="158"/>
    </row>
    <row r="59" ht="15.75" customHeight="1">
      <c r="A59" s="182" t="s">
        <v>855</v>
      </c>
      <c r="B59" s="183">
        <v>94.0</v>
      </c>
      <c r="C59" s="147">
        <v>86.0</v>
      </c>
      <c r="D59" s="202">
        <f t="shared" si="68"/>
        <v>90</v>
      </c>
      <c r="E59" s="147">
        <v>90.0</v>
      </c>
      <c r="F59" s="147">
        <v>78.0</v>
      </c>
      <c r="G59" s="147">
        <f t="shared" si="14"/>
        <v>12</v>
      </c>
      <c r="H59" s="147">
        <f t="shared" si="69"/>
        <v>84</v>
      </c>
      <c r="I59" s="183">
        <f t="shared" si="16"/>
        <v>6</v>
      </c>
      <c r="J59" s="179" t="s">
        <v>1565</v>
      </c>
      <c r="K59" s="179" t="s">
        <v>1649</v>
      </c>
      <c r="L59" s="179" t="s">
        <v>1534</v>
      </c>
      <c r="M59" s="186">
        <v>4.3</v>
      </c>
      <c r="N59" s="187">
        <f t="shared" si="70"/>
        <v>4300000</v>
      </c>
      <c r="O59" s="153">
        <v>141.32</v>
      </c>
      <c r="P59" s="187">
        <f t="shared" si="71"/>
        <v>141320000</v>
      </c>
      <c r="Q59" s="153">
        <v>236.59</v>
      </c>
      <c r="R59" s="149">
        <f t="shared" si="72"/>
        <v>236590000</v>
      </c>
      <c r="S59" s="187">
        <f t="shared" si="73"/>
        <v>377910000</v>
      </c>
      <c r="T59" s="187">
        <v>377.91</v>
      </c>
      <c r="U59" s="178">
        <f t="shared" si="60"/>
        <v>0.6260485301</v>
      </c>
      <c r="V59" s="156">
        <v>15.0</v>
      </c>
      <c r="W59" s="188">
        <f t="shared" si="74"/>
        <v>25.194</v>
      </c>
      <c r="X59" s="193">
        <f t="shared" si="61"/>
        <v>0.2866666667</v>
      </c>
      <c r="Y59" s="147">
        <v>2008.0</v>
      </c>
      <c r="Z59" s="179" t="s">
        <v>1608</v>
      </c>
      <c r="AA59" s="179" t="s">
        <v>1650</v>
      </c>
      <c r="AB59" s="189" t="s">
        <v>1651</v>
      </c>
      <c r="AC59" s="158"/>
    </row>
    <row r="60" ht="15.75" customHeight="1">
      <c r="A60" s="174" t="s">
        <v>1397</v>
      </c>
      <c r="B60" s="175">
        <v>10.0</v>
      </c>
      <c r="C60" s="158">
        <v>20.0</v>
      </c>
      <c r="D60" s="209">
        <f t="shared" si="68"/>
        <v>15</v>
      </c>
      <c r="E60" s="158">
        <v>51.0</v>
      </c>
      <c r="F60" s="158">
        <v>51.0</v>
      </c>
      <c r="G60" s="158">
        <f t="shared" si="14"/>
        <v>0</v>
      </c>
      <c r="H60" s="158">
        <f t="shared" si="69"/>
        <v>51</v>
      </c>
      <c r="I60" s="210">
        <f t="shared" si="16"/>
        <v>-36</v>
      </c>
      <c r="J60" s="162" t="s">
        <v>1425</v>
      </c>
      <c r="K60" s="162" t="s">
        <v>1652</v>
      </c>
      <c r="L60" s="162" t="s">
        <v>1540</v>
      </c>
      <c r="M60" s="153">
        <f t="shared" ref="M60:M62" si="75">N60/1000000</f>
        <v>18.101682</v>
      </c>
      <c r="N60" s="154">
        <v>1.8101682E7</v>
      </c>
      <c r="O60" s="153">
        <f t="shared" ref="O60:O62" si="76">P60/1000000</f>
        <v>40.041683</v>
      </c>
      <c r="P60" s="154">
        <v>4.0041683E7</v>
      </c>
      <c r="Q60" s="153">
        <f t="shared" ref="Q60:Q62" si="77">R60/1000000</f>
        <v>20.1</v>
      </c>
      <c r="R60" s="154">
        <v>2.01E7</v>
      </c>
      <c r="S60" s="154">
        <v>6.0141683E7</v>
      </c>
      <c r="T60" s="154">
        <f t="shared" ref="T60:T62" si="78">S60/1000000</f>
        <v>60.141683</v>
      </c>
      <c r="U60" s="178">
        <f t="shared" si="60"/>
        <v>0.3342108002</v>
      </c>
      <c r="V60" s="156">
        <v>2.5</v>
      </c>
      <c r="W60" s="188">
        <f t="shared" si="74"/>
        <v>24.0566732</v>
      </c>
      <c r="X60" s="193">
        <f t="shared" si="61"/>
        <v>7.2406728</v>
      </c>
      <c r="Y60" s="158">
        <v>2013.0</v>
      </c>
      <c r="Z60" s="159"/>
      <c r="AA60" s="159"/>
      <c r="AB60" s="189" t="s">
        <v>1653</v>
      </c>
      <c r="AC60" s="158"/>
    </row>
    <row r="61" ht="15.75" customHeight="1">
      <c r="A61" s="182" t="s">
        <v>1442</v>
      </c>
      <c r="B61" s="183">
        <v>80.0</v>
      </c>
      <c r="C61" s="147">
        <v>72.0</v>
      </c>
      <c r="D61" s="184">
        <f t="shared" si="68"/>
        <v>76</v>
      </c>
      <c r="E61" s="147">
        <v>61.0</v>
      </c>
      <c r="F61" s="147">
        <v>59.0</v>
      </c>
      <c r="G61" s="147">
        <f t="shared" si="14"/>
        <v>2</v>
      </c>
      <c r="H61" s="147">
        <f t="shared" si="69"/>
        <v>60</v>
      </c>
      <c r="I61" s="185">
        <f t="shared" si="16"/>
        <v>16</v>
      </c>
      <c r="J61" s="179" t="s">
        <v>1543</v>
      </c>
      <c r="K61" s="179" t="s">
        <v>1543</v>
      </c>
      <c r="L61" s="165" t="s">
        <v>1654</v>
      </c>
      <c r="M61" s="186">
        <f t="shared" si="75"/>
        <v>39.12717</v>
      </c>
      <c r="N61" s="187">
        <v>3.912717E7</v>
      </c>
      <c r="O61" s="153">
        <f t="shared" si="76"/>
        <v>113.721571</v>
      </c>
      <c r="P61" s="187">
        <v>1.13721571E8</v>
      </c>
      <c r="Q61" s="153">
        <f t="shared" si="77"/>
        <v>53.5</v>
      </c>
      <c r="R61" s="154">
        <v>5.35E7</v>
      </c>
      <c r="S61" s="187">
        <v>1.67221571E8</v>
      </c>
      <c r="T61" s="187">
        <f t="shared" si="78"/>
        <v>167.221571</v>
      </c>
      <c r="U61" s="178">
        <f t="shared" si="60"/>
        <v>0.3199348008</v>
      </c>
      <c r="V61" s="156">
        <v>7.0</v>
      </c>
      <c r="W61" s="188">
        <f>SUM((S61/1000000)/V61)</f>
        <v>23.88879586</v>
      </c>
      <c r="X61" s="193">
        <f t="shared" si="61"/>
        <v>5.589595714</v>
      </c>
      <c r="Y61" s="151">
        <v>2012.0</v>
      </c>
      <c r="Z61" s="159"/>
      <c r="AA61" s="159"/>
      <c r="AB61" s="189" t="s">
        <v>1655</v>
      </c>
      <c r="AC61" s="158"/>
    </row>
    <row r="62" ht="15.75" customHeight="1">
      <c r="A62" s="163" t="s">
        <v>1426</v>
      </c>
      <c r="B62" s="146">
        <v>71.0</v>
      </c>
      <c r="C62" s="164">
        <v>57.0</v>
      </c>
      <c r="D62" s="148">
        <f>(B62+C62)/2</f>
        <v>64</v>
      </c>
      <c r="E62" s="164">
        <v>66.0</v>
      </c>
      <c r="F62" s="164">
        <v>66.0</v>
      </c>
      <c r="G62" s="151">
        <f t="shared" si="14"/>
        <v>0</v>
      </c>
      <c r="H62" s="151">
        <f>(E62+F62)/2</f>
        <v>66</v>
      </c>
      <c r="I62" s="150">
        <f t="shared" si="16"/>
        <v>-2</v>
      </c>
      <c r="J62" s="165" t="s">
        <v>1395</v>
      </c>
      <c r="K62" s="165" t="s">
        <v>1395</v>
      </c>
      <c r="L62" s="166" t="s">
        <v>1540</v>
      </c>
      <c r="M62" s="167">
        <f t="shared" si="75"/>
        <v>26.039025</v>
      </c>
      <c r="N62" s="149">
        <v>2.6039025E7</v>
      </c>
      <c r="O62" s="167">
        <f t="shared" si="76"/>
        <v>55.681005</v>
      </c>
      <c r="P62" s="149">
        <v>5.5681005E7</v>
      </c>
      <c r="Q62" s="167">
        <f t="shared" si="77"/>
        <v>56.7</v>
      </c>
      <c r="R62" s="150">
        <f>S62-P62</f>
        <v>56700000</v>
      </c>
      <c r="S62" s="149">
        <v>1.12381005E8</v>
      </c>
      <c r="T62" s="149">
        <f t="shared" si="78"/>
        <v>112.381005</v>
      </c>
      <c r="U62" s="155">
        <f t="shared" si="60"/>
        <v>0.5045336621</v>
      </c>
      <c r="V62" s="192">
        <v>4.8</v>
      </c>
      <c r="W62" s="204">
        <f>SUM(S62/(V62*1000000))</f>
        <v>23.41270938</v>
      </c>
      <c r="X62" s="155">
        <f t="shared" si="61"/>
        <v>5.424796875</v>
      </c>
      <c r="Y62" s="164">
        <v>2017.0</v>
      </c>
      <c r="Z62" s="171"/>
      <c r="AA62" s="171"/>
      <c r="AB62" s="172" t="s">
        <v>1656</v>
      </c>
      <c r="AC62" s="171"/>
    </row>
    <row r="63" ht="15.75" customHeight="1">
      <c r="A63" s="182" t="s">
        <v>1657</v>
      </c>
      <c r="B63" s="183">
        <v>65.0</v>
      </c>
      <c r="C63" s="147">
        <v>57.0</v>
      </c>
      <c r="D63" s="202">
        <f>AVERAGE(B63:C63)</f>
        <v>61</v>
      </c>
      <c r="E63" s="147">
        <v>76.0</v>
      </c>
      <c r="F63" s="147">
        <v>42.0</v>
      </c>
      <c r="G63" s="147">
        <f t="shared" si="14"/>
        <v>34</v>
      </c>
      <c r="H63" s="147">
        <f>AVERAGE(E63:F63)</f>
        <v>59</v>
      </c>
      <c r="I63" s="183">
        <f t="shared" si="16"/>
        <v>2</v>
      </c>
      <c r="J63" s="179" t="s">
        <v>1543</v>
      </c>
      <c r="K63" s="179" t="s">
        <v>1658</v>
      </c>
      <c r="L63" s="179" t="s">
        <v>1550</v>
      </c>
      <c r="M63" s="186">
        <v>42.03</v>
      </c>
      <c r="N63" s="187">
        <f>M63*1000000</f>
        <v>42030000</v>
      </c>
      <c r="O63" s="153">
        <v>90.56</v>
      </c>
      <c r="P63" s="187">
        <f>O63*1000000</f>
        <v>90560000</v>
      </c>
      <c r="Q63" s="153">
        <v>162.35</v>
      </c>
      <c r="R63" s="149">
        <f>SUM(Q63*1000000)</f>
        <v>162350000</v>
      </c>
      <c r="S63" s="187">
        <f>T63*1000000</f>
        <v>252910000</v>
      </c>
      <c r="T63" s="187">
        <v>252.91</v>
      </c>
      <c r="U63" s="178">
        <f t="shared" si="60"/>
        <v>0.6419279586</v>
      </c>
      <c r="V63" s="156">
        <v>11.0</v>
      </c>
      <c r="W63" s="188">
        <f t="shared" ref="W63:W64" si="79">SUM(T63/V63)</f>
        <v>22.99181818</v>
      </c>
      <c r="X63" s="193">
        <f t="shared" si="61"/>
        <v>3.820909091</v>
      </c>
      <c r="Y63" s="147">
        <v>2008.0</v>
      </c>
      <c r="Z63" s="159"/>
      <c r="AA63" s="159"/>
      <c r="AB63" s="189" t="s">
        <v>1659</v>
      </c>
      <c r="AC63" s="158"/>
    </row>
    <row r="64" ht="15.75" customHeight="1">
      <c r="A64" s="190" t="s">
        <v>1494</v>
      </c>
      <c r="B64" s="175">
        <v>37.0</v>
      </c>
      <c r="C64" s="158">
        <v>26.0</v>
      </c>
      <c r="D64" s="191">
        <f>(B64+C64)/2</f>
        <v>31.5</v>
      </c>
      <c r="E64" s="164">
        <v>90.0</v>
      </c>
      <c r="F64" s="158">
        <v>53.0</v>
      </c>
      <c r="G64" s="164">
        <f t="shared" si="14"/>
        <v>37</v>
      </c>
      <c r="H64" s="158">
        <f>(E64+F64)/2</f>
        <v>71.5</v>
      </c>
      <c r="I64" s="164">
        <f t="shared" si="16"/>
        <v>-40</v>
      </c>
      <c r="J64" s="162" t="s">
        <v>1565</v>
      </c>
      <c r="K64" s="162" t="s">
        <v>1565</v>
      </c>
      <c r="L64" s="162" t="s">
        <v>1540</v>
      </c>
      <c r="M64" s="153">
        <f t="shared" ref="M64:M75" si="80">N64/1000000</f>
        <v>11.351389</v>
      </c>
      <c r="N64" s="154">
        <v>1.1351389E7</v>
      </c>
      <c r="O64" s="153">
        <f t="shared" ref="O64:O75" si="81">P64/1000000</f>
        <v>67.217187</v>
      </c>
      <c r="P64" s="149">
        <v>6.7217187E7</v>
      </c>
      <c r="Q64" s="181">
        <v>0.0</v>
      </c>
      <c r="R64" s="149">
        <v>6185122.0</v>
      </c>
      <c r="S64" s="154">
        <f>SUM(P64+Q64*1000000)</f>
        <v>67217187</v>
      </c>
      <c r="T64" s="154">
        <f t="shared" ref="T64:T73" si="82">S64/1000000</f>
        <v>67.217187</v>
      </c>
      <c r="U64" s="178">
        <f t="shared" si="60"/>
        <v>0.09201697179</v>
      </c>
      <c r="V64" s="192">
        <v>3.0</v>
      </c>
      <c r="W64" s="188">
        <f t="shared" si="79"/>
        <v>22.405729</v>
      </c>
      <c r="X64" s="193">
        <f t="shared" si="61"/>
        <v>3.783796333</v>
      </c>
      <c r="Y64" s="158">
        <v>2015.0</v>
      </c>
      <c r="Z64" s="159"/>
      <c r="AA64" s="159"/>
      <c r="AB64" s="189" t="s">
        <v>1660</v>
      </c>
      <c r="AC64" s="158"/>
    </row>
    <row r="65" ht="15.75" customHeight="1">
      <c r="A65" s="205" t="s">
        <v>1449</v>
      </c>
      <c r="B65" s="206">
        <v>7.0</v>
      </c>
      <c r="C65" s="151">
        <v>38.0</v>
      </c>
      <c r="D65" s="207">
        <f>AVERAGE(B65:C65)</f>
        <v>22.5</v>
      </c>
      <c r="E65" s="151">
        <v>26.0</v>
      </c>
      <c r="F65" s="151">
        <v>63.0</v>
      </c>
      <c r="G65" s="151">
        <f t="shared" si="14"/>
        <v>-37</v>
      </c>
      <c r="H65" s="151">
        <f>AVERAGE(E65:F65)</f>
        <v>44.5</v>
      </c>
      <c r="I65" s="208">
        <f t="shared" si="16"/>
        <v>-22</v>
      </c>
      <c r="J65" s="165" t="s">
        <v>1602</v>
      </c>
      <c r="K65" s="165" t="s">
        <v>1661</v>
      </c>
      <c r="L65" s="165" t="s">
        <v>1623</v>
      </c>
      <c r="M65" s="181">
        <f t="shared" si="80"/>
        <v>19.875995</v>
      </c>
      <c r="N65" s="150">
        <v>1.9875995E7</v>
      </c>
      <c r="O65" s="181">
        <f t="shared" si="81"/>
        <v>50.85601</v>
      </c>
      <c r="P65" s="150">
        <v>5.085601E7</v>
      </c>
      <c r="Q65" s="153">
        <f t="shared" ref="Q65:Q75" si="83">R65/1000000</f>
        <v>51.673769</v>
      </c>
      <c r="R65" s="149">
        <v>5.1673769E7</v>
      </c>
      <c r="S65" s="150">
        <v>1.02529779E8</v>
      </c>
      <c r="T65" s="149">
        <f t="shared" si="82"/>
        <v>102.529779</v>
      </c>
      <c r="U65" s="178">
        <f t="shared" si="60"/>
        <v>0.5039879097</v>
      </c>
      <c r="V65" s="192">
        <v>5.0</v>
      </c>
      <c r="W65" s="204">
        <f t="shared" ref="W65:W68" si="84">SUM(S65/(V65*1000000))</f>
        <v>20.5059558</v>
      </c>
      <c r="X65" s="193">
        <f t="shared" si="61"/>
        <v>3.975199</v>
      </c>
      <c r="Y65" s="151">
        <v>2014.0</v>
      </c>
      <c r="Z65" s="171"/>
      <c r="AA65" s="159"/>
      <c r="AB65" s="189" t="s">
        <v>1662</v>
      </c>
      <c r="AC65" s="158"/>
    </row>
    <row r="66" ht="15.75" customHeight="1">
      <c r="A66" s="163" t="s">
        <v>1399</v>
      </c>
      <c r="B66" s="146">
        <v>69.0</v>
      </c>
      <c r="C66" s="164">
        <v>62.0</v>
      </c>
      <c r="D66" s="148">
        <f t="shared" ref="D66:D71" si="85">(B66+C66)/2</f>
        <v>65.5</v>
      </c>
      <c r="E66" s="164">
        <v>68.0</v>
      </c>
      <c r="F66" s="164">
        <v>68.0</v>
      </c>
      <c r="G66" s="151">
        <f t="shared" si="14"/>
        <v>0</v>
      </c>
      <c r="H66" s="151">
        <f t="shared" ref="H66:H71" si="86">(E66+F66)/2</f>
        <v>68</v>
      </c>
      <c r="I66" s="150">
        <f t="shared" si="16"/>
        <v>-2.5</v>
      </c>
      <c r="J66" s="165" t="s">
        <v>1395</v>
      </c>
      <c r="K66" s="165" t="s">
        <v>1395</v>
      </c>
      <c r="L66" s="166" t="s">
        <v>1663</v>
      </c>
      <c r="M66" s="167">
        <f t="shared" si="80"/>
        <v>35.006404</v>
      </c>
      <c r="N66" s="149">
        <v>3.5006404E7</v>
      </c>
      <c r="O66" s="167">
        <f t="shared" si="81"/>
        <v>102.092201</v>
      </c>
      <c r="P66" s="149">
        <v>1.02092201E8</v>
      </c>
      <c r="Q66" s="167">
        <f t="shared" si="83"/>
        <v>203.7</v>
      </c>
      <c r="R66" s="150">
        <f t="shared" ref="R66:R68" si="87">S66-P66</f>
        <v>203700000</v>
      </c>
      <c r="S66" s="149">
        <v>3.05792201E8</v>
      </c>
      <c r="T66" s="149">
        <f t="shared" si="82"/>
        <v>305.792201</v>
      </c>
      <c r="U66" s="155">
        <f t="shared" si="60"/>
        <v>0.6661386371</v>
      </c>
      <c r="V66" s="192">
        <v>15.0</v>
      </c>
      <c r="W66" s="204">
        <f t="shared" si="84"/>
        <v>20.38614673</v>
      </c>
      <c r="X66" s="155">
        <f t="shared" si="61"/>
        <v>2.333760267</v>
      </c>
      <c r="Y66" s="164">
        <v>2017.0</v>
      </c>
      <c r="Z66" s="171"/>
      <c r="AA66" s="171"/>
      <c r="AB66" s="172" t="s">
        <v>1664</v>
      </c>
      <c r="AC66" s="171"/>
    </row>
    <row r="67" ht="15.75" customHeight="1">
      <c r="A67" s="163" t="s">
        <v>443</v>
      </c>
      <c r="B67" s="146">
        <v>85.0</v>
      </c>
      <c r="C67" s="164">
        <v>70.0</v>
      </c>
      <c r="D67" s="148">
        <f t="shared" si="85"/>
        <v>77.5</v>
      </c>
      <c r="E67" s="164">
        <v>85.0</v>
      </c>
      <c r="F67" s="164">
        <v>80.0</v>
      </c>
      <c r="G67" s="151">
        <f t="shared" si="14"/>
        <v>5</v>
      </c>
      <c r="H67" s="151">
        <f t="shared" si="86"/>
        <v>82.5</v>
      </c>
      <c r="I67" s="150">
        <f t="shared" si="16"/>
        <v>-5</v>
      </c>
      <c r="J67" s="165" t="s">
        <v>1395</v>
      </c>
      <c r="K67" s="165" t="s">
        <v>1395</v>
      </c>
      <c r="L67" s="166" t="s">
        <v>1534</v>
      </c>
      <c r="M67" s="167">
        <f t="shared" si="80"/>
        <v>123.403419</v>
      </c>
      <c r="N67" s="149">
        <v>1.23403419E8</v>
      </c>
      <c r="O67" s="167">
        <f t="shared" si="81"/>
        <v>327.475366</v>
      </c>
      <c r="P67" s="149">
        <v>3.27475366E8</v>
      </c>
      <c r="Q67" s="167">
        <f t="shared" si="83"/>
        <v>368.2</v>
      </c>
      <c r="R67" s="150">
        <f t="shared" si="87"/>
        <v>368200000</v>
      </c>
      <c r="S67" s="149">
        <v>6.95675366E8</v>
      </c>
      <c r="T67" s="149">
        <f t="shared" si="82"/>
        <v>695.675366</v>
      </c>
      <c r="U67" s="155">
        <f t="shared" si="60"/>
        <v>0.5292698549</v>
      </c>
      <c r="V67" s="192">
        <v>35.0</v>
      </c>
      <c r="W67" s="204">
        <f t="shared" si="84"/>
        <v>19.87643903</v>
      </c>
      <c r="X67" s="155">
        <f t="shared" si="61"/>
        <v>3.525811971</v>
      </c>
      <c r="Y67" s="164">
        <v>2017.0</v>
      </c>
      <c r="Z67" s="171"/>
      <c r="AA67" s="171"/>
      <c r="AB67" s="172" t="s">
        <v>1665</v>
      </c>
      <c r="AC67" s="171"/>
    </row>
    <row r="68" ht="15.75" customHeight="1">
      <c r="A68" s="145" t="s">
        <v>40</v>
      </c>
      <c r="B68" s="146">
        <v>95.0</v>
      </c>
      <c r="C68" s="147">
        <v>82.0</v>
      </c>
      <c r="D68" s="148">
        <f t="shared" si="85"/>
        <v>88.5</v>
      </c>
      <c r="E68" s="147">
        <v>83.0</v>
      </c>
      <c r="F68" s="149">
        <v>75.0</v>
      </c>
      <c r="G68" s="150">
        <f t="shared" si="14"/>
        <v>8</v>
      </c>
      <c r="H68" s="151">
        <f t="shared" si="86"/>
        <v>79</v>
      </c>
      <c r="I68" s="150">
        <f t="shared" si="16"/>
        <v>9.5</v>
      </c>
      <c r="J68" s="173" t="s">
        <v>1425</v>
      </c>
      <c r="K68" s="173" t="s">
        <v>1425</v>
      </c>
      <c r="L68" s="152" t="s">
        <v>1540</v>
      </c>
      <c r="M68" s="153">
        <f t="shared" si="80"/>
        <v>50.203562</v>
      </c>
      <c r="N68" s="149">
        <v>5.0203562E7</v>
      </c>
      <c r="O68" s="153">
        <f t="shared" si="81"/>
        <v>188.024361</v>
      </c>
      <c r="P68" s="149">
        <v>1.88024361E8</v>
      </c>
      <c r="Q68" s="153">
        <f t="shared" si="83"/>
        <v>144.559086</v>
      </c>
      <c r="R68" s="154">
        <f t="shared" si="87"/>
        <v>144559086</v>
      </c>
      <c r="S68" s="149">
        <v>3.32583447E8</v>
      </c>
      <c r="T68" s="154">
        <f t="shared" si="82"/>
        <v>332.583447</v>
      </c>
      <c r="U68" s="155">
        <f t="shared" si="60"/>
        <v>0.4346550837</v>
      </c>
      <c r="V68" s="156">
        <v>17.0</v>
      </c>
      <c r="W68" s="204">
        <f t="shared" si="84"/>
        <v>19.56373218</v>
      </c>
      <c r="X68" s="155">
        <f t="shared" si="61"/>
        <v>2.953150706</v>
      </c>
      <c r="Y68" s="147">
        <v>2018.0</v>
      </c>
      <c r="Z68" s="159"/>
      <c r="AA68" s="159"/>
      <c r="AB68" s="160" t="s">
        <v>1666</v>
      </c>
      <c r="AC68" s="159"/>
    </row>
    <row r="69" ht="15.75" customHeight="1">
      <c r="A69" s="190" t="s">
        <v>1482</v>
      </c>
      <c r="B69" s="175">
        <v>14.0</v>
      </c>
      <c r="C69" s="158">
        <v>31.0</v>
      </c>
      <c r="D69" s="191">
        <f t="shared" si="85"/>
        <v>22.5</v>
      </c>
      <c r="E69" s="164">
        <v>23.0</v>
      </c>
      <c r="F69" s="158">
        <v>49.0</v>
      </c>
      <c r="G69" s="164">
        <f t="shared" si="14"/>
        <v>-26</v>
      </c>
      <c r="H69" s="158">
        <f t="shared" si="86"/>
        <v>36</v>
      </c>
      <c r="I69" s="164">
        <f t="shared" si="16"/>
        <v>-13.5</v>
      </c>
      <c r="J69" s="162" t="s">
        <v>1395</v>
      </c>
      <c r="K69" s="162" t="s">
        <v>1395</v>
      </c>
      <c r="L69" s="162" t="s">
        <v>1540</v>
      </c>
      <c r="M69" s="153">
        <f t="shared" si="80"/>
        <v>10.203437</v>
      </c>
      <c r="N69" s="154">
        <v>1.0203437E7</v>
      </c>
      <c r="O69" s="153">
        <f t="shared" si="81"/>
        <v>25.801047</v>
      </c>
      <c r="P69" s="149">
        <v>2.5801047E7</v>
      </c>
      <c r="Q69" s="153">
        <f t="shared" si="83"/>
        <v>38.309681</v>
      </c>
      <c r="R69" s="149">
        <v>3.8309681E7</v>
      </c>
      <c r="S69" s="154">
        <f>SUM(P69+Q69*1000000)</f>
        <v>64110728</v>
      </c>
      <c r="T69" s="154">
        <f t="shared" si="82"/>
        <v>64.110728</v>
      </c>
      <c r="U69" s="178">
        <f t="shared" si="60"/>
        <v>0.5975549209</v>
      </c>
      <c r="V69" s="192">
        <v>3.3</v>
      </c>
      <c r="W69" s="188">
        <f>SUM(T69/V69)</f>
        <v>19.42749333</v>
      </c>
      <c r="X69" s="193">
        <f t="shared" si="61"/>
        <v>3.091950606</v>
      </c>
      <c r="Y69" s="158">
        <v>2015.0</v>
      </c>
      <c r="Z69" s="159"/>
      <c r="AA69" s="159"/>
      <c r="AB69" s="189" t="s">
        <v>1667</v>
      </c>
      <c r="AC69" s="158"/>
    </row>
    <row r="70" ht="15.75" customHeight="1">
      <c r="A70" s="194" t="s">
        <v>458</v>
      </c>
      <c r="B70" s="146">
        <v>69.0</v>
      </c>
      <c r="C70" s="146">
        <v>59.0</v>
      </c>
      <c r="D70" s="195">
        <f t="shared" si="85"/>
        <v>64</v>
      </c>
      <c r="E70" s="146">
        <v>88.0</v>
      </c>
      <c r="F70" s="146">
        <v>92.0</v>
      </c>
      <c r="G70" s="146">
        <f t="shared" si="14"/>
        <v>-4</v>
      </c>
      <c r="H70" s="146">
        <f t="shared" si="86"/>
        <v>90</v>
      </c>
      <c r="I70" s="146">
        <f t="shared" si="16"/>
        <v>-26</v>
      </c>
      <c r="J70" s="152" t="s">
        <v>1527</v>
      </c>
      <c r="K70" s="197" t="s">
        <v>1533</v>
      </c>
      <c r="L70" s="197" t="s">
        <v>1534</v>
      </c>
      <c r="M70" s="181">
        <f t="shared" si="80"/>
        <v>96.202337</v>
      </c>
      <c r="N70" s="198">
        <v>9.6202337E7</v>
      </c>
      <c r="O70" s="181">
        <f t="shared" si="81"/>
        <v>330.964838</v>
      </c>
      <c r="P70" s="149">
        <v>3.30964838E8</v>
      </c>
      <c r="Q70" s="181">
        <f t="shared" si="83"/>
        <v>722.8</v>
      </c>
      <c r="R70" s="198">
        <v>7.228E8</v>
      </c>
      <c r="S70" s="149">
        <f>P70+R70</f>
        <v>1053764838</v>
      </c>
      <c r="T70" s="149">
        <f t="shared" si="82"/>
        <v>1053.764838</v>
      </c>
      <c r="U70" s="199">
        <f t="shared" si="60"/>
        <v>0.6859215395</v>
      </c>
      <c r="V70" s="192">
        <v>55.0</v>
      </c>
      <c r="W70" s="200">
        <f>SUM(S70/(V70*1000000))</f>
        <v>19.15936069</v>
      </c>
      <c r="X70" s="199">
        <f t="shared" si="61"/>
        <v>1.7491334</v>
      </c>
      <c r="Y70" s="146">
        <v>2019.0</v>
      </c>
      <c r="Z70" s="201"/>
      <c r="AA70" s="201"/>
      <c r="AB70" s="211" t="s">
        <v>1668</v>
      </c>
      <c r="AC70" s="159"/>
    </row>
    <row r="71" ht="15.75" customHeight="1">
      <c r="A71" s="190" t="s">
        <v>1487</v>
      </c>
      <c r="B71" s="175">
        <v>63.0</v>
      </c>
      <c r="C71" s="158">
        <v>55.0</v>
      </c>
      <c r="D71" s="191">
        <f t="shared" si="85"/>
        <v>59</v>
      </c>
      <c r="E71" s="164">
        <v>57.0</v>
      </c>
      <c r="F71" s="158">
        <v>65.0</v>
      </c>
      <c r="G71" s="164">
        <f t="shared" si="14"/>
        <v>-8</v>
      </c>
      <c r="H71" s="158">
        <f t="shared" si="86"/>
        <v>61</v>
      </c>
      <c r="I71" s="164">
        <f t="shared" si="16"/>
        <v>-2</v>
      </c>
      <c r="J71" s="162" t="s">
        <v>1395</v>
      </c>
      <c r="K71" s="162" t="s">
        <v>1395</v>
      </c>
      <c r="L71" s="162" t="s">
        <v>1540</v>
      </c>
      <c r="M71" s="153">
        <f t="shared" si="80"/>
        <v>25.42756</v>
      </c>
      <c r="N71" s="154">
        <v>2.542756E7</v>
      </c>
      <c r="O71" s="153">
        <f t="shared" si="81"/>
        <v>64.704895</v>
      </c>
      <c r="P71" s="149">
        <v>6.4704895E7</v>
      </c>
      <c r="Q71" s="153">
        <f t="shared" si="83"/>
        <v>26.232544</v>
      </c>
      <c r="R71" s="149">
        <v>2.6232544E7</v>
      </c>
      <c r="S71" s="154">
        <f>SUM(P71+Q71*1000000)</f>
        <v>90937439</v>
      </c>
      <c r="T71" s="154">
        <f t="shared" si="82"/>
        <v>90.937439</v>
      </c>
      <c r="U71" s="178">
        <f t="shared" si="60"/>
        <v>0.2884680313</v>
      </c>
      <c r="V71" s="192">
        <v>5.0</v>
      </c>
      <c r="W71" s="188">
        <f>SUM(T71/V71)</f>
        <v>18.1874878</v>
      </c>
      <c r="X71" s="193">
        <f t="shared" si="61"/>
        <v>5.085512</v>
      </c>
      <c r="Y71" s="158">
        <v>2015.0</v>
      </c>
      <c r="Z71" s="159"/>
      <c r="AA71" s="159"/>
      <c r="AB71" s="189" t="s">
        <v>1669</v>
      </c>
      <c r="AC71" s="158"/>
    </row>
    <row r="72" ht="15.75" customHeight="1">
      <c r="A72" s="205" t="s">
        <v>1454</v>
      </c>
      <c r="B72" s="206">
        <v>37.0</v>
      </c>
      <c r="C72" s="151">
        <v>42.0</v>
      </c>
      <c r="D72" s="207">
        <f t="shared" ref="D72:D73" si="88">AVERAGE(B72:C72)</f>
        <v>39.5</v>
      </c>
      <c r="E72" s="151">
        <v>35.0</v>
      </c>
      <c r="F72" s="151">
        <v>50.0</v>
      </c>
      <c r="G72" s="151">
        <f t="shared" si="14"/>
        <v>-15</v>
      </c>
      <c r="H72" s="151">
        <f t="shared" ref="H72:H73" si="89">AVERAGE(E72:F72)</f>
        <v>42.5</v>
      </c>
      <c r="I72" s="208">
        <f t="shared" si="16"/>
        <v>-3</v>
      </c>
      <c r="J72" s="152" t="s">
        <v>1527</v>
      </c>
      <c r="K72" s="165" t="s">
        <v>1670</v>
      </c>
      <c r="L72" s="165" t="s">
        <v>1550</v>
      </c>
      <c r="M72" s="181">
        <f t="shared" si="80"/>
        <v>18.343611</v>
      </c>
      <c r="N72" s="150">
        <v>1.8343611E7</v>
      </c>
      <c r="O72" s="181">
        <f t="shared" si="81"/>
        <v>32.462372</v>
      </c>
      <c r="P72" s="150">
        <v>3.2462372E7</v>
      </c>
      <c r="Q72" s="153">
        <f t="shared" si="83"/>
        <v>58.442482</v>
      </c>
      <c r="R72" s="149">
        <v>5.8442482E7</v>
      </c>
      <c r="S72" s="150">
        <v>9.0904854E7</v>
      </c>
      <c r="T72" s="149">
        <f t="shared" si="82"/>
        <v>90.904854</v>
      </c>
      <c r="U72" s="178">
        <f t="shared" si="60"/>
        <v>0.6428972649</v>
      </c>
      <c r="V72" s="192">
        <v>5.0</v>
      </c>
      <c r="W72" s="204">
        <f>SUM(S72/(V72*1000000))</f>
        <v>18.1809708</v>
      </c>
      <c r="X72" s="193">
        <f t="shared" si="61"/>
        <v>3.6687222</v>
      </c>
      <c r="Y72" s="151">
        <v>2014.0</v>
      </c>
      <c r="Z72" s="171"/>
      <c r="AA72" s="159"/>
      <c r="AB72" s="189" t="s">
        <v>1671</v>
      </c>
      <c r="AC72" s="158"/>
    </row>
    <row r="73" ht="15.75" customHeight="1">
      <c r="A73" s="174" t="s">
        <v>1437</v>
      </c>
      <c r="B73" s="175">
        <v>56.0</v>
      </c>
      <c r="C73" s="158">
        <v>55.0</v>
      </c>
      <c r="D73" s="209">
        <f t="shared" si="88"/>
        <v>55.5</v>
      </c>
      <c r="E73" s="158">
        <v>89.0</v>
      </c>
      <c r="F73" s="158">
        <v>77.0</v>
      </c>
      <c r="G73" s="158">
        <f t="shared" si="14"/>
        <v>12</v>
      </c>
      <c r="H73" s="158">
        <f t="shared" si="89"/>
        <v>83</v>
      </c>
      <c r="I73" s="210">
        <f t="shared" si="16"/>
        <v>-27.5</v>
      </c>
      <c r="J73" s="162" t="s">
        <v>1547</v>
      </c>
      <c r="K73" s="162" t="s">
        <v>1574</v>
      </c>
      <c r="L73" s="162" t="s">
        <v>1540</v>
      </c>
      <c r="M73" s="153">
        <f t="shared" si="80"/>
        <v>7.846426</v>
      </c>
      <c r="N73" s="154">
        <v>7846426.0</v>
      </c>
      <c r="O73" s="153">
        <f t="shared" si="81"/>
        <v>44.467207</v>
      </c>
      <c r="P73" s="154">
        <v>4.4467207E7</v>
      </c>
      <c r="Q73" s="153">
        <f t="shared" si="83"/>
        <v>54.6</v>
      </c>
      <c r="R73" s="154">
        <v>5.46E7</v>
      </c>
      <c r="S73" s="154">
        <v>9.9067206E7</v>
      </c>
      <c r="T73" s="154">
        <f t="shared" si="82"/>
        <v>99.067206</v>
      </c>
      <c r="U73" s="178">
        <f t="shared" si="60"/>
        <v>0.5511410103</v>
      </c>
      <c r="V73" s="156">
        <v>5.5</v>
      </c>
      <c r="W73" s="188">
        <f t="shared" ref="W73:W74" si="90">SUM(T73/V73)</f>
        <v>18.01221927</v>
      </c>
      <c r="X73" s="193">
        <f t="shared" si="61"/>
        <v>1.426622909</v>
      </c>
      <c r="Y73" s="158">
        <v>2013.0</v>
      </c>
      <c r="Z73" s="159"/>
      <c r="AA73" s="159"/>
      <c r="AB73" s="189" t="s">
        <v>1672</v>
      </c>
      <c r="AC73" s="158"/>
    </row>
    <row r="74" ht="15.75" customHeight="1">
      <c r="A74" s="161" t="s">
        <v>1673</v>
      </c>
      <c r="B74" s="146">
        <v>94.0</v>
      </c>
      <c r="C74" s="147">
        <v>90.0</v>
      </c>
      <c r="D74" s="148">
        <f t="shared" ref="D74:D75" si="91">(B74+C74)/2</f>
        <v>92</v>
      </c>
      <c r="E74" s="147">
        <v>60.0</v>
      </c>
      <c r="F74" s="149">
        <v>77.0</v>
      </c>
      <c r="G74" s="150">
        <f t="shared" si="14"/>
        <v>-17</v>
      </c>
      <c r="H74" s="151">
        <f t="shared" ref="H74:H75" si="92">(E74+F74)/2</f>
        <v>68.5</v>
      </c>
      <c r="I74" s="150">
        <f t="shared" si="16"/>
        <v>23.5</v>
      </c>
      <c r="J74" s="152" t="s">
        <v>1547</v>
      </c>
      <c r="K74" s="152" t="s">
        <v>1547</v>
      </c>
      <c r="L74" s="152" t="s">
        <v>1540</v>
      </c>
      <c r="M74" s="153">
        <f t="shared" si="80"/>
        <v>2.085123</v>
      </c>
      <c r="N74" s="149">
        <v>2085123.0</v>
      </c>
      <c r="O74" s="153">
        <f t="shared" si="81"/>
        <v>19.369336</v>
      </c>
      <c r="P74" s="149">
        <v>1.9369336E7</v>
      </c>
      <c r="Q74" s="153">
        <f t="shared" si="83"/>
        <v>7.452427</v>
      </c>
      <c r="R74" s="149">
        <v>7452427.0</v>
      </c>
      <c r="S74" s="149">
        <v>2.6821763E7</v>
      </c>
      <c r="T74" s="154">
        <f>S74/100000</f>
        <v>268.21763</v>
      </c>
      <c r="U74" s="155">
        <f t="shared" si="60"/>
        <v>0.2778500056</v>
      </c>
      <c r="V74" s="156">
        <v>15.0</v>
      </c>
      <c r="W74" s="188">
        <f t="shared" si="90"/>
        <v>17.88117533</v>
      </c>
      <c r="X74" s="158" t="s">
        <v>1530</v>
      </c>
      <c r="Y74" s="147">
        <v>2018.0</v>
      </c>
      <c r="Z74" s="159"/>
      <c r="AA74" s="159"/>
      <c r="AB74" s="160" t="s">
        <v>1674</v>
      </c>
      <c r="AC74" s="159"/>
    </row>
    <row r="75" ht="15.75" customHeight="1">
      <c r="A75" s="212" t="s">
        <v>1416</v>
      </c>
      <c r="B75" s="146">
        <v>48.0</v>
      </c>
      <c r="C75" s="146">
        <v>48.0</v>
      </c>
      <c r="D75" s="195">
        <f t="shared" si="91"/>
        <v>48</v>
      </c>
      <c r="E75" s="146">
        <v>55.0</v>
      </c>
      <c r="F75" s="146">
        <v>55.0</v>
      </c>
      <c r="G75" s="146">
        <f t="shared" si="14"/>
        <v>0</v>
      </c>
      <c r="H75" s="146">
        <f t="shared" si="92"/>
        <v>55</v>
      </c>
      <c r="I75" s="146">
        <f t="shared" si="16"/>
        <v>-7</v>
      </c>
      <c r="J75" s="152" t="s">
        <v>1537</v>
      </c>
      <c r="K75" s="197" t="s">
        <v>1675</v>
      </c>
      <c r="L75" s="197" t="s">
        <v>1540</v>
      </c>
      <c r="M75" s="181">
        <f t="shared" si="80"/>
        <v>18.238172</v>
      </c>
      <c r="N75" s="149">
        <v>1.8238172E7</v>
      </c>
      <c r="O75" s="181">
        <f t="shared" si="81"/>
        <v>56.884457</v>
      </c>
      <c r="P75" s="149">
        <v>5.6884457E7</v>
      </c>
      <c r="Q75" s="181">
        <f t="shared" si="83"/>
        <v>96.526751</v>
      </c>
      <c r="R75" s="149">
        <v>9.6526751E7</v>
      </c>
      <c r="S75" s="149">
        <f>P75+R75</f>
        <v>153411208</v>
      </c>
      <c r="T75" s="149">
        <f>S75/1000000</f>
        <v>153.411208</v>
      </c>
      <c r="U75" s="199">
        <f t="shared" si="60"/>
        <v>0.6292027307</v>
      </c>
      <c r="V75" s="192">
        <v>9.0</v>
      </c>
      <c r="W75" s="200">
        <f>SUM(S75/(V75*1000000))</f>
        <v>17.04568978</v>
      </c>
      <c r="X75" s="199">
        <f t="shared" ref="X75:X82" si="93">SUM(M75/V75)</f>
        <v>2.026463556</v>
      </c>
      <c r="Y75" s="146">
        <v>2019.0</v>
      </c>
      <c r="Z75" s="201"/>
      <c r="AA75" s="201"/>
      <c r="AB75" s="196" t="s">
        <v>1676</v>
      </c>
      <c r="AC75" s="159"/>
    </row>
    <row r="76" ht="15.75" customHeight="1">
      <c r="A76" s="182" t="s">
        <v>1461</v>
      </c>
      <c r="B76" s="183">
        <v>21.0</v>
      </c>
      <c r="C76" s="147">
        <v>47.0</v>
      </c>
      <c r="D76" s="202">
        <f>AVERAGE(B76:C76)</f>
        <v>34</v>
      </c>
      <c r="E76" s="147">
        <v>41.0</v>
      </c>
      <c r="F76" s="147">
        <v>57.0</v>
      </c>
      <c r="G76" s="147">
        <f t="shared" si="14"/>
        <v>-16</v>
      </c>
      <c r="H76" s="147">
        <f>AVERAGE(E76:F76)</f>
        <v>49</v>
      </c>
      <c r="I76" s="183">
        <f t="shared" si="16"/>
        <v>-15</v>
      </c>
      <c r="J76" s="179" t="s">
        <v>1543</v>
      </c>
      <c r="K76" s="179" t="s">
        <v>1677</v>
      </c>
      <c r="L76" s="179" t="s">
        <v>1540</v>
      </c>
      <c r="M76" s="186">
        <v>15.08</v>
      </c>
      <c r="N76" s="187">
        <f>M76*1000000</f>
        <v>15080000</v>
      </c>
      <c r="O76" s="153">
        <v>33.48</v>
      </c>
      <c r="P76" s="187">
        <f>O76*1000000</f>
        <v>33480000</v>
      </c>
      <c r="Q76" s="153">
        <v>10.41</v>
      </c>
      <c r="R76" s="149">
        <f>SUM(Q76*1000000)</f>
        <v>10410000</v>
      </c>
      <c r="S76" s="187">
        <f>T76*1000000</f>
        <v>43890000</v>
      </c>
      <c r="T76" s="187">
        <v>43.89</v>
      </c>
      <c r="U76" s="178">
        <f t="shared" si="60"/>
        <v>0.2371838688</v>
      </c>
      <c r="V76" s="156">
        <v>2.6</v>
      </c>
      <c r="W76" s="188">
        <f>SUM(T76/V76)</f>
        <v>16.88076923</v>
      </c>
      <c r="X76" s="193">
        <f t="shared" si="93"/>
        <v>5.8</v>
      </c>
      <c r="Y76" s="147">
        <v>2008.0</v>
      </c>
      <c r="Z76" s="159"/>
      <c r="AA76" s="159"/>
      <c r="AB76" s="189" t="s">
        <v>1678</v>
      </c>
      <c r="AC76" s="158"/>
    </row>
    <row r="77" ht="15.75" customHeight="1">
      <c r="A77" s="145" t="s">
        <v>1435</v>
      </c>
      <c r="B77" s="146">
        <v>33.0</v>
      </c>
      <c r="C77" s="147">
        <v>49.0</v>
      </c>
      <c r="D77" s="148">
        <f t="shared" ref="D77:D78" si="94">(B77+C77)/2</f>
        <v>41</v>
      </c>
      <c r="E77" s="147">
        <v>56.0</v>
      </c>
      <c r="F77" s="149">
        <v>53.0</v>
      </c>
      <c r="G77" s="150">
        <f t="shared" si="14"/>
        <v>3</v>
      </c>
      <c r="H77" s="151">
        <f t="shared" ref="H77:H78" si="95">(E77+F77)/2</f>
        <v>54.5</v>
      </c>
      <c r="I77" s="150">
        <f t="shared" si="16"/>
        <v>-13.5</v>
      </c>
      <c r="J77" s="173" t="s">
        <v>1425</v>
      </c>
      <c r="K77" s="173" t="s">
        <v>1425</v>
      </c>
      <c r="L77" s="152" t="s">
        <v>1550</v>
      </c>
      <c r="M77" s="153">
        <f t="shared" ref="M77:M86" si="96">N77/1000000</f>
        <v>29.581355</v>
      </c>
      <c r="N77" s="149">
        <v>2.9581355E7</v>
      </c>
      <c r="O77" s="153">
        <f t="shared" ref="O77:O86" si="97">P77/1000000</f>
        <v>67.347895</v>
      </c>
      <c r="P77" s="149">
        <v>6.7347895E7</v>
      </c>
      <c r="Q77" s="153">
        <f t="shared" ref="Q77:Q86" si="98">R77/1000000</f>
        <v>100.353053</v>
      </c>
      <c r="R77" s="154">
        <f>S77-P77</f>
        <v>100353053</v>
      </c>
      <c r="S77" s="149">
        <v>1.67700948E8</v>
      </c>
      <c r="T77" s="154">
        <f t="shared" ref="T77:T86" si="99">S77/1000000</f>
        <v>167.700948</v>
      </c>
      <c r="U77" s="155">
        <f t="shared" si="60"/>
        <v>0.5984048045</v>
      </c>
      <c r="V77" s="156">
        <v>10.0</v>
      </c>
      <c r="W77" s="204">
        <f t="shared" ref="W77:W78" si="100">SUM(S77/(V77*1000000))</f>
        <v>16.7700948</v>
      </c>
      <c r="X77" s="155">
        <f t="shared" si="93"/>
        <v>2.9581355</v>
      </c>
      <c r="Y77" s="147">
        <v>2018.0</v>
      </c>
      <c r="Z77" s="159"/>
      <c r="AA77" s="159"/>
      <c r="AB77" s="160" t="s">
        <v>1679</v>
      </c>
      <c r="AC77" s="159"/>
    </row>
    <row r="78" ht="15.75" customHeight="1">
      <c r="A78" s="161" t="s">
        <v>1143</v>
      </c>
      <c r="B78" s="146">
        <v>26.0</v>
      </c>
      <c r="C78" s="147">
        <v>46.0</v>
      </c>
      <c r="D78" s="148">
        <f t="shared" si="94"/>
        <v>36</v>
      </c>
      <c r="E78" s="147">
        <v>38.0</v>
      </c>
      <c r="F78" s="149">
        <v>56.0</v>
      </c>
      <c r="G78" s="150">
        <f t="shared" si="14"/>
        <v>-18</v>
      </c>
      <c r="H78" s="151">
        <f t="shared" si="95"/>
        <v>47</v>
      </c>
      <c r="I78" s="150">
        <f t="shared" si="16"/>
        <v>-11</v>
      </c>
      <c r="J78" s="152" t="s">
        <v>1425</v>
      </c>
      <c r="K78" s="152" t="s">
        <v>1425</v>
      </c>
      <c r="L78" s="152" t="s">
        <v>1550</v>
      </c>
      <c r="M78" s="153">
        <f t="shared" si="96"/>
        <v>53.807379</v>
      </c>
      <c r="N78" s="149">
        <v>5.3807379E7</v>
      </c>
      <c r="O78" s="153">
        <f t="shared" si="97"/>
        <v>117.450119</v>
      </c>
      <c r="P78" s="149">
        <v>1.17450119E8</v>
      </c>
      <c r="Q78" s="153">
        <f t="shared" si="98"/>
        <v>248.1</v>
      </c>
      <c r="R78" s="149">
        <v>2.481E8</v>
      </c>
      <c r="S78" s="149">
        <v>3.65550119E8</v>
      </c>
      <c r="T78" s="154">
        <f t="shared" si="99"/>
        <v>365.550119</v>
      </c>
      <c r="U78" s="155">
        <f t="shared" si="60"/>
        <v>0.6787031028</v>
      </c>
      <c r="V78" s="156">
        <v>22.0</v>
      </c>
      <c r="W78" s="204">
        <f t="shared" si="100"/>
        <v>16.6159145</v>
      </c>
      <c r="X78" s="155">
        <f t="shared" si="93"/>
        <v>2.445789955</v>
      </c>
      <c r="Y78" s="147">
        <v>2018.0</v>
      </c>
      <c r="Z78" s="159"/>
      <c r="AA78" s="159"/>
      <c r="AB78" s="160" t="s">
        <v>1680</v>
      </c>
      <c r="AC78" s="159"/>
    </row>
    <row r="79" ht="15.75" customHeight="1">
      <c r="A79" s="174" t="s">
        <v>981</v>
      </c>
      <c r="B79" s="175">
        <v>86.0</v>
      </c>
      <c r="C79" s="158">
        <v>68.0</v>
      </c>
      <c r="D79" s="209">
        <f>AVERAGE(B79:C79)</f>
        <v>77</v>
      </c>
      <c r="E79" s="158">
        <v>82.0</v>
      </c>
      <c r="F79" s="158">
        <v>78.0</v>
      </c>
      <c r="G79" s="158">
        <f t="shared" si="14"/>
        <v>4</v>
      </c>
      <c r="H79" s="158">
        <f>AVERAGE(E79:F79)</f>
        <v>80</v>
      </c>
      <c r="I79" s="210">
        <f t="shared" si="16"/>
        <v>-3</v>
      </c>
      <c r="J79" s="162" t="s">
        <v>1681</v>
      </c>
      <c r="K79" s="162" t="s">
        <v>1682</v>
      </c>
      <c r="L79" s="162" t="s">
        <v>1529</v>
      </c>
      <c r="M79" s="153">
        <f t="shared" si="96"/>
        <v>41.855326</v>
      </c>
      <c r="N79" s="154">
        <v>4.1855326E7</v>
      </c>
      <c r="O79" s="153">
        <f t="shared" si="97"/>
        <v>137.400141</v>
      </c>
      <c r="P79" s="154">
        <v>1.37400141E8</v>
      </c>
      <c r="Q79" s="153">
        <f t="shared" si="98"/>
        <v>180.6</v>
      </c>
      <c r="R79" s="154">
        <v>1.806E8</v>
      </c>
      <c r="S79" s="154">
        <v>3.18000144E8</v>
      </c>
      <c r="T79" s="154">
        <f t="shared" si="99"/>
        <v>318.000144</v>
      </c>
      <c r="U79" s="178">
        <f t="shared" si="60"/>
        <v>0.5679242711</v>
      </c>
      <c r="V79" s="192">
        <v>20.0</v>
      </c>
      <c r="W79" s="188">
        <f>SUM(T79/V79)</f>
        <v>15.9000072</v>
      </c>
      <c r="X79" s="193">
        <f t="shared" si="93"/>
        <v>2.0927663</v>
      </c>
      <c r="Y79" s="158">
        <v>2013.0</v>
      </c>
      <c r="Z79" s="159"/>
      <c r="AA79" s="159"/>
      <c r="AB79" s="189" t="s">
        <v>1683</v>
      </c>
      <c r="AC79" s="158"/>
    </row>
    <row r="80" ht="15.75" customHeight="1">
      <c r="A80" s="163" t="s">
        <v>1465</v>
      </c>
      <c r="B80" s="146">
        <v>73.0</v>
      </c>
      <c r="C80" s="164">
        <v>62.0</v>
      </c>
      <c r="D80" s="148">
        <f>(B80+C80)/2</f>
        <v>67.5</v>
      </c>
      <c r="E80" s="164">
        <v>53.0</v>
      </c>
      <c r="F80" s="164">
        <v>44.0</v>
      </c>
      <c r="G80" s="151">
        <f t="shared" si="14"/>
        <v>9</v>
      </c>
      <c r="H80" s="151">
        <f>(E80+F80)/2</f>
        <v>48.5</v>
      </c>
      <c r="I80" s="150">
        <f t="shared" si="16"/>
        <v>19</v>
      </c>
      <c r="J80" s="179" t="s">
        <v>1629</v>
      </c>
      <c r="K80" s="165" t="s">
        <v>1684</v>
      </c>
      <c r="L80" s="166" t="s">
        <v>1540</v>
      </c>
      <c r="M80" s="167">
        <f t="shared" si="96"/>
        <v>1.701785</v>
      </c>
      <c r="N80" s="149">
        <v>1701785.0</v>
      </c>
      <c r="O80" s="167">
        <f t="shared" si="97"/>
        <v>3.93099</v>
      </c>
      <c r="P80" s="149">
        <v>3930990.0</v>
      </c>
      <c r="Q80" s="167">
        <f t="shared" si="98"/>
        <v>0</v>
      </c>
      <c r="R80" s="150">
        <f>S80-P80</f>
        <v>0</v>
      </c>
      <c r="S80" s="149">
        <v>3930990.0</v>
      </c>
      <c r="T80" s="149">
        <f t="shared" si="99"/>
        <v>3.93099</v>
      </c>
      <c r="U80" s="155">
        <f t="shared" si="60"/>
        <v>0</v>
      </c>
      <c r="V80" s="192">
        <v>0.25</v>
      </c>
      <c r="W80" s="204">
        <f t="shared" ref="W80:W81" si="101">SUM(S80/(V80*1000000))</f>
        <v>15.72396</v>
      </c>
      <c r="X80" s="155">
        <f t="shared" si="93"/>
        <v>6.80714</v>
      </c>
      <c r="Y80" s="164">
        <v>2017.0</v>
      </c>
      <c r="Z80" s="171"/>
      <c r="AA80" s="171"/>
      <c r="AB80" s="172" t="s">
        <v>1685</v>
      </c>
      <c r="AC80" s="171"/>
    </row>
    <row r="81" ht="15.75" customHeight="1">
      <c r="A81" s="205" t="s">
        <v>1479</v>
      </c>
      <c r="B81" s="206">
        <v>89.0</v>
      </c>
      <c r="C81" s="151">
        <v>73.0</v>
      </c>
      <c r="D81" s="207">
        <f>AVERAGE(B81:C81)</f>
        <v>81</v>
      </c>
      <c r="E81" s="151">
        <v>92.0</v>
      </c>
      <c r="F81" s="151">
        <v>82.0</v>
      </c>
      <c r="G81" s="151">
        <f t="shared" si="14"/>
        <v>10</v>
      </c>
      <c r="H81" s="151">
        <f>AVERAGE(E81:F81)</f>
        <v>87</v>
      </c>
      <c r="I81" s="208">
        <f t="shared" si="16"/>
        <v>-6</v>
      </c>
      <c r="J81" s="165" t="s">
        <v>1634</v>
      </c>
      <c r="K81" s="165" t="s">
        <v>1686</v>
      </c>
      <c r="L81" s="165" t="s">
        <v>1529</v>
      </c>
      <c r="M81" s="181">
        <f t="shared" si="96"/>
        <v>0.479352</v>
      </c>
      <c r="N81" s="150">
        <v>479352.0</v>
      </c>
      <c r="O81" s="181">
        <f t="shared" si="97"/>
        <v>91.125683</v>
      </c>
      <c r="P81" s="150">
        <v>9.1125683E7</v>
      </c>
      <c r="Q81" s="153">
        <f t="shared" si="98"/>
        <v>128.854276</v>
      </c>
      <c r="R81" s="149">
        <v>1.28854276E8</v>
      </c>
      <c r="S81" s="150">
        <v>2.19979959E8</v>
      </c>
      <c r="T81" s="149">
        <f t="shared" si="99"/>
        <v>219.979959</v>
      </c>
      <c r="U81" s="178">
        <f t="shared" si="60"/>
        <v>0.5857546141</v>
      </c>
      <c r="V81" s="192">
        <v>14.0</v>
      </c>
      <c r="W81" s="204">
        <f t="shared" si="101"/>
        <v>15.71285421</v>
      </c>
      <c r="X81" s="193">
        <f t="shared" si="93"/>
        <v>0.03423942857</v>
      </c>
      <c r="Y81" s="151">
        <v>2014.0</v>
      </c>
      <c r="Z81" s="171"/>
      <c r="AA81" s="159"/>
      <c r="AB81" s="189" t="s">
        <v>1687</v>
      </c>
      <c r="AC81" s="158"/>
    </row>
    <row r="82" ht="15.75" customHeight="1">
      <c r="A82" s="190" t="s">
        <v>604</v>
      </c>
      <c r="B82" s="175">
        <v>54.0</v>
      </c>
      <c r="C82" s="158">
        <v>56.0</v>
      </c>
      <c r="D82" s="209">
        <f t="shared" ref="D82:D83" si="102">(B82+C82)/2</f>
        <v>55</v>
      </c>
      <c r="E82" s="158">
        <v>51.0</v>
      </c>
      <c r="F82" s="158">
        <v>58.0</v>
      </c>
      <c r="G82" s="149">
        <f t="shared" si="14"/>
        <v>-7</v>
      </c>
      <c r="H82" s="158">
        <f t="shared" ref="H82:H83" si="103">(E82+F82)/2</f>
        <v>54.5</v>
      </c>
      <c r="I82" s="177">
        <f t="shared" si="16"/>
        <v>0.5</v>
      </c>
      <c r="J82" s="162" t="s">
        <v>1594</v>
      </c>
      <c r="K82" s="162" t="s">
        <v>1594</v>
      </c>
      <c r="L82" s="162" t="s">
        <v>1550</v>
      </c>
      <c r="M82" s="153">
        <f t="shared" si="96"/>
        <v>115.718405</v>
      </c>
      <c r="N82" s="154">
        <v>1.15718405E8</v>
      </c>
      <c r="O82" s="153">
        <f t="shared" si="97"/>
        <v>335.24045</v>
      </c>
      <c r="P82" s="149">
        <v>3.3524045E8</v>
      </c>
      <c r="Q82" s="153">
        <f t="shared" si="98"/>
        <v>821.229247</v>
      </c>
      <c r="R82" s="149">
        <v>8.21229247E8</v>
      </c>
      <c r="S82" s="154">
        <f>SUM(P82+(Q82*1000000))</f>
        <v>1156469697</v>
      </c>
      <c r="T82" s="154">
        <f t="shared" si="99"/>
        <v>1156.469697</v>
      </c>
      <c r="U82" s="178">
        <f t="shared" si="60"/>
        <v>0.7101173936</v>
      </c>
      <c r="V82" s="192">
        <v>74.0</v>
      </c>
      <c r="W82" s="188">
        <f t="shared" ref="W82:W83" si="104">SUM(T82/V82)</f>
        <v>15.62796888</v>
      </c>
      <c r="X82" s="193">
        <f t="shared" si="93"/>
        <v>1.56376223</v>
      </c>
      <c r="Y82" s="158">
        <v>2015.0</v>
      </c>
      <c r="Z82" s="159"/>
      <c r="AA82" s="159"/>
      <c r="AB82" s="189" t="s">
        <v>1688</v>
      </c>
      <c r="AC82" s="158"/>
    </row>
    <row r="83" ht="15.75" customHeight="1">
      <c r="A83" s="163" t="s">
        <v>1410</v>
      </c>
      <c r="B83" s="146">
        <v>87.0</v>
      </c>
      <c r="C83" s="164">
        <v>71.0</v>
      </c>
      <c r="D83" s="176">
        <f t="shared" si="102"/>
        <v>79</v>
      </c>
      <c r="E83" s="164">
        <v>81.0</v>
      </c>
      <c r="F83" s="164">
        <v>73.0</v>
      </c>
      <c r="G83" s="149">
        <f t="shared" si="14"/>
        <v>8</v>
      </c>
      <c r="H83" s="164">
        <f t="shared" si="103"/>
        <v>77</v>
      </c>
      <c r="I83" s="177">
        <f t="shared" si="16"/>
        <v>2</v>
      </c>
      <c r="J83" s="173" t="s">
        <v>1425</v>
      </c>
      <c r="K83" s="173" t="s">
        <v>1425</v>
      </c>
      <c r="L83" s="152" t="s">
        <v>1540</v>
      </c>
      <c r="M83" s="153">
        <f t="shared" si="96"/>
        <v>26.411706</v>
      </c>
      <c r="N83" s="149">
        <v>2.6411706E7</v>
      </c>
      <c r="O83" s="181">
        <f t="shared" si="97"/>
        <v>89.049804</v>
      </c>
      <c r="P83" s="149">
        <v>8.9049804E7</v>
      </c>
      <c r="Q83" s="153">
        <f t="shared" si="98"/>
        <v>63.647435</v>
      </c>
      <c r="R83" s="154">
        <v>6.3647435E7</v>
      </c>
      <c r="S83" s="154">
        <f>R83+P83</f>
        <v>152697239</v>
      </c>
      <c r="T83" s="154">
        <f t="shared" si="99"/>
        <v>152.697239</v>
      </c>
      <c r="U83" s="178">
        <f>R83/S83</f>
        <v>0.4168211254</v>
      </c>
      <c r="V83" s="156">
        <v>9.9</v>
      </c>
      <c r="W83" s="157">
        <f t="shared" si="104"/>
        <v>15.42396354</v>
      </c>
      <c r="X83" s="178">
        <f>N83/(V83*1000000)</f>
        <v>2.667849091</v>
      </c>
      <c r="Y83" s="164">
        <v>2016.0</v>
      </c>
      <c r="Z83" s="159"/>
      <c r="AA83" s="159"/>
      <c r="AB83" s="160" t="s">
        <v>1689</v>
      </c>
      <c r="AC83" s="159"/>
    </row>
    <row r="84" ht="15.75" customHeight="1">
      <c r="A84" s="205" t="s">
        <v>1447</v>
      </c>
      <c r="B84" s="206">
        <v>73.0</v>
      </c>
      <c r="C84" s="151">
        <v>68.0</v>
      </c>
      <c r="D84" s="207">
        <f>AVERAGE(B84:C84)</f>
        <v>70.5</v>
      </c>
      <c r="E84" s="151">
        <v>64.0</v>
      </c>
      <c r="F84" s="151">
        <v>63.0</v>
      </c>
      <c r="G84" s="151">
        <f t="shared" si="14"/>
        <v>1</v>
      </c>
      <c r="H84" s="151">
        <f>AVERAGE(E84:F84)</f>
        <v>63.5</v>
      </c>
      <c r="I84" s="208">
        <f t="shared" si="16"/>
        <v>7</v>
      </c>
      <c r="J84" s="165" t="s">
        <v>1543</v>
      </c>
      <c r="K84" s="165" t="s">
        <v>1543</v>
      </c>
      <c r="L84" s="165" t="s">
        <v>1623</v>
      </c>
      <c r="M84" s="181">
        <f t="shared" si="96"/>
        <v>49.033915</v>
      </c>
      <c r="N84" s="150">
        <v>4.9033915E7</v>
      </c>
      <c r="O84" s="181">
        <f t="shared" si="97"/>
        <v>150.1574</v>
      </c>
      <c r="P84" s="150">
        <v>1.501574E8</v>
      </c>
      <c r="Q84" s="153">
        <f t="shared" si="98"/>
        <v>118</v>
      </c>
      <c r="R84" s="149">
        <v>1.18E8</v>
      </c>
      <c r="S84" s="150">
        <v>2.681574E8</v>
      </c>
      <c r="T84" s="149">
        <f t="shared" si="99"/>
        <v>268.1574</v>
      </c>
      <c r="U84" s="178">
        <f t="shared" ref="U84:U92" si="105">(R84/S84)</f>
        <v>0.440040066</v>
      </c>
      <c r="V84" s="192">
        <v>18.0</v>
      </c>
      <c r="W84" s="204">
        <f t="shared" ref="W84:W85" si="106">SUM(S84/(V84*1000000))</f>
        <v>14.89763333</v>
      </c>
      <c r="X84" s="193">
        <f t="shared" ref="X84:X92" si="107">SUM(M84/V84)</f>
        <v>2.724106389</v>
      </c>
      <c r="Y84" s="151">
        <v>2014.0</v>
      </c>
      <c r="Z84" s="171"/>
      <c r="AA84" s="159"/>
      <c r="AB84" s="189" t="s">
        <v>1690</v>
      </c>
      <c r="AC84" s="158"/>
    </row>
    <row r="85" ht="15.75" customHeight="1">
      <c r="A85" s="161" t="s">
        <v>149</v>
      </c>
      <c r="B85" s="146">
        <v>62.0</v>
      </c>
      <c r="C85" s="147">
        <v>49.0</v>
      </c>
      <c r="D85" s="148">
        <f t="shared" ref="D85:D86" si="108">(B85+C85)/2</f>
        <v>55.5</v>
      </c>
      <c r="E85" s="147">
        <v>90.0</v>
      </c>
      <c r="F85" s="149">
        <v>82.0</v>
      </c>
      <c r="G85" s="150">
        <f t="shared" si="14"/>
        <v>8</v>
      </c>
      <c r="H85" s="151">
        <f t="shared" ref="H85:H86" si="109">(E85+F85)/2</f>
        <v>86</v>
      </c>
      <c r="I85" s="150">
        <f t="shared" si="16"/>
        <v>-30.5</v>
      </c>
      <c r="J85" s="152" t="s">
        <v>1547</v>
      </c>
      <c r="K85" s="152" t="s">
        <v>1547</v>
      </c>
      <c r="L85" s="152" t="s">
        <v>1529</v>
      </c>
      <c r="M85" s="153">
        <f t="shared" si="96"/>
        <v>51.061119</v>
      </c>
      <c r="N85" s="149">
        <v>5.1061119E7</v>
      </c>
      <c r="O85" s="153">
        <f t="shared" si="97"/>
        <v>193.673825</v>
      </c>
      <c r="P85" s="149">
        <v>1.93673825E8</v>
      </c>
      <c r="Q85" s="153">
        <f t="shared" si="98"/>
        <v>550.03229</v>
      </c>
      <c r="R85" s="149">
        <v>5.5003229E8</v>
      </c>
      <c r="S85" s="149">
        <v>7.43706115E8</v>
      </c>
      <c r="T85" s="154">
        <f t="shared" si="99"/>
        <v>743.706115</v>
      </c>
      <c r="U85" s="155">
        <f t="shared" si="105"/>
        <v>0.7395828526</v>
      </c>
      <c r="V85" s="156">
        <v>52.0</v>
      </c>
      <c r="W85" s="204">
        <f t="shared" si="106"/>
        <v>14.30204067</v>
      </c>
      <c r="X85" s="155">
        <f t="shared" si="107"/>
        <v>0.9819445962</v>
      </c>
      <c r="Y85" s="147">
        <v>2018.0</v>
      </c>
      <c r="Z85" s="159"/>
      <c r="AA85" s="159"/>
      <c r="AB85" s="160" t="s">
        <v>1691</v>
      </c>
      <c r="AC85" s="159"/>
    </row>
    <row r="86" ht="15.75" customHeight="1">
      <c r="A86" s="190" t="s">
        <v>279</v>
      </c>
      <c r="B86" s="175">
        <v>24.0</v>
      </c>
      <c r="C86" s="158">
        <v>46.0</v>
      </c>
      <c r="D86" s="209">
        <f t="shared" si="108"/>
        <v>35</v>
      </c>
      <c r="E86" s="158">
        <v>42.0</v>
      </c>
      <c r="F86" s="158">
        <v>31.0</v>
      </c>
      <c r="G86" s="149">
        <f t="shared" si="14"/>
        <v>11</v>
      </c>
      <c r="H86" s="158">
        <f t="shared" si="109"/>
        <v>36.5</v>
      </c>
      <c r="I86" s="177">
        <f t="shared" si="16"/>
        <v>-1.5</v>
      </c>
      <c r="J86" s="162" t="s">
        <v>1605</v>
      </c>
      <c r="K86" s="162" t="s">
        <v>1605</v>
      </c>
      <c r="L86" s="162" t="s">
        <v>1534</v>
      </c>
      <c r="M86" s="153">
        <f t="shared" si="96"/>
        <v>85.17145</v>
      </c>
      <c r="N86" s="154">
        <v>8.517145E7</v>
      </c>
      <c r="O86" s="153">
        <f t="shared" si="97"/>
        <v>166.16723</v>
      </c>
      <c r="P86" s="149">
        <v>1.6616723E8</v>
      </c>
      <c r="Q86" s="153">
        <f t="shared" si="98"/>
        <v>403.484237</v>
      </c>
      <c r="R86" s="149">
        <v>4.03484237E8</v>
      </c>
      <c r="S86" s="154">
        <f>SUM(P86+Q86*1000000)</f>
        <v>569651467</v>
      </c>
      <c r="T86" s="154">
        <f t="shared" si="99"/>
        <v>569.651467</v>
      </c>
      <c r="U86" s="178">
        <f t="shared" si="105"/>
        <v>0.7083001807</v>
      </c>
      <c r="V86" s="156">
        <v>40.0</v>
      </c>
      <c r="W86" s="188">
        <f t="shared" ref="W86:W87" si="110">SUM(T86/V86)</f>
        <v>14.24128668</v>
      </c>
      <c r="X86" s="193">
        <f t="shared" si="107"/>
        <v>2.12928625</v>
      </c>
      <c r="Y86" s="158">
        <v>2015.0</v>
      </c>
      <c r="Z86" s="159"/>
      <c r="AA86" s="159"/>
      <c r="AB86" s="189" t="s">
        <v>1692</v>
      </c>
      <c r="AC86" s="158"/>
    </row>
    <row r="87" ht="15.75" customHeight="1">
      <c r="A87" s="182" t="s">
        <v>1693</v>
      </c>
      <c r="B87" s="183">
        <v>27.0</v>
      </c>
      <c r="C87" s="147">
        <v>44.0</v>
      </c>
      <c r="D87" s="184">
        <f>AVERAGE(B87:C87)</f>
        <v>35.5</v>
      </c>
      <c r="E87" s="147">
        <v>78.0</v>
      </c>
      <c r="F87" s="147">
        <v>37.0</v>
      </c>
      <c r="G87" s="187">
        <f t="shared" si="14"/>
        <v>41</v>
      </c>
      <c r="H87" s="147">
        <f>AVERAGE(E87:F87)</f>
        <v>57.5</v>
      </c>
      <c r="I87" s="185">
        <f t="shared" si="16"/>
        <v>-22</v>
      </c>
      <c r="J87" s="179" t="s">
        <v>1694</v>
      </c>
      <c r="K87" s="179" t="s">
        <v>1695</v>
      </c>
      <c r="L87" s="179" t="s">
        <v>1550</v>
      </c>
      <c r="M87" s="186">
        <v>142.8</v>
      </c>
      <c r="N87" s="187">
        <f>M87*1000000</f>
        <v>142800000</v>
      </c>
      <c r="O87" s="153">
        <v>296.62</v>
      </c>
      <c r="P87" s="187">
        <f>O87*1000000</f>
        <v>296620000</v>
      </c>
      <c r="Q87" s="153">
        <v>413.2</v>
      </c>
      <c r="R87" s="149">
        <f>SUM(Q87*1000000)</f>
        <v>413200000</v>
      </c>
      <c r="S87" s="187">
        <f>T87*1000000</f>
        <v>709820000</v>
      </c>
      <c r="T87" s="187">
        <v>709.82</v>
      </c>
      <c r="U87" s="178">
        <f t="shared" si="105"/>
        <v>0.5821194106</v>
      </c>
      <c r="V87" s="156">
        <v>50.0</v>
      </c>
      <c r="W87" s="188">
        <f t="shared" si="110"/>
        <v>14.1964</v>
      </c>
      <c r="X87" s="193">
        <f t="shared" si="107"/>
        <v>2.856</v>
      </c>
      <c r="Y87" s="147">
        <v>2009.0</v>
      </c>
      <c r="Z87" s="159"/>
      <c r="AA87" s="159"/>
      <c r="AB87" s="189" t="s">
        <v>1696</v>
      </c>
      <c r="AC87" s="158"/>
    </row>
    <row r="88" ht="15.75" customHeight="1">
      <c r="A88" s="212" t="s">
        <v>1697</v>
      </c>
      <c r="B88" s="146">
        <v>75.0</v>
      </c>
      <c r="C88" s="146">
        <v>62.0</v>
      </c>
      <c r="D88" s="195">
        <f>(B88+C88)/2</f>
        <v>68.5</v>
      </c>
      <c r="E88" s="146">
        <v>80.0</v>
      </c>
      <c r="F88" s="146">
        <v>66.0</v>
      </c>
      <c r="G88" s="146">
        <f t="shared" si="14"/>
        <v>14</v>
      </c>
      <c r="H88" s="146">
        <f>(E88+F88)/2</f>
        <v>73</v>
      </c>
      <c r="I88" s="146">
        <f t="shared" si="16"/>
        <v>-4.5</v>
      </c>
      <c r="J88" s="179" t="s">
        <v>1629</v>
      </c>
      <c r="K88" s="196" t="s">
        <v>1698</v>
      </c>
      <c r="L88" s="197" t="s">
        <v>1534</v>
      </c>
      <c r="M88" s="181">
        <f>N88/1000000</f>
        <v>1.685287</v>
      </c>
      <c r="N88" s="149">
        <v>1685287.0</v>
      </c>
      <c r="O88" s="181">
        <f t="shared" ref="O88:O89" si="111">P88/1000000</f>
        <v>5.874519</v>
      </c>
      <c r="P88" s="149">
        <v>5874519.0</v>
      </c>
      <c r="Q88" s="181">
        <f t="shared" ref="Q88:Q89" si="112">R88/1000000</f>
        <v>693.885286</v>
      </c>
      <c r="R88" s="149">
        <v>6.93885286E8</v>
      </c>
      <c r="S88" s="149">
        <f>P88+R88</f>
        <v>699759805</v>
      </c>
      <c r="T88" s="149">
        <f t="shared" ref="T88:T89" si="113">S88/1000000</f>
        <v>699.759805</v>
      </c>
      <c r="U88" s="199">
        <f t="shared" si="105"/>
        <v>0.9916049494</v>
      </c>
      <c r="V88" s="192">
        <v>50.0</v>
      </c>
      <c r="W88" s="200">
        <f>SUM(S88/(V88*1000000))</f>
        <v>13.9951961</v>
      </c>
      <c r="X88" s="199">
        <f t="shared" si="107"/>
        <v>0.03370574</v>
      </c>
      <c r="Y88" s="146">
        <v>2019.0</v>
      </c>
      <c r="Z88" s="201"/>
      <c r="AA88" s="201"/>
      <c r="AB88" s="197" t="s">
        <v>1530</v>
      </c>
      <c r="AC88" s="159"/>
    </row>
    <row r="89" ht="15.75" customHeight="1">
      <c r="A89" s="182" t="s">
        <v>1458</v>
      </c>
      <c r="B89" s="183">
        <v>18.0</v>
      </c>
      <c r="C89" s="147">
        <v>36.0</v>
      </c>
      <c r="D89" s="184">
        <f t="shared" ref="D89:D91" si="114">AVERAGE(B89:C89)</f>
        <v>27</v>
      </c>
      <c r="E89" s="147">
        <v>62.0</v>
      </c>
      <c r="F89" s="147">
        <v>61.0</v>
      </c>
      <c r="G89" s="147">
        <f t="shared" si="14"/>
        <v>1</v>
      </c>
      <c r="H89" s="147">
        <f t="shared" ref="H89:H91" si="115">AVERAGE(E89:F89)</f>
        <v>61.5</v>
      </c>
      <c r="I89" s="185">
        <f t="shared" si="16"/>
        <v>-34.5</v>
      </c>
      <c r="J89" s="179" t="s">
        <v>1395</v>
      </c>
      <c r="K89" s="179" t="s">
        <v>1395</v>
      </c>
      <c r="L89" s="179" t="s">
        <v>1550</v>
      </c>
      <c r="M89" s="186">
        <v>31.756764</v>
      </c>
      <c r="N89" s="149">
        <v>3.1756764E7</v>
      </c>
      <c r="O89" s="181">
        <f t="shared" si="111"/>
        <v>63.300095</v>
      </c>
      <c r="P89" s="187">
        <v>6.3300095E7</v>
      </c>
      <c r="Q89" s="181">
        <f t="shared" si="112"/>
        <v>76.052538</v>
      </c>
      <c r="R89" s="187">
        <v>7.6052538E7</v>
      </c>
      <c r="S89" s="187">
        <v>1.39352633E8</v>
      </c>
      <c r="T89" s="187">
        <f t="shared" si="113"/>
        <v>139.352633</v>
      </c>
      <c r="U89" s="178">
        <f t="shared" si="105"/>
        <v>0.5457560174</v>
      </c>
      <c r="V89" s="156">
        <v>10.0</v>
      </c>
      <c r="W89" s="188">
        <f t="shared" ref="W89:W90" si="116">SUM(T89/V89)</f>
        <v>13.9352633</v>
      </c>
      <c r="X89" s="193">
        <f t="shared" si="107"/>
        <v>3.1756764</v>
      </c>
      <c r="Y89" s="147">
        <v>2007.0</v>
      </c>
      <c r="Z89" s="159"/>
      <c r="AA89" s="159"/>
      <c r="AB89" s="160" t="s">
        <v>1699</v>
      </c>
      <c r="AC89" s="159"/>
    </row>
    <row r="90" ht="15.75" customHeight="1">
      <c r="A90" s="182" t="s">
        <v>1491</v>
      </c>
      <c r="B90" s="183">
        <v>72.0</v>
      </c>
      <c r="C90" s="147">
        <v>59.0</v>
      </c>
      <c r="D90" s="202">
        <f t="shared" si="114"/>
        <v>65.5</v>
      </c>
      <c r="E90" s="147">
        <v>37.0</v>
      </c>
      <c r="F90" s="147">
        <v>89.0</v>
      </c>
      <c r="G90" s="147">
        <f t="shared" si="14"/>
        <v>-52</v>
      </c>
      <c r="H90" s="147">
        <f t="shared" si="115"/>
        <v>63</v>
      </c>
      <c r="I90" s="183">
        <f t="shared" si="16"/>
        <v>2.5</v>
      </c>
      <c r="J90" s="179" t="s">
        <v>1565</v>
      </c>
      <c r="K90" s="179" t="s">
        <v>1565</v>
      </c>
      <c r="L90" s="179" t="s">
        <v>1540</v>
      </c>
      <c r="M90" s="186">
        <v>2.8</v>
      </c>
      <c r="N90" s="187">
        <f>M90*1000000</f>
        <v>2800000</v>
      </c>
      <c r="O90" s="153">
        <v>12.59</v>
      </c>
      <c r="P90" s="187">
        <f>O90*1000000</f>
        <v>12590000</v>
      </c>
      <c r="Q90" s="153">
        <v>10.72</v>
      </c>
      <c r="R90" s="149">
        <f>SUM(Q90*1000000)</f>
        <v>10720000</v>
      </c>
      <c r="S90" s="187">
        <f>T90*1000000</f>
        <v>23310000</v>
      </c>
      <c r="T90" s="187">
        <v>23.31</v>
      </c>
      <c r="U90" s="178">
        <f t="shared" si="105"/>
        <v>0.4598884599</v>
      </c>
      <c r="V90" s="156">
        <v>1.7</v>
      </c>
      <c r="W90" s="188">
        <f t="shared" si="116"/>
        <v>13.71176471</v>
      </c>
      <c r="X90" s="193">
        <f t="shared" si="107"/>
        <v>1.647058824</v>
      </c>
      <c r="Y90" s="147">
        <v>2008.0</v>
      </c>
      <c r="Z90" s="159"/>
      <c r="AA90" s="159"/>
      <c r="AB90" s="189" t="s">
        <v>1700</v>
      </c>
      <c r="AC90" s="158"/>
    </row>
    <row r="91" ht="15.75" customHeight="1">
      <c r="A91" s="182" t="s">
        <v>1467</v>
      </c>
      <c r="B91" s="183">
        <v>78.0</v>
      </c>
      <c r="C91" s="147">
        <v>62.0</v>
      </c>
      <c r="D91" s="184">
        <f t="shared" si="114"/>
        <v>70</v>
      </c>
      <c r="E91" s="147">
        <v>79.0</v>
      </c>
      <c r="F91" s="147">
        <v>77.0</v>
      </c>
      <c r="G91" s="147">
        <f t="shared" si="14"/>
        <v>2</v>
      </c>
      <c r="H91" s="147">
        <f t="shared" si="115"/>
        <v>78</v>
      </c>
      <c r="I91" s="185">
        <f t="shared" si="16"/>
        <v>-8</v>
      </c>
      <c r="J91" s="179" t="s">
        <v>1543</v>
      </c>
      <c r="K91" s="179" t="s">
        <v>1543</v>
      </c>
      <c r="L91" s="165" t="s">
        <v>1534</v>
      </c>
      <c r="M91" s="186">
        <f t="shared" ref="M91:M94" si="117">N91/1000000</f>
        <v>0.737051</v>
      </c>
      <c r="N91" s="187">
        <v>737051.0</v>
      </c>
      <c r="O91" s="153">
        <f t="shared" ref="O91:O94" si="118">P91/1000000</f>
        <v>46.412041</v>
      </c>
      <c r="P91" s="187">
        <v>4.6412041E7</v>
      </c>
      <c r="Q91" s="153">
        <f t="shared" ref="Q91:Q94" si="119">R91/1000000</f>
        <v>90.424115</v>
      </c>
      <c r="R91" s="154">
        <v>9.0424115E7</v>
      </c>
      <c r="S91" s="187">
        <v>1.36836156E8</v>
      </c>
      <c r="T91" s="187">
        <f t="shared" ref="T91:T94" si="120">S91/1000000</f>
        <v>136.836156</v>
      </c>
      <c r="U91" s="178">
        <f t="shared" si="105"/>
        <v>0.660820339</v>
      </c>
      <c r="V91" s="156">
        <v>10.0</v>
      </c>
      <c r="W91" s="188">
        <f>SUM((S91/1000000)/V91)</f>
        <v>13.6836156</v>
      </c>
      <c r="X91" s="193">
        <f t="shared" si="107"/>
        <v>0.0737051</v>
      </c>
      <c r="Y91" s="151">
        <v>2012.0</v>
      </c>
      <c r="Z91" s="159"/>
      <c r="AA91" s="159"/>
      <c r="AB91" s="189" t="s">
        <v>1701</v>
      </c>
      <c r="AC91" s="158"/>
    </row>
    <row r="92" ht="15.75" customHeight="1">
      <c r="A92" s="194" t="s">
        <v>1472</v>
      </c>
      <c r="B92" s="146">
        <v>29.0</v>
      </c>
      <c r="C92" s="146">
        <v>41.0</v>
      </c>
      <c r="D92" s="195">
        <f t="shared" ref="D92:D94" si="121">(B92+C92)/2</f>
        <v>35</v>
      </c>
      <c r="E92" s="146">
        <v>40.0</v>
      </c>
      <c r="F92" s="146">
        <v>47.0</v>
      </c>
      <c r="G92" s="146">
        <f t="shared" si="14"/>
        <v>-7</v>
      </c>
      <c r="H92" s="146">
        <f t="shared" ref="H92:H94" si="122">(E92+F92)/2</f>
        <v>43.5</v>
      </c>
      <c r="I92" s="146">
        <f t="shared" si="16"/>
        <v>-8.5</v>
      </c>
      <c r="J92" s="173" t="s">
        <v>1425</v>
      </c>
      <c r="K92" s="196" t="s">
        <v>1425</v>
      </c>
      <c r="L92" s="197" t="s">
        <v>1540</v>
      </c>
      <c r="M92" s="181">
        <f t="shared" si="117"/>
        <v>26.347631</v>
      </c>
      <c r="N92" s="198">
        <v>2.6347631E7</v>
      </c>
      <c r="O92" s="181">
        <f t="shared" si="118"/>
        <v>54.733739</v>
      </c>
      <c r="P92" s="149">
        <v>5.4733739E7</v>
      </c>
      <c r="Q92" s="181">
        <f t="shared" si="119"/>
        <v>67.4</v>
      </c>
      <c r="R92" s="198">
        <v>6.74E7</v>
      </c>
      <c r="S92" s="149">
        <f>P92+R92</f>
        <v>122133739</v>
      </c>
      <c r="T92" s="149">
        <f t="shared" si="120"/>
        <v>122.133739</v>
      </c>
      <c r="U92" s="199">
        <f t="shared" si="105"/>
        <v>0.5518540622</v>
      </c>
      <c r="V92" s="192">
        <v>9.0</v>
      </c>
      <c r="W92" s="200">
        <f>SUM(S92/(V92*1000000))</f>
        <v>13.57041544</v>
      </c>
      <c r="X92" s="199">
        <f t="shared" si="107"/>
        <v>2.927514556</v>
      </c>
      <c r="Y92" s="146">
        <v>2019.0</v>
      </c>
      <c r="Z92" s="201"/>
      <c r="AA92" s="201"/>
      <c r="AB92" s="211" t="s">
        <v>1702</v>
      </c>
      <c r="AC92" s="159"/>
    </row>
    <row r="93" ht="15.75" customHeight="1">
      <c r="A93" s="163" t="s">
        <v>207</v>
      </c>
      <c r="B93" s="146">
        <v>84.0</v>
      </c>
      <c r="C93" s="164">
        <v>65.0</v>
      </c>
      <c r="D93" s="176">
        <f t="shared" si="121"/>
        <v>74.5</v>
      </c>
      <c r="E93" s="164">
        <v>90.0</v>
      </c>
      <c r="F93" s="164">
        <v>81.0</v>
      </c>
      <c r="G93" s="149">
        <f t="shared" si="14"/>
        <v>9</v>
      </c>
      <c r="H93" s="164">
        <f t="shared" si="122"/>
        <v>85.5</v>
      </c>
      <c r="I93" s="177">
        <f t="shared" si="16"/>
        <v>-11</v>
      </c>
      <c r="J93" s="173" t="s">
        <v>1537</v>
      </c>
      <c r="K93" s="173" t="s">
        <v>1537</v>
      </c>
      <c r="L93" s="152" t="s">
        <v>1534</v>
      </c>
      <c r="M93" s="153">
        <f t="shared" si="117"/>
        <v>132.434639</v>
      </c>
      <c r="N93" s="149">
        <v>1.32434639E8</v>
      </c>
      <c r="O93" s="181">
        <f t="shared" si="118"/>
        <v>363.070709</v>
      </c>
      <c r="P93" s="149">
        <v>3.63070709E8</v>
      </c>
      <c r="Q93" s="153">
        <f t="shared" si="119"/>
        <v>419.541446</v>
      </c>
      <c r="R93" s="154">
        <v>4.19541446E8</v>
      </c>
      <c r="S93" s="154">
        <f t="shared" ref="S93:S94" si="123">R93+P93</f>
        <v>782612155</v>
      </c>
      <c r="T93" s="154">
        <f t="shared" si="120"/>
        <v>782.612155</v>
      </c>
      <c r="U93" s="178">
        <f t="shared" ref="U93:U94" si="124">R93/S93</f>
        <v>0.5360783669</v>
      </c>
      <c r="V93" s="156">
        <v>58.0</v>
      </c>
      <c r="W93" s="157">
        <f t="shared" ref="W93:W95" si="125">SUM(T93/V93)</f>
        <v>13.49331302</v>
      </c>
      <c r="X93" s="178">
        <f t="shared" ref="X93:X94" si="126">N93/(V93*1000000)</f>
        <v>2.283355845</v>
      </c>
      <c r="Y93" s="164">
        <v>2016.0</v>
      </c>
      <c r="Z93" s="159"/>
      <c r="AA93" s="159"/>
      <c r="AB93" s="160" t="s">
        <v>1703</v>
      </c>
      <c r="AC93" s="159"/>
    </row>
    <row r="94" ht="15.75" customHeight="1">
      <c r="A94" s="163" t="s">
        <v>1488</v>
      </c>
      <c r="B94" s="146">
        <v>91.0</v>
      </c>
      <c r="C94" s="164">
        <v>83.0</v>
      </c>
      <c r="D94" s="176">
        <f t="shared" si="121"/>
        <v>87</v>
      </c>
      <c r="E94" s="164">
        <v>56.0</v>
      </c>
      <c r="F94" s="164">
        <v>71.0</v>
      </c>
      <c r="G94" s="149">
        <f t="shared" si="14"/>
        <v>-15</v>
      </c>
      <c r="H94" s="164">
        <f t="shared" si="122"/>
        <v>63.5</v>
      </c>
      <c r="I94" s="177">
        <f t="shared" si="16"/>
        <v>23.5</v>
      </c>
      <c r="J94" s="173" t="s">
        <v>1425</v>
      </c>
      <c r="K94" s="173" t="s">
        <v>1425</v>
      </c>
      <c r="L94" s="152" t="s">
        <v>1540</v>
      </c>
      <c r="M94" s="153">
        <f t="shared" si="117"/>
        <v>8.80023</v>
      </c>
      <c r="N94" s="149">
        <v>8800230.0</v>
      </c>
      <c r="O94" s="181">
        <f t="shared" si="118"/>
        <v>25.138705</v>
      </c>
      <c r="P94" s="149">
        <v>2.5138705E7</v>
      </c>
      <c r="Q94" s="153">
        <f t="shared" si="119"/>
        <v>15.28524</v>
      </c>
      <c r="R94" s="154">
        <v>1.528524E7</v>
      </c>
      <c r="S94" s="154">
        <f t="shared" si="123"/>
        <v>40423945</v>
      </c>
      <c r="T94" s="154">
        <f t="shared" si="120"/>
        <v>40.423945</v>
      </c>
      <c r="U94" s="178">
        <f t="shared" si="124"/>
        <v>0.3781234118</v>
      </c>
      <c r="V94" s="156">
        <v>3.0</v>
      </c>
      <c r="W94" s="157">
        <f t="shared" si="125"/>
        <v>13.47464833</v>
      </c>
      <c r="X94" s="178">
        <f t="shared" si="126"/>
        <v>2.93341</v>
      </c>
      <c r="Y94" s="164">
        <v>2016.0</v>
      </c>
      <c r="Z94" s="159"/>
      <c r="AA94" s="159"/>
      <c r="AB94" s="160" t="s">
        <v>1704</v>
      </c>
      <c r="AC94" s="159"/>
    </row>
    <row r="95" ht="15.75" customHeight="1">
      <c r="A95" s="182" t="s">
        <v>1705</v>
      </c>
      <c r="B95" s="183">
        <v>79.0</v>
      </c>
      <c r="C95" s="147">
        <v>73.0</v>
      </c>
      <c r="D95" s="202">
        <f>AVERAGE(B95:C95)</f>
        <v>76</v>
      </c>
      <c r="E95" s="147">
        <v>87.0</v>
      </c>
      <c r="F95" s="147">
        <v>74.0</v>
      </c>
      <c r="G95" s="147">
        <f t="shared" si="14"/>
        <v>13</v>
      </c>
      <c r="H95" s="147">
        <f>AVERAGE(E95:F95)</f>
        <v>80.5</v>
      </c>
      <c r="I95" s="183">
        <f t="shared" si="16"/>
        <v>-4.5</v>
      </c>
      <c r="J95" s="179" t="s">
        <v>1543</v>
      </c>
      <c r="K95" s="179" t="s">
        <v>1543</v>
      </c>
      <c r="L95" s="179" t="s">
        <v>1540</v>
      </c>
      <c r="M95" s="186">
        <v>45.0</v>
      </c>
      <c r="N95" s="187">
        <f>M95*1000000</f>
        <v>45000000</v>
      </c>
      <c r="O95" s="153">
        <v>277.3</v>
      </c>
      <c r="P95" s="187">
        <f>O95*1000000</f>
        <v>277300000</v>
      </c>
      <c r="Q95" s="153">
        <v>190.16</v>
      </c>
      <c r="R95" s="149">
        <f>SUM(Q95*1000000)</f>
        <v>190160000</v>
      </c>
      <c r="S95" s="187">
        <f>T95*1000000</f>
        <v>467460000</v>
      </c>
      <c r="T95" s="187">
        <v>467.46</v>
      </c>
      <c r="U95" s="178">
        <f t="shared" ref="U95:U102" si="127">(R95/S95)</f>
        <v>0.4067941642</v>
      </c>
      <c r="V95" s="156">
        <v>35.0</v>
      </c>
      <c r="W95" s="188">
        <f t="shared" si="125"/>
        <v>13.356</v>
      </c>
      <c r="X95" s="193">
        <f t="shared" ref="X95:X104" si="128">SUM(M95/V95)</f>
        <v>1.285714286</v>
      </c>
      <c r="Y95" s="147">
        <v>2009.0</v>
      </c>
      <c r="Z95" s="159"/>
      <c r="AA95" s="159"/>
      <c r="AB95" s="189" t="s">
        <v>1706</v>
      </c>
      <c r="AC95" s="158"/>
    </row>
    <row r="96" ht="15.75" customHeight="1">
      <c r="A96" s="163" t="s">
        <v>218</v>
      </c>
      <c r="B96" s="146">
        <v>60.0</v>
      </c>
      <c r="C96" s="164">
        <v>49.0</v>
      </c>
      <c r="D96" s="148">
        <f t="shared" ref="D96:D97" si="129">(B96+C96)/2</f>
        <v>54.5</v>
      </c>
      <c r="E96" s="164">
        <v>55.0</v>
      </c>
      <c r="F96" s="164">
        <v>57.0</v>
      </c>
      <c r="G96" s="151">
        <f t="shared" si="14"/>
        <v>-2</v>
      </c>
      <c r="H96" s="151">
        <f t="shared" ref="H96:H97" si="130">(E96+F96)/2</f>
        <v>56</v>
      </c>
      <c r="I96" s="150">
        <f t="shared" si="16"/>
        <v>-1.5</v>
      </c>
      <c r="J96" s="165" t="s">
        <v>1594</v>
      </c>
      <c r="K96" s="165" t="s">
        <v>1594</v>
      </c>
      <c r="L96" s="166" t="s">
        <v>1550</v>
      </c>
      <c r="M96" s="167">
        <f t="shared" ref="M96:M100" si="131">N96/1000000</f>
        <v>72.434025</v>
      </c>
      <c r="N96" s="149">
        <v>7.2434025E7</v>
      </c>
      <c r="O96" s="167">
        <f t="shared" ref="O96:O100" si="132">P96/1000000</f>
        <v>264.556235</v>
      </c>
      <c r="P96" s="149">
        <v>2.64556235E8</v>
      </c>
      <c r="Q96" s="167">
        <f t="shared" ref="Q96:Q102" si="133">R96/1000000</f>
        <v>768.883847</v>
      </c>
      <c r="R96" s="150">
        <f>S96-P96</f>
        <v>768883847</v>
      </c>
      <c r="S96" s="149">
        <v>1.033440082E9</v>
      </c>
      <c r="T96" s="149">
        <f t="shared" ref="T96:T102" si="134">S96/1000000</f>
        <v>1033.440082</v>
      </c>
      <c r="U96" s="155">
        <f t="shared" si="127"/>
        <v>0.7440042828</v>
      </c>
      <c r="V96" s="192">
        <v>80.0</v>
      </c>
      <c r="W96" s="204">
        <f>SUM(S96/(V96*1000000))</f>
        <v>12.91800103</v>
      </c>
      <c r="X96" s="155">
        <f t="shared" si="128"/>
        <v>0.9054253125</v>
      </c>
      <c r="Y96" s="164">
        <v>2017.0</v>
      </c>
      <c r="Z96" s="171"/>
      <c r="AA96" s="171"/>
      <c r="AB96" s="172" t="s">
        <v>1707</v>
      </c>
      <c r="AC96" s="171"/>
    </row>
    <row r="97" ht="15.75" customHeight="1">
      <c r="A97" s="190" t="s">
        <v>1470</v>
      </c>
      <c r="B97" s="175">
        <v>10.0</v>
      </c>
      <c r="C97" s="158">
        <v>30.0</v>
      </c>
      <c r="D97" s="191">
        <f t="shared" si="129"/>
        <v>20</v>
      </c>
      <c r="E97" s="164">
        <v>34.0</v>
      </c>
      <c r="F97" s="158">
        <v>54.0</v>
      </c>
      <c r="G97" s="164">
        <f t="shared" si="14"/>
        <v>-20</v>
      </c>
      <c r="H97" s="158">
        <f t="shared" si="130"/>
        <v>44</v>
      </c>
      <c r="I97" s="164">
        <f t="shared" si="16"/>
        <v>-24</v>
      </c>
      <c r="J97" s="152" t="s">
        <v>1527</v>
      </c>
      <c r="K97" s="162" t="s">
        <v>1527</v>
      </c>
      <c r="L97" s="162" t="s">
        <v>1540</v>
      </c>
      <c r="M97" s="153">
        <f t="shared" si="131"/>
        <v>14.910105</v>
      </c>
      <c r="N97" s="154">
        <v>1.4910105E7</v>
      </c>
      <c r="O97" s="153">
        <f t="shared" si="132"/>
        <v>35.42338</v>
      </c>
      <c r="P97" s="149">
        <v>3.542338E7</v>
      </c>
      <c r="Q97" s="153">
        <f t="shared" si="133"/>
        <v>14.739723</v>
      </c>
      <c r="R97" s="149">
        <v>1.4739723E7</v>
      </c>
      <c r="S97" s="154">
        <f>SUM(P97+Q97*1000000)</f>
        <v>50163103</v>
      </c>
      <c r="T97" s="154">
        <f t="shared" si="134"/>
        <v>50.163103</v>
      </c>
      <c r="U97" s="178">
        <f t="shared" si="127"/>
        <v>0.2938359495</v>
      </c>
      <c r="V97" s="192">
        <v>4.0</v>
      </c>
      <c r="W97" s="188">
        <f t="shared" ref="W97:W98" si="135">SUM(T97/V97)</f>
        <v>12.54077575</v>
      </c>
      <c r="X97" s="193">
        <f t="shared" si="128"/>
        <v>3.72752625</v>
      </c>
      <c r="Y97" s="158">
        <v>2015.0</v>
      </c>
      <c r="Z97" s="159"/>
      <c r="AA97" s="159"/>
      <c r="AB97" s="189" t="s">
        <v>1708</v>
      </c>
      <c r="AC97" s="158"/>
    </row>
    <row r="98" ht="15.75" customHeight="1">
      <c r="A98" s="174" t="s">
        <v>216</v>
      </c>
      <c r="B98" s="175">
        <v>74.0</v>
      </c>
      <c r="C98" s="158">
        <v>62.0</v>
      </c>
      <c r="D98" s="209">
        <f>AVERAGE(B98:C98)</f>
        <v>68</v>
      </c>
      <c r="E98" s="158">
        <v>85.0</v>
      </c>
      <c r="F98" s="158">
        <v>74.0</v>
      </c>
      <c r="G98" s="158">
        <f t="shared" si="14"/>
        <v>11</v>
      </c>
      <c r="H98" s="158">
        <f>AVERAGE(E98:F98)</f>
        <v>79.5</v>
      </c>
      <c r="I98" s="210">
        <f t="shared" si="16"/>
        <v>-11.5</v>
      </c>
      <c r="J98" s="162" t="s">
        <v>1601</v>
      </c>
      <c r="K98" s="162" t="s">
        <v>1709</v>
      </c>
      <c r="L98" s="162" t="s">
        <v>1550</v>
      </c>
      <c r="M98" s="153">
        <f t="shared" si="131"/>
        <v>83.517315</v>
      </c>
      <c r="N98" s="154">
        <v>8.3517315E7</v>
      </c>
      <c r="O98" s="153">
        <f t="shared" si="132"/>
        <v>368.061265</v>
      </c>
      <c r="P98" s="154">
        <v>3.68061265E8</v>
      </c>
      <c r="Q98" s="153">
        <f t="shared" si="133"/>
        <v>602.70062</v>
      </c>
      <c r="R98" s="154">
        <v>6.0270062E8</v>
      </c>
      <c r="S98" s="154">
        <v>9.70761885E8</v>
      </c>
      <c r="T98" s="154">
        <f t="shared" si="134"/>
        <v>970.761885</v>
      </c>
      <c r="U98" s="178">
        <f t="shared" si="127"/>
        <v>0.6208531972</v>
      </c>
      <c r="V98" s="156">
        <v>78.0</v>
      </c>
      <c r="W98" s="188">
        <f t="shared" si="135"/>
        <v>12.44566519</v>
      </c>
      <c r="X98" s="193">
        <f t="shared" si="128"/>
        <v>1.070734808</v>
      </c>
      <c r="Y98" s="158">
        <v>2013.0</v>
      </c>
      <c r="Z98" s="159"/>
      <c r="AA98" s="159"/>
      <c r="AB98" s="189" t="s">
        <v>1710</v>
      </c>
      <c r="AC98" s="158"/>
    </row>
    <row r="99" ht="15.75" customHeight="1">
      <c r="A99" s="212" t="s">
        <v>1421</v>
      </c>
      <c r="B99" s="146">
        <v>37.0</v>
      </c>
      <c r="C99" s="146">
        <v>42.0</v>
      </c>
      <c r="D99" s="195">
        <f>(B99+C99)/2</f>
        <v>39.5</v>
      </c>
      <c r="E99" s="146">
        <v>73.0</v>
      </c>
      <c r="F99" s="146">
        <v>68.0</v>
      </c>
      <c r="G99" s="146">
        <f t="shared" si="14"/>
        <v>5</v>
      </c>
      <c r="H99" s="146">
        <f>(E99+F99)/2</f>
        <v>70.5</v>
      </c>
      <c r="I99" s="146">
        <f t="shared" si="16"/>
        <v>-31</v>
      </c>
      <c r="J99" s="152" t="s">
        <v>1547</v>
      </c>
      <c r="K99" s="197" t="s">
        <v>1711</v>
      </c>
      <c r="L99" s="197" t="s">
        <v>1550</v>
      </c>
      <c r="M99" s="181">
        <f t="shared" si="131"/>
        <v>40.32892</v>
      </c>
      <c r="N99" s="149">
        <v>4.032892E7</v>
      </c>
      <c r="O99" s="181">
        <f t="shared" si="132"/>
        <v>111.035005</v>
      </c>
      <c r="P99" s="149">
        <v>1.11035005E8</v>
      </c>
      <c r="Q99" s="181">
        <f t="shared" si="133"/>
        <v>135.873591</v>
      </c>
      <c r="R99" s="149">
        <v>1.35873591E8</v>
      </c>
      <c r="S99" s="149">
        <f>P99+R99</f>
        <v>246908596</v>
      </c>
      <c r="T99" s="149">
        <f t="shared" si="134"/>
        <v>246.908596</v>
      </c>
      <c r="U99" s="199">
        <f t="shared" si="127"/>
        <v>0.550299152</v>
      </c>
      <c r="V99" s="192">
        <v>20.0</v>
      </c>
      <c r="W99" s="200">
        <f t="shared" ref="W99:W100" si="136">SUM(S99/(V99*1000000))</f>
        <v>12.3454298</v>
      </c>
      <c r="X99" s="199">
        <f t="shared" si="128"/>
        <v>2.016446</v>
      </c>
      <c r="Y99" s="146">
        <v>2019.0</v>
      </c>
      <c r="Z99" s="201"/>
      <c r="AA99" s="201"/>
      <c r="AB99" s="196" t="s">
        <v>1712</v>
      </c>
      <c r="AC99" s="159"/>
    </row>
    <row r="100" ht="15.75" customHeight="1">
      <c r="A100" s="205" t="s">
        <v>1484</v>
      </c>
      <c r="B100" s="206">
        <v>57.0</v>
      </c>
      <c r="C100" s="151">
        <v>50.0</v>
      </c>
      <c r="D100" s="207">
        <f t="shared" ref="D100:D101" si="137">AVERAGE(B100:C100)</f>
        <v>53.5</v>
      </c>
      <c r="E100" s="151">
        <v>57.0</v>
      </c>
      <c r="F100" s="151">
        <v>61.0</v>
      </c>
      <c r="G100" s="151">
        <f t="shared" si="14"/>
        <v>-4</v>
      </c>
      <c r="H100" s="151">
        <f t="shared" ref="H100:H101" si="138">AVERAGE(E100:F100)</f>
        <v>59</v>
      </c>
      <c r="I100" s="208">
        <f t="shared" si="16"/>
        <v>-5.5</v>
      </c>
      <c r="J100" s="165" t="s">
        <v>1602</v>
      </c>
      <c r="K100" s="165" t="s">
        <v>1713</v>
      </c>
      <c r="L100" s="165" t="s">
        <v>1550</v>
      </c>
      <c r="M100" s="181">
        <f t="shared" si="131"/>
        <v>29.816675</v>
      </c>
      <c r="N100" s="150">
        <v>2.9816675E7</v>
      </c>
      <c r="O100" s="181">
        <f t="shared" si="132"/>
        <v>71.9628</v>
      </c>
      <c r="P100" s="150">
        <v>7.19628E7</v>
      </c>
      <c r="Q100" s="153">
        <f t="shared" si="133"/>
        <v>38.640199</v>
      </c>
      <c r="R100" s="149">
        <v>3.8640199E7</v>
      </c>
      <c r="S100" s="150">
        <v>1.10602999E8</v>
      </c>
      <c r="T100" s="149">
        <f t="shared" si="134"/>
        <v>110.602999</v>
      </c>
      <c r="U100" s="178">
        <f t="shared" si="127"/>
        <v>0.3493594147</v>
      </c>
      <c r="V100" s="192">
        <v>9.0</v>
      </c>
      <c r="W100" s="204">
        <f t="shared" si="136"/>
        <v>12.28922211</v>
      </c>
      <c r="X100" s="193">
        <f t="shared" si="128"/>
        <v>3.312963889</v>
      </c>
      <c r="Y100" s="151">
        <v>2014.0</v>
      </c>
      <c r="Z100" s="171"/>
      <c r="AA100" s="159"/>
      <c r="AB100" s="189" t="s">
        <v>1714</v>
      </c>
      <c r="AC100" s="158"/>
    </row>
    <row r="101" ht="15.75" customHeight="1">
      <c r="A101" s="182" t="s">
        <v>1715</v>
      </c>
      <c r="B101" s="183">
        <v>83.0</v>
      </c>
      <c r="C101" s="147">
        <v>83.0</v>
      </c>
      <c r="D101" s="184">
        <f t="shared" si="137"/>
        <v>83</v>
      </c>
      <c r="E101" s="147">
        <v>92.0</v>
      </c>
      <c r="F101" s="147">
        <v>75.0</v>
      </c>
      <c r="G101" s="187">
        <f t="shared" si="14"/>
        <v>17</v>
      </c>
      <c r="H101" s="147">
        <f t="shared" si="138"/>
        <v>83.5</v>
      </c>
      <c r="I101" s="185">
        <f t="shared" si="16"/>
        <v>-0.5</v>
      </c>
      <c r="J101" s="179" t="s">
        <v>1602</v>
      </c>
      <c r="K101" s="179" t="s">
        <v>1716</v>
      </c>
      <c r="L101" s="179" t="s">
        <v>1540</v>
      </c>
      <c r="M101" s="186">
        <v>77.0</v>
      </c>
      <c r="N101" s="187">
        <f>M101*1000000</f>
        <v>77000000</v>
      </c>
      <c r="O101" s="153">
        <v>760.5</v>
      </c>
      <c r="P101" s="187">
        <f>O101*1000000</f>
        <v>760500000</v>
      </c>
      <c r="Q101" s="153">
        <f t="shared" si="133"/>
        <v>2125.062453</v>
      </c>
      <c r="R101" s="149">
        <v>2.125062453E9</v>
      </c>
      <c r="S101" s="213">
        <v>2.910284102E9</v>
      </c>
      <c r="T101" s="154">
        <f t="shared" si="134"/>
        <v>2910.284102</v>
      </c>
      <c r="U101" s="178">
        <f t="shared" si="127"/>
        <v>0.7301907231</v>
      </c>
      <c r="V101" s="156">
        <v>237.0</v>
      </c>
      <c r="W101" s="188">
        <f>SUM(T101/V101)</f>
        <v>12.27967976</v>
      </c>
      <c r="X101" s="193">
        <f t="shared" si="128"/>
        <v>0.3248945148</v>
      </c>
      <c r="Y101" s="147">
        <v>2009.0</v>
      </c>
      <c r="Z101" s="159"/>
      <c r="AA101" s="159"/>
      <c r="AB101" s="189" t="s">
        <v>1717</v>
      </c>
      <c r="AC101" s="158"/>
    </row>
    <row r="102" ht="15.75" customHeight="1">
      <c r="A102" s="212" t="s">
        <v>1414</v>
      </c>
      <c r="B102" s="146">
        <v>83.0</v>
      </c>
      <c r="C102" s="146">
        <v>59.0</v>
      </c>
      <c r="D102" s="195">
        <f t="shared" ref="D102:D107" si="139">(B102+C102)/2</f>
        <v>71</v>
      </c>
      <c r="E102" s="146">
        <v>93.0</v>
      </c>
      <c r="F102" s="146">
        <v>77.0</v>
      </c>
      <c r="G102" s="146">
        <f t="shared" si="14"/>
        <v>16</v>
      </c>
      <c r="H102" s="146">
        <f t="shared" ref="H102:H107" si="140">(E102+F102)/2</f>
        <v>85</v>
      </c>
      <c r="I102" s="146">
        <f t="shared" si="16"/>
        <v>-14</v>
      </c>
      <c r="J102" s="152" t="s">
        <v>1537</v>
      </c>
      <c r="K102" s="197" t="s">
        <v>1718</v>
      </c>
      <c r="L102" s="197" t="s">
        <v>1550</v>
      </c>
      <c r="M102" s="181">
        <f t="shared" ref="M102:M112" si="141">N102/1000000</f>
        <v>9.816197</v>
      </c>
      <c r="N102" s="149">
        <v>9816197.0</v>
      </c>
      <c r="O102" s="181">
        <f t="shared" ref="O102:O121" si="142">P102/1000000</f>
        <v>30.712119</v>
      </c>
      <c r="P102" s="149">
        <v>3.0712119E7</v>
      </c>
      <c r="Q102" s="181">
        <f t="shared" si="133"/>
        <v>72.915772</v>
      </c>
      <c r="R102" s="149">
        <v>7.2915772E7</v>
      </c>
      <c r="S102" s="149">
        <f>P102+R102</f>
        <v>103627891</v>
      </c>
      <c r="T102" s="149">
        <f t="shared" si="134"/>
        <v>103.627891</v>
      </c>
      <c r="U102" s="199">
        <f t="shared" si="127"/>
        <v>0.7036307629</v>
      </c>
      <c r="V102" s="192">
        <v>8.5</v>
      </c>
      <c r="W102" s="200">
        <f t="shared" ref="W102:W104" si="143">SUM(S102/(V102*1000000))</f>
        <v>12.19151659</v>
      </c>
      <c r="X102" s="199">
        <f t="shared" si="128"/>
        <v>1.154846706</v>
      </c>
      <c r="Y102" s="146">
        <v>2019.0</v>
      </c>
      <c r="Z102" s="201"/>
      <c r="AA102" s="201"/>
      <c r="AB102" s="211" t="s">
        <v>1719</v>
      </c>
      <c r="AC102" s="159"/>
    </row>
    <row r="103" ht="15.75" customHeight="1">
      <c r="A103" s="145" t="s">
        <v>1432</v>
      </c>
      <c r="B103" s="146">
        <v>65.0</v>
      </c>
      <c r="C103" s="147">
        <v>30.0</v>
      </c>
      <c r="D103" s="148">
        <f t="shared" si="139"/>
        <v>47.5</v>
      </c>
      <c r="E103" s="147">
        <v>91.0</v>
      </c>
      <c r="F103" s="149">
        <v>80.0</v>
      </c>
      <c r="G103" s="150">
        <f t="shared" si="14"/>
        <v>11</v>
      </c>
      <c r="H103" s="151">
        <f t="shared" si="140"/>
        <v>85.5</v>
      </c>
      <c r="I103" s="150">
        <f t="shared" si="16"/>
        <v>-38</v>
      </c>
      <c r="J103" s="173" t="s">
        <v>1547</v>
      </c>
      <c r="K103" s="173" t="s">
        <v>1547</v>
      </c>
      <c r="L103" s="152" t="s">
        <v>1529</v>
      </c>
      <c r="M103" s="153">
        <f t="shared" si="141"/>
        <v>17.108914</v>
      </c>
      <c r="N103" s="149">
        <v>1.7108914E7</v>
      </c>
      <c r="O103" s="153">
        <f t="shared" si="142"/>
        <v>83.482352</v>
      </c>
      <c r="P103" s="149">
        <v>8.3482352E7</v>
      </c>
      <c r="Q103" s="153">
        <v>0.0</v>
      </c>
      <c r="R103" s="154">
        <v>0.0</v>
      </c>
      <c r="S103" s="149">
        <v>8.3482352E7</v>
      </c>
      <c r="T103" s="154">
        <f t="shared" ref="T103:T104" si="144">S103/100000</f>
        <v>834.82352</v>
      </c>
      <c r="U103" s="151">
        <v>0.0</v>
      </c>
      <c r="V103" s="156">
        <v>7.0</v>
      </c>
      <c r="W103" s="204">
        <f t="shared" si="143"/>
        <v>11.92605029</v>
      </c>
      <c r="X103" s="155">
        <f t="shared" si="128"/>
        <v>2.444130571</v>
      </c>
      <c r="Y103" s="147">
        <v>2018.0</v>
      </c>
      <c r="Z103" s="159"/>
      <c r="AA103" s="159"/>
      <c r="AB103" s="160" t="s">
        <v>1720</v>
      </c>
      <c r="AC103" s="159"/>
    </row>
    <row r="104" ht="15.75" customHeight="1">
      <c r="A104" s="161" t="s">
        <v>1405</v>
      </c>
      <c r="B104" s="146">
        <v>95.0</v>
      </c>
      <c r="C104" s="147">
        <v>93.0</v>
      </c>
      <c r="D104" s="148">
        <f t="shared" si="139"/>
        <v>94</v>
      </c>
      <c r="E104" s="147">
        <v>85.0</v>
      </c>
      <c r="F104" s="149">
        <v>78.0</v>
      </c>
      <c r="G104" s="150">
        <f t="shared" si="14"/>
        <v>7</v>
      </c>
      <c r="H104" s="151">
        <f t="shared" si="140"/>
        <v>81.5</v>
      </c>
      <c r="I104" s="150">
        <f t="shared" si="16"/>
        <v>12.5</v>
      </c>
      <c r="J104" s="152" t="s">
        <v>1547</v>
      </c>
      <c r="K104" s="152" t="s">
        <v>1547</v>
      </c>
      <c r="L104" s="152" t="s">
        <v>1721</v>
      </c>
      <c r="M104" s="153">
        <f t="shared" si="141"/>
        <v>1.437889</v>
      </c>
      <c r="N104" s="149">
        <v>1437889.0</v>
      </c>
      <c r="O104" s="153">
        <f t="shared" si="142"/>
        <v>18.095701</v>
      </c>
      <c r="P104" s="149">
        <v>1.8095701E7</v>
      </c>
      <c r="Q104" s="153">
        <f t="shared" ref="Q104:Q108" si="145">R104/1000000</f>
        <v>23.603117</v>
      </c>
      <c r="R104" s="154">
        <f>S104-P104</f>
        <v>23603117</v>
      </c>
      <c r="S104" s="149">
        <v>4.1698818E7</v>
      </c>
      <c r="T104" s="154">
        <f t="shared" si="144"/>
        <v>416.98818</v>
      </c>
      <c r="U104" s="155">
        <f>(R104/S104)</f>
        <v>0.5660380349</v>
      </c>
      <c r="V104" s="156">
        <v>3.5</v>
      </c>
      <c r="W104" s="204">
        <f t="shared" si="143"/>
        <v>11.913948</v>
      </c>
      <c r="X104" s="155">
        <f t="shared" si="128"/>
        <v>0.4108254286</v>
      </c>
      <c r="Y104" s="147">
        <v>2018.0</v>
      </c>
      <c r="Z104" s="159"/>
      <c r="AA104" s="159"/>
      <c r="AB104" s="160" t="s">
        <v>1722</v>
      </c>
      <c r="AC104" s="159"/>
    </row>
    <row r="105" ht="15.75" customHeight="1">
      <c r="A105" s="163" t="s">
        <v>1485</v>
      </c>
      <c r="B105" s="146">
        <v>54.0</v>
      </c>
      <c r="C105" s="164">
        <v>55.0</v>
      </c>
      <c r="D105" s="176">
        <f t="shared" si="139"/>
        <v>54.5</v>
      </c>
      <c r="E105" s="164">
        <v>50.0</v>
      </c>
      <c r="F105" s="164">
        <v>61.0</v>
      </c>
      <c r="G105" s="149">
        <f t="shared" si="14"/>
        <v>-11</v>
      </c>
      <c r="H105" s="164">
        <f t="shared" si="140"/>
        <v>55.5</v>
      </c>
      <c r="I105" s="177">
        <f t="shared" si="16"/>
        <v>-1</v>
      </c>
      <c r="J105" s="173" t="s">
        <v>1425</v>
      </c>
      <c r="K105" s="173" t="s">
        <v>1425</v>
      </c>
      <c r="L105" s="152" t="s">
        <v>1550</v>
      </c>
      <c r="M105" s="153">
        <f t="shared" si="141"/>
        <v>31.51511</v>
      </c>
      <c r="N105" s="149">
        <v>3.151511E7</v>
      </c>
      <c r="O105" s="181">
        <f t="shared" si="142"/>
        <v>79.04244</v>
      </c>
      <c r="P105" s="149">
        <v>7.904244E7</v>
      </c>
      <c r="Q105" s="153">
        <f t="shared" si="145"/>
        <v>39.374505</v>
      </c>
      <c r="R105" s="154">
        <v>3.9374505E7</v>
      </c>
      <c r="S105" s="154">
        <f>R105+P105</f>
        <v>118416945</v>
      </c>
      <c r="T105" s="154">
        <f t="shared" ref="T105:T121" si="146">S105/1000000</f>
        <v>118.416945</v>
      </c>
      <c r="U105" s="178">
        <f>R105/S105</f>
        <v>0.3325073536</v>
      </c>
      <c r="V105" s="156">
        <v>10.0</v>
      </c>
      <c r="W105" s="157">
        <f t="shared" ref="W105:W107" si="147">SUM(T105/V105)</f>
        <v>11.8416945</v>
      </c>
      <c r="X105" s="178">
        <f>N105/(V105*1000000)</f>
        <v>3.151511</v>
      </c>
      <c r="Y105" s="164">
        <v>2016.0</v>
      </c>
      <c r="Z105" s="159"/>
      <c r="AA105" s="159"/>
      <c r="AB105" s="160" t="s">
        <v>1723</v>
      </c>
      <c r="AC105" s="159"/>
    </row>
    <row r="106" ht="15.75" customHeight="1">
      <c r="A106" s="190" t="s">
        <v>1478</v>
      </c>
      <c r="B106" s="175">
        <v>94.0</v>
      </c>
      <c r="C106" s="158">
        <v>77.0</v>
      </c>
      <c r="D106" s="191">
        <f t="shared" si="139"/>
        <v>85.5</v>
      </c>
      <c r="E106" s="164">
        <v>78.0</v>
      </c>
      <c r="F106" s="158">
        <v>84.0</v>
      </c>
      <c r="G106" s="164">
        <f t="shared" si="14"/>
        <v>-6</v>
      </c>
      <c r="H106" s="158">
        <f t="shared" si="140"/>
        <v>81</v>
      </c>
      <c r="I106" s="164">
        <f t="shared" si="16"/>
        <v>4.5</v>
      </c>
      <c r="J106" s="152" t="s">
        <v>1527</v>
      </c>
      <c r="K106" s="162" t="s">
        <v>1527</v>
      </c>
      <c r="L106" s="162" t="s">
        <v>1540</v>
      </c>
      <c r="M106" s="153">
        <f t="shared" si="141"/>
        <v>11.854273</v>
      </c>
      <c r="N106" s="154">
        <v>1.1854273E7</v>
      </c>
      <c r="O106" s="153">
        <f t="shared" si="142"/>
        <v>43.787265</v>
      </c>
      <c r="P106" s="149">
        <v>4.3787265E7</v>
      </c>
      <c r="Q106" s="153">
        <f t="shared" si="145"/>
        <v>15.191388</v>
      </c>
      <c r="R106" s="149">
        <v>1.5191388E7</v>
      </c>
      <c r="S106" s="154">
        <f>SUM(P106+Q106*1000000)</f>
        <v>58978653</v>
      </c>
      <c r="T106" s="154">
        <f t="shared" si="146"/>
        <v>58.978653</v>
      </c>
      <c r="U106" s="178">
        <f>(R106/S106)</f>
        <v>0.2575743464</v>
      </c>
      <c r="V106" s="192">
        <v>5.0</v>
      </c>
      <c r="W106" s="188">
        <f t="shared" si="147"/>
        <v>11.7957306</v>
      </c>
      <c r="X106" s="193">
        <f>SUM(M106/V106)</f>
        <v>2.3708546</v>
      </c>
      <c r="Y106" s="158">
        <v>2015.0</v>
      </c>
      <c r="Z106" s="159"/>
      <c r="AA106" s="159"/>
      <c r="AB106" s="189" t="s">
        <v>1724</v>
      </c>
      <c r="AC106" s="158"/>
    </row>
    <row r="107" ht="15.75" customHeight="1">
      <c r="A107" s="163" t="s">
        <v>1170</v>
      </c>
      <c r="B107" s="146">
        <v>74.0</v>
      </c>
      <c r="C107" s="164">
        <v>61.0</v>
      </c>
      <c r="D107" s="176">
        <f t="shared" si="139"/>
        <v>67.5</v>
      </c>
      <c r="E107" s="164">
        <v>64.0</v>
      </c>
      <c r="F107" s="164">
        <v>60.0</v>
      </c>
      <c r="G107" s="149">
        <f t="shared" si="14"/>
        <v>4</v>
      </c>
      <c r="H107" s="164">
        <f t="shared" si="140"/>
        <v>62</v>
      </c>
      <c r="I107" s="177">
        <f t="shared" si="16"/>
        <v>5.5</v>
      </c>
      <c r="J107" s="173" t="s">
        <v>1601</v>
      </c>
      <c r="K107" s="173" t="s">
        <v>1601</v>
      </c>
      <c r="L107" s="152" t="s">
        <v>1540</v>
      </c>
      <c r="M107" s="153">
        <f t="shared" si="141"/>
        <v>104.352905</v>
      </c>
      <c r="N107" s="149">
        <v>1.04352905E8</v>
      </c>
      <c r="O107" s="181">
        <f t="shared" si="142"/>
        <v>367.226855</v>
      </c>
      <c r="P107" s="149">
        <v>3.67226855E8</v>
      </c>
      <c r="Q107" s="153">
        <f t="shared" si="145"/>
        <v>505.525621</v>
      </c>
      <c r="R107" s="154">
        <v>5.05525621E8</v>
      </c>
      <c r="S107" s="154">
        <f>R107+P107</f>
        <v>872752476</v>
      </c>
      <c r="T107" s="154">
        <f t="shared" si="146"/>
        <v>872.752476</v>
      </c>
      <c r="U107" s="178">
        <f>R107/S107</f>
        <v>0.5792313799</v>
      </c>
      <c r="V107" s="156">
        <v>75.0</v>
      </c>
      <c r="W107" s="157">
        <f t="shared" si="147"/>
        <v>11.63669968</v>
      </c>
      <c r="X107" s="178">
        <f>N107/(V107*1000000)</f>
        <v>1.391372067</v>
      </c>
      <c r="Y107" s="164">
        <v>2016.0</v>
      </c>
      <c r="Z107" s="159"/>
      <c r="AA107" s="159"/>
      <c r="AB107" s="160" t="s">
        <v>1725</v>
      </c>
      <c r="AC107" s="159"/>
    </row>
    <row r="108" ht="15.75" customHeight="1">
      <c r="A108" s="205" t="s">
        <v>542</v>
      </c>
      <c r="B108" s="206">
        <v>66.0</v>
      </c>
      <c r="C108" s="151">
        <v>61.0</v>
      </c>
      <c r="D108" s="207">
        <f>AVERAGE(B108:C108)</f>
        <v>63.5</v>
      </c>
      <c r="E108" s="151">
        <v>47.0</v>
      </c>
      <c r="F108" s="151">
        <v>60.0</v>
      </c>
      <c r="G108" s="151">
        <f t="shared" si="14"/>
        <v>-13</v>
      </c>
      <c r="H108" s="151">
        <f>AVERAGE(E108:F108)</f>
        <v>53.5</v>
      </c>
      <c r="I108" s="208">
        <f t="shared" si="16"/>
        <v>10</v>
      </c>
      <c r="J108" s="165" t="s">
        <v>1602</v>
      </c>
      <c r="K108" s="165" t="s">
        <v>1726</v>
      </c>
      <c r="L108" s="165" t="s">
        <v>1623</v>
      </c>
      <c r="M108" s="181">
        <f t="shared" si="141"/>
        <v>43.89934</v>
      </c>
      <c r="N108" s="150">
        <v>4.389934E7</v>
      </c>
      <c r="O108" s="181">
        <f t="shared" si="142"/>
        <v>126.6636</v>
      </c>
      <c r="P108" s="150">
        <v>1.266636E8</v>
      </c>
      <c r="Q108" s="153">
        <f t="shared" si="145"/>
        <v>332.2</v>
      </c>
      <c r="R108" s="149">
        <v>3.322E8</v>
      </c>
      <c r="S108" s="150">
        <v>4.588636E8</v>
      </c>
      <c r="T108" s="149">
        <f t="shared" si="146"/>
        <v>458.8636</v>
      </c>
      <c r="U108" s="178">
        <f t="shared" ref="U108:U126" si="148">(R108/S108)</f>
        <v>0.723962415</v>
      </c>
      <c r="V108" s="192">
        <v>40.0</v>
      </c>
      <c r="W108" s="204">
        <f>SUM(S108/(V108*1000000))</f>
        <v>11.47159</v>
      </c>
      <c r="X108" s="193">
        <f t="shared" ref="X108:X126" si="149">SUM(M108/V108)</f>
        <v>1.0974835</v>
      </c>
      <c r="Y108" s="151">
        <v>2014.0</v>
      </c>
      <c r="Z108" s="171"/>
      <c r="AA108" s="159"/>
      <c r="AB108" s="189" t="s">
        <v>1727</v>
      </c>
      <c r="AC108" s="158"/>
    </row>
    <row r="109" ht="15.75" customHeight="1">
      <c r="A109" s="190" t="s">
        <v>1423</v>
      </c>
      <c r="B109" s="175">
        <v>92.0</v>
      </c>
      <c r="C109" s="158">
        <v>78.0</v>
      </c>
      <c r="D109" s="191">
        <f>(B109+C109)/2</f>
        <v>85</v>
      </c>
      <c r="E109" s="164">
        <v>71.0</v>
      </c>
      <c r="F109" s="158">
        <v>71.0</v>
      </c>
      <c r="G109" s="164">
        <f t="shared" si="14"/>
        <v>0</v>
      </c>
      <c r="H109" s="158">
        <f>(E109+F109)/2</f>
        <v>71</v>
      </c>
      <c r="I109" s="164">
        <f t="shared" si="16"/>
        <v>14</v>
      </c>
      <c r="J109" s="162" t="s">
        <v>1543</v>
      </c>
      <c r="K109" s="162" t="s">
        <v>1543</v>
      </c>
      <c r="L109" s="162" t="s">
        <v>1540</v>
      </c>
      <c r="M109" s="153">
        <f t="shared" si="141"/>
        <v>1.501101</v>
      </c>
      <c r="N109" s="154">
        <v>1501101.0</v>
      </c>
      <c r="O109" s="153">
        <f t="shared" si="142"/>
        <v>6.741296</v>
      </c>
      <c r="P109" s="149">
        <v>6741296.0</v>
      </c>
      <c r="Q109" s="181">
        <v>0.1</v>
      </c>
      <c r="R109" s="149">
        <f>SUM(Q109*1000000)</f>
        <v>100000</v>
      </c>
      <c r="S109" s="154">
        <f>SUM(P109+Q109*1000000)</f>
        <v>6841296</v>
      </c>
      <c r="T109" s="154">
        <f t="shared" si="146"/>
        <v>6.841296</v>
      </c>
      <c r="U109" s="178">
        <f t="shared" si="148"/>
        <v>0.01461711348</v>
      </c>
      <c r="V109" s="192">
        <v>0.6</v>
      </c>
      <c r="W109" s="188">
        <f>SUM(T109/V109)</f>
        <v>11.40216</v>
      </c>
      <c r="X109" s="193">
        <f t="shared" si="149"/>
        <v>2.501835</v>
      </c>
      <c r="Y109" s="158">
        <v>2015.0</v>
      </c>
      <c r="Z109" s="159"/>
      <c r="AA109" s="159"/>
      <c r="AB109" s="189" t="s">
        <v>1728</v>
      </c>
      <c r="AC109" s="158"/>
    </row>
    <row r="110" ht="15.75" customHeight="1">
      <c r="A110" s="182" t="s">
        <v>1463</v>
      </c>
      <c r="B110" s="183">
        <v>92.0</v>
      </c>
      <c r="C110" s="147">
        <v>81.0</v>
      </c>
      <c r="D110" s="184">
        <f t="shared" ref="D110:D111" si="150">AVERAGE(B110:C110)</f>
        <v>86.5</v>
      </c>
      <c r="E110" s="147">
        <v>86.0</v>
      </c>
      <c r="F110" s="147">
        <v>83.0</v>
      </c>
      <c r="G110" s="147">
        <f t="shared" si="14"/>
        <v>3</v>
      </c>
      <c r="H110" s="147">
        <f t="shared" ref="H110:H111" si="151">AVERAGE(E110:F110)</f>
        <v>84.5</v>
      </c>
      <c r="I110" s="185">
        <f t="shared" si="16"/>
        <v>2</v>
      </c>
      <c r="J110" s="179" t="s">
        <v>1543</v>
      </c>
      <c r="K110" s="179" t="s">
        <v>1616</v>
      </c>
      <c r="L110" s="165" t="s">
        <v>1534</v>
      </c>
      <c r="M110" s="186">
        <f t="shared" si="141"/>
        <v>0.443003</v>
      </c>
      <c r="N110" s="187">
        <v>443003.0</v>
      </c>
      <c r="O110" s="153">
        <f t="shared" si="142"/>
        <v>132.092958</v>
      </c>
      <c r="P110" s="187">
        <v>1.32092958E8</v>
      </c>
      <c r="Q110" s="153">
        <f t="shared" ref="Q110:Q121" si="152">R110/1000000</f>
        <v>104.319495</v>
      </c>
      <c r="R110" s="154">
        <v>1.04319495E8</v>
      </c>
      <c r="S110" s="187">
        <v>2.36412453E8</v>
      </c>
      <c r="T110" s="187">
        <f t="shared" si="146"/>
        <v>236.412453</v>
      </c>
      <c r="U110" s="178">
        <f t="shared" si="148"/>
        <v>0.4412605752</v>
      </c>
      <c r="V110" s="156">
        <v>21.0</v>
      </c>
      <c r="W110" s="188">
        <f>SUM((S110/1000000)/V110)</f>
        <v>11.25773586</v>
      </c>
      <c r="X110" s="193">
        <f t="shared" si="149"/>
        <v>0.02109538095</v>
      </c>
      <c r="Y110" s="151">
        <v>2012.0</v>
      </c>
      <c r="Z110" s="179" t="s">
        <v>1608</v>
      </c>
      <c r="AA110" s="179" t="s">
        <v>1647</v>
      </c>
      <c r="AB110" s="189" t="s">
        <v>1729</v>
      </c>
      <c r="AC110" s="158"/>
    </row>
    <row r="111" ht="15.75" customHeight="1">
      <c r="A111" s="205" t="s">
        <v>1402</v>
      </c>
      <c r="B111" s="206">
        <v>98.0</v>
      </c>
      <c r="C111" s="151">
        <v>100.0</v>
      </c>
      <c r="D111" s="207">
        <f t="shared" si="150"/>
        <v>99</v>
      </c>
      <c r="E111" s="151">
        <v>82.0</v>
      </c>
      <c r="F111" s="151">
        <v>77.0</v>
      </c>
      <c r="G111" s="151">
        <f t="shared" si="14"/>
        <v>5</v>
      </c>
      <c r="H111" s="151">
        <f t="shared" si="151"/>
        <v>79.5</v>
      </c>
      <c r="I111" s="208">
        <f t="shared" si="16"/>
        <v>19.5</v>
      </c>
      <c r="J111" s="165" t="s">
        <v>1565</v>
      </c>
      <c r="K111" s="165" t="s">
        <v>1565</v>
      </c>
      <c r="L111" s="165" t="s">
        <v>1623</v>
      </c>
      <c r="M111" s="181">
        <f t="shared" si="141"/>
        <v>0.387618</v>
      </c>
      <c r="N111" s="150">
        <v>387618.0</v>
      </c>
      <c r="O111" s="181">
        <f t="shared" si="142"/>
        <v>25.352281</v>
      </c>
      <c r="P111" s="150">
        <v>2.5352281E7</v>
      </c>
      <c r="Q111" s="153">
        <f t="shared" si="152"/>
        <v>19.143</v>
      </c>
      <c r="R111" s="149">
        <v>1.9143E7</v>
      </c>
      <c r="S111" s="150">
        <v>4.4495281E7</v>
      </c>
      <c r="T111" s="149">
        <f t="shared" si="146"/>
        <v>44.495281</v>
      </c>
      <c r="U111" s="178">
        <f t="shared" si="148"/>
        <v>0.4302253985</v>
      </c>
      <c r="V111" s="192">
        <v>4.0</v>
      </c>
      <c r="W111" s="204">
        <f>SUM(S111/(V111*1000000))</f>
        <v>11.12382025</v>
      </c>
      <c r="X111" s="193">
        <f t="shared" si="149"/>
        <v>0.0969045</v>
      </c>
      <c r="Y111" s="151">
        <v>2014.0</v>
      </c>
      <c r="Z111" s="179" t="s">
        <v>1608</v>
      </c>
      <c r="AA111" s="165" t="s">
        <v>1730</v>
      </c>
      <c r="AB111" s="189" t="s">
        <v>1731</v>
      </c>
      <c r="AC111" s="158"/>
    </row>
    <row r="112" ht="15.75" customHeight="1">
      <c r="A112" s="190" t="s">
        <v>476</v>
      </c>
      <c r="B112" s="175">
        <v>71.0</v>
      </c>
      <c r="C112" s="158">
        <v>59.0</v>
      </c>
      <c r="D112" s="209">
        <f>(B112+C112)/2</f>
        <v>65</v>
      </c>
      <c r="E112" s="158">
        <v>80.0</v>
      </c>
      <c r="F112" s="158">
        <v>69.0</v>
      </c>
      <c r="G112" s="149">
        <f t="shared" si="14"/>
        <v>11</v>
      </c>
      <c r="H112" s="158">
        <f>(E112+F112)/2</f>
        <v>74.5</v>
      </c>
      <c r="I112" s="177">
        <f t="shared" si="16"/>
        <v>-9.5</v>
      </c>
      <c r="J112" s="162" t="s">
        <v>1629</v>
      </c>
      <c r="K112" s="162" t="s">
        <v>1732</v>
      </c>
      <c r="L112" s="162" t="s">
        <v>1550</v>
      </c>
      <c r="M112" s="153">
        <f t="shared" si="141"/>
        <v>208.80627</v>
      </c>
      <c r="N112" s="154">
        <v>2.0880627E8</v>
      </c>
      <c r="O112" s="153">
        <f t="shared" si="142"/>
        <v>652.050585</v>
      </c>
      <c r="P112" s="149">
        <v>6.52050585E8</v>
      </c>
      <c r="Q112" s="153">
        <f t="shared" si="152"/>
        <v>1014</v>
      </c>
      <c r="R112" s="149">
        <v>1.014E9</v>
      </c>
      <c r="S112" s="154">
        <f>SUM(P112+(Q112*1000000))</f>
        <v>1666050585</v>
      </c>
      <c r="T112" s="154">
        <f t="shared" si="146"/>
        <v>1666.050585</v>
      </c>
      <c r="U112" s="178">
        <f t="shared" si="148"/>
        <v>0.6086249776</v>
      </c>
      <c r="V112" s="192">
        <v>150.0</v>
      </c>
      <c r="W112" s="188">
        <f t="shared" ref="W112:W113" si="153">SUM(T112/V112)</f>
        <v>11.1070039</v>
      </c>
      <c r="X112" s="193">
        <f t="shared" si="149"/>
        <v>1.3920418</v>
      </c>
      <c r="Y112" s="158">
        <v>2015.0</v>
      </c>
      <c r="Z112" s="159"/>
      <c r="AA112" s="159"/>
      <c r="AB112" s="189" t="s">
        <v>1733</v>
      </c>
      <c r="AC112" s="158"/>
    </row>
    <row r="113" ht="15.75" customHeight="1">
      <c r="A113" s="182" t="s">
        <v>1493</v>
      </c>
      <c r="B113" s="183">
        <v>89.0</v>
      </c>
      <c r="C113" s="158">
        <v>75.0</v>
      </c>
      <c r="D113" s="202">
        <f>AVERAGE(B113:C113)</f>
        <v>82</v>
      </c>
      <c r="E113" s="158">
        <v>74.0</v>
      </c>
      <c r="F113" s="147">
        <v>75.0</v>
      </c>
      <c r="G113" s="147">
        <f t="shared" si="14"/>
        <v>-1</v>
      </c>
      <c r="H113" s="147">
        <f>AVERAGE(E113:F113)</f>
        <v>74.5</v>
      </c>
      <c r="I113" s="183">
        <f t="shared" si="16"/>
        <v>7.5</v>
      </c>
      <c r="J113" s="179" t="s">
        <v>1605</v>
      </c>
      <c r="K113" s="179" t="s">
        <v>1734</v>
      </c>
      <c r="L113" s="179" t="s">
        <v>1540</v>
      </c>
      <c r="M113" s="153">
        <v>2.012857</v>
      </c>
      <c r="N113" s="149">
        <v>2012857.0</v>
      </c>
      <c r="O113" s="181">
        <f t="shared" si="142"/>
        <v>19.0748</v>
      </c>
      <c r="P113" s="187">
        <v>1.90748E7</v>
      </c>
      <c r="Q113" s="181">
        <f t="shared" si="152"/>
        <v>3.104683</v>
      </c>
      <c r="R113" s="187">
        <v>3104683.0</v>
      </c>
      <c r="S113" s="187">
        <v>2.2179483E7</v>
      </c>
      <c r="T113" s="187">
        <f t="shared" si="146"/>
        <v>22.179483</v>
      </c>
      <c r="U113" s="178">
        <f t="shared" si="148"/>
        <v>0.1399799535</v>
      </c>
      <c r="V113" s="156">
        <v>2.0</v>
      </c>
      <c r="W113" s="188">
        <f t="shared" si="153"/>
        <v>11.0897415</v>
      </c>
      <c r="X113" s="193">
        <f t="shared" si="149"/>
        <v>1.0064285</v>
      </c>
      <c r="Y113" s="147">
        <v>2007.0</v>
      </c>
      <c r="Z113" s="159"/>
      <c r="AA113" s="159"/>
      <c r="AB113" s="160" t="s">
        <v>1735</v>
      </c>
      <c r="AC113" s="159"/>
    </row>
    <row r="114" ht="15.75" customHeight="1">
      <c r="A114" s="163" t="s">
        <v>1468</v>
      </c>
      <c r="B114" s="146">
        <v>98.0</v>
      </c>
      <c r="C114" s="164">
        <v>86.0</v>
      </c>
      <c r="D114" s="148">
        <f>(B114+C114)/2</f>
        <v>92</v>
      </c>
      <c r="E114" s="164">
        <v>89.0</v>
      </c>
      <c r="F114" s="164">
        <v>75.0</v>
      </c>
      <c r="G114" s="151">
        <f t="shared" si="14"/>
        <v>14</v>
      </c>
      <c r="H114" s="151">
        <f>(E114+F114)/2</f>
        <v>82</v>
      </c>
      <c r="I114" s="150">
        <f t="shared" si="16"/>
        <v>10</v>
      </c>
      <c r="J114" s="165" t="s">
        <v>1605</v>
      </c>
      <c r="K114" s="165" t="s">
        <v>1736</v>
      </c>
      <c r="L114" s="166" t="s">
        <v>1529</v>
      </c>
      <c r="M114" s="167">
        <f t="shared" ref="M114:M121" si="154">N114/1000000</f>
        <v>0.421577</v>
      </c>
      <c r="N114" s="149">
        <v>421577.0</v>
      </c>
      <c r="O114" s="167">
        <f t="shared" si="142"/>
        <v>42.873127</v>
      </c>
      <c r="P114" s="149">
        <v>4.2873127E7</v>
      </c>
      <c r="Q114" s="167">
        <f t="shared" si="152"/>
        <v>12.390522</v>
      </c>
      <c r="R114" s="150">
        <f>S114-P114</f>
        <v>12390522</v>
      </c>
      <c r="S114" s="149">
        <v>5.5263649E7</v>
      </c>
      <c r="T114" s="149">
        <f t="shared" si="146"/>
        <v>55.263649</v>
      </c>
      <c r="U114" s="155">
        <f t="shared" si="148"/>
        <v>0.2242074533</v>
      </c>
      <c r="V114" s="192">
        <v>5.0</v>
      </c>
      <c r="W114" s="204">
        <f>SUM(S114/(V114*1000000))</f>
        <v>11.0527298</v>
      </c>
      <c r="X114" s="155">
        <f t="shared" si="149"/>
        <v>0.0843154</v>
      </c>
      <c r="Y114" s="164">
        <v>2017.0</v>
      </c>
      <c r="Z114" s="171"/>
      <c r="AA114" s="171"/>
      <c r="AB114" s="172" t="s">
        <v>1737</v>
      </c>
      <c r="AC114" s="171"/>
    </row>
    <row r="115" ht="15.75" customHeight="1">
      <c r="A115" s="174" t="s">
        <v>1408</v>
      </c>
      <c r="B115" s="175">
        <v>93.0</v>
      </c>
      <c r="C115" s="158">
        <v>84.0</v>
      </c>
      <c r="D115" s="209">
        <f t="shared" ref="D115:D116" si="155">AVERAGE(B115:C115)</f>
        <v>88.5</v>
      </c>
      <c r="E115" s="158">
        <v>91.0</v>
      </c>
      <c r="F115" s="158">
        <v>83.0</v>
      </c>
      <c r="G115" s="158">
        <f t="shared" si="14"/>
        <v>8</v>
      </c>
      <c r="H115" s="158">
        <f t="shared" ref="H115:H116" si="156">AVERAGE(E115:F115)</f>
        <v>87</v>
      </c>
      <c r="I115" s="210">
        <f t="shared" si="16"/>
        <v>1.5</v>
      </c>
      <c r="J115" s="162" t="s">
        <v>1681</v>
      </c>
      <c r="K115" s="162" t="s">
        <v>1738</v>
      </c>
      <c r="L115" s="162" t="s">
        <v>1529</v>
      </c>
      <c r="M115" s="153">
        <f t="shared" si="154"/>
        <v>0.260865</v>
      </c>
      <c r="N115" s="154">
        <v>260865.0</v>
      </c>
      <c r="O115" s="153">
        <f t="shared" si="142"/>
        <v>27.298285</v>
      </c>
      <c r="P115" s="154">
        <v>2.7298285E7</v>
      </c>
      <c r="Q115" s="153">
        <f t="shared" si="152"/>
        <v>27.9</v>
      </c>
      <c r="R115" s="154">
        <v>2.79E7</v>
      </c>
      <c r="S115" s="154">
        <v>5.5198285E7</v>
      </c>
      <c r="T115" s="154">
        <f t="shared" si="146"/>
        <v>55.198285</v>
      </c>
      <c r="U115" s="178">
        <f t="shared" si="148"/>
        <v>0.5054504864</v>
      </c>
      <c r="V115" s="156">
        <v>5.0</v>
      </c>
      <c r="W115" s="188">
        <f>SUM(T115/V115)</f>
        <v>11.039657</v>
      </c>
      <c r="X115" s="193">
        <f t="shared" si="149"/>
        <v>0.052173</v>
      </c>
      <c r="Y115" s="158">
        <v>2013.0</v>
      </c>
      <c r="Z115" s="179" t="s">
        <v>1608</v>
      </c>
      <c r="AA115" s="162" t="s">
        <v>1739</v>
      </c>
      <c r="AB115" s="189" t="s">
        <v>1740</v>
      </c>
      <c r="AC115" s="158"/>
    </row>
    <row r="116" ht="15.75" customHeight="1">
      <c r="A116" s="182" t="s">
        <v>930</v>
      </c>
      <c r="B116" s="183">
        <v>68.0</v>
      </c>
      <c r="C116" s="147">
        <v>62.0</v>
      </c>
      <c r="D116" s="184">
        <f t="shared" si="155"/>
        <v>65</v>
      </c>
      <c r="E116" s="147">
        <v>74.0</v>
      </c>
      <c r="F116" s="147">
        <v>70.0</v>
      </c>
      <c r="G116" s="147">
        <f t="shared" si="14"/>
        <v>4</v>
      </c>
      <c r="H116" s="147">
        <f t="shared" si="156"/>
        <v>72</v>
      </c>
      <c r="I116" s="185">
        <f t="shared" si="16"/>
        <v>-7</v>
      </c>
      <c r="J116" s="179" t="s">
        <v>1543</v>
      </c>
      <c r="K116" s="179" t="s">
        <v>1741</v>
      </c>
      <c r="L116" s="165" t="s">
        <v>1540</v>
      </c>
      <c r="M116" s="186">
        <f t="shared" si="154"/>
        <v>54.415205</v>
      </c>
      <c r="N116" s="187">
        <v>5.4415205E7</v>
      </c>
      <c r="O116" s="153">
        <f t="shared" si="142"/>
        <v>218.815487</v>
      </c>
      <c r="P116" s="187">
        <v>2.18815487E8</v>
      </c>
      <c r="Q116" s="153">
        <f t="shared" si="152"/>
        <v>330.552828</v>
      </c>
      <c r="R116" s="154">
        <v>3.30552828E8</v>
      </c>
      <c r="S116" s="187">
        <v>5.49368315E8</v>
      </c>
      <c r="T116" s="187">
        <f t="shared" si="146"/>
        <v>549.368315</v>
      </c>
      <c r="U116" s="178">
        <f t="shared" si="148"/>
        <v>0.6016962008</v>
      </c>
      <c r="V116" s="156">
        <v>50.0</v>
      </c>
      <c r="W116" s="188">
        <f>SUM((S116/1000000)/V116)</f>
        <v>10.9873663</v>
      </c>
      <c r="X116" s="193">
        <f t="shared" si="149"/>
        <v>1.0883041</v>
      </c>
      <c r="Y116" s="151">
        <v>2012.0</v>
      </c>
      <c r="Z116" s="159"/>
      <c r="AA116" s="159"/>
      <c r="AB116" s="189" t="s">
        <v>1742</v>
      </c>
      <c r="AC116" s="158"/>
    </row>
    <row r="117" ht="15.75" customHeight="1">
      <c r="A117" s="190" t="s">
        <v>1743</v>
      </c>
      <c r="B117" s="175">
        <v>60.0</v>
      </c>
      <c r="C117" s="158">
        <v>52.0</v>
      </c>
      <c r="D117" s="209">
        <f t="shared" ref="D117:D121" si="157">(B117+C117)/2</f>
        <v>56</v>
      </c>
      <c r="E117" s="164">
        <v>54.0</v>
      </c>
      <c r="F117" s="158">
        <v>68.0</v>
      </c>
      <c r="G117" s="164">
        <f t="shared" si="14"/>
        <v>-14</v>
      </c>
      <c r="H117" s="158">
        <f t="shared" ref="H117:H121" si="158">(E117+F117)/2</f>
        <v>61</v>
      </c>
      <c r="I117" s="177">
        <f t="shared" si="16"/>
        <v>-5</v>
      </c>
      <c r="J117" s="162" t="s">
        <v>1395</v>
      </c>
      <c r="K117" s="162" t="s">
        <v>1395</v>
      </c>
      <c r="L117" s="162" t="s">
        <v>1550</v>
      </c>
      <c r="M117" s="153">
        <f t="shared" si="154"/>
        <v>22.692741</v>
      </c>
      <c r="N117" s="154">
        <v>2.2692741E7</v>
      </c>
      <c r="O117" s="153">
        <f t="shared" si="142"/>
        <v>52.218558</v>
      </c>
      <c r="P117" s="149">
        <v>5.2218558E7</v>
      </c>
      <c r="Q117" s="153">
        <f t="shared" si="152"/>
        <v>57.3</v>
      </c>
      <c r="R117" s="149">
        <v>5.73E7</v>
      </c>
      <c r="S117" s="154">
        <f>SUM(P117+Q117*1000000)</f>
        <v>109518558</v>
      </c>
      <c r="T117" s="154">
        <f t="shared" si="146"/>
        <v>109.518558</v>
      </c>
      <c r="U117" s="178">
        <f t="shared" si="148"/>
        <v>0.5231989998</v>
      </c>
      <c r="V117" s="192">
        <v>10.0</v>
      </c>
      <c r="W117" s="188">
        <f>SUM(T117/V117)</f>
        <v>10.9518558</v>
      </c>
      <c r="X117" s="193">
        <f t="shared" si="149"/>
        <v>2.2692741</v>
      </c>
      <c r="Y117" s="158">
        <v>2015.0</v>
      </c>
      <c r="Z117" s="159"/>
      <c r="AA117" s="159"/>
      <c r="AB117" s="189" t="s">
        <v>1612</v>
      </c>
      <c r="AC117" s="158"/>
    </row>
    <row r="118" ht="15.75" customHeight="1">
      <c r="A118" s="194" t="s">
        <v>1412</v>
      </c>
      <c r="B118" s="146">
        <v>84.0</v>
      </c>
      <c r="C118" s="146">
        <v>64.0</v>
      </c>
      <c r="D118" s="195">
        <f t="shared" si="157"/>
        <v>74</v>
      </c>
      <c r="E118" s="146">
        <v>94.0</v>
      </c>
      <c r="F118" s="146">
        <v>61.0</v>
      </c>
      <c r="G118" s="146">
        <f t="shared" si="14"/>
        <v>33</v>
      </c>
      <c r="H118" s="146">
        <f t="shared" si="158"/>
        <v>77.5</v>
      </c>
      <c r="I118" s="146">
        <f t="shared" si="16"/>
        <v>-3.5</v>
      </c>
      <c r="J118" s="173" t="s">
        <v>1547</v>
      </c>
      <c r="K118" s="196" t="s">
        <v>1547</v>
      </c>
      <c r="L118" s="197" t="s">
        <v>1534</v>
      </c>
      <c r="M118" s="181">
        <f t="shared" si="154"/>
        <v>31.033665</v>
      </c>
      <c r="N118" s="198">
        <v>3.1033665E7</v>
      </c>
      <c r="O118" s="181">
        <f t="shared" si="142"/>
        <v>96.722715</v>
      </c>
      <c r="P118" s="149">
        <v>9.6722715E7</v>
      </c>
      <c r="Q118" s="181">
        <f t="shared" si="152"/>
        <v>89.2</v>
      </c>
      <c r="R118" s="198">
        <v>8.92E7</v>
      </c>
      <c r="S118" s="149">
        <f>P118+R118</f>
        <v>185922715</v>
      </c>
      <c r="T118" s="149">
        <f t="shared" si="146"/>
        <v>185.922715</v>
      </c>
      <c r="U118" s="199">
        <f t="shared" si="148"/>
        <v>0.4797692418</v>
      </c>
      <c r="V118" s="192">
        <v>17.0</v>
      </c>
      <c r="W118" s="200">
        <f t="shared" ref="W118:W121" si="159">SUM(S118/(V118*1000000))</f>
        <v>10.93663029</v>
      </c>
      <c r="X118" s="199">
        <f t="shared" si="149"/>
        <v>1.825509706</v>
      </c>
      <c r="Y118" s="146">
        <v>2019.0</v>
      </c>
      <c r="Z118" s="201"/>
      <c r="AA118" s="201"/>
      <c r="AB118" s="211" t="s">
        <v>1744</v>
      </c>
      <c r="AC118" s="159"/>
    </row>
    <row r="119" ht="15.75" customHeight="1">
      <c r="A119" s="161" t="s">
        <v>1745</v>
      </c>
      <c r="B119" s="146">
        <v>90.0</v>
      </c>
      <c r="C119" s="147">
        <v>88.0</v>
      </c>
      <c r="D119" s="148">
        <f t="shared" si="157"/>
        <v>89</v>
      </c>
      <c r="E119" s="147">
        <v>81.0</v>
      </c>
      <c r="F119" s="149">
        <v>86.0</v>
      </c>
      <c r="G119" s="150">
        <f t="shared" si="14"/>
        <v>-5</v>
      </c>
      <c r="H119" s="151">
        <f t="shared" si="158"/>
        <v>83.5</v>
      </c>
      <c r="I119" s="150">
        <f t="shared" si="16"/>
        <v>5.5</v>
      </c>
      <c r="J119" s="152" t="s">
        <v>1547</v>
      </c>
      <c r="K119" s="152" t="s">
        <v>1547</v>
      </c>
      <c r="L119" s="179" t="s">
        <v>1567</v>
      </c>
      <c r="M119" s="153">
        <f t="shared" si="154"/>
        <v>42.908051</v>
      </c>
      <c r="N119" s="149">
        <v>4.2908051E7</v>
      </c>
      <c r="O119" s="153">
        <f t="shared" si="142"/>
        <v>202.110867</v>
      </c>
      <c r="P119" s="149">
        <v>2.02110867E8</v>
      </c>
      <c r="Q119" s="153">
        <f t="shared" si="152"/>
        <v>188</v>
      </c>
      <c r="R119" s="149">
        <v>1.88E8</v>
      </c>
      <c r="S119" s="149">
        <v>3.90110867E8</v>
      </c>
      <c r="T119" s="154">
        <f t="shared" si="146"/>
        <v>390.110867</v>
      </c>
      <c r="U119" s="155">
        <f t="shared" si="148"/>
        <v>0.4819142862</v>
      </c>
      <c r="V119" s="156">
        <v>36.0</v>
      </c>
      <c r="W119" s="204">
        <f t="shared" si="159"/>
        <v>10.83641297</v>
      </c>
      <c r="X119" s="155">
        <f t="shared" si="149"/>
        <v>1.191890306</v>
      </c>
      <c r="Y119" s="147">
        <v>2018.0</v>
      </c>
      <c r="Z119" s="159"/>
      <c r="AA119" s="159"/>
      <c r="AB119" s="162" t="s">
        <v>1530</v>
      </c>
      <c r="AC119" s="159"/>
    </row>
    <row r="120" ht="15.75" customHeight="1">
      <c r="A120" s="212" t="s">
        <v>1492</v>
      </c>
      <c r="B120" s="146">
        <v>94.0</v>
      </c>
      <c r="C120" s="146">
        <v>81.0</v>
      </c>
      <c r="D120" s="195">
        <f t="shared" si="157"/>
        <v>87.5</v>
      </c>
      <c r="E120" s="146">
        <v>68.0</v>
      </c>
      <c r="F120" s="146">
        <v>67.0</v>
      </c>
      <c r="G120" s="146">
        <f t="shared" si="14"/>
        <v>1</v>
      </c>
      <c r="H120" s="146">
        <f t="shared" si="158"/>
        <v>67.5</v>
      </c>
      <c r="I120" s="146">
        <f t="shared" si="16"/>
        <v>20</v>
      </c>
      <c r="J120" s="152" t="s">
        <v>1425</v>
      </c>
      <c r="K120" s="197" t="s">
        <v>1746</v>
      </c>
      <c r="L120" s="197" t="s">
        <v>1540</v>
      </c>
      <c r="M120" s="181">
        <f t="shared" si="154"/>
        <v>71.117625</v>
      </c>
      <c r="N120" s="149">
        <v>7.1117625E7</v>
      </c>
      <c r="O120" s="181">
        <f t="shared" si="142"/>
        <v>152.381515</v>
      </c>
      <c r="P120" s="149">
        <v>1.52381515E8</v>
      </c>
      <c r="Q120" s="181">
        <f t="shared" si="152"/>
        <v>64.2</v>
      </c>
      <c r="R120" s="149">
        <v>6.42E7</v>
      </c>
      <c r="S120" s="149">
        <f t="shared" ref="S120:S121" si="160">P120+R120</f>
        <v>216581515</v>
      </c>
      <c r="T120" s="149">
        <f t="shared" si="146"/>
        <v>216.581515</v>
      </c>
      <c r="U120" s="199">
        <f t="shared" si="148"/>
        <v>0.2964241893</v>
      </c>
      <c r="V120" s="192">
        <v>20.0</v>
      </c>
      <c r="W120" s="200">
        <f t="shared" si="159"/>
        <v>10.82907575</v>
      </c>
      <c r="X120" s="199">
        <f t="shared" si="149"/>
        <v>3.55588125</v>
      </c>
      <c r="Y120" s="146">
        <v>2019.0</v>
      </c>
      <c r="Z120" s="201"/>
      <c r="AA120" s="201"/>
      <c r="AB120" s="196" t="s">
        <v>1747</v>
      </c>
      <c r="AC120" s="159"/>
    </row>
    <row r="121" ht="15.75" customHeight="1">
      <c r="A121" s="194" t="s">
        <v>1455</v>
      </c>
      <c r="B121" s="146">
        <v>99.0</v>
      </c>
      <c r="C121" s="175">
        <v>96.0</v>
      </c>
      <c r="D121" s="195">
        <f t="shared" si="157"/>
        <v>97.5</v>
      </c>
      <c r="E121" s="146">
        <v>93.0</v>
      </c>
      <c r="F121" s="146">
        <v>89.0</v>
      </c>
      <c r="G121" s="146">
        <f t="shared" si="14"/>
        <v>4</v>
      </c>
      <c r="H121" s="146">
        <f t="shared" si="158"/>
        <v>91</v>
      </c>
      <c r="I121" s="146">
        <f t="shared" si="16"/>
        <v>6.5</v>
      </c>
      <c r="J121" s="173" t="s">
        <v>1547</v>
      </c>
      <c r="K121" s="196" t="s">
        <v>1547</v>
      </c>
      <c r="L121" s="197" t="s">
        <v>1540</v>
      </c>
      <c r="M121" s="181">
        <f t="shared" si="154"/>
        <v>0.393216</v>
      </c>
      <c r="N121" s="198">
        <v>393216.0</v>
      </c>
      <c r="O121" s="181">
        <f t="shared" si="142"/>
        <v>18.274213</v>
      </c>
      <c r="P121" s="149">
        <v>1.8274213E7</v>
      </c>
      <c r="Q121" s="181">
        <f t="shared" si="152"/>
        <v>99.030799</v>
      </c>
      <c r="R121" s="198">
        <v>9.9030799E7</v>
      </c>
      <c r="S121" s="149">
        <f t="shared" si="160"/>
        <v>117305012</v>
      </c>
      <c r="T121" s="149">
        <f t="shared" si="146"/>
        <v>117.305012</v>
      </c>
      <c r="U121" s="199">
        <f t="shared" si="148"/>
        <v>0.8442162642</v>
      </c>
      <c r="V121" s="192">
        <v>11.0</v>
      </c>
      <c r="W121" s="200">
        <f t="shared" si="159"/>
        <v>10.664092</v>
      </c>
      <c r="X121" s="199">
        <f t="shared" si="149"/>
        <v>0.03574690909</v>
      </c>
      <c r="Y121" s="146">
        <v>2019.0</v>
      </c>
      <c r="Z121" s="201"/>
      <c r="AA121" s="201"/>
      <c r="AB121" s="197" t="s">
        <v>1530</v>
      </c>
      <c r="AC121" s="159"/>
    </row>
    <row r="122" ht="15.75" customHeight="1">
      <c r="A122" s="182" t="s">
        <v>1469</v>
      </c>
      <c r="B122" s="183">
        <v>65.0</v>
      </c>
      <c r="C122" s="147">
        <v>53.0</v>
      </c>
      <c r="D122" s="184">
        <f t="shared" ref="D122:D126" si="161">AVERAGE(B122:C122)</f>
        <v>59</v>
      </c>
      <c r="E122" s="147">
        <v>90.0</v>
      </c>
      <c r="F122" s="147">
        <v>69.0</v>
      </c>
      <c r="G122" s="147">
        <f t="shared" si="14"/>
        <v>21</v>
      </c>
      <c r="H122" s="147">
        <f t="shared" ref="H122:H126" si="162">AVERAGE(E122:F122)</f>
        <v>79.5</v>
      </c>
      <c r="I122" s="185">
        <f t="shared" si="16"/>
        <v>-20.5</v>
      </c>
      <c r="J122" s="179" t="s">
        <v>1634</v>
      </c>
      <c r="K122" s="179" t="s">
        <v>1748</v>
      </c>
      <c r="L122" s="179" t="s">
        <v>1534</v>
      </c>
      <c r="M122" s="186">
        <v>34.1</v>
      </c>
      <c r="N122" s="187">
        <f t="shared" ref="N122:N123" si="163">M122*1000000</f>
        <v>34100000</v>
      </c>
      <c r="O122" s="153">
        <v>255.96</v>
      </c>
      <c r="P122" s="187">
        <f t="shared" ref="P122:P123" si="164">O122*1000000</f>
        <v>255960000</v>
      </c>
      <c r="Q122" s="153">
        <v>53.24</v>
      </c>
      <c r="R122" s="149">
        <f t="shared" ref="R122:R123" si="165">SUM(Q122*1000000)</f>
        <v>53240000</v>
      </c>
      <c r="S122" s="187">
        <f t="shared" ref="S122:S123" si="166">T122*1000000</f>
        <v>309200000</v>
      </c>
      <c r="T122" s="187">
        <v>309.2</v>
      </c>
      <c r="U122" s="178">
        <f t="shared" si="148"/>
        <v>0.1721862872</v>
      </c>
      <c r="V122" s="156">
        <v>29.0</v>
      </c>
      <c r="W122" s="188">
        <f t="shared" ref="W122:W123" si="167">SUM(T122/V122)</f>
        <v>10.66206897</v>
      </c>
      <c r="X122" s="193">
        <f t="shared" si="149"/>
        <v>1.175862069</v>
      </c>
      <c r="Y122" s="147">
        <v>2009.0</v>
      </c>
      <c r="Z122" s="179" t="s">
        <v>1608</v>
      </c>
      <c r="AA122" s="179" t="s">
        <v>1647</v>
      </c>
      <c r="AB122" s="189" t="s">
        <v>1749</v>
      </c>
      <c r="AC122" s="158"/>
    </row>
    <row r="123" ht="15.75" customHeight="1">
      <c r="A123" s="182" t="s">
        <v>1272</v>
      </c>
      <c r="B123" s="183">
        <v>49.0</v>
      </c>
      <c r="C123" s="147">
        <v>56.0</v>
      </c>
      <c r="D123" s="202">
        <f t="shared" si="161"/>
        <v>52.5</v>
      </c>
      <c r="E123" s="147">
        <v>82.0</v>
      </c>
      <c r="F123" s="147">
        <v>49.0</v>
      </c>
      <c r="G123" s="147">
        <f t="shared" si="14"/>
        <v>33</v>
      </c>
      <c r="H123" s="147">
        <f t="shared" si="162"/>
        <v>65.5</v>
      </c>
      <c r="I123" s="183">
        <f t="shared" si="16"/>
        <v>-13</v>
      </c>
      <c r="J123" s="179" t="s">
        <v>1750</v>
      </c>
      <c r="K123" s="179" t="s">
        <v>1751</v>
      </c>
      <c r="L123" s="179" t="s">
        <v>1534</v>
      </c>
      <c r="M123" s="186">
        <v>69.64</v>
      </c>
      <c r="N123" s="187">
        <f t="shared" si="163"/>
        <v>69640000</v>
      </c>
      <c r="O123" s="153">
        <v>192.77</v>
      </c>
      <c r="P123" s="187">
        <f t="shared" si="164"/>
        <v>192770000</v>
      </c>
      <c r="Q123" s="153">
        <v>199.85</v>
      </c>
      <c r="R123" s="149">
        <f t="shared" si="165"/>
        <v>199850000</v>
      </c>
      <c r="S123" s="187">
        <f t="shared" si="166"/>
        <v>392620000</v>
      </c>
      <c r="T123" s="187">
        <v>392.62</v>
      </c>
      <c r="U123" s="178">
        <f t="shared" si="148"/>
        <v>0.5090163517</v>
      </c>
      <c r="V123" s="156">
        <v>37.0</v>
      </c>
      <c r="W123" s="188">
        <f t="shared" si="167"/>
        <v>10.61135135</v>
      </c>
      <c r="X123" s="193">
        <f t="shared" si="149"/>
        <v>1.882162162</v>
      </c>
      <c r="Y123" s="147">
        <v>2008.0</v>
      </c>
      <c r="Z123" s="159"/>
      <c r="AA123" s="159"/>
      <c r="AB123" s="189" t="s">
        <v>1752</v>
      </c>
      <c r="AC123" s="158"/>
    </row>
    <row r="124" ht="15.75" customHeight="1">
      <c r="A124" s="182" t="s">
        <v>1753</v>
      </c>
      <c r="B124" s="183">
        <v>85.0</v>
      </c>
      <c r="C124" s="147">
        <v>69.0</v>
      </c>
      <c r="D124" s="184">
        <f t="shared" si="161"/>
        <v>77</v>
      </c>
      <c r="E124" s="147">
        <v>71.0</v>
      </c>
      <c r="F124" s="147">
        <v>73.0</v>
      </c>
      <c r="G124" s="147">
        <f t="shared" si="14"/>
        <v>-2</v>
      </c>
      <c r="H124" s="147">
        <f t="shared" si="162"/>
        <v>72</v>
      </c>
      <c r="I124" s="185">
        <f t="shared" si="16"/>
        <v>5</v>
      </c>
      <c r="J124" s="179" t="s">
        <v>1629</v>
      </c>
      <c r="K124" s="179" t="s">
        <v>1754</v>
      </c>
      <c r="L124" s="165" t="s">
        <v>1540</v>
      </c>
      <c r="M124" s="186">
        <f>N124/1000000</f>
        <v>22.004098</v>
      </c>
      <c r="N124" s="187">
        <v>2.2004098E7</v>
      </c>
      <c r="O124" s="153">
        <f>P124/1000000</f>
        <v>64.575175</v>
      </c>
      <c r="P124" s="187">
        <v>6.4575175E7</v>
      </c>
      <c r="Q124" s="153">
        <f>R124/1000000</f>
        <v>62.060922</v>
      </c>
      <c r="R124" s="154">
        <v>6.2060922E7</v>
      </c>
      <c r="S124" s="187">
        <v>1.26636097E8</v>
      </c>
      <c r="T124" s="187">
        <f>S124/1000000</f>
        <v>126.636097</v>
      </c>
      <c r="U124" s="178">
        <f t="shared" si="148"/>
        <v>0.4900729213</v>
      </c>
      <c r="V124" s="156">
        <v>12.0</v>
      </c>
      <c r="W124" s="188">
        <f>SUM((S124/1000000)/V124)</f>
        <v>10.55300808</v>
      </c>
      <c r="X124" s="193">
        <f t="shared" si="149"/>
        <v>1.833674833</v>
      </c>
      <c r="Y124" s="151">
        <v>2012.0</v>
      </c>
      <c r="Z124" s="159"/>
      <c r="AA124" s="159"/>
      <c r="AB124" s="189" t="s">
        <v>1755</v>
      </c>
      <c r="AC124" s="158"/>
    </row>
    <row r="125" ht="15.75" customHeight="1">
      <c r="A125" s="182" t="s">
        <v>1459</v>
      </c>
      <c r="B125" s="183">
        <v>13.0</v>
      </c>
      <c r="C125" s="147">
        <v>20.0</v>
      </c>
      <c r="D125" s="185">
        <f t="shared" si="161"/>
        <v>16.5</v>
      </c>
      <c r="E125" s="147">
        <v>63.0</v>
      </c>
      <c r="F125" s="147">
        <v>56.0</v>
      </c>
      <c r="G125" s="147">
        <f t="shared" si="14"/>
        <v>7</v>
      </c>
      <c r="H125" s="147">
        <f t="shared" si="162"/>
        <v>59.5</v>
      </c>
      <c r="I125" s="185">
        <f t="shared" si="16"/>
        <v>-43</v>
      </c>
      <c r="J125" s="179" t="s">
        <v>1395</v>
      </c>
      <c r="K125" s="179" t="s">
        <v>1756</v>
      </c>
      <c r="L125" s="179" t="s">
        <v>1550</v>
      </c>
      <c r="M125" s="186">
        <v>30.1</v>
      </c>
      <c r="N125" s="187">
        <f>M125*1000000</f>
        <v>30100000</v>
      </c>
      <c r="O125" s="153">
        <v>56.75</v>
      </c>
      <c r="P125" s="187">
        <f>O125*1000000</f>
        <v>56750000</v>
      </c>
      <c r="Q125" s="153">
        <v>57.12</v>
      </c>
      <c r="R125" s="149">
        <f>SUM(Q125*1000000)</f>
        <v>57120000</v>
      </c>
      <c r="S125" s="187">
        <f>T125*1000000</f>
        <v>113870000</v>
      </c>
      <c r="T125" s="187">
        <v>113.87</v>
      </c>
      <c r="U125" s="178">
        <f t="shared" si="148"/>
        <v>0.5016246597</v>
      </c>
      <c r="V125" s="156">
        <v>10.8</v>
      </c>
      <c r="W125" s="188">
        <f>SUM(T125/V125)</f>
        <v>10.54351852</v>
      </c>
      <c r="X125" s="193">
        <f t="shared" si="149"/>
        <v>2.787037037</v>
      </c>
      <c r="Y125" s="147">
        <v>2008.0</v>
      </c>
      <c r="Z125" s="159"/>
      <c r="AA125" s="159"/>
      <c r="AB125" s="189" t="s">
        <v>1757</v>
      </c>
      <c r="AC125" s="158"/>
    </row>
    <row r="126" ht="15.75" customHeight="1">
      <c r="A126" s="182" t="s">
        <v>1471</v>
      </c>
      <c r="B126" s="183">
        <v>65.0</v>
      </c>
      <c r="C126" s="147">
        <v>50.0</v>
      </c>
      <c r="D126" s="185">
        <f t="shared" si="161"/>
        <v>57.5</v>
      </c>
      <c r="E126" s="147">
        <v>51.0</v>
      </c>
      <c r="F126" s="147">
        <v>60.0</v>
      </c>
      <c r="G126" s="147">
        <f t="shared" si="14"/>
        <v>-9</v>
      </c>
      <c r="H126" s="147">
        <f t="shared" si="162"/>
        <v>55.5</v>
      </c>
      <c r="I126" s="185">
        <f t="shared" si="16"/>
        <v>2</v>
      </c>
      <c r="J126" s="179" t="s">
        <v>1543</v>
      </c>
      <c r="K126" s="179" t="s">
        <v>1543</v>
      </c>
      <c r="L126" s="165" t="s">
        <v>1540</v>
      </c>
      <c r="M126" s="186">
        <f t="shared" ref="M126:M128" si="168">N126/1000000</f>
        <v>26.58846</v>
      </c>
      <c r="N126" s="187">
        <v>2.658846E7</v>
      </c>
      <c r="O126" s="153">
        <f t="shared" ref="O126:O128" si="169">P126/1000000</f>
        <v>86.907746</v>
      </c>
      <c r="P126" s="187">
        <v>8.6907746E7</v>
      </c>
      <c r="Q126" s="153">
        <f t="shared" ref="Q126:Q128" si="170">R126/1000000</f>
        <v>18</v>
      </c>
      <c r="R126" s="154">
        <v>1.8E7</v>
      </c>
      <c r="S126" s="187">
        <v>1.04907746E8</v>
      </c>
      <c r="T126" s="187">
        <f t="shared" ref="T126:T128" si="171">S126/1000000</f>
        <v>104.907746</v>
      </c>
      <c r="U126" s="178">
        <f t="shared" si="148"/>
        <v>0.1715793227</v>
      </c>
      <c r="V126" s="156">
        <v>10.0</v>
      </c>
      <c r="W126" s="188">
        <f>SUM((S126/1000000)/V126)</f>
        <v>10.4907746</v>
      </c>
      <c r="X126" s="193">
        <f t="shared" si="149"/>
        <v>2.658846</v>
      </c>
      <c r="Y126" s="151">
        <v>2012.0</v>
      </c>
      <c r="Z126" s="159"/>
      <c r="AA126" s="159"/>
      <c r="AB126" s="189" t="s">
        <v>1758</v>
      </c>
      <c r="AC126" s="158"/>
    </row>
    <row r="127" ht="15.75" customHeight="1">
      <c r="A127" s="163" t="s">
        <v>1443</v>
      </c>
      <c r="B127" s="146">
        <v>58.0</v>
      </c>
      <c r="C127" s="164">
        <v>51.0</v>
      </c>
      <c r="D127" s="214">
        <f t="shared" ref="D127:D128" si="172">(B127+C127)/2</f>
        <v>54.5</v>
      </c>
      <c r="E127" s="164">
        <v>73.0</v>
      </c>
      <c r="F127" s="164">
        <v>66.0</v>
      </c>
      <c r="G127" s="149">
        <f t="shared" si="14"/>
        <v>7</v>
      </c>
      <c r="H127" s="164">
        <f t="shared" ref="H127:H128" si="173">(E127+F127)/2</f>
        <v>69.5</v>
      </c>
      <c r="I127" s="177">
        <f t="shared" si="16"/>
        <v>-15</v>
      </c>
      <c r="J127" s="173" t="s">
        <v>1547</v>
      </c>
      <c r="K127" s="173" t="s">
        <v>1547</v>
      </c>
      <c r="L127" s="152" t="s">
        <v>1534</v>
      </c>
      <c r="M127" s="153">
        <f t="shared" si="168"/>
        <v>18.723269</v>
      </c>
      <c r="N127" s="149">
        <v>1.8723269E7</v>
      </c>
      <c r="O127" s="181">
        <f t="shared" si="169"/>
        <v>56.245075</v>
      </c>
      <c r="P127" s="149">
        <v>5.6245075E7</v>
      </c>
      <c r="Q127" s="153">
        <f t="shared" si="170"/>
        <v>151.6</v>
      </c>
      <c r="R127" s="154">
        <v>1.516E8</v>
      </c>
      <c r="S127" s="154">
        <f>R127+P127</f>
        <v>207845075</v>
      </c>
      <c r="T127" s="154">
        <f t="shared" si="171"/>
        <v>207.845075</v>
      </c>
      <c r="U127" s="178">
        <f>R127/S127</f>
        <v>0.7293894262</v>
      </c>
      <c r="V127" s="156">
        <v>20.0</v>
      </c>
      <c r="W127" s="157">
        <f t="shared" ref="W127:W129" si="174">SUM(T127/V127)</f>
        <v>10.39225375</v>
      </c>
      <c r="X127" s="178">
        <f>N127/(V127*1000000)</f>
        <v>0.93616345</v>
      </c>
      <c r="Y127" s="164">
        <v>2016.0</v>
      </c>
      <c r="Z127" s="159"/>
      <c r="AA127" s="159"/>
      <c r="AB127" s="160" t="s">
        <v>1759</v>
      </c>
      <c r="AC127" s="159"/>
    </row>
    <row r="128" ht="15.75" customHeight="1">
      <c r="A128" s="190" t="s">
        <v>1760</v>
      </c>
      <c r="B128" s="175">
        <v>94.0</v>
      </c>
      <c r="C128" s="158">
        <v>81.0</v>
      </c>
      <c r="D128" s="210">
        <f t="shared" si="172"/>
        <v>87.5</v>
      </c>
      <c r="E128" s="158">
        <v>91.0</v>
      </c>
      <c r="F128" s="158">
        <v>70.0</v>
      </c>
      <c r="G128" s="149">
        <f t="shared" si="14"/>
        <v>21</v>
      </c>
      <c r="H128" s="158">
        <f t="shared" si="173"/>
        <v>80.5</v>
      </c>
      <c r="I128" s="177">
        <f t="shared" si="16"/>
        <v>7</v>
      </c>
      <c r="J128" s="179" t="s">
        <v>1629</v>
      </c>
      <c r="K128" s="162" t="s">
        <v>1761</v>
      </c>
      <c r="L128" s="162" t="s">
        <v>1550</v>
      </c>
      <c r="M128" s="153">
        <f t="shared" si="168"/>
        <v>247.966675</v>
      </c>
      <c r="N128" s="154">
        <v>2.47966675E8</v>
      </c>
      <c r="O128" s="153">
        <f t="shared" si="169"/>
        <v>936.662225</v>
      </c>
      <c r="P128" s="149">
        <v>9.36662225E8</v>
      </c>
      <c r="Q128" s="153">
        <f t="shared" si="170"/>
        <v>1131.561399</v>
      </c>
      <c r="R128" s="149">
        <v>1.131561399E9</v>
      </c>
      <c r="S128" s="154">
        <f>SUM(P128+(Q128*1000000))</f>
        <v>2068223624</v>
      </c>
      <c r="T128" s="154">
        <f t="shared" si="171"/>
        <v>2068.223624</v>
      </c>
      <c r="U128" s="178">
        <f t="shared" ref="U128:U148" si="175">(R128/S128)</f>
        <v>0.5471175292</v>
      </c>
      <c r="V128" s="192">
        <v>200.0</v>
      </c>
      <c r="W128" s="188">
        <f t="shared" si="174"/>
        <v>10.34111812</v>
      </c>
      <c r="X128" s="193">
        <f t="shared" ref="X128:X148" si="176">SUM(M128/V128)</f>
        <v>1.239833375</v>
      </c>
      <c r="Y128" s="158">
        <v>2015.0</v>
      </c>
      <c r="Z128" s="159"/>
      <c r="AA128" s="159"/>
      <c r="AB128" s="189" t="s">
        <v>1762</v>
      </c>
      <c r="AC128" s="158"/>
    </row>
    <row r="129" ht="15.75" customHeight="1">
      <c r="A129" s="182" t="s">
        <v>1763</v>
      </c>
      <c r="B129" s="183">
        <v>50.0</v>
      </c>
      <c r="C129" s="147">
        <v>58.0</v>
      </c>
      <c r="D129" s="185">
        <f>AVERAGE(B129:C129)</f>
        <v>54</v>
      </c>
      <c r="E129" s="147">
        <v>74.0</v>
      </c>
      <c r="F129" s="147">
        <v>47.0</v>
      </c>
      <c r="G129" s="187">
        <f t="shared" si="14"/>
        <v>27</v>
      </c>
      <c r="H129" s="147">
        <f>AVERAGE(E129:F129)</f>
        <v>60.5</v>
      </c>
      <c r="I129" s="185">
        <f t="shared" si="16"/>
        <v>-6.5</v>
      </c>
      <c r="J129" s="179" t="s">
        <v>1694</v>
      </c>
      <c r="K129" s="179" t="s">
        <v>1764</v>
      </c>
      <c r="L129" s="179" t="s">
        <v>1550</v>
      </c>
      <c r="M129" s="186">
        <v>64.8</v>
      </c>
      <c r="N129" s="187">
        <f>M129*1000000</f>
        <v>64800000</v>
      </c>
      <c r="O129" s="153">
        <v>300.53</v>
      </c>
      <c r="P129" s="187">
        <f>O129*1000000</f>
        <v>300530000</v>
      </c>
      <c r="Q129" s="153">
        <v>397.96</v>
      </c>
      <c r="R129" s="149">
        <f>SUM(Q129*1000000)</f>
        <v>397960000</v>
      </c>
      <c r="S129" s="187">
        <f>T129*1000000</f>
        <v>698490000</v>
      </c>
      <c r="T129" s="187">
        <f>SUM(O129+Q129)</f>
        <v>698.49</v>
      </c>
      <c r="U129" s="178">
        <f t="shared" si="175"/>
        <v>0.5697433034</v>
      </c>
      <c r="V129" s="156">
        <v>68.0</v>
      </c>
      <c r="W129" s="188">
        <f t="shared" si="174"/>
        <v>10.27191176</v>
      </c>
      <c r="X129" s="193">
        <f t="shared" si="176"/>
        <v>0.9529411765</v>
      </c>
      <c r="Y129" s="147">
        <v>2010.0</v>
      </c>
      <c r="Z129" s="159"/>
      <c r="AA129" s="159"/>
      <c r="AB129" s="189" t="s">
        <v>1765</v>
      </c>
      <c r="AC129" s="158"/>
    </row>
    <row r="130" ht="15.75" customHeight="1">
      <c r="A130" s="145" t="s">
        <v>1476</v>
      </c>
      <c r="B130" s="146">
        <v>55.0</v>
      </c>
      <c r="C130" s="147">
        <v>54.0</v>
      </c>
      <c r="D130" s="149">
        <f>(B130+C130)/2</f>
        <v>54.5</v>
      </c>
      <c r="E130" s="147">
        <v>33.0</v>
      </c>
      <c r="F130" s="149">
        <v>47.0</v>
      </c>
      <c r="G130" s="150">
        <f t="shared" si="14"/>
        <v>-14</v>
      </c>
      <c r="H130" s="151">
        <f>(E130+F130)/2</f>
        <v>40</v>
      </c>
      <c r="I130" s="150">
        <f t="shared" si="16"/>
        <v>14.5</v>
      </c>
      <c r="J130" s="173" t="s">
        <v>1425</v>
      </c>
      <c r="K130" s="173" t="s">
        <v>1425</v>
      </c>
      <c r="L130" s="152" t="s">
        <v>1663</v>
      </c>
      <c r="M130" s="153">
        <f t="shared" ref="M130:M134" si="177">N130/1000000</f>
        <v>17.37428</v>
      </c>
      <c r="N130" s="149">
        <v>1.737428E7</v>
      </c>
      <c r="O130" s="153">
        <f t="shared" ref="O130:O134" si="178">P130/1000000</f>
        <v>68.905655</v>
      </c>
      <c r="P130" s="149">
        <v>6.8905655E7</v>
      </c>
      <c r="Q130" s="153">
        <f t="shared" ref="Q130:Q134" si="179">R130/1000000</f>
        <v>64.10941</v>
      </c>
      <c r="R130" s="154">
        <f>S130-P130</f>
        <v>64109410</v>
      </c>
      <c r="S130" s="149">
        <v>1.33015065E8</v>
      </c>
      <c r="T130" s="154">
        <f>S130/100000</f>
        <v>1330.15065</v>
      </c>
      <c r="U130" s="155">
        <f t="shared" si="175"/>
        <v>0.4819710459</v>
      </c>
      <c r="V130" s="156">
        <v>13.0</v>
      </c>
      <c r="W130" s="204">
        <f>SUM(S130/(V130*1000000))</f>
        <v>10.23192808</v>
      </c>
      <c r="X130" s="155">
        <f t="shared" si="176"/>
        <v>1.336483077</v>
      </c>
      <c r="Y130" s="147">
        <v>2018.0</v>
      </c>
      <c r="Z130" s="159"/>
      <c r="AA130" s="159"/>
      <c r="AB130" s="160" t="s">
        <v>1766</v>
      </c>
      <c r="AC130" s="159"/>
    </row>
    <row r="131" ht="15.75" customHeight="1">
      <c r="A131" s="174" t="s">
        <v>1409</v>
      </c>
      <c r="B131" s="175">
        <v>80.0</v>
      </c>
      <c r="C131" s="158">
        <v>66.0</v>
      </c>
      <c r="D131" s="210">
        <f t="shared" ref="D131:D132" si="180">AVERAGE(B131:C131)</f>
        <v>73</v>
      </c>
      <c r="E131" s="158">
        <v>59.0</v>
      </c>
      <c r="F131" s="158">
        <v>70.0</v>
      </c>
      <c r="G131" s="158">
        <f t="shared" si="14"/>
        <v>-11</v>
      </c>
      <c r="H131" s="158">
        <f t="shared" ref="H131:H132" si="181">AVERAGE(E131:F131)</f>
        <v>64.5</v>
      </c>
      <c r="I131" s="210">
        <f t="shared" si="16"/>
        <v>8.5</v>
      </c>
      <c r="J131" s="162" t="s">
        <v>1547</v>
      </c>
      <c r="K131" s="162" t="s">
        <v>1767</v>
      </c>
      <c r="L131" s="162" t="s">
        <v>1540</v>
      </c>
      <c r="M131" s="153">
        <f t="shared" si="177"/>
        <v>8.677009</v>
      </c>
      <c r="N131" s="154">
        <v>8677009.0</v>
      </c>
      <c r="O131" s="153">
        <f t="shared" si="178"/>
        <v>24.477704</v>
      </c>
      <c r="P131" s="154">
        <v>2.4477704E7</v>
      </c>
      <c r="Q131" s="153">
        <f t="shared" si="179"/>
        <v>5.973052</v>
      </c>
      <c r="R131" s="154">
        <v>5973052.0</v>
      </c>
      <c r="S131" s="154">
        <v>3.0450756E7</v>
      </c>
      <c r="T131" s="154">
        <f t="shared" ref="T131:T134" si="182">S131/1000000</f>
        <v>30.450756</v>
      </c>
      <c r="U131" s="178">
        <f t="shared" si="175"/>
        <v>0.1961544731</v>
      </c>
      <c r="V131" s="156">
        <v>3.0</v>
      </c>
      <c r="W131" s="188">
        <f t="shared" ref="W131:W132" si="183">SUM(T131/V131)</f>
        <v>10.150252</v>
      </c>
      <c r="X131" s="193">
        <f t="shared" si="176"/>
        <v>2.892336333</v>
      </c>
      <c r="Y131" s="158">
        <v>2013.0</v>
      </c>
      <c r="Z131" s="159"/>
      <c r="AA131" s="159"/>
      <c r="AB131" s="189" t="s">
        <v>1768</v>
      </c>
      <c r="AC131" s="158"/>
    </row>
    <row r="132" ht="15.75" customHeight="1">
      <c r="A132" s="174" t="s">
        <v>1769</v>
      </c>
      <c r="B132" s="175">
        <v>60.0</v>
      </c>
      <c r="C132" s="158">
        <v>54.0</v>
      </c>
      <c r="D132" s="210">
        <f t="shared" si="180"/>
        <v>57</v>
      </c>
      <c r="E132" s="158">
        <v>61.0</v>
      </c>
      <c r="F132" s="158">
        <v>66.0</v>
      </c>
      <c r="G132" s="158">
        <f t="shared" si="14"/>
        <v>-5</v>
      </c>
      <c r="H132" s="158">
        <f t="shared" si="181"/>
        <v>63.5</v>
      </c>
      <c r="I132" s="210">
        <f t="shared" si="16"/>
        <v>-6.5</v>
      </c>
      <c r="J132" s="162" t="s">
        <v>1558</v>
      </c>
      <c r="K132" s="162" t="s">
        <v>1558</v>
      </c>
      <c r="L132" s="162" t="s">
        <v>1550</v>
      </c>
      <c r="M132" s="153">
        <f t="shared" si="177"/>
        <v>32.055177</v>
      </c>
      <c r="N132" s="154">
        <v>3.2055177E7</v>
      </c>
      <c r="O132" s="153">
        <f t="shared" si="178"/>
        <v>102.003019</v>
      </c>
      <c r="P132" s="154">
        <v>1.02003019E8</v>
      </c>
      <c r="Q132" s="153">
        <f t="shared" si="179"/>
        <v>49.828518</v>
      </c>
      <c r="R132" s="154">
        <v>4.9828518E7</v>
      </c>
      <c r="S132" s="154">
        <v>1.51831537E8</v>
      </c>
      <c r="T132" s="154">
        <f t="shared" si="182"/>
        <v>151.831537</v>
      </c>
      <c r="U132" s="178">
        <f t="shared" si="175"/>
        <v>0.3281829255</v>
      </c>
      <c r="V132" s="156">
        <v>15.0</v>
      </c>
      <c r="W132" s="188">
        <f t="shared" si="183"/>
        <v>10.12210247</v>
      </c>
      <c r="X132" s="193">
        <f t="shared" si="176"/>
        <v>2.1370118</v>
      </c>
      <c r="Y132" s="158">
        <v>2013.0</v>
      </c>
      <c r="Z132" s="159"/>
      <c r="AA132" s="159"/>
      <c r="AB132" s="189" t="s">
        <v>1770</v>
      </c>
      <c r="AC132" s="158"/>
    </row>
    <row r="133" ht="15.75" customHeight="1">
      <c r="A133" s="163" t="s">
        <v>1438</v>
      </c>
      <c r="B133" s="146">
        <v>34.0</v>
      </c>
      <c r="C133" s="164">
        <v>39.0</v>
      </c>
      <c r="D133" s="149">
        <f>(B133+C133)/2</f>
        <v>36.5</v>
      </c>
      <c r="E133" s="164">
        <v>92.0</v>
      </c>
      <c r="F133" s="164">
        <v>60.0</v>
      </c>
      <c r="G133" s="151">
        <f t="shared" si="14"/>
        <v>32</v>
      </c>
      <c r="H133" s="151">
        <f>(E133+F133)/2</f>
        <v>76</v>
      </c>
      <c r="I133" s="150">
        <f t="shared" si="16"/>
        <v>-39.5</v>
      </c>
      <c r="J133" s="165" t="s">
        <v>1395</v>
      </c>
      <c r="K133" s="165" t="s">
        <v>1395</v>
      </c>
      <c r="L133" s="166" t="s">
        <v>1550</v>
      </c>
      <c r="M133" s="167">
        <f t="shared" si="177"/>
        <v>16.640452</v>
      </c>
      <c r="N133" s="149">
        <v>1.6640452E7</v>
      </c>
      <c r="O133" s="167">
        <f t="shared" si="178"/>
        <v>37.899565</v>
      </c>
      <c r="P133" s="149">
        <v>3.7899565E7</v>
      </c>
      <c r="Q133" s="167">
        <f t="shared" si="179"/>
        <v>63.120449</v>
      </c>
      <c r="R133" s="150">
        <f>S133-P133</f>
        <v>63120449</v>
      </c>
      <c r="S133" s="149">
        <v>1.01020014E8</v>
      </c>
      <c r="T133" s="149">
        <f t="shared" si="182"/>
        <v>101.020014</v>
      </c>
      <c r="U133" s="155">
        <f t="shared" si="175"/>
        <v>0.624831125</v>
      </c>
      <c r="V133" s="192">
        <v>10.0</v>
      </c>
      <c r="W133" s="204">
        <f t="shared" ref="W133:W134" si="184">SUM(S133/(V133*1000000))</f>
        <v>10.1020014</v>
      </c>
      <c r="X133" s="155">
        <f t="shared" si="176"/>
        <v>1.6640452</v>
      </c>
      <c r="Y133" s="164">
        <v>2017.0</v>
      </c>
      <c r="Z133" s="171"/>
      <c r="AA133" s="171"/>
      <c r="AB133" s="172" t="s">
        <v>1771</v>
      </c>
      <c r="AC133" s="171"/>
    </row>
    <row r="134" ht="15.75" customHeight="1">
      <c r="A134" s="205" t="s">
        <v>1127</v>
      </c>
      <c r="B134" s="206">
        <v>63.0</v>
      </c>
      <c r="C134" s="151">
        <v>56.0</v>
      </c>
      <c r="D134" s="208">
        <f t="shared" ref="D134:D135" si="185">AVERAGE(B134:C134)</f>
        <v>59.5</v>
      </c>
      <c r="E134" s="151">
        <v>68.0</v>
      </c>
      <c r="F134" s="151">
        <v>67.0</v>
      </c>
      <c r="G134" s="151">
        <f t="shared" si="14"/>
        <v>1</v>
      </c>
      <c r="H134" s="151">
        <f t="shared" ref="H134:H135" si="186">AVERAGE(E134:F134)</f>
        <v>67.5</v>
      </c>
      <c r="I134" s="208">
        <f t="shared" si="16"/>
        <v>-8</v>
      </c>
      <c r="J134" s="165" t="s">
        <v>1602</v>
      </c>
      <c r="K134" s="165" t="s">
        <v>1772</v>
      </c>
      <c r="L134" s="165" t="s">
        <v>1534</v>
      </c>
      <c r="M134" s="181">
        <f t="shared" si="177"/>
        <v>32.512804</v>
      </c>
      <c r="N134" s="150">
        <v>3.2512804E7</v>
      </c>
      <c r="O134" s="181">
        <f t="shared" si="178"/>
        <v>102.427862</v>
      </c>
      <c r="P134" s="150">
        <v>1.02427862E8</v>
      </c>
      <c r="Q134" s="153">
        <f t="shared" si="179"/>
        <v>238.322778</v>
      </c>
      <c r="R134" s="149">
        <v>2.38322778E8</v>
      </c>
      <c r="S134" s="150">
        <v>3.4075064E8</v>
      </c>
      <c r="T134" s="149">
        <f t="shared" si="182"/>
        <v>340.75064</v>
      </c>
      <c r="U134" s="178">
        <f t="shared" si="175"/>
        <v>0.6994052249</v>
      </c>
      <c r="V134" s="192">
        <v>34.0</v>
      </c>
      <c r="W134" s="204">
        <f t="shared" si="184"/>
        <v>10.02207765</v>
      </c>
      <c r="X134" s="193">
        <f t="shared" si="176"/>
        <v>0.9562589412</v>
      </c>
      <c r="Y134" s="151">
        <v>2014.0</v>
      </c>
      <c r="Z134" s="171"/>
      <c r="AA134" s="159"/>
      <c r="AB134" s="189" t="s">
        <v>1773</v>
      </c>
      <c r="AC134" s="158"/>
    </row>
    <row r="135" ht="15.75" customHeight="1">
      <c r="A135" s="182" t="s">
        <v>1774</v>
      </c>
      <c r="B135" s="183">
        <v>45.0</v>
      </c>
      <c r="C135" s="147">
        <v>50.0</v>
      </c>
      <c r="D135" s="185">
        <f t="shared" si="185"/>
        <v>47.5</v>
      </c>
      <c r="E135" s="147">
        <v>72.0</v>
      </c>
      <c r="F135" s="147">
        <v>70.0</v>
      </c>
      <c r="G135" s="187">
        <f t="shared" si="14"/>
        <v>2</v>
      </c>
      <c r="H135" s="147">
        <f t="shared" si="186"/>
        <v>71</v>
      </c>
      <c r="I135" s="185">
        <f t="shared" si="16"/>
        <v>-23.5</v>
      </c>
      <c r="J135" s="179" t="s">
        <v>1594</v>
      </c>
      <c r="K135" s="179" t="s">
        <v>1775</v>
      </c>
      <c r="L135" s="179" t="s">
        <v>1550</v>
      </c>
      <c r="M135" s="186">
        <v>41.7</v>
      </c>
      <c r="N135" s="187">
        <f>M135*1000000</f>
        <v>41700000</v>
      </c>
      <c r="O135" s="153">
        <v>196.57</v>
      </c>
      <c r="P135" s="187">
        <f>O135*1000000</f>
        <v>196570000</v>
      </c>
      <c r="Q135" s="153">
        <v>690.11</v>
      </c>
      <c r="R135" s="149">
        <f>SUM(Q135*1000000)</f>
        <v>690110000</v>
      </c>
      <c r="S135" s="187">
        <f>T135*1000000</f>
        <v>886680000</v>
      </c>
      <c r="T135" s="187">
        <v>886.68</v>
      </c>
      <c r="U135" s="178">
        <f t="shared" si="175"/>
        <v>0.778307845</v>
      </c>
      <c r="V135" s="156">
        <v>90.0</v>
      </c>
      <c r="W135" s="188">
        <f t="shared" ref="W135:W136" si="187">SUM(T135/V135)</f>
        <v>9.852</v>
      </c>
      <c r="X135" s="193">
        <f t="shared" si="176"/>
        <v>0.4633333333</v>
      </c>
      <c r="Y135" s="147">
        <v>2009.0</v>
      </c>
      <c r="Z135" s="159"/>
      <c r="AA135" s="159"/>
      <c r="AB135" s="189" t="s">
        <v>1776</v>
      </c>
      <c r="AC135" s="158"/>
    </row>
    <row r="136" ht="15.75" customHeight="1">
      <c r="A136" s="190" t="s">
        <v>1777</v>
      </c>
      <c r="B136" s="175">
        <v>66.0</v>
      </c>
      <c r="C136" s="158">
        <v>63.0</v>
      </c>
      <c r="D136" s="210">
        <f t="shared" ref="D136:D137" si="188">(B136+C136)/2</f>
        <v>64.5</v>
      </c>
      <c r="E136" s="158">
        <v>67.0</v>
      </c>
      <c r="F136" s="158">
        <v>57.0</v>
      </c>
      <c r="G136" s="164">
        <f t="shared" si="14"/>
        <v>10</v>
      </c>
      <c r="H136" s="158">
        <f t="shared" ref="H136:H137" si="189">(E136+F136)/2</f>
        <v>62</v>
      </c>
      <c r="I136" s="177">
        <f t="shared" si="16"/>
        <v>2.5</v>
      </c>
      <c r="J136" s="162" t="s">
        <v>1543</v>
      </c>
      <c r="K136" s="162" t="s">
        <v>1543</v>
      </c>
      <c r="L136" s="162" t="s">
        <v>1550</v>
      </c>
      <c r="M136" s="153">
        <f t="shared" ref="M136:M139" si="190">N136/1000000</f>
        <v>69.21689</v>
      </c>
      <c r="N136" s="154">
        <v>6.921689E7</v>
      </c>
      <c r="O136" s="153">
        <f t="shared" ref="O136:O139" si="191">P136/1000000</f>
        <v>183.785415</v>
      </c>
      <c r="P136" s="149">
        <v>1.83785415E8</v>
      </c>
      <c r="Q136" s="153">
        <f t="shared" ref="Q136:Q139" si="192">R136/1000000</f>
        <v>101.380369</v>
      </c>
      <c r="R136" s="149">
        <v>1.01380369E8</v>
      </c>
      <c r="S136" s="154">
        <f>SUM(P136+Q136*1000000)</f>
        <v>285165784</v>
      </c>
      <c r="T136" s="154">
        <f>S136/1000000</f>
        <v>285.165784</v>
      </c>
      <c r="U136" s="178">
        <f t="shared" si="175"/>
        <v>0.3555137912</v>
      </c>
      <c r="V136" s="192">
        <v>29.0</v>
      </c>
      <c r="W136" s="188">
        <f t="shared" si="187"/>
        <v>9.833302897</v>
      </c>
      <c r="X136" s="193">
        <f t="shared" si="176"/>
        <v>2.38678931</v>
      </c>
      <c r="Y136" s="158">
        <v>2015.0</v>
      </c>
      <c r="Z136" s="159"/>
      <c r="AA136" s="159"/>
      <c r="AB136" s="189" t="s">
        <v>1778</v>
      </c>
      <c r="AC136" s="158"/>
    </row>
    <row r="137" ht="15.75" customHeight="1">
      <c r="A137" s="145" t="s">
        <v>1779</v>
      </c>
      <c r="B137" s="146">
        <v>22.0</v>
      </c>
      <c r="C137" s="147">
        <v>38.0</v>
      </c>
      <c r="D137" s="149">
        <f t="shared" si="188"/>
        <v>30</v>
      </c>
      <c r="E137" s="147">
        <v>52.0</v>
      </c>
      <c r="F137" s="149">
        <v>42.0</v>
      </c>
      <c r="G137" s="150">
        <f t="shared" si="14"/>
        <v>10</v>
      </c>
      <c r="H137" s="151">
        <f t="shared" si="189"/>
        <v>47</v>
      </c>
      <c r="I137" s="150">
        <f t="shared" si="16"/>
        <v>-17</v>
      </c>
      <c r="J137" s="173" t="s">
        <v>1547</v>
      </c>
      <c r="K137" s="173" t="s">
        <v>1547</v>
      </c>
      <c r="L137" s="179" t="s">
        <v>1567</v>
      </c>
      <c r="M137" s="153">
        <f t="shared" si="190"/>
        <v>4.003993</v>
      </c>
      <c r="N137" s="149">
        <v>4003993.0</v>
      </c>
      <c r="O137" s="153">
        <f t="shared" si="191"/>
        <v>9.561064</v>
      </c>
      <c r="P137" s="149">
        <v>9561064.0</v>
      </c>
      <c r="Q137" s="153">
        <f t="shared" si="192"/>
        <v>17.804403</v>
      </c>
      <c r="R137" s="154">
        <f>S137-P137</f>
        <v>17804403</v>
      </c>
      <c r="S137" s="149">
        <v>2.7365467E7</v>
      </c>
      <c r="T137" s="154">
        <f>S137/100000</f>
        <v>273.65467</v>
      </c>
      <c r="U137" s="155">
        <f t="shared" si="175"/>
        <v>0.6506157194</v>
      </c>
      <c r="V137" s="156">
        <v>2.8</v>
      </c>
      <c r="W137" s="204">
        <f>SUM(S137/(V137*1000000))</f>
        <v>9.773381071</v>
      </c>
      <c r="X137" s="155">
        <f t="shared" si="176"/>
        <v>1.4299975</v>
      </c>
      <c r="Y137" s="147">
        <v>2018.0</v>
      </c>
      <c r="Z137" s="159"/>
      <c r="AA137" s="159"/>
      <c r="AB137" s="160" t="s">
        <v>1780</v>
      </c>
      <c r="AC137" s="159"/>
    </row>
    <row r="138" ht="15.75" customHeight="1">
      <c r="A138" s="174" t="s">
        <v>1781</v>
      </c>
      <c r="B138" s="175">
        <v>65.0</v>
      </c>
      <c r="C138" s="158">
        <v>57.0</v>
      </c>
      <c r="D138" s="210">
        <f>AVERAGE(B138:C138)</f>
        <v>61</v>
      </c>
      <c r="E138" s="158">
        <v>56.0</v>
      </c>
      <c r="F138" s="158">
        <v>69.0</v>
      </c>
      <c r="G138" s="158">
        <f t="shared" si="14"/>
        <v>-13</v>
      </c>
      <c r="H138" s="158">
        <f>AVERAGE(E138:F138)</f>
        <v>62.5</v>
      </c>
      <c r="I138" s="210">
        <f t="shared" si="16"/>
        <v>-1.5</v>
      </c>
      <c r="J138" s="162" t="s">
        <v>1395</v>
      </c>
      <c r="K138" s="162" t="s">
        <v>1782</v>
      </c>
      <c r="L138" s="162" t="s">
        <v>1534</v>
      </c>
      <c r="M138" s="153">
        <f t="shared" si="190"/>
        <v>28.40231</v>
      </c>
      <c r="N138" s="154">
        <v>2.840231E7</v>
      </c>
      <c r="O138" s="153">
        <f t="shared" si="191"/>
        <v>71.62818</v>
      </c>
      <c r="P138" s="154">
        <v>7.162818E7</v>
      </c>
      <c r="Q138" s="153">
        <f t="shared" si="192"/>
        <v>74.8</v>
      </c>
      <c r="R138" s="154">
        <v>7.48E7</v>
      </c>
      <c r="S138" s="154">
        <v>1.4642818E8</v>
      </c>
      <c r="T138" s="154">
        <f>S138/1000000</f>
        <v>146.42818</v>
      </c>
      <c r="U138" s="178">
        <f t="shared" si="175"/>
        <v>0.5108306338</v>
      </c>
      <c r="V138" s="156">
        <v>15.0</v>
      </c>
      <c r="W138" s="188">
        <f>SUM(T138/V138)</f>
        <v>9.761878667</v>
      </c>
      <c r="X138" s="193">
        <f t="shared" si="176"/>
        <v>1.893487333</v>
      </c>
      <c r="Y138" s="158">
        <v>2013.0</v>
      </c>
      <c r="Z138" s="159"/>
      <c r="AA138" s="159"/>
      <c r="AB138" s="189" t="s">
        <v>1783</v>
      </c>
      <c r="AC138" s="158"/>
    </row>
    <row r="139" ht="15.75" customHeight="1">
      <c r="A139" s="145" t="s">
        <v>1784</v>
      </c>
      <c r="B139" s="146">
        <v>57.0</v>
      </c>
      <c r="C139" s="147">
        <v>53.0</v>
      </c>
      <c r="D139" s="149">
        <f>(B139+C139)/2</f>
        <v>55</v>
      </c>
      <c r="E139" s="147">
        <v>44.0</v>
      </c>
      <c r="F139" s="149">
        <v>37.0</v>
      </c>
      <c r="G139" s="150">
        <f t="shared" si="14"/>
        <v>7</v>
      </c>
      <c r="H139" s="151">
        <f>(E139+F139)/2</f>
        <v>40.5</v>
      </c>
      <c r="I139" s="150">
        <f t="shared" si="16"/>
        <v>14.5</v>
      </c>
      <c r="J139" s="173" t="s">
        <v>1425</v>
      </c>
      <c r="K139" s="173" t="s">
        <v>1425</v>
      </c>
      <c r="L139" s="152" t="s">
        <v>1550</v>
      </c>
      <c r="M139" s="153">
        <f t="shared" si="190"/>
        <v>3.653035</v>
      </c>
      <c r="N139" s="149">
        <v>3653035.0</v>
      </c>
      <c r="O139" s="153">
        <f t="shared" si="191"/>
        <v>8.783985</v>
      </c>
      <c r="P139" s="149">
        <v>8783985.0</v>
      </c>
      <c r="Q139" s="153">
        <f t="shared" si="192"/>
        <v>0.80687</v>
      </c>
      <c r="R139" s="154">
        <f>S139-P139</f>
        <v>806870</v>
      </c>
      <c r="S139" s="149">
        <v>9590855.0</v>
      </c>
      <c r="T139" s="154">
        <f>S139/100000</f>
        <v>95.90855</v>
      </c>
      <c r="U139" s="155">
        <f t="shared" si="175"/>
        <v>0.08412910006</v>
      </c>
      <c r="V139" s="156">
        <v>1.0</v>
      </c>
      <c r="W139" s="204">
        <f>SUM(S139/(V139*1000000))</f>
        <v>9.590855</v>
      </c>
      <c r="X139" s="155">
        <f t="shared" si="176"/>
        <v>3.653035</v>
      </c>
      <c r="Y139" s="147">
        <v>2018.0</v>
      </c>
      <c r="Z139" s="159"/>
      <c r="AA139" s="159"/>
      <c r="AB139" s="160" t="s">
        <v>1785</v>
      </c>
      <c r="AC139" s="159"/>
    </row>
    <row r="140" ht="15.75" customHeight="1">
      <c r="A140" s="182" t="s">
        <v>1786</v>
      </c>
      <c r="B140" s="183">
        <v>86.0</v>
      </c>
      <c r="C140" s="147">
        <v>65.0</v>
      </c>
      <c r="D140" s="183">
        <f>AVERAGE(B140:C140)</f>
        <v>75.5</v>
      </c>
      <c r="E140" s="147">
        <v>63.0</v>
      </c>
      <c r="F140" s="147">
        <v>72.0</v>
      </c>
      <c r="G140" s="147">
        <f t="shared" si="14"/>
        <v>-9</v>
      </c>
      <c r="H140" s="147">
        <f>AVERAGE(E140:F140)</f>
        <v>67.5</v>
      </c>
      <c r="I140" s="183">
        <f t="shared" si="16"/>
        <v>8</v>
      </c>
      <c r="J140" s="179" t="s">
        <v>1527</v>
      </c>
      <c r="K140" s="179" t="s">
        <v>1646</v>
      </c>
      <c r="L140" s="179" t="s">
        <v>1540</v>
      </c>
      <c r="M140" s="186">
        <v>0.103</v>
      </c>
      <c r="N140" s="187">
        <f>M140*1000000</f>
        <v>103000</v>
      </c>
      <c r="O140" s="153">
        <v>1.04</v>
      </c>
      <c r="P140" s="187">
        <f>O140*1000000</f>
        <v>1040000</v>
      </c>
      <c r="Q140" s="153">
        <v>18.11</v>
      </c>
      <c r="R140" s="149">
        <f>SUM(Q140*1000000)</f>
        <v>18110000</v>
      </c>
      <c r="S140" s="187">
        <f>T140*1000000</f>
        <v>19150000</v>
      </c>
      <c r="T140" s="187">
        <f>SUM(O140+Q140)</f>
        <v>19.15</v>
      </c>
      <c r="U140" s="178">
        <f t="shared" si="175"/>
        <v>0.945691906</v>
      </c>
      <c r="V140" s="156">
        <v>2.0</v>
      </c>
      <c r="W140" s="188">
        <f>SUM(T140/V140)</f>
        <v>9.575</v>
      </c>
      <c r="X140" s="193">
        <f t="shared" si="176"/>
        <v>0.0515</v>
      </c>
      <c r="Y140" s="147">
        <v>2010.0</v>
      </c>
      <c r="Z140" s="159"/>
      <c r="AA140" s="159"/>
      <c r="AB140" s="189" t="s">
        <v>1787</v>
      </c>
      <c r="AC140" s="158"/>
    </row>
    <row r="141" ht="15.75" customHeight="1">
      <c r="A141" s="194" t="s">
        <v>1788</v>
      </c>
      <c r="B141" s="146">
        <v>89.0</v>
      </c>
      <c r="C141" s="175">
        <v>64.0</v>
      </c>
      <c r="D141" s="146">
        <f t="shared" ref="D141:D142" si="193">(B141+C141)/2</f>
        <v>76.5</v>
      </c>
      <c r="E141" s="146">
        <v>78.0</v>
      </c>
      <c r="F141" s="146">
        <v>65.0</v>
      </c>
      <c r="G141" s="146">
        <f t="shared" si="14"/>
        <v>13</v>
      </c>
      <c r="H141" s="146">
        <f t="shared" ref="H141:H142" si="194">(E141+F141)/2</f>
        <v>71.5</v>
      </c>
      <c r="I141" s="146">
        <f t="shared" si="16"/>
        <v>5</v>
      </c>
      <c r="J141" s="215" t="s">
        <v>1558</v>
      </c>
      <c r="K141" s="216" t="s">
        <v>1558</v>
      </c>
      <c r="L141" s="197" t="s">
        <v>1540</v>
      </c>
      <c r="M141" s="181">
        <f t="shared" ref="M141:M143" si="195">N141/1000000</f>
        <v>8.01559</v>
      </c>
      <c r="N141" s="198">
        <v>8015590.0</v>
      </c>
      <c r="O141" s="181">
        <f t="shared" ref="O141:O143" si="196">P141/1000000</f>
        <v>28.714231</v>
      </c>
      <c r="P141" s="149">
        <v>2.8714231E7</v>
      </c>
      <c r="Q141" s="181">
        <f t="shared" ref="Q141:Q143" si="197">R141/1000000</f>
        <v>28.723219</v>
      </c>
      <c r="R141" s="198">
        <v>2.8723219E7</v>
      </c>
      <c r="S141" s="149">
        <f>P141+R141</f>
        <v>57437450</v>
      </c>
      <c r="T141" s="149">
        <f>S141/1000000</f>
        <v>57.43745</v>
      </c>
      <c r="U141" s="199">
        <f t="shared" si="175"/>
        <v>0.5000782416</v>
      </c>
      <c r="V141" s="192">
        <v>6.0</v>
      </c>
      <c r="W141" s="200">
        <f t="shared" ref="W141:W142" si="198">SUM(S141/(V141*1000000))</f>
        <v>9.572908333</v>
      </c>
      <c r="X141" s="199">
        <f t="shared" si="176"/>
        <v>1.335931667</v>
      </c>
      <c r="Y141" s="146">
        <v>2019.0</v>
      </c>
      <c r="Z141" s="201"/>
      <c r="AA141" s="201"/>
      <c r="AB141" s="211" t="s">
        <v>1789</v>
      </c>
      <c r="AC141" s="159"/>
    </row>
    <row r="142" ht="15.75" customHeight="1">
      <c r="A142" s="145" t="s">
        <v>1790</v>
      </c>
      <c r="B142" s="146">
        <v>79.0</v>
      </c>
      <c r="C142" s="147">
        <v>63.0</v>
      </c>
      <c r="D142" s="149">
        <f t="shared" si="193"/>
        <v>71</v>
      </c>
      <c r="E142" s="147">
        <v>57.0</v>
      </c>
      <c r="F142" s="149">
        <v>64.0</v>
      </c>
      <c r="G142" s="150">
        <f t="shared" si="14"/>
        <v>-7</v>
      </c>
      <c r="H142" s="151">
        <f t="shared" si="194"/>
        <v>60.5</v>
      </c>
      <c r="I142" s="150">
        <f t="shared" si="16"/>
        <v>10.5</v>
      </c>
      <c r="J142" s="152" t="s">
        <v>1527</v>
      </c>
      <c r="K142" s="152" t="s">
        <v>1528</v>
      </c>
      <c r="L142" s="152" t="s">
        <v>1540</v>
      </c>
      <c r="M142" s="153">
        <f t="shared" si="195"/>
        <v>3.762145</v>
      </c>
      <c r="N142" s="149">
        <v>3762145.0</v>
      </c>
      <c r="O142" s="153">
        <f t="shared" si="196"/>
        <v>7.690044</v>
      </c>
      <c r="P142" s="149">
        <v>7690044.0</v>
      </c>
      <c r="Q142" s="153">
        <f t="shared" si="197"/>
        <v>6.490758</v>
      </c>
      <c r="R142" s="154">
        <f>S142-P142</f>
        <v>6490758</v>
      </c>
      <c r="S142" s="149">
        <v>1.4180802E7</v>
      </c>
      <c r="T142" s="154">
        <f>S142/100000</f>
        <v>141.80802</v>
      </c>
      <c r="U142" s="155">
        <f t="shared" si="175"/>
        <v>0.4577144508</v>
      </c>
      <c r="V142" s="156">
        <v>1.5</v>
      </c>
      <c r="W142" s="204">
        <f t="shared" si="198"/>
        <v>9.453868</v>
      </c>
      <c r="X142" s="155">
        <f t="shared" si="176"/>
        <v>2.508096667</v>
      </c>
      <c r="Y142" s="147">
        <v>2018.0</v>
      </c>
      <c r="Z142" s="159"/>
      <c r="AA142" s="159"/>
      <c r="AB142" s="160" t="s">
        <v>1791</v>
      </c>
      <c r="AC142" s="159"/>
    </row>
    <row r="143" ht="15.75" customHeight="1">
      <c r="A143" s="174" t="s">
        <v>1792</v>
      </c>
      <c r="B143" s="175">
        <v>96.0</v>
      </c>
      <c r="C143" s="158">
        <v>97.0</v>
      </c>
      <c r="D143" s="210">
        <f t="shared" ref="D143:D148" si="199">AVERAGE(B143:C143)</f>
        <v>96.5</v>
      </c>
      <c r="E143" s="158">
        <v>90.0</v>
      </c>
      <c r="F143" s="158">
        <v>80.0</v>
      </c>
      <c r="G143" s="158">
        <f t="shared" si="14"/>
        <v>10</v>
      </c>
      <c r="H143" s="158">
        <f t="shared" ref="H143:H148" si="200">AVERAGE(E143:F143)</f>
        <v>85</v>
      </c>
      <c r="I143" s="210">
        <f t="shared" si="16"/>
        <v>11.5</v>
      </c>
      <c r="J143" s="162" t="s">
        <v>1681</v>
      </c>
      <c r="K143" s="162" t="s">
        <v>1738</v>
      </c>
      <c r="L143" s="162" t="s">
        <v>1534</v>
      </c>
      <c r="M143" s="153">
        <f t="shared" si="195"/>
        <v>0.923715</v>
      </c>
      <c r="N143" s="154">
        <v>923715.0</v>
      </c>
      <c r="O143" s="153">
        <f t="shared" si="196"/>
        <v>56.671993</v>
      </c>
      <c r="P143" s="154">
        <v>5.6671993E7</v>
      </c>
      <c r="Q143" s="153">
        <f t="shared" si="197"/>
        <v>131.061209</v>
      </c>
      <c r="R143" s="154">
        <v>1.31061209E8</v>
      </c>
      <c r="S143" s="154">
        <v>1.87733202E8</v>
      </c>
      <c r="T143" s="154">
        <f>S143/1000000</f>
        <v>187.733202</v>
      </c>
      <c r="U143" s="178">
        <f t="shared" si="175"/>
        <v>0.6981248261</v>
      </c>
      <c r="V143" s="192">
        <v>20.0</v>
      </c>
      <c r="W143" s="188">
        <f t="shared" ref="W143:W145" si="201">SUM(T143/V143)</f>
        <v>9.3866601</v>
      </c>
      <c r="X143" s="193">
        <f t="shared" si="176"/>
        <v>0.04618575</v>
      </c>
      <c r="Y143" s="158">
        <v>2013.0</v>
      </c>
      <c r="Z143" s="179" t="s">
        <v>1608</v>
      </c>
      <c r="AA143" s="162" t="s">
        <v>1793</v>
      </c>
      <c r="AB143" s="189" t="s">
        <v>1794</v>
      </c>
      <c r="AC143" s="158"/>
    </row>
    <row r="144" ht="15.75" customHeight="1">
      <c r="A144" s="182" t="s">
        <v>1795</v>
      </c>
      <c r="B144" s="183">
        <v>85.0</v>
      </c>
      <c r="C144" s="147">
        <v>72.0</v>
      </c>
      <c r="D144" s="183">
        <f t="shared" si="199"/>
        <v>78.5</v>
      </c>
      <c r="E144" s="147">
        <v>75.0</v>
      </c>
      <c r="F144" s="147">
        <v>73.0</v>
      </c>
      <c r="G144" s="147">
        <f t="shared" si="14"/>
        <v>2</v>
      </c>
      <c r="H144" s="147">
        <f t="shared" si="200"/>
        <v>74</v>
      </c>
      <c r="I144" s="183">
        <f t="shared" si="16"/>
        <v>4.5</v>
      </c>
      <c r="J144" s="179" t="s">
        <v>1543</v>
      </c>
      <c r="K144" s="179" t="s">
        <v>1616</v>
      </c>
      <c r="L144" s="179" t="s">
        <v>1534</v>
      </c>
      <c r="M144" s="186">
        <v>17.7</v>
      </c>
      <c r="N144" s="187">
        <f t="shared" ref="N144:N145" si="202">M144*1000000</f>
        <v>17700000</v>
      </c>
      <c r="O144" s="153">
        <v>58.4</v>
      </c>
      <c r="P144" s="187">
        <f t="shared" ref="P144:P145" si="203">O144*1000000</f>
        <v>58400000</v>
      </c>
      <c r="Q144" s="153">
        <v>16.55</v>
      </c>
      <c r="R144" s="149">
        <f t="shared" ref="R144:R145" si="204">SUM(Q144*1000000)</f>
        <v>16550000</v>
      </c>
      <c r="S144" s="187">
        <f t="shared" ref="S144:S145" si="205">T144*1000000</f>
        <v>74950000</v>
      </c>
      <c r="T144" s="187">
        <f>SUM(O144+Q144)</f>
        <v>74.95</v>
      </c>
      <c r="U144" s="178">
        <f t="shared" si="175"/>
        <v>0.2208138759</v>
      </c>
      <c r="V144" s="156">
        <v>8.0</v>
      </c>
      <c r="W144" s="188">
        <f t="shared" si="201"/>
        <v>9.36875</v>
      </c>
      <c r="X144" s="193">
        <f t="shared" si="176"/>
        <v>2.2125</v>
      </c>
      <c r="Y144" s="147">
        <v>2010.0</v>
      </c>
      <c r="Z144" s="159"/>
      <c r="AA144" s="159"/>
      <c r="AB144" s="189" t="s">
        <v>1796</v>
      </c>
      <c r="AC144" s="158"/>
    </row>
    <row r="145" ht="15.75" customHeight="1">
      <c r="A145" s="182" t="s">
        <v>562</v>
      </c>
      <c r="B145" s="183">
        <v>53.0</v>
      </c>
      <c r="C145" s="147">
        <v>51.0</v>
      </c>
      <c r="D145" s="185">
        <f t="shared" si="199"/>
        <v>52</v>
      </c>
      <c r="E145" s="147">
        <v>76.0</v>
      </c>
      <c r="F145" s="147">
        <v>72.0</v>
      </c>
      <c r="G145" s="187">
        <f t="shared" si="14"/>
        <v>4</v>
      </c>
      <c r="H145" s="147">
        <f t="shared" si="200"/>
        <v>74</v>
      </c>
      <c r="I145" s="185">
        <f t="shared" si="16"/>
        <v>-22</v>
      </c>
      <c r="J145" s="179" t="s">
        <v>1543</v>
      </c>
      <c r="K145" s="179" t="s">
        <v>1797</v>
      </c>
      <c r="L145" s="179" t="s">
        <v>1534</v>
      </c>
      <c r="M145" s="186">
        <v>27.75</v>
      </c>
      <c r="N145" s="187">
        <f t="shared" si="202"/>
        <v>27750000</v>
      </c>
      <c r="O145" s="153">
        <v>144.13</v>
      </c>
      <c r="P145" s="187">
        <f t="shared" si="203"/>
        <v>144130000</v>
      </c>
      <c r="Q145" s="153">
        <v>465.71</v>
      </c>
      <c r="R145" s="149">
        <f t="shared" si="204"/>
        <v>465710000</v>
      </c>
      <c r="S145" s="187">
        <f t="shared" si="205"/>
        <v>609840000</v>
      </c>
      <c r="T145" s="187">
        <v>609.84</v>
      </c>
      <c r="U145" s="178">
        <f t="shared" si="175"/>
        <v>0.7636593205</v>
      </c>
      <c r="V145" s="156">
        <v>66.0</v>
      </c>
      <c r="W145" s="188">
        <f t="shared" si="201"/>
        <v>9.24</v>
      </c>
      <c r="X145" s="193">
        <f t="shared" si="176"/>
        <v>0.4204545455</v>
      </c>
      <c r="Y145" s="147">
        <v>2008.0</v>
      </c>
      <c r="Z145" s="159"/>
      <c r="AA145" s="159"/>
      <c r="AB145" s="189" t="s">
        <v>1798</v>
      </c>
      <c r="AC145" s="158"/>
    </row>
    <row r="146" ht="15.75" customHeight="1">
      <c r="A146" s="182" t="s">
        <v>395</v>
      </c>
      <c r="B146" s="183">
        <v>37.0</v>
      </c>
      <c r="C146" s="147">
        <v>49.0</v>
      </c>
      <c r="D146" s="185">
        <f t="shared" si="199"/>
        <v>43</v>
      </c>
      <c r="E146" s="147">
        <v>63.0</v>
      </c>
      <c r="F146" s="147">
        <v>60.0</v>
      </c>
      <c r="G146" s="147">
        <f t="shared" si="14"/>
        <v>3</v>
      </c>
      <c r="H146" s="147">
        <f t="shared" si="200"/>
        <v>61.5</v>
      </c>
      <c r="I146" s="185">
        <f t="shared" si="16"/>
        <v>-18.5</v>
      </c>
      <c r="J146" s="179" t="s">
        <v>1594</v>
      </c>
      <c r="K146" s="179" t="s">
        <v>1799</v>
      </c>
      <c r="L146" s="165" t="s">
        <v>1550</v>
      </c>
      <c r="M146" s="186">
        <f t="shared" ref="M146:M147" si="206">N146/1000000</f>
        <v>46.629259</v>
      </c>
      <c r="N146" s="187">
        <v>4.6629259E7</v>
      </c>
      <c r="O146" s="153">
        <f t="shared" ref="O146:O147" si="207">P146/1000000</f>
        <v>161.321843</v>
      </c>
      <c r="P146" s="187">
        <v>1.61321843E8</v>
      </c>
      <c r="Q146" s="153">
        <f t="shared" ref="Q146:Q147" si="208">R146/1000000</f>
        <v>715.922939</v>
      </c>
      <c r="R146" s="154">
        <v>7.15922939E8</v>
      </c>
      <c r="S146" s="187">
        <v>8.77244782E8</v>
      </c>
      <c r="T146" s="187">
        <f t="shared" ref="T146:T147" si="209">S146/1000000</f>
        <v>877.244782</v>
      </c>
      <c r="U146" s="178">
        <f t="shared" si="175"/>
        <v>0.8161039583</v>
      </c>
      <c r="V146" s="156">
        <v>95.0</v>
      </c>
      <c r="W146" s="188">
        <f>SUM((S146/1000000)/V146)</f>
        <v>9.2341556</v>
      </c>
      <c r="X146" s="193">
        <f t="shared" si="176"/>
        <v>0.4908343053</v>
      </c>
      <c r="Y146" s="151">
        <v>2012.0</v>
      </c>
      <c r="Z146" s="159"/>
      <c r="AA146" s="159"/>
      <c r="AB146" s="189" t="s">
        <v>1800</v>
      </c>
      <c r="AC146" s="158"/>
    </row>
    <row r="147" ht="15.75" customHeight="1">
      <c r="A147" s="205" t="s">
        <v>65</v>
      </c>
      <c r="B147" s="206">
        <v>73.0</v>
      </c>
      <c r="C147" s="151">
        <v>72.0</v>
      </c>
      <c r="D147" s="208">
        <f t="shared" si="199"/>
        <v>72.5</v>
      </c>
      <c r="E147" s="151">
        <v>86.0</v>
      </c>
      <c r="F147" s="151">
        <v>66.0</v>
      </c>
      <c r="G147" s="151">
        <f t="shared" si="14"/>
        <v>20</v>
      </c>
      <c r="H147" s="151">
        <f t="shared" si="200"/>
        <v>76</v>
      </c>
      <c r="I147" s="208">
        <f t="shared" si="16"/>
        <v>-3.5</v>
      </c>
      <c r="J147" s="152" t="s">
        <v>1602</v>
      </c>
      <c r="K147" s="152" t="s">
        <v>1801</v>
      </c>
      <c r="L147" s="165" t="s">
        <v>1654</v>
      </c>
      <c r="M147" s="181">
        <f t="shared" si="206"/>
        <v>89.269066</v>
      </c>
      <c r="N147" s="150">
        <v>8.9269066E7</v>
      </c>
      <c r="O147" s="181">
        <f t="shared" si="207"/>
        <v>348.295276</v>
      </c>
      <c r="P147" s="150">
        <v>3.48295276E8</v>
      </c>
      <c r="Q147" s="153">
        <f t="shared" si="208"/>
        <v>193.4</v>
      </c>
      <c r="R147" s="149">
        <v>1.934E8</v>
      </c>
      <c r="S147" s="150">
        <v>5.41695276E8</v>
      </c>
      <c r="T147" s="149">
        <f t="shared" si="209"/>
        <v>541.695276</v>
      </c>
      <c r="U147" s="178">
        <f t="shared" si="175"/>
        <v>0.3570272967</v>
      </c>
      <c r="V147" s="192">
        <v>59.0</v>
      </c>
      <c r="W147" s="204">
        <f>SUM(S147/(V147*1000000))</f>
        <v>9.181275864</v>
      </c>
      <c r="X147" s="193">
        <f t="shared" si="176"/>
        <v>1.513035017</v>
      </c>
      <c r="Y147" s="151">
        <v>2014.0</v>
      </c>
      <c r="Z147" s="179" t="s">
        <v>1608</v>
      </c>
      <c r="AA147" s="171"/>
      <c r="AB147" s="189" t="s">
        <v>1802</v>
      </c>
      <c r="AC147" s="158"/>
    </row>
    <row r="148" ht="15.75" customHeight="1">
      <c r="A148" s="182" t="s">
        <v>1803</v>
      </c>
      <c r="B148" s="183">
        <v>44.0</v>
      </c>
      <c r="C148" s="147">
        <v>47.0</v>
      </c>
      <c r="D148" s="183">
        <f t="shared" si="199"/>
        <v>45.5</v>
      </c>
      <c r="E148" s="147">
        <v>48.0</v>
      </c>
      <c r="F148" s="147">
        <v>64.0</v>
      </c>
      <c r="G148" s="147">
        <f t="shared" si="14"/>
        <v>-16</v>
      </c>
      <c r="H148" s="147">
        <f t="shared" si="200"/>
        <v>56</v>
      </c>
      <c r="I148" s="183">
        <f t="shared" si="16"/>
        <v>-10.5</v>
      </c>
      <c r="J148" s="179" t="s">
        <v>1395</v>
      </c>
      <c r="K148" s="179" t="s">
        <v>1639</v>
      </c>
      <c r="L148" s="179" t="s">
        <v>1540</v>
      </c>
      <c r="M148" s="186">
        <v>20.99</v>
      </c>
      <c r="N148" s="187">
        <f>M148*1000000</f>
        <v>20990000</v>
      </c>
      <c r="O148" s="153">
        <v>52.6</v>
      </c>
      <c r="P148" s="187">
        <f>O148*1000000</f>
        <v>52600000</v>
      </c>
      <c r="Q148" s="153">
        <v>29.79</v>
      </c>
      <c r="R148" s="149">
        <f>SUM(Q148*1000000)</f>
        <v>29790000</v>
      </c>
      <c r="S148" s="187">
        <f>T148*1000000</f>
        <v>82390000</v>
      </c>
      <c r="T148" s="187">
        <v>82.39</v>
      </c>
      <c r="U148" s="178">
        <f t="shared" si="175"/>
        <v>0.3615730064</v>
      </c>
      <c r="V148" s="156">
        <v>9.0</v>
      </c>
      <c r="W148" s="188">
        <f t="shared" ref="W148:W154" si="210">SUM(T148/V148)</f>
        <v>9.154444444</v>
      </c>
      <c r="X148" s="193">
        <f t="shared" si="176"/>
        <v>2.332222222</v>
      </c>
      <c r="Y148" s="147">
        <v>2008.0</v>
      </c>
      <c r="Z148" s="159"/>
      <c r="AA148" s="159"/>
      <c r="AB148" s="189" t="s">
        <v>1804</v>
      </c>
      <c r="AC148" s="158"/>
    </row>
    <row r="149" ht="15.75" customHeight="1">
      <c r="A149" s="163" t="s">
        <v>1805</v>
      </c>
      <c r="B149" s="146">
        <v>13.0</v>
      </c>
      <c r="C149" s="164">
        <v>26.0</v>
      </c>
      <c r="D149" s="214">
        <f>(B149+C149)/2</f>
        <v>19.5</v>
      </c>
      <c r="E149" s="164">
        <v>26.0</v>
      </c>
      <c r="F149" s="164">
        <v>11.0</v>
      </c>
      <c r="G149" s="149">
        <f t="shared" si="14"/>
        <v>15</v>
      </c>
      <c r="H149" s="164">
        <f>(E149+F149)/2</f>
        <v>18.5</v>
      </c>
      <c r="I149" s="177">
        <f t="shared" si="16"/>
        <v>1</v>
      </c>
      <c r="J149" s="173" t="s">
        <v>1558</v>
      </c>
      <c r="K149" s="173" t="s">
        <v>1558</v>
      </c>
      <c r="L149" s="152" t="s">
        <v>1540</v>
      </c>
      <c r="M149" s="153">
        <f>N149/1000000</f>
        <v>4.05594</v>
      </c>
      <c r="N149" s="149">
        <v>4055940.0</v>
      </c>
      <c r="O149" s="181">
        <f>P149/1000000</f>
        <v>9.097072</v>
      </c>
      <c r="P149" s="149">
        <v>9097072.0</v>
      </c>
      <c r="Q149" s="153">
        <f>R149/1000000</f>
        <v>0</v>
      </c>
      <c r="R149" s="154">
        <v>0.0</v>
      </c>
      <c r="S149" s="154">
        <f>R149+P149</f>
        <v>9097072</v>
      </c>
      <c r="T149" s="154">
        <f>S149/1000000</f>
        <v>9.097072</v>
      </c>
      <c r="U149" s="178">
        <f>R149/S149</f>
        <v>0</v>
      </c>
      <c r="V149" s="156">
        <v>1.0</v>
      </c>
      <c r="W149" s="157">
        <f t="shared" si="210"/>
        <v>9.097072</v>
      </c>
      <c r="X149" s="178">
        <f>N149/(V149*1000000)</f>
        <v>4.05594</v>
      </c>
      <c r="Y149" s="164">
        <v>2016.0</v>
      </c>
      <c r="Z149" s="159"/>
      <c r="AA149" s="159"/>
      <c r="AB149" s="160" t="s">
        <v>1806</v>
      </c>
      <c r="AC149" s="159"/>
    </row>
    <row r="150" ht="15.75" customHeight="1">
      <c r="A150" s="174" t="s">
        <v>1807</v>
      </c>
      <c r="B150" s="175">
        <v>58.0</v>
      </c>
      <c r="C150" s="158">
        <v>50.0</v>
      </c>
      <c r="D150" s="210">
        <f>AVERAGE(B150:C150)</f>
        <v>54</v>
      </c>
      <c r="E150" s="158">
        <v>83.0</v>
      </c>
      <c r="F150" s="158">
        <v>77.0</v>
      </c>
      <c r="G150" s="158">
        <f t="shared" si="14"/>
        <v>6</v>
      </c>
      <c r="H150" s="158">
        <f>AVERAGE(E150:F150)</f>
        <v>80</v>
      </c>
      <c r="I150" s="210">
        <f t="shared" si="16"/>
        <v>-26</v>
      </c>
      <c r="J150" s="162" t="s">
        <v>1602</v>
      </c>
      <c r="K150" s="162" t="s">
        <v>1808</v>
      </c>
      <c r="L150" s="162" t="s">
        <v>1540</v>
      </c>
      <c r="M150" s="153">
        <v>24.7</v>
      </c>
      <c r="N150" s="187">
        <f>M150*1000000</f>
        <v>24700000</v>
      </c>
      <c r="O150" s="153">
        <v>145.0</v>
      </c>
      <c r="P150" s="187">
        <f>O150*1000000</f>
        <v>145000000</v>
      </c>
      <c r="Q150" s="153">
        <v>81.8</v>
      </c>
      <c r="R150" s="149">
        <f>SUM(Q150*1000000)</f>
        <v>81800000</v>
      </c>
      <c r="S150" s="187">
        <f>T150*1000000</f>
        <v>226800000</v>
      </c>
      <c r="T150" s="154">
        <v>226.8</v>
      </c>
      <c r="U150" s="178">
        <f>(R150/S150)</f>
        <v>0.360670194</v>
      </c>
      <c r="V150" s="156">
        <v>25.0</v>
      </c>
      <c r="W150" s="157">
        <f t="shared" si="210"/>
        <v>9.072</v>
      </c>
      <c r="X150" s="193">
        <f>SUM(M150/V150)</f>
        <v>0.988</v>
      </c>
      <c r="Y150" s="147">
        <v>2009.0</v>
      </c>
      <c r="Z150" s="159"/>
      <c r="AA150" s="159"/>
      <c r="AB150" s="189" t="s">
        <v>1809</v>
      </c>
      <c r="AC150" s="158"/>
    </row>
    <row r="151" ht="15.75" customHeight="1">
      <c r="A151" s="163" t="s">
        <v>1810</v>
      </c>
      <c r="B151" s="146">
        <v>98.0</v>
      </c>
      <c r="C151" s="164">
        <v>81.0</v>
      </c>
      <c r="D151" s="214">
        <f t="shared" ref="D151:D152" si="211">(B151+C151)/2</f>
        <v>89.5</v>
      </c>
      <c r="E151" s="164">
        <v>91.0</v>
      </c>
      <c r="F151" s="164">
        <v>77.0</v>
      </c>
      <c r="G151" s="149">
        <f t="shared" si="14"/>
        <v>14</v>
      </c>
      <c r="H151" s="164">
        <f t="shared" ref="H151:H152" si="212">(E151+F151)/2</f>
        <v>84</v>
      </c>
      <c r="I151" s="177">
        <f t="shared" si="16"/>
        <v>5.5</v>
      </c>
      <c r="J151" s="173" t="s">
        <v>1558</v>
      </c>
      <c r="K151" s="173" t="s">
        <v>1558</v>
      </c>
      <c r="L151" s="152" t="s">
        <v>1534</v>
      </c>
      <c r="M151" s="153">
        <f t="shared" ref="M151:M152" si="213">N151/1000000</f>
        <v>0.078439</v>
      </c>
      <c r="N151" s="149">
        <v>78439.0</v>
      </c>
      <c r="O151" s="181">
        <f t="shared" ref="O151:O152" si="214">P151/1000000</f>
        <v>5.205471</v>
      </c>
      <c r="P151" s="149">
        <v>5205471.0</v>
      </c>
      <c r="Q151" s="153">
        <f t="shared" ref="Q151:Q152" si="215">R151/1000000</f>
        <v>17.460077</v>
      </c>
      <c r="R151" s="154">
        <v>1.7460077E7</v>
      </c>
      <c r="S151" s="154">
        <f t="shared" ref="S151:S152" si="216">R151+P151</f>
        <v>22665548</v>
      </c>
      <c r="T151" s="154">
        <f t="shared" ref="T151:T152" si="217">S151/1000000</f>
        <v>22.665548</v>
      </c>
      <c r="U151" s="178">
        <f t="shared" ref="U151:U152" si="218">R151/S151</f>
        <v>0.770335533</v>
      </c>
      <c r="V151" s="156">
        <v>2.5</v>
      </c>
      <c r="W151" s="157">
        <f t="shared" si="210"/>
        <v>9.0662192</v>
      </c>
      <c r="X151" s="178">
        <f t="shared" ref="X151:X152" si="219">N151/(V151*1000000)</f>
        <v>0.0313756</v>
      </c>
      <c r="Y151" s="164">
        <v>2016.0</v>
      </c>
      <c r="Z151" s="159"/>
      <c r="AA151" s="159"/>
      <c r="AB151" s="160" t="s">
        <v>1811</v>
      </c>
      <c r="AC151" s="159"/>
    </row>
    <row r="152" ht="15.75" customHeight="1">
      <c r="A152" s="163" t="s">
        <v>1812</v>
      </c>
      <c r="B152" s="146">
        <v>36.0</v>
      </c>
      <c r="C152" s="164">
        <v>47.0</v>
      </c>
      <c r="D152" s="214">
        <f t="shared" si="211"/>
        <v>41.5</v>
      </c>
      <c r="E152" s="164">
        <v>34.0</v>
      </c>
      <c r="F152" s="164">
        <v>50.0</v>
      </c>
      <c r="G152" s="149">
        <f t="shared" si="14"/>
        <v>-16</v>
      </c>
      <c r="H152" s="164">
        <f t="shared" si="212"/>
        <v>42</v>
      </c>
      <c r="I152" s="177">
        <f t="shared" si="16"/>
        <v>-0.5</v>
      </c>
      <c r="J152" s="173" t="s">
        <v>1425</v>
      </c>
      <c r="K152" s="173" t="s">
        <v>1425</v>
      </c>
      <c r="L152" s="152" t="s">
        <v>1550</v>
      </c>
      <c r="M152" s="153">
        <f t="shared" si="213"/>
        <v>9.576057</v>
      </c>
      <c r="N152" s="149">
        <v>9576057.0</v>
      </c>
      <c r="O152" s="181">
        <f t="shared" si="214"/>
        <v>20.777061</v>
      </c>
      <c r="P152" s="149">
        <v>2.0777061E7</v>
      </c>
      <c r="Q152" s="153">
        <f t="shared" si="215"/>
        <v>24.35279</v>
      </c>
      <c r="R152" s="154">
        <v>2.435279E7</v>
      </c>
      <c r="S152" s="154">
        <f t="shared" si="216"/>
        <v>45129851</v>
      </c>
      <c r="T152" s="154">
        <f t="shared" si="217"/>
        <v>45.129851</v>
      </c>
      <c r="U152" s="178">
        <f t="shared" si="218"/>
        <v>0.5396160072</v>
      </c>
      <c r="V152" s="156">
        <v>5.0</v>
      </c>
      <c r="W152" s="157">
        <f t="shared" si="210"/>
        <v>9.0259702</v>
      </c>
      <c r="X152" s="178">
        <f t="shared" si="219"/>
        <v>1.9152114</v>
      </c>
      <c r="Y152" s="164">
        <v>2016.0</v>
      </c>
      <c r="Z152" s="159"/>
      <c r="AA152" s="159"/>
      <c r="AB152" s="160" t="s">
        <v>1813</v>
      </c>
      <c r="AC152" s="159"/>
    </row>
    <row r="153" ht="15.75" customHeight="1">
      <c r="A153" s="182" t="s">
        <v>1074</v>
      </c>
      <c r="B153" s="183">
        <v>66.0</v>
      </c>
      <c r="C153" s="147">
        <v>61.0</v>
      </c>
      <c r="D153" s="183">
        <f>AVERAGE(B153:C153)</f>
        <v>63.5</v>
      </c>
      <c r="E153" s="147">
        <v>75.0</v>
      </c>
      <c r="F153" s="147">
        <v>68.0</v>
      </c>
      <c r="G153" s="147">
        <f t="shared" si="14"/>
        <v>7</v>
      </c>
      <c r="H153" s="147">
        <f>AVERAGE(E153:F153)</f>
        <v>71.5</v>
      </c>
      <c r="I153" s="183">
        <f t="shared" si="16"/>
        <v>-8</v>
      </c>
      <c r="J153" s="179" t="s">
        <v>1602</v>
      </c>
      <c r="K153" s="179" t="s">
        <v>1814</v>
      </c>
      <c r="L153" s="179" t="s">
        <v>1567</v>
      </c>
      <c r="M153" s="186">
        <v>55.7</v>
      </c>
      <c r="N153" s="187">
        <f>M153*1000000</f>
        <v>55700000</v>
      </c>
      <c r="O153" s="153">
        <v>176.59</v>
      </c>
      <c r="P153" s="187">
        <f>O153*1000000</f>
        <v>176590000</v>
      </c>
      <c r="Q153" s="153">
        <v>182.53</v>
      </c>
      <c r="R153" s="149">
        <f>SUM(Q153*1000000)</f>
        <v>182530000</v>
      </c>
      <c r="S153" s="187">
        <f>T153*1000000</f>
        <v>359120000</v>
      </c>
      <c r="T153" s="187">
        <f>SUM(O153+Q153)</f>
        <v>359.12</v>
      </c>
      <c r="U153" s="178">
        <f>(R153/S153)</f>
        <v>0.5082702161</v>
      </c>
      <c r="V153" s="156">
        <v>40.0</v>
      </c>
      <c r="W153" s="188">
        <f t="shared" si="210"/>
        <v>8.978</v>
      </c>
      <c r="X153" s="193">
        <f>SUM(M153/V153)</f>
        <v>1.3925</v>
      </c>
      <c r="Y153" s="147">
        <v>2010.0</v>
      </c>
      <c r="Z153" s="159"/>
      <c r="AA153" s="159"/>
      <c r="AB153" s="189" t="s">
        <v>1815</v>
      </c>
      <c r="AC153" s="158"/>
    </row>
    <row r="154" ht="15.75" customHeight="1">
      <c r="A154" s="163" t="s">
        <v>1816</v>
      </c>
      <c r="B154" s="146">
        <v>59.0</v>
      </c>
      <c r="C154" s="164">
        <v>60.0</v>
      </c>
      <c r="D154" s="214">
        <f t="shared" ref="D154:D156" si="220">(B154+C154)/2</f>
        <v>59.5</v>
      </c>
      <c r="E154" s="164">
        <v>67.0</v>
      </c>
      <c r="F154" s="164">
        <v>50.0</v>
      </c>
      <c r="G154" s="149">
        <f t="shared" si="14"/>
        <v>17</v>
      </c>
      <c r="H154" s="164">
        <f t="shared" ref="H154:H156" si="221">(E154+F154)/2</f>
        <v>58.5</v>
      </c>
      <c r="I154" s="177">
        <f t="shared" si="16"/>
        <v>1</v>
      </c>
      <c r="J154" s="173" t="s">
        <v>1558</v>
      </c>
      <c r="K154" s="173" t="s">
        <v>1558</v>
      </c>
      <c r="L154" s="152" t="s">
        <v>1540</v>
      </c>
      <c r="M154" s="153">
        <f t="shared" ref="M154:M158" si="222">N154/1000000</f>
        <v>23.81734</v>
      </c>
      <c r="N154" s="149">
        <v>2.381734E7</v>
      </c>
      <c r="O154" s="181">
        <f t="shared" ref="O154:O158" si="223">P154/1000000</f>
        <v>113.257297</v>
      </c>
      <c r="P154" s="149">
        <v>1.13257297E8</v>
      </c>
      <c r="Q154" s="153">
        <f t="shared" ref="Q154:Q158" si="224">R154/1000000</f>
        <v>66.1</v>
      </c>
      <c r="R154" s="154">
        <v>6.61E7</v>
      </c>
      <c r="S154" s="154">
        <f>R154+P154</f>
        <v>179357297</v>
      </c>
      <c r="T154" s="154">
        <f t="shared" ref="T154:T158" si="225">S154/1000000</f>
        <v>179.357297</v>
      </c>
      <c r="U154" s="178">
        <f>R154/S154</f>
        <v>0.3685381142</v>
      </c>
      <c r="V154" s="156">
        <v>20.0</v>
      </c>
      <c r="W154" s="157">
        <f t="shared" si="210"/>
        <v>8.96786485</v>
      </c>
      <c r="X154" s="178">
        <f>N154/(V154*1000000)</f>
        <v>1.190867</v>
      </c>
      <c r="Y154" s="164">
        <v>2016.0</v>
      </c>
      <c r="Z154" s="159"/>
      <c r="AA154" s="159"/>
      <c r="AB154" s="160" t="s">
        <v>1817</v>
      </c>
      <c r="AC154" s="159"/>
    </row>
    <row r="155" ht="15.75" customHeight="1">
      <c r="A155" s="212" t="s">
        <v>1818</v>
      </c>
      <c r="B155" s="146">
        <v>55.0</v>
      </c>
      <c r="C155" s="146">
        <v>53.0</v>
      </c>
      <c r="D155" s="146">
        <f t="shared" si="220"/>
        <v>54</v>
      </c>
      <c r="E155" s="146">
        <v>80.0</v>
      </c>
      <c r="F155" s="146">
        <v>74.0</v>
      </c>
      <c r="G155" s="146">
        <f t="shared" si="14"/>
        <v>6</v>
      </c>
      <c r="H155" s="146">
        <f t="shared" si="221"/>
        <v>77</v>
      </c>
      <c r="I155" s="146">
        <f t="shared" si="16"/>
        <v>-23</v>
      </c>
      <c r="J155" s="152" t="s">
        <v>1547</v>
      </c>
      <c r="K155" s="197" t="s">
        <v>1819</v>
      </c>
      <c r="L155" s="197" t="s">
        <v>1534</v>
      </c>
      <c r="M155" s="181">
        <f t="shared" si="222"/>
        <v>13.190286</v>
      </c>
      <c r="N155" s="149">
        <v>1.3190286E7</v>
      </c>
      <c r="O155" s="181">
        <f t="shared" si="223"/>
        <v>41.471489</v>
      </c>
      <c r="P155" s="149">
        <v>4.1471489E7</v>
      </c>
      <c r="Q155" s="181">
        <f t="shared" si="224"/>
        <v>21</v>
      </c>
      <c r="R155" s="149">
        <v>2.1E7</v>
      </c>
      <c r="S155" s="149">
        <f>P155+R155</f>
        <v>62471489</v>
      </c>
      <c r="T155" s="149">
        <f t="shared" si="225"/>
        <v>62.471489</v>
      </c>
      <c r="U155" s="199">
        <f t="shared" ref="U155:U157" si="226">(R155/S155)</f>
        <v>0.3361533451</v>
      </c>
      <c r="V155" s="192">
        <v>7.0</v>
      </c>
      <c r="W155" s="200">
        <f t="shared" ref="W155:W156" si="227">SUM(S155/(V155*1000000))</f>
        <v>8.924498429</v>
      </c>
      <c r="X155" s="199">
        <f t="shared" ref="X155:X157" si="228">SUM(M155/V155)</f>
        <v>1.884326571</v>
      </c>
      <c r="Y155" s="146">
        <v>2019.0</v>
      </c>
      <c r="Z155" s="201"/>
      <c r="AA155" s="201"/>
      <c r="AB155" s="211" t="s">
        <v>1820</v>
      </c>
      <c r="AC155" s="159"/>
    </row>
    <row r="156" ht="15.75" customHeight="1">
      <c r="A156" s="163" t="s">
        <v>1821</v>
      </c>
      <c r="B156" s="146">
        <v>33.0</v>
      </c>
      <c r="C156" s="164">
        <v>43.0</v>
      </c>
      <c r="D156" s="149">
        <f t="shared" si="220"/>
        <v>38</v>
      </c>
      <c r="E156" s="164">
        <v>73.0</v>
      </c>
      <c r="F156" s="164">
        <v>59.0</v>
      </c>
      <c r="G156" s="151">
        <f t="shared" si="14"/>
        <v>14</v>
      </c>
      <c r="H156" s="151">
        <f t="shared" si="221"/>
        <v>66</v>
      </c>
      <c r="I156" s="150">
        <f t="shared" si="16"/>
        <v>-28</v>
      </c>
      <c r="J156" s="165" t="s">
        <v>1543</v>
      </c>
      <c r="K156" s="165" t="s">
        <v>1626</v>
      </c>
      <c r="L156" s="166" t="s">
        <v>1534</v>
      </c>
      <c r="M156" s="167">
        <f t="shared" si="222"/>
        <v>18.22281</v>
      </c>
      <c r="N156" s="149">
        <v>1.822281E7</v>
      </c>
      <c r="O156" s="167">
        <f t="shared" si="223"/>
        <v>64.32189</v>
      </c>
      <c r="P156" s="149">
        <v>6.432189E7</v>
      </c>
      <c r="Q156" s="167">
        <f t="shared" si="224"/>
        <v>131.878234</v>
      </c>
      <c r="R156" s="150">
        <f>S156-P156</f>
        <v>131878234</v>
      </c>
      <c r="S156" s="149">
        <v>1.96200124E8</v>
      </c>
      <c r="T156" s="149">
        <f t="shared" si="225"/>
        <v>196.200124</v>
      </c>
      <c r="U156" s="155">
        <f t="shared" si="226"/>
        <v>0.672161828</v>
      </c>
      <c r="V156" s="192">
        <v>22.0</v>
      </c>
      <c r="W156" s="204">
        <f t="shared" si="227"/>
        <v>8.918187455</v>
      </c>
      <c r="X156" s="155">
        <f t="shared" si="228"/>
        <v>0.8283095455</v>
      </c>
      <c r="Y156" s="164">
        <v>2017.0</v>
      </c>
      <c r="Z156" s="171"/>
      <c r="AA156" s="171"/>
      <c r="AB156" s="172" t="s">
        <v>1822</v>
      </c>
      <c r="AC156" s="171"/>
    </row>
    <row r="157" ht="15.75" customHeight="1">
      <c r="A157" s="182" t="s">
        <v>1063</v>
      </c>
      <c r="B157" s="183">
        <v>84.0</v>
      </c>
      <c r="C157" s="147">
        <v>67.0</v>
      </c>
      <c r="D157" s="185">
        <f>AVERAGE(B157:C157)</f>
        <v>75.5</v>
      </c>
      <c r="E157" s="147">
        <v>81.0</v>
      </c>
      <c r="F157" s="147">
        <v>70.0</v>
      </c>
      <c r="G157" s="147">
        <f t="shared" si="14"/>
        <v>11</v>
      </c>
      <c r="H157" s="147">
        <f>AVERAGE(E157:F157)</f>
        <v>75.5</v>
      </c>
      <c r="I157" s="185">
        <f t="shared" si="16"/>
        <v>0</v>
      </c>
      <c r="J157" s="179" t="s">
        <v>1694</v>
      </c>
      <c r="K157" s="179" t="s">
        <v>1823</v>
      </c>
      <c r="L157" s="165" t="s">
        <v>1534</v>
      </c>
      <c r="M157" s="186">
        <f t="shared" si="222"/>
        <v>152.535747</v>
      </c>
      <c r="N157" s="187">
        <v>1.52535747E8</v>
      </c>
      <c r="O157" s="153">
        <f t="shared" si="223"/>
        <v>408.010692</v>
      </c>
      <c r="P157" s="187">
        <v>4.08010692E8</v>
      </c>
      <c r="Q157" s="153">
        <f t="shared" si="224"/>
        <v>283.237076</v>
      </c>
      <c r="R157" s="154">
        <v>2.83237076E8</v>
      </c>
      <c r="S157" s="187">
        <v>6.91247768E8</v>
      </c>
      <c r="T157" s="187">
        <f t="shared" si="225"/>
        <v>691.247768</v>
      </c>
      <c r="U157" s="178">
        <f t="shared" si="226"/>
        <v>0.4097475451</v>
      </c>
      <c r="V157" s="156">
        <v>78.0</v>
      </c>
      <c r="W157" s="188">
        <f>SUM((S157/1000000)/V157)</f>
        <v>8.862150872</v>
      </c>
      <c r="X157" s="193">
        <f t="shared" si="228"/>
        <v>1.9555865</v>
      </c>
      <c r="Y157" s="151">
        <v>2012.0</v>
      </c>
      <c r="Z157" s="159"/>
      <c r="AA157" s="159"/>
      <c r="AB157" s="189" t="s">
        <v>1824</v>
      </c>
      <c r="AC157" s="158"/>
    </row>
    <row r="158" ht="15.75" customHeight="1">
      <c r="A158" s="163" t="s">
        <v>1825</v>
      </c>
      <c r="B158" s="146">
        <v>82.0</v>
      </c>
      <c r="C158" s="164">
        <v>65.0</v>
      </c>
      <c r="D158" s="214">
        <f>(B158+C158)/2</f>
        <v>73.5</v>
      </c>
      <c r="E158" s="164">
        <v>61.0</v>
      </c>
      <c r="F158" s="164">
        <v>74.0</v>
      </c>
      <c r="G158" s="149">
        <f t="shared" si="14"/>
        <v>-13</v>
      </c>
      <c r="H158" s="164">
        <f>(E158+F158)/2</f>
        <v>67.5</v>
      </c>
      <c r="I158" s="177">
        <f t="shared" si="16"/>
        <v>6</v>
      </c>
      <c r="J158" s="173" t="s">
        <v>1425</v>
      </c>
      <c r="K158" s="173" t="s">
        <v>1425</v>
      </c>
      <c r="L158" s="152" t="s">
        <v>1550</v>
      </c>
      <c r="M158" s="153">
        <f t="shared" si="222"/>
        <v>14.0655</v>
      </c>
      <c r="N158" s="149">
        <v>1.40655E7</v>
      </c>
      <c r="O158" s="181">
        <f t="shared" si="223"/>
        <v>34.336765</v>
      </c>
      <c r="P158" s="149">
        <v>3.4336765E7</v>
      </c>
      <c r="Q158" s="153">
        <f t="shared" si="224"/>
        <v>44.591598</v>
      </c>
      <c r="R158" s="154">
        <v>4.4591598E7</v>
      </c>
      <c r="S158" s="154">
        <f>R158+P158</f>
        <v>78928363</v>
      </c>
      <c r="T158" s="154">
        <f t="shared" si="225"/>
        <v>78.928363</v>
      </c>
      <c r="U158" s="178">
        <f>R158/S158</f>
        <v>0.5649629145</v>
      </c>
      <c r="V158" s="156">
        <v>9.0</v>
      </c>
      <c r="W158" s="157">
        <f t="shared" ref="W158:W162" si="229">SUM(T158/V158)</f>
        <v>8.769818111</v>
      </c>
      <c r="X158" s="178">
        <f>N158/(V158*1000000)</f>
        <v>1.562833333</v>
      </c>
      <c r="Y158" s="164">
        <v>2016.0</v>
      </c>
      <c r="Z158" s="159"/>
      <c r="AA158" s="159"/>
      <c r="AB158" s="160" t="s">
        <v>1826</v>
      </c>
      <c r="AC158" s="159"/>
    </row>
    <row r="159" ht="15.75" customHeight="1">
      <c r="A159" s="182" t="s">
        <v>1827</v>
      </c>
      <c r="B159" s="183">
        <v>94.0</v>
      </c>
      <c r="C159" s="147">
        <v>86.0</v>
      </c>
      <c r="D159" s="183">
        <f t="shared" ref="D159:D160" si="230">AVERAGE(B159:C159)</f>
        <v>90</v>
      </c>
      <c r="E159" s="147">
        <v>72.0</v>
      </c>
      <c r="F159" s="147">
        <v>73.0</v>
      </c>
      <c r="G159" s="147">
        <f t="shared" si="14"/>
        <v>-1</v>
      </c>
      <c r="H159" s="147">
        <f t="shared" ref="H159:H160" si="231">AVERAGE(E159:F159)</f>
        <v>72.5</v>
      </c>
      <c r="I159" s="183">
        <f t="shared" si="16"/>
        <v>17.5</v>
      </c>
      <c r="J159" s="179" t="s">
        <v>1543</v>
      </c>
      <c r="K159" s="179" t="s">
        <v>1543</v>
      </c>
      <c r="L159" s="179" t="s">
        <v>1540</v>
      </c>
      <c r="M159" s="186">
        <v>3.5</v>
      </c>
      <c r="N159" s="187">
        <f t="shared" ref="N159:N160" si="232">M159*1000000</f>
        <v>3500000</v>
      </c>
      <c r="O159" s="153">
        <v>20.81</v>
      </c>
      <c r="P159" s="187">
        <f t="shared" ref="P159:P160" si="233">O159*1000000</f>
        <v>20810000</v>
      </c>
      <c r="Q159" s="153">
        <v>13.89</v>
      </c>
      <c r="R159" s="149">
        <f t="shared" ref="R159:R160" si="234">SUM(Q159*1000000)</f>
        <v>13890000</v>
      </c>
      <c r="S159" s="187">
        <f t="shared" ref="S159:S160" si="235">T159*1000000</f>
        <v>34700000</v>
      </c>
      <c r="T159" s="187">
        <f>SUM(O159+Q159)</f>
        <v>34.7</v>
      </c>
      <c r="U159" s="178">
        <f t="shared" ref="U159:U170" si="236">(R159/S159)</f>
        <v>0.4002881844</v>
      </c>
      <c r="V159" s="156">
        <v>4.0</v>
      </c>
      <c r="W159" s="188">
        <f t="shared" si="229"/>
        <v>8.675</v>
      </c>
      <c r="X159" s="193">
        <f t="shared" ref="X159:X170" si="237">SUM(M159/V159)</f>
        <v>0.875</v>
      </c>
      <c r="Y159" s="147">
        <v>2010.0</v>
      </c>
      <c r="Z159" s="159"/>
      <c r="AA159" s="159"/>
      <c r="AB159" s="189" t="s">
        <v>1828</v>
      </c>
      <c r="AC159" s="158"/>
    </row>
    <row r="160" ht="15.75" customHeight="1">
      <c r="A160" s="182" t="s">
        <v>1829</v>
      </c>
      <c r="B160" s="183">
        <v>26.0</v>
      </c>
      <c r="C160" s="147">
        <v>50.0</v>
      </c>
      <c r="D160" s="185">
        <f t="shared" si="230"/>
        <v>38</v>
      </c>
      <c r="E160" s="147">
        <v>81.0</v>
      </c>
      <c r="F160" s="147">
        <v>75.0</v>
      </c>
      <c r="G160" s="147">
        <f t="shared" si="14"/>
        <v>6</v>
      </c>
      <c r="H160" s="147">
        <f t="shared" si="231"/>
        <v>78</v>
      </c>
      <c r="I160" s="185">
        <f t="shared" si="16"/>
        <v>-40</v>
      </c>
      <c r="J160" s="179" t="s">
        <v>1605</v>
      </c>
      <c r="K160" s="179" t="s">
        <v>1830</v>
      </c>
      <c r="L160" s="179" t="s">
        <v>1550</v>
      </c>
      <c r="M160" s="186">
        <v>18.91</v>
      </c>
      <c r="N160" s="187">
        <f t="shared" si="232"/>
        <v>18910000</v>
      </c>
      <c r="O160" s="153">
        <v>58.02</v>
      </c>
      <c r="P160" s="187">
        <f t="shared" si="233"/>
        <v>58020000</v>
      </c>
      <c r="Q160" s="153">
        <v>92.8</v>
      </c>
      <c r="R160" s="149">
        <f t="shared" si="234"/>
        <v>92800000</v>
      </c>
      <c r="S160" s="187">
        <f t="shared" si="235"/>
        <v>150820000</v>
      </c>
      <c r="T160" s="187">
        <v>150.82</v>
      </c>
      <c r="U160" s="178">
        <f t="shared" si="236"/>
        <v>0.6153030102</v>
      </c>
      <c r="V160" s="156">
        <v>17.5</v>
      </c>
      <c r="W160" s="188">
        <f t="shared" si="229"/>
        <v>8.618285714</v>
      </c>
      <c r="X160" s="193">
        <f t="shared" si="237"/>
        <v>1.080571429</v>
      </c>
      <c r="Y160" s="147">
        <v>2008.0</v>
      </c>
      <c r="Z160" s="159"/>
      <c r="AA160" s="159"/>
      <c r="AB160" s="189" t="s">
        <v>1831</v>
      </c>
      <c r="AC160" s="158"/>
    </row>
    <row r="161" ht="15.75" customHeight="1">
      <c r="A161" s="190" t="s">
        <v>1832</v>
      </c>
      <c r="B161" s="175">
        <v>63.0</v>
      </c>
      <c r="C161" s="158">
        <v>51.0</v>
      </c>
      <c r="D161" s="210">
        <f>(B161+C161)/2</f>
        <v>57</v>
      </c>
      <c r="E161" s="164">
        <v>62.0</v>
      </c>
      <c r="F161" s="158">
        <v>61.0</v>
      </c>
      <c r="G161" s="164">
        <f t="shared" si="14"/>
        <v>1</v>
      </c>
      <c r="H161" s="158">
        <f>(E161+F161)/2</f>
        <v>61.5</v>
      </c>
      <c r="I161" s="177">
        <f t="shared" si="16"/>
        <v>-4.5</v>
      </c>
      <c r="J161" s="162" t="s">
        <v>1543</v>
      </c>
      <c r="K161" s="162" t="s">
        <v>1626</v>
      </c>
      <c r="L161" s="162" t="s">
        <v>1550</v>
      </c>
      <c r="M161" s="153">
        <f>N161/1000000</f>
        <v>8.54037</v>
      </c>
      <c r="N161" s="154">
        <v>8540370.0</v>
      </c>
      <c r="O161" s="153">
        <f>P161/1000000</f>
        <v>33.078266</v>
      </c>
      <c r="P161" s="149">
        <v>3.3078266E7</v>
      </c>
      <c r="Q161" s="153">
        <f>R161/1000000</f>
        <v>52.9</v>
      </c>
      <c r="R161" s="149">
        <v>5.29E7</v>
      </c>
      <c r="S161" s="154">
        <f>SUM(P161+Q161*1000000)</f>
        <v>85978266</v>
      </c>
      <c r="T161" s="154">
        <f>S161/1000000</f>
        <v>85.978266</v>
      </c>
      <c r="U161" s="178">
        <f t="shared" si="236"/>
        <v>0.6152717711</v>
      </c>
      <c r="V161" s="192">
        <v>10.0</v>
      </c>
      <c r="W161" s="188">
        <f t="shared" si="229"/>
        <v>8.5978266</v>
      </c>
      <c r="X161" s="193">
        <f t="shared" si="237"/>
        <v>0.854037</v>
      </c>
      <c r="Y161" s="158">
        <v>2015.0</v>
      </c>
      <c r="Z161" s="159"/>
      <c r="AA161" s="159"/>
      <c r="AB161" s="189" t="s">
        <v>1833</v>
      </c>
      <c r="AC161" s="158"/>
    </row>
    <row r="162" ht="15.75" customHeight="1">
      <c r="A162" s="182" t="s">
        <v>1834</v>
      </c>
      <c r="B162" s="183">
        <v>63.0</v>
      </c>
      <c r="C162" s="147">
        <v>56.0</v>
      </c>
      <c r="D162" s="185">
        <f>AVERAGE(B162:C162)</f>
        <v>59.5</v>
      </c>
      <c r="E162" s="147">
        <v>72.0</v>
      </c>
      <c r="F162" s="147">
        <v>74.0</v>
      </c>
      <c r="G162" s="147">
        <f t="shared" si="14"/>
        <v>-2</v>
      </c>
      <c r="H162" s="147">
        <f>AVERAGE(E162:F162)</f>
        <v>73</v>
      </c>
      <c r="I162" s="185">
        <f t="shared" si="16"/>
        <v>-13.5</v>
      </c>
      <c r="J162" s="179" t="s">
        <v>1602</v>
      </c>
      <c r="K162" s="179" t="s">
        <v>1835</v>
      </c>
      <c r="L162" s="179" t="s">
        <v>1550</v>
      </c>
      <c r="M162" s="186">
        <v>50.4</v>
      </c>
      <c r="N162" s="187">
        <f>M162*1000000</f>
        <v>50400000</v>
      </c>
      <c r="O162" s="153">
        <v>117.23</v>
      </c>
      <c r="P162" s="187">
        <f>O162*1000000</f>
        <v>117230000</v>
      </c>
      <c r="Q162" s="153">
        <v>54.46</v>
      </c>
      <c r="R162" s="149">
        <f>SUM(Q162*1000000)</f>
        <v>54460000</v>
      </c>
      <c r="S162" s="187">
        <f>T162*1000000</f>
        <v>171690000</v>
      </c>
      <c r="T162" s="187">
        <f>SUM(O162+Q162)</f>
        <v>171.69</v>
      </c>
      <c r="U162" s="178">
        <f t="shared" si="236"/>
        <v>0.3171996039</v>
      </c>
      <c r="V162" s="156">
        <v>20.0</v>
      </c>
      <c r="W162" s="188">
        <f t="shared" si="229"/>
        <v>8.5845</v>
      </c>
      <c r="X162" s="193">
        <f t="shared" si="237"/>
        <v>2.52</v>
      </c>
      <c r="Y162" s="147">
        <v>2010.0</v>
      </c>
      <c r="Z162" s="159"/>
      <c r="AA162" s="159"/>
      <c r="AB162" s="189" t="s">
        <v>1836</v>
      </c>
      <c r="AC162" s="158"/>
    </row>
    <row r="163" ht="15.75" customHeight="1">
      <c r="A163" s="161" t="s">
        <v>1296</v>
      </c>
      <c r="B163" s="146">
        <v>28.0</v>
      </c>
      <c r="C163" s="147">
        <v>35.0</v>
      </c>
      <c r="D163" s="149">
        <f>(B163+C163)/2</f>
        <v>31.5</v>
      </c>
      <c r="E163" s="147">
        <v>84.0</v>
      </c>
      <c r="F163" s="149">
        <v>63.0</v>
      </c>
      <c r="G163" s="150">
        <f t="shared" si="14"/>
        <v>21</v>
      </c>
      <c r="H163" s="151">
        <f>(E163+F163)/2</f>
        <v>73.5</v>
      </c>
      <c r="I163" s="150">
        <f t="shared" si="16"/>
        <v>-42</v>
      </c>
      <c r="J163" s="152" t="s">
        <v>1537</v>
      </c>
      <c r="K163" s="152" t="s">
        <v>1537</v>
      </c>
      <c r="L163" s="152" t="s">
        <v>1534</v>
      </c>
      <c r="M163" s="153">
        <f t="shared" ref="M163:M164" si="238">N163/1000000</f>
        <v>80.255756</v>
      </c>
      <c r="N163" s="149">
        <v>8.0255756E7</v>
      </c>
      <c r="O163" s="153">
        <f t="shared" ref="O163:O169" si="239">P163/1000000</f>
        <v>213.371003</v>
      </c>
      <c r="P163" s="149">
        <v>2.13371003E8</v>
      </c>
      <c r="Q163" s="153">
        <f t="shared" ref="Q163:Q169" si="240">R163/1000000</f>
        <v>642.132735</v>
      </c>
      <c r="R163" s="149">
        <v>6.42132735E8</v>
      </c>
      <c r="S163" s="149">
        <f>P163+R163</f>
        <v>855503738</v>
      </c>
      <c r="T163" s="154">
        <f t="shared" ref="T163:T165" si="241">S163/1000000</f>
        <v>855.503738</v>
      </c>
      <c r="U163" s="155">
        <f t="shared" si="236"/>
        <v>0.7505902154</v>
      </c>
      <c r="V163" s="156">
        <v>100.0</v>
      </c>
      <c r="W163" s="204">
        <f>SUM(S163/(V163*1000000))</f>
        <v>8.55503738</v>
      </c>
      <c r="X163" s="155">
        <f t="shared" si="237"/>
        <v>0.80255756</v>
      </c>
      <c r="Y163" s="147">
        <v>2018.0</v>
      </c>
      <c r="Z163" s="159"/>
      <c r="AA163" s="159"/>
      <c r="AB163" s="160" t="s">
        <v>1837</v>
      </c>
      <c r="AC163" s="159"/>
    </row>
    <row r="164" ht="15.75" customHeight="1">
      <c r="A164" s="174" t="s">
        <v>292</v>
      </c>
      <c r="B164" s="175">
        <v>89.0</v>
      </c>
      <c r="C164" s="158">
        <v>74.0</v>
      </c>
      <c r="D164" s="210">
        <f t="shared" ref="D164:D165" si="242">AVERAGE(B164:C164)</f>
        <v>81.5</v>
      </c>
      <c r="E164" s="158">
        <v>86.0</v>
      </c>
      <c r="F164" s="158">
        <v>77.0</v>
      </c>
      <c r="G164" s="158">
        <f t="shared" si="14"/>
        <v>9</v>
      </c>
      <c r="H164" s="158">
        <f t="shared" ref="H164:H165" si="243">AVERAGE(E164:F164)</f>
        <v>81.5</v>
      </c>
      <c r="I164" s="210">
        <f t="shared" si="16"/>
        <v>0</v>
      </c>
      <c r="J164" s="152" t="s">
        <v>1537</v>
      </c>
      <c r="K164" s="152" t="s">
        <v>1838</v>
      </c>
      <c r="L164" s="162" t="s">
        <v>1534</v>
      </c>
      <c r="M164" s="153">
        <f t="shared" si="238"/>
        <v>0.24339</v>
      </c>
      <c r="N164" s="149">
        <v>243390.0</v>
      </c>
      <c r="O164" s="153">
        <f t="shared" si="239"/>
        <v>400.738009</v>
      </c>
      <c r="P164" s="154">
        <v>4.00738009E8</v>
      </c>
      <c r="Q164" s="153">
        <f t="shared" si="240"/>
        <v>875.742326</v>
      </c>
      <c r="R164" s="154">
        <v>8.75742326E8</v>
      </c>
      <c r="S164" s="154">
        <v>1.274219009E9</v>
      </c>
      <c r="T164" s="154">
        <f t="shared" si="241"/>
        <v>1274.219009</v>
      </c>
      <c r="U164" s="178">
        <f t="shared" si="236"/>
        <v>0.6872777127</v>
      </c>
      <c r="V164" s="156">
        <v>150.0</v>
      </c>
      <c r="W164" s="188">
        <f t="shared" ref="W164:W165" si="244">SUM(T164/V164)</f>
        <v>8.494793393</v>
      </c>
      <c r="X164" s="193">
        <f t="shared" si="237"/>
        <v>0.0016226</v>
      </c>
      <c r="Y164" s="158">
        <v>2013.0</v>
      </c>
      <c r="Z164" s="179" t="s">
        <v>1608</v>
      </c>
      <c r="AA164" s="165" t="s">
        <v>1839</v>
      </c>
      <c r="AB164" s="189" t="s">
        <v>1840</v>
      </c>
      <c r="AC164" s="158"/>
    </row>
    <row r="165" ht="15.75" customHeight="1">
      <c r="A165" s="182" t="s">
        <v>1841</v>
      </c>
      <c r="B165" s="183">
        <v>87.0</v>
      </c>
      <c r="C165" s="158">
        <v>76.0</v>
      </c>
      <c r="D165" s="185">
        <f t="shared" si="242"/>
        <v>81.5</v>
      </c>
      <c r="E165" s="158">
        <v>87.0</v>
      </c>
      <c r="F165" s="158">
        <v>80.0</v>
      </c>
      <c r="G165" s="147">
        <f t="shared" si="14"/>
        <v>7</v>
      </c>
      <c r="H165" s="147">
        <f t="shared" si="243"/>
        <v>83.5</v>
      </c>
      <c r="I165" s="185">
        <f t="shared" si="16"/>
        <v>-2</v>
      </c>
      <c r="J165" s="162" t="s">
        <v>1543</v>
      </c>
      <c r="K165" s="162" t="s">
        <v>1543</v>
      </c>
      <c r="L165" s="179" t="s">
        <v>1540</v>
      </c>
      <c r="M165" s="153">
        <v>33.052411</v>
      </c>
      <c r="N165" s="149">
        <v>3.3052411E7</v>
      </c>
      <c r="O165" s="181">
        <f t="shared" si="239"/>
        <v>121.463226</v>
      </c>
      <c r="P165" s="187">
        <v>1.21463226E8</v>
      </c>
      <c r="Q165" s="181">
        <f t="shared" si="240"/>
        <v>48.408493</v>
      </c>
      <c r="R165" s="187">
        <v>4.8408493E7</v>
      </c>
      <c r="S165" s="187">
        <v>1.69871719E8</v>
      </c>
      <c r="T165" s="187">
        <f t="shared" si="241"/>
        <v>169.871719</v>
      </c>
      <c r="U165" s="178">
        <f t="shared" si="236"/>
        <v>0.2849708785</v>
      </c>
      <c r="V165" s="156">
        <v>20.0</v>
      </c>
      <c r="W165" s="188">
        <f t="shared" si="244"/>
        <v>8.49358595</v>
      </c>
      <c r="X165" s="193">
        <f t="shared" si="237"/>
        <v>1.65262055</v>
      </c>
      <c r="Y165" s="147">
        <v>2007.0</v>
      </c>
      <c r="Z165" s="159"/>
      <c r="AA165" s="159"/>
      <c r="AB165" s="160" t="s">
        <v>1842</v>
      </c>
      <c r="AC165" s="159"/>
    </row>
    <row r="166" ht="15.75" customHeight="1">
      <c r="A166" s="145" t="s">
        <v>1843</v>
      </c>
      <c r="B166" s="146">
        <v>27.0</v>
      </c>
      <c r="C166" s="147">
        <v>42.0</v>
      </c>
      <c r="D166" s="149">
        <f>(B166+C166)/2</f>
        <v>34.5</v>
      </c>
      <c r="E166" s="147">
        <v>32.0</v>
      </c>
      <c r="F166" s="149">
        <v>39.0</v>
      </c>
      <c r="G166" s="150">
        <f t="shared" si="14"/>
        <v>-7</v>
      </c>
      <c r="H166" s="151">
        <f>(E166+F166)/2</f>
        <v>35.5</v>
      </c>
      <c r="I166" s="150">
        <f t="shared" si="16"/>
        <v>-1</v>
      </c>
      <c r="J166" s="152" t="s">
        <v>1527</v>
      </c>
      <c r="K166" s="152" t="s">
        <v>1528</v>
      </c>
      <c r="L166" s="152" t="s">
        <v>1540</v>
      </c>
      <c r="M166" s="153">
        <f t="shared" ref="M166:M169" si="245">N166/1000000</f>
        <v>17.630285</v>
      </c>
      <c r="N166" s="149">
        <v>1.7630285E7</v>
      </c>
      <c r="O166" s="153">
        <f t="shared" si="239"/>
        <v>46.38312</v>
      </c>
      <c r="P166" s="149">
        <v>4.638312E7</v>
      </c>
      <c r="Q166" s="153">
        <f t="shared" si="240"/>
        <v>4.5455</v>
      </c>
      <c r="R166" s="154">
        <f>S166-P166</f>
        <v>4545500</v>
      </c>
      <c r="S166" s="149">
        <v>5.092862E7</v>
      </c>
      <c r="T166" s="154">
        <f>S166/100000</f>
        <v>509.2862</v>
      </c>
      <c r="U166" s="155">
        <f t="shared" si="236"/>
        <v>0.0892523693</v>
      </c>
      <c r="V166" s="156">
        <v>6.0</v>
      </c>
      <c r="W166" s="204">
        <f t="shared" ref="W166:W167" si="246">SUM(S166/(V166*1000000))</f>
        <v>8.488103333</v>
      </c>
      <c r="X166" s="155">
        <f t="shared" si="237"/>
        <v>2.938380833</v>
      </c>
      <c r="Y166" s="147">
        <v>2018.0</v>
      </c>
      <c r="Z166" s="159"/>
      <c r="AA166" s="159"/>
      <c r="AB166" s="160" t="s">
        <v>1844</v>
      </c>
      <c r="AC166" s="159"/>
    </row>
    <row r="167" ht="15.75" customHeight="1">
      <c r="A167" s="205" t="s">
        <v>1845</v>
      </c>
      <c r="B167" s="206">
        <v>46.0</v>
      </c>
      <c r="C167" s="151">
        <v>47.0</v>
      </c>
      <c r="D167" s="208">
        <f t="shared" ref="D167:D170" si="247">AVERAGE(B167:C167)</f>
        <v>46.5</v>
      </c>
      <c r="E167" s="151">
        <v>67.0</v>
      </c>
      <c r="F167" s="151">
        <v>45.0</v>
      </c>
      <c r="G167" s="151">
        <f t="shared" si="14"/>
        <v>22</v>
      </c>
      <c r="H167" s="151">
        <f t="shared" ref="H167:H170" si="248">AVERAGE(E167:F167)</f>
        <v>56</v>
      </c>
      <c r="I167" s="208">
        <f t="shared" si="16"/>
        <v>-9.5</v>
      </c>
      <c r="J167" s="165" t="s">
        <v>1565</v>
      </c>
      <c r="K167" s="165" t="s">
        <v>1565</v>
      </c>
      <c r="L167" s="165" t="s">
        <v>1534</v>
      </c>
      <c r="M167" s="181">
        <f t="shared" si="245"/>
        <v>22.522221</v>
      </c>
      <c r="N167" s="150">
        <v>2.2522221E7</v>
      </c>
      <c r="O167" s="181">
        <f t="shared" si="239"/>
        <v>91.443253</v>
      </c>
      <c r="P167" s="150">
        <v>9.1443253E7</v>
      </c>
      <c r="Q167" s="153">
        <f t="shared" si="240"/>
        <v>9.889709</v>
      </c>
      <c r="R167" s="149">
        <v>9889709.0</v>
      </c>
      <c r="S167" s="150">
        <v>1.01332962E8</v>
      </c>
      <c r="T167" s="149">
        <f t="shared" ref="T167:T169" si="249">S167/1000000</f>
        <v>101.332962</v>
      </c>
      <c r="U167" s="178">
        <f t="shared" si="236"/>
        <v>0.09759617014</v>
      </c>
      <c r="V167" s="192">
        <v>12.0</v>
      </c>
      <c r="W167" s="204">
        <f t="shared" si="246"/>
        <v>8.4444135</v>
      </c>
      <c r="X167" s="193">
        <f t="shared" si="237"/>
        <v>1.87685175</v>
      </c>
      <c r="Y167" s="151">
        <v>2014.0</v>
      </c>
      <c r="Z167" s="171"/>
      <c r="AA167" s="159"/>
      <c r="AB167" s="189" t="s">
        <v>1846</v>
      </c>
      <c r="AC167" s="158"/>
    </row>
    <row r="168" ht="15.75" customHeight="1">
      <c r="A168" s="182" t="s">
        <v>918</v>
      </c>
      <c r="B168" s="183">
        <v>21.0</v>
      </c>
      <c r="C168" s="147">
        <v>45.0</v>
      </c>
      <c r="D168" s="185">
        <f t="shared" si="247"/>
        <v>33</v>
      </c>
      <c r="E168" s="147">
        <v>54.0</v>
      </c>
      <c r="F168" s="147">
        <v>56.0</v>
      </c>
      <c r="G168" s="147">
        <f t="shared" si="14"/>
        <v>-2</v>
      </c>
      <c r="H168" s="147">
        <f t="shared" si="248"/>
        <v>55</v>
      </c>
      <c r="I168" s="185">
        <f t="shared" si="16"/>
        <v>-22</v>
      </c>
      <c r="J168" s="179" t="s">
        <v>1602</v>
      </c>
      <c r="K168" s="179" t="s">
        <v>1808</v>
      </c>
      <c r="L168" s="165" t="s">
        <v>1550</v>
      </c>
      <c r="M168" s="186">
        <f t="shared" si="245"/>
        <v>49.514769</v>
      </c>
      <c r="N168" s="187">
        <v>4.9514769E7</v>
      </c>
      <c r="O168" s="153">
        <f t="shared" si="239"/>
        <v>139.854287</v>
      </c>
      <c r="P168" s="187">
        <v>1.39854287E8</v>
      </c>
      <c r="Q168" s="153">
        <f t="shared" si="240"/>
        <v>236.287019</v>
      </c>
      <c r="R168" s="154">
        <v>2.36287019E8</v>
      </c>
      <c r="S168" s="187">
        <v>3.76141306E8</v>
      </c>
      <c r="T168" s="187">
        <f t="shared" si="249"/>
        <v>376.141306</v>
      </c>
      <c r="U168" s="178">
        <f t="shared" si="236"/>
        <v>0.6281868416</v>
      </c>
      <c r="V168" s="156">
        <v>45.0</v>
      </c>
      <c r="W168" s="188">
        <f>SUM((S168/1000000)/V168)</f>
        <v>8.358695689</v>
      </c>
      <c r="X168" s="193">
        <f t="shared" si="237"/>
        <v>1.1003282</v>
      </c>
      <c r="Y168" s="151">
        <v>2012.0</v>
      </c>
      <c r="Z168" s="159"/>
      <c r="AA168" s="159"/>
      <c r="AB168" s="189" t="s">
        <v>1847</v>
      </c>
      <c r="AC168" s="158"/>
    </row>
    <row r="169" ht="15.75" customHeight="1">
      <c r="A169" s="174" t="s">
        <v>1848</v>
      </c>
      <c r="B169" s="175">
        <v>92.0</v>
      </c>
      <c r="C169" s="158">
        <v>76.0</v>
      </c>
      <c r="D169" s="210">
        <f t="shared" si="247"/>
        <v>84</v>
      </c>
      <c r="E169" s="158">
        <v>89.0</v>
      </c>
      <c r="F169" s="158">
        <v>79.0</v>
      </c>
      <c r="G169" s="158">
        <f t="shared" si="14"/>
        <v>10</v>
      </c>
      <c r="H169" s="158">
        <f t="shared" si="248"/>
        <v>84</v>
      </c>
      <c r="I169" s="210">
        <f t="shared" si="16"/>
        <v>0</v>
      </c>
      <c r="J169" s="162" t="s">
        <v>1547</v>
      </c>
      <c r="K169" s="162" t="s">
        <v>1547</v>
      </c>
      <c r="L169" s="162" t="s">
        <v>1529</v>
      </c>
      <c r="M169" s="153">
        <f t="shared" si="245"/>
        <v>0.128435</v>
      </c>
      <c r="N169" s="154">
        <v>128435.0</v>
      </c>
      <c r="O169" s="153">
        <f t="shared" si="239"/>
        <v>37.709979</v>
      </c>
      <c r="P169" s="154">
        <v>3.7709979E7</v>
      </c>
      <c r="Q169" s="153">
        <f t="shared" si="240"/>
        <v>62.419893</v>
      </c>
      <c r="R169" s="154">
        <v>6.2419893E7</v>
      </c>
      <c r="S169" s="154">
        <v>1.00129872E8</v>
      </c>
      <c r="T169" s="154">
        <f t="shared" si="249"/>
        <v>100.129872</v>
      </c>
      <c r="U169" s="178">
        <f t="shared" si="236"/>
        <v>0.6233893218</v>
      </c>
      <c r="V169" s="156">
        <v>12.0</v>
      </c>
      <c r="W169" s="188">
        <f t="shared" ref="W169:W173" si="250">SUM(T169/V169)</f>
        <v>8.344156</v>
      </c>
      <c r="X169" s="193">
        <f t="shared" si="237"/>
        <v>0.01070291667</v>
      </c>
      <c r="Y169" s="158">
        <v>2013.0</v>
      </c>
      <c r="Z169" s="159"/>
      <c r="AA169" s="159"/>
      <c r="AB169" s="189" t="s">
        <v>1849</v>
      </c>
      <c r="AC169" s="158"/>
    </row>
    <row r="170" ht="15.75" customHeight="1">
      <c r="A170" s="182" t="s">
        <v>1850</v>
      </c>
      <c r="B170" s="183">
        <v>80.0</v>
      </c>
      <c r="C170" s="147">
        <v>72.0</v>
      </c>
      <c r="D170" s="185">
        <f t="shared" si="247"/>
        <v>76</v>
      </c>
      <c r="E170" s="147">
        <v>90.0</v>
      </c>
      <c r="F170" s="147">
        <v>85.0</v>
      </c>
      <c r="G170" s="147">
        <f t="shared" si="14"/>
        <v>5</v>
      </c>
      <c r="H170" s="147">
        <f t="shared" si="248"/>
        <v>87.5</v>
      </c>
      <c r="I170" s="185">
        <f t="shared" si="16"/>
        <v>-11.5</v>
      </c>
      <c r="J170" s="179" t="s">
        <v>1565</v>
      </c>
      <c r="K170" s="179" t="s">
        <v>1565</v>
      </c>
      <c r="L170" s="179" t="s">
        <v>1540</v>
      </c>
      <c r="M170" s="186">
        <v>29.48</v>
      </c>
      <c r="N170" s="187">
        <f>M170*1000000</f>
        <v>29480000</v>
      </c>
      <c r="O170" s="153">
        <v>148.1</v>
      </c>
      <c r="P170" s="187">
        <f>O170*1000000</f>
        <v>148100000</v>
      </c>
      <c r="Q170" s="153">
        <v>121.86</v>
      </c>
      <c r="R170" s="149">
        <f>SUM(Q170*1000000)</f>
        <v>121860000</v>
      </c>
      <c r="S170" s="187">
        <f>T170*1000000</f>
        <v>269960000</v>
      </c>
      <c r="T170" s="187">
        <v>269.96</v>
      </c>
      <c r="U170" s="178">
        <f t="shared" si="236"/>
        <v>0.4514002074</v>
      </c>
      <c r="V170" s="156">
        <v>33.0</v>
      </c>
      <c r="W170" s="188">
        <f t="shared" si="250"/>
        <v>8.180606061</v>
      </c>
      <c r="X170" s="193">
        <f t="shared" si="237"/>
        <v>0.8933333333</v>
      </c>
      <c r="Y170" s="147">
        <v>2008.0</v>
      </c>
      <c r="Z170" s="159"/>
      <c r="AA170" s="159"/>
      <c r="AB170" s="189" t="s">
        <v>1851</v>
      </c>
      <c r="AC170" s="158"/>
    </row>
    <row r="171" ht="15.75" customHeight="1">
      <c r="A171" s="163" t="s">
        <v>1852</v>
      </c>
      <c r="B171" s="146">
        <v>11.0</v>
      </c>
      <c r="C171" s="164">
        <v>18.0</v>
      </c>
      <c r="D171" s="214">
        <f t="shared" ref="D171:D172" si="251">(B171+C171)/2</f>
        <v>14.5</v>
      </c>
      <c r="E171" s="164">
        <v>45.0</v>
      </c>
      <c r="F171" s="164">
        <v>39.0</v>
      </c>
      <c r="G171" s="149">
        <f t="shared" si="14"/>
        <v>6</v>
      </c>
      <c r="H171" s="164">
        <f t="shared" ref="H171:H172" si="252">(E171+F171)/2</f>
        <v>42</v>
      </c>
      <c r="I171" s="177">
        <f t="shared" si="16"/>
        <v>-27.5</v>
      </c>
      <c r="J171" s="173" t="s">
        <v>1558</v>
      </c>
      <c r="K171" s="173" t="s">
        <v>1558</v>
      </c>
      <c r="L171" s="152" t="s">
        <v>1540</v>
      </c>
      <c r="M171" s="153">
        <f t="shared" ref="M171:M172" si="253">N171/1000000</f>
        <v>11.111875</v>
      </c>
      <c r="N171" s="149">
        <v>1.1111875E7</v>
      </c>
      <c r="O171" s="181">
        <f t="shared" ref="O171:O172" si="254">P171/1000000</f>
        <v>35.593113</v>
      </c>
      <c r="P171" s="149">
        <v>3.5593113E7</v>
      </c>
      <c r="Q171" s="153">
        <f>R171/1000000</f>
        <v>58.479915</v>
      </c>
      <c r="R171" s="154">
        <v>5.8479915E7</v>
      </c>
      <c r="S171" s="154">
        <f>R171+P171</f>
        <v>94073028</v>
      </c>
      <c r="T171" s="154">
        <f t="shared" ref="T171:T172" si="255">S171/1000000</f>
        <v>94.073028</v>
      </c>
      <c r="U171" s="178">
        <f>R171/S171</f>
        <v>0.6216438042</v>
      </c>
      <c r="V171" s="156">
        <v>11.5</v>
      </c>
      <c r="W171" s="157">
        <f t="shared" si="250"/>
        <v>8.180263304</v>
      </c>
      <c r="X171" s="178">
        <f>N171/(V171*1000000)</f>
        <v>0.96625</v>
      </c>
      <c r="Y171" s="164">
        <v>2016.0</v>
      </c>
      <c r="Z171" s="159"/>
      <c r="AA171" s="159"/>
      <c r="AB171" s="160" t="s">
        <v>1853</v>
      </c>
      <c r="AC171" s="159"/>
    </row>
    <row r="172" ht="15.75" customHeight="1">
      <c r="A172" s="190" t="s">
        <v>1854</v>
      </c>
      <c r="B172" s="175">
        <v>96.0</v>
      </c>
      <c r="C172" s="158">
        <v>83.0</v>
      </c>
      <c r="D172" s="158">
        <f t="shared" si="251"/>
        <v>89.5</v>
      </c>
      <c r="E172" s="158">
        <v>65.0</v>
      </c>
      <c r="F172" s="158">
        <v>76.0</v>
      </c>
      <c r="G172" s="164">
        <f t="shared" si="14"/>
        <v>-11</v>
      </c>
      <c r="H172" s="158">
        <f t="shared" si="252"/>
        <v>70.5</v>
      </c>
      <c r="I172" s="164">
        <f t="shared" si="16"/>
        <v>19</v>
      </c>
      <c r="J172" s="162" t="s">
        <v>1395</v>
      </c>
      <c r="K172" s="162" t="s">
        <v>1395</v>
      </c>
      <c r="L172" s="162" t="s">
        <v>1540</v>
      </c>
      <c r="M172" s="153">
        <f t="shared" si="253"/>
        <v>3.811052</v>
      </c>
      <c r="N172" s="154">
        <v>3811052.0</v>
      </c>
      <c r="O172" s="153">
        <f t="shared" si="254"/>
        <v>14.674076</v>
      </c>
      <c r="P172" s="149">
        <v>1.4674076E7</v>
      </c>
      <c r="Q172" s="181">
        <v>1.6</v>
      </c>
      <c r="R172" s="149">
        <f t="shared" ref="R172:R173" si="256">SUM(Q172*1000000)</f>
        <v>1600000</v>
      </c>
      <c r="S172" s="154">
        <f>SUM(P172+Q172*1000000)</f>
        <v>16274076</v>
      </c>
      <c r="T172" s="154">
        <f t="shared" si="255"/>
        <v>16.274076</v>
      </c>
      <c r="U172" s="178">
        <f t="shared" ref="U172:U179" si="257">(R172/S172)</f>
        <v>0.09831587366</v>
      </c>
      <c r="V172" s="192">
        <v>2.0</v>
      </c>
      <c r="W172" s="188">
        <f t="shared" si="250"/>
        <v>8.137038</v>
      </c>
      <c r="X172" s="193">
        <f t="shared" ref="X172:X179" si="258">SUM(M172/V172)</f>
        <v>1.905526</v>
      </c>
      <c r="Y172" s="158">
        <v>2015.0</v>
      </c>
      <c r="Z172" s="159"/>
      <c r="AA172" s="159"/>
      <c r="AB172" s="189" t="s">
        <v>1855</v>
      </c>
      <c r="AC172" s="158"/>
    </row>
    <row r="173" ht="15.75" customHeight="1">
      <c r="A173" s="182" t="s">
        <v>1856</v>
      </c>
      <c r="B173" s="183">
        <v>87.0</v>
      </c>
      <c r="C173" s="147">
        <v>76.0</v>
      </c>
      <c r="D173" s="183">
        <f t="shared" ref="D173:D175" si="259">AVERAGE(B173:C173)</f>
        <v>81.5</v>
      </c>
      <c r="E173" s="147">
        <v>81.0</v>
      </c>
      <c r="F173" s="147">
        <v>79.0</v>
      </c>
      <c r="G173" s="147">
        <f t="shared" si="14"/>
        <v>2</v>
      </c>
      <c r="H173" s="147">
        <f t="shared" ref="H173:H175" si="260">AVERAGE(E173:F173)</f>
        <v>80</v>
      </c>
      <c r="I173" s="183">
        <f t="shared" si="16"/>
        <v>1.5</v>
      </c>
      <c r="J173" s="179" t="s">
        <v>1543</v>
      </c>
      <c r="K173" s="179" t="s">
        <v>1616</v>
      </c>
      <c r="L173" s="179" t="s">
        <v>1540</v>
      </c>
      <c r="M173" s="186">
        <v>3.8</v>
      </c>
      <c r="N173" s="187">
        <f>M173*1000000</f>
        <v>3800000</v>
      </c>
      <c r="O173" s="153">
        <v>32.39</v>
      </c>
      <c r="P173" s="187">
        <f>O173*1000000</f>
        <v>32390000</v>
      </c>
      <c r="Q173" s="153">
        <v>28.33</v>
      </c>
      <c r="R173" s="149">
        <f t="shared" si="256"/>
        <v>28330000</v>
      </c>
      <c r="S173" s="187">
        <f>T173*1000000</f>
        <v>60720000</v>
      </c>
      <c r="T173" s="187">
        <v>60.72</v>
      </c>
      <c r="U173" s="178">
        <f t="shared" si="257"/>
        <v>0.4665678524</v>
      </c>
      <c r="V173" s="156">
        <v>7.5</v>
      </c>
      <c r="W173" s="188">
        <f t="shared" si="250"/>
        <v>8.096</v>
      </c>
      <c r="X173" s="193">
        <f t="shared" si="258"/>
        <v>0.5066666667</v>
      </c>
      <c r="Y173" s="147">
        <v>2009.0</v>
      </c>
      <c r="Z173" s="159"/>
      <c r="AA173" s="159"/>
      <c r="AB173" s="189" t="s">
        <v>1857</v>
      </c>
      <c r="AC173" s="158"/>
    </row>
    <row r="174" ht="15.75" customHeight="1">
      <c r="A174" s="205" t="s">
        <v>1858</v>
      </c>
      <c r="B174" s="206">
        <v>18.0</v>
      </c>
      <c r="C174" s="151">
        <v>30.0</v>
      </c>
      <c r="D174" s="208">
        <f t="shared" si="259"/>
        <v>24</v>
      </c>
      <c r="E174" s="151">
        <v>53.0</v>
      </c>
      <c r="F174" s="151">
        <v>65.0</v>
      </c>
      <c r="G174" s="151">
        <f t="shared" si="14"/>
        <v>-12</v>
      </c>
      <c r="H174" s="151">
        <f t="shared" si="260"/>
        <v>59</v>
      </c>
      <c r="I174" s="208">
        <f t="shared" si="16"/>
        <v>-35</v>
      </c>
      <c r="J174" s="165" t="s">
        <v>1602</v>
      </c>
      <c r="K174" s="165" t="s">
        <v>1835</v>
      </c>
      <c r="L174" s="165" t="s">
        <v>1623</v>
      </c>
      <c r="M174" s="181">
        <f t="shared" ref="M174:M177" si="261">N174/1000000</f>
        <v>17.813722</v>
      </c>
      <c r="N174" s="150">
        <v>1.7813722E7</v>
      </c>
      <c r="O174" s="181">
        <f t="shared" ref="O174:O177" si="262">P174/1000000</f>
        <v>82.390774</v>
      </c>
      <c r="P174" s="150">
        <v>8.2390774E7</v>
      </c>
      <c r="Q174" s="153">
        <f t="shared" ref="Q174:Q177" si="263">R174/1000000</f>
        <v>55.22328</v>
      </c>
      <c r="R174" s="149">
        <v>5.522328E7</v>
      </c>
      <c r="S174" s="150">
        <v>1.37614054E8</v>
      </c>
      <c r="T174" s="149">
        <f t="shared" ref="T174:T177" si="264">S174/1000000</f>
        <v>137.614054</v>
      </c>
      <c r="U174" s="178">
        <f t="shared" si="257"/>
        <v>0.4012909902</v>
      </c>
      <c r="V174" s="192">
        <v>17.0</v>
      </c>
      <c r="W174" s="204">
        <f t="shared" ref="W174:W177" si="265">SUM(S174/(V174*1000000))</f>
        <v>8.094944353</v>
      </c>
      <c r="X174" s="193">
        <f t="shared" si="258"/>
        <v>1.047866</v>
      </c>
      <c r="Y174" s="151">
        <v>2014.0</v>
      </c>
      <c r="Z174" s="171"/>
      <c r="AA174" s="159"/>
      <c r="AB174" s="189" t="s">
        <v>1859</v>
      </c>
      <c r="AC174" s="158"/>
    </row>
    <row r="175" ht="15.75" customHeight="1">
      <c r="A175" s="205" t="s">
        <v>1860</v>
      </c>
      <c r="B175" s="206">
        <v>79.0</v>
      </c>
      <c r="C175" s="151">
        <v>72.0</v>
      </c>
      <c r="D175" s="208">
        <f t="shared" si="259"/>
        <v>75.5</v>
      </c>
      <c r="E175" s="151">
        <v>84.0</v>
      </c>
      <c r="F175" s="151">
        <v>76.0</v>
      </c>
      <c r="G175" s="151">
        <f t="shared" si="14"/>
        <v>8</v>
      </c>
      <c r="H175" s="151">
        <f t="shared" si="260"/>
        <v>80</v>
      </c>
      <c r="I175" s="208">
        <f t="shared" si="16"/>
        <v>-4.5</v>
      </c>
      <c r="J175" s="165" t="s">
        <v>1634</v>
      </c>
      <c r="K175" s="165" t="s">
        <v>1861</v>
      </c>
      <c r="L175" s="165" t="s">
        <v>1529</v>
      </c>
      <c r="M175" s="181">
        <f t="shared" si="261"/>
        <v>0.208763</v>
      </c>
      <c r="N175" s="150">
        <v>208763.0</v>
      </c>
      <c r="O175" s="181">
        <f t="shared" si="262"/>
        <v>35.893537</v>
      </c>
      <c r="P175" s="150">
        <v>3.5893537E7</v>
      </c>
      <c r="Q175" s="153">
        <f t="shared" si="263"/>
        <v>85.308403</v>
      </c>
      <c r="R175" s="149">
        <v>8.5308403E7</v>
      </c>
      <c r="S175" s="150">
        <v>1.2120194E8</v>
      </c>
      <c r="T175" s="149">
        <f t="shared" si="264"/>
        <v>121.20194</v>
      </c>
      <c r="U175" s="178">
        <f t="shared" si="257"/>
        <v>0.7038534449</v>
      </c>
      <c r="V175" s="192">
        <v>15.0</v>
      </c>
      <c r="W175" s="204">
        <f t="shared" si="265"/>
        <v>8.080129333</v>
      </c>
      <c r="X175" s="193">
        <f t="shared" si="258"/>
        <v>0.01391753333</v>
      </c>
      <c r="Y175" s="151">
        <v>2014.0</v>
      </c>
      <c r="Z175" s="179" t="s">
        <v>1608</v>
      </c>
      <c r="AA175" s="165" t="s">
        <v>1862</v>
      </c>
      <c r="AB175" s="189" t="s">
        <v>1863</v>
      </c>
      <c r="AC175" s="158"/>
    </row>
    <row r="176" ht="15.75" customHeight="1">
      <c r="A176" s="163" t="s">
        <v>1864</v>
      </c>
      <c r="B176" s="146">
        <v>54.0</v>
      </c>
      <c r="C176" s="164">
        <v>52.0</v>
      </c>
      <c r="D176" s="149">
        <f t="shared" ref="D176:D177" si="266">(B176+C176)/2</f>
        <v>53</v>
      </c>
      <c r="E176" s="164">
        <v>37.0</v>
      </c>
      <c r="F176" s="164">
        <v>46.0</v>
      </c>
      <c r="G176" s="151">
        <f t="shared" si="14"/>
        <v>-9</v>
      </c>
      <c r="H176" s="151">
        <f t="shared" ref="H176:H177" si="267">(E176+F176)/2</f>
        <v>41.5</v>
      </c>
      <c r="I176" s="150">
        <f t="shared" si="16"/>
        <v>11.5</v>
      </c>
      <c r="J176" s="165" t="s">
        <v>1395</v>
      </c>
      <c r="K176" s="165" t="s">
        <v>1611</v>
      </c>
      <c r="L176" s="166" t="s">
        <v>1540</v>
      </c>
      <c r="M176" s="167">
        <f t="shared" si="261"/>
        <v>11.205561</v>
      </c>
      <c r="N176" s="149">
        <v>1.1205561E7</v>
      </c>
      <c r="O176" s="167">
        <f t="shared" si="262"/>
        <v>44.307192</v>
      </c>
      <c r="P176" s="149">
        <v>4.4307192E7</v>
      </c>
      <c r="Q176" s="167">
        <f t="shared" si="263"/>
        <v>0</v>
      </c>
      <c r="R176" s="150">
        <f t="shared" ref="R176:R177" si="268">S176-P176</f>
        <v>0</v>
      </c>
      <c r="S176" s="149">
        <v>4.4307192E7</v>
      </c>
      <c r="T176" s="149">
        <f t="shared" si="264"/>
        <v>44.307192</v>
      </c>
      <c r="U176" s="155">
        <f t="shared" si="257"/>
        <v>0</v>
      </c>
      <c r="V176" s="192">
        <v>5.5</v>
      </c>
      <c r="W176" s="204">
        <f t="shared" si="265"/>
        <v>8.055853091</v>
      </c>
      <c r="X176" s="155">
        <f t="shared" si="258"/>
        <v>2.037374727</v>
      </c>
      <c r="Y176" s="164">
        <v>2017.0</v>
      </c>
      <c r="Z176" s="171"/>
      <c r="AA176" s="171"/>
      <c r="AB176" s="172" t="s">
        <v>1865</v>
      </c>
      <c r="AC176" s="171"/>
    </row>
    <row r="177" ht="15.75" customHeight="1">
      <c r="A177" s="163" t="s">
        <v>1866</v>
      </c>
      <c r="B177" s="146">
        <v>88.0</v>
      </c>
      <c r="C177" s="164">
        <v>78.0</v>
      </c>
      <c r="D177" s="149">
        <f t="shared" si="266"/>
        <v>83</v>
      </c>
      <c r="E177" s="164">
        <v>43.0</v>
      </c>
      <c r="F177" s="164">
        <v>62.0</v>
      </c>
      <c r="G177" s="151">
        <f t="shared" si="14"/>
        <v>-19</v>
      </c>
      <c r="H177" s="151">
        <f t="shared" si="267"/>
        <v>52.5</v>
      </c>
      <c r="I177" s="150">
        <f t="shared" si="16"/>
        <v>30.5</v>
      </c>
      <c r="J177" s="165" t="s">
        <v>1395</v>
      </c>
      <c r="K177" s="165" t="s">
        <v>1395</v>
      </c>
      <c r="L177" s="166" t="s">
        <v>1540</v>
      </c>
      <c r="M177" s="167">
        <f t="shared" si="261"/>
        <v>5.98837</v>
      </c>
      <c r="N177" s="149">
        <v>5988370.0</v>
      </c>
      <c r="O177" s="167">
        <f t="shared" si="262"/>
        <v>13.985117</v>
      </c>
      <c r="P177" s="149">
        <v>1.3985117E7</v>
      </c>
      <c r="Q177" s="167">
        <f t="shared" si="263"/>
        <v>5.295814</v>
      </c>
      <c r="R177" s="150">
        <f t="shared" si="268"/>
        <v>5295814</v>
      </c>
      <c r="S177" s="149">
        <v>1.9280931E7</v>
      </c>
      <c r="T177" s="149">
        <f t="shared" si="264"/>
        <v>19.280931</v>
      </c>
      <c r="U177" s="155">
        <f t="shared" si="257"/>
        <v>0.2746658862</v>
      </c>
      <c r="V177" s="192">
        <v>2.4</v>
      </c>
      <c r="W177" s="204">
        <f t="shared" si="265"/>
        <v>8.03372125</v>
      </c>
      <c r="X177" s="155">
        <f t="shared" si="258"/>
        <v>2.495154167</v>
      </c>
      <c r="Y177" s="164">
        <v>2017.0</v>
      </c>
      <c r="Z177" s="171"/>
      <c r="AA177" s="171"/>
      <c r="AB177" s="172" t="s">
        <v>1867</v>
      </c>
      <c r="AC177" s="171"/>
    </row>
    <row r="178" ht="15.75" customHeight="1">
      <c r="A178" s="182" t="s">
        <v>1868</v>
      </c>
      <c r="B178" s="183">
        <v>19.0</v>
      </c>
      <c r="C178" s="147">
        <v>35.0</v>
      </c>
      <c r="D178" s="183">
        <f t="shared" ref="D178:D179" si="269">AVERAGE(B178:C178)</f>
        <v>27</v>
      </c>
      <c r="E178" s="147">
        <v>46.0</v>
      </c>
      <c r="F178" s="147">
        <v>52.0</v>
      </c>
      <c r="G178" s="147">
        <f t="shared" si="14"/>
        <v>-6</v>
      </c>
      <c r="H178" s="147">
        <f t="shared" ref="H178:H179" si="270">AVERAGE(E178:F178)</f>
        <v>49</v>
      </c>
      <c r="I178" s="183">
        <f t="shared" si="16"/>
        <v>-22</v>
      </c>
      <c r="J178" s="179" t="s">
        <v>1594</v>
      </c>
      <c r="K178" s="179" t="s">
        <v>1775</v>
      </c>
      <c r="L178" s="179" t="s">
        <v>1540</v>
      </c>
      <c r="M178" s="186">
        <v>14.6</v>
      </c>
      <c r="N178" s="187">
        <f t="shared" ref="N178:N179" si="271">M178*1000000</f>
        <v>14600000</v>
      </c>
      <c r="O178" s="153">
        <v>35.16</v>
      </c>
      <c r="P178" s="187">
        <f t="shared" ref="P178:P179" si="272">O178*1000000</f>
        <v>35160000</v>
      </c>
      <c r="Q178" s="153">
        <v>33.12</v>
      </c>
      <c r="R178" s="149">
        <f t="shared" ref="R178:R179" si="273">SUM(Q178*1000000)</f>
        <v>33120000</v>
      </c>
      <c r="S178" s="187">
        <f t="shared" ref="S178:S179" si="274">T178*1000000</f>
        <v>68280000</v>
      </c>
      <c r="T178" s="187">
        <v>68.28</v>
      </c>
      <c r="U178" s="178">
        <f t="shared" si="257"/>
        <v>0.4850615114</v>
      </c>
      <c r="V178" s="156">
        <v>8.5</v>
      </c>
      <c r="W178" s="188">
        <f t="shared" ref="W178:W180" si="275">SUM(T178/V178)</f>
        <v>8.032941176</v>
      </c>
      <c r="X178" s="193">
        <f t="shared" si="258"/>
        <v>1.717647059</v>
      </c>
      <c r="Y178" s="147">
        <v>2008.0</v>
      </c>
      <c r="Z178" s="159"/>
      <c r="AA178" s="159"/>
      <c r="AB178" s="189" t="s">
        <v>1869</v>
      </c>
      <c r="AC178" s="158"/>
    </row>
    <row r="179" ht="15.75" customHeight="1">
      <c r="A179" s="182" t="s">
        <v>1870</v>
      </c>
      <c r="B179" s="183">
        <v>90.0</v>
      </c>
      <c r="C179" s="147">
        <v>83.0</v>
      </c>
      <c r="D179" s="185">
        <f t="shared" si="269"/>
        <v>86.5</v>
      </c>
      <c r="E179" s="147">
        <v>76.0</v>
      </c>
      <c r="F179" s="147">
        <v>74.0</v>
      </c>
      <c r="G179" s="147">
        <f t="shared" si="14"/>
        <v>2</v>
      </c>
      <c r="H179" s="147">
        <f t="shared" si="270"/>
        <v>75</v>
      </c>
      <c r="I179" s="185">
        <f t="shared" si="16"/>
        <v>11.5</v>
      </c>
      <c r="J179" s="179" t="s">
        <v>1605</v>
      </c>
      <c r="K179" s="179" t="s">
        <v>1605</v>
      </c>
      <c r="L179" s="179" t="s">
        <v>1534</v>
      </c>
      <c r="M179" s="186">
        <v>11.2</v>
      </c>
      <c r="N179" s="187">
        <f t="shared" si="271"/>
        <v>11200000</v>
      </c>
      <c r="O179" s="153">
        <v>83.82</v>
      </c>
      <c r="P179" s="187">
        <f t="shared" si="272"/>
        <v>83820000</v>
      </c>
      <c r="Q179" s="153">
        <v>116.38</v>
      </c>
      <c r="R179" s="149">
        <f t="shared" si="273"/>
        <v>116380000</v>
      </c>
      <c r="S179" s="187">
        <f t="shared" si="274"/>
        <v>200200000</v>
      </c>
      <c r="T179" s="187">
        <v>200.2</v>
      </c>
      <c r="U179" s="178">
        <f t="shared" si="257"/>
        <v>0.5813186813</v>
      </c>
      <c r="V179" s="156">
        <v>25.0</v>
      </c>
      <c r="W179" s="188">
        <f t="shared" si="275"/>
        <v>8.008</v>
      </c>
      <c r="X179" s="193">
        <f t="shared" si="258"/>
        <v>0.448</v>
      </c>
      <c r="Y179" s="147">
        <v>2009.0</v>
      </c>
      <c r="Z179" s="159"/>
      <c r="AA179" s="159"/>
      <c r="AB179" s="189" t="s">
        <v>1871</v>
      </c>
      <c r="AC179" s="158"/>
    </row>
    <row r="180" ht="15.75" customHeight="1">
      <c r="A180" s="163" t="s">
        <v>1872</v>
      </c>
      <c r="B180" s="146">
        <v>80.0</v>
      </c>
      <c r="C180" s="164">
        <v>65.0</v>
      </c>
      <c r="D180" s="214">
        <f t="shared" ref="D180:D183" si="276">(B180+C180)/2</f>
        <v>72.5</v>
      </c>
      <c r="E180" s="164">
        <v>82.0</v>
      </c>
      <c r="F180" s="164">
        <v>77.0</v>
      </c>
      <c r="G180" s="149">
        <f t="shared" si="14"/>
        <v>5</v>
      </c>
      <c r="H180" s="164">
        <f t="shared" ref="H180:H183" si="277">(E180+F180)/2</f>
        <v>79.5</v>
      </c>
      <c r="I180" s="177">
        <f t="shared" si="16"/>
        <v>-7</v>
      </c>
      <c r="J180" s="173" t="s">
        <v>1425</v>
      </c>
      <c r="K180" s="173" t="s">
        <v>1425</v>
      </c>
      <c r="L180" s="152" t="s">
        <v>1550</v>
      </c>
      <c r="M180" s="153">
        <f t="shared" ref="M180:M183" si="278">N180/1000000</f>
        <v>40.406314</v>
      </c>
      <c r="N180" s="149">
        <v>4.0406314E7</v>
      </c>
      <c r="O180" s="181">
        <f t="shared" ref="O180:O183" si="279">P180/1000000</f>
        <v>102.470008</v>
      </c>
      <c r="P180" s="149">
        <v>1.02470008E8</v>
      </c>
      <c r="Q180" s="153">
        <f t="shared" ref="Q180:Q183" si="280">R180/1000000</f>
        <v>217.7</v>
      </c>
      <c r="R180" s="154">
        <v>2.177E8</v>
      </c>
      <c r="S180" s="154">
        <f>R180+P180</f>
        <v>320170008</v>
      </c>
      <c r="T180" s="154">
        <f t="shared" ref="T180:T182" si="281">S180/1000000</f>
        <v>320.170008</v>
      </c>
      <c r="U180" s="178">
        <f>R180/S180</f>
        <v>0.6799512589</v>
      </c>
      <c r="V180" s="156">
        <v>40.0</v>
      </c>
      <c r="W180" s="157">
        <f t="shared" si="275"/>
        <v>8.0042502</v>
      </c>
      <c r="X180" s="178">
        <f>N180/(V180*1000000)</f>
        <v>1.01015785</v>
      </c>
      <c r="Y180" s="164">
        <v>2016.0</v>
      </c>
      <c r="Z180" s="159"/>
      <c r="AA180" s="159"/>
      <c r="AB180" s="160" t="s">
        <v>1873</v>
      </c>
      <c r="AC180" s="159"/>
    </row>
    <row r="181" ht="15.75" customHeight="1">
      <c r="A181" s="163" t="s">
        <v>1874</v>
      </c>
      <c r="B181" s="146">
        <v>47.0</v>
      </c>
      <c r="C181" s="164">
        <v>39.0</v>
      </c>
      <c r="D181" s="149">
        <f t="shared" si="276"/>
        <v>43</v>
      </c>
      <c r="E181" s="164">
        <v>80.0</v>
      </c>
      <c r="F181" s="164">
        <v>75.0</v>
      </c>
      <c r="G181" s="151">
        <f t="shared" si="14"/>
        <v>5</v>
      </c>
      <c r="H181" s="151">
        <f t="shared" si="277"/>
        <v>77.5</v>
      </c>
      <c r="I181" s="150">
        <f t="shared" si="16"/>
        <v>-34.5</v>
      </c>
      <c r="J181" s="165" t="s">
        <v>1594</v>
      </c>
      <c r="K181" s="165" t="s">
        <v>1594</v>
      </c>
      <c r="L181" s="166" t="s">
        <v>1534</v>
      </c>
      <c r="M181" s="167">
        <f t="shared" si="278"/>
        <v>8.885899</v>
      </c>
      <c r="N181" s="149">
        <v>8885899.0</v>
      </c>
      <c r="O181" s="167">
        <f t="shared" si="279"/>
        <v>21.885107</v>
      </c>
      <c r="P181" s="149">
        <v>2.1885107E7</v>
      </c>
      <c r="Q181" s="167">
        <f t="shared" si="280"/>
        <v>30.098978</v>
      </c>
      <c r="R181" s="150">
        <f>S181-P181</f>
        <v>30098978</v>
      </c>
      <c r="S181" s="149">
        <v>5.1984085E7</v>
      </c>
      <c r="T181" s="149">
        <f t="shared" si="281"/>
        <v>51.984085</v>
      </c>
      <c r="U181" s="155">
        <f t="shared" ref="U181:U201" si="282">(R181/S181)</f>
        <v>0.5790037085</v>
      </c>
      <c r="V181" s="192">
        <v>6.5</v>
      </c>
      <c r="W181" s="204">
        <f>SUM(S181/(V181*1000000))</f>
        <v>7.997551538</v>
      </c>
      <c r="X181" s="155">
        <f t="shared" ref="X181:X201" si="283">SUM(M181/V181)</f>
        <v>1.367061385</v>
      </c>
      <c r="Y181" s="164">
        <v>2017.0</v>
      </c>
      <c r="Z181" s="171"/>
      <c r="AA181" s="171"/>
      <c r="AB181" s="172" t="s">
        <v>1875</v>
      </c>
      <c r="AC181" s="171"/>
    </row>
    <row r="182" ht="15.75" customHeight="1">
      <c r="A182" s="190" t="s">
        <v>296</v>
      </c>
      <c r="B182" s="175">
        <v>81.0</v>
      </c>
      <c r="C182" s="158">
        <v>67.0</v>
      </c>
      <c r="D182" s="210">
        <f t="shared" si="276"/>
        <v>74</v>
      </c>
      <c r="E182" s="158">
        <v>84.0</v>
      </c>
      <c r="F182" s="158">
        <v>68.0</v>
      </c>
      <c r="G182" s="149">
        <f t="shared" si="14"/>
        <v>16</v>
      </c>
      <c r="H182" s="158">
        <f t="shared" si="277"/>
        <v>76</v>
      </c>
      <c r="I182" s="177">
        <f t="shared" si="16"/>
        <v>-2</v>
      </c>
      <c r="J182" s="162" t="s">
        <v>1602</v>
      </c>
      <c r="K182" s="162" t="s">
        <v>1602</v>
      </c>
      <c r="L182" s="162" t="s">
        <v>1550</v>
      </c>
      <c r="M182" s="153">
        <f t="shared" si="278"/>
        <v>147.18704</v>
      </c>
      <c r="N182" s="154">
        <v>1.4718704E8</v>
      </c>
      <c r="O182" s="153">
        <f t="shared" si="279"/>
        <v>352.78683</v>
      </c>
      <c r="P182" s="149">
        <v>3.5278683E8</v>
      </c>
      <c r="Q182" s="153">
        <f t="shared" si="280"/>
        <v>1162.040651</v>
      </c>
      <c r="R182" s="149">
        <v>1.162040651E9</v>
      </c>
      <c r="S182" s="154">
        <f>SUM(P182+(Q182*1000000))</f>
        <v>1514827481</v>
      </c>
      <c r="T182" s="154">
        <f t="shared" si="281"/>
        <v>1514.827481</v>
      </c>
      <c r="U182" s="178">
        <f t="shared" si="282"/>
        <v>0.7671108859</v>
      </c>
      <c r="V182" s="192">
        <v>190.0</v>
      </c>
      <c r="W182" s="188">
        <f>SUM(T182/V182)</f>
        <v>7.972776216</v>
      </c>
      <c r="X182" s="193">
        <f t="shared" si="283"/>
        <v>0.7746686316</v>
      </c>
      <c r="Y182" s="158">
        <v>2015.0</v>
      </c>
      <c r="Z182" s="159"/>
      <c r="AA182" s="159"/>
      <c r="AB182" s="189" t="s">
        <v>1876</v>
      </c>
      <c r="AC182" s="158"/>
    </row>
    <row r="183" ht="15.75" customHeight="1">
      <c r="A183" s="145" t="s">
        <v>1877</v>
      </c>
      <c r="B183" s="146">
        <v>89.0</v>
      </c>
      <c r="C183" s="147">
        <v>87.0</v>
      </c>
      <c r="D183" s="149">
        <f t="shared" si="276"/>
        <v>88</v>
      </c>
      <c r="E183" s="147">
        <v>60.0</v>
      </c>
      <c r="F183" s="149">
        <v>75.0</v>
      </c>
      <c r="G183" s="150">
        <f t="shared" si="14"/>
        <v>-15</v>
      </c>
      <c r="H183" s="151">
        <f t="shared" si="277"/>
        <v>67.5</v>
      </c>
      <c r="I183" s="150">
        <f t="shared" si="16"/>
        <v>20.5</v>
      </c>
      <c r="J183" s="173" t="s">
        <v>1425</v>
      </c>
      <c r="K183" s="173" t="s">
        <v>1425</v>
      </c>
      <c r="L183" s="152" t="s">
        <v>1540</v>
      </c>
      <c r="M183" s="153">
        <f t="shared" si="278"/>
        <v>13.575172</v>
      </c>
      <c r="N183" s="149">
        <v>1.3575172E7</v>
      </c>
      <c r="O183" s="153">
        <f t="shared" si="279"/>
        <v>44.062718</v>
      </c>
      <c r="P183" s="149">
        <v>4.4062718E7</v>
      </c>
      <c r="Q183" s="153">
        <f t="shared" si="280"/>
        <v>35.269917</v>
      </c>
      <c r="R183" s="154">
        <f>S183-P183</f>
        <v>35269917</v>
      </c>
      <c r="S183" s="149">
        <v>7.9332635E7</v>
      </c>
      <c r="T183" s="154">
        <f>S183/100000</f>
        <v>793.32635</v>
      </c>
      <c r="U183" s="155">
        <f t="shared" si="282"/>
        <v>0.4445826992</v>
      </c>
      <c r="V183" s="156">
        <v>10.0</v>
      </c>
      <c r="W183" s="204">
        <f>SUM(S183/(V183*1000000))</f>
        <v>7.9332635</v>
      </c>
      <c r="X183" s="155">
        <f t="shared" si="283"/>
        <v>1.3575172</v>
      </c>
      <c r="Y183" s="147">
        <v>2018.0</v>
      </c>
      <c r="Z183" s="159"/>
      <c r="AA183" s="159"/>
      <c r="AB183" s="160" t="s">
        <v>1878</v>
      </c>
      <c r="AC183" s="159"/>
    </row>
    <row r="184" ht="15.75" customHeight="1">
      <c r="A184" s="182" t="s">
        <v>1879</v>
      </c>
      <c r="B184" s="183">
        <v>71.0</v>
      </c>
      <c r="C184" s="147">
        <v>59.0</v>
      </c>
      <c r="D184" s="183">
        <f>AVERAGE(B184:C184)</f>
        <v>65</v>
      </c>
      <c r="E184" s="147">
        <v>72.0</v>
      </c>
      <c r="F184" s="147">
        <v>73.0</v>
      </c>
      <c r="G184" s="147">
        <f t="shared" si="14"/>
        <v>-1</v>
      </c>
      <c r="H184" s="147">
        <f>AVERAGE(E184:F184)</f>
        <v>72.5</v>
      </c>
      <c r="I184" s="183">
        <f t="shared" si="16"/>
        <v>-7.5</v>
      </c>
      <c r="J184" s="179" t="s">
        <v>1543</v>
      </c>
      <c r="K184" s="179" t="s">
        <v>1616</v>
      </c>
      <c r="L184" s="179" t="s">
        <v>1540</v>
      </c>
      <c r="M184" s="186">
        <v>9.76</v>
      </c>
      <c r="N184" s="187">
        <f>M184*1000000</f>
        <v>9760000</v>
      </c>
      <c r="O184" s="153">
        <v>32.24</v>
      </c>
      <c r="P184" s="187">
        <f>O184*1000000</f>
        <v>32240000</v>
      </c>
      <c r="Q184" s="153">
        <v>23.21</v>
      </c>
      <c r="R184" s="149">
        <f>SUM(Q184*1000000)</f>
        <v>23210000</v>
      </c>
      <c r="S184" s="187">
        <f>T184*1000000</f>
        <v>55450000</v>
      </c>
      <c r="T184" s="187">
        <v>55.45</v>
      </c>
      <c r="U184" s="178">
        <f t="shared" si="282"/>
        <v>0.4185752931</v>
      </c>
      <c r="V184" s="156">
        <v>7.0</v>
      </c>
      <c r="W184" s="188">
        <f>SUM(T184/V184)</f>
        <v>7.921428571</v>
      </c>
      <c r="X184" s="193">
        <f t="shared" si="283"/>
        <v>1.394285714</v>
      </c>
      <c r="Y184" s="147">
        <v>2008.0</v>
      </c>
      <c r="Z184" s="159"/>
      <c r="AA184" s="159"/>
      <c r="AB184" s="189" t="s">
        <v>1880</v>
      </c>
      <c r="AC184" s="158"/>
    </row>
    <row r="185" ht="15.75" customHeight="1">
      <c r="A185" s="163" t="s">
        <v>127</v>
      </c>
      <c r="B185" s="146">
        <v>71.0</v>
      </c>
      <c r="C185" s="164">
        <v>65.0</v>
      </c>
      <c r="D185" s="149">
        <f>(B185+C185)/2</f>
        <v>68</v>
      </c>
      <c r="E185" s="164">
        <v>81.0</v>
      </c>
      <c r="F185" s="164">
        <v>68.0</v>
      </c>
      <c r="G185" s="151">
        <f t="shared" si="14"/>
        <v>13</v>
      </c>
      <c r="H185" s="151">
        <f>(E185+F185)/2</f>
        <v>74.5</v>
      </c>
      <c r="I185" s="150">
        <f t="shared" si="16"/>
        <v>-6.5</v>
      </c>
      <c r="J185" s="165" t="s">
        <v>1750</v>
      </c>
      <c r="K185" s="165" t="s">
        <v>1750</v>
      </c>
      <c r="L185" s="166" t="s">
        <v>1534</v>
      </c>
      <c r="M185" s="167">
        <f>N185/1000000</f>
        <v>174.750616</v>
      </c>
      <c r="N185" s="149">
        <v>1.74750616E8</v>
      </c>
      <c r="O185" s="167">
        <f>P185/1000000</f>
        <v>504.014165</v>
      </c>
      <c r="P185" s="149">
        <v>5.04014165E8</v>
      </c>
      <c r="Q185" s="167">
        <f>R185/1000000</f>
        <v>759.506961</v>
      </c>
      <c r="R185" s="150">
        <f>S185-P185</f>
        <v>759506961</v>
      </c>
      <c r="S185" s="149">
        <v>1.263521126E9</v>
      </c>
      <c r="T185" s="149">
        <f>S185/1000000</f>
        <v>1263.521126</v>
      </c>
      <c r="U185" s="155">
        <f t="shared" si="282"/>
        <v>0.601103492</v>
      </c>
      <c r="V185" s="192">
        <v>160.0</v>
      </c>
      <c r="W185" s="204">
        <f>SUM(S185/(V185*1000000))</f>
        <v>7.897007038</v>
      </c>
      <c r="X185" s="155">
        <f t="shared" si="283"/>
        <v>1.09219135</v>
      </c>
      <c r="Y185" s="164">
        <v>2017.0</v>
      </c>
      <c r="Z185" s="171"/>
      <c r="AA185" s="171"/>
      <c r="AB185" s="172" t="s">
        <v>1881</v>
      </c>
      <c r="AC185" s="171"/>
    </row>
    <row r="186" ht="15.75" customHeight="1">
      <c r="A186" s="182" t="s">
        <v>214</v>
      </c>
      <c r="B186" s="183">
        <v>81.0</v>
      </c>
      <c r="C186" s="147">
        <v>72.0</v>
      </c>
      <c r="D186" s="185">
        <f t="shared" ref="D186:D187" si="284">AVERAGE(B186:C186)</f>
        <v>76.5</v>
      </c>
      <c r="E186" s="147">
        <v>81.0</v>
      </c>
      <c r="F186" s="147">
        <v>76.0</v>
      </c>
      <c r="G186" s="187">
        <f t="shared" si="14"/>
        <v>5</v>
      </c>
      <c r="H186" s="147">
        <f t="shared" ref="H186:H187" si="285">AVERAGE(E186:F186)</f>
        <v>78.5</v>
      </c>
      <c r="I186" s="185">
        <f t="shared" si="16"/>
        <v>-2</v>
      </c>
      <c r="J186" s="179" t="s">
        <v>1594</v>
      </c>
      <c r="K186" s="179" t="s">
        <v>1882</v>
      </c>
      <c r="L186" s="179" t="s">
        <v>1540</v>
      </c>
      <c r="M186" s="186">
        <v>56.4</v>
      </c>
      <c r="N186" s="187">
        <f t="shared" ref="N186:N187" si="286">M186*1000000</f>
        <v>56400000</v>
      </c>
      <c r="O186" s="153">
        <v>251.51</v>
      </c>
      <c r="P186" s="187">
        <f t="shared" ref="P186:P187" si="287">O186*1000000</f>
        <v>251510000</v>
      </c>
      <c r="Q186" s="153">
        <v>291.6</v>
      </c>
      <c r="R186" s="149">
        <f t="shared" ref="R186:R187" si="288">SUM(Q186*1000000)</f>
        <v>291600000</v>
      </c>
      <c r="S186" s="187">
        <f t="shared" ref="S186:S187" si="289">T186*1000000</f>
        <v>543110000</v>
      </c>
      <c r="T186" s="187">
        <f>SUM(O186+Q186)</f>
        <v>543.11</v>
      </c>
      <c r="U186" s="178">
        <f t="shared" si="282"/>
        <v>0.5369078087</v>
      </c>
      <c r="V186" s="156">
        <v>69.0</v>
      </c>
      <c r="W186" s="188">
        <f t="shared" ref="W186:W187" si="290">SUM(T186/V186)</f>
        <v>7.87115942</v>
      </c>
      <c r="X186" s="193">
        <f t="shared" si="283"/>
        <v>0.8173913043</v>
      </c>
      <c r="Y186" s="147">
        <v>2010.0</v>
      </c>
      <c r="Z186" s="159"/>
      <c r="AA186" s="159"/>
      <c r="AB186" s="189" t="s">
        <v>1883</v>
      </c>
      <c r="AC186" s="158"/>
    </row>
    <row r="187" ht="15.75" customHeight="1">
      <c r="A187" s="182" t="s">
        <v>1884</v>
      </c>
      <c r="B187" s="183">
        <v>43.0</v>
      </c>
      <c r="C187" s="147">
        <v>48.0</v>
      </c>
      <c r="D187" s="183">
        <f t="shared" si="284"/>
        <v>45.5</v>
      </c>
      <c r="E187" s="147">
        <v>74.0</v>
      </c>
      <c r="F187" s="147">
        <v>67.0</v>
      </c>
      <c r="G187" s="147">
        <f t="shared" si="14"/>
        <v>7</v>
      </c>
      <c r="H187" s="147">
        <f t="shared" si="285"/>
        <v>70.5</v>
      </c>
      <c r="I187" s="183">
        <f t="shared" si="16"/>
        <v>-25</v>
      </c>
      <c r="J187" s="179" t="s">
        <v>1543</v>
      </c>
      <c r="K187" s="179" t="s">
        <v>1616</v>
      </c>
      <c r="L187" s="179" t="s">
        <v>1540</v>
      </c>
      <c r="M187" s="186">
        <v>33.6</v>
      </c>
      <c r="N187" s="187">
        <f t="shared" si="286"/>
        <v>33600000</v>
      </c>
      <c r="O187" s="153">
        <v>163.96</v>
      </c>
      <c r="P187" s="187">
        <f t="shared" si="287"/>
        <v>163960000</v>
      </c>
      <c r="Q187" s="153">
        <v>153.42</v>
      </c>
      <c r="R187" s="149">
        <f t="shared" si="288"/>
        <v>153420000</v>
      </c>
      <c r="S187" s="187">
        <f t="shared" si="289"/>
        <v>314700000</v>
      </c>
      <c r="T187" s="187">
        <v>314.7</v>
      </c>
      <c r="U187" s="178">
        <f t="shared" si="282"/>
        <v>0.4875119161</v>
      </c>
      <c r="V187" s="156">
        <v>40.0</v>
      </c>
      <c r="W187" s="188">
        <f t="shared" si="290"/>
        <v>7.8675</v>
      </c>
      <c r="X187" s="193">
        <f t="shared" si="283"/>
        <v>0.84</v>
      </c>
      <c r="Y187" s="147">
        <v>2009.0</v>
      </c>
      <c r="Z187" s="159"/>
      <c r="AA187" s="159"/>
      <c r="AB187" s="189" t="s">
        <v>1885</v>
      </c>
      <c r="AC187" s="158"/>
    </row>
    <row r="188" ht="15.75" customHeight="1">
      <c r="A188" s="194" t="s">
        <v>99</v>
      </c>
      <c r="B188" s="146">
        <v>94.0</v>
      </c>
      <c r="C188" s="146">
        <v>78.0</v>
      </c>
      <c r="D188" s="146">
        <f>(B188+C188)/2</f>
        <v>86</v>
      </c>
      <c r="E188" s="146">
        <v>90.0</v>
      </c>
      <c r="F188" s="146">
        <v>78.0</v>
      </c>
      <c r="G188" s="146">
        <f t="shared" si="14"/>
        <v>12</v>
      </c>
      <c r="H188" s="146">
        <f>(E188+F188)/2</f>
        <v>84</v>
      </c>
      <c r="I188" s="146">
        <f t="shared" si="16"/>
        <v>2</v>
      </c>
      <c r="J188" s="173" t="s">
        <v>1537</v>
      </c>
      <c r="K188" s="196" t="s">
        <v>1537</v>
      </c>
      <c r="L188" s="197" t="s">
        <v>1534</v>
      </c>
      <c r="M188" s="181">
        <f>N188/1000000</f>
        <v>357.115007</v>
      </c>
      <c r="N188" s="198">
        <v>3.57115007E8</v>
      </c>
      <c r="O188" s="181">
        <f>P188/1000000</f>
        <v>858.373</v>
      </c>
      <c r="P188" s="149">
        <v>8.58373E8</v>
      </c>
      <c r="Q188" s="181">
        <f>R188/1000000</f>
        <v>1939.427564</v>
      </c>
      <c r="R188" s="198">
        <v>1.939427564E9</v>
      </c>
      <c r="S188" s="149">
        <f>P188+R188</f>
        <v>2797800564</v>
      </c>
      <c r="T188" s="154">
        <f t="shared" ref="T188:T192" si="291">S188/1000000</f>
        <v>2797.800564</v>
      </c>
      <c r="U188" s="199">
        <f t="shared" si="282"/>
        <v>0.6931972168</v>
      </c>
      <c r="V188" s="192">
        <v>356.0</v>
      </c>
      <c r="W188" s="200">
        <f>SUM(S188/(V188*1000000))</f>
        <v>7.858990348</v>
      </c>
      <c r="X188" s="199">
        <f t="shared" si="283"/>
        <v>1.003132042</v>
      </c>
      <c r="Y188" s="146">
        <v>2019.0</v>
      </c>
      <c r="Z188" s="201"/>
      <c r="AA188" s="201"/>
      <c r="AB188" s="211" t="s">
        <v>1886</v>
      </c>
      <c r="AC188" s="159"/>
    </row>
    <row r="189" ht="15.75" customHeight="1">
      <c r="A189" s="182" t="s">
        <v>1887</v>
      </c>
      <c r="B189" s="175">
        <v>75.0</v>
      </c>
      <c r="C189" s="158">
        <v>62.0</v>
      </c>
      <c r="D189" s="183">
        <f t="shared" ref="D189:D190" si="292">AVERAGE(B189:C189)</f>
        <v>68.5</v>
      </c>
      <c r="E189" s="158">
        <v>91.0</v>
      </c>
      <c r="F189" s="147">
        <v>78.0</v>
      </c>
      <c r="G189" s="147">
        <f t="shared" si="14"/>
        <v>13</v>
      </c>
      <c r="H189" s="147">
        <f t="shared" ref="H189:H190" si="293">AVERAGE(E189:F189)</f>
        <v>84.5</v>
      </c>
      <c r="I189" s="183">
        <f t="shared" si="16"/>
        <v>-16</v>
      </c>
      <c r="J189" s="179" t="s">
        <v>1565</v>
      </c>
      <c r="K189" s="179" t="s">
        <v>1565</v>
      </c>
      <c r="L189" s="179" t="s">
        <v>1534</v>
      </c>
      <c r="M189" s="153">
        <v>26.04</v>
      </c>
      <c r="N189" s="187">
        <f>M189*1000000</f>
        <v>26040000</v>
      </c>
      <c r="O189" s="153">
        <v>169.71</v>
      </c>
      <c r="P189" s="187">
        <f>O189*1000000</f>
        <v>169710000</v>
      </c>
      <c r="Q189" s="153">
        <v>46.93</v>
      </c>
      <c r="R189" s="149">
        <f>SUM(Q189*1000000)</f>
        <v>46930000</v>
      </c>
      <c r="S189" s="154">
        <f>SUM(N189:P189)</f>
        <v>195750169.7</v>
      </c>
      <c r="T189" s="149">
        <f t="shared" si="291"/>
        <v>195.7501697</v>
      </c>
      <c r="U189" s="178">
        <f t="shared" si="282"/>
        <v>0.2397443643</v>
      </c>
      <c r="V189" s="156">
        <v>25.0</v>
      </c>
      <c r="W189" s="188">
        <f>SUM(T189/V189)</f>
        <v>7.830006788</v>
      </c>
      <c r="X189" s="193">
        <f t="shared" si="283"/>
        <v>1.0416</v>
      </c>
      <c r="Y189" s="147">
        <v>2011.0</v>
      </c>
      <c r="Z189" s="179" t="s">
        <v>1608</v>
      </c>
      <c r="AA189" s="179" t="s">
        <v>1888</v>
      </c>
      <c r="AB189" s="189" t="s">
        <v>1889</v>
      </c>
      <c r="AC189" s="158"/>
    </row>
    <row r="190" ht="15.75" customHeight="1">
      <c r="A190" s="205" t="s">
        <v>1890</v>
      </c>
      <c r="B190" s="206">
        <v>96.0</v>
      </c>
      <c r="C190" s="151">
        <v>83.0</v>
      </c>
      <c r="D190" s="208">
        <f t="shared" si="292"/>
        <v>89.5</v>
      </c>
      <c r="E190" s="151">
        <v>87.0</v>
      </c>
      <c r="F190" s="151">
        <v>82.0</v>
      </c>
      <c r="G190" s="151">
        <f t="shared" si="14"/>
        <v>5</v>
      </c>
      <c r="H190" s="151">
        <f t="shared" si="293"/>
        <v>84.5</v>
      </c>
      <c r="I190" s="208">
        <f t="shared" si="16"/>
        <v>5</v>
      </c>
      <c r="J190" s="165" t="s">
        <v>1602</v>
      </c>
      <c r="K190" s="165" t="s">
        <v>1891</v>
      </c>
      <c r="L190" s="165" t="s">
        <v>1623</v>
      </c>
      <c r="M190" s="181">
        <f t="shared" ref="M190:M192" si="294">N190/1000000</f>
        <v>69.050279</v>
      </c>
      <c r="N190" s="150">
        <v>6.9050279E7</v>
      </c>
      <c r="O190" s="181">
        <f t="shared" ref="O190:O192" si="295">P190/1000000</f>
        <v>257.760692</v>
      </c>
      <c r="P190" s="150">
        <v>2.57760692E8</v>
      </c>
      <c r="Q190" s="153">
        <f t="shared" ref="Q190:Q191" si="296">R190/1000000</f>
        <v>211</v>
      </c>
      <c r="R190" s="149">
        <v>2.11E8</v>
      </c>
      <c r="S190" s="150">
        <v>4.68760692E8</v>
      </c>
      <c r="T190" s="149">
        <f t="shared" si="291"/>
        <v>468.760692</v>
      </c>
      <c r="U190" s="178">
        <f t="shared" si="282"/>
        <v>0.4501230662</v>
      </c>
      <c r="V190" s="192">
        <v>60.0</v>
      </c>
      <c r="W190" s="204">
        <f t="shared" ref="W190:W191" si="297">SUM(S190/(V190*1000000))</f>
        <v>7.8126782</v>
      </c>
      <c r="X190" s="193">
        <f t="shared" si="283"/>
        <v>1.150837983</v>
      </c>
      <c r="Y190" s="151">
        <v>2014.0</v>
      </c>
      <c r="Z190" s="171"/>
      <c r="AA190" s="159"/>
      <c r="AB190" s="189" t="s">
        <v>1892</v>
      </c>
      <c r="AC190" s="158"/>
    </row>
    <row r="191" ht="15.75" customHeight="1">
      <c r="A191" s="163" t="s">
        <v>771</v>
      </c>
      <c r="B191" s="146">
        <v>36.0</v>
      </c>
      <c r="C191" s="164">
        <v>49.0</v>
      </c>
      <c r="D191" s="149">
        <f t="shared" ref="D191:D192" si="298">(B191+C191)/2</f>
        <v>42.5</v>
      </c>
      <c r="E191" s="164">
        <v>49.0</v>
      </c>
      <c r="F191" s="164">
        <v>50.0</v>
      </c>
      <c r="G191" s="151">
        <f t="shared" si="14"/>
        <v>-1</v>
      </c>
      <c r="H191" s="151">
        <f t="shared" ref="H191:H192" si="299">(E191+F191)/2</f>
        <v>49.5</v>
      </c>
      <c r="I191" s="150">
        <f t="shared" si="16"/>
        <v>-7</v>
      </c>
      <c r="J191" s="179" t="s">
        <v>1629</v>
      </c>
      <c r="K191" s="165" t="s">
        <v>1684</v>
      </c>
      <c r="L191" s="166" t="s">
        <v>1893</v>
      </c>
      <c r="M191" s="167">
        <f t="shared" si="294"/>
        <v>13.601682</v>
      </c>
      <c r="N191" s="149">
        <v>1.3601682E7</v>
      </c>
      <c r="O191" s="167">
        <f t="shared" si="295"/>
        <v>26.830068</v>
      </c>
      <c r="P191" s="149">
        <v>2.6830068E7</v>
      </c>
      <c r="Q191" s="167">
        <f t="shared" si="296"/>
        <v>285.412558</v>
      </c>
      <c r="R191" s="150">
        <f>S191-P191</f>
        <v>285412558</v>
      </c>
      <c r="S191" s="149">
        <v>3.12242626E8</v>
      </c>
      <c r="T191" s="149">
        <f t="shared" si="291"/>
        <v>312.242626</v>
      </c>
      <c r="U191" s="155">
        <f t="shared" si="282"/>
        <v>0.9140730132</v>
      </c>
      <c r="V191" s="192">
        <v>40.0</v>
      </c>
      <c r="W191" s="204">
        <f t="shared" si="297"/>
        <v>7.80606565</v>
      </c>
      <c r="X191" s="155">
        <f t="shared" si="283"/>
        <v>0.34004205</v>
      </c>
      <c r="Y191" s="164">
        <v>2017.0</v>
      </c>
      <c r="Z191" s="171"/>
      <c r="AA191" s="171"/>
      <c r="AB191" s="172" t="s">
        <v>1894</v>
      </c>
      <c r="AC191" s="171"/>
    </row>
    <row r="192" ht="15.75" customHeight="1">
      <c r="A192" s="190" t="s">
        <v>1895</v>
      </c>
      <c r="B192" s="175">
        <v>14.0</v>
      </c>
      <c r="C192" s="158">
        <v>32.0</v>
      </c>
      <c r="D192" s="158">
        <f t="shared" si="298"/>
        <v>23</v>
      </c>
      <c r="E192" s="164">
        <v>34.0</v>
      </c>
      <c r="F192" s="158">
        <v>57.0</v>
      </c>
      <c r="G192" s="164">
        <f t="shared" si="14"/>
        <v>-23</v>
      </c>
      <c r="H192" s="158">
        <f t="shared" si="299"/>
        <v>45.5</v>
      </c>
      <c r="I192" s="164">
        <f t="shared" si="16"/>
        <v>-22.5</v>
      </c>
      <c r="J192" s="162" t="s">
        <v>1395</v>
      </c>
      <c r="K192" s="162" t="s">
        <v>1395</v>
      </c>
      <c r="L192" s="162" t="s">
        <v>1550</v>
      </c>
      <c r="M192" s="153">
        <f t="shared" si="294"/>
        <v>10.542116</v>
      </c>
      <c r="N192" s="154">
        <v>1.0542116E7</v>
      </c>
      <c r="O192" s="153">
        <f t="shared" si="295"/>
        <v>27.740955</v>
      </c>
      <c r="P192" s="149">
        <v>2.7740955E7</v>
      </c>
      <c r="Q192" s="181">
        <v>50.0</v>
      </c>
      <c r="R192" s="149">
        <f t="shared" ref="R192:R193" si="300">SUM(Q192*1000000)</f>
        <v>50000000</v>
      </c>
      <c r="S192" s="154">
        <f>SUM(P192+Q192*1000000)</f>
        <v>77740955</v>
      </c>
      <c r="T192" s="154">
        <f t="shared" si="291"/>
        <v>77.740955</v>
      </c>
      <c r="U192" s="178">
        <f t="shared" si="282"/>
        <v>0.6431616385</v>
      </c>
      <c r="V192" s="192">
        <v>10.0</v>
      </c>
      <c r="W192" s="188">
        <f t="shared" ref="W192:W193" si="301">SUM(T192/V192)</f>
        <v>7.7740955</v>
      </c>
      <c r="X192" s="193">
        <f t="shared" si="283"/>
        <v>1.0542116</v>
      </c>
      <c r="Y192" s="158">
        <v>2015.0</v>
      </c>
      <c r="Z192" s="159"/>
      <c r="AA192" s="159"/>
      <c r="AB192" s="189" t="s">
        <v>1640</v>
      </c>
      <c r="AC192" s="158"/>
    </row>
    <row r="193" ht="15.75" customHeight="1">
      <c r="A193" s="205" t="s">
        <v>1896</v>
      </c>
      <c r="B193" s="206">
        <v>79.0</v>
      </c>
      <c r="C193" s="147">
        <v>65.0</v>
      </c>
      <c r="D193" s="185">
        <f>AVERAGE(B193:C193)</f>
        <v>72</v>
      </c>
      <c r="E193" s="151">
        <v>87.0</v>
      </c>
      <c r="F193" s="147">
        <v>75.0</v>
      </c>
      <c r="G193" s="187">
        <f t="shared" si="14"/>
        <v>12</v>
      </c>
      <c r="H193" s="147">
        <f>AVERAGE(E193:F193)</f>
        <v>81</v>
      </c>
      <c r="I193" s="185">
        <f t="shared" si="16"/>
        <v>-9</v>
      </c>
      <c r="J193" s="179" t="s">
        <v>1694</v>
      </c>
      <c r="K193" s="179" t="s">
        <v>1897</v>
      </c>
      <c r="L193" s="165" t="s">
        <v>1550</v>
      </c>
      <c r="M193" s="167">
        <v>125.0</v>
      </c>
      <c r="N193" s="187">
        <f>M193*1000000</f>
        <v>125000000</v>
      </c>
      <c r="O193" s="181">
        <v>295.0</v>
      </c>
      <c r="P193" s="187">
        <f>O193*1000000</f>
        <v>295000000</v>
      </c>
      <c r="Q193" s="181">
        <v>664.3</v>
      </c>
      <c r="R193" s="149">
        <f t="shared" si="300"/>
        <v>664300000</v>
      </c>
      <c r="S193" s="187">
        <f>T193*1000000</f>
        <v>959300000</v>
      </c>
      <c r="T193" s="187">
        <f>SUM(O193+Q193)</f>
        <v>959.3</v>
      </c>
      <c r="U193" s="178">
        <f t="shared" si="282"/>
        <v>0.692484103</v>
      </c>
      <c r="V193" s="192">
        <v>125.0</v>
      </c>
      <c r="W193" s="188">
        <f t="shared" si="301"/>
        <v>7.6744</v>
      </c>
      <c r="X193" s="193">
        <f t="shared" si="283"/>
        <v>1</v>
      </c>
      <c r="Y193" s="147">
        <v>2010.0</v>
      </c>
      <c r="Z193" s="159"/>
      <c r="AA193" s="159"/>
      <c r="AB193" s="189" t="s">
        <v>1898</v>
      </c>
      <c r="AC193" s="158"/>
    </row>
    <row r="194" ht="15.75" customHeight="1">
      <c r="A194" s="194" t="s">
        <v>1899</v>
      </c>
      <c r="B194" s="146">
        <v>64.0</v>
      </c>
      <c r="C194" s="146">
        <v>53.0</v>
      </c>
      <c r="D194" s="146">
        <f t="shared" ref="D194:D197" si="302">(B194+C194)/2</f>
        <v>58.5</v>
      </c>
      <c r="E194" s="146">
        <v>70.0</v>
      </c>
      <c r="F194" s="146">
        <v>62.0</v>
      </c>
      <c r="G194" s="146">
        <f t="shared" si="14"/>
        <v>8</v>
      </c>
      <c r="H194" s="146">
        <f t="shared" ref="H194:H197" si="303">(E194+F194)/2</f>
        <v>66</v>
      </c>
      <c r="I194" s="146">
        <f t="shared" si="16"/>
        <v>-7.5</v>
      </c>
      <c r="J194" s="173" t="s">
        <v>1425</v>
      </c>
      <c r="K194" s="196" t="s">
        <v>1425</v>
      </c>
      <c r="L194" s="197" t="s">
        <v>1550</v>
      </c>
      <c r="M194" s="181">
        <f t="shared" ref="M194:M199" si="304">N194/1000000</f>
        <v>20.269723</v>
      </c>
      <c r="N194" s="198">
        <v>2.0269723E7</v>
      </c>
      <c r="O194" s="181">
        <f t="shared" ref="O194:O199" si="305">P194/1000000</f>
        <v>74.152591</v>
      </c>
      <c r="P194" s="149">
        <v>7.4152591E7</v>
      </c>
      <c r="Q194" s="181">
        <f t="shared" ref="Q194:Q198" si="306">R194/1000000</f>
        <v>154.4</v>
      </c>
      <c r="R194" s="198">
        <v>1.544E8</v>
      </c>
      <c r="S194" s="149">
        <f>P194+R194</f>
        <v>228552591</v>
      </c>
      <c r="T194" s="149">
        <f t="shared" ref="T194:T195" si="307">S194/1000000</f>
        <v>228.552591</v>
      </c>
      <c r="U194" s="199">
        <f t="shared" si="282"/>
        <v>0.6755556755</v>
      </c>
      <c r="V194" s="192">
        <v>30.0</v>
      </c>
      <c r="W194" s="200">
        <f t="shared" ref="W194:W197" si="308">SUM(S194/(V194*1000000))</f>
        <v>7.6184197</v>
      </c>
      <c r="X194" s="199">
        <f t="shared" si="283"/>
        <v>0.6756574333</v>
      </c>
      <c r="Y194" s="146">
        <v>2019.0</v>
      </c>
      <c r="Z194" s="201"/>
      <c r="AA194" s="201"/>
      <c r="AB194" s="211" t="s">
        <v>1900</v>
      </c>
      <c r="AC194" s="159"/>
    </row>
    <row r="195" ht="15.75" customHeight="1">
      <c r="A195" s="145" t="s">
        <v>482</v>
      </c>
      <c r="B195" s="146">
        <v>50.0</v>
      </c>
      <c r="C195" s="147">
        <v>51.0</v>
      </c>
      <c r="D195" s="149">
        <f t="shared" si="302"/>
        <v>50.5</v>
      </c>
      <c r="E195" s="147">
        <v>54.0</v>
      </c>
      <c r="F195" s="149">
        <v>58.0</v>
      </c>
      <c r="G195" s="150">
        <f t="shared" si="14"/>
        <v>-4</v>
      </c>
      <c r="H195" s="151">
        <f t="shared" si="303"/>
        <v>56</v>
      </c>
      <c r="I195" s="150">
        <f t="shared" si="16"/>
        <v>-5.5</v>
      </c>
      <c r="J195" s="173" t="s">
        <v>1537</v>
      </c>
      <c r="K195" s="173" t="s">
        <v>1537</v>
      </c>
      <c r="L195" s="152" t="s">
        <v>1550</v>
      </c>
      <c r="M195" s="153">
        <f t="shared" si="304"/>
        <v>148.02461</v>
      </c>
      <c r="N195" s="149">
        <v>1.4802461E8</v>
      </c>
      <c r="O195" s="153">
        <f t="shared" si="305"/>
        <v>413.08078</v>
      </c>
      <c r="P195" s="149">
        <v>4.1308078E8</v>
      </c>
      <c r="Q195" s="153">
        <f t="shared" si="306"/>
        <v>881.574397</v>
      </c>
      <c r="R195" s="154">
        <f t="shared" ref="R195:R196" si="309">S195-P195</f>
        <v>881574397</v>
      </c>
      <c r="S195" s="149">
        <v>1.294655177E9</v>
      </c>
      <c r="T195" s="154">
        <f t="shared" si="307"/>
        <v>1294.655177</v>
      </c>
      <c r="U195" s="155">
        <f t="shared" si="282"/>
        <v>0.6809337441</v>
      </c>
      <c r="V195" s="156">
        <v>170.0</v>
      </c>
      <c r="W195" s="204">
        <f t="shared" si="308"/>
        <v>7.615618688</v>
      </c>
      <c r="X195" s="155">
        <f t="shared" si="283"/>
        <v>0.870733</v>
      </c>
      <c r="Y195" s="147">
        <v>2018.0</v>
      </c>
      <c r="Z195" s="159"/>
      <c r="AA195" s="159"/>
      <c r="AB195" s="160" t="s">
        <v>1901</v>
      </c>
      <c r="AC195" s="159"/>
    </row>
    <row r="196" ht="15.75" customHeight="1">
      <c r="A196" s="145" t="s">
        <v>1902</v>
      </c>
      <c r="B196" s="146">
        <v>86.0</v>
      </c>
      <c r="C196" s="147">
        <v>42.0</v>
      </c>
      <c r="D196" s="149">
        <f t="shared" si="302"/>
        <v>64</v>
      </c>
      <c r="E196" s="147">
        <v>70.0</v>
      </c>
      <c r="F196" s="149">
        <v>44.0</v>
      </c>
      <c r="G196" s="150">
        <f t="shared" si="14"/>
        <v>26</v>
      </c>
      <c r="H196" s="151">
        <f t="shared" si="303"/>
        <v>57</v>
      </c>
      <c r="I196" s="150">
        <f t="shared" si="16"/>
        <v>7</v>
      </c>
      <c r="J196" s="152" t="s">
        <v>1903</v>
      </c>
      <c r="K196" s="152" t="s">
        <v>1904</v>
      </c>
      <c r="L196" s="179" t="s">
        <v>1567</v>
      </c>
      <c r="M196" s="153">
        <f t="shared" si="304"/>
        <v>14.711101</v>
      </c>
      <c r="N196" s="149">
        <v>1.4711101E7</v>
      </c>
      <c r="O196" s="153">
        <f t="shared" si="305"/>
        <v>50.316123</v>
      </c>
      <c r="P196" s="149">
        <v>5.0316123E7</v>
      </c>
      <c r="Q196" s="153">
        <f t="shared" si="306"/>
        <v>40.92879</v>
      </c>
      <c r="R196" s="154">
        <f t="shared" si="309"/>
        <v>40928790</v>
      </c>
      <c r="S196" s="149">
        <v>9.1244913E7</v>
      </c>
      <c r="T196" s="154">
        <f>S196/100000</f>
        <v>912.44913</v>
      </c>
      <c r="U196" s="155">
        <f t="shared" si="282"/>
        <v>0.4485596912</v>
      </c>
      <c r="V196" s="156">
        <v>12.0</v>
      </c>
      <c r="W196" s="204">
        <f t="shared" si="308"/>
        <v>7.60374275</v>
      </c>
      <c r="X196" s="155">
        <f t="shared" si="283"/>
        <v>1.225925083</v>
      </c>
      <c r="Y196" s="147">
        <v>2018.0</v>
      </c>
      <c r="Z196" s="159"/>
      <c r="AA196" s="159"/>
      <c r="AB196" s="160" t="s">
        <v>1905</v>
      </c>
      <c r="AC196" s="159"/>
    </row>
    <row r="197" ht="15.75" customHeight="1">
      <c r="A197" s="194" t="s">
        <v>1906</v>
      </c>
      <c r="B197" s="146">
        <v>88.0</v>
      </c>
      <c r="C197" s="146">
        <v>79.0</v>
      </c>
      <c r="D197" s="146">
        <f t="shared" si="302"/>
        <v>83.5</v>
      </c>
      <c r="E197" s="146">
        <v>65.0</v>
      </c>
      <c r="F197" s="146">
        <v>60.0</v>
      </c>
      <c r="G197" s="146">
        <f t="shared" si="14"/>
        <v>5</v>
      </c>
      <c r="H197" s="146">
        <f t="shared" si="303"/>
        <v>62.5</v>
      </c>
      <c r="I197" s="146">
        <f t="shared" si="16"/>
        <v>21</v>
      </c>
      <c r="J197" s="215" t="s">
        <v>1558</v>
      </c>
      <c r="K197" s="216" t="s">
        <v>1558</v>
      </c>
      <c r="L197" s="197" t="s">
        <v>1540</v>
      </c>
      <c r="M197" s="181">
        <f t="shared" si="304"/>
        <v>33.181361</v>
      </c>
      <c r="N197" s="198">
        <v>3.3181361E7</v>
      </c>
      <c r="O197" s="181">
        <f t="shared" si="305"/>
        <v>104.925146</v>
      </c>
      <c r="P197" s="149">
        <v>1.04925146E8</v>
      </c>
      <c r="Q197" s="181">
        <f t="shared" si="306"/>
        <v>45.6</v>
      </c>
      <c r="R197" s="198">
        <v>4.56E7</v>
      </c>
      <c r="S197" s="149">
        <f>P197+R197</f>
        <v>150525146</v>
      </c>
      <c r="T197" s="149">
        <f t="shared" ref="T197:T199" si="310">S197/1000000</f>
        <v>150.525146</v>
      </c>
      <c r="U197" s="199">
        <f t="shared" si="282"/>
        <v>0.3029394172</v>
      </c>
      <c r="V197" s="192">
        <v>20.0</v>
      </c>
      <c r="W197" s="200">
        <f t="shared" si="308"/>
        <v>7.5262573</v>
      </c>
      <c r="X197" s="199">
        <f t="shared" si="283"/>
        <v>1.65906805</v>
      </c>
      <c r="Y197" s="146">
        <v>2019.0</v>
      </c>
      <c r="Z197" s="201"/>
      <c r="AA197" s="201"/>
      <c r="AB197" s="211" t="s">
        <v>1907</v>
      </c>
      <c r="AC197" s="159"/>
    </row>
    <row r="198" ht="15.75" customHeight="1">
      <c r="A198" s="182" t="s">
        <v>1908</v>
      </c>
      <c r="B198" s="183">
        <v>66.0</v>
      </c>
      <c r="C198" s="147">
        <v>62.0</v>
      </c>
      <c r="D198" s="185">
        <f>AVERAGE(B198:C198)</f>
        <v>64</v>
      </c>
      <c r="E198" s="147">
        <v>55.0</v>
      </c>
      <c r="F198" s="147">
        <v>66.0</v>
      </c>
      <c r="G198" s="147">
        <f t="shared" si="14"/>
        <v>-11</v>
      </c>
      <c r="H198" s="147">
        <f>AVERAGE(E198:F198)</f>
        <v>60.5</v>
      </c>
      <c r="I198" s="185">
        <f t="shared" si="16"/>
        <v>3.5</v>
      </c>
      <c r="J198" s="179" t="s">
        <v>1395</v>
      </c>
      <c r="K198" s="179" t="s">
        <v>1611</v>
      </c>
      <c r="L198" s="165" t="s">
        <v>1534</v>
      </c>
      <c r="M198" s="186">
        <f t="shared" si="304"/>
        <v>20.874072</v>
      </c>
      <c r="N198" s="187">
        <v>2.0874072E7</v>
      </c>
      <c r="O198" s="153">
        <f t="shared" si="305"/>
        <v>54.33329</v>
      </c>
      <c r="P198" s="187">
        <v>5.433329E7</v>
      </c>
      <c r="Q198" s="153">
        <f t="shared" si="306"/>
        <v>73.397446</v>
      </c>
      <c r="R198" s="154">
        <v>7.3397446E7</v>
      </c>
      <c r="S198" s="187">
        <v>1.27730736E8</v>
      </c>
      <c r="T198" s="187">
        <f t="shared" si="310"/>
        <v>127.730736</v>
      </c>
      <c r="U198" s="178">
        <f t="shared" si="282"/>
        <v>0.5746263452</v>
      </c>
      <c r="V198" s="156">
        <v>17.0</v>
      </c>
      <c r="W198" s="188">
        <f>SUM((S198/1000000)/V198)</f>
        <v>7.513572706</v>
      </c>
      <c r="X198" s="193">
        <f t="shared" si="283"/>
        <v>1.227886588</v>
      </c>
      <c r="Y198" s="151">
        <v>2012.0</v>
      </c>
      <c r="Z198" s="159"/>
      <c r="AA198" s="159"/>
      <c r="AB198" s="189" t="s">
        <v>1909</v>
      </c>
      <c r="AC198" s="158"/>
    </row>
    <row r="199" ht="15.75" customHeight="1">
      <c r="A199" s="190" t="s">
        <v>1910</v>
      </c>
      <c r="B199" s="175">
        <v>18.0</v>
      </c>
      <c r="C199" s="158">
        <v>22.0</v>
      </c>
      <c r="D199" s="158">
        <f>(B199+C199)/2</f>
        <v>20</v>
      </c>
      <c r="E199" s="164">
        <v>84.0</v>
      </c>
      <c r="F199" s="158">
        <v>47.0</v>
      </c>
      <c r="G199" s="164">
        <f t="shared" si="14"/>
        <v>37</v>
      </c>
      <c r="H199" s="158">
        <f>(E199+F199)/2</f>
        <v>65.5</v>
      </c>
      <c r="I199" s="164">
        <f t="shared" si="16"/>
        <v>-45.5</v>
      </c>
      <c r="J199" s="162" t="s">
        <v>1565</v>
      </c>
      <c r="K199" s="162" t="s">
        <v>1565</v>
      </c>
      <c r="L199" s="162" t="s">
        <v>1540</v>
      </c>
      <c r="M199" s="153">
        <f t="shared" si="304"/>
        <v>3.591282</v>
      </c>
      <c r="N199" s="154">
        <v>3591282.0</v>
      </c>
      <c r="O199" s="153">
        <f t="shared" si="305"/>
        <v>12.9856</v>
      </c>
      <c r="P199" s="149">
        <v>1.29856E7</v>
      </c>
      <c r="Q199" s="181">
        <v>2.0</v>
      </c>
      <c r="R199" s="149">
        <f t="shared" ref="R199:R200" si="311">SUM(Q199*1000000)</f>
        <v>2000000</v>
      </c>
      <c r="S199" s="154">
        <f>SUM(P199+Q199*1000000)</f>
        <v>14985600</v>
      </c>
      <c r="T199" s="154">
        <f t="shared" si="310"/>
        <v>14.9856</v>
      </c>
      <c r="U199" s="178">
        <f t="shared" si="282"/>
        <v>0.1334614563</v>
      </c>
      <c r="V199" s="192">
        <v>2.0</v>
      </c>
      <c r="W199" s="188">
        <f t="shared" ref="W199:W200" si="312">SUM(T199/V199)</f>
        <v>7.4928</v>
      </c>
      <c r="X199" s="193">
        <f t="shared" si="283"/>
        <v>1.795641</v>
      </c>
      <c r="Y199" s="158">
        <v>2015.0</v>
      </c>
      <c r="Z199" s="159"/>
      <c r="AA199" s="159"/>
      <c r="AB199" s="189" t="s">
        <v>1911</v>
      </c>
      <c r="AC199" s="158"/>
    </row>
    <row r="200" ht="15.75" customHeight="1">
      <c r="A200" s="182" t="s">
        <v>1912</v>
      </c>
      <c r="B200" s="183">
        <v>41.0</v>
      </c>
      <c r="C200" s="147">
        <v>41.0</v>
      </c>
      <c r="D200" s="185">
        <f>AVERAGE(B200:C200)</f>
        <v>41</v>
      </c>
      <c r="E200" s="147">
        <v>56.0</v>
      </c>
      <c r="F200" s="147">
        <v>41.0</v>
      </c>
      <c r="G200" s="147">
        <f t="shared" si="14"/>
        <v>15</v>
      </c>
      <c r="H200" s="147">
        <f>AVERAGE(E200:F200)</f>
        <v>48.5</v>
      </c>
      <c r="I200" s="185">
        <f t="shared" si="16"/>
        <v>-7.5</v>
      </c>
      <c r="J200" s="179" t="s">
        <v>1694</v>
      </c>
      <c r="K200" s="179" t="s">
        <v>1913</v>
      </c>
      <c r="L200" s="179" t="s">
        <v>1540</v>
      </c>
      <c r="M200" s="186">
        <v>29.3</v>
      </c>
      <c r="N200" s="187">
        <f>M200*1000000</f>
        <v>29300000</v>
      </c>
      <c r="O200" s="153">
        <v>94.51</v>
      </c>
      <c r="P200" s="187">
        <f>O200*1000000</f>
        <v>94510000</v>
      </c>
      <c r="Q200" s="153">
        <v>54.77</v>
      </c>
      <c r="R200" s="149">
        <f t="shared" si="311"/>
        <v>54770000</v>
      </c>
      <c r="S200" s="187">
        <f>T200*1000000</f>
        <v>149280000</v>
      </c>
      <c r="T200" s="187">
        <v>149.28</v>
      </c>
      <c r="U200" s="178">
        <f t="shared" si="282"/>
        <v>0.3668944266</v>
      </c>
      <c r="V200" s="156">
        <v>20.0</v>
      </c>
      <c r="W200" s="188">
        <f t="shared" si="312"/>
        <v>7.464</v>
      </c>
      <c r="X200" s="193">
        <f t="shared" si="283"/>
        <v>1.465</v>
      </c>
      <c r="Y200" s="147">
        <v>2008.0</v>
      </c>
      <c r="Z200" s="159"/>
      <c r="AA200" s="159"/>
      <c r="AB200" s="189" t="s">
        <v>1914</v>
      </c>
      <c r="AC200" s="158"/>
    </row>
    <row r="201" ht="15.75" customHeight="1">
      <c r="A201" s="194" t="s">
        <v>1915</v>
      </c>
      <c r="B201" s="146">
        <v>50.0</v>
      </c>
      <c r="C201" s="175">
        <v>17.0</v>
      </c>
      <c r="D201" s="146">
        <f t="shared" ref="D201:D202" si="313">(B201+C201)/2</f>
        <v>33.5</v>
      </c>
      <c r="E201" s="146">
        <v>98.0</v>
      </c>
      <c r="F201" s="146">
        <v>67.0</v>
      </c>
      <c r="G201" s="146">
        <f t="shared" si="14"/>
        <v>31</v>
      </c>
      <c r="H201" s="146">
        <f t="shared" ref="H201:H202" si="314">(E201+F201)/2</f>
        <v>82.5</v>
      </c>
      <c r="I201" s="146">
        <f t="shared" si="16"/>
        <v>-49</v>
      </c>
      <c r="J201" s="173" t="s">
        <v>1547</v>
      </c>
      <c r="K201" s="196" t="s">
        <v>1547</v>
      </c>
      <c r="L201" s="197" t="s">
        <v>1540</v>
      </c>
      <c r="M201" s="181">
        <f t="shared" ref="M201:M206" si="315">N201/1000000</f>
        <v>8.146533</v>
      </c>
      <c r="N201" s="198">
        <v>8146533.0</v>
      </c>
      <c r="O201" s="181">
        <f t="shared" ref="O201:O206" si="316">P201/1000000</f>
        <v>34.700142</v>
      </c>
      <c r="P201" s="149">
        <v>3.4700142E7</v>
      </c>
      <c r="Q201" s="181">
        <f t="shared" ref="Q201:Q206" si="317">R201/1000000</f>
        <v>2.187497</v>
      </c>
      <c r="R201" s="198">
        <v>2187497.0</v>
      </c>
      <c r="S201" s="149">
        <f>P201+R201</f>
        <v>36887639</v>
      </c>
      <c r="T201" s="149">
        <f t="shared" ref="T201:T206" si="318">S201/1000000</f>
        <v>36.887639</v>
      </c>
      <c r="U201" s="199">
        <f t="shared" si="282"/>
        <v>0.05930162676</v>
      </c>
      <c r="V201" s="192">
        <v>5.0</v>
      </c>
      <c r="W201" s="200">
        <f>SUM(S201/(V201*1000000))</f>
        <v>7.3775278</v>
      </c>
      <c r="X201" s="199">
        <f t="shared" si="283"/>
        <v>1.6293066</v>
      </c>
      <c r="Y201" s="146">
        <v>2019.0</v>
      </c>
      <c r="Z201" s="201"/>
      <c r="AA201" s="201"/>
      <c r="AB201" s="211" t="s">
        <v>1916</v>
      </c>
      <c r="AC201" s="159"/>
    </row>
    <row r="202" ht="15.75" customHeight="1">
      <c r="A202" s="163" t="s">
        <v>1917</v>
      </c>
      <c r="B202" s="146">
        <v>83.0</v>
      </c>
      <c r="C202" s="164">
        <v>66.0</v>
      </c>
      <c r="D202" s="214">
        <f t="shared" si="313"/>
        <v>74.5</v>
      </c>
      <c r="E202" s="164">
        <v>54.0</v>
      </c>
      <c r="F202" s="164">
        <v>57.0</v>
      </c>
      <c r="G202" s="149">
        <f t="shared" si="14"/>
        <v>-3</v>
      </c>
      <c r="H202" s="164">
        <f t="shared" si="314"/>
        <v>55.5</v>
      </c>
      <c r="I202" s="177">
        <f t="shared" si="16"/>
        <v>19</v>
      </c>
      <c r="J202" s="173" t="s">
        <v>1558</v>
      </c>
      <c r="K202" s="173" t="s">
        <v>1558</v>
      </c>
      <c r="L202" s="152" t="s">
        <v>1540</v>
      </c>
      <c r="M202" s="153">
        <f t="shared" si="315"/>
        <v>34.263534</v>
      </c>
      <c r="N202" s="149">
        <v>3.4263534E7</v>
      </c>
      <c r="O202" s="181">
        <f t="shared" si="316"/>
        <v>97.670358</v>
      </c>
      <c r="P202" s="149">
        <v>9.7670358E7</v>
      </c>
      <c r="Q202" s="153">
        <f t="shared" si="317"/>
        <v>42.039468</v>
      </c>
      <c r="R202" s="154">
        <v>4.2039468E7</v>
      </c>
      <c r="S202" s="154">
        <f>R202+P202</f>
        <v>139709826</v>
      </c>
      <c r="T202" s="154">
        <f t="shared" si="318"/>
        <v>139.709826</v>
      </c>
      <c r="U202" s="178">
        <f>R202/S202</f>
        <v>0.3009055927</v>
      </c>
      <c r="V202" s="156">
        <v>19.0</v>
      </c>
      <c r="W202" s="157">
        <f t="shared" ref="W202:W203" si="319">SUM(T202/V202)</f>
        <v>7.353148737</v>
      </c>
      <c r="X202" s="178">
        <f>N202/(V202*1000000)</f>
        <v>1.803343895</v>
      </c>
      <c r="Y202" s="164">
        <v>2016.0</v>
      </c>
      <c r="Z202" s="159"/>
      <c r="AA202" s="159"/>
      <c r="AB202" s="160" t="s">
        <v>1918</v>
      </c>
      <c r="AC202" s="159"/>
    </row>
    <row r="203" ht="15.75" customHeight="1">
      <c r="A203" s="174" t="s">
        <v>1919</v>
      </c>
      <c r="B203" s="175">
        <v>47.0</v>
      </c>
      <c r="C203" s="158">
        <v>44.0</v>
      </c>
      <c r="D203" s="210">
        <f>AVERAGE(B203:C203)</f>
        <v>45.5</v>
      </c>
      <c r="E203" s="158">
        <v>72.0</v>
      </c>
      <c r="F203" s="158">
        <v>70.0</v>
      </c>
      <c r="G203" s="158">
        <f t="shared" si="14"/>
        <v>2</v>
      </c>
      <c r="H203" s="158">
        <f>AVERAGE(E203:F203)</f>
        <v>71</v>
      </c>
      <c r="I203" s="210">
        <f t="shared" si="16"/>
        <v>-25.5</v>
      </c>
      <c r="J203" s="162" t="s">
        <v>1558</v>
      </c>
      <c r="K203" s="162" t="s">
        <v>1920</v>
      </c>
      <c r="L203" s="162" t="s">
        <v>1540</v>
      </c>
      <c r="M203" s="153">
        <f t="shared" si="315"/>
        <v>26.419396</v>
      </c>
      <c r="N203" s="154">
        <v>2.6419396E7</v>
      </c>
      <c r="O203" s="153">
        <f t="shared" si="316"/>
        <v>150.394119</v>
      </c>
      <c r="P203" s="154">
        <v>1.50394119E8</v>
      </c>
      <c r="Q203" s="153">
        <f t="shared" si="317"/>
        <v>119.6</v>
      </c>
      <c r="R203" s="154">
        <v>1.196E8</v>
      </c>
      <c r="S203" s="154">
        <v>2.69994119E8</v>
      </c>
      <c r="T203" s="154">
        <f t="shared" si="318"/>
        <v>269.994119</v>
      </c>
      <c r="U203" s="178">
        <f t="shared" ref="U203:U207" si="320">(R203/S203)</f>
        <v>0.4429726116</v>
      </c>
      <c r="V203" s="156">
        <v>37.0</v>
      </c>
      <c r="W203" s="188">
        <f t="shared" si="319"/>
        <v>7.297138351</v>
      </c>
      <c r="X203" s="193">
        <f t="shared" ref="X203:X207" si="321">SUM(M203/V203)</f>
        <v>0.7140377297</v>
      </c>
      <c r="Y203" s="158">
        <v>2013.0</v>
      </c>
      <c r="Z203" s="159"/>
      <c r="AA203" s="159"/>
      <c r="AB203" s="189" t="s">
        <v>1921</v>
      </c>
      <c r="AC203" s="158"/>
    </row>
    <row r="204" ht="15.75" customHeight="1">
      <c r="A204" s="163" t="s">
        <v>1922</v>
      </c>
      <c r="B204" s="146">
        <v>89.0</v>
      </c>
      <c r="C204" s="164">
        <v>71.0</v>
      </c>
      <c r="D204" s="149">
        <f>(B204+C204)/2</f>
        <v>80</v>
      </c>
      <c r="E204" s="164">
        <v>80.0</v>
      </c>
      <c r="F204" s="164">
        <v>56.0</v>
      </c>
      <c r="G204" s="151">
        <f t="shared" si="14"/>
        <v>24</v>
      </c>
      <c r="H204" s="151">
        <f>(E204+F204)/2</f>
        <v>68</v>
      </c>
      <c r="I204" s="150">
        <f t="shared" si="16"/>
        <v>12</v>
      </c>
      <c r="J204" s="165" t="s">
        <v>1543</v>
      </c>
      <c r="K204" s="165" t="s">
        <v>1543</v>
      </c>
      <c r="L204" s="166" t="s">
        <v>1540</v>
      </c>
      <c r="M204" s="167">
        <f t="shared" si="315"/>
        <v>31.20192</v>
      </c>
      <c r="N204" s="149">
        <v>3.120192E7</v>
      </c>
      <c r="O204" s="167">
        <f t="shared" si="316"/>
        <v>115.108515</v>
      </c>
      <c r="P204" s="149">
        <v>1.15108515E8</v>
      </c>
      <c r="Q204" s="167">
        <f t="shared" si="317"/>
        <v>23.5</v>
      </c>
      <c r="R204" s="150">
        <f>S204-P204</f>
        <v>23500000</v>
      </c>
      <c r="S204" s="149">
        <v>1.38608515E8</v>
      </c>
      <c r="T204" s="149">
        <f t="shared" si="318"/>
        <v>138.608515</v>
      </c>
      <c r="U204" s="155">
        <f t="shared" si="320"/>
        <v>0.1695422536</v>
      </c>
      <c r="V204" s="192">
        <v>19.0</v>
      </c>
      <c r="W204" s="204">
        <f>SUM(S204/(V204*1000000))</f>
        <v>7.295185</v>
      </c>
      <c r="X204" s="155">
        <f t="shared" si="321"/>
        <v>1.642206316</v>
      </c>
      <c r="Y204" s="164">
        <v>2017.0</v>
      </c>
      <c r="Z204" s="171"/>
      <c r="AA204" s="171"/>
      <c r="AB204" s="172" t="s">
        <v>1923</v>
      </c>
      <c r="AC204" s="171"/>
    </row>
    <row r="205" ht="15.75" customHeight="1">
      <c r="A205" s="174" t="s">
        <v>1924</v>
      </c>
      <c r="B205" s="175">
        <v>69.0</v>
      </c>
      <c r="C205" s="158">
        <v>55.0</v>
      </c>
      <c r="D205" s="210">
        <f t="shared" ref="D205:D207" si="322">AVERAGE(B205:C205)</f>
        <v>62</v>
      </c>
      <c r="E205" s="158">
        <v>81.0</v>
      </c>
      <c r="F205" s="158">
        <v>82.0</v>
      </c>
      <c r="G205" s="158">
        <f t="shared" si="14"/>
        <v>-1</v>
      </c>
      <c r="H205" s="158">
        <f t="shared" ref="H205:H207" si="323">AVERAGE(E205:F205)</f>
        <v>81.5</v>
      </c>
      <c r="I205" s="210">
        <f t="shared" si="16"/>
        <v>-19.5</v>
      </c>
      <c r="J205" s="165" t="s">
        <v>1629</v>
      </c>
      <c r="K205" s="162" t="s">
        <v>1925</v>
      </c>
      <c r="L205" s="162" t="s">
        <v>1540</v>
      </c>
      <c r="M205" s="153">
        <f t="shared" si="315"/>
        <v>1.07625</v>
      </c>
      <c r="N205" s="154">
        <v>1076250.0</v>
      </c>
      <c r="O205" s="153">
        <f t="shared" si="316"/>
        <v>15.322921</v>
      </c>
      <c r="P205" s="154">
        <v>1.5322921E7</v>
      </c>
      <c r="Q205" s="153">
        <f t="shared" si="317"/>
        <v>71.777528</v>
      </c>
      <c r="R205" s="154">
        <v>7.1777528E7</v>
      </c>
      <c r="S205" s="154">
        <v>8.7100449E7</v>
      </c>
      <c r="T205" s="154">
        <f t="shared" si="318"/>
        <v>87.100449</v>
      </c>
      <c r="U205" s="178">
        <f t="shared" si="320"/>
        <v>0.8240775889</v>
      </c>
      <c r="V205" s="156">
        <v>12.0</v>
      </c>
      <c r="W205" s="188">
        <f>SUM(T205/V205)</f>
        <v>7.25837075</v>
      </c>
      <c r="X205" s="193">
        <f t="shared" si="321"/>
        <v>0.0896875</v>
      </c>
      <c r="Y205" s="158">
        <v>2013.0</v>
      </c>
      <c r="Z205" s="159"/>
      <c r="AA205" s="159"/>
      <c r="AB205" s="189" t="s">
        <v>1926</v>
      </c>
      <c r="AC205" s="158"/>
    </row>
    <row r="206" ht="15.75" customHeight="1">
      <c r="A206" s="182" t="s">
        <v>1927</v>
      </c>
      <c r="B206" s="183">
        <v>70.0</v>
      </c>
      <c r="C206" s="147">
        <v>63.0</v>
      </c>
      <c r="D206" s="185">
        <f t="shared" si="322"/>
        <v>66.5</v>
      </c>
      <c r="E206" s="147">
        <v>79.0</v>
      </c>
      <c r="F206" s="147">
        <v>73.0</v>
      </c>
      <c r="G206" s="147">
        <f t="shared" si="14"/>
        <v>6</v>
      </c>
      <c r="H206" s="147">
        <f t="shared" si="323"/>
        <v>76</v>
      </c>
      <c r="I206" s="185">
        <f t="shared" si="16"/>
        <v>-9.5</v>
      </c>
      <c r="J206" s="179" t="s">
        <v>1928</v>
      </c>
      <c r="K206" s="179" t="s">
        <v>1929</v>
      </c>
      <c r="L206" s="165" t="s">
        <v>1534</v>
      </c>
      <c r="M206" s="186">
        <f t="shared" si="315"/>
        <v>27.281735</v>
      </c>
      <c r="N206" s="187">
        <v>2.7281735E7</v>
      </c>
      <c r="O206" s="153">
        <f t="shared" si="316"/>
        <v>148.80977</v>
      </c>
      <c r="P206" s="187">
        <v>1.4880977E8</v>
      </c>
      <c r="Q206" s="153">
        <f t="shared" si="317"/>
        <v>293</v>
      </c>
      <c r="R206" s="154">
        <v>2.93E8</v>
      </c>
      <c r="S206" s="187">
        <v>4.4180977E8</v>
      </c>
      <c r="T206" s="187">
        <f t="shared" si="318"/>
        <v>441.80977</v>
      </c>
      <c r="U206" s="178">
        <f t="shared" si="320"/>
        <v>0.6631813507</v>
      </c>
      <c r="V206" s="156">
        <v>61.0</v>
      </c>
      <c r="W206" s="188">
        <f>SUM((S206/1000000)/V206)</f>
        <v>7.242783115</v>
      </c>
      <c r="X206" s="193">
        <f t="shared" si="321"/>
        <v>0.4472415574</v>
      </c>
      <c r="Y206" s="151">
        <v>2012.0</v>
      </c>
      <c r="Z206" s="159"/>
      <c r="AA206" s="159"/>
      <c r="AB206" s="189" t="s">
        <v>1930</v>
      </c>
      <c r="AC206" s="158"/>
    </row>
    <row r="207" ht="15.75" customHeight="1">
      <c r="A207" s="182" t="s">
        <v>813</v>
      </c>
      <c r="B207" s="183">
        <v>49.0</v>
      </c>
      <c r="C207" s="147">
        <v>53.0</v>
      </c>
      <c r="D207" s="185">
        <f t="shared" si="322"/>
        <v>51</v>
      </c>
      <c r="E207" s="147">
        <v>81.0</v>
      </c>
      <c r="F207" s="147">
        <v>63.0</v>
      </c>
      <c r="G207" s="187">
        <f t="shared" si="14"/>
        <v>18</v>
      </c>
      <c r="H207" s="147">
        <f t="shared" si="323"/>
        <v>72</v>
      </c>
      <c r="I207" s="185">
        <f t="shared" si="16"/>
        <v>-21</v>
      </c>
      <c r="J207" s="179" t="s">
        <v>1543</v>
      </c>
      <c r="K207" s="179" t="s">
        <v>1616</v>
      </c>
      <c r="L207" s="179" t="s">
        <v>1534</v>
      </c>
      <c r="M207" s="186">
        <v>57.04</v>
      </c>
      <c r="N207" s="187">
        <f>M207*1000000</f>
        <v>57040000</v>
      </c>
      <c r="O207" s="153">
        <v>152.65</v>
      </c>
      <c r="P207" s="187">
        <f>O207*1000000</f>
        <v>152650000</v>
      </c>
      <c r="Q207" s="153">
        <v>262.61</v>
      </c>
      <c r="R207" s="149">
        <f>SUM(Q207*1000000)</f>
        <v>262610000</v>
      </c>
      <c r="S207" s="187">
        <f>T207*1000000</f>
        <v>415260000</v>
      </c>
      <c r="T207" s="187">
        <v>415.26</v>
      </c>
      <c r="U207" s="178">
        <f t="shared" si="320"/>
        <v>0.632398979</v>
      </c>
      <c r="V207" s="156">
        <v>57.5</v>
      </c>
      <c r="W207" s="188">
        <f t="shared" ref="W207:W209" si="324">SUM(T207/V207)</f>
        <v>7.221913043</v>
      </c>
      <c r="X207" s="193">
        <f t="shared" si="321"/>
        <v>0.992</v>
      </c>
      <c r="Y207" s="147">
        <v>2008.0</v>
      </c>
      <c r="Z207" s="159"/>
      <c r="AA207" s="159"/>
      <c r="AB207" s="189" t="s">
        <v>1931</v>
      </c>
      <c r="AC207" s="158"/>
    </row>
    <row r="208" ht="15.75" customHeight="1">
      <c r="A208" s="163" t="s">
        <v>1932</v>
      </c>
      <c r="B208" s="146">
        <v>90.0</v>
      </c>
      <c r="C208" s="164">
        <v>76.0</v>
      </c>
      <c r="D208" s="214">
        <f>(B208+C208)/2</f>
        <v>83</v>
      </c>
      <c r="E208" s="164">
        <v>79.0</v>
      </c>
      <c r="F208" s="164">
        <v>77.0</v>
      </c>
      <c r="G208" s="149">
        <f t="shared" si="14"/>
        <v>2</v>
      </c>
      <c r="H208" s="164">
        <f>(E208+F208)/2</f>
        <v>78</v>
      </c>
      <c r="I208" s="177">
        <f t="shared" si="16"/>
        <v>5</v>
      </c>
      <c r="J208" s="152" t="s">
        <v>1527</v>
      </c>
      <c r="K208" s="152" t="s">
        <v>1527</v>
      </c>
      <c r="L208" s="152" t="s">
        <v>1550</v>
      </c>
      <c r="M208" s="153">
        <f>N208/1000000</f>
        <v>24.727437</v>
      </c>
      <c r="N208" s="149">
        <v>2.4727437E7</v>
      </c>
      <c r="O208" s="181">
        <f>P208/1000000</f>
        <v>72.082999</v>
      </c>
      <c r="P208" s="149">
        <v>7.2082999E7</v>
      </c>
      <c r="Q208" s="153">
        <f>R208/1000000</f>
        <v>36.203423</v>
      </c>
      <c r="R208" s="154">
        <v>3.6203423E7</v>
      </c>
      <c r="S208" s="154">
        <f>R208+P208</f>
        <v>108286422</v>
      </c>
      <c r="T208" s="154">
        <f>S208/1000000</f>
        <v>108.286422</v>
      </c>
      <c r="U208" s="178">
        <f>R208/S208</f>
        <v>0.3343302173</v>
      </c>
      <c r="V208" s="156">
        <v>15.0</v>
      </c>
      <c r="W208" s="157">
        <f t="shared" si="324"/>
        <v>7.2190948</v>
      </c>
      <c r="X208" s="178">
        <f>N208/(V208*1000000)</f>
        <v>1.6484958</v>
      </c>
      <c r="Y208" s="164">
        <v>2016.0</v>
      </c>
      <c r="Z208" s="159"/>
      <c r="AA208" s="159"/>
      <c r="AB208" s="160" t="s">
        <v>1933</v>
      </c>
      <c r="AC208" s="159"/>
    </row>
    <row r="209" ht="15.75" customHeight="1">
      <c r="A209" s="182" t="s">
        <v>1934</v>
      </c>
      <c r="B209" s="183">
        <v>57.0</v>
      </c>
      <c r="C209" s="147">
        <v>51.0</v>
      </c>
      <c r="D209" s="185">
        <f>AVERAGE(B209:C209)</f>
        <v>54</v>
      </c>
      <c r="E209" s="147">
        <v>48.0</v>
      </c>
      <c r="F209" s="147">
        <v>73.0</v>
      </c>
      <c r="G209" s="147">
        <f t="shared" si="14"/>
        <v>-25</v>
      </c>
      <c r="H209" s="147">
        <f>AVERAGE(E209:F209)</f>
        <v>60.5</v>
      </c>
      <c r="I209" s="185">
        <f t="shared" si="16"/>
        <v>-6.5</v>
      </c>
      <c r="J209" s="179" t="s">
        <v>1395</v>
      </c>
      <c r="K209" s="179" t="s">
        <v>1611</v>
      </c>
      <c r="L209" s="179" t="s">
        <v>1567</v>
      </c>
      <c r="M209" s="186">
        <v>21.2</v>
      </c>
      <c r="N209" s="187">
        <f>M209*1000000</f>
        <v>21200000</v>
      </c>
      <c r="O209" s="153">
        <v>51.54</v>
      </c>
      <c r="P209" s="187">
        <f>O209*1000000</f>
        <v>51540000</v>
      </c>
      <c r="Q209" s="153">
        <v>49.19</v>
      </c>
      <c r="R209" s="149">
        <f>SUM(Q209*1000000)</f>
        <v>49190000</v>
      </c>
      <c r="S209" s="187">
        <f>T209*1000000</f>
        <v>100730000</v>
      </c>
      <c r="T209" s="187">
        <v>100.73</v>
      </c>
      <c r="U209" s="178">
        <f>(R209/S209)</f>
        <v>0.4883351534</v>
      </c>
      <c r="V209" s="156">
        <v>14.0</v>
      </c>
      <c r="W209" s="188">
        <f t="shared" si="324"/>
        <v>7.195</v>
      </c>
      <c r="X209" s="193">
        <f t="shared" ref="X209:X210" si="325">SUM(M209/V209)</f>
        <v>1.514285714</v>
      </c>
      <c r="Y209" s="147">
        <v>2009.0</v>
      </c>
      <c r="Z209" s="159"/>
      <c r="AA209" s="159"/>
      <c r="AB209" s="189" t="s">
        <v>1935</v>
      </c>
      <c r="AC209" s="158"/>
    </row>
    <row r="210" ht="15.75" customHeight="1">
      <c r="A210" s="145" t="s">
        <v>1936</v>
      </c>
      <c r="B210" s="146">
        <v>14.0</v>
      </c>
      <c r="C210" s="147">
        <v>28.0</v>
      </c>
      <c r="D210" s="149">
        <f t="shared" ref="D210:D211" si="326">(B210+C210)/2</f>
        <v>21</v>
      </c>
      <c r="E210" s="147">
        <v>35.0</v>
      </c>
      <c r="F210" s="149">
        <v>43.0</v>
      </c>
      <c r="G210" s="150">
        <f t="shared" si="14"/>
        <v>-8</v>
      </c>
      <c r="H210" s="151">
        <f t="shared" ref="H210:H211" si="327">(E210+F210)/2</f>
        <v>39</v>
      </c>
      <c r="I210" s="150">
        <f t="shared" si="16"/>
        <v>-18</v>
      </c>
      <c r="J210" s="152" t="s">
        <v>1527</v>
      </c>
      <c r="K210" s="152" t="s">
        <v>1528</v>
      </c>
      <c r="L210" s="152" t="s">
        <v>1540</v>
      </c>
      <c r="M210" s="153">
        <f t="shared" ref="M210:M212" si="328">N210/1000000</f>
        <v>9.307626</v>
      </c>
      <c r="N210" s="149">
        <v>9307626.0</v>
      </c>
      <c r="O210" s="153">
        <f t="shared" ref="O210:O212" si="329">P210/1000000</f>
        <v>25.091816</v>
      </c>
      <c r="P210" s="149">
        <v>2.5091816E7</v>
      </c>
      <c r="Q210" s="153">
        <v>0.0</v>
      </c>
      <c r="R210" s="154">
        <v>0.0</v>
      </c>
      <c r="S210" s="149">
        <v>2.5091816E7</v>
      </c>
      <c r="T210" s="154">
        <f>S210/100000</f>
        <v>250.91816</v>
      </c>
      <c r="U210" s="151">
        <v>0.0</v>
      </c>
      <c r="V210" s="156">
        <v>3.5</v>
      </c>
      <c r="W210" s="204">
        <f>SUM(S210/(V210*1000000))</f>
        <v>7.169090286</v>
      </c>
      <c r="X210" s="155">
        <f t="shared" si="325"/>
        <v>2.659321714</v>
      </c>
      <c r="Y210" s="147">
        <v>2018.0</v>
      </c>
      <c r="Z210" s="159"/>
      <c r="AA210" s="159"/>
      <c r="AB210" s="160" t="s">
        <v>1937</v>
      </c>
      <c r="AC210" s="159"/>
    </row>
    <row r="211" ht="15.75" customHeight="1">
      <c r="A211" s="163" t="s">
        <v>1938</v>
      </c>
      <c r="B211" s="146">
        <v>49.0</v>
      </c>
      <c r="C211" s="164">
        <v>51.0</v>
      </c>
      <c r="D211" s="214">
        <f t="shared" si="326"/>
        <v>50</v>
      </c>
      <c r="E211" s="164">
        <v>55.0</v>
      </c>
      <c r="F211" s="164">
        <v>80.0</v>
      </c>
      <c r="G211" s="149">
        <f t="shared" si="14"/>
        <v>-25</v>
      </c>
      <c r="H211" s="164">
        <f t="shared" si="327"/>
        <v>67.5</v>
      </c>
      <c r="I211" s="177">
        <f t="shared" si="16"/>
        <v>-17.5</v>
      </c>
      <c r="J211" s="173" t="s">
        <v>1537</v>
      </c>
      <c r="K211" s="173" t="s">
        <v>1537</v>
      </c>
      <c r="L211" s="152" t="s">
        <v>1540</v>
      </c>
      <c r="M211" s="153">
        <f t="shared" si="328"/>
        <v>5.107604</v>
      </c>
      <c r="N211" s="149">
        <v>5107604.0</v>
      </c>
      <c r="O211" s="181">
        <f t="shared" si="329"/>
        <v>9.252038</v>
      </c>
      <c r="P211" s="149">
        <v>9252038.0</v>
      </c>
      <c r="Q211" s="153">
        <f t="shared" ref="Q211:Q212" si="330">R211/1000000</f>
        <v>5.081752</v>
      </c>
      <c r="R211" s="154">
        <v>5081752.0</v>
      </c>
      <c r="S211" s="154">
        <f>R211+P211</f>
        <v>14333790</v>
      </c>
      <c r="T211" s="154">
        <f t="shared" ref="T211:T212" si="331">S211/1000000</f>
        <v>14.33379</v>
      </c>
      <c r="U211" s="178">
        <f>R211/S211</f>
        <v>0.3545295417</v>
      </c>
      <c r="V211" s="156">
        <v>2.0</v>
      </c>
      <c r="W211" s="157">
        <f t="shared" ref="W211:W214" si="332">SUM(T211/V211)</f>
        <v>7.166895</v>
      </c>
      <c r="X211" s="178">
        <f>N211/(V211*1000000)</f>
        <v>2.553802</v>
      </c>
      <c r="Y211" s="164">
        <v>2016.0</v>
      </c>
      <c r="Z211" s="159"/>
      <c r="AA211" s="159"/>
      <c r="AB211" s="160" t="s">
        <v>1939</v>
      </c>
      <c r="AC211" s="159"/>
    </row>
    <row r="212" ht="15.75" customHeight="1">
      <c r="A212" s="174" t="s">
        <v>319</v>
      </c>
      <c r="B212" s="175">
        <v>97.0</v>
      </c>
      <c r="C212" s="158">
        <v>96.0</v>
      </c>
      <c r="D212" s="210">
        <f t="shared" ref="D212:D213" si="333">AVERAGE(B212:C212)</f>
        <v>96.5</v>
      </c>
      <c r="E212" s="158">
        <v>80.0</v>
      </c>
      <c r="F212" s="158">
        <v>78.0</v>
      </c>
      <c r="G212" s="158">
        <f t="shared" si="14"/>
        <v>2</v>
      </c>
      <c r="H212" s="158">
        <f t="shared" ref="H212:H213" si="334">AVERAGE(E212:F212)</f>
        <v>79</v>
      </c>
      <c r="I212" s="210">
        <f t="shared" si="16"/>
        <v>17.5</v>
      </c>
      <c r="J212" s="179" t="s">
        <v>1629</v>
      </c>
      <c r="K212" s="162" t="s">
        <v>1940</v>
      </c>
      <c r="L212" s="162" t="s">
        <v>1540</v>
      </c>
      <c r="M212" s="153">
        <f t="shared" si="328"/>
        <v>55.785112</v>
      </c>
      <c r="N212" s="154">
        <v>5.5785112E7</v>
      </c>
      <c r="O212" s="153">
        <f t="shared" si="329"/>
        <v>274.092705</v>
      </c>
      <c r="P212" s="154">
        <v>2.74092705E8</v>
      </c>
      <c r="Q212" s="153">
        <f t="shared" si="330"/>
        <v>449.1</v>
      </c>
      <c r="R212" s="154">
        <v>4.491E8</v>
      </c>
      <c r="S212" s="154">
        <v>7.16392705E8</v>
      </c>
      <c r="T212" s="154">
        <f t="shared" si="331"/>
        <v>716.392705</v>
      </c>
      <c r="U212" s="178">
        <f t="shared" ref="U212:U224" si="335">(R212/S212)</f>
        <v>0.6268908057</v>
      </c>
      <c r="V212" s="156">
        <v>100.0</v>
      </c>
      <c r="W212" s="188">
        <f t="shared" si="332"/>
        <v>7.16392705</v>
      </c>
      <c r="X212" s="193">
        <f t="shared" ref="X212:X224" si="336">SUM(M212/V212)</f>
        <v>0.55785112</v>
      </c>
      <c r="Y212" s="158">
        <v>2013.0</v>
      </c>
      <c r="Z212" s="179" t="s">
        <v>1608</v>
      </c>
      <c r="AA212" s="162" t="s">
        <v>1941</v>
      </c>
      <c r="AB212" s="189" t="s">
        <v>1942</v>
      </c>
      <c r="AC212" s="158"/>
    </row>
    <row r="213" ht="15.75" customHeight="1">
      <c r="A213" s="182" t="s">
        <v>1943</v>
      </c>
      <c r="B213" s="183">
        <v>42.0</v>
      </c>
      <c r="C213" s="147">
        <v>47.0</v>
      </c>
      <c r="D213" s="185">
        <f t="shared" si="333"/>
        <v>44.5</v>
      </c>
      <c r="E213" s="147">
        <v>60.0</v>
      </c>
      <c r="F213" s="147">
        <v>61.0</v>
      </c>
      <c r="G213" s="147">
        <f t="shared" si="14"/>
        <v>-1</v>
      </c>
      <c r="H213" s="147">
        <f t="shared" si="334"/>
        <v>60.5</v>
      </c>
      <c r="I213" s="185">
        <f t="shared" si="16"/>
        <v>-16</v>
      </c>
      <c r="J213" s="179" t="s">
        <v>1543</v>
      </c>
      <c r="K213" s="179" t="s">
        <v>1616</v>
      </c>
      <c r="L213" s="179" t="s">
        <v>1534</v>
      </c>
      <c r="M213" s="186">
        <v>27.8</v>
      </c>
      <c r="N213" s="187">
        <f>M213*1000000</f>
        <v>27800000</v>
      </c>
      <c r="O213" s="153">
        <v>93.95</v>
      </c>
      <c r="P213" s="187">
        <f>O213*1000000</f>
        <v>93950000</v>
      </c>
      <c r="Q213" s="153">
        <v>84.89</v>
      </c>
      <c r="R213" s="149">
        <f>SUM(Q213*1000000)</f>
        <v>84890000</v>
      </c>
      <c r="S213" s="187">
        <f>T213*1000000</f>
        <v>178840000</v>
      </c>
      <c r="T213" s="187">
        <v>178.84</v>
      </c>
      <c r="U213" s="178">
        <f t="shared" si="335"/>
        <v>0.4746700962</v>
      </c>
      <c r="V213" s="156">
        <v>25.0</v>
      </c>
      <c r="W213" s="188">
        <f t="shared" si="332"/>
        <v>7.1536</v>
      </c>
      <c r="X213" s="193">
        <f t="shared" si="336"/>
        <v>1.112</v>
      </c>
      <c r="Y213" s="147">
        <v>2009.0</v>
      </c>
      <c r="Z213" s="159"/>
      <c r="AA213" s="159"/>
      <c r="AB213" s="189" t="s">
        <v>1944</v>
      </c>
      <c r="AC213" s="158"/>
    </row>
    <row r="214" ht="15.75" customHeight="1">
      <c r="A214" s="217" t="s">
        <v>1945</v>
      </c>
      <c r="B214" s="175">
        <v>89.0</v>
      </c>
      <c r="C214" s="158">
        <v>72.0</v>
      </c>
      <c r="D214" s="158">
        <f t="shared" ref="D214:D216" si="337">(B214+C214)/2</f>
        <v>80.5</v>
      </c>
      <c r="E214" s="158">
        <v>94.0</v>
      </c>
      <c r="F214" s="158">
        <v>75.0</v>
      </c>
      <c r="G214" s="164">
        <f t="shared" si="14"/>
        <v>19</v>
      </c>
      <c r="H214" s="158">
        <f t="shared" ref="H214:H216" si="338">(E214+F214)/2</f>
        <v>84.5</v>
      </c>
      <c r="I214" s="164">
        <f t="shared" si="16"/>
        <v>-4</v>
      </c>
      <c r="J214" s="162" t="s">
        <v>1565</v>
      </c>
      <c r="K214" s="162" t="s">
        <v>1565</v>
      </c>
      <c r="L214" s="162" t="s">
        <v>1529</v>
      </c>
      <c r="M214" s="153">
        <f t="shared" ref="M214:M218" si="339">N214/1000000</f>
        <v>60.20018</v>
      </c>
      <c r="N214" s="154">
        <v>6.020018E7</v>
      </c>
      <c r="O214" s="153">
        <f t="shared" ref="O214:O218" si="340">P214/1000000</f>
        <v>161.058813</v>
      </c>
      <c r="P214" s="149">
        <v>1.61058813E8</v>
      </c>
      <c r="Q214" s="153">
        <f t="shared" ref="Q214:Q218" si="341">R214/1000000</f>
        <v>38.854128</v>
      </c>
      <c r="R214" s="149">
        <v>3.8854128E7</v>
      </c>
      <c r="S214" s="154">
        <f>SUM(P214+Q214*1000000)</f>
        <v>199912941</v>
      </c>
      <c r="T214" s="154">
        <f t="shared" ref="T214:T218" si="342">S214/1000000</f>
        <v>199.912941</v>
      </c>
      <c r="U214" s="178">
        <f t="shared" si="335"/>
        <v>0.1943552419</v>
      </c>
      <c r="V214" s="192">
        <v>28.0</v>
      </c>
      <c r="W214" s="188">
        <f t="shared" si="332"/>
        <v>7.139747893</v>
      </c>
      <c r="X214" s="193">
        <f t="shared" si="336"/>
        <v>2.150006429</v>
      </c>
      <c r="Y214" s="158">
        <v>2015.0</v>
      </c>
      <c r="Z214" s="159"/>
      <c r="AA214" s="159"/>
      <c r="AB214" s="189" t="s">
        <v>1946</v>
      </c>
      <c r="AC214" s="158"/>
    </row>
    <row r="215" ht="15.75" customHeight="1">
      <c r="A215" s="212" t="s">
        <v>1947</v>
      </c>
      <c r="B215" s="146">
        <v>68.0</v>
      </c>
      <c r="C215" s="146">
        <v>57.0</v>
      </c>
      <c r="D215" s="146">
        <f t="shared" si="337"/>
        <v>62.5</v>
      </c>
      <c r="E215" s="146">
        <v>65.0</v>
      </c>
      <c r="F215" s="146">
        <v>63.0</v>
      </c>
      <c r="G215" s="146">
        <f t="shared" si="14"/>
        <v>2</v>
      </c>
      <c r="H215" s="146">
        <f t="shared" si="338"/>
        <v>64</v>
      </c>
      <c r="I215" s="146">
        <f t="shared" si="16"/>
        <v>-1.5</v>
      </c>
      <c r="J215" s="179" t="s">
        <v>1629</v>
      </c>
      <c r="K215" s="197" t="s">
        <v>1948</v>
      </c>
      <c r="L215" s="197" t="s">
        <v>1550</v>
      </c>
      <c r="M215" s="181">
        <f t="shared" si="339"/>
        <v>9.497665</v>
      </c>
      <c r="N215" s="149">
        <v>9497665.0</v>
      </c>
      <c r="O215" s="181">
        <f t="shared" si="340"/>
        <v>28.051045</v>
      </c>
      <c r="P215" s="149">
        <v>2.8051045E7</v>
      </c>
      <c r="Q215" s="181">
        <f t="shared" si="341"/>
        <v>36.2</v>
      </c>
      <c r="R215" s="149">
        <v>3.62E7</v>
      </c>
      <c r="S215" s="149">
        <f>P215+R215</f>
        <v>64251045</v>
      </c>
      <c r="T215" s="149">
        <f t="shared" si="342"/>
        <v>64.251045</v>
      </c>
      <c r="U215" s="199">
        <f t="shared" si="335"/>
        <v>0.5634149608</v>
      </c>
      <c r="V215" s="192">
        <v>9.0</v>
      </c>
      <c r="W215" s="200">
        <f>SUM(S215/(V215*1000000))</f>
        <v>7.139005</v>
      </c>
      <c r="X215" s="199">
        <f t="shared" si="336"/>
        <v>1.055296111</v>
      </c>
      <c r="Y215" s="146">
        <v>2019.0</v>
      </c>
      <c r="Z215" s="201"/>
      <c r="AA215" s="201"/>
      <c r="AB215" s="211" t="s">
        <v>1949</v>
      </c>
      <c r="AC215" s="159"/>
    </row>
    <row r="216" ht="15.75" customHeight="1">
      <c r="A216" s="190" t="s">
        <v>1950</v>
      </c>
      <c r="B216" s="175">
        <v>56.0</v>
      </c>
      <c r="C216" s="158">
        <v>56.0</v>
      </c>
      <c r="D216" s="210">
        <f t="shared" si="337"/>
        <v>56</v>
      </c>
      <c r="E216" s="164">
        <v>52.0</v>
      </c>
      <c r="F216" s="158">
        <v>64.0</v>
      </c>
      <c r="G216" s="164">
        <f t="shared" si="14"/>
        <v>-12</v>
      </c>
      <c r="H216" s="158">
        <f t="shared" si="338"/>
        <v>58</v>
      </c>
      <c r="I216" s="177">
        <f t="shared" si="16"/>
        <v>-2</v>
      </c>
      <c r="J216" s="162" t="s">
        <v>1565</v>
      </c>
      <c r="K216" s="162" t="s">
        <v>1565</v>
      </c>
      <c r="L216" s="162" t="s">
        <v>1534</v>
      </c>
      <c r="M216" s="153">
        <f t="shared" si="339"/>
        <v>12.65014</v>
      </c>
      <c r="N216" s="154">
        <v>1.265014E7</v>
      </c>
      <c r="O216" s="153">
        <f t="shared" si="340"/>
        <v>32.000304</v>
      </c>
      <c r="P216" s="149">
        <v>3.2000304E7</v>
      </c>
      <c r="Q216" s="153">
        <f t="shared" si="341"/>
        <v>53.511996</v>
      </c>
      <c r="R216" s="149">
        <v>5.3511996E7</v>
      </c>
      <c r="S216" s="154">
        <f>SUM(P216+Q216*1000000)</f>
        <v>85512300</v>
      </c>
      <c r="T216" s="154">
        <f t="shared" si="342"/>
        <v>85.5123</v>
      </c>
      <c r="U216" s="178">
        <f t="shared" si="335"/>
        <v>0.6257812736</v>
      </c>
      <c r="V216" s="192">
        <v>12.0</v>
      </c>
      <c r="W216" s="188">
        <f>SUM(T216/V216)</f>
        <v>7.126025</v>
      </c>
      <c r="X216" s="193">
        <f t="shared" si="336"/>
        <v>1.054178333</v>
      </c>
      <c r="Y216" s="158">
        <v>2015.0</v>
      </c>
      <c r="Z216" s="159"/>
      <c r="AA216" s="159"/>
      <c r="AB216" s="189" t="s">
        <v>1951</v>
      </c>
      <c r="AC216" s="158"/>
    </row>
    <row r="217" ht="15.75" customHeight="1">
      <c r="A217" s="205" t="s">
        <v>1952</v>
      </c>
      <c r="B217" s="206">
        <v>36.0</v>
      </c>
      <c r="C217" s="151">
        <v>46.0</v>
      </c>
      <c r="D217" s="208">
        <f>AVERAGE(B217:C217)</f>
        <v>41</v>
      </c>
      <c r="E217" s="151">
        <v>62.0</v>
      </c>
      <c r="F217" s="151">
        <v>56.0</v>
      </c>
      <c r="G217" s="151">
        <f t="shared" si="14"/>
        <v>6</v>
      </c>
      <c r="H217" s="151">
        <f>AVERAGE(E217:F217)</f>
        <v>59</v>
      </c>
      <c r="I217" s="208">
        <f t="shared" si="16"/>
        <v>-18</v>
      </c>
      <c r="J217" s="165" t="s">
        <v>1565</v>
      </c>
      <c r="K217" s="165" t="s">
        <v>1953</v>
      </c>
      <c r="L217" s="165" t="s">
        <v>1534</v>
      </c>
      <c r="M217" s="181">
        <f t="shared" si="339"/>
        <v>15.67919</v>
      </c>
      <c r="N217" s="150">
        <v>1.567919E7</v>
      </c>
      <c r="O217" s="181">
        <f t="shared" si="340"/>
        <v>50.474843</v>
      </c>
      <c r="P217" s="150">
        <v>5.0474843E7</v>
      </c>
      <c r="Q217" s="153">
        <f t="shared" si="341"/>
        <v>27.8</v>
      </c>
      <c r="R217" s="149">
        <v>2.78E7</v>
      </c>
      <c r="S217" s="150">
        <v>7.8274843E7</v>
      </c>
      <c r="T217" s="149">
        <f t="shared" si="342"/>
        <v>78.274843</v>
      </c>
      <c r="U217" s="178">
        <f t="shared" si="335"/>
        <v>0.3551588088</v>
      </c>
      <c r="V217" s="192">
        <v>11.0</v>
      </c>
      <c r="W217" s="204">
        <f t="shared" ref="W217:W218" si="343">SUM(S217/(V217*1000000))</f>
        <v>7.115894818</v>
      </c>
      <c r="X217" s="193">
        <f t="shared" si="336"/>
        <v>1.425380909</v>
      </c>
      <c r="Y217" s="151">
        <v>2014.0</v>
      </c>
      <c r="Z217" s="171"/>
      <c r="AA217" s="159"/>
      <c r="AB217" s="189" t="s">
        <v>1954</v>
      </c>
      <c r="AC217" s="158"/>
    </row>
    <row r="218" ht="15.75" customHeight="1">
      <c r="A218" s="194" t="s">
        <v>1955</v>
      </c>
      <c r="B218" s="146">
        <v>90.0</v>
      </c>
      <c r="C218" s="146">
        <v>69.0</v>
      </c>
      <c r="D218" s="146">
        <f>(B218+C218)/2</f>
        <v>79.5</v>
      </c>
      <c r="E218" s="146">
        <v>95.0</v>
      </c>
      <c r="F218" s="146">
        <v>76.0</v>
      </c>
      <c r="G218" s="146">
        <f t="shared" si="14"/>
        <v>19</v>
      </c>
      <c r="H218" s="146">
        <f>(E218+F218)/2</f>
        <v>85.5</v>
      </c>
      <c r="I218" s="146">
        <f t="shared" si="16"/>
        <v>-6</v>
      </c>
      <c r="J218" s="173" t="s">
        <v>1537</v>
      </c>
      <c r="K218" s="196" t="s">
        <v>1537</v>
      </c>
      <c r="L218" s="197" t="s">
        <v>1550</v>
      </c>
      <c r="M218" s="181">
        <f t="shared" si="339"/>
        <v>92.579212</v>
      </c>
      <c r="N218" s="198">
        <v>9.2579212E7</v>
      </c>
      <c r="O218" s="181">
        <f t="shared" si="340"/>
        <v>390.532085</v>
      </c>
      <c r="P218" s="149">
        <v>3.90532085E8</v>
      </c>
      <c r="Q218" s="181">
        <f t="shared" si="341"/>
        <v>741.395911</v>
      </c>
      <c r="R218" s="198">
        <v>7.41395911E8</v>
      </c>
      <c r="S218" s="149">
        <f>P218+R218</f>
        <v>1131927996</v>
      </c>
      <c r="T218" s="149">
        <f t="shared" si="342"/>
        <v>1131.927996</v>
      </c>
      <c r="U218" s="199">
        <f t="shared" si="335"/>
        <v>0.6549850464</v>
      </c>
      <c r="V218" s="192">
        <v>160.0</v>
      </c>
      <c r="W218" s="200">
        <f t="shared" si="343"/>
        <v>7.074549975</v>
      </c>
      <c r="X218" s="199">
        <f t="shared" si="336"/>
        <v>0.578620075</v>
      </c>
      <c r="Y218" s="146">
        <v>2019.0</v>
      </c>
      <c r="Z218" s="201"/>
      <c r="AA218" s="201"/>
      <c r="AB218" s="211" t="s">
        <v>1956</v>
      </c>
      <c r="AC218" s="159"/>
    </row>
    <row r="219" ht="15.75" customHeight="1">
      <c r="A219" s="182" t="s">
        <v>1957</v>
      </c>
      <c r="B219" s="183">
        <v>33.0</v>
      </c>
      <c r="C219" s="147">
        <v>39.0</v>
      </c>
      <c r="D219" s="183">
        <f t="shared" ref="D219:D221" si="344">AVERAGE(B219:C219)</f>
        <v>36</v>
      </c>
      <c r="E219" s="147">
        <v>50.0</v>
      </c>
      <c r="F219" s="147">
        <v>51.0</v>
      </c>
      <c r="G219" s="147">
        <f t="shared" si="14"/>
        <v>-1</v>
      </c>
      <c r="H219" s="147">
        <f t="shared" ref="H219:H221" si="345">AVERAGE(E219:F219)</f>
        <v>50.5</v>
      </c>
      <c r="I219" s="183">
        <f t="shared" si="16"/>
        <v>-14.5</v>
      </c>
      <c r="J219" s="179" t="s">
        <v>1602</v>
      </c>
      <c r="K219" s="179" t="s">
        <v>1958</v>
      </c>
      <c r="L219" s="179" t="s">
        <v>1540</v>
      </c>
      <c r="M219" s="186">
        <v>31.8</v>
      </c>
      <c r="N219" s="187">
        <f>M219*1000000</f>
        <v>31800000</v>
      </c>
      <c r="O219" s="153">
        <v>146.33</v>
      </c>
      <c r="P219" s="187">
        <f>O219*1000000</f>
        <v>146330000</v>
      </c>
      <c r="Q219" s="153">
        <v>36.95</v>
      </c>
      <c r="R219" s="149">
        <f>SUM(Q219*1000000)</f>
        <v>36950000</v>
      </c>
      <c r="S219" s="187">
        <f>T219*1000000</f>
        <v>183280000</v>
      </c>
      <c r="T219" s="187">
        <v>183.28</v>
      </c>
      <c r="U219" s="178">
        <f t="shared" si="335"/>
        <v>0.201604103</v>
      </c>
      <c r="V219" s="156">
        <v>26.0</v>
      </c>
      <c r="W219" s="188">
        <f t="shared" ref="W219:W221" si="346">SUM(T219/V219)</f>
        <v>7.049230769</v>
      </c>
      <c r="X219" s="193">
        <f t="shared" si="336"/>
        <v>1.223076923</v>
      </c>
      <c r="Y219" s="147">
        <v>2009.0</v>
      </c>
      <c r="Z219" s="159"/>
      <c r="AA219" s="159"/>
      <c r="AB219" s="189" t="s">
        <v>1959</v>
      </c>
      <c r="AC219" s="158"/>
    </row>
    <row r="220" ht="15.75" customHeight="1">
      <c r="A220" s="182" t="s">
        <v>1179</v>
      </c>
      <c r="B220" s="183">
        <v>90.0</v>
      </c>
      <c r="C220" s="164">
        <v>80.0</v>
      </c>
      <c r="D220" s="185">
        <f t="shared" si="344"/>
        <v>85</v>
      </c>
      <c r="E220" s="158">
        <v>77.0</v>
      </c>
      <c r="F220" s="158">
        <v>76.0</v>
      </c>
      <c r="G220" s="187">
        <f t="shared" si="14"/>
        <v>1</v>
      </c>
      <c r="H220" s="147">
        <f t="shared" si="345"/>
        <v>76.5</v>
      </c>
      <c r="I220" s="185">
        <f t="shared" si="16"/>
        <v>8.5</v>
      </c>
      <c r="J220" s="162" t="s">
        <v>1594</v>
      </c>
      <c r="K220" s="162" t="s">
        <v>1594</v>
      </c>
      <c r="L220" s="179" t="s">
        <v>1534</v>
      </c>
      <c r="M220" s="153">
        <v>74.036787</v>
      </c>
      <c r="N220" s="149">
        <v>7.4036787E7</v>
      </c>
      <c r="O220" s="181">
        <f>P220/1000000</f>
        <v>183.135014</v>
      </c>
      <c r="P220" s="187">
        <v>1.83135014E8</v>
      </c>
      <c r="Q220" s="181">
        <f>R220/1000000</f>
        <v>343.932723</v>
      </c>
      <c r="R220" s="187">
        <v>3.43932723E8</v>
      </c>
      <c r="S220" s="187">
        <v>5.27067737E8</v>
      </c>
      <c r="T220" s="187">
        <f>S220/1000000</f>
        <v>527.067737</v>
      </c>
      <c r="U220" s="178">
        <f t="shared" si="335"/>
        <v>0.6525398898</v>
      </c>
      <c r="V220" s="156">
        <v>75.0</v>
      </c>
      <c r="W220" s="188">
        <f t="shared" si="346"/>
        <v>7.027569827</v>
      </c>
      <c r="X220" s="193">
        <f t="shared" si="336"/>
        <v>0.98715716</v>
      </c>
      <c r="Y220" s="147">
        <v>2007.0</v>
      </c>
      <c r="Z220" s="159"/>
      <c r="AA220" s="159"/>
      <c r="AB220" s="160" t="s">
        <v>1960</v>
      </c>
      <c r="AC220" s="159"/>
    </row>
    <row r="221" ht="15.75" customHeight="1">
      <c r="A221" s="182" t="s">
        <v>1961</v>
      </c>
      <c r="B221" s="183">
        <v>91.0</v>
      </c>
      <c r="C221" s="147">
        <v>81.0</v>
      </c>
      <c r="D221" s="185">
        <f t="shared" si="344"/>
        <v>86</v>
      </c>
      <c r="E221" s="147">
        <v>81.0</v>
      </c>
      <c r="F221" s="147">
        <v>80.0</v>
      </c>
      <c r="G221" s="147">
        <f t="shared" si="14"/>
        <v>1</v>
      </c>
      <c r="H221" s="147">
        <f t="shared" si="345"/>
        <v>80.5</v>
      </c>
      <c r="I221" s="185">
        <f t="shared" si="16"/>
        <v>5.5</v>
      </c>
      <c r="J221" s="179" t="s">
        <v>1602</v>
      </c>
      <c r="K221" s="179" t="s">
        <v>1726</v>
      </c>
      <c r="L221" s="179" t="s">
        <v>1534</v>
      </c>
      <c r="M221" s="186">
        <v>37.4</v>
      </c>
      <c r="N221" s="187">
        <f>M221*1000000</f>
        <v>37400000</v>
      </c>
      <c r="O221" s="153">
        <v>115.6</v>
      </c>
      <c r="P221" s="187">
        <f>O221*1000000</f>
        <v>115600000</v>
      </c>
      <c r="Q221" s="153">
        <v>95.17</v>
      </c>
      <c r="R221" s="149">
        <f>SUM(Q221*1000000)</f>
        <v>95170000</v>
      </c>
      <c r="S221" s="187">
        <f>T221*1000000</f>
        <v>210770000</v>
      </c>
      <c r="T221" s="187">
        <v>210.77</v>
      </c>
      <c r="U221" s="178">
        <f t="shared" si="335"/>
        <v>0.4515348484</v>
      </c>
      <c r="V221" s="156">
        <v>30.0</v>
      </c>
      <c r="W221" s="188">
        <f t="shared" si="346"/>
        <v>7.025666667</v>
      </c>
      <c r="X221" s="193">
        <f t="shared" si="336"/>
        <v>1.246666667</v>
      </c>
      <c r="Y221" s="147">
        <v>2009.0</v>
      </c>
      <c r="Z221" s="159"/>
      <c r="AA221" s="159"/>
      <c r="AB221" s="189" t="s">
        <v>1962</v>
      </c>
      <c r="AC221" s="158"/>
    </row>
    <row r="222" ht="15.75" customHeight="1">
      <c r="A222" s="145" t="s">
        <v>709</v>
      </c>
      <c r="B222" s="146">
        <v>64.0</v>
      </c>
      <c r="C222" s="147">
        <v>51.0</v>
      </c>
      <c r="D222" s="149">
        <f>(B222+C222)/2</f>
        <v>57.5</v>
      </c>
      <c r="E222" s="147">
        <v>58.0</v>
      </c>
      <c r="F222" s="149">
        <v>65.0</v>
      </c>
      <c r="G222" s="150">
        <f t="shared" si="14"/>
        <v>-7</v>
      </c>
      <c r="H222" s="151">
        <f>(E222+F222)/2</f>
        <v>61.5</v>
      </c>
      <c r="I222" s="150">
        <f t="shared" si="16"/>
        <v>-4</v>
      </c>
      <c r="J222" s="173" t="s">
        <v>1601</v>
      </c>
      <c r="K222" s="173" t="s">
        <v>1601</v>
      </c>
      <c r="L222" s="152" t="s">
        <v>1534</v>
      </c>
      <c r="M222" s="153">
        <f>N222/1000000</f>
        <v>25.010928</v>
      </c>
      <c r="N222" s="149">
        <v>2.5010928E7</v>
      </c>
      <c r="O222" s="153">
        <f t="shared" ref="O222:O225" si="347">P222/1000000</f>
        <v>115.234093</v>
      </c>
      <c r="P222" s="149">
        <v>1.15234093E8</v>
      </c>
      <c r="Q222" s="153">
        <f t="shared" ref="Q222:Q225" si="348">R222/1000000</f>
        <v>235.984098</v>
      </c>
      <c r="R222" s="154">
        <f>S222-P222</f>
        <v>235984098</v>
      </c>
      <c r="S222" s="149">
        <v>3.51218191E8</v>
      </c>
      <c r="T222" s="154">
        <f t="shared" ref="T222:T223" si="349">S222/1000000</f>
        <v>351.218191</v>
      </c>
      <c r="U222" s="155">
        <f t="shared" si="335"/>
        <v>0.6719016954</v>
      </c>
      <c r="V222" s="156">
        <v>50.0</v>
      </c>
      <c r="W222" s="204">
        <f>SUM(S222/(V222*1000000))</f>
        <v>7.02436382</v>
      </c>
      <c r="X222" s="155">
        <f t="shared" si="336"/>
        <v>0.50021856</v>
      </c>
      <c r="Y222" s="147">
        <v>2018.0</v>
      </c>
      <c r="Z222" s="159"/>
      <c r="AA222" s="159"/>
      <c r="AB222" s="160" t="s">
        <v>1963</v>
      </c>
      <c r="AC222" s="159"/>
    </row>
    <row r="223" ht="15.75" customHeight="1">
      <c r="A223" s="182">
        <v>300.0</v>
      </c>
      <c r="B223" s="183">
        <v>60.0</v>
      </c>
      <c r="C223" s="147">
        <v>51.0</v>
      </c>
      <c r="D223" s="185">
        <f>AVERAGE(B223:C223)</f>
        <v>55.5</v>
      </c>
      <c r="E223" s="147">
        <v>89.0</v>
      </c>
      <c r="F223" s="147">
        <v>71.0</v>
      </c>
      <c r="G223" s="187">
        <f t="shared" si="14"/>
        <v>18</v>
      </c>
      <c r="H223" s="147">
        <f>AVERAGE(E223:F223)</f>
        <v>80</v>
      </c>
      <c r="I223" s="185">
        <f t="shared" si="16"/>
        <v>-24.5</v>
      </c>
      <c r="J223" s="179" t="s">
        <v>1694</v>
      </c>
      <c r="K223" s="179" t="s">
        <v>1964</v>
      </c>
      <c r="L223" s="179" t="s">
        <v>1534</v>
      </c>
      <c r="M223" s="186">
        <v>70.885301</v>
      </c>
      <c r="N223" s="150">
        <v>7.0885301E7</v>
      </c>
      <c r="O223" s="181">
        <f t="shared" si="347"/>
        <v>210.614939</v>
      </c>
      <c r="P223" s="187">
        <v>2.10614939E8</v>
      </c>
      <c r="Q223" s="181">
        <f t="shared" si="348"/>
        <v>245.453242</v>
      </c>
      <c r="R223" s="187">
        <v>2.45453242E8</v>
      </c>
      <c r="S223" s="187">
        <v>4.56068181E8</v>
      </c>
      <c r="T223" s="187">
        <f t="shared" si="349"/>
        <v>456.068181</v>
      </c>
      <c r="U223" s="178">
        <f t="shared" si="335"/>
        <v>0.5381941829</v>
      </c>
      <c r="V223" s="156">
        <v>65.0</v>
      </c>
      <c r="W223" s="188">
        <f>SUM(T223/V223)</f>
        <v>7.016433554</v>
      </c>
      <c r="X223" s="193">
        <f t="shared" si="336"/>
        <v>1.090543092</v>
      </c>
      <c r="Y223" s="147">
        <v>2007.0</v>
      </c>
      <c r="Z223" s="159"/>
      <c r="AA223" s="159"/>
      <c r="AB223" s="160" t="s">
        <v>1965</v>
      </c>
      <c r="AC223" s="159"/>
    </row>
    <row r="224" ht="15.75" customHeight="1">
      <c r="A224" s="145" t="s">
        <v>1966</v>
      </c>
      <c r="B224" s="146">
        <v>17.0</v>
      </c>
      <c r="C224" s="147">
        <v>31.0</v>
      </c>
      <c r="D224" s="149">
        <f t="shared" ref="D224:D225" si="350">(B224+C224)/2</f>
        <v>24</v>
      </c>
      <c r="E224" s="147">
        <v>25.0</v>
      </c>
      <c r="F224" s="149">
        <v>13.0</v>
      </c>
      <c r="G224" s="150">
        <f t="shared" si="14"/>
        <v>12</v>
      </c>
      <c r="H224" s="151">
        <f t="shared" ref="H224:H225" si="351">(E224+F224)/2</f>
        <v>19</v>
      </c>
      <c r="I224" s="150">
        <f t="shared" si="16"/>
        <v>5</v>
      </c>
      <c r="J224" s="173" t="s">
        <v>1558</v>
      </c>
      <c r="K224" s="173" t="s">
        <v>1558</v>
      </c>
      <c r="L224" s="152" t="s">
        <v>1540</v>
      </c>
      <c r="M224" s="153">
        <f t="shared" ref="M224:M225" si="352">N224/1000000</f>
        <v>6.023972</v>
      </c>
      <c r="N224" s="149">
        <v>6023972.0</v>
      </c>
      <c r="O224" s="153">
        <f t="shared" si="347"/>
        <v>17.744685</v>
      </c>
      <c r="P224" s="149">
        <v>1.7744685E7</v>
      </c>
      <c r="Q224" s="153">
        <f t="shared" si="348"/>
        <v>20.788427</v>
      </c>
      <c r="R224" s="154">
        <f>S224-P224</f>
        <v>20788427</v>
      </c>
      <c r="S224" s="149">
        <v>3.8533112E7</v>
      </c>
      <c r="T224" s="154">
        <f>S224/100000</f>
        <v>385.33112</v>
      </c>
      <c r="U224" s="155">
        <f t="shared" si="335"/>
        <v>0.539495149</v>
      </c>
      <c r="V224" s="156">
        <v>5.5</v>
      </c>
      <c r="W224" s="204">
        <f>SUM(S224/(V224*1000000))</f>
        <v>7.006020364</v>
      </c>
      <c r="X224" s="155">
        <f t="shared" si="336"/>
        <v>1.095267636</v>
      </c>
      <c r="Y224" s="147">
        <v>2018.0</v>
      </c>
      <c r="Z224" s="159"/>
      <c r="AA224" s="159"/>
      <c r="AB224" s="160" t="s">
        <v>1967</v>
      </c>
      <c r="AC224" s="159"/>
    </row>
    <row r="225" ht="15.75" customHeight="1">
      <c r="A225" s="163" t="s">
        <v>1968</v>
      </c>
      <c r="B225" s="146">
        <v>78.0</v>
      </c>
      <c r="C225" s="164">
        <v>59.0</v>
      </c>
      <c r="D225" s="214">
        <f t="shared" si="350"/>
        <v>68.5</v>
      </c>
      <c r="E225" s="164">
        <v>60.0</v>
      </c>
      <c r="F225" s="164">
        <v>65.0</v>
      </c>
      <c r="G225" s="149">
        <f t="shared" si="14"/>
        <v>-5</v>
      </c>
      <c r="H225" s="164">
        <f t="shared" si="351"/>
        <v>62.5</v>
      </c>
      <c r="I225" s="177">
        <f t="shared" si="16"/>
        <v>6</v>
      </c>
      <c r="J225" s="173" t="s">
        <v>1547</v>
      </c>
      <c r="K225" s="173" t="s">
        <v>1547</v>
      </c>
      <c r="L225" s="152" t="s">
        <v>1540</v>
      </c>
      <c r="M225" s="153">
        <f t="shared" si="352"/>
        <v>16.800868</v>
      </c>
      <c r="N225" s="149">
        <v>1.6800868E7</v>
      </c>
      <c r="O225" s="181">
        <f t="shared" si="347"/>
        <v>55.121623</v>
      </c>
      <c r="P225" s="149">
        <v>5.5121623E7</v>
      </c>
      <c r="Q225" s="153">
        <f t="shared" si="348"/>
        <v>63.976715</v>
      </c>
      <c r="R225" s="154">
        <v>6.3976715E7</v>
      </c>
      <c r="S225" s="154">
        <f>R225+P225</f>
        <v>119098338</v>
      </c>
      <c r="T225" s="154">
        <f t="shared" ref="T225:T227" si="353">S225/1000000</f>
        <v>119.098338</v>
      </c>
      <c r="U225" s="178">
        <f>R225/S225</f>
        <v>0.5371755482</v>
      </c>
      <c r="V225" s="156">
        <v>17.0</v>
      </c>
      <c r="W225" s="157">
        <f t="shared" ref="W225:W226" si="354">SUM(T225/V225)</f>
        <v>7.005784588</v>
      </c>
      <c r="X225" s="178">
        <f>N225/(V225*1000000)</f>
        <v>0.9882863529</v>
      </c>
      <c r="Y225" s="164">
        <v>2016.0</v>
      </c>
      <c r="Z225" s="159"/>
      <c r="AA225" s="159"/>
      <c r="AB225" s="160" t="s">
        <v>1969</v>
      </c>
      <c r="AC225" s="159"/>
    </row>
    <row r="226" ht="15.75" customHeight="1">
      <c r="A226" s="182" t="s">
        <v>1970</v>
      </c>
      <c r="B226" s="175">
        <v>63.0</v>
      </c>
      <c r="C226" s="158">
        <v>66.0</v>
      </c>
      <c r="D226" s="183">
        <f>AVERAGE(B226:C226)</f>
        <v>64.5</v>
      </c>
      <c r="E226" s="158">
        <v>74.0</v>
      </c>
      <c r="F226" s="147">
        <v>72.0</v>
      </c>
      <c r="G226" s="147">
        <f t="shared" si="14"/>
        <v>2</v>
      </c>
      <c r="H226" s="147">
        <f>AVERAGE(E226:F226)</f>
        <v>73</v>
      </c>
      <c r="I226" s="183">
        <f t="shared" si="16"/>
        <v>-8.5</v>
      </c>
      <c r="J226" s="179" t="s">
        <v>1629</v>
      </c>
      <c r="K226" s="179" t="s">
        <v>1971</v>
      </c>
      <c r="L226" s="179" t="s">
        <v>1540</v>
      </c>
      <c r="M226" s="153">
        <v>0.08</v>
      </c>
      <c r="N226" s="187">
        <f>M226*1000000</f>
        <v>80000</v>
      </c>
      <c r="O226" s="153">
        <v>1.32</v>
      </c>
      <c r="P226" s="187">
        <f>O226*1000000</f>
        <v>1320000</v>
      </c>
      <c r="Q226" s="153">
        <v>0.45</v>
      </c>
      <c r="R226" s="149">
        <f>SUM(Q226*1000000)</f>
        <v>450000</v>
      </c>
      <c r="S226" s="154">
        <f>SUM(N226:P226)</f>
        <v>1400001.32</v>
      </c>
      <c r="T226" s="149">
        <f t="shared" si="353"/>
        <v>1.40000132</v>
      </c>
      <c r="U226" s="178">
        <f t="shared" ref="U226:U232" si="355">(R226/S226)</f>
        <v>0.3214282684</v>
      </c>
      <c r="V226" s="156">
        <v>0.2</v>
      </c>
      <c r="W226" s="188">
        <f t="shared" si="354"/>
        <v>7.0000066</v>
      </c>
      <c r="X226" s="193">
        <f t="shared" ref="X226:X235" si="356">SUM(M226/V226)</f>
        <v>0.4</v>
      </c>
      <c r="Y226" s="147">
        <v>2011.0</v>
      </c>
      <c r="Z226" s="159"/>
      <c r="AA226" s="159"/>
      <c r="AB226" s="189" t="s">
        <v>1972</v>
      </c>
      <c r="AC226" s="158"/>
    </row>
    <row r="227" ht="15.75" customHeight="1">
      <c r="A227" s="163" t="s">
        <v>275</v>
      </c>
      <c r="B227" s="146">
        <v>10.0</v>
      </c>
      <c r="C227" s="164">
        <v>33.0</v>
      </c>
      <c r="D227" s="149">
        <f>(B227+C227)/2</f>
        <v>21.5</v>
      </c>
      <c r="E227" s="164">
        <v>49.0</v>
      </c>
      <c r="F227" s="164">
        <v>30.0</v>
      </c>
      <c r="G227" s="151">
        <f t="shared" si="14"/>
        <v>19</v>
      </c>
      <c r="H227" s="151">
        <f>(E227+F227)/2</f>
        <v>39.5</v>
      </c>
      <c r="I227" s="150">
        <f t="shared" si="16"/>
        <v>-18</v>
      </c>
      <c r="J227" s="165" t="s">
        <v>1605</v>
      </c>
      <c r="K227" s="165" t="s">
        <v>1605</v>
      </c>
      <c r="L227" s="166" t="s">
        <v>1893</v>
      </c>
      <c r="M227" s="167">
        <f>N227/1000000</f>
        <v>46.60725</v>
      </c>
      <c r="N227" s="149">
        <v>4.660725E7</v>
      </c>
      <c r="O227" s="167">
        <f>P227/1000000</f>
        <v>114.43401</v>
      </c>
      <c r="P227" s="149">
        <v>1.1443401E8</v>
      </c>
      <c r="Q227" s="167">
        <f>R227/1000000</f>
        <v>266.547533</v>
      </c>
      <c r="R227" s="150">
        <f>S227-P227</f>
        <v>266547533</v>
      </c>
      <c r="S227" s="149">
        <v>3.80981543E8</v>
      </c>
      <c r="T227" s="149">
        <f t="shared" si="353"/>
        <v>380.981543</v>
      </c>
      <c r="U227" s="155">
        <f t="shared" si="355"/>
        <v>0.6996337169</v>
      </c>
      <c r="V227" s="192">
        <v>55.0</v>
      </c>
      <c r="W227" s="204">
        <f>SUM(S227/(V227*1000000))</f>
        <v>6.926937145</v>
      </c>
      <c r="X227" s="155">
        <f t="shared" si="356"/>
        <v>0.8474045455</v>
      </c>
      <c r="Y227" s="164">
        <v>2017.0</v>
      </c>
      <c r="Z227" s="171"/>
      <c r="AA227" s="171"/>
      <c r="AB227" s="172" t="s">
        <v>1973</v>
      </c>
      <c r="AC227" s="171"/>
    </row>
    <row r="228" ht="15.75" customHeight="1">
      <c r="A228" s="182" t="s">
        <v>1974</v>
      </c>
      <c r="B228" s="183">
        <v>94.0</v>
      </c>
      <c r="C228" s="147">
        <v>90.0</v>
      </c>
      <c r="D228" s="183">
        <f t="shared" ref="D228:D231" si="357">AVERAGE(B228:C228)</f>
        <v>92</v>
      </c>
      <c r="E228" s="147">
        <v>73.0</v>
      </c>
      <c r="F228" s="147">
        <v>73.0</v>
      </c>
      <c r="G228" s="147">
        <f t="shared" si="14"/>
        <v>0</v>
      </c>
      <c r="H228" s="147">
        <f t="shared" ref="H228:H231" si="358">AVERAGE(E228:F228)</f>
        <v>73</v>
      </c>
      <c r="I228" s="183">
        <f t="shared" si="16"/>
        <v>19</v>
      </c>
      <c r="J228" s="179" t="s">
        <v>1565</v>
      </c>
      <c r="K228" s="179" t="s">
        <v>1565</v>
      </c>
      <c r="L228" s="179" t="s">
        <v>1534</v>
      </c>
      <c r="M228" s="186">
        <v>0.8</v>
      </c>
      <c r="N228" s="187">
        <f>M228*1000000</f>
        <v>800000</v>
      </c>
      <c r="O228" s="153">
        <v>6.53</v>
      </c>
      <c r="P228" s="187">
        <f>O228*1000000</f>
        <v>6530000</v>
      </c>
      <c r="Q228" s="153">
        <v>7.3</v>
      </c>
      <c r="R228" s="149">
        <f>SUM(Q228*1000000)</f>
        <v>7300000</v>
      </c>
      <c r="S228" s="187">
        <f>T228*1000000</f>
        <v>13830000</v>
      </c>
      <c r="T228" s="187">
        <f>SUM(O228+Q228)</f>
        <v>13.83</v>
      </c>
      <c r="U228" s="178">
        <f t="shared" si="355"/>
        <v>0.5278380333</v>
      </c>
      <c r="V228" s="156">
        <v>2.0</v>
      </c>
      <c r="W228" s="188">
        <f>SUM(T228/V228)</f>
        <v>6.915</v>
      </c>
      <c r="X228" s="193">
        <f t="shared" si="356"/>
        <v>0.4</v>
      </c>
      <c r="Y228" s="147">
        <v>2010.0</v>
      </c>
      <c r="Z228" s="159"/>
      <c r="AA228" s="159"/>
      <c r="AB228" s="189" t="s">
        <v>1975</v>
      </c>
      <c r="AC228" s="158"/>
    </row>
    <row r="229" ht="15.75" customHeight="1">
      <c r="A229" s="182" t="s">
        <v>1976</v>
      </c>
      <c r="B229" s="183">
        <v>48.0</v>
      </c>
      <c r="C229" s="147">
        <v>52.0</v>
      </c>
      <c r="D229" s="185">
        <f t="shared" si="357"/>
        <v>50</v>
      </c>
      <c r="E229" s="147">
        <v>71.0</v>
      </c>
      <c r="F229" s="147">
        <v>42.0</v>
      </c>
      <c r="G229" s="147">
        <f t="shared" si="14"/>
        <v>29</v>
      </c>
      <c r="H229" s="147">
        <f t="shared" si="358"/>
        <v>56.5</v>
      </c>
      <c r="I229" s="185">
        <f t="shared" si="16"/>
        <v>-6.5</v>
      </c>
      <c r="J229" s="179" t="s">
        <v>1694</v>
      </c>
      <c r="K229" s="179" t="s">
        <v>1977</v>
      </c>
      <c r="L229" s="165" t="s">
        <v>1550</v>
      </c>
      <c r="M229" s="186">
        <f t="shared" ref="M229:M233" si="359">N229/1000000</f>
        <v>141.067634</v>
      </c>
      <c r="N229" s="187">
        <v>1.41067634E8</v>
      </c>
      <c r="O229" s="153">
        <f t="shared" ref="O229:O233" si="360">P229/1000000</f>
        <v>292.324737</v>
      </c>
      <c r="P229" s="187">
        <v>2.92324737E8</v>
      </c>
      <c r="Q229" s="153">
        <f t="shared" ref="Q229:Q232" si="361">R229/1000000</f>
        <v>537.36064</v>
      </c>
      <c r="R229" s="154">
        <v>5.3736064E8</v>
      </c>
      <c r="S229" s="187">
        <v>8.29685377E8</v>
      </c>
      <c r="T229" s="187">
        <f t="shared" ref="T229:T232" si="362">S229/1000000</f>
        <v>829.685377</v>
      </c>
      <c r="U229" s="178">
        <f t="shared" si="355"/>
        <v>0.6476679653</v>
      </c>
      <c r="V229" s="156">
        <v>120.0</v>
      </c>
      <c r="W229" s="188">
        <f t="shared" ref="W229:W231" si="363">SUM((S229/1000000)/V229)</f>
        <v>6.914044808</v>
      </c>
      <c r="X229" s="193">
        <f t="shared" si="356"/>
        <v>1.175563617</v>
      </c>
      <c r="Y229" s="151">
        <v>2012.0</v>
      </c>
      <c r="Z229" s="159"/>
      <c r="AA229" s="159"/>
      <c r="AB229" s="189" t="s">
        <v>1978</v>
      </c>
      <c r="AC229" s="158"/>
    </row>
    <row r="230" ht="15.75" customHeight="1">
      <c r="A230" s="182" t="s">
        <v>1979</v>
      </c>
      <c r="B230" s="183">
        <v>92.0</v>
      </c>
      <c r="C230" s="147">
        <v>69.0</v>
      </c>
      <c r="D230" s="185">
        <f t="shared" si="357"/>
        <v>80.5</v>
      </c>
      <c r="E230" s="147">
        <v>91.0</v>
      </c>
      <c r="F230" s="147">
        <v>79.0</v>
      </c>
      <c r="G230" s="147">
        <f t="shared" si="14"/>
        <v>12</v>
      </c>
      <c r="H230" s="147">
        <f t="shared" si="358"/>
        <v>85</v>
      </c>
      <c r="I230" s="185">
        <f t="shared" si="16"/>
        <v>-4.5</v>
      </c>
      <c r="J230" s="179" t="s">
        <v>1602</v>
      </c>
      <c r="K230" s="179" t="s">
        <v>1980</v>
      </c>
      <c r="L230" s="165" t="s">
        <v>1534</v>
      </c>
      <c r="M230" s="186">
        <f t="shared" si="359"/>
        <v>207.438708</v>
      </c>
      <c r="N230" s="187">
        <v>2.07438708E8</v>
      </c>
      <c r="O230" s="153">
        <f t="shared" si="360"/>
        <v>623.35791</v>
      </c>
      <c r="P230" s="187">
        <v>6.2335791E8</v>
      </c>
      <c r="Q230" s="153">
        <f t="shared" si="361"/>
        <v>895.237</v>
      </c>
      <c r="R230" s="154">
        <v>8.95237E8</v>
      </c>
      <c r="S230" s="187">
        <v>1.51859491E9</v>
      </c>
      <c r="T230" s="154">
        <f t="shared" si="362"/>
        <v>1518.59491</v>
      </c>
      <c r="U230" s="178">
        <f t="shared" si="355"/>
        <v>0.5895166605</v>
      </c>
      <c r="V230" s="156">
        <v>220.0</v>
      </c>
      <c r="W230" s="188">
        <f t="shared" si="363"/>
        <v>6.902704136</v>
      </c>
      <c r="X230" s="193">
        <f t="shared" si="356"/>
        <v>0.9429032182</v>
      </c>
      <c r="Y230" s="151">
        <v>2012.0</v>
      </c>
      <c r="Z230" s="159"/>
      <c r="AA230" s="159"/>
      <c r="AB230" s="189" t="s">
        <v>1981</v>
      </c>
      <c r="AC230" s="158"/>
    </row>
    <row r="231" ht="15.75" customHeight="1">
      <c r="A231" s="182" t="s">
        <v>1982</v>
      </c>
      <c r="B231" s="183">
        <v>85.0</v>
      </c>
      <c r="C231" s="147">
        <v>68.0</v>
      </c>
      <c r="D231" s="185">
        <f t="shared" si="357"/>
        <v>76.5</v>
      </c>
      <c r="E231" s="147">
        <v>86.0</v>
      </c>
      <c r="F231" s="147">
        <v>77.0</v>
      </c>
      <c r="G231" s="147">
        <f t="shared" si="14"/>
        <v>9</v>
      </c>
      <c r="H231" s="147">
        <f t="shared" si="358"/>
        <v>81.5</v>
      </c>
      <c r="I231" s="185">
        <f t="shared" si="16"/>
        <v>-5</v>
      </c>
      <c r="J231" s="179" t="s">
        <v>1983</v>
      </c>
      <c r="K231" s="179" t="s">
        <v>1984</v>
      </c>
      <c r="L231" s="165" t="s">
        <v>1540</v>
      </c>
      <c r="M231" s="186">
        <f t="shared" si="359"/>
        <v>13.152683</v>
      </c>
      <c r="N231" s="187">
        <v>1.3152683E7</v>
      </c>
      <c r="O231" s="153">
        <f t="shared" si="360"/>
        <v>41.003371</v>
      </c>
      <c r="P231" s="187">
        <v>4.1003371E7</v>
      </c>
      <c r="Q231" s="153">
        <f t="shared" si="361"/>
        <v>7.123013</v>
      </c>
      <c r="R231" s="154">
        <v>7123013.0</v>
      </c>
      <c r="S231" s="187">
        <v>4.8126384E7</v>
      </c>
      <c r="T231" s="187">
        <f t="shared" si="362"/>
        <v>48.126384</v>
      </c>
      <c r="U231" s="178">
        <f t="shared" si="355"/>
        <v>0.1480064033</v>
      </c>
      <c r="V231" s="156">
        <v>7.0</v>
      </c>
      <c r="W231" s="188">
        <f t="shared" si="363"/>
        <v>6.875197714</v>
      </c>
      <c r="X231" s="193">
        <f t="shared" si="356"/>
        <v>1.878954714</v>
      </c>
      <c r="Y231" s="151">
        <v>2012.0</v>
      </c>
      <c r="Z231" s="159"/>
      <c r="AA231" s="159"/>
      <c r="AB231" s="189" t="s">
        <v>1985</v>
      </c>
      <c r="AC231" s="158"/>
    </row>
    <row r="232" ht="15.75" customHeight="1">
      <c r="A232" s="163" t="s">
        <v>1986</v>
      </c>
      <c r="B232" s="146">
        <v>55.0</v>
      </c>
      <c r="C232" s="164">
        <v>57.0</v>
      </c>
      <c r="D232" s="149">
        <f t="shared" ref="D232:D233" si="364">(B232+C232)/2</f>
        <v>56</v>
      </c>
      <c r="E232" s="164">
        <v>63.0</v>
      </c>
      <c r="F232" s="164" t="s">
        <v>1530</v>
      </c>
      <c r="G232" s="151" t="s">
        <v>1530</v>
      </c>
      <c r="H232" s="151" t="s">
        <v>1530</v>
      </c>
      <c r="I232" s="151" t="s">
        <v>1530</v>
      </c>
      <c r="J232" s="165" t="s">
        <v>1565</v>
      </c>
      <c r="K232" s="165" t="s">
        <v>1565</v>
      </c>
      <c r="L232" s="166" t="s">
        <v>1540</v>
      </c>
      <c r="M232" s="167">
        <f t="shared" si="359"/>
        <v>2.403885</v>
      </c>
      <c r="N232" s="149">
        <v>2403885.0</v>
      </c>
      <c r="O232" s="167">
        <f t="shared" si="360"/>
        <v>6.179955</v>
      </c>
      <c r="P232" s="149">
        <v>6179955.0</v>
      </c>
      <c r="Q232" s="167">
        <f t="shared" si="361"/>
        <v>0</v>
      </c>
      <c r="R232" s="150">
        <f>S232-P232</f>
        <v>0</v>
      </c>
      <c r="S232" s="149">
        <v>6179955.0</v>
      </c>
      <c r="T232" s="149">
        <f t="shared" si="362"/>
        <v>6.179955</v>
      </c>
      <c r="U232" s="155">
        <f t="shared" si="355"/>
        <v>0</v>
      </c>
      <c r="V232" s="192">
        <v>0.9</v>
      </c>
      <c r="W232" s="204">
        <f t="shared" ref="W232:W233" si="365">SUM(S232/(V232*1000000))</f>
        <v>6.866616667</v>
      </c>
      <c r="X232" s="155">
        <f t="shared" si="356"/>
        <v>2.670983333</v>
      </c>
      <c r="Y232" s="164">
        <v>2017.0</v>
      </c>
      <c r="Z232" s="171"/>
      <c r="AA232" s="171"/>
      <c r="AB232" s="172" t="s">
        <v>1987</v>
      </c>
      <c r="AC232" s="171"/>
    </row>
    <row r="233" ht="15.75" customHeight="1">
      <c r="A233" s="145" t="s">
        <v>1988</v>
      </c>
      <c r="B233" s="146">
        <v>53.0</v>
      </c>
      <c r="C233" s="147">
        <v>53.0</v>
      </c>
      <c r="D233" s="149">
        <f t="shared" si="364"/>
        <v>53</v>
      </c>
      <c r="E233" s="147">
        <v>57.0</v>
      </c>
      <c r="F233" s="149">
        <v>48.0</v>
      </c>
      <c r="G233" s="150">
        <f t="shared" ref="G233:G302" si="366">SUM(E233-F233)</f>
        <v>9</v>
      </c>
      <c r="H233" s="151">
        <f>(E233+F233)/2</f>
        <v>52.5</v>
      </c>
      <c r="I233" s="150">
        <f t="shared" ref="I233:I302" si="367">SUM(D233-H233)</f>
        <v>0.5</v>
      </c>
      <c r="J233" s="173" t="s">
        <v>1558</v>
      </c>
      <c r="K233" s="173" t="s">
        <v>1558</v>
      </c>
      <c r="L233" s="152" t="s">
        <v>1540</v>
      </c>
      <c r="M233" s="153">
        <f t="shared" si="359"/>
        <v>13.582231</v>
      </c>
      <c r="N233" s="149">
        <v>1.3582231E7</v>
      </c>
      <c r="O233" s="153">
        <f t="shared" si="360"/>
        <v>68.566296</v>
      </c>
      <c r="P233" s="149">
        <v>6.8566296E7</v>
      </c>
      <c r="Q233" s="153">
        <v>0.0</v>
      </c>
      <c r="R233" s="154">
        <v>0.0</v>
      </c>
      <c r="S233" s="149">
        <v>6.8566296E7</v>
      </c>
      <c r="T233" s="154">
        <f>S233/100000</f>
        <v>685.66296</v>
      </c>
      <c r="U233" s="151">
        <v>0.0</v>
      </c>
      <c r="V233" s="156">
        <v>10.0</v>
      </c>
      <c r="W233" s="204">
        <f t="shared" si="365"/>
        <v>6.8566296</v>
      </c>
      <c r="X233" s="155">
        <f t="shared" si="356"/>
        <v>1.3582231</v>
      </c>
      <c r="Y233" s="147">
        <v>2018.0</v>
      </c>
      <c r="Z233" s="159"/>
      <c r="AA233" s="159"/>
      <c r="AB233" s="160" t="s">
        <v>1989</v>
      </c>
      <c r="AC233" s="159"/>
    </row>
    <row r="234" ht="15.75" customHeight="1">
      <c r="A234" s="182" t="s">
        <v>1990</v>
      </c>
      <c r="B234" s="183">
        <v>77.0</v>
      </c>
      <c r="C234" s="147">
        <v>64.0</v>
      </c>
      <c r="D234" s="185">
        <f>AVERAGE(B234:C234)</f>
        <v>70.5</v>
      </c>
      <c r="E234" s="147">
        <v>67.0</v>
      </c>
      <c r="F234" s="147">
        <v>61.0</v>
      </c>
      <c r="G234" s="147">
        <f t="shared" si="366"/>
        <v>6</v>
      </c>
      <c r="H234" s="147">
        <f>AVERAGE(E234:F234)</f>
        <v>64</v>
      </c>
      <c r="I234" s="185">
        <f t="shared" si="367"/>
        <v>6.5</v>
      </c>
      <c r="J234" s="179" t="s">
        <v>1602</v>
      </c>
      <c r="K234" s="179" t="s">
        <v>1726</v>
      </c>
      <c r="L234" s="179" t="s">
        <v>1540</v>
      </c>
      <c r="M234" s="186">
        <v>40.1</v>
      </c>
      <c r="N234" s="187">
        <f>M234*1000000</f>
        <v>40100000</v>
      </c>
      <c r="O234" s="153">
        <v>80.05</v>
      </c>
      <c r="P234" s="187">
        <f>O234*1000000</f>
        <v>80050000</v>
      </c>
      <c r="Q234" s="153">
        <v>90.72</v>
      </c>
      <c r="R234" s="149">
        <f>SUM(Q234*1000000)</f>
        <v>90720000</v>
      </c>
      <c r="S234" s="187">
        <f>T234*1000000</f>
        <v>170770000</v>
      </c>
      <c r="T234" s="187">
        <v>170.77</v>
      </c>
      <c r="U234" s="178">
        <f t="shared" ref="U234:U235" si="368">(R234/S234)</f>
        <v>0.5312408503</v>
      </c>
      <c r="V234" s="156">
        <v>25.0</v>
      </c>
      <c r="W234" s="188">
        <f>SUM(T234/V234)</f>
        <v>6.8308</v>
      </c>
      <c r="X234" s="193">
        <f t="shared" si="356"/>
        <v>1.604</v>
      </c>
      <c r="Y234" s="147">
        <v>2008.0</v>
      </c>
      <c r="Z234" s="159"/>
      <c r="AA234" s="159"/>
      <c r="AB234" s="189" t="s">
        <v>1991</v>
      </c>
      <c r="AC234" s="158"/>
    </row>
    <row r="235" ht="15.75" customHeight="1">
      <c r="A235" s="212" t="s">
        <v>167</v>
      </c>
      <c r="B235" s="146">
        <v>78.0</v>
      </c>
      <c r="C235" s="146">
        <v>64.0</v>
      </c>
      <c r="D235" s="146">
        <f t="shared" ref="D235:D236" si="369">(B235+C235)/2</f>
        <v>71</v>
      </c>
      <c r="E235" s="146">
        <v>58.0</v>
      </c>
      <c r="F235" s="146">
        <v>36.0</v>
      </c>
      <c r="G235" s="146">
        <f t="shared" si="366"/>
        <v>22</v>
      </c>
      <c r="H235" s="146">
        <f t="shared" ref="H235:H236" si="370">(E235+F235)/2</f>
        <v>47</v>
      </c>
      <c r="I235" s="146">
        <f t="shared" si="367"/>
        <v>24</v>
      </c>
      <c r="J235" s="152" t="s">
        <v>1537</v>
      </c>
      <c r="K235" s="197" t="s">
        <v>1992</v>
      </c>
      <c r="L235" s="197" t="s">
        <v>1534</v>
      </c>
      <c r="M235" s="181">
        <f t="shared" ref="M235:M236" si="371">N235/1000000</f>
        <v>153.433423</v>
      </c>
      <c r="N235" s="149">
        <v>1.53433423E8</v>
      </c>
      <c r="O235" s="181">
        <f t="shared" ref="O235:O236" si="372">P235/1000000</f>
        <v>373.880366</v>
      </c>
      <c r="P235" s="149">
        <v>3.73880366E8</v>
      </c>
      <c r="Q235" s="181">
        <f t="shared" ref="Q235:Q236" si="373">R235/1000000</f>
        <v>664.099896</v>
      </c>
      <c r="R235" s="149">
        <v>6.64099896E8</v>
      </c>
      <c r="S235" s="149">
        <f>P235+R235</f>
        <v>1037980262</v>
      </c>
      <c r="T235" s="149">
        <f t="shared" ref="T235:T236" si="374">S235/1000000</f>
        <v>1037.980262</v>
      </c>
      <c r="U235" s="199">
        <f t="shared" si="368"/>
        <v>0.6398001198</v>
      </c>
      <c r="V235" s="192">
        <v>152.0</v>
      </c>
      <c r="W235" s="200">
        <f>SUM(S235/(V235*1000000))</f>
        <v>6.828817513</v>
      </c>
      <c r="X235" s="199">
        <f t="shared" si="356"/>
        <v>1.009430414</v>
      </c>
      <c r="Y235" s="146">
        <v>2019.0</v>
      </c>
      <c r="Z235" s="201"/>
      <c r="AA235" s="201"/>
      <c r="AB235" s="196" t="s">
        <v>1993</v>
      </c>
      <c r="AC235" s="159"/>
    </row>
    <row r="236" ht="15.75" customHeight="1">
      <c r="A236" s="163" t="s">
        <v>1353</v>
      </c>
      <c r="B236" s="146">
        <v>98.0</v>
      </c>
      <c r="C236" s="164">
        <v>78.0</v>
      </c>
      <c r="D236" s="214">
        <f t="shared" si="369"/>
        <v>88</v>
      </c>
      <c r="E236" s="164">
        <v>93.0</v>
      </c>
      <c r="F236" s="164">
        <v>88.0</v>
      </c>
      <c r="G236" s="149">
        <f t="shared" si="366"/>
        <v>5</v>
      </c>
      <c r="H236" s="164">
        <f t="shared" si="370"/>
        <v>90.5</v>
      </c>
      <c r="I236" s="177">
        <f t="shared" si="367"/>
        <v>-2.5</v>
      </c>
      <c r="J236" s="152" t="s">
        <v>1601</v>
      </c>
      <c r="K236" s="152" t="s">
        <v>1601</v>
      </c>
      <c r="L236" s="152" t="s">
        <v>1540</v>
      </c>
      <c r="M236" s="153">
        <f t="shared" si="371"/>
        <v>75.063401</v>
      </c>
      <c r="N236" s="149">
        <v>7.5063401E7</v>
      </c>
      <c r="O236" s="181">
        <f t="shared" si="372"/>
        <v>341.268248</v>
      </c>
      <c r="P236" s="149">
        <v>3.41268248E8</v>
      </c>
      <c r="Q236" s="153">
        <f t="shared" si="373"/>
        <v>682.486254</v>
      </c>
      <c r="R236" s="154">
        <v>6.82486254E8</v>
      </c>
      <c r="S236" s="154">
        <f>R236+P236</f>
        <v>1023754502</v>
      </c>
      <c r="T236" s="154">
        <f t="shared" si="374"/>
        <v>1023.754502</v>
      </c>
      <c r="U236" s="178">
        <f>R236/S236</f>
        <v>0.6666503079</v>
      </c>
      <c r="V236" s="156">
        <v>150.0</v>
      </c>
      <c r="W236" s="157">
        <f t="shared" ref="W236:W238" si="375">SUM(T236/V236)</f>
        <v>6.825030013</v>
      </c>
      <c r="X236" s="178">
        <f>N236/(V236*1000000)</f>
        <v>0.5004226733</v>
      </c>
      <c r="Y236" s="164">
        <v>2016.0</v>
      </c>
      <c r="Z236" s="159"/>
      <c r="AA236" s="159"/>
      <c r="AB236" s="160" t="s">
        <v>1994</v>
      </c>
      <c r="AC236" s="159"/>
    </row>
    <row r="237" ht="15.75" customHeight="1">
      <c r="A237" s="182" t="s">
        <v>1995</v>
      </c>
      <c r="B237" s="183">
        <v>55.0</v>
      </c>
      <c r="C237" s="147">
        <v>48.0</v>
      </c>
      <c r="D237" s="185">
        <f t="shared" ref="D237:D238" si="376">AVERAGE(B237:C237)</f>
        <v>51.5</v>
      </c>
      <c r="E237" s="147">
        <v>70.0</v>
      </c>
      <c r="F237" s="147">
        <v>60.0</v>
      </c>
      <c r="G237" s="147">
        <f t="shared" si="366"/>
        <v>10</v>
      </c>
      <c r="H237" s="147">
        <f t="shared" ref="H237:H238" si="377">AVERAGE(E237:F237)</f>
        <v>65</v>
      </c>
      <c r="I237" s="185">
        <f t="shared" si="367"/>
        <v>-13.5</v>
      </c>
      <c r="J237" s="179" t="s">
        <v>1543</v>
      </c>
      <c r="K237" s="179" t="s">
        <v>1616</v>
      </c>
      <c r="L237" s="179" t="s">
        <v>1540</v>
      </c>
      <c r="M237" s="186">
        <v>23.7</v>
      </c>
      <c r="N237" s="187">
        <f t="shared" ref="N237:N238" si="378">M237*1000000</f>
        <v>23700000</v>
      </c>
      <c r="O237" s="153">
        <v>64.2</v>
      </c>
      <c r="P237" s="187">
        <f t="shared" ref="P237:P238" si="379">O237*1000000</f>
        <v>64200000</v>
      </c>
      <c r="Q237" s="153">
        <v>72.1</v>
      </c>
      <c r="R237" s="149">
        <f t="shared" ref="R237:R238" si="380">SUM(Q237*1000000)</f>
        <v>72100000</v>
      </c>
      <c r="S237" s="187">
        <f t="shared" ref="S237:S238" si="381">T237*1000000</f>
        <v>136300000</v>
      </c>
      <c r="T237" s="187">
        <v>136.3</v>
      </c>
      <c r="U237" s="178">
        <f t="shared" ref="U237:U255" si="382">(R237/S237)</f>
        <v>0.5289801908</v>
      </c>
      <c r="V237" s="156">
        <v>20.0</v>
      </c>
      <c r="W237" s="188">
        <f t="shared" si="375"/>
        <v>6.815</v>
      </c>
      <c r="X237" s="193">
        <f t="shared" ref="X237:X255" si="383">SUM(M237/V237)</f>
        <v>1.185</v>
      </c>
      <c r="Y237" s="147">
        <v>2009.0</v>
      </c>
      <c r="Z237" s="159"/>
      <c r="AA237" s="159"/>
      <c r="AB237" s="189" t="s">
        <v>1996</v>
      </c>
      <c r="AC237" s="158"/>
    </row>
    <row r="238" ht="15.75" customHeight="1">
      <c r="A238" s="182" t="s">
        <v>1997</v>
      </c>
      <c r="B238" s="183">
        <v>10.0</v>
      </c>
      <c r="C238" s="147">
        <v>24.0</v>
      </c>
      <c r="D238" s="185">
        <f t="shared" si="376"/>
        <v>17</v>
      </c>
      <c r="E238" s="147">
        <v>47.0</v>
      </c>
      <c r="F238" s="147">
        <v>54.0</v>
      </c>
      <c r="G238" s="147">
        <f t="shared" si="366"/>
        <v>-7</v>
      </c>
      <c r="H238" s="147">
        <f t="shared" si="377"/>
        <v>50.5</v>
      </c>
      <c r="I238" s="185">
        <f t="shared" si="367"/>
        <v>-33.5</v>
      </c>
      <c r="J238" s="179" t="s">
        <v>1395</v>
      </c>
      <c r="K238" s="179" t="s">
        <v>1998</v>
      </c>
      <c r="L238" s="179" t="s">
        <v>1550</v>
      </c>
      <c r="M238" s="186">
        <v>22.53</v>
      </c>
      <c r="N238" s="187">
        <f t="shared" si="378"/>
        <v>22530000</v>
      </c>
      <c r="O238" s="153">
        <v>45.71</v>
      </c>
      <c r="P238" s="187">
        <f t="shared" si="379"/>
        <v>45710000</v>
      </c>
      <c r="Q238" s="153">
        <v>90.44</v>
      </c>
      <c r="R238" s="149">
        <f t="shared" si="380"/>
        <v>90440000</v>
      </c>
      <c r="S238" s="187">
        <f t="shared" si="381"/>
        <v>136150000</v>
      </c>
      <c r="T238" s="187">
        <f>SUM(O238+Q238)</f>
        <v>136.15</v>
      </c>
      <c r="U238" s="178">
        <f t="shared" si="382"/>
        <v>0.6642673522</v>
      </c>
      <c r="V238" s="156">
        <v>20.0</v>
      </c>
      <c r="W238" s="188">
        <f t="shared" si="375"/>
        <v>6.8075</v>
      </c>
      <c r="X238" s="193">
        <f t="shared" si="383"/>
        <v>1.1265</v>
      </c>
      <c r="Y238" s="147">
        <v>2010.0</v>
      </c>
      <c r="Z238" s="159"/>
      <c r="AA238" s="159"/>
      <c r="AB238" s="189" t="s">
        <v>1999</v>
      </c>
      <c r="AC238" s="158"/>
    </row>
    <row r="239" ht="15.75" customHeight="1">
      <c r="A239" s="194" t="s">
        <v>2000</v>
      </c>
      <c r="B239" s="146">
        <v>83.0</v>
      </c>
      <c r="C239" s="175">
        <v>60.0</v>
      </c>
      <c r="D239" s="146">
        <f t="shared" ref="D239:D240" si="384">(B239+C239)/2</f>
        <v>71.5</v>
      </c>
      <c r="E239" s="146">
        <v>75.0</v>
      </c>
      <c r="F239" s="146">
        <v>61.0</v>
      </c>
      <c r="G239" s="146">
        <f t="shared" si="366"/>
        <v>14</v>
      </c>
      <c r="H239" s="146">
        <f t="shared" ref="H239:H240" si="385">(E239+F239)/2</f>
        <v>68</v>
      </c>
      <c r="I239" s="146">
        <f t="shared" si="367"/>
        <v>3.5</v>
      </c>
      <c r="J239" s="173" t="s">
        <v>1425</v>
      </c>
      <c r="K239" s="196" t="s">
        <v>1425</v>
      </c>
      <c r="L239" s="197" t="s">
        <v>1540</v>
      </c>
      <c r="M239" s="181">
        <f t="shared" ref="M239:M240" si="386">N239/1000000</f>
        <v>12.00521</v>
      </c>
      <c r="N239" s="198">
        <v>1.200521E7</v>
      </c>
      <c r="O239" s="181">
        <f t="shared" ref="O239:O242" si="387">P239/1000000</f>
        <v>39.014193</v>
      </c>
      <c r="P239" s="149">
        <v>3.9014193E7</v>
      </c>
      <c r="Q239" s="181">
        <f t="shared" ref="Q239:Q242" si="388">R239/1000000</f>
        <v>52.502455</v>
      </c>
      <c r="R239" s="198">
        <v>5.2502455E7</v>
      </c>
      <c r="S239" s="149">
        <f>P239+R239</f>
        <v>91516648</v>
      </c>
      <c r="T239" s="149">
        <f t="shared" ref="T239:T242" si="389">S239/1000000</f>
        <v>91.516648</v>
      </c>
      <c r="U239" s="199">
        <f t="shared" si="382"/>
        <v>0.5736929416</v>
      </c>
      <c r="V239" s="192">
        <v>13.5</v>
      </c>
      <c r="W239" s="200">
        <f t="shared" ref="W239:W240" si="390">SUM(S239/(V239*1000000))</f>
        <v>6.779010963</v>
      </c>
      <c r="X239" s="199">
        <f t="shared" si="383"/>
        <v>0.8892748148</v>
      </c>
      <c r="Y239" s="146">
        <v>2019.0</v>
      </c>
      <c r="Z239" s="201"/>
      <c r="AA239" s="201"/>
      <c r="AB239" s="211" t="s">
        <v>2001</v>
      </c>
      <c r="AC239" s="159"/>
    </row>
    <row r="240" ht="15.75" customHeight="1">
      <c r="A240" s="145" t="s">
        <v>277</v>
      </c>
      <c r="B240" s="146">
        <v>12.0</v>
      </c>
      <c r="C240" s="147">
        <v>31.0</v>
      </c>
      <c r="D240" s="149">
        <f t="shared" si="384"/>
        <v>21.5</v>
      </c>
      <c r="E240" s="147">
        <v>39.0</v>
      </c>
      <c r="F240" s="149">
        <v>35.0</v>
      </c>
      <c r="G240" s="150">
        <f t="shared" si="366"/>
        <v>4</v>
      </c>
      <c r="H240" s="151">
        <f t="shared" si="385"/>
        <v>37</v>
      </c>
      <c r="I240" s="150">
        <f t="shared" si="367"/>
        <v>-15.5</v>
      </c>
      <c r="J240" s="173" t="s">
        <v>1547</v>
      </c>
      <c r="K240" s="173" t="s">
        <v>1547</v>
      </c>
      <c r="L240" s="152" t="s">
        <v>1721</v>
      </c>
      <c r="M240" s="153">
        <f t="shared" si="386"/>
        <v>38.560195</v>
      </c>
      <c r="N240" s="149">
        <v>3.8560195E7</v>
      </c>
      <c r="O240" s="153">
        <f t="shared" si="387"/>
        <v>100.40776</v>
      </c>
      <c r="P240" s="149">
        <v>1.0040776E8</v>
      </c>
      <c r="Q240" s="153">
        <f t="shared" si="388"/>
        <v>270.741918</v>
      </c>
      <c r="R240" s="154">
        <f>S240-P240</f>
        <v>270741918</v>
      </c>
      <c r="S240" s="149">
        <v>3.71149678E8</v>
      </c>
      <c r="T240" s="154">
        <f t="shared" si="389"/>
        <v>371.149678</v>
      </c>
      <c r="U240" s="155">
        <f t="shared" si="382"/>
        <v>0.7294682821</v>
      </c>
      <c r="V240" s="156">
        <v>55.0</v>
      </c>
      <c r="W240" s="204">
        <f t="shared" si="390"/>
        <v>6.748175964</v>
      </c>
      <c r="X240" s="155">
        <f t="shared" si="383"/>
        <v>0.7010944545</v>
      </c>
      <c r="Y240" s="147">
        <v>2018.0</v>
      </c>
      <c r="Z240" s="159"/>
      <c r="AA240" s="159"/>
      <c r="AB240" s="160" t="s">
        <v>2002</v>
      </c>
      <c r="AC240" s="159"/>
    </row>
    <row r="241" ht="15.75" customHeight="1">
      <c r="A241" s="182" t="s">
        <v>2003</v>
      </c>
      <c r="B241" s="183">
        <v>27.0</v>
      </c>
      <c r="C241" s="158">
        <v>44.0</v>
      </c>
      <c r="D241" s="185">
        <f>AVERAGE(B241:C241)</f>
        <v>35.5</v>
      </c>
      <c r="E241" s="158">
        <v>69.0</v>
      </c>
      <c r="F241" s="158">
        <v>62.0</v>
      </c>
      <c r="G241" s="147">
        <f t="shared" si="366"/>
        <v>7</v>
      </c>
      <c r="H241" s="147">
        <f>AVERAGE(E241:F241)</f>
        <v>65.5</v>
      </c>
      <c r="I241" s="185">
        <f t="shared" si="367"/>
        <v>-30</v>
      </c>
      <c r="J241" s="162" t="s">
        <v>2004</v>
      </c>
      <c r="K241" s="162" t="s">
        <v>2005</v>
      </c>
      <c r="L241" s="179" t="s">
        <v>1540</v>
      </c>
      <c r="M241" s="153">
        <v>22.950971</v>
      </c>
      <c r="N241" s="149">
        <v>2.2950971E7</v>
      </c>
      <c r="O241" s="181">
        <f t="shared" si="387"/>
        <v>90.636983</v>
      </c>
      <c r="P241" s="187">
        <v>9.0636983E7</v>
      </c>
      <c r="Q241" s="181">
        <f t="shared" si="388"/>
        <v>57.232341</v>
      </c>
      <c r="R241" s="187">
        <v>5.7232341E7</v>
      </c>
      <c r="S241" s="187">
        <v>1.47869324E8</v>
      </c>
      <c r="T241" s="187">
        <f t="shared" si="389"/>
        <v>147.869324</v>
      </c>
      <c r="U241" s="178">
        <f t="shared" si="382"/>
        <v>0.3870467481</v>
      </c>
      <c r="V241" s="156">
        <v>22.0</v>
      </c>
      <c r="W241" s="188">
        <f t="shared" ref="W241:W243" si="391">SUM(T241/V241)</f>
        <v>6.721332909</v>
      </c>
      <c r="X241" s="193">
        <f t="shared" si="383"/>
        <v>1.043225955</v>
      </c>
      <c r="Y241" s="147">
        <v>2007.0</v>
      </c>
      <c r="Z241" s="159"/>
      <c r="AA241" s="159"/>
      <c r="AB241" s="160" t="s">
        <v>2006</v>
      </c>
      <c r="AC241" s="159"/>
    </row>
    <row r="242" ht="15.75" customHeight="1">
      <c r="A242" s="190" t="s">
        <v>2007</v>
      </c>
      <c r="B242" s="175">
        <v>11.0</v>
      </c>
      <c r="C242" s="158">
        <v>30.0</v>
      </c>
      <c r="D242" s="210">
        <f>(B242+C242)/2</f>
        <v>20.5</v>
      </c>
      <c r="E242" s="164">
        <v>33.0</v>
      </c>
      <c r="F242" s="158">
        <v>37.0</v>
      </c>
      <c r="G242" s="164">
        <f t="shared" si="366"/>
        <v>-4</v>
      </c>
      <c r="H242" s="158">
        <f>(E242+F242)/2</f>
        <v>35</v>
      </c>
      <c r="I242" s="177">
        <f t="shared" si="367"/>
        <v>-14.5</v>
      </c>
      <c r="J242" s="162" t="s">
        <v>1395</v>
      </c>
      <c r="K242" s="162" t="s">
        <v>1395</v>
      </c>
      <c r="L242" s="162" t="s">
        <v>1550</v>
      </c>
      <c r="M242" s="153">
        <f>N242/1000000</f>
        <v>8.070493</v>
      </c>
      <c r="N242" s="154">
        <v>8070493.0</v>
      </c>
      <c r="O242" s="153">
        <f t="shared" si="387"/>
        <v>16.281378</v>
      </c>
      <c r="P242" s="149">
        <v>1.6281378E7</v>
      </c>
      <c r="Q242" s="153">
        <f t="shared" si="388"/>
        <v>50.8</v>
      </c>
      <c r="R242" s="149">
        <v>5.08E7</v>
      </c>
      <c r="S242" s="154">
        <f>SUM(P242+Q242*1000000)</f>
        <v>67081378</v>
      </c>
      <c r="T242" s="154">
        <f t="shared" si="389"/>
        <v>67.081378</v>
      </c>
      <c r="U242" s="178">
        <f t="shared" si="382"/>
        <v>0.7572891541</v>
      </c>
      <c r="V242" s="192">
        <v>10.0</v>
      </c>
      <c r="W242" s="188">
        <f t="shared" si="391"/>
        <v>6.7081378</v>
      </c>
      <c r="X242" s="193">
        <f t="shared" si="383"/>
        <v>0.8070493</v>
      </c>
      <c r="Y242" s="158">
        <v>2015.0</v>
      </c>
      <c r="Z242" s="159"/>
      <c r="AA242" s="159"/>
      <c r="AB242" s="189" t="s">
        <v>2008</v>
      </c>
      <c r="AC242" s="158"/>
    </row>
    <row r="243" ht="15.75" customHeight="1">
      <c r="A243" s="182" t="s">
        <v>2009</v>
      </c>
      <c r="B243" s="183">
        <v>16.0</v>
      </c>
      <c r="C243" s="147">
        <v>26.0</v>
      </c>
      <c r="D243" s="183">
        <f>AVERAGE(B243:C243)</f>
        <v>21</v>
      </c>
      <c r="E243" s="147">
        <v>19.0</v>
      </c>
      <c r="F243" s="147">
        <v>34.0</v>
      </c>
      <c r="G243" s="147">
        <f t="shared" si="366"/>
        <v>-15</v>
      </c>
      <c r="H243" s="147">
        <f>AVERAGE(E243:F243)</f>
        <v>26.5</v>
      </c>
      <c r="I243" s="183">
        <f t="shared" si="367"/>
        <v>-5.5</v>
      </c>
      <c r="J243" s="179" t="s">
        <v>1602</v>
      </c>
      <c r="K243" s="179" t="s">
        <v>1726</v>
      </c>
      <c r="L243" s="179" t="s">
        <v>1540</v>
      </c>
      <c r="M243" s="186">
        <v>11.69</v>
      </c>
      <c r="N243" s="187">
        <f>M243*1000000</f>
        <v>11690000</v>
      </c>
      <c r="O243" s="153">
        <v>21.39</v>
      </c>
      <c r="P243" s="187">
        <f>O243*1000000</f>
        <v>21390000</v>
      </c>
      <c r="Q243" s="153">
        <v>45.43</v>
      </c>
      <c r="R243" s="149">
        <f>SUM(Q243*1000000)</f>
        <v>45430000</v>
      </c>
      <c r="S243" s="187">
        <f>T243*1000000</f>
        <v>66820000</v>
      </c>
      <c r="T243" s="187">
        <f>SUM(O243+Q243)</f>
        <v>66.82</v>
      </c>
      <c r="U243" s="178">
        <f t="shared" si="382"/>
        <v>0.6798862616</v>
      </c>
      <c r="V243" s="156">
        <v>10.0</v>
      </c>
      <c r="W243" s="188">
        <f t="shared" si="391"/>
        <v>6.682</v>
      </c>
      <c r="X243" s="193">
        <f t="shared" si="383"/>
        <v>1.169</v>
      </c>
      <c r="Y243" s="147">
        <v>2010.0</v>
      </c>
      <c r="Z243" s="159"/>
      <c r="AA243" s="159"/>
      <c r="AB243" s="189" t="s">
        <v>2010</v>
      </c>
      <c r="AC243" s="158"/>
    </row>
    <row r="244" ht="15.75" customHeight="1">
      <c r="A244" s="163" t="s">
        <v>2011</v>
      </c>
      <c r="B244" s="146">
        <v>93.0</v>
      </c>
      <c r="C244" s="164">
        <v>86.0</v>
      </c>
      <c r="D244" s="149">
        <f t="shared" ref="D244:D245" si="392">(B244+C244)/2</f>
        <v>89.5</v>
      </c>
      <c r="E244" s="164">
        <v>86.0</v>
      </c>
      <c r="F244" s="164">
        <v>79.0</v>
      </c>
      <c r="G244" s="151">
        <f t="shared" si="366"/>
        <v>7</v>
      </c>
      <c r="H244" s="151">
        <f t="shared" ref="H244:H245" si="393">(E244+F244)/2</f>
        <v>82.5</v>
      </c>
      <c r="I244" s="150">
        <f t="shared" si="367"/>
        <v>7</v>
      </c>
      <c r="J244" s="165" t="s">
        <v>1602</v>
      </c>
      <c r="K244" s="165" t="s">
        <v>2012</v>
      </c>
      <c r="L244" s="166" t="s">
        <v>1540</v>
      </c>
      <c r="M244" s="167">
        <f t="shared" ref="M244:M248" si="394">N244/1000000</f>
        <v>20.55332</v>
      </c>
      <c r="N244" s="149">
        <v>2.055332E7</v>
      </c>
      <c r="O244" s="167">
        <f t="shared" ref="O244:O248" si="395">P244/1000000</f>
        <v>107.825862</v>
      </c>
      <c r="P244" s="149">
        <v>1.07825862E8</v>
      </c>
      <c r="Q244" s="167">
        <f t="shared" ref="Q244:Q248" si="396">R244/1000000</f>
        <v>119.119225</v>
      </c>
      <c r="R244" s="150">
        <f t="shared" ref="R244:R245" si="397">S244-P244</f>
        <v>119119225</v>
      </c>
      <c r="S244" s="149">
        <v>2.26945087E8</v>
      </c>
      <c r="T244" s="149">
        <f t="shared" ref="T244:T248" si="398">S244/1000000</f>
        <v>226.945087</v>
      </c>
      <c r="U244" s="155">
        <f t="shared" si="382"/>
        <v>0.5248812679</v>
      </c>
      <c r="V244" s="192">
        <v>34.0</v>
      </c>
      <c r="W244" s="204">
        <f t="shared" ref="W244:W245" si="399">SUM(S244/(V244*1000000))</f>
        <v>6.6748555</v>
      </c>
      <c r="X244" s="155">
        <f t="shared" si="383"/>
        <v>0.6045094118</v>
      </c>
      <c r="Y244" s="164">
        <v>2017.0</v>
      </c>
      <c r="Z244" s="171"/>
      <c r="AA244" s="171"/>
      <c r="AB244" s="172" t="s">
        <v>2013</v>
      </c>
      <c r="AC244" s="171"/>
    </row>
    <row r="245" ht="15.75" customHeight="1">
      <c r="A245" s="145" t="s">
        <v>209</v>
      </c>
      <c r="B245" s="146">
        <v>82.0</v>
      </c>
      <c r="C245" s="147">
        <v>66.0</v>
      </c>
      <c r="D245" s="149">
        <f t="shared" si="392"/>
        <v>74</v>
      </c>
      <c r="E245" s="147">
        <v>86.0</v>
      </c>
      <c r="F245" s="149">
        <v>78.0</v>
      </c>
      <c r="G245" s="150">
        <f t="shared" si="366"/>
        <v>8</v>
      </c>
      <c r="H245" s="151">
        <f t="shared" si="393"/>
        <v>82</v>
      </c>
      <c r="I245" s="150">
        <f t="shared" si="367"/>
        <v>-8</v>
      </c>
      <c r="J245" s="173" t="s">
        <v>1537</v>
      </c>
      <c r="K245" s="173" t="s">
        <v>1537</v>
      </c>
      <c r="L245" s="152" t="s">
        <v>1550</v>
      </c>
      <c r="M245" s="153">
        <f t="shared" si="394"/>
        <v>125.507153</v>
      </c>
      <c r="N245" s="149">
        <v>1.25507153E8</v>
      </c>
      <c r="O245" s="153">
        <f t="shared" si="395"/>
        <v>318.402623</v>
      </c>
      <c r="P245" s="149">
        <v>3.18402623E8</v>
      </c>
      <c r="Q245" s="153">
        <f t="shared" si="396"/>
        <v>415.641416</v>
      </c>
      <c r="R245" s="154">
        <f t="shared" si="397"/>
        <v>415641416</v>
      </c>
      <c r="S245" s="149">
        <v>7.34044039E8</v>
      </c>
      <c r="T245" s="154">
        <f t="shared" si="398"/>
        <v>734.044039</v>
      </c>
      <c r="U245" s="155">
        <f t="shared" si="382"/>
        <v>0.5662349858</v>
      </c>
      <c r="V245" s="156">
        <v>110.0</v>
      </c>
      <c r="W245" s="204">
        <f t="shared" si="399"/>
        <v>6.673127627</v>
      </c>
      <c r="X245" s="155">
        <f t="shared" si="383"/>
        <v>1.140974118</v>
      </c>
      <c r="Y245" s="147">
        <v>2018.0</v>
      </c>
      <c r="Z245" s="159"/>
      <c r="AA245" s="159"/>
      <c r="AB245" s="160" t="s">
        <v>2014</v>
      </c>
      <c r="AC245" s="159"/>
    </row>
    <row r="246" ht="15.75" customHeight="1">
      <c r="A246" s="174" t="s">
        <v>1066</v>
      </c>
      <c r="B246" s="175">
        <v>89.0</v>
      </c>
      <c r="C246" s="158">
        <v>75.0</v>
      </c>
      <c r="D246" s="210">
        <f t="shared" ref="D246:D247" si="400">AVERAGE(B246:C246)</f>
        <v>82</v>
      </c>
      <c r="E246" s="158">
        <v>90.0</v>
      </c>
      <c r="F246" s="158">
        <v>79.0</v>
      </c>
      <c r="G246" s="158">
        <f t="shared" si="366"/>
        <v>11</v>
      </c>
      <c r="H246" s="158">
        <f t="shared" ref="H246:H247" si="401">AVERAGE(E246:F246)</f>
        <v>84.5</v>
      </c>
      <c r="I246" s="210">
        <f t="shared" si="367"/>
        <v>-2.5</v>
      </c>
      <c r="J246" s="162" t="s">
        <v>1537</v>
      </c>
      <c r="K246" s="162" t="s">
        <v>2015</v>
      </c>
      <c r="L246" s="162" t="s">
        <v>1550</v>
      </c>
      <c r="M246" s="153">
        <f t="shared" si="394"/>
        <v>158.074286</v>
      </c>
      <c r="N246" s="149">
        <v>1.58074286E8</v>
      </c>
      <c r="O246" s="153">
        <f t="shared" si="395"/>
        <v>424.668047</v>
      </c>
      <c r="P246" s="154">
        <v>4.24668047E8</v>
      </c>
      <c r="Q246" s="153">
        <f t="shared" si="396"/>
        <v>440.343699</v>
      </c>
      <c r="R246" s="154">
        <v>4.40343699E8</v>
      </c>
      <c r="S246" s="154">
        <v>8.64912963E8</v>
      </c>
      <c r="T246" s="154">
        <f t="shared" si="398"/>
        <v>864.912963</v>
      </c>
      <c r="U246" s="178">
        <f t="shared" si="382"/>
        <v>0.5091190881</v>
      </c>
      <c r="V246" s="156">
        <v>130.0</v>
      </c>
      <c r="W246" s="188">
        <f>SUM(T246/V246)</f>
        <v>6.653176638</v>
      </c>
      <c r="X246" s="193">
        <f t="shared" si="383"/>
        <v>1.215956046</v>
      </c>
      <c r="Y246" s="158">
        <v>2013.0</v>
      </c>
      <c r="Z246" s="159"/>
      <c r="AA246" s="159"/>
      <c r="AB246" s="189" t="s">
        <v>2016</v>
      </c>
      <c r="AC246" s="158"/>
    </row>
    <row r="247" ht="15.75" customHeight="1">
      <c r="A247" s="182" t="s">
        <v>2017</v>
      </c>
      <c r="B247" s="183">
        <v>81.0</v>
      </c>
      <c r="C247" s="147">
        <v>66.0</v>
      </c>
      <c r="D247" s="185">
        <f t="shared" si="400"/>
        <v>73.5</v>
      </c>
      <c r="E247" s="147">
        <v>83.0</v>
      </c>
      <c r="F247" s="147">
        <v>78.0</v>
      </c>
      <c r="G247" s="147">
        <f t="shared" si="366"/>
        <v>5</v>
      </c>
      <c r="H247" s="147">
        <f t="shared" si="401"/>
        <v>80.5</v>
      </c>
      <c r="I247" s="185">
        <f t="shared" si="367"/>
        <v>-7</v>
      </c>
      <c r="J247" s="179" t="s">
        <v>1543</v>
      </c>
      <c r="K247" s="179" t="s">
        <v>2018</v>
      </c>
      <c r="L247" s="165" t="s">
        <v>1534</v>
      </c>
      <c r="M247" s="186">
        <f t="shared" si="394"/>
        <v>5.149433</v>
      </c>
      <c r="N247" s="187">
        <v>5149433.0</v>
      </c>
      <c r="O247" s="153">
        <f t="shared" si="395"/>
        <v>65.001093</v>
      </c>
      <c r="P247" s="187">
        <v>6.5001093E7</v>
      </c>
      <c r="Q247" s="153">
        <f t="shared" si="396"/>
        <v>48.040982</v>
      </c>
      <c r="R247" s="154">
        <v>4.8040982E7</v>
      </c>
      <c r="S247" s="187">
        <v>1.13042075E8</v>
      </c>
      <c r="T247" s="187">
        <f t="shared" si="398"/>
        <v>113.042075</v>
      </c>
      <c r="U247" s="178">
        <f t="shared" si="382"/>
        <v>0.4249831932</v>
      </c>
      <c r="V247" s="156">
        <v>17.0</v>
      </c>
      <c r="W247" s="188">
        <f>SUM((S247/1000000)/V247)</f>
        <v>6.649533824</v>
      </c>
      <c r="X247" s="193">
        <f t="shared" si="383"/>
        <v>0.3029078235</v>
      </c>
      <c r="Y247" s="151">
        <v>2012.0</v>
      </c>
      <c r="Z247" s="159"/>
      <c r="AA247" s="159"/>
      <c r="AB247" s="189" t="s">
        <v>1778</v>
      </c>
      <c r="AC247" s="158"/>
    </row>
    <row r="248" ht="15.75" customHeight="1">
      <c r="A248" s="161" t="s">
        <v>2019</v>
      </c>
      <c r="B248" s="146">
        <v>58.0</v>
      </c>
      <c r="C248" s="147">
        <v>51.0</v>
      </c>
      <c r="D248" s="149">
        <f>(B248+C248)/2</f>
        <v>54.5</v>
      </c>
      <c r="E248" s="147">
        <v>55.0</v>
      </c>
      <c r="F248" s="149">
        <v>65.0</v>
      </c>
      <c r="G248" s="150">
        <f t="shared" si="366"/>
        <v>-10</v>
      </c>
      <c r="H248" s="151">
        <f>(E248+F248)/2</f>
        <v>60</v>
      </c>
      <c r="I248" s="150">
        <f t="shared" si="367"/>
        <v>-5.5</v>
      </c>
      <c r="J248" s="152" t="s">
        <v>1572</v>
      </c>
      <c r="K248" s="152" t="s">
        <v>1572</v>
      </c>
      <c r="L248" s="152" t="s">
        <v>1534</v>
      </c>
      <c r="M248" s="153">
        <f t="shared" si="394"/>
        <v>67.572855</v>
      </c>
      <c r="N248" s="149">
        <v>6.7572855E7</v>
      </c>
      <c r="O248" s="153">
        <f t="shared" si="395"/>
        <v>269.612735</v>
      </c>
      <c r="P248" s="149">
        <v>2.69612735E8</v>
      </c>
      <c r="Q248" s="153">
        <f t="shared" si="396"/>
        <v>228.7</v>
      </c>
      <c r="R248" s="149">
        <v>2.287E8</v>
      </c>
      <c r="S248" s="149">
        <f>P248+R248</f>
        <v>498312735</v>
      </c>
      <c r="T248" s="154">
        <f t="shared" si="398"/>
        <v>498.312735</v>
      </c>
      <c r="U248" s="155">
        <f t="shared" si="382"/>
        <v>0.4589487363</v>
      </c>
      <c r="V248" s="156">
        <v>75.0</v>
      </c>
      <c r="W248" s="204">
        <f>SUM(S248/(V248*1000000))</f>
        <v>6.6441698</v>
      </c>
      <c r="X248" s="155">
        <f t="shared" si="383"/>
        <v>0.9009714</v>
      </c>
      <c r="Y248" s="147">
        <v>2018.0</v>
      </c>
      <c r="Z248" s="159"/>
      <c r="AA248" s="159"/>
      <c r="AB248" s="160" t="s">
        <v>2020</v>
      </c>
      <c r="AC248" s="159"/>
    </row>
    <row r="249" ht="15.75" customHeight="1">
      <c r="A249" s="205" t="s">
        <v>2021</v>
      </c>
      <c r="B249" s="206">
        <v>96.0</v>
      </c>
      <c r="C249" s="147">
        <v>80.0</v>
      </c>
      <c r="D249" s="185">
        <f t="shared" ref="D249:D251" si="402">AVERAGE(B249:C249)</f>
        <v>88</v>
      </c>
      <c r="E249" s="151">
        <v>86.0</v>
      </c>
      <c r="F249" s="147">
        <v>78.0</v>
      </c>
      <c r="G249" s="147">
        <f t="shared" si="366"/>
        <v>8</v>
      </c>
      <c r="H249" s="147">
        <f t="shared" ref="H249:H251" si="403">AVERAGE(E249:F249)</f>
        <v>82</v>
      </c>
      <c r="I249" s="185">
        <f t="shared" si="367"/>
        <v>6</v>
      </c>
      <c r="J249" s="179" t="s">
        <v>1694</v>
      </c>
      <c r="K249" s="179" t="s">
        <v>2022</v>
      </c>
      <c r="L249" s="165" t="s">
        <v>1534</v>
      </c>
      <c r="M249" s="167">
        <v>24.0</v>
      </c>
      <c r="N249" s="187">
        <f>M249*1000000</f>
        <v>24000000</v>
      </c>
      <c r="O249" s="181">
        <v>171.24</v>
      </c>
      <c r="P249" s="187">
        <f>O249*1000000</f>
        <v>171240000</v>
      </c>
      <c r="Q249" s="181">
        <v>81.03</v>
      </c>
      <c r="R249" s="149">
        <f>SUM(Q249*1000000)</f>
        <v>81030000</v>
      </c>
      <c r="S249" s="187">
        <f>T249*1000000</f>
        <v>252270000</v>
      </c>
      <c r="T249" s="187">
        <f>SUM(O249+Q249)</f>
        <v>252.27</v>
      </c>
      <c r="U249" s="178">
        <f t="shared" si="382"/>
        <v>0.3212034725</v>
      </c>
      <c r="V249" s="192">
        <v>38.0</v>
      </c>
      <c r="W249" s="188">
        <f t="shared" ref="W249:W250" si="404">SUM(T249/V249)</f>
        <v>6.638684211</v>
      </c>
      <c r="X249" s="193">
        <f t="shared" si="383"/>
        <v>0.6315789474</v>
      </c>
      <c r="Y249" s="147">
        <v>2010.0</v>
      </c>
      <c r="Z249" s="159"/>
      <c r="AA249" s="159"/>
      <c r="AB249" s="189" t="s">
        <v>2023</v>
      </c>
      <c r="AC249" s="158"/>
    </row>
    <row r="250" ht="15.75" customHeight="1">
      <c r="A250" s="182" t="s">
        <v>2024</v>
      </c>
      <c r="B250" s="183">
        <v>91.0</v>
      </c>
      <c r="C250" s="147">
        <v>85.0</v>
      </c>
      <c r="D250" s="185">
        <f t="shared" si="402"/>
        <v>88</v>
      </c>
      <c r="E250" s="147">
        <v>83.0</v>
      </c>
      <c r="F250" s="147">
        <v>67.0</v>
      </c>
      <c r="G250" s="147">
        <f t="shared" si="366"/>
        <v>16</v>
      </c>
      <c r="H250" s="147">
        <f t="shared" si="403"/>
        <v>75</v>
      </c>
      <c r="I250" s="185">
        <f t="shared" si="367"/>
        <v>13</v>
      </c>
      <c r="J250" s="179" t="s">
        <v>1605</v>
      </c>
      <c r="K250" s="179" t="s">
        <v>1734</v>
      </c>
      <c r="L250" s="179" t="s">
        <v>1540</v>
      </c>
      <c r="M250" s="186">
        <v>30.69099</v>
      </c>
      <c r="N250" s="149">
        <v>3.069099E7</v>
      </c>
      <c r="O250" s="181">
        <f t="shared" ref="O250:O253" si="405">P250/1000000</f>
        <v>148.768917</v>
      </c>
      <c r="P250" s="187">
        <v>1.48768917E8</v>
      </c>
      <c r="Q250" s="181">
        <f t="shared" ref="Q250:Q253" si="406">R250/1000000</f>
        <v>70.232344</v>
      </c>
      <c r="R250" s="187">
        <v>7.0232344E7</v>
      </c>
      <c r="S250" s="187">
        <v>2.19001261E8</v>
      </c>
      <c r="T250" s="187">
        <f t="shared" ref="T250:T258" si="407">S250/1000000</f>
        <v>219.001261</v>
      </c>
      <c r="U250" s="178">
        <f t="shared" si="382"/>
        <v>0.3206937882</v>
      </c>
      <c r="V250" s="156">
        <v>33.0</v>
      </c>
      <c r="W250" s="188">
        <f t="shared" si="404"/>
        <v>6.636401848</v>
      </c>
      <c r="X250" s="193">
        <f t="shared" si="383"/>
        <v>0.93003</v>
      </c>
      <c r="Y250" s="147">
        <v>2007.0</v>
      </c>
      <c r="Z250" s="159"/>
      <c r="AA250" s="159"/>
      <c r="AB250" s="160" t="s">
        <v>2025</v>
      </c>
      <c r="AC250" s="159"/>
    </row>
    <row r="251" ht="15.75" customHeight="1">
      <c r="A251" s="205" t="s">
        <v>28</v>
      </c>
      <c r="B251" s="206">
        <v>85.0</v>
      </c>
      <c r="C251" s="151">
        <v>71.0</v>
      </c>
      <c r="D251" s="208">
        <f t="shared" si="402"/>
        <v>78</v>
      </c>
      <c r="E251" s="151">
        <v>78.0</v>
      </c>
      <c r="F251" s="151">
        <v>74.0</v>
      </c>
      <c r="G251" s="151">
        <f t="shared" si="366"/>
        <v>4</v>
      </c>
      <c r="H251" s="151">
        <f t="shared" si="403"/>
        <v>76</v>
      </c>
      <c r="I251" s="208">
        <f t="shared" si="367"/>
        <v>2</v>
      </c>
      <c r="J251" s="165" t="s">
        <v>1602</v>
      </c>
      <c r="K251" s="165" t="s">
        <v>1958</v>
      </c>
      <c r="L251" s="165" t="s">
        <v>1534</v>
      </c>
      <c r="M251" s="181">
        <f t="shared" ref="M251:M253" si="408">N251/1000000</f>
        <v>57.071445</v>
      </c>
      <c r="N251" s="150">
        <v>5.7071445E7</v>
      </c>
      <c r="O251" s="181">
        <f t="shared" si="405"/>
        <v>191.719337</v>
      </c>
      <c r="P251" s="150">
        <v>1.91719337E8</v>
      </c>
      <c r="Q251" s="153">
        <f t="shared" si="406"/>
        <v>139.614539</v>
      </c>
      <c r="R251" s="149">
        <v>1.39614539E8</v>
      </c>
      <c r="S251" s="150">
        <v>3.31333876E8</v>
      </c>
      <c r="T251" s="149">
        <f t="shared" si="407"/>
        <v>331.333876</v>
      </c>
      <c r="U251" s="178">
        <f t="shared" si="382"/>
        <v>0.421371158</v>
      </c>
      <c r="V251" s="192">
        <v>50.0</v>
      </c>
      <c r="W251" s="204">
        <f>SUM(S251/(V251*1000000))</f>
        <v>6.62667752</v>
      </c>
      <c r="X251" s="193">
        <f t="shared" si="383"/>
        <v>1.1414289</v>
      </c>
      <c r="Y251" s="151">
        <v>2014.0</v>
      </c>
      <c r="Z251" s="171"/>
      <c r="AA251" s="159"/>
      <c r="AB251" s="189" t="s">
        <v>2026</v>
      </c>
      <c r="AC251" s="158"/>
    </row>
    <row r="252" ht="15.75" customHeight="1">
      <c r="A252" s="190" t="s">
        <v>2027</v>
      </c>
      <c r="B252" s="175">
        <v>62.0</v>
      </c>
      <c r="C252" s="158">
        <v>60.0</v>
      </c>
      <c r="D252" s="210">
        <f t="shared" ref="D252:D253" si="409">(B252+C252)/2</f>
        <v>61</v>
      </c>
      <c r="E252" s="164">
        <v>61.0</v>
      </c>
      <c r="F252" s="158">
        <v>55.0</v>
      </c>
      <c r="G252" s="164">
        <f t="shared" si="366"/>
        <v>6</v>
      </c>
      <c r="H252" s="158">
        <f t="shared" ref="H252:H253" si="410">(E252+F252)/2</f>
        <v>58</v>
      </c>
      <c r="I252" s="177">
        <f t="shared" si="367"/>
        <v>3</v>
      </c>
      <c r="J252" s="162" t="s">
        <v>1543</v>
      </c>
      <c r="K252" s="162" t="s">
        <v>1626</v>
      </c>
      <c r="L252" s="162" t="s">
        <v>1550</v>
      </c>
      <c r="M252" s="153">
        <f t="shared" si="408"/>
        <v>12.857184</v>
      </c>
      <c r="N252" s="154">
        <v>1.2857184E7</v>
      </c>
      <c r="O252" s="153">
        <f t="shared" si="405"/>
        <v>66.013057</v>
      </c>
      <c r="P252" s="149">
        <v>6.6013057E7</v>
      </c>
      <c r="Q252" s="153">
        <f t="shared" si="406"/>
        <v>51.8</v>
      </c>
      <c r="R252" s="149">
        <v>5.18E7</v>
      </c>
      <c r="S252" s="154">
        <f>SUM(P252+Q252*1000000)</f>
        <v>117813057</v>
      </c>
      <c r="T252" s="154">
        <f t="shared" si="407"/>
        <v>117.813057</v>
      </c>
      <c r="U252" s="178">
        <f t="shared" si="382"/>
        <v>0.4396796189</v>
      </c>
      <c r="V252" s="192">
        <v>17.8</v>
      </c>
      <c r="W252" s="188">
        <f>SUM(T252/V252)</f>
        <v>6.618711067</v>
      </c>
      <c r="X252" s="193">
        <f t="shared" si="383"/>
        <v>0.7223137079</v>
      </c>
      <c r="Y252" s="158">
        <v>2015.0</v>
      </c>
      <c r="Z252" s="159"/>
      <c r="AA252" s="159"/>
      <c r="AB252" s="189" t="s">
        <v>2028</v>
      </c>
      <c r="AC252" s="158"/>
    </row>
    <row r="253" ht="15.75" customHeight="1">
      <c r="A253" s="163" t="s">
        <v>2029</v>
      </c>
      <c r="B253" s="146">
        <v>85.0</v>
      </c>
      <c r="C253" s="164">
        <v>66.0</v>
      </c>
      <c r="D253" s="149">
        <f t="shared" si="409"/>
        <v>75.5</v>
      </c>
      <c r="E253" s="164">
        <v>91.0</v>
      </c>
      <c r="F253" s="164">
        <v>77.0</v>
      </c>
      <c r="G253" s="151">
        <f t="shared" si="366"/>
        <v>14</v>
      </c>
      <c r="H253" s="151">
        <f t="shared" si="410"/>
        <v>84</v>
      </c>
      <c r="I253" s="150">
        <f t="shared" si="367"/>
        <v>-8.5</v>
      </c>
      <c r="J253" s="165" t="s">
        <v>1565</v>
      </c>
      <c r="K253" s="165" t="s">
        <v>1565</v>
      </c>
      <c r="L253" s="166" t="s">
        <v>1534</v>
      </c>
      <c r="M253" s="167">
        <f t="shared" si="408"/>
        <v>27.547866</v>
      </c>
      <c r="N253" s="149">
        <v>2.7547866E7</v>
      </c>
      <c r="O253" s="167">
        <f t="shared" si="405"/>
        <v>103.024892</v>
      </c>
      <c r="P253" s="149">
        <v>1.03024892E8</v>
      </c>
      <c r="Q253" s="167">
        <f t="shared" si="406"/>
        <v>29.33582</v>
      </c>
      <c r="R253" s="150">
        <f>S253-P253</f>
        <v>29335820</v>
      </c>
      <c r="S253" s="149">
        <v>1.32360712E8</v>
      </c>
      <c r="T253" s="149">
        <f t="shared" si="407"/>
        <v>132.360712</v>
      </c>
      <c r="U253" s="155">
        <f t="shared" si="382"/>
        <v>0.2216354049</v>
      </c>
      <c r="V253" s="192">
        <v>20.0</v>
      </c>
      <c r="W253" s="204">
        <f>SUM(S253/(V253*1000000))</f>
        <v>6.6180356</v>
      </c>
      <c r="X253" s="155">
        <f t="shared" si="383"/>
        <v>1.3773933</v>
      </c>
      <c r="Y253" s="164">
        <v>2017.0</v>
      </c>
      <c r="Z253" s="171"/>
      <c r="AA253" s="171"/>
      <c r="AB253" s="172" t="s">
        <v>2030</v>
      </c>
      <c r="AC253" s="171"/>
    </row>
    <row r="254" ht="15.75" customHeight="1">
      <c r="A254" s="182" t="s">
        <v>2031</v>
      </c>
      <c r="B254" s="175">
        <v>44.0</v>
      </c>
      <c r="C254" s="158">
        <v>47.0</v>
      </c>
      <c r="D254" s="185">
        <f>AVERAGE(B254:C254)</f>
        <v>45.5</v>
      </c>
      <c r="E254" s="158">
        <v>38.0</v>
      </c>
      <c r="F254" s="147">
        <v>51.0</v>
      </c>
      <c r="G254" s="147">
        <f t="shared" si="366"/>
        <v>-13</v>
      </c>
      <c r="H254" s="147">
        <f>AVERAGE(E254:F254)</f>
        <v>44.5</v>
      </c>
      <c r="I254" s="185">
        <f t="shared" si="367"/>
        <v>1</v>
      </c>
      <c r="J254" s="179" t="s">
        <v>1543</v>
      </c>
      <c r="K254" s="179" t="s">
        <v>1543</v>
      </c>
      <c r="L254" s="179" t="s">
        <v>1540</v>
      </c>
      <c r="M254" s="153">
        <v>31.6</v>
      </c>
      <c r="N254" s="187">
        <f>M254*1000000</f>
        <v>31600000</v>
      </c>
      <c r="O254" s="153">
        <v>100.29</v>
      </c>
      <c r="P254" s="187">
        <f>O254*1000000</f>
        <v>100290000</v>
      </c>
      <c r="Q254" s="153">
        <v>115.9</v>
      </c>
      <c r="R254" s="149">
        <f>SUM(Q254*1000000)</f>
        <v>115900000</v>
      </c>
      <c r="S254" s="154">
        <f>SUM(N254:P254)</f>
        <v>131890100.3</v>
      </c>
      <c r="T254" s="149">
        <f t="shared" si="407"/>
        <v>131.8901003</v>
      </c>
      <c r="U254" s="178">
        <f t="shared" si="382"/>
        <v>0.878761937</v>
      </c>
      <c r="V254" s="156">
        <v>20.0</v>
      </c>
      <c r="W254" s="188">
        <f>SUM(T254/V254)</f>
        <v>6.594505015</v>
      </c>
      <c r="X254" s="193">
        <f t="shared" si="383"/>
        <v>1.58</v>
      </c>
      <c r="Y254" s="147">
        <v>2011.0</v>
      </c>
      <c r="Z254" s="159"/>
      <c r="AA254" s="159"/>
      <c r="AB254" s="189" t="s">
        <v>2032</v>
      </c>
      <c r="AC254" s="158"/>
    </row>
    <row r="255" ht="15.75" customHeight="1">
      <c r="A255" s="145" t="s">
        <v>139</v>
      </c>
      <c r="B255" s="146">
        <v>97.0</v>
      </c>
      <c r="C255" s="147">
        <v>88.0</v>
      </c>
      <c r="D255" s="149">
        <f t="shared" ref="D255:D256" si="411">(B255+C255)/2</f>
        <v>92.5</v>
      </c>
      <c r="E255" s="147">
        <v>79.0</v>
      </c>
      <c r="F255" s="149">
        <v>67.0</v>
      </c>
      <c r="G255" s="150">
        <f t="shared" si="366"/>
        <v>12</v>
      </c>
      <c r="H255" s="151">
        <f t="shared" ref="H255:H256" si="412">(E255+F255)/2</f>
        <v>73</v>
      </c>
      <c r="I255" s="150">
        <f t="shared" si="367"/>
        <v>19.5</v>
      </c>
      <c r="J255" s="173" t="s">
        <v>1537</v>
      </c>
      <c r="K255" s="173" t="s">
        <v>1537</v>
      </c>
      <c r="L255" s="152" t="s">
        <v>1540</v>
      </c>
      <c r="M255" s="153">
        <f t="shared" ref="M255:M258" si="413">N255/1000000</f>
        <v>202.003951</v>
      </c>
      <c r="N255" s="149">
        <v>2.02003951E8</v>
      </c>
      <c r="O255" s="153">
        <f t="shared" ref="O255:O258" si="414">P255/1000000</f>
        <v>785.221649</v>
      </c>
      <c r="P255" s="149">
        <v>7.85221649E8</v>
      </c>
      <c r="Q255" s="153">
        <f t="shared" ref="Q255:Q258" si="415">R255/1000000</f>
        <v>561.622385</v>
      </c>
      <c r="R255" s="154">
        <f>S255-P255</f>
        <v>561622385</v>
      </c>
      <c r="S255" s="149">
        <v>1.346844034E9</v>
      </c>
      <c r="T255" s="154">
        <f t="shared" si="407"/>
        <v>1346.844034</v>
      </c>
      <c r="U255" s="155">
        <f t="shared" si="382"/>
        <v>0.4169914042</v>
      </c>
      <c r="V255" s="156">
        <v>205.0</v>
      </c>
      <c r="W255" s="204">
        <f>SUM(S255/(V255*1000000))</f>
        <v>6.569970898</v>
      </c>
      <c r="X255" s="155">
        <f t="shared" si="383"/>
        <v>0.9853851268</v>
      </c>
      <c r="Y255" s="147">
        <v>2018.0</v>
      </c>
      <c r="Z255" s="159"/>
      <c r="AA255" s="159"/>
      <c r="AB255" s="160" t="s">
        <v>2033</v>
      </c>
      <c r="AC255" s="159"/>
    </row>
    <row r="256" ht="15.75" customHeight="1">
      <c r="A256" s="163" t="s">
        <v>2034</v>
      </c>
      <c r="B256" s="146">
        <v>98.0</v>
      </c>
      <c r="C256" s="164">
        <v>87.0</v>
      </c>
      <c r="D256" s="214">
        <f t="shared" si="411"/>
        <v>92.5</v>
      </c>
      <c r="E256" s="164">
        <v>62.0</v>
      </c>
      <c r="F256" s="164">
        <v>69.0</v>
      </c>
      <c r="G256" s="149">
        <f t="shared" si="366"/>
        <v>-7</v>
      </c>
      <c r="H256" s="164">
        <f t="shared" si="412"/>
        <v>65.5</v>
      </c>
      <c r="I256" s="177">
        <f t="shared" si="367"/>
        <v>27</v>
      </c>
      <c r="J256" s="173" t="s">
        <v>1547</v>
      </c>
      <c r="K256" s="173" t="s">
        <v>1547</v>
      </c>
      <c r="L256" s="152" t="s">
        <v>1534</v>
      </c>
      <c r="M256" s="153">
        <f t="shared" si="413"/>
        <v>0.133513</v>
      </c>
      <c r="N256" s="149">
        <v>133513.0</v>
      </c>
      <c r="O256" s="181">
        <f t="shared" si="414"/>
        <v>14.016568</v>
      </c>
      <c r="P256" s="149">
        <v>1.4016568E7</v>
      </c>
      <c r="Q256" s="153">
        <f t="shared" si="415"/>
        <v>5.633566</v>
      </c>
      <c r="R256" s="154">
        <v>5633566.0</v>
      </c>
      <c r="S256" s="154">
        <f>R256+P256</f>
        <v>19650134</v>
      </c>
      <c r="T256" s="154">
        <f t="shared" si="407"/>
        <v>19.650134</v>
      </c>
      <c r="U256" s="178">
        <f>R256/S256</f>
        <v>0.2866935157</v>
      </c>
      <c r="V256" s="156">
        <v>3.0</v>
      </c>
      <c r="W256" s="157">
        <f>SUM(T256/V256)</f>
        <v>6.550044667</v>
      </c>
      <c r="X256" s="178">
        <f>N256/(V256*1000000)</f>
        <v>0.04450433333</v>
      </c>
      <c r="Y256" s="164">
        <v>2016.0</v>
      </c>
      <c r="Z256" s="159"/>
      <c r="AA256" s="159"/>
      <c r="AB256" s="160" t="s">
        <v>2035</v>
      </c>
      <c r="AC256" s="159"/>
    </row>
    <row r="257" ht="15.75" customHeight="1">
      <c r="A257" s="182" t="s">
        <v>2036</v>
      </c>
      <c r="B257" s="183">
        <v>29.0</v>
      </c>
      <c r="C257" s="147">
        <v>43.0</v>
      </c>
      <c r="D257" s="185">
        <f>AVERAGE(B257:C257)</f>
        <v>36</v>
      </c>
      <c r="E257" s="147">
        <v>63.0</v>
      </c>
      <c r="F257" s="147">
        <v>60.0</v>
      </c>
      <c r="G257" s="147">
        <f t="shared" si="366"/>
        <v>3</v>
      </c>
      <c r="H257" s="147">
        <f>AVERAGE(E257:F257)</f>
        <v>61.5</v>
      </c>
      <c r="I257" s="185">
        <f t="shared" si="367"/>
        <v>-25.5</v>
      </c>
      <c r="J257" s="179" t="s">
        <v>1605</v>
      </c>
      <c r="K257" s="179" t="s">
        <v>1605</v>
      </c>
      <c r="L257" s="165" t="s">
        <v>1654</v>
      </c>
      <c r="M257" s="186">
        <f t="shared" si="413"/>
        <v>41.202458</v>
      </c>
      <c r="N257" s="187">
        <v>4.1202458E7</v>
      </c>
      <c r="O257" s="153">
        <f t="shared" si="414"/>
        <v>125.01403</v>
      </c>
      <c r="P257" s="187">
        <v>1.2501403E8</v>
      </c>
      <c r="Q257" s="153">
        <f t="shared" si="415"/>
        <v>71.10054</v>
      </c>
      <c r="R257" s="154">
        <v>7.110054E7</v>
      </c>
      <c r="S257" s="187">
        <v>1.9611457E8</v>
      </c>
      <c r="T257" s="187">
        <f t="shared" si="407"/>
        <v>196.11457</v>
      </c>
      <c r="U257" s="178">
        <f t="shared" ref="U257:U260" si="416">(R257/S257)</f>
        <v>0.3625459342</v>
      </c>
      <c r="V257" s="156">
        <v>30.0</v>
      </c>
      <c r="W257" s="188">
        <f>SUM((S257/1000000)/V257)</f>
        <v>6.537152333</v>
      </c>
      <c r="X257" s="193">
        <f t="shared" ref="X257:X260" si="417">SUM(M257/V257)</f>
        <v>1.373415267</v>
      </c>
      <c r="Y257" s="151">
        <v>2012.0</v>
      </c>
      <c r="Z257" s="159"/>
      <c r="AA257" s="159"/>
      <c r="AB257" s="189" t="s">
        <v>2037</v>
      </c>
      <c r="AC257" s="158"/>
    </row>
    <row r="258" ht="15.75" customHeight="1">
      <c r="A258" s="194" t="s">
        <v>2038</v>
      </c>
      <c r="B258" s="146">
        <v>99.0</v>
      </c>
      <c r="C258" s="175">
        <v>89.0</v>
      </c>
      <c r="D258" s="146">
        <f>(B258+C258)/2</f>
        <v>94</v>
      </c>
      <c r="E258" s="146">
        <v>87.0</v>
      </c>
      <c r="F258" s="146">
        <v>89.0</v>
      </c>
      <c r="G258" s="146">
        <f t="shared" si="366"/>
        <v>-2</v>
      </c>
      <c r="H258" s="146">
        <f>(E258+F258)/2</f>
        <v>88</v>
      </c>
      <c r="I258" s="146">
        <f t="shared" si="367"/>
        <v>6</v>
      </c>
      <c r="J258" s="173" t="s">
        <v>1558</v>
      </c>
      <c r="K258" s="196" t="s">
        <v>1558</v>
      </c>
      <c r="L258" s="197" t="s">
        <v>1529</v>
      </c>
      <c r="M258" s="181">
        <f t="shared" si="413"/>
        <v>0.355662</v>
      </c>
      <c r="N258" s="198">
        <v>355662.0</v>
      </c>
      <c r="O258" s="181">
        <f t="shared" si="414"/>
        <v>17.700478</v>
      </c>
      <c r="P258" s="149">
        <v>1.7700478E7</v>
      </c>
      <c r="Q258" s="181">
        <f t="shared" si="415"/>
        <v>1.906283</v>
      </c>
      <c r="R258" s="198">
        <v>1906283.0</v>
      </c>
      <c r="S258" s="149">
        <f>P258+R258</f>
        <v>19606761</v>
      </c>
      <c r="T258" s="149">
        <f t="shared" si="407"/>
        <v>19.606761</v>
      </c>
      <c r="U258" s="199">
        <f t="shared" si="416"/>
        <v>0.09722579879</v>
      </c>
      <c r="V258" s="192">
        <v>3.0</v>
      </c>
      <c r="W258" s="200">
        <f>SUM(S258/(V258*1000000))</f>
        <v>6.535587</v>
      </c>
      <c r="X258" s="199">
        <f t="shared" si="417"/>
        <v>0.118554</v>
      </c>
      <c r="Y258" s="146">
        <v>2019.0</v>
      </c>
      <c r="Z258" s="201"/>
      <c r="AA258" s="201"/>
      <c r="AB258" s="211" t="s">
        <v>2039</v>
      </c>
      <c r="AC258" s="159"/>
    </row>
    <row r="259" ht="15.75" customHeight="1">
      <c r="A259" s="182" t="s">
        <v>2040</v>
      </c>
      <c r="B259" s="183">
        <v>14.0</v>
      </c>
      <c r="C259" s="147">
        <v>30.0</v>
      </c>
      <c r="D259" s="183">
        <f t="shared" ref="D259:D260" si="418">AVERAGE(B259:C259)</f>
        <v>22</v>
      </c>
      <c r="E259" s="147">
        <v>29.0</v>
      </c>
      <c r="F259" s="147">
        <v>50.0</v>
      </c>
      <c r="G259" s="147">
        <f t="shared" si="366"/>
        <v>-21</v>
      </c>
      <c r="H259" s="147">
        <f t="shared" ref="H259:H260" si="419">AVERAGE(E259:F259)</f>
        <v>39.5</v>
      </c>
      <c r="I259" s="183">
        <f t="shared" si="367"/>
        <v>-17.5</v>
      </c>
      <c r="J259" s="179" t="s">
        <v>1602</v>
      </c>
      <c r="K259" s="179" t="s">
        <v>1958</v>
      </c>
      <c r="L259" s="179" t="s">
        <v>1534</v>
      </c>
      <c r="M259" s="186">
        <v>6.5</v>
      </c>
      <c r="N259" s="187">
        <f>M259*1000000</f>
        <v>6500000</v>
      </c>
      <c r="O259" s="153">
        <v>19.81</v>
      </c>
      <c r="P259" s="187">
        <f>O259*1000000</f>
        <v>19810000</v>
      </c>
      <c r="Q259" s="153">
        <v>19.23</v>
      </c>
      <c r="R259" s="149">
        <f>SUM(Q259*1000000)</f>
        <v>19230000</v>
      </c>
      <c r="S259" s="187">
        <f>T259*1000000</f>
        <v>39040000</v>
      </c>
      <c r="T259" s="187">
        <v>39.04</v>
      </c>
      <c r="U259" s="178">
        <f t="shared" si="416"/>
        <v>0.4925717213</v>
      </c>
      <c r="V259" s="156">
        <v>6.0</v>
      </c>
      <c r="W259" s="188">
        <f t="shared" ref="W259:W261" si="420">SUM(T259/V259)</f>
        <v>6.506666667</v>
      </c>
      <c r="X259" s="193">
        <f t="shared" si="417"/>
        <v>1.083333333</v>
      </c>
      <c r="Y259" s="147">
        <v>2008.0</v>
      </c>
      <c r="Z259" s="159"/>
      <c r="AA259" s="159"/>
      <c r="AB259" s="189" t="s">
        <v>2041</v>
      </c>
      <c r="AC259" s="158"/>
    </row>
    <row r="260" ht="15.75" customHeight="1">
      <c r="A260" s="182" t="s">
        <v>2042</v>
      </c>
      <c r="B260" s="183">
        <v>95.0</v>
      </c>
      <c r="C260" s="147">
        <v>91.0</v>
      </c>
      <c r="D260" s="185">
        <f t="shared" si="418"/>
        <v>93</v>
      </c>
      <c r="E260" s="147">
        <v>86.0</v>
      </c>
      <c r="F260" s="147">
        <v>76.0</v>
      </c>
      <c r="G260" s="147">
        <f t="shared" si="366"/>
        <v>10</v>
      </c>
      <c r="H260" s="147">
        <f t="shared" si="419"/>
        <v>81</v>
      </c>
      <c r="I260" s="185">
        <f t="shared" si="367"/>
        <v>12</v>
      </c>
      <c r="J260" s="179" t="s">
        <v>1983</v>
      </c>
      <c r="K260" s="179" t="s">
        <v>2043</v>
      </c>
      <c r="L260" s="179" t="s">
        <v>1534</v>
      </c>
      <c r="M260" s="186">
        <v>1.226333</v>
      </c>
      <c r="N260" s="149">
        <v>1226333.0</v>
      </c>
      <c r="O260" s="181">
        <f t="shared" ref="O260:O264" si="421">P260/1000000</f>
        <v>74.283625</v>
      </c>
      <c r="P260" s="187">
        <v>7.4283625E7</v>
      </c>
      <c r="Q260" s="181">
        <f t="shared" ref="Q260:Q264" si="422">R260/1000000</f>
        <v>86.715832</v>
      </c>
      <c r="R260" s="187">
        <v>8.6715832E7</v>
      </c>
      <c r="S260" s="187">
        <v>1.60999457E8</v>
      </c>
      <c r="T260" s="187">
        <f t="shared" ref="T260:T267" si="423">S260/1000000</f>
        <v>160.999457</v>
      </c>
      <c r="U260" s="178">
        <f t="shared" si="416"/>
        <v>0.5386094687</v>
      </c>
      <c r="V260" s="156">
        <v>25.0</v>
      </c>
      <c r="W260" s="188">
        <f t="shared" si="420"/>
        <v>6.43997828</v>
      </c>
      <c r="X260" s="193">
        <f t="shared" si="417"/>
        <v>0.04905332</v>
      </c>
      <c r="Y260" s="147">
        <v>2007.0</v>
      </c>
      <c r="Z260" s="179" t="s">
        <v>1608</v>
      </c>
      <c r="AA260" s="162" t="s">
        <v>2044</v>
      </c>
      <c r="AB260" s="160" t="s">
        <v>2045</v>
      </c>
      <c r="AC260" s="159"/>
    </row>
    <row r="261" ht="15.75" customHeight="1">
      <c r="A261" s="163" t="s">
        <v>2046</v>
      </c>
      <c r="B261" s="146">
        <v>27.0</v>
      </c>
      <c r="C261" s="164">
        <v>42.0</v>
      </c>
      <c r="D261" s="214">
        <f>(B261+C261)/2</f>
        <v>34.5</v>
      </c>
      <c r="E261" s="164">
        <v>39.0</v>
      </c>
      <c r="F261" s="164">
        <v>67.0</v>
      </c>
      <c r="G261" s="149">
        <f t="shared" si="366"/>
        <v>-28</v>
      </c>
      <c r="H261" s="164">
        <f>(E261+F261)/2</f>
        <v>53</v>
      </c>
      <c r="I261" s="177">
        <f t="shared" si="367"/>
        <v>-18.5</v>
      </c>
      <c r="J261" s="173" t="s">
        <v>1425</v>
      </c>
      <c r="K261" s="173" t="s">
        <v>1425</v>
      </c>
      <c r="L261" s="152" t="s">
        <v>1540</v>
      </c>
      <c r="M261" s="153">
        <f t="shared" ref="M261:M264" si="424">N261/1000000</f>
        <v>10.778392</v>
      </c>
      <c r="N261" s="149">
        <v>1.0778392E7</v>
      </c>
      <c r="O261" s="181">
        <f t="shared" si="421"/>
        <v>35.819556</v>
      </c>
      <c r="P261" s="149">
        <v>3.5819556E7</v>
      </c>
      <c r="Q261" s="153">
        <f t="shared" si="422"/>
        <v>28.368811</v>
      </c>
      <c r="R261" s="154">
        <v>2.8368811E7</v>
      </c>
      <c r="S261" s="154">
        <f>R261+P261</f>
        <v>64188367</v>
      </c>
      <c r="T261" s="154">
        <f t="shared" si="423"/>
        <v>64.188367</v>
      </c>
      <c r="U261" s="178">
        <f>R261/S261</f>
        <v>0.4419618745</v>
      </c>
      <c r="V261" s="156">
        <v>10.0</v>
      </c>
      <c r="W261" s="157">
        <f t="shared" si="420"/>
        <v>6.4188367</v>
      </c>
      <c r="X261" s="178">
        <f>N261/(V261*1000000)</f>
        <v>1.0778392</v>
      </c>
      <c r="Y261" s="164">
        <v>2016.0</v>
      </c>
      <c r="Z261" s="159"/>
      <c r="AA261" s="159"/>
      <c r="AB261" s="160" t="s">
        <v>2047</v>
      </c>
      <c r="AC261" s="159"/>
    </row>
    <row r="262" ht="15.75" customHeight="1">
      <c r="A262" s="182" t="s">
        <v>2048</v>
      </c>
      <c r="B262" s="183">
        <v>86.0</v>
      </c>
      <c r="C262" s="147">
        <v>86.0</v>
      </c>
      <c r="D262" s="185">
        <f>AVERAGE(B262:C262)</f>
        <v>86</v>
      </c>
      <c r="E262" s="147">
        <v>76.0</v>
      </c>
      <c r="F262" s="147">
        <v>74.0</v>
      </c>
      <c r="G262" s="147">
        <f t="shared" si="366"/>
        <v>2</v>
      </c>
      <c r="H262" s="147">
        <f>AVERAGE(E262:F262)</f>
        <v>75</v>
      </c>
      <c r="I262" s="185">
        <f t="shared" si="367"/>
        <v>11</v>
      </c>
      <c r="J262" s="179" t="s">
        <v>1750</v>
      </c>
      <c r="K262" s="179" t="s">
        <v>1750</v>
      </c>
      <c r="L262" s="165" t="s">
        <v>1534</v>
      </c>
      <c r="M262" s="186">
        <f t="shared" si="424"/>
        <v>0.169702</v>
      </c>
      <c r="N262" s="187">
        <v>169702.0</v>
      </c>
      <c r="O262" s="153">
        <f t="shared" si="421"/>
        <v>12.795746</v>
      </c>
      <c r="P262" s="187">
        <v>1.2795746E7</v>
      </c>
      <c r="Q262" s="153">
        <f t="shared" si="422"/>
        <v>9</v>
      </c>
      <c r="R262" s="154">
        <v>9000000.0</v>
      </c>
      <c r="S262" s="154">
        <f>SUM(P262+Q262)</f>
        <v>12795755</v>
      </c>
      <c r="T262" s="187">
        <f t="shared" si="423"/>
        <v>12.795755</v>
      </c>
      <c r="U262" s="178">
        <f t="shared" ref="U262:U300" si="425">(R262/S262)</f>
        <v>0.7033582622</v>
      </c>
      <c r="V262" s="156">
        <v>2.0</v>
      </c>
      <c r="W262" s="188">
        <f>SUM((S262/1000000)/V262)</f>
        <v>6.3978775</v>
      </c>
      <c r="X262" s="193">
        <f t="shared" ref="X262:X300" si="426">SUM(M262/V262)</f>
        <v>0.084851</v>
      </c>
      <c r="Y262" s="151">
        <v>2012.0</v>
      </c>
      <c r="Z262" s="159"/>
      <c r="AA262" s="159"/>
      <c r="AB262" s="189" t="s">
        <v>2049</v>
      </c>
      <c r="AC262" s="158"/>
    </row>
    <row r="263" ht="15.75" customHeight="1">
      <c r="A263" s="194" t="s">
        <v>1098</v>
      </c>
      <c r="B263" s="146">
        <v>53.0</v>
      </c>
      <c r="C263" s="146">
        <v>55.0</v>
      </c>
      <c r="D263" s="146">
        <f t="shared" ref="D263:D264" si="427">(B263+C263)/2</f>
        <v>54</v>
      </c>
      <c r="E263" s="146">
        <v>88.0</v>
      </c>
      <c r="F263" s="146">
        <v>67.0</v>
      </c>
      <c r="G263" s="146">
        <f t="shared" si="366"/>
        <v>21</v>
      </c>
      <c r="H263" s="146">
        <f t="shared" ref="H263:H264" si="428">(E263+F263)/2</f>
        <v>77.5</v>
      </c>
      <c r="I263" s="146">
        <f t="shared" si="367"/>
        <v>-23.5</v>
      </c>
      <c r="J263" s="173" t="s">
        <v>1601</v>
      </c>
      <c r="K263" s="196" t="s">
        <v>1601</v>
      </c>
      <c r="L263" s="179" t="s">
        <v>1567</v>
      </c>
      <c r="M263" s="181">
        <f t="shared" si="424"/>
        <v>191.770759</v>
      </c>
      <c r="N263" s="198">
        <v>1.91770759E8</v>
      </c>
      <c r="O263" s="181">
        <f t="shared" si="421"/>
        <v>543.637114</v>
      </c>
      <c r="P263" s="149">
        <v>5.43637114E8</v>
      </c>
      <c r="Q263" s="181">
        <f t="shared" si="422"/>
        <v>1112.675054</v>
      </c>
      <c r="R263" s="198">
        <v>1.112675054E9</v>
      </c>
      <c r="S263" s="149">
        <f>P263+R263</f>
        <v>1656312168</v>
      </c>
      <c r="T263" s="154">
        <f t="shared" si="423"/>
        <v>1656.312168</v>
      </c>
      <c r="U263" s="199">
        <f t="shared" si="425"/>
        <v>0.6717785907</v>
      </c>
      <c r="V263" s="192">
        <v>260.0</v>
      </c>
      <c r="W263" s="200">
        <f t="shared" ref="W263:W264" si="429">SUM(S263/(V263*1000000))</f>
        <v>6.370431415</v>
      </c>
      <c r="X263" s="199">
        <f t="shared" si="426"/>
        <v>0.7375798423</v>
      </c>
      <c r="Y263" s="146">
        <v>2019.0</v>
      </c>
      <c r="Z263" s="201"/>
      <c r="AA263" s="201"/>
      <c r="AB263" s="211" t="s">
        <v>2050</v>
      </c>
      <c r="AC263" s="159"/>
    </row>
    <row r="264" ht="15.75" customHeight="1">
      <c r="A264" s="145" t="s">
        <v>101</v>
      </c>
      <c r="B264" s="146">
        <v>83.0</v>
      </c>
      <c r="C264" s="147">
        <v>68.0</v>
      </c>
      <c r="D264" s="149">
        <f t="shared" si="427"/>
        <v>75.5</v>
      </c>
      <c r="E264" s="147">
        <v>91.0</v>
      </c>
      <c r="F264" s="149">
        <v>85.0</v>
      </c>
      <c r="G264" s="150">
        <f t="shared" si="366"/>
        <v>6</v>
      </c>
      <c r="H264" s="151">
        <f t="shared" si="428"/>
        <v>88</v>
      </c>
      <c r="I264" s="150">
        <f t="shared" si="367"/>
        <v>-12.5</v>
      </c>
      <c r="J264" s="173" t="s">
        <v>1537</v>
      </c>
      <c r="K264" s="173" t="s">
        <v>1537</v>
      </c>
      <c r="L264" s="152" t="s">
        <v>1550</v>
      </c>
      <c r="M264" s="153">
        <f t="shared" si="424"/>
        <v>257.698183</v>
      </c>
      <c r="N264" s="149">
        <v>2.57698183E8</v>
      </c>
      <c r="O264" s="153">
        <f t="shared" si="421"/>
        <v>678.690536</v>
      </c>
      <c r="P264" s="149">
        <v>6.78690536E8</v>
      </c>
      <c r="Q264" s="153">
        <f t="shared" si="422"/>
        <v>1367.467024</v>
      </c>
      <c r="R264" s="154">
        <f>S264-P264</f>
        <v>1367467024</v>
      </c>
      <c r="S264" s="149">
        <v>2.04615756E9</v>
      </c>
      <c r="T264" s="154">
        <f t="shared" si="423"/>
        <v>2046.15756</v>
      </c>
      <c r="U264" s="155">
        <f t="shared" si="425"/>
        <v>0.6683097386</v>
      </c>
      <c r="V264" s="156">
        <v>321.2</v>
      </c>
      <c r="W264" s="204">
        <f t="shared" si="429"/>
        <v>6.370353549</v>
      </c>
      <c r="X264" s="155">
        <f t="shared" si="426"/>
        <v>0.8022982036</v>
      </c>
      <c r="Y264" s="147">
        <v>2018.0</v>
      </c>
      <c r="Z264" s="159"/>
      <c r="AA264" s="159"/>
      <c r="AB264" s="160" t="s">
        <v>2051</v>
      </c>
      <c r="AC264" s="159"/>
    </row>
    <row r="265" ht="15.75" customHeight="1">
      <c r="A265" s="182" t="s">
        <v>2052</v>
      </c>
      <c r="B265" s="175">
        <v>68.0</v>
      </c>
      <c r="C265" s="158">
        <v>60.0</v>
      </c>
      <c r="D265" s="183">
        <f>AVERAGE(B265:C265)</f>
        <v>64</v>
      </c>
      <c r="E265" s="158">
        <v>79.0</v>
      </c>
      <c r="F265" s="147">
        <v>65.0</v>
      </c>
      <c r="G265" s="147">
        <f t="shared" si="366"/>
        <v>14</v>
      </c>
      <c r="H265" s="147">
        <f>AVERAGE(E265:F265)</f>
        <v>72</v>
      </c>
      <c r="I265" s="183">
        <f t="shared" si="367"/>
        <v>-8</v>
      </c>
      <c r="J265" s="179" t="s">
        <v>1543</v>
      </c>
      <c r="K265" s="179" t="s">
        <v>1543</v>
      </c>
      <c r="L265" s="179" t="s">
        <v>1540</v>
      </c>
      <c r="M265" s="153">
        <v>7.01</v>
      </c>
      <c r="N265" s="187">
        <f>M265*1000000</f>
        <v>7010000</v>
      </c>
      <c r="O265" s="153">
        <v>24.82</v>
      </c>
      <c r="P265" s="187">
        <f>O265*1000000</f>
        <v>24820000</v>
      </c>
      <c r="Q265" s="153">
        <v>1.0</v>
      </c>
      <c r="R265" s="149">
        <f>SUM(Q265*1000000)</f>
        <v>1000000</v>
      </c>
      <c r="S265" s="154">
        <f>SUM(N265:P265)</f>
        <v>31830024.82</v>
      </c>
      <c r="T265" s="149">
        <f t="shared" si="423"/>
        <v>31.83002482</v>
      </c>
      <c r="U265" s="178">
        <f t="shared" si="425"/>
        <v>0.0314168778</v>
      </c>
      <c r="V265" s="156">
        <v>5.0</v>
      </c>
      <c r="W265" s="188">
        <f>SUM(T265/V265)</f>
        <v>6.366004964</v>
      </c>
      <c r="X265" s="193">
        <f t="shared" si="426"/>
        <v>1.402</v>
      </c>
      <c r="Y265" s="147">
        <v>2011.0</v>
      </c>
      <c r="Z265" s="159"/>
      <c r="AA265" s="159"/>
      <c r="AB265" s="189" t="s">
        <v>2053</v>
      </c>
      <c r="AC265" s="158"/>
    </row>
    <row r="266" ht="15.75" customHeight="1">
      <c r="A266" s="163" t="s">
        <v>530</v>
      </c>
      <c r="B266" s="146">
        <v>93.0</v>
      </c>
      <c r="C266" s="164">
        <v>77.0</v>
      </c>
      <c r="D266" s="149">
        <f>(B266+C266)/2</f>
        <v>85</v>
      </c>
      <c r="E266" s="164">
        <v>90.0</v>
      </c>
      <c r="F266" s="164">
        <v>87.0</v>
      </c>
      <c r="G266" s="151">
        <f t="shared" si="366"/>
        <v>3</v>
      </c>
      <c r="H266" s="151">
        <f>(E266+F266)/2</f>
        <v>88.5</v>
      </c>
      <c r="I266" s="150">
        <f t="shared" si="367"/>
        <v>-3.5</v>
      </c>
      <c r="J266" s="165" t="s">
        <v>1602</v>
      </c>
      <c r="K266" s="165" t="s">
        <v>2054</v>
      </c>
      <c r="L266" s="166" t="s">
        <v>1534</v>
      </c>
      <c r="M266" s="167">
        <f t="shared" ref="M266:M267" si="430">N266/1000000</f>
        <v>88.411916</v>
      </c>
      <c r="N266" s="149">
        <v>8.8411916E7</v>
      </c>
      <c r="O266" s="167">
        <f t="shared" ref="O266:O267" si="431">P266/1000000</f>
        <v>226.277068</v>
      </c>
      <c r="P266" s="149">
        <v>2.26277068E8</v>
      </c>
      <c r="Q266" s="167">
        <f t="shared" ref="Q266:Q267" si="432">R266/1000000</f>
        <v>390.518532</v>
      </c>
      <c r="R266" s="150">
        <f>S266-P266</f>
        <v>390518532</v>
      </c>
      <c r="S266" s="149">
        <v>6.167956E8</v>
      </c>
      <c r="T266" s="149">
        <f t="shared" si="423"/>
        <v>616.7956</v>
      </c>
      <c r="U266" s="155">
        <f t="shared" si="425"/>
        <v>0.6331409173</v>
      </c>
      <c r="V266" s="192">
        <v>97.0</v>
      </c>
      <c r="W266" s="204">
        <f>SUM(S266/(V266*1000000))</f>
        <v>6.358717526</v>
      </c>
      <c r="X266" s="155">
        <f t="shared" si="426"/>
        <v>0.9114630515</v>
      </c>
      <c r="Y266" s="164">
        <v>2017.0</v>
      </c>
      <c r="Z266" s="171"/>
      <c r="AA266" s="171"/>
      <c r="AB266" s="172" t="s">
        <v>2055</v>
      </c>
      <c r="AC266" s="171"/>
    </row>
    <row r="267" ht="15.75" customHeight="1">
      <c r="A267" s="174" t="s">
        <v>2056</v>
      </c>
      <c r="B267" s="175">
        <v>93.0</v>
      </c>
      <c r="C267" s="158">
        <v>90.0</v>
      </c>
      <c r="D267" s="210">
        <f t="shared" ref="D267:D270" si="433">AVERAGE(B267:C267)</f>
        <v>91.5</v>
      </c>
      <c r="E267" s="158">
        <v>74.0</v>
      </c>
      <c r="F267" s="158">
        <v>75.0</v>
      </c>
      <c r="G267" s="158">
        <f t="shared" si="366"/>
        <v>-1</v>
      </c>
      <c r="H267" s="158">
        <f t="shared" ref="H267:H270" si="434">AVERAGE(E267:F267)</f>
        <v>74.5</v>
      </c>
      <c r="I267" s="210">
        <f t="shared" si="367"/>
        <v>17</v>
      </c>
      <c r="J267" s="162" t="s">
        <v>1547</v>
      </c>
      <c r="K267" s="162" t="s">
        <v>2057</v>
      </c>
      <c r="L267" s="162" t="s">
        <v>1529</v>
      </c>
      <c r="M267" s="153">
        <f t="shared" si="430"/>
        <v>0.740455</v>
      </c>
      <c r="N267" s="154">
        <v>740455.0</v>
      </c>
      <c r="O267" s="153">
        <f t="shared" si="431"/>
        <v>150.117807</v>
      </c>
      <c r="P267" s="154">
        <v>1.50117807E8</v>
      </c>
      <c r="Q267" s="153">
        <f t="shared" si="432"/>
        <v>101.054</v>
      </c>
      <c r="R267" s="154">
        <v>1.01054E8</v>
      </c>
      <c r="S267" s="154">
        <v>2.51171807E8</v>
      </c>
      <c r="T267" s="154">
        <f t="shared" si="423"/>
        <v>251.171807</v>
      </c>
      <c r="U267" s="178">
        <f t="shared" si="425"/>
        <v>0.4023301867</v>
      </c>
      <c r="V267" s="156">
        <v>40.0</v>
      </c>
      <c r="W267" s="188">
        <f t="shared" ref="W267:W270" si="435">SUM(T267/V267)</f>
        <v>6.279295175</v>
      </c>
      <c r="X267" s="193">
        <f t="shared" si="426"/>
        <v>0.018511375</v>
      </c>
      <c r="Y267" s="158">
        <v>2013.0</v>
      </c>
      <c r="Z267" s="159"/>
      <c r="AA267" s="159"/>
      <c r="AB267" s="189" t="str">
        <f>HYPERLINK("http://www.amazon.com/gp/product/B00J2PEZAU/?tag=titb-20","http://www.amazon.com/gp/product/B00J2PEZAU/?tag=titb-20")</f>
        <v>http://www.amazon.com/gp/product/B00J2PEZAU/?tag=titb-20</v>
      </c>
      <c r="AC267" s="158"/>
    </row>
    <row r="268" ht="15.75" customHeight="1">
      <c r="A268" s="182" t="s">
        <v>2058</v>
      </c>
      <c r="B268" s="183">
        <v>52.0</v>
      </c>
      <c r="C268" s="147">
        <v>44.0</v>
      </c>
      <c r="D268" s="183">
        <f t="shared" si="433"/>
        <v>48</v>
      </c>
      <c r="E268" s="147">
        <v>45.0</v>
      </c>
      <c r="F268" s="147">
        <v>63.0</v>
      </c>
      <c r="G268" s="147">
        <f t="shared" si="366"/>
        <v>-18</v>
      </c>
      <c r="H268" s="147">
        <f t="shared" si="434"/>
        <v>54</v>
      </c>
      <c r="I268" s="183">
        <f t="shared" si="367"/>
        <v>-6</v>
      </c>
      <c r="J268" s="179" t="s">
        <v>1395</v>
      </c>
      <c r="K268" s="179" t="s">
        <v>1639</v>
      </c>
      <c r="L268" s="179" t="s">
        <v>1540</v>
      </c>
      <c r="M268" s="186">
        <v>12.3</v>
      </c>
      <c r="N268" s="187">
        <f t="shared" ref="N268:N270" si="436">M268*1000000</f>
        <v>12300000</v>
      </c>
      <c r="O268" s="153">
        <v>33.6</v>
      </c>
      <c r="P268" s="187">
        <f t="shared" ref="P268:P270" si="437">O268*1000000</f>
        <v>33600000</v>
      </c>
      <c r="Q268" s="153">
        <v>29.09</v>
      </c>
      <c r="R268" s="149">
        <f t="shared" ref="R268:R270" si="438">SUM(Q268*1000000)</f>
        <v>29090000</v>
      </c>
      <c r="S268" s="187">
        <f t="shared" ref="S268:S270" si="439">T268*1000000</f>
        <v>62690000</v>
      </c>
      <c r="T268" s="187">
        <f>SUM(O268+Q268)</f>
        <v>62.69</v>
      </c>
      <c r="U268" s="178">
        <f t="shared" si="425"/>
        <v>0.4640293508</v>
      </c>
      <c r="V268" s="156">
        <v>10.0</v>
      </c>
      <c r="W268" s="188">
        <f t="shared" si="435"/>
        <v>6.269</v>
      </c>
      <c r="X268" s="193">
        <f t="shared" si="426"/>
        <v>1.23</v>
      </c>
      <c r="Y268" s="147">
        <v>2010.0</v>
      </c>
      <c r="Z268" s="159"/>
      <c r="AA268" s="159"/>
      <c r="AB268" s="189" t="s">
        <v>2059</v>
      </c>
      <c r="AC268" s="158"/>
    </row>
    <row r="269" ht="15.75" customHeight="1">
      <c r="A269" s="182" t="s">
        <v>2060</v>
      </c>
      <c r="B269" s="183">
        <v>28.0</v>
      </c>
      <c r="C269" s="147">
        <v>36.0</v>
      </c>
      <c r="D269" s="183">
        <f t="shared" si="433"/>
        <v>32</v>
      </c>
      <c r="E269" s="147">
        <v>72.0</v>
      </c>
      <c r="F269" s="147">
        <v>58.0</v>
      </c>
      <c r="G269" s="147">
        <f t="shared" si="366"/>
        <v>14</v>
      </c>
      <c r="H269" s="147">
        <f t="shared" si="434"/>
        <v>65</v>
      </c>
      <c r="I269" s="183">
        <f t="shared" si="367"/>
        <v>-33</v>
      </c>
      <c r="J269" s="179" t="s">
        <v>1543</v>
      </c>
      <c r="K269" s="179" t="s">
        <v>1616</v>
      </c>
      <c r="L269" s="179" t="s">
        <v>1540</v>
      </c>
      <c r="M269" s="186">
        <v>20.17</v>
      </c>
      <c r="N269" s="187">
        <f t="shared" si="436"/>
        <v>20170000</v>
      </c>
      <c r="O269" s="153">
        <v>80.28</v>
      </c>
      <c r="P269" s="187">
        <f t="shared" si="437"/>
        <v>80280000</v>
      </c>
      <c r="Q269" s="153">
        <v>139.1</v>
      </c>
      <c r="R269" s="149">
        <f t="shared" si="438"/>
        <v>139100000</v>
      </c>
      <c r="S269" s="187">
        <f t="shared" si="439"/>
        <v>219380000</v>
      </c>
      <c r="T269" s="187">
        <v>219.38</v>
      </c>
      <c r="U269" s="178">
        <f t="shared" si="425"/>
        <v>0.6340596226</v>
      </c>
      <c r="V269" s="156">
        <v>35.0</v>
      </c>
      <c r="W269" s="188">
        <f t="shared" si="435"/>
        <v>6.268</v>
      </c>
      <c r="X269" s="193">
        <f t="shared" si="426"/>
        <v>0.5762857143</v>
      </c>
      <c r="Y269" s="147">
        <v>2008.0</v>
      </c>
      <c r="Z269" s="159"/>
      <c r="AA269" s="159"/>
      <c r="AB269" s="189" t="s">
        <v>2061</v>
      </c>
      <c r="AC269" s="158"/>
    </row>
    <row r="270" ht="15.75" customHeight="1">
      <c r="A270" s="182" t="s">
        <v>2062</v>
      </c>
      <c r="B270" s="183">
        <v>40.0</v>
      </c>
      <c r="C270" s="147">
        <v>30.0</v>
      </c>
      <c r="D270" s="183">
        <f t="shared" si="433"/>
        <v>35</v>
      </c>
      <c r="E270" s="147">
        <v>67.0</v>
      </c>
      <c r="F270" s="147">
        <v>64.0</v>
      </c>
      <c r="G270" s="147">
        <f t="shared" si="366"/>
        <v>3</v>
      </c>
      <c r="H270" s="147">
        <f t="shared" si="434"/>
        <v>65.5</v>
      </c>
      <c r="I270" s="183">
        <f t="shared" si="367"/>
        <v>-30.5</v>
      </c>
      <c r="J270" s="179" t="s">
        <v>1395</v>
      </c>
      <c r="K270" s="179" t="s">
        <v>1596</v>
      </c>
      <c r="L270" s="179" t="s">
        <v>1550</v>
      </c>
      <c r="M270" s="186">
        <v>14.1</v>
      </c>
      <c r="N270" s="187">
        <f t="shared" si="436"/>
        <v>14100000</v>
      </c>
      <c r="O270" s="153">
        <v>27.69</v>
      </c>
      <c r="P270" s="187">
        <f t="shared" si="437"/>
        <v>27690000</v>
      </c>
      <c r="Q270" s="153">
        <v>40.5</v>
      </c>
      <c r="R270" s="149">
        <f t="shared" si="438"/>
        <v>40500000</v>
      </c>
      <c r="S270" s="187">
        <f t="shared" si="439"/>
        <v>68190000</v>
      </c>
      <c r="T270" s="187">
        <v>68.19</v>
      </c>
      <c r="U270" s="178">
        <f t="shared" si="425"/>
        <v>0.5939287286</v>
      </c>
      <c r="V270" s="156">
        <v>11.0</v>
      </c>
      <c r="W270" s="188">
        <f t="shared" si="435"/>
        <v>6.199090909</v>
      </c>
      <c r="X270" s="193">
        <f t="shared" si="426"/>
        <v>1.281818182</v>
      </c>
      <c r="Y270" s="147">
        <v>2009.0</v>
      </c>
      <c r="Z270" s="159"/>
      <c r="AA270" s="159"/>
      <c r="AB270" s="189" t="s">
        <v>2063</v>
      </c>
      <c r="AC270" s="158"/>
    </row>
    <row r="271" ht="15.75" customHeight="1">
      <c r="A271" s="163" t="s">
        <v>2064</v>
      </c>
      <c r="B271" s="146">
        <v>38.0</v>
      </c>
      <c r="C271" s="164">
        <v>54.0</v>
      </c>
      <c r="D271" s="149">
        <f t="shared" ref="D271:D272" si="440">(B271+C271)/2</f>
        <v>46</v>
      </c>
      <c r="E271" s="164">
        <v>62.0</v>
      </c>
      <c r="F271" s="164">
        <v>54.0</v>
      </c>
      <c r="G271" s="151">
        <f t="shared" si="366"/>
        <v>8</v>
      </c>
      <c r="H271" s="151">
        <f t="shared" ref="H271:H272" si="441">(E271+F271)/2</f>
        <v>58</v>
      </c>
      <c r="I271" s="150">
        <f t="shared" si="367"/>
        <v>-12</v>
      </c>
      <c r="J271" s="165" t="s">
        <v>1543</v>
      </c>
      <c r="K271" s="165" t="s">
        <v>1543</v>
      </c>
      <c r="L271" s="166" t="s">
        <v>1540</v>
      </c>
      <c r="M271" s="167">
        <f t="shared" ref="M271:M277" si="442">N271/1000000</f>
        <v>12.252439</v>
      </c>
      <c r="N271" s="149">
        <v>1.2252439E7</v>
      </c>
      <c r="O271" s="167">
        <f t="shared" ref="O271:O277" si="443">P271/1000000</f>
        <v>32.149404</v>
      </c>
      <c r="P271" s="149">
        <v>3.2149404E7</v>
      </c>
      <c r="Q271" s="167">
        <f t="shared" ref="Q271:Q277" si="444">R271/1000000</f>
        <v>29.731968</v>
      </c>
      <c r="R271" s="150">
        <f t="shared" ref="R271:R272" si="445">S271-P271</f>
        <v>29731968</v>
      </c>
      <c r="S271" s="149">
        <v>6.1881372E7</v>
      </c>
      <c r="T271" s="149">
        <f t="shared" ref="T271:T277" si="446">S271/1000000</f>
        <v>61.881372</v>
      </c>
      <c r="U271" s="155">
        <f t="shared" si="425"/>
        <v>0.4804671752</v>
      </c>
      <c r="V271" s="192">
        <v>10.0</v>
      </c>
      <c r="W271" s="204">
        <f t="shared" ref="W271:W273" si="447">SUM(S271/(V271*1000000))</f>
        <v>6.1881372</v>
      </c>
      <c r="X271" s="155">
        <f t="shared" si="426"/>
        <v>1.2252439</v>
      </c>
      <c r="Y271" s="164">
        <v>2017.0</v>
      </c>
      <c r="Z271" s="171"/>
      <c r="AA271" s="171"/>
      <c r="AB271" s="172" t="s">
        <v>2065</v>
      </c>
      <c r="AC271" s="171"/>
    </row>
    <row r="272" ht="15.75" customHeight="1">
      <c r="A272" s="163" t="s">
        <v>2066</v>
      </c>
      <c r="B272" s="146">
        <v>46.0</v>
      </c>
      <c r="C272" s="164">
        <v>52.0</v>
      </c>
      <c r="D272" s="149">
        <f t="shared" si="440"/>
        <v>49</v>
      </c>
      <c r="E272" s="164">
        <v>62.0</v>
      </c>
      <c r="F272" s="164">
        <v>48.0</v>
      </c>
      <c r="G272" s="151">
        <f t="shared" si="366"/>
        <v>14</v>
      </c>
      <c r="H272" s="151">
        <f t="shared" si="441"/>
        <v>55</v>
      </c>
      <c r="I272" s="150">
        <f t="shared" si="367"/>
        <v>-6</v>
      </c>
      <c r="J272" s="165" t="s">
        <v>1565</v>
      </c>
      <c r="K272" s="165" t="s">
        <v>1565</v>
      </c>
      <c r="L272" s="166" t="s">
        <v>1534</v>
      </c>
      <c r="M272" s="167">
        <f t="shared" si="442"/>
        <v>11.72739</v>
      </c>
      <c r="N272" s="149">
        <v>1.172739E7</v>
      </c>
      <c r="O272" s="167">
        <f t="shared" si="443"/>
        <v>34.12114</v>
      </c>
      <c r="P272" s="149">
        <v>3.412114E7</v>
      </c>
      <c r="Q272" s="167">
        <f t="shared" si="444"/>
        <v>27.5</v>
      </c>
      <c r="R272" s="150">
        <f t="shared" si="445"/>
        <v>27500000</v>
      </c>
      <c r="S272" s="149">
        <v>6.162114E7</v>
      </c>
      <c r="T272" s="149">
        <f t="shared" si="446"/>
        <v>61.62114</v>
      </c>
      <c r="U272" s="155">
        <f t="shared" si="425"/>
        <v>0.4462754178</v>
      </c>
      <c r="V272" s="192">
        <v>10.0</v>
      </c>
      <c r="W272" s="204">
        <f t="shared" si="447"/>
        <v>6.162114</v>
      </c>
      <c r="X272" s="155">
        <f t="shared" si="426"/>
        <v>1.172739</v>
      </c>
      <c r="Y272" s="164">
        <v>2017.0</v>
      </c>
      <c r="Z272" s="171"/>
      <c r="AA272" s="171"/>
      <c r="AB272" s="172" t="s">
        <v>2067</v>
      </c>
      <c r="AC272" s="171"/>
    </row>
    <row r="273" ht="15.75" customHeight="1">
      <c r="A273" s="205" t="s">
        <v>2068</v>
      </c>
      <c r="B273" s="206">
        <v>18.0</v>
      </c>
      <c r="C273" s="151">
        <v>41.0</v>
      </c>
      <c r="D273" s="208">
        <f t="shared" ref="D273:D275" si="448">AVERAGE(B273:C273)</f>
        <v>29.5</v>
      </c>
      <c r="E273" s="151">
        <v>59.0</v>
      </c>
      <c r="F273" s="151">
        <v>55.0</v>
      </c>
      <c r="G273" s="151">
        <f t="shared" si="366"/>
        <v>4</v>
      </c>
      <c r="H273" s="151">
        <f t="shared" ref="H273:H275" si="449">AVERAGE(E273:F273)</f>
        <v>57</v>
      </c>
      <c r="I273" s="208">
        <f t="shared" si="367"/>
        <v>-27.5</v>
      </c>
      <c r="J273" s="165" t="s">
        <v>1602</v>
      </c>
      <c r="K273" s="165" t="s">
        <v>2069</v>
      </c>
      <c r="L273" s="165" t="s">
        <v>1623</v>
      </c>
      <c r="M273" s="181">
        <f t="shared" si="442"/>
        <v>41.51617</v>
      </c>
      <c r="N273" s="150">
        <v>4.151617E7</v>
      </c>
      <c r="O273" s="181">
        <f t="shared" si="443"/>
        <v>134.9382</v>
      </c>
      <c r="P273" s="150">
        <v>1.349382E8</v>
      </c>
      <c r="Q273" s="153">
        <f t="shared" si="444"/>
        <v>19.059619</v>
      </c>
      <c r="R273" s="149">
        <v>1.9059619E7</v>
      </c>
      <c r="S273" s="150">
        <v>1.53997819E8</v>
      </c>
      <c r="T273" s="149">
        <f t="shared" si="446"/>
        <v>153.997819</v>
      </c>
      <c r="U273" s="178">
        <f t="shared" si="425"/>
        <v>0.1237655125</v>
      </c>
      <c r="V273" s="192">
        <v>25.0</v>
      </c>
      <c r="W273" s="204">
        <f t="shared" si="447"/>
        <v>6.15991276</v>
      </c>
      <c r="X273" s="193">
        <f t="shared" si="426"/>
        <v>1.6606468</v>
      </c>
      <c r="Y273" s="151">
        <v>2014.0</v>
      </c>
      <c r="Z273" s="171"/>
      <c r="AA273" s="159"/>
      <c r="AB273" s="189" t="s">
        <v>2070</v>
      </c>
      <c r="AC273" s="158"/>
    </row>
    <row r="274" ht="15.75" customHeight="1">
      <c r="A274" s="182" t="s">
        <v>2071</v>
      </c>
      <c r="B274" s="183">
        <v>40.0</v>
      </c>
      <c r="C274" s="147">
        <v>45.0</v>
      </c>
      <c r="D274" s="185">
        <f t="shared" si="448"/>
        <v>42.5</v>
      </c>
      <c r="E274" s="147">
        <v>49.0</v>
      </c>
      <c r="F274" s="147">
        <v>54.0</v>
      </c>
      <c r="G274" s="147">
        <f t="shared" si="366"/>
        <v>-5</v>
      </c>
      <c r="H274" s="147">
        <f t="shared" si="449"/>
        <v>51.5</v>
      </c>
      <c r="I274" s="185">
        <f t="shared" si="367"/>
        <v>-9</v>
      </c>
      <c r="J274" s="179" t="s">
        <v>1395</v>
      </c>
      <c r="K274" s="179" t="s">
        <v>1611</v>
      </c>
      <c r="L274" s="165" t="s">
        <v>1540</v>
      </c>
      <c r="M274" s="186">
        <f t="shared" si="442"/>
        <v>17.73248</v>
      </c>
      <c r="N274" s="187">
        <v>1.773248E7</v>
      </c>
      <c r="O274" s="153">
        <f t="shared" si="443"/>
        <v>49.130154</v>
      </c>
      <c r="P274" s="187">
        <v>4.9130154E7</v>
      </c>
      <c r="Q274" s="153">
        <f t="shared" si="444"/>
        <v>36.315921</v>
      </c>
      <c r="R274" s="154">
        <v>3.6315921E7</v>
      </c>
      <c r="S274" s="187">
        <v>8.5446075E7</v>
      </c>
      <c r="T274" s="187">
        <f t="shared" si="446"/>
        <v>85.446075</v>
      </c>
      <c r="U274" s="178">
        <f t="shared" si="425"/>
        <v>0.4250156722</v>
      </c>
      <c r="V274" s="156">
        <v>14.0</v>
      </c>
      <c r="W274" s="188">
        <f>SUM((S274/1000000)/V274)</f>
        <v>6.103291071</v>
      </c>
      <c r="X274" s="193">
        <f t="shared" si="426"/>
        <v>1.266605714</v>
      </c>
      <c r="Y274" s="151">
        <v>2012.0</v>
      </c>
      <c r="Z274" s="159"/>
      <c r="AA274" s="159"/>
      <c r="AB274" s="189" t="s">
        <v>2072</v>
      </c>
      <c r="AC274" s="158"/>
    </row>
    <row r="275" ht="15.75" customHeight="1">
      <c r="A275" s="174" t="s">
        <v>440</v>
      </c>
      <c r="B275" s="175">
        <v>79.0</v>
      </c>
      <c r="C275" s="158">
        <v>62.0</v>
      </c>
      <c r="D275" s="210">
        <f t="shared" si="448"/>
        <v>70.5</v>
      </c>
      <c r="E275" s="158">
        <v>79.0</v>
      </c>
      <c r="F275" s="158">
        <v>64.0</v>
      </c>
      <c r="G275" s="158">
        <f t="shared" si="366"/>
        <v>15</v>
      </c>
      <c r="H275" s="158">
        <f t="shared" si="449"/>
        <v>71.5</v>
      </c>
      <c r="I275" s="210">
        <f t="shared" si="367"/>
        <v>-1</v>
      </c>
      <c r="J275" s="162" t="s">
        <v>1537</v>
      </c>
      <c r="K275" s="162" t="s">
        <v>2073</v>
      </c>
      <c r="L275" s="162" t="s">
        <v>1550</v>
      </c>
      <c r="M275" s="153">
        <f t="shared" si="442"/>
        <v>174.144585</v>
      </c>
      <c r="N275" s="149">
        <v>1.74144585E8</v>
      </c>
      <c r="O275" s="153">
        <f t="shared" si="443"/>
        <v>409.013994</v>
      </c>
      <c r="P275" s="154">
        <v>4.09013994E8</v>
      </c>
      <c r="Q275" s="153">
        <f t="shared" si="444"/>
        <v>805.797258</v>
      </c>
      <c r="R275" s="154">
        <v>8.05797258E8</v>
      </c>
      <c r="S275" s="154">
        <v>1.215439994E9</v>
      </c>
      <c r="T275" s="154">
        <f t="shared" si="446"/>
        <v>1215.439994</v>
      </c>
      <c r="U275" s="178">
        <f t="shared" si="425"/>
        <v>0.662967536</v>
      </c>
      <c r="V275" s="156">
        <v>200.0</v>
      </c>
      <c r="W275" s="188">
        <f>SUM(T275/V275)</f>
        <v>6.07719997</v>
      </c>
      <c r="X275" s="193">
        <f t="shared" si="426"/>
        <v>0.870722925</v>
      </c>
      <c r="Y275" s="158">
        <v>2013.0</v>
      </c>
      <c r="Z275" s="159"/>
      <c r="AA275" s="159"/>
      <c r="AB275" s="189" t="s">
        <v>2074</v>
      </c>
      <c r="AC275" s="158"/>
    </row>
    <row r="276" ht="15.75" customHeight="1">
      <c r="A276" s="163" t="s">
        <v>2075</v>
      </c>
      <c r="B276" s="146">
        <v>73.0</v>
      </c>
      <c r="C276" s="164">
        <v>60.0</v>
      </c>
      <c r="D276" s="149">
        <f>(B276+C276)/2</f>
        <v>66.5</v>
      </c>
      <c r="E276" s="164">
        <v>85.0</v>
      </c>
      <c r="F276" s="164">
        <v>76.0</v>
      </c>
      <c r="G276" s="151">
        <f t="shared" si="366"/>
        <v>9</v>
      </c>
      <c r="H276" s="151">
        <f>(E276+F276)/2</f>
        <v>80.5</v>
      </c>
      <c r="I276" s="150">
        <f t="shared" si="367"/>
        <v>-14</v>
      </c>
      <c r="J276" s="165" t="s">
        <v>1565</v>
      </c>
      <c r="K276" s="165" t="s">
        <v>1565</v>
      </c>
      <c r="L276" s="166" t="s">
        <v>1540</v>
      </c>
      <c r="M276" s="167">
        <f t="shared" si="442"/>
        <v>0.44638</v>
      </c>
      <c r="N276" s="149">
        <v>446380.0</v>
      </c>
      <c r="O276" s="167">
        <f t="shared" si="443"/>
        <v>24.801212</v>
      </c>
      <c r="P276" s="149">
        <v>2.4801212E7</v>
      </c>
      <c r="Q276" s="167">
        <f t="shared" si="444"/>
        <v>17.634981</v>
      </c>
      <c r="R276" s="150">
        <f>S276-P276</f>
        <v>17634981</v>
      </c>
      <c r="S276" s="149">
        <v>4.2436193E7</v>
      </c>
      <c r="T276" s="149">
        <f t="shared" si="446"/>
        <v>42.436193</v>
      </c>
      <c r="U276" s="155">
        <f t="shared" si="425"/>
        <v>0.4155646337</v>
      </c>
      <c r="V276" s="192">
        <v>7.0</v>
      </c>
      <c r="W276" s="204">
        <f t="shared" ref="W276:W277" si="450">SUM(S276/(V276*1000000))</f>
        <v>6.062313286</v>
      </c>
      <c r="X276" s="155">
        <f t="shared" si="426"/>
        <v>0.06376857143</v>
      </c>
      <c r="Y276" s="164">
        <v>2017.0</v>
      </c>
      <c r="Z276" s="171"/>
      <c r="AA276" s="171"/>
      <c r="AB276" s="172" t="s">
        <v>2076</v>
      </c>
      <c r="AC276" s="171"/>
    </row>
    <row r="277" ht="15.75" customHeight="1">
      <c r="A277" s="205" t="s">
        <v>317</v>
      </c>
      <c r="B277" s="206">
        <v>88.0</v>
      </c>
      <c r="C277" s="151">
        <v>79.0</v>
      </c>
      <c r="D277" s="208">
        <f t="shared" ref="D277:D282" si="451">AVERAGE(B277:C277)</f>
        <v>83.5</v>
      </c>
      <c r="E277" s="151">
        <v>88.0</v>
      </c>
      <c r="F277" s="151">
        <v>81.0</v>
      </c>
      <c r="G277" s="151">
        <f t="shared" si="366"/>
        <v>7</v>
      </c>
      <c r="H277" s="151">
        <f t="shared" ref="H277:H282" si="452">AVERAGE(E277:F277)</f>
        <v>84.5</v>
      </c>
      <c r="I277" s="208">
        <f t="shared" si="367"/>
        <v>-1</v>
      </c>
      <c r="J277" s="165" t="s">
        <v>1565</v>
      </c>
      <c r="K277" s="165" t="s">
        <v>2077</v>
      </c>
      <c r="L277" s="165" t="s">
        <v>1534</v>
      </c>
      <c r="M277" s="181">
        <f t="shared" si="442"/>
        <v>37.513109</v>
      </c>
      <c r="N277" s="150">
        <v>3.7513109E7</v>
      </c>
      <c r="O277" s="181">
        <f t="shared" si="443"/>
        <v>167.767189</v>
      </c>
      <c r="P277" s="150">
        <v>1.67767189E8</v>
      </c>
      <c r="Q277" s="153">
        <f t="shared" si="444"/>
        <v>200.294722</v>
      </c>
      <c r="R277" s="149">
        <v>2.00294722E8</v>
      </c>
      <c r="S277" s="150">
        <v>3.68061911E8</v>
      </c>
      <c r="T277" s="149">
        <f t="shared" si="446"/>
        <v>368.061911</v>
      </c>
      <c r="U277" s="178">
        <f t="shared" si="425"/>
        <v>0.5441875837</v>
      </c>
      <c r="V277" s="192">
        <v>61.0</v>
      </c>
      <c r="W277" s="204">
        <f t="shared" si="450"/>
        <v>6.03380182</v>
      </c>
      <c r="X277" s="193">
        <f t="shared" si="426"/>
        <v>0.614969</v>
      </c>
      <c r="Y277" s="151">
        <v>2014.0</v>
      </c>
      <c r="Z277" s="171"/>
      <c r="AA277" s="159"/>
      <c r="AB277" s="189" t="s">
        <v>2078</v>
      </c>
      <c r="AC277" s="158"/>
    </row>
    <row r="278" ht="15.75" customHeight="1">
      <c r="A278" s="182" t="s">
        <v>2079</v>
      </c>
      <c r="B278" s="183">
        <v>82.0</v>
      </c>
      <c r="C278" s="147">
        <v>70.0</v>
      </c>
      <c r="D278" s="185">
        <f t="shared" si="451"/>
        <v>76</v>
      </c>
      <c r="E278" s="147">
        <v>73.0</v>
      </c>
      <c r="F278" s="147">
        <v>69.0</v>
      </c>
      <c r="G278" s="147">
        <f t="shared" si="366"/>
        <v>4</v>
      </c>
      <c r="H278" s="147">
        <f t="shared" si="452"/>
        <v>71</v>
      </c>
      <c r="I278" s="185">
        <f t="shared" si="367"/>
        <v>5</v>
      </c>
      <c r="J278" s="179" t="s">
        <v>1605</v>
      </c>
      <c r="K278" s="179" t="s">
        <v>1605</v>
      </c>
      <c r="L278" s="179" t="s">
        <v>1540</v>
      </c>
      <c r="M278" s="186">
        <v>3.76</v>
      </c>
      <c r="N278" s="187">
        <f>M278*1000000</f>
        <v>3760000</v>
      </c>
      <c r="O278" s="153">
        <v>23.22</v>
      </c>
      <c r="P278" s="187">
        <f>O278*1000000</f>
        <v>23220000</v>
      </c>
      <c r="Q278" s="153">
        <v>73.19</v>
      </c>
      <c r="R278" s="149">
        <f>SUM(Q278*1000000)</f>
        <v>73190000</v>
      </c>
      <c r="S278" s="187">
        <f>T278*1000000</f>
        <v>96410000</v>
      </c>
      <c r="T278" s="187">
        <v>96.41</v>
      </c>
      <c r="U278" s="178">
        <f t="shared" si="425"/>
        <v>0.7591536148</v>
      </c>
      <c r="V278" s="156">
        <v>16.0</v>
      </c>
      <c r="W278" s="188">
        <f>SUM(T278/V278)</f>
        <v>6.025625</v>
      </c>
      <c r="X278" s="193">
        <f t="shared" si="426"/>
        <v>0.235</v>
      </c>
      <c r="Y278" s="147">
        <v>2008.0</v>
      </c>
      <c r="Z278" s="159"/>
      <c r="AA278" s="159"/>
      <c r="AB278" s="189" t="s">
        <v>2080</v>
      </c>
      <c r="AC278" s="158"/>
    </row>
    <row r="279" ht="15.75" customHeight="1">
      <c r="A279" s="205" t="s">
        <v>2081</v>
      </c>
      <c r="B279" s="206">
        <v>65.0</v>
      </c>
      <c r="C279" s="151">
        <v>64.0</v>
      </c>
      <c r="D279" s="208">
        <f t="shared" si="451"/>
        <v>64.5</v>
      </c>
      <c r="E279" s="151">
        <v>73.0</v>
      </c>
      <c r="F279" s="151">
        <v>63.0</v>
      </c>
      <c r="G279" s="151">
        <f t="shared" si="366"/>
        <v>10</v>
      </c>
      <c r="H279" s="151">
        <f t="shared" si="452"/>
        <v>68</v>
      </c>
      <c r="I279" s="208">
        <f t="shared" si="367"/>
        <v>-3.5</v>
      </c>
      <c r="J279" s="165" t="s">
        <v>1602</v>
      </c>
      <c r="K279" s="165" t="s">
        <v>2082</v>
      </c>
      <c r="L279" s="165" t="s">
        <v>1534</v>
      </c>
      <c r="M279" s="181">
        <f>N279/1000000</f>
        <v>121.897634</v>
      </c>
      <c r="N279" s="150">
        <v>1.21897634E8</v>
      </c>
      <c r="O279" s="181">
        <f>P279/1000000</f>
        <v>337.135885</v>
      </c>
      <c r="P279" s="150">
        <v>3.37135885E8</v>
      </c>
      <c r="Q279" s="153">
        <f>R279/1000000</f>
        <v>414.964344</v>
      </c>
      <c r="R279" s="149">
        <v>4.14964344E8</v>
      </c>
      <c r="S279" s="150">
        <v>7.52100229E8</v>
      </c>
      <c r="T279" s="149">
        <f t="shared" ref="T279:T281" si="453">S279/1000000</f>
        <v>752.100229</v>
      </c>
      <c r="U279" s="178">
        <f t="shared" si="425"/>
        <v>0.5517407494</v>
      </c>
      <c r="V279" s="192">
        <v>125.0</v>
      </c>
      <c r="W279" s="204">
        <f>SUM(S279/(V279*1000000))</f>
        <v>6.016801832</v>
      </c>
      <c r="X279" s="193">
        <f t="shared" si="426"/>
        <v>0.975181072</v>
      </c>
      <c r="Y279" s="151">
        <v>2014.0</v>
      </c>
      <c r="Z279" s="171"/>
      <c r="AA279" s="159"/>
      <c r="AB279" s="189" t="s">
        <v>2083</v>
      </c>
      <c r="AC279" s="158"/>
    </row>
    <row r="280" ht="15.75" customHeight="1">
      <c r="A280" s="182" t="s">
        <v>2084</v>
      </c>
      <c r="B280" s="175">
        <v>90.0</v>
      </c>
      <c r="C280" s="158">
        <v>75.0</v>
      </c>
      <c r="D280" s="185">
        <f t="shared" si="451"/>
        <v>82.5</v>
      </c>
      <c r="E280" s="158">
        <v>77.0</v>
      </c>
      <c r="F280" s="147">
        <v>72.0</v>
      </c>
      <c r="G280" s="147">
        <f t="shared" si="366"/>
        <v>5</v>
      </c>
      <c r="H280" s="147">
        <f t="shared" si="452"/>
        <v>74.5</v>
      </c>
      <c r="I280" s="185">
        <f t="shared" si="367"/>
        <v>8</v>
      </c>
      <c r="J280" s="179" t="s">
        <v>1543</v>
      </c>
      <c r="K280" s="179" t="s">
        <v>1616</v>
      </c>
      <c r="L280" s="179" t="s">
        <v>1540</v>
      </c>
      <c r="M280" s="153">
        <v>26.25</v>
      </c>
      <c r="N280" s="187">
        <f>M280*1000000</f>
        <v>26250000</v>
      </c>
      <c r="O280" s="153">
        <v>169.11</v>
      </c>
      <c r="P280" s="187">
        <f>O280*1000000</f>
        <v>169110000</v>
      </c>
      <c r="Q280" s="153">
        <v>119.28</v>
      </c>
      <c r="R280" s="149">
        <f>SUM(Q280*1000000)</f>
        <v>119280000</v>
      </c>
      <c r="S280" s="154">
        <f>SUM(N280:P280)</f>
        <v>195360169.1</v>
      </c>
      <c r="T280" s="149">
        <f t="shared" si="453"/>
        <v>195.3601691</v>
      </c>
      <c r="U280" s="178">
        <f t="shared" si="425"/>
        <v>0.610564582</v>
      </c>
      <c r="V280" s="156">
        <v>32.5</v>
      </c>
      <c r="W280" s="188">
        <f>SUM(T280/V280)</f>
        <v>6.011082126</v>
      </c>
      <c r="X280" s="193">
        <f t="shared" si="426"/>
        <v>0.8076923077</v>
      </c>
      <c r="Y280" s="147">
        <v>2011.0</v>
      </c>
      <c r="Z280" s="159"/>
      <c r="AA280" s="159"/>
      <c r="AB280" s="189" t="s">
        <v>2085</v>
      </c>
      <c r="AC280" s="158"/>
    </row>
    <row r="281" ht="15.75" customHeight="1">
      <c r="A281" s="182" t="s">
        <v>2086</v>
      </c>
      <c r="B281" s="183">
        <v>81.0</v>
      </c>
      <c r="C281" s="147">
        <v>73.0</v>
      </c>
      <c r="D281" s="185">
        <f t="shared" si="451"/>
        <v>77</v>
      </c>
      <c r="E281" s="147">
        <v>85.0</v>
      </c>
      <c r="F281" s="147">
        <v>80.0</v>
      </c>
      <c r="G281" s="147">
        <f t="shared" si="366"/>
        <v>5</v>
      </c>
      <c r="H281" s="147">
        <f t="shared" si="452"/>
        <v>82.5</v>
      </c>
      <c r="I281" s="185">
        <f t="shared" si="367"/>
        <v>-5.5</v>
      </c>
      <c r="J281" s="152" t="s">
        <v>1527</v>
      </c>
      <c r="K281" s="179" t="s">
        <v>2087</v>
      </c>
      <c r="L281" s="165" t="s">
        <v>1654</v>
      </c>
      <c r="M281" s="186">
        <f>N281/1000000</f>
        <v>0.143818</v>
      </c>
      <c r="N281" s="187">
        <v>143818.0</v>
      </c>
      <c r="O281" s="153">
        <f>P281/1000000</f>
        <v>19.019882</v>
      </c>
      <c r="P281" s="187">
        <v>1.9019882E7</v>
      </c>
      <c r="Q281" s="153">
        <f>R281/1000000</f>
        <v>161.254241</v>
      </c>
      <c r="R281" s="154">
        <v>1.61254241E8</v>
      </c>
      <c r="S281" s="187">
        <v>1.80274123E8</v>
      </c>
      <c r="T281" s="187">
        <f t="shared" si="453"/>
        <v>180.274123</v>
      </c>
      <c r="U281" s="178">
        <f t="shared" si="425"/>
        <v>0.8944946636</v>
      </c>
      <c r="V281" s="156">
        <v>30.0</v>
      </c>
      <c r="W281" s="188">
        <f>SUM((S281/1000000)/V281)</f>
        <v>6.009137433</v>
      </c>
      <c r="X281" s="193">
        <f t="shared" si="426"/>
        <v>0.004793933333</v>
      </c>
      <c r="Y281" s="151">
        <v>2012.0</v>
      </c>
      <c r="Z281" s="159"/>
      <c r="AA281" s="159"/>
      <c r="AB281" s="189" t="s">
        <v>2088</v>
      </c>
      <c r="AC281" s="158"/>
    </row>
    <row r="282" ht="15.75" customHeight="1">
      <c r="A282" s="182" t="s">
        <v>2089</v>
      </c>
      <c r="B282" s="183">
        <v>7.0</v>
      </c>
      <c r="C282" s="147">
        <v>37.0</v>
      </c>
      <c r="D282" s="183">
        <f t="shared" si="451"/>
        <v>22</v>
      </c>
      <c r="E282" s="147">
        <v>40.0</v>
      </c>
      <c r="F282" s="147">
        <v>59.0</v>
      </c>
      <c r="G282" s="147">
        <f t="shared" si="366"/>
        <v>-19</v>
      </c>
      <c r="H282" s="147">
        <f t="shared" si="452"/>
        <v>49.5</v>
      </c>
      <c r="I282" s="183">
        <f t="shared" si="367"/>
        <v>-27.5</v>
      </c>
      <c r="J282" s="179" t="s">
        <v>1395</v>
      </c>
      <c r="K282" s="179" t="s">
        <v>1639</v>
      </c>
      <c r="L282" s="179" t="s">
        <v>1567</v>
      </c>
      <c r="M282" s="186">
        <v>10.5</v>
      </c>
      <c r="N282" s="187">
        <f>M282*1000000</f>
        <v>10500000</v>
      </c>
      <c r="O282" s="153">
        <v>25.93</v>
      </c>
      <c r="P282" s="187">
        <f>O282*1000000</f>
        <v>25930000</v>
      </c>
      <c r="Q282" s="153">
        <v>21.95</v>
      </c>
      <c r="R282" s="149">
        <f>SUM(Q282*1000000)</f>
        <v>21950000</v>
      </c>
      <c r="S282" s="187">
        <f>T282*1000000</f>
        <v>47880000</v>
      </c>
      <c r="T282" s="187">
        <v>47.88</v>
      </c>
      <c r="U282" s="178">
        <f t="shared" si="425"/>
        <v>0.4584377611</v>
      </c>
      <c r="V282" s="156">
        <v>8.0</v>
      </c>
      <c r="W282" s="188">
        <f>SUM(T282/V282)</f>
        <v>5.985</v>
      </c>
      <c r="X282" s="193">
        <f t="shared" si="426"/>
        <v>1.3125</v>
      </c>
      <c r="Y282" s="147">
        <v>2008.0</v>
      </c>
      <c r="Z282" s="159"/>
      <c r="AA282" s="159"/>
      <c r="AB282" s="189" t="s">
        <v>2090</v>
      </c>
      <c r="AC282" s="158"/>
    </row>
    <row r="283" ht="15.75" customHeight="1">
      <c r="A283" s="194" t="s">
        <v>2091</v>
      </c>
      <c r="B283" s="146">
        <v>62.0</v>
      </c>
      <c r="C283" s="146">
        <v>58.0</v>
      </c>
      <c r="D283" s="146">
        <f>(B283+C283)/2</f>
        <v>60</v>
      </c>
      <c r="E283" s="146">
        <v>78.0</v>
      </c>
      <c r="F283" s="146">
        <v>65.0</v>
      </c>
      <c r="G283" s="146">
        <f t="shared" si="366"/>
        <v>13</v>
      </c>
      <c r="H283" s="146">
        <f>(E283+F283)/2</f>
        <v>71.5</v>
      </c>
      <c r="I283" s="146">
        <f t="shared" si="367"/>
        <v>-11.5</v>
      </c>
      <c r="J283" s="173" t="s">
        <v>1425</v>
      </c>
      <c r="K283" s="196" t="s">
        <v>1425</v>
      </c>
      <c r="L283" s="197" t="s">
        <v>1550</v>
      </c>
      <c r="M283" s="181">
        <f>N283/1000000</f>
        <v>91.062152</v>
      </c>
      <c r="N283" s="198">
        <v>9.1062152E7</v>
      </c>
      <c r="O283" s="181">
        <f t="shared" ref="O283:O289" si="454">P283/1000000</f>
        <v>211.591984</v>
      </c>
      <c r="P283" s="149">
        <v>2.11591984E8</v>
      </c>
      <c r="Q283" s="181">
        <f t="shared" ref="Q283:Q289" si="455">R283/1000000</f>
        <v>258.9</v>
      </c>
      <c r="R283" s="198">
        <v>2.589E8</v>
      </c>
      <c r="S283" s="149">
        <f>P283+R283</f>
        <v>470491984</v>
      </c>
      <c r="T283" s="149">
        <f t="shared" ref="T283:T289" si="456">S283/1000000</f>
        <v>470.491984</v>
      </c>
      <c r="U283" s="199">
        <f t="shared" si="425"/>
        <v>0.55027505</v>
      </c>
      <c r="V283" s="192">
        <v>79.0</v>
      </c>
      <c r="W283" s="200">
        <f>SUM(S283/(V283*1000000))</f>
        <v>5.955594734</v>
      </c>
      <c r="X283" s="199">
        <f t="shared" si="426"/>
        <v>1.152685468</v>
      </c>
      <c r="Y283" s="146">
        <v>2019.0</v>
      </c>
      <c r="Z283" s="201"/>
      <c r="AA283" s="201"/>
      <c r="AB283" s="211" t="s">
        <v>2092</v>
      </c>
      <c r="AC283" s="159"/>
    </row>
    <row r="284" ht="15.75" customHeight="1">
      <c r="A284" s="182" t="s">
        <v>2093</v>
      </c>
      <c r="B284" s="183">
        <v>67.0</v>
      </c>
      <c r="C284" s="147">
        <v>62.0</v>
      </c>
      <c r="D284" s="183">
        <f t="shared" ref="D284:D285" si="457">AVERAGE(B284:C284)</f>
        <v>64.5</v>
      </c>
      <c r="E284" s="147">
        <v>77.0</v>
      </c>
      <c r="F284" s="147">
        <v>81.0</v>
      </c>
      <c r="G284" s="147">
        <f t="shared" si="366"/>
        <v>-4</v>
      </c>
      <c r="H284" s="147">
        <f t="shared" ref="H284:H285" si="458">AVERAGE(E284:F284)</f>
        <v>79</v>
      </c>
      <c r="I284" s="183">
        <f t="shared" si="367"/>
        <v>-14.5</v>
      </c>
      <c r="J284" s="179" t="s">
        <v>1565</v>
      </c>
      <c r="K284" s="179" t="s">
        <v>2094</v>
      </c>
      <c r="L284" s="179" t="s">
        <v>1534</v>
      </c>
      <c r="M284" s="186">
        <v>22.224982</v>
      </c>
      <c r="N284" s="150">
        <v>2.2224982E7</v>
      </c>
      <c r="O284" s="181">
        <f t="shared" si="454"/>
        <v>80.209692</v>
      </c>
      <c r="P284" s="187">
        <v>8.0209692E7</v>
      </c>
      <c r="Q284" s="181">
        <f t="shared" si="455"/>
        <v>37.550442</v>
      </c>
      <c r="R284" s="187">
        <v>3.7550442E7</v>
      </c>
      <c r="S284" s="187">
        <v>1.17760134E8</v>
      </c>
      <c r="T284" s="187">
        <f t="shared" si="456"/>
        <v>117.760134</v>
      </c>
      <c r="U284" s="178">
        <f t="shared" si="425"/>
        <v>0.3188722764</v>
      </c>
      <c r="V284" s="156">
        <v>20.0</v>
      </c>
      <c r="W284" s="188">
        <f t="shared" ref="W284:W285" si="459">SUM(T284/V284)</f>
        <v>5.8880067</v>
      </c>
      <c r="X284" s="193">
        <f t="shared" si="426"/>
        <v>1.1112491</v>
      </c>
      <c r="Y284" s="147">
        <v>2007.0</v>
      </c>
      <c r="Z284" s="159"/>
      <c r="AA284" s="159"/>
      <c r="AB284" s="160" t="s">
        <v>2095</v>
      </c>
      <c r="AC284" s="159"/>
    </row>
    <row r="285" ht="15.75" customHeight="1">
      <c r="A285" s="174" t="s">
        <v>2096</v>
      </c>
      <c r="B285" s="175">
        <v>72.0</v>
      </c>
      <c r="C285" s="158">
        <v>66.0</v>
      </c>
      <c r="D285" s="210">
        <f t="shared" si="457"/>
        <v>69</v>
      </c>
      <c r="E285" s="158">
        <v>78.0</v>
      </c>
      <c r="F285" s="158">
        <v>67.0</v>
      </c>
      <c r="G285" s="158">
        <f t="shared" si="366"/>
        <v>11</v>
      </c>
      <c r="H285" s="158">
        <f t="shared" si="458"/>
        <v>72.5</v>
      </c>
      <c r="I285" s="210">
        <f t="shared" si="367"/>
        <v>-3.5</v>
      </c>
      <c r="J285" s="162" t="s">
        <v>1681</v>
      </c>
      <c r="K285" s="162" t="s">
        <v>1738</v>
      </c>
      <c r="L285" s="162" t="s">
        <v>1529</v>
      </c>
      <c r="M285" s="153">
        <f t="shared" ref="M285:M289" si="460">N285/1000000</f>
        <v>24.637312</v>
      </c>
      <c r="N285" s="154">
        <v>2.4637312E7</v>
      </c>
      <c r="O285" s="153">
        <f t="shared" si="454"/>
        <v>116.632095</v>
      </c>
      <c r="P285" s="154">
        <v>1.16632095E8</v>
      </c>
      <c r="Q285" s="153">
        <f t="shared" si="455"/>
        <v>59.966813</v>
      </c>
      <c r="R285" s="154">
        <v>5.9966813E7</v>
      </c>
      <c r="S285" s="154">
        <v>1.76598908E8</v>
      </c>
      <c r="T285" s="154">
        <f t="shared" si="456"/>
        <v>176.598908</v>
      </c>
      <c r="U285" s="178">
        <f t="shared" si="425"/>
        <v>0.3395650272</v>
      </c>
      <c r="V285" s="192">
        <v>30.0</v>
      </c>
      <c r="W285" s="188">
        <f t="shared" si="459"/>
        <v>5.886630267</v>
      </c>
      <c r="X285" s="193">
        <f t="shared" si="426"/>
        <v>0.8212437333</v>
      </c>
      <c r="Y285" s="158">
        <v>2013.0</v>
      </c>
      <c r="Z285" s="159"/>
      <c r="AA285" s="159"/>
      <c r="AB285" s="189" t="s">
        <v>2097</v>
      </c>
      <c r="AC285" s="158"/>
    </row>
    <row r="286" ht="15.75" customHeight="1">
      <c r="A286" s="163" t="s">
        <v>2098</v>
      </c>
      <c r="B286" s="146">
        <v>40.0</v>
      </c>
      <c r="C286" s="164">
        <v>47.0</v>
      </c>
      <c r="D286" s="149">
        <f>(B286+C286)/2</f>
        <v>43.5</v>
      </c>
      <c r="E286" s="164">
        <v>69.0</v>
      </c>
      <c r="F286" s="164">
        <v>64.0</v>
      </c>
      <c r="G286" s="151">
        <f t="shared" si="366"/>
        <v>5</v>
      </c>
      <c r="H286" s="151">
        <f>(E286+F286)/2</f>
        <v>66.5</v>
      </c>
      <c r="I286" s="150">
        <f t="shared" si="367"/>
        <v>-23</v>
      </c>
      <c r="J286" s="165" t="s">
        <v>1602</v>
      </c>
      <c r="K286" s="165" t="s">
        <v>1835</v>
      </c>
      <c r="L286" s="166" t="s">
        <v>1540</v>
      </c>
      <c r="M286" s="167">
        <f t="shared" si="460"/>
        <v>21.384504</v>
      </c>
      <c r="N286" s="149">
        <v>2.1384504E7</v>
      </c>
      <c r="O286" s="167">
        <f t="shared" si="454"/>
        <v>75.468583</v>
      </c>
      <c r="P286" s="149">
        <v>7.5468583E7</v>
      </c>
      <c r="Q286" s="167">
        <f t="shared" si="455"/>
        <v>101.118118</v>
      </c>
      <c r="R286" s="150">
        <f>S286-P286</f>
        <v>101118118</v>
      </c>
      <c r="S286" s="149">
        <v>1.76586701E8</v>
      </c>
      <c r="T286" s="149">
        <f t="shared" si="456"/>
        <v>176.586701</v>
      </c>
      <c r="U286" s="155">
        <f t="shared" si="425"/>
        <v>0.5726258967</v>
      </c>
      <c r="V286" s="192">
        <v>30.0</v>
      </c>
      <c r="W286" s="204">
        <f>SUM(S286/(V286*1000000))</f>
        <v>5.886223367</v>
      </c>
      <c r="X286" s="155">
        <f t="shared" si="426"/>
        <v>0.7128168</v>
      </c>
      <c r="Y286" s="164">
        <v>2017.0</v>
      </c>
      <c r="Z286" s="171"/>
      <c r="AA286" s="171"/>
      <c r="AB286" s="172" t="s">
        <v>2099</v>
      </c>
      <c r="AC286" s="171"/>
    </row>
    <row r="287" ht="15.75" customHeight="1">
      <c r="A287" s="182" t="s">
        <v>2100</v>
      </c>
      <c r="B287" s="183">
        <v>93.0</v>
      </c>
      <c r="C287" s="147">
        <v>84.0</v>
      </c>
      <c r="D287" s="185">
        <f>AVERAGE(B287:C287)</f>
        <v>88.5</v>
      </c>
      <c r="E287" s="147">
        <v>82.0</v>
      </c>
      <c r="F287" s="147">
        <v>77.0</v>
      </c>
      <c r="G287" s="147">
        <f t="shared" si="366"/>
        <v>5</v>
      </c>
      <c r="H287" s="147">
        <f>AVERAGE(E287:F287)</f>
        <v>79.5</v>
      </c>
      <c r="I287" s="185">
        <f t="shared" si="367"/>
        <v>9</v>
      </c>
      <c r="J287" s="179" t="s">
        <v>1602</v>
      </c>
      <c r="K287" s="179" t="s">
        <v>2101</v>
      </c>
      <c r="L287" s="165" t="s">
        <v>1540</v>
      </c>
      <c r="M287" s="186">
        <f t="shared" si="460"/>
        <v>20.801522</v>
      </c>
      <c r="N287" s="187">
        <v>2.0801522E7</v>
      </c>
      <c r="O287" s="153">
        <f t="shared" si="454"/>
        <v>66.486205</v>
      </c>
      <c r="P287" s="187">
        <v>6.6486205E7</v>
      </c>
      <c r="Q287" s="153">
        <f t="shared" si="455"/>
        <v>110.020614</v>
      </c>
      <c r="R287" s="154">
        <v>1.10020614E8</v>
      </c>
      <c r="S287" s="187">
        <v>1.76506819E8</v>
      </c>
      <c r="T287" s="187">
        <f t="shared" si="456"/>
        <v>176.506819</v>
      </c>
      <c r="U287" s="178">
        <f t="shared" si="425"/>
        <v>0.6233221732</v>
      </c>
      <c r="V287" s="156">
        <v>30.0</v>
      </c>
      <c r="W287" s="188">
        <f>SUM((S287/1000000)/V287)</f>
        <v>5.883560633</v>
      </c>
      <c r="X287" s="193">
        <f t="shared" si="426"/>
        <v>0.6933840667</v>
      </c>
      <c r="Y287" s="151">
        <v>2012.0</v>
      </c>
      <c r="Z287" s="159"/>
      <c r="AA287" s="159"/>
      <c r="AB287" s="189" t="s">
        <v>2102</v>
      </c>
      <c r="AC287" s="158"/>
    </row>
    <row r="288" ht="15.75" customHeight="1">
      <c r="A288" s="194" t="s">
        <v>294</v>
      </c>
      <c r="B288" s="146">
        <v>78.0</v>
      </c>
      <c r="C288" s="146">
        <v>65.0</v>
      </c>
      <c r="D288" s="146">
        <f t="shared" ref="D288:D289" si="461">(B288+C288)/2</f>
        <v>71.5</v>
      </c>
      <c r="E288" s="146">
        <v>92.0</v>
      </c>
      <c r="F288" s="146">
        <v>69.0</v>
      </c>
      <c r="G288" s="146">
        <f t="shared" si="366"/>
        <v>23</v>
      </c>
      <c r="H288" s="146">
        <f t="shared" ref="H288:H289" si="462">(E288+F288)/2</f>
        <v>80.5</v>
      </c>
      <c r="I288" s="146">
        <f t="shared" si="367"/>
        <v>-9</v>
      </c>
      <c r="J288" s="173" t="s">
        <v>1601</v>
      </c>
      <c r="K288" s="196" t="s">
        <v>1601</v>
      </c>
      <c r="L288" s="197" t="s">
        <v>1550</v>
      </c>
      <c r="M288" s="181">
        <f t="shared" si="460"/>
        <v>130.263358</v>
      </c>
      <c r="N288" s="198">
        <v>1.30263358E8</v>
      </c>
      <c r="O288" s="181">
        <f t="shared" si="454"/>
        <v>300.194495</v>
      </c>
      <c r="P288" s="149">
        <v>3.00194495E8</v>
      </c>
      <c r="Q288" s="181">
        <f t="shared" si="455"/>
        <v>582.1</v>
      </c>
      <c r="R288" s="198">
        <v>5.821E8</v>
      </c>
      <c r="S288" s="149">
        <f>P288+R288</f>
        <v>882294495</v>
      </c>
      <c r="T288" s="149">
        <f t="shared" si="456"/>
        <v>882.294495</v>
      </c>
      <c r="U288" s="199">
        <f t="shared" si="425"/>
        <v>0.659757035</v>
      </c>
      <c r="V288" s="192">
        <v>150.0</v>
      </c>
      <c r="W288" s="200">
        <f t="shared" ref="W288:W289" si="463">SUM(S288/(V288*1000000))</f>
        <v>5.8819633</v>
      </c>
      <c r="X288" s="199">
        <f t="shared" si="426"/>
        <v>0.8684223867</v>
      </c>
      <c r="Y288" s="146">
        <v>2019.0</v>
      </c>
      <c r="Z288" s="201"/>
      <c r="AA288" s="201"/>
      <c r="AB288" s="197" t="s">
        <v>1530</v>
      </c>
      <c r="AC288" s="159"/>
    </row>
    <row r="289" ht="15.75" customHeight="1">
      <c r="A289" s="163" t="s">
        <v>2103</v>
      </c>
      <c r="B289" s="146">
        <v>55.0</v>
      </c>
      <c r="C289" s="164">
        <v>50.0</v>
      </c>
      <c r="D289" s="149">
        <f t="shared" si="461"/>
        <v>52.5</v>
      </c>
      <c r="E289" s="164">
        <v>80.0</v>
      </c>
      <c r="F289" s="164">
        <v>70.0</v>
      </c>
      <c r="G289" s="151">
        <f t="shared" si="366"/>
        <v>10</v>
      </c>
      <c r="H289" s="151">
        <f t="shared" si="462"/>
        <v>75</v>
      </c>
      <c r="I289" s="150">
        <f t="shared" si="367"/>
        <v>-22.5</v>
      </c>
      <c r="J289" s="165" t="s">
        <v>1565</v>
      </c>
      <c r="K289" s="165" t="s">
        <v>1565</v>
      </c>
      <c r="L289" s="166" t="s">
        <v>1577</v>
      </c>
      <c r="M289" s="167">
        <f t="shared" si="460"/>
        <v>3.967885</v>
      </c>
      <c r="N289" s="149">
        <v>3967885.0</v>
      </c>
      <c r="O289" s="167">
        <f t="shared" si="454"/>
        <v>14.682684</v>
      </c>
      <c r="P289" s="149">
        <v>1.4682684E7</v>
      </c>
      <c r="Q289" s="167">
        <f t="shared" si="455"/>
        <v>2.961812</v>
      </c>
      <c r="R289" s="150">
        <f>S289-P289</f>
        <v>2961812</v>
      </c>
      <c r="S289" s="149">
        <v>1.7644496E7</v>
      </c>
      <c r="T289" s="149">
        <f t="shared" si="456"/>
        <v>17.644496</v>
      </c>
      <c r="U289" s="155">
        <f t="shared" si="425"/>
        <v>0.1678603911</v>
      </c>
      <c r="V289" s="192">
        <v>3.0</v>
      </c>
      <c r="W289" s="204">
        <f t="shared" si="463"/>
        <v>5.881498667</v>
      </c>
      <c r="X289" s="155">
        <f t="shared" si="426"/>
        <v>1.322628333</v>
      </c>
      <c r="Y289" s="164">
        <v>2017.0</v>
      </c>
      <c r="Z289" s="171"/>
      <c r="AA289" s="171"/>
      <c r="AB289" s="172" t="s">
        <v>2104</v>
      </c>
      <c r="AC289" s="171"/>
    </row>
    <row r="290" ht="15.75" customHeight="1">
      <c r="A290" s="182" t="s">
        <v>2105</v>
      </c>
      <c r="B290" s="183">
        <v>21.0</v>
      </c>
      <c r="C290" s="147">
        <v>41.0</v>
      </c>
      <c r="D290" s="183">
        <f>AVERAGE(B290:C290)</f>
        <v>31</v>
      </c>
      <c r="E290" s="147">
        <v>59.0</v>
      </c>
      <c r="F290" s="147">
        <v>45.0</v>
      </c>
      <c r="G290" s="147">
        <f t="shared" si="366"/>
        <v>14</v>
      </c>
      <c r="H290" s="147">
        <f>AVERAGE(E290:F290)</f>
        <v>52</v>
      </c>
      <c r="I290" s="183">
        <f t="shared" si="367"/>
        <v>-21</v>
      </c>
      <c r="J290" s="179" t="s">
        <v>1594</v>
      </c>
      <c r="K290" s="179" t="s">
        <v>2106</v>
      </c>
      <c r="L290" s="179" t="s">
        <v>1550</v>
      </c>
      <c r="M290" s="186">
        <v>48.8</v>
      </c>
      <c r="N290" s="187">
        <f>M290*1000000</f>
        <v>48800000</v>
      </c>
      <c r="O290" s="153">
        <v>219.5</v>
      </c>
      <c r="P290" s="187">
        <f>O290*1000000</f>
        <v>219500000</v>
      </c>
      <c r="Q290" s="153">
        <v>223.0</v>
      </c>
      <c r="R290" s="149">
        <f>SUM(Q290*1000000)</f>
        <v>223000000</v>
      </c>
      <c r="S290" s="187">
        <f>T290*1000000</f>
        <v>440700000</v>
      </c>
      <c r="T290" s="187">
        <v>440.7</v>
      </c>
      <c r="U290" s="178">
        <f t="shared" si="425"/>
        <v>0.5060131609</v>
      </c>
      <c r="V290" s="156">
        <v>75.0</v>
      </c>
      <c r="W290" s="188">
        <f t="shared" ref="W290:W292" si="464">SUM(T290/V290)</f>
        <v>5.876</v>
      </c>
      <c r="X290" s="193">
        <f t="shared" si="426"/>
        <v>0.6506666667</v>
      </c>
      <c r="Y290" s="147">
        <v>2009.0</v>
      </c>
      <c r="Z290" s="159"/>
      <c r="AA290" s="159"/>
      <c r="AB290" s="189" t="s">
        <v>2107</v>
      </c>
      <c r="AC290" s="158"/>
    </row>
    <row r="291" ht="15.75" customHeight="1">
      <c r="A291" s="190" t="s">
        <v>2108</v>
      </c>
      <c r="B291" s="175">
        <v>95.0</v>
      </c>
      <c r="C291" s="158">
        <v>85.0</v>
      </c>
      <c r="D291" s="158">
        <f>(B291+C291)/2</f>
        <v>90</v>
      </c>
      <c r="E291" s="164">
        <v>80.0</v>
      </c>
      <c r="F291" s="158">
        <v>73.0</v>
      </c>
      <c r="G291" s="164">
        <f t="shared" si="366"/>
        <v>7</v>
      </c>
      <c r="H291" s="158">
        <f>(E291+F291)/2</f>
        <v>76.5</v>
      </c>
      <c r="I291" s="164">
        <f t="shared" si="367"/>
        <v>13.5</v>
      </c>
      <c r="J291" s="162" t="s">
        <v>1543</v>
      </c>
      <c r="K291" s="162" t="s">
        <v>1626</v>
      </c>
      <c r="L291" s="162" t="s">
        <v>1540</v>
      </c>
      <c r="M291" s="153">
        <f>N291/1000000</f>
        <v>0.060683</v>
      </c>
      <c r="N291" s="154">
        <v>60683.0</v>
      </c>
      <c r="O291" s="153">
        <f>P291/1000000</f>
        <v>0.702354</v>
      </c>
      <c r="P291" s="149">
        <v>702354.0</v>
      </c>
      <c r="Q291" s="181">
        <v>0.0</v>
      </c>
      <c r="R291" s="149">
        <v>198116.0</v>
      </c>
      <c r="S291" s="154">
        <f>SUM(P291+Q291*1000000)</f>
        <v>702354</v>
      </c>
      <c r="T291" s="154">
        <f>S291/1000000</f>
        <v>0.702354</v>
      </c>
      <c r="U291" s="178">
        <f t="shared" si="425"/>
        <v>0.2820742816</v>
      </c>
      <c r="V291" s="192">
        <v>0.12</v>
      </c>
      <c r="W291" s="188">
        <f t="shared" si="464"/>
        <v>5.85295</v>
      </c>
      <c r="X291" s="193">
        <f t="shared" si="426"/>
        <v>0.5056916667</v>
      </c>
      <c r="Y291" s="158">
        <v>2015.0</v>
      </c>
      <c r="Z291" s="159"/>
      <c r="AA291" s="159"/>
      <c r="AB291" s="189" t="s">
        <v>2109</v>
      </c>
      <c r="AC291" s="158"/>
    </row>
    <row r="292" ht="15.75" customHeight="1">
      <c r="A292" s="182" t="s">
        <v>2110</v>
      </c>
      <c r="B292" s="183">
        <v>70.0</v>
      </c>
      <c r="C292" s="147">
        <v>57.0</v>
      </c>
      <c r="D292" s="185">
        <f t="shared" ref="D292:D293" si="465">AVERAGE(B292:C292)</f>
        <v>63.5</v>
      </c>
      <c r="E292" s="147">
        <v>81.0</v>
      </c>
      <c r="F292" s="147">
        <v>73.0</v>
      </c>
      <c r="G292" s="187">
        <f t="shared" si="366"/>
        <v>8</v>
      </c>
      <c r="H292" s="147">
        <f t="shared" ref="H292:H293" si="466">AVERAGE(E292:F292)</f>
        <v>77</v>
      </c>
      <c r="I292" s="185">
        <f t="shared" si="367"/>
        <v>-13.5</v>
      </c>
      <c r="J292" s="179" t="s">
        <v>1602</v>
      </c>
      <c r="K292" s="179" t="s">
        <v>2111</v>
      </c>
      <c r="L292" s="179" t="s">
        <v>1534</v>
      </c>
      <c r="M292" s="186">
        <v>62.3</v>
      </c>
      <c r="N292" s="187">
        <f>M292*1000000</f>
        <v>62300000</v>
      </c>
      <c r="O292" s="153">
        <v>209.02</v>
      </c>
      <c r="P292" s="187">
        <f>O292*1000000</f>
        <v>209020000</v>
      </c>
      <c r="Q292" s="153">
        <v>315.0</v>
      </c>
      <c r="R292" s="149">
        <f>SUM(Q292*1000000)</f>
        <v>315000000</v>
      </c>
      <c r="S292" s="187">
        <f>T292*1000000</f>
        <v>524020000</v>
      </c>
      <c r="T292" s="187">
        <v>524.02</v>
      </c>
      <c r="U292" s="178">
        <f t="shared" si="425"/>
        <v>0.6011220946</v>
      </c>
      <c r="V292" s="156">
        <v>90.0</v>
      </c>
      <c r="W292" s="188">
        <f t="shared" si="464"/>
        <v>5.822444444</v>
      </c>
      <c r="X292" s="193">
        <f t="shared" si="426"/>
        <v>0.6922222222</v>
      </c>
      <c r="Y292" s="147">
        <v>2009.0</v>
      </c>
      <c r="Z292" s="159"/>
      <c r="AA292" s="159"/>
      <c r="AB292" s="189" t="s">
        <v>2112</v>
      </c>
      <c r="AC292" s="158"/>
    </row>
    <row r="293" ht="15.75" customHeight="1">
      <c r="A293" s="205" t="s">
        <v>2113</v>
      </c>
      <c r="B293" s="206">
        <v>92.0</v>
      </c>
      <c r="C293" s="151">
        <v>88.0</v>
      </c>
      <c r="D293" s="208">
        <f t="shared" si="465"/>
        <v>90</v>
      </c>
      <c r="E293" s="151">
        <v>86.0</v>
      </c>
      <c r="F293" s="151">
        <v>83.0</v>
      </c>
      <c r="G293" s="151">
        <f t="shared" si="366"/>
        <v>3</v>
      </c>
      <c r="H293" s="151">
        <f t="shared" si="466"/>
        <v>84.5</v>
      </c>
      <c r="I293" s="208">
        <f t="shared" si="367"/>
        <v>5.5</v>
      </c>
      <c r="J293" s="165" t="s">
        <v>1565</v>
      </c>
      <c r="K293" s="165" t="s">
        <v>2114</v>
      </c>
      <c r="L293" s="165" t="s">
        <v>1534</v>
      </c>
      <c r="M293" s="181">
        <f t="shared" ref="M293:M310" si="467">N293/1000000</f>
        <v>0.811166</v>
      </c>
      <c r="N293" s="150">
        <v>811166.0</v>
      </c>
      <c r="O293" s="181">
        <f t="shared" ref="O293:O310" si="468">P293/1000000</f>
        <v>59.100318</v>
      </c>
      <c r="P293" s="150">
        <v>5.9100318E7</v>
      </c>
      <c r="Q293" s="153">
        <f t="shared" ref="Q293:Q310" si="469">R293/1000000</f>
        <v>115.5</v>
      </c>
      <c r="R293" s="149">
        <v>1.155E8</v>
      </c>
      <c r="S293" s="150">
        <v>1.74600318E8</v>
      </c>
      <c r="T293" s="149">
        <f t="shared" ref="T293:T312" si="470">S293/1000000</f>
        <v>174.600318</v>
      </c>
      <c r="U293" s="178">
        <f t="shared" si="425"/>
        <v>0.6615108227</v>
      </c>
      <c r="V293" s="192">
        <v>30.0</v>
      </c>
      <c r="W293" s="204">
        <f t="shared" ref="W293:W296" si="471">SUM(S293/(V293*1000000))</f>
        <v>5.8200106</v>
      </c>
      <c r="X293" s="193">
        <f t="shared" si="426"/>
        <v>0.02703886667</v>
      </c>
      <c r="Y293" s="151">
        <v>2014.0</v>
      </c>
      <c r="Z293" s="179" t="s">
        <v>1608</v>
      </c>
      <c r="AA293" s="171"/>
      <c r="AB293" s="189" t="s">
        <v>2115</v>
      </c>
      <c r="AC293" s="158"/>
    </row>
    <row r="294" ht="15.75" customHeight="1">
      <c r="A294" s="194" t="s">
        <v>2116</v>
      </c>
      <c r="B294" s="146">
        <v>63.0</v>
      </c>
      <c r="C294" s="146">
        <v>56.0</v>
      </c>
      <c r="D294" s="146">
        <f t="shared" ref="D294:D296" si="472">(B294+C294)/2</f>
        <v>59.5</v>
      </c>
      <c r="E294" s="146">
        <v>89.0</v>
      </c>
      <c r="F294" s="146">
        <v>63.0</v>
      </c>
      <c r="G294" s="146">
        <f t="shared" si="366"/>
        <v>26</v>
      </c>
      <c r="H294" s="146">
        <f t="shared" ref="H294:H296" si="473">(E294+F294)/2</f>
        <v>76</v>
      </c>
      <c r="I294" s="146">
        <f t="shared" si="367"/>
        <v>-16.5</v>
      </c>
      <c r="J294" s="173" t="s">
        <v>1547</v>
      </c>
      <c r="K294" s="196" t="s">
        <v>1547</v>
      </c>
      <c r="L294" s="197" t="s">
        <v>1540</v>
      </c>
      <c r="M294" s="181">
        <f t="shared" si="467"/>
        <v>17.01005</v>
      </c>
      <c r="N294" s="198">
        <v>1.701005E7</v>
      </c>
      <c r="O294" s="181">
        <f t="shared" si="468"/>
        <v>73.28665</v>
      </c>
      <c r="P294" s="149">
        <v>7.328665E7</v>
      </c>
      <c r="Q294" s="181">
        <f t="shared" si="469"/>
        <v>78</v>
      </c>
      <c r="R294" s="198">
        <v>7.8E7</v>
      </c>
      <c r="S294" s="149">
        <f>P294+R294</f>
        <v>151286650</v>
      </c>
      <c r="T294" s="149">
        <f t="shared" si="470"/>
        <v>151.28665</v>
      </c>
      <c r="U294" s="199">
        <f t="shared" si="425"/>
        <v>0.5155775477</v>
      </c>
      <c r="V294" s="192">
        <v>26.0</v>
      </c>
      <c r="W294" s="200">
        <f t="shared" si="471"/>
        <v>5.818717308</v>
      </c>
      <c r="X294" s="199">
        <f t="shared" si="426"/>
        <v>0.6542326923</v>
      </c>
      <c r="Y294" s="146">
        <v>2019.0</v>
      </c>
      <c r="Z294" s="201"/>
      <c r="AA294" s="201"/>
      <c r="AB294" s="211" t="s">
        <v>2117</v>
      </c>
      <c r="AC294" s="159"/>
    </row>
    <row r="295" ht="15.75" customHeight="1">
      <c r="A295" s="145" t="s">
        <v>372</v>
      </c>
      <c r="B295" s="146">
        <v>59.0</v>
      </c>
      <c r="C295" s="147">
        <v>54.0</v>
      </c>
      <c r="D295" s="149">
        <f t="shared" si="472"/>
        <v>56.5</v>
      </c>
      <c r="E295" s="147">
        <v>52.0</v>
      </c>
      <c r="F295" s="149">
        <v>61.0</v>
      </c>
      <c r="G295" s="150">
        <f t="shared" si="366"/>
        <v>-9</v>
      </c>
      <c r="H295" s="151">
        <f t="shared" si="473"/>
        <v>56.5</v>
      </c>
      <c r="I295" s="150">
        <f t="shared" si="367"/>
        <v>0</v>
      </c>
      <c r="J295" s="173" t="s">
        <v>1601</v>
      </c>
      <c r="K295" s="173" t="s">
        <v>1601</v>
      </c>
      <c r="L295" s="152" t="s">
        <v>1550</v>
      </c>
      <c r="M295" s="153">
        <f t="shared" si="467"/>
        <v>44.076225</v>
      </c>
      <c r="N295" s="149">
        <v>4.4076225E7</v>
      </c>
      <c r="O295" s="153">
        <f t="shared" si="468"/>
        <v>158.9466</v>
      </c>
      <c r="P295" s="149">
        <v>1.589466E8</v>
      </c>
      <c r="Q295" s="153">
        <f t="shared" si="469"/>
        <v>303.666328</v>
      </c>
      <c r="R295" s="154">
        <f>S295-P295</f>
        <v>303666328</v>
      </c>
      <c r="S295" s="149">
        <v>4.62612928E8</v>
      </c>
      <c r="T295" s="154">
        <f t="shared" si="470"/>
        <v>462.612928</v>
      </c>
      <c r="U295" s="155">
        <f t="shared" si="425"/>
        <v>0.6564155682</v>
      </c>
      <c r="V295" s="156">
        <v>80.0</v>
      </c>
      <c r="W295" s="204">
        <f t="shared" si="471"/>
        <v>5.7826616</v>
      </c>
      <c r="X295" s="155">
        <f t="shared" si="426"/>
        <v>0.5509528125</v>
      </c>
      <c r="Y295" s="147">
        <v>2018.0</v>
      </c>
      <c r="Z295" s="159"/>
      <c r="AA295" s="159"/>
      <c r="AB295" s="160" t="s">
        <v>2118</v>
      </c>
      <c r="AC295" s="159"/>
    </row>
    <row r="296" ht="15.75" customHeight="1">
      <c r="A296" s="194" t="s">
        <v>47</v>
      </c>
      <c r="B296" s="146">
        <v>57.0</v>
      </c>
      <c r="C296" s="146">
        <v>53.0</v>
      </c>
      <c r="D296" s="146">
        <f t="shared" si="472"/>
        <v>55</v>
      </c>
      <c r="E296" s="146">
        <v>94.0</v>
      </c>
      <c r="F296" s="146">
        <v>67.0</v>
      </c>
      <c r="G296" s="146">
        <f t="shared" si="366"/>
        <v>27</v>
      </c>
      <c r="H296" s="146">
        <f t="shared" si="473"/>
        <v>80.5</v>
      </c>
      <c r="I296" s="146">
        <f t="shared" si="367"/>
        <v>-25.5</v>
      </c>
      <c r="J296" s="173" t="s">
        <v>1601</v>
      </c>
      <c r="K296" s="196" t="s">
        <v>1601</v>
      </c>
      <c r="L296" s="179" t="s">
        <v>1567</v>
      </c>
      <c r="M296" s="181">
        <f t="shared" si="467"/>
        <v>91.500929</v>
      </c>
      <c r="N296" s="198">
        <v>9.1500929E7</v>
      </c>
      <c r="O296" s="181">
        <f t="shared" si="468"/>
        <v>355.559216</v>
      </c>
      <c r="P296" s="149">
        <v>3.55559216E8</v>
      </c>
      <c r="Q296" s="181">
        <f t="shared" si="469"/>
        <v>695.134737</v>
      </c>
      <c r="R296" s="198">
        <v>6.95134737E8</v>
      </c>
      <c r="S296" s="149">
        <f>P296+R296</f>
        <v>1050693953</v>
      </c>
      <c r="T296" s="149">
        <f t="shared" si="470"/>
        <v>1050.693953</v>
      </c>
      <c r="U296" s="199">
        <f t="shared" si="425"/>
        <v>0.6615958291</v>
      </c>
      <c r="V296" s="192">
        <v>183.0</v>
      </c>
      <c r="W296" s="200">
        <f t="shared" si="471"/>
        <v>5.741497011</v>
      </c>
      <c r="X296" s="199">
        <f t="shared" si="426"/>
        <v>0.5000050765</v>
      </c>
      <c r="Y296" s="146">
        <v>2019.0</v>
      </c>
      <c r="Z296" s="201"/>
      <c r="AA296" s="201"/>
      <c r="AB296" s="211" t="s">
        <v>2119</v>
      </c>
      <c r="AC296" s="159"/>
    </row>
    <row r="297" ht="15.75" customHeight="1">
      <c r="A297" s="174" t="s">
        <v>2120</v>
      </c>
      <c r="B297" s="175">
        <v>62.0</v>
      </c>
      <c r="C297" s="158">
        <v>57.0</v>
      </c>
      <c r="D297" s="210">
        <f t="shared" ref="D297:D298" si="474">AVERAGE(B297:C297)</f>
        <v>59.5</v>
      </c>
      <c r="E297" s="158">
        <v>63.0</v>
      </c>
      <c r="F297" s="158">
        <v>74.0</v>
      </c>
      <c r="G297" s="158">
        <f t="shared" si="366"/>
        <v>-11</v>
      </c>
      <c r="H297" s="158">
        <f t="shared" ref="H297:H298" si="475">AVERAGE(E297:F297)</f>
        <v>68.5</v>
      </c>
      <c r="I297" s="210">
        <f t="shared" si="367"/>
        <v>-9</v>
      </c>
      <c r="J297" s="152" t="s">
        <v>1527</v>
      </c>
      <c r="K297" s="162" t="s">
        <v>1619</v>
      </c>
      <c r="L297" s="162" t="s">
        <v>1540</v>
      </c>
      <c r="M297" s="153">
        <f t="shared" si="467"/>
        <v>25.775847</v>
      </c>
      <c r="N297" s="154">
        <v>2.5775847E7</v>
      </c>
      <c r="O297" s="153">
        <f t="shared" si="468"/>
        <v>54.239856</v>
      </c>
      <c r="P297" s="154">
        <v>5.4239856E7</v>
      </c>
      <c r="Q297" s="153">
        <f t="shared" si="469"/>
        <v>43.303096</v>
      </c>
      <c r="R297" s="154">
        <v>4.3303096E7</v>
      </c>
      <c r="S297" s="154">
        <v>9.7542952E7</v>
      </c>
      <c r="T297" s="154">
        <f t="shared" si="470"/>
        <v>97.542952</v>
      </c>
      <c r="U297" s="178">
        <f t="shared" si="425"/>
        <v>0.4439387481</v>
      </c>
      <c r="V297" s="156">
        <v>17.0</v>
      </c>
      <c r="W297" s="188">
        <f>SUM(T297/V297)</f>
        <v>5.737820706</v>
      </c>
      <c r="X297" s="193">
        <f t="shared" si="426"/>
        <v>1.516226294</v>
      </c>
      <c r="Y297" s="158">
        <v>2013.0</v>
      </c>
      <c r="Z297" s="159"/>
      <c r="AA297" s="159"/>
      <c r="AB297" s="189" t="s">
        <v>2121</v>
      </c>
      <c r="AC297" s="158"/>
    </row>
    <row r="298" ht="15.75" customHeight="1">
      <c r="A298" s="205" t="s">
        <v>2122</v>
      </c>
      <c r="B298" s="206">
        <v>93.0</v>
      </c>
      <c r="C298" s="151">
        <v>88.0</v>
      </c>
      <c r="D298" s="208">
        <f t="shared" si="474"/>
        <v>90.5</v>
      </c>
      <c r="E298" s="151">
        <v>79.0</v>
      </c>
      <c r="F298" s="151">
        <v>79.0</v>
      </c>
      <c r="G298" s="151">
        <f t="shared" si="366"/>
        <v>0</v>
      </c>
      <c r="H298" s="151">
        <f t="shared" si="475"/>
        <v>79</v>
      </c>
      <c r="I298" s="208">
        <f t="shared" si="367"/>
        <v>11.5</v>
      </c>
      <c r="J298" s="165" t="s">
        <v>1565</v>
      </c>
      <c r="K298" s="165" t="s">
        <v>2114</v>
      </c>
      <c r="L298" s="165" t="s">
        <v>1623</v>
      </c>
      <c r="M298" s="181">
        <f t="shared" si="467"/>
        <v>0.424397</v>
      </c>
      <c r="N298" s="150">
        <v>424397.0</v>
      </c>
      <c r="O298" s="181">
        <f t="shared" si="468"/>
        <v>42.340598</v>
      </c>
      <c r="P298" s="150">
        <v>4.2340598E7</v>
      </c>
      <c r="Q298" s="153">
        <f t="shared" si="469"/>
        <v>60.874496</v>
      </c>
      <c r="R298" s="149">
        <v>6.0874496E7</v>
      </c>
      <c r="S298" s="150">
        <v>1.03215094E8</v>
      </c>
      <c r="T298" s="149">
        <f t="shared" si="470"/>
        <v>103.215094</v>
      </c>
      <c r="U298" s="178">
        <f t="shared" si="425"/>
        <v>0.5897828858</v>
      </c>
      <c r="V298" s="192">
        <v>18.0</v>
      </c>
      <c r="W298" s="204">
        <f t="shared" ref="W298:W299" si="476">SUM(S298/(V298*1000000))</f>
        <v>5.734171889</v>
      </c>
      <c r="X298" s="193">
        <f t="shared" si="426"/>
        <v>0.02357761111</v>
      </c>
      <c r="Y298" s="151">
        <v>2014.0</v>
      </c>
      <c r="Z298" s="179" t="s">
        <v>1608</v>
      </c>
      <c r="AA298" s="165" t="s">
        <v>2123</v>
      </c>
      <c r="AB298" s="189" t="s">
        <v>2124</v>
      </c>
      <c r="AC298" s="158"/>
    </row>
    <row r="299" ht="15.75" customHeight="1">
      <c r="A299" s="145" t="s">
        <v>407</v>
      </c>
      <c r="B299" s="146">
        <v>93.0</v>
      </c>
      <c r="C299" s="147">
        <v>80.0</v>
      </c>
      <c r="D299" s="149">
        <f t="shared" ref="D299:D306" si="477">(B299+C299)/2</f>
        <v>86.5</v>
      </c>
      <c r="E299" s="147">
        <v>87.0</v>
      </c>
      <c r="F299" s="149">
        <v>82.0</v>
      </c>
      <c r="G299" s="150">
        <f t="shared" si="366"/>
        <v>5</v>
      </c>
      <c r="H299" s="151">
        <f t="shared" ref="H299:H302" si="478">(E299+F299)/2</f>
        <v>84.5</v>
      </c>
      <c r="I299" s="150">
        <f t="shared" si="367"/>
        <v>2</v>
      </c>
      <c r="J299" s="173" t="s">
        <v>1601</v>
      </c>
      <c r="K299" s="173" t="s">
        <v>1601</v>
      </c>
      <c r="L299" s="152" t="s">
        <v>1550</v>
      </c>
      <c r="M299" s="153">
        <f t="shared" si="467"/>
        <v>182.687905</v>
      </c>
      <c r="N299" s="149">
        <v>1.82687905E8</v>
      </c>
      <c r="O299" s="153">
        <f t="shared" si="468"/>
        <v>597.247671</v>
      </c>
      <c r="P299" s="149">
        <v>5.97247671E8</v>
      </c>
      <c r="Q299" s="153">
        <f t="shared" si="469"/>
        <v>545.340438</v>
      </c>
      <c r="R299" s="154">
        <f>S299-P299</f>
        <v>545340438</v>
      </c>
      <c r="S299" s="149">
        <v>1.142588109E9</v>
      </c>
      <c r="T299" s="154">
        <f t="shared" si="470"/>
        <v>1142.588109</v>
      </c>
      <c r="U299" s="155">
        <f t="shared" si="425"/>
        <v>0.4772852384</v>
      </c>
      <c r="V299" s="156">
        <v>200.0</v>
      </c>
      <c r="W299" s="204">
        <f t="shared" si="476"/>
        <v>5.712940545</v>
      </c>
      <c r="X299" s="155">
        <f t="shared" si="426"/>
        <v>0.913439525</v>
      </c>
      <c r="Y299" s="147">
        <v>2018.0</v>
      </c>
      <c r="Z299" s="159"/>
      <c r="AA299" s="159"/>
      <c r="AB299" s="160" t="s">
        <v>2125</v>
      </c>
      <c r="AC299" s="159"/>
    </row>
    <row r="300" ht="15.75" customHeight="1">
      <c r="A300" s="190" t="s">
        <v>191</v>
      </c>
      <c r="B300" s="175">
        <v>85.0</v>
      </c>
      <c r="C300" s="158">
        <v>67.0</v>
      </c>
      <c r="D300" s="210">
        <f t="shared" si="477"/>
        <v>76</v>
      </c>
      <c r="E300" s="158">
        <v>79.0</v>
      </c>
      <c r="F300" s="158">
        <v>76.0</v>
      </c>
      <c r="G300" s="149">
        <f t="shared" si="366"/>
        <v>3</v>
      </c>
      <c r="H300" s="158">
        <f t="shared" si="478"/>
        <v>77.5</v>
      </c>
      <c r="I300" s="177">
        <f t="shared" si="367"/>
        <v>-1.5</v>
      </c>
      <c r="J300" s="162" t="s">
        <v>1750</v>
      </c>
      <c r="K300" s="162" t="s">
        <v>1750</v>
      </c>
      <c r="L300" s="162" t="s">
        <v>1534</v>
      </c>
      <c r="M300" s="153">
        <f t="shared" si="467"/>
        <v>67.877361</v>
      </c>
      <c r="N300" s="154">
        <v>6.7877361E7</v>
      </c>
      <c r="O300" s="153">
        <f t="shared" si="468"/>
        <v>201.151353</v>
      </c>
      <c r="P300" s="149">
        <v>2.01151353E8</v>
      </c>
      <c r="Q300" s="153">
        <f t="shared" si="469"/>
        <v>341.2</v>
      </c>
      <c r="R300" s="149">
        <v>3.412E8</v>
      </c>
      <c r="S300" s="154">
        <f>SUM(P300+(Q300*1000000))</f>
        <v>542351353</v>
      </c>
      <c r="T300" s="154">
        <f t="shared" si="470"/>
        <v>542.351353</v>
      </c>
      <c r="U300" s="178">
        <f t="shared" si="425"/>
        <v>0.6291124713</v>
      </c>
      <c r="V300" s="192">
        <v>95.0</v>
      </c>
      <c r="W300" s="188">
        <f t="shared" ref="W300:W301" si="479">SUM(T300/V300)</f>
        <v>5.708961611</v>
      </c>
      <c r="X300" s="193">
        <f t="shared" si="426"/>
        <v>0.7144985368</v>
      </c>
      <c r="Y300" s="158">
        <v>2015.0</v>
      </c>
      <c r="Z300" s="159"/>
      <c r="AA300" s="159"/>
      <c r="AB300" s="189" t="s">
        <v>2126</v>
      </c>
      <c r="AC300" s="158"/>
    </row>
    <row r="301" ht="15.75" customHeight="1">
      <c r="A301" s="163" t="s">
        <v>2127</v>
      </c>
      <c r="B301" s="146">
        <v>44.0</v>
      </c>
      <c r="C301" s="164">
        <v>44.0</v>
      </c>
      <c r="D301" s="214">
        <f t="shared" si="477"/>
        <v>44</v>
      </c>
      <c r="E301" s="164">
        <v>82.0</v>
      </c>
      <c r="F301" s="164">
        <v>59.0</v>
      </c>
      <c r="G301" s="149">
        <f t="shared" si="366"/>
        <v>23</v>
      </c>
      <c r="H301" s="164">
        <f t="shared" si="478"/>
        <v>70.5</v>
      </c>
      <c r="I301" s="177">
        <f t="shared" si="367"/>
        <v>-26.5</v>
      </c>
      <c r="J301" s="173" t="s">
        <v>1547</v>
      </c>
      <c r="K301" s="173" t="s">
        <v>1547</v>
      </c>
      <c r="L301" s="152" t="s">
        <v>1529</v>
      </c>
      <c r="M301" s="153">
        <f t="shared" si="467"/>
        <v>14.178326</v>
      </c>
      <c r="N301" s="149">
        <v>1.4178326E7</v>
      </c>
      <c r="O301" s="181">
        <f t="shared" si="468"/>
        <v>61.705123</v>
      </c>
      <c r="P301" s="149">
        <v>6.1705123E7</v>
      </c>
      <c r="Q301" s="153">
        <f t="shared" si="469"/>
        <v>12.178236</v>
      </c>
      <c r="R301" s="154">
        <v>1.2178236E7</v>
      </c>
      <c r="S301" s="154">
        <f>R301+P301</f>
        <v>73883359</v>
      </c>
      <c r="T301" s="154">
        <f t="shared" si="470"/>
        <v>73.883359</v>
      </c>
      <c r="U301" s="178">
        <f>R301/S301</f>
        <v>0.1648305676</v>
      </c>
      <c r="V301" s="156">
        <v>13.0</v>
      </c>
      <c r="W301" s="157">
        <f t="shared" si="479"/>
        <v>5.683335308</v>
      </c>
      <c r="X301" s="178">
        <f>N301/(V301*1000000)</f>
        <v>1.090640462</v>
      </c>
      <c r="Y301" s="164">
        <v>2016.0</v>
      </c>
      <c r="Z301" s="159"/>
      <c r="AA301" s="159"/>
      <c r="AB301" s="160" t="s">
        <v>2128</v>
      </c>
      <c r="AC301" s="159"/>
    </row>
    <row r="302" ht="15.75" customHeight="1">
      <c r="A302" s="145" t="s">
        <v>2129</v>
      </c>
      <c r="B302" s="146">
        <v>100.0</v>
      </c>
      <c r="C302" s="147">
        <v>88.0</v>
      </c>
      <c r="D302" s="149">
        <f t="shared" si="477"/>
        <v>94</v>
      </c>
      <c r="E302" s="147">
        <v>88.0</v>
      </c>
      <c r="F302" s="149">
        <v>82.0</v>
      </c>
      <c r="G302" s="150">
        <f t="shared" si="366"/>
        <v>6</v>
      </c>
      <c r="H302" s="151">
        <f t="shared" si="478"/>
        <v>85</v>
      </c>
      <c r="I302" s="150">
        <f t="shared" si="367"/>
        <v>9</v>
      </c>
      <c r="J302" s="173" t="s">
        <v>1601</v>
      </c>
      <c r="K302" s="173" t="s">
        <v>1601</v>
      </c>
      <c r="L302" s="152" t="s">
        <v>1550</v>
      </c>
      <c r="M302" s="153">
        <f t="shared" si="467"/>
        <v>11.001961</v>
      </c>
      <c r="N302" s="149">
        <v>1.1001961E7</v>
      </c>
      <c r="O302" s="153">
        <f t="shared" si="468"/>
        <v>40.442052</v>
      </c>
      <c r="P302" s="149">
        <v>4.0442052E7</v>
      </c>
      <c r="Q302" s="153">
        <f t="shared" si="469"/>
        <v>186.435244</v>
      </c>
      <c r="R302" s="154">
        <f>S302-P302</f>
        <v>186435244</v>
      </c>
      <c r="S302" s="149">
        <v>2.26877296E8</v>
      </c>
      <c r="T302" s="154">
        <f t="shared" si="470"/>
        <v>226.877296</v>
      </c>
      <c r="U302" s="155">
        <f>(R302/S302)</f>
        <v>0.8217448254</v>
      </c>
      <c r="V302" s="156">
        <v>40.0</v>
      </c>
      <c r="W302" s="204">
        <f>SUM(S302/(V302*1000000))</f>
        <v>5.6719324</v>
      </c>
      <c r="X302" s="155">
        <f>SUM(M302/V302)</f>
        <v>0.275049025</v>
      </c>
      <c r="Y302" s="147">
        <v>2018.0</v>
      </c>
      <c r="Z302" s="159"/>
      <c r="AA302" s="159"/>
      <c r="AB302" s="160" t="s">
        <v>2130</v>
      </c>
      <c r="AC302" s="159"/>
    </row>
    <row r="303" ht="15.75" customHeight="1">
      <c r="A303" s="163" t="s">
        <v>2131</v>
      </c>
      <c r="B303" s="146">
        <v>97.0</v>
      </c>
      <c r="C303" s="164">
        <v>87.0</v>
      </c>
      <c r="D303" s="214">
        <f t="shared" si="477"/>
        <v>92</v>
      </c>
      <c r="E303" s="164">
        <v>87.0</v>
      </c>
      <c r="F303" s="164">
        <v>80.0</v>
      </c>
      <c r="G303" s="149">
        <f>(E303+F303)/2</f>
        <v>83.5</v>
      </c>
      <c r="H303" s="149">
        <f>SUM(E303-F303)</f>
        <v>7</v>
      </c>
      <c r="I303" s="177">
        <f>SUM(D303-G303)</f>
        <v>8.5</v>
      </c>
      <c r="J303" s="173" t="s">
        <v>1547</v>
      </c>
      <c r="K303" s="173" t="s">
        <v>1547</v>
      </c>
      <c r="L303" s="152" t="s">
        <v>1534</v>
      </c>
      <c r="M303" s="153">
        <f t="shared" si="467"/>
        <v>3.946667</v>
      </c>
      <c r="N303" s="149">
        <v>3946667.0</v>
      </c>
      <c r="O303" s="181">
        <f t="shared" si="468"/>
        <v>38.322743</v>
      </c>
      <c r="P303" s="149">
        <v>3.8322743E7</v>
      </c>
      <c r="Q303" s="153">
        <f t="shared" si="469"/>
        <v>23.753398</v>
      </c>
      <c r="R303" s="154">
        <v>2.3753398E7</v>
      </c>
      <c r="S303" s="154">
        <f>R303+P303</f>
        <v>62076141</v>
      </c>
      <c r="T303" s="154">
        <f t="shared" si="470"/>
        <v>62.076141</v>
      </c>
      <c r="U303" s="178">
        <f>R303/S303</f>
        <v>0.3826493983</v>
      </c>
      <c r="V303" s="156">
        <v>11.0</v>
      </c>
      <c r="W303" s="157">
        <f t="shared" ref="W303:W304" si="480">SUM(T303/V303)</f>
        <v>5.643285545</v>
      </c>
      <c r="X303" s="178">
        <f>N303/(V303*1000000)</f>
        <v>0.3587879091</v>
      </c>
      <c r="Y303" s="164">
        <v>2015.0</v>
      </c>
      <c r="Z303" s="159"/>
      <c r="AA303" s="159"/>
      <c r="AB303" s="160" t="s">
        <v>2132</v>
      </c>
      <c r="AC303" s="159"/>
    </row>
    <row r="304" ht="15.75" customHeight="1">
      <c r="A304" s="190" t="s">
        <v>97</v>
      </c>
      <c r="B304" s="175">
        <v>74.0</v>
      </c>
      <c r="C304" s="158">
        <v>66.0</v>
      </c>
      <c r="D304" s="210">
        <f t="shared" si="477"/>
        <v>70</v>
      </c>
      <c r="E304" s="158">
        <v>85.0</v>
      </c>
      <c r="F304" s="158">
        <v>70.0</v>
      </c>
      <c r="G304" s="149">
        <f t="shared" ref="G304:G666" si="481">SUM(E304-F304)</f>
        <v>15</v>
      </c>
      <c r="H304" s="158">
        <f t="shared" ref="H304:H306" si="482">(E304+F304)/2</f>
        <v>77.5</v>
      </c>
      <c r="I304" s="177">
        <f t="shared" ref="I304:I666" si="483">SUM(D304-H304)</f>
        <v>-7.5</v>
      </c>
      <c r="J304" s="162" t="s">
        <v>1602</v>
      </c>
      <c r="K304" s="162" t="s">
        <v>2054</v>
      </c>
      <c r="L304" s="162" t="s">
        <v>1893</v>
      </c>
      <c r="M304" s="153">
        <f t="shared" si="467"/>
        <v>191.271109</v>
      </c>
      <c r="N304" s="154">
        <v>1.91271109E8</v>
      </c>
      <c r="O304" s="153">
        <f t="shared" si="468"/>
        <v>459.005868</v>
      </c>
      <c r="P304" s="149">
        <v>4.59005868E8</v>
      </c>
      <c r="Q304" s="153">
        <f t="shared" si="469"/>
        <v>943.8</v>
      </c>
      <c r="R304" s="149">
        <v>9.438E8</v>
      </c>
      <c r="S304" s="154">
        <f>SUM(P304+(Q304*1000000))</f>
        <v>1402805868</v>
      </c>
      <c r="T304" s="154">
        <f t="shared" si="470"/>
        <v>1402.805868</v>
      </c>
      <c r="U304" s="178">
        <f t="shared" ref="U304:U307" si="484">(R304/S304)</f>
        <v>0.6727944483</v>
      </c>
      <c r="V304" s="192">
        <v>250.0</v>
      </c>
      <c r="W304" s="188">
        <f t="shared" si="480"/>
        <v>5.611223472</v>
      </c>
      <c r="X304" s="193">
        <f t="shared" ref="X304:X307" si="485">SUM(M304/V304)</f>
        <v>0.765084436</v>
      </c>
      <c r="Y304" s="158">
        <v>2015.0</v>
      </c>
      <c r="Z304" s="159"/>
      <c r="AA304" s="159"/>
      <c r="AB304" s="189" t="s">
        <v>2133</v>
      </c>
      <c r="AC304" s="158"/>
    </row>
    <row r="305" ht="15.75" customHeight="1">
      <c r="A305" s="194" t="s">
        <v>2134</v>
      </c>
      <c r="B305" s="146">
        <v>80.0</v>
      </c>
      <c r="C305" s="175">
        <v>70.0</v>
      </c>
      <c r="D305" s="146">
        <f t="shared" si="477"/>
        <v>75</v>
      </c>
      <c r="E305" s="146">
        <v>77.0</v>
      </c>
      <c r="F305" s="146">
        <v>59.0</v>
      </c>
      <c r="G305" s="146">
        <f t="shared" si="481"/>
        <v>18</v>
      </c>
      <c r="H305" s="146">
        <f t="shared" si="482"/>
        <v>68</v>
      </c>
      <c r="I305" s="146">
        <f t="shared" si="483"/>
        <v>7</v>
      </c>
      <c r="J305" s="173" t="s">
        <v>1558</v>
      </c>
      <c r="K305" s="196" t="s">
        <v>1558</v>
      </c>
      <c r="L305" s="197" t="s">
        <v>1540</v>
      </c>
      <c r="M305" s="181">
        <f t="shared" si="467"/>
        <v>0.246305</v>
      </c>
      <c r="N305" s="198">
        <v>246305.0</v>
      </c>
      <c r="O305" s="181">
        <f t="shared" si="468"/>
        <v>15.500045</v>
      </c>
      <c r="P305" s="149">
        <v>1.5500045E7</v>
      </c>
      <c r="Q305" s="181">
        <f t="shared" si="469"/>
        <v>6.887012</v>
      </c>
      <c r="R305" s="198">
        <v>6887012.0</v>
      </c>
      <c r="S305" s="149">
        <f t="shared" ref="S305:S306" si="486">P305+R305</f>
        <v>22387057</v>
      </c>
      <c r="T305" s="149">
        <f t="shared" si="470"/>
        <v>22.387057</v>
      </c>
      <c r="U305" s="199">
        <f t="shared" si="484"/>
        <v>0.3076336474</v>
      </c>
      <c r="V305" s="192">
        <v>4.0</v>
      </c>
      <c r="W305" s="200">
        <f t="shared" ref="W305:W306" si="487">SUM(S305/(V305*1000000))</f>
        <v>5.59676425</v>
      </c>
      <c r="X305" s="199">
        <f t="shared" si="485"/>
        <v>0.06157625</v>
      </c>
      <c r="Y305" s="146">
        <v>2019.0</v>
      </c>
      <c r="Z305" s="201"/>
      <c r="AA305" s="201"/>
      <c r="AB305" s="211" t="s">
        <v>2135</v>
      </c>
      <c r="AC305" s="159"/>
    </row>
    <row r="306" ht="15.75" customHeight="1">
      <c r="A306" s="194" t="s">
        <v>2136</v>
      </c>
      <c r="B306" s="146">
        <v>80.0</v>
      </c>
      <c r="C306" s="146">
        <v>60.0</v>
      </c>
      <c r="D306" s="146">
        <f t="shared" si="477"/>
        <v>70</v>
      </c>
      <c r="E306" s="146">
        <v>86.0</v>
      </c>
      <c r="F306" s="146">
        <v>61.0</v>
      </c>
      <c r="G306" s="146">
        <f t="shared" si="481"/>
        <v>25</v>
      </c>
      <c r="H306" s="146">
        <f t="shared" si="482"/>
        <v>73.5</v>
      </c>
      <c r="I306" s="146">
        <f t="shared" si="483"/>
        <v>-3.5</v>
      </c>
      <c r="J306" s="173" t="s">
        <v>1558</v>
      </c>
      <c r="K306" s="196" t="s">
        <v>1558</v>
      </c>
      <c r="L306" s="197" t="s">
        <v>1540</v>
      </c>
      <c r="M306" s="181">
        <f t="shared" si="467"/>
        <v>21.402605</v>
      </c>
      <c r="N306" s="198">
        <v>2.1402605E7</v>
      </c>
      <c r="O306" s="181">
        <f t="shared" si="468"/>
        <v>83.08307</v>
      </c>
      <c r="P306" s="149">
        <v>8.308307E7</v>
      </c>
      <c r="Q306" s="181">
        <f t="shared" si="469"/>
        <v>27.8</v>
      </c>
      <c r="R306" s="198">
        <v>2.78E7</v>
      </c>
      <c r="S306" s="149">
        <f t="shared" si="486"/>
        <v>110883070</v>
      </c>
      <c r="T306" s="149">
        <f t="shared" si="470"/>
        <v>110.88307</v>
      </c>
      <c r="U306" s="199">
        <f t="shared" si="484"/>
        <v>0.250714559</v>
      </c>
      <c r="V306" s="192">
        <v>20.0</v>
      </c>
      <c r="W306" s="200">
        <f t="shared" si="487"/>
        <v>5.5441535</v>
      </c>
      <c r="X306" s="199">
        <f t="shared" si="485"/>
        <v>1.07013025</v>
      </c>
      <c r="Y306" s="146">
        <v>2019.0</v>
      </c>
      <c r="Z306" s="201"/>
      <c r="AA306" s="201"/>
      <c r="AB306" s="211" t="s">
        <v>2137</v>
      </c>
      <c r="AC306" s="159"/>
    </row>
    <row r="307" ht="15.75" customHeight="1">
      <c r="A307" s="182" t="s">
        <v>852</v>
      </c>
      <c r="B307" s="183">
        <v>92.0</v>
      </c>
      <c r="C307" s="147">
        <v>81.0</v>
      </c>
      <c r="D307" s="185">
        <f>AVERAGE(B307:C307)</f>
        <v>86.5</v>
      </c>
      <c r="E307" s="147">
        <v>86.0</v>
      </c>
      <c r="F307" s="147">
        <v>75.0</v>
      </c>
      <c r="G307" s="147">
        <f t="shared" si="481"/>
        <v>11</v>
      </c>
      <c r="H307" s="147">
        <f>AVERAGE(E307:F307)</f>
        <v>80.5</v>
      </c>
      <c r="I307" s="185">
        <f t="shared" si="483"/>
        <v>6</v>
      </c>
      <c r="J307" s="179" t="s">
        <v>1602</v>
      </c>
      <c r="K307" s="179" t="s">
        <v>2138</v>
      </c>
      <c r="L307" s="165" t="s">
        <v>1540</v>
      </c>
      <c r="M307" s="186">
        <f t="shared" si="467"/>
        <v>88.364714</v>
      </c>
      <c r="N307" s="187">
        <v>8.8364714E7</v>
      </c>
      <c r="O307" s="153">
        <f t="shared" si="468"/>
        <v>304.360277</v>
      </c>
      <c r="P307" s="187">
        <v>3.04360277E8</v>
      </c>
      <c r="Q307" s="153">
        <f t="shared" si="469"/>
        <v>804.200736</v>
      </c>
      <c r="R307" s="154">
        <v>8.04200736E8</v>
      </c>
      <c r="S307" s="187">
        <v>1.108561013E9</v>
      </c>
      <c r="T307" s="187">
        <f t="shared" si="470"/>
        <v>1108.561013</v>
      </c>
      <c r="U307" s="178">
        <f t="shared" si="484"/>
        <v>0.7254456242</v>
      </c>
      <c r="V307" s="156">
        <v>200.0</v>
      </c>
      <c r="W307" s="188">
        <f>SUM((S307/1000000)/V307)</f>
        <v>5.542805065</v>
      </c>
      <c r="X307" s="193">
        <f t="shared" si="485"/>
        <v>0.44182357</v>
      </c>
      <c r="Y307" s="151">
        <v>2012.0</v>
      </c>
      <c r="Z307" s="159"/>
      <c r="AA307" s="159"/>
      <c r="AB307" s="189" t="s">
        <v>2139</v>
      </c>
      <c r="AC307" s="158"/>
    </row>
    <row r="308" ht="15.75" customHeight="1">
      <c r="A308" s="163" t="s">
        <v>2140</v>
      </c>
      <c r="B308" s="146">
        <v>94.0</v>
      </c>
      <c r="C308" s="164">
        <v>77.0</v>
      </c>
      <c r="D308" s="214">
        <f t="shared" ref="D308:D310" si="488">(B308+C308)/2</f>
        <v>85.5</v>
      </c>
      <c r="E308" s="164">
        <v>87.0</v>
      </c>
      <c r="F308" s="164">
        <v>75.0</v>
      </c>
      <c r="G308" s="149">
        <f t="shared" si="481"/>
        <v>12</v>
      </c>
      <c r="H308" s="164">
        <f t="shared" ref="H308:H310" si="489">(E308+F308)/2</f>
        <v>81</v>
      </c>
      <c r="I308" s="177">
        <f t="shared" si="483"/>
        <v>4.5</v>
      </c>
      <c r="J308" s="173" t="s">
        <v>1601</v>
      </c>
      <c r="K308" s="173" t="s">
        <v>1601</v>
      </c>
      <c r="L308" s="152" t="s">
        <v>1534</v>
      </c>
      <c r="M308" s="153">
        <f t="shared" si="467"/>
        <v>103.261464</v>
      </c>
      <c r="N308" s="149">
        <v>1.03261464E8</v>
      </c>
      <c r="O308" s="181">
        <f t="shared" si="468"/>
        <v>364.001123</v>
      </c>
      <c r="P308" s="149">
        <v>3.64001123E8</v>
      </c>
      <c r="Q308" s="153">
        <f t="shared" si="469"/>
        <v>602.521065</v>
      </c>
      <c r="R308" s="154">
        <v>6.02521065E8</v>
      </c>
      <c r="S308" s="154">
        <f>R308+P308</f>
        <v>966522188</v>
      </c>
      <c r="T308" s="154">
        <f t="shared" si="470"/>
        <v>966.522188</v>
      </c>
      <c r="U308" s="178">
        <f>R308/S308</f>
        <v>0.6233908259</v>
      </c>
      <c r="V308" s="156">
        <v>175.0</v>
      </c>
      <c r="W308" s="157">
        <f>SUM(T308/V308)</f>
        <v>5.522983931</v>
      </c>
      <c r="X308" s="178">
        <f>N308/(V308*1000000)</f>
        <v>0.5900655086</v>
      </c>
      <c r="Y308" s="164">
        <v>2016.0</v>
      </c>
      <c r="Z308" s="159"/>
      <c r="AA308" s="159"/>
      <c r="AB308" s="160" t="s">
        <v>2141</v>
      </c>
      <c r="AC308" s="159"/>
    </row>
    <row r="309" ht="15.75" customHeight="1">
      <c r="A309" s="163" t="s">
        <v>1323</v>
      </c>
      <c r="B309" s="146">
        <v>92.0</v>
      </c>
      <c r="C309" s="164">
        <v>76.0</v>
      </c>
      <c r="D309" s="149">
        <f t="shared" si="488"/>
        <v>84</v>
      </c>
      <c r="E309" s="164">
        <v>89.0</v>
      </c>
      <c r="F309" s="164">
        <v>78.0</v>
      </c>
      <c r="G309" s="151">
        <f t="shared" si="481"/>
        <v>11</v>
      </c>
      <c r="H309" s="151">
        <f t="shared" si="489"/>
        <v>83.5</v>
      </c>
      <c r="I309" s="150">
        <f t="shared" si="483"/>
        <v>0.5</v>
      </c>
      <c r="J309" s="165" t="s">
        <v>1602</v>
      </c>
      <c r="K309" s="165" t="s">
        <v>2054</v>
      </c>
      <c r="L309" s="166" t="s">
        <v>1534</v>
      </c>
      <c r="M309" s="167">
        <f t="shared" si="467"/>
        <v>103.251471</v>
      </c>
      <c r="N309" s="149">
        <v>1.03251471E8</v>
      </c>
      <c r="O309" s="167">
        <f t="shared" si="468"/>
        <v>412.563408</v>
      </c>
      <c r="P309" s="149">
        <v>4.12563408E8</v>
      </c>
      <c r="Q309" s="167">
        <f t="shared" si="469"/>
        <v>409.2</v>
      </c>
      <c r="R309" s="150">
        <f>S309-P309</f>
        <v>409200000</v>
      </c>
      <c r="S309" s="149">
        <v>8.21763408E8</v>
      </c>
      <c r="T309" s="149">
        <f t="shared" si="470"/>
        <v>821.763408</v>
      </c>
      <c r="U309" s="155">
        <f t="shared" ref="U309:U327" si="490">(R309/S309)</f>
        <v>0.4979535424</v>
      </c>
      <c r="V309" s="192">
        <v>149.0</v>
      </c>
      <c r="W309" s="204">
        <f t="shared" ref="W309:W310" si="491">SUM(S309/(V309*1000000))</f>
        <v>5.515190658</v>
      </c>
      <c r="X309" s="155">
        <f t="shared" ref="X309:X327" si="492">SUM(M309/V309)</f>
        <v>0.6929628926</v>
      </c>
      <c r="Y309" s="164">
        <v>2017.0</v>
      </c>
      <c r="Z309" s="171"/>
      <c r="AA309" s="171"/>
      <c r="AB309" s="172" t="s">
        <v>2142</v>
      </c>
      <c r="AC309" s="171"/>
    </row>
    <row r="310" ht="15.75" customHeight="1">
      <c r="A310" s="194" t="s">
        <v>2143</v>
      </c>
      <c r="B310" s="146">
        <v>57.0</v>
      </c>
      <c r="C310" s="175">
        <v>44.0</v>
      </c>
      <c r="D310" s="146">
        <f t="shared" si="488"/>
        <v>50.5</v>
      </c>
      <c r="E310" s="146">
        <v>67.0</v>
      </c>
      <c r="F310" s="146">
        <v>64.0</v>
      </c>
      <c r="G310" s="146">
        <f t="shared" si="481"/>
        <v>3</v>
      </c>
      <c r="H310" s="146">
        <f t="shared" si="489"/>
        <v>65.5</v>
      </c>
      <c r="I310" s="146">
        <f t="shared" si="483"/>
        <v>-15</v>
      </c>
      <c r="J310" s="173" t="s">
        <v>1425</v>
      </c>
      <c r="K310" s="196" t="s">
        <v>1425</v>
      </c>
      <c r="L310" s="197" t="s">
        <v>1540</v>
      </c>
      <c r="M310" s="181">
        <f t="shared" si="467"/>
        <v>7.845658</v>
      </c>
      <c r="N310" s="198">
        <v>7845658.0</v>
      </c>
      <c r="O310" s="181">
        <f t="shared" si="468"/>
        <v>17.259427</v>
      </c>
      <c r="P310" s="149">
        <v>1.7259427E7</v>
      </c>
      <c r="Q310" s="181">
        <f t="shared" si="469"/>
        <v>15.592982</v>
      </c>
      <c r="R310" s="198">
        <v>1.5592982E7</v>
      </c>
      <c r="S310" s="149">
        <f>P310+R310</f>
        <v>32852409</v>
      </c>
      <c r="T310" s="149">
        <f t="shared" si="470"/>
        <v>32.852409</v>
      </c>
      <c r="U310" s="199">
        <f t="shared" si="490"/>
        <v>0.4746374003</v>
      </c>
      <c r="V310" s="192">
        <v>6.0</v>
      </c>
      <c r="W310" s="200">
        <f t="shared" si="491"/>
        <v>5.4754015</v>
      </c>
      <c r="X310" s="199">
        <f t="shared" si="492"/>
        <v>1.307609667</v>
      </c>
      <c r="Y310" s="146">
        <v>2019.0</v>
      </c>
      <c r="Z310" s="201"/>
      <c r="AA310" s="201"/>
      <c r="AB310" s="211" t="s">
        <v>2144</v>
      </c>
      <c r="AC310" s="159"/>
    </row>
    <row r="311" ht="15.75" customHeight="1">
      <c r="A311" s="182" t="s">
        <v>2145</v>
      </c>
      <c r="B311" s="175">
        <v>93.0</v>
      </c>
      <c r="C311" s="158">
        <v>72.0</v>
      </c>
      <c r="D311" s="183">
        <f>AVERAGE(B311:C311)</f>
        <v>82.5</v>
      </c>
      <c r="E311" s="158">
        <v>93.0</v>
      </c>
      <c r="F311" s="147">
        <v>81.0</v>
      </c>
      <c r="G311" s="147">
        <f t="shared" si="481"/>
        <v>12</v>
      </c>
      <c r="H311" s="147">
        <f>AVERAGE(E311:F311)</f>
        <v>87</v>
      </c>
      <c r="I311" s="183">
        <f t="shared" si="483"/>
        <v>-4.5</v>
      </c>
      <c r="J311" s="179" t="s">
        <v>1543</v>
      </c>
      <c r="K311" s="179" t="s">
        <v>1543</v>
      </c>
      <c r="L311" s="179" t="s">
        <v>1529</v>
      </c>
      <c r="M311" s="153">
        <v>8.64</v>
      </c>
      <c r="N311" s="187">
        <f>M311*1000000</f>
        <v>8640000</v>
      </c>
      <c r="O311" s="153">
        <v>35.01</v>
      </c>
      <c r="P311" s="187">
        <f>O311*1000000</f>
        <v>35010000</v>
      </c>
      <c r="Q311" s="153">
        <v>4.17</v>
      </c>
      <c r="R311" s="149">
        <f>SUM(Q311*1000000)</f>
        <v>4170000</v>
      </c>
      <c r="S311" s="154">
        <f>SUM(N311:P311)</f>
        <v>43650035.01</v>
      </c>
      <c r="T311" s="149">
        <f t="shared" si="470"/>
        <v>43.65003501</v>
      </c>
      <c r="U311" s="178">
        <f t="shared" si="490"/>
        <v>0.09553256943</v>
      </c>
      <c r="V311" s="156">
        <v>8.0</v>
      </c>
      <c r="W311" s="188">
        <f>SUM(T311/V311)</f>
        <v>5.456254376</v>
      </c>
      <c r="X311" s="193">
        <f t="shared" si="492"/>
        <v>1.08</v>
      </c>
      <c r="Y311" s="147">
        <v>2011.0</v>
      </c>
      <c r="Z311" s="159"/>
      <c r="AA311" s="159"/>
      <c r="AB311" s="189" t="s">
        <v>2146</v>
      </c>
      <c r="AC311" s="158"/>
    </row>
    <row r="312" ht="15.75" customHeight="1">
      <c r="A312" s="194" t="s">
        <v>2147</v>
      </c>
      <c r="B312" s="146">
        <v>25.0</v>
      </c>
      <c r="C312" s="175">
        <v>31.0</v>
      </c>
      <c r="D312" s="146">
        <f>(B312+C312)/2</f>
        <v>28</v>
      </c>
      <c r="E312" s="146">
        <v>72.0</v>
      </c>
      <c r="F312" s="146">
        <v>32.0</v>
      </c>
      <c r="G312" s="146">
        <f t="shared" si="481"/>
        <v>40</v>
      </c>
      <c r="H312" s="146">
        <f>(E312+F312)/2</f>
        <v>52</v>
      </c>
      <c r="I312" s="146">
        <f t="shared" si="483"/>
        <v>-24</v>
      </c>
      <c r="J312" s="173" t="s">
        <v>1425</v>
      </c>
      <c r="K312" s="196" t="s">
        <v>1425</v>
      </c>
      <c r="L312" s="197" t="s">
        <v>1540</v>
      </c>
      <c r="M312" s="181">
        <f>N312/1000000</f>
        <v>8.865082</v>
      </c>
      <c r="N312" s="198">
        <v>8865082.0</v>
      </c>
      <c r="O312" s="181">
        <f>P312/1000000</f>
        <v>25.324261</v>
      </c>
      <c r="P312" s="149">
        <v>2.5324261E7</v>
      </c>
      <c r="Q312" s="181">
        <f>R312/1000000</f>
        <v>10</v>
      </c>
      <c r="R312" s="198">
        <v>1.0E7</v>
      </c>
      <c r="S312" s="149">
        <f>P312+R312</f>
        <v>35324261</v>
      </c>
      <c r="T312" s="149">
        <f t="shared" si="470"/>
        <v>35.324261</v>
      </c>
      <c r="U312" s="199">
        <f t="shared" si="490"/>
        <v>0.2830915557</v>
      </c>
      <c r="V312" s="192">
        <v>6.5</v>
      </c>
      <c r="W312" s="200">
        <f>SUM(S312/(V312*1000000))</f>
        <v>5.434501692</v>
      </c>
      <c r="X312" s="199">
        <f t="shared" si="492"/>
        <v>1.363858769</v>
      </c>
      <c r="Y312" s="146">
        <v>2019.0</v>
      </c>
      <c r="Z312" s="201"/>
      <c r="AA312" s="201"/>
      <c r="AB312" s="211" t="s">
        <v>2148</v>
      </c>
      <c r="AC312" s="159"/>
    </row>
    <row r="313" ht="15.75" customHeight="1">
      <c r="A313" s="182" t="s">
        <v>997</v>
      </c>
      <c r="B313" s="183">
        <v>94.0</v>
      </c>
      <c r="C313" s="147">
        <v>82.0</v>
      </c>
      <c r="D313" s="185">
        <f t="shared" ref="D313:D314" si="493">AVERAGE(B313:C313)</f>
        <v>88</v>
      </c>
      <c r="E313" s="147">
        <v>96.0</v>
      </c>
      <c r="F313" s="147">
        <v>90.0</v>
      </c>
      <c r="G313" s="187">
        <f t="shared" si="481"/>
        <v>6</v>
      </c>
      <c r="H313" s="147">
        <f t="shared" ref="H313:H314" si="494">AVERAGE(E313:F313)</f>
        <v>93</v>
      </c>
      <c r="I313" s="185">
        <f t="shared" si="483"/>
        <v>-5</v>
      </c>
      <c r="J313" s="179" t="s">
        <v>1602</v>
      </c>
      <c r="K313" s="179" t="s">
        <v>1808</v>
      </c>
      <c r="L313" s="179" t="s">
        <v>1534</v>
      </c>
      <c r="M313" s="186">
        <v>158.4</v>
      </c>
      <c r="N313" s="187">
        <f>M313*1000000</f>
        <v>158400000</v>
      </c>
      <c r="O313" s="153">
        <v>534.86</v>
      </c>
      <c r="P313" s="187">
        <f>O313*1000000</f>
        <v>534860000</v>
      </c>
      <c r="Q313" s="153">
        <v>469.7</v>
      </c>
      <c r="R313" s="149">
        <f>SUM(Q313*1000000)</f>
        <v>469700000</v>
      </c>
      <c r="S313" s="187">
        <f>T313*1000000</f>
        <v>1004560000</v>
      </c>
      <c r="T313" s="187">
        <v>1004.56</v>
      </c>
      <c r="U313" s="178">
        <f t="shared" si="490"/>
        <v>0.4675678904</v>
      </c>
      <c r="V313" s="156">
        <v>185.0</v>
      </c>
      <c r="W313" s="188">
        <f t="shared" ref="W313:W319" si="495">SUM(T313/V313)</f>
        <v>5.430054054</v>
      </c>
      <c r="X313" s="193">
        <f t="shared" si="492"/>
        <v>0.8562162162</v>
      </c>
      <c r="Y313" s="147">
        <v>2008.0</v>
      </c>
      <c r="Z313" s="159"/>
      <c r="AA313" s="159"/>
      <c r="AB313" s="189" t="s">
        <v>2149</v>
      </c>
      <c r="AC313" s="158"/>
    </row>
    <row r="314" ht="15.75" customHeight="1">
      <c r="A314" s="174" t="s">
        <v>2150</v>
      </c>
      <c r="B314" s="175">
        <v>91.0</v>
      </c>
      <c r="C314" s="158">
        <v>78.0</v>
      </c>
      <c r="D314" s="210">
        <f t="shared" si="493"/>
        <v>84.5</v>
      </c>
      <c r="E314" s="158">
        <v>77.0</v>
      </c>
      <c r="F314" s="158">
        <v>76.0</v>
      </c>
      <c r="G314" s="158">
        <f t="shared" si="481"/>
        <v>1</v>
      </c>
      <c r="H314" s="158">
        <f t="shared" si="494"/>
        <v>76.5</v>
      </c>
      <c r="I314" s="210">
        <f t="shared" si="483"/>
        <v>8</v>
      </c>
      <c r="J314" s="162" t="s">
        <v>1547</v>
      </c>
      <c r="K314" s="162" t="s">
        <v>1574</v>
      </c>
      <c r="L314" s="162" t="s">
        <v>1540</v>
      </c>
      <c r="M314" s="153">
        <f t="shared" ref="M314:M316" si="496">N314/1000000</f>
        <v>0.612064</v>
      </c>
      <c r="N314" s="154">
        <v>612064.0</v>
      </c>
      <c r="O314" s="153">
        <f t="shared" ref="O314:O316" si="497">P314/1000000</f>
        <v>33.405481</v>
      </c>
      <c r="P314" s="154">
        <v>3.3405481E7</v>
      </c>
      <c r="Q314" s="153">
        <f t="shared" ref="Q314:Q316" si="498">R314/1000000</f>
        <v>64.1</v>
      </c>
      <c r="R314" s="154">
        <v>6.41E7</v>
      </c>
      <c r="S314" s="154">
        <v>9.7505481E7</v>
      </c>
      <c r="T314" s="154">
        <f t="shared" ref="T314:T316" si="499">S314/1000000</f>
        <v>97.505481</v>
      </c>
      <c r="U314" s="178">
        <f t="shared" si="490"/>
        <v>0.6573989415</v>
      </c>
      <c r="V314" s="156">
        <v>18.0</v>
      </c>
      <c r="W314" s="188">
        <f t="shared" si="495"/>
        <v>5.416971167</v>
      </c>
      <c r="X314" s="193">
        <f t="shared" si="492"/>
        <v>0.03400355556</v>
      </c>
      <c r="Y314" s="158">
        <v>2013.0</v>
      </c>
      <c r="Z314" s="179" t="s">
        <v>1608</v>
      </c>
      <c r="AA314" s="162" t="s">
        <v>2151</v>
      </c>
      <c r="AB314" s="189" t="s">
        <v>2152</v>
      </c>
      <c r="AC314" s="158"/>
    </row>
    <row r="315" ht="15.75" customHeight="1">
      <c r="A315" s="190" t="s">
        <v>2153</v>
      </c>
      <c r="B315" s="175">
        <v>52.0</v>
      </c>
      <c r="C315" s="158">
        <v>51.0</v>
      </c>
      <c r="D315" s="158">
        <f>(B315+C315)/2</f>
        <v>51.5</v>
      </c>
      <c r="E315" s="164">
        <v>81.0</v>
      </c>
      <c r="F315" s="158">
        <v>71.0</v>
      </c>
      <c r="G315" s="164">
        <f t="shared" si="481"/>
        <v>10</v>
      </c>
      <c r="H315" s="158">
        <f>(E315+F315)/2</f>
        <v>76</v>
      </c>
      <c r="I315" s="164">
        <f t="shared" si="483"/>
        <v>-24.5</v>
      </c>
      <c r="J315" s="162" t="s">
        <v>1565</v>
      </c>
      <c r="K315" s="162" t="s">
        <v>1565</v>
      </c>
      <c r="L315" s="162" t="s">
        <v>1529</v>
      </c>
      <c r="M315" s="153">
        <f t="shared" si="496"/>
        <v>2.091551</v>
      </c>
      <c r="N315" s="154">
        <v>2091551.0</v>
      </c>
      <c r="O315" s="153">
        <f t="shared" si="497"/>
        <v>33.307195</v>
      </c>
      <c r="P315" s="149">
        <v>3.3307195E7</v>
      </c>
      <c r="Q315" s="153">
        <f t="shared" si="498"/>
        <v>26.18589</v>
      </c>
      <c r="R315" s="149">
        <v>2.618589E7</v>
      </c>
      <c r="S315" s="154">
        <f>SUM(P315+Q315*1000000)</f>
        <v>59493085</v>
      </c>
      <c r="T315" s="154">
        <f t="shared" si="499"/>
        <v>59.493085</v>
      </c>
      <c r="U315" s="178">
        <f t="shared" si="490"/>
        <v>0.4401501452</v>
      </c>
      <c r="V315" s="192">
        <v>11.0</v>
      </c>
      <c r="W315" s="188">
        <f t="shared" si="495"/>
        <v>5.408462273</v>
      </c>
      <c r="X315" s="193">
        <f t="shared" si="492"/>
        <v>0.190141</v>
      </c>
      <c r="Y315" s="158">
        <v>2015.0</v>
      </c>
      <c r="Z315" s="159"/>
      <c r="AA315" s="159"/>
      <c r="AB315" s="189" t="s">
        <v>2154</v>
      </c>
      <c r="AC315" s="158"/>
    </row>
    <row r="316" ht="15.75" customHeight="1">
      <c r="A316" s="174" t="s">
        <v>2155</v>
      </c>
      <c r="B316" s="175">
        <v>4.0</v>
      </c>
      <c r="C316" s="158">
        <v>18.0</v>
      </c>
      <c r="D316" s="210">
        <f t="shared" ref="D316:D319" si="500">AVERAGE(B316:C316)</f>
        <v>11</v>
      </c>
      <c r="E316" s="158">
        <v>24.0</v>
      </c>
      <c r="F316" s="158">
        <v>30.0</v>
      </c>
      <c r="G316" s="158">
        <f t="shared" si="481"/>
        <v>-6</v>
      </c>
      <c r="H316" s="158">
        <f t="shared" ref="H316:H319" si="501">AVERAGE(E316:F316)</f>
        <v>27</v>
      </c>
      <c r="I316" s="210">
        <f t="shared" si="483"/>
        <v>-16</v>
      </c>
      <c r="J316" s="162" t="s">
        <v>1558</v>
      </c>
      <c r="K316" s="162" t="s">
        <v>1558</v>
      </c>
      <c r="L316" s="162" t="s">
        <v>1540</v>
      </c>
      <c r="M316" s="153">
        <f t="shared" si="496"/>
        <v>4.805878</v>
      </c>
      <c r="N316" s="154">
        <v>4805878.0</v>
      </c>
      <c r="O316" s="153">
        <f t="shared" si="497"/>
        <v>8.840453</v>
      </c>
      <c r="P316" s="154">
        <v>8840453.0</v>
      </c>
      <c r="Q316" s="153">
        <f t="shared" si="498"/>
        <v>23.598535</v>
      </c>
      <c r="R316" s="154">
        <v>2.3598535E7</v>
      </c>
      <c r="S316" s="154">
        <v>3.2438988E7</v>
      </c>
      <c r="T316" s="154">
        <f t="shared" si="499"/>
        <v>32.438988</v>
      </c>
      <c r="U316" s="178">
        <f t="shared" si="490"/>
        <v>0.7274744514</v>
      </c>
      <c r="V316" s="156">
        <v>6.0</v>
      </c>
      <c r="W316" s="188">
        <f t="shared" si="495"/>
        <v>5.406498</v>
      </c>
      <c r="X316" s="193">
        <f t="shared" si="492"/>
        <v>0.8009796667</v>
      </c>
      <c r="Y316" s="158">
        <v>2013.0</v>
      </c>
      <c r="Z316" s="159"/>
      <c r="AA316" s="159"/>
      <c r="AB316" s="189" t="s">
        <v>2156</v>
      </c>
      <c r="AC316" s="158"/>
    </row>
    <row r="317" ht="15.75" customHeight="1">
      <c r="A317" s="182" t="s">
        <v>2157</v>
      </c>
      <c r="B317" s="183">
        <v>14.0</v>
      </c>
      <c r="C317" s="147">
        <v>28.0</v>
      </c>
      <c r="D317" s="185">
        <f t="shared" si="500"/>
        <v>21</v>
      </c>
      <c r="E317" s="147">
        <v>68.0</v>
      </c>
      <c r="F317" s="147">
        <v>50.0</v>
      </c>
      <c r="G317" s="147">
        <f t="shared" si="481"/>
        <v>18</v>
      </c>
      <c r="H317" s="147">
        <f t="shared" si="501"/>
        <v>59</v>
      </c>
      <c r="I317" s="185">
        <f t="shared" si="483"/>
        <v>-38</v>
      </c>
      <c r="J317" s="179" t="s">
        <v>1543</v>
      </c>
      <c r="K317" s="179" t="s">
        <v>1616</v>
      </c>
      <c r="L317" s="179" t="s">
        <v>1540</v>
      </c>
      <c r="M317" s="186">
        <v>27.6</v>
      </c>
      <c r="N317" s="187">
        <f>M317*1000000</f>
        <v>27600000</v>
      </c>
      <c r="O317" s="153">
        <v>88.9</v>
      </c>
      <c r="P317" s="187">
        <f>O317*1000000</f>
        <v>88900000</v>
      </c>
      <c r="Q317" s="153">
        <v>116.38</v>
      </c>
      <c r="R317" s="149">
        <f>SUM(Q317*1000000)</f>
        <v>116380000</v>
      </c>
      <c r="S317" s="187">
        <f>T317*1000000</f>
        <v>205280000</v>
      </c>
      <c r="T317" s="187">
        <v>205.28</v>
      </c>
      <c r="U317" s="178">
        <f t="shared" si="490"/>
        <v>0.5669329696</v>
      </c>
      <c r="V317" s="156">
        <v>38.0</v>
      </c>
      <c r="W317" s="188">
        <f t="shared" si="495"/>
        <v>5.402105263</v>
      </c>
      <c r="X317" s="193">
        <f t="shared" si="492"/>
        <v>0.7263157895</v>
      </c>
      <c r="Y317" s="147">
        <v>2009.0</v>
      </c>
      <c r="Z317" s="159"/>
      <c r="AA317" s="159"/>
      <c r="AB317" s="189" t="s">
        <v>2158</v>
      </c>
      <c r="AC317" s="158"/>
    </row>
    <row r="318" ht="15.75" customHeight="1">
      <c r="A318" s="182" t="s">
        <v>2159</v>
      </c>
      <c r="B318" s="183">
        <v>27.0</v>
      </c>
      <c r="C318" s="151">
        <v>44.0</v>
      </c>
      <c r="D318" s="183">
        <f t="shared" si="500"/>
        <v>35.5</v>
      </c>
      <c r="E318" s="151">
        <v>81.0</v>
      </c>
      <c r="F318" s="151">
        <v>70.0</v>
      </c>
      <c r="G318" s="147">
        <f t="shared" si="481"/>
        <v>11</v>
      </c>
      <c r="H318" s="147">
        <f t="shared" si="501"/>
        <v>75.5</v>
      </c>
      <c r="I318" s="183">
        <f t="shared" si="483"/>
        <v>-40</v>
      </c>
      <c r="J318" s="165" t="s">
        <v>1565</v>
      </c>
      <c r="K318" s="165" t="s">
        <v>2160</v>
      </c>
      <c r="L318" s="179" t="s">
        <v>1540</v>
      </c>
      <c r="M318" s="181">
        <v>21.833312</v>
      </c>
      <c r="N318" s="149">
        <v>2.1833312E7</v>
      </c>
      <c r="O318" s="181">
        <f>P318/1000000</f>
        <v>61.356221</v>
      </c>
      <c r="P318" s="187">
        <v>6.1356221E7</v>
      </c>
      <c r="Q318" s="181">
        <f>R318/1000000</f>
        <v>14.154902</v>
      </c>
      <c r="R318" s="187">
        <v>1.4154902E7</v>
      </c>
      <c r="S318" s="187">
        <v>7.5511123E7</v>
      </c>
      <c r="T318" s="187">
        <f>S318/1000000</f>
        <v>75.511123</v>
      </c>
      <c r="U318" s="178">
        <f t="shared" si="490"/>
        <v>0.187454529</v>
      </c>
      <c r="V318" s="156">
        <v>14.0</v>
      </c>
      <c r="W318" s="188">
        <f t="shared" si="495"/>
        <v>5.393651643</v>
      </c>
      <c r="X318" s="193">
        <f t="shared" si="492"/>
        <v>1.559522286</v>
      </c>
      <c r="Y318" s="147">
        <v>2007.0</v>
      </c>
      <c r="Z318" s="171"/>
      <c r="AA318" s="159"/>
      <c r="AB318" s="160" t="s">
        <v>2161</v>
      </c>
      <c r="AC318" s="159"/>
    </row>
    <row r="319" ht="15.75" customHeight="1">
      <c r="A319" s="182" t="s">
        <v>2162</v>
      </c>
      <c r="B319" s="183">
        <v>61.0</v>
      </c>
      <c r="C319" s="147">
        <v>57.0</v>
      </c>
      <c r="D319" s="183">
        <f t="shared" si="500"/>
        <v>59</v>
      </c>
      <c r="E319" s="147">
        <v>55.0</v>
      </c>
      <c r="F319" s="147">
        <v>49.0</v>
      </c>
      <c r="G319" s="147">
        <f t="shared" si="481"/>
        <v>6</v>
      </c>
      <c r="H319" s="147">
        <f t="shared" si="501"/>
        <v>52</v>
      </c>
      <c r="I319" s="183">
        <f t="shared" si="483"/>
        <v>7</v>
      </c>
      <c r="J319" s="179" t="s">
        <v>1602</v>
      </c>
      <c r="K319" s="179" t="s">
        <v>2163</v>
      </c>
      <c r="L319" s="179" t="s">
        <v>1540</v>
      </c>
      <c r="M319" s="186">
        <v>21.0</v>
      </c>
      <c r="N319" s="187">
        <f>M319*1000000</f>
        <v>21000000</v>
      </c>
      <c r="O319" s="153">
        <v>101.7</v>
      </c>
      <c r="P319" s="187">
        <f>O319*1000000</f>
        <v>101700000</v>
      </c>
      <c r="Q319" s="153">
        <v>140.29</v>
      </c>
      <c r="R319" s="149">
        <f>SUM(Q319*1000000)</f>
        <v>140290000</v>
      </c>
      <c r="S319" s="187">
        <f>T319*1000000</f>
        <v>241990000</v>
      </c>
      <c r="T319" s="187">
        <v>241.99</v>
      </c>
      <c r="U319" s="178">
        <f t="shared" si="490"/>
        <v>0.5797346998</v>
      </c>
      <c r="V319" s="156">
        <v>45.0</v>
      </c>
      <c r="W319" s="188">
        <f t="shared" si="495"/>
        <v>5.377555556</v>
      </c>
      <c r="X319" s="193">
        <f t="shared" si="492"/>
        <v>0.4666666667</v>
      </c>
      <c r="Y319" s="147">
        <v>2008.0</v>
      </c>
      <c r="Z319" s="159"/>
      <c r="AA319" s="159"/>
      <c r="AB319" s="189" t="s">
        <v>2164</v>
      </c>
      <c r="AC319" s="158"/>
    </row>
    <row r="320" ht="15.75" customHeight="1">
      <c r="A320" s="194" t="s">
        <v>1173</v>
      </c>
      <c r="B320" s="146">
        <v>59.0</v>
      </c>
      <c r="C320" s="146">
        <v>55.0</v>
      </c>
      <c r="D320" s="146">
        <f t="shared" ref="D320:D321" si="502">(B320+C320)/2</f>
        <v>57</v>
      </c>
      <c r="E320" s="146">
        <v>90.0</v>
      </c>
      <c r="F320" s="146">
        <v>61.0</v>
      </c>
      <c r="G320" s="146">
        <f t="shared" si="481"/>
        <v>29</v>
      </c>
      <c r="H320" s="146">
        <f t="shared" ref="H320:H321" si="503">(E320+F320)/2</f>
        <v>75.5</v>
      </c>
      <c r="I320" s="146">
        <f t="shared" si="483"/>
        <v>-18.5</v>
      </c>
      <c r="J320" s="173" t="s">
        <v>1601</v>
      </c>
      <c r="K320" s="196" t="s">
        <v>1601</v>
      </c>
      <c r="L320" s="197" t="s">
        <v>1550</v>
      </c>
      <c r="M320" s="181">
        <f t="shared" ref="M320:M322" si="504">N320/1000000</f>
        <v>46.65268</v>
      </c>
      <c r="N320" s="198">
        <v>4.665268E7</v>
      </c>
      <c r="O320" s="181">
        <f t="shared" ref="O320:O322" si="505">P320/1000000</f>
        <v>158.257265</v>
      </c>
      <c r="P320" s="149">
        <v>1.58257265E8</v>
      </c>
      <c r="Q320" s="181">
        <f t="shared" ref="Q320:Q322" si="506">R320/1000000</f>
        <v>271.176898</v>
      </c>
      <c r="R320" s="198">
        <v>2.71176898E8</v>
      </c>
      <c r="S320" s="149">
        <f t="shared" ref="S320:S321" si="507">P320+R320</f>
        <v>429434163</v>
      </c>
      <c r="T320" s="149">
        <f t="shared" ref="T320:T322" si="508">S320/1000000</f>
        <v>429.434163</v>
      </c>
      <c r="U320" s="199">
        <f t="shared" si="490"/>
        <v>0.6314749067</v>
      </c>
      <c r="V320" s="192">
        <v>80.0</v>
      </c>
      <c r="W320" s="200">
        <f t="shared" ref="W320:W321" si="509">SUM(S320/(V320*1000000))</f>
        <v>5.367927038</v>
      </c>
      <c r="X320" s="199">
        <f t="shared" si="492"/>
        <v>0.5831585</v>
      </c>
      <c r="Y320" s="146">
        <v>2019.0</v>
      </c>
      <c r="Z320" s="201"/>
      <c r="AA320" s="201"/>
      <c r="AB320" s="211" t="s">
        <v>2165</v>
      </c>
      <c r="AC320" s="159"/>
    </row>
    <row r="321" ht="15.75" customHeight="1">
      <c r="A321" s="194" t="s">
        <v>1242</v>
      </c>
      <c r="B321" s="146">
        <v>97.0</v>
      </c>
      <c r="C321" s="146">
        <v>84.0</v>
      </c>
      <c r="D321" s="146">
        <f t="shared" si="502"/>
        <v>90.5</v>
      </c>
      <c r="E321" s="146">
        <v>94.0</v>
      </c>
      <c r="F321" s="146">
        <v>80.0</v>
      </c>
      <c r="G321" s="146">
        <f t="shared" si="481"/>
        <v>14</v>
      </c>
      <c r="H321" s="146">
        <f t="shared" si="503"/>
        <v>87</v>
      </c>
      <c r="I321" s="146">
        <f t="shared" si="483"/>
        <v>3.5</v>
      </c>
      <c r="J321" s="173" t="s">
        <v>1601</v>
      </c>
      <c r="K321" s="196" t="s">
        <v>1601</v>
      </c>
      <c r="L321" s="197" t="s">
        <v>1550</v>
      </c>
      <c r="M321" s="181">
        <f t="shared" si="504"/>
        <v>120.908065</v>
      </c>
      <c r="N321" s="198">
        <v>1.20908065E8</v>
      </c>
      <c r="O321" s="181">
        <f t="shared" si="505"/>
        <v>434.037417</v>
      </c>
      <c r="P321" s="149">
        <v>4.34037417E8</v>
      </c>
      <c r="Q321" s="181">
        <f t="shared" si="506"/>
        <v>639.356585</v>
      </c>
      <c r="R321" s="198">
        <v>6.39356585E8</v>
      </c>
      <c r="S321" s="149">
        <f t="shared" si="507"/>
        <v>1073394002</v>
      </c>
      <c r="T321" s="149">
        <f t="shared" si="508"/>
        <v>1073.394002</v>
      </c>
      <c r="U321" s="199">
        <f t="shared" si="490"/>
        <v>0.5956401692</v>
      </c>
      <c r="V321" s="192">
        <v>200.0</v>
      </c>
      <c r="W321" s="200">
        <f t="shared" si="509"/>
        <v>5.36697001</v>
      </c>
      <c r="X321" s="199">
        <f t="shared" si="492"/>
        <v>0.604540325</v>
      </c>
      <c r="Y321" s="146">
        <v>2019.0</v>
      </c>
      <c r="Z321" s="201"/>
      <c r="AA321" s="201"/>
      <c r="AB321" s="211" t="s">
        <v>2166</v>
      </c>
      <c r="AC321" s="159"/>
    </row>
    <row r="322" ht="15.75" customHeight="1">
      <c r="A322" s="174" t="s">
        <v>2167</v>
      </c>
      <c r="B322" s="175">
        <v>65.0</v>
      </c>
      <c r="C322" s="158">
        <v>60.0</v>
      </c>
      <c r="D322" s="210">
        <f t="shared" ref="D322:D327" si="510">AVERAGE(B322:C322)</f>
        <v>62.5</v>
      </c>
      <c r="E322" s="158">
        <v>72.0</v>
      </c>
      <c r="F322" s="158">
        <v>65.0</v>
      </c>
      <c r="G322" s="158">
        <f t="shared" si="481"/>
        <v>7</v>
      </c>
      <c r="H322" s="158">
        <f t="shared" ref="H322:H327" si="511">AVERAGE(E322:F322)</f>
        <v>68.5</v>
      </c>
      <c r="I322" s="210">
        <f t="shared" si="483"/>
        <v>-6</v>
      </c>
      <c r="J322" s="162" t="s">
        <v>1537</v>
      </c>
      <c r="K322" s="162" t="s">
        <v>2168</v>
      </c>
      <c r="L322" s="162" t="s">
        <v>1540</v>
      </c>
      <c r="M322" s="153">
        <f t="shared" si="504"/>
        <v>39.115043</v>
      </c>
      <c r="N322" s="154">
        <v>3.9115043E7</v>
      </c>
      <c r="O322" s="153">
        <f t="shared" si="505"/>
        <v>159.582188</v>
      </c>
      <c r="P322" s="154">
        <v>1.59582188E8</v>
      </c>
      <c r="Q322" s="153">
        <f t="shared" si="506"/>
        <v>70.348583</v>
      </c>
      <c r="R322" s="154">
        <v>7.0348583E7</v>
      </c>
      <c r="S322" s="154">
        <v>2.29727774E8</v>
      </c>
      <c r="T322" s="154">
        <f t="shared" si="508"/>
        <v>229.727774</v>
      </c>
      <c r="U322" s="178">
        <f t="shared" si="490"/>
        <v>0.3062258506</v>
      </c>
      <c r="V322" s="156">
        <v>43.0</v>
      </c>
      <c r="W322" s="188">
        <f t="shared" ref="W322:W328" si="512">SUM(T322/V322)</f>
        <v>5.342506372</v>
      </c>
      <c r="X322" s="193">
        <f t="shared" si="492"/>
        <v>0.9096521628</v>
      </c>
      <c r="Y322" s="158">
        <v>2013.0</v>
      </c>
      <c r="Z322" s="159"/>
      <c r="AA322" s="159"/>
      <c r="AB322" s="189" t="s">
        <v>2169</v>
      </c>
      <c r="AC322" s="158"/>
    </row>
    <row r="323" ht="15.75" customHeight="1">
      <c r="A323" s="182" t="s">
        <v>2170</v>
      </c>
      <c r="B323" s="183">
        <v>40.0</v>
      </c>
      <c r="C323" s="147">
        <v>47.0</v>
      </c>
      <c r="D323" s="185">
        <f t="shared" si="510"/>
        <v>43.5</v>
      </c>
      <c r="E323" s="147">
        <v>71.0</v>
      </c>
      <c r="F323" s="147">
        <v>58.0</v>
      </c>
      <c r="G323" s="147">
        <f t="shared" si="481"/>
        <v>13</v>
      </c>
      <c r="H323" s="147">
        <f t="shared" si="511"/>
        <v>64.5</v>
      </c>
      <c r="I323" s="185">
        <f t="shared" si="483"/>
        <v>-21</v>
      </c>
      <c r="J323" s="179" t="s">
        <v>1543</v>
      </c>
      <c r="K323" s="179" t="s">
        <v>1616</v>
      </c>
      <c r="L323" s="179" t="s">
        <v>1550</v>
      </c>
      <c r="M323" s="186">
        <v>23.01</v>
      </c>
      <c r="N323" s="187">
        <f t="shared" ref="N323:N326" si="513">M323*1000000</f>
        <v>23010000</v>
      </c>
      <c r="O323" s="153">
        <v>76.81</v>
      </c>
      <c r="P323" s="187">
        <f t="shared" ref="P323:P326" si="514">O323*1000000</f>
        <v>76810000</v>
      </c>
      <c r="Q323" s="153">
        <v>83.45</v>
      </c>
      <c r="R323" s="149">
        <f t="shared" ref="R323:R326" si="515">SUM(Q323*1000000)</f>
        <v>83450000</v>
      </c>
      <c r="S323" s="187">
        <f t="shared" ref="S323:S325" si="516">T323*1000000</f>
        <v>160260000</v>
      </c>
      <c r="T323" s="187">
        <v>160.26</v>
      </c>
      <c r="U323" s="178">
        <f t="shared" si="490"/>
        <v>0.520716336</v>
      </c>
      <c r="V323" s="156">
        <v>30.0</v>
      </c>
      <c r="W323" s="188">
        <f t="shared" si="512"/>
        <v>5.342</v>
      </c>
      <c r="X323" s="193">
        <f t="shared" si="492"/>
        <v>0.767</v>
      </c>
      <c r="Y323" s="147">
        <v>2008.0</v>
      </c>
      <c r="Z323" s="159"/>
      <c r="AA323" s="159"/>
      <c r="AB323" s="189" t="s">
        <v>2171</v>
      </c>
      <c r="AC323" s="158"/>
    </row>
    <row r="324" ht="15.75" customHeight="1">
      <c r="A324" s="182" t="s">
        <v>1239</v>
      </c>
      <c r="B324" s="183">
        <v>99.0</v>
      </c>
      <c r="C324" s="147">
        <v>92.0</v>
      </c>
      <c r="D324" s="185">
        <f t="shared" si="510"/>
        <v>95.5</v>
      </c>
      <c r="E324" s="147">
        <v>91.0</v>
      </c>
      <c r="F324" s="147">
        <v>91.0</v>
      </c>
      <c r="G324" s="147">
        <f t="shared" si="481"/>
        <v>0</v>
      </c>
      <c r="H324" s="147">
        <f t="shared" si="511"/>
        <v>91</v>
      </c>
      <c r="I324" s="185">
        <f t="shared" si="483"/>
        <v>4.5</v>
      </c>
      <c r="J324" s="179" t="s">
        <v>1594</v>
      </c>
      <c r="K324" s="179" t="s">
        <v>1799</v>
      </c>
      <c r="L324" s="179" t="s">
        <v>1550</v>
      </c>
      <c r="M324" s="186">
        <v>110.3</v>
      </c>
      <c r="N324" s="187">
        <f t="shared" si="513"/>
        <v>110300000</v>
      </c>
      <c r="O324" s="153">
        <v>415.0</v>
      </c>
      <c r="P324" s="187">
        <f t="shared" si="514"/>
        <v>415000000</v>
      </c>
      <c r="Q324" s="153">
        <v>648.16</v>
      </c>
      <c r="R324" s="149">
        <f t="shared" si="515"/>
        <v>648160000</v>
      </c>
      <c r="S324" s="187">
        <f t="shared" si="516"/>
        <v>1063160000</v>
      </c>
      <c r="T324" s="187">
        <f t="shared" ref="T324:T325" si="517">SUM(O324+Q324)</f>
        <v>1063.16</v>
      </c>
      <c r="U324" s="178">
        <f t="shared" si="490"/>
        <v>0.6096542383</v>
      </c>
      <c r="V324" s="156">
        <v>200.0</v>
      </c>
      <c r="W324" s="188">
        <f t="shared" si="512"/>
        <v>5.3158</v>
      </c>
      <c r="X324" s="193">
        <f t="shared" si="492"/>
        <v>0.5515</v>
      </c>
      <c r="Y324" s="147">
        <v>2010.0</v>
      </c>
      <c r="Z324" s="162" t="s">
        <v>1608</v>
      </c>
      <c r="AA324" s="162" t="s">
        <v>1839</v>
      </c>
      <c r="AB324" s="189" t="s">
        <v>2172</v>
      </c>
      <c r="AC324" s="158"/>
    </row>
    <row r="325" ht="15.75" customHeight="1">
      <c r="A325" s="182" t="s">
        <v>2173</v>
      </c>
      <c r="B325" s="183">
        <v>46.0</v>
      </c>
      <c r="C325" s="147">
        <v>45.0</v>
      </c>
      <c r="D325" s="185">
        <f t="shared" si="510"/>
        <v>45.5</v>
      </c>
      <c r="E325" s="147">
        <v>67.0</v>
      </c>
      <c r="F325" s="147">
        <v>61.0</v>
      </c>
      <c r="G325" s="147">
        <f t="shared" si="481"/>
        <v>6</v>
      </c>
      <c r="H325" s="147">
        <f t="shared" si="511"/>
        <v>64</v>
      </c>
      <c r="I325" s="185">
        <f t="shared" si="483"/>
        <v>-18.5</v>
      </c>
      <c r="J325" s="179" t="s">
        <v>1605</v>
      </c>
      <c r="K325" s="179" t="s">
        <v>1830</v>
      </c>
      <c r="L325" s="179" t="s">
        <v>1550</v>
      </c>
      <c r="M325" s="186">
        <v>15.8</v>
      </c>
      <c r="N325" s="187">
        <f t="shared" si="513"/>
        <v>15800000</v>
      </c>
      <c r="O325" s="153">
        <v>42.4</v>
      </c>
      <c r="P325" s="187">
        <f t="shared" si="514"/>
        <v>42400000</v>
      </c>
      <c r="Q325" s="153">
        <v>116.89</v>
      </c>
      <c r="R325" s="149">
        <f t="shared" si="515"/>
        <v>116890000</v>
      </c>
      <c r="S325" s="187">
        <f t="shared" si="516"/>
        <v>159290000</v>
      </c>
      <c r="T325" s="187">
        <f t="shared" si="517"/>
        <v>159.29</v>
      </c>
      <c r="U325" s="178">
        <f t="shared" si="490"/>
        <v>0.733818821</v>
      </c>
      <c r="V325" s="156">
        <v>30.0</v>
      </c>
      <c r="W325" s="188">
        <f t="shared" si="512"/>
        <v>5.309666667</v>
      </c>
      <c r="X325" s="193">
        <f t="shared" si="492"/>
        <v>0.5266666667</v>
      </c>
      <c r="Y325" s="147">
        <v>2010.0</v>
      </c>
      <c r="Z325" s="159"/>
      <c r="AA325" s="159"/>
      <c r="AB325" s="189" t="s">
        <v>2174</v>
      </c>
      <c r="AC325" s="158"/>
    </row>
    <row r="326" ht="15.75" customHeight="1">
      <c r="A326" s="182" t="s">
        <v>2175</v>
      </c>
      <c r="B326" s="175">
        <v>23.0</v>
      </c>
      <c r="C326" s="158">
        <v>24.0</v>
      </c>
      <c r="D326" s="183">
        <f t="shared" si="510"/>
        <v>23.5</v>
      </c>
      <c r="E326" s="158">
        <v>31.0</v>
      </c>
      <c r="F326" s="147">
        <v>47.0</v>
      </c>
      <c r="G326" s="147">
        <f t="shared" si="481"/>
        <v>-16</v>
      </c>
      <c r="H326" s="147">
        <f t="shared" si="511"/>
        <v>39</v>
      </c>
      <c r="I326" s="183">
        <f t="shared" si="483"/>
        <v>-15.5</v>
      </c>
      <c r="J326" s="179" t="s">
        <v>1395</v>
      </c>
      <c r="K326" s="179" t="s">
        <v>2176</v>
      </c>
      <c r="L326" s="179" t="s">
        <v>1540</v>
      </c>
      <c r="M326" s="153">
        <v>8.7</v>
      </c>
      <c r="N326" s="187">
        <f t="shared" si="513"/>
        <v>8700000</v>
      </c>
      <c r="O326" s="153">
        <v>17.69</v>
      </c>
      <c r="P326" s="187">
        <f t="shared" si="514"/>
        <v>17690000</v>
      </c>
      <c r="Q326" s="153">
        <v>7.88</v>
      </c>
      <c r="R326" s="149">
        <f t="shared" si="515"/>
        <v>7880000</v>
      </c>
      <c r="S326" s="154">
        <f>SUM(N326:P326)</f>
        <v>26390017.69</v>
      </c>
      <c r="T326" s="149">
        <f t="shared" ref="T326:T331" si="518">S326/1000000</f>
        <v>26.39001769</v>
      </c>
      <c r="U326" s="178">
        <f t="shared" si="490"/>
        <v>0.2985977536</v>
      </c>
      <c r="V326" s="156">
        <v>5.0</v>
      </c>
      <c r="W326" s="188">
        <f t="shared" si="512"/>
        <v>5.278003538</v>
      </c>
      <c r="X326" s="193">
        <f t="shared" si="492"/>
        <v>1.74</v>
      </c>
      <c r="Y326" s="147">
        <v>2011.0</v>
      </c>
      <c r="Z326" s="159"/>
      <c r="AA326" s="159"/>
      <c r="AB326" s="189" t="s">
        <v>2177</v>
      </c>
      <c r="AC326" s="158"/>
    </row>
    <row r="327" ht="15.75" customHeight="1">
      <c r="A327" s="174" t="s">
        <v>2178</v>
      </c>
      <c r="B327" s="175">
        <v>43.0</v>
      </c>
      <c r="C327" s="164">
        <v>51.0</v>
      </c>
      <c r="D327" s="210">
        <f t="shared" si="510"/>
        <v>47</v>
      </c>
      <c r="E327" s="158">
        <v>65.0</v>
      </c>
      <c r="F327" s="158">
        <v>65.0</v>
      </c>
      <c r="G327" s="158">
        <f t="shared" si="481"/>
        <v>0</v>
      </c>
      <c r="H327" s="158">
        <f t="shared" si="511"/>
        <v>65</v>
      </c>
      <c r="I327" s="210">
        <f t="shared" si="483"/>
        <v>-18</v>
      </c>
      <c r="J327" s="152" t="s">
        <v>1527</v>
      </c>
      <c r="K327" s="162" t="s">
        <v>1533</v>
      </c>
      <c r="L327" s="162" t="s">
        <v>1540</v>
      </c>
      <c r="M327" s="153">
        <f t="shared" ref="M327:M332" si="519">N327/1000000</f>
        <v>17.118745</v>
      </c>
      <c r="N327" s="154">
        <v>1.7118745E7</v>
      </c>
      <c r="O327" s="153">
        <f t="shared" ref="O327:O332" si="520">P327/1000000</f>
        <v>51.872378</v>
      </c>
      <c r="P327" s="154">
        <v>5.1872378E7</v>
      </c>
      <c r="Q327" s="153">
        <f t="shared" ref="Q327:Q331" si="521">R327/1000000</f>
        <v>16.7</v>
      </c>
      <c r="R327" s="154">
        <v>1.67E7</v>
      </c>
      <c r="S327" s="154">
        <v>6.8572378E7</v>
      </c>
      <c r="T327" s="154">
        <f t="shared" si="518"/>
        <v>68.572378</v>
      </c>
      <c r="U327" s="178">
        <f t="shared" si="490"/>
        <v>0.2435382947</v>
      </c>
      <c r="V327" s="156">
        <v>13.0</v>
      </c>
      <c r="W327" s="188">
        <f t="shared" si="512"/>
        <v>5.274798308</v>
      </c>
      <c r="X327" s="193">
        <f t="shared" si="492"/>
        <v>1.316826538</v>
      </c>
      <c r="Y327" s="158">
        <v>2013.0</v>
      </c>
      <c r="Z327" s="159"/>
      <c r="AA327" s="159"/>
      <c r="AB327" s="189" t="s">
        <v>2179</v>
      </c>
      <c r="AC327" s="158"/>
    </row>
    <row r="328" ht="15.75" customHeight="1">
      <c r="A328" s="163" t="s">
        <v>2180</v>
      </c>
      <c r="B328" s="146">
        <v>77.0</v>
      </c>
      <c r="C328" s="164">
        <v>59.0</v>
      </c>
      <c r="D328" s="214">
        <f t="shared" ref="D328:D329" si="522">(B328+C328)/2</f>
        <v>68</v>
      </c>
      <c r="E328" s="164">
        <v>75.0</v>
      </c>
      <c r="F328" s="164">
        <v>72.0</v>
      </c>
      <c r="G328" s="149">
        <f t="shared" si="481"/>
        <v>3</v>
      </c>
      <c r="H328" s="164">
        <f t="shared" ref="H328:H329" si="523">(E328+F328)/2</f>
        <v>73.5</v>
      </c>
      <c r="I328" s="177">
        <f t="shared" si="483"/>
        <v>-5.5</v>
      </c>
      <c r="J328" s="162" t="s">
        <v>1605</v>
      </c>
      <c r="K328" s="162" t="s">
        <v>1736</v>
      </c>
      <c r="L328" s="152" t="s">
        <v>1550</v>
      </c>
      <c r="M328" s="153">
        <f t="shared" si="519"/>
        <v>8.571785</v>
      </c>
      <c r="N328" s="149">
        <v>8571785.0</v>
      </c>
      <c r="O328" s="181">
        <f t="shared" si="520"/>
        <v>24.139805</v>
      </c>
      <c r="P328" s="149">
        <v>2.4139805E7</v>
      </c>
      <c r="Q328" s="153">
        <f t="shared" si="521"/>
        <v>160.015368</v>
      </c>
      <c r="R328" s="154">
        <v>1.60015368E8</v>
      </c>
      <c r="S328" s="154">
        <f>R328+P328</f>
        <v>184155173</v>
      </c>
      <c r="T328" s="154">
        <f t="shared" si="518"/>
        <v>184.155173</v>
      </c>
      <c r="U328" s="178">
        <f>R328/S328</f>
        <v>0.8689159549</v>
      </c>
      <c r="V328" s="156">
        <v>35.0</v>
      </c>
      <c r="W328" s="157">
        <f t="shared" si="512"/>
        <v>5.261576371</v>
      </c>
      <c r="X328" s="178">
        <f>N328/(V328*1000000)</f>
        <v>0.2449081429</v>
      </c>
      <c r="Y328" s="164">
        <v>2016.0</v>
      </c>
      <c r="Z328" s="159"/>
      <c r="AA328" s="159"/>
      <c r="AB328" s="160" t="s">
        <v>2181</v>
      </c>
      <c r="AC328" s="159"/>
    </row>
    <row r="329" ht="15.75" customHeight="1">
      <c r="A329" s="163" t="s">
        <v>241</v>
      </c>
      <c r="B329" s="146">
        <v>92.0</v>
      </c>
      <c r="C329" s="164">
        <v>94.0</v>
      </c>
      <c r="D329" s="149">
        <f t="shared" si="522"/>
        <v>93</v>
      </c>
      <c r="E329" s="164">
        <v>82.0</v>
      </c>
      <c r="F329" s="164">
        <v>84.0</v>
      </c>
      <c r="G329" s="151">
        <f t="shared" si="481"/>
        <v>-2</v>
      </c>
      <c r="H329" s="151">
        <f t="shared" si="523"/>
        <v>83</v>
      </c>
      <c r="I329" s="150">
        <f t="shared" si="483"/>
        <v>10</v>
      </c>
      <c r="J329" s="165" t="s">
        <v>1602</v>
      </c>
      <c r="K329" s="165" t="s">
        <v>2182</v>
      </c>
      <c r="L329" s="166" t="s">
        <v>1540</v>
      </c>
      <c r="M329" s="167">
        <f t="shared" si="519"/>
        <v>50.513488</v>
      </c>
      <c r="N329" s="149">
        <v>5.0513488E7</v>
      </c>
      <c r="O329" s="167">
        <f t="shared" si="520"/>
        <v>188.045546</v>
      </c>
      <c r="P329" s="149">
        <v>1.88045546E8</v>
      </c>
      <c r="Q329" s="167">
        <f t="shared" si="521"/>
        <v>337</v>
      </c>
      <c r="R329" s="150">
        <f>S329-P329</f>
        <v>337000000</v>
      </c>
      <c r="S329" s="149">
        <v>5.25045546E8</v>
      </c>
      <c r="T329" s="149">
        <f t="shared" si="518"/>
        <v>525.045546</v>
      </c>
      <c r="U329" s="155">
        <f t="shared" ref="U329:U331" si="524">(R329/S329)</f>
        <v>0.6418490787</v>
      </c>
      <c r="V329" s="192">
        <v>100.0</v>
      </c>
      <c r="W329" s="204">
        <f>SUM(S329/(V329*1000000))</f>
        <v>5.25045546</v>
      </c>
      <c r="X329" s="155">
        <f t="shared" ref="X329:X340" si="525">SUM(M329/V329)</f>
        <v>0.50513488</v>
      </c>
      <c r="Y329" s="164">
        <v>2017.0</v>
      </c>
      <c r="Z329" s="171" t="s">
        <v>1608</v>
      </c>
      <c r="AA329" s="165" t="s">
        <v>2183</v>
      </c>
      <c r="AB329" s="172" t="s">
        <v>2184</v>
      </c>
      <c r="AC329" s="171"/>
    </row>
    <row r="330" ht="15.75" customHeight="1">
      <c r="A330" s="182" t="s">
        <v>2185</v>
      </c>
      <c r="B330" s="183">
        <v>78.0</v>
      </c>
      <c r="C330" s="147">
        <v>76.0</v>
      </c>
      <c r="D330" s="185">
        <f t="shared" ref="D330:D331" si="526">AVERAGE(B330:C330)</f>
        <v>77</v>
      </c>
      <c r="E330" s="147">
        <v>75.0</v>
      </c>
      <c r="F330" s="147">
        <v>72.0</v>
      </c>
      <c r="G330" s="147">
        <f t="shared" si="481"/>
        <v>3</v>
      </c>
      <c r="H330" s="147">
        <f t="shared" ref="H330:H331" si="527">AVERAGE(E330:F330)</f>
        <v>73.5</v>
      </c>
      <c r="I330" s="185">
        <f t="shared" si="483"/>
        <v>3.5</v>
      </c>
      <c r="J330" s="152" t="s">
        <v>1527</v>
      </c>
      <c r="K330" s="179" t="s">
        <v>1527</v>
      </c>
      <c r="L330" s="165" t="s">
        <v>1540</v>
      </c>
      <c r="M330" s="186">
        <f t="shared" si="519"/>
        <v>24.900566</v>
      </c>
      <c r="N330" s="187">
        <v>2.4900566E7</v>
      </c>
      <c r="O330" s="153">
        <f t="shared" si="520"/>
        <v>93.772375</v>
      </c>
      <c r="P330" s="187">
        <v>9.3772375E7</v>
      </c>
      <c r="Q330" s="153">
        <f t="shared" si="521"/>
        <v>68</v>
      </c>
      <c r="R330" s="154">
        <v>6.8E7</v>
      </c>
      <c r="S330" s="187">
        <v>1.61772375E8</v>
      </c>
      <c r="T330" s="187">
        <f t="shared" si="518"/>
        <v>161.772375</v>
      </c>
      <c r="U330" s="178">
        <f t="shared" si="524"/>
        <v>0.4203437083</v>
      </c>
      <c r="V330" s="156">
        <v>31.0</v>
      </c>
      <c r="W330" s="188">
        <f>SUM((S330/1000000)/V330)</f>
        <v>5.21846371</v>
      </c>
      <c r="X330" s="193">
        <f t="shared" si="525"/>
        <v>0.8032440645</v>
      </c>
      <c r="Y330" s="151">
        <v>2012.0</v>
      </c>
      <c r="Z330" s="159"/>
      <c r="AA330" s="159"/>
      <c r="AB330" s="189" t="s">
        <v>2186</v>
      </c>
      <c r="AC330" s="158"/>
    </row>
    <row r="331" ht="15.75" customHeight="1">
      <c r="A331" s="205" t="s">
        <v>1248</v>
      </c>
      <c r="B331" s="206">
        <v>18.0</v>
      </c>
      <c r="C331" s="151">
        <v>32.0</v>
      </c>
      <c r="D331" s="208">
        <f t="shared" si="526"/>
        <v>25</v>
      </c>
      <c r="E331" s="151">
        <v>52.0</v>
      </c>
      <c r="F331" s="151">
        <v>46.0</v>
      </c>
      <c r="G331" s="151">
        <f t="shared" si="481"/>
        <v>6</v>
      </c>
      <c r="H331" s="151">
        <f t="shared" si="527"/>
        <v>49</v>
      </c>
      <c r="I331" s="208">
        <f t="shared" si="483"/>
        <v>-24</v>
      </c>
      <c r="J331" s="165" t="s">
        <v>1602</v>
      </c>
      <c r="K331" s="165" t="s">
        <v>2187</v>
      </c>
      <c r="L331" s="165" t="s">
        <v>1550</v>
      </c>
      <c r="M331" s="181">
        <f t="shared" si="519"/>
        <v>100.03839</v>
      </c>
      <c r="N331" s="150">
        <v>1.0003839E8</v>
      </c>
      <c r="O331" s="181">
        <f t="shared" si="520"/>
        <v>45.439076</v>
      </c>
      <c r="P331" s="150">
        <v>4.5439076E7</v>
      </c>
      <c r="Q331" s="153">
        <f t="shared" si="521"/>
        <v>845.966021</v>
      </c>
      <c r="R331" s="149">
        <v>8.45966021E8</v>
      </c>
      <c r="S331" s="150">
        <v>1.091405097E9</v>
      </c>
      <c r="T331" s="149">
        <f t="shared" si="518"/>
        <v>1091.405097</v>
      </c>
      <c r="U331" s="178">
        <f t="shared" si="524"/>
        <v>0.7751164287</v>
      </c>
      <c r="V331" s="192">
        <v>210.0</v>
      </c>
      <c r="W331" s="204">
        <f t="shared" ref="W331:W332" si="528">SUM(S331/(V331*1000000))</f>
        <v>5.197167129</v>
      </c>
      <c r="X331" s="193">
        <f t="shared" si="525"/>
        <v>0.4763732857</v>
      </c>
      <c r="Y331" s="151">
        <v>2014.0</v>
      </c>
      <c r="Z331" s="171"/>
      <c r="AA331" s="159"/>
      <c r="AB331" s="189" t="s">
        <v>2188</v>
      </c>
      <c r="AC331" s="158"/>
    </row>
    <row r="332" ht="15.75" customHeight="1">
      <c r="A332" s="145" t="s">
        <v>2189</v>
      </c>
      <c r="B332" s="146">
        <v>94.0</v>
      </c>
      <c r="C332" s="147">
        <v>81.0</v>
      </c>
      <c r="D332" s="149">
        <f>(B332+C332)/2</f>
        <v>87.5</v>
      </c>
      <c r="E332" s="147">
        <v>63.0</v>
      </c>
      <c r="F332" s="149">
        <v>70.0</v>
      </c>
      <c r="G332" s="150">
        <f t="shared" si="481"/>
        <v>-7</v>
      </c>
      <c r="H332" s="151">
        <f>(E332+F332)/2</f>
        <v>66.5</v>
      </c>
      <c r="I332" s="150">
        <f t="shared" si="483"/>
        <v>21</v>
      </c>
      <c r="J332" s="173" t="s">
        <v>1558</v>
      </c>
      <c r="K332" s="173" t="s">
        <v>1558</v>
      </c>
      <c r="L332" s="152" t="s">
        <v>1540</v>
      </c>
      <c r="M332" s="153">
        <f t="shared" si="519"/>
        <v>0.727266</v>
      </c>
      <c r="N332" s="149">
        <v>727266.0</v>
      </c>
      <c r="O332" s="153">
        <f t="shared" si="520"/>
        <v>16.623284</v>
      </c>
      <c r="P332" s="149">
        <v>1.6623284E7</v>
      </c>
      <c r="Q332" s="153">
        <v>0.0</v>
      </c>
      <c r="R332" s="154">
        <v>0.0</v>
      </c>
      <c r="S332" s="149">
        <v>1.6623284E7</v>
      </c>
      <c r="T332" s="154">
        <f>S332/100000</f>
        <v>166.23284</v>
      </c>
      <c r="U332" s="151">
        <v>0.0</v>
      </c>
      <c r="V332" s="156">
        <v>3.2</v>
      </c>
      <c r="W332" s="204">
        <f t="shared" si="528"/>
        <v>5.19477625</v>
      </c>
      <c r="X332" s="155">
        <f t="shared" si="525"/>
        <v>0.227270625</v>
      </c>
      <c r="Y332" s="147">
        <v>2018.0</v>
      </c>
      <c r="Z332" s="159"/>
      <c r="AA332" s="159"/>
      <c r="AB332" s="160" t="s">
        <v>2190</v>
      </c>
      <c r="AC332" s="159"/>
    </row>
    <row r="333" ht="15.75" customHeight="1">
      <c r="A333" s="182" t="s">
        <v>2191</v>
      </c>
      <c r="B333" s="183">
        <v>91.0</v>
      </c>
      <c r="C333" s="147">
        <v>79.0</v>
      </c>
      <c r="D333" s="183">
        <f t="shared" ref="D333:D334" si="529">AVERAGE(B333:C333)</f>
        <v>85</v>
      </c>
      <c r="E333" s="147">
        <v>88.0</v>
      </c>
      <c r="F333" s="147">
        <v>81.0</v>
      </c>
      <c r="G333" s="147">
        <f t="shared" si="481"/>
        <v>7</v>
      </c>
      <c r="H333" s="147">
        <f t="shared" ref="H333:H334" si="530">AVERAGE(E333:F333)</f>
        <v>84.5</v>
      </c>
      <c r="I333" s="183">
        <f t="shared" si="483"/>
        <v>0.5</v>
      </c>
      <c r="J333" s="179" t="s">
        <v>1634</v>
      </c>
      <c r="K333" s="179" t="s">
        <v>1748</v>
      </c>
      <c r="L333" s="179" t="s">
        <v>1529</v>
      </c>
      <c r="M333" s="186">
        <v>12.0</v>
      </c>
      <c r="N333" s="187">
        <f>M333*1000000</f>
        <v>12000000</v>
      </c>
      <c r="O333" s="153">
        <v>93.62</v>
      </c>
      <c r="P333" s="187">
        <f>O333*1000000</f>
        <v>93620000</v>
      </c>
      <c r="Q333" s="153">
        <v>35.54</v>
      </c>
      <c r="R333" s="149">
        <f>SUM(Q333*1000000)</f>
        <v>35540000</v>
      </c>
      <c r="S333" s="187">
        <f>T333*1000000</f>
        <v>129160000</v>
      </c>
      <c r="T333" s="187">
        <f>SUM(O333+Q333)</f>
        <v>129.16</v>
      </c>
      <c r="U333" s="178">
        <f t="shared" ref="U333:U340" si="531">(R333/S333)</f>
        <v>0.275162589</v>
      </c>
      <c r="V333" s="156">
        <v>25.0</v>
      </c>
      <c r="W333" s="188">
        <f>SUM(T333/V333)</f>
        <v>5.1664</v>
      </c>
      <c r="X333" s="193">
        <f t="shared" si="525"/>
        <v>0.48</v>
      </c>
      <c r="Y333" s="147">
        <v>2010.0</v>
      </c>
      <c r="Z333" s="159"/>
      <c r="AA333" s="159"/>
      <c r="AB333" s="189" t="s">
        <v>2192</v>
      </c>
      <c r="AC333" s="158"/>
    </row>
    <row r="334" ht="15.75" customHeight="1">
      <c r="A334" s="182" t="s">
        <v>2193</v>
      </c>
      <c r="B334" s="183">
        <v>96.0</v>
      </c>
      <c r="C334" s="147">
        <v>86.0</v>
      </c>
      <c r="D334" s="185">
        <f t="shared" si="529"/>
        <v>91</v>
      </c>
      <c r="E334" s="147">
        <v>90.0</v>
      </c>
      <c r="F334" s="147">
        <v>79.0</v>
      </c>
      <c r="G334" s="147">
        <f t="shared" si="481"/>
        <v>11</v>
      </c>
      <c r="H334" s="147">
        <f t="shared" si="530"/>
        <v>84.5</v>
      </c>
      <c r="I334" s="185">
        <f t="shared" si="483"/>
        <v>6.5</v>
      </c>
      <c r="J334" s="179" t="s">
        <v>1634</v>
      </c>
      <c r="K334" s="179" t="s">
        <v>1635</v>
      </c>
      <c r="L334" s="165" t="s">
        <v>1529</v>
      </c>
      <c r="M334" s="186">
        <f t="shared" ref="M334:M335" si="532">N334/1000000</f>
        <v>19.458109</v>
      </c>
      <c r="N334" s="187">
        <v>1.9458109E7</v>
      </c>
      <c r="O334" s="153">
        <f t="shared" ref="O334:O335" si="533">P334/1000000</f>
        <v>136.025503</v>
      </c>
      <c r="P334" s="187">
        <v>1.36025503E8</v>
      </c>
      <c r="Q334" s="153">
        <f t="shared" ref="Q334:Q335" si="534">R334/1000000</f>
        <v>96.3</v>
      </c>
      <c r="R334" s="154">
        <v>9.63E7</v>
      </c>
      <c r="S334" s="187">
        <v>2.32325503E8</v>
      </c>
      <c r="T334" s="187">
        <f t="shared" ref="T334:T335" si="535">S334/1000000</f>
        <v>232.325503</v>
      </c>
      <c r="U334" s="178">
        <f t="shared" si="531"/>
        <v>0.4145046444</v>
      </c>
      <c r="V334" s="156">
        <v>45.0</v>
      </c>
      <c r="W334" s="188">
        <f>SUM((S334/1000000)/V334)</f>
        <v>5.162788956</v>
      </c>
      <c r="X334" s="193">
        <f t="shared" si="525"/>
        <v>0.4324024222</v>
      </c>
      <c r="Y334" s="151">
        <v>2012.0</v>
      </c>
      <c r="Z334" s="179" t="s">
        <v>1608</v>
      </c>
      <c r="AA334" s="179" t="s">
        <v>1793</v>
      </c>
      <c r="AB334" s="189" t="s">
        <v>2194</v>
      </c>
      <c r="AC334" s="158"/>
    </row>
    <row r="335" ht="15.75" customHeight="1">
      <c r="A335" s="190" t="s">
        <v>2195</v>
      </c>
      <c r="B335" s="175">
        <v>60.0</v>
      </c>
      <c r="C335" s="158">
        <v>51.0</v>
      </c>
      <c r="D335" s="210">
        <f>(B335+C335)/2</f>
        <v>55.5</v>
      </c>
      <c r="E335" s="164">
        <v>78.0</v>
      </c>
      <c r="F335" s="158">
        <v>64.0</v>
      </c>
      <c r="G335" s="164">
        <f t="shared" si="481"/>
        <v>14</v>
      </c>
      <c r="H335" s="158">
        <f>(E335+F335)/2</f>
        <v>71</v>
      </c>
      <c r="I335" s="177">
        <f t="shared" si="483"/>
        <v>-15.5</v>
      </c>
      <c r="J335" s="162" t="s">
        <v>1543</v>
      </c>
      <c r="K335" s="162" t="s">
        <v>1543</v>
      </c>
      <c r="L335" s="162" t="s">
        <v>1540</v>
      </c>
      <c r="M335" s="153">
        <f t="shared" si="532"/>
        <v>17.728313</v>
      </c>
      <c r="N335" s="154">
        <v>1.7728313E7</v>
      </c>
      <c r="O335" s="153">
        <f t="shared" si="533"/>
        <v>71.334552</v>
      </c>
      <c r="P335" s="149">
        <v>7.1334552E7</v>
      </c>
      <c r="Q335" s="153">
        <f t="shared" si="534"/>
        <v>109.3</v>
      </c>
      <c r="R335" s="149">
        <v>1.093E8</v>
      </c>
      <c r="S335" s="154">
        <f>SUM(P335+Q335*1000000)</f>
        <v>180634552</v>
      </c>
      <c r="T335" s="154">
        <f t="shared" si="535"/>
        <v>180.634552</v>
      </c>
      <c r="U335" s="178">
        <f t="shared" si="531"/>
        <v>0.6050891083</v>
      </c>
      <c r="V335" s="156">
        <v>35.0</v>
      </c>
      <c r="W335" s="188">
        <f t="shared" ref="W335:W336" si="536">SUM(T335/V335)</f>
        <v>5.1609872</v>
      </c>
      <c r="X335" s="193">
        <f t="shared" si="525"/>
        <v>0.5065232286</v>
      </c>
      <c r="Y335" s="158">
        <v>2015.0</v>
      </c>
      <c r="Z335" s="159"/>
      <c r="AA335" s="159"/>
      <c r="AB335" s="189" t="s">
        <v>2196</v>
      </c>
      <c r="AC335" s="158"/>
    </row>
    <row r="336" ht="15.75" customHeight="1">
      <c r="A336" s="182" t="s">
        <v>404</v>
      </c>
      <c r="B336" s="183">
        <v>86.0</v>
      </c>
      <c r="C336" s="147">
        <v>74.0</v>
      </c>
      <c r="D336" s="185">
        <f t="shared" ref="D336:D338" si="537">AVERAGE(B336:C336)</f>
        <v>80</v>
      </c>
      <c r="E336" s="147">
        <v>93.0</v>
      </c>
      <c r="F336" s="147">
        <v>86.0</v>
      </c>
      <c r="G336" s="187">
        <f t="shared" si="481"/>
        <v>7</v>
      </c>
      <c r="H336" s="147">
        <f t="shared" ref="H336:H338" si="538">AVERAGE(E336:F336)</f>
        <v>89.5</v>
      </c>
      <c r="I336" s="185">
        <f t="shared" si="483"/>
        <v>-9.5</v>
      </c>
      <c r="J336" s="179" t="s">
        <v>1602</v>
      </c>
      <c r="K336" s="179" t="s">
        <v>2197</v>
      </c>
      <c r="L336" s="179" t="s">
        <v>1540</v>
      </c>
      <c r="M336" s="186">
        <v>62.8</v>
      </c>
      <c r="N336" s="187">
        <f>M336*1000000</f>
        <v>62800000</v>
      </c>
      <c r="O336" s="153">
        <v>292.58</v>
      </c>
      <c r="P336" s="187">
        <f>O336*1000000</f>
        <v>292580000</v>
      </c>
      <c r="Q336" s="153">
        <v>532.96</v>
      </c>
      <c r="R336" s="149">
        <f>SUM(Q336*1000000)</f>
        <v>532960000</v>
      </c>
      <c r="S336" s="187">
        <f>T336*1000000</f>
        <v>825540000</v>
      </c>
      <c r="T336" s="187">
        <f>SUM(O336+Q336)</f>
        <v>825.54</v>
      </c>
      <c r="U336" s="178">
        <f t="shared" si="531"/>
        <v>0.6455895535</v>
      </c>
      <c r="V336" s="156">
        <v>160.0</v>
      </c>
      <c r="W336" s="188">
        <f t="shared" si="536"/>
        <v>5.159625</v>
      </c>
      <c r="X336" s="193">
        <f t="shared" si="525"/>
        <v>0.3925</v>
      </c>
      <c r="Y336" s="147">
        <v>2010.0</v>
      </c>
      <c r="Z336" s="159"/>
      <c r="AA336" s="159"/>
      <c r="AB336" s="189" t="s">
        <v>2198</v>
      </c>
      <c r="AC336" s="158"/>
    </row>
    <row r="337" ht="15.75" customHeight="1">
      <c r="A337" s="182" t="s">
        <v>551</v>
      </c>
      <c r="B337" s="183">
        <v>79.0</v>
      </c>
      <c r="C337" s="147">
        <v>60.0</v>
      </c>
      <c r="D337" s="185">
        <f t="shared" si="537"/>
        <v>69.5</v>
      </c>
      <c r="E337" s="147">
        <v>73.0</v>
      </c>
      <c r="F337" s="147">
        <v>66.0</v>
      </c>
      <c r="G337" s="147">
        <f t="shared" si="481"/>
        <v>7</v>
      </c>
      <c r="H337" s="147">
        <f t="shared" si="538"/>
        <v>69.5</v>
      </c>
      <c r="I337" s="185">
        <f t="shared" si="483"/>
        <v>0</v>
      </c>
      <c r="J337" s="179" t="s">
        <v>1594</v>
      </c>
      <c r="K337" s="179" t="s">
        <v>1799</v>
      </c>
      <c r="L337" s="165" t="s">
        <v>1550</v>
      </c>
      <c r="M337" s="186">
        <f>N337/1000000</f>
        <v>60.316738</v>
      </c>
      <c r="N337" s="187">
        <v>6.0316738E7</v>
      </c>
      <c r="O337" s="153">
        <f t="shared" ref="O337:O339" si="539">P337/1000000</f>
        <v>216.391482</v>
      </c>
      <c r="P337" s="187">
        <v>2.16391482E8</v>
      </c>
      <c r="Q337" s="153">
        <f t="shared" ref="Q337:Q339" si="540">R337/1000000</f>
        <v>530.529792</v>
      </c>
      <c r="R337" s="154">
        <v>5.30529792E8</v>
      </c>
      <c r="S337" s="187">
        <v>7.46921274E8</v>
      </c>
      <c r="T337" s="187">
        <f t="shared" ref="T337:T339" si="541">S337/1000000</f>
        <v>746.921274</v>
      </c>
      <c r="U337" s="178">
        <f t="shared" si="531"/>
        <v>0.7102887687</v>
      </c>
      <c r="V337" s="156">
        <v>145.0</v>
      </c>
      <c r="W337" s="188">
        <f>SUM((S337/1000000)/V337)</f>
        <v>5.1511812</v>
      </c>
      <c r="X337" s="193">
        <f t="shared" si="525"/>
        <v>0.4159775034</v>
      </c>
      <c r="Y337" s="151">
        <v>2012.0</v>
      </c>
      <c r="Z337" s="159"/>
      <c r="AA337" s="159"/>
      <c r="AB337" s="189" t="s">
        <v>2199</v>
      </c>
      <c r="AC337" s="158"/>
    </row>
    <row r="338" ht="15.75" customHeight="1">
      <c r="A338" s="182" t="s">
        <v>57</v>
      </c>
      <c r="B338" s="183">
        <v>26.0</v>
      </c>
      <c r="C338" s="158">
        <v>39.0</v>
      </c>
      <c r="D338" s="183">
        <f t="shared" si="537"/>
        <v>32.5</v>
      </c>
      <c r="E338" s="158">
        <v>65.0</v>
      </c>
      <c r="F338" s="158">
        <v>55.0</v>
      </c>
      <c r="G338" s="147">
        <f t="shared" si="481"/>
        <v>10</v>
      </c>
      <c r="H338" s="147">
        <f t="shared" si="538"/>
        <v>60</v>
      </c>
      <c r="I338" s="183">
        <f t="shared" si="483"/>
        <v>-27.5</v>
      </c>
      <c r="J338" s="152" t="s">
        <v>2004</v>
      </c>
      <c r="K338" s="152" t="s">
        <v>2005</v>
      </c>
      <c r="L338" s="179" t="s">
        <v>1534</v>
      </c>
      <c r="M338" s="153">
        <v>44.307417</v>
      </c>
      <c r="N338" s="149">
        <v>4.4307417E7</v>
      </c>
      <c r="O338" s="181">
        <f t="shared" si="539"/>
        <v>217.326974</v>
      </c>
      <c r="P338" s="187">
        <v>2.17326974E8</v>
      </c>
      <c r="Q338" s="181">
        <f t="shared" si="540"/>
        <v>143.138914</v>
      </c>
      <c r="R338" s="187">
        <v>1.43138914E8</v>
      </c>
      <c r="S338" s="187">
        <v>3.60465888E8</v>
      </c>
      <c r="T338" s="187">
        <f t="shared" si="541"/>
        <v>360.465888</v>
      </c>
      <c r="U338" s="178">
        <f t="shared" si="531"/>
        <v>0.3970942016</v>
      </c>
      <c r="V338" s="156">
        <v>70.0</v>
      </c>
      <c r="W338" s="188">
        <f>SUM(T338/V338)</f>
        <v>5.149512686</v>
      </c>
      <c r="X338" s="193">
        <f t="shared" si="525"/>
        <v>0.6329631</v>
      </c>
      <c r="Y338" s="147">
        <v>2007.0</v>
      </c>
      <c r="Z338" s="159"/>
      <c r="AA338" s="159"/>
      <c r="AB338" s="160" t="s">
        <v>2200</v>
      </c>
      <c r="AC338" s="159"/>
    </row>
    <row r="339" ht="15.75" customHeight="1">
      <c r="A339" s="194" t="s">
        <v>2201</v>
      </c>
      <c r="B339" s="146">
        <v>83.0</v>
      </c>
      <c r="C339" s="175">
        <v>72.0</v>
      </c>
      <c r="D339" s="146">
        <f>(B339+C339)/2</f>
        <v>77.5</v>
      </c>
      <c r="E339" s="146">
        <v>63.0</v>
      </c>
      <c r="F339" s="146">
        <v>64.0</v>
      </c>
      <c r="G339" s="146">
        <f t="shared" si="481"/>
        <v>-1</v>
      </c>
      <c r="H339" s="146">
        <f>(E339+F339)/2</f>
        <v>63.5</v>
      </c>
      <c r="I339" s="146">
        <f t="shared" si="483"/>
        <v>14</v>
      </c>
      <c r="J339" s="173" t="s">
        <v>1425</v>
      </c>
      <c r="K339" s="196" t="s">
        <v>1425</v>
      </c>
      <c r="L339" s="197" t="s">
        <v>1540</v>
      </c>
      <c r="M339" s="181">
        <f>N339/1000000</f>
        <v>6.56003</v>
      </c>
      <c r="N339" s="198">
        <v>6560030.0</v>
      </c>
      <c r="O339" s="181">
        <f t="shared" si="539"/>
        <v>27.426363</v>
      </c>
      <c r="P339" s="149">
        <v>2.7426363E7</v>
      </c>
      <c r="Q339" s="181">
        <f t="shared" si="540"/>
        <v>13.697409</v>
      </c>
      <c r="R339" s="198">
        <v>1.3697409E7</v>
      </c>
      <c r="S339" s="149">
        <f>P339+R339</f>
        <v>41123772</v>
      </c>
      <c r="T339" s="149">
        <f t="shared" si="541"/>
        <v>41.123772</v>
      </c>
      <c r="U339" s="199">
        <f t="shared" si="531"/>
        <v>0.3330776418</v>
      </c>
      <c r="V339" s="192">
        <v>8.0</v>
      </c>
      <c r="W339" s="200">
        <f>SUM(S339/(V339*1000000))</f>
        <v>5.1404715</v>
      </c>
      <c r="X339" s="199">
        <f t="shared" si="525"/>
        <v>0.82000375</v>
      </c>
      <c r="Y339" s="146">
        <v>2019.0</v>
      </c>
      <c r="Z339" s="201"/>
      <c r="AA339" s="201"/>
      <c r="AB339" s="211" t="s">
        <v>2202</v>
      </c>
      <c r="AC339" s="159"/>
    </row>
    <row r="340" ht="15.75" customHeight="1">
      <c r="A340" s="182" t="s">
        <v>51</v>
      </c>
      <c r="B340" s="183">
        <v>52.0</v>
      </c>
      <c r="C340" s="147">
        <v>53.0</v>
      </c>
      <c r="D340" s="185">
        <f>AVERAGE(B340:C340)</f>
        <v>52.5</v>
      </c>
      <c r="E340" s="147">
        <v>72.0</v>
      </c>
      <c r="F340" s="147">
        <v>55.0</v>
      </c>
      <c r="G340" s="187">
        <f t="shared" si="481"/>
        <v>17</v>
      </c>
      <c r="H340" s="147">
        <f>AVERAGE(E340:F340)</f>
        <v>63.5</v>
      </c>
      <c r="I340" s="185">
        <f t="shared" si="483"/>
        <v>-11</v>
      </c>
      <c r="J340" s="179" t="s">
        <v>1694</v>
      </c>
      <c r="K340" s="179" t="s">
        <v>1897</v>
      </c>
      <c r="L340" s="179" t="s">
        <v>1534</v>
      </c>
      <c r="M340" s="186">
        <v>116.1</v>
      </c>
      <c r="N340" s="187">
        <f>M340*1000000</f>
        <v>116100000</v>
      </c>
      <c r="O340" s="153">
        <v>334.19</v>
      </c>
      <c r="P340" s="187">
        <f>O340*1000000</f>
        <v>334190000</v>
      </c>
      <c r="Q340" s="153">
        <v>691.28</v>
      </c>
      <c r="R340" s="149">
        <f>SUM(Q340*1000000)</f>
        <v>691280000</v>
      </c>
      <c r="S340" s="187">
        <f>T340*1000000</f>
        <v>1025470000</v>
      </c>
      <c r="T340" s="187">
        <f>SUM(O340+Q340)</f>
        <v>1025.47</v>
      </c>
      <c r="U340" s="178">
        <f t="shared" si="531"/>
        <v>0.6741104079</v>
      </c>
      <c r="V340" s="156">
        <v>200.0</v>
      </c>
      <c r="W340" s="188">
        <f t="shared" ref="W340:W343" si="542">SUM(T340/V340)</f>
        <v>5.12735</v>
      </c>
      <c r="X340" s="193">
        <f t="shared" si="525"/>
        <v>0.5805</v>
      </c>
      <c r="Y340" s="147">
        <v>2010.0</v>
      </c>
      <c r="Z340" s="159"/>
      <c r="AA340" s="159"/>
      <c r="AB340" s="189" t="s">
        <v>2203</v>
      </c>
      <c r="AC340" s="158"/>
    </row>
    <row r="341" ht="15.75" customHeight="1">
      <c r="A341" s="163" t="s">
        <v>281</v>
      </c>
      <c r="B341" s="146">
        <v>94.0</v>
      </c>
      <c r="C341" s="218">
        <v>77.0</v>
      </c>
      <c r="D341" s="214">
        <f t="shared" ref="D341:D342" si="543">(B341+C341)/2</f>
        <v>85.5</v>
      </c>
      <c r="E341" s="218">
        <v>86.0</v>
      </c>
      <c r="F341" s="164">
        <v>74.0</v>
      </c>
      <c r="G341" s="149">
        <f t="shared" si="481"/>
        <v>12</v>
      </c>
      <c r="H341" s="164">
        <f t="shared" ref="H341:H342" si="544">(E341+F341)/2</f>
        <v>80</v>
      </c>
      <c r="I341" s="177">
        <f t="shared" si="483"/>
        <v>5.5</v>
      </c>
      <c r="J341" s="173" t="s">
        <v>1601</v>
      </c>
      <c r="K341" s="173" t="s">
        <v>1601</v>
      </c>
      <c r="L341" s="152" t="s">
        <v>1550</v>
      </c>
      <c r="M341" s="153">
        <f t="shared" ref="M341:M342" si="545">N341/1000000</f>
        <v>135.060273</v>
      </c>
      <c r="N341" s="149">
        <v>1.35060273E8</v>
      </c>
      <c r="O341" s="181">
        <f t="shared" ref="O341:O347" si="546">P341/1000000</f>
        <v>486.088707</v>
      </c>
      <c r="P341" s="149">
        <v>4.86088707E8</v>
      </c>
      <c r="Q341" s="153">
        <f t="shared" ref="Q341:Q347" si="547">R341/1000000</f>
        <v>539.342116</v>
      </c>
      <c r="R341" s="154">
        <v>5.39342116E8</v>
      </c>
      <c r="S341" s="154">
        <f>R341+P341</f>
        <v>1025430823</v>
      </c>
      <c r="T341" s="154">
        <f t="shared" ref="T341:T347" si="548">S341/1000000</f>
        <v>1025.430823</v>
      </c>
      <c r="U341" s="178">
        <f>R341/S341</f>
        <v>0.5259663586</v>
      </c>
      <c r="V341" s="156">
        <v>200.0</v>
      </c>
      <c r="W341" s="157">
        <f t="shared" si="542"/>
        <v>5.127154115</v>
      </c>
      <c r="X341" s="178">
        <f>N341/(V341*1000000)</f>
        <v>0.675301365</v>
      </c>
      <c r="Y341" s="164">
        <v>2016.0</v>
      </c>
      <c r="Z341" s="159"/>
      <c r="AA341" s="159"/>
      <c r="AB341" s="160" t="s">
        <v>2204</v>
      </c>
      <c r="AC341" s="159"/>
    </row>
    <row r="342" ht="15.75" customHeight="1">
      <c r="A342" s="190" t="s">
        <v>2205</v>
      </c>
      <c r="B342" s="175">
        <v>71.0</v>
      </c>
      <c r="C342" s="158">
        <v>56.0</v>
      </c>
      <c r="D342" s="158">
        <f t="shared" si="543"/>
        <v>63.5</v>
      </c>
      <c r="E342" s="164">
        <v>67.0</v>
      </c>
      <c r="F342" s="158">
        <v>67.0</v>
      </c>
      <c r="G342" s="164">
        <f t="shared" si="481"/>
        <v>0</v>
      </c>
      <c r="H342" s="158">
        <f t="shared" si="544"/>
        <v>67</v>
      </c>
      <c r="I342" s="164">
        <f t="shared" si="483"/>
        <v>-3.5</v>
      </c>
      <c r="J342" s="162" t="s">
        <v>1543</v>
      </c>
      <c r="K342" s="162" t="s">
        <v>1543</v>
      </c>
      <c r="L342" s="162" t="s">
        <v>1534</v>
      </c>
      <c r="M342" s="153">
        <f t="shared" si="545"/>
        <v>10.809149</v>
      </c>
      <c r="N342" s="154">
        <v>1.0809149E7</v>
      </c>
      <c r="O342" s="153">
        <f t="shared" si="546"/>
        <v>34.030343</v>
      </c>
      <c r="P342" s="149">
        <v>3.4030343E7</v>
      </c>
      <c r="Q342" s="153">
        <f t="shared" si="547"/>
        <v>9.498291</v>
      </c>
      <c r="R342" s="149">
        <v>9498291.0</v>
      </c>
      <c r="S342" s="154">
        <f>SUM(P342+Q342*1000000)</f>
        <v>43528634</v>
      </c>
      <c r="T342" s="154">
        <f t="shared" si="548"/>
        <v>43.528634</v>
      </c>
      <c r="U342" s="178">
        <f t="shared" ref="U342:U351" si="549">(R342/S342)</f>
        <v>0.2182078813</v>
      </c>
      <c r="V342" s="156">
        <v>8.5</v>
      </c>
      <c r="W342" s="188">
        <f t="shared" si="542"/>
        <v>5.121015765</v>
      </c>
      <c r="X342" s="193">
        <f t="shared" ref="X342:X351" si="550">SUM(M342/V342)</f>
        <v>1.271664588</v>
      </c>
      <c r="Y342" s="158">
        <v>2015.0</v>
      </c>
      <c r="Z342" s="159"/>
      <c r="AA342" s="159"/>
      <c r="AB342" s="189" t="s">
        <v>2206</v>
      </c>
      <c r="AC342" s="158"/>
    </row>
    <row r="343" ht="15.75" customHeight="1">
      <c r="A343" s="182" t="s">
        <v>2207</v>
      </c>
      <c r="B343" s="183">
        <v>21.0</v>
      </c>
      <c r="C343" s="147">
        <v>39.0</v>
      </c>
      <c r="D343" s="185">
        <f>AVERAGE(B343:C343)</f>
        <v>30</v>
      </c>
      <c r="E343" s="147">
        <v>80.0</v>
      </c>
      <c r="F343" s="147">
        <v>68.0</v>
      </c>
      <c r="G343" s="147">
        <f t="shared" si="481"/>
        <v>12</v>
      </c>
      <c r="H343" s="147">
        <f>AVERAGE(E343:F343)</f>
        <v>74</v>
      </c>
      <c r="I343" s="185">
        <f t="shared" si="483"/>
        <v>-44</v>
      </c>
      <c r="J343" s="179" t="s">
        <v>1605</v>
      </c>
      <c r="K343" s="179" t="s">
        <v>1605</v>
      </c>
      <c r="L343" s="179" t="s">
        <v>1534</v>
      </c>
      <c r="M343" s="186">
        <v>6.481221</v>
      </c>
      <c r="N343" s="150">
        <v>6481221.0</v>
      </c>
      <c r="O343" s="181">
        <f t="shared" si="546"/>
        <v>53.695808</v>
      </c>
      <c r="P343" s="187">
        <v>5.3695808E7</v>
      </c>
      <c r="Q343" s="181">
        <f t="shared" si="547"/>
        <v>99.397697</v>
      </c>
      <c r="R343" s="187">
        <v>9.9397697E7</v>
      </c>
      <c r="S343" s="187">
        <v>1.53093505E8</v>
      </c>
      <c r="T343" s="187">
        <f t="shared" si="548"/>
        <v>153.093505</v>
      </c>
      <c r="U343" s="178">
        <f t="shared" si="549"/>
        <v>0.6492613583</v>
      </c>
      <c r="V343" s="156">
        <v>30.0</v>
      </c>
      <c r="W343" s="188">
        <f t="shared" si="542"/>
        <v>5.103116833</v>
      </c>
      <c r="X343" s="193">
        <f t="shared" si="550"/>
        <v>0.2160407</v>
      </c>
      <c r="Y343" s="147">
        <v>2007.0</v>
      </c>
      <c r="Z343" s="159"/>
      <c r="AA343" s="159"/>
      <c r="AB343" s="160" t="s">
        <v>2208</v>
      </c>
      <c r="AC343" s="159"/>
    </row>
    <row r="344" ht="15.75" customHeight="1">
      <c r="A344" s="163" t="s">
        <v>646</v>
      </c>
      <c r="B344" s="146">
        <v>58.0</v>
      </c>
      <c r="C344" s="164">
        <v>52.0</v>
      </c>
      <c r="D344" s="149">
        <f>(B344+C344)/2</f>
        <v>55</v>
      </c>
      <c r="E344" s="164">
        <v>58.0</v>
      </c>
      <c r="F344" s="164">
        <v>63.0</v>
      </c>
      <c r="G344" s="151">
        <f t="shared" si="481"/>
        <v>-5</v>
      </c>
      <c r="H344" s="151">
        <f>(E344+F344)/2</f>
        <v>60.5</v>
      </c>
      <c r="I344" s="150">
        <f t="shared" si="483"/>
        <v>-5.5</v>
      </c>
      <c r="J344" s="152" t="s">
        <v>1527</v>
      </c>
      <c r="K344" s="165" t="s">
        <v>1527</v>
      </c>
      <c r="L344" s="166" t="s">
        <v>1534</v>
      </c>
      <c r="M344" s="167">
        <f t="shared" ref="M344:M347" si="551">N344/1000000</f>
        <v>28.681472</v>
      </c>
      <c r="N344" s="149">
        <v>2.8681472E7</v>
      </c>
      <c r="O344" s="167">
        <f t="shared" si="546"/>
        <v>94.440669</v>
      </c>
      <c r="P344" s="149">
        <v>9.4440669E7</v>
      </c>
      <c r="Q344" s="167">
        <f t="shared" si="547"/>
        <v>185.564854</v>
      </c>
      <c r="R344" s="150">
        <f>S344-P344</f>
        <v>185564854</v>
      </c>
      <c r="S344" s="149">
        <v>2.80005523E8</v>
      </c>
      <c r="T344" s="149">
        <f t="shared" si="548"/>
        <v>280.005523</v>
      </c>
      <c r="U344" s="155">
        <f t="shared" si="549"/>
        <v>0.6627185493</v>
      </c>
      <c r="V344" s="192">
        <v>55.0</v>
      </c>
      <c r="W344" s="204">
        <f>SUM(S344/(V344*1000000))</f>
        <v>5.091009509</v>
      </c>
      <c r="X344" s="155">
        <f t="shared" si="550"/>
        <v>0.5214813091</v>
      </c>
      <c r="Y344" s="164">
        <v>2017.0</v>
      </c>
      <c r="Z344" s="171"/>
      <c r="AA344" s="171"/>
      <c r="AB344" s="172" t="s">
        <v>2209</v>
      </c>
      <c r="AC344" s="171"/>
    </row>
    <row r="345" ht="15.75" customHeight="1">
      <c r="A345" s="182" t="s">
        <v>1051</v>
      </c>
      <c r="B345" s="183">
        <v>65.0</v>
      </c>
      <c r="C345" s="147">
        <v>58.0</v>
      </c>
      <c r="D345" s="185">
        <f t="shared" ref="D345:D348" si="552">AVERAGE(B345:C345)</f>
        <v>61.5</v>
      </c>
      <c r="E345" s="147">
        <v>83.0</v>
      </c>
      <c r="F345" s="147">
        <v>81.0</v>
      </c>
      <c r="G345" s="147">
        <f t="shared" si="481"/>
        <v>2</v>
      </c>
      <c r="H345" s="147">
        <f t="shared" ref="H345:H348" si="553">AVERAGE(E345:F345)</f>
        <v>82</v>
      </c>
      <c r="I345" s="185">
        <f t="shared" si="483"/>
        <v>-20.5</v>
      </c>
      <c r="J345" s="179" t="s">
        <v>1694</v>
      </c>
      <c r="K345" s="179" t="s">
        <v>1977</v>
      </c>
      <c r="L345" s="165" t="s">
        <v>1534</v>
      </c>
      <c r="M345" s="186">
        <f t="shared" si="551"/>
        <v>84.617303</v>
      </c>
      <c r="N345" s="187">
        <v>8.4617303E7</v>
      </c>
      <c r="O345" s="153">
        <f t="shared" si="546"/>
        <v>303.003568</v>
      </c>
      <c r="P345" s="187">
        <v>3.03003568E8</v>
      </c>
      <c r="Q345" s="153">
        <f t="shared" si="547"/>
        <v>714</v>
      </c>
      <c r="R345" s="154">
        <v>7.14E8</v>
      </c>
      <c r="S345" s="187">
        <v>1.017003568E9</v>
      </c>
      <c r="T345" s="187">
        <f t="shared" si="548"/>
        <v>1017.003568</v>
      </c>
      <c r="U345" s="178">
        <f t="shared" si="549"/>
        <v>0.7020624337</v>
      </c>
      <c r="V345" s="156">
        <v>200.0</v>
      </c>
      <c r="W345" s="188">
        <f t="shared" ref="W345:W346" si="554">SUM((S345/1000000)/V345)</f>
        <v>5.08501784</v>
      </c>
      <c r="X345" s="193">
        <f t="shared" si="550"/>
        <v>0.423086515</v>
      </c>
      <c r="Y345" s="151">
        <v>2012.0</v>
      </c>
      <c r="Z345" s="159"/>
      <c r="AA345" s="159"/>
      <c r="AB345" s="189" t="s">
        <v>2210</v>
      </c>
      <c r="AC345" s="158"/>
    </row>
    <row r="346" ht="15.75" customHeight="1">
      <c r="A346" s="182" t="s">
        <v>521</v>
      </c>
      <c r="B346" s="183">
        <v>87.0</v>
      </c>
      <c r="C346" s="147">
        <v>79.0</v>
      </c>
      <c r="D346" s="185">
        <f t="shared" si="552"/>
        <v>83</v>
      </c>
      <c r="E346" s="147">
        <v>85.0</v>
      </c>
      <c r="F346" s="147">
        <v>78.0</v>
      </c>
      <c r="G346" s="147">
        <f t="shared" si="481"/>
        <v>7</v>
      </c>
      <c r="H346" s="147">
        <f t="shared" si="553"/>
        <v>81.5</v>
      </c>
      <c r="I346" s="185">
        <f t="shared" si="483"/>
        <v>1.5</v>
      </c>
      <c r="J346" s="179" t="s">
        <v>1694</v>
      </c>
      <c r="K346" s="179" t="s">
        <v>1977</v>
      </c>
      <c r="L346" s="165" t="s">
        <v>1534</v>
      </c>
      <c r="M346" s="186">
        <f t="shared" si="551"/>
        <v>22.451514</v>
      </c>
      <c r="N346" s="187">
        <v>2.2451514E7</v>
      </c>
      <c r="O346" s="153">
        <f t="shared" si="546"/>
        <v>124.987023</v>
      </c>
      <c r="P346" s="187">
        <v>1.24987023E8</v>
      </c>
      <c r="Q346" s="153">
        <f t="shared" si="547"/>
        <v>484.029542</v>
      </c>
      <c r="R346" s="154">
        <v>4.84029542E8</v>
      </c>
      <c r="S346" s="187">
        <v>6.09016565E8</v>
      </c>
      <c r="T346" s="187">
        <f t="shared" si="548"/>
        <v>609.016565</v>
      </c>
      <c r="U346" s="178">
        <f t="shared" si="549"/>
        <v>0.7947723754</v>
      </c>
      <c r="V346" s="156">
        <v>120.0</v>
      </c>
      <c r="W346" s="188">
        <f t="shared" si="554"/>
        <v>5.075138042</v>
      </c>
      <c r="X346" s="193">
        <f t="shared" si="550"/>
        <v>0.18709595</v>
      </c>
      <c r="Y346" s="151">
        <v>2012.0</v>
      </c>
      <c r="Z346" s="179" t="s">
        <v>1608</v>
      </c>
      <c r="AA346" s="179" t="s">
        <v>1941</v>
      </c>
      <c r="AB346" s="189" t="s">
        <v>2211</v>
      </c>
      <c r="AC346" s="158"/>
    </row>
    <row r="347" ht="15.75" customHeight="1">
      <c r="A347" s="205" t="s">
        <v>2212</v>
      </c>
      <c r="B347" s="206">
        <v>23.0</v>
      </c>
      <c r="C347" s="151">
        <v>36.0</v>
      </c>
      <c r="D347" s="208">
        <f t="shared" si="552"/>
        <v>29.5</v>
      </c>
      <c r="E347" s="151">
        <v>47.0</v>
      </c>
      <c r="F347" s="151">
        <v>53.0</v>
      </c>
      <c r="G347" s="151">
        <f t="shared" si="481"/>
        <v>-6</v>
      </c>
      <c r="H347" s="151">
        <f t="shared" si="553"/>
        <v>50</v>
      </c>
      <c r="I347" s="208">
        <f t="shared" si="483"/>
        <v>-20.5</v>
      </c>
      <c r="J347" s="165" t="s">
        <v>1543</v>
      </c>
      <c r="K347" s="165" t="s">
        <v>1616</v>
      </c>
      <c r="L347" s="165" t="s">
        <v>1623</v>
      </c>
      <c r="M347" s="181">
        <f t="shared" si="551"/>
        <v>8.742109</v>
      </c>
      <c r="N347" s="150">
        <v>8742109.0</v>
      </c>
      <c r="O347" s="181">
        <f t="shared" si="546"/>
        <v>26.068955</v>
      </c>
      <c r="P347" s="150">
        <v>2.6068955E7</v>
      </c>
      <c r="Q347" s="153">
        <f t="shared" si="547"/>
        <v>14.4</v>
      </c>
      <c r="R347" s="149">
        <v>1.44E7</v>
      </c>
      <c r="S347" s="150">
        <v>4.0468955E7</v>
      </c>
      <c r="T347" s="149">
        <f t="shared" si="548"/>
        <v>40.468955</v>
      </c>
      <c r="U347" s="178">
        <f t="shared" si="549"/>
        <v>0.3558283133</v>
      </c>
      <c r="V347" s="192">
        <v>8.0</v>
      </c>
      <c r="W347" s="204">
        <f>SUM(S347/(V347*1000000))</f>
        <v>5.058619375</v>
      </c>
      <c r="X347" s="193">
        <f t="shared" si="550"/>
        <v>1.092763625</v>
      </c>
      <c r="Y347" s="151">
        <v>2014.0</v>
      </c>
      <c r="Z347" s="171"/>
      <c r="AA347" s="159"/>
      <c r="AB347" s="189" t="s">
        <v>2213</v>
      </c>
      <c r="AC347" s="158"/>
    </row>
    <row r="348" ht="15.75" customHeight="1">
      <c r="A348" s="182" t="s">
        <v>2214</v>
      </c>
      <c r="B348" s="183">
        <v>53.0</v>
      </c>
      <c r="C348" s="147">
        <v>56.0</v>
      </c>
      <c r="D348" s="183">
        <f t="shared" si="552"/>
        <v>54.5</v>
      </c>
      <c r="E348" s="147">
        <v>49.0</v>
      </c>
      <c r="F348" s="147">
        <v>66.0</v>
      </c>
      <c r="G348" s="147">
        <f t="shared" si="481"/>
        <v>-17</v>
      </c>
      <c r="H348" s="147">
        <f t="shared" si="553"/>
        <v>57.5</v>
      </c>
      <c r="I348" s="183">
        <f t="shared" si="483"/>
        <v>-3</v>
      </c>
      <c r="J348" s="179" t="s">
        <v>1543</v>
      </c>
      <c r="K348" s="179" t="s">
        <v>2215</v>
      </c>
      <c r="L348" s="179" t="s">
        <v>1534</v>
      </c>
      <c r="M348" s="186">
        <v>22.1</v>
      </c>
      <c r="N348" s="187">
        <f>M348*1000000</f>
        <v>22100000</v>
      </c>
      <c r="O348" s="153">
        <v>64.0</v>
      </c>
      <c r="P348" s="187">
        <f>O348*1000000</f>
        <v>64000000</v>
      </c>
      <c r="Q348" s="153">
        <v>11.7</v>
      </c>
      <c r="R348" s="149">
        <f>SUM(Q348*1000000)</f>
        <v>11700000</v>
      </c>
      <c r="S348" s="187">
        <f>T348*1000000</f>
        <v>75700000</v>
      </c>
      <c r="T348" s="187">
        <f>SUM(O348+Q348)</f>
        <v>75.7</v>
      </c>
      <c r="U348" s="178">
        <f t="shared" si="549"/>
        <v>0.1545574637</v>
      </c>
      <c r="V348" s="156">
        <v>15.0</v>
      </c>
      <c r="W348" s="188">
        <f>SUM(T348/V348)</f>
        <v>5.046666667</v>
      </c>
      <c r="X348" s="193">
        <f t="shared" si="550"/>
        <v>1.473333333</v>
      </c>
      <c r="Y348" s="147">
        <v>2010.0</v>
      </c>
      <c r="Z348" s="159"/>
      <c r="AA348" s="159"/>
      <c r="AB348" s="189" t="s">
        <v>2216</v>
      </c>
      <c r="AC348" s="158"/>
    </row>
    <row r="349" ht="15.75" customHeight="1">
      <c r="A349" s="163" t="s">
        <v>888</v>
      </c>
      <c r="B349" s="146">
        <v>92.0</v>
      </c>
      <c r="C349" s="164">
        <v>73.0</v>
      </c>
      <c r="D349" s="149">
        <f>(B349+C349)/2</f>
        <v>82.5</v>
      </c>
      <c r="E349" s="164">
        <v>88.0</v>
      </c>
      <c r="F349" s="164">
        <v>80.0</v>
      </c>
      <c r="G349" s="151">
        <f t="shared" si="481"/>
        <v>8</v>
      </c>
      <c r="H349" s="151">
        <f>(E349+F349)/2</f>
        <v>84</v>
      </c>
      <c r="I349" s="150">
        <f t="shared" si="483"/>
        <v>-1.5</v>
      </c>
      <c r="J349" s="165" t="s">
        <v>1602</v>
      </c>
      <c r="K349" s="165" t="s">
        <v>2054</v>
      </c>
      <c r="L349" s="166" t="s">
        <v>1893</v>
      </c>
      <c r="M349" s="167">
        <f t="shared" ref="M349:M350" si="555">N349/1000000</f>
        <v>117.027503</v>
      </c>
      <c r="N349" s="149">
        <v>1.17027503E8</v>
      </c>
      <c r="O349" s="167">
        <f t="shared" ref="O349:O350" si="556">P349/1000000</f>
        <v>334.20114</v>
      </c>
      <c r="P349" s="149">
        <v>3.3420114E8</v>
      </c>
      <c r="Q349" s="167">
        <f t="shared" ref="Q349:Q350" si="557">R349/1000000</f>
        <v>545.965784</v>
      </c>
      <c r="R349" s="150">
        <f>S349-P349</f>
        <v>545965784</v>
      </c>
      <c r="S349" s="149">
        <v>8.80166924E8</v>
      </c>
      <c r="T349" s="149">
        <f t="shared" ref="T349:T350" si="558">S349/1000000</f>
        <v>880.166924</v>
      </c>
      <c r="U349" s="155">
        <f t="shared" si="549"/>
        <v>0.6202980016</v>
      </c>
      <c r="V349" s="192">
        <v>175.0</v>
      </c>
      <c r="W349" s="204">
        <f t="shared" ref="W349:W350" si="559">SUM(S349/(V349*1000000))</f>
        <v>5.02952528</v>
      </c>
      <c r="X349" s="155">
        <f t="shared" si="550"/>
        <v>0.6687285886</v>
      </c>
      <c r="Y349" s="164">
        <v>2017.0</v>
      </c>
      <c r="Z349" s="171"/>
      <c r="AA349" s="171"/>
      <c r="AB349" s="172" t="s">
        <v>2217</v>
      </c>
      <c r="AC349" s="171"/>
    </row>
    <row r="350" ht="15.75" customHeight="1">
      <c r="A350" s="205" t="s">
        <v>2218</v>
      </c>
      <c r="B350" s="206">
        <v>23.0</v>
      </c>
      <c r="C350" s="151">
        <v>39.0</v>
      </c>
      <c r="D350" s="208">
        <f t="shared" ref="D350:D351" si="560">AVERAGE(B350:C350)</f>
        <v>31</v>
      </c>
      <c r="E350" s="151">
        <v>37.0</v>
      </c>
      <c r="F350" s="151">
        <v>30.0</v>
      </c>
      <c r="G350" s="151">
        <f t="shared" si="481"/>
        <v>7</v>
      </c>
      <c r="H350" s="151">
        <f t="shared" ref="H350:H351" si="561">AVERAGE(E350:F350)</f>
        <v>33.5</v>
      </c>
      <c r="I350" s="208">
        <f t="shared" si="483"/>
        <v>-2.5</v>
      </c>
      <c r="J350" s="165" t="s">
        <v>1543</v>
      </c>
      <c r="K350" s="165" t="s">
        <v>1543</v>
      </c>
      <c r="L350" s="165" t="s">
        <v>1623</v>
      </c>
      <c r="M350" s="181">
        <f t="shared" si="555"/>
        <v>21.577049</v>
      </c>
      <c r="N350" s="150">
        <v>2.1577049E7</v>
      </c>
      <c r="O350" s="181">
        <f t="shared" si="556"/>
        <v>84.525432</v>
      </c>
      <c r="P350" s="150">
        <v>8.4525432E7</v>
      </c>
      <c r="Q350" s="153">
        <f t="shared" si="557"/>
        <v>15.85</v>
      </c>
      <c r="R350" s="149">
        <v>1.585E7</v>
      </c>
      <c r="S350" s="150">
        <v>1.00375432E8</v>
      </c>
      <c r="T350" s="149">
        <f t="shared" si="558"/>
        <v>100.375432</v>
      </c>
      <c r="U350" s="178">
        <f t="shared" si="549"/>
        <v>0.157907166</v>
      </c>
      <c r="V350" s="192">
        <v>20.0</v>
      </c>
      <c r="W350" s="204">
        <f t="shared" si="559"/>
        <v>5.0187716</v>
      </c>
      <c r="X350" s="193">
        <f t="shared" si="550"/>
        <v>1.07885245</v>
      </c>
      <c r="Y350" s="151">
        <v>2014.0</v>
      </c>
      <c r="Z350" s="171"/>
      <c r="AA350" s="159"/>
      <c r="AB350" s="189" t="s">
        <v>2219</v>
      </c>
      <c r="AC350" s="158"/>
    </row>
    <row r="351" ht="15.75" customHeight="1">
      <c r="A351" s="182" t="s">
        <v>270</v>
      </c>
      <c r="B351" s="175">
        <v>78.0</v>
      </c>
      <c r="C351" s="158">
        <v>67.0</v>
      </c>
      <c r="D351" s="185">
        <f t="shared" si="560"/>
        <v>72.5</v>
      </c>
      <c r="E351" s="158">
        <v>83.0</v>
      </c>
      <c r="F351" s="147">
        <v>74.0</v>
      </c>
      <c r="G351" s="187">
        <f t="shared" si="481"/>
        <v>9</v>
      </c>
      <c r="H351" s="147">
        <f t="shared" si="561"/>
        <v>78.5</v>
      </c>
      <c r="I351" s="185">
        <f t="shared" si="483"/>
        <v>-6</v>
      </c>
      <c r="J351" s="179" t="s">
        <v>1602</v>
      </c>
      <c r="K351" s="179" t="s">
        <v>1808</v>
      </c>
      <c r="L351" s="179" t="s">
        <v>1550</v>
      </c>
      <c r="M351" s="153">
        <v>86.19</v>
      </c>
      <c r="N351" s="187">
        <f>M351*1000000</f>
        <v>86190000</v>
      </c>
      <c r="O351" s="153">
        <v>209.4</v>
      </c>
      <c r="P351" s="187">
        <f>O351*1000000</f>
        <v>209400000</v>
      </c>
      <c r="Q351" s="153">
        <v>416.3</v>
      </c>
      <c r="R351" s="149">
        <f>SUM(Q351*1000000)</f>
        <v>416300000</v>
      </c>
      <c r="S351" s="187">
        <f>T351*1000000</f>
        <v>626130000</v>
      </c>
      <c r="T351" s="154">
        <v>626.13</v>
      </c>
      <c r="U351" s="178">
        <f t="shared" si="549"/>
        <v>0.6648779008</v>
      </c>
      <c r="V351" s="156">
        <v>125.0</v>
      </c>
      <c r="W351" s="188">
        <f t="shared" ref="W351:W353" si="562">SUM(T351/V351)</f>
        <v>5.00904</v>
      </c>
      <c r="X351" s="193">
        <f t="shared" si="550"/>
        <v>0.68952</v>
      </c>
      <c r="Y351" s="147">
        <v>2011.0</v>
      </c>
      <c r="Z351" s="159"/>
      <c r="AA351" s="159"/>
      <c r="AB351" s="189" t="s">
        <v>2220</v>
      </c>
      <c r="AC351" s="158"/>
    </row>
    <row r="352" ht="15.75" customHeight="1">
      <c r="A352" s="163" t="s">
        <v>2221</v>
      </c>
      <c r="B352" s="146">
        <v>61.0</v>
      </c>
      <c r="C352" s="164">
        <v>56.0</v>
      </c>
      <c r="D352" s="214">
        <f>(B352+C352)/2</f>
        <v>58.5</v>
      </c>
      <c r="E352" s="164">
        <v>78.0</v>
      </c>
      <c r="F352" s="164">
        <v>65.0</v>
      </c>
      <c r="G352" s="149">
        <f t="shared" si="481"/>
        <v>13</v>
      </c>
      <c r="H352" s="164">
        <f>(E352+F352)/2</f>
        <v>71.5</v>
      </c>
      <c r="I352" s="177">
        <f t="shared" si="483"/>
        <v>-13</v>
      </c>
      <c r="J352" s="173" t="s">
        <v>1547</v>
      </c>
      <c r="K352" s="173" t="s">
        <v>1547</v>
      </c>
      <c r="L352" s="152" t="s">
        <v>1529</v>
      </c>
      <c r="M352" s="153">
        <f>N352/1000000</f>
        <v>7.353922</v>
      </c>
      <c r="N352" s="149">
        <v>7353922.0</v>
      </c>
      <c r="O352" s="181">
        <f t="shared" ref="O352:O358" si="563">P352/1000000</f>
        <v>19.115191</v>
      </c>
      <c r="P352" s="149">
        <v>1.9115191E7</v>
      </c>
      <c r="Q352" s="153">
        <f t="shared" ref="Q352:Q358" si="564">R352/1000000</f>
        <v>5.864054</v>
      </c>
      <c r="R352" s="154">
        <v>5864054.0</v>
      </c>
      <c r="S352" s="154">
        <f>R352+P352</f>
        <v>24979245</v>
      </c>
      <c r="T352" s="154">
        <f t="shared" ref="T352:T355" si="565">S352/1000000</f>
        <v>24.979245</v>
      </c>
      <c r="U352" s="178">
        <f>R352/S352</f>
        <v>0.2347570553</v>
      </c>
      <c r="V352" s="156">
        <v>5.0</v>
      </c>
      <c r="W352" s="157">
        <f t="shared" si="562"/>
        <v>4.995849</v>
      </c>
      <c r="X352" s="178">
        <f>N352/(V352*1000000)</f>
        <v>1.4707844</v>
      </c>
      <c r="Y352" s="164">
        <v>2016.0</v>
      </c>
      <c r="Z352" s="159"/>
      <c r="AA352" s="159"/>
      <c r="AB352" s="160" t="s">
        <v>2222</v>
      </c>
      <c r="AC352" s="159"/>
    </row>
    <row r="353" ht="15.75" customHeight="1">
      <c r="A353" s="182" t="s">
        <v>840</v>
      </c>
      <c r="B353" s="183">
        <v>42.0</v>
      </c>
      <c r="C353" s="158">
        <v>58.0</v>
      </c>
      <c r="D353" s="185">
        <f t="shared" ref="D353:D355" si="566">AVERAGE(B353:C353)</f>
        <v>50</v>
      </c>
      <c r="E353" s="158">
        <v>52.0</v>
      </c>
      <c r="F353" s="147">
        <v>66.0</v>
      </c>
      <c r="G353" s="187">
        <f t="shared" si="481"/>
        <v>-14</v>
      </c>
      <c r="H353" s="147">
        <f t="shared" ref="H353:H355" si="567">AVERAGE(E353:F353)</f>
        <v>59</v>
      </c>
      <c r="I353" s="185">
        <f t="shared" si="483"/>
        <v>-9</v>
      </c>
      <c r="J353" s="179" t="s">
        <v>1594</v>
      </c>
      <c r="K353" s="179" t="s">
        <v>1594</v>
      </c>
      <c r="L353" s="179" t="s">
        <v>1550</v>
      </c>
      <c r="M353" s="153">
        <v>121.62927</v>
      </c>
      <c r="N353" s="150">
        <v>1.2162927E8</v>
      </c>
      <c r="O353" s="181">
        <f t="shared" si="563"/>
        <v>322.719944</v>
      </c>
      <c r="P353" s="187">
        <v>3.22719944E8</v>
      </c>
      <c r="Q353" s="181">
        <f t="shared" si="564"/>
        <v>476.238221</v>
      </c>
      <c r="R353" s="187">
        <v>4.76238221E8</v>
      </c>
      <c r="S353" s="187">
        <v>7.98958165E8</v>
      </c>
      <c r="T353" s="187">
        <f t="shared" si="565"/>
        <v>798.958165</v>
      </c>
      <c r="U353" s="178">
        <f t="shared" ref="U353:U357" si="568">(R353/S353)</f>
        <v>0.5960740397</v>
      </c>
      <c r="V353" s="156">
        <v>160.0</v>
      </c>
      <c r="W353" s="188">
        <f t="shared" si="562"/>
        <v>4.993488531</v>
      </c>
      <c r="X353" s="193">
        <f t="shared" ref="X353:X355" si="569">SUM(M353/V353)</f>
        <v>0.7601829375</v>
      </c>
      <c r="Y353" s="147">
        <v>2007.0</v>
      </c>
      <c r="Z353" s="159"/>
      <c r="AA353" s="159"/>
      <c r="AB353" s="160" t="s">
        <v>2223</v>
      </c>
      <c r="AC353" s="159"/>
    </row>
    <row r="354" ht="15.75" customHeight="1">
      <c r="A354" s="182" t="s">
        <v>2224</v>
      </c>
      <c r="B354" s="183">
        <v>54.0</v>
      </c>
      <c r="C354" s="147">
        <v>46.0</v>
      </c>
      <c r="D354" s="185">
        <f t="shared" si="566"/>
        <v>50</v>
      </c>
      <c r="E354" s="147">
        <v>64.0</v>
      </c>
      <c r="F354" s="147">
        <v>65.0</v>
      </c>
      <c r="G354" s="147">
        <f t="shared" si="481"/>
        <v>-1</v>
      </c>
      <c r="H354" s="147">
        <f t="shared" si="567"/>
        <v>64.5</v>
      </c>
      <c r="I354" s="185">
        <f t="shared" si="483"/>
        <v>-14.5</v>
      </c>
      <c r="J354" s="179" t="s">
        <v>1594</v>
      </c>
      <c r="K354" s="179" t="s">
        <v>2106</v>
      </c>
      <c r="L354" s="165" t="s">
        <v>1534</v>
      </c>
      <c r="M354" s="186">
        <f t="shared" ref="M354:M358" si="570">N354/1000000</f>
        <v>70.21707</v>
      </c>
      <c r="N354" s="187">
        <v>7.021707E7</v>
      </c>
      <c r="O354" s="153">
        <f t="shared" si="563"/>
        <v>214.0305</v>
      </c>
      <c r="P354" s="187">
        <v>2.140305E8</v>
      </c>
      <c r="Q354" s="153">
        <f t="shared" si="564"/>
        <v>134.809816</v>
      </c>
      <c r="R354" s="154">
        <v>1.34809816E8</v>
      </c>
      <c r="S354" s="187">
        <v>3.48840316E8</v>
      </c>
      <c r="T354" s="187">
        <f t="shared" si="565"/>
        <v>348.840316</v>
      </c>
      <c r="U354" s="178">
        <f t="shared" si="568"/>
        <v>0.3864513642</v>
      </c>
      <c r="V354" s="156">
        <v>70.0</v>
      </c>
      <c r="W354" s="188">
        <f>SUM((S354/1000000)/V354)</f>
        <v>4.983433086</v>
      </c>
      <c r="X354" s="193">
        <f t="shared" si="569"/>
        <v>1.003101</v>
      </c>
      <c r="Y354" s="151">
        <v>2012.0</v>
      </c>
      <c r="Z354" s="159"/>
      <c r="AA354" s="159"/>
      <c r="AB354" s="189" t="s">
        <v>2225</v>
      </c>
      <c r="AC354" s="158"/>
    </row>
    <row r="355" ht="15.75" customHeight="1">
      <c r="A355" s="174" t="s">
        <v>2226</v>
      </c>
      <c r="B355" s="175">
        <v>19.0</v>
      </c>
      <c r="C355" s="158">
        <v>35.0</v>
      </c>
      <c r="D355" s="210">
        <f t="shared" si="566"/>
        <v>27</v>
      </c>
      <c r="E355" s="158">
        <v>54.0</v>
      </c>
      <c r="F355" s="158">
        <v>49.0</v>
      </c>
      <c r="G355" s="158">
        <f t="shared" si="481"/>
        <v>5</v>
      </c>
      <c r="H355" s="158">
        <f t="shared" si="567"/>
        <v>51.5</v>
      </c>
      <c r="I355" s="210">
        <f t="shared" si="483"/>
        <v>-24.5</v>
      </c>
      <c r="J355" s="162" t="s">
        <v>1558</v>
      </c>
      <c r="K355" s="162" t="s">
        <v>1920</v>
      </c>
      <c r="L355" s="162" t="s">
        <v>1540</v>
      </c>
      <c r="M355" s="153">
        <f t="shared" si="570"/>
        <v>34.551025</v>
      </c>
      <c r="N355" s="154">
        <v>3.4551025E7</v>
      </c>
      <c r="O355" s="153">
        <f t="shared" si="563"/>
        <v>134.50692</v>
      </c>
      <c r="P355" s="154">
        <v>1.3450692E8</v>
      </c>
      <c r="Q355" s="153">
        <f t="shared" si="564"/>
        <v>39.45809</v>
      </c>
      <c r="R355" s="154">
        <f>S355-P355</f>
        <v>39458090</v>
      </c>
      <c r="S355" s="154">
        <v>1.7396501E8</v>
      </c>
      <c r="T355" s="154">
        <f t="shared" si="565"/>
        <v>173.96501</v>
      </c>
      <c r="U355" s="178">
        <f t="shared" si="568"/>
        <v>0.2268162431</v>
      </c>
      <c r="V355" s="156">
        <v>35.0</v>
      </c>
      <c r="W355" s="188">
        <f t="shared" ref="W355:W356" si="571">SUM(T355/V355)</f>
        <v>4.970428857</v>
      </c>
      <c r="X355" s="193">
        <f t="shared" si="569"/>
        <v>0.9871721429</v>
      </c>
      <c r="Y355" s="158">
        <v>2013.0</v>
      </c>
      <c r="Z355" s="159"/>
      <c r="AA355" s="159"/>
      <c r="AB355" s="189" t="s">
        <v>2227</v>
      </c>
      <c r="AC355" s="158"/>
    </row>
    <row r="356" ht="15.75" customHeight="1">
      <c r="A356" s="161" t="s">
        <v>2228</v>
      </c>
      <c r="B356" s="146">
        <v>62.0</v>
      </c>
      <c r="C356" s="147">
        <v>61.0</v>
      </c>
      <c r="D356" s="149">
        <f t="shared" ref="D356:D358" si="572">(B356+C356)/2</f>
        <v>61.5</v>
      </c>
      <c r="E356" s="147">
        <v>54.0</v>
      </c>
      <c r="F356" s="149">
        <v>62.0</v>
      </c>
      <c r="G356" s="150">
        <f t="shared" si="481"/>
        <v>-8</v>
      </c>
      <c r="H356" s="151">
        <f t="shared" ref="H356:H358" si="573">(E356+F356)/2</f>
        <v>58</v>
      </c>
      <c r="I356" s="150">
        <f t="shared" si="483"/>
        <v>3.5</v>
      </c>
      <c r="J356" s="152" t="s">
        <v>1547</v>
      </c>
      <c r="K356" s="152" t="s">
        <v>1547</v>
      </c>
      <c r="L356" s="152" t="s">
        <v>1529</v>
      </c>
      <c r="M356" s="153">
        <f t="shared" si="570"/>
        <v>7.768371</v>
      </c>
      <c r="N356" s="149">
        <v>7768371.0</v>
      </c>
      <c r="O356" s="153">
        <f t="shared" si="563"/>
        <v>29.796477</v>
      </c>
      <c r="P356" s="149">
        <v>2.9796477E7</v>
      </c>
      <c r="Q356" s="153">
        <f t="shared" si="564"/>
        <v>0</v>
      </c>
      <c r="R356" s="154">
        <v>0.0</v>
      </c>
      <c r="S356" s="149">
        <v>2.9796477E7</v>
      </c>
      <c r="T356" s="154">
        <f>S356/100000</f>
        <v>297.96477</v>
      </c>
      <c r="U356" s="155">
        <f t="shared" si="568"/>
        <v>0</v>
      </c>
      <c r="V356" s="156">
        <v>60.0</v>
      </c>
      <c r="W356" s="188">
        <f t="shared" si="571"/>
        <v>4.9660795</v>
      </c>
      <c r="X356" s="158" t="s">
        <v>1530</v>
      </c>
      <c r="Y356" s="147">
        <v>2018.0</v>
      </c>
      <c r="Z356" s="159"/>
      <c r="AA356" s="159"/>
      <c r="AB356" s="160" t="s">
        <v>2229</v>
      </c>
      <c r="AC356" s="159"/>
    </row>
    <row r="357" ht="15.75" customHeight="1">
      <c r="A357" s="163" t="s">
        <v>1015</v>
      </c>
      <c r="B357" s="146">
        <v>67.0</v>
      </c>
      <c r="C357" s="164">
        <v>56.0</v>
      </c>
      <c r="D357" s="149">
        <f t="shared" si="572"/>
        <v>61.5</v>
      </c>
      <c r="E357" s="164">
        <v>73.0</v>
      </c>
      <c r="F357" s="164">
        <v>70.0</v>
      </c>
      <c r="G357" s="151">
        <f t="shared" si="481"/>
        <v>3</v>
      </c>
      <c r="H357" s="151">
        <f t="shared" si="573"/>
        <v>71.5</v>
      </c>
      <c r="I357" s="150">
        <f t="shared" si="483"/>
        <v>-10</v>
      </c>
      <c r="J357" s="165" t="s">
        <v>1602</v>
      </c>
      <c r="K357" s="165" t="s">
        <v>1602</v>
      </c>
      <c r="L357" s="166" t="s">
        <v>1550</v>
      </c>
      <c r="M357" s="167">
        <f t="shared" si="570"/>
        <v>98.786705</v>
      </c>
      <c r="N357" s="149">
        <v>9.8786705E7</v>
      </c>
      <c r="O357" s="167">
        <f t="shared" si="563"/>
        <v>225.764765</v>
      </c>
      <c r="P357" s="149">
        <v>2.25764765E8</v>
      </c>
      <c r="Q357" s="167">
        <f t="shared" si="564"/>
        <v>1009.996733</v>
      </c>
      <c r="R357" s="150">
        <f>S357-P357</f>
        <v>1009996733</v>
      </c>
      <c r="S357" s="149">
        <v>1.235761498E9</v>
      </c>
      <c r="T357" s="149">
        <f t="shared" ref="T357:T358" si="574">S357/1000000</f>
        <v>1235.761498</v>
      </c>
      <c r="U357" s="155">
        <f t="shared" si="568"/>
        <v>0.8173071702</v>
      </c>
      <c r="V357" s="192">
        <v>250.0</v>
      </c>
      <c r="W357" s="204">
        <f>SUM(S357/(V357*1000000))</f>
        <v>4.943045992</v>
      </c>
      <c r="X357" s="155">
        <f>SUM(M357/V357)</f>
        <v>0.39514682</v>
      </c>
      <c r="Y357" s="164">
        <v>2017.0</v>
      </c>
      <c r="Z357" s="171"/>
      <c r="AA357" s="171"/>
      <c r="AB357" s="172" t="s">
        <v>2230</v>
      </c>
      <c r="AC357" s="171"/>
    </row>
    <row r="358" ht="15.75" customHeight="1">
      <c r="A358" s="163" t="s">
        <v>2231</v>
      </c>
      <c r="B358" s="146">
        <v>29.0</v>
      </c>
      <c r="C358" s="164">
        <v>37.0</v>
      </c>
      <c r="D358" s="214">
        <f t="shared" si="572"/>
        <v>33</v>
      </c>
      <c r="E358" s="164">
        <v>55.0</v>
      </c>
      <c r="F358" s="164">
        <v>54.0</v>
      </c>
      <c r="G358" s="149">
        <f t="shared" si="481"/>
        <v>1</v>
      </c>
      <c r="H358" s="164">
        <f t="shared" si="573"/>
        <v>54.5</v>
      </c>
      <c r="I358" s="177">
        <f t="shared" si="483"/>
        <v>-21.5</v>
      </c>
      <c r="J358" s="173" t="s">
        <v>1558</v>
      </c>
      <c r="K358" s="173" t="s">
        <v>1558</v>
      </c>
      <c r="L358" s="152" t="s">
        <v>1550</v>
      </c>
      <c r="M358" s="153">
        <f t="shared" si="570"/>
        <v>17.86195</v>
      </c>
      <c r="N358" s="149">
        <v>1.786195E7</v>
      </c>
      <c r="O358" s="181">
        <f t="shared" si="563"/>
        <v>59.689605</v>
      </c>
      <c r="P358" s="149">
        <v>5.9689605E7</v>
      </c>
      <c r="Q358" s="153">
        <f t="shared" si="564"/>
        <v>29.233646</v>
      </c>
      <c r="R358" s="154">
        <v>2.9233646E7</v>
      </c>
      <c r="S358" s="154">
        <f>R358+P358</f>
        <v>88923251</v>
      </c>
      <c r="T358" s="154">
        <f t="shared" si="574"/>
        <v>88.923251</v>
      </c>
      <c r="U358" s="178">
        <f>R358/S358</f>
        <v>0.3287514308</v>
      </c>
      <c r="V358" s="156">
        <v>18.0</v>
      </c>
      <c r="W358" s="157">
        <f t="shared" ref="W358:W360" si="575">SUM(T358/V358)</f>
        <v>4.940180611</v>
      </c>
      <c r="X358" s="178">
        <f>N358/(V358*1000000)</f>
        <v>0.9923305556</v>
      </c>
      <c r="Y358" s="164">
        <v>2016.0</v>
      </c>
      <c r="Z358" s="159"/>
      <c r="AA358" s="159"/>
      <c r="AB358" s="160" t="s">
        <v>2232</v>
      </c>
      <c r="AC358" s="159"/>
    </row>
    <row r="359" ht="15.75" customHeight="1">
      <c r="A359" s="182" t="s">
        <v>2233</v>
      </c>
      <c r="B359" s="183">
        <v>24.0</v>
      </c>
      <c r="C359" s="147">
        <v>37.0</v>
      </c>
      <c r="D359" s="183">
        <f t="shared" ref="D359:D361" si="576">AVERAGE(B359:C359)</f>
        <v>30.5</v>
      </c>
      <c r="E359" s="147">
        <v>53.0</v>
      </c>
      <c r="F359" s="147">
        <v>54.0</v>
      </c>
      <c r="G359" s="147">
        <f t="shared" si="481"/>
        <v>-1</v>
      </c>
      <c r="H359" s="147">
        <f t="shared" ref="H359:H361" si="577">AVERAGE(E359:F359)</f>
        <v>53.5</v>
      </c>
      <c r="I359" s="183">
        <f t="shared" si="483"/>
        <v>-23</v>
      </c>
      <c r="J359" s="179" t="s">
        <v>1602</v>
      </c>
      <c r="K359" s="179" t="s">
        <v>2234</v>
      </c>
      <c r="L359" s="179" t="s">
        <v>1550</v>
      </c>
      <c r="M359" s="186">
        <v>26.7</v>
      </c>
      <c r="N359" s="187">
        <f>M359*1000000</f>
        <v>26700000</v>
      </c>
      <c r="O359" s="153">
        <v>60.13</v>
      </c>
      <c r="P359" s="187">
        <f>O359*1000000</f>
        <v>60130000</v>
      </c>
      <c r="Q359" s="153">
        <v>236.09</v>
      </c>
      <c r="R359" s="149">
        <f>SUM(Q359*1000000)</f>
        <v>236090000</v>
      </c>
      <c r="S359" s="187">
        <f>T359*1000000</f>
        <v>296220000</v>
      </c>
      <c r="T359" s="187">
        <f>SUM(O359+Q359)</f>
        <v>296.22</v>
      </c>
      <c r="U359" s="178">
        <f t="shared" ref="U359:U374" si="578">(R359/S359)</f>
        <v>0.7970089798</v>
      </c>
      <c r="V359" s="156">
        <v>60.0</v>
      </c>
      <c r="W359" s="188">
        <f t="shared" si="575"/>
        <v>4.937</v>
      </c>
      <c r="X359" s="193">
        <f t="shared" ref="X359:X374" si="579">SUM(M359/V359)</f>
        <v>0.445</v>
      </c>
      <c r="Y359" s="147">
        <v>2010.0</v>
      </c>
      <c r="Z359" s="159"/>
      <c r="AA359" s="159"/>
      <c r="AB359" s="189" t="s">
        <v>2235</v>
      </c>
      <c r="AC359" s="158"/>
    </row>
    <row r="360" ht="15.75" customHeight="1">
      <c r="A360" s="174" t="s">
        <v>266</v>
      </c>
      <c r="B360" s="175">
        <v>69.0</v>
      </c>
      <c r="C360" s="158">
        <v>61.0</v>
      </c>
      <c r="D360" s="210">
        <f t="shared" si="576"/>
        <v>65</v>
      </c>
      <c r="E360" s="158">
        <v>84.0</v>
      </c>
      <c r="F360" s="158">
        <v>71.0</v>
      </c>
      <c r="G360" s="158">
        <f t="shared" si="481"/>
        <v>13</v>
      </c>
      <c r="H360" s="158">
        <f t="shared" si="577"/>
        <v>77.5</v>
      </c>
      <c r="I360" s="210">
        <f t="shared" si="483"/>
        <v>-12.5</v>
      </c>
      <c r="J360" s="162" t="s">
        <v>1537</v>
      </c>
      <c r="K360" s="162" t="s">
        <v>2236</v>
      </c>
      <c r="L360" s="162" t="s">
        <v>1550</v>
      </c>
      <c r="M360" s="153">
        <f t="shared" ref="M360:M369" si="580">N360/1000000</f>
        <v>97.375245</v>
      </c>
      <c r="N360" s="154">
        <v>9.7375245E7</v>
      </c>
      <c r="O360" s="153">
        <f t="shared" ref="O360:O369" si="581">P360/1000000</f>
        <v>238.67985</v>
      </c>
      <c r="P360" s="154">
        <v>2.3867985E8</v>
      </c>
      <c r="Q360" s="153">
        <f t="shared" ref="Q360:Q369" si="582">R360/1000000</f>
        <v>550</v>
      </c>
      <c r="R360" s="154">
        <v>5.5E8</v>
      </c>
      <c r="S360" s="154">
        <v>7.8867985E8</v>
      </c>
      <c r="T360" s="154">
        <f t="shared" ref="T360:T361" si="583">S360/1000000</f>
        <v>788.67985</v>
      </c>
      <c r="U360" s="178">
        <f t="shared" si="578"/>
        <v>0.6973678863</v>
      </c>
      <c r="V360" s="156">
        <v>160.0</v>
      </c>
      <c r="W360" s="188">
        <f t="shared" si="575"/>
        <v>4.929249063</v>
      </c>
      <c r="X360" s="193">
        <f t="shared" si="579"/>
        <v>0.6085952813</v>
      </c>
      <c r="Y360" s="158">
        <v>2013.0</v>
      </c>
      <c r="Z360" s="159"/>
      <c r="AA360" s="159"/>
      <c r="AB360" s="189" t="s">
        <v>2237</v>
      </c>
      <c r="AC360" s="158"/>
    </row>
    <row r="361" ht="15.75" customHeight="1">
      <c r="A361" s="205" t="s">
        <v>2238</v>
      </c>
      <c r="B361" s="206">
        <v>23.0</v>
      </c>
      <c r="C361" s="151">
        <v>39.0</v>
      </c>
      <c r="D361" s="208">
        <f t="shared" si="576"/>
        <v>31</v>
      </c>
      <c r="E361" s="151">
        <v>57.0</v>
      </c>
      <c r="F361" s="151">
        <v>51.0</v>
      </c>
      <c r="G361" s="151">
        <f t="shared" si="481"/>
        <v>6</v>
      </c>
      <c r="H361" s="151">
        <f t="shared" si="577"/>
        <v>54</v>
      </c>
      <c r="I361" s="208">
        <f t="shared" si="483"/>
        <v>-23</v>
      </c>
      <c r="J361" s="165" t="s">
        <v>1543</v>
      </c>
      <c r="K361" s="165" t="s">
        <v>1616</v>
      </c>
      <c r="L361" s="165" t="s">
        <v>1623</v>
      </c>
      <c r="M361" s="181">
        <f t="shared" si="580"/>
        <v>24.763752</v>
      </c>
      <c r="N361" s="150">
        <v>2.4763752E7</v>
      </c>
      <c r="O361" s="181">
        <f t="shared" si="581"/>
        <v>83.911193</v>
      </c>
      <c r="P361" s="150">
        <v>8.3911193E7</v>
      </c>
      <c r="Q361" s="153">
        <f t="shared" si="582"/>
        <v>112.87</v>
      </c>
      <c r="R361" s="149">
        <v>1.1287E8</v>
      </c>
      <c r="S361" s="150">
        <v>1.96781193E8</v>
      </c>
      <c r="T361" s="149">
        <f t="shared" si="583"/>
        <v>196.781193</v>
      </c>
      <c r="U361" s="178">
        <f t="shared" si="578"/>
        <v>0.5735812365</v>
      </c>
      <c r="V361" s="192">
        <v>40.0</v>
      </c>
      <c r="W361" s="204">
        <f t="shared" ref="W361:W362" si="584">SUM(S361/(V361*1000000))</f>
        <v>4.919529825</v>
      </c>
      <c r="X361" s="193">
        <f t="shared" si="579"/>
        <v>0.6190938</v>
      </c>
      <c r="Y361" s="151">
        <v>2014.0</v>
      </c>
      <c r="Z361" s="171"/>
      <c r="AA361" s="159"/>
      <c r="AB361" s="189" t="s">
        <v>2239</v>
      </c>
      <c r="AC361" s="158"/>
    </row>
    <row r="362" ht="15.75" customHeight="1">
      <c r="A362" s="145" t="s">
        <v>2240</v>
      </c>
      <c r="B362" s="146">
        <v>38.0</v>
      </c>
      <c r="C362" s="147">
        <v>48.0</v>
      </c>
      <c r="D362" s="149">
        <f t="shared" ref="D362:D366" si="585">(B362+C362)/2</f>
        <v>43</v>
      </c>
      <c r="E362" s="147">
        <v>36.0</v>
      </c>
      <c r="F362" s="149">
        <v>54.0</v>
      </c>
      <c r="G362" s="150">
        <f t="shared" si="481"/>
        <v>-18</v>
      </c>
      <c r="H362" s="151">
        <f t="shared" ref="H362:H366" si="586">(E362+F362)/2</f>
        <v>45</v>
      </c>
      <c r="I362" s="150">
        <f t="shared" si="483"/>
        <v>-2</v>
      </c>
      <c r="J362" s="173" t="s">
        <v>1425</v>
      </c>
      <c r="K362" s="173" t="s">
        <v>1425</v>
      </c>
      <c r="L362" s="152" t="s">
        <v>1550</v>
      </c>
      <c r="M362" s="153">
        <f t="shared" si="580"/>
        <v>10.402271</v>
      </c>
      <c r="N362" s="149">
        <v>1.0402271E7</v>
      </c>
      <c r="O362" s="153">
        <f t="shared" si="581"/>
        <v>24.431472</v>
      </c>
      <c r="P362" s="149">
        <v>2.4431472E7</v>
      </c>
      <c r="Q362" s="153">
        <f t="shared" si="582"/>
        <v>0.155236</v>
      </c>
      <c r="R362" s="154">
        <f>S362-P362</f>
        <v>155236</v>
      </c>
      <c r="S362" s="149">
        <v>2.4586708E7</v>
      </c>
      <c r="T362" s="154">
        <f>S362/100000</f>
        <v>245.86708</v>
      </c>
      <c r="U362" s="155">
        <f t="shared" si="578"/>
        <v>0.006313818019</v>
      </c>
      <c r="V362" s="156">
        <v>5.0</v>
      </c>
      <c r="W362" s="204">
        <f t="shared" si="584"/>
        <v>4.9173416</v>
      </c>
      <c r="X362" s="155">
        <f t="shared" si="579"/>
        <v>2.0804542</v>
      </c>
      <c r="Y362" s="147">
        <v>2018.0</v>
      </c>
      <c r="Z362" s="159"/>
      <c r="AA362" s="159"/>
      <c r="AB362" s="160" t="s">
        <v>2241</v>
      </c>
      <c r="AC362" s="159"/>
    </row>
    <row r="363" ht="15.75" customHeight="1">
      <c r="A363" s="190" t="s">
        <v>2242</v>
      </c>
      <c r="B363" s="175">
        <v>19.0</v>
      </c>
      <c r="C363" s="158">
        <v>36.0</v>
      </c>
      <c r="D363" s="158">
        <f t="shared" si="585"/>
        <v>27.5</v>
      </c>
      <c r="E363" s="164">
        <v>54.0</v>
      </c>
      <c r="F363" s="158">
        <v>29.0</v>
      </c>
      <c r="G363" s="164">
        <f t="shared" si="481"/>
        <v>25</v>
      </c>
      <c r="H363" s="158">
        <f t="shared" si="586"/>
        <v>41.5</v>
      </c>
      <c r="I363" s="164">
        <f t="shared" si="483"/>
        <v>-14</v>
      </c>
      <c r="J363" s="152" t="s">
        <v>1527</v>
      </c>
      <c r="K363" s="162" t="s">
        <v>1527</v>
      </c>
      <c r="L363" s="162" t="s">
        <v>1540</v>
      </c>
      <c r="M363" s="153">
        <f t="shared" si="580"/>
        <v>25.888154</v>
      </c>
      <c r="N363" s="154">
        <v>2.5888154E7</v>
      </c>
      <c r="O363" s="153">
        <f t="shared" si="581"/>
        <v>56.667921</v>
      </c>
      <c r="P363" s="149">
        <v>5.6667921E7</v>
      </c>
      <c r="Q363" s="153">
        <f t="shared" si="582"/>
        <v>2.308735</v>
      </c>
      <c r="R363" s="149">
        <v>2308735.0</v>
      </c>
      <c r="S363" s="154">
        <f t="shared" ref="S363:S364" si="587">SUM(P363+Q363*1000000)</f>
        <v>58976656</v>
      </c>
      <c r="T363" s="154">
        <f t="shared" ref="T363:T369" si="588">S363/1000000</f>
        <v>58.976656</v>
      </c>
      <c r="U363" s="178">
        <f t="shared" si="578"/>
        <v>0.03914659047</v>
      </c>
      <c r="V363" s="192">
        <v>12.0</v>
      </c>
      <c r="W363" s="188">
        <f t="shared" ref="W363:W364" si="589">SUM(T363/V363)</f>
        <v>4.914721333</v>
      </c>
      <c r="X363" s="193">
        <f t="shared" si="579"/>
        <v>2.157346167</v>
      </c>
      <c r="Y363" s="158">
        <v>2015.0</v>
      </c>
      <c r="Z363" s="159"/>
      <c r="AA363" s="159"/>
      <c r="AB363" s="189" t="s">
        <v>2243</v>
      </c>
      <c r="AC363" s="158"/>
    </row>
    <row r="364" ht="15.75" customHeight="1">
      <c r="A364" s="190" t="s">
        <v>574</v>
      </c>
      <c r="B364" s="175">
        <v>49.0</v>
      </c>
      <c r="C364" s="158">
        <v>43.0</v>
      </c>
      <c r="D364" s="158">
        <f t="shared" si="585"/>
        <v>46</v>
      </c>
      <c r="E364" s="164">
        <v>63.0</v>
      </c>
      <c r="F364" s="158">
        <v>65.0</v>
      </c>
      <c r="G364" s="164">
        <f t="shared" si="481"/>
        <v>-2</v>
      </c>
      <c r="H364" s="158">
        <f t="shared" si="586"/>
        <v>64</v>
      </c>
      <c r="I364" s="164">
        <f t="shared" si="483"/>
        <v>-18</v>
      </c>
      <c r="J364" s="162" t="s">
        <v>1602</v>
      </c>
      <c r="K364" s="162" t="s">
        <v>2054</v>
      </c>
      <c r="L364" s="162" t="s">
        <v>1550</v>
      </c>
      <c r="M364" s="153">
        <f t="shared" si="580"/>
        <v>30.31651</v>
      </c>
      <c r="N364" s="154">
        <v>3.031651E7</v>
      </c>
      <c r="O364" s="153">
        <f t="shared" si="581"/>
        <v>79.809643</v>
      </c>
      <c r="P364" s="149">
        <v>7.9809643E7</v>
      </c>
      <c r="Q364" s="153">
        <f t="shared" si="582"/>
        <v>218.644323</v>
      </c>
      <c r="R364" s="149">
        <v>2.18644323E8</v>
      </c>
      <c r="S364" s="154">
        <f t="shared" si="587"/>
        <v>298453966</v>
      </c>
      <c r="T364" s="154">
        <f t="shared" si="588"/>
        <v>298.453966</v>
      </c>
      <c r="U364" s="178">
        <f t="shared" si="578"/>
        <v>0.7325897723</v>
      </c>
      <c r="V364" s="192">
        <v>61.0</v>
      </c>
      <c r="W364" s="188">
        <f t="shared" si="589"/>
        <v>4.892687967</v>
      </c>
      <c r="X364" s="193">
        <f t="shared" si="579"/>
        <v>0.4969919672</v>
      </c>
      <c r="Y364" s="158">
        <v>2015.0</v>
      </c>
      <c r="Z364" s="159"/>
      <c r="AA364" s="159"/>
      <c r="AB364" s="189" t="s">
        <v>2244</v>
      </c>
      <c r="AC364" s="158"/>
    </row>
    <row r="365" ht="15.75" customHeight="1">
      <c r="A365" s="194" t="s">
        <v>2245</v>
      </c>
      <c r="B365" s="146">
        <v>89.0</v>
      </c>
      <c r="C365" s="146">
        <v>69.0</v>
      </c>
      <c r="D365" s="146">
        <f t="shared" si="585"/>
        <v>79</v>
      </c>
      <c r="E365" s="146">
        <v>88.0</v>
      </c>
      <c r="F365" s="146">
        <v>74.0</v>
      </c>
      <c r="G365" s="146">
        <f t="shared" si="481"/>
        <v>14</v>
      </c>
      <c r="H365" s="146">
        <f t="shared" si="586"/>
        <v>81</v>
      </c>
      <c r="I365" s="146">
        <f t="shared" si="483"/>
        <v>-2</v>
      </c>
      <c r="J365" s="173" t="s">
        <v>1547</v>
      </c>
      <c r="K365" s="196" t="s">
        <v>1547</v>
      </c>
      <c r="L365" s="197" t="s">
        <v>1529</v>
      </c>
      <c r="M365" s="181">
        <f t="shared" si="580"/>
        <v>25.725722</v>
      </c>
      <c r="N365" s="198">
        <v>2.5725722E7</v>
      </c>
      <c r="O365" s="181">
        <f t="shared" si="581"/>
        <v>96.36816</v>
      </c>
      <c r="P365" s="149">
        <v>9.636816E7</v>
      </c>
      <c r="Q365" s="181">
        <f t="shared" si="582"/>
        <v>98.811139</v>
      </c>
      <c r="R365" s="198">
        <v>9.8811139E7</v>
      </c>
      <c r="S365" s="149">
        <f t="shared" ref="S365:S366" si="590">P365+R365</f>
        <v>195179299</v>
      </c>
      <c r="T365" s="149">
        <f t="shared" si="588"/>
        <v>195.179299</v>
      </c>
      <c r="U365" s="199">
        <f t="shared" si="578"/>
        <v>0.5062582943</v>
      </c>
      <c r="V365" s="192">
        <v>40.0</v>
      </c>
      <c r="W365" s="200">
        <f t="shared" ref="W365:W368" si="591">SUM(S365/(V365*1000000))</f>
        <v>4.879482475</v>
      </c>
      <c r="X365" s="199">
        <f t="shared" si="579"/>
        <v>0.64314305</v>
      </c>
      <c r="Y365" s="146">
        <v>2019.0</v>
      </c>
      <c r="Z365" s="201"/>
      <c r="AA365" s="201"/>
      <c r="AB365" s="211" t="s">
        <v>2246</v>
      </c>
      <c r="AC365" s="159"/>
    </row>
    <row r="366" ht="15.75" customHeight="1">
      <c r="A366" s="194" t="s">
        <v>2247</v>
      </c>
      <c r="B366" s="146">
        <v>43.0</v>
      </c>
      <c r="C366" s="146">
        <v>46.0</v>
      </c>
      <c r="D366" s="146">
        <f t="shared" si="585"/>
        <v>44.5</v>
      </c>
      <c r="E366" s="146">
        <v>69.0</v>
      </c>
      <c r="F366" s="146">
        <v>43.0</v>
      </c>
      <c r="G366" s="146">
        <f t="shared" si="481"/>
        <v>26</v>
      </c>
      <c r="H366" s="146">
        <f t="shared" si="586"/>
        <v>56</v>
      </c>
      <c r="I366" s="146">
        <f t="shared" si="483"/>
        <v>-11.5</v>
      </c>
      <c r="J366" s="173" t="s">
        <v>1601</v>
      </c>
      <c r="K366" s="196" t="s">
        <v>1601</v>
      </c>
      <c r="L366" s="179" t="s">
        <v>1567</v>
      </c>
      <c r="M366" s="181">
        <f t="shared" si="580"/>
        <v>30.300007</v>
      </c>
      <c r="N366" s="198">
        <v>3.0300007E7</v>
      </c>
      <c r="O366" s="181">
        <f t="shared" si="581"/>
        <v>96.477373</v>
      </c>
      <c r="P366" s="149">
        <v>9.6477373E7</v>
      </c>
      <c r="Q366" s="181">
        <f t="shared" si="582"/>
        <v>88.6</v>
      </c>
      <c r="R366" s="198">
        <v>8.86E7</v>
      </c>
      <c r="S366" s="149">
        <f t="shared" si="590"/>
        <v>185077373</v>
      </c>
      <c r="T366" s="149">
        <f t="shared" si="588"/>
        <v>185.077373</v>
      </c>
      <c r="U366" s="199">
        <f t="shared" si="578"/>
        <v>0.4787187032</v>
      </c>
      <c r="V366" s="192">
        <v>38.0</v>
      </c>
      <c r="W366" s="200">
        <f t="shared" si="591"/>
        <v>4.870457184</v>
      </c>
      <c r="X366" s="199">
        <f t="shared" si="579"/>
        <v>0.7973686053</v>
      </c>
      <c r="Y366" s="146">
        <v>2019.0</v>
      </c>
      <c r="Z366" s="201"/>
      <c r="AA366" s="201"/>
      <c r="AB366" s="211" t="s">
        <v>2248</v>
      </c>
      <c r="AC366" s="159"/>
    </row>
    <row r="367" ht="15.75" customHeight="1">
      <c r="A367" s="205" t="s">
        <v>783</v>
      </c>
      <c r="B367" s="206">
        <v>48.0</v>
      </c>
      <c r="C367" s="151">
        <v>49.0</v>
      </c>
      <c r="D367" s="208">
        <f>AVERAGE(B367:C367)</f>
        <v>48.5</v>
      </c>
      <c r="E367" s="151">
        <v>59.0</v>
      </c>
      <c r="F367" s="151">
        <v>62.0</v>
      </c>
      <c r="G367" s="151">
        <f t="shared" si="481"/>
        <v>-3</v>
      </c>
      <c r="H367" s="151">
        <f>AVERAGE(E367:F367)</f>
        <v>60.5</v>
      </c>
      <c r="I367" s="208">
        <f t="shared" si="483"/>
        <v>-12</v>
      </c>
      <c r="J367" s="165" t="s">
        <v>1694</v>
      </c>
      <c r="K367" s="165" t="s">
        <v>2249</v>
      </c>
      <c r="L367" s="165" t="s">
        <v>1550</v>
      </c>
      <c r="M367" s="181">
        <f t="shared" si="580"/>
        <v>39.327869</v>
      </c>
      <c r="N367" s="150">
        <v>3.9327869E7</v>
      </c>
      <c r="O367" s="181">
        <f t="shared" si="581"/>
        <v>131.538435</v>
      </c>
      <c r="P367" s="150">
        <v>1.31538435E8</v>
      </c>
      <c r="Q367" s="153">
        <f t="shared" si="582"/>
        <v>368.65</v>
      </c>
      <c r="R367" s="149">
        <v>3.6865E8</v>
      </c>
      <c r="S367" s="150">
        <v>5.00188435E8</v>
      </c>
      <c r="T367" s="149">
        <f t="shared" si="588"/>
        <v>500.188435</v>
      </c>
      <c r="U367" s="178">
        <f t="shared" si="578"/>
        <v>0.7370222384</v>
      </c>
      <c r="V367" s="192">
        <v>103.0</v>
      </c>
      <c r="W367" s="204">
        <f t="shared" si="591"/>
        <v>4.856198398</v>
      </c>
      <c r="X367" s="193">
        <f t="shared" si="579"/>
        <v>0.3818239709</v>
      </c>
      <c r="Y367" s="151">
        <v>2014.0</v>
      </c>
      <c r="Z367" s="171"/>
      <c r="AA367" s="159"/>
      <c r="AB367" s="189" t="str">
        <f>HYPERLINK("http://www.amazon.com/gp/product/B00JM6W5RE/?tag=titb-20","http://www.amazon.com/gp/product/B00JM6W5RE/?tag=titb-20")</f>
        <v>http://www.amazon.com/gp/product/B00JM6W5RE/?tag=titb-20</v>
      </c>
      <c r="AC367" s="158"/>
    </row>
    <row r="368" ht="15.75" customHeight="1">
      <c r="A368" s="163" t="s">
        <v>2250</v>
      </c>
      <c r="B368" s="146">
        <v>20.0</v>
      </c>
      <c r="C368" s="164">
        <v>32.0</v>
      </c>
      <c r="D368" s="149">
        <f t="shared" ref="D368:D369" si="592">(B368+C368)/2</f>
        <v>26</v>
      </c>
      <c r="E368" s="164">
        <v>78.0</v>
      </c>
      <c r="F368" s="164">
        <v>52.0</v>
      </c>
      <c r="G368" s="151">
        <f t="shared" si="481"/>
        <v>26</v>
      </c>
      <c r="H368" s="151">
        <f t="shared" ref="H368:H369" si="593">(E368+F368)/2</f>
        <v>65</v>
      </c>
      <c r="I368" s="150">
        <f t="shared" si="483"/>
        <v>-39</v>
      </c>
      <c r="J368" s="165" t="s">
        <v>1565</v>
      </c>
      <c r="K368" s="165" t="s">
        <v>1565</v>
      </c>
      <c r="L368" s="166" t="s">
        <v>1534</v>
      </c>
      <c r="M368" s="167">
        <f t="shared" si="580"/>
        <v>16.172119</v>
      </c>
      <c r="N368" s="149">
        <v>1.6172119E7</v>
      </c>
      <c r="O368" s="167">
        <f t="shared" si="581"/>
        <v>57.386418</v>
      </c>
      <c r="P368" s="149">
        <v>5.7386418E7</v>
      </c>
      <c r="Q368" s="167">
        <f t="shared" si="582"/>
        <v>39.555697</v>
      </c>
      <c r="R368" s="150">
        <f>S368-P368</f>
        <v>39555697</v>
      </c>
      <c r="S368" s="149">
        <v>9.6942115E7</v>
      </c>
      <c r="T368" s="149">
        <f t="shared" si="588"/>
        <v>96.942115</v>
      </c>
      <c r="U368" s="155">
        <f t="shared" si="578"/>
        <v>0.4080341862</v>
      </c>
      <c r="V368" s="192">
        <v>20.0</v>
      </c>
      <c r="W368" s="204">
        <f t="shared" si="591"/>
        <v>4.84710575</v>
      </c>
      <c r="X368" s="155">
        <f t="shared" si="579"/>
        <v>0.80860595</v>
      </c>
      <c r="Y368" s="164">
        <v>2017.0</v>
      </c>
      <c r="Z368" s="171"/>
      <c r="AA368" s="171"/>
      <c r="AB368" s="172" t="s">
        <v>2251</v>
      </c>
      <c r="AC368" s="171"/>
    </row>
    <row r="369" ht="15.75" customHeight="1">
      <c r="A369" s="190" t="s">
        <v>428</v>
      </c>
      <c r="B369" s="175">
        <v>98.0</v>
      </c>
      <c r="C369" s="158">
        <v>94.0</v>
      </c>
      <c r="D369" s="210">
        <f t="shared" si="592"/>
        <v>96</v>
      </c>
      <c r="E369" s="158">
        <v>90.0</v>
      </c>
      <c r="F369" s="158">
        <v>88.0</v>
      </c>
      <c r="G369" s="149">
        <f t="shared" si="481"/>
        <v>2</v>
      </c>
      <c r="H369" s="158">
        <f t="shared" si="593"/>
        <v>89</v>
      </c>
      <c r="I369" s="177">
        <f t="shared" si="483"/>
        <v>7</v>
      </c>
      <c r="J369" s="162" t="s">
        <v>1594</v>
      </c>
      <c r="K369" s="162" t="s">
        <v>1594</v>
      </c>
      <c r="L369" s="162" t="s">
        <v>1540</v>
      </c>
      <c r="M369" s="153">
        <f t="shared" si="580"/>
        <v>90.440272</v>
      </c>
      <c r="N369" s="154">
        <v>9.0440272E7</v>
      </c>
      <c r="O369" s="153">
        <f t="shared" si="581"/>
        <v>355.597857</v>
      </c>
      <c r="P369" s="149">
        <v>3.55597857E8</v>
      </c>
      <c r="Q369" s="153">
        <f t="shared" si="582"/>
        <v>486.9</v>
      </c>
      <c r="R369" s="149">
        <v>4.869E8</v>
      </c>
      <c r="S369" s="154">
        <f>SUM(P369+(Q369*1000000))</f>
        <v>842497857</v>
      </c>
      <c r="T369" s="154">
        <f t="shared" si="588"/>
        <v>842.497857</v>
      </c>
      <c r="U369" s="178">
        <f t="shared" si="578"/>
        <v>0.5779243187</v>
      </c>
      <c r="V369" s="192">
        <v>175.0</v>
      </c>
      <c r="W369" s="188">
        <f t="shared" ref="W369:W372" si="594">SUM(T369/V369)</f>
        <v>4.814273469</v>
      </c>
      <c r="X369" s="193">
        <f t="shared" si="579"/>
        <v>0.5168015543</v>
      </c>
      <c r="Y369" s="158">
        <v>2015.0</v>
      </c>
      <c r="Z369" s="162" t="s">
        <v>1608</v>
      </c>
      <c r="AA369" s="162" t="s">
        <v>2252</v>
      </c>
      <c r="AB369" s="189" t="s">
        <v>2253</v>
      </c>
      <c r="AC369" s="158"/>
    </row>
    <row r="370" ht="15.75" customHeight="1">
      <c r="A370" s="182" t="s">
        <v>2254</v>
      </c>
      <c r="B370" s="183">
        <v>25.0</v>
      </c>
      <c r="C370" s="147">
        <v>34.0</v>
      </c>
      <c r="D370" s="183">
        <f>AVERAGE(B370:C370)</f>
        <v>29.5</v>
      </c>
      <c r="E370" s="147">
        <v>52.0</v>
      </c>
      <c r="F370" s="147">
        <v>62.0</v>
      </c>
      <c r="G370" s="147">
        <f t="shared" si="481"/>
        <v>-10</v>
      </c>
      <c r="H370" s="147">
        <f>AVERAGE(E370:F370)</f>
        <v>57</v>
      </c>
      <c r="I370" s="183">
        <f t="shared" si="483"/>
        <v>-27.5</v>
      </c>
      <c r="J370" s="179" t="s">
        <v>1395</v>
      </c>
      <c r="K370" s="179" t="s">
        <v>1395</v>
      </c>
      <c r="L370" s="179" t="s">
        <v>1567</v>
      </c>
      <c r="M370" s="186">
        <v>40.6</v>
      </c>
      <c r="N370" s="187">
        <f>M370*1000000</f>
        <v>40600000</v>
      </c>
      <c r="O370" s="153">
        <v>65.0</v>
      </c>
      <c r="P370" s="187">
        <f>O370*1000000</f>
        <v>65000000</v>
      </c>
      <c r="Q370" s="153">
        <v>26.4</v>
      </c>
      <c r="R370" s="149">
        <f>SUM(Q370*1000000)</f>
        <v>26400000</v>
      </c>
      <c r="S370" s="187">
        <f>T370*1000000</f>
        <v>91400000</v>
      </c>
      <c r="T370" s="187">
        <v>91.4</v>
      </c>
      <c r="U370" s="178">
        <f t="shared" si="578"/>
        <v>0.2888402626</v>
      </c>
      <c r="V370" s="156">
        <v>19.0</v>
      </c>
      <c r="W370" s="188">
        <f t="shared" si="594"/>
        <v>4.810526316</v>
      </c>
      <c r="X370" s="193">
        <f t="shared" si="579"/>
        <v>2.136842105</v>
      </c>
      <c r="Y370" s="147">
        <v>2009.0</v>
      </c>
      <c r="Z370" s="159"/>
      <c r="AA370" s="159"/>
      <c r="AB370" s="189" t="s">
        <v>2255</v>
      </c>
      <c r="AC370" s="158"/>
    </row>
    <row r="371" ht="15.75" customHeight="1">
      <c r="A371" s="190" t="s">
        <v>2256</v>
      </c>
      <c r="B371" s="175">
        <v>30.0</v>
      </c>
      <c r="C371" s="158">
        <v>42.0</v>
      </c>
      <c r="D371" s="210">
        <f>(B371+C371)/2</f>
        <v>36</v>
      </c>
      <c r="E371" s="158">
        <v>64.0</v>
      </c>
      <c r="F371" s="158">
        <v>60.0</v>
      </c>
      <c r="G371" s="164">
        <f t="shared" si="481"/>
        <v>4</v>
      </c>
      <c r="H371" s="158">
        <f>(E371+F371)/2</f>
        <v>62</v>
      </c>
      <c r="I371" s="177">
        <f t="shared" si="483"/>
        <v>-26</v>
      </c>
      <c r="J371" s="162" t="s">
        <v>1543</v>
      </c>
      <c r="K371" s="162" t="s">
        <v>1543</v>
      </c>
      <c r="L371" s="162" t="s">
        <v>1540</v>
      </c>
      <c r="M371" s="153">
        <f t="shared" ref="M371:M376" si="595">N371/1000000</f>
        <v>38.740203</v>
      </c>
      <c r="N371" s="154">
        <v>3.8740203E7</v>
      </c>
      <c r="O371" s="153">
        <f t="shared" ref="O371:O376" si="596">P371/1000000</f>
        <v>150.357137</v>
      </c>
      <c r="P371" s="149">
        <v>1.50357137E8</v>
      </c>
      <c r="Q371" s="153">
        <f t="shared" ref="Q371:Q376" si="597">R371/1000000</f>
        <v>90.003255</v>
      </c>
      <c r="R371" s="149">
        <v>9.0003255E7</v>
      </c>
      <c r="S371" s="154">
        <f>SUM(P371+Q371*1000000)</f>
        <v>240360392</v>
      </c>
      <c r="T371" s="154">
        <f t="shared" ref="T371:T376" si="598">S371/1000000</f>
        <v>240.360392</v>
      </c>
      <c r="U371" s="178">
        <f t="shared" si="578"/>
        <v>0.374451274</v>
      </c>
      <c r="V371" s="156">
        <v>50.0</v>
      </c>
      <c r="W371" s="157">
        <f t="shared" si="594"/>
        <v>4.80720784</v>
      </c>
      <c r="X371" s="178">
        <f t="shared" si="579"/>
        <v>0.77480406</v>
      </c>
      <c r="Y371" s="158">
        <v>2015.0</v>
      </c>
      <c r="Z371" s="159"/>
      <c r="AA371" s="159"/>
      <c r="AB371" s="160" t="s">
        <v>2257</v>
      </c>
      <c r="AC371" s="158"/>
    </row>
    <row r="372" ht="15.75" customHeight="1">
      <c r="A372" s="174" t="s">
        <v>2258</v>
      </c>
      <c r="B372" s="175">
        <v>46.0</v>
      </c>
      <c r="C372" s="158">
        <v>48.0</v>
      </c>
      <c r="D372" s="210">
        <f t="shared" ref="D372:D374" si="599">AVERAGE(B372:C372)</f>
        <v>47</v>
      </c>
      <c r="E372" s="158">
        <v>60.0</v>
      </c>
      <c r="F372" s="158">
        <v>70.0</v>
      </c>
      <c r="G372" s="158">
        <f t="shared" si="481"/>
        <v>-10</v>
      </c>
      <c r="H372" s="158">
        <f t="shared" ref="H372:H374" si="600">AVERAGE(E372:F372)</f>
        <v>65</v>
      </c>
      <c r="I372" s="210">
        <f t="shared" si="483"/>
        <v>-18</v>
      </c>
      <c r="J372" s="162" t="s">
        <v>1558</v>
      </c>
      <c r="K372" s="162" t="s">
        <v>1558</v>
      </c>
      <c r="L372" s="162" t="s">
        <v>1540</v>
      </c>
      <c r="M372" s="153">
        <f t="shared" si="595"/>
        <v>16.334566</v>
      </c>
      <c r="N372" s="154">
        <v>1.6334566E7</v>
      </c>
      <c r="O372" s="153">
        <f t="shared" si="596"/>
        <v>63.914167</v>
      </c>
      <c r="P372" s="154">
        <v>6.3914167E7</v>
      </c>
      <c r="Q372" s="153">
        <f t="shared" si="597"/>
        <v>70.488283</v>
      </c>
      <c r="R372" s="154">
        <v>7.0488283E7</v>
      </c>
      <c r="S372" s="154">
        <v>1.3440245E8</v>
      </c>
      <c r="T372" s="154">
        <f t="shared" si="598"/>
        <v>134.40245</v>
      </c>
      <c r="U372" s="178">
        <f t="shared" si="578"/>
        <v>0.524456831</v>
      </c>
      <c r="V372" s="156">
        <v>28.0</v>
      </c>
      <c r="W372" s="188">
        <f t="shared" si="594"/>
        <v>4.8000875</v>
      </c>
      <c r="X372" s="193">
        <f t="shared" si="579"/>
        <v>0.5833773571</v>
      </c>
      <c r="Y372" s="158">
        <v>2013.0</v>
      </c>
      <c r="Z372" s="159"/>
      <c r="AA372" s="159"/>
      <c r="AB372" s="189" t="s">
        <v>2259</v>
      </c>
      <c r="AC372" s="158"/>
    </row>
    <row r="373" ht="15.75" customHeight="1">
      <c r="A373" s="182" t="s">
        <v>2260</v>
      </c>
      <c r="B373" s="183">
        <v>85.0</v>
      </c>
      <c r="C373" s="147">
        <v>69.0</v>
      </c>
      <c r="D373" s="185">
        <f t="shared" si="599"/>
        <v>77</v>
      </c>
      <c r="E373" s="147">
        <v>82.0</v>
      </c>
      <c r="F373" s="147">
        <v>75.0</v>
      </c>
      <c r="G373" s="147">
        <f t="shared" si="481"/>
        <v>7</v>
      </c>
      <c r="H373" s="147">
        <f t="shared" si="600"/>
        <v>78.5</v>
      </c>
      <c r="I373" s="185">
        <f t="shared" si="483"/>
        <v>-1.5</v>
      </c>
      <c r="J373" s="179" t="s">
        <v>1602</v>
      </c>
      <c r="K373" s="179" t="s">
        <v>1958</v>
      </c>
      <c r="L373" s="165" t="s">
        <v>1534</v>
      </c>
      <c r="M373" s="186">
        <f t="shared" si="595"/>
        <v>36.302612</v>
      </c>
      <c r="N373" s="187">
        <v>3.6302612E7</v>
      </c>
      <c r="O373" s="153">
        <f t="shared" si="596"/>
        <v>138.447667</v>
      </c>
      <c r="P373" s="187">
        <v>1.38447667E8</v>
      </c>
      <c r="Q373" s="153">
        <f t="shared" si="597"/>
        <v>63.137661</v>
      </c>
      <c r="R373" s="154">
        <v>6.3137661E7</v>
      </c>
      <c r="S373" s="187">
        <v>2.01585328E8</v>
      </c>
      <c r="T373" s="187">
        <f t="shared" si="598"/>
        <v>201.585328</v>
      </c>
      <c r="U373" s="178">
        <f t="shared" si="578"/>
        <v>0.3132056367</v>
      </c>
      <c r="V373" s="156">
        <v>42.0</v>
      </c>
      <c r="W373" s="188">
        <f t="shared" ref="W373:W374" si="601">SUM((S373/1000000)/V373)</f>
        <v>4.799650667</v>
      </c>
      <c r="X373" s="193">
        <f t="shared" si="579"/>
        <v>0.8643479048</v>
      </c>
      <c r="Y373" s="151">
        <v>2012.0</v>
      </c>
      <c r="Z373" s="159"/>
      <c r="AA373" s="159"/>
      <c r="AB373" s="189" t="s">
        <v>2261</v>
      </c>
      <c r="AC373" s="158"/>
    </row>
    <row r="374" ht="15.75" customHeight="1">
      <c r="A374" s="182" t="s">
        <v>2262</v>
      </c>
      <c r="B374" s="183">
        <v>18.0</v>
      </c>
      <c r="C374" s="147">
        <v>36.0</v>
      </c>
      <c r="D374" s="185">
        <f t="shared" si="599"/>
        <v>27</v>
      </c>
      <c r="E374" s="147">
        <v>61.0</v>
      </c>
      <c r="F374" s="147">
        <v>49.0</v>
      </c>
      <c r="G374" s="147">
        <f t="shared" si="481"/>
        <v>12</v>
      </c>
      <c r="H374" s="147">
        <f t="shared" si="600"/>
        <v>55</v>
      </c>
      <c r="I374" s="185">
        <f t="shared" si="483"/>
        <v>-28</v>
      </c>
      <c r="J374" s="179" t="s">
        <v>1543</v>
      </c>
      <c r="K374" s="179" t="s">
        <v>1543</v>
      </c>
      <c r="L374" s="165" t="s">
        <v>1540</v>
      </c>
      <c r="M374" s="186">
        <f t="shared" si="595"/>
        <v>14.554053</v>
      </c>
      <c r="N374" s="187">
        <v>1.4554053E7</v>
      </c>
      <c r="O374" s="153">
        <f t="shared" si="596"/>
        <v>77.267296</v>
      </c>
      <c r="P374" s="187">
        <v>7.7267296E7</v>
      </c>
      <c r="Q374" s="153">
        <f t="shared" si="597"/>
        <v>42.504936</v>
      </c>
      <c r="R374" s="154">
        <v>4.2504936E7</v>
      </c>
      <c r="S374" s="187">
        <v>1.19772232E8</v>
      </c>
      <c r="T374" s="187">
        <f t="shared" si="598"/>
        <v>119.772232</v>
      </c>
      <c r="U374" s="178">
        <f t="shared" si="578"/>
        <v>0.3548813885</v>
      </c>
      <c r="V374" s="156">
        <v>25.0</v>
      </c>
      <c r="W374" s="188">
        <f t="shared" si="601"/>
        <v>4.79088928</v>
      </c>
      <c r="X374" s="193">
        <f t="shared" si="579"/>
        <v>0.58216212</v>
      </c>
      <c r="Y374" s="151">
        <v>2012.0</v>
      </c>
      <c r="Z374" s="159"/>
      <c r="AA374" s="159"/>
      <c r="AB374" s="189" t="s">
        <v>2263</v>
      </c>
      <c r="AC374" s="158"/>
    </row>
    <row r="375" ht="15.75" customHeight="1">
      <c r="A375" s="163" t="s">
        <v>960</v>
      </c>
      <c r="B375" s="146">
        <v>43.0</v>
      </c>
      <c r="C375" s="164">
        <v>43.0</v>
      </c>
      <c r="D375" s="214">
        <f>(B375+C375)/2</f>
        <v>43</v>
      </c>
      <c r="E375" s="164">
        <v>48.0</v>
      </c>
      <c r="F375" s="164">
        <v>64.0</v>
      </c>
      <c r="G375" s="149">
        <f t="shared" si="481"/>
        <v>-16</v>
      </c>
      <c r="H375" s="164">
        <f>(E375+F375)/2</f>
        <v>56</v>
      </c>
      <c r="I375" s="177">
        <f t="shared" si="483"/>
        <v>-13</v>
      </c>
      <c r="J375" s="173" t="s">
        <v>1601</v>
      </c>
      <c r="K375" s="173" t="s">
        <v>1601</v>
      </c>
      <c r="L375" s="152" t="s">
        <v>1534</v>
      </c>
      <c r="M375" s="153">
        <f t="shared" si="595"/>
        <v>38.155177</v>
      </c>
      <c r="N375" s="149">
        <v>3.8155177E7</v>
      </c>
      <c r="O375" s="181">
        <f t="shared" si="596"/>
        <v>107.509366</v>
      </c>
      <c r="P375" s="149">
        <v>1.07509366E8</v>
      </c>
      <c r="Q375" s="153">
        <f t="shared" si="597"/>
        <v>242.209939</v>
      </c>
      <c r="R375" s="154">
        <v>2.42209939E8</v>
      </c>
      <c r="S375" s="154">
        <f>R375+P375</f>
        <v>349719305</v>
      </c>
      <c r="T375" s="154">
        <f t="shared" si="598"/>
        <v>349.719305</v>
      </c>
      <c r="U375" s="178">
        <f>R375/S375</f>
        <v>0.6925838395</v>
      </c>
      <c r="V375" s="156">
        <v>73.0</v>
      </c>
      <c r="W375" s="157">
        <f t="shared" ref="W375:W380" si="602">SUM(T375/V375)</f>
        <v>4.790675411</v>
      </c>
      <c r="X375" s="178">
        <f>N375/(V375*1000000)</f>
        <v>0.5226736575</v>
      </c>
      <c r="Y375" s="164">
        <v>2016.0</v>
      </c>
      <c r="Z375" s="159"/>
      <c r="AA375" s="159"/>
      <c r="AB375" s="160" t="s">
        <v>2264</v>
      </c>
      <c r="AC375" s="159"/>
    </row>
    <row r="376" ht="15.75" customHeight="1">
      <c r="A376" s="174" t="s">
        <v>2265</v>
      </c>
      <c r="B376" s="175">
        <v>26.0</v>
      </c>
      <c r="C376" s="158">
        <v>39.0</v>
      </c>
      <c r="D376" s="210">
        <f t="shared" ref="D376:D382" si="603">AVERAGE(B376:C376)</f>
        <v>32.5</v>
      </c>
      <c r="E376" s="158">
        <v>50.0</v>
      </c>
      <c r="F376" s="158">
        <v>34.0</v>
      </c>
      <c r="G376" s="158">
        <f t="shared" si="481"/>
        <v>16</v>
      </c>
      <c r="H376" s="158">
        <f t="shared" ref="H376:H382" si="604">AVERAGE(E376:F376)</f>
        <v>42</v>
      </c>
      <c r="I376" s="210">
        <f t="shared" si="483"/>
        <v>-9.5</v>
      </c>
      <c r="J376" s="162" t="s">
        <v>1601</v>
      </c>
      <c r="K376" s="162" t="s">
        <v>2266</v>
      </c>
      <c r="L376" s="162" t="s">
        <v>1540</v>
      </c>
      <c r="M376" s="153">
        <f t="shared" si="595"/>
        <v>22.232291</v>
      </c>
      <c r="N376" s="154">
        <v>2.2232291E7</v>
      </c>
      <c r="O376" s="153">
        <f t="shared" si="596"/>
        <v>90.288712</v>
      </c>
      <c r="P376" s="154">
        <v>9.0288712E7</v>
      </c>
      <c r="Q376" s="153">
        <f t="shared" si="597"/>
        <v>148.97</v>
      </c>
      <c r="R376" s="154">
        <v>1.4897E8</v>
      </c>
      <c r="S376" s="154">
        <v>2.39258712E8</v>
      </c>
      <c r="T376" s="154">
        <f t="shared" si="598"/>
        <v>239.258712</v>
      </c>
      <c r="U376" s="178">
        <f t="shared" ref="U376:U382" si="605">(R376/S376)</f>
        <v>0.6226314551</v>
      </c>
      <c r="V376" s="156">
        <v>50.0</v>
      </c>
      <c r="W376" s="188">
        <f t="shared" si="602"/>
        <v>4.78517424</v>
      </c>
      <c r="X376" s="193">
        <f t="shared" ref="X376:X389" si="606">SUM(M376/V376)</f>
        <v>0.44464582</v>
      </c>
      <c r="Y376" s="158">
        <v>2013.0</v>
      </c>
      <c r="Z376" s="159"/>
      <c r="AA376" s="159"/>
      <c r="AB376" s="189" t="s">
        <v>2267</v>
      </c>
      <c r="AC376" s="158"/>
    </row>
    <row r="377" ht="15.75" customHeight="1">
      <c r="A377" s="182" t="s">
        <v>2268</v>
      </c>
      <c r="B377" s="183">
        <v>11.0</v>
      </c>
      <c r="C377" s="147">
        <v>30.0</v>
      </c>
      <c r="D377" s="183">
        <f t="shared" si="603"/>
        <v>20.5</v>
      </c>
      <c r="E377" s="147">
        <v>39.0</v>
      </c>
      <c r="F377" s="147">
        <v>52.0</v>
      </c>
      <c r="G377" s="147">
        <f t="shared" si="481"/>
        <v>-13</v>
      </c>
      <c r="H377" s="147">
        <f t="shared" si="604"/>
        <v>45.5</v>
      </c>
      <c r="I377" s="183">
        <f t="shared" si="483"/>
        <v>-25</v>
      </c>
      <c r="J377" s="179" t="s">
        <v>1395</v>
      </c>
      <c r="K377" s="179" t="s">
        <v>1639</v>
      </c>
      <c r="L377" s="179" t="s">
        <v>1540</v>
      </c>
      <c r="M377" s="186">
        <v>19.8</v>
      </c>
      <c r="N377" s="187">
        <f t="shared" ref="N377:N379" si="607">M377*1000000</f>
        <v>19800000</v>
      </c>
      <c r="O377" s="153">
        <v>42.67</v>
      </c>
      <c r="P377" s="187">
        <f t="shared" ref="P377:P379" si="608">O377*1000000</f>
        <v>42670000</v>
      </c>
      <c r="Q377" s="153">
        <v>33.84</v>
      </c>
      <c r="R377" s="149">
        <f t="shared" ref="R377:R379" si="609">SUM(Q377*1000000)</f>
        <v>33840000</v>
      </c>
      <c r="S377" s="187">
        <f t="shared" ref="S377:S379" si="610">T377*1000000</f>
        <v>76510000</v>
      </c>
      <c r="T377" s="187">
        <v>76.51</v>
      </c>
      <c r="U377" s="178">
        <f t="shared" si="605"/>
        <v>0.4422951248</v>
      </c>
      <c r="V377" s="156">
        <v>16.0</v>
      </c>
      <c r="W377" s="188">
        <f t="shared" si="602"/>
        <v>4.781875</v>
      </c>
      <c r="X377" s="193">
        <f t="shared" si="606"/>
        <v>1.2375</v>
      </c>
      <c r="Y377" s="147">
        <v>2009.0</v>
      </c>
      <c r="Z377" s="159"/>
      <c r="AA377" s="159"/>
      <c r="AB377" s="189" t="s">
        <v>2269</v>
      </c>
      <c r="AC377" s="158"/>
    </row>
    <row r="378" ht="15.75" customHeight="1">
      <c r="A378" s="182" t="s">
        <v>2270</v>
      </c>
      <c r="B378" s="183">
        <v>18.0</v>
      </c>
      <c r="C378" s="147">
        <v>34.0</v>
      </c>
      <c r="D378" s="183">
        <f t="shared" si="603"/>
        <v>26</v>
      </c>
      <c r="E378" s="147">
        <v>44.0</v>
      </c>
      <c r="F378" s="147">
        <v>57.0</v>
      </c>
      <c r="G378" s="147">
        <f t="shared" si="481"/>
        <v>-13</v>
      </c>
      <c r="H378" s="147">
        <f t="shared" si="604"/>
        <v>50.5</v>
      </c>
      <c r="I378" s="183">
        <f t="shared" si="483"/>
        <v>-24.5</v>
      </c>
      <c r="J378" s="179" t="s">
        <v>1629</v>
      </c>
      <c r="K378" s="179" t="s">
        <v>2271</v>
      </c>
      <c r="L378" s="179" t="s">
        <v>1529</v>
      </c>
      <c r="M378" s="186">
        <v>12.2</v>
      </c>
      <c r="N378" s="187">
        <f t="shared" si="607"/>
        <v>12200000</v>
      </c>
      <c r="O378" s="153">
        <v>25.48</v>
      </c>
      <c r="P378" s="187">
        <f t="shared" si="608"/>
        <v>25480000</v>
      </c>
      <c r="Q378" s="153">
        <v>22.22</v>
      </c>
      <c r="R378" s="149">
        <f t="shared" si="609"/>
        <v>22220000</v>
      </c>
      <c r="S378" s="187">
        <f t="shared" si="610"/>
        <v>47700000</v>
      </c>
      <c r="T378" s="187">
        <v>47.7</v>
      </c>
      <c r="U378" s="178">
        <f t="shared" si="605"/>
        <v>0.4658280922</v>
      </c>
      <c r="V378" s="156">
        <v>10.0</v>
      </c>
      <c r="W378" s="188">
        <f t="shared" si="602"/>
        <v>4.77</v>
      </c>
      <c r="X378" s="193">
        <f t="shared" si="606"/>
        <v>1.22</v>
      </c>
      <c r="Y378" s="147">
        <v>2009.0</v>
      </c>
      <c r="Z378" s="159"/>
      <c r="AA378" s="159"/>
      <c r="AB378" s="189" t="s">
        <v>2272</v>
      </c>
      <c r="AC378" s="158"/>
    </row>
    <row r="379" ht="15.75" customHeight="1">
      <c r="A379" s="182" t="s">
        <v>2273</v>
      </c>
      <c r="B379" s="183">
        <v>22.0</v>
      </c>
      <c r="C379" s="147">
        <v>36.0</v>
      </c>
      <c r="D379" s="183">
        <f t="shared" si="603"/>
        <v>29</v>
      </c>
      <c r="E379" s="147">
        <v>51.0</v>
      </c>
      <c r="F379" s="147">
        <v>67.0</v>
      </c>
      <c r="G379" s="147">
        <f t="shared" si="481"/>
        <v>-16</v>
      </c>
      <c r="H379" s="147">
        <f t="shared" si="604"/>
        <v>59</v>
      </c>
      <c r="I379" s="183">
        <f t="shared" si="483"/>
        <v>-30</v>
      </c>
      <c r="J379" s="179" t="s">
        <v>1565</v>
      </c>
      <c r="K379" s="179" t="s">
        <v>2274</v>
      </c>
      <c r="L379" s="179" t="s">
        <v>1567</v>
      </c>
      <c r="M379" s="186">
        <v>12.4</v>
      </c>
      <c r="N379" s="187">
        <f t="shared" si="607"/>
        <v>12400000</v>
      </c>
      <c r="O379" s="153">
        <v>31.42</v>
      </c>
      <c r="P379" s="187">
        <f t="shared" si="608"/>
        <v>31420000</v>
      </c>
      <c r="Q379" s="153">
        <v>25.55</v>
      </c>
      <c r="R379" s="149">
        <f t="shared" si="609"/>
        <v>25550000</v>
      </c>
      <c r="S379" s="187">
        <f t="shared" si="610"/>
        <v>56970000</v>
      </c>
      <c r="T379" s="187">
        <v>56.97</v>
      </c>
      <c r="U379" s="178">
        <f t="shared" si="605"/>
        <v>0.448481657</v>
      </c>
      <c r="V379" s="156">
        <v>12.0</v>
      </c>
      <c r="W379" s="188">
        <f t="shared" si="602"/>
        <v>4.7475</v>
      </c>
      <c r="X379" s="193">
        <f t="shared" si="606"/>
        <v>1.033333333</v>
      </c>
      <c r="Y379" s="147">
        <v>2008.0</v>
      </c>
      <c r="Z379" s="159"/>
      <c r="AA379" s="159"/>
      <c r="AB379" s="189" t="s">
        <v>2275</v>
      </c>
      <c r="AC379" s="158"/>
    </row>
    <row r="380" ht="15.75" customHeight="1">
      <c r="A380" s="182" t="s">
        <v>1245</v>
      </c>
      <c r="B380" s="183">
        <v>57.0</v>
      </c>
      <c r="C380" s="158">
        <v>61.0</v>
      </c>
      <c r="D380" s="185">
        <f t="shared" si="603"/>
        <v>59</v>
      </c>
      <c r="E380" s="164">
        <v>86.0</v>
      </c>
      <c r="F380" s="158">
        <v>69.0</v>
      </c>
      <c r="G380" s="187">
        <f t="shared" si="481"/>
        <v>17</v>
      </c>
      <c r="H380" s="147">
        <f t="shared" si="604"/>
        <v>77.5</v>
      </c>
      <c r="I380" s="185">
        <f t="shared" si="483"/>
        <v>-18.5</v>
      </c>
      <c r="J380" s="179" t="s">
        <v>1629</v>
      </c>
      <c r="K380" s="162" t="s">
        <v>1684</v>
      </c>
      <c r="L380" s="179" t="s">
        <v>1534</v>
      </c>
      <c r="M380" s="153">
        <v>70.502384</v>
      </c>
      <c r="N380" s="149">
        <v>7.0502384E7</v>
      </c>
      <c r="O380" s="181">
        <f t="shared" ref="O380:O385" si="611">P380/1000000</f>
        <v>319.246193</v>
      </c>
      <c r="P380" s="187">
        <v>3.19246193E8</v>
      </c>
      <c r="Q380" s="181">
        <f t="shared" ref="Q380:Q382" si="612">R380/1000000</f>
        <v>389.026388</v>
      </c>
      <c r="R380" s="187">
        <v>3.89026388E8</v>
      </c>
      <c r="S380" s="187">
        <v>7.08272581E8</v>
      </c>
      <c r="T380" s="187">
        <f t="shared" ref="T380:T382" si="613">S380/1000000</f>
        <v>708.272581</v>
      </c>
      <c r="U380" s="178">
        <f t="shared" si="605"/>
        <v>0.5492608332</v>
      </c>
      <c r="V380" s="156">
        <v>150.0</v>
      </c>
      <c r="W380" s="188">
        <f t="shared" si="602"/>
        <v>4.721817207</v>
      </c>
      <c r="X380" s="193">
        <f t="shared" si="606"/>
        <v>0.4700158933</v>
      </c>
      <c r="Y380" s="147">
        <v>2007.0</v>
      </c>
      <c r="Z380" s="159"/>
      <c r="AA380" s="159"/>
      <c r="AB380" s="160" t="s">
        <v>2276</v>
      </c>
      <c r="AC380" s="159"/>
    </row>
    <row r="381" ht="15.75" customHeight="1">
      <c r="A381" s="182" t="s">
        <v>2277</v>
      </c>
      <c r="B381" s="183">
        <v>44.0</v>
      </c>
      <c r="C381" s="147">
        <v>49.0</v>
      </c>
      <c r="D381" s="185">
        <f t="shared" si="603"/>
        <v>46.5</v>
      </c>
      <c r="E381" s="147">
        <v>63.0</v>
      </c>
      <c r="F381" s="147">
        <v>69.0</v>
      </c>
      <c r="G381" s="147">
        <f t="shared" si="481"/>
        <v>-6</v>
      </c>
      <c r="H381" s="147">
        <f t="shared" si="604"/>
        <v>66</v>
      </c>
      <c r="I381" s="185">
        <f t="shared" si="483"/>
        <v>-19.5</v>
      </c>
      <c r="J381" s="179" t="s">
        <v>1543</v>
      </c>
      <c r="K381" s="179" t="s">
        <v>1543</v>
      </c>
      <c r="L381" s="165" t="s">
        <v>1550</v>
      </c>
      <c r="M381" s="186">
        <f t="shared" ref="M381:M385" si="614">N381/1000000</f>
        <v>21.51408</v>
      </c>
      <c r="N381" s="187">
        <v>2.151408E7</v>
      </c>
      <c r="O381" s="153">
        <f t="shared" si="611"/>
        <v>57.011521</v>
      </c>
      <c r="P381" s="187">
        <v>5.7011521E7</v>
      </c>
      <c r="Q381" s="153">
        <f t="shared" si="612"/>
        <v>177.978063</v>
      </c>
      <c r="R381" s="154">
        <v>1.77978063E8</v>
      </c>
      <c r="S381" s="187">
        <v>2.34989584E8</v>
      </c>
      <c r="T381" s="187">
        <f t="shared" si="613"/>
        <v>234.989584</v>
      </c>
      <c r="U381" s="178">
        <f t="shared" si="605"/>
        <v>0.7573870295</v>
      </c>
      <c r="V381" s="156">
        <v>50.0</v>
      </c>
      <c r="W381" s="188">
        <f>SUM((S381/1000000)/V381)</f>
        <v>4.69979168</v>
      </c>
      <c r="X381" s="193">
        <f t="shared" si="606"/>
        <v>0.4302816</v>
      </c>
      <c r="Y381" s="151">
        <v>2012.0</v>
      </c>
      <c r="Z381" s="159"/>
      <c r="AA381" s="159"/>
      <c r="AB381" s="189" t="s">
        <v>2278</v>
      </c>
      <c r="AC381" s="158"/>
    </row>
    <row r="382" ht="15.75" customHeight="1">
      <c r="A382" s="174" t="s">
        <v>676</v>
      </c>
      <c r="B382" s="175">
        <v>50.0</v>
      </c>
      <c r="C382" s="158">
        <v>50.0</v>
      </c>
      <c r="D382" s="210">
        <f t="shared" si="603"/>
        <v>50</v>
      </c>
      <c r="E382" s="158">
        <v>71.0</v>
      </c>
      <c r="F382" s="158">
        <v>69.0</v>
      </c>
      <c r="G382" s="158">
        <f t="shared" si="481"/>
        <v>2</v>
      </c>
      <c r="H382" s="158">
        <f t="shared" si="604"/>
        <v>70</v>
      </c>
      <c r="I382" s="210">
        <f t="shared" si="483"/>
        <v>-20</v>
      </c>
      <c r="J382" s="162" t="s">
        <v>1527</v>
      </c>
      <c r="K382" s="162" t="s">
        <v>2279</v>
      </c>
      <c r="L382" s="162" t="s">
        <v>1540</v>
      </c>
      <c r="M382" s="153">
        <f t="shared" si="614"/>
        <v>29.350389</v>
      </c>
      <c r="N382" s="154">
        <v>2.9350389E7</v>
      </c>
      <c r="O382" s="153">
        <f t="shared" si="611"/>
        <v>117.723989</v>
      </c>
      <c r="P382" s="154">
        <v>1.17723989E8</v>
      </c>
      <c r="Q382" s="153">
        <f t="shared" si="612"/>
        <v>234</v>
      </c>
      <c r="R382" s="154">
        <v>2.34E8</v>
      </c>
      <c r="S382" s="154">
        <v>3.51723989E8</v>
      </c>
      <c r="T382" s="154">
        <f t="shared" si="613"/>
        <v>351.723989</v>
      </c>
      <c r="U382" s="178">
        <f t="shared" si="605"/>
        <v>0.6652943994</v>
      </c>
      <c r="V382" s="156">
        <v>75.0</v>
      </c>
      <c r="W382" s="188">
        <f>SUM(T382/V382)</f>
        <v>4.689653187</v>
      </c>
      <c r="X382" s="193">
        <f t="shared" si="606"/>
        <v>0.39133852</v>
      </c>
      <c r="Y382" s="158">
        <v>2013.0</v>
      </c>
      <c r="Z382" s="159"/>
      <c r="AA382" s="159"/>
      <c r="AB382" s="189" t="s">
        <v>2280</v>
      </c>
      <c r="AC382" s="158"/>
    </row>
    <row r="383" ht="15.75" customHeight="1">
      <c r="A383" s="145" t="s">
        <v>2281</v>
      </c>
      <c r="B383" s="146">
        <v>24.0</v>
      </c>
      <c r="C383" s="147">
        <v>36.0</v>
      </c>
      <c r="D383" s="149">
        <f t="shared" ref="D383:D385" si="615">(B383+C383)/2</f>
        <v>30</v>
      </c>
      <c r="E383" s="147">
        <v>84.0</v>
      </c>
      <c r="F383" s="149">
        <v>59.0</v>
      </c>
      <c r="G383" s="150">
        <f t="shared" si="481"/>
        <v>25</v>
      </c>
      <c r="H383" s="151">
        <f t="shared" ref="H383:H385" si="616">(E383+F383)/2</f>
        <v>71.5</v>
      </c>
      <c r="I383" s="150">
        <f t="shared" si="483"/>
        <v>-41.5</v>
      </c>
      <c r="J383" s="173" t="s">
        <v>1547</v>
      </c>
      <c r="K383" s="173" t="s">
        <v>1547</v>
      </c>
      <c r="L383" s="152" t="s">
        <v>1534</v>
      </c>
      <c r="M383" s="153">
        <f t="shared" si="614"/>
        <v>4.24563</v>
      </c>
      <c r="N383" s="149">
        <v>4245630.0</v>
      </c>
      <c r="O383" s="153">
        <f t="shared" si="611"/>
        <v>16.376066</v>
      </c>
      <c r="P383" s="149">
        <v>1.6376066E7</v>
      </c>
      <c r="Q383" s="153">
        <v>0.0</v>
      </c>
      <c r="R383" s="154">
        <v>0.0</v>
      </c>
      <c r="S383" s="149">
        <v>1.6376066E7</v>
      </c>
      <c r="T383" s="154">
        <f>S383/100000</f>
        <v>163.76066</v>
      </c>
      <c r="U383" s="151">
        <v>0.0</v>
      </c>
      <c r="V383" s="156">
        <v>3.5</v>
      </c>
      <c r="W383" s="204">
        <f>SUM(S383/(V383*1000000))</f>
        <v>4.678876</v>
      </c>
      <c r="X383" s="155">
        <f t="shared" si="606"/>
        <v>1.213037143</v>
      </c>
      <c r="Y383" s="147">
        <v>2018.0</v>
      </c>
      <c r="Z383" s="159"/>
      <c r="AA383" s="159"/>
      <c r="AB383" s="160" t="s">
        <v>2282</v>
      </c>
      <c r="AC383" s="159"/>
    </row>
    <row r="384" ht="15.75" customHeight="1">
      <c r="A384" s="219" t="s">
        <v>370</v>
      </c>
      <c r="B384" s="175">
        <v>51.0</v>
      </c>
      <c r="C384" s="158">
        <v>44.0</v>
      </c>
      <c r="D384" s="158">
        <f t="shared" si="615"/>
        <v>47.5</v>
      </c>
      <c r="E384" s="158">
        <v>71.0</v>
      </c>
      <c r="F384" s="158">
        <v>74.0</v>
      </c>
      <c r="G384" s="164">
        <f t="shared" si="481"/>
        <v>-3</v>
      </c>
      <c r="H384" s="158">
        <f t="shared" si="616"/>
        <v>72.5</v>
      </c>
      <c r="I384" s="164">
        <f t="shared" si="483"/>
        <v>-25</v>
      </c>
      <c r="J384" s="162" t="s">
        <v>1594</v>
      </c>
      <c r="K384" s="162" t="s">
        <v>1594</v>
      </c>
      <c r="L384" s="162" t="s">
        <v>1550</v>
      </c>
      <c r="M384" s="153">
        <f t="shared" si="614"/>
        <v>48.464322</v>
      </c>
      <c r="N384" s="154">
        <v>4.8464322E7</v>
      </c>
      <c r="O384" s="153">
        <f t="shared" si="611"/>
        <v>156.461403</v>
      </c>
      <c r="P384" s="149">
        <v>1.56461403E8</v>
      </c>
      <c r="Q384" s="153">
        <f t="shared" ref="Q384:Q385" si="617">R384/1000000</f>
        <v>217.6</v>
      </c>
      <c r="R384" s="149">
        <v>2.176E8</v>
      </c>
      <c r="S384" s="154">
        <f>SUM(P384+(Q384*1000000))</f>
        <v>374061403</v>
      </c>
      <c r="T384" s="154">
        <f t="shared" ref="T384:T385" si="618">S384/1000000</f>
        <v>374.061403</v>
      </c>
      <c r="U384" s="178">
        <f t="shared" ref="U384:U389" si="619">(R384/S384)</f>
        <v>0.5817226751</v>
      </c>
      <c r="V384" s="192">
        <v>80.0</v>
      </c>
      <c r="W384" s="188">
        <f>SUM(T384/V384)</f>
        <v>4.675767538</v>
      </c>
      <c r="X384" s="193">
        <f t="shared" si="606"/>
        <v>0.605804025</v>
      </c>
      <c r="Y384" s="158">
        <v>2015.0</v>
      </c>
      <c r="Z384" s="159"/>
      <c r="AA384" s="159"/>
      <c r="AB384" s="189" t="s">
        <v>2283</v>
      </c>
      <c r="AC384" s="158"/>
    </row>
    <row r="385" ht="15.75" customHeight="1">
      <c r="A385" s="145" t="s">
        <v>2284</v>
      </c>
      <c r="B385" s="146">
        <v>80.0</v>
      </c>
      <c r="C385" s="147">
        <v>60.0</v>
      </c>
      <c r="D385" s="149">
        <f t="shared" si="615"/>
        <v>70</v>
      </c>
      <c r="E385" s="147">
        <v>74.0</v>
      </c>
      <c r="F385" s="149">
        <v>68.0</v>
      </c>
      <c r="G385" s="150">
        <f t="shared" si="481"/>
        <v>6</v>
      </c>
      <c r="H385" s="151">
        <f t="shared" si="616"/>
        <v>71</v>
      </c>
      <c r="I385" s="150">
        <f t="shared" si="483"/>
        <v>-1</v>
      </c>
      <c r="J385" s="173" t="s">
        <v>2285</v>
      </c>
      <c r="K385" s="173" t="s">
        <v>2285</v>
      </c>
      <c r="L385" s="152" t="s">
        <v>1550</v>
      </c>
      <c r="M385" s="153">
        <f t="shared" si="614"/>
        <v>34.95218</v>
      </c>
      <c r="N385" s="149">
        <v>3.495218E7</v>
      </c>
      <c r="O385" s="153">
        <f t="shared" si="611"/>
        <v>115.620025</v>
      </c>
      <c r="P385" s="149">
        <v>1.15620025E8</v>
      </c>
      <c r="Q385" s="153">
        <f t="shared" si="617"/>
        <v>234.951977</v>
      </c>
      <c r="R385" s="154">
        <f>S385-P385</f>
        <v>234951977</v>
      </c>
      <c r="S385" s="149">
        <v>3.50572002E8</v>
      </c>
      <c r="T385" s="154">
        <f t="shared" si="618"/>
        <v>350.572002</v>
      </c>
      <c r="U385" s="155">
        <f t="shared" si="619"/>
        <v>0.6701960672</v>
      </c>
      <c r="V385" s="156">
        <v>75.0</v>
      </c>
      <c r="W385" s="204">
        <f>SUM(S385/(V385*1000000))</f>
        <v>4.67429336</v>
      </c>
      <c r="X385" s="155">
        <f t="shared" si="606"/>
        <v>0.4660290667</v>
      </c>
      <c r="Y385" s="147">
        <v>2018.0</v>
      </c>
      <c r="Z385" s="159"/>
      <c r="AA385" s="159"/>
      <c r="AB385" s="160" t="s">
        <v>2286</v>
      </c>
      <c r="AC385" s="159"/>
    </row>
    <row r="386" ht="15.75" customHeight="1">
      <c r="A386" s="182" t="s">
        <v>2287</v>
      </c>
      <c r="B386" s="183">
        <v>29.0</v>
      </c>
      <c r="C386" s="147">
        <v>30.0</v>
      </c>
      <c r="D386" s="185">
        <f>AVERAGE(B386:C386)</f>
        <v>29.5</v>
      </c>
      <c r="E386" s="147">
        <v>52.0</v>
      </c>
      <c r="F386" s="147">
        <v>48.0</v>
      </c>
      <c r="G386" s="147">
        <f t="shared" si="481"/>
        <v>4</v>
      </c>
      <c r="H386" s="147">
        <f>AVERAGE(E386:F386)</f>
        <v>50</v>
      </c>
      <c r="I386" s="185">
        <f t="shared" si="483"/>
        <v>-20.5</v>
      </c>
      <c r="J386" s="179" t="s">
        <v>1395</v>
      </c>
      <c r="K386" s="179" t="s">
        <v>1611</v>
      </c>
      <c r="L386" s="179" t="s">
        <v>1550</v>
      </c>
      <c r="M386" s="186">
        <v>27.4</v>
      </c>
      <c r="N386" s="187">
        <f>M386*1000000</f>
        <v>27400000</v>
      </c>
      <c r="O386" s="153">
        <v>66.5</v>
      </c>
      <c r="P386" s="187">
        <f>O386*1000000</f>
        <v>66500000</v>
      </c>
      <c r="Q386" s="153">
        <v>119.69</v>
      </c>
      <c r="R386" s="149">
        <f>SUM(Q386*1000000)</f>
        <v>119690000</v>
      </c>
      <c r="S386" s="187">
        <f>T386*1000000</f>
        <v>186190000</v>
      </c>
      <c r="T386" s="187">
        <v>186.19</v>
      </c>
      <c r="U386" s="178">
        <f t="shared" si="619"/>
        <v>0.6428379612</v>
      </c>
      <c r="V386" s="156">
        <v>40.0</v>
      </c>
      <c r="W386" s="188">
        <f>SUM(T386/V386)</f>
        <v>4.65475</v>
      </c>
      <c r="X386" s="193">
        <f t="shared" si="606"/>
        <v>0.685</v>
      </c>
      <c r="Y386" s="147">
        <v>2009.0</v>
      </c>
      <c r="Z386" s="159"/>
      <c r="AA386" s="159"/>
      <c r="AB386" s="189" t="s">
        <v>2288</v>
      </c>
      <c r="AC386" s="158"/>
    </row>
    <row r="387" ht="15.75" customHeight="1">
      <c r="A387" s="145" t="s">
        <v>2289</v>
      </c>
      <c r="B387" s="146">
        <v>42.0</v>
      </c>
      <c r="C387" s="147">
        <v>51.0</v>
      </c>
      <c r="D387" s="149">
        <f t="shared" ref="D387:D388" si="620">(B387+C387)/2</f>
        <v>46.5</v>
      </c>
      <c r="E387" s="147">
        <v>60.0</v>
      </c>
      <c r="F387" s="149">
        <v>65.0</v>
      </c>
      <c r="G387" s="150">
        <f t="shared" si="481"/>
        <v>-5</v>
      </c>
      <c r="H387" s="151">
        <f t="shared" ref="H387:H388" si="621">(E387+F387)/2</f>
        <v>62.5</v>
      </c>
      <c r="I387" s="150">
        <f t="shared" si="483"/>
        <v>-16</v>
      </c>
      <c r="J387" s="152" t="s">
        <v>1527</v>
      </c>
      <c r="K387" s="152" t="s">
        <v>1528</v>
      </c>
      <c r="L387" s="152" t="s">
        <v>1550</v>
      </c>
      <c r="M387" s="153">
        <f t="shared" ref="M387:M390" si="622">N387/1000000</f>
        <v>24.167011</v>
      </c>
      <c r="N387" s="149">
        <v>2.4167011E7</v>
      </c>
      <c r="O387" s="153">
        <f t="shared" ref="O387:O390" si="623">P387/1000000</f>
        <v>58.032443</v>
      </c>
      <c r="P387" s="149">
        <v>5.8032443E7</v>
      </c>
      <c r="Q387" s="153">
        <f t="shared" ref="Q387:Q390" si="624">R387/1000000</f>
        <v>230.229298</v>
      </c>
      <c r="R387" s="154">
        <f t="shared" ref="R387:R388" si="625">S387-P387</f>
        <v>230229298</v>
      </c>
      <c r="S387" s="149">
        <v>2.88261741E8</v>
      </c>
      <c r="T387" s="154">
        <f t="shared" ref="T387:T390" si="626">S387/1000000</f>
        <v>288.261741</v>
      </c>
      <c r="U387" s="155">
        <f t="shared" si="619"/>
        <v>0.7986814247</v>
      </c>
      <c r="V387" s="156">
        <v>62.0</v>
      </c>
      <c r="W387" s="204">
        <f t="shared" ref="W387:W388" si="627">SUM(S387/(V387*1000000))</f>
        <v>4.649382919</v>
      </c>
      <c r="X387" s="155">
        <f t="shared" si="606"/>
        <v>0.3897905</v>
      </c>
      <c r="Y387" s="147">
        <v>2018.0</v>
      </c>
      <c r="Z387" s="159"/>
      <c r="AA387" s="159"/>
      <c r="AB387" s="160" t="s">
        <v>2290</v>
      </c>
      <c r="AC387" s="159"/>
    </row>
    <row r="388" ht="15.75" customHeight="1">
      <c r="A388" s="163" t="s">
        <v>1215</v>
      </c>
      <c r="B388" s="146">
        <v>92.0</v>
      </c>
      <c r="C388" s="164">
        <v>73.0</v>
      </c>
      <c r="D388" s="149">
        <f t="shared" si="620"/>
        <v>82.5</v>
      </c>
      <c r="E388" s="164">
        <v>88.0</v>
      </c>
      <c r="F388" s="164">
        <v>80.0</v>
      </c>
      <c r="G388" s="151">
        <f t="shared" si="481"/>
        <v>8</v>
      </c>
      <c r="H388" s="151">
        <f t="shared" si="621"/>
        <v>84</v>
      </c>
      <c r="I388" s="150">
        <f t="shared" si="483"/>
        <v>-1.5</v>
      </c>
      <c r="J388" s="165" t="s">
        <v>1602</v>
      </c>
      <c r="K388" s="165" t="s">
        <v>2054</v>
      </c>
      <c r="L388" s="166" t="s">
        <v>1534</v>
      </c>
      <c r="M388" s="167">
        <f t="shared" si="622"/>
        <v>122.744989</v>
      </c>
      <c r="N388" s="149">
        <v>1.22744989E8</v>
      </c>
      <c r="O388" s="167">
        <f t="shared" si="623"/>
        <v>302.950227</v>
      </c>
      <c r="P388" s="149">
        <v>3.02950227E8</v>
      </c>
      <c r="Q388" s="167">
        <f t="shared" si="624"/>
        <v>532.56759</v>
      </c>
      <c r="R388" s="150">
        <f t="shared" si="625"/>
        <v>532567590</v>
      </c>
      <c r="S388" s="149">
        <v>8.35517817E8</v>
      </c>
      <c r="T388" s="149">
        <f t="shared" si="626"/>
        <v>835.517817</v>
      </c>
      <c r="U388" s="155">
        <f t="shared" si="619"/>
        <v>0.6374102134</v>
      </c>
      <c r="V388" s="192">
        <v>180.0</v>
      </c>
      <c r="W388" s="204">
        <f t="shared" si="627"/>
        <v>4.64176565</v>
      </c>
      <c r="X388" s="155">
        <f t="shared" si="606"/>
        <v>0.6819166056</v>
      </c>
      <c r="Y388" s="164">
        <v>2017.0</v>
      </c>
      <c r="Z388" s="171"/>
      <c r="AA388" s="171"/>
      <c r="AB388" s="172" t="s">
        <v>2291</v>
      </c>
      <c r="AC388" s="171"/>
    </row>
    <row r="389" ht="15.75" customHeight="1">
      <c r="A389" s="174" t="s">
        <v>2292</v>
      </c>
      <c r="B389" s="175">
        <v>85.0</v>
      </c>
      <c r="C389" s="158">
        <v>68.0</v>
      </c>
      <c r="D389" s="210">
        <f>AVERAGE(B389:C389)</f>
        <v>76.5</v>
      </c>
      <c r="E389" s="158">
        <v>84.0</v>
      </c>
      <c r="F389" s="158">
        <v>79.0</v>
      </c>
      <c r="G389" s="158">
        <f t="shared" si="481"/>
        <v>5</v>
      </c>
      <c r="H389" s="158">
        <f>AVERAGE(E389:F389)</f>
        <v>81.5</v>
      </c>
      <c r="I389" s="210">
        <f t="shared" si="483"/>
        <v>-5</v>
      </c>
      <c r="J389" s="162" t="s">
        <v>1547</v>
      </c>
      <c r="K389" s="162" t="s">
        <v>1574</v>
      </c>
      <c r="L389" s="162" t="s">
        <v>1540</v>
      </c>
      <c r="M389" s="153">
        <f t="shared" si="622"/>
        <v>0.552788</v>
      </c>
      <c r="N389" s="154">
        <v>552788.0</v>
      </c>
      <c r="O389" s="153">
        <f t="shared" si="623"/>
        <v>21.506546</v>
      </c>
      <c r="P389" s="154">
        <v>2.1506546E7</v>
      </c>
      <c r="Q389" s="153">
        <f t="shared" si="624"/>
        <v>1.692106</v>
      </c>
      <c r="R389" s="154">
        <v>1692106.0</v>
      </c>
      <c r="S389" s="154">
        <v>2.3198652E7</v>
      </c>
      <c r="T389" s="154">
        <f t="shared" si="626"/>
        <v>23.198652</v>
      </c>
      <c r="U389" s="178">
        <f t="shared" si="619"/>
        <v>0.0729398415</v>
      </c>
      <c r="V389" s="156">
        <v>5.0</v>
      </c>
      <c r="W389" s="188">
        <f t="shared" ref="W389:W393" si="628">SUM(T389/V389)</f>
        <v>4.6397304</v>
      </c>
      <c r="X389" s="193">
        <f t="shared" si="606"/>
        <v>0.1105576</v>
      </c>
      <c r="Y389" s="158">
        <v>2013.0</v>
      </c>
      <c r="Z389" s="159"/>
      <c r="AA389" s="159"/>
      <c r="AB389" s="189" t="s">
        <v>2293</v>
      </c>
      <c r="AC389" s="158"/>
    </row>
    <row r="390" ht="15.75" customHeight="1">
      <c r="A390" s="163" t="s">
        <v>161</v>
      </c>
      <c r="B390" s="146">
        <v>90.0</v>
      </c>
      <c r="C390" s="164">
        <v>75.0</v>
      </c>
      <c r="D390" s="214">
        <f>(B390+C390)/2</f>
        <v>82.5</v>
      </c>
      <c r="E390" s="164">
        <v>89.0</v>
      </c>
      <c r="F390" s="158">
        <v>83.0</v>
      </c>
      <c r="G390" s="149">
        <f t="shared" si="481"/>
        <v>6</v>
      </c>
      <c r="H390" s="164">
        <f>(E390+F390)/2</f>
        <v>86</v>
      </c>
      <c r="I390" s="177">
        <f t="shared" si="483"/>
        <v>-3.5</v>
      </c>
      <c r="J390" s="173" t="s">
        <v>1537</v>
      </c>
      <c r="K390" s="173" t="s">
        <v>1537</v>
      </c>
      <c r="L390" s="152" t="s">
        <v>1550</v>
      </c>
      <c r="M390" s="153">
        <f t="shared" si="622"/>
        <v>179.139142</v>
      </c>
      <c r="N390" s="149">
        <v>1.79139142E8</v>
      </c>
      <c r="O390" s="181">
        <f t="shared" si="623"/>
        <v>408.084349</v>
      </c>
      <c r="P390" s="149">
        <v>4.08084349E8</v>
      </c>
      <c r="Q390" s="153">
        <f t="shared" si="624"/>
        <v>745.220146</v>
      </c>
      <c r="R390" s="154">
        <v>7.45220146E8</v>
      </c>
      <c r="S390" s="154">
        <f>R390+P390</f>
        <v>1153304495</v>
      </c>
      <c r="T390" s="154">
        <f t="shared" si="626"/>
        <v>1153.304495</v>
      </c>
      <c r="U390" s="178">
        <f>R390/S390</f>
        <v>0.6461607921</v>
      </c>
      <c r="V390" s="156">
        <v>250.0</v>
      </c>
      <c r="W390" s="157">
        <f t="shared" si="628"/>
        <v>4.61321798</v>
      </c>
      <c r="X390" s="178">
        <f>N390/(V390*1000000)</f>
        <v>0.716556568</v>
      </c>
      <c r="Y390" s="164">
        <v>2016.0</v>
      </c>
      <c r="Z390" s="159"/>
      <c r="AA390" s="159"/>
      <c r="AB390" s="160" t="s">
        <v>2294</v>
      </c>
      <c r="AC390" s="159"/>
    </row>
    <row r="391" ht="15.75" customHeight="1">
      <c r="A391" s="182" t="s">
        <v>2295</v>
      </c>
      <c r="B391" s="183">
        <v>29.0</v>
      </c>
      <c r="C391" s="147">
        <v>43.0</v>
      </c>
      <c r="D391" s="183">
        <f t="shared" ref="D391:D396" si="629">AVERAGE(B391:C391)</f>
        <v>36</v>
      </c>
      <c r="E391" s="147">
        <v>66.0</v>
      </c>
      <c r="F391" s="147">
        <v>59.0</v>
      </c>
      <c r="G391" s="147">
        <f t="shared" si="481"/>
        <v>7</v>
      </c>
      <c r="H391" s="147">
        <f t="shared" ref="H391:H396" si="630">AVERAGE(E391:F391)</f>
        <v>62.5</v>
      </c>
      <c r="I391" s="183">
        <f t="shared" si="483"/>
        <v>-26.5</v>
      </c>
      <c r="J391" s="179" t="s">
        <v>1605</v>
      </c>
      <c r="K391" s="179" t="s">
        <v>2296</v>
      </c>
      <c r="L391" s="179" t="s">
        <v>1534</v>
      </c>
      <c r="M391" s="186">
        <v>30.4</v>
      </c>
      <c r="N391" s="187">
        <f t="shared" ref="N391:N393" si="631">M391*1000000</f>
        <v>30400000</v>
      </c>
      <c r="O391" s="153">
        <v>80.01</v>
      </c>
      <c r="P391" s="187">
        <f t="shared" ref="P391:P393" si="632">O391*1000000</f>
        <v>80010000</v>
      </c>
      <c r="Q391" s="153">
        <v>34.96</v>
      </c>
      <c r="R391" s="149">
        <f t="shared" ref="R391:R393" si="633">SUM(Q391*1000000)</f>
        <v>34960000</v>
      </c>
      <c r="S391" s="187">
        <f t="shared" ref="S391:S393" si="634">T391*1000000</f>
        <v>114970000</v>
      </c>
      <c r="T391" s="187">
        <f>SUM(O391+Q391)</f>
        <v>114.97</v>
      </c>
      <c r="U391" s="178">
        <f t="shared" ref="U391:U415" si="635">(R391/S391)</f>
        <v>0.304079325</v>
      </c>
      <c r="V391" s="156">
        <v>25.0</v>
      </c>
      <c r="W391" s="188">
        <f t="shared" si="628"/>
        <v>4.5988</v>
      </c>
      <c r="X391" s="193">
        <f t="shared" ref="X391:X415" si="636">SUM(M391/V391)</f>
        <v>1.216</v>
      </c>
      <c r="Y391" s="147">
        <v>2010.0</v>
      </c>
      <c r="Z391" s="159"/>
      <c r="AA391" s="159"/>
      <c r="AB391" s="189" t="s">
        <v>2297</v>
      </c>
      <c r="AC391" s="158"/>
    </row>
    <row r="392" ht="15.75" customHeight="1">
      <c r="A392" s="182" t="s">
        <v>2298</v>
      </c>
      <c r="B392" s="183">
        <v>88.0</v>
      </c>
      <c r="C392" s="147">
        <v>69.0</v>
      </c>
      <c r="D392" s="183">
        <f t="shared" si="629"/>
        <v>78.5</v>
      </c>
      <c r="E392" s="147">
        <v>87.0</v>
      </c>
      <c r="F392" s="147">
        <v>78.0</v>
      </c>
      <c r="G392" s="147">
        <f t="shared" si="481"/>
        <v>9</v>
      </c>
      <c r="H392" s="147">
        <f t="shared" si="630"/>
        <v>82.5</v>
      </c>
      <c r="I392" s="183">
        <f t="shared" si="483"/>
        <v>-4</v>
      </c>
      <c r="J392" s="179" t="s">
        <v>1694</v>
      </c>
      <c r="K392" s="179" t="s">
        <v>2299</v>
      </c>
      <c r="L392" s="179" t="s">
        <v>1540</v>
      </c>
      <c r="M392" s="186">
        <v>38.0</v>
      </c>
      <c r="N392" s="187">
        <f t="shared" si="631"/>
        <v>38000000</v>
      </c>
      <c r="O392" s="153">
        <v>120.5</v>
      </c>
      <c r="P392" s="187">
        <f t="shared" si="632"/>
        <v>120500000</v>
      </c>
      <c r="Q392" s="153">
        <v>200.91</v>
      </c>
      <c r="R392" s="149">
        <f t="shared" si="633"/>
        <v>200910000</v>
      </c>
      <c r="S392" s="187">
        <f t="shared" si="634"/>
        <v>321410000</v>
      </c>
      <c r="T392" s="187">
        <v>321.41</v>
      </c>
      <c r="U392" s="178">
        <f t="shared" si="635"/>
        <v>0.6250894496</v>
      </c>
      <c r="V392" s="156">
        <v>70.0</v>
      </c>
      <c r="W392" s="188">
        <f t="shared" si="628"/>
        <v>4.591571429</v>
      </c>
      <c r="X392" s="193">
        <f t="shared" si="636"/>
        <v>0.5428571429</v>
      </c>
      <c r="Y392" s="147">
        <v>2009.0</v>
      </c>
      <c r="Z392" s="159"/>
      <c r="AA392" s="159"/>
      <c r="AB392" s="189" t="s">
        <v>2300</v>
      </c>
      <c r="AC392" s="158"/>
    </row>
    <row r="393" ht="15.75" customHeight="1">
      <c r="A393" s="182" t="s">
        <v>837</v>
      </c>
      <c r="B393" s="183">
        <v>57.0</v>
      </c>
      <c r="C393" s="147">
        <v>58.0</v>
      </c>
      <c r="D393" s="185">
        <f t="shared" si="629"/>
        <v>57.5</v>
      </c>
      <c r="E393" s="147">
        <v>64.0</v>
      </c>
      <c r="F393" s="147">
        <v>64.0</v>
      </c>
      <c r="G393" s="187">
        <f t="shared" si="481"/>
        <v>0</v>
      </c>
      <c r="H393" s="147">
        <f t="shared" si="630"/>
        <v>64</v>
      </c>
      <c r="I393" s="185">
        <f t="shared" si="483"/>
        <v>-6.5</v>
      </c>
      <c r="J393" s="179" t="s">
        <v>1594</v>
      </c>
      <c r="K393" s="179" t="s">
        <v>1799</v>
      </c>
      <c r="L393" s="179" t="s">
        <v>1550</v>
      </c>
      <c r="M393" s="186">
        <v>70.8</v>
      </c>
      <c r="N393" s="187">
        <f t="shared" si="631"/>
        <v>70800000</v>
      </c>
      <c r="O393" s="153">
        <v>238.74</v>
      </c>
      <c r="P393" s="187">
        <f t="shared" si="632"/>
        <v>238740000</v>
      </c>
      <c r="Q393" s="153">
        <v>513.86</v>
      </c>
      <c r="R393" s="149">
        <f t="shared" si="633"/>
        <v>513860000</v>
      </c>
      <c r="S393" s="187">
        <f t="shared" si="634"/>
        <v>752600000</v>
      </c>
      <c r="T393" s="187">
        <f>SUM(O393+Q393)</f>
        <v>752.6</v>
      </c>
      <c r="U393" s="178">
        <f t="shared" si="635"/>
        <v>0.6827796971</v>
      </c>
      <c r="V393" s="156">
        <v>165.0</v>
      </c>
      <c r="W393" s="188">
        <f t="shared" si="628"/>
        <v>4.561212121</v>
      </c>
      <c r="X393" s="193">
        <f t="shared" si="636"/>
        <v>0.4290909091</v>
      </c>
      <c r="Y393" s="147">
        <v>2010.0</v>
      </c>
      <c r="Z393" s="159"/>
      <c r="AA393" s="159"/>
      <c r="AB393" s="189" t="s">
        <v>2301</v>
      </c>
      <c r="AC393" s="158"/>
    </row>
    <row r="394" ht="15.75" customHeight="1">
      <c r="A394" s="205" t="s">
        <v>327</v>
      </c>
      <c r="B394" s="206">
        <v>91.0</v>
      </c>
      <c r="C394" s="151">
        <v>76.0</v>
      </c>
      <c r="D394" s="208">
        <f t="shared" si="629"/>
        <v>83.5</v>
      </c>
      <c r="E394" s="151">
        <v>93.0</v>
      </c>
      <c r="F394" s="151">
        <v>85.0</v>
      </c>
      <c r="G394" s="151">
        <f t="shared" si="481"/>
        <v>8</v>
      </c>
      <c r="H394" s="151">
        <f t="shared" si="630"/>
        <v>89</v>
      </c>
      <c r="I394" s="208">
        <f t="shared" si="483"/>
        <v>-5.5</v>
      </c>
      <c r="J394" s="165" t="s">
        <v>1602</v>
      </c>
      <c r="K394" s="165" t="s">
        <v>2187</v>
      </c>
      <c r="L394" s="165" t="s">
        <v>1534</v>
      </c>
      <c r="M394" s="181">
        <f t="shared" ref="M394:M395" si="637">N394/1000000</f>
        <v>94.320883</v>
      </c>
      <c r="N394" s="150">
        <v>9.4320883E7</v>
      </c>
      <c r="O394" s="181">
        <f t="shared" ref="O394:O395" si="638">P394/1000000</f>
        <v>333.1766</v>
      </c>
      <c r="P394" s="150">
        <v>3.331766E8</v>
      </c>
      <c r="Q394" s="153">
        <f t="shared" ref="Q394:Q395" si="639">R394/1000000</f>
        <v>441</v>
      </c>
      <c r="R394" s="149">
        <v>4.41E8</v>
      </c>
      <c r="S394" s="150">
        <v>7.741766E8</v>
      </c>
      <c r="T394" s="149">
        <f t="shared" ref="T394:T395" si="640">S394/1000000</f>
        <v>774.1766</v>
      </c>
      <c r="U394" s="178">
        <f t="shared" si="635"/>
        <v>0.5696374703</v>
      </c>
      <c r="V394" s="192">
        <v>170.0</v>
      </c>
      <c r="W394" s="204">
        <f t="shared" ref="W394:W395" si="641">SUM(S394/(V394*1000000))</f>
        <v>4.55398</v>
      </c>
      <c r="X394" s="193">
        <f t="shared" si="636"/>
        <v>0.5548287235</v>
      </c>
      <c r="Y394" s="151">
        <v>2014.0</v>
      </c>
      <c r="Z394" s="171"/>
      <c r="AA394" s="159"/>
      <c r="AB394" s="189" t="s">
        <v>2302</v>
      </c>
      <c r="AC394" s="158"/>
    </row>
    <row r="395" ht="15.75" customHeight="1">
      <c r="A395" s="205" t="s">
        <v>2303</v>
      </c>
      <c r="B395" s="206">
        <v>95.0</v>
      </c>
      <c r="C395" s="151">
        <v>76.0</v>
      </c>
      <c r="D395" s="208">
        <f t="shared" si="629"/>
        <v>85.5</v>
      </c>
      <c r="E395" s="151">
        <v>86.0</v>
      </c>
      <c r="F395" s="151">
        <v>84.0</v>
      </c>
      <c r="G395" s="151">
        <f t="shared" si="481"/>
        <v>2</v>
      </c>
      <c r="H395" s="151">
        <f t="shared" si="630"/>
        <v>85</v>
      </c>
      <c r="I395" s="208">
        <f t="shared" si="483"/>
        <v>0.5</v>
      </c>
      <c r="J395" s="165" t="s">
        <v>1565</v>
      </c>
      <c r="K395" s="165" t="s">
        <v>2304</v>
      </c>
      <c r="L395" s="165" t="s">
        <v>1623</v>
      </c>
      <c r="M395" s="181">
        <f t="shared" si="637"/>
        <v>10.441</v>
      </c>
      <c r="N395" s="150">
        <v>1.0441E7</v>
      </c>
      <c r="O395" s="181">
        <f t="shared" si="638"/>
        <v>32.381217</v>
      </c>
      <c r="P395" s="150">
        <v>3.2381217E7</v>
      </c>
      <c r="Q395" s="153">
        <f t="shared" si="639"/>
        <v>6.316</v>
      </c>
      <c r="R395" s="149">
        <v>6316000.0</v>
      </c>
      <c r="S395" s="150">
        <v>3.8697217E7</v>
      </c>
      <c r="T395" s="149">
        <f t="shared" si="640"/>
        <v>38.697217</v>
      </c>
      <c r="U395" s="178">
        <f t="shared" si="635"/>
        <v>0.1632158716</v>
      </c>
      <c r="V395" s="192">
        <v>8.5</v>
      </c>
      <c r="W395" s="204">
        <f t="shared" si="641"/>
        <v>4.552613765</v>
      </c>
      <c r="X395" s="193">
        <f t="shared" si="636"/>
        <v>1.228352941</v>
      </c>
      <c r="Y395" s="151">
        <v>2014.0</v>
      </c>
      <c r="Z395" s="171"/>
      <c r="AA395" s="159"/>
      <c r="AB395" s="189" t="s">
        <v>2305</v>
      </c>
      <c r="AC395" s="158"/>
    </row>
    <row r="396" ht="15.75" customHeight="1">
      <c r="A396" s="182" t="s">
        <v>1305</v>
      </c>
      <c r="B396" s="183">
        <v>73.0</v>
      </c>
      <c r="C396" s="147">
        <v>64.0</v>
      </c>
      <c r="D396" s="183">
        <f t="shared" si="629"/>
        <v>68.5</v>
      </c>
      <c r="E396" s="147">
        <v>72.0</v>
      </c>
      <c r="F396" s="147">
        <v>66.0</v>
      </c>
      <c r="G396" s="147">
        <f t="shared" si="481"/>
        <v>6</v>
      </c>
      <c r="H396" s="147">
        <f t="shared" si="630"/>
        <v>69</v>
      </c>
      <c r="I396" s="183">
        <f t="shared" si="483"/>
        <v>-0.5</v>
      </c>
      <c r="J396" s="179" t="s">
        <v>1602</v>
      </c>
      <c r="K396" s="179" t="s">
        <v>1808</v>
      </c>
      <c r="L396" s="179" t="s">
        <v>1534</v>
      </c>
      <c r="M396" s="186">
        <v>50.93</v>
      </c>
      <c r="N396" s="187">
        <f>M396*1000000</f>
        <v>50930000</v>
      </c>
      <c r="O396" s="153">
        <v>134.51</v>
      </c>
      <c r="P396" s="187">
        <f>O396*1000000</f>
        <v>134510000</v>
      </c>
      <c r="Q396" s="153">
        <v>206.92</v>
      </c>
      <c r="R396" s="149">
        <f>SUM(Q396*1000000)</f>
        <v>206920000</v>
      </c>
      <c r="S396" s="187">
        <f>T396*1000000</f>
        <v>341430000</v>
      </c>
      <c r="T396" s="187">
        <v>341.43</v>
      </c>
      <c r="U396" s="178">
        <f t="shared" si="635"/>
        <v>0.6060393053</v>
      </c>
      <c r="V396" s="156">
        <v>75.0</v>
      </c>
      <c r="W396" s="188">
        <f t="shared" ref="W396:W398" si="642">SUM(T396/V396)</f>
        <v>4.5524</v>
      </c>
      <c r="X396" s="193">
        <f t="shared" si="636"/>
        <v>0.6790666667</v>
      </c>
      <c r="Y396" s="147">
        <v>2008.0</v>
      </c>
      <c r="Z396" s="159"/>
      <c r="AA396" s="159"/>
      <c r="AB396" s="189" t="s">
        <v>2306</v>
      </c>
      <c r="AC396" s="158"/>
    </row>
    <row r="397" ht="15.75" customHeight="1">
      <c r="A397" s="190" t="s">
        <v>1446</v>
      </c>
      <c r="B397" s="175">
        <v>92.0</v>
      </c>
      <c r="C397" s="158">
        <v>75.0</v>
      </c>
      <c r="D397" s="210">
        <f>(B397+C397)/2</f>
        <v>83.5</v>
      </c>
      <c r="E397" s="158">
        <v>89.0</v>
      </c>
      <c r="F397" s="158">
        <v>79.0</v>
      </c>
      <c r="G397" s="149">
        <f t="shared" si="481"/>
        <v>10</v>
      </c>
      <c r="H397" s="158">
        <f>(E397+F397)/2</f>
        <v>84</v>
      </c>
      <c r="I397" s="177">
        <f t="shared" si="483"/>
        <v>-0.5</v>
      </c>
      <c r="J397" s="162" t="s">
        <v>1602</v>
      </c>
      <c r="K397" s="162" t="s">
        <v>1602</v>
      </c>
      <c r="L397" s="162" t="s">
        <v>1550</v>
      </c>
      <c r="M397" s="153">
        <f t="shared" ref="M397:M399" si="643">N397/1000000</f>
        <v>55.520089</v>
      </c>
      <c r="N397" s="154">
        <v>5.5520089E7</v>
      </c>
      <c r="O397" s="153">
        <f t="shared" ref="O397:O399" si="644">P397/1000000</f>
        <v>195.042377</v>
      </c>
      <c r="P397" s="149">
        <v>1.95042377E8</v>
      </c>
      <c r="Q397" s="153">
        <f t="shared" ref="Q397:Q399" si="645">R397/1000000</f>
        <v>487.1</v>
      </c>
      <c r="R397" s="149">
        <v>4.871E8</v>
      </c>
      <c r="S397" s="154">
        <f>SUM(P397+(Q397*1000000))</f>
        <v>682142377</v>
      </c>
      <c r="T397" s="154">
        <f t="shared" ref="T397:T399" si="646">S397/1000000</f>
        <v>682.142377</v>
      </c>
      <c r="U397" s="178">
        <f t="shared" si="635"/>
        <v>0.714073801</v>
      </c>
      <c r="V397" s="192">
        <v>150.0</v>
      </c>
      <c r="W397" s="188">
        <f t="shared" si="642"/>
        <v>4.547615847</v>
      </c>
      <c r="X397" s="193">
        <f t="shared" si="636"/>
        <v>0.3701339267</v>
      </c>
      <c r="Y397" s="158">
        <v>2015.0</v>
      </c>
      <c r="Z397" s="159"/>
      <c r="AA397" s="159"/>
      <c r="AB397" s="189" t="s">
        <v>2307</v>
      </c>
      <c r="AC397" s="158"/>
    </row>
    <row r="398" ht="15.75" customHeight="1">
      <c r="A398" s="174" t="s">
        <v>2308</v>
      </c>
      <c r="B398" s="175">
        <v>15.0</v>
      </c>
      <c r="C398" s="164">
        <v>21.0</v>
      </c>
      <c r="D398" s="210">
        <f>AVERAGE(B398:C398)</f>
        <v>18</v>
      </c>
      <c r="E398" s="158">
        <v>52.0</v>
      </c>
      <c r="F398" s="158">
        <v>57.0</v>
      </c>
      <c r="G398" s="158">
        <f t="shared" si="481"/>
        <v>-5</v>
      </c>
      <c r="H398" s="158">
        <f>AVERAGE(E398:F398)</f>
        <v>54.5</v>
      </c>
      <c r="I398" s="210">
        <f t="shared" si="483"/>
        <v>-36.5</v>
      </c>
      <c r="J398" s="162" t="s">
        <v>1537</v>
      </c>
      <c r="K398" s="162" t="s">
        <v>2309</v>
      </c>
      <c r="L398" s="162" t="s">
        <v>1534</v>
      </c>
      <c r="M398" s="153">
        <f t="shared" si="643"/>
        <v>19.690956</v>
      </c>
      <c r="N398" s="154">
        <v>1.9690956E7</v>
      </c>
      <c r="O398" s="153">
        <f t="shared" si="644"/>
        <v>55.703475</v>
      </c>
      <c r="P398" s="154">
        <v>5.5703475E7</v>
      </c>
      <c r="Q398" s="153">
        <f t="shared" si="645"/>
        <v>170.646274</v>
      </c>
      <c r="R398" s="154">
        <v>1.70646274E8</v>
      </c>
      <c r="S398" s="154">
        <v>2.26349749E8</v>
      </c>
      <c r="T398" s="154">
        <f t="shared" si="646"/>
        <v>226.349749</v>
      </c>
      <c r="U398" s="178">
        <f t="shared" si="635"/>
        <v>0.7539052937</v>
      </c>
      <c r="V398" s="156">
        <v>50.0</v>
      </c>
      <c r="W398" s="188">
        <f t="shared" si="642"/>
        <v>4.52699498</v>
      </c>
      <c r="X398" s="193">
        <f t="shared" si="636"/>
        <v>0.39381912</v>
      </c>
      <c r="Y398" s="158">
        <v>2013.0</v>
      </c>
      <c r="Z398" s="159"/>
      <c r="AA398" s="159"/>
      <c r="AB398" s="189" t="s">
        <v>2310</v>
      </c>
      <c r="AC398" s="158"/>
    </row>
    <row r="399" ht="15.75" customHeight="1">
      <c r="A399" s="194" t="s">
        <v>2311</v>
      </c>
      <c r="B399" s="146">
        <v>14.0</v>
      </c>
      <c r="C399" s="175">
        <v>35.0</v>
      </c>
      <c r="D399" s="146">
        <f>(B399+C399)/2</f>
        <v>24.5</v>
      </c>
      <c r="E399" s="146">
        <v>45.0</v>
      </c>
      <c r="F399" s="146">
        <v>35.0</v>
      </c>
      <c r="G399" s="146">
        <f t="shared" si="481"/>
        <v>10</v>
      </c>
      <c r="H399" s="146">
        <f>(E399+F399)/2</f>
        <v>40</v>
      </c>
      <c r="I399" s="146">
        <f t="shared" si="483"/>
        <v>-15.5</v>
      </c>
      <c r="J399" s="173" t="s">
        <v>1558</v>
      </c>
      <c r="K399" s="196" t="s">
        <v>1558</v>
      </c>
      <c r="L399" s="179" t="s">
        <v>1567</v>
      </c>
      <c r="M399" s="181">
        <f t="shared" si="643"/>
        <v>13.007709</v>
      </c>
      <c r="N399" s="198">
        <v>1.3007709E7</v>
      </c>
      <c r="O399" s="181">
        <f t="shared" si="644"/>
        <v>35.417038</v>
      </c>
      <c r="P399" s="149">
        <v>3.5417038E7</v>
      </c>
      <c r="Q399" s="181">
        <f t="shared" si="645"/>
        <v>59.6</v>
      </c>
      <c r="R399" s="198">
        <v>5.96E7</v>
      </c>
      <c r="S399" s="149">
        <f>P399+R399</f>
        <v>95017038</v>
      </c>
      <c r="T399" s="149">
        <f t="shared" si="646"/>
        <v>95.017038</v>
      </c>
      <c r="U399" s="199">
        <f t="shared" si="635"/>
        <v>0.6272559244</v>
      </c>
      <c r="V399" s="192">
        <v>21.0</v>
      </c>
      <c r="W399" s="200">
        <f>SUM(S399/(V399*1000000))</f>
        <v>4.524620857</v>
      </c>
      <c r="X399" s="199">
        <f t="shared" si="636"/>
        <v>0.6194147143</v>
      </c>
      <c r="Y399" s="146">
        <v>2019.0</v>
      </c>
      <c r="Z399" s="201"/>
      <c r="AA399" s="201"/>
      <c r="AB399" s="211" t="s">
        <v>2312</v>
      </c>
      <c r="AC399" s="159"/>
    </row>
    <row r="400" ht="15.75" customHeight="1">
      <c r="A400" s="182" t="s">
        <v>2313</v>
      </c>
      <c r="B400" s="183">
        <v>92.0</v>
      </c>
      <c r="C400" s="147">
        <v>79.0</v>
      </c>
      <c r="D400" s="183">
        <f t="shared" ref="D400:D401" si="647">AVERAGE(B400:C400)</f>
        <v>85.5</v>
      </c>
      <c r="E400" s="147">
        <v>83.0</v>
      </c>
      <c r="F400" s="147">
        <v>80.0</v>
      </c>
      <c r="G400" s="147">
        <f t="shared" si="481"/>
        <v>3</v>
      </c>
      <c r="H400" s="147">
        <f t="shared" ref="H400:H401" si="648">AVERAGE(E400:F400)</f>
        <v>81.5</v>
      </c>
      <c r="I400" s="183">
        <f t="shared" si="483"/>
        <v>4</v>
      </c>
      <c r="J400" s="179" t="s">
        <v>1983</v>
      </c>
      <c r="K400" s="179" t="s">
        <v>2314</v>
      </c>
      <c r="L400" s="179" t="s">
        <v>1540</v>
      </c>
      <c r="M400" s="186">
        <v>0.09</v>
      </c>
      <c r="N400" s="187">
        <f t="shared" ref="N400:N401" si="649">M400*1000000</f>
        <v>90000</v>
      </c>
      <c r="O400" s="153">
        <v>9.43</v>
      </c>
      <c r="P400" s="187">
        <f t="shared" ref="P400:P401" si="650">O400*1000000</f>
        <v>9430000</v>
      </c>
      <c r="Q400" s="153">
        <v>8.65</v>
      </c>
      <c r="R400" s="149">
        <f t="shared" ref="R400:R401" si="651">SUM(Q400*1000000)</f>
        <v>8650000</v>
      </c>
      <c r="S400" s="187">
        <f t="shared" ref="S400:S401" si="652">T400*1000000</f>
        <v>18080000</v>
      </c>
      <c r="T400" s="187">
        <v>18.08</v>
      </c>
      <c r="U400" s="178">
        <f t="shared" si="635"/>
        <v>0.4784292035</v>
      </c>
      <c r="V400" s="156">
        <v>4.0</v>
      </c>
      <c r="W400" s="188">
        <f t="shared" ref="W400:W401" si="653">SUM(T400/V400)</f>
        <v>4.52</v>
      </c>
      <c r="X400" s="193">
        <f t="shared" si="636"/>
        <v>0.0225</v>
      </c>
      <c r="Y400" s="147">
        <v>2008.0</v>
      </c>
      <c r="Z400" s="159"/>
      <c r="AA400" s="159"/>
      <c r="AB400" s="189" t="s">
        <v>2315</v>
      </c>
      <c r="AC400" s="158"/>
    </row>
    <row r="401" ht="15.75" customHeight="1">
      <c r="A401" s="182">
        <v>21.0</v>
      </c>
      <c r="B401" s="183">
        <v>35.0</v>
      </c>
      <c r="C401" s="147">
        <v>48.0</v>
      </c>
      <c r="D401" s="185">
        <f t="shared" si="647"/>
        <v>41.5</v>
      </c>
      <c r="E401" s="147">
        <v>73.0</v>
      </c>
      <c r="F401" s="147">
        <v>62.0</v>
      </c>
      <c r="G401" s="147">
        <f t="shared" si="481"/>
        <v>11</v>
      </c>
      <c r="H401" s="147">
        <f t="shared" si="648"/>
        <v>67.5</v>
      </c>
      <c r="I401" s="185">
        <f t="shared" si="483"/>
        <v>-26</v>
      </c>
      <c r="J401" s="179" t="s">
        <v>1983</v>
      </c>
      <c r="K401" s="179" t="s">
        <v>1984</v>
      </c>
      <c r="L401" s="179" t="s">
        <v>1534</v>
      </c>
      <c r="M401" s="186">
        <v>24.1</v>
      </c>
      <c r="N401" s="187">
        <f t="shared" si="649"/>
        <v>24100000</v>
      </c>
      <c r="O401" s="153">
        <v>81.16</v>
      </c>
      <c r="P401" s="187">
        <f t="shared" si="650"/>
        <v>81160000</v>
      </c>
      <c r="Q401" s="153">
        <v>76.77</v>
      </c>
      <c r="R401" s="149">
        <f t="shared" si="651"/>
        <v>76770000</v>
      </c>
      <c r="S401" s="187">
        <f t="shared" si="652"/>
        <v>157930000</v>
      </c>
      <c r="T401" s="187">
        <v>157.93</v>
      </c>
      <c r="U401" s="178">
        <f t="shared" si="635"/>
        <v>0.4861014373</v>
      </c>
      <c r="V401" s="156">
        <v>35.0</v>
      </c>
      <c r="W401" s="188">
        <f t="shared" si="653"/>
        <v>4.512285714</v>
      </c>
      <c r="X401" s="193">
        <f t="shared" si="636"/>
        <v>0.6885714286</v>
      </c>
      <c r="Y401" s="147">
        <v>2008.0</v>
      </c>
      <c r="Z401" s="159"/>
      <c r="AA401" s="159"/>
      <c r="AB401" s="189" t="s">
        <v>2316</v>
      </c>
      <c r="AC401" s="158"/>
    </row>
    <row r="402" ht="15.75" customHeight="1">
      <c r="A402" s="145" t="s">
        <v>2317</v>
      </c>
      <c r="B402" s="146">
        <v>47.0</v>
      </c>
      <c r="C402" s="147">
        <v>52.0</v>
      </c>
      <c r="D402" s="149">
        <f>(B402+C402)/2</f>
        <v>49.5</v>
      </c>
      <c r="E402" s="147">
        <v>81.0</v>
      </c>
      <c r="F402" s="149">
        <v>75.0</v>
      </c>
      <c r="G402" s="150">
        <f t="shared" si="481"/>
        <v>6</v>
      </c>
      <c r="H402" s="151">
        <f>(E402+F402)/2</f>
        <v>78</v>
      </c>
      <c r="I402" s="150">
        <f t="shared" si="483"/>
        <v>-28.5</v>
      </c>
      <c r="J402" s="173" t="s">
        <v>1547</v>
      </c>
      <c r="K402" s="173" t="s">
        <v>1547</v>
      </c>
      <c r="L402" s="152" t="s">
        <v>1540</v>
      </c>
      <c r="M402" s="153">
        <f>N402/1000000</f>
        <v>5.172585</v>
      </c>
      <c r="N402" s="149">
        <v>5172585.0</v>
      </c>
      <c r="O402" s="153">
        <f>P402/1000000</f>
        <v>17.547999</v>
      </c>
      <c r="P402" s="149">
        <v>1.7547999E7</v>
      </c>
      <c r="Q402" s="153">
        <f>R402/1000000</f>
        <v>5.008871</v>
      </c>
      <c r="R402" s="154">
        <f>S402-P402</f>
        <v>5008871</v>
      </c>
      <c r="S402" s="149">
        <v>2.255687E7</v>
      </c>
      <c r="T402" s="154">
        <f>S402/100000</f>
        <v>225.5687</v>
      </c>
      <c r="U402" s="155">
        <f t="shared" si="635"/>
        <v>0.222055232</v>
      </c>
      <c r="V402" s="156">
        <v>5.0</v>
      </c>
      <c r="W402" s="204">
        <f>SUM(S402/(V402*1000000))</f>
        <v>4.511374</v>
      </c>
      <c r="X402" s="155">
        <f t="shared" si="636"/>
        <v>1.034517</v>
      </c>
      <c r="Y402" s="147">
        <v>2018.0</v>
      </c>
      <c r="Z402" s="159"/>
      <c r="AA402" s="159"/>
      <c r="AB402" s="160" t="s">
        <v>2318</v>
      </c>
      <c r="AC402" s="159"/>
    </row>
    <row r="403" ht="15.75" customHeight="1">
      <c r="A403" s="182" t="s">
        <v>2319</v>
      </c>
      <c r="B403" s="183">
        <v>96.0</v>
      </c>
      <c r="C403" s="147">
        <v>95.0</v>
      </c>
      <c r="D403" s="185">
        <f>AVERAGE(B403:C403)</f>
        <v>95.5</v>
      </c>
      <c r="E403" s="147">
        <v>89.0</v>
      </c>
      <c r="F403" s="147">
        <v>82.0</v>
      </c>
      <c r="G403" s="147">
        <f t="shared" si="481"/>
        <v>7</v>
      </c>
      <c r="H403" s="147">
        <f>AVERAGE(E403:F403)</f>
        <v>85.5</v>
      </c>
      <c r="I403" s="185">
        <f t="shared" si="483"/>
        <v>10</v>
      </c>
      <c r="J403" s="179" t="s">
        <v>1634</v>
      </c>
      <c r="K403" s="179" t="s">
        <v>2320</v>
      </c>
      <c r="L403" s="179" t="s">
        <v>1529</v>
      </c>
      <c r="M403" s="186">
        <v>22.4</v>
      </c>
      <c r="N403" s="187">
        <f>M403*1000000</f>
        <v>22400000</v>
      </c>
      <c r="O403" s="153">
        <v>96.96</v>
      </c>
      <c r="P403" s="187">
        <f>O403*1000000</f>
        <v>96960000</v>
      </c>
      <c r="Q403" s="153">
        <v>127.96</v>
      </c>
      <c r="R403" s="149">
        <f>SUM(Q403*1000000)</f>
        <v>127960000</v>
      </c>
      <c r="S403" s="187">
        <f>T403*1000000</f>
        <v>224920000</v>
      </c>
      <c r="T403" s="187">
        <f>SUM(O403+Q403)</f>
        <v>224.92</v>
      </c>
      <c r="U403" s="178">
        <f t="shared" si="635"/>
        <v>0.5689133914</v>
      </c>
      <c r="V403" s="156">
        <v>50.0</v>
      </c>
      <c r="W403" s="188">
        <f>SUM(T403/V403)</f>
        <v>4.4984</v>
      </c>
      <c r="X403" s="193">
        <f t="shared" si="636"/>
        <v>0.448</v>
      </c>
      <c r="Y403" s="147">
        <v>2010.0</v>
      </c>
      <c r="Z403" s="159"/>
      <c r="AA403" s="159"/>
      <c r="AB403" s="189" t="s">
        <v>2321</v>
      </c>
      <c r="AC403" s="158"/>
    </row>
    <row r="404" ht="15.75" customHeight="1">
      <c r="A404" s="194" t="s">
        <v>2322</v>
      </c>
      <c r="B404" s="146">
        <v>63.0</v>
      </c>
      <c r="C404" s="146">
        <v>48.0</v>
      </c>
      <c r="D404" s="146">
        <f>(B404+C404)/2</f>
        <v>55.5</v>
      </c>
      <c r="E404" s="146">
        <v>57.0</v>
      </c>
      <c r="F404" s="146">
        <v>62.0</v>
      </c>
      <c r="G404" s="146">
        <f t="shared" si="481"/>
        <v>-5</v>
      </c>
      <c r="H404" s="146">
        <f>(E404+F404)/2</f>
        <v>59.5</v>
      </c>
      <c r="I404" s="146">
        <f t="shared" si="483"/>
        <v>-4</v>
      </c>
      <c r="J404" s="173" t="s">
        <v>1425</v>
      </c>
      <c r="K404" s="196" t="s">
        <v>1425</v>
      </c>
      <c r="L404" s="179" t="s">
        <v>1567</v>
      </c>
      <c r="M404" s="181">
        <f>N404/1000000</f>
        <v>14.094594</v>
      </c>
      <c r="N404" s="198">
        <v>1.4094594E7</v>
      </c>
      <c r="O404" s="181">
        <f>P404/1000000</f>
        <v>29.208403</v>
      </c>
      <c r="P404" s="149">
        <v>2.9208403E7</v>
      </c>
      <c r="Q404" s="181">
        <f>R404/1000000</f>
        <v>15.693834</v>
      </c>
      <c r="R404" s="198">
        <v>1.5693834E7</v>
      </c>
      <c r="S404" s="149">
        <f>P404+R404</f>
        <v>44902237</v>
      </c>
      <c r="T404" s="149">
        <f>S404/1000000</f>
        <v>44.902237</v>
      </c>
      <c r="U404" s="199">
        <f t="shared" si="635"/>
        <v>0.3495111836</v>
      </c>
      <c r="V404" s="192">
        <v>10.0</v>
      </c>
      <c r="W404" s="200">
        <f>SUM(S404/(V404*1000000))</f>
        <v>4.4902237</v>
      </c>
      <c r="X404" s="199">
        <f t="shared" si="636"/>
        <v>1.4094594</v>
      </c>
      <c r="Y404" s="146">
        <v>2019.0</v>
      </c>
      <c r="Z404" s="201"/>
      <c r="AA404" s="201"/>
      <c r="AB404" s="211" t="s">
        <v>2323</v>
      </c>
      <c r="AC404" s="159"/>
    </row>
    <row r="405" ht="15.75" customHeight="1">
      <c r="A405" s="182" t="s">
        <v>2324</v>
      </c>
      <c r="B405" s="183">
        <v>89.0</v>
      </c>
      <c r="C405" s="147">
        <v>79.0</v>
      </c>
      <c r="D405" s="183">
        <f>AVERAGE(B405:C405)</f>
        <v>84</v>
      </c>
      <c r="E405" s="147">
        <v>64.0</v>
      </c>
      <c r="F405" s="147">
        <v>66.0</v>
      </c>
      <c r="G405" s="147">
        <f t="shared" si="481"/>
        <v>-2</v>
      </c>
      <c r="H405" s="147">
        <f>AVERAGE(E405:F405)</f>
        <v>65</v>
      </c>
      <c r="I405" s="183">
        <f t="shared" si="483"/>
        <v>19</v>
      </c>
      <c r="J405" s="179" t="s">
        <v>1543</v>
      </c>
      <c r="K405" s="179" t="s">
        <v>1543</v>
      </c>
      <c r="L405" s="179" t="s">
        <v>1540</v>
      </c>
      <c r="M405" s="186">
        <v>0.25</v>
      </c>
      <c r="N405" s="187">
        <f>M405*1000000</f>
        <v>250000</v>
      </c>
      <c r="O405" s="153">
        <v>9.23</v>
      </c>
      <c r="P405" s="187">
        <f>O405*1000000</f>
        <v>9230000</v>
      </c>
      <c r="Q405" s="153">
        <v>22.2</v>
      </c>
      <c r="R405" s="149">
        <f>SUM(Q405*1000000)</f>
        <v>22200000</v>
      </c>
      <c r="S405" s="187">
        <f>T405*1000000</f>
        <v>31430000</v>
      </c>
      <c r="T405" s="187">
        <v>31.43</v>
      </c>
      <c r="U405" s="178">
        <f t="shared" si="635"/>
        <v>0.7063315304</v>
      </c>
      <c r="V405" s="156">
        <v>7.0</v>
      </c>
      <c r="W405" s="188">
        <f>SUM(T405/V405)</f>
        <v>4.49</v>
      </c>
      <c r="X405" s="193">
        <f t="shared" si="636"/>
        <v>0.03571428571</v>
      </c>
      <c r="Y405" s="147">
        <v>2009.0</v>
      </c>
      <c r="Z405" s="159"/>
      <c r="AA405" s="159"/>
      <c r="AB405" s="189" t="s">
        <v>2325</v>
      </c>
      <c r="AC405" s="158"/>
    </row>
    <row r="406" ht="15.75" customHeight="1">
      <c r="A406" s="145" t="s">
        <v>2326</v>
      </c>
      <c r="B406" s="146">
        <v>83.0</v>
      </c>
      <c r="C406" s="147">
        <v>69.0</v>
      </c>
      <c r="D406" s="149">
        <f>(B406+C406)/2</f>
        <v>76</v>
      </c>
      <c r="E406" s="147">
        <v>50.0</v>
      </c>
      <c r="F406" s="149">
        <v>62.0</v>
      </c>
      <c r="G406" s="150">
        <f t="shared" si="481"/>
        <v>-12</v>
      </c>
      <c r="H406" s="151">
        <f>(E406+F406)/2</f>
        <v>56</v>
      </c>
      <c r="I406" s="150">
        <f t="shared" si="483"/>
        <v>20</v>
      </c>
      <c r="J406" s="173" t="s">
        <v>1558</v>
      </c>
      <c r="K406" s="173" t="s">
        <v>1558</v>
      </c>
      <c r="L406" s="152" t="s">
        <v>1540</v>
      </c>
      <c r="M406" s="153">
        <f t="shared" ref="M406:M407" si="654">N406/1000000</f>
        <v>20.55635</v>
      </c>
      <c r="N406" s="149">
        <v>2.055635E7</v>
      </c>
      <c r="O406" s="153">
        <f t="shared" ref="O406:O407" si="655">P406/1000000</f>
        <v>59.839515</v>
      </c>
      <c r="P406" s="149">
        <v>5.9839515E7</v>
      </c>
      <c r="Q406" s="153">
        <f t="shared" ref="Q406:Q407" si="656">R406/1000000</f>
        <v>33.835271</v>
      </c>
      <c r="R406" s="154">
        <f>S406-P406</f>
        <v>33835271</v>
      </c>
      <c r="S406" s="149">
        <v>9.3674786E7</v>
      </c>
      <c r="T406" s="154">
        <f>S406/100000</f>
        <v>936.74786</v>
      </c>
      <c r="U406" s="155">
        <f t="shared" si="635"/>
        <v>0.3611993413</v>
      </c>
      <c r="V406" s="156">
        <v>21.0</v>
      </c>
      <c r="W406" s="204">
        <f t="shared" ref="W406:W407" si="657">SUM(S406/(V406*1000000))</f>
        <v>4.460704095</v>
      </c>
      <c r="X406" s="155">
        <f t="shared" si="636"/>
        <v>0.9788738095</v>
      </c>
      <c r="Y406" s="147">
        <v>2018.0</v>
      </c>
      <c r="Z406" s="159"/>
      <c r="AA406" s="159"/>
      <c r="AB406" s="160" t="s">
        <v>2327</v>
      </c>
      <c r="AC406" s="159"/>
    </row>
    <row r="407" ht="15.75" customHeight="1">
      <c r="A407" s="205" t="s">
        <v>2328</v>
      </c>
      <c r="B407" s="206">
        <v>60.0</v>
      </c>
      <c r="C407" s="151">
        <v>56.0</v>
      </c>
      <c r="D407" s="208">
        <f t="shared" ref="D407:D412" si="658">AVERAGE(B407:C407)</f>
        <v>58</v>
      </c>
      <c r="E407" s="151">
        <v>64.0</v>
      </c>
      <c r="F407" s="151">
        <v>71.0</v>
      </c>
      <c r="G407" s="151">
        <f t="shared" si="481"/>
        <v>-7</v>
      </c>
      <c r="H407" s="151">
        <f t="shared" ref="H407:H412" si="659">AVERAGE(E407:F407)</f>
        <v>67.5</v>
      </c>
      <c r="I407" s="208">
        <f t="shared" si="483"/>
        <v>-9.5</v>
      </c>
      <c r="J407" s="165" t="s">
        <v>1602</v>
      </c>
      <c r="K407" s="165" t="s">
        <v>2329</v>
      </c>
      <c r="L407" s="165" t="s">
        <v>1623</v>
      </c>
      <c r="M407" s="181">
        <f t="shared" si="654"/>
        <v>28.875635</v>
      </c>
      <c r="N407" s="150">
        <v>2.8875635E7</v>
      </c>
      <c r="O407" s="181">
        <f t="shared" si="655"/>
        <v>92.1686</v>
      </c>
      <c r="P407" s="150">
        <v>9.21686E7</v>
      </c>
      <c r="Q407" s="153">
        <f t="shared" si="656"/>
        <v>130.641</v>
      </c>
      <c r="R407" s="149">
        <v>1.30641E8</v>
      </c>
      <c r="S407" s="150">
        <v>2.228096E8</v>
      </c>
      <c r="T407" s="149">
        <f>S407/1000000</f>
        <v>222.8096</v>
      </c>
      <c r="U407" s="178">
        <f t="shared" si="635"/>
        <v>0.5863347001</v>
      </c>
      <c r="V407" s="192">
        <v>50.0</v>
      </c>
      <c r="W407" s="204">
        <f t="shared" si="657"/>
        <v>4.456192</v>
      </c>
      <c r="X407" s="193">
        <f t="shared" si="636"/>
        <v>0.5775127</v>
      </c>
      <c r="Y407" s="151">
        <v>2014.0</v>
      </c>
      <c r="Z407" s="171"/>
      <c r="AA407" s="159"/>
      <c r="AB407" s="189" t="s">
        <v>2330</v>
      </c>
      <c r="AC407" s="158"/>
    </row>
    <row r="408" ht="15.75" customHeight="1">
      <c r="A408" s="182" t="s">
        <v>2331</v>
      </c>
      <c r="B408" s="183">
        <v>19.0</v>
      </c>
      <c r="C408" s="147">
        <v>33.0</v>
      </c>
      <c r="D408" s="183">
        <f t="shared" si="658"/>
        <v>26</v>
      </c>
      <c r="E408" s="147">
        <v>66.0</v>
      </c>
      <c r="F408" s="147">
        <v>45.0</v>
      </c>
      <c r="G408" s="147">
        <f t="shared" si="481"/>
        <v>21</v>
      </c>
      <c r="H408" s="147">
        <f t="shared" si="659"/>
        <v>55.5</v>
      </c>
      <c r="I408" s="183">
        <f t="shared" si="483"/>
        <v>-29.5</v>
      </c>
      <c r="J408" s="179" t="s">
        <v>1605</v>
      </c>
      <c r="K408" s="179" t="s">
        <v>1605</v>
      </c>
      <c r="L408" s="179" t="s">
        <v>1534</v>
      </c>
      <c r="M408" s="186">
        <v>16.0</v>
      </c>
      <c r="N408" s="187">
        <f t="shared" ref="N408:N412" si="660">M408*1000000</f>
        <v>16000000</v>
      </c>
      <c r="O408" s="153">
        <v>62.95</v>
      </c>
      <c r="P408" s="187">
        <f t="shared" ref="P408:P412" si="661">O408*1000000</f>
        <v>62950000</v>
      </c>
      <c r="Q408" s="153">
        <v>26.09</v>
      </c>
      <c r="R408" s="149">
        <f t="shared" ref="R408:R412" si="662">SUM(Q408*1000000)</f>
        <v>26090000</v>
      </c>
      <c r="S408" s="187">
        <f t="shared" ref="S408:S411" si="663">T408*1000000</f>
        <v>89040000</v>
      </c>
      <c r="T408" s="187">
        <f>SUM(O408+Q408)</f>
        <v>89.04</v>
      </c>
      <c r="U408" s="178">
        <f t="shared" si="635"/>
        <v>0.2930143756</v>
      </c>
      <c r="V408" s="156">
        <v>20.0</v>
      </c>
      <c r="W408" s="188">
        <f t="shared" ref="W408:W412" si="664">SUM(T408/V408)</f>
        <v>4.452</v>
      </c>
      <c r="X408" s="193">
        <f t="shared" si="636"/>
        <v>0.8</v>
      </c>
      <c r="Y408" s="147">
        <v>2010.0</v>
      </c>
      <c r="Z408" s="159"/>
      <c r="AA408" s="159"/>
      <c r="AB408" s="189" t="s">
        <v>2332</v>
      </c>
      <c r="AC408" s="158"/>
    </row>
    <row r="409" ht="15.75" customHeight="1">
      <c r="A409" s="182" t="s">
        <v>2333</v>
      </c>
      <c r="B409" s="183">
        <v>44.0</v>
      </c>
      <c r="C409" s="147">
        <v>47.0</v>
      </c>
      <c r="D409" s="185">
        <f t="shared" si="658"/>
        <v>45.5</v>
      </c>
      <c r="E409" s="147">
        <v>66.0</v>
      </c>
      <c r="F409" s="147">
        <v>49.0</v>
      </c>
      <c r="G409" s="147">
        <f t="shared" si="481"/>
        <v>17</v>
      </c>
      <c r="H409" s="147">
        <f t="shared" si="659"/>
        <v>57.5</v>
      </c>
      <c r="I409" s="185">
        <f t="shared" si="483"/>
        <v>-12</v>
      </c>
      <c r="J409" s="179" t="s">
        <v>1543</v>
      </c>
      <c r="K409" s="179" t="s">
        <v>2215</v>
      </c>
      <c r="L409" s="179" t="s">
        <v>1534</v>
      </c>
      <c r="M409" s="186">
        <v>32.3</v>
      </c>
      <c r="N409" s="187">
        <f t="shared" si="660"/>
        <v>32300000</v>
      </c>
      <c r="O409" s="153">
        <v>79.58</v>
      </c>
      <c r="P409" s="187">
        <f t="shared" si="661"/>
        <v>79580000</v>
      </c>
      <c r="Q409" s="153">
        <v>75.97</v>
      </c>
      <c r="R409" s="149">
        <f t="shared" si="662"/>
        <v>75970000</v>
      </c>
      <c r="S409" s="187">
        <f t="shared" si="663"/>
        <v>155550000</v>
      </c>
      <c r="T409" s="187">
        <v>155.55</v>
      </c>
      <c r="U409" s="178">
        <f t="shared" si="635"/>
        <v>0.4883960141</v>
      </c>
      <c r="V409" s="156">
        <v>35.0</v>
      </c>
      <c r="W409" s="188">
        <f t="shared" si="664"/>
        <v>4.444285714</v>
      </c>
      <c r="X409" s="193">
        <f t="shared" si="636"/>
        <v>0.9228571429</v>
      </c>
      <c r="Y409" s="147">
        <v>2009.0</v>
      </c>
      <c r="Z409" s="159"/>
      <c r="AA409" s="159"/>
      <c r="AB409" s="189" t="s">
        <v>2334</v>
      </c>
      <c r="AC409" s="158"/>
    </row>
    <row r="410" ht="15.75" customHeight="1">
      <c r="A410" s="182" t="s">
        <v>2335</v>
      </c>
      <c r="B410" s="183">
        <v>78.0</v>
      </c>
      <c r="C410" s="147">
        <v>63.0</v>
      </c>
      <c r="D410" s="185">
        <f t="shared" si="658"/>
        <v>70.5</v>
      </c>
      <c r="E410" s="147">
        <v>64.0</v>
      </c>
      <c r="F410" s="147">
        <v>65.0</v>
      </c>
      <c r="G410" s="147">
        <f t="shared" si="481"/>
        <v>-1</v>
      </c>
      <c r="H410" s="147">
        <f t="shared" si="659"/>
        <v>64.5</v>
      </c>
      <c r="I410" s="185">
        <f t="shared" si="483"/>
        <v>6</v>
      </c>
      <c r="J410" s="179" t="s">
        <v>1543</v>
      </c>
      <c r="K410" s="179" t="s">
        <v>2336</v>
      </c>
      <c r="L410" s="179" t="s">
        <v>1540</v>
      </c>
      <c r="M410" s="186">
        <v>19.13</v>
      </c>
      <c r="N410" s="187">
        <f t="shared" si="660"/>
        <v>19130000</v>
      </c>
      <c r="O410" s="153">
        <v>60.36</v>
      </c>
      <c r="P410" s="187">
        <f t="shared" si="661"/>
        <v>60360000</v>
      </c>
      <c r="Q410" s="153">
        <v>103.36</v>
      </c>
      <c r="R410" s="149">
        <f t="shared" si="662"/>
        <v>103360000</v>
      </c>
      <c r="S410" s="187">
        <f t="shared" si="663"/>
        <v>163720000</v>
      </c>
      <c r="T410" s="187">
        <v>163.72</v>
      </c>
      <c r="U410" s="178">
        <f t="shared" si="635"/>
        <v>0.6313217689</v>
      </c>
      <c r="V410" s="156">
        <v>37.0</v>
      </c>
      <c r="W410" s="188">
        <f t="shared" si="664"/>
        <v>4.424864865</v>
      </c>
      <c r="X410" s="193">
        <f t="shared" si="636"/>
        <v>0.517027027</v>
      </c>
      <c r="Y410" s="147">
        <v>2008.0</v>
      </c>
      <c r="Z410" s="159"/>
      <c r="AA410" s="159"/>
      <c r="AB410" s="189" t="s">
        <v>2337</v>
      </c>
      <c r="AC410" s="158"/>
    </row>
    <row r="411" ht="15.75" customHeight="1">
      <c r="A411" s="182" t="s">
        <v>2338</v>
      </c>
      <c r="B411" s="183">
        <v>63.0</v>
      </c>
      <c r="C411" s="147">
        <v>53.0</v>
      </c>
      <c r="D411" s="185">
        <f t="shared" si="658"/>
        <v>58</v>
      </c>
      <c r="E411" s="147">
        <v>77.0</v>
      </c>
      <c r="F411" s="147">
        <v>66.0</v>
      </c>
      <c r="G411" s="147">
        <f t="shared" si="481"/>
        <v>11</v>
      </c>
      <c r="H411" s="147">
        <f t="shared" si="659"/>
        <v>71.5</v>
      </c>
      <c r="I411" s="185">
        <f t="shared" si="483"/>
        <v>-13.5</v>
      </c>
      <c r="J411" s="179" t="s">
        <v>1543</v>
      </c>
      <c r="K411" s="179" t="s">
        <v>2215</v>
      </c>
      <c r="L411" s="179" t="s">
        <v>1534</v>
      </c>
      <c r="M411" s="186">
        <v>36.36</v>
      </c>
      <c r="N411" s="187">
        <f t="shared" si="660"/>
        <v>36360000</v>
      </c>
      <c r="O411" s="153">
        <v>143.15</v>
      </c>
      <c r="P411" s="187">
        <f t="shared" si="661"/>
        <v>143150000</v>
      </c>
      <c r="Q411" s="153">
        <v>99.56</v>
      </c>
      <c r="R411" s="149">
        <f t="shared" si="662"/>
        <v>99560000</v>
      </c>
      <c r="S411" s="187">
        <f t="shared" si="663"/>
        <v>242710000</v>
      </c>
      <c r="T411" s="187">
        <v>242.71</v>
      </c>
      <c r="U411" s="178">
        <f t="shared" si="635"/>
        <v>0.410201475</v>
      </c>
      <c r="V411" s="156">
        <v>55.0</v>
      </c>
      <c r="W411" s="188">
        <f t="shared" si="664"/>
        <v>4.412909091</v>
      </c>
      <c r="X411" s="193">
        <f t="shared" si="636"/>
        <v>0.6610909091</v>
      </c>
      <c r="Y411" s="147">
        <v>2008.0</v>
      </c>
      <c r="Z411" s="159"/>
      <c r="AA411" s="159"/>
      <c r="AB411" s="189" t="s">
        <v>2339</v>
      </c>
      <c r="AC411" s="158"/>
    </row>
    <row r="412" ht="15.75" customHeight="1">
      <c r="A412" s="182" t="s">
        <v>2340</v>
      </c>
      <c r="B412" s="175">
        <v>96.0</v>
      </c>
      <c r="C412" s="158">
        <v>87.0</v>
      </c>
      <c r="D412" s="185">
        <f t="shared" si="658"/>
        <v>91.5</v>
      </c>
      <c r="E412" s="158">
        <v>92.0</v>
      </c>
      <c r="F412" s="147">
        <v>80.0</v>
      </c>
      <c r="G412" s="187">
        <f t="shared" si="481"/>
        <v>12</v>
      </c>
      <c r="H412" s="147">
        <f t="shared" si="659"/>
        <v>86</v>
      </c>
      <c r="I412" s="185">
        <f t="shared" si="483"/>
        <v>5.5</v>
      </c>
      <c r="J412" s="179" t="s">
        <v>1694</v>
      </c>
      <c r="K412" s="179" t="s">
        <v>2341</v>
      </c>
      <c r="L412" s="179" t="s">
        <v>1550</v>
      </c>
      <c r="M412" s="153">
        <v>169.19</v>
      </c>
      <c r="N412" s="187">
        <f t="shared" si="660"/>
        <v>169190000</v>
      </c>
      <c r="O412" s="153">
        <v>381.01</v>
      </c>
      <c r="P412" s="187">
        <f t="shared" si="661"/>
        <v>381010000</v>
      </c>
      <c r="Q412" s="153">
        <v>960.5</v>
      </c>
      <c r="R412" s="149">
        <f t="shared" si="662"/>
        <v>960500000</v>
      </c>
      <c r="S412" s="154">
        <f>SUM(N412:P412)</f>
        <v>550200381</v>
      </c>
      <c r="T412" s="149">
        <f t="shared" ref="T412:T419" si="665">S412/1000000</f>
        <v>550.200381</v>
      </c>
      <c r="U412" s="178">
        <f t="shared" si="635"/>
        <v>1.745727617</v>
      </c>
      <c r="V412" s="156">
        <v>125.0</v>
      </c>
      <c r="W412" s="188">
        <f t="shared" si="664"/>
        <v>4.401603048</v>
      </c>
      <c r="X412" s="193">
        <f t="shared" si="636"/>
        <v>1.35352</v>
      </c>
      <c r="Y412" s="147">
        <v>2011.0</v>
      </c>
      <c r="Z412" s="159"/>
      <c r="AA412" s="159"/>
      <c r="AB412" s="189" t="s">
        <v>2342</v>
      </c>
      <c r="AC412" s="158"/>
    </row>
    <row r="413" ht="15.75" customHeight="1">
      <c r="A413" s="220" t="s">
        <v>2343</v>
      </c>
      <c r="B413" s="146">
        <v>90.0</v>
      </c>
      <c r="C413" s="146">
        <v>73.0</v>
      </c>
      <c r="D413" s="146">
        <f>(B413+C413)/2</f>
        <v>81.5</v>
      </c>
      <c r="E413" s="146">
        <v>86.0</v>
      </c>
      <c r="F413" s="146">
        <v>78.0</v>
      </c>
      <c r="G413" s="146">
        <f t="shared" si="481"/>
        <v>8</v>
      </c>
      <c r="H413" s="146">
        <f>(E413+F413)/2</f>
        <v>82</v>
      </c>
      <c r="I413" s="146">
        <f t="shared" si="483"/>
        <v>-0.5</v>
      </c>
      <c r="J413" s="173" t="s">
        <v>1537</v>
      </c>
      <c r="K413" s="196" t="s">
        <v>1537</v>
      </c>
      <c r="L413" s="197" t="s">
        <v>1550</v>
      </c>
      <c r="M413" s="181">
        <f t="shared" ref="M413:M414" si="666">N413/1000000</f>
        <v>56.818067</v>
      </c>
      <c r="N413" s="198">
        <v>5.6818067E7</v>
      </c>
      <c r="O413" s="181">
        <f t="shared" ref="O413:O414" si="667">P413/1000000</f>
        <v>171.015687</v>
      </c>
      <c r="P413" s="149">
        <v>1.71015687E8</v>
      </c>
      <c r="Q413" s="181">
        <f t="shared" ref="Q413:Q414" si="668">R413/1000000</f>
        <v>155.679317</v>
      </c>
      <c r="R413" s="198">
        <v>1.55679317E8</v>
      </c>
      <c r="S413" s="149">
        <f>P413+R413</f>
        <v>326695004</v>
      </c>
      <c r="T413" s="149">
        <f t="shared" si="665"/>
        <v>326.695004</v>
      </c>
      <c r="U413" s="199">
        <f t="shared" si="635"/>
        <v>0.4765280004</v>
      </c>
      <c r="V413" s="192">
        <v>75.0</v>
      </c>
      <c r="W413" s="200">
        <f>SUM(S413/(V413*1000000))</f>
        <v>4.355933387</v>
      </c>
      <c r="X413" s="199">
        <f t="shared" si="636"/>
        <v>0.7575742267</v>
      </c>
      <c r="Y413" s="146">
        <v>2019.0</v>
      </c>
      <c r="Z413" s="201"/>
      <c r="AA413" s="201"/>
      <c r="AB413" s="211" t="s">
        <v>2344</v>
      </c>
      <c r="AC413" s="159"/>
    </row>
    <row r="414" ht="15.75" customHeight="1">
      <c r="A414" s="174" t="s">
        <v>989</v>
      </c>
      <c r="B414" s="175">
        <v>70.0</v>
      </c>
      <c r="C414" s="158">
        <v>55.0</v>
      </c>
      <c r="D414" s="210">
        <f t="shared" ref="D414:D415" si="669">AVERAGE(B414:C414)</f>
        <v>62.5</v>
      </c>
      <c r="E414" s="158">
        <v>78.0</v>
      </c>
      <c r="F414" s="158">
        <v>71.0</v>
      </c>
      <c r="G414" s="158">
        <f t="shared" si="481"/>
        <v>7</v>
      </c>
      <c r="H414" s="158">
        <f t="shared" ref="H414:H415" si="670">AVERAGE(E414:F414)</f>
        <v>74.5</v>
      </c>
      <c r="I414" s="210">
        <f t="shared" si="483"/>
        <v>-12</v>
      </c>
      <c r="J414" s="162" t="s">
        <v>1601</v>
      </c>
      <c r="K414" s="162" t="s">
        <v>2266</v>
      </c>
      <c r="L414" s="162" t="s">
        <v>1540</v>
      </c>
      <c r="M414" s="153">
        <f t="shared" si="666"/>
        <v>43.639736</v>
      </c>
      <c r="N414" s="154">
        <v>4.3639736E7</v>
      </c>
      <c r="O414" s="153">
        <f t="shared" si="667"/>
        <v>187.168425</v>
      </c>
      <c r="P414" s="154">
        <v>1.87168425E8</v>
      </c>
      <c r="Q414" s="153">
        <f t="shared" si="668"/>
        <v>400.036243</v>
      </c>
      <c r="R414" s="154">
        <v>4.00036243E8</v>
      </c>
      <c r="S414" s="154">
        <v>5.87204668E8</v>
      </c>
      <c r="T414" s="154">
        <f t="shared" si="665"/>
        <v>587.204668</v>
      </c>
      <c r="U414" s="178">
        <f t="shared" si="635"/>
        <v>0.6812552161</v>
      </c>
      <c r="V414" s="156">
        <v>135.0</v>
      </c>
      <c r="W414" s="188">
        <f t="shared" ref="W414:W418" si="671">SUM(T414/V414)</f>
        <v>4.349664207</v>
      </c>
      <c r="X414" s="193">
        <f t="shared" si="636"/>
        <v>0.3232573037</v>
      </c>
      <c r="Y414" s="158">
        <v>2013.0</v>
      </c>
      <c r="Z414" s="159"/>
      <c r="AA414" s="159"/>
      <c r="AB414" s="189" t="s">
        <v>2345</v>
      </c>
      <c r="AC414" s="158"/>
    </row>
    <row r="415" ht="15.75" customHeight="1">
      <c r="A415" s="182" t="s">
        <v>2346</v>
      </c>
      <c r="B415" s="175">
        <v>89.0</v>
      </c>
      <c r="C415" s="158">
        <v>84.0</v>
      </c>
      <c r="D415" s="185">
        <f t="shared" si="669"/>
        <v>86.5</v>
      </c>
      <c r="E415" s="158">
        <v>88.0</v>
      </c>
      <c r="F415" s="147">
        <v>76.0</v>
      </c>
      <c r="G415" s="147">
        <f t="shared" si="481"/>
        <v>12</v>
      </c>
      <c r="H415" s="147">
        <f t="shared" si="670"/>
        <v>82</v>
      </c>
      <c r="I415" s="185">
        <f t="shared" si="483"/>
        <v>4.5</v>
      </c>
      <c r="J415" s="179" t="s">
        <v>1543</v>
      </c>
      <c r="K415" s="179" t="s">
        <v>1543</v>
      </c>
      <c r="L415" s="179" t="s">
        <v>1534</v>
      </c>
      <c r="M415" s="153">
        <v>4.38</v>
      </c>
      <c r="N415" s="187">
        <f>M415*1000000</f>
        <v>4380000</v>
      </c>
      <c r="O415" s="153">
        <v>82.58</v>
      </c>
      <c r="P415" s="187">
        <f>O415*1000000</f>
        <v>82580000</v>
      </c>
      <c r="Q415" s="153">
        <v>94.66</v>
      </c>
      <c r="R415" s="149">
        <f>SUM(Q415*1000000)</f>
        <v>94660000</v>
      </c>
      <c r="S415" s="154">
        <f>SUM(N415:P415)</f>
        <v>86960082.58</v>
      </c>
      <c r="T415" s="149">
        <f t="shared" si="665"/>
        <v>86.96008258</v>
      </c>
      <c r="U415" s="178">
        <f t="shared" si="635"/>
        <v>1.088545424</v>
      </c>
      <c r="V415" s="156">
        <v>20.0</v>
      </c>
      <c r="W415" s="188">
        <f t="shared" si="671"/>
        <v>4.348004129</v>
      </c>
      <c r="X415" s="193">
        <f t="shared" si="636"/>
        <v>0.219</v>
      </c>
      <c r="Y415" s="147">
        <v>2011.0</v>
      </c>
      <c r="Z415" s="179" t="s">
        <v>1608</v>
      </c>
      <c r="AA415" s="162" t="s">
        <v>1862</v>
      </c>
      <c r="AB415" s="189" t="s">
        <v>2347</v>
      </c>
      <c r="AC415" s="158"/>
    </row>
    <row r="416" ht="15.75" customHeight="1">
      <c r="A416" s="163" t="s">
        <v>2348</v>
      </c>
      <c r="B416" s="146">
        <v>9.0</v>
      </c>
      <c r="C416" s="164">
        <v>22.0</v>
      </c>
      <c r="D416" s="214">
        <f>(B416+C416)/2</f>
        <v>15.5</v>
      </c>
      <c r="E416" s="164">
        <v>63.0</v>
      </c>
      <c r="F416" s="164">
        <v>18.0</v>
      </c>
      <c r="G416" s="149">
        <f t="shared" si="481"/>
        <v>45</v>
      </c>
      <c r="H416" s="164">
        <f>(E416+F416)/2</f>
        <v>40.5</v>
      </c>
      <c r="I416" s="177">
        <f t="shared" si="483"/>
        <v>-25</v>
      </c>
      <c r="J416" s="173" t="s">
        <v>1547</v>
      </c>
      <c r="K416" s="173" t="s">
        <v>1547</v>
      </c>
      <c r="L416" s="152" t="s">
        <v>1550</v>
      </c>
      <c r="M416" s="153">
        <f>N416/1000000</f>
        <v>7.623662</v>
      </c>
      <c r="N416" s="149">
        <v>7623662.0</v>
      </c>
      <c r="O416" s="181">
        <f t="shared" ref="O416:O419" si="672">P416/1000000</f>
        <v>20.773069</v>
      </c>
      <c r="P416" s="149">
        <v>2.0773069E7</v>
      </c>
      <c r="Q416" s="153">
        <f t="shared" ref="Q416:Q419" si="673">R416/1000000</f>
        <v>0.945447</v>
      </c>
      <c r="R416" s="154">
        <v>945447.0</v>
      </c>
      <c r="S416" s="154">
        <f>R416+P416</f>
        <v>21718516</v>
      </c>
      <c r="T416" s="154">
        <f t="shared" si="665"/>
        <v>21.718516</v>
      </c>
      <c r="U416" s="178">
        <f>R416/S416</f>
        <v>0.04353184168</v>
      </c>
      <c r="V416" s="156">
        <v>5.0</v>
      </c>
      <c r="W416" s="157">
        <f t="shared" si="671"/>
        <v>4.3437032</v>
      </c>
      <c r="X416" s="178">
        <f>N416/(V416*1000000)</f>
        <v>1.5247324</v>
      </c>
      <c r="Y416" s="164">
        <v>2016.0</v>
      </c>
      <c r="Z416" s="159"/>
      <c r="AA416" s="159"/>
      <c r="AB416" s="160" t="s">
        <v>2349</v>
      </c>
      <c r="AC416" s="159"/>
    </row>
    <row r="417" ht="15.75" customHeight="1">
      <c r="A417" s="182" t="s">
        <v>2350</v>
      </c>
      <c r="B417" s="183">
        <v>2.0</v>
      </c>
      <c r="C417" s="158">
        <v>17.0</v>
      </c>
      <c r="D417" s="183">
        <f>AVERAGE(B417:C417)</f>
        <v>9.5</v>
      </c>
      <c r="E417" s="164">
        <v>29.0</v>
      </c>
      <c r="F417" s="158">
        <v>21.0</v>
      </c>
      <c r="G417" s="147">
        <f t="shared" si="481"/>
        <v>8</v>
      </c>
      <c r="H417" s="147">
        <f>AVERAGE(E417:F417)</f>
        <v>25</v>
      </c>
      <c r="I417" s="183">
        <f t="shared" si="483"/>
        <v>-15.5</v>
      </c>
      <c r="J417" s="162" t="s">
        <v>1543</v>
      </c>
      <c r="K417" s="162" t="s">
        <v>1543</v>
      </c>
      <c r="L417" s="179" t="s">
        <v>1540</v>
      </c>
      <c r="M417" s="153">
        <v>18.612544</v>
      </c>
      <c r="N417" s="149">
        <v>1.8612544E7</v>
      </c>
      <c r="O417" s="181">
        <f t="shared" si="672"/>
        <v>39.739367</v>
      </c>
      <c r="P417" s="187">
        <v>3.9739367E7</v>
      </c>
      <c r="Q417" s="181">
        <f t="shared" si="673"/>
        <v>47.126197</v>
      </c>
      <c r="R417" s="187">
        <v>4.7126197E7</v>
      </c>
      <c r="S417" s="187">
        <v>8.6865564E7</v>
      </c>
      <c r="T417" s="187">
        <f t="shared" si="665"/>
        <v>86.865564</v>
      </c>
      <c r="U417" s="178">
        <f>(R417/S417)</f>
        <v>0.5425187477</v>
      </c>
      <c r="V417" s="156">
        <v>20.0</v>
      </c>
      <c r="W417" s="188">
        <f t="shared" si="671"/>
        <v>4.3432782</v>
      </c>
      <c r="X417" s="193">
        <f>SUM(M417/V417)</f>
        <v>0.9306272</v>
      </c>
      <c r="Y417" s="147">
        <v>2007.0</v>
      </c>
      <c r="Z417" s="159"/>
      <c r="AA417" s="159"/>
      <c r="AB417" s="160" t="s">
        <v>2351</v>
      </c>
      <c r="AC417" s="159"/>
    </row>
    <row r="418" ht="15.75" customHeight="1">
      <c r="A418" s="163" t="s">
        <v>2352</v>
      </c>
      <c r="B418" s="146">
        <v>70.0</v>
      </c>
      <c r="C418" s="164">
        <v>52.0</v>
      </c>
      <c r="D418" s="214">
        <f t="shared" ref="D418:D419" si="674">(B418+C418)/2</f>
        <v>61</v>
      </c>
      <c r="E418" s="164">
        <v>64.0</v>
      </c>
      <c r="F418" s="164">
        <v>66.0</v>
      </c>
      <c r="G418" s="149">
        <f t="shared" si="481"/>
        <v>-2</v>
      </c>
      <c r="H418" s="164">
        <f t="shared" ref="H418:H419" si="675">(E418+F418)/2</f>
        <v>65</v>
      </c>
      <c r="I418" s="177">
        <f t="shared" si="483"/>
        <v>-4</v>
      </c>
      <c r="J418" s="173" t="s">
        <v>1558</v>
      </c>
      <c r="K418" s="173" t="s">
        <v>1558</v>
      </c>
      <c r="L418" s="152" t="s">
        <v>1540</v>
      </c>
      <c r="M418" s="153">
        <f t="shared" ref="M418:M419" si="676">N418/1000000</f>
        <v>35.53525</v>
      </c>
      <c r="N418" s="149">
        <v>3.553525E7</v>
      </c>
      <c r="O418" s="181">
        <f t="shared" si="672"/>
        <v>127.440871</v>
      </c>
      <c r="P418" s="149">
        <v>1.27440871E8</v>
      </c>
      <c r="Q418" s="153">
        <f t="shared" si="673"/>
        <v>89.531672</v>
      </c>
      <c r="R418" s="154">
        <v>8.9531672E7</v>
      </c>
      <c r="S418" s="154">
        <f>R418+P418</f>
        <v>216972543</v>
      </c>
      <c r="T418" s="154">
        <f t="shared" si="665"/>
        <v>216.972543</v>
      </c>
      <c r="U418" s="178">
        <f>R418/S418</f>
        <v>0.4126405616</v>
      </c>
      <c r="V418" s="156">
        <v>50.0</v>
      </c>
      <c r="W418" s="157">
        <f t="shared" si="671"/>
        <v>4.33945086</v>
      </c>
      <c r="X418" s="178">
        <f>N418/(V418*1000000)</f>
        <v>0.710705</v>
      </c>
      <c r="Y418" s="164">
        <v>2016.0</v>
      </c>
      <c r="Z418" s="159"/>
      <c r="AA418" s="159"/>
      <c r="AB418" s="160" t="s">
        <v>2353</v>
      </c>
      <c r="AC418" s="159"/>
    </row>
    <row r="419" ht="15.75" customHeight="1">
      <c r="A419" s="163" t="s">
        <v>2354</v>
      </c>
      <c r="B419" s="146">
        <v>9.0</v>
      </c>
      <c r="C419" s="164">
        <v>12.0</v>
      </c>
      <c r="D419" s="149">
        <f t="shared" si="674"/>
        <v>10.5</v>
      </c>
      <c r="E419" s="164">
        <v>40.0</v>
      </c>
      <c r="F419" s="164">
        <v>18.0</v>
      </c>
      <c r="G419" s="151">
        <f t="shared" si="481"/>
        <v>22</v>
      </c>
      <c r="H419" s="151">
        <f t="shared" si="675"/>
        <v>29</v>
      </c>
      <c r="I419" s="150">
        <f t="shared" si="483"/>
        <v>-18.5</v>
      </c>
      <c r="J419" s="165" t="s">
        <v>1594</v>
      </c>
      <c r="K419" s="165" t="s">
        <v>1594</v>
      </c>
      <c r="L419" s="166" t="s">
        <v>1540</v>
      </c>
      <c r="M419" s="167">
        <f t="shared" si="676"/>
        <v>24.531923</v>
      </c>
      <c r="N419" s="149">
        <v>2.4531923E7</v>
      </c>
      <c r="O419" s="167">
        <f t="shared" si="672"/>
        <v>86.089513</v>
      </c>
      <c r="P419" s="149">
        <v>8.6089513E7</v>
      </c>
      <c r="Q419" s="167">
        <f t="shared" si="673"/>
        <v>130.881358</v>
      </c>
      <c r="R419" s="150">
        <f>S419-P419</f>
        <v>130881358</v>
      </c>
      <c r="S419" s="149">
        <v>2.16970871E8</v>
      </c>
      <c r="T419" s="149">
        <f t="shared" si="665"/>
        <v>216.970871</v>
      </c>
      <c r="U419" s="155">
        <f t="shared" ref="U419:U429" si="677">(R419/S419)</f>
        <v>0.603220872</v>
      </c>
      <c r="V419" s="192">
        <v>50.0</v>
      </c>
      <c r="W419" s="204">
        <f>SUM(S419/(V419*1000000))</f>
        <v>4.33941742</v>
      </c>
      <c r="X419" s="155">
        <f t="shared" ref="X419:X429" si="678">SUM(M419/V419)</f>
        <v>0.49063846</v>
      </c>
      <c r="Y419" s="164">
        <v>2017.0</v>
      </c>
      <c r="Z419" s="171"/>
      <c r="AA419" s="171"/>
      <c r="AB419" s="172" t="s">
        <v>2355</v>
      </c>
      <c r="AC419" s="171"/>
    </row>
    <row r="420" ht="15.75" customHeight="1">
      <c r="A420" s="182" t="s">
        <v>2356</v>
      </c>
      <c r="B420" s="183">
        <v>90.0</v>
      </c>
      <c r="C420" s="147">
        <v>73.0</v>
      </c>
      <c r="D420" s="183">
        <f t="shared" ref="D420:D421" si="679">AVERAGE(B420:C420)</f>
        <v>81.5</v>
      </c>
      <c r="E420" s="147">
        <v>87.0</v>
      </c>
      <c r="F420" s="147">
        <v>81.0</v>
      </c>
      <c r="G420" s="147">
        <f t="shared" si="481"/>
        <v>6</v>
      </c>
      <c r="H420" s="147">
        <f t="shared" ref="H420:H421" si="680">AVERAGE(E420:F420)</f>
        <v>84</v>
      </c>
      <c r="I420" s="183">
        <f t="shared" si="483"/>
        <v>-2.5</v>
      </c>
      <c r="J420" s="179" t="s">
        <v>1543</v>
      </c>
      <c r="K420" s="179" t="s">
        <v>2357</v>
      </c>
      <c r="L420" s="179" t="s">
        <v>1540</v>
      </c>
      <c r="M420" s="186">
        <v>24.7</v>
      </c>
      <c r="N420" s="187">
        <f>M420*1000000</f>
        <v>24700000</v>
      </c>
      <c r="O420" s="153">
        <v>75.59</v>
      </c>
      <c r="P420" s="187">
        <f>O420*1000000</f>
        <v>75590000</v>
      </c>
      <c r="Q420" s="153">
        <v>26.8</v>
      </c>
      <c r="R420" s="149">
        <f>SUM(Q420*1000000)</f>
        <v>26800000</v>
      </c>
      <c r="S420" s="187">
        <f>T420*1000000</f>
        <v>102390000</v>
      </c>
      <c r="T420" s="187">
        <v>102.39</v>
      </c>
      <c r="U420" s="178">
        <f t="shared" si="677"/>
        <v>0.261744311</v>
      </c>
      <c r="V420" s="156">
        <v>23.6</v>
      </c>
      <c r="W420" s="188">
        <f>SUM(T420/V420)</f>
        <v>4.338559322</v>
      </c>
      <c r="X420" s="193">
        <f t="shared" si="678"/>
        <v>1.046610169</v>
      </c>
      <c r="Y420" s="147">
        <v>2009.0</v>
      </c>
      <c r="Z420" s="159"/>
      <c r="AA420" s="159"/>
      <c r="AB420" s="189" t="s">
        <v>2358</v>
      </c>
      <c r="AC420" s="158"/>
    </row>
    <row r="421" ht="15.75" customHeight="1">
      <c r="A421" s="182" t="s">
        <v>1000</v>
      </c>
      <c r="B421" s="183">
        <v>88.0</v>
      </c>
      <c r="C421" s="147">
        <v>78.0</v>
      </c>
      <c r="D421" s="185">
        <f t="shared" si="679"/>
        <v>83</v>
      </c>
      <c r="E421" s="147">
        <v>90.0</v>
      </c>
      <c r="F421" s="147">
        <v>84.0</v>
      </c>
      <c r="G421" s="147">
        <f t="shared" si="481"/>
        <v>6</v>
      </c>
      <c r="H421" s="147">
        <f t="shared" si="680"/>
        <v>87</v>
      </c>
      <c r="I421" s="185">
        <f t="shared" si="483"/>
        <v>-4</v>
      </c>
      <c r="J421" s="179" t="s">
        <v>1602</v>
      </c>
      <c r="K421" s="179" t="s">
        <v>1808</v>
      </c>
      <c r="L421" s="165" t="s">
        <v>1550</v>
      </c>
      <c r="M421" s="186">
        <f t="shared" ref="M421:M422" si="681">N421/1000000</f>
        <v>160.887295</v>
      </c>
      <c r="N421" s="187">
        <v>1.60887295E8</v>
      </c>
      <c r="O421" s="153">
        <f t="shared" ref="O421:O422" si="682">P421/1000000</f>
        <v>448.139099</v>
      </c>
      <c r="P421" s="187">
        <v>4.48139099E8</v>
      </c>
      <c r="Q421" s="153">
        <f t="shared" ref="Q421:Q422" si="683">R421/1000000</f>
        <v>636.3</v>
      </c>
      <c r="R421" s="154">
        <v>6.363E8</v>
      </c>
      <c r="S421" s="187">
        <v>1.084439099E9</v>
      </c>
      <c r="T421" s="187">
        <f t="shared" ref="T421:T422" si="684">S421/1000000</f>
        <v>1084.439099</v>
      </c>
      <c r="U421" s="178">
        <f t="shared" si="677"/>
        <v>0.5867549414</v>
      </c>
      <c r="V421" s="156">
        <v>250.0</v>
      </c>
      <c r="W421" s="188">
        <f>SUM((S421/1000000)/V421)</f>
        <v>4.337756396</v>
      </c>
      <c r="X421" s="193">
        <f t="shared" si="678"/>
        <v>0.64354918</v>
      </c>
      <c r="Y421" s="151">
        <v>2012.0</v>
      </c>
      <c r="Z421" s="179"/>
      <c r="AA421" s="159"/>
      <c r="AB421" s="189" t="s">
        <v>2359</v>
      </c>
      <c r="AC421" s="158"/>
    </row>
    <row r="422" ht="15.75" customHeight="1">
      <c r="A422" s="163" t="s">
        <v>329</v>
      </c>
      <c r="B422" s="146">
        <v>83.0</v>
      </c>
      <c r="C422" s="164">
        <v>67.0</v>
      </c>
      <c r="D422" s="149">
        <f>(B422+C422)/2</f>
        <v>75</v>
      </c>
      <c r="E422" s="164">
        <v>88.0</v>
      </c>
      <c r="F422" s="164">
        <v>78.0</v>
      </c>
      <c r="G422" s="151">
        <f t="shared" si="481"/>
        <v>10</v>
      </c>
      <c r="H422" s="151">
        <f>(E422+F422)/2</f>
        <v>83</v>
      </c>
      <c r="I422" s="150">
        <f t="shared" si="483"/>
        <v>-8</v>
      </c>
      <c r="J422" s="165" t="s">
        <v>1602</v>
      </c>
      <c r="K422" s="165" t="s">
        <v>2054</v>
      </c>
      <c r="L422" s="166" t="s">
        <v>1893</v>
      </c>
      <c r="M422" s="167">
        <f t="shared" si="681"/>
        <v>146.510104</v>
      </c>
      <c r="N422" s="149">
        <v>1.46510104E8</v>
      </c>
      <c r="O422" s="167">
        <f t="shared" si="682"/>
        <v>389.813101</v>
      </c>
      <c r="P422" s="149">
        <v>3.89813101E8</v>
      </c>
      <c r="Q422" s="167">
        <f t="shared" si="683"/>
        <v>473.752426</v>
      </c>
      <c r="R422" s="150">
        <f>S422-P422</f>
        <v>473752426</v>
      </c>
      <c r="S422" s="149">
        <v>8.63565527E8</v>
      </c>
      <c r="T422" s="149">
        <f t="shared" si="684"/>
        <v>863.565527</v>
      </c>
      <c r="U422" s="155">
        <f t="shared" si="677"/>
        <v>0.5486004376</v>
      </c>
      <c r="V422" s="192">
        <v>200.0</v>
      </c>
      <c r="W422" s="204">
        <f>SUM(S422/(V422*1000000))</f>
        <v>4.317827635</v>
      </c>
      <c r="X422" s="155">
        <f t="shared" si="678"/>
        <v>0.73255052</v>
      </c>
      <c r="Y422" s="164">
        <v>2017.0</v>
      </c>
      <c r="Z422" s="171"/>
      <c r="AA422" s="171"/>
      <c r="AB422" s="172" t="s">
        <v>2360</v>
      </c>
      <c r="AC422" s="171"/>
    </row>
    <row r="423" ht="15.75" customHeight="1">
      <c r="A423" s="182" t="s">
        <v>2361</v>
      </c>
      <c r="B423" s="183">
        <v>25.0</v>
      </c>
      <c r="C423" s="147">
        <v>39.0</v>
      </c>
      <c r="D423" s="185">
        <f>AVERAGE(B423:C423)</f>
        <v>32</v>
      </c>
      <c r="E423" s="147">
        <v>43.0</v>
      </c>
      <c r="F423" s="147">
        <v>41.0</v>
      </c>
      <c r="G423" s="147">
        <f t="shared" si="481"/>
        <v>2</v>
      </c>
      <c r="H423" s="147">
        <f>AVERAGE(E423:F423)</f>
        <v>42</v>
      </c>
      <c r="I423" s="185">
        <f t="shared" si="483"/>
        <v>-10</v>
      </c>
      <c r="J423" s="179" t="s">
        <v>1543</v>
      </c>
      <c r="K423" s="179" t="s">
        <v>2362</v>
      </c>
      <c r="L423" s="179" t="s">
        <v>1567</v>
      </c>
      <c r="M423" s="186">
        <v>10.0</v>
      </c>
      <c r="N423" s="187">
        <f>M423*1000000</f>
        <v>10000000</v>
      </c>
      <c r="O423" s="153">
        <v>22.46</v>
      </c>
      <c r="P423" s="187">
        <f>O423*1000000</f>
        <v>22460000</v>
      </c>
      <c r="Q423" s="153">
        <v>54.76</v>
      </c>
      <c r="R423" s="149">
        <f>SUM(Q423*1000000)</f>
        <v>54760000</v>
      </c>
      <c r="S423" s="187">
        <f>T423*1000000</f>
        <v>77210000</v>
      </c>
      <c r="T423" s="187">
        <v>77.21</v>
      </c>
      <c r="U423" s="178">
        <f t="shared" si="677"/>
        <v>0.7092345551</v>
      </c>
      <c r="V423" s="156">
        <v>18.0</v>
      </c>
      <c r="W423" s="188">
        <f>SUM(T423/V423)</f>
        <v>4.289444444</v>
      </c>
      <c r="X423" s="193">
        <f t="shared" si="678"/>
        <v>0.5555555556</v>
      </c>
      <c r="Y423" s="147">
        <v>2009.0</v>
      </c>
      <c r="Z423" s="159"/>
      <c r="AA423" s="159"/>
      <c r="AB423" s="189" t="s">
        <v>2363</v>
      </c>
      <c r="AC423" s="158"/>
    </row>
    <row r="424" ht="15.75" customHeight="1">
      <c r="A424" s="163" t="s">
        <v>2364</v>
      </c>
      <c r="B424" s="146">
        <v>89.0</v>
      </c>
      <c r="C424" s="164">
        <v>75.0</v>
      </c>
      <c r="D424" s="149">
        <f t="shared" ref="D424:D425" si="685">(B424+C424)/2</f>
        <v>82</v>
      </c>
      <c r="E424" s="164">
        <v>85.0</v>
      </c>
      <c r="F424" s="164">
        <v>81.0</v>
      </c>
      <c r="G424" s="151">
        <f t="shared" si="481"/>
        <v>4</v>
      </c>
      <c r="H424" s="151">
        <f t="shared" ref="H424:H425" si="686">(E424+F424)/2</f>
        <v>83</v>
      </c>
      <c r="I424" s="150">
        <f t="shared" si="483"/>
        <v>-1</v>
      </c>
      <c r="J424" s="165" t="s">
        <v>1602</v>
      </c>
      <c r="K424" s="165" t="s">
        <v>1602</v>
      </c>
      <c r="L424" s="166" t="s">
        <v>1550</v>
      </c>
      <c r="M424" s="167">
        <f t="shared" ref="M424:M425" si="687">N424/1000000</f>
        <v>30.436123</v>
      </c>
      <c r="N424" s="149">
        <v>3.0436123E7</v>
      </c>
      <c r="O424" s="167">
        <f t="shared" ref="O424:O425" si="688">P424/1000000</f>
        <v>92.029184</v>
      </c>
      <c r="P424" s="149">
        <v>9.2029184E7</v>
      </c>
      <c r="Q424" s="167">
        <f t="shared" ref="Q424:Q425" si="689">R424/1000000</f>
        <v>79.510703</v>
      </c>
      <c r="R424" s="150">
        <f>S424-P424</f>
        <v>79510703</v>
      </c>
      <c r="S424" s="149">
        <v>1.71539887E8</v>
      </c>
      <c r="T424" s="149">
        <f t="shared" ref="T424:T425" si="690">S424/1000000</f>
        <v>171.539887</v>
      </c>
      <c r="U424" s="155">
        <f t="shared" si="677"/>
        <v>0.4635114573</v>
      </c>
      <c r="V424" s="192">
        <v>40.0</v>
      </c>
      <c r="W424" s="204">
        <f>SUM(S424/(V424*1000000))</f>
        <v>4.288497175</v>
      </c>
      <c r="X424" s="155">
        <f t="shared" si="678"/>
        <v>0.760903075</v>
      </c>
      <c r="Y424" s="164">
        <v>2017.0</v>
      </c>
      <c r="Z424" s="171"/>
      <c r="AA424" s="171"/>
      <c r="AB424" s="172" t="s">
        <v>2365</v>
      </c>
      <c r="AC424" s="171"/>
    </row>
    <row r="425" ht="15.75" customHeight="1">
      <c r="A425" s="161" t="s">
        <v>801</v>
      </c>
      <c r="B425" s="175">
        <v>50.0</v>
      </c>
      <c r="C425" s="158">
        <v>43.0</v>
      </c>
      <c r="D425" s="210">
        <f t="shared" si="685"/>
        <v>46.5</v>
      </c>
      <c r="E425" s="158">
        <v>56.0</v>
      </c>
      <c r="F425" s="158">
        <v>55.0</v>
      </c>
      <c r="G425" s="149">
        <f t="shared" si="481"/>
        <v>1</v>
      </c>
      <c r="H425" s="158">
        <f t="shared" si="686"/>
        <v>55.5</v>
      </c>
      <c r="I425" s="177">
        <f t="shared" si="483"/>
        <v>-9</v>
      </c>
      <c r="J425" s="162" t="s">
        <v>1602</v>
      </c>
      <c r="K425" s="162" t="s">
        <v>1602</v>
      </c>
      <c r="L425" s="162" t="s">
        <v>1540</v>
      </c>
      <c r="M425" s="153">
        <f t="shared" si="687"/>
        <v>54.588173</v>
      </c>
      <c r="N425" s="154">
        <v>5.4588173E7</v>
      </c>
      <c r="O425" s="153">
        <f t="shared" si="688"/>
        <v>155.190832</v>
      </c>
      <c r="P425" s="149">
        <v>1.55190832E8</v>
      </c>
      <c r="Q425" s="153">
        <f t="shared" si="689"/>
        <v>315.3</v>
      </c>
      <c r="R425" s="149">
        <v>3.153E8</v>
      </c>
      <c r="S425" s="154">
        <f>SUM(P425+(Q425*1000000))</f>
        <v>470490832</v>
      </c>
      <c r="T425" s="154">
        <f t="shared" si="690"/>
        <v>470.490832</v>
      </c>
      <c r="U425" s="178">
        <f t="shared" si="677"/>
        <v>0.6701512092</v>
      </c>
      <c r="V425" s="156">
        <v>110.0</v>
      </c>
      <c r="W425" s="188">
        <f t="shared" ref="W425:W427" si="691">SUM(T425/V425)</f>
        <v>4.277189382</v>
      </c>
      <c r="X425" s="193">
        <f t="shared" si="678"/>
        <v>0.4962561182</v>
      </c>
      <c r="Y425" s="158">
        <v>2015.0</v>
      </c>
      <c r="Z425" s="159"/>
      <c r="AA425" s="159"/>
      <c r="AB425" s="189" t="s">
        <v>2366</v>
      </c>
      <c r="AC425" s="158"/>
    </row>
    <row r="426" ht="15.75" customHeight="1">
      <c r="A426" s="182" t="s">
        <v>2367</v>
      </c>
      <c r="B426" s="183">
        <v>28.0</v>
      </c>
      <c r="C426" s="147">
        <v>45.0</v>
      </c>
      <c r="D426" s="183">
        <f>AVERAGE(B426:C426)</f>
        <v>36.5</v>
      </c>
      <c r="E426" s="147">
        <v>76.0</v>
      </c>
      <c r="F426" s="147">
        <v>67.0</v>
      </c>
      <c r="G426" s="147">
        <f t="shared" si="481"/>
        <v>9</v>
      </c>
      <c r="H426" s="147">
        <f>AVERAGE(E426:F426)</f>
        <v>71.5</v>
      </c>
      <c r="I426" s="183">
        <f t="shared" si="483"/>
        <v>-35</v>
      </c>
      <c r="J426" s="179" t="s">
        <v>1602</v>
      </c>
      <c r="K426" s="179" t="s">
        <v>2012</v>
      </c>
      <c r="L426" s="179" t="s">
        <v>1550</v>
      </c>
      <c r="M426" s="186">
        <v>70.9</v>
      </c>
      <c r="N426" s="187">
        <f>M426*1000000</f>
        <v>70900000</v>
      </c>
      <c r="O426" s="153">
        <v>155.1</v>
      </c>
      <c r="P426" s="187">
        <f>O426*1000000</f>
        <v>155100000</v>
      </c>
      <c r="Q426" s="153">
        <v>208.0</v>
      </c>
      <c r="R426" s="149">
        <f>SUM(Q426*1000000)</f>
        <v>208000000</v>
      </c>
      <c r="S426" s="187">
        <f>T426*1000000</f>
        <v>363100000</v>
      </c>
      <c r="T426" s="187">
        <v>363.1</v>
      </c>
      <c r="U426" s="178">
        <f t="shared" si="677"/>
        <v>0.5728449463</v>
      </c>
      <c r="V426" s="156">
        <v>85.0</v>
      </c>
      <c r="W426" s="188">
        <f t="shared" si="691"/>
        <v>4.271764706</v>
      </c>
      <c r="X426" s="193">
        <f t="shared" si="678"/>
        <v>0.8341176471</v>
      </c>
      <c r="Y426" s="147">
        <v>2009.0</v>
      </c>
      <c r="Z426" s="159"/>
      <c r="AA426" s="159"/>
      <c r="AB426" s="189" t="s">
        <v>2368</v>
      </c>
      <c r="AC426" s="158"/>
    </row>
    <row r="427" ht="15.75" customHeight="1">
      <c r="A427" s="219" t="s">
        <v>2369</v>
      </c>
      <c r="B427" s="175">
        <v>78.0</v>
      </c>
      <c r="C427" s="158">
        <v>62.0</v>
      </c>
      <c r="D427" s="158">
        <f>(B427+C427)/2</f>
        <v>70</v>
      </c>
      <c r="E427" s="158">
        <v>55.0</v>
      </c>
      <c r="F427" s="158">
        <v>67.0</v>
      </c>
      <c r="G427" s="164">
        <f t="shared" si="481"/>
        <v>-12</v>
      </c>
      <c r="H427" s="158">
        <f>(E427+F427)/2</f>
        <v>61</v>
      </c>
      <c r="I427" s="164">
        <f t="shared" si="483"/>
        <v>9</v>
      </c>
      <c r="J427" s="162" t="s">
        <v>1594</v>
      </c>
      <c r="K427" s="162" t="s">
        <v>1594</v>
      </c>
      <c r="L427" s="162" t="s">
        <v>1534</v>
      </c>
      <c r="M427" s="153">
        <f t="shared" ref="M427:M431" si="692">N427/1000000</f>
        <v>55.365012</v>
      </c>
      <c r="N427" s="154">
        <v>5.5365012E7</v>
      </c>
      <c r="O427" s="153">
        <f t="shared" ref="O427:O431" si="693">P427/1000000</f>
        <v>162.994032</v>
      </c>
      <c r="P427" s="149">
        <v>1.62994032E8</v>
      </c>
      <c r="Q427" s="153">
        <f t="shared" ref="Q427:Q431" si="694">R427/1000000</f>
        <v>152.951</v>
      </c>
      <c r="R427" s="149">
        <v>1.52951E8</v>
      </c>
      <c r="S427" s="154">
        <f>SUM(P427+(Q427*1000000))</f>
        <v>315945032</v>
      </c>
      <c r="T427" s="154">
        <f t="shared" ref="T427:T434" si="695">S427/1000000</f>
        <v>315.945032</v>
      </c>
      <c r="U427" s="178">
        <f t="shared" si="677"/>
        <v>0.4841063619</v>
      </c>
      <c r="V427" s="192">
        <v>74.0</v>
      </c>
      <c r="W427" s="188">
        <f t="shared" si="691"/>
        <v>4.269527459</v>
      </c>
      <c r="X427" s="193">
        <f t="shared" si="678"/>
        <v>0.7481758378</v>
      </c>
      <c r="Y427" s="158">
        <v>2015.0</v>
      </c>
      <c r="Z427" s="159"/>
      <c r="AA427" s="159"/>
      <c r="AB427" s="189" t="s">
        <v>2370</v>
      </c>
      <c r="AC427" s="158"/>
    </row>
    <row r="428" ht="15.75" customHeight="1">
      <c r="A428" s="205" t="s">
        <v>379</v>
      </c>
      <c r="B428" s="206">
        <v>92.0</v>
      </c>
      <c r="C428" s="151">
        <v>76.0</v>
      </c>
      <c r="D428" s="208">
        <f t="shared" ref="D428:D429" si="696">AVERAGE(B428:C428)</f>
        <v>84</v>
      </c>
      <c r="E428" s="151">
        <v>90.0</v>
      </c>
      <c r="F428" s="151">
        <v>84.0</v>
      </c>
      <c r="G428" s="151">
        <f t="shared" si="481"/>
        <v>6</v>
      </c>
      <c r="H428" s="151">
        <f t="shared" ref="H428:H429" si="697">AVERAGE(E428:F428)</f>
        <v>87</v>
      </c>
      <c r="I428" s="208">
        <f t="shared" si="483"/>
        <v>-3</v>
      </c>
      <c r="J428" s="165" t="s">
        <v>1602</v>
      </c>
      <c r="K428" s="165" t="s">
        <v>1891</v>
      </c>
      <c r="L428" s="165" t="s">
        <v>1550</v>
      </c>
      <c r="M428" s="181">
        <f t="shared" si="692"/>
        <v>49.451322</v>
      </c>
      <c r="N428" s="150">
        <v>4.9451322E7</v>
      </c>
      <c r="O428" s="181">
        <f t="shared" si="693"/>
        <v>177.002924</v>
      </c>
      <c r="P428" s="150">
        <v>1.77002924E8</v>
      </c>
      <c r="Q428" s="153">
        <f t="shared" si="694"/>
        <v>441.907011</v>
      </c>
      <c r="R428" s="149">
        <v>4.41907011E8</v>
      </c>
      <c r="S428" s="150">
        <v>6.18909935E8</v>
      </c>
      <c r="T428" s="149">
        <f t="shared" si="695"/>
        <v>618.909935</v>
      </c>
      <c r="U428" s="178">
        <f t="shared" si="677"/>
        <v>0.7140085916</v>
      </c>
      <c r="V428" s="192">
        <v>145.0</v>
      </c>
      <c r="W428" s="204">
        <f>SUM(S428/(V428*1000000))</f>
        <v>4.268344379</v>
      </c>
      <c r="X428" s="193">
        <f t="shared" si="678"/>
        <v>0.3410436</v>
      </c>
      <c r="Y428" s="151">
        <v>2014.0</v>
      </c>
      <c r="Z428" s="171"/>
      <c r="AA428" s="159"/>
      <c r="AB428" s="189" t="s">
        <v>2371</v>
      </c>
      <c r="AC428" s="158"/>
    </row>
    <row r="429" ht="15.75" customHeight="1">
      <c r="A429" s="174" t="s">
        <v>1057</v>
      </c>
      <c r="B429" s="175">
        <v>74.0</v>
      </c>
      <c r="C429" s="158">
        <v>66.0</v>
      </c>
      <c r="D429" s="210">
        <f t="shared" si="696"/>
        <v>70</v>
      </c>
      <c r="E429" s="158">
        <v>86.0</v>
      </c>
      <c r="F429" s="158">
        <v>78.0</v>
      </c>
      <c r="G429" s="158">
        <f t="shared" si="481"/>
        <v>8</v>
      </c>
      <c r="H429" s="158">
        <f t="shared" si="697"/>
        <v>82</v>
      </c>
      <c r="I429" s="210">
        <f t="shared" si="483"/>
        <v>-12</v>
      </c>
      <c r="J429" s="162" t="s">
        <v>1537</v>
      </c>
      <c r="K429" s="162" t="s">
        <v>2372</v>
      </c>
      <c r="L429" s="162" t="s">
        <v>1534</v>
      </c>
      <c r="M429" s="153">
        <f t="shared" si="692"/>
        <v>73.645187</v>
      </c>
      <c r="N429" s="154">
        <v>7.3645187E7</v>
      </c>
      <c r="O429" s="153">
        <f t="shared" si="693"/>
        <v>258.366855</v>
      </c>
      <c r="P429" s="154">
        <v>2.58366855E8</v>
      </c>
      <c r="Q429" s="153">
        <f t="shared" si="694"/>
        <v>700</v>
      </c>
      <c r="R429" s="154">
        <v>7.0E8</v>
      </c>
      <c r="S429" s="154">
        <v>9.60366855E8</v>
      </c>
      <c r="T429" s="154">
        <f t="shared" si="695"/>
        <v>960.366855</v>
      </c>
      <c r="U429" s="178">
        <f t="shared" si="677"/>
        <v>0.7288881289</v>
      </c>
      <c r="V429" s="156">
        <v>225.0</v>
      </c>
      <c r="W429" s="188">
        <f t="shared" ref="W429:W430" si="698">SUM(T429/V429)</f>
        <v>4.268297133</v>
      </c>
      <c r="X429" s="193">
        <f t="shared" si="678"/>
        <v>0.3273119422</v>
      </c>
      <c r="Y429" s="158">
        <v>2013.0</v>
      </c>
      <c r="Z429" s="159"/>
      <c r="AA429" s="159"/>
      <c r="AB429" s="189" t="s">
        <v>2373</v>
      </c>
      <c r="AC429" s="158"/>
    </row>
    <row r="430" ht="15.75" customHeight="1">
      <c r="A430" s="163" t="s">
        <v>912</v>
      </c>
      <c r="B430" s="146">
        <v>26.0</v>
      </c>
      <c r="C430" s="164">
        <v>40.0</v>
      </c>
      <c r="D430" s="214">
        <f>(B430+C430)/2</f>
        <v>33</v>
      </c>
      <c r="E430" s="164">
        <v>65.0</v>
      </c>
      <c r="F430" s="164">
        <v>64.0</v>
      </c>
      <c r="G430" s="149">
        <f t="shared" si="481"/>
        <v>1</v>
      </c>
      <c r="H430" s="164">
        <f>(E430+F430)/2</f>
        <v>64.5</v>
      </c>
      <c r="I430" s="177">
        <f t="shared" si="483"/>
        <v>-31.5</v>
      </c>
      <c r="J430" s="173" t="s">
        <v>1537</v>
      </c>
      <c r="K430" s="173" t="s">
        <v>1537</v>
      </c>
      <c r="L430" s="152" t="s">
        <v>1534</v>
      </c>
      <c r="M430" s="153">
        <f t="shared" si="692"/>
        <v>133.682248</v>
      </c>
      <c r="N430" s="149">
        <v>1.33682248E8</v>
      </c>
      <c r="O430" s="181">
        <f t="shared" si="693"/>
        <v>325.100054</v>
      </c>
      <c r="P430" s="149">
        <v>3.25100054E8</v>
      </c>
      <c r="Q430" s="153">
        <f t="shared" si="694"/>
        <v>420.5</v>
      </c>
      <c r="R430" s="154">
        <v>4.205E8</v>
      </c>
      <c r="S430" s="154">
        <f>R430+P430</f>
        <v>745600054</v>
      </c>
      <c r="T430" s="154">
        <f t="shared" si="695"/>
        <v>745.600054</v>
      </c>
      <c r="U430" s="178">
        <f>R430/S430</f>
        <v>0.563975281</v>
      </c>
      <c r="V430" s="156">
        <v>175.0</v>
      </c>
      <c r="W430" s="157">
        <f t="shared" si="698"/>
        <v>4.260571737</v>
      </c>
      <c r="X430" s="178">
        <f>N430/(V430*1000000)</f>
        <v>0.76389856</v>
      </c>
      <c r="Y430" s="164">
        <v>2016.0</v>
      </c>
      <c r="Z430" s="159"/>
      <c r="AA430" s="159"/>
      <c r="AB430" s="160" t="s">
        <v>2374</v>
      </c>
      <c r="AC430" s="159"/>
    </row>
    <row r="431" ht="15.75" customHeight="1">
      <c r="A431" s="182" t="s">
        <v>2375</v>
      </c>
      <c r="B431" s="183">
        <v>42.0</v>
      </c>
      <c r="C431" s="147">
        <v>43.0</v>
      </c>
      <c r="D431" s="185">
        <f t="shared" ref="D431:D433" si="699">AVERAGE(B431:C431)</f>
        <v>42.5</v>
      </c>
      <c r="E431" s="147">
        <v>69.0</v>
      </c>
      <c r="F431" s="147">
        <v>46.0</v>
      </c>
      <c r="G431" s="147">
        <f t="shared" si="481"/>
        <v>23</v>
      </c>
      <c r="H431" s="147">
        <f t="shared" ref="H431:H433" si="700">AVERAGE(E431:F431)</f>
        <v>57.5</v>
      </c>
      <c r="I431" s="185">
        <f t="shared" si="483"/>
        <v>-15</v>
      </c>
      <c r="J431" s="179" t="s">
        <v>1605</v>
      </c>
      <c r="K431" s="179" t="s">
        <v>1830</v>
      </c>
      <c r="L431" s="165" t="s">
        <v>1550</v>
      </c>
      <c r="M431" s="186">
        <f t="shared" si="692"/>
        <v>11.731708</v>
      </c>
      <c r="N431" s="187">
        <v>1.1731708E7</v>
      </c>
      <c r="O431" s="153">
        <f t="shared" si="693"/>
        <v>35.074677</v>
      </c>
      <c r="P431" s="187">
        <v>3.5074677E7</v>
      </c>
      <c r="Q431" s="153">
        <f t="shared" si="694"/>
        <v>105.396069</v>
      </c>
      <c r="R431" s="154">
        <v>1.05396069E8</v>
      </c>
      <c r="S431" s="187">
        <v>1.40470746E8</v>
      </c>
      <c r="T431" s="187">
        <f t="shared" si="695"/>
        <v>140.470746</v>
      </c>
      <c r="U431" s="178">
        <f t="shared" ref="U431:U433" si="701">(R431/S431)</f>
        <v>0.7503061812</v>
      </c>
      <c r="V431" s="156">
        <v>33.0</v>
      </c>
      <c r="W431" s="188">
        <f>SUM((S431/1000000)/V431)</f>
        <v>4.256689273</v>
      </c>
      <c r="X431" s="193">
        <f t="shared" ref="X431:X433" si="702">SUM(M431/V431)</f>
        <v>0.355506303</v>
      </c>
      <c r="Y431" s="151">
        <v>2012.0</v>
      </c>
      <c r="Z431" s="159"/>
      <c r="AA431" s="159"/>
      <c r="AB431" s="189" t="s">
        <v>2376</v>
      </c>
      <c r="AC431" s="158"/>
    </row>
    <row r="432" ht="15.75" customHeight="1">
      <c r="A432" s="182" t="s">
        <v>1045</v>
      </c>
      <c r="B432" s="175">
        <v>35.0</v>
      </c>
      <c r="C432" s="158">
        <v>44.0</v>
      </c>
      <c r="D432" s="185">
        <f t="shared" si="699"/>
        <v>39.5</v>
      </c>
      <c r="E432" s="158">
        <v>58.0</v>
      </c>
      <c r="F432" s="147">
        <v>56.0</v>
      </c>
      <c r="G432" s="187">
        <f t="shared" si="481"/>
        <v>2</v>
      </c>
      <c r="H432" s="147">
        <f t="shared" si="700"/>
        <v>57</v>
      </c>
      <c r="I432" s="185">
        <f t="shared" si="483"/>
        <v>-17.5</v>
      </c>
      <c r="J432" s="179" t="s">
        <v>1543</v>
      </c>
      <c r="K432" s="179" t="s">
        <v>1543</v>
      </c>
      <c r="L432" s="179" t="s">
        <v>1550</v>
      </c>
      <c r="M432" s="153">
        <v>85.95</v>
      </c>
      <c r="N432" s="187">
        <f>M432*1000000</f>
        <v>85950000</v>
      </c>
      <c r="O432" s="153">
        <v>254.46</v>
      </c>
      <c r="P432" s="187">
        <f>O432*1000000</f>
        <v>254460000</v>
      </c>
      <c r="Q432" s="153">
        <v>332.3</v>
      </c>
      <c r="R432" s="149">
        <f>SUM(Q432*1000000)</f>
        <v>332300000</v>
      </c>
      <c r="S432" s="154">
        <f>SUM(N432:P432)</f>
        <v>340410254.5</v>
      </c>
      <c r="T432" s="149">
        <f t="shared" si="695"/>
        <v>340.4102545</v>
      </c>
      <c r="U432" s="178">
        <f t="shared" si="701"/>
        <v>0.9761750583</v>
      </c>
      <c r="V432" s="156">
        <v>80.0</v>
      </c>
      <c r="W432" s="188">
        <f>SUM(T432/V432)</f>
        <v>4.255128181</v>
      </c>
      <c r="X432" s="193">
        <f t="shared" si="702"/>
        <v>1.074375</v>
      </c>
      <c r="Y432" s="147">
        <v>2011.0</v>
      </c>
      <c r="Z432" s="159"/>
      <c r="AA432" s="159"/>
      <c r="AB432" s="189" t="s">
        <v>2377</v>
      </c>
      <c r="AC432" s="158"/>
    </row>
    <row r="433" ht="15.75" customHeight="1">
      <c r="A433" s="182" t="s">
        <v>229</v>
      </c>
      <c r="B433" s="183">
        <v>88.0</v>
      </c>
      <c r="C433" s="147">
        <v>81.0</v>
      </c>
      <c r="D433" s="185">
        <f t="shared" si="699"/>
        <v>84.5</v>
      </c>
      <c r="E433" s="147">
        <v>92.0</v>
      </c>
      <c r="F433" s="147">
        <v>85.0</v>
      </c>
      <c r="G433" s="147">
        <f t="shared" si="481"/>
        <v>7</v>
      </c>
      <c r="H433" s="147">
        <f t="shared" si="700"/>
        <v>88.5</v>
      </c>
      <c r="I433" s="185">
        <f t="shared" si="483"/>
        <v>-4</v>
      </c>
      <c r="J433" s="179" t="s">
        <v>1694</v>
      </c>
      <c r="K433" s="179" t="s">
        <v>2022</v>
      </c>
      <c r="L433" s="165" t="s">
        <v>1540</v>
      </c>
      <c r="M433" s="186">
        <f t="shared" ref="M433:M434" si="703">N433/1000000</f>
        <v>30.122888</v>
      </c>
      <c r="N433" s="187">
        <v>3.0122888E7</v>
      </c>
      <c r="O433" s="153">
        <f t="shared" ref="O433:O434" si="704">P433/1000000</f>
        <v>162.805434</v>
      </c>
      <c r="P433" s="187">
        <v>1.62805434E8</v>
      </c>
      <c r="Q433" s="153">
        <f t="shared" ref="Q433:Q434" si="705">R433/1000000</f>
        <v>262.562804</v>
      </c>
      <c r="R433" s="154">
        <v>2.62562804E8</v>
      </c>
      <c r="S433" s="187">
        <v>4.25368238E8</v>
      </c>
      <c r="T433" s="187">
        <f t="shared" si="695"/>
        <v>425.368238</v>
      </c>
      <c r="U433" s="178">
        <f t="shared" si="701"/>
        <v>0.6172600127</v>
      </c>
      <c r="V433" s="156">
        <v>100.0</v>
      </c>
      <c r="W433" s="188">
        <f>SUM((S433/1000000)/V433)</f>
        <v>4.25368238</v>
      </c>
      <c r="X433" s="193">
        <f t="shared" si="702"/>
        <v>0.30122888</v>
      </c>
      <c r="Y433" s="151">
        <v>2012.0</v>
      </c>
      <c r="Z433" s="179" t="s">
        <v>1608</v>
      </c>
      <c r="AA433" s="179" t="s">
        <v>1609</v>
      </c>
      <c r="AB433" s="189" t="s">
        <v>2378</v>
      </c>
      <c r="AC433" s="158"/>
    </row>
    <row r="434" ht="15.75" customHeight="1">
      <c r="A434" s="163" t="s">
        <v>2379</v>
      </c>
      <c r="B434" s="146">
        <v>92.0</v>
      </c>
      <c r="C434" s="164">
        <v>74.0</v>
      </c>
      <c r="D434" s="214">
        <f>(B434+C434)/2</f>
        <v>83</v>
      </c>
      <c r="E434" s="164">
        <v>79.0</v>
      </c>
      <c r="F434" s="164">
        <v>53.0</v>
      </c>
      <c r="G434" s="149">
        <f t="shared" si="481"/>
        <v>26</v>
      </c>
      <c r="H434" s="164">
        <f>(E434+F434)/2</f>
        <v>66</v>
      </c>
      <c r="I434" s="177">
        <f t="shared" si="483"/>
        <v>17</v>
      </c>
      <c r="J434" s="173" t="s">
        <v>1547</v>
      </c>
      <c r="K434" s="173" t="s">
        <v>1547</v>
      </c>
      <c r="L434" s="152" t="s">
        <v>1540</v>
      </c>
      <c r="M434" s="153">
        <f t="shared" si="703"/>
        <v>2.868403</v>
      </c>
      <c r="N434" s="149">
        <v>2868403.0</v>
      </c>
      <c r="O434" s="181">
        <f t="shared" si="704"/>
        <v>6.304223</v>
      </c>
      <c r="P434" s="149">
        <v>6304223.0</v>
      </c>
      <c r="Q434" s="153">
        <f t="shared" si="705"/>
        <v>0.075066</v>
      </c>
      <c r="R434" s="154">
        <v>75066.0</v>
      </c>
      <c r="S434" s="154">
        <f>R434+P434</f>
        <v>6379289</v>
      </c>
      <c r="T434" s="154">
        <f t="shared" si="695"/>
        <v>6.379289</v>
      </c>
      <c r="U434" s="178">
        <f>R434/S434</f>
        <v>0.01176714207</v>
      </c>
      <c r="V434" s="156">
        <v>1.5</v>
      </c>
      <c r="W434" s="157">
        <f t="shared" ref="W434:W435" si="706">SUM(T434/V434)</f>
        <v>4.252859333</v>
      </c>
      <c r="X434" s="178">
        <f>N434/(V434*1000000)</f>
        <v>1.912268667</v>
      </c>
      <c r="Y434" s="164">
        <v>2016.0</v>
      </c>
      <c r="Z434" s="159"/>
      <c r="AA434" s="159"/>
      <c r="AB434" s="160" t="s">
        <v>2380</v>
      </c>
      <c r="AC434" s="159"/>
    </row>
    <row r="435" ht="15.75" customHeight="1">
      <c r="A435" s="182" t="s">
        <v>1372</v>
      </c>
      <c r="B435" s="183">
        <v>77.0</v>
      </c>
      <c r="C435" s="147">
        <v>65.0</v>
      </c>
      <c r="D435" s="185">
        <f>AVERAGE(B435:C435)</f>
        <v>71</v>
      </c>
      <c r="E435" s="147">
        <v>59.0</v>
      </c>
      <c r="F435" s="147">
        <v>52.0</v>
      </c>
      <c r="G435" s="187">
        <f t="shared" si="481"/>
        <v>7</v>
      </c>
      <c r="H435" s="147">
        <f>AVERAGE(E435:F435)</f>
        <v>55.5</v>
      </c>
      <c r="I435" s="185">
        <f t="shared" si="483"/>
        <v>15.5</v>
      </c>
      <c r="J435" s="179" t="s">
        <v>1602</v>
      </c>
      <c r="K435" s="179" t="s">
        <v>2381</v>
      </c>
      <c r="L435" s="179" t="s">
        <v>1893</v>
      </c>
      <c r="M435" s="186">
        <v>100.1</v>
      </c>
      <c r="N435" s="187">
        <f>M435*1000000</f>
        <v>100100000</v>
      </c>
      <c r="O435" s="153">
        <v>317.1</v>
      </c>
      <c r="P435" s="187">
        <f>O435*1000000</f>
        <v>317100000</v>
      </c>
      <c r="Q435" s="153">
        <v>469.53</v>
      </c>
      <c r="R435" s="149">
        <f>SUM(Q435*1000000)</f>
        <v>469530000</v>
      </c>
      <c r="S435" s="187">
        <f>T435*1000000</f>
        <v>786630000</v>
      </c>
      <c r="T435" s="187">
        <v>786.63</v>
      </c>
      <c r="U435" s="178">
        <f t="shared" ref="U435:U442" si="707">(R435/S435)</f>
        <v>0.5968879905</v>
      </c>
      <c r="V435" s="156">
        <v>185.0</v>
      </c>
      <c r="W435" s="188">
        <f t="shared" si="706"/>
        <v>4.252054054</v>
      </c>
      <c r="X435" s="193">
        <f t="shared" ref="X435:X442" si="708">SUM(M435/V435)</f>
        <v>0.5410810811</v>
      </c>
      <c r="Y435" s="147">
        <v>2008.0</v>
      </c>
      <c r="Z435" s="159"/>
      <c r="AA435" s="159"/>
      <c r="AB435" s="189" t="s">
        <v>2382</v>
      </c>
      <c r="AC435" s="158"/>
    </row>
    <row r="436" ht="15.75" customHeight="1">
      <c r="A436" s="212" t="s">
        <v>2383</v>
      </c>
      <c r="B436" s="146">
        <v>40.0</v>
      </c>
      <c r="C436" s="146">
        <v>35.0</v>
      </c>
      <c r="D436" s="146">
        <f t="shared" ref="D436:D437" si="709">(B436+C436)/2</f>
        <v>37.5</v>
      </c>
      <c r="E436" s="146">
        <v>86.0</v>
      </c>
      <c r="F436" s="146">
        <v>58.0</v>
      </c>
      <c r="G436" s="146">
        <f t="shared" si="481"/>
        <v>28</v>
      </c>
      <c r="H436" s="146">
        <f t="shared" ref="H436:H437" si="710">(E436+F436)/2</f>
        <v>72</v>
      </c>
      <c r="I436" s="146">
        <f t="shared" si="483"/>
        <v>-34.5</v>
      </c>
      <c r="J436" s="152" t="s">
        <v>1547</v>
      </c>
      <c r="K436" s="197" t="s">
        <v>2384</v>
      </c>
      <c r="L436" s="197" t="s">
        <v>1540</v>
      </c>
      <c r="M436" s="181">
        <f t="shared" ref="M436:M440" si="711">N436/1000000</f>
        <v>2.16148</v>
      </c>
      <c r="N436" s="149">
        <v>2161480.0</v>
      </c>
      <c r="O436" s="181">
        <f t="shared" ref="O436:O440" si="712">P436/1000000</f>
        <v>6.376148</v>
      </c>
      <c r="P436" s="149">
        <v>6376148.0</v>
      </c>
      <c r="Q436" s="181">
        <f t="shared" ref="Q436:Q440" si="713">R436/1000000</f>
        <v>0</v>
      </c>
      <c r="R436" s="149">
        <v>0.0</v>
      </c>
      <c r="S436" s="149">
        <f>P436+R436</f>
        <v>6376148</v>
      </c>
      <c r="T436" s="149">
        <f t="shared" ref="T436:T440" si="714">S436/1000000</f>
        <v>6.376148</v>
      </c>
      <c r="U436" s="199">
        <f t="shared" si="707"/>
        <v>0</v>
      </c>
      <c r="V436" s="192">
        <v>1.5</v>
      </c>
      <c r="W436" s="200">
        <f>SUM(S436/(V436*1000000))</f>
        <v>4.250765333</v>
      </c>
      <c r="X436" s="199">
        <f t="shared" si="708"/>
        <v>1.440986667</v>
      </c>
      <c r="Y436" s="146">
        <v>2019.0</v>
      </c>
      <c r="Z436" s="201"/>
      <c r="AA436" s="201"/>
      <c r="AB436" s="197" t="s">
        <v>1530</v>
      </c>
      <c r="AC436" s="159"/>
    </row>
    <row r="437" ht="15.75" customHeight="1">
      <c r="A437" s="190" t="s">
        <v>1112</v>
      </c>
      <c r="B437" s="175">
        <v>93.0</v>
      </c>
      <c r="C437" s="158">
        <v>80.0</v>
      </c>
      <c r="D437" s="210">
        <f t="shared" si="709"/>
        <v>86.5</v>
      </c>
      <c r="E437" s="158">
        <v>93.0</v>
      </c>
      <c r="F437" s="158">
        <v>81.0</v>
      </c>
      <c r="G437" s="149">
        <f t="shared" si="481"/>
        <v>12</v>
      </c>
      <c r="H437" s="158">
        <f t="shared" si="710"/>
        <v>87</v>
      </c>
      <c r="I437" s="177">
        <f t="shared" si="483"/>
        <v>-0.5</v>
      </c>
      <c r="J437" s="179" t="s">
        <v>1629</v>
      </c>
      <c r="K437" s="162" t="s">
        <v>1629</v>
      </c>
      <c r="L437" s="162" t="s">
        <v>1534</v>
      </c>
      <c r="M437" s="153">
        <f t="shared" si="711"/>
        <v>54.308575</v>
      </c>
      <c r="N437" s="154">
        <v>5.4308575E7</v>
      </c>
      <c r="O437" s="153">
        <f t="shared" si="712"/>
        <v>196.841665</v>
      </c>
      <c r="P437" s="149">
        <v>1.96841665E8</v>
      </c>
      <c r="Q437" s="153">
        <f t="shared" si="713"/>
        <v>262.015153</v>
      </c>
      <c r="R437" s="149">
        <v>2.62015153E8</v>
      </c>
      <c r="S437" s="154">
        <f>SUM(P437+(Q437*1000000))</f>
        <v>458856818</v>
      </c>
      <c r="T437" s="154">
        <f t="shared" si="714"/>
        <v>458.856818</v>
      </c>
      <c r="U437" s="178">
        <f t="shared" si="707"/>
        <v>0.5710172383</v>
      </c>
      <c r="V437" s="192">
        <v>108.0</v>
      </c>
      <c r="W437" s="188">
        <f>SUM(T437/V437)</f>
        <v>4.248674241</v>
      </c>
      <c r="X437" s="193">
        <f t="shared" si="708"/>
        <v>0.5028571759</v>
      </c>
      <c r="Y437" s="158">
        <v>2015.0</v>
      </c>
      <c r="Z437" s="159"/>
      <c r="AA437" s="159"/>
      <c r="AB437" s="189" t="s">
        <v>2385</v>
      </c>
      <c r="AC437" s="158"/>
    </row>
    <row r="438" ht="15.75" customHeight="1">
      <c r="A438" s="205" t="s">
        <v>2386</v>
      </c>
      <c r="B438" s="206">
        <v>29.0</v>
      </c>
      <c r="C438" s="151">
        <v>36.0</v>
      </c>
      <c r="D438" s="208">
        <f t="shared" ref="D438:D442" si="715">AVERAGE(B438:C438)</f>
        <v>32.5</v>
      </c>
      <c r="E438" s="151">
        <v>38.0</v>
      </c>
      <c r="F438" s="151">
        <v>56.0</v>
      </c>
      <c r="G438" s="151">
        <f t="shared" si="481"/>
        <v>-18</v>
      </c>
      <c r="H438" s="151">
        <f t="shared" ref="H438:H442" si="716">AVERAGE(E438:F438)</f>
        <v>47</v>
      </c>
      <c r="I438" s="208">
        <f t="shared" si="483"/>
        <v>-14.5</v>
      </c>
      <c r="J438" s="165" t="s">
        <v>1543</v>
      </c>
      <c r="K438" s="165" t="s">
        <v>1543</v>
      </c>
      <c r="L438" s="165" t="s">
        <v>1550</v>
      </c>
      <c r="M438" s="181">
        <f t="shared" si="711"/>
        <v>36.111775</v>
      </c>
      <c r="N438" s="150">
        <v>3.6111775E7</v>
      </c>
      <c r="O438" s="181">
        <f t="shared" si="712"/>
        <v>86.20801</v>
      </c>
      <c r="P438" s="150">
        <v>8.620801E7</v>
      </c>
      <c r="Q438" s="153">
        <f t="shared" si="713"/>
        <v>83.629</v>
      </c>
      <c r="R438" s="149">
        <v>8.3629E7</v>
      </c>
      <c r="S438" s="150">
        <v>1.6983701E8</v>
      </c>
      <c r="T438" s="149">
        <f t="shared" si="714"/>
        <v>169.83701</v>
      </c>
      <c r="U438" s="178">
        <f t="shared" si="707"/>
        <v>0.492407397</v>
      </c>
      <c r="V438" s="192">
        <v>40.0</v>
      </c>
      <c r="W438" s="204">
        <f>SUM(S438/(V438*1000000))</f>
        <v>4.24592525</v>
      </c>
      <c r="X438" s="193">
        <f t="shared" si="708"/>
        <v>0.902794375</v>
      </c>
      <c r="Y438" s="151">
        <v>2014.0</v>
      </c>
      <c r="Z438" s="171"/>
      <c r="AA438" s="159"/>
      <c r="AB438" s="189" t="s">
        <v>2387</v>
      </c>
      <c r="AC438" s="158"/>
    </row>
    <row r="439" ht="15.75" customHeight="1">
      <c r="A439" s="182" t="s">
        <v>461</v>
      </c>
      <c r="B439" s="183">
        <v>52.0</v>
      </c>
      <c r="C439" s="147">
        <v>41.0</v>
      </c>
      <c r="D439" s="185">
        <f t="shared" si="715"/>
        <v>46.5</v>
      </c>
      <c r="E439" s="147">
        <v>60.0</v>
      </c>
      <c r="F439" s="147">
        <v>58.0</v>
      </c>
      <c r="G439" s="147">
        <f t="shared" si="481"/>
        <v>2</v>
      </c>
      <c r="H439" s="147">
        <f t="shared" si="716"/>
        <v>59</v>
      </c>
      <c r="I439" s="185">
        <f t="shared" si="483"/>
        <v>-12.5</v>
      </c>
      <c r="J439" s="179" t="s">
        <v>1602</v>
      </c>
      <c r="K439" s="179" t="s">
        <v>2388</v>
      </c>
      <c r="L439" s="165" t="s">
        <v>1550</v>
      </c>
      <c r="M439" s="186">
        <f t="shared" si="711"/>
        <v>27.335363</v>
      </c>
      <c r="N439" s="187">
        <v>2.7335363E7</v>
      </c>
      <c r="O439" s="153">
        <f t="shared" si="712"/>
        <v>103.86029</v>
      </c>
      <c r="P439" s="187">
        <v>1.0386029E8</v>
      </c>
      <c r="Q439" s="153">
        <f t="shared" si="713"/>
        <v>231.4</v>
      </c>
      <c r="R439" s="154">
        <v>2.314E8</v>
      </c>
      <c r="S439" s="187">
        <v>3.3526029E8</v>
      </c>
      <c r="T439" s="187">
        <f t="shared" si="714"/>
        <v>335.26029</v>
      </c>
      <c r="U439" s="178">
        <f t="shared" si="707"/>
        <v>0.6902099858</v>
      </c>
      <c r="V439" s="156">
        <v>79.0</v>
      </c>
      <c r="W439" s="188">
        <f>SUM((S439/1000000)/V439)</f>
        <v>4.243801139</v>
      </c>
      <c r="X439" s="193">
        <f t="shared" si="708"/>
        <v>0.3460172532</v>
      </c>
      <c r="Y439" s="151">
        <v>2012.0</v>
      </c>
      <c r="Z439" s="159"/>
      <c r="AA439" s="159"/>
      <c r="AB439" s="189" t="s">
        <v>2389</v>
      </c>
      <c r="AC439" s="158"/>
    </row>
    <row r="440" ht="15.75" customHeight="1">
      <c r="A440" s="205" t="s">
        <v>2390</v>
      </c>
      <c r="B440" s="206">
        <v>95.0</v>
      </c>
      <c r="C440" s="151">
        <v>88.0</v>
      </c>
      <c r="D440" s="208">
        <f t="shared" si="715"/>
        <v>91.5</v>
      </c>
      <c r="E440" s="151">
        <v>95.0</v>
      </c>
      <c r="F440" s="151">
        <v>88.0</v>
      </c>
      <c r="G440" s="151">
        <f t="shared" si="481"/>
        <v>7</v>
      </c>
      <c r="H440" s="151">
        <f t="shared" si="716"/>
        <v>91.5</v>
      </c>
      <c r="I440" s="208">
        <f t="shared" si="483"/>
        <v>0</v>
      </c>
      <c r="J440" s="165" t="s">
        <v>1565</v>
      </c>
      <c r="K440" s="165" t="s">
        <v>1565</v>
      </c>
      <c r="L440" s="165" t="s">
        <v>1623</v>
      </c>
      <c r="M440" s="181">
        <f t="shared" si="711"/>
        <v>0.135388</v>
      </c>
      <c r="N440" s="150">
        <v>135388.0</v>
      </c>
      <c r="O440" s="181">
        <f t="shared" si="712"/>
        <v>13.092</v>
      </c>
      <c r="P440" s="150">
        <v>1.3092E7</v>
      </c>
      <c r="Q440" s="153">
        <f t="shared" si="713"/>
        <v>0.901092</v>
      </c>
      <c r="R440" s="149">
        <v>901092.0</v>
      </c>
      <c r="S440" s="150">
        <v>1.3993092E7</v>
      </c>
      <c r="T440" s="149">
        <f t="shared" si="714"/>
        <v>13.993092</v>
      </c>
      <c r="U440" s="178">
        <f t="shared" si="707"/>
        <v>0.06439548886</v>
      </c>
      <c r="V440" s="192">
        <v>3.3</v>
      </c>
      <c r="W440" s="204">
        <f>SUM(S440/(V440*1000000))</f>
        <v>4.240330909</v>
      </c>
      <c r="X440" s="193">
        <f t="shared" si="708"/>
        <v>0.04102666667</v>
      </c>
      <c r="Y440" s="151">
        <v>2014.0</v>
      </c>
      <c r="Z440" s="179" t="s">
        <v>1608</v>
      </c>
      <c r="AA440" s="165" t="s">
        <v>2391</v>
      </c>
      <c r="AB440" s="189" t="s">
        <v>2392</v>
      </c>
      <c r="AC440" s="158"/>
    </row>
    <row r="441" ht="15.75" customHeight="1">
      <c r="A441" s="182" t="s">
        <v>2393</v>
      </c>
      <c r="B441" s="183">
        <v>40.0</v>
      </c>
      <c r="C441" s="147">
        <v>51.0</v>
      </c>
      <c r="D441" s="185">
        <f t="shared" si="715"/>
        <v>45.5</v>
      </c>
      <c r="E441" s="147">
        <v>56.0</v>
      </c>
      <c r="F441" s="147">
        <v>63.0</v>
      </c>
      <c r="G441" s="147">
        <f t="shared" si="481"/>
        <v>-7</v>
      </c>
      <c r="H441" s="147">
        <f t="shared" si="716"/>
        <v>59.5</v>
      </c>
      <c r="I441" s="185">
        <f t="shared" si="483"/>
        <v>-14</v>
      </c>
      <c r="J441" s="179" t="s">
        <v>1543</v>
      </c>
      <c r="K441" s="179" t="s">
        <v>1543</v>
      </c>
      <c r="L441" s="179" t="s">
        <v>1540</v>
      </c>
      <c r="M441" s="186">
        <v>32.69</v>
      </c>
      <c r="N441" s="187">
        <f>M441*1000000</f>
        <v>32690000</v>
      </c>
      <c r="O441" s="153">
        <v>100.54</v>
      </c>
      <c r="P441" s="187">
        <f>O441*1000000</f>
        <v>100540000</v>
      </c>
      <c r="Q441" s="153">
        <v>111.24</v>
      </c>
      <c r="R441" s="149">
        <f>SUM(Q441*1000000)</f>
        <v>111240000</v>
      </c>
      <c r="S441" s="187">
        <f>T441*1000000</f>
        <v>211780000</v>
      </c>
      <c r="T441" s="187">
        <f>SUM(O441+Q441)</f>
        <v>211.78</v>
      </c>
      <c r="U441" s="178">
        <f t="shared" si="707"/>
        <v>0.5252620644</v>
      </c>
      <c r="V441" s="156">
        <v>50.0</v>
      </c>
      <c r="W441" s="188">
        <f>SUM(T441/V441)</f>
        <v>4.2356</v>
      </c>
      <c r="X441" s="193">
        <f t="shared" si="708"/>
        <v>0.6538</v>
      </c>
      <c r="Y441" s="147">
        <v>2010.0</v>
      </c>
      <c r="Z441" s="159"/>
      <c r="AA441" s="159"/>
      <c r="AB441" s="189" t="s">
        <v>2394</v>
      </c>
      <c r="AC441" s="158"/>
    </row>
    <row r="442" ht="15.75" customHeight="1">
      <c r="A442" s="182" t="s">
        <v>2395</v>
      </c>
      <c r="B442" s="183">
        <v>90.0</v>
      </c>
      <c r="C442" s="147">
        <v>86.0</v>
      </c>
      <c r="D442" s="185">
        <f t="shared" si="715"/>
        <v>88</v>
      </c>
      <c r="E442" s="147">
        <v>81.0</v>
      </c>
      <c r="F442" s="147">
        <v>75.0</v>
      </c>
      <c r="G442" s="147">
        <f t="shared" si="481"/>
        <v>6</v>
      </c>
      <c r="H442" s="147">
        <f t="shared" si="716"/>
        <v>78</v>
      </c>
      <c r="I442" s="185">
        <f t="shared" si="483"/>
        <v>10</v>
      </c>
      <c r="J442" s="179" t="s">
        <v>1634</v>
      </c>
      <c r="K442" s="179" t="s">
        <v>1635</v>
      </c>
      <c r="L442" s="165" t="s">
        <v>1534</v>
      </c>
      <c r="M442" s="186">
        <f t="shared" ref="M442:M448" si="717">N442/1000000</f>
        <v>0.944308</v>
      </c>
      <c r="N442" s="187">
        <v>944308.0</v>
      </c>
      <c r="O442" s="153">
        <f t="shared" ref="O442:O451" si="718">P442/1000000</f>
        <v>182.207973</v>
      </c>
      <c r="P442" s="187">
        <v>1.82207973E8</v>
      </c>
      <c r="Q442" s="153">
        <f t="shared" ref="Q442:Q451" si="719">R442/1000000</f>
        <v>93.085477</v>
      </c>
      <c r="R442" s="154">
        <v>9.3085477E7</v>
      </c>
      <c r="S442" s="187">
        <v>2.7529345E8</v>
      </c>
      <c r="T442" s="187">
        <f t="shared" ref="T442:T451" si="720">S442/1000000</f>
        <v>275.29345</v>
      </c>
      <c r="U442" s="178">
        <f t="shared" si="707"/>
        <v>0.3381318262</v>
      </c>
      <c r="V442" s="156">
        <v>65.0</v>
      </c>
      <c r="W442" s="188">
        <f>SUM((S442/1000000)/V442)</f>
        <v>4.235283846</v>
      </c>
      <c r="X442" s="193">
        <f t="shared" si="708"/>
        <v>0.01452781538</v>
      </c>
      <c r="Y442" s="151">
        <v>2012.0</v>
      </c>
      <c r="Z442" s="159"/>
      <c r="AA442" s="159"/>
      <c r="AB442" s="189" t="s">
        <v>2396</v>
      </c>
      <c r="AC442" s="158"/>
    </row>
    <row r="443" ht="15.75" customHeight="1">
      <c r="A443" s="163" t="s">
        <v>2397</v>
      </c>
      <c r="B443" s="146">
        <v>7.0</v>
      </c>
      <c r="C443" s="164">
        <v>28.0</v>
      </c>
      <c r="D443" s="214">
        <f>(B443+C443)/2</f>
        <v>17.5</v>
      </c>
      <c r="E443" s="164">
        <v>19.0</v>
      </c>
      <c r="F443" s="164">
        <v>18.0</v>
      </c>
      <c r="G443" s="149">
        <f t="shared" si="481"/>
        <v>1</v>
      </c>
      <c r="H443" s="164">
        <f>(E443+F443)/2</f>
        <v>18.5</v>
      </c>
      <c r="I443" s="177">
        <f t="shared" si="483"/>
        <v>-1</v>
      </c>
      <c r="J443" s="173" t="s">
        <v>1558</v>
      </c>
      <c r="K443" s="173" t="s">
        <v>1558</v>
      </c>
      <c r="L443" s="152" t="s">
        <v>1540</v>
      </c>
      <c r="M443" s="153">
        <f t="shared" si="717"/>
        <v>5.900528</v>
      </c>
      <c r="N443" s="149">
        <v>5900528.0</v>
      </c>
      <c r="O443" s="181">
        <f t="shared" si="718"/>
        <v>11.68694</v>
      </c>
      <c r="P443" s="149">
        <v>1.168694E7</v>
      </c>
      <c r="Q443" s="153">
        <f t="shared" si="719"/>
        <v>9.477859</v>
      </c>
      <c r="R443" s="154">
        <v>9477859.0</v>
      </c>
      <c r="S443" s="154">
        <f>R443+P443</f>
        <v>21164799</v>
      </c>
      <c r="T443" s="154">
        <f t="shared" si="720"/>
        <v>21.164799</v>
      </c>
      <c r="U443" s="178">
        <f>R443/S443</f>
        <v>0.4478123794</v>
      </c>
      <c r="V443" s="156">
        <v>5.0</v>
      </c>
      <c r="W443" s="157">
        <f>SUM(T443/V443)</f>
        <v>4.2329598</v>
      </c>
      <c r="X443" s="178">
        <f>N443/(V443*1000000)</f>
        <v>1.1801056</v>
      </c>
      <c r="Y443" s="164">
        <v>2016.0</v>
      </c>
      <c r="Z443" s="159"/>
      <c r="AA443" s="159"/>
      <c r="AB443" s="160" t="s">
        <v>2398</v>
      </c>
      <c r="AC443" s="159"/>
    </row>
    <row r="444" ht="15.75" customHeight="1">
      <c r="A444" s="205" t="s">
        <v>2399</v>
      </c>
      <c r="B444" s="206">
        <v>77.0</v>
      </c>
      <c r="C444" s="151">
        <v>64.0</v>
      </c>
      <c r="D444" s="208">
        <f t="shared" ref="D444:D449" si="721">AVERAGE(B444:C444)</f>
        <v>70.5</v>
      </c>
      <c r="E444" s="151">
        <v>80.0</v>
      </c>
      <c r="F444" s="151">
        <v>76.0</v>
      </c>
      <c r="G444" s="151">
        <f t="shared" si="481"/>
        <v>4</v>
      </c>
      <c r="H444" s="151">
        <f t="shared" ref="H444:H449" si="722">AVERAGE(E444:F444)</f>
        <v>78</v>
      </c>
      <c r="I444" s="208">
        <f t="shared" si="483"/>
        <v>-7.5</v>
      </c>
      <c r="J444" s="165" t="s">
        <v>1565</v>
      </c>
      <c r="K444" s="165" t="s">
        <v>2114</v>
      </c>
      <c r="L444" s="165" t="s">
        <v>1623</v>
      </c>
      <c r="M444" s="181">
        <f t="shared" si="717"/>
        <v>0.109878</v>
      </c>
      <c r="N444" s="150">
        <v>109878.0</v>
      </c>
      <c r="O444" s="181">
        <f t="shared" si="718"/>
        <v>44.137712</v>
      </c>
      <c r="P444" s="150">
        <v>4.4137712E7</v>
      </c>
      <c r="Q444" s="153">
        <f t="shared" si="719"/>
        <v>10.699522</v>
      </c>
      <c r="R444" s="149">
        <v>1.0699522E7</v>
      </c>
      <c r="S444" s="150">
        <v>5.4837234E7</v>
      </c>
      <c r="T444" s="149">
        <f t="shared" si="720"/>
        <v>54.837234</v>
      </c>
      <c r="U444" s="178">
        <f t="shared" ref="U444:U460" si="723">(R444/S444)</f>
        <v>0.195114181</v>
      </c>
      <c r="V444" s="192">
        <v>13.0</v>
      </c>
      <c r="W444" s="204">
        <f>SUM(S444/(V444*1000000))</f>
        <v>4.218248769</v>
      </c>
      <c r="X444" s="193">
        <f t="shared" ref="X444:X460" si="724">SUM(M444/V444)</f>
        <v>0.008452153846</v>
      </c>
      <c r="Y444" s="151">
        <v>2014.0</v>
      </c>
      <c r="Z444" s="171"/>
      <c r="AA444" s="159"/>
      <c r="AB444" s="189" t="s">
        <v>2400</v>
      </c>
      <c r="AC444" s="158"/>
    </row>
    <row r="445" ht="15.75" customHeight="1">
      <c r="A445" s="182" t="s">
        <v>368</v>
      </c>
      <c r="B445" s="183">
        <v>45.0</v>
      </c>
      <c r="C445" s="147">
        <v>47.0</v>
      </c>
      <c r="D445" s="185">
        <f t="shared" si="721"/>
        <v>46</v>
      </c>
      <c r="E445" s="147">
        <v>72.0</v>
      </c>
      <c r="F445" s="147">
        <v>67.0</v>
      </c>
      <c r="G445" s="147">
        <f t="shared" si="481"/>
        <v>5</v>
      </c>
      <c r="H445" s="147">
        <f t="shared" si="722"/>
        <v>69.5</v>
      </c>
      <c r="I445" s="185">
        <f t="shared" si="483"/>
        <v>-23.5</v>
      </c>
      <c r="J445" s="179" t="s">
        <v>1594</v>
      </c>
      <c r="K445" s="179" t="s">
        <v>2106</v>
      </c>
      <c r="L445" s="165" t="s">
        <v>1540</v>
      </c>
      <c r="M445" s="186">
        <f t="shared" si="717"/>
        <v>42.522194</v>
      </c>
      <c r="N445" s="187">
        <v>4.2522194E7</v>
      </c>
      <c r="O445" s="153">
        <f t="shared" si="718"/>
        <v>148.313048</v>
      </c>
      <c r="P445" s="187">
        <v>1.48313048E8</v>
      </c>
      <c r="Q445" s="153">
        <f t="shared" si="719"/>
        <v>210.062555</v>
      </c>
      <c r="R445" s="154">
        <v>2.10062555E8</v>
      </c>
      <c r="S445" s="187">
        <v>3.58375603E8</v>
      </c>
      <c r="T445" s="187">
        <f t="shared" si="720"/>
        <v>358.375603</v>
      </c>
      <c r="U445" s="178">
        <f t="shared" si="723"/>
        <v>0.5861519401</v>
      </c>
      <c r="V445" s="156">
        <v>85.0</v>
      </c>
      <c r="W445" s="188">
        <f>SUM((S445/1000000)/V445)</f>
        <v>4.216183565</v>
      </c>
      <c r="X445" s="193">
        <f t="shared" si="724"/>
        <v>0.5002611059</v>
      </c>
      <c r="Y445" s="151">
        <v>2012.0</v>
      </c>
      <c r="Z445" s="159"/>
      <c r="AA445" s="159"/>
      <c r="AB445" s="189" t="s">
        <v>2401</v>
      </c>
      <c r="AC445" s="158"/>
    </row>
    <row r="446" ht="15.75" customHeight="1">
      <c r="A446" s="205" t="s">
        <v>557</v>
      </c>
      <c r="B446" s="206">
        <v>49.0</v>
      </c>
      <c r="C446" s="151">
        <v>56.0</v>
      </c>
      <c r="D446" s="208">
        <f t="shared" si="721"/>
        <v>52.5</v>
      </c>
      <c r="E446" s="151">
        <v>71.0</v>
      </c>
      <c r="F446" s="151">
        <v>69.0</v>
      </c>
      <c r="G446" s="151">
        <f t="shared" si="481"/>
        <v>2</v>
      </c>
      <c r="H446" s="151">
        <f t="shared" si="722"/>
        <v>70</v>
      </c>
      <c r="I446" s="208">
        <f t="shared" si="483"/>
        <v>-17.5</v>
      </c>
      <c r="J446" s="165" t="s">
        <v>1602</v>
      </c>
      <c r="K446" s="165" t="s">
        <v>2402</v>
      </c>
      <c r="L446" s="165" t="s">
        <v>1534</v>
      </c>
      <c r="M446" s="181">
        <f t="shared" si="717"/>
        <v>69.431298</v>
      </c>
      <c r="N446" s="150">
        <v>6.9431298E7</v>
      </c>
      <c r="O446" s="181">
        <f t="shared" si="718"/>
        <v>241.410378</v>
      </c>
      <c r="P446" s="150">
        <v>2.41410378E8</v>
      </c>
      <c r="Q446" s="153">
        <f t="shared" si="719"/>
        <v>517</v>
      </c>
      <c r="R446" s="149">
        <v>5.17E8</v>
      </c>
      <c r="S446" s="150">
        <v>7.58410378E8</v>
      </c>
      <c r="T446" s="149">
        <f t="shared" si="720"/>
        <v>758.410378</v>
      </c>
      <c r="U446" s="178">
        <f t="shared" si="723"/>
        <v>0.681688984</v>
      </c>
      <c r="V446" s="192">
        <v>180.0</v>
      </c>
      <c r="W446" s="204">
        <f>SUM(S446/(V446*1000000))</f>
        <v>4.213390989</v>
      </c>
      <c r="X446" s="193">
        <f t="shared" si="724"/>
        <v>0.3857294333</v>
      </c>
      <c r="Y446" s="151">
        <v>2014.0</v>
      </c>
      <c r="Z446" s="171"/>
      <c r="AA446" s="159"/>
      <c r="AB446" s="189" t="s">
        <v>2403</v>
      </c>
      <c r="AC446" s="158"/>
    </row>
    <row r="447" ht="15.75" customHeight="1">
      <c r="A447" s="174" t="s">
        <v>2404</v>
      </c>
      <c r="B447" s="175">
        <v>68.0</v>
      </c>
      <c r="C447" s="158">
        <v>59.0</v>
      </c>
      <c r="D447" s="210">
        <f t="shared" si="721"/>
        <v>63.5</v>
      </c>
      <c r="E447" s="158">
        <v>84.0</v>
      </c>
      <c r="F447" s="158">
        <v>60.0</v>
      </c>
      <c r="G447" s="158">
        <f t="shared" si="481"/>
        <v>24</v>
      </c>
      <c r="H447" s="158">
        <f t="shared" si="722"/>
        <v>72</v>
      </c>
      <c r="I447" s="210">
        <f t="shared" si="483"/>
        <v>-8.5</v>
      </c>
      <c r="J447" s="162" t="s">
        <v>1547</v>
      </c>
      <c r="K447" s="162" t="s">
        <v>1574</v>
      </c>
      <c r="L447" s="162" t="s">
        <v>1550</v>
      </c>
      <c r="M447" s="153">
        <f t="shared" si="717"/>
        <v>30.107555</v>
      </c>
      <c r="N447" s="154">
        <v>3.0107555E7</v>
      </c>
      <c r="O447" s="153">
        <f t="shared" si="718"/>
        <v>70.525195</v>
      </c>
      <c r="P447" s="154">
        <v>7.0525195E7</v>
      </c>
      <c r="Q447" s="153">
        <f t="shared" si="719"/>
        <v>1.1</v>
      </c>
      <c r="R447" s="154">
        <v>1100000.0</v>
      </c>
      <c r="S447" s="154">
        <v>7.1625195E7</v>
      </c>
      <c r="T447" s="154">
        <f t="shared" si="720"/>
        <v>71.625195</v>
      </c>
      <c r="U447" s="178">
        <f t="shared" si="723"/>
        <v>0.01535772433</v>
      </c>
      <c r="V447" s="156">
        <v>17.0</v>
      </c>
      <c r="W447" s="188">
        <f>SUM(T447/V447)</f>
        <v>4.213246765</v>
      </c>
      <c r="X447" s="193">
        <f t="shared" si="724"/>
        <v>1.771032647</v>
      </c>
      <c r="Y447" s="158">
        <v>2013.0</v>
      </c>
      <c r="Z447" s="159"/>
      <c r="AA447" s="159"/>
      <c r="AB447" s="189" t="s">
        <v>2405</v>
      </c>
      <c r="AC447" s="158"/>
    </row>
    <row r="448" ht="15.75" customHeight="1">
      <c r="A448" s="205" t="s">
        <v>165</v>
      </c>
      <c r="B448" s="206">
        <v>89.0</v>
      </c>
      <c r="C448" s="151">
        <v>70.0</v>
      </c>
      <c r="D448" s="208">
        <f t="shared" si="721"/>
        <v>79.5</v>
      </c>
      <c r="E448" s="151">
        <v>92.0</v>
      </c>
      <c r="F448" s="151">
        <v>82.0</v>
      </c>
      <c r="G448" s="151">
        <f t="shared" si="481"/>
        <v>10</v>
      </c>
      <c r="H448" s="151">
        <f t="shared" si="722"/>
        <v>87</v>
      </c>
      <c r="I448" s="208">
        <f t="shared" si="483"/>
        <v>-7.5</v>
      </c>
      <c r="J448" s="165" t="s">
        <v>1602</v>
      </c>
      <c r="K448" s="165" t="s">
        <v>2406</v>
      </c>
      <c r="L448" s="165" t="s">
        <v>1550</v>
      </c>
      <c r="M448" s="181">
        <f t="shared" si="717"/>
        <v>95.023721</v>
      </c>
      <c r="N448" s="150">
        <v>9.5023721E7</v>
      </c>
      <c r="O448" s="181">
        <f t="shared" si="718"/>
        <v>259.766572</v>
      </c>
      <c r="P448" s="150">
        <v>2.59766572E8</v>
      </c>
      <c r="Q448" s="153">
        <f t="shared" si="719"/>
        <v>455</v>
      </c>
      <c r="R448" s="149">
        <v>4.55E8</v>
      </c>
      <c r="S448" s="150">
        <v>7.14766572E8</v>
      </c>
      <c r="T448" s="149">
        <f t="shared" si="720"/>
        <v>714.766572</v>
      </c>
      <c r="U448" s="178">
        <f t="shared" si="723"/>
        <v>0.6365714596</v>
      </c>
      <c r="V448" s="192">
        <v>170.0</v>
      </c>
      <c r="W448" s="204">
        <f>SUM(S448/(V448*1000000))</f>
        <v>4.204509247</v>
      </c>
      <c r="X448" s="193">
        <f t="shared" si="724"/>
        <v>0.5589630647</v>
      </c>
      <c r="Y448" s="151">
        <v>2014.0</v>
      </c>
      <c r="Z448" s="171"/>
      <c r="AA448" s="159"/>
      <c r="AB448" s="189" t="s">
        <v>2407</v>
      </c>
      <c r="AC448" s="158"/>
    </row>
    <row r="449" ht="15.75" customHeight="1">
      <c r="A449" s="182" t="s">
        <v>2408</v>
      </c>
      <c r="B449" s="183">
        <v>8.0</v>
      </c>
      <c r="C449" s="151">
        <v>29.0</v>
      </c>
      <c r="D449" s="183">
        <f t="shared" si="721"/>
        <v>18.5</v>
      </c>
      <c r="E449" s="151">
        <v>50.0</v>
      </c>
      <c r="F449" s="151">
        <v>55.0</v>
      </c>
      <c r="G449" s="147">
        <f t="shared" si="481"/>
        <v>-5</v>
      </c>
      <c r="H449" s="147">
        <f t="shared" si="722"/>
        <v>52.5</v>
      </c>
      <c r="I449" s="183">
        <f t="shared" si="483"/>
        <v>-34</v>
      </c>
      <c r="J449" s="152" t="s">
        <v>1527</v>
      </c>
      <c r="K449" s="165" t="s">
        <v>1527</v>
      </c>
      <c r="L449" s="179" t="s">
        <v>1540</v>
      </c>
      <c r="M449" s="181">
        <v>17.558689</v>
      </c>
      <c r="N449" s="149">
        <v>1.7558689E7</v>
      </c>
      <c r="O449" s="181">
        <f t="shared" si="718"/>
        <v>47.852604</v>
      </c>
      <c r="P449" s="187">
        <v>4.7852604E7</v>
      </c>
      <c r="Q449" s="181">
        <f t="shared" si="719"/>
        <v>36.143751</v>
      </c>
      <c r="R449" s="187">
        <v>3.6143751E7</v>
      </c>
      <c r="S449" s="187">
        <v>8.3996355E7</v>
      </c>
      <c r="T449" s="187">
        <f t="shared" si="720"/>
        <v>83.996355</v>
      </c>
      <c r="U449" s="178">
        <f t="shared" si="723"/>
        <v>0.430301422</v>
      </c>
      <c r="V449" s="156">
        <v>20.0</v>
      </c>
      <c r="W449" s="188">
        <f>SUM(T449/V449)</f>
        <v>4.19981775</v>
      </c>
      <c r="X449" s="193">
        <f t="shared" si="724"/>
        <v>0.87793445</v>
      </c>
      <c r="Y449" s="147">
        <v>2007.0</v>
      </c>
      <c r="Z449" s="171"/>
      <c r="AA449" s="159"/>
      <c r="AB449" s="162" t="s">
        <v>1530</v>
      </c>
      <c r="AC449" s="159"/>
    </row>
    <row r="450" ht="15.75" customHeight="1">
      <c r="A450" s="220" t="s">
        <v>2409</v>
      </c>
      <c r="B450" s="146">
        <v>79.0</v>
      </c>
      <c r="C450" s="146">
        <v>61.0</v>
      </c>
      <c r="D450" s="146">
        <f>(B450+C450)/2</f>
        <v>70</v>
      </c>
      <c r="E450" s="146">
        <v>72.0</v>
      </c>
      <c r="F450" s="146">
        <v>65.0</v>
      </c>
      <c r="G450" s="146">
        <f t="shared" si="481"/>
        <v>7</v>
      </c>
      <c r="H450" s="146">
        <f>(E450+F450)/2</f>
        <v>68.5</v>
      </c>
      <c r="I450" s="146">
        <f t="shared" si="483"/>
        <v>1.5</v>
      </c>
      <c r="J450" s="173" t="s">
        <v>1425</v>
      </c>
      <c r="K450" s="196" t="s">
        <v>1425</v>
      </c>
      <c r="L450" s="197" t="s">
        <v>1534</v>
      </c>
      <c r="M450" s="181">
        <f t="shared" ref="M450:M451" si="725">N450/1000000</f>
        <v>20.915346</v>
      </c>
      <c r="N450" s="198">
        <v>2.0915346E7</v>
      </c>
      <c r="O450" s="181">
        <f t="shared" si="718"/>
        <v>68.947075</v>
      </c>
      <c r="P450" s="149">
        <v>6.8947075E7</v>
      </c>
      <c r="Q450" s="181">
        <f t="shared" si="719"/>
        <v>35.59843</v>
      </c>
      <c r="R450" s="198">
        <v>3.559843E7</v>
      </c>
      <c r="S450" s="149">
        <f>P450+R450</f>
        <v>104545505</v>
      </c>
      <c r="T450" s="149">
        <f t="shared" si="720"/>
        <v>104.545505</v>
      </c>
      <c r="U450" s="199">
        <f t="shared" si="723"/>
        <v>0.3405065574</v>
      </c>
      <c r="V450" s="192">
        <v>25.0</v>
      </c>
      <c r="W450" s="200">
        <f t="shared" ref="W450:W451" si="726">SUM(S450/(V450*1000000))</f>
        <v>4.1818202</v>
      </c>
      <c r="X450" s="199">
        <f t="shared" si="724"/>
        <v>0.83661384</v>
      </c>
      <c r="Y450" s="146">
        <v>2019.0</v>
      </c>
      <c r="Z450" s="201"/>
      <c r="AA450" s="201"/>
      <c r="AB450" s="211" t="s">
        <v>2410</v>
      </c>
      <c r="AC450" s="159"/>
    </row>
    <row r="451" ht="15.75" customHeight="1">
      <c r="A451" s="205" t="s">
        <v>2411</v>
      </c>
      <c r="B451" s="206">
        <v>86.0</v>
      </c>
      <c r="C451" s="151">
        <v>68.0</v>
      </c>
      <c r="D451" s="208">
        <f t="shared" ref="D451:D452" si="727">AVERAGE(B451:C451)</f>
        <v>77</v>
      </c>
      <c r="E451" s="151">
        <v>85.0</v>
      </c>
      <c r="F451" s="151">
        <v>78.0</v>
      </c>
      <c r="G451" s="151">
        <f t="shared" si="481"/>
        <v>7</v>
      </c>
      <c r="H451" s="151">
        <f t="shared" ref="H451:H452" si="728">AVERAGE(E451:F451)</f>
        <v>81.5</v>
      </c>
      <c r="I451" s="208">
        <f t="shared" si="483"/>
        <v>-4.5</v>
      </c>
      <c r="J451" s="165" t="s">
        <v>1543</v>
      </c>
      <c r="K451" s="165" t="s">
        <v>1543</v>
      </c>
      <c r="L451" s="165" t="s">
        <v>1623</v>
      </c>
      <c r="M451" s="181">
        <f t="shared" si="725"/>
        <v>0.204961</v>
      </c>
      <c r="N451" s="150">
        <v>204961.0</v>
      </c>
      <c r="O451" s="181">
        <f t="shared" si="718"/>
        <v>31.424003</v>
      </c>
      <c r="P451" s="150">
        <v>3.1424003E7</v>
      </c>
      <c r="Q451" s="153">
        <f t="shared" si="719"/>
        <v>14.543932</v>
      </c>
      <c r="R451" s="149">
        <v>1.4543932E7</v>
      </c>
      <c r="S451" s="150">
        <v>4.5967935E7</v>
      </c>
      <c r="T451" s="149">
        <f t="shared" si="720"/>
        <v>45.967935</v>
      </c>
      <c r="U451" s="178">
        <f t="shared" si="723"/>
        <v>0.3163929813</v>
      </c>
      <c r="V451" s="192">
        <v>11.0</v>
      </c>
      <c r="W451" s="204">
        <f t="shared" si="726"/>
        <v>4.178903182</v>
      </c>
      <c r="X451" s="193">
        <f t="shared" si="724"/>
        <v>0.01863281818</v>
      </c>
      <c r="Y451" s="151">
        <v>2014.0</v>
      </c>
      <c r="Z451" s="171"/>
      <c r="AA451" s="159"/>
      <c r="AB451" s="189" t="s">
        <v>2412</v>
      </c>
      <c r="AC451" s="158"/>
    </row>
    <row r="452" ht="15.75" customHeight="1">
      <c r="A452" s="182" t="s">
        <v>2413</v>
      </c>
      <c r="B452" s="183">
        <v>98.0</v>
      </c>
      <c r="C452" s="147">
        <v>88.0</v>
      </c>
      <c r="D452" s="185">
        <f t="shared" si="727"/>
        <v>93</v>
      </c>
      <c r="E452" s="147">
        <v>86.0</v>
      </c>
      <c r="F452" s="147">
        <v>88.0</v>
      </c>
      <c r="G452" s="187">
        <f t="shared" si="481"/>
        <v>-2</v>
      </c>
      <c r="H452" s="147">
        <f t="shared" si="728"/>
        <v>87</v>
      </c>
      <c r="I452" s="185">
        <f t="shared" si="483"/>
        <v>6</v>
      </c>
      <c r="J452" s="179" t="s">
        <v>1594</v>
      </c>
      <c r="K452" s="179" t="s">
        <v>2414</v>
      </c>
      <c r="L452" s="179" t="s">
        <v>1540</v>
      </c>
      <c r="M452" s="186">
        <v>68.1</v>
      </c>
      <c r="N452" s="187">
        <f>M452*1000000</f>
        <v>68100000</v>
      </c>
      <c r="O452" s="153">
        <v>293.0</v>
      </c>
      <c r="P452" s="187">
        <f>O452*1000000</f>
        <v>293000000</v>
      </c>
      <c r="Q452" s="153">
        <v>438.3</v>
      </c>
      <c r="R452" s="149">
        <f>SUM(Q452*1000000)</f>
        <v>438300000</v>
      </c>
      <c r="S452" s="154">
        <f>SUM(P452+Q452*1000000)</f>
        <v>731300000</v>
      </c>
      <c r="T452" s="187">
        <v>731.3</v>
      </c>
      <c r="U452" s="178">
        <f t="shared" si="723"/>
        <v>0.5993436346</v>
      </c>
      <c r="V452" s="156">
        <v>175.0</v>
      </c>
      <c r="W452" s="188">
        <f>SUM(T452/V452)</f>
        <v>4.178857143</v>
      </c>
      <c r="X452" s="193">
        <f t="shared" si="724"/>
        <v>0.3891428571</v>
      </c>
      <c r="Y452" s="147">
        <v>2009.0</v>
      </c>
      <c r="Z452" s="179" t="s">
        <v>1608</v>
      </c>
      <c r="AA452" s="179" t="s">
        <v>1839</v>
      </c>
      <c r="AB452" s="189" t="s">
        <v>2415</v>
      </c>
      <c r="AC452" s="158"/>
    </row>
    <row r="453" ht="15.75" customHeight="1">
      <c r="A453" s="212" t="s">
        <v>2416</v>
      </c>
      <c r="B453" s="146">
        <v>62.0</v>
      </c>
      <c r="C453" s="146">
        <v>50.0</v>
      </c>
      <c r="D453" s="146">
        <f>(B453+C453)/2</f>
        <v>56</v>
      </c>
      <c r="E453" s="146">
        <v>73.0</v>
      </c>
      <c r="F453" s="146">
        <v>51.0</v>
      </c>
      <c r="G453" s="146">
        <f t="shared" si="481"/>
        <v>22</v>
      </c>
      <c r="H453" s="146">
        <f>(E453+F453)/2</f>
        <v>62</v>
      </c>
      <c r="I453" s="146">
        <f t="shared" si="483"/>
        <v>-6</v>
      </c>
      <c r="J453" s="152" t="s">
        <v>1601</v>
      </c>
      <c r="K453" s="197" t="s">
        <v>2417</v>
      </c>
      <c r="L453" s="197" t="s">
        <v>1534</v>
      </c>
      <c r="M453" s="181">
        <f t="shared" ref="M453:M455" si="729">N453/1000000</f>
        <v>11.251263</v>
      </c>
      <c r="N453" s="149">
        <v>1.1251263E7</v>
      </c>
      <c r="O453" s="181">
        <f t="shared" ref="O453:O455" si="730">P453/1000000</f>
        <v>42.004346</v>
      </c>
      <c r="P453" s="149">
        <v>4.2004346E7</v>
      </c>
      <c r="Q453" s="181">
        <f t="shared" ref="Q453:Q455" si="731">R453/1000000</f>
        <v>33.054369</v>
      </c>
      <c r="R453" s="149">
        <v>3.3054369E7</v>
      </c>
      <c r="S453" s="149">
        <f>P453+R453</f>
        <v>75058715</v>
      </c>
      <c r="T453" s="149">
        <f t="shared" ref="T453:T457" si="732">S453/1000000</f>
        <v>75.058715</v>
      </c>
      <c r="U453" s="199">
        <f t="shared" si="723"/>
        <v>0.4403801611</v>
      </c>
      <c r="V453" s="192">
        <v>18.0</v>
      </c>
      <c r="W453" s="200">
        <f t="shared" ref="W453:W455" si="733">SUM(S453/(V453*1000000))</f>
        <v>4.169928611</v>
      </c>
      <c r="X453" s="199">
        <f t="shared" si="724"/>
        <v>0.6250701667</v>
      </c>
      <c r="Y453" s="146">
        <v>2019.0</v>
      </c>
      <c r="Z453" s="201"/>
      <c r="AA453" s="201"/>
      <c r="AB453" s="211" t="s">
        <v>2418</v>
      </c>
      <c r="AC453" s="159"/>
    </row>
    <row r="454" ht="15.75" customHeight="1">
      <c r="A454" s="205" t="s">
        <v>205</v>
      </c>
      <c r="B454" s="206">
        <v>90.0</v>
      </c>
      <c r="C454" s="151">
        <v>79.0</v>
      </c>
      <c r="D454" s="208">
        <f>AVERAGE(B454:C454)</f>
        <v>84.5</v>
      </c>
      <c r="E454" s="151">
        <v>89.0</v>
      </c>
      <c r="F454" s="151">
        <v>82.0</v>
      </c>
      <c r="G454" s="151">
        <f t="shared" si="481"/>
        <v>7</v>
      </c>
      <c r="H454" s="151">
        <f>AVERAGE(E454:F454)</f>
        <v>85.5</v>
      </c>
      <c r="I454" s="208">
        <f t="shared" si="483"/>
        <v>-1</v>
      </c>
      <c r="J454" s="165" t="s">
        <v>1602</v>
      </c>
      <c r="K454" s="165" t="s">
        <v>2419</v>
      </c>
      <c r="L454" s="165" t="s">
        <v>1550</v>
      </c>
      <c r="M454" s="181">
        <f t="shared" si="729"/>
        <v>72.611427</v>
      </c>
      <c r="N454" s="150">
        <v>7.2611427E7</v>
      </c>
      <c r="O454" s="181">
        <f t="shared" si="730"/>
        <v>208.545589</v>
      </c>
      <c r="P454" s="150">
        <v>2.08545589E8</v>
      </c>
      <c r="Q454" s="153">
        <f t="shared" si="731"/>
        <v>500.29</v>
      </c>
      <c r="R454" s="149">
        <v>5.0029E8</v>
      </c>
      <c r="S454" s="150">
        <v>7.08835589E8</v>
      </c>
      <c r="T454" s="149">
        <f t="shared" si="732"/>
        <v>708.835589</v>
      </c>
      <c r="U454" s="178">
        <f t="shared" si="723"/>
        <v>0.7057913115</v>
      </c>
      <c r="V454" s="192">
        <v>170.0</v>
      </c>
      <c r="W454" s="204">
        <f t="shared" si="733"/>
        <v>4.169621112</v>
      </c>
      <c r="X454" s="193">
        <f t="shared" si="724"/>
        <v>0.4271260412</v>
      </c>
      <c r="Y454" s="151">
        <v>2014.0</v>
      </c>
      <c r="Z454" s="171"/>
      <c r="AA454" s="159"/>
      <c r="AB454" s="189" t="s">
        <v>2420</v>
      </c>
      <c r="AC454" s="158"/>
    </row>
    <row r="455" ht="15.75" customHeight="1">
      <c r="A455" s="145" t="s">
        <v>2421</v>
      </c>
      <c r="B455" s="146">
        <v>68.0</v>
      </c>
      <c r="C455" s="147">
        <v>61.0</v>
      </c>
      <c r="D455" s="149">
        <f>(B455+C455)/2</f>
        <v>64.5</v>
      </c>
      <c r="E455" s="147">
        <v>46.0</v>
      </c>
      <c r="F455" s="149">
        <v>52.0</v>
      </c>
      <c r="G455" s="150">
        <f t="shared" si="481"/>
        <v>-6</v>
      </c>
      <c r="H455" s="151">
        <f>(E455+F455)/2</f>
        <v>49</v>
      </c>
      <c r="I455" s="150">
        <f t="shared" si="483"/>
        <v>15.5</v>
      </c>
      <c r="J455" s="173" t="s">
        <v>1537</v>
      </c>
      <c r="K455" s="173" t="s">
        <v>1537</v>
      </c>
      <c r="L455" s="179" t="s">
        <v>1550</v>
      </c>
      <c r="M455" s="153">
        <f t="shared" si="729"/>
        <v>41.607378</v>
      </c>
      <c r="N455" s="149">
        <v>4.1607378E7</v>
      </c>
      <c r="O455" s="153">
        <f t="shared" si="730"/>
        <v>139.022754</v>
      </c>
      <c r="P455" s="149">
        <v>1.39022754E8</v>
      </c>
      <c r="Q455" s="153">
        <f t="shared" si="731"/>
        <v>152.718455</v>
      </c>
      <c r="R455" s="154">
        <f>S455-P455</f>
        <v>152718455</v>
      </c>
      <c r="S455" s="149">
        <v>2.91741209E8</v>
      </c>
      <c r="T455" s="154">
        <f t="shared" si="732"/>
        <v>291.741209</v>
      </c>
      <c r="U455" s="155">
        <f t="shared" si="723"/>
        <v>0.5234723457</v>
      </c>
      <c r="V455" s="156">
        <v>70.0</v>
      </c>
      <c r="W455" s="204">
        <f t="shared" si="733"/>
        <v>4.167731557</v>
      </c>
      <c r="X455" s="155">
        <f t="shared" si="724"/>
        <v>0.5943911143</v>
      </c>
      <c r="Y455" s="147">
        <v>2018.0</v>
      </c>
      <c r="Z455" s="159"/>
      <c r="AA455" s="159"/>
      <c r="AB455" s="160" t="s">
        <v>2422</v>
      </c>
      <c r="AC455" s="159"/>
    </row>
    <row r="456" ht="15.75" customHeight="1">
      <c r="A456" s="182" t="s">
        <v>2423</v>
      </c>
      <c r="B456" s="175">
        <v>69.0</v>
      </c>
      <c r="C456" s="158">
        <v>57.0</v>
      </c>
      <c r="D456" s="185">
        <f t="shared" ref="D456:D460" si="734">AVERAGE(B456:C456)</f>
        <v>63</v>
      </c>
      <c r="E456" s="158">
        <v>72.0</v>
      </c>
      <c r="F456" s="147">
        <v>71.0</v>
      </c>
      <c r="G456" s="147">
        <f t="shared" si="481"/>
        <v>1</v>
      </c>
      <c r="H456" s="147">
        <f t="shared" ref="H456:H460" si="735">AVERAGE(E456:F456)</f>
        <v>71.5</v>
      </c>
      <c r="I456" s="185">
        <f t="shared" si="483"/>
        <v>-8.5</v>
      </c>
      <c r="J456" s="179" t="s">
        <v>1543</v>
      </c>
      <c r="K456" s="179" t="s">
        <v>2336</v>
      </c>
      <c r="L456" s="179" t="s">
        <v>1540</v>
      </c>
      <c r="M456" s="153">
        <v>28.3</v>
      </c>
      <c r="N456" s="187">
        <f>M456*1000000</f>
        <v>28300000</v>
      </c>
      <c r="O456" s="153">
        <v>117.54</v>
      </c>
      <c r="P456" s="187">
        <f>O456*1000000</f>
        <v>117540000</v>
      </c>
      <c r="Q456" s="153">
        <v>92.1</v>
      </c>
      <c r="R456" s="149">
        <f>SUM(Q456*1000000)</f>
        <v>92100000</v>
      </c>
      <c r="S456" s="154">
        <f>SUM(N456:P456)</f>
        <v>145840117.5</v>
      </c>
      <c r="T456" s="149">
        <f t="shared" si="732"/>
        <v>145.8401175</v>
      </c>
      <c r="U456" s="178">
        <f t="shared" si="723"/>
        <v>0.631513479</v>
      </c>
      <c r="V456" s="156">
        <v>35.0</v>
      </c>
      <c r="W456" s="188">
        <f t="shared" ref="W456:W462" si="736">SUM(T456/V456)</f>
        <v>4.166860501</v>
      </c>
      <c r="X456" s="193">
        <f t="shared" si="724"/>
        <v>0.8085714286</v>
      </c>
      <c r="Y456" s="147">
        <v>2011.0</v>
      </c>
      <c r="Z456" s="159"/>
      <c r="AA456" s="159"/>
      <c r="AB456" s="189" t="s">
        <v>2424</v>
      </c>
      <c r="AC456" s="158"/>
    </row>
    <row r="457" ht="15.75" customHeight="1">
      <c r="A457" s="182" t="s">
        <v>2425</v>
      </c>
      <c r="B457" s="183">
        <v>15.0</v>
      </c>
      <c r="C457" s="158">
        <v>35.0</v>
      </c>
      <c r="D457" s="185">
        <f t="shared" si="734"/>
        <v>25</v>
      </c>
      <c r="E457" s="158">
        <v>57.0</v>
      </c>
      <c r="F457" s="158">
        <v>65.0</v>
      </c>
      <c r="G457" s="147">
        <f t="shared" si="481"/>
        <v>-8</v>
      </c>
      <c r="H457" s="147">
        <f t="shared" si="735"/>
        <v>61</v>
      </c>
      <c r="I457" s="185">
        <f t="shared" si="483"/>
        <v>-36</v>
      </c>
      <c r="J457" s="162" t="s">
        <v>1602</v>
      </c>
      <c r="K457" s="162" t="s">
        <v>1602</v>
      </c>
      <c r="L457" s="179" t="s">
        <v>1534</v>
      </c>
      <c r="M457" s="153">
        <v>13.180769</v>
      </c>
      <c r="N457" s="149">
        <v>1.3180769E7</v>
      </c>
      <c r="O457" s="181">
        <f>P457/1000000</f>
        <v>39.687694</v>
      </c>
      <c r="P457" s="187">
        <v>3.9687694E7</v>
      </c>
      <c r="Q457" s="181">
        <f>R457/1000000</f>
        <v>60.276289</v>
      </c>
      <c r="R457" s="187">
        <v>6.0276289E7</v>
      </c>
      <c r="S457" s="187">
        <v>9.9963983E7</v>
      </c>
      <c r="T457" s="187">
        <f t="shared" si="732"/>
        <v>99.963983</v>
      </c>
      <c r="U457" s="178">
        <f t="shared" si="723"/>
        <v>0.6029800653</v>
      </c>
      <c r="V457" s="156">
        <v>24.0</v>
      </c>
      <c r="W457" s="188">
        <f t="shared" si="736"/>
        <v>4.165165958</v>
      </c>
      <c r="X457" s="193">
        <f t="shared" si="724"/>
        <v>0.5491987083</v>
      </c>
      <c r="Y457" s="147">
        <v>2007.0</v>
      </c>
      <c r="Z457" s="159"/>
      <c r="AA457" s="159"/>
      <c r="AB457" s="160" t="s">
        <v>2426</v>
      </c>
      <c r="AC457" s="159"/>
    </row>
    <row r="458" ht="15.75" customHeight="1">
      <c r="A458" s="182" t="s">
        <v>2427</v>
      </c>
      <c r="B458" s="183">
        <v>17.0</v>
      </c>
      <c r="C458" s="147">
        <v>34.0</v>
      </c>
      <c r="D458" s="185">
        <f t="shared" si="734"/>
        <v>25.5</v>
      </c>
      <c r="E458" s="147">
        <v>54.0</v>
      </c>
      <c r="F458" s="147">
        <v>50.0</v>
      </c>
      <c r="G458" s="147">
        <f t="shared" si="481"/>
        <v>4</v>
      </c>
      <c r="H458" s="147">
        <f t="shared" si="735"/>
        <v>52</v>
      </c>
      <c r="I458" s="185">
        <f t="shared" si="483"/>
        <v>-26.5</v>
      </c>
      <c r="J458" s="179" t="s">
        <v>1543</v>
      </c>
      <c r="K458" s="179" t="s">
        <v>1616</v>
      </c>
      <c r="L458" s="179" t="s">
        <v>1540</v>
      </c>
      <c r="M458" s="186">
        <v>56.2</v>
      </c>
      <c r="N458" s="187">
        <f t="shared" ref="N458:N460" si="737">M458*1000000</f>
        <v>56200000</v>
      </c>
      <c r="O458" s="153">
        <v>110.49</v>
      </c>
      <c r="P458" s="187">
        <f t="shared" ref="P458:P460" si="738">O458*1000000</f>
        <v>110490000</v>
      </c>
      <c r="Q458" s="153">
        <v>106.0</v>
      </c>
      <c r="R458" s="149">
        <f t="shared" ref="R458:R460" si="739">SUM(Q458*1000000)</f>
        <v>106000000</v>
      </c>
      <c r="S458" s="187">
        <f t="shared" ref="S458:S460" si="740">T458*1000000</f>
        <v>216490000</v>
      </c>
      <c r="T458" s="187">
        <f t="shared" ref="T458:T459" si="741">SUM(O458+Q458)</f>
        <v>216.49</v>
      </c>
      <c r="U458" s="178">
        <f t="shared" si="723"/>
        <v>0.489630006</v>
      </c>
      <c r="V458" s="156">
        <v>52.0</v>
      </c>
      <c r="W458" s="188">
        <f t="shared" si="736"/>
        <v>4.163269231</v>
      </c>
      <c r="X458" s="193">
        <f t="shared" si="724"/>
        <v>1.080769231</v>
      </c>
      <c r="Y458" s="147">
        <v>2010.0</v>
      </c>
      <c r="Z458" s="159"/>
      <c r="AA458" s="159"/>
      <c r="AB458" s="189" t="s">
        <v>2428</v>
      </c>
      <c r="AC458" s="158"/>
    </row>
    <row r="459" ht="15.75" customHeight="1">
      <c r="A459" s="182" t="s">
        <v>2429</v>
      </c>
      <c r="B459" s="183">
        <v>94.0</v>
      </c>
      <c r="C459" s="147">
        <v>74.0</v>
      </c>
      <c r="D459" s="185">
        <f t="shared" si="734"/>
        <v>84</v>
      </c>
      <c r="E459" s="147">
        <v>83.0</v>
      </c>
      <c r="F459" s="147">
        <v>77.0</v>
      </c>
      <c r="G459" s="147">
        <f t="shared" si="481"/>
        <v>6</v>
      </c>
      <c r="H459" s="147">
        <f t="shared" si="735"/>
        <v>80</v>
      </c>
      <c r="I459" s="185">
        <f t="shared" si="483"/>
        <v>4</v>
      </c>
      <c r="J459" s="179" t="s">
        <v>1983</v>
      </c>
      <c r="K459" s="179" t="s">
        <v>1984</v>
      </c>
      <c r="L459" s="179" t="s">
        <v>1534</v>
      </c>
      <c r="M459" s="186">
        <v>23.8</v>
      </c>
      <c r="N459" s="187">
        <f t="shared" si="737"/>
        <v>23800000</v>
      </c>
      <c r="O459" s="153">
        <v>92.19</v>
      </c>
      <c r="P459" s="187">
        <f t="shared" si="738"/>
        <v>92190000</v>
      </c>
      <c r="Q459" s="153">
        <v>61.84</v>
      </c>
      <c r="R459" s="149">
        <f t="shared" si="739"/>
        <v>61840000</v>
      </c>
      <c r="S459" s="187">
        <f t="shared" si="740"/>
        <v>154030000</v>
      </c>
      <c r="T459" s="187">
        <f t="shared" si="741"/>
        <v>154.03</v>
      </c>
      <c r="U459" s="178">
        <f t="shared" si="723"/>
        <v>0.4014802311</v>
      </c>
      <c r="V459" s="156">
        <v>37.0</v>
      </c>
      <c r="W459" s="188">
        <f t="shared" si="736"/>
        <v>4.162972973</v>
      </c>
      <c r="X459" s="193">
        <f t="shared" si="724"/>
        <v>0.6432432432</v>
      </c>
      <c r="Y459" s="147">
        <v>2010.0</v>
      </c>
      <c r="Z459" s="159"/>
      <c r="AA459" s="159"/>
      <c r="AB459" s="189" t="s">
        <v>2430</v>
      </c>
      <c r="AC459" s="158"/>
    </row>
    <row r="460" ht="15.75" customHeight="1">
      <c r="A460" s="182" t="s">
        <v>331</v>
      </c>
      <c r="B460" s="183">
        <v>40.0</v>
      </c>
      <c r="C460" s="147">
        <v>49.0</v>
      </c>
      <c r="D460" s="185">
        <f t="shared" si="734"/>
        <v>44.5</v>
      </c>
      <c r="E460" s="147">
        <v>67.0</v>
      </c>
      <c r="F460" s="147">
        <v>65.0</v>
      </c>
      <c r="G460" s="187">
        <f t="shared" si="481"/>
        <v>2</v>
      </c>
      <c r="H460" s="147">
        <f t="shared" si="735"/>
        <v>66</v>
      </c>
      <c r="I460" s="185">
        <f t="shared" si="483"/>
        <v>-21.5</v>
      </c>
      <c r="J460" s="179" t="s">
        <v>1602</v>
      </c>
      <c r="K460" s="179" t="s">
        <v>1980</v>
      </c>
      <c r="L460" s="179" t="s">
        <v>1540</v>
      </c>
      <c r="M460" s="186">
        <v>62.6</v>
      </c>
      <c r="N460" s="187">
        <f t="shared" si="737"/>
        <v>62600000</v>
      </c>
      <c r="O460" s="153">
        <v>227.95</v>
      </c>
      <c r="P460" s="187">
        <f t="shared" si="738"/>
        <v>227950000</v>
      </c>
      <c r="Q460" s="153">
        <v>396.44</v>
      </c>
      <c r="R460" s="149">
        <f t="shared" si="739"/>
        <v>396440000</v>
      </c>
      <c r="S460" s="187">
        <f t="shared" si="740"/>
        <v>624390000</v>
      </c>
      <c r="T460" s="187">
        <v>624.39</v>
      </c>
      <c r="U460" s="178">
        <f t="shared" si="723"/>
        <v>0.6349236855</v>
      </c>
      <c r="V460" s="156">
        <v>150.0</v>
      </c>
      <c r="W460" s="188">
        <f t="shared" si="736"/>
        <v>4.1626</v>
      </c>
      <c r="X460" s="193">
        <f t="shared" si="724"/>
        <v>0.4173333333</v>
      </c>
      <c r="Y460" s="147">
        <v>2008.0</v>
      </c>
      <c r="Z460" s="159"/>
      <c r="AA460" s="159"/>
      <c r="AB460" s="189" t="s">
        <v>2431</v>
      </c>
      <c r="AC460" s="158"/>
    </row>
    <row r="461" ht="15.75" customHeight="1">
      <c r="A461" s="174" t="s">
        <v>795</v>
      </c>
      <c r="B461" s="175">
        <v>84.0</v>
      </c>
      <c r="C461" s="158">
        <v>65.0</v>
      </c>
      <c r="D461" s="214">
        <f>(B461+C461)/2</f>
        <v>74.5</v>
      </c>
      <c r="E461" s="158">
        <v>90.0</v>
      </c>
      <c r="F461" s="158">
        <v>78.0</v>
      </c>
      <c r="G461" s="149">
        <f t="shared" si="481"/>
        <v>12</v>
      </c>
      <c r="H461" s="164">
        <f>(E461+F461)/2</f>
        <v>84</v>
      </c>
      <c r="I461" s="177">
        <f t="shared" si="483"/>
        <v>-9.5</v>
      </c>
      <c r="J461" s="162" t="s">
        <v>1601</v>
      </c>
      <c r="K461" s="162" t="s">
        <v>1601</v>
      </c>
      <c r="L461" s="162" t="s">
        <v>1550</v>
      </c>
      <c r="M461" s="153">
        <f>N461/1000000</f>
        <v>155.081681</v>
      </c>
      <c r="N461" s="154">
        <v>1.55081681E8</v>
      </c>
      <c r="O461" s="153">
        <f t="shared" ref="O461:O467" si="742">P461/1000000</f>
        <v>451.407837</v>
      </c>
      <c r="P461" s="154">
        <v>4.51407837E8</v>
      </c>
      <c r="Q461" s="153">
        <f t="shared" ref="Q461:Q467" si="743">R461/1000000</f>
        <v>377.7</v>
      </c>
      <c r="R461" s="154">
        <v>3.777E8</v>
      </c>
      <c r="S461" s="154">
        <f>R461+P461</f>
        <v>829107837</v>
      </c>
      <c r="T461" s="154">
        <f t="shared" ref="T461:T475" si="744">S461/1000000</f>
        <v>829.107837</v>
      </c>
      <c r="U461" s="178">
        <f>R461/S461</f>
        <v>0.4555499094</v>
      </c>
      <c r="V461" s="156">
        <v>200.0</v>
      </c>
      <c r="W461" s="157">
        <f t="shared" si="736"/>
        <v>4.145539185</v>
      </c>
      <c r="X461" s="178">
        <f>N461/(V461*1000000)</f>
        <v>0.775408405</v>
      </c>
      <c r="Y461" s="158">
        <v>2016.0</v>
      </c>
      <c r="Z461" s="159"/>
      <c r="AA461" s="159"/>
      <c r="AB461" s="160" t="s">
        <v>2432</v>
      </c>
      <c r="AC461" s="159"/>
    </row>
    <row r="462" ht="15.75" customHeight="1">
      <c r="A462" s="182" t="s">
        <v>765</v>
      </c>
      <c r="B462" s="183">
        <v>97.0</v>
      </c>
      <c r="C462" s="158">
        <v>96.0</v>
      </c>
      <c r="D462" s="185">
        <f>AVERAGE(B462:C462)</f>
        <v>96.5</v>
      </c>
      <c r="E462" s="158">
        <v>87.0</v>
      </c>
      <c r="F462" s="147">
        <v>86.0</v>
      </c>
      <c r="G462" s="187">
        <f t="shared" si="481"/>
        <v>1</v>
      </c>
      <c r="H462" s="147">
        <f>AVERAGE(E462:F462)</f>
        <v>86.5</v>
      </c>
      <c r="I462" s="185">
        <f t="shared" si="483"/>
        <v>10</v>
      </c>
      <c r="J462" s="179" t="s">
        <v>1594</v>
      </c>
      <c r="K462" s="179" t="s">
        <v>1594</v>
      </c>
      <c r="L462" s="179" t="s">
        <v>1540</v>
      </c>
      <c r="M462" s="153">
        <v>47.027395</v>
      </c>
      <c r="N462" s="149">
        <v>4.7027395E7</v>
      </c>
      <c r="O462" s="181">
        <f t="shared" si="742"/>
        <v>206.445654</v>
      </c>
      <c r="P462" s="187">
        <v>2.06445654E8</v>
      </c>
      <c r="Q462" s="181">
        <f t="shared" si="743"/>
        <v>414.979184</v>
      </c>
      <c r="R462" s="187">
        <v>4.14979184E8</v>
      </c>
      <c r="S462" s="187">
        <v>6.21424838E8</v>
      </c>
      <c r="T462" s="187">
        <f t="shared" si="744"/>
        <v>621.424838</v>
      </c>
      <c r="U462" s="178">
        <f t="shared" ref="U462:U472" si="745">(R462/S462)</f>
        <v>0.6677866069</v>
      </c>
      <c r="V462" s="156">
        <v>150.0</v>
      </c>
      <c r="W462" s="188">
        <f t="shared" si="736"/>
        <v>4.142832253</v>
      </c>
      <c r="X462" s="193">
        <f t="shared" ref="X462:X472" si="746">SUM(M462/V462)</f>
        <v>0.3135159667</v>
      </c>
      <c r="Y462" s="147">
        <v>2007.0</v>
      </c>
      <c r="Z462" s="179" t="s">
        <v>1608</v>
      </c>
      <c r="AA462" s="162" t="s">
        <v>1839</v>
      </c>
      <c r="AB462" s="160" t="s">
        <v>2433</v>
      </c>
      <c r="AC462" s="159"/>
    </row>
    <row r="463" ht="15.75" customHeight="1">
      <c r="A463" s="194" t="s">
        <v>2434</v>
      </c>
      <c r="B463" s="146">
        <v>97.0</v>
      </c>
      <c r="C463" s="175">
        <v>84.0</v>
      </c>
      <c r="D463" s="146">
        <f t="shared" ref="D463:D466" si="747">(B463+C463)/2</f>
        <v>90.5</v>
      </c>
      <c r="E463" s="146">
        <v>77.0</v>
      </c>
      <c r="F463" s="146">
        <v>43.0</v>
      </c>
      <c r="G463" s="146">
        <f t="shared" si="481"/>
        <v>34</v>
      </c>
      <c r="H463" s="146">
        <f t="shared" ref="H463:H466" si="748">(E463+F463)/2</f>
        <v>60</v>
      </c>
      <c r="I463" s="146">
        <f t="shared" si="483"/>
        <v>30.5</v>
      </c>
      <c r="J463" s="173" t="s">
        <v>1558</v>
      </c>
      <c r="K463" s="196" t="s">
        <v>1558</v>
      </c>
      <c r="L463" s="197" t="s">
        <v>1540</v>
      </c>
      <c r="M463" s="181">
        <f t="shared" ref="M463:M467" si="749">N463/1000000</f>
        <v>6.93362</v>
      </c>
      <c r="N463" s="198">
        <v>6933620.0</v>
      </c>
      <c r="O463" s="181">
        <f t="shared" si="742"/>
        <v>22.680962</v>
      </c>
      <c r="P463" s="149">
        <v>2.2680962E7</v>
      </c>
      <c r="Q463" s="181">
        <f t="shared" si="743"/>
        <v>2.163028</v>
      </c>
      <c r="R463" s="198">
        <v>2163028.0</v>
      </c>
      <c r="S463" s="149">
        <f t="shared" ref="S463:S464" si="750">P463+R463</f>
        <v>24843990</v>
      </c>
      <c r="T463" s="149">
        <f t="shared" si="744"/>
        <v>24.84399</v>
      </c>
      <c r="U463" s="199">
        <f t="shared" si="745"/>
        <v>0.08706443691</v>
      </c>
      <c r="V463" s="192">
        <v>6.0</v>
      </c>
      <c r="W463" s="200">
        <f t="shared" ref="W463:W465" si="751">SUM(S463/(V463*1000000))</f>
        <v>4.140665</v>
      </c>
      <c r="X463" s="199">
        <f t="shared" si="746"/>
        <v>1.155603333</v>
      </c>
      <c r="Y463" s="146">
        <v>2019.0</v>
      </c>
      <c r="Z463" s="201"/>
      <c r="AA463" s="201"/>
      <c r="AB463" s="211" t="s">
        <v>2435</v>
      </c>
      <c r="AC463" s="159"/>
    </row>
    <row r="464" ht="15.75" customHeight="1">
      <c r="A464" s="220" t="s">
        <v>691</v>
      </c>
      <c r="B464" s="146">
        <v>85.0</v>
      </c>
      <c r="C464" s="146">
        <v>83.0</v>
      </c>
      <c r="D464" s="146">
        <f t="shared" si="747"/>
        <v>84</v>
      </c>
      <c r="E464" s="146">
        <v>70.0</v>
      </c>
      <c r="F464" s="146">
        <v>76.0</v>
      </c>
      <c r="G464" s="146">
        <f t="shared" si="481"/>
        <v>-6</v>
      </c>
      <c r="H464" s="146">
        <f t="shared" si="748"/>
        <v>73</v>
      </c>
      <c r="I464" s="146">
        <f t="shared" si="483"/>
        <v>11</v>
      </c>
      <c r="J464" s="152" t="s">
        <v>1527</v>
      </c>
      <c r="K464" s="197" t="s">
        <v>1533</v>
      </c>
      <c r="L464" s="197" t="s">
        <v>1540</v>
      </c>
      <c r="M464" s="181">
        <f t="shared" si="749"/>
        <v>41.082018</v>
      </c>
      <c r="N464" s="198">
        <v>4.1082018E7</v>
      </c>
      <c r="O464" s="181">
        <f t="shared" si="742"/>
        <v>140.998437</v>
      </c>
      <c r="P464" s="149">
        <v>1.40998437E8</v>
      </c>
      <c r="Q464" s="181">
        <f t="shared" si="743"/>
        <v>230.952273</v>
      </c>
      <c r="R464" s="198">
        <v>2.30952273E8</v>
      </c>
      <c r="S464" s="149">
        <f t="shared" si="750"/>
        <v>371950710</v>
      </c>
      <c r="T464" s="149">
        <f t="shared" si="744"/>
        <v>371.95071</v>
      </c>
      <c r="U464" s="199">
        <f t="shared" si="745"/>
        <v>0.6209217157</v>
      </c>
      <c r="V464" s="192">
        <v>90.0</v>
      </c>
      <c r="W464" s="200">
        <f t="shared" si="751"/>
        <v>4.132785667</v>
      </c>
      <c r="X464" s="199">
        <f t="shared" si="746"/>
        <v>0.4564668667</v>
      </c>
      <c r="Y464" s="146">
        <v>2019.0</v>
      </c>
      <c r="Z464" s="201"/>
      <c r="AA464" s="201"/>
      <c r="AB464" s="211" t="s">
        <v>2436</v>
      </c>
      <c r="AC464" s="159"/>
    </row>
    <row r="465" ht="15.75" customHeight="1">
      <c r="A465" s="163" t="s">
        <v>2437</v>
      </c>
      <c r="B465" s="146">
        <v>28.0</v>
      </c>
      <c r="C465" s="164">
        <v>42.0</v>
      </c>
      <c r="D465" s="149">
        <f t="shared" si="747"/>
        <v>35</v>
      </c>
      <c r="E465" s="164">
        <v>50.0</v>
      </c>
      <c r="F465" s="164">
        <v>48.0</v>
      </c>
      <c r="G465" s="151">
        <f t="shared" si="481"/>
        <v>2</v>
      </c>
      <c r="H465" s="151">
        <f t="shared" si="748"/>
        <v>49</v>
      </c>
      <c r="I465" s="150">
        <f t="shared" si="483"/>
        <v>-14</v>
      </c>
      <c r="J465" s="165" t="s">
        <v>1543</v>
      </c>
      <c r="K465" s="165" t="s">
        <v>1543</v>
      </c>
      <c r="L465" s="166" t="s">
        <v>1550</v>
      </c>
      <c r="M465" s="167">
        <f t="shared" si="749"/>
        <v>16.759161</v>
      </c>
      <c r="N465" s="149">
        <v>1.6759161E7</v>
      </c>
      <c r="O465" s="167">
        <f t="shared" si="742"/>
        <v>69.585639</v>
      </c>
      <c r="P465" s="149">
        <v>6.9585639E7</v>
      </c>
      <c r="Q465" s="167">
        <f t="shared" si="743"/>
        <v>45.7</v>
      </c>
      <c r="R465" s="150">
        <f>S465-P465</f>
        <v>45700000</v>
      </c>
      <c r="S465" s="149">
        <v>1.15285639E8</v>
      </c>
      <c r="T465" s="149">
        <f t="shared" si="744"/>
        <v>115.285639</v>
      </c>
      <c r="U465" s="155">
        <f t="shared" si="745"/>
        <v>0.3964067025</v>
      </c>
      <c r="V465" s="192">
        <v>28.0</v>
      </c>
      <c r="W465" s="204">
        <f t="shared" si="751"/>
        <v>4.11734425</v>
      </c>
      <c r="X465" s="155">
        <f t="shared" si="746"/>
        <v>0.5985414643</v>
      </c>
      <c r="Y465" s="164">
        <v>2017.0</v>
      </c>
      <c r="Z465" s="171"/>
      <c r="AA465" s="171"/>
      <c r="AB465" s="172" t="s">
        <v>2438</v>
      </c>
      <c r="AC465" s="171"/>
    </row>
    <row r="466" ht="15.75" customHeight="1">
      <c r="A466" s="190" t="s">
        <v>2439</v>
      </c>
      <c r="B466" s="175">
        <v>65.0</v>
      </c>
      <c r="C466" s="158">
        <v>49.0</v>
      </c>
      <c r="D466" s="158">
        <f t="shared" si="747"/>
        <v>57</v>
      </c>
      <c r="E466" s="158">
        <v>60.0</v>
      </c>
      <c r="F466" s="158">
        <v>74.0</v>
      </c>
      <c r="G466" s="164">
        <f t="shared" si="481"/>
        <v>-14</v>
      </c>
      <c r="H466" s="158">
        <f t="shared" si="748"/>
        <v>67</v>
      </c>
      <c r="I466" s="164">
        <f t="shared" si="483"/>
        <v>-10</v>
      </c>
      <c r="J466" s="162" t="s">
        <v>1395</v>
      </c>
      <c r="K466" s="162" t="s">
        <v>2440</v>
      </c>
      <c r="L466" s="162" t="s">
        <v>1534</v>
      </c>
      <c r="M466" s="153">
        <f t="shared" si="749"/>
        <v>16.293325</v>
      </c>
      <c r="N466" s="154">
        <v>1.6293325E7</v>
      </c>
      <c r="O466" s="153">
        <f t="shared" si="742"/>
        <v>42.725475</v>
      </c>
      <c r="P466" s="149">
        <v>4.2725475E7</v>
      </c>
      <c r="Q466" s="153">
        <f t="shared" si="743"/>
        <v>19.020015</v>
      </c>
      <c r="R466" s="149">
        <v>1.9020015E7</v>
      </c>
      <c r="S466" s="154">
        <f>SUM(P466+Q466*1000000)</f>
        <v>61745490</v>
      </c>
      <c r="T466" s="154">
        <f t="shared" si="744"/>
        <v>61.74549</v>
      </c>
      <c r="U466" s="178">
        <f t="shared" si="745"/>
        <v>0.3080389353</v>
      </c>
      <c r="V466" s="192">
        <v>15.0</v>
      </c>
      <c r="W466" s="188">
        <f>SUM(T466/V466)</f>
        <v>4.116366</v>
      </c>
      <c r="X466" s="193">
        <f t="shared" si="746"/>
        <v>1.086221667</v>
      </c>
      <c r="Y466" s="158">
        <v>2015.0</v>
      </c>
      <c r="Z466" s="162" t="s">
        <v>1608</v>
      </c>
      <c r="AA466" s="162" t="s">
        <v>2441</v>
      </c>
      <c r="AB466" s="189" t="s">
        <v>2442</v>
      </c>
      <c r="AC466" s="158"/>
    </row>
    <row r="467" ht="15.75" customHeight="1">
      <c r="A467" s="205" t="s">
        <v>2443</v>
      </c>
      <c r="B467" s="206">
        <v>10.0</v>
      </c>
      <c r="C467" s="151">
        <v>26.0</v>
      </c>
      <c r="D467" s="208">
        <f t="shared" ref="D467:D468" si="752">AVERAGE(B467:C467)</f>
        <v>18</v>
      </c>
      <c r="E467" s="151">
        <v>57.0</v>
      </c>
      <c r="F467" s="151">
        <v>44.0</v>
      </c>
      <c r="G467" s="151">
        <f t="shared" si="481"/>
        <v>13</v>
      </c>
      <c r="H467" s="151">
        <f t="shared" ref="H467:H468" si="753">AVERAGE(E467:F467)</f>
        <v>50.5</v>
      </c>
      <c r="I467" s="208">
        <f t="shared" si="483"/>
        <v>-32.5</v>
      </c>
      <c r="J467" s="152" t="s">
        <v>1527</v>
      </c>
      <c r="K467" s="165" t="s">
        <v>2444</v>
      </c>
      <c r="L467" s="165" t="s">
        <v>1623</v>
      </c>
      <c r="M467" s="181">
        <f t="shared" si="749"/>
        <v>24.250283</v>
      </c>
      <c r="N467" s="150">
        <v>2.4250283E7</v>
      </c>
      <c r="O467" s="181">
        <f t="shared" si="742"/>
        <v>52.543632</v>
      </c>
      <c r="P467" s="150">
        <v>5.2543632E7</v>
      </c>
      <c r="Q467" s="153">
        <f t="shared" si="743"/>
        <v>1.779578</v>
      </c>
      <c r="R467" s="149">
        <v>1779578.0</v>
      </c>
      <c r="S467" s="150">
        <v>5.432321E7</v>
      </c>
      <c r="T467" s="149">
        <f t="shared" si="744"/>
        <v>54.32321</v>
      </c>
      <c r="U467" s="178">
        <f t="shared" si="745"/>
        <v>0.03275907296</v>
      </c>
      <c r="V467" s="192">
        <v>13.2</v>
      </c>
      <c r="W467" s="204">
        <f>SUM(S467/(V467*1000000))</f>
        <v>4.115394697</v>
      </c>
      <c r="X467" s="193">
        <f t="shared" si="746"/>
        <v>1.837142652</v>
      </c>
      <c r="Y467" s="151">
        <v>2014.0</v>
      </c>
      <c r="Z467" s="171"/>
      <c r="AA467" s="159"/>
      <c r="AB467" s="189" t="s">
        <v>2445</v>
      </c>
      <c r="AC467" s="158"/>
    </row>
    <row r="468" ht="15.75" customHeight="1">
      <c r="A468" s="182" t="s">
        <v>2446</v>
      </c>
      <c r="B468" s="175">
        <v>85.0</v>
      </c>
      <c r="C468" s="158">
        <v>67.0</v>
      </c>
      <c r="D468" s="183">
        <f t="shared" si="752"/>
        <v>76</v>
      </c>
      <c r="E468" s="158">
        <v>76.0</v>
      </c>
      <c r="F468" s="147">
        <v>71.0</v>
      </c>
      <c r="G468" s="147">
        <f t="shared" si="481"/>
        <v>5</v>
      </c>
      <c r="H468" s="147">
        <f t="shared" si="753"/>
        <v>73.5</v>
      </c>
      <c r="I468" s="183">
        <f t="shared" si="483"/>
        <v>2.5</v>
      </c>
      <c r="J468" s="179" t="s">
        <v>1565</v>
      </c>
      <c r="K468" s="179" t="s">
        <v>1565</v>
      </c>
      <c r="L468" s="179" t="s">
        <v>1534</v>
      </c>
      <c r="M468" s="153">
        <v>10.47</v>
      </c>
      <c r="N468" s="187">
        <f>M468*1000000</f>
        <v>10470000</v>
      </c>
      <c r="O468" s="153">
        <v>40.96</v>
      </c>
      <c r="P468" s="187">
        <f>O468*1000000</f>
        <v>40960000</v>
      </c>
      <c r="Q468" s="153">
        <v>35.03</v>
      </c>
      <c r="R468" s="149">
        <f>SUM(Q468*1000000)</f>
        <v>35030000</v>
      </c>
      <c r="S468" s="154">
        <f>SUM(N468:P468)</f>
        <v>51430040.96</v>
      </c>
      <c r="T468" s="149">
        <f t="shared" si="744"/>
        <v>51.43004096</v>
      </c>
      <c r="U468" s="178">
        <f t="shared" si="745"/>
        <v>0.6811194264</v>
      </c>
      <c r="V468" s="156">
        <v>12.5</v>
      </c>
      <c r="W468" s="188">
        <f t="shared" ref="W468:W469" si="754">SUM(T468/V468)</f>
        <v>4.114403277</v>
      </c>
      <c r="X468" s="193">
        <f t="shared" si="746"/>
        <v>0.8376</v>
      </c>
      <c r="Y468" s="147">
        <v>2011.0</v>
      </c>
      <c r="Z468" s="159"/>
      <c r="AA468" s="159"/>
      <c r="AB468" s="189" t="s">
        <v>2447</v>
      </c>
      <c r="AC468" s="158"/>
    </row>
    <row r="469" ht="15.75" customHeight="1">
      <c r="A469" s="190" t="s">
        <v>2448</v>
      </c>
      <c r="B469" s="175">
        <v>92.0</v>
      </c>
      <c r="C469" s="158">
        <v>81.0</v>
      </c>
      <c r="D469" s="210">
        <f>(B469+C469)/2</f>
        <v>86.5</v>
      </c>
      <c r="E469" s="164">
        <v>98.0</v>
      </c>
      <c r="F469" s="158">
        <v>80.0</v>
      </c>
      <c r="G469" s="164">
        <f t="shared" si="481"/>
        <v>18</v>
      </c>
      <c r="H469" s="158">
        <f>(E469+F469)/2</f>
        <v>89</v>
      </c>
      <c r="I469" s="177">
        <f t="shared" si="483"/>
        <v>-2.5</v>
      </c>
      <c r="J469" s="152" t="s">
        <v>1527</v>
      </c>
      <c r="K469" s="162" t="s">
        <v>2449</v>
      </c>
      <c r="L469" s="162" t="s">
        <v>1529</v>
      </c>
      <c r="M469" s="153">
        <f t="shared" ref="M469:M475" si="755">N469/1000000</f>
        <v>15.371203</v>
      </c>
      <c r="N469" s="154">
        <v>1.5371203E7</v>
      </c>
      <c r="O469" s="153">
        <f t="shared" ref="O469:O475" si="756">P469/1000000</f>
        <v>72.232</v>
      </c>
      <c r="P469" s="149">
        <v>7.2232E7</v>
      </c>
      <c r="Q469" s="153">
        <v>92.1</v>
      </c>
      <c r="R469" s="149">
        <v>9.21E7</v>
      </c>
      <c r="S469" s="154">
        <f>SUM(P469+(Q469*1000000))</f>
        <v>164332000</v>
      </c>
      <c r="T469" s="154">
        <f t="shared" si="744"/>
        <v>164.332</v>
      </c>
      <c r="U469" s="178">
        <f t="shared" si="745"/>
        <v>0.5604507947</v>
      </c>
      <c r="V469" s="192">
        <v>40.0</v>
      </c>
      <c r="W469" s="188">
        <f t="shared" si="754"/>
        <v>4.1083</v>
      </c>
      <c r="X469" s="193">
        <f t="shared" si="746"/>
        <v>0.384280075</v>
      </c>
      <c r="Y469" s="158">
        <v>2015.0</v>
      </c>
      <c r="Z469" s="159"/>
      <c r="AA469" s="159"/>
      <c r="AB469" s="189" t="s">
        <v>2450</v>
      </c>
      <c r="AC469" s="158"/>
    </row>
    <row r="470" ht="15.75" customHeight="1">
      <c r="A470" s="205" t="s">
        <v>2451</v>
      </c>
      <c r="B470" s="206">
        <v>71.0</v>
      </c>
      <c r="C470" s="151">
        <v>69.0</v>
      </c>
      <c r="D470" s="208">
        <f t="shared" ref="D470:D471" si="757">AVERAGE(B470:C470)</f>
        <v>70</v>
      </c>
      <c r="E470" s="151">
        <v>51.0</v>
      </c>
      <c r="F470" s="151">
        <v>61.0</v>
      </c>
      <c r="G470" s="151">
        <f t="shared" si="481"/>
        <v>-10</v>
      </c>
      <c r="H470" s="151">
        <f t="shared" ref="H470:H471" si="758">AVERAGE(E470:F470)</f>
        <v>56</v>
      </c>
      <c r="I470" s="208">
        <f t="shared" si="483"/>
        <v>14</v>
      </c>
      <c r="J470" s="165" t="s">
        <v>1694</v>
      </c>
      <c r="K470" s="165" t="s">
        <v>2452</v>
      </c>
      <c r="L470" s="165" t="s">
        <v>1534</v>
      </c>
      <c r="M470" s="181">
        <f t="shared" si="755"/>
        <v>31.051923</v>
      </c>
      <c r="N470" s="150">
        <v>3.1051923E7</v>
      </c>
      <c r="O470" s="181">
        <f t="shared" si="756"/>
        <v>128.002372</v>
      </c>
      <c r="P470" s="150">
        <v>1.28002372E8</v>
      </c>
      <c r="Q470" s="153">
        <f t="shared" ref="Q470:Q475" si="759">R470/1000000</f>
        <v>76.3</v>
      </c>
      <c r="R470" s="149">
        <v>7.63E7</v>
      </c>
      <c r="S470" s="150">
        <v>2.04302372E8</v>
      </c>
      <c r="T470" s="149">
        <f t="shared" si="744"/>
        <v>204.302372</v>
      </c>
      <c r="U470" s="178">
        <f t="shared" si="745"/>
        <v>0.3734660506</v>
      </c>
      <c r="V470" s="192">
        <v>50.0</v>
      </c>
      <c r="W470" s="204">
        <f t="shared" ref="W470:W472" si="760">SUM(S470/(V470*1000000))</f>
        <v>4.08604744</v>
      </c>
      <c r="X470" s="193">
        <f t="shared" si="746"/>
        <v>0.62103846</v>
      </c>
      <c r="Y470" s="151">
        <v>2014.0</v>
      </c>
      <c r="Z470" s="171"/>
      <c r="AA470" s="159"/>
      <c r="AB470" s="189" t="s">
        <v>2453</v>
      </c>
      <c r="AC470" s="158"/>
    </row>
    <row r="471" ht="15.75" customHeight="1">
      <c r="A471" s="205" t="s">
        <v>431</v>
      </c>
      <c r="B471" s="206">
        <v>72.0</v>
      </c>
      <c r="C471" s="151">
        <v>74.0</v>
      </c>
      <c r="D471" s="208">
        <f t="shared" si="757"/>
        <v>73</v>
      </c>
      <c r="E471" s="151">
        <v>86.0</v>
      </c>
      <c r="F471" s="151">
        <v>84.0</v>
      </c>
      <c r="G471" s="151">
        <f t="shared" si="481"/>
        <v>2</v>
      </c>
      <c r="H471" s="151">
        <f t="shared" si="758"/>
        <v>85</v>
      </c>
      <c r="I471" s="208">
        <f t="shared" si="483"/>
        <v>-12</v>
      </c>
      <c r="J471" s="165" t="s">
        <v>1602</v>
      </c>
      <c r="K471" s="165" t="s">
        <v>2454</v>
      </c>
      <c r="L471" s="165" t="s">
        <v>1623</v>
      </c>
      <c r="M471" s="181">
        <f t="shared" si="755"/>
        <v>47.51036</v>
      </c>
      <c r="N471" s="150">
        <v>4.751036E7</v>
      </c>
      <c r="O471" s="181">
        <f t="shared" si="756"/>
        <v>188.020017</v>
      </c>
      <c r="P471" s="150">
        <v>1.88020017E8</v>
      </c>
      <c r="Q471" s="153">
        <f t="shared" si="759"/>
        <v>484.7</v>
      </c>
      <c r="R471" s="149">
        <v>4.847E8</v>
      </c>
      <c r="S471" s="150">
        <v>6.72720017E8</v>
      </c>
      <c r="T471" s="149">
        <f t="shared" si="744"/>
        <v>672.720017</v>
      </c>
      <c r="U471" s="178">
        <f t="shared" si="745"/>
        <v>0.7205077711</v>
      </c>
      <c r="V471" s="192">
        <v>165.0</v>
      </c>
      <c r="W471" s="204">
        <f t="shared" si="760"/>
        <v>4.077091012</v>
      </c>
      <c r="X471" s="193">
        <f t="shared" si="746"/>
        <v>0.2879415758</v>
      </c>
      <c r="Y471" s="151">
        <v>2014.0</v>
      </c>
      <c r="Z471" s="171"/>
      <c r="AA471" s="159"/>
      <c r="AB471" s="189" t="s">
        <v>2455</v>
      </c>
      <c r="AC471" s="158"/>
    </row>
    <row r="472" ht="15.75" customHeight="1">
      <c r="A472" s="163" t="s">
        <v>2456</v>
      </c>
      <c r="B472" s="146">
        <v>45.0</v>
      </c>
      <c r="C472" s="164">
        <v>42.0</v>
      </c>
      <c r="D472" s="149">
        <f t="shared" ref="D472:D473" si="761">(B472+C472)/2</f>
        <v>43.5</v>
      </c>
      <c r="E472" s="164">
        <v>38.0</v>
      </c>
      <c r="F472" s="164">
        <v>48.0</v>
      </c>
      <c r="G472" s="151">
        <f t="shared" si="481"/>
        <v>-10</v>
      </c>
      <c r="H472" s="151">
        <f t="shared" ref="H472:H473" si="762">(E472+F472)/2</f>
        <v>43</v>
      </c>
      <c r="I472" s="150">
        <f t="shared" si="483"/>
        <v>0.5</v>
      </c>
      <c r="J472" s="165" t="s">
        <v>1602</v>
      </c>
      <c r="K472" s="165" t="s">
        <v>2054</v>
      </c>
      <c r="L472" s="166" t="s">
        <v>1550</v>
      </c>
      <c r="M472" s="167">
        <f t="shared" si="755"/>
        <v>20.130142</v>
      </c>
      <c r="N472" s="149">
        <v>2.0130142E7</v>
      </c>
      <c r="O472" s="167">
        <f t="shared" si="756"/>
        <v>44.898413</v>
      </c>
      <c r="P472" s="149">
        <v>4.4898413E7</v>
      </c>
      <c r="Q472" s="167">
        <f t="shared" si="759"/>
        <v>301.249245</v>
      </c>
      <c r="R472" s="150">
        <f>S472-P472</f>
        <v>301249245</v>
      </c>
      <c r="S472" s="149">
        <v>3.46147658E8</v>
      </c>
      <c r="T472" s="149">
        <f t="shared" si="744"/>
        <v>346.147658</v>
      </c>
      <c r="U472" s="155">
        <f t="shared" si="745"/>
        <v>0.8702911548</v>
      </c>
      <c r="V472" s="192">
        <v>85.0</v>
      </c>
      <c r="W472" s="204">
        <f t="shared" si="760"/>
        <v>4.072325388</v>
      </c>
      <c r="X472" s="155">
        <f t="shared" si="746"/>
        <v>0.2368252</v>
      </c>
      <c r="Y472" s="164">
        <v>2017.0</v>
      </c>
      <c r="Z472" s="171"/>
      <c r="AA472" s="171"/>
      <c r="AB472" s="172" t="s">
        <v>2457</v>
      </c>
      <c r="AC472" s="171"/>
    </row>
    <row r="473" ht="15.75" customHeight="1">
      <c r="A473" s="163" t="s">
        <v>2458</v>
      </c>
      <c r="B473" s="146">
        <v>65.0</v>
      </c>
      <c r="C473" s="164">
        <v>58.0</v>
      </c>
      <c r="D473" s="214">
        <f t="shared" si="761"/>
        <v>61.5</v>
      </c>
      <c r="E473" s="164">
        <v>69.0</v>
      </c>
      <c r="F473" s="164">
        <v>67.0</v>
      </c>
      <c r="G473" s="149">
        <f t="shared" si="481"/>
        <v>2</v>
      </c>
      <c r="H473" s="164">
        <f t="shared" si="762"/>
        <v>68</v>
      </c>
      <c r="I473" s="177">
        <f t="shared" si="483"/>
        <v>-6.5</v>
      </c>
      <c r="J473" s="152" t="s">
        <v>1527</v>
      </c>
      <c r="K473" s="152" t="s">
        <v>1527</v>
      </c>
      <c r="L473" s="152" t="s">
        <v>1534</v>
      </c>
      <c r="M473" s="153">
        <f t="shared" si="755"/>
        <v>9.445456</v>
      </c>
      <c r="N473" s="149">
        <v>9445456.0</v>
      </c>
      <c r="O473" s="181">
        <f t="shared" si="756"/>
        <v>38.583626</v>
      </c>
      <c r="P473" s="149">
        <v>3.8583626E7</v>
      </c>
      <c r="Q473" s="153">
        <f t="shared" si="759"/>
        <v>42.822959</v>
      </c>
      <c r="R473" s="154">
        <v>4.2822959E7</v>
      </c>
      <c r="S473" s="154">
        <f>R473+P473</f>
        <v>81406585</v>
      </c>
      <c r="T473" s="154">
        <f t="shared" si="744"/>
        <v>81.406585</v>
      </c>
      <c r="U473" s="178">
        <f>R473/S473</f>
        <v>0.5260380226</v>
      </c>
      <c r="V473" s="156">
        <v>20.0</v>
      </c>
      <c r="W473" s="157">
        <f>SUM(T473/V473)</f>
        <v>4.07032925</v>
      </c>
      <c r="X473" s="178">
        <f>N473/(V473*1000000)</f>
        <v>0.4722728</v>
      </c>
      <c r="Y473" s="164">
        <v>2016.0</v>
      </c>
      <c r="Z473" s="159"/>
      <c r="AA473" s="159"/>
      <c r="AB473" s="160" t="s">
        <v>2459</v>
      </c>
      <c r="AC473" s="159"/>
    </row>
    <row r="474" ht="15.75" customHeight="1">
      <c r="A474" s="205" t="s">
        <v>2460</v>
      </c>
      <c r="B474" s="206">
        <v>68.0</v>
      </c>
      <c r="C474" s="151">
        <v>55.0</v>
      </c>
      <c r="D474" s="208">
        <f t="shared" ref="D474:D479" si="763">AVERAGE(B474:C474)</f>
        <v>61.5</v>
      </c>
      <c r="E474" s="151">
        <v>81.0</v>
      </c>
      <c r="F474" s="151">
        <v>71.0</v>
      </c>
      <c r="G474" s="151">
        <f t="shared" si="481"/>
        <v>10</v>
      </c>
      <c r="H474" s="151">
        <f t="shared" ref="H474:H479" si="764">AVERAGE(E474:F474)</f>
        <v>76</v>
      </c>
      <c r="I474" s="208">
        <f t="shared" si="483"/>
        <v>-14.5</v>
      </c>
      <c r="J474" s="165" t="s">
        <v>1565</v>
      </c>
      <c r="K474" s="165" t="s">
        <v>1642</v>
      </c>
      <c r="L474" s="165" t="s">
        <v>1534</v>
      </c>
      <c r="M474" s="181">
        <f t="shared" si="755"/>
        <v>10.97929</v>
      </c>
      <c r="N474" s="150">
        <v>1.097929E7</v>
      </c>
      <c r="O474" s="181">
        <f t="shared" si="756"/>
        <v>54.240821</v>
      </c>
      <c r="P474" s="150">
        <v>5.4240821E7</v>
      </c>
      <c r="Q474" s="153">
        <f t="shared" si="759"/>
        <v>34.64</v>
      </c>
      <c r="R474" s="149">
        <v>3.464E7</v>
      </c>
      <c r="S474" s="150">
        <v>8.8880821E7</v>
      </c>
      <c r="T474" s="149">
        <f t="shared" si="744"/>
        <v>88.880821</v>
      </c>
      <c r="U474" s="178">
        <f t="shared" ref="U474:U480" si="765">(R474/S474)</f>
        <v>0.3897353738</v>
      </c>
      <c r="V474" s="192">
        <v>22.0</v>
      </c>
      <c r="W474" s="204">
        <f>SUM(S474/(V474*1000000))</f>
        <v>4.040037318</v>
      </c>
      <c r="X474" s="193">
        <f t="shared" ref="X474:X480" si="766">SUM(M474/V474)</f>
        <v>0.4990586364</v>
      </c>
      <c r="Y474" s="151">
        <v>2014.0</v>
      </c>
      <c r="Z474" s="171"/>
      <c r="AA474" s="159"/>
      <c r="AB474" s="189" t="s">
        <v>2461</v>
      </c>
      <c r="AC474" s="158"/>
    </row>
    <row r="475" ht="15.75" customHeight="1">
      <c r="A475" s="174" t="s">
        <v>2462</v>
      </c>
      <c r="B475" s="175">
        <v>46.0</v>
      </c>
      <c r="C475" s="158">
        <v>53.0</v>
      </c>
      <c r="D475" s="210">
        <f t="shared" si="763"/>
        <v>49.5</v>
      </c>
      <c r="E475" s="158">
        <v>74.0</v>
      </c>
      <c r="F475" s="158">
        <v>73.0</v>
      </c>
      <c r="G475" s="158">
        <f t="shared" si="481"/>
        <v>1</v>
      </c>
      <c r="H475" s="158">
        <f t="shared" si="764"/>
        <v>73.5</v>
      </c>
      <c r="I475" s="210">
        <f t="shared" si="483"/>
        <v>-24</v>
      </c>
      <c r="J475" s="162" t="s">
        <v>1547</v>
      </c>
      <c r="K475" s="162" t="s">
        <v>2463</v>
      </c>
      <c r="L475" s="162" t="s">
        <v>1534</v>
      </c>
      <c r="M475" s="153">
        <f t="shared" si="755"/>
        <v>0.105005</v>
      </c>
      <c r="N475" s="154">
        <v>105005.0</v>
      </c>
      <c r="O475" s="153">
        <f t="shared" si="756"/>
        <v>21.488481</v>
      </c>
      <c r="P475" s="154">
        <v>2.1488481E7</v>
      </c>
      <c r="Q475" s="153">
        <f t="shared" si="759"/>
        <v>55.097835</v>
      </c>
      <c r="R475" s="154">
        <v>5.5097835E7</v>
      </c>
      <c r="S475" s="154">
        <v>7.6586316E7</v>
      </c>
      <c r="T475" s="154">
        <f t="shared" si="744"/>
        <v>76.586316</v>
      </c>
      <c r="U475" s="178">
        <f t="shared" si="765"/>
        <v>0.7194214042</v>
      </c>
      <c r="V475" s="156">
        <v>19.0</v>
      </c>
      <c r="W475" s="188">
        <f t="shared" ref="W475:W479" si="767">SUM(T475/V475)</f>
        <v>4.030858737</v>
      </c>
      <c r="X475" s="193">
        <f t="shared" si="766"/>
        <v>0.005526578947</v>
      </c>
      <c r="Y475" s="158">
        <v>2013.0</v>
      </c>
      <c r="Z475" s="159"/>
      <c r="AA475" s="159"/>
      <c r="AB475" s="189" t="s">
        <v>2464</v>
      </c>
      <c r="AC475" s="158"/>
    </row>
    <row r="476" ht="15.75" customHeight="1">
      <c r="A476" s="182" t="s">
        <v>2465</v>
      </c>
      <c r="B476" s="183">
        <v>4.0</v>
      </c>
      <c r="C476" s="147">
        <v>18.0</v>
      </c>
      <c r="D476" s="183">
        <f t="shared" si="763"/>
        <v>11</v>
      </c>
      <c r="E476" s="147">
        <v>32.0</v>
      </c>
      <c r="F476" s="147">
        <v>33.0</v>
      </c>
      <c r="G476" s="147">
        <f t="shared" si="481"/>
        <v>-1</v>
      </c>
      <c r="H476" s="147">
        <f t="shared" si="764"/>
        <v>32.5</v>
      </c>
      <c r="I476" s="183">
        <f t="shared" si="483"/>
        <v>-21.5</v>
      </c>
      <c r="J476" s="179" t="s">
        <v>1543</v>
      </c>
      <c r="K476" s="179" t="s">
        <v>1543</v>
      </c>
      <c r="L476" s="179" t="s">
        <v>1540</v>
      </c>
      <c r="M476" s="186">
        <v>12.2</v>
      </c>
      <c r="N476" s="187">
        <f t="shared" ref="N476:N477" si="768">M476*1000000</f>
        <v>12200000</v>
      </c>
      <c r="O476" s="153">
        <v>36.66</v>
      </c>
      <c r="P476" s="187">
        <f t="shared" ref="P476:P477" si="769">O476*1000000</f>
        <v>36660000</v>
      </c>
      <c r="Q476" s="153">
        <v>43.89</v>
      </c>
      <c r="R476" s="149">
        <f t="shared" ref="R476:R477" si="770">SUM(Q476*1000000)</f>
        <v>43890000</v>
      </c>
      <c r="S476" s="187">
        <f t="shared" ref="S476:S477" si="771">T476*1000000</f>
        <v>80550000</v>
      </c>
      <c r="T476" s="187">
        <f>SUM(O476+Q476)</f>
        <v>80.55</v>
      </c>
      <c r="U476" s="178">
        <f t="shared" si="765"/>
        <v>0.5448789572</v>
      </c>
      <c r="V476" s="156">
        <v>20.0</v>
      </c>
      <c r="W476" s="188">
        <f t="shared" si="767"/>
        <v>4.0275</v>
      </c>
      <c r="X476" s="193">
        <f t="shared" si="766"/>
        <v>0.61</v>
      </c>
      <c r="Y476" s="147">
        <v>2010.0</v>
      </c>
      <c r="Z476" s="159"/>
      <c r="AA476" s="159"/>
      <c r="AB476" s="189" t="s">
        <v>2466</v>
      </c>
      <c r="AC476" s="158"/>
    </row>
    <row r="477" ht="15.75" customHeight="1">
      <c r="A477" s="182" t="s">
        <v>554</v>
      </c>
      <c r="B477" s="183">
        <v>64.0</v>
      </c>
      <c r="C477" s="147">
        <v>61.0</v>
      </c>
      <c r="D477" s="185">
        <f t="shared" si="763"/>
        <v>62.5</v>
      </c>
      <c r="E477" s="147">
        <v>73.0</v>
      </c>
      <c r="F477" s="147">
        <v>70.0</v>
      </c>
      <c r="G477" s="187">
        <f t="shared" si="481"/>
        <v>3</v>
      </c>
      <c r="H477" s="147">
        <f t="shared" si="764"/>
        <v>71.5</v>
      </c>
      <c r="I477" s="185">
        <f t="shared" si="483"/>
        <v>-9</v>
      </c>
      <c r="J477" s="179" t="s">
        <v>1594</v>
      </c>
      <c r="K477" s="179" t="s">
        <v>1775</v>
      </c>
      <c r="L477" s="179" t="s">
        <v>1550</v>
      </c>
      <c r="M477" s="186">
        <v>63.11</v>
      </c>
      <c r="N477" s="187">
        <f t="shared" si="768"/>
        <v>63110000</v>
      </c>
      <c r="O477" s="153">
        <v>180.01</v>
      </c>
      <c r="P477" s="187">
        <f t="shared" si="769"/>
        <v>180010000</v>
      </c>
      <c r="Q477" s="153">
        <v>423.89</v>
      </c>
      <c r="R477" s="149">
        <f t="shared" si="770"/>
        <v>423890000</v>
      </c>
      <c r="S477" s="187">
        <f t="shared" si="771"/>
        <v>603900000</v>
      </c>
      <c r="T477" s="187">
        <v>603.9</v>
      </c>
      <c r="U477" s="178">
        <f t="shared" si="765"/>
        <v>0.7019208478</v>
      </c>
      <c r="V477" s="156">
        <v>150.0</v>
      </c>
      <c r="W477" s="188">
        <f t="shared" si="767"/>
        <v>4.026</v>
      </c>
      <c r="X477" s="193">
        <f t="shared" si="766"/>
        <v>0.4207333333</v>
      </c>
      <c r="Y477" s="147">
        <v>2008.0</v>
      </c>
      <c r="Z477" s="159"/>
      <c r="AA477" s="159"/>
      <c r="AB477" s="189" t="s">
        <v>2467</v>
      </c>
      <c r="AC477" s="158"/>
    </row>
    <row r="478" ht="15.75" customHeight="1">
      <c r="A478" s="182" t="s">
        <v>975</v>
      </c>
      <c r="B478" s="183">
        <v>93.0</v>
      </c>
      <c r="C478" s="158">
        <v>85.0</v>
      </c>
      <c r="D478" s="183">
        <f t="shared" si="763"/>
        <v>89</v>
      </c>
      <c r="E478" s="158">
        <v>91.0</v>
      </c>
      <c r="F478" s="147">
        <v>74.0</v>
      </c>
      <c r="G478" s="147">
        <f t="shared" si="481"/>
        <v>17</v>
      </c>
      <c r="H478" s="147">
        <f t="shared" si="764"/>
        <v>82.5</v>
      </c>
      <c r="I478" s="183">
        <f t="shared" si="483"/>
        <v>6.5</v>
      </c>
      <c r="J478" s="179" t="s">
        <v>1602</v>
      </c>
      <c r="K478" s="179" t="s">
        <v>2182</v>
      </c>
      <c r="L478" s="179" t="s">
        <v>1534</v>
      </c>
      <c r="M478" s="153">
        <v>69.28369</v>
      </c>
      <c r="N478" s="149">
        <v>6.928369E7</v>
      </c>
      <c r="O478" s="181">
        <f t="shared" ref="O478:O481" si="772">P478/1000000</f>
        <v>227.47107</v>
      </c>
      <c r="P478" s="187">
        <v>2.2747107E8</v>
      </c>
      <c r="Q478" s="181">
        <f t="shared" ref="Q478:Q481" si="773">R478/1000000</f>
        <v>215.351344</v>
      </c>
      <c r="R478" s="187">
        <v>2.15351344E8</v>
      </c>
      <c r="S478" s="187">
        <v>4.42822414E8</v>
      </c>
      <c r="T478" s="187">
        <f t="shared" ref="T478:T481" si="774">S478/1000000</f>
        <v>442.822414</v>
      </c>
      <c r="U478" s="178">
        <f t="shared" si="765"/>
        <v>0.4863153652</v>
      </c>
      <c r="V478" s="156">
        <v>110.0</v>
      </c>
      <c r="W478" s="188">
        <f t="shared" si="767"/>
        <v>4.025658309</v>
      </c>
      <c r="X478" s="193">
        <f t="shared" si="766"/>
        <v>0.6298517273</v>
      </c>
      <c r="Y478" s="147">
        <v>2007.0</v>
      </c>
      <c r="Z478" s="179" t="s">
        <v>1608</v>
      </c>
      <c r="AA478" s="162" t="s">
        <v>2468</v>
      </c>
      <c r="AB478" s="160" t="s">
        <v>2469</v>
      </c>
      <c r="AC478" s="159"/>
    </row>
    <row r="479" ht="15.75" customHeight="1">
      <c r="A479" s="221" t="s">
        <v>251</v>
      </c>
      <c r="B479" s="183">
        <v>93.0</v>
      </c>
      <c r="C479" s="151">
        <v>75.0</v>
      </c>
      <c r="D479" s="183">
        <f t="shared" si="763"/>
        <v>84</v>
      </c>
      <c r="E479" s="151">
        <v>80.0</v>
      </c>
      <c r="F479" s="151">
        <v>83.0</v>
      </c>
      <c r="G479" s="147">
        <f t="shared" si="481"/>
        <v>-3</v>
      </c>
      <c r="H479" s="147">
        <f t="shared" si="764"/>
        <v>81.5</v>
      </c>
      <c r="I479" s="183">
        <f t="shared" si="483"/>
        <v>2.5</v>
      </c>
      <c r="J479" s="165" t="s">
        <v>2004</v>
      </c>
      <c r="K479" s="165" t="s">
        <v>2470</v>
      </c>
      <c r="L479" s="179" t="s">
        <v>1540</v>
      </c>
      <c r="M479" s="181">
        <v>34.440317</v>
      </c>
      <c r="N479" s="150">
        <v>3.4440317E7</v>
      </c>
      <c r="O479" s="181">
        <f t="shared" si="772"/>
        <v>127.807262</v>
      </c>
      <c r="P479" s="187">
        <v>1.27807262E8</v>
      </c>
      <c r="Q479" s="181">
        <f t="shared" si="773"/>
        <v>212.68039</v>
      </c>
      <c r="R479" s="187">
        <v>2.1268039E8</v>
      </c>
      <c r="S479" s="187">
        <v>3.40487652E8</v>
      </c>
      <c r="T479" s="187">
        <f t="shared" si="774"/>
        <v>340.487652</v>
      </c>
      <c r="U479" s="178">
        <f t="shared" si="765"/>
        <v>0.6246346637</v>
      </c>
      <c r="V479" s="156">
        <v>85.0</v>
      </c>
      <c r="W479" s="188">
        <f t="shared" si="767"/>
        <v>4.005737082</v>
      </c>
      <c r="X479" s="193">
        <f t="shared" si="766"/>
        <v>0.4051802</v>
      </c>
      <c r="Y479" s="147">
        <v>2007.0</v>
      </c>
      <c r="Z479" s="171"/>
      <c r="AA479" s="159"/>
      <c r="AB479" s="160" t="s">
        <v>2471</v>
      </c>
      <c r="AC479" s="159"/>
    </row>
    <row r="480" ht="15.75" customHeight="1">
      <c r="A480" s="222" t="s">
        <v>972</v>
      </c>
      <c r="B480" s="146">
        <v>51.0</v>
      </c>
      <c r="C480" s="164">
        <v>50.0</v>
      </c>
      <c r="D480" s="149">
        <f t="shared" ref="D480:D481" si="775">(B480+C480)/2</f>
        <v>50.5</v>
      </c>
      <c r="E480" s="164">
        <v>52.0</v>
      </c>
      <c r="F480" s="164">
        <v>54.0</v>
      </c>
      <c r="G480" s="151">
        <f t="shared" si="481"/>
        <v>-2</v>
      </c>
      <c r="H480" s="151">
        <f t="shared" ref="H480:H481" si="776">(E480+F480)/2</f>
        <v>53</v>
      </c>
      <c r="I480" s="150">
        <f t="shared" si="483"/>
        <v>-2.5</v>
      </c>
      <c r="J480" s="165" t="s">
        <v>1594</v>
      </c>
      <c r="K480" s="165" t="s">
        <v>1594</v>
      </c>
      <c r="L480" s="166" t="s">
        <v>1534</v>
      </c>
      <c r="M480" s="167">
        <f t="shared" ref="M480:M481" si="777">N480/1000000</f>
        <v>50.198902</v>
      </c>
      <c r="N480" s="149">
        <v>5.0198902E7</v>
      </c>
      <c r="O480" s="167">
        <f t="shared" si="772"/>
        <v>175.003033</v>
      </c>
      <c r="P480" s="149">
        <v>1.75003033E8</v>
      </c>
      <c r="Q480" s="167">
        <f t="shared" si="773"/>
        <v>323.92525</v>
      </c>
      <c r="R480" s="150">
        <f>S480-P480</f>
        <v>323925250</v>
      </c>
      <c r="S480" s="149">
        <v>4.98928283E8</v>
      </c>
      <c r="T480" s="149">
        <f t="shared" si="774"/>
        <v>498.928283</v>
      </c>
      <c r="U480" s="155">
        <f t="shared" si="765"/>
        <v>0.6492421076</v>
      </c>
      <c r="V480" s="192">
        <v>125.0</v>
      </c>
      <c r="W480" s="204">
        <f>SUM(S480/(V480*1000000))</f>
        <v>3.991426264</v>
      </c>
      <c r="X480" s="155">
        <f t="shared" si="766"/>
        <v>0.401591216</v>
      </c>
      <c r="Y480" s="164">
        <v>2017.0</v>
      </c>
      <c r="Z480" s="171"/>
      <c r="AA480" s="171"/>
      <c r="AB480" s="172" t="s">
        <v>2472</v>
      </c>
      <c r="AC480" s="171"/>
    </row>
    <row r="481" ht="15.75" customHeight="1">
      <c r="A481" s="223" t="s">
        <v>1365</v>
      </c>
      <c r="B481" s="175">
        <v>74.0</v>
      </c>
      <c r="C481" s="158">
        <v>66.0</v>
      </c>
      <c r="D481" s="214">
        <f t="shared" si="775"/>
        <v>70</v>
      </c>
      <c r="E481" s="158">
        <v>82.0</v>
      </c>
      <c r="F481" s="158">
        <v>73.0</v>
      </c>
      <c r="G481" s="149">
        <f t="shared" si="481"/>
        <v>9</v>
      </c>
      <c r="H481" s="164">
        <f t="shared" si="776"/>
        <v>77.5</v>
      </c>
      <c r="I481" s="177">
        <f t="shared" si="483"/>
        <v>-7.5</v>
      </c>
      <c r="J481" s="162" t="s">
        <v>2473</v>
      </c>
      <c r="K481" s="162" t="s">
        <v>2473</v>
      </c>
      <c r="L481" s="162" t="s">
        <v>1534</v>
      </c>
      <c r="M481" s="153">
        <f t="shared" si="777"/>
        <v>74.403387</v>
      </c>
      <c r="N481" s="154">
        <v>7.4403387E7</v>
      </c>
      <c r="O481" s="153">
        <f t="shared" si="772"/>
        <v>208.663096</v>
      </c>
      <c r="P481" s="154">
        <v>2.08663096E8</v>
      </c>
      <c r="Q481" s="153">
        <f t="shared" si="773"/>
        <v>508.409307</v>
      </c>
      <c r="R481" s="154">
        <v>5.08409307E8</v>
      </c>
      <c r="S481" s="154">
        <f>R481+P481</f>
        <v>717072403</v>
      </c>
      <c r="T481" s="154">
        <f t="shared" si="774"/>
        <v>717.072403</v>
      </c>
      <c r="U481" s="178">
        <f>R481/S481</f>
        <v>0.7090069355</v>
      </c>
      <c r="V481" s="156">
        <v>180.0</v>
      </c>
      <c r="W481" s="157">
        <f t="shared" ref="W481:W483" si="778">SUM(T481/V481)</f>
        <v>3.983735572</v>
      </c>
      <c r="X481" s="178">
        <f>N481/(V481*1000000)</f>
        <v>0.41335215</v>
      </c>
      <c r="Y481" s="158">
        <v>2016.0</v>
      </c>
      <c r="Z481" s="159"/>
      <c r="AA481" s="159"/>
      <c r="AB481" s="160" t="s">
        <v>2474</v>
      </c>
      <c r="AC481" s="159"/>
    </row>
    <row r="482" ht="15.75" customHeight="1">
      <c r="A482" s="221" t="s">
        <v>2475</v>
      </c>
      <c r="B482" s="183">
        <v>20.0</v>
      </c>
      <c r="C482" s="147">
        <v>35.0</v>
      </c>
      <c r="D482" s="185">
        <f t="shared" ref="D482:D483" si="779">AVERAGE(B482:C482)</f>
        <v>27.5</v>
      </c>
      <c r="E482" s="147">
        <v>76.0</v>
      </c>
      <c r="F482" s="147">
        <v>56.0</v>
      </c>
      <c r="G482" s="187">
        <f t="shared" si="481"/>
        <v>20</v>
      </c>
      <c r="H482" s="147">
        <f t="shared" ref="H482:H483" si="780">AVERAGE(E482:F482)</f>
        <v>66</v>
      </c>
      <c r="I482" s="185">
        <f t="shared" si="483"/>
        <v>-38.5</v>
      </c>
      <c r="J482" s="179" t="s">
        <v>1602</v>
      </c>
      <c r="K482" s="179" t="s">
        <v>2187</v>
      </c>
      <c r="L482" s="179" t="s">
        <v>1550</v>
      </c>
      <c r="M482" s="186">
        <v>109.0</v>
      </c>
      <c r="N482" s="187">
        <f>M482*1000000</f>
        <v>109000000</v>
      </c>
      <c r="O482" s="153">
        <v>402.1</v>
      </c>
      <c r="P482" s="187">
        <f>O482*1000000</f>
        <v>402100000</v>
      </c>
      <c r="Q482" s="153">
        <v>434.2</v>
      </c>
      <c r="R482" s="149">
        <f>SUM(Q482*1000000)</f>
        <v>434200000</v>
      </c>
      <c r="S482" s="187">
        <f>T482*1000000</f>
        <v>836300000</v>
      </c>
      <c r="T482" s="187">
        <v>836.3</v>
      </c>
      <c r="U482" s="178">
        <f t="shared" ref="U482:U488" si="781">(R482/S482)</f>
        <v>0.5191916776</v>
      </c>
      <c r="V482" s="156">
        <v>210.0</v>
      </c>
      <c r="W482" s="188">
        <f t="shared" si="778"/>
        <v>3.982380952</v>
      </c>
      <c r="X482" s="193">
        <f t="shared" ref="X482:X488" si="782">SUM(M482/V482)</f>
        <v>0.519047619</v>
      </c>
      <c r="Y482" s="147">
        <v>2009.0</v>
      </c>
      <c r="Z482" s="159"/>
      <c r="AA482" s="159"/>
      <c r="AB482" s="189" t="s">
        <v>2476</v>
      </c>
      <c r="AC482" s="158"/>
    </row>
    <row r="483" ht="15.75" customHeight="1">
      <c r="A483" s="223" t="s">
        <v>2477</v>
      </c>
      <c r="B483" s="175">
        <v>93.0</v>
      </c>
      <c r="C483" s="158">
        <v>83.0</v>
      </c>
      <c r="D483" s="210">
        <f t="shared" si="779"/>
        <v>88</v>
      </c>
      <c r="E483" s="158">
        <v>89.0</v>
      </c>
      <c r="F483" s="158">
        <v>81.0</v>
      </c>
      <c r="G483" s="158">
        <f t="shared" si="481"/>
        <v>8</v>
      </c>
      <c r="H483" s="158">
        <f t="shared" si="780"/>
        <v>85</v>
      </c>
      <c r="I483" s="210">
        <f t="shared" si="483"/>
        <v>3</v>
      </c>
      <c r="J483" s="162" t="s">
        <v>1537</v>
      </c>
      <c r="K483" s="162" t="s">
        <v>2478</v>
      </c>
      <c r="L483" s="162" t="s">
        <v>1529</v>
      </c>
      <c r="M483" s="153">
        <f t="shared" ref="M483:M490" si="783">N483/1000000</f>
        <v>25.718314</v>
      </c>
      <c r="N483" s="154">
        <v>2.5718314E7</v>
      </c>
      <c r="O483" s="153">
        <f t="shared" ref="O483:O490" si="784">P483/1000000</f>
        <v>107.100855</v>
      </c>
      <c r="P483" s="154">
        <v>1.07100855E8</v>
      </c>
      <c r="Q483" s="153">
        <f t="shared" ref="Q483:Q490" si="785">R483/1000000</f>
        <v>111.690956</v>
      </c>
      <c r="R483" s="154">
        <v>1.11690956E8</v>
      </c>
      <c r="S483" s="154">
        <v>2.18791811E8</v>
      </c>
      <c r="T483" s="154">
        <f t="shared" ref="T483:T490" si="786">S483/1000000</f>
        <v>218.791811</v>
      </c>
      <c r="U483" s="178">
        <f t="shared" si="781"/>
        <v>0.5104896545</v>
      </c>
      <c r="V483" s="156">
        <v>55.0</v>
      </c>
      <c r="W483" s="188">
        <f t="shared" si="778"/>
        <v>3.978032927</v>
      </c>
      <c r="X483" s="193">
        <f t="shared" si="782"/>
        <v>0.4676057091</v>
      </c>
      <c r="Y483" s="158">
        <v>2013.0</v>
      </c>
      <c r="Z483" s="159"/>
      <c r="AA483" s="159"/>
      <c r="AB483" s="189" t="s">
        <v>2479</v>
      </c>
      <c r="AC483" s="158"/>
    </row>
    <row r="484" ht="15.75" customHeight="1">
      <c r="A484" s="222" t="s">
        <v>2480</v>
      </c>
      <c r="B484" s="146">
        <v>61.0</v>
      </c>
      <c r="C484" s="164">
        <v>55.0</v>
      </c>
      <c r="D484" s="149">
        <f>(B484+C484)/2</f>
        <v>58</v>
      </c>
      <c r="E484" s="164">
        <v>75.0</v>
      </c>
      <c r="F484" s="164">
        <v>70.0</v>
      </c>
      <c r="G484" s="151">
        <f t="shared" si="481"/>
        <v>5</v>
      </c>
      <c r="H484" s="151">
        <f>(E484+F484)/2</f>
        <v>72.5</v>
      </c>
      <c r="I484" s="150">
        <f t="shared" si="483"/>
        <v>-14.5</v>
      </c>
      <c r="J484" s="165" t="s">
        <v>1602</v>
      </c>
      <c r="K484" s="165" t="s">
        <v>2182</v>
      </c>
      <c r="L484" s="166" t="s">
        <v>1534</v>
      </c>
      <c r="M484" s="167">
        <f t="shared" si="783"/>
        <v>13.113024</v>
      </c>
      <c r="N484" s="149">
        <v>1.3113024E7</v>
      </c>
      <c r="O484" s="167">
        <f t="shared" si="784"/>
        <v>34.329815</v>
      </c>
      <c r="P484" s="149">
        <v>3.4329815E7</v>
      </c>
      <c r="Q484" s="167">
        <f t="shared" si="785"/>
        <v>104.9</v>
      </c>
      <c r="R484" s="150">
        <f>S484-P484</f>
        <v>104900000</v>
      </c>
      <c r="S484" s="149">
        <v>1.39229815E8</v>
      </c>
      <c r="T484" s="149">
        <f t="shared" si="786"/>
        <v>139.229815</v>
      </c>
      <c r="U484" s="155">
        <f t="shared" si="781"/>
        <v>0.7534305781</v>
      </c>
      <c r="V484" s="192">
        <v>35.0</v>
      </c>
      <c r="W484" s="204">
        <f>SUM(S484/(V484*1000000))</f>
        <v>3.977994714</v>
      </c>
      <c r="X484" s="155">
        <f t="shared" si="782"/>
        <v>0.3746578286</v>
      </c>
      <c r="Y484" s="164">
        <v>2017.0</v>
      </c>
      <c r="Z484" s="171"/>
      <c r="AA484" s="171"/>
      <c r="AB484" s="165" t="s">
        <v>1530</v>
      </c>
      <c r="AC484" s="171"/>
    </row>
    <row r="485" ht="15.75" customHeight="1">
      <c r="A485" s="221" t="s">
        <v>2481</v>
      </c>
      <c r="B485" s="183">
        <v>20.0</v>
      </c>
      <c r="C485" s="147">
        <v>39.0</v>
      </c>
      <c r="D485" s="185">
        <f>AVERAGE(B485:C485)</f>
        <v>29.5</v>
      </c>
      <c r="E485" s="147">
        <v>68.0</v>
      </c>
      <c r="F485" s="147">
        <v>55.0</v>
      </c>
      <c r="G485" s="147">
        <f t="shared" si="481"/>
        <v>13</v>
      </c>
      <c r="H485" s="147">
        <f>AVERAGE(E485:F485)</f>
        <v>61.5</v>
      </c>
      <c r="I485" s="185">
        <f t="shared" si="483"/>
        <v>-32</v>
      </c>
      <c r="J485" s="179" t="s">
        <v>1605</v>
      </c>
      <c r="K485" s="179" t="s">
        <v>1605</v>
      </c>
      <c r="L485" s="165" t="s">
        <v>1534</v>
      </c>
      <c r="M485" s="186">
        <f t="shared" si="783"/>
        <v>22.518358</v>
      </c>
      <c r="N485" s="187">
        <v>2.2518358E7</v>
      </c>
      <c r="O485" s="153">
        <f t="shared" si="784"/>
        <v>60.457138</v>
      </c>
      <c r="P485" s="187">
        <v>6.0457138E7</v>
      </c>
      <c r="Q485" s="153">
        <f t="shared" si="785"/>
        <v>38.9</v>
      </c>
      <c r="R485" s="154">
        <v>3.89E7</v>
      </c>
      <c r="S485" s="187">
        <v>9.9357138E7</v>
      </c>
      <c r="T485" s="187">
        <f t="shared" si="786"/>
        <v>99.357138</v>
      </c>
      <c r="U485" s="178">
        <f t="shared" si="781"/>
        <v>0.3915169135</v>
      </c>
      <c r="V485" s="156">
        <v>25.0</v>
      </c>
      <c r="W485" s="188">
        <f>SUM((S485/1000000)/V485)</f>
        <v>3.97428552</v>
      </c>
      <c r="X485" s="193">
        <f t="shared" si="782"/>
        <v>0.90073432</v>
      </c>
      <c r="Y485" s="151">
        <v>2012.0</v>
      </c>
      <c r="Z485" s="159"/>
      <c r="AA485" s="159"/>
      <c r="AB485" s="189" t="s">
        <v>2482</v>
      </c>
      <c r="AC485" s="158"/>
    </row>
    <row r="486" ht="15.75" customHeight="1">
      <c r="A486" s="224" t="s">
        <v>2483</v>
      </c>
      <c r="B486" s="175">
        <v>85.0</v>
      </c>
      <c r="C486" s="158">
        <v>75.0</v>
      </c>
      <c r="D486" s="158">
        <f t="shared" ref="D486:D487" si="787">(B486+C486)/2</f>
        <v>80</v>
      </c>
      <c r="E486" s="158">
        <v>73.0</v>
      </c>
      <c r="F486" s="158">
        <v>57.0</v>
      </c>
      <c r="G486" s="164">
        <f t="shared" si="481"/>
        <v>16</v>
      </c>
      <c r="H486" s="158">
        <f t="shared" ref="H486:H487" si="788">(E486+F486)/2</f>
        <v>65</v>
      </c>
      <c r="I486" s="164">
        <f t="shared" si="483"/>
        <v>15</v>
      </c>
      <c r="J486" s="162" t="s">
        <v>1543</v>
      </c>
      <c r="K486" s="162" t="s">
        <v>1543</v>
      </c>
      <c r="L486" s="162" t="s">
        <v>1540</v>
      </c>
      <c r="M486" s="153">
        <f t="shared" si="783"/>
        <v>30.09704</v>
      </c>
      <c r="N486" s="154">
        <v>3.009704E7</v>
      </c>
      <c r="O486" s="153">
        <f t="shared" si="784"/>
        <v>110.03813</v>
      </c>
      <c r="P486" s="149">
        <v>1.1003813E8</v>
      </c>
      <c r="Q486" s="153">
        <f t="shared" si="785"/>
        <v>28.288853</v>
      </c>
      <c r="R486" s="149">
        <v>2.8288853E7</v>
      </c>
      <c r="S486" s="154">
        <f>SUM(P486+Q486*1000000)</f>
        <v>138326983</v>
      </c>
      <c r="T486" s="154">
        <f t="shared" si="786"/>
        <v>138.326983</v>
      </c>
      <c r="U486" s="178">
        <f t="shared" si="781"/>
        <v>0.2045071206</v>
      </c>
      <c r="V486" s="156">
        <v>35.0</v>
      </c>
      <c r="W486" s="188">
        <f t="shared" ref="W486:W487" si="789">SUM(T486/V486)</f>
        <v>3.952199514</v>
      </c>
      <c r="X486" s="193">
        <f t="shared" si="782"/>
        <v>0.8599154286</v>
      </c>
      <c r="Y486" s="158">
        <v>2015.0</v>
      </c>
      <c r="Z486" s="159"/>
      <c r="AA486" s="159"/>
      <c r="AB486" s="189" t="s">
        <v>2484</v>
      </c>
      <c r="AC486" s="158"/>
    </row>
    <row r="487" ht="15.75" customHeight="1">
      <c r="A487" s="224" t="s">
        <v>69</v>
      </c>
      <c r="B487" s="175">
        <v>80.0</v>
      </c>
      <c r="C487" s="158">
        <v>64.0</v>
      </c>
      <c r="D487" s="210">
        <f t="shared" si="787"/>
        <v>72</v>
      </c>
      <c r="E487" s="158">
        <v>89.0</v>
      </c>
      <c r="F487" s="158">
        <v>80.0</v>
      </c>
      <c r="G487" s="149">
        <f t="shared" si="481"/>
        <v>9</v>
      </c>
      <c r="H487" s="158">
        <f t="shared" si="788"/>
        <v>84.5</v>
      </c>
      <c r="I487" s="177">
        <f t="shared" si="483"/>
        <v>-12.5</v>
      </c>
      <c r="J487" s="162" t="s">
        <v>1602</v>
      </c>
      <c r="K487" s="162" t="s">
        <v>2054</v>
      </c>
      <c r="L487" s="162" t="s">
        <v>1534</v>
      </c>
      <c r="M487" s="153">
        <f t="shared" si="783"/>
        <v>57.225526</v>
      </c>
      <c r="N487" s="154">
        <v>5.7225526E7</v>
      </c>
      <c r="O487" s="153">
        <f t="shared" si="784"/>
        <v>179.267303</v>
      </c>
      <c r="P487" s="149">
        <v>1.79267303E8</v>
      </c>
      <c r="Q487" s="153">
        <f t="shared" si="785"/>
        <v>334.5</v>
      </c>
      <c r="R487" s="149">
        <v>3.345E8</v>
      </c>
      <c r="S487" s="154">
        <f>SUM(P487+(Q487*1000000))</f>
        <v>513767303</v>
      </c>
      <c r="T487" s="154">
        <f t="shared" si="786"/>
        <v>513.767303</v>
      </c>
      <c r="U487" s="178">
        <f t="shared" si="781"/>
        <v>0.6510729625</v>
      </c>
      <c r="V487" s="192">
        <v>130.0</v>
      </c>
      <c r="W487" s="188">
        <f t="shared" si="789"/>
        <v>3.952056177</v>
      </c>
      <c r="X487" s="193">
        <f t="shared" si="782"/>
        <v>0.4401963538</v>
      </c>
      <c r="Y487" s="158">
        <v>2015.0</v>
      </c>
      <c r="Z487" s="159"/>
      <c r="AA487" s="159"/>
      <c r="AB487" s="189" t="s">
        <v>2485</v>
      </c>
      <c r="AC487" s="158"/>
    </row>
    <row r="488" ht="15.75" customHeight="1">
      <c r="A488" s="225" t="s">
        <v>134</v>
      </c>
      <c r="B488" s="206">
        <v>89.0</v>
      </c>
      <c r="C488" s="151">
        <v>74.0</v>
      </c>
      <c r="D488" s="208">
        <f>AVERAGE(B488:C488)</f>
        <v>81.5</v>
      </c>
      <c r="E488" s="151">
        <v>92.0</v>
      </c>
      <c r="F488" s="151">
        <v>80.0</v>
      </c>
      <c r="G488" s="151">
        <f t="shared" si="481"/>
        <v>12</v>
      </c>
      <c r="H488" s="151">
        <f>AVERAGE(E488:F488)</f>
        <v>86</v>
      </c>
      <c r="I488" s="208">
        <f t="shared" si="483"/>
        <v>-4.5</v>
      </c>
      <c r="J488" s="165" t="s">
        <v>1602</v>
      </c>
      <c r="K488" s="165" t="s">
        <v>2486</v>
      </c>
      <c r="L488" s="165" t="s">
        <v>1534</v>
      </c>
      <c r="M488" s="181">
        <f t="shared" si="783"/>
        <v>56.215889</v>
      </c>
      <c r="N488" s="150">
        <v>5.6215889E7</v>
      </c>
      <c r="O488" s="181">
        <f t="shared" si="784"/>
        <v>222.431643</v>
      </c>
      <c r="P488" s="150">
        <v>2.22431643E8</v>
      </c>
      <c r="Q488" s="153">
        <f t="shared" si="785"/>
        <v>429.6</v>
      </c>
      <c r="R488" s="149">
        <v>4.296E8</v>
      </c>
      <c r="S488" s="150">
        <v>6.52031643E8</v>
      </c>
      <c r="T488" s="149">
        <f t="shared" si="786"/>
        <v>652.031643</v>
      </c>
      <c r="U488" s="178">
        <f t="shared" si="781"/>
        <v>0.6588637294</v>
      </c>
      <c r="V488" s="192">
        <v>165.0</v>
      </c>
      <c r="W488" s="204">
        <f>SUM(S488/(V488*1000000))</f>
        <v>3.951706927</v>
      </c>
      <c r="X488" s="193">
        <f t="shared" si="782"/>
        <v>0.3407023576</v>
      </c>
      <c r="Y488" s="151">
        <v>2014.0</v>
      </c>
      <c r="Z488" s="179" t="s">
        <v>1608</v>
      </c>
      <c r="AA488" s="165" t="s">
        <v>1839</v>
      </c>
      <c r="AB488" s="189" t="s">
        <v>2487</v>
      </c>
      <c r="AC488" s="158"/>
    </row>
    <row r="489" ht="15.75" customHeight="1">
      <c r="A489" s="222" t="s">
        <v>1161</v>
      </c>
      <c r="B489" s="146">
        <v>82.0</v>
      </c>
      <c r="C489" s="164">
        <v>76.0</v>
      </c>
      <c r="D489" s="214">
        <f>(B489+C489)/2</f>
        <v>79</v>
      </c>
      <c r="E489" s="164">
        <v>84.0</v>
      </c>
      <c r="F489" s="164">
        <v>80.0</v>
      </c>
      <c r="G489" s="149">
        <f t="shared" si="481"/>
        <v>4</v>
      </c>
      <c r="H489" s="164">
        <f>(E489+F489)/2</f>
        <v>82</v>
      </c>
      <c r="I489" s="177">
        <f t="shared" si="483"/>
        <v>-3</v>
      </c>
      <c r="J489" s="152" t="s">
        <v>1601</v>
      </c>
      <c r="K489" s="152" t="s">
        <v>1601</v>
      </c>
      <c r="L489" s="152" t="s">
        <v>1540</v>
      </c>
      <c r="M489" s="186">
        <f t="shared" si="783"/>
        <v>39.82684</v>
      </c>
      <c r="N489" s="149">
        <v>3.982684E7</v>
      </c>
      <c r="O489" s="181">
        <f t="shared" si="784"/>
        <v>183.637894</v>
      </c>
      <c r="P489" s="149">
        <v>1.83637894E8</v>
      </c>
      <c r="Q489" s="186">
        <f t="shared" si="785"/>
        <v>349.312609</v>
      </c>
      <c r="R489" s="187">
        <v>3.49312609E8</v>
      </c>
      <c r="S489" s="187">
        <f>R489+P489</f>
        <v>532950503</v>
      </c>
      <c r="T489" s="187">
        <f t="shared" si="786"/>
        <v>532.950503</v>
      </c>
      <c r="U489" s="193">
        <f>R489/S489</f>
        <v>0.6554316152</v>
      </c>
      <c r="V489" s="156">
        <v>135.0</v>
      </c>
      <c r="W489" s="188">
        <f>SUM(T489/V489)</f>
        <v>3.947781504</v>
      </c>
      <c r="X489" s="193">
        <f>N489/(V489*1000000)</f>
        <v>0.2950136296</v>
      </c>
      <c r="Y489" s="164">
        <v>2015.0</v>
      </c>
      <c r="Z489" s="179" t="s">
        <v>1608</v>
      </c>
      <c r="AA489" s="179" t="s">
        <v>2488</v>
      </c>
      <c r="AB489" s="189" t="s">
        <v>2489</v>
      </c>
      <c r="AC489" s="159"/>
    </row>
    <row r="490" ht="15.75" customHeight="1">
      <c r="A490" s="221" t="s">
        <v>2490</v>
      </c>
      <c r="B490" s="183">
        <v>10.0</v>
      </c>
      <c r="C490" s="147">
        <v>31.0</v>
      </c>
      <c r="D490" s="185">
        <f t="shared" ref="D490:D491" si="790">AVERAGE(B490:C490)</f>
        <v>20.5</v>
      </c>
      <c r="E490" s="147">
        <v>42.0</v>
      </c>
      <c r="F490" s="147">
        <v>52.0</v>
      </c>
      <c r="G490" s="147">
        <f t="shared" si="481"/>
        <v>-10</v>
      </c>
      <c r="H490" s="147">
        <f t="shared" ref="H490:H491" si="791">AVERAGE(E490:F490)</f>
        <v>47</v>
      </c>
      <c r="I490" s="185">
        <f t="shared" si="483"/>
        <v>-26.5</v>
      </c>
      <c r="J490" s="179" t="s">
        <v>1395</v>
      </c>
      <c r="K490" s="179" t="s">
        <v>1639</v>
      </c>
      <c r="L490" s="165" t="s">
        <v>1540</v>
      </c>
      <c r="M490" s="186">
        <f t="shared" si="783"/>
        <v>12.287234</v>
      </c>
      <c r="N490" s="187">
        <v>1.2287234E7</v>
      </c>
      <c r="O490" s="153">
        <f t="shared" si="784"/>
        <v>31.611916</v>
      </c>
      <c r="P490" s="187">
        <v>3.1611916E7</v>
      </c>
      <c r="Q490" s="153">
        <f t="shared" si="785"/>
        <v>7.850222</v>
      </c>
      <c r="R490" s="154">
        <v>7850222.0</v>
      </c>
      <c r="S490" s="187">
        <v>3.9462138E7</v>
      </c>
      <c r="T490" s="187">
        <f t="shared" si="786"/>
        <v>39.462138</v>
      </c>
      <c r="U490" s="178">
        <f t="shared" ref="U490:U504" si="792">(R490/S490)</f>
        <v>0.1989304786</v>
      </c>
      <c r="V490" s="156">
        <v>10.0</v>
      </c>
      <c r="W490" s="188">
        <f>SUM((S490/1000000)/V490)</f>
        <v>3.9462138</v>
      </c>
      <c r="X490" s="193">
        <f t="shared" ref="X490:X492" si="793">SUM(M490/V490)</f>
        <v>1.2287234</v>
      </c>
      <c r="Y490" s="151">
        <v>2012.0</v>
      </c>
      <c r="Z490" s="159"/>
      <c r="AA490" s="159"/>
      <c r="AB490" s="189" t="s">
        <v>2491</v>
      </c>
      <c r="AC490" s="158"/>
    </row>
    <row r="491" ht="15.75" customHeight="1">
      <c r="A491" s="221" t="s">
        <v>194</v>
      </c>
      <c r="B491" s="183">
        <v>28.0</v>
      </c>
      <c r="C491" s="147">
        <v>39.0</v>
      </c>
      <c r="D491" s="185">
        <f t="shared" si="790"/>
        <v>33.5</v>
      </c>
      <c r="E491" s="147">
        <v>48.0</v>
      </c>
      <c r="F491" s="147">
        <v>48.0</v>
      </c>
      <c r="G491" s="187">
        <f t="shared" si="481"/>
        <v>0</v>
      </c>
      <c r="H491" s="147">
        <f t="shared" si="791"/>
        <v>48</v>
      </c>
      <c r="I491" s="185">
        <f t="shared" si="483"/>
        <v>-14.5</v>
      </c>
      <c r="J491" s="179" t="s">
        <v>1602</v>
      </c>
      <c r="K491" s="179" t="s">
        <v>1716</v>
      </c>
      <c r="L491" s="179" t="s">
        <v>1567</v>
      </c>
      <c r="M491" s="186">
        <v>61.2</v>
      </c>
      <c r="N491" s="187">
        <f>M491*1000000</f>
        <v>61200000</v>
      </c>
      <c r="O491" s="153">
        <v>163.21</v>
      </c>
      <c r="P491" s="187">
        <f>O491*1000000</f>
        <v>163210000</v>
      </c>
      <c r="Q491" s="153">
        <v>330.0</v>
      </c>
      <c r="R491" s="149">
        <f>SUM(Q491*1000000)</f>
        <v>330000000</v>
      </c>
      <c r="S491" s="187">
        <f>T491*1000000</f>
        <v>493210000</v>
      </c>
      <c r="T491" s="187">
        <f>SUM(O491+Q491)</f>
        <v>493.21</v>
      </c>
      <c r="U491" s="178">
        <f t="shared" si="792"/>
        <v>0.6690861905</v>
      </c>
      <c r="V491" s="156">
        <v>125.0</v>
      </c>
      <c r="W491" s="188">
        <f>SUM(T491/V491)</f>
        <v>3.94568</v>
      </c>
      <c r="X491" s="193">
        <f t="shared" si="793"/>
        <v>0.4896</v>
      </c>
      <c r="Y491" s="147">
        <v>2010.0</v>
      </c>
      <c r="Z491" s="159"/>
      <c r="AA491" s="159"/>
      <c r="AB491" s="189" t="s">
        <v>2492</v>
      </c>
      <c r="AC491" s="158"/>
    </row>
    <row r="492" ht="15.75" customHeight="1">
      <c r="A492" s="212" t="s">
        <v>381</v>
      </c>
      <c r="B492" s="146">
        <v>90.0</v>
      </c>
      <c r="C492" s="146">
        <v>71.0</v>
      </c>
      <c r="D492" s="146">
        <f t="shared" ref="D492:D493" si="794">(B492+C492)/2</f>
        <v>80.5</v>
      </c>
      <c r="E492" s="146">
        <v>88.0</v>
      </c>
      <c r="F492" s="146">
        <v>83.0</v>
      </c>
      <c r="G492" s="146">
        <f t="shared" si="481"/>
        <v>5</v>
      </c>
      <c r="H492" s="146">
        <f t="shared" ref="H492:H493" si="795">(E492+F492)/2</f>
        <v>85.5</v>
      </c>
      <c r="I492" s="146">
        <f t="shared" si="483"/>
        <v>-5</v>
      </c>
      <c r="J492" s="152" t="s">
        <v>1537</v>
      </c>
      <c r="K492" s="197" t="s">
        <v>1538</v>
      </c>
      <c r="L492" s="197" t="s">
        <v>1550</v>
      </c>
      <c r="M492" s="181">
        <f t="shared" ref="M492:M495" si="796">N492/1000000</f>
        <v>55.022245</v>
      </c>
      <c r="N492" s="149">
        <v>5.5022245E7</v>
      </c>
      <c r="O492" s="181">
        <f t="shared" ref="O492:O500" si="797">P492/1000000</f>
        <v>156.70047</v>
      </c>
      <c r="P492" s="149">
        <v>1.5670047E8</v>
      </c>
      <c r="Q492" s="181">
        <f t="shared" ref="Q492:Q500" si="798">R492/1000000</f>
        <v>352</v>
      </c>
      <c r="R492" s="149">
        <v>3.52E8</v>
      </c>
      <c r="S492" s="149">
        <f>P492+R492</f>
        <v>508700470</v>
      </c>
      <c r="T492" s="149">
        <f>S492/1000000</f>
        <v>508.70047</v>
      </c>
      <c r="U492" s="199">
        <f t="shared" si="792"/>
        <v>0.6919592585</v>
      </c>
      <c r="V492" s="192">
        <v>129.0</v>
      </c>
      <c r="W492" s="200">
        <f>SUM(S492/(V492*1000000))</f>
        <v>3.943414496</v>
      </c>
      <c r="X492" s="199">
        <f t="shared" si="793"/>
        <v>0.426529031</v>
      </c>
      <c r="Y492" s="146">
        <v>2019.0</v>
      </c>
      <c r="Z492" s="201"/>
      <c r="AA492" s="201"/>
      <c r="AB492" s="196" t="s">
        <v>2493</v>
      </c>
      <c r="AC492" s="159"/>
    </row>
    <row r="493" ht="15.75" customHeight="1">
      <c r="A493" s="226" t="s">
        <v>2494</v>
      </c>
      <c r="B493" s="146">
        <v>37.0</v>
      </c>
      <c r="C493" s="147">
        <v>43.0</v>
      </c>
      <c r="D493" s="149">
        <f t="shared" si="794"/>
        <v>40</v>
      </c>
      <c r="E493" s="147">
        <v>79.0</v>
      </c>
      <c r="F493" s="149">
        <v>62.0</v>
      </c>
      <c r="G493" s="150">
        <f t="shared" si="481"/>
        <v>17</v>
      </c>
      <c r="H493" s="151">
        <f t="shared" si="795"/>
        <v>70.5</v>
      </c>
      <c r="I493" s="150">
        <f t="shared" si="483"/>
        <v>-30.5</v>
      </c>
      <c r="J493" s="152" t="s">
        <v>1537</v>
      </c>
      <c r="K493" s="152" t="s">
        <v>1537</v>
      </c>
      <c r="L493" s="152" t="s">
        <v>1534</v>
      </c>
      <c r="M493" s="153">
        <f t="shared" si="796"/>
        <v>6.653777</v>
      </c>
      <c r="N493" s="149">
        <v>6653777.0</v>
      </c>
      <c r="O493" s="153">
        <f t="shared" si="797"/>
        <v>15.76746</v>
      </c>
      <c r="P493" s="149">
        <v>1.576746E7</v>
      </c>
      <c r="Q493" s="153">
        <f t="shared" si="798"/>
        <v>0</v>
      </c>
      <c r="R493" s="154">
        <v>0.0</v>
      </c>
      <c r="S493" s="149">
        <v>1.576746E7</v>
      </c>
      <c r="T493" s="154">
        <f>S493/100000</f>
        <v>157.6746</v>
      </c>
      <c r="U493" s="155">
        <f t="shared" si="792"/>
        <v>0</v>
      </c>
      <c r="V493" s="156">
        <v>40.0</v>
      </c>
      <c r="W493" s="188">
        <f t="shared" ref="W493:W494" si="799">SUM(T493/V493)</f>
        <v>3.941865</v>
      </c>
      <c r="X493" s="158" t="s">
        <v>1530</v>
      </c>
      <c r="Y493" s="147">
        <v>2018.0</v>
      </c>
      <c r="Z493" s="159"/>
      <c r="AA493" s="159"/>
      <c r="AB493" s="160" t="s">
        <v>2495</v>
      </c>
      <c r="AC493" s="159"/>
    </row>
    <row r="494" ht="15.75" customHeight="1">
      <c r="A494" s="223" t="s">
        <v>2496</v>
      </c>
      <c r="B494" s="175">
        <v>83.0</v>
      </c>
      <c r="C494" s="158">
        <v>67.0</v>
      </c>
      <c r="D494" s="210">
        <f t="shared" ref="D494:D499" si="800">AVERAGE(B494:C494)</f>
        <v>75</v>
      </c>
      <c r="E494" s="158">
        <v>71.0</v>
      </c>
      <c r="F494" s="158">
        <v>71.0</v>
      </c>
      <c r="G494" s="158">
        <f t="shared" si="481"/>
        <v>0</v>
      </c>
      <c r="H494" s="158">
        <f t="shared" ref="H494:H499" si="801">AVERAGE(E494:F494)</f>
        <v>71</v>
      </c>
      <c r="I494" s="210">
        <f t="shared" si="483"/>
        <v>4</v>
      </c>
      <c r="J494" s="162" t="s">
        <v>1537</v>
      </c>
      <c r="K494" s="162" t="s">
        <v>2497</v>
      </c>
      <c r="L494" s="162" t="s">
        <v>1540</v>
      </c>
      <c r="M494" s="153">
        <f t="shared" si="796"/>
        <v>20.719162</v>
      </c>
      <c r="N494" s="154">
        <v>2.0719162E7</v>
      </c>
      <c r="O494" s="153">
        <f t="shared" si="797"/>
        <v>101.470202</v>
      </c>
      <c r="P494" s="154">
        <v>1.01470202E8</v>
      </c>
      <c r="Q494" s="153">
        <f t="shared" si="798"/>
        <v>24.57112</v>
      </c>
      <c r="R494" s="154">
        <v>2.457112E7</v>
      </c>
      <c r="S494" s="154">
        <v>1.2604112E8</v>
      </c>
      <c r="T494" s="154">
        <f t="shared" ref="T494:T500" si="802">S494/1000000</f>
        <v>126.04112</v>
      </c>
      <c r="U494" s="178">
        <f t="shared" si="792"/>
        <v>0.1949452687</v>
      </c>
      <c r="V494" s="156">
        <v>32.0</v>
      </c>
      <c r="W494" s="188">
        <f t="shared" si="799"/>
        <v>3.938785</v>
      </c>
      <c r="X494" s="193">
        <f t="shared" ref="X494:X504" si="803">SUM(M494/V494)</f>
        <v>0.6474738125</v>
      </c>
      <c r="Y494" s="158">
        <v>2013.0</v>
      </c>
      <c r="Z494" s="159"/>
      <c r="AA494" s="159"/>
      <c r="AB494" s="189" t="s">
        <v>2498</v>
      </c>
      <c r="AC494" s="158"/>
    </row>
    <row r="495" ht="15.75" customHeight="1">
      <c r="A495" s="225" t="s">
        <v>2499</v>
      </c>
      <c r="B495" s="206">
        <v>85.0</v>
      </c>
      <c r="C495" s="151">
        <v>68.0</v>
      </c>
      <c r="D495" s="208">
        <f t="shared" si="800"/>
        <v>76.5</v>
      </c>
      <c r="E495" s="151">
        <v>80.0</v>
      </c>
      <c r="F495" s="151">
        <v>79.0</v>
      </c>
      <c r="G495" s="151">
        <f t="shared" si="481"/>
        <v>1</v>
      </c>
      <c r="H495" s="151">
        <f t="shared" si="801"/>
        <v>79.5</v>
      </c>
      <c r="I495" s="208">
        <f t="shared" si="483"/>
        <v>-3</v>
      </c>
      <c r="J495" s="165" t="s">
        <v>1602</v>
      </c>
      <c r="K495" s="165" t="s">
        <v>2182</v>
      </c>
      <c r="L495" s="165" t="s">
        <v>1623</v>
      </c>
      <c r="M495" s="181">
        <f t="shared" si="796"/>
        <v>14.415922</v>
      </c>
      <c r="N495" s="150">
        <v>1.4415922E7</v>
      </c>
      <c r="O495" s="181">
        <f t="shared" si="797"/>
        <v>43.037835</v>
      </c>
      <c r="P495" s="150">
        <v>4.3037835E7</v>
      </c>
      <c r="Q495" s="153">
        <f t="shared" si="798"/>
        <v>35.702062</v>
      </c>
      <c r="R495" s="149">
        <v>3.5702062E7</v>
      </c>
      <c r="S495" s="150">
        <v>7.8739897E7</v>
      </c>
      <c r="T495" s="149">
        <f t="shared" si="802"/>
        <v>78.739897</v>
      </c>
      <c r="U495" s="178">
        <f t="shared" si="792"/>
        <v>0.4534176874</v>
      </c>
      <c r="V495" s="192">
        <v>20.0</v>
      </c>
      <c r="W495" s="204">
        <f>SUM(S495/(V495*1000000))</f>
        <v>3.93699485</v>
      </c>
      <c r="X495" s="193">
        <f t="shared" si="803"/>
        <v>0.7207961</v>
      </c>
      <c r="Y495" s="151">
        <v>2014.0</v>
      </c>
      <c r="Z495" s="171"/>
      <c r="AA495" s="159"/>
      <c r="AB495" s="189" t="s">
        <v>2500</v>
      </c>
      <c r="AC495" s="158"/>
    </row>
    <row r="496" ht="15.75" customHeight="1">
      <c r="A496" s="221" t="s">
        <v>2501</v>
      </c>
      <c r="B496" s="183">
        <v>26.0</v>
      </c>
      <c r="C496" s="147">
        <v>47.0</v>
      </c>
      <c r="D496" s="183">
        <f t="shared" si="800"/>
        <v>36.5</v>
      </c>
      <c r="E496" s="147">
        <v>59.0</v>
      </c>
      <c r="F496" s="147">
        <v>57.0</v>
      </c>
      <c r="G496" s="147">
        <f t="shared" si="481"/>
        <v>2</v>
      </c>
      <c r="H496" s="147">
        <f t="shared" si="801"/>
        <v>58</v>
      </c>
      <c r="I496" s="183">
        <f t="shared" si="483"/>
        <v>-21.5</v>
      </c>
      <c r="J496" s="179" t="s">
        <v>1395</v>
      </c>
      <c r="K496" s="179" t="s">
        <v>1395</v>
      </c>
      <c r="L496" s="179" t="s">
        <v>1567</v>
      </c>
      <c r="M496" s="186">
        <v>26.362367</v>
      </c>
      <c r="N496" s="150">
        <v>2.6362367E7</v>
      </c>
      <c r="O496" s="181">
        <f t="shared" si="797"/>
        <v>58.272029</v>
      </c>
      <c r="P496" s="187">
        <v>5.8272029E7</v>
      </c>
      <c r="Q496" s="181">
        <f t="shared" si="798"/>
        <v>20.197855</v>
      </c>
      <c r="R496" s="187">
        <v>2.0197855E7</v>
      </c>
      <c r="S496" s="187">
        <v>7.8469884E7</v>
      </c>
      <c r="T496" s="187">
        <f t="shared" si="802"/>
        <v>78.469884</v>
      </c>
      <c r="U496" s="178">
        <f t="shared" si="792"/>
        <v>0.2573962643</v>
      </c>
      <c r="V496" s="156">
        <v>20.0</v>
      </c>
      <c r="W496" s="188">
        <f>SUM(T496/V496)</f>
        <v>3.9234942</v>
      </c>
      <c r="X496" s="193">
        <f t="shared" si="803"/>
        <v>1.31811835</v>
      </c>
      <c r="Y496" s="147">
        <v>2007.0</v>
      </c>
      <c r="Z496" s="159"/>
      <c r="AA496" s="159"/>
      <c r="AB496" s="162" t="s">
        <v>1530</v>
      </c>
      <c r="AC496" s="159"/>
    </row>
    <row r="497" ht="15.75" customHeight="1">
      <c r="A497" s="225" t="s">
        <v>2502</v>
      </c>
      <c r="B497" s="206">
        <v>68.0</v>
      </c>
      <c r="C497" s="151">
        <v>62.0</v>
      </c>
      <c r="D497" s="208">
        <f t="shared" si="800"/>
        <v>65</v>
      </c>
      <c r="E497" s="151">
        <v>66.0</v>
      </c>
      <c r="F497" s="151">
        <v>61.0</v>
      </c>
      <c r="G497" s="151">
        <f t="shared" si="481"/>
        <v>5</v>
      </c>
      <c r="H497" s="151">
        <f t="shared" si="801"/>
        <v>63.5</v>
      </c>
      <c r="I497" s="208">
        <f t="shared" si="483"/>
        <v>1.5</v>
      </c>
      <c r="J497" s="165" t="s">
        <v>1565</v>
      </c>
      <c r="K497" s="165" t="s">
        <v>2503</v>
      </c>
      <c r="L497" s="165" t="s">
        <v>1534</v>
      </c>
      <c r="M497" s="181">
        <f t="shared" ref="M497:M500" si="804">N497/1000000</f>
        <v>25.649011</v>
      </c>
      <c r="N497" s="150">
        <v>2.5649011E7</v>
      </c>
      <c r="O497" s="181">
        <f t="shared" si="797"/>
        <v>48.637684</v>
      </c>
      <c r="P497" s="150">
        <v>4.8637684E7</v>
      </c>
      <c r="Q497" s="153">
        <f t="shared" si="798"/>
        <v>0.365</v>
      </c>
      <c r="R497" s="149">
        <v>365000.0</v>
      </c>
      <c r="S497" s="150">
        <v>4.9002684E7</v>
      </c>
      <c r="T497" s="149">
        <f t="shared" si="802"/>
        <v>49.002684</v>
      </c>
      <c r="U497" s="178">
        <f t="shared" si="792"/>
        <v>0.007448571593</v>
      </c>
      <c r="V497" s="192">
        <v>12.5</v>
      </c>
      <c r="W497" s="204">
        <f>SUM(S497/(V497*1000000))</f>
        <v>3.92021472</v>
      </c>
      <c r="X497" s="193">
        <f t="shared" si="803"/>
        <v>2.05192088</v>
      </c>
      <c r="Y497" s="151">
        <v>2014.0</v>
      </c>
      <c r="Z497" s="171"/>
      <c r="AA497" s="159"/>
      <c r="AB497" s="189" t="s">
        <v>2504</v>
      </c>
      <c r="AC497" s="158"/>
    </row>
    <row r="498" ht="15.75" customHeight="1">
      <c r="A498" s="223" t="s">
        <v>1197</v>
      </c>
      <c r="B498" s="175">
        <v>77.0</v>
      </c>
      <c r="C498" s="158">
        <v>75.0</v>
      </c>
      <c r="D498" s="210">
        <f t="shared" si="800"/>
        <v>76</v>
      </c>
      <c r="E498" s="158">
        <v>82.0</v>
      </c>
      <c r="F498" s="158">
        <v>78.0</v>
      </c>
      <c r="G498" s="158">
        <f t="shared" si="481"/>
        <v>4</v>
      </c>
      <c r="H498" s="158">
        <f t="shared" si="801"/>
        <v>80</v>
      </c>
      <c r="I498" s="210">
        <f t="shared" si="483"/>
        <v>-4</v>
      </c>
      <c r="J498" s="162" t="s">
        <v>1681</v>
      </c>
      <c r="K498" s="162" t="s">
        <v>2505</v>
      </c>
      <c r="L498" s="162" t="s">
        <v>1529</v>
      </c>
      <c r="M498" s="153">
        <f t="shared" si="804"/>
        <v>18.361578</v>
      </c>
      <c r="N498" s="154">
        <v>1.8361578E7</v>
      </c>
      <c r="O498" s="153">
        <f t="shared" si="797"/>
        <v>116.900694</v>
      </c>
      <c r="P498" s="154">
        <v>1.16900694E8</v>
      </c>
      <c r="Q498" s="153">
        <f t="shared" si="798"/>
        <v>275.1</v>
      </c>
      <c r="R498" s="154">
        <v>2.751E8</v>
      </c>
      <c r="S498" s="154">
        <v>3.92000694E8</v>
      </c>
      <c r="T498" s="154">
        <f t="shared" si="802"/>
        <v>392.000694</v>
      </c>
      <c r="U498" s="178">
        <f t="shared" si="792"/>
        <v>0.7017844718</v>
      </c>
      <c r="V498" s="156">
        <v>100.0</v>
      </c>
      <c r="W498" s="188">
        <f t="shared" ref="W498:W499" si="805">SUM(T498/V498)</f>
        <v>3.92000694</v>
      </c>
      <c r="X498" s="193">
        <f t="shared" si="803"/>
        <v>0.18361578</v>
      </c>
      <c r="Y498" s="158">
        <v>2013.0</v>
      </c>
      <c r="Z498" s="159"/>
      <c r="AA498" s="159"/>
      <c r="AB498" s="189" t="s">
        <v>2506</v>
      </c>
      <c r="AC498" s="158"/>
    </row>
    <row r="499" ht="15.75" customHeight="1">
      <c r="A499" s="223" t="s">
        <v>2507</v>
      </c>
      <c r="B499" s="175">
        <v>4.0</v>
      </c>
      <c r="C499" s="158">
        <v>11.0</v>
      </c>
      <c r="D499" s="210">
        <f t="shared" si="800"/>
        <v>7.5</v>
      </c>
      <c r="E499" s="158">
        <v>39.0</v>
      </c>
      <c r="F499" s="158">
        <v>25.0</v>
      </c>
      <c r="G499" s="158">
        <f t="shared" si="481"/>
        <v>14</v>
      </c>
      <c r="H499" s="158">
        <f t="shared" si="801"/>
        <v>32</v>
      </c>
      <c r="I499" s="210">
        <f t="shared" si="483"/>
        <v>-24.5</v>
      </c>
      <c r="J499" s="162" t="s">
        <v>1558</v>
      </c>
      <c r="K499" s="162" t="s">
        <v>2508</v>
      </c>
      <c r="L499" s="162" t="s">
        <v>1550</v>
      </c>
      <c r="M499" s="153">
        <f t="shared" si="804"/>
        <v>14.157367</v>
      </c>
      <c r="N499" s="154">
        <v>1.4157367E7</v>
      </c>
      <c r="O499" s="153">
        <f t="shared" si="797"/>
        <v>32.015787</v>
      </c>
      <c r="P499" s="154">
        <v>3.2015787E7</v>
      </c>
      <c r="Q499" s="153">
        <f t="shared" si="798"/>
        <v>46.362957</v>
      </c>
      <c r="R499" s="154">
        <v>4.6362957E7</v>
      </c>
      <c r="S499" s="154">
        <v>7.8378744E7</v>
      </c>
      <c r="T499" s="154">
        <f t="shared" si="802"/>
        <v>78.378744</v>
      </c>
      <c r="U499" s="178">
        <f t="shared" si="792"/>
        <v>0.5915246231</v>
      </c>
      <c r="V499" s="192">
        <v>20.0</v>
      </c>
      <c r="W499" s="188">
        <f t="shared" si="805"/>
        <v>3.9189372</v>
      </c>
      <c r="X499" s="193">
        <f t="shared" si="803"/>
        <v>0.70786835</v>
      </c>
      <c r="Y499" s="158">
        <v>2013.0</v>
      </c>
      <c r="Z499" s="159"/>
      <c r="AA499" s="159"/>
      <c r="AB499" s="189" t="s">
        <v>2509</v>
      </c>
      <c r="AC499" s="158"/>
    </row>
    <row r="500" ht="15.75" customHeight="1">
      <c r="A500" s="220" t="s">
        <v>464</v>
      </c>
      <c r="B500" s="146">
        <v>71.0</v>
      </c>
      <c r="C500" s="146">
        <v>58.0</v>
      </c>
      <c r="D500" s="146">
        <f>(B500+C500)/2</f>
        <v>64.5</v>
      </c>
      <c r="E500" s="146">
        <v>87.0</v>
      </c>
      <c r="F500" s="146">
        <v>64.0</v>
      </c>
      <c r="G500" s="146">
        <f t="shared" si="481"/>
        <v>23</v>
      </c>
      <c r="H500" s="146">
        <f>(E500+F500)/2</f>
        <v>75.5</v>
      </c>
      <c r="I500" s="146">
        <f t="shared" si="483"/>
        <v>-11</v>
      </c>
      <c r="J500" s="152" t="s">
        <v>1537</v>
      </c>
      <c r="K500" s="197" t="s">
        <v>2510</v>
      </c>
      <c r="L500" s="197" t="s">
        <v>1550</v>
      </c>
      <c r="M500" s="181">
        <f t="shared" si="804"/>
        <v>59.251543</v>
      </c>
      <c r="N500" s="198">
        <v>5.9251543E7</v>
      </c>
      <c r="O500" s="181">
        <f t="shared" si="797"/>
        <v>192.076805</v>
      </c>
      <c r="P500" s="198">
        <v>1.92076805E8</v>
      </c>
      <c r="Q500" s="181">
        <f t="shared" si="798"/>
        <v>297.295047</v>
      </c>
      <c r="R500" s="198">
        <v>2.97295047E8</v>
      </c>
      <c r="S500" s="149">
        <f>P500+R500</f>
        <v>489371852</v>
      </c>
      <c r="T500" s="149">
        <f t="shared" si="802"/>
        <v>489.371852</v>
      </c>
      <c r="U500" s="199">
        <f t="shared" si="792"/>
        <v>0.6075033654</v>
      </c>
      <c r="V500" s="192">
        <v>125.0</v>
      </c>
      <c r="W500" s="200">
        <f>SUM(S500/(V500*1000000))</f>
        <v>3.914974816</v>
      </c>
      <c r="X500" s="199">
        <f t="shared" si="803"/>
        <v>0.474012344</v>
      </c>
      <c r="Y500" s="146">
        <v>2019.0</v>
      </c>
      <c r="Z500" s="201"/>
      <c r="AA500" s="201"/>
      <c r="AB500" s="211" t="s">
        <v>2511</v>
      </c>
      <c r="AC500" s="159"/>
    </row>
    <row r="501" ht="15.75" customHeight="1">
      <c r="A501" s="221" t="s">
        <v>2512</v>
      </c>
      <c r="B501" s="183">
        <v>68.0</v>
      </c>
      <c r="C501" s="147">
        <v>64.0</v>
      </c>
      <c r="D501" s="183">
        <f>AVERAGE(B501:C501)</f>
        <v>66</v>
      </c>
      <c r="E501" s="147">
        <v>74.0</v>
      </c>
      <c r="F501" s="147">
        <v>71.0</v>
      </c>
      <c r="G501" s="147">
        <f t="shared" si="481"/>
        <v>3</v>
      </c>
      <c r="H501" s="147">
        <f>AVERAGE(E501:F501)</f>
        <v>72.5</v>
      </c>
      <c r="I501" s="183">
        <f t="shared" si="483"/>
        <v>-6.5</v>
      </c>
      <c r="J501" s="179" t="s">
        <v>1602</v>
      </c>
      <c r="K501" s="179" t="s">
        <v>1958</v>
      </c>
      <c r="L501" s="179" t="s">
        <v>1540</v>
      </c>
      <c r="M501" s="186">
        <v>23.2</v>
      </c>
      <c r="N501" s="187">
        <f>M501*1000000</f>
        <v>23200000</v>
      </c>
      <c r="O501" s="153">
        <v>87.34</v>
      </c>
      <c r="P501" s="187">
        <f>O501*1000000</f>
        <v>87340000</v>
      </c>
      <c r="Q501" s="153">
        <v>14.28</v>
      </c>
      <c r="R501" s="149">
        <f>SUM(Q501*1000000)</f>
        <v>14280000</v>
      </c>
      <c r="S501" s="187">
        <f>T501*1000000</f>
        <v>101620000</v>
      </c>
      <c r="T501" s="187">
        <v>101.62</v>
      </c>
      <c r="U501" s="178">
        <f t="shared" si="792"/>
        <v>0.140523519</v>
      </c>
      <c r="V501" s="156">
        <v>26.0</v>
      </c>
      <c r="W501" s="188">
        <f>SUM(T501/V501)</f>
        <v>3.908461538</v>
      </c>
      <c r="X501" s="193">
        <f t="shared" si="803"/>
        <v>0.8923076923</v>
      </c>
      <c r="Y501" s="147">
        <v>2008.0</v>
      </c>
      <c r="Z501" s="159"/>
      <c r="AA501" s="159"/>
      <c r="AB501" s="189" t="s">
        <v>2513</v>
      </c>
      <c r="AC501" s="158"/>
    </row>
    <row r="502" ht="15.75" customHeight="1">
      <c r="A502" s="227" t="s">
        <v>2514</v>
      </c>
      <c r="B502" s="146">
        <v>92.0</v>
      </c>
      <c r="C502" s="147">
        <v>72.0</v>
      </c>
      <c r="D502" s="149">
        <f t="shared" ref="D502:D503" si="806">(B502+C502)/2</f>
        <v>82</v>
      </c>
      <c r="E502" s="147">
        <v>89.0</v>
      </c>
      <c r="F502" s="149">
        <v>82.0</v>
      </c>
      <c r="G502" s="150">
        <f t="shared" si="481"/>
        <v>7</v>
      </c>
      <c r="H502" s="151">
        <f t="shared" ref="H502:H503" si="807">(E502+F502)/2</f>
        <v>85.5</v>
      </c>
      <c r="I502" s="150">
        <f t="shared" si="483"/>
        <v>-3.5</v>
      </c>
      <c r="J502" s="173" t="s">
        <v>1547</v>
      </c>
      <c r="K502" s="173" t="s">
        <v>1547</v>
      </c>
      <c r="L502" s="152" t="s">
        <v>1534</v>
      </c>
      <c r="M502" s="153">
        <f t="shared" ref="M502:M503" si="808">N502/1000000</f>
        <v>11.756244</v>
      </c>
      <c r="N502" s="149">
        <v>1.1756244E7</v>
      </c>
      <c r="O502" s="153">
        <f t="shared" ref="O502:O510" si="809">P502/1000000</f>
        <v>40.826341</v>
      </c>
      <c r="P502" s="149">
        <v>4.0826341E7</v>
      </c>
      <c r="Q502" s="153">
        <f t="shared" ref="Q502:Q510" si="810">R502/1000000</f>
        <v>25.476084</v>
      </c>
      <c r="R502" s="154">
        <f t="shared" ref="R502:R503" si="811">S502-P502</f>
        <v>25476084</v>
      </c>
      <c r="S502" s="149">
        <v>6.6302425E7</v>
      </c>
      <c r="T502" s="154">
        <f>S502/100000</f>
        <v>663.02425</v>
      </c>
      <c r="U502" s="155">
        <f t="shared" si="792"/>
        <v>0.3842406066</v>
      </c>
      <c r="V502" s="156">
        <v>17.0</v>
      </c>
      <c r="W502" s="204">
        <f t="shared" ref="W502:W503" si="812">SUM(S502/(V502*1000000))</f>
        <v>3.900142647</v>
      </c>
      <c r="X502" s="155">
        <f t="shared" si="803"/>
        <v>0.6915437647</v>
      </c>
      <c r="Y502" s="147">
        <v>2018.0</v>
      </c>
      <c r="Z502" s="159"/>
      <c r="AA502" s="159"/>
      <c r="AB502" s="160" t="s">
        <v>2515</v>
      </c>
      <c r="AC502" s="159"/>
    </row>
    <row r="503" ht="15.75" customHeight="1">
      <c r="A503" s="222" t="s">
        <v>2516</v>
      </c>
      <c r="B503" s="146">
        <v>91.0</v>
      </c>
      <c r="C503" s="164">
        <v>75.0</v>
      </c>
      <c r="D503" s="149">
        <f t="shared" si="806"/>
        <v>83</v>
      </c>
      <c r="E503" s="164">
        <v>80.0</v>
      </c>
      <c r="F503" s="164">
        <v>76.0</v>
      </c>
      <c r="G503" s="151">
        <f t="shared" si="481"/>
        <v>4</v>
      </c>
      <c r="H503" s="151">
        <f t="shared" si="807"/>
        <v>78</v>
      </c>
      <c r="I503" s="150">
        <f t="shared" si="483"/>
        <v>5</v>
      </c>
      <c r="J503" s="165" t="s">
        <v>1594</v>
      </c>
      <c r="K503" s="165" t="s">
        <v>1594</v>
      </c>
      <c r="L503" s="166" t="s">
        <v>1550</v>
      </c>
      <c r="M503" s="167">
        <f t="shared" si="808"/>
        <v>53.003468</v>
      </c>
      <c r="N503" s="149">
        <v>5.3003468E7</v>
      </c>
      <c r="O503" s="167">
        <f t="shared" si="809"/>
        <v>175.750384</v>
      </c>
      <c r="P503" s="149">
        <v>1.75750384E8</v>
      </c>
      <c r="Q503" s="167">
        <f t="shared" si="810"/>
        <v>136.2</v>
      </c>
      <c r="R503" s="150">
        <f t="shared" si="811"/>
        <v>136200000</v>
      </c>
      <c r="S503" s="149">
        <v>3.11950384E8</v>
      </c>
      <c r="T503" s="149">
        <f t="shared" ref="T503:T510" si="813">S503/1000000</f>
        <v>311.950384</v>
      </c>
      <c r="U503" s="155">
        <f t="shared" si="792"/>
        <v>0.4366078934</v>
      </c>
      <c r="V503" s="192">
        <v>80.0</v>
      </c>
      <c r="W503" s="204">
        <f t="shared" si="812"/>
        <v>3.8993798</v>
      </c>
      <c r="X503" s="155">
        <f t="shared" si="803"/>
        <v>0.66254335</v>
      </c>
      <c r="Y503" s="164">
        <v>2017.0</v>
      </c>
      <c r="Z503" s="171"/>
      <c r="AA503" s="171"/>
      <c r="AB503" s="172" t="s">
        <v>2517</v>
      </c>
      <c r="AC503" s="171"/>
    </row>
    <row r="504" ht="15.75" customHeight="1">
      <c r="A504" s="221" t="s">
        <v>383</v>
      </c>
      <c r="B504" s="183">
        <v>69.0</v>
      </c>
      <c r="C504" s="147">
        <v>65.0</v>
      </c>
      <c r="D504" s="185">
        <f>AVERAGE(B504:C504)</f>
        <v>67</v>
      </c>
      <c r="E504" s="147">
        <v>68.0</v>
      </c>
      <c r="F504" s="147">
        <v>71.0</v>
      </c>
      <c r="G504" s="187">
        <f t="shared" si="481"/>
        <v>-3</v>
      </c>
      <c r="H504" s="147">
        <f>AVERAGE(E504:F504)</f>
        <v>69.5</v>
      </c>
      <c r="I504" s="185">
        <f t="shared" si="483"/>
        <v>-2.5</v>
      </c>
      <c r="J504" s="179" t="s">
        <v>1629</v>
      </c>
      <c r="K504" s="179" t="s">
        <v>1732</v>
      </c>
      <c r="L504" s="179" t="s">
        <v>1534</v>
      </c>
      <c r="M504" s="186">
        <v>77.211321</v>
      </c>
      <c r="N504" s="149">
        <v>7.7211321E7</v>
      </c>
      <c r="O504" s="181">
        <f t="shared" si="809"/>
        <v>256.39301</v>
      </c>
      <c r="P504" s="187">
        <v>2.5639301E8</v>
      </c>
      <c r="Q504" s="181">
        <f t="shared" si="810"/>
        <v>327.762415</v>
      </c>
      <c r="R504" s="187">
        <v>3.27762415E8</v>
      </c>
      <c r="S504" s="187">
        <v>5.84155425E8</v>
      </c>
      <c r="T504" s="187">
        <f t="shared" si="813"/>
        <v>584.155425</v>
      </c>
      <c r="U504" s="178">
        <f t="shared" si="792"/>
        <v>0.5610876848</v>
      </c>
      <c r="V504" s="156">
        <v>150.0</v>
      </c>
      <c r="W504" s="188">
        <f t="shared" ref="W504:W505" si="814">SUM(T504/V504)</f>
        <v>3.8943695</v>
      </c>
      <c r="X504" s="193">
        <f t="shared" si="803"/>
        <v>0.51474214</v>
      </c>
      <c r="Y504" s="147">
        <v>2007.0</v>
      </c>
      <c r="Z504" s="159"/>
      <c r="AA504" s="159"/>
      <c r="AB504" s="160" t="s">
        <v>2518</v>
      </c>
      <c r="AC504" s="159"/>
    </row>
    <row r="505" ht="15.75" customHeight="1">
      <c r="A505" s="222" t="s">
        <v>392</v>
      </c>
      <c r="B505" s="146">
        <v>13.0</v>
      </c>
      <c r="C505" s="164">
        <v>34.0</v>
      </c>
      <c r="D505" s="214">
        <f>(B505+C505)/2</f>
        <v>23.5</v>
      </c>
      <c r="E505" s="164">
        <v>40.0</v>
      </c>
      <c r="F505" s="164">
        <v>44.0</v>
      </c>
      <c r="G505" s="149">
        <f t="shared" si="481"/>
        <v>-4</v>
      </c>
      <c r="H505" s="164">
        <f>(E505+F505)/2</f>
        <v>42</v>
      </c>
      <c r="I505" s="177">
        <f t="shared" si="483"/>
        <v>-18.5</v>
      </c>
      <c r="J505" s="173" t="s">
        <v>1601</v>
      </c>
      <c r="K505" s="173" t="s">
        <v>1601</v>
      </c>
      <c r="L505" s="152" t="s">
        <v>1550</v>
      </c>
      <c r="M505" s="153">
        <f t="shared" ref="M505:M508" si="815">N505/1000000</f>
        <v>21.373064</v>
      </c>
      <c r="N505" s="149">
        <v>2.1373064E7</v>
      </c>
      <c r="O505" s="181">
        <f t="shared" si="809"/>
        <v>64.063008</v>
      </c>
      <c r="P505" s="149">
        <v>6.4063008E7</v>
      </c>
      <c r="Q505" s="153">
        <f t="shared" si="810"/>
        <v>343.38301</v>
      </c>
      <c r="R505" s="154">
        <v>3.4338301E8</v>
      </c>
      <c r="S505" s="154">
        <f>R505+P505</f>
        <v>407446018</v>
      </c>
      <c r="T505" s="154">
        <f t="shared" si="813"/>
        <v>407.446018</v>
      </c>
      <c r="U505" s="178">
        <f>R505/S505</f>
        <v>0.8427693359</v>
      </c>
      <c r="V505" s="156">
        <v>105.0</v>
      </c>
      <c r="W505" s="157">
        <f t="shared" si="814"/>
        <v>3.880438267</v>
      </c>
      <c r="X505" s="178">
        <f>N505/(V505*1000000)</f>
        <v>0.2035529905</v>
      </c>
      <c r="Y505" s="164">
        <v>2016.0</v>
      </c>
      <c r="Z505" s="159"/>
      <c r="AA505" s="159"/>
      <c r="AB505" s="160" t="s">
        <v>2519</v>
      </c>
      <c r="AC505" s="159"/>
    </row>
    <row r="506" ht="15.75" customHeight="1">
      <c r="A506" s="225" t="s">
        <v>933</v>
      </c>
      <c r="B506" s="206">
        <v>21.0</v>
      </c>
      <c r="C506" s="151">
        <v>31.0</v>
      </c>
      <c r="D506" s="208">
        <f>AVERAGE(B506:C506)</f>
        <v>26</v>
      </c>
      <c r="E506" s="151">
        <v>53.0</v>
      </c>
      <c r="F506" s="151">
        <v>50.0</v>
      </c>
      <c r="G506" s="151">
        <f t="shared" si="481"/>
        <v>3</v>
      </c>
      <c r="H506" s="151">
        <f>AVERAGE(E506:F506)</f>
        <v>51.5</v>
      </c>
      <c r="I506" s="208">
        <f t="shared" si="483"/>
        <v>-25.5</v>
      </c>
      <c r="J506" s="165" t="s">
        <v>1602</v>
      </c>
      <c r="K506" s="165" t="s">
        <v>2520</v>
      </c>
      <c r="L506" s="165" t="s">
        <v>1623</v>
      </c>
      <c r="M506" s="181">
        <f t="shared" si="815"/>
        <v>65.575105</v>
      </c>
      <c r="N506" s="150">
        <v>6.5575105E7</v>
      </c>
      <c r="O506" s="181">
        <f t="shared" si="809"/>
        <v>191.204754</v>
      </c>
      <c r="P506" s="150">
        <v>1.91204754E8</v>
      </c>
      <c r="Q506" s="153">
        <f t="shared" si="810"/>
        <v>293.8</v>
      </c>
      <c r="R506" s="149">
        <v>2.938E8</v>
      </c>
      <c r="S506" s="150">
        <v>4.85004754E8</v>
      </c>
      <c r="T506" s="149">
        <f t="shared" si="813"/>
        <v>485.004754</v>
      </c>
      <c r="U506" s="178">
        <f>(R506/S506)</f>
        <v>0.6057672581</v>
      </c>
      <c r="V506" s="192">
        <v>125.0</v>
      </c>
      <c r="W506" s="204">
        <f>SUM(S506/(V506*1000000))</f>
        <v>3.880038032</v>
      </c>
      <c r="X506" s="193">
        <f>SUM(M506/V506)</f>
        <v>0.52460084</v>
      </c>
      <c r="Y506" s="151">
        <v>2014.0</v>
      </c>
      <c r="Z506" s="171"/>
      <c r="AA506" s="159"/>
      <c r="AB506" s="189" t="s">
        <v>2521</v>
      </c>
      <c r="AC506" s="158"/>
    </row>
    <row r="507" ht="15.75" customHeight="1">
      <c r="A507" s="223" t="s">
        <v>846</v>
      </c>
      <c r="B507" s="175">
        <v>69.0</v>
      </c>
      <c r="C507" s="158">
        <v>59.0</v>
      </c>
      <c r="D507" s="214">
        <f t="shared" ref="D507:D508" si="816">(B507+C507)/2</f>
        <v>64</v>
      </c>
      <c r="E507" s="158">
        <v>75.0</v>
      </c>
      <c r="F507" s="158">
        <v>52.0</v>
      </c>
      <c r="G507" s="149">
        <f t="shared" si="481"/>
        <v>23</v>
      </c>
      <c r="H507" s="164">
        <f t="shared" ref="H507:H508" si="817">(E507+F507)/2</f>
        <v>63.5</v>
      </c>
      <c r="I507" s="177">
        <f t="shared" si="483"/>
        <v>0.5</v>
      </c>
      <c r="J507" s="162" t="s">
        <v>1572</v>
      </c>
      <c r="K507" s="162" t="s">
        <v>1572</v>
      </c>
      <c r="L507" s="152" t="s">
        <v>1540</v>
      </c>
      <c r="M507" s="153">
        <f t="shared" si="815"/>
        <v>35.258145</v>
      </c>
      <c r="N507" s="154">
        <v>3.5258145E7</v>
      </c>
      <c r="O507" s="153">
        <f t="shared" si="809"/>
        <v>187.03731</v>
      </c>
      <c r="P507" s="154">
        <v>1.8703731E8</v>
      </c>
      <c r="Q507" s="153">
        <f t="shared" si="810"/>
        <v>103.70586</v>
      </c>
      <c r="R507" s="154">
        <v>1.0370586E8</v>
      </c>
      <c r="S507" s="154">
        <f t="shared" ref="S507:S508" si="818">R507+P507</f>
        <v>290743170</v>
      </c>
      <c r="T507" s="154">
        <f t="shared" si="813"/>
        <v>290.74317</v>
      </c>
      <c r="U507" s="178">
        <f t="shared" ref="U507:U508" si="819">R507/S507</f>
        <v>0.3566923343</v>
      </c>
      <c r="V507" s="156">
        <v>75.0</v>
      </c>
      <c r="W507" s="157">
        <f t="shared" ref="W507:W509" si="820">SUM(T507/V507)</f>
        <v>3.8765756</v>
      </c>
      <c r="X507" s="178">
        <f t="shared" ref="X507:X508" si="821">N507/(V507*1000000)</f>
        <v>0.4701086</v>
      </c>
      <c r="Y507" s="158">
        <v>2016.0</v>
      </c>
      <c r="Z507" s="159"/>
      <c r="AA507" s="159"/>
      <c r="AB507" s="160" t="s">
        <v>2522</v>
      </c>
      <c r="AC507" s="159"/>
    </row>
    <row r="508" ht="15.75" customHeight="1">
      <c r="A508" s="222" t="s">
        <v>2523</v>
      </c>
      <c r="B508" s="146">
        <v>69.0</v>
      </c>
      <c r="C508" s="164">
        <v>66.0</v>
      </c>
      <c r="D508" s="214">
        <f t="shared" si="816"/>
        <v>67.5</v>
      </c>
      <c r="E508" s="164">
        <v>73.0</v>
      </c>
      <c r="F508" s="164">
        <v>68.0</v>
      </c>
      <c r="G508" s="149">
        <f t="shared" si="481"/>
        <v>5</v>
      </c>
      <c r="H508" s="164">
        <f t="shared" si="817"/>
        <v>70.5</v>
      </c>
      <c r="I508" s="177">
        <f t="shared" si="483"/>
        <v>-3</v>
      </c>
      <c r="J508" s="173" t="s">
        <v>1547</v>
      </c>
      <c r="K508" s="173" t="s">
        <v>1547</v>
      </c>
      <c r="L508" s="152" t="s">
        <v>1534</v>
      </c>
      <c r="M508" s="153">
        <f t="shared" si="815"/>
        <v>0.187318</v>
      </c>
      <c r="N508" s="149">
        <v>187318.0</v>
      </c>
      <c r="O508" s="181">
        <f t="shared" si="809"/>
        <v>5.063669</v>
      </c>
      <c r="P508" s="149">
        <v>5063669.0</v>
      </c>
      <c r="Q508" s="153">
        <f t="shared" si="810"/>
        <v>53.077505</v>
      </c>
      <c r="R508" s="154">
        <v>5.3077505E7</v>
      </c>
      <c r="S508" s="154">
        <f t="shared" si="818"/>
        <v>58141174</v>
      </c>
      <c r="T508" s="154">
        <f t="shared" si="813"/>
        <v>58.141174</v>
      </c>
      <c r="U508" s="178">
        <f t="shared" si="819"/>
        <v>0.9129073486</v>
      </c>
      <c r="V508" s="156">
        <v>15.0</v>
      </c>
      <c r="W508" s="157">
        <f t="shared" si="820"/>
        <v>3.876078267</v>
      </c>
      <c r="X508" s="178">
        <f t="shared" si="821"/>
        <v>0.01248786667</v>
      </c>
      <c r="Y508" s="164">
        <v>2016.0</v>
      </c>
      <c r="Z508" s="162" t="s">
        <v>1608</v>
      </c>
      <c r="AA508" s="162" t="s">
        <v>2524</v>
      </c>
      <c r="AB508" s="160" t="s">
        <v>2525</v>
      </c>
      <c r="AC508" s="159"/>
    </row>
    <row r="509" ht="15.75" customHeight="1">
      <c r="A509" s="221" t="s">
        <v>2526</v>
      </c>
      <c r="B509" s="183">
        <v>41.0</v>
      </c>
      <c r="C509" s="147">
        <v>42.0</v>
      </c>
      <c r="D509" s="185">
        <f t="shared" ref="D509:D515" si="822">AVERAGE(B509:C509)</f>
        <v>41.5</v>
      </c>
      <c r="E509" s="147">
        <v>77.0</v>
      </c>
      <c r="F509" s="147">
        <v>74.0</v>
      </c>
      <c r="G509" s="147">
        <f t="shared" si="481"/>
        <v>3</v>
      </c>
      <c r="H509" s="147">
        <f t="shared" ref="H509:H515" si="823">AVERAGE(E509:F509)</f>
        <v>75.5</v>
      </c>
      <c r="I509" s="185">
        <f t="shared" si="483"/>
        <v>-34</v>
      </c>
      <c r="J509" s="152" t="s">
        <v>1527</v>
      </c>
      <c r="K509" s="165" t="s">
        <v>1527</v>
      </c>
      <c r="L509" s="179" t="s">
        <v>1540</v>
      </c>
      <c r="M509" s="186">
        <v>19.392416</v>
      </c>
      <c r="N509" s="149">
        <v>1.9392416E7</v>
      </c>
      <c r="O509" s="181">
        <f t="shared" si="809"/>
        <v>93.466502</v>
      </c>
      <c r="P509" s="187">
        <v>9.3466502E7</v>
      </c>
      <c r="Q509" s="181">
        <f t="shared" si="810"/>
        <v>80.843791</v>
      </c>
      <c r="R509" s="187">
        <v>8.0843791E7</v>
      </c>
      <c r="S509" s="187">
        <v>1.74310293E8</v>
      </c>
      <c r="T509" s="187">
        <f t="shared" si="813"/>
        <v>174.310293</v>
      </c>
      <c r="U509" s="178">
        <f t="shared" ref="U509:U519" si="824">(R509/S509)</f>
        <v>0.4637924107</v>
      </c>
      <c r="V509" s="156">
        <v>45.0</v>
      </c>
      <c r="W509" s="188">
        <f t="shared" si="820"/>
        <v>3.873562067</v>
      </c>
      <c r="X509" s="193">
        <f t="shared" ref="X509:X519" si="825">SUM(M509/V509)</f>
        <v>0.4309425778</v>
      </c>
      <c r="Y509" s="147">
        <v>2007.0</v>
      </c>
      <c r="Z509" s="159"/>
      <c r="AA509" s="159"/>
      <c r="AB509" s="160" t="s">
        <v>2527</v>
      </c>
      <c r="AC509" s="159"/>
    </row>
    <row r="510" ht="15.75" customHeight="1">
      <c r="A510" s="221" t="s">
        <v>2528</v>
      </c>
      <c r="B510" s="183">
        <v>51.0</v>
      </c>
      <c r="C510" s="147">
        <v>51.0</v>
      </c>
      <c r="D510" s="185">
        <f t="shared" si="822"/>
        <v>51</v>
      </c>
      <c r="E510" s="147">
        <v>58.0</v>
      </c>
      <c r="F510" s="147">
        <v>60.0</v>
      </c>
      <c r="G510" s="147">
        <f t="shared" si="481"/>
        <v>-2</v>
      </c>
      <c r="H510" s="147">
        <f t="shared" si="823"/>
        <v>59</v>
      </c>
      <c r="I510" s="185">
        <f t="shared" si="483"/>
        <v>-8</v>
      </c>
      <c r="J510" s="179" t="s">
        <v>1602</v>
      </c>
      <c r="K510" s="179" t="s">
        <v>2529</v>
      </c>
      <c r="L510" s="179" t="s">
        <v>1567</v>
      </c>
      <c r="M510" s="186">
        <f>N510/1000000</f>
        <v>24.349815</v>
      </c>
      <c r="N510" s="187">
        <v>2.4349815E7</v>
      </c>
      <c r="O510" s="153">
        <f t="shared" si="809"/>
        <v>66.528</v>
      </c>
      <c r="P510" s="187">
        <v>6.6528E7</v>
      </c>
      <c r="Q510" s="153">
        <f t="shared" si="810"/>
        <v>29.734212</v>
      </c>
      <c r="R510" s="154">
        <v>2.9734212E7</v>
      </c>
      <c r="S510" s="187">
        <v>9.6262212E7</v>
      </c>
      <c r="T510" s="187">
        <f t="shared" si="813"/>
        <v>96.262212</v>
      </c>
      <c r="U510" s="178">
        <f t="shared" si="824"/>
        <v>0.3088876869</v>
      </c>
      <c r="V510" s="156">
        <v>25.0</v>
      </c>
      <c r="W510" s="188">
        <f>SUM((S510/1000000)/V510)</f>
        <v>3.85048848</v>
      </c>
      <c r="X510" s="193">
        <f t="shared" si="825"/>
        <v>0.9739926</v>
      </c>
      <c r="Y510" s="151">
        <v>2012.0</v>
      </c>
      <c r="Z510" s="159"/>
      <c r="AA510" s="159"/>
      <c r="AB510" s="189" t="s">
        <v>2530</v>
      </c>
      <c r="AC510" s="158"/>
    </row>
    <row r="511" ht="15.75" customHeight="1">
      <c r="A511" s="221">
        <v>2012.0</v>
      </c>
      <c r="B511" s="183">
        <v>39.0</v>
      </c>
      <c r="C511" s="147">
        <v>49.0</v>
      </c>
      <c r="D511" s="185">
        <f t="shared" si="822"/>
        <v>44</v>
      </c>
      <c r="E511" s="147">
        <v>63.0</v>
      </c>
      <c r="F511" s="147">
        <v>54.0</v>
      </c>
      <c r="G511" s="187">
        <f t="shared" si="481"/>
        <v>9</v>
      </c>
      <c r="H511" s="147">
        <f t="shared" si="823"/>
        <v>58.5</v>
      </c>
      <c r="I511" s="185">
        <f t="shared" si="483"/>
        <v>-14.5</v>
      </c>
      <c r="J511" s="179" t="s">
        <v>1602</v>
      </c>
      <c r="K511" s="179" t="s">
        <v>2187</v>
      </c>
      <c r="L511" s="179" t="s">
        <v>1540</v>
      </c>
      <c r="M511" s="186">
        <v>65.3</v>
      </c>
      <c r="N511" s="187">
        <f t="shared" ref="N511:N512" si="826">M511*1000000</f>
        <v>65300000</v>
      </c>
      <c r="O511" s="153">
        <v>166.12</v>
      </c>
      <c r="P511" s="187">
        <f t="shared" ref="P511:P512" si="827">O511*1000000</f>
        <v>166120000</v>
      </c>
      <c r="Q511" s="153">
        <v>603.57</v>
      </c>
      <c r="R511" s="149">
        <f t="shared" ref="R511:R512" si="828">SUM(Q511*1000000)</f>
        <v>603570000</v>
      </c>
      <c r="S511" s="187">
        <f t="shared" ref="S511:S512" si="829">T511*1000000</f>
        <v>769690000</v>
      </c>
      <c r="T511" s="187">
        <v>769.69</v>
      </c>
      <c r="U511" s="178">
        <f t="shared" si="824"/>
        <v>0.7841728488</v>
      </c>
      <c r="V511" s="156">
        <v>200.0</v>
      </c>
      <c r="W511" s="188">
        <f t="shared" ref="W511:W512" si="830">SUM(T511/V511)</f>
        <v>3.84845</v>
      </c>
      <c r="X511" s="193">
        <f t="shared" si="825"/>
        <v>0.3265</v>
      </c>
      <c r="Y511" s="147">
        <v>2009.0</v>
      </c>
      <c r="Z511" s="159"/>
      <c r="AA511" s="159"/>
      <c r="AB511" s="189" t="s">
        <v>2531</v>
      </c>
      <c r="AC511" s="158"/>
    </row>
    <row r="512" ht="15.75" customHeight="1">
      <c r="A512" s="221" t="s">
        <v>2532</v>
      </c>
      <c r="B512" s="183">
        <v>11.0</v>
      </c>
      <c r="C512" s="147">
        <v>24.0</v>
      </c>
      <c r="D512" s="185">
        <f t="shared" si="822"/>
        <v>17.5</v>
      </c>
      <c r="E512" s="147">
        <v>56.0</v>
      </c>
      <c r="F512" s="147">
        <v>37.0</v>
      </c>
      <c r="G512" s="147">
        <f t="shared" si="481"/>
        <v>19</v>
      </c>
      <c r="H512" s="147">
        <f t="shared" si="823"/>
        <v>46.5</v>
      </c>
      <c r="I512" s="185">
        <f t="shared" si="483"/>
        <v>-29</v>
      </c>
      <c r="J512" s="179" t="s">
        <v>1543</v>
      </c>
      <c r="K512" s="179" t="s">
        <v>1616</v>
      </c>
      <c r="L512" s="179" t="s">
        <v>1540</v>
      </c>
      <c r="M512" s="186">
        <v>21.1</v>
      </c>
      <c r="N512" s="187">
        <f t="shared" si="826"/>
        <v>21100000</v>
      </c>
      <c r="O512" s="153">
        <v>58.75</v>
      </c>
      <c r="P512" s="187">
        <f t="shared" si="827"/>
        <v>58750000</v>
      </c>
      <c r="Q512" s="153">
        <v>55.95</v>
      </c>
      <c r="R512" s="149">
        <f t="shared" si="828"/>
        <v>55950000</v>
      </c>
      <c r="S512" s="187">
        <f t="shared" si="829"/>
        <v>115150000</v>
      </c>
      <c r="T512" s="187">
        <v>115.15</v>
      </c>
      <c r="U512" s="178">
        <f t="shared" si="824"/>
        <v>0.4858879722</v>
      </c>
      <c r="V512" s="156">
        <v>30.0</v>
      </c>
      <c r="W512" s="188">
        <f t="shared" si="830"/>
        <v>3.838333333</v>
      </c>
      <c r="X512" s="193">
        <f t="shared" si="825"/>
        <v>0.7033333333</v>
      </c>
      <c r="Y512" s="147">
        <v>2009.0</v>
      </c>
      <c r="Z512" s="159"/>
      <c r="AA512" s="159"/>
      <c r="AB512" s="189" t="s">
        <v>2533</v>
      </c>
      <c r="AC512" s="158"/>
    </row>
    <row r="513" ht="15.75" customHeight="1">
      <c r="A513" s="225" t="s">
        <v>1054</v>
      </c>
      <c r="B513" s="206">
        <v>61.0</v>
      </c>
      <c r="C513" s="151">
        <v>59.0</v>
      </c>
      <c r="D513" s="208">
        <f t="shared" si="822"/>
        <v>60</v>
      </c>
      <c r="E513" s="151">
        <v>76.0</v>
      </c>
      <c r="F513" s="151">
        <v>70.0</v>
      </c>
      <c r="G513" s="151">
        <f t="shared" si="481"/>
        <v>6</v>
      </c>
      <c r="H513" s="151">
        <f t="shared" si="823"/>
        <v>73</v>
      </c>
      <c r="I513" s="208">
        <f t="shared" si="483"/>
        <v>-13</v>
      </c>
      <c r="J513" s="165" t="s">
        <v>1694</v>
      </c>
      <c r="K513" s="165" t="s">
        <v>1977</v>
      </c>
      <c r="L513" s="165" t="s">
        <v>1550</v>
      </c>
      <c r="M513" s="181">
        <f>N513/1000000</f>
        <v>54.724334</v>
      </c>
      <c r="N513" s="150">
        <v>5.4724334E7</v>
      </c>
      <c r="O513" s="181">
        <f>P513/1000000</f>
        <v>255.119788</v>
      </c>
      <c r="P513" s="150">
        <v>2.55119788E8</v>
      </c>
      <c r="Q513" s="153">
        <f>R513/1000000</f>
        <v>700</v>
      </c>
      <c r="R513" s="149">
        <v>7.0E8</v>
      </c>
      <c r="S513" s="150">
        <v>9.55119788E8</v>
      </c>
      <c r="T513" s="149">
        <f t="shared" ref="T513:T518" si="831">S513/1000000</f>
        <v>955.119788</v>
      </c>
      <c r="U513" s="178">
        <f t="shared" si="824"/>
        <v>0.7328923647</v>
      </c>
      <c r="V513" s="192">
        <v>250.0</v>
      </c>
      <c r="W513" s="204">
        <f>SUM(S513/(V513*1000000))</f>
        <v>3.820479152</v>
      </c>
      <c r="X513" s="193">
        <f t="shared" si="825"/>
        <v>0.218897336</v>
      </c>
      <c r="Y513" s="151">
        <v>2014.0</v>
      </c>
      <c r="Z513" s="171"/>
      <c r="AA513" s="159"/>
      <c r="AB513" s="189" t="s">
        <v>2534</v>
      </c>
      <c r="AC513" s="158"/>
    </row>
    <row r="514" ht="15.75" customHeight="1">
      <c r="A514" s="221" t="s">
        <v>2535</v>
      </c>
      <c r="B514" s="175">
        <v>26.0</v>
      </c>
      <c r="C514" s="158">
        <v>45.0</v>
      </c>
      <c r="D514" s="185">
        <f t="shared" si="822"/>
        <v>35.5</v>
      </c>
      <c r="E514" s="158">
        <v>68.0</v>
      </c>
      <c r="F514" s="147">
        <v>43.0</v>
      </c>
      <c r="G514" s="187">
        <f t="shared" si="481"/>
        <v>25</v>
      </c>
      <c r="H514" s="147">
        <f t="shared" si="823"/>
        <v>55.5</v>
      </c>
      <c r="I514" s="185">
        <f t="shared" si="483"/>
        <v>-20</v>
      </c>
      <c r="J514" s="179" t="s">
        <v>1694</v>
      </c>
      <c r="K514" s="179" t="s">
        <v>1977</v>
      </c>
      <c r="L514" s="179" t="s">
        <v>1550</v>
      </c>
      <c r="M514" s="153">
        <v>138.12</v>
      </c>
      <c r="N514" s="187">
        <f>M514*1000000</f>
        <v>138120000</v>
      </c>
      <c r="O514" s="153">
        <v>281.29</v>
      </c>
      <c r="P514" s="187">
        <f>O514*1000000</f>
        <v>281290000</v>
      </c>
      <c r="Q514" s="153">
        <v>430.88</v>
      </c>
      <c r="R514" s="149">
        <f>SUM(Q514*1000000)</f>
        <v>430880000</v>
      </c>
      <c r="S514" s="154">
        <f>SUM(N514:P514)</f>
        <v>419410281.3</v>
      </c>
      <c r="T514" s="149">
        <f t="shared" si="831"/>
        <v>419.4102813</v>
      </c>
      <c r="U514" s="178">
        <f t="shared" si="824"/>
        <v>1.027347252</v>
      </c>
      <c r="V514" s="156">
        <v>110.0</v>
      </c>
      <c r="W514" s="188">
        <f>SUM(T514/V514)</f>
        <v>3.812820739</v>
      </c>
      <c r="X514" s="193">
        <f t="shared" si="825"/>
        <v>1.255636364</v>
      </c>
      <c r="Y514" s="147">
        <v>2011.0</v>
      </c>
      <c r="Z514" s="159"/>
      <c r="AA514" s="159"/>
      <c r="AB514" s="189" t="s">
        <v>1978</v>
      </c>
      <c r="AC514" s="158"/>
    </row>
    <row r="515" ht="15.75" customHeight="1">
      <c r="A515" s="221" t="s">
        <v>2536</v>
      </c>
      <c r="B515" s="183">
        <v>74.0</v>
      </c>
      <c r="C515" s="147">
        <v>65.0</v>
      </c>
      <c r="D515" s="185">
        <f t="shared" si="822"/>
        <v>69.5</v>
      </c>
      <c r="E515" s="147">
        <v>56.0</v>
      </c>
      <c r="F515" s="147">
        <v>67.0</v>
      </c>
      <c r="G515" s="147">
        <f t="shared" si="481"/>
        <v>-11</v>
      </c>
      <c r="H515" s="147">
        <f t="shared" si="823"/>
        <v>61.5</v>
      </c>
      <c r="I515" s="185">
        <f t="shared" si="483"/>
        <v>8</v>
      </c>
      <c r="J515" s="179" t="s">
        <v>1543</v>
      </c>
      <c r="K515" s="179" t="s">
        <v>1616</v>
      </c>
      <c r="L515" s="165" t="s">
        <v>1540</v>
      </c>
      <c r="M515" s="186">
        <f t="shared" ref="M515:M518" si="832">N515/1000000</f>
        <v>14.650121</v>
      </c>
      <c r="N515" s="187">
        <v>1.4650121E7</v>
      </c>
      <c r="O515" s="153">
        <f t="shared" ref="O515:O518" si="833">P515/1000000</f>
        <v>63.536011</v>
      </c>
      <c r="P515" s="187">
        <v>6.3536011E7</v>
      </c>
      <c r="Q515" s="153">
        <f t="shared" ref="Q515:Q518" si="834">R515/1000000</f>
        <v>50.74504</v>
      </c>
      <c r="R515" s="154">
        <v>5.074504E7</v>
      </c>
      <c r="S515" s="187">
        <v>1.14281051E8</v>
      </c>
      <c r="T515" s="187">
        <f t="shared" si="831"/>
        <v>114.281051</v>
      </c>
      <c r="U515" s="178">
        <f t="shared" si="824"/>
        <v>0.4440372184</v>
      </c>
      <c r="V515" s="156">
        <v>30.0</v>
      </c>
      <c r="W515" s="188">
        <f>SUM((S515/1000000)/V515)</f>
        <v>3.809368367</v>
      </c>
      <c r="X515" s="193">
        <f t="shared" si="825"/>
        <v>0.4883373667</v>
      </c>
      <c r="Y515" s="151">
        <v>2012.0</v>
      </c>
      <c r="Z515" s="159"/>
      <c r="AA515" s="159"/>
      <c r="AB515" s="189" t="s">
        <v>2537</v>
      </c>
      <c r="AC515" s="158"/>
    </row>
    <row r="516" ht="15.75" customHeight="1">
      <c r="A516" s="222" t="s">
        <v>491</v>
      </c>
      <c r="B516" s="146">
        <v>51.0</v>
      </c>
      <c r="C516" s="164">
        <v>44.0</v>
      </c>
      <c r="D516" s="149">
        <f t="shared" ref="D516:D517" si="835">(B516+C516)/2</f>
        <v>47.5</v>
      </c>
      <c r="E516" s="164">
        <v>68.0</v>
      </c>
      <c r="F516" s="164">
        <v>66.0</v>
      </c>
      <c r="G516" s="151">
        <f t="shared" si="481"/>
        <v>2</v>
      </c>
      <c r="H516" s="151">
        <f t="shared" ref="H516:H517" si="836">(E516+F516)/2</f>
        <v>67</v>
      </c>
      <c r="I516" s="150">
        <f t="shared" si="483"/>
        <v>-19.5</v>
      </c>
      <c r="J516" s="165" t="s">
        <v>1602</v>
      </c>
      <c r="K516" s="165" t="s">
        <v>1835</v>
      </c>
      <c r="L516" s="166" t="s">
        <v>1893</v>
      </c>
      <c r="M516" s="167">
        <f t="shared" si="832"/>
        <v>39.02301</v>
      </c>
      <c r="N516" s="149">
        <v>3.902301E7</v>
      </c>
      <c r="O516" s="167">
        <f t="shared" si="833"/>
        <v>100.148463</v>
      </c>
      <c r="P516" s="149">
        <v>1.00148463E8</v>
      </c>
      <c r="Q516" s="167">
        <f t="shared" si="834"/>
        <v>295.224607</v>
      </c>
      <c r="R516" s="150">
        <f>S516-P516</f>
        <v>295224607</v>
      </c>
      <c r="S516" s="149">
        <v>3.9537307E8</v>
      </c>
      <c r="T516" s="149">
        <f t="shared" si="831"/>
        <v>395.37307</v>
      </c>
      <c r="U516" s="155">
        <f t="shared" si="824"/>
        <v>0.7466988255</v>
      </c>
      <c r="V516" s="192">
        <v>104.0</v>
      </c>
      <c r="W516" s="204">
        <f t="shared" ref="W516:W517" si="837">SUM(S516/(V516*1000000))</f>
        <v>3.801664135</v>
      </c>
      <c r="X516" s="155">
        <f t="shared" si="825"/>
        <v>0.37522125</v>
      </c>
      <c r="Y516" s="164">
        <v>2017.0</v>
      </c>
      <c r="Z516" s="171"/>
      <c r="AA516" s="171"/>
      <c r="AB516" s="172" t="s">
        <v>2538</v>
      </c>
      <c r="AC516" s="171"/>
    </row>
    <row r="517" ht="15.75" customHeight="1">
      <c r="A517" s="220" t="s">
        <v>2539</v>
      </c>
      <c r="B517" s="146">
        <v>67.0</v>
      </c>
      <c r="C517" s="146">
        <v>60.0</v>
      </c>
      <c r="D517" s="146">
        <f t="shared" si="835"/>
        <v>63.5</v>
      </c>
      <c r="E517" s="146">
        <v>88.0</v>
      </c>
      <c r="F517" s="146">
        <v>66.0</v>
      </c>
      <c r="G517" s="146">
        <f t="shared" si="481"/>
        <v>22</v>
      </c>
      <c r="H517" s="146">
        <f t="shared" si="836"/>
        <v>77</v>
      </c>
      <c r="I517" s="146">
        <f t="shared" si="483"/>
        <v>-13.5</v>
      </c>
      <c r="J517" s="173" t="s">
        <v>1537</v>
      </c>
      <c r="K517" s="196" t="s">
        <v>1537</v>
      </c>
      <c r="L517" s="197" t="s">
        <v>1550</v>
      </c>
      <c r="M517" s="181">
        <f t="shared" si="832"/>
        <v>60.03895</v>
      </c>
      <c r="N517" s="198">
        <v>6.003895E7</v>
      </c>
      <c r="O517" s="181">
        <f t="shared" si="833"/>
        <v>173.8101</v>
      </c>
      <c r="P517" s="149">
        <v>1.738101E8</v>
      </c>
      <c r="Q517" s="181">
        <f t="shared" si="834"/>
        <v>585.1</v>
      </c>
      <c r="R517" s="198">
        <v>5.851E8</v>
      </c>
      <c r="S517" s="149">
        <f>P517+R517</f>
        <v>758910100</v>
      </c>
      <c r="T517" s="149">
        <f t="shared" si="831"/>
        <v>758.9101</v>
      </c>
      <c r="U517" s="199">
        <f t="shared" si="824"/>
        <v>0.7709740587</v>
      </c>
      <c r="V517" s="192">
        <v>200.0</v>
      </c>
      <c r="W517" s="200">
        <f t="shared" si="837"/>
        <v>3.7945505</v>
      </c>
      <c r="X517" s="199">
        <f t="shared" si="825"/>
        <v>0.30019475</v>
      </c>
      <c r="Y517" s="146">
        <v>2019.0</v>
      </c>
      <c r="Z517" s="201"/>
      <c r="AA517" s="201"/>
      <c r="AB517" s="211" t="s">
        <v>2540</v>
      </c>
      <c r="AC517" s="159"/>
    </row>
    <row r="518" ht="15.75" customHeight="1">
      <c r="A518" s="223" t="s">
        <v>1218</v>
      </c>
      <c r="B518" s="175">
        <v>65.0</v>
      </c>
      <c r="C518" s="158">
        <v>54.0</v>
      </c>
      <c r="D518" s="210">
        <f t="shared" ref="D518:D519" si="838">AVERAGE(B518:C518)</f>
        <v>59.5</v>
      </c>
      <c r="E518" s="158">
        <v>78.0</v>
      </c>
      <c r="F518" s="158">
        <v>74.0</v>
      </c>
      <c r="G518" s="158">
        <f t="shared" si="481"/>
        <v>4</v>
      </c>
      <c r="H518" s="158">
        <f t="shared" ref="H518:H519" si="839">AVERAGE(E518:F518)</f>
        <v>76</v>
      </c>
      <c r="I518" s="210">
        <f t="shared" si="483"/>
        <v>-16.5</v>
      </c>
      <c r="J518" s="162" t="s">
        <v>1537</v>
      </c>
      <c r="K518" s="162" t="s">
        <v>2541</v>
      </c>
      <c r="L518" s="162" t="s">
        <v>1550</v>
      </c>
      <c r="M518" s="153">
        <f t="shared" si="832"/>
        <v>85.737841</v>
      </c>
      <c r="N518" s="154">
        <v>8.5737841E7</v>
      </c>
      <c r="O518" s="153">
        <f t="shared" si="833"/>
        <v>206.36214</v>
      </c>
      <c r="P518" s="154">
        <v>2.0636214E8</v>
      </c>
      <c r="Q518" s="153">
        <f t="shared" si="834"/>
        <v>438.209262</v>
      </c>
      <c r="R518" s="154">
        <v>4.38209262E8</v>
      </c>
      <c r="S518" s="154">
        <v>6.4478314E8</v>
      </c>
      <c r="T518" s="154">
        <f t="shared" si="831"/>
        <v>644.78314</v>
      </c>
      <c r="U518" s="178">
        <f t="shared" si="824"/>
        <v>0.6796227054</v>
      </c>
      <c r="V518" s="156">
        <v>170.0</v>
      </c>
      <c r="W518" s="188">
        <f t="shared" ref="W518:W520" si="840">SUM(T518/V518)</f>
        <v>3.792842</v>
      </c>
      <c r="X518" s="193">
        <f t="shared" si="825"/>
        <v>0.5043402412</v>
      </c>
      <c r="Y518" s="158">
        <v>2013.0</v>
      </c>
      <c r="Z518" s="159"/>
      <c r="AA518" s="159"/>
      <c r="AB518" s="189" t="s">
        <v>2542</v>
      </c>
      <c r="AC518" s="158"/>
    </row>
    <row r="519" ht="15.75" customHeight="1">
      <c r="A519" s="221" t="s">
        <v>2543</v>
      </c>
      <c r="B519" s="183">
        <v>35.0</v>
      </c>
      <c r="C519" s="147">
        <v>66.0</v>
      </c>
      <c r="D519" s="185">
        <f t="shared" si="838"/>
        <v>50.5</v>
      </c>
      <c r="E519" s="147">
        <v>61.0</v>
      </c>
      <c r="F519" s="147">
        <v>83.0</v>
      </c>
      <c r="G519" s="147">
        <f t="shared" si="481"/>
        <v>-22</v>
      </c>
      <c r="H519" s="147">
        <f t="shared" si="839"/>
        <v>72</v>
      </c>
      <c r="I519" s="185">
        <f t="shared" si="483"/>
        <v>-21.5</v>
      </c>
      <c r="J519" s="179" t="s">
        <v>1602</v>
      </c>
      <c r="K519" s="179" t="s">
        <v>1808</v>
      </c>
      <c r="L519" s="179" t="s">
        <v>1540</v>
      </c>
      <c r="M519" s="186">
        <v>22.87</v>
      </c>
      <c r="N519" s="187">
        <f>M519*1000000</f>
        <v>22870000</v>
      </c>
      <c r="O519" s="153">
        <v>72.27</v>
      </c>
      <c r="P519" s="187">
        <f>O519*1000000</f>
        <v>72270000</v>
      </c>
      <c r="Q519" s="153">
        <v>78.9</v>
      </c>
      <c r="R519" s="149">
        <f>SUM(Q519*1000000)</f>
        <v>78900000</v>
      </c>
      <c r="S519" s="187">
        <f>T519*1000000</f>
        <v>151170000</v>
      </c>
      <c r="T519" s="187">
        <v>151.17</v>
      </c>
      <c r="U519" s="178">
        <f t="shared" si="824"/>
        <v>0.5219289542</v>
      </c>
      <c r="V519" s="156">
        <v>40.0</v>
      </c>
      <c r="W519" s="188">
        <f t="shared" si="840"/>
        <v>3.77925</v>
      </c>
      <c r="X519" s="193">
        <f t="shared" si="825"/>
        <v>0.57175</v>
      </c>
      <c r="Y519" s="147">
        <v>2008.0</v>
      </c>
      <c r="Z519" s="159"/>
      <c r="AA519" s="159"/>
      <c r="AB519" s="189" t="s">
        <v>2544</v>
      </c>
      <c r="AC519" s="158"/>
    </row>
    <row r="520" ht="15.75" customHeight="1">
      <c r="A520" s="222" t="s">
        <v>2545</v>
      </c>
      <c r="B520" s="146">
        <v>76.0</v>
      </c>
      <c r="C520" s="164">
        <v>34.0</v>
      </c>
      <c r="D520" s="214">
        <f t="shared" ref="D520:D521" si="841">(B520+C520)/2</f>
        <v>55</v>
      </c>
      <c r="E520" s="164">
        <v>42.0</v>
      </c>
      <c r="F520" s="164">
        <v>71.0</v>
      </c>
      <c r="G520" s="149">
        <f t="shared" si="481"/>
        <v>-29</v>
      </c>
      <c r="H520" s="164">
        <f t="shared" ref="H520:H521" si="842">(E520+F520)/2</f>
        <v>56.5</v>
      </c>
      <c r="I520" s="177">
        <f t="shared" si="483"/>
        <v>-1.5</v>
      </c>
      <c r="J520" s="152" t="s">
        <v>1527</v>
      </c>
      <c r="K520" s="152" t="s">
        <v>1527</v>
      </c>
      <c r="L520" s="152" t="s">
        <v>1540</v>
      </c>
      <c r="M520" s="153">
        <f t="shared" ref="M520:M522" si="843">N520/1000000</f>
        <v>12.741176</v>
      </c>
      <c r="N520" s="149">
        <v>1.2741176E7</v>
      </c>
      <c r="O520" s="181">
        <f t="shared" ref="O520:O522" si="844">P520/1000000</f>
        <v>26.594261</v>
      </c>
      <c r="P520" s="149">
        <v>2.6594261E7</v>
      </c>
      <c r="Q520" s="153">
        <f t="shared" ref="Q520:Q522" si="845">R520/1000000</f>
        <v>11.014038</v>
      </c>
      <c r="R520" s="154">
        <v>1.1014038E7</v>
      </c>
      <c r="S520" s="154">
        <f>R520+P520</f>
        <v>37608299</v>
      </c>
      <c r="T520" s="154">
        <f>S520/1000000</f>
        <v>37.608299</v>
      </c>
      <c r="U520" s="178">
        <f>R520/S520</f>
        <v>0.2928619026</v>
      </c>
      <c r="V520" s="156">
        <v>10.0</v>
      </c>
      <c r="W520" s="157">
        <f t="shared" si="840"/>
        <v>3.7608299</v>
      </c>
      <c r="X520" s="178">
        <f>N520/(V520*1000000)</f>
        <v>1.2741176</v>
      </c>
      <c r="Y520" s="164">
        <v>2016.0</v>
      </c>
      <c r="Z520" s="159"/>
      <c r="AA520" s="159"/>
      <c r="AB520" s="160" t="s">
        <v>2546</v>
      </c>
      <c r="AC520" s="159"/>
    </row>
    <row r="521" ht="15.75" customHeight="1">
      <c r="A521" s="227" t="s">
        <v>2547</v>
      </c>
      <c r="B521" s="146">
        <v>90.0</v>
      </c>
      <c r="C521" s="147">
        <v>69.0</v>
      </c>
      <c r="D521" s="149">
        <f t="shared" si="841"/>
        <v>79.5</v>
      </c>
      <c r="E521" s="147">
        <v>72.0</v>
      </c>
      <c r="F521" s="149">
        <v>64.0</v>
      </c>
      <c r="G521" s="150">
        <f t="shared" si="481"/>
        <v>8</v>
      </c>
      <c r="H521" s="151">
        <f t="shared" si="842"/>
        <v>68</v>
      </c>
      <c r="I521" s="150">
        <f t="shared" si="483"/>
        <v>11.5</v>
      </c>
      <c r="J521" s="173" t="s">
        <v>1601</v>
      </c>
      <c r="K521" s="173" t="s">
        <v>1601</v>
      </c>
      <c r="L521" s="152" t="s">
        <v>1534</v>
      </c>
      <c r="M521" s="153">
        <f t="shared" si="843"/>
        <v>10.411189</v>
      </c>
      <c r="N521" s="149">
        <v>1.0411189E7</v>
      </c>
      <c r="O521" s="153">
        <f t="shared" si="844"/>
        <v>28.23502</v>
      </c>
      <c r="P521" s="149">
        <v>2.823502E7</v>
      </c>
      <c r="Q521" s="153">
        <f t="shared" si="845"/>
        <v>9.369213</v>
      </c>
      <c r="R521" s="154">
        <f>S521-P521</f>
        <v>9369213</v>
      </c>
      <c r="S521" s="149">
        <v>3.7604233E7</v>
      </c>
      <c r="T521" s="154">
        <f>S521/100000</f>
        <v>376.04233</v>
      </c>
      <c r="U521" s="155">
        <f t="shared" ref="U521:U526" si="846">(R521/S521)</f>
        <v>0.2491531472</v>
      </c>
      <c r="V521" s="156">
        <v>10.0</v>
      </c>
      <c r="W521" s="204">
        <f t="shared" ref="W521:W522" si="847">SUM(S521/(V521*1000000))</f>
        <v>3.7604233</v>
      </c>
      <c r="X521" s="155">
        <f t="shared" ref="X521:X526" si="848">SUM(M521/V521)</f>
        <v>1.0411189</v>
      </c>
      <c r="Y521" s="147">
        <v>2018.0</v>
      </c>
      <c r="Z521" s="159"/>
      <c r="AA521" s="159"/>
      <c r="AB521" s="160" t="s">
        <v>2548</v>
      </c>
      <c r="AC521" s="159"/>
    </row>
    <row r="522" ht="15.75" customHeight="1">
      <c r="A522" s="225" t="s">
        <v>1338</v>
      </c>
      <c r="B522" s="206">
        <v>91.0</v>
      </c>
      <c r="C522" s="151">
        <v>74.0</v>
      </c>
      <c r="D522" s="208">
        <f t="shared" ref="D522:D526" si="849">AVERAGE(B522:C522)</f>
        <v>82.5</v>
      </c>
      <c r="E522" s="151">
        <v>92.0</v>
      </c>
      <c r="F522" s="151">
        <v>83.0</v>
      </c>
      <c r="G522" s="151">
        <f t="shared" si="481"/>
        <v>9</v>
      </c>
      <c r="H522" s="151">
        <f t="shared" ref="H522:H526" si="850">AVERAGE(E522:F522)</f>
        <v>87.5</v>
      </c>
      <c r="I522" s="208">
        <f t="shared" si="483"/>
        <v>-5</v>
      </c>
      <c r="J522" s="165" t="s">
        <v>1602</v>
      </c>
      <c r="K522" s="165" t="s">
        <v>2549</v>
      </c>
      <c r="L522" s="165" t="s">
        <v>1550</v>
      </c>
      <c r="M522" s="181">
        <f t="shared" si="843"/>
        <v>90.82366</v>
      </c>
      <c r="N522" s="150">
        <v>9.082366E7</v>
      </c>
      <c r="O522" s="181">
        <f t="shared" si="844"/>
        <v>233.921534</v>
      </c>
      <c r="P522" s="150">
        <v>2.33921534E8</v>
      </c>
      <c r="Q522" s="153">
        <f t="shared" si="845"/>
        <v>514.2</v>
      </c>
      <c r="R522" s="149">
        <v>5.142E8</v>
      </c>
      <c r="S522" s="150">
        <v>7.48121534E8</v>
      </c>
      <c r="T522" s="149">
        <f>S522/1000000</f>
        <v>748.121534</v>
      </c>
      <c r="U522" s="178">
        <f t="shared" si="846"/>
        <v>0.68732148</v>
      </c>
      <c r="V522" s="192">
        <v>200.0</v>
      </c>
      <c r="W522" s="204">
        <f t="shared" si="847"/>
        <v>3.74060767</v>
      </c>
      <c r="X522" s="193">
        <f t="shared" si="848"/>
        <v>0.4541183</v>
      </c>
      <c r="Y522" s="151">
        <v>2014.0</v>
      </c>
      <c r="Z522" s="171"/>
      <c r="AA522" s="159"/>
      <c r="AB522" s="189" t="s">
        <v>2550</v>
      </c>
      <c r="AC522" s="158"/>
    </row>
    <row r="523" ht="15.75" customHeight="1">
      <c r="A523" s="221" t="s">
        <v>2551</v>
      </c>
      <c r="B523" s="183">
        <v>83.0</v>
      </c>
      <c r="C523" s="147">
        <v>78.0</v>
      </c>
      <c r="D523" s="185">
        <f t="shared" si="849"/>
        <v>80.5</v>
      </c>
      <c r="E523" s="147">
        <v>75.0</v>
      </c>
      <c r="F523" s="147">
        <v>69.0</v>
      </c>
      <c r="G523" s="187">
        <f t="shared" si="481"/>
        <v>6</v>
      </c>
      <c r="H523" s="147">
        <f t="shared" si="850"/>
        <v>72</v>
      </c>
      <c r="I523" s="185">
        <f t="shared" si="483"/>
        <v>8.5</v>
      </c>
      <c r="J523" s="179" t="s">
        <v>1694</v>
      </c>
      <c r="K523" s="179" t="s">
        <v>1897</v>
      </c>
      <c r="L523" s="179" t="s">
        <v>1550</v>
      </c>
      <c r="M523" s="186">
        <v>77.8</v>
      </c>
      <c r="N523" s="187">
        <f>M523*1000000</f>
        <v>77800000</v>
      </c>
      <c r="O523" s="153">
        <v>302.0</v>
      </c>
      <c r="P523" s="187">
        <f>O523*1000000</f>
        <v>302000000</v>
      </c>
      <c r="Q523" s="153">
        <v>632.0</v>
      </c>
      <c r="R523" s="149">
        <f>SUM(Q523*1000000)</f>
        <v>632000000</v>
      </c>
      <c r="S523" s="187">
        <f>T523*1000000</f>
        <v>934000000</v>
      </c>
      <c r="T523" s="187">
        <v>934.0</v>
      </c>
      <c r="U523" s="178">
        <f t="shared" si="846"/>
        <v>0.6766595289</v>
      </c>
      <c r="V523" s="156">
        <v>250.0</v>
      </c>
      <c r="W523" s="188">
        <f t="shared" ref="W523:W531" si="851">SUM(T523/V523)</f>
        <v>3.736</v>
      </c>
      <c r="X523" s="193">
        <f t="shared" si="848"/>
        <v>0.3112</v>
      </c>
      <c r="Y523" s="147">
        <v>2009.0</v>
      </c>
      <c r="Z523" s="159"/>
      <c r="AA523" s="159"/>
      <c r="AB523" s="189" t="s">
        <v>2552</v>
      </c>
      <c r="AC523" s="158"/>
    </row>
    <row r="524" ht="15.75" customHeight="1">
      <c r="A524" s="223" t="s">
        <v>2553</v>
      </c>
      <c r="B524" s="175">
        <v>75.0</v>
      </c>
      <c r="C524" s="158">
        <v>60.0</v>
      </c>
      <c r="D524" s="210">
        <f t="shared" si="849"/>
        <v>67.5</v>
      </c>
      <c r="E524" s="158">
        <v>87.0</v>
      </c>
      <c r="F524" s="158">
        <v>75.0</v>
      </c>
      <c r="G524" s="158">
        <f t="shared" si="481"/>
        <v>12</v>
      </c>
      <c r="H524" s="158">
        <f t="shared" si="850"/>
        <v>81</v>
      </c>
      <c r="I524" s="210">
        <f t="shared" si="483"/>
        <v>-13.5</v>
      </c>
      <c r="J524" s="162" t="s">
        <v>1537</v>
      </c>
      <c r="K524" s="162" t="s">
        <v>2554</v>
      </c>
      <c r="L524" s="162" t="s">
        <v>1534</v>
      </c>
      <c r="M524" s="153">
        <f>N524/1000000</f>
        <v>0.090872</v>
      </c>
      <c r="N524" s="154">
        <v>90872.0</v>
      </c>
      <c r="O524" s="153">
        <f t="shared" ref="O524:O529" si="852">P524/1000000</f>
        <v>125.095601</v>
      </c>
      <c r="P524" s="154">
        <v>1.25095601E8</v>
      </c>
      <c r="Q524" s="153">
        <f t="shared" ref="Q524:Q529" si="853">R524/1000000</f>
        <v>24.2</v>
      </c>
      <c r="R524" s="154">
        <v>2.42E7</v>
      </c>
      <c r="S524" s="154">
        <v>1.49295601E8</v>
      </c>
      <c r="T524" s="154">
        <f t="shared" ref="T524:T529" si="854">S524/1000000</f>
        <v>149.295601</v>
      </c>
      <c r="U524" s="178">
        <f t="shared" si="846"/>
        <v>0.1620945282</v>
      </c>
      <c r="V524" s="156">
        <v>40.0</v>
      </c>
      <c r="W524" s="188">
        <f t="shared" si="851"/>
        <v>3.732390025</v>
      </c>
      <c r="X524" s="193">
        <f t="shared" si="848"/>
        <v>0.0022718</v>
      </c>
      <c r="Y524" s="158">
        <v>2013.0</v>
      </c>
      <c r="Z524" s="159"/>
      <c r="AA524" s="159"/>
      <c r="AB524" s="189" t="s">
        <v>2555</v>
      </c>
      <c r="AC524" s="158"/>
    </row>
    <row r="525" ht="15.75" customHeight="1">
      <c r="A525" s="221" t="s">
        <v>2556</v>
      </c>
      <c r="B525" s="183">
        <v>46.0</v>
      </c>
      <c r="C525" s="147">
        <v>54.0</v>
      </c>
      <c r="D525" s="183">
        <f t="shared" si="849"/>
        <v>50</v>
      </c>
      <c r="E525" s="147">
        <v>78.0</v>
      </c>
      <c r="F525" s="147">
        <v>78.0</v>
      </c>
      <c r="G525" s="147">
        <f t="shared" si="481"/>
        <v>0</v>
      </c>
      <c r="H525" s="147">
        <f t="shared" si="850"/>
        <v>78</v>
      </c>
      <c r="I525" s="183">
        <f t="shared" si="483"/>
        <v>-28</v>
      </c>
      <c r="J525" s="179" t="s">
        <v>1543</v>
      </c>
      <c r="K525" s="179" t="s">
        <v>1543</v>
      </c>
      <c r="L525" s="179" t="s">
        <v>1534</v>
      </c>
      <c r="M525" s="186">
        <v>21.353789</v>
      </c>
      <c r="N525" s="149">
        <v>2.1353789E7</v>
      </c>
      <c r="O525" s="181">
        <f t="shared" si="852"/>
        <v>55.204525</v>
      </c>
      <c r="P525" s="187">
        <v>5.5204525E7</v>
      </c>
      <c r="Q525" s="181">
        <f t="shared" si="853"/>
        <v>0.658361</v>
      </c>
      <c r="R525" s="187">
        <v>658361.0</v>
      </c>
      <c r="S525" s="187">
        <v>5.5862886E7</v>
      </c>
      <c r="T525" s="187">
        <f t="shared" si="854"/>
        <v>55.862886</v>
      </c>
      <c r="U525" s="178">
        <f t="shared" si="846"/>
        <v>0.01178530232</v>
      </c>
      <c r="V525" s="156">
        <v>15.0</v>
      </c>
      <c r="W525" s="188">
        <f t="shared" si="851"/>
        <v>3.7241924</v>
      </c>
      <c r="X525" s="193">
        <f t="shared" si="848"/>
        <v>1.423585933</v>
      </c>
      <c r="Y525" s="147">
        <v>2007.0</v>
      </c>
      <c r="Z525" s="159"/>
      <c r="AA525" s="159"/>
      <c r="AB525" s="162" t="s">
        <v>1530</v>
      </c>
      <c r="AC525" s="159"/>
    </row>
    <row r="526" ht="15.75" customHeight="1">
      <c r="A526" s="223" t="s">
        <v>2557</v>
      </c>
      <c r="B526" s="175">
        <v>27.0</v>
      </c>
      <c r="C526" s="158">
        <v>34.0</v>
      </c>
      <c r="D526" s="210">
        <f t="shared" si="849"/>
        <v>30.5</v>
      </c>
      <c r="E526" s="158">
        <v>47.0</v>
      </c>
      <c r="F526" s="158">
        <v>54.0</v>
      </c>
      <c r="G526" s="158">
        <f t="shared" si="481"/>
        <v>-7</v>
      </c>
      <c r="H526" s="158">
        <f t="shared" si="850"/>
        <v>50.5</v>
      </c>
      <c r="I526" s="210">
        <f t="shared" si="483"/>
        <v>-20</v>
      </c>
      <c r="J526" s="162" t="s">
        <v>1558</v>
      </c>
      <c r="K526" s="162" t="s">
        <v>1558</v>
      </c>
      <c r="L526" s="162" t="s">
        <v>1540</v>
      </c>
      <c r="M526" s="153">
        <f t="shared" ref="M526:M527" si="855">N526/1000000</f>
        <v>8.754168</v>
      </c>
      <c r="N526" s="154">
        <v>8754168.0</v>
      </c>
      <c r="O526" s="153">
        <f t="shared" si="852"/>
        <v>25.68238</v>
      </c>
      <c r="P526" s="154">
        <v>2.568238E7</v>
      </c>
      <c r="Q526" s="153">
        <f t="shared" si="853"/>
        <v>22.383292</v>
      </c>
      <c r="R526" s="154">
        <v>2.2383292E7</v>
      </c>
      <c r="S526" s="154">
        <v>4.8383672E7</v>
      </c>
      <c r="T526" s="154">
        <f t="shared" si="854"/>
        <v>48.383672</v>
      </c>
      <c r="U526" s="178">
        <f t="shared" si="846"/>
        <v>0.4626207783</v>
      </c>
      <c r="V526" s="156">
        <v>13.0</v>
      </c>
      <c r="W526" s="188">
        <f t="shared" si="851"/>
        <v>3.721820923</v>
      </c>
      <c r="X526" s="193">
        <f t="shared" si="848"/>
        <v>0.6733975385</v>
      </c>
      <c r="Y526" s="158">
        <v>2013.0</v>
      </c>
      <c r="Z526" s="159"/>
      <c r="AA526" s="159"/>
      <c r="AB526" s="189" t="s">
        <v>2558</v>
      </c>
      <c r="AC526" s="158"/>
    </row>
    <row r="527" ht="15.75" customHeight="1">
      <c r="A527" s="222" t="s">
        <v>679</v>
      </c>
      <c r="B527" s="146">
        <v>34.0</v>
      </c>
      <c r="C527" s="164">
        <v>46.0</v>
      </c>
      <c r="D527" s="214">
        <f>(B527+C527)/2</f>
        <v>40</v>
      </c>
      <c r="E527" s="164">
        <v>55.0</v>
      </c>
      <c r="F527" s="164">
        <v>64.0</v>
      </c>
      <c r="G527" s="149">
        <f t="shared" si="481"/>
        <v>-9</v>
      </c>
      <c r="H527" s="164">
        <f>(E527+F527)/2</f>
        <v>59.5</v>
      </c>
      <c r="I527" s="177">
        <f t="shared" si="483"/>
        <v>-19.5</v>
      </c>
      <c r="J527" s="152" t="s">
        <v>1527</v>
      </c>
      <c r="K527" s="152" t="s">
        <v>1527</v>
      </c>
      <c r="L527" s="152" t="s">
        <v>1550</v>
      </c>
      <c r="M527" s="153">
        <f t="shared" si="855"/>
        <v>22.383146</v>
      </c>
      <c r="N527" s="149">
        <v>2.2383146E7</v>
      </c>
      <c r="O527" s="181">
        <f t="shared" si="852"/>
        <v>65.07554</v>
      </c>
      <c r="P527" s="149">
        <v>6.507554E7</v>
      </c>
      <c r="Q527" s="153">
        <f t="shared" si="853"/>
        <v>269.819311</v>
      </c>
      <c r="R527" s="154">
        <v>2.69819311E8</v>
      </c>
      <c r="S527" s="154">
        <f>R527+P527</f>
        <v>334894851</v>
      </c>
      <c r="T527" s="154">
        <f t="shared" si="854"/>
        <v>334.894851</v>
      </c>
      <c r="U527" s="178">
        <f>R527/S527</f>
        <v>0.8056836652</v>
      </c>
      <c r="V527" s="156">
        <v>90.0</v>
      </c>
      <c r="W527" s="157">
        <f t="shared" si="851"/>
        <v>3.7210539</v>
      </c>
      <c r="X527" s="178">
        <f>N527/(V527*1000000)</f>
        <v>0.2487016222</v>
      </c>
      <c r="Y527" s="164">
        <v>2016.0</v>
      </c>
      <c r="Z527" s="159"/>
      <c r="AA527" s="159"/>
      <c r="AB527" s="160" t="s">
        <v>2559</v>
      </c>
      <c r="AC527" s="159"/>
    </row>
    <row r="528" ht="15.75" customHeight="1">
      <c r="A528" s="221" t="s">
        <v>2560</v>
      </c>
      <c r="B528" s="183">
        <v>90.0</v>
      </c>
      <c r="C528" s="147">
        <v>82.0</v>
      </c>
      <c r="D528" s="183">
        <f>AVERAGE(B528:C528)</f>
        <v>86</v>
      </c>
      <c r="E528" s="147">
        <v>69.0</v>
      </c>
      <c r="F528" s="147">
        <v>78.0</v>
      </c>
      <c r="G528" s="147">
        <f t="shared" si="481"/>
        <v>-9</v>
      </c>
      <c r="H528" s="147">
        <f>AVERAGE(E528:F528)</f>
        <v>73.5</v>
      </c>
      <c r="I528" s="183">
        <f t="shared" si="483"/>
        <v>12.5</v>
      </c>
      <c r="J528" s="152" t="s">
        <v>1527</v>
      </c>
      <c r="K528" s="179" t="s">
        <v>1527</v>
      </c>
      <c r="L528" s="179" t="s">
        <v>1540</v>
      </c>
      <c r="M528" s="186">
        <v>0.71991</v>
      </c>
      <c r="N528" s="149">
        <v>719910.0</v>
      </c>
      <c r="O528" s="181">
        <f t="shared" si="852"/>
        <v>49.033882</v>
      </c>
      <c r="P528" s="187">
        <v>4.9033882E7</v>
      </c>
      <c r="Q528" s="181">
        <f t="shared" si="853"/>
        <v>43.957953</v>
      </c>
      <c r="R528" s="187">
        <v>4.3957953E7</v>
      </c>
      <c r="S528" s="187">
        <v>9.2991835E7</v>
      </c>
      <c r="T528" s="187">
        <f t="shared" si="854"/>
        <v>92.991835</v>
      </c>
      <c r="U528" s="178">
        <f>(R528/S528)</f>
        <v>0.472707663</v>
      </c>
      <c r="V528" s="156">
        <v>25.0</v>
      </c>
      <c r="W528" s="188">
        <f t="shared" si="851"/>
        <v>3.7196734</v>
      </c>
      <c r="X528" s="193">
        <f>SUM(M528/V528)</f>
        <v>0.0287964</v>
      </c>
      <c r="Y528" s="147">
        <v>2007.0</v>
      </c>
      <c r="Z528" s="179" t="s">
        <v>1608</v>
      </c>
      <c r="AA528" s="162" t="s">
        <v>1888</v>
      </c>
      <c r="AB528" s="162" t="s">
        <v>1530</v>
      </c>
      <c r="AC528" s="159"/>
    </row>
    <row r="529" ht="15.75" customHeight="1">
      <c r="A529" s="222" t="s">
        <v>509</v>
      </c>
      <c r="B529" s="146">
        <v>87.0</v>
      </c>
      <c r="C529" s="164">
        <v>66.0</v>
      </c>
      <c r="D529" s="214">
        <f>(B529+C529)/2</f>
        <v>76.5</v>
      </c>
      <c r="E529" s="164">
        <v>79.0</v>
      </c>
      <c r="F529" s="164">
        <v>75.0</v>
      </c>
      <c r="G529" s="149">
        <f t="shared" si="481"/>
        <v>4</v>
      </c>
      <c r="H529" s="164">
        <f>(E529+F529)/2</f>
        <v>77</v>
      </c>
      <c r="I529" s="177">
        <f t="shared" si="483"/>
        <v>-0.5</v>
      </c>
      <c r="J529" s="173" t="s">
        <v>1601</v>
      </c>
      <c r="K529" s="173" t="s">
        <v>1601</v>
      </c>
      <c r="L529" s="152" t="s">
        <v>1550</v>
      </c>
      <c r="M529" s="153">
        <f>N529/1000000</f>
        <v>41.282042</v>
      </c>
      <c r="N529" s="149">
        <v>4.1282042E7</v>
      </c>
      <c r="O529" s="181">
        <f t="shared" si="852"/>
        <v>143.528619</v>
      </c>
      <c r="P529" s="149">
        <v>1.43528619E8</v>
      </c>
      <c r="Q529" s="153">
        <f t="shared" si="853"/>
        <v>376.352736</v>
      </c>
      <c r="R529" s="154">
        <v>3.76352736E8</v>
      </c>
      <c r="S529" s="154">
        <f>R529+P529</f>
        <v>519881355</v>
      </c>
      <c r="T529" s="154">
        <f t="shared" si="854"/>
        <v>519.881355</v>
      </c>
      <c r="U529" s="178">
        <f>R529/S529</f>
        <v>0.7239204337</v>
      </c>
      <c r="V529" s="156">
        <v>140.0</v>
      </c>
      <c r="W529" s="157">
        <f t="shared" si="851"/>
        <v>3.71343825</v>
      </c>
      <c r="X529" s="178">
        <f>N529/(V529*1000000)</f>
        <v>0.2948717286</v>
      </c>
      <c r="Y529" s="164">
        <v>2016.0</v>
      </c>
      <c r="Z529" s="159"/>
      <c r="AA529" s="159"/>
      <c r="AB529" s="160" t="s">
        <v>2561</v>
      </c>
      <c r="AC529" s="159"/>
    </row>
    <row r="530" ht="15.75" customHeight="1">
      <c r="A530" s="221" t="s">
        <v>2562</v>
      </c>
      <c r="B530" s="183">
        <v>51.0</v>
      </c>
      <c r="C530" s="147">
        <v>49.0</v>
      </c>
      <c r="D530" s="183">
        <f t="shared" ref="D530:D538" si="856">AVERAGE(B530:C530)</f>
        <v>50</v>
      </c>
      <c r="E530" s="147">
        <v>36.0</v>
      </c>
      <c r="F530" s="147">
        <v>88.0</v>
      </c>
      <c r="G530" s="147">
        <f t="shared" si="481"/>
        <v>-52</v>
      </c>
      <c r="H530" s="147">
        <f t="shared" ref="H530:H538" si="857">AVERAGE(E530:F530)</f>
        <v>62</v>
      </c>
      <c r="I530" s="183">
        <f t="shared" si="483"/>
        <v>-12</v>
      </c>
      <c r="J530" s="179" t="s">
        <v>1565</v>
      </c>
      <c r="K530" s="179" t="s">
        <v>1565</v>
      </c>
      <c r="L530" s="179" t="s">
        <v>1540</v>
      </c>
      <c r="M530" s="186">
        <v>17.38</v>
      </c>
      <c r="N530" s="187">
        <f>M530*1000000</f>
        <v>17380000</v>
      </c>
      <c r="O530" s="153">
        <v>37.11</v>
      </c>
      <c r="P530" s="187">
        <f>O530*1000000</f>
        <v>37110000</v>
      </c>
      <c r="Q530" s="153">
        <v>0.0</v>
      </c>
      <c r="R530" s="149">
        <f>SUM(Q530*1000000)</f>
        <v>0</v>
      </c>
      <c r="S530" s="228">
        <v>3.7105289E7</v>
      </c>
      <c r="T530" s="187">
        <v>37.11</v>
      </c>
      <c r="U530" s="178">
        <f t="shared" ref="U530:U542" si="858">(R530/S530)</f>
        <v>0</v>
      </c>
      <c r="V530" s="156">
        <v>10.0</v>
      </c>
      <c r="W530" s="188">
        <f t="shared" si="851"/>
        <v>3.711</v>
      </c>
      <c r="X530" s="193">
        <f t="shared" ref="X530:X542" si="859">SUM(M530/V530)</f>
        <v>1.738</v>
      </c>
      <c r="Y530" s="147">
        <v>2008.0</v>
      </c>
      <c r="Z530" s="159"/>
      <c r="AA530" s="159"/>
      <c r="AB530" s="189" t="s">
        <v>2563</v>
      </c>
      <c r="AC530" s="158"/>
    </row>
    <row r="531" ht="15.75" customHeight="1">
      <c r="A531" s="221" t="s">
        <v>2564</v>
      </c>
      <c r="B531" s="183">
        <v>82.0</v>
      </c>
      <c r="C531" s="158">
        <v>73.0</v>
      </c>
      <c r="D531" s="183">
        <f t="shared" si="856"/>
        <v>77.5</v>
      </c>
      <c r="E531" s="158">
        <v>89.0</v>
      </c>
      <c r="F531" s="158">
        <v>82.0</v>
      </c>
      <c r="G531" s="147">
        <f t="shared" si="481"/>
        <v>7</v>
      </c>
      <c r="H531" s="147">
        <f t="shared" si="857"/>
        <v>85.5</v>
      </c>
      <c r="I531" s="183">
        <f t="shared" si="483"/>
        <v>-8</v>
      </c>
      <c r="J531" s="162" t="s">
        <v>1694</v>
      </c>
      <c r="K531" s="162" t="s">
        <v>1694</v>
      </c>
      <c r="L531" s="179" t="s">
        <v>1534</v>
      </c>
      <c r="M531" s="153">
        <v>0.21244</v>
      </c>
      <c r="N531" s="149">
        <v>212440.0</v>
      </c>
      <c r="O531" s="181">
        <f t="shared" ref="O531:O533" si="860">P531/1000000</f>
        <v>18.354356</v>
      </c>
      <c r="P531" s="187">
        <v>1.8354356E7</v>
      </c>
      <c r="Q531" s="181">
        <f t="shared" ref="Q531:Q533" si="861">R531/1000000</f>
        <v>37.28021</v>
      </c>
      <c r="R531" s="187">
        <v>3.728021E7</v>
      </c>
      <c r="S531" s="187">
        <v>5.5634566E7</v>
      </c>
      <c r="T531" s="187">
        <f t="shared" ref="T531:T533" si="862">S531/1000000</f>
        <v>55.634566</v>
      </c>
      <c r="U531" s="178">
        <f t="shared" si="858"/>
        <v>0.6700907849</v>
      </c>
      <c r="V531" s="156">
        <v>15.0</v>
      </c>
      <c r="W531" s="188">
        <f t="shared" si="851"/>
        <v>3.708971067</v>
      </c>
      <c r="X531" s="193">
        <f t="shared" si="859"/>
        <v>0.01416266667</v>
      </c>
      <c r="Y531" s="147">
        <v>2007.0</v>
      </c>
      <c r="Z531" s="159"/>
      <c r="AA531" s="159"/>
      <c r="AB531" s="160" t="s">
        <v>2565</v>
      </c>
      <c r="AC531" s="159"/>
    </row>
    <row r="532" ht="15.75" customHeight="1">
      <c r="A532" s="221" t="s">
        <v>2566</v>
      </c>
      <c r="B532" s="183">
        <v>31.0</v>
      </c>
      <c r="C532" s="147">
        <v>39.0</v>
      </c>
      <c r="D532" s="185">
        <f t="shared" si="856"/>
        <v>35</v>
      </c>
      <c r="E532" s="147">
        <v>51.0</v>
      </c>
      <c r="F532" s="147">
        <v>50.0</v>
      </c>
      <c r="G532" s="147">
        <f t="shared" si="481"/>
        <v>1</v>
      </c>
      <c r="H532" s="147">
        <f t="shared" si="857"/>
        <v>50.5</v>
      </c>
      <c r="I532" s="185">
        <f t="shared" si="483"/>
        <v>-15.5</v>
      </c>
      <c r="J532" s="179" t="s">
        <v>1602</v>
      </c>
      <c r="K532" s="179" t="s">
        <v>2567</v>
      </c>
      <c r="L532" s="165" t="s">
        <v>1550</v>
      </c>
      <c r="M532" s="186">
        <f t="shared" ref="M532:M533" si="863">N532/1000000</f>
        <v>21.052227</v>
      </c>
      <c r="N532" s="187">
        <v>2.1052227E7</v>
      </c>
      <c r="O532" s="153">
        <f t="shared" si="860"/>
        <v>42.345531</v>
      </c>
      <c r="P532" s="187">
        <v>4.2345531E7</v>
      </c>
      <c r="Q532" s="153">
        <f t="shared" si="861"/>
        <v>197.813724</v>
      </c>
      <c r="R532" s="154">
        <v>1.97813724E8</v>
      </c>
      <c r="S532" s="187">
        <v>2.40159255E8</v>
      </c>
      <c r="T532" s="187">
        <f t="shared" si="862"/>
        <v>240.159255</v>
      </c>
      <c r="U532" s="178">
        <f t="shared" si="858"/>
        <v>0.8236772886</v>
      </c>
      <c r="V532" s="156">
        <v>65.0</v>
      </c>
      <c r="W532" s="188">
        <f>SUM((S532/1000000)/V532)</f>
        <v>3.694757769</v>
      </c>
      <c r="X532" s="193">
        <f t="shared" si="859"/>
        <v>0.3238804154</v>
      </c>
      <c r="Y532" s="151">
        <v>2012.0</v>
      </c>
      <c r="Z532" s="159"/>
      <c r="AA532" s="159"/>
      <c r="AB532" s="189" t="s">
        <v>2568</v>
      </c>
      <c r="AC532" s="158"/>
    </row>
    <row r="533" ht="15.75" customHeight="1">
      <c r="A533" s="223" t="s">
        <v>631</v>
      </c>
      <c r="B533" s="175">
        <v>78.0</v>
      </c>
      <c r="C533" s="158">
        <v>65.0</v>
      </c>
      <c r="D533" s="210">
        <f t="shared" si="856"/>
        <v>71.5</v>
      </c>
      <c r="E533" s="158">
        <v>82.0</v>
      </c>
      <c r="F533" s="158">
        <v>78.0</v>
      </c>
      <c r="G533" s="158">
        <f t="shared" si="481"/>
        <v>4</v>
      </c>
      <c r="H533" s="158">
        <f t="shared" si="857"/>
        <v>80</v>
      </c>
      <c r="I533" s="210">
        <f t="shared" si="483"/>
        <v>-8.5</v>
      </c>
      <c r="J533" s="152" t="s">
        <v>1601</v>
      </c>
      <c r="K533" s="152" t="s">
        <v>2569</v>
      </c>
      <c r="L533" s="162" t="s">
        <v>1550</v>
      </c>
      <c r="M533" s="153">
        <f t="shared" si="863"/>
        <v>82.429469</v>
      </c>
      <c r="N533" s="154">
        <v>8.2429469E7</v>
      </c>
      <c r="O533" s="153">
        <f t="shared" si="860"/>
        <v>268.492764</v>
      </c>
      <c r="P533" s="154">
        <v>2.68492764E8</v>
      </c>
      <c r="Q533" s="153">
        <f t="shared" si="861"/>
        <v>475.736673</v>
      </c>
      <c r="R533" s="154">
        <v>4.75736673E8</v>
      </c>
      <c r="S533" s="154">
        <v>7.38892764E8</v>
      </c>
      <c r="T533" s="154">
        <f t="shared" si="862"/>
        <v>738.892764</v>
      </c>
      <c r="U533" s="178">
        <f t="shared" si="858"/>
        <v>0.6438507672</v>
      </c>
      <c r="V533" s="156">
        <v>200.0</v>
      </c>
      <c r="W533" s="188">
        <f t="shared" ref="W533:W538" si="864">SUM(T533/V533)</f>
        <v>3.69446382</v>
      </c>
      <c r="X533" s="193">
        <f t="shared" si="859"/>
        <v>0.412147345</v>
      </c>
      <c r="Y533" s="158">
        <v>2013.0</v>
      </c>
      <c r="Z533" s="159"/>
      <c r="AA533" s="159"/>
      <c r="AB533" s="189" t="s">
        <v>2570</v>
      </c>
      <c r="AC533" s="158"/>
    </row>
    <row r="534" ht="15.75" customHeight="1">
      <c r="A534" s="221" t="s">
        <v>2571</v>
      </c>
      <c r="B534" s="183">
        <v>20.0</v>
      </c>
      <c r="C534" s="147">
        <v>25.0</v>
      </c>
      <c r="D534" s="183">
        <f t="shared" si="856"/>
        <v>22.5</v>
      </c>
      <c r="E534" s="147">
        <v>50.0</v>
      </c>
      <c r="F534" s="147">
        <v>53.0</v>
      </c>
      <c r="G534" s="147">
        <f t="shared" si="481"/>
        <v>-3</v>
      </c>
      <c r="H534" s="147">
        <f t="shared" si="857"/>
        <v>51.5</v>
      </c>
      <c r="I534" s="183">
        <f t="shared" si="483"/>
        <v>-29</v>
      </c>
      <c r="J534" s="152" t="s">
        <v>1527</v>
      </c>
      <c r="K534" s="179" t="s">
        <v>1527</v>
      </c>
      <c r="L534" s="179" t="s">
        <v>1540</v>
      </c>
      <c r="M534" s="186">
        <v>28.6</v>
      </c>
      <c r="N534" s="187">
        <f t="shared" ref="N534:N537" si="865">M534*1000000</f>
        <v>28600000</v>
      </c>
      <c r="O534" s="153">
        <v>68.26</v>
      </c>
      <c r="P534" s="187">
        <f t="shared" ref="P534:P537" si="866">O534*1000000</f>
        <v>68260000</v>
      </c>
      <c r="Q534" s="153">
        <v>5.56</v>
      </c>
      <c r="R534" s="149">
        <f t="shared" ref="R534:R537" si="867">SUM(Q534*1000000)</f>
        <v>5560000</v>
      </c>
      <c r="S534" s="187">
        <f>T534*1000000</f>
        <v>73820000</v>
      </c>
      <c r="T534" s="187">
        <v>73.82</v>
      </c>
      <c r="U534" s="178">
        <f t="shared" si="858"/>
        <v>0.07531834191</v>
      </c>
      <c r="V534" s="156">
        <v>20.0</v>
      </c>
      <c r="W534" s="188">
        <f t="shared" si="864"/>
        <v>3.691</v>
      </c>
      <c r="X534" s="193">
        <f t="shared" si="859"/>
        <v>1.43</v>
      </c>
      <c r="Y534" s="147">
        <v>2009.0</v>
      </c>
      <c r="Z534" s="159"/>
      <c r="AA534" s="159"/>
      <c r="AB534" s="189" t="s">
        <v>2572</v>
      </c>
      <c r="AC534" s="158"/>
    </row>
    <row r="535" ht="15.75" customHeight="1">
      <c r="A535" s="221" t="s">
        <v>2573</v>
      </c>
      <c r="B535" s="175">
        <v>93.0</v>
      </c>
      <c r="C535" s="158">
        <v>81.0</v>
      </c>
      <c r="D535" s="185">
        <f t="shared" si="856"/>
        <v>87</v>
      </c>
      <c r="E535" s="158">
        <v>84.0</v>
      </c>
      <c r="F535" s="147">
        <v>78.0</v>
      </c>
      <c r="G535" s="147">
        <f t="shared" si="481"/>
        <v>6</v>
      </c>
      <c r="H535" s="147">
        <f t="shared" si="857"/>
        <v>81</v>
      </c>
      <c r="I535" s="185">
        <f t="shared" si="483"/>
        <v>6</v>
      </c>
      <c r="J535" s="179" t="s">
        <v>1543</v>
      </c>
      <c r="K535" s="179" t="s">
        <v>2574</v>
      </c>
      <c r="L535" s="179" t="s">
        <v>1540</v>
      </c>
      <c r="M535" s="153">
        <v>5.83</v>
      </c>
      <c r="N535" s="187">
        <f t="shared" si="865"/>
        <v>5830000</v>
      </c>
      <c r="O535" s="153">
        <v>56.82</v>
      </c>
      <c r="P535" s="187">
        <f t="shared" si="866"/>
        <v>56820000</v>
      </c>
      <c r="Q535" s="153">
        <v>94.3</v>
      </c>
      <c r="R535" s="149">
        <f t="shared" si="867"/>
        <v>94300000</v>
      </c>
      <c r="S535" s="154">
        <f>SUM(N535:P535)</f>
        <v>62650056.82</v>
      </c>
      <c r="T535" s="149">
        <f>S535/1000000</f>
        <v>62.65005682</v>
      </c>
      <c r="U535" s="178">
        <f t="shared" si="858"/>
        <v>1.505186185</v>
      </c>
      <c r="V535" s="156">
        <v>17.0</v>
      </c>
      <c r="W535" s="188">
        <f t="shared" si="864"/>
        <v>3.68529746</v>
      </c>
      <c r="X535" s="193">
        <f t="shared" si="859"/>
        <v>0.3429411765</v>
      </c>
      <c r="Y535" s="147">
        <v>2011.0</v>
      </c>
      <c r="Z535" s="179" t="s">
        <v>1608</v>
      </c>
      <c r="AA535" s="179" t="s">
        <v>1609</v>
      </c>
      <c r="AB535" s="189" t="s">
        <v>2575</v>
      </c>
      <c r="AC535" s="158"/>
    </row>
    <row r="536" ht="15.75" customHeight="1">
      <c r="A536" s="221" t="s">
        <v>2576</v>
      </c>
      <c r="B536" s="183">
        <v>68.0</v>
      </c>
      <c r="C536" s="147">
        <v>63.0</v>
      </c>
      <c r="D536" s="183">
        <f t="shared" si="856"/>
        <v>65.5</v>
      </c>
      <c r="E536" s="147">
        <v>73.0</v>
      </c>
      <c r="F536" s="147">
        <v>77.0</v>
      </c>
      <c r="G536" s="147">
        <f t="shared" si="481"/>
        <v>-4</v>
      </c>
      <c r="H536" s="147">
        <f t="shared" si="857"/>
        <v>75</v>
      </c>
      <c r="I536" s="183">
        <f t="shared" si="483"/>
        <v>-9.5</v>
      </c>
      <c r="J536" s="162" t="s">
        <v>1527</v>
      </c>
      <c r="K536" s="179" t="s">
        <v>1646</v>
      </c>
      <c r="L536" s="179" t="s">
        <v>1534</v>
      </c>
      <c r="M536" s="186">
        <v>41.0</v>
      </c>
      <c r="N536" s="187">
        <f t="shared" si="865"/>
        <v>41000000</v>
      </c>
      <c r="O536" s="153">
        <v>128.01</v>
      </c>
      <c r="P536" s="187">
        <f t="shared" si="866"/>
        <v>128010000</v>
      </c>
      <c r="Q536" s="153">
        <v>166.79</v>
      </c>
      <c r="R536" s="149">
        <f t="shared" si="867"/>
        <v>166790000</v>
      </c>
      <c r="S536" s="187">
        <f t="shared" ref="S536:S537" si="868">T536*1000000</f>
        <v>294800000</v>
      </c>
      <c r="T536" s="187">
        <f>SUM(O536+Q536)</f>
        <v>294.8</v>
      </c>
      <c r="U536" s="178">
        <f t="shared" si="858"/>
        <v>0.5657734057</v>
      </c>
      <c r="V536" s="156">
        <v>80.0</v>
      </c>
      <c r="W536" s="188">
        <f t="shared" si="864"/>
        <v>3.685</v>
      </c>
      <c r="X536" s="193">
        <f t="shared" si="859"/>
        <v>0.5125</v>
      </c>
      <c r="Y536" s="147">
        <v>2010.0</v>
      </c>
      <c r="Z536" s="159"/>
      <c r="AA536" s="159"/>
      <c r="AB536" s="189" t="s">
        <v>2577</v>
      </c>
      <c r="AC536" s="158"/>
    </row>
    <row r="537" ht="15.75" customHeight="1">
      <c r="A537" s="221" t="s">
        <v>2578</v>
      </c>
      <c r="B537" s="183">
        <v>33.0</v>
      </c>
      <c r="C537" s="147">
        <v>41.0</v>
      </c>
      <c r="D537" s="185">
        <f t="shared" si="856"/>
        <v>37</v>
      </c>
      <c r="E537" s="147">
        <v>50.0</v>
      </c>
      <c r="F537" s="147">
        <v>61.0</v>
      </c>
      <c r="G537" s="147">
        <f t="shared" si="481"/>
        <v>-11</v>
      </c>
      <c r="H537" s="147">
        <f t="shared" si="857"/>
        <v>55.5</v>
      </c>
      <c r="I537" s="185">
        <f t="shared" si="483"/>
        <v>-18.5</v>
      </c>
      <c r="J537" s="179" t="s">
        <v>1629</v>
      </c>
      <c r="K537" s="179" t="s">
        <v>2579</v>
      </c>
      <c r="L537" s="179" t="s">
        <v>1540</v>
      </c>
      <c r="M537" s="186">
        <v>24.6</v>
      </c>
      <c r="N537" s="187">
        <f t="shared" si="865"/>
        <v>24600000</v>
      </c>
      <c r="O537" s="153">
        <v>79.95</v>
      </c>
      <c r="P537" s="187">
        <f t="shared" si="866"/>
        <v>79950000</v>
      </c>
      <c r="Q537" s="153">
        <v>103.63</v>
      </c>
      <c r="R537" s="149">
        <f t="shared" si="867"/>
        <v>103630000</v>
      </c>
      <c r="S537" s="187">
        <f t="shared" si="868"/>
        <v>183580000</v>
      </c>
      <c r="T537" s="187">
        <v>183.58</v>
      </c>
      <c r="U537" s="178">
        <f t="shared" si="858"/>
        <v>0.564495043</v>
      </c>
      <c r="V537" s="156">
        <v>50.0</v>
      </c>
      <c r="W537" s="188">
        <f t="shared" si="864"/>
        <v>3.6716</v>
      </c>
      <c r="X537" s="193">
        <f t="shared" si="859"/>
        <v>0.492</v>
      </c>
      <c r="Y537" s="147">
        <v>2009.0</v>
      </c>
      <c r="Z537" s="159"/>
      <c r="AA537" s="159"/>
      <c r="AB537" s="189" t="s">
        <v>2580</v>
      </c>
      <c r="AC537" s="158"/>
    </row>
    <row r="538" ht="15.75" customHeight="1">
      <c r="A538" s="221" t="s">
        <v>2581</v>
      </c>
      <c r="B538" s="183">
        <v>70.0</v>
      </c>
      <c r="C538" s="147">
        <v>62.0</v>
      </c>
      <c r="D538" s="183">
        <f t="shared" si="856"/>
        <v>66</v>
      </c>
      <c r="E538" s="147">
        <v>75.0</v>
      </c>
      <c r="F538" s="147">
        <v>64.0</v>
      </c>
      <c r="G538" s="147">
        <f t="shared" si="481"/>
        <v>11</v>
      </c>
      <c r="H538" s="147">
        <f t="shared" si="857"/>
        <v>69.5</v>
      </c>
      <c r="I538" s="183">
        <f t="shared" si="483"/>
        <v>-3.5</v>
      </c>
      <c r="J538" s="179" t="s">
        <v>1983</v>
      </c>
      <c r="K538" s="179" t="s">
        <v>2582</v>
      </c>
      <c r="L538" s="179" t="s">
        <v>1550</v>
      </c>
      <c r="M538" s="186">
        <v>36.133403</v>
      </c>
      <c r="N538" s="149">
        <v>3.6133403E7</v>
      </c>
      <c r="O538" s="181">
        <f t="shared" ref="O538:O543" si="869">P538/1000000</f>
        <v>117.154724</v>
      </c>
      <c r="P538" s="187">
        <v>1.17154724E8</v>
      </c>
      <c r="Q538" s="181">
        <f t="shared" ref="Q538:Q543" si="870">R538/1000000</f>
        <v>194.1579</v>
      </c>
      <c r="R538" s="187">
        <v>1.941579E8</v>
      </c>
      <c r="S538" s="187">
        <v>3.11312624E8</v>
      </c>
      <c r="T538" s="187">
        <f t="shared" ref="T538:T546" si="871">S538/1000000</f>
        <v>311.312624</v>
      </c>
      <c r="U538" s="178">
        <f t="shared" si="858"/>
        <v>0.6236749975</v>
      </c>
      <c r="V538" s="156">
        <v>85.0</v>
      </c>
      <c r="W538" s="188">
        <f t="shared" si="864"/>
        <v>3.662501459</v>
      </c>
      <c r="X538" s="193">
        <f t="shared" si="859"/>
        <v>0.4250988588</v>
      </c>
      <c r="Y538" s="147">
        <v>2007.0</v>
      </c>
      <c r="Z538" s="159"/>
      <c r="AA538" s="159"/>
      <c r="AB538" s="160" t="s">
        <v>2583</v>
      </c>
      <c r="AC538" s="159"/>
    </row>
    <row r="539" ht="15.75" customHeight="1">
      <c r="A539" s="212" t="s">
        <v>2584</v>
      </c>
      <c r="B539" s="146">
        <v>13.0</v>
      </c>
      <c r="C539" s="146">
        <v>39.0</v>
      </c>
      <c r="D539" s="146">
        <f>(B539+C539)/2</f>
        <v>26</v>
      </c>
      <c r="E539" s="146">
        <v>24.0</v>
      </c>
      <c r="F539" s="146">
        <v>37.0</v>
      </c>
      <c r="G539" s="146">
        <f t="shared" si="481"/>
        <v>-13</v>
      </c>
      <c r="H539" s="146">
        <f>(E539+F539)/2</f>
        <v>30.5</v>
      </c>
      <c r="I539" s="146">
        <f t="shared" si="483"/>
        <v>-4.5</v>
      </c>
      <c r="J539" s="215" t="s">
        <v>1558</v>
      </c>
      <c r="K539" s="216" t="s">
        <v>1558</v>
      </c>
      <c r="L539" s="197" t="s">
        <v>1540</v>
      </c>
      <c r="M539" s="181">
        <f>N539/1000000</f>
        <v>27.062332</v>
      </c>
      <c r="N539" s="149">
        <v>2.7062332E7</v>
      </c>
      <c r="O539" s="181">
        <f t="shared" si="869"/>
        <v>72.090992</v>
      </c>
      <c r="P539" s="149">
        <v>7.2090992E7</v>
      </c>
      <c r="Q539" s="181">
        <f t="shared" si="870"/>
        <v>1.136218</v>
      </c>
      <c r="R539" s="149">
        <v>1136218.0</v>
      </c>
      <c r="S539" s="149">
        <f>P539+R539</f>
        <v>73227210</v>
      </c>
      <c r="T539" s="149">
        <f t="shared" si="871"/>
        <v>73.22721</v>
      </c>
      <c r="U539" s="199">
        <f t="shared" si="858"/>
        <v>0.01551633607</v>
      </c>
      <c r="V539" s="192">
        <v>20.0</v>
      </c>
      <c r="W539" s="200">
        <f>SUM(S539/(V539*1000000))</f>
        <v>3.6613605</v>
      </c>
      <c r="X539" s="199">
        <f t="shared" si="859"/>
        <v>1.3531166</v>
      </c>
      <c r="Y539" s="146">
        <v>2019.0</v>
      </c>
      <c r="Z539" s="201"/>
      <c r="AA539" s="201"/>
      <c r="AB539" s="211" t="s">
        <v>2585</v>
      </c>
      <c r="AC539" s="159"/>
    </row>
    <row r="540" ht="15.75" customHeight="1">
      <c r="A540" s="221" t="s">
        <v>2586</v>
      </c>
      <c r="B540" s="183">
        <v>66.0</v>
      </c>
      <c r="C540" s="158">
        <v>61.0</v>
      </c>
      <c r="D540" s="185">
        <f>AVERAGE(B540:C540)</f>
        <v>63.5</v>
      </c>
      <c r="E540" s="164">
        <v>84.0</v>
      </c>
      <c r="F540" s="158">
        <v>79.0</v>
      </c>
      <c r="G540" s="147">
        <f t="shared" si="481"/>
        <v>5</v>
      </c>
      <c r="H540" s="147">
        <f>AVERAGE(E540:F540)</f>
        <v>81.5</v>
      </c>
      <c r="I540" s="185">
        <f t="shared" si="483"/>
        <v>-18</v>
      </c>
      <c r="J540" s="162" t="s">
        <v>1565</v>
      </c>
      <c r="K540" s="162" t="s">
        <v>1565</v>
      </c>
      <c r="L540" s="179" t="s">
        <v>1534</v>
      </c>
      <c r="M540" s="153">
        <v>0.471713</v>
      </c>
      <c r="N540" s="149">
        <v>471713.0</v>
      </c>
      <c r="O540" s="181">
        <f t="shared" si="869"/>
        <v>15.800078</v>
      </c>
      <c r="P540" s="187">
        <v>1.5800078E7</v>
      </c>
      <c r="Q540" s="181">
        <f t="shared" si="870"/>
        <v>57.3938</v>
      </c>
      <c r="R540" s="187">
        <v>5.73938E7</v>
      </c>
      <c r="S540" s="187">
        <v>7.3193878E7</v>
      </c>
      <c r="T540" s="187">
        <f t="shared" si="871"/>
        <v>73.193878</v>
      </c>
      <c r="U540" s="178">
        <f t="shared" si="858"/>
        <v>0.7841338862</v>
      </c>
      <c r="V540" s="156">
        <v>20.0</v>
      </c>
      <c r="W540" s="188">
        <f>SUM(T540/V540)</f>
        <v>3.6596939</v>
      </c>
      <c r="X540" s="193">
        <f t="shared" si="859"/>
        <v>0.02358565</v>
      </c>
      <c r="Y540" s="147">
        <v>2007.0</v>
      </c>
      <c r="Z540" s="159"/>
      <c r="AA540" s="159"/>
      <c r="AB540" s="160" t="s">
        <v>2587</v>
      </c>
      <c r="AC540" s="159"/>
    </row>
    <row r="541" ht="15.75" customHeight="1">
      <c r="A541" s="194" t="s">
        <v>2588</v>
      </c>
      <c r="B541" s="146">
        <v>32.0</v>
      </c>
      <c r="C541" s="175">
        <v>39.0</v>
      </c>
      <c r="D541" s="146">
        <f>(B541+C541)/2</f>
        <v>35.5</v>
      </c>
      <c r="E541" s="146">
        <v>70.0</v>
      </c>
      <c r="F541" s="146">
        <v>47.0</v>
      </c>
      <c r="G541" s="146">
        <f t="shared" si="481"/>
        <v>23</v>
      </c>
      <c r="H541" s="146">
        <f>(E541+F541)/2</f>
        <v>58.5</v>
      </c>
      <c r="I541" s="146">
        <f t="shared" si="483"/>
        <v>-23</v>
      </c>
      <c r="J541" s="152" t="s">
        <v>1527</v>
      </c>
      <c r="K541" s="197" t="s">
        <v>1533</v>
      </c>
      <c r="L541" s="197" t="s">
        <v>1540</v>
      </c>
      <c r="M541" s="181">
        <f>N541/1000000</f>
        <v>10.855054</v>
      </c>
      <c r="N541" s="198">
        <v>1.0855054E7</v>
      </c>
      <c r="O541" s="181">
        <f t="shared" si="869"/>
        <v>35.388976</v>
      </c>
      <c r="P541" s="149">
        <v>3.5388976E7</v>
      </c>
      <c r="Q541" s="181">
        <f t="shared" si="870"/>
        <v>1.180239</v>
      </c>
      <c r="R541" s="198">
        <v>1180239.0</v>
      </c>
      <c r="S541" s="149">
        <f>P541+R541</f>
        <v>36569215</v>
      </c>
      <c r="T541" s="149">
        <f t="shared" si="871"/>
        <v>36.569215</v>
      </c>
      <c r="U541" s="199">
        <f t="shared" si="858"/>
        <v>0.03227411362</v>
      </c>
      <c r="V541" s="192">
        <v>10.0</v>
      </c>
      <c r="W541" s="200">
        <f>SUM(S541/(V541*1000000))</f>
        <v>3.6569215</v>
      </c>
      <c r="X541" s="199">
        <f t="shared" si="859"/>
        <v>1.0855054</v>
      </c>
      <c r="Y541" s="146">
        <v>2019.0</v>
      </c>
      <c r="Z541" s="201"/>
      <c r="AA541" s="201"/>
      <c r="AB541" s="211" t="s">
        <v>2589</v>
      </c>
      <c r="AC541" s="159"/>
    </row>
    <row r="542" ht="15.75" customHeight="1">
      <c r="A542" s="221" t="s">
        <v>2590</v>
      </c>
      <c r="B542" s="183">
        <v>63.0</v>
      </c>
      <c r="C542" s="158">
        <v>59.0</v>
      </c>
      <c r="D542" s="185">
        <f>AVERAGE(B542:C542)</f>
        <v>61</v>
      </c>
      <c r="E542" s="158">
        <v>68.0</v>
      </c>
      <c r="F542" s="147">
        <v>83.0</v>
      </c>
      <c r="G542" s="147">
        <f t="shared" si="481"/>
        <v>-15</v>
      </c>
      <c r="H542" s="147">
        <f>AVERAGE(E542:F542)</f>
        <v>75.5</v>
      </c>
      <c r="I542" s="185">
        <f t="shared" si="483"/>
        <v>-14.5</v>
      </c>
      <c r="J542" s="179" t="s">
        <v>1605</v>
      </c>
      <c r="K542" s="179" t="s">
        <v>1734</v>
      </c>
      <c r="L542" s="179" t="s">
        <v>1540</v>
      </c>
      <c r="M542" s="153">
        <v>13.62363</v>
      </c>
      <c r="N542" s="149">
        <v>1.362363E7</v>
      </c>
      <c r="O542" s="181">
        <f t="shared" si="869"/>
        <v>50.572589</v>
      </c>
      <c r="P542" s="187">
        <v>5.0572589E7</v>
      </c>
      <c r="Q542" s="181">
        <f t="shared" si="870"/>
        <v>95.323833</v>
      </c>
      <c r="R542" s="187">
        <v>9.5323833E7</v>
      </c>
      <c r="S542" s="187">
        <v>1.45896422E8</v>
      </c>
      <c r="T542" s="187">
        <f t="shared" si="871"/>
        <v>145.896422</v>
      </c>
      <c r="U542" s="178">
        <f t="shared" si="858"/>
        <v>0.653366489</v>
      </c>
      <c r="V542" s="156">
        <v>40.0</v>
      </c>
      <c r="W542" s="188">
        <f t="shared" ref="W542:W544" si="872">SUM(T542/V542)</f>
        <v>3.64741055</v>
      </c>
      <c r="X542" s="193">
        <f t="shared" si="859"/>
        <v>0.34059075</v>
      </c>
      <c r="Y542" s="147">
        <v>2007.0</v>
      </c>
      <c r="Z542" s="159"/>
      <c r="AA542" s="159"/>
      <c r="AB542" s="160" t="s">
        <v>2591</v>
      </c>
      <c r="AC542" s="159"/>
    </row>
    <row r="543" ht="15.75" customHeight="1">
      <c r="A543" s="223" t="s">
        <v>2592</v>
      </c>
      <c r="B543" s="175">
        <v>97.0</v>
      </c>
      <c r="C543" s="158">
        <v>96.0</v>
      </c>
      <c r="D543" s="214">
        <f>(B543+C543)/2</f>
        <v>96.5</v>
      </c>
      <c r="E543" s="158">
        <v>81.0</v>
      </c>
      <c r="F543" s="158">
        <v>79.0</v>
      </c>
      <c r="G543" s="149">
        <f t="shared" si="481"/>
        <v>2</v>
      </c>
      <c r="H543" s="164">
        <f>(E543+F543)/2</f>
        <v>80</v>
      </c>
      <c r="I543" s="177">
        <f t="shared" si="483"/>
        <v>16.5</v>
      </c>
      <c r="J543" s="162" t="s">
        <v>1547</v>
      </c>
      <c r="K543" s="162" t="s">
        <v>1547</v>
      </c>
      <c r="L543" s="152" t="s">
        <v>1540</v>
      </c>
      <c r="M543" s="153">
        <f>N543/1000000</f>
        <v>0.256498</v>
      </c>
      <c r="N543" s="154">
        <v>256498.0</v>
      </c>
      <c r="O543" s="153">
        <f t="shared" si="869"/>
        <v>30.308167</v>
      </c>
      <c r="P543" s="154">
        <v>3.0308167E7</v>
      </c>
      <c r="Q543" s="153">
        <f t="shared" si="870"/>
        <v>0.672483</v>
      </c>
      <c r="R543" s="154">
        <v>672483.0</v>
      </c>
      <c r="S543" s="154">
        <f>R543+P543</f>
        <v>30980650</v>
      </c>
      <c r="T543" s="154">
        <f t="shared" si="871"/>
        <v>30.98065</v>
      </c>
      <c r="U543" s="178">
        <f>R543/S543</f>
        <v>0.02170654909</v>
      </c>
      <c r="V543" s="156">
        <v>8.5</v>
      </c>
      <c r="W543" s="157">
        <f t="shared" si="872"/>
        <v>3.644782353</v>
      </c>
      <c r="X543" s="178">
        <f>N543/(V543*1000000)</f>
        <v>0.03017623529</v>
      </c>
      <c r="Y543" s="158">
        <v>2016.0</v>
      </c>
      <c r="Z543" s="159"/>
      <c r="AA543" s="159"/>
      <c r="AB543" s="160" t="s">
        <v>2593</v>
      </c>
      <c r="AC543" s="159"/>
    </row>
    <row r="544" ht="15.75" customHeight="1">
      <c r="A544" s="221" t="s">
        <v>2594</v>
      </c>
      <c r="B544" s="175">
        <v>47.0</v>
      </c>
      <c r="C544" s="158">
        <v>51.0</v>
      </c>
      <c r="D544" s="183">
        <f t="shared" ref="D544:D548" si="873">AVERAGE(B544:C544)</f>
        <v>49</v>
      </c>
      <c r="E544" s="158">
        <v>63.0</v>
      </c>
      <c r="F544" s="147">
        <v>72.0</v>
      </c>
      <c r="G544" s="147">
        <f t="shared" si="481"/>
        <v>-9</v>
      </c>
      <c r="H544" s="147">
        <f t="shared" ref="H544:H548" si="874">AVERAGE(E544:F544)</f>
        <v>67.5</v>
      </c>
      <c r="I544" s="183">
        <f t="shared" si="483"/>
        <v>-18.5</v>
      </c>
      <c r="J544" s="179" t="s">
        <v>1543</v>
      </c>
      <c r="K544" s="179" t="s">
        <v>2215</v>
      </c>
      <c r="L544" s="179" t="s">
        <v>1550</v>
      </c>
      <c r="M544" s="153">
        <v>23.75</v>
      </c>
      <c r="N544" s="187">
        <f>M544*1000000</f>
        <v>23750000</v>
      </c>
      <c r="O544" s="153">
        <v>52.7</v>
      </c>
      <c r="P544" s="187">
        <f>O544*1000000</f>
        <v>52700000</v>
      </c>
      <c r="Q544" s="153">
        <v>19.72</v>
      </c>
      <c r="R544" s="149">
        <f>SUM(Q544*1000000)</f>
        <v>19720000</v>
      </c>
      <c r="S544" s="154">
        <f>SUM(N544:P544)</f>
        <v>76450052.7</v>
      </c>
      <c r="T544" s="149">
        <f t="shared" si="871"/>
        <v>76.4500527</v>
      </c>
      <c r="U544" s="178">
        <f t="shared" ref="U544:U548" si="875">(R544/S544)</f>
        <v>0.2579461924</v>
      </c>
      <c r="V544" s="156">
        <v>21.0</v>
      </c>
      <c r="W544" s="188">
        <f t="shared" si="872"/>
        <v>3.6404787</v>
      </c>
      <c r="X544" s="193">
        <f t="shared" ref="X544:X548" si="876">SUM(M544/V544)</f>
        <v>1.130952381</v>
      </c>
      <c r="Y544" s="147">
        <v>2011.0</v>
      </c>
      <c r="Z544" s="159"/>
      <c r="AA544" s="159"/>
      <c r="AB544" s="189" t="s">
        <v>2595</v>
      </c>
      <c r="AC544" s="158"/>
    </row>
    <row r="545" ht="15.75" customHeight="1">
      <c r="A545" s="221" t="s">
        <v>2596</v>
      </c>
      <c r="B545" s="183">
        <v>61.0</v>
      </c>
      <c r="C545" s="147">
        <v>50.0</v>
      </c>
      <c r="D545" s="185">
        <f t="shared" si="873"/>
        <v>55.5</v>
      </c>
      <c r="E545" s="147">
        <v>67.0</v>
      </c>
      <c r="F545" s="147">
        <v>62.0</v>
      </c>
      <c r="G545" s="147">
        <f t="shared" si="481"/>
        <v>5</v>
      </c>
      <c r="H545" s="147">
        <f t="shared" si="874"/>
        <v>64.5</v>
      </c>
      <c r="I545" s="185">
        <f t="shared" si="483"/>
        <v>-9</v>
      </c>
      <c r="J545" s="179" t="s">
        <v>1602</v>
      </c>
      <c r="K545" s="179" t="s">
        <v>1808</v>
      </c>
      <c r="L545" s="165" t="s">
        <v>1534</v>
      </c>
      <c r="M545" s="186">
        <f>N545/1000000</f>
        <v>15.210156</v>
      </c>
      <c r="N545" s="187">
        <v>1.5210156E7</v>
      </c>
      <c r="O545" s="153">
        <f>P545/1000000</f>
        <v>80.070736</v>
      </c>
      <c r="P545" s="187">
        <v>8.0070736E7</v>
      </c>
      <c r="Q545" s="153">
        <f>R545/1000000</f>
        <v>138.269859</v>
      </c>
      <c r="R545" s="154">
        <v>1.38269859E8</v>
      </c>
      <c r="S545" s="187">
        <v>2.18340595E8</v>
      </c>
      <c r="T545" s="187">
        <f t="shared" si="871"/>
        <v>218.340595</v>
      </c>
      <c r="U545" s="178">
        <f t="shared" si="875"/>
        <v>0.6332760017</v>
      </c>
      <c r="V545" s="156">
        <v>60.0</v>
      </c>
      <c r="W545" s="188">
        <f>SUM((S545/1000000)/V545)</f>
        <v>3.639009917</v>
      </c>
      <c r="X545" s="193">
        <f t="shared" si="876"/>
        <v>0.2535026</v>
      </c>
      <c r="Y545" s="151">
        <v>2012.0</v>
      </c>
      <c r="Z545" s="159"/>
      <c r="AA545" s="159"/>
      <c r="AB545" s="189" t="s">
        <v>2597</v>
      </c>
      <c r="AC545" s="158"/>
    </row>
    <row r="546" ht="15.75" customHeight="1">
      <c r="A546" s="221" t="s">
        <v>2598</v>
      </c>
      <c r="B546" s="175">
        <v>69.0</v>
      </c>
      <c r="C546" s="158">
        <v>59.0</v>
      </c>
      <c r="D546" s="185">
        <f t="shared" si="873"/>
        <v>64</v>
      </c>
      <c r="E546" s="158">
        <v>73.0</v>
      </c>
      <c r="F546" s="147">
        <v>72.0</v>
      </c>
      <c r="G546" s="147">
        <f t="shared" si="481"/>
        <v>1</v>
      </c>
      <c r="H546" s="147">
        <f t="shared" si="874"/>
        <v>72.5</v>
      </c>
      <c r="I546" s="185">
        <f t="shared" si="483"/>
        <v>-8.5</v>
      </c>
      <c r="J546" s="179" t="s">
        <v>1629</v>
      </c>
      <c r="K546" s="179" t="s">
        <v>2271</v>
      </c>
      <c r="L546" s="179" t="s">
        <v>1534</v>
      </c>
      <c r="M546" s="153">
        <v>18.91</v>
      </c>
      <c r="N546" s="187">
        <f t="shared" ref="N546:N548" si="877">M546*1000000</f>
        <v>18910000</v>
      </c>
      <c r="O546" s="153">
        <v>79.25</v>
      </c>
      <c r="P546" s="187">
        <f t="shared" ref="P546:P548" si="878">O546*1000000</f>
        <v>79250000</v>
      </c>
      <c r="Q546" s="153">
        <v>82.6</v>
      </c>
      <c r="R546" s="149">
        <f t="shared" ref="R546:R548" si="879">SUM(Q546*1000000)</f>
        <v>82600000</v>
      </c>
      <c r="S546" s="154">
        <f>SUM(N546:P546)</f>
        <v>98160079.25</v>
      </c>
      <c r="T546" s="149">
        <f t="shared" si="871"/>
        <v>98.16007925</v>
      </c>
      <c r="U546" s="178">
        <f t="shared" si="875"/>
        <v>0.8414826132</v>
      </c>
      <c r="V546" s="156">
        <v>27.0</v>
      </c>
      <c r="W546" s="188">
        <f t="shared" ref="W546:W552" si="880">SUM(T546/V546)</f>
        <v>3.635558491</v>
      </c>
      <c r="X546" s="193">
        <f t="shared" si="876"/>
        <v>0.7003703704</v>
      </c>
      <c r="Y546" s="147">
        <v>2011.0</v>
      </c>
      <c r="Z546" s="159"/>
      <c r="AA546" s="159"/>
      <c r="AB546" s="189" t="s">
        <v>2599</v>
      </c>
      <c r="AC546" s="158"/>
    </row>
    <row r="547" ht="15.75" customHeight="1">
      <c r="A547" s="221" t="s">
        <v>2600</v>
      </c>
      <c r="B547" s="183">
        <v>36.0</v>
      </c>
      <c r="C547" s="147">
        <v>51.0</v>
      </c>
      <c r="D547" s="185">
        <f t="shared" si="873"/>
        <v>43.5</v>
      </c>
      <c r="E547" s="147">
        <v>58.0</v>
      </c>
      <c r="F547" s="147">
        <v>57.0</v>
      </c>
      <c r="G547" s="147">
        <f t="shared" si="481"/>
        <v>1</v>
      </c>
      <c r="H547" s="147">
        <f t="shared" si="874"/>
        <v>57.5</v>
      </c>
      <c r="I547" s="185">
        <f t="shared" si="483"/>
        <v>-14</v>
      </c>
      <c r="J547" s="179" t="s">
        <v>1602</v>
      </c>
      <c r="K547" s="179" t="s">
        <v>2111</v>
      </c>
      <c r="L547" s="179" t="s">
        <v>1550</v>
      </c>
      <c r="M547" s="186">
        <v>12.06</v>
      </c>
      <c r="N547" s="187">
        <f t="shared" si="877"/>
        <v>12060000</v>
      </c>
      <c r="O547" s="153">
        <v>31.72</v>
      </c>
      <c r="P547" s="187">
        <f t="shared" si="878"/>
        <v>31720000</v>
      </c>
      <c r="Q547" s="153">
        <v>77.26</v>
      </c>
      <c r="R547" s="149">
        <f t="shared" si="879"/>
        <v>77260000</v>
      </c>
      <c r="S547" s="187">
        <f t="shared" ref="S547:S548" si="881">T547*1000000</f>
        <v>108980000</v>
      </c>
      <c r="T547" s="187">
        <v>108.98</v>
      </c>
      <c r="U547" s="178">
        <f t="shared" si="875"/>
        <v>0.7089374197</v>
      </c>
      <c r="V547" s="156">
        <v>30.0</v>
      </c>
      <c r="W547" s="188">
        <f t="shared" si="880"/>
        <v>3.632666667</v>
      </c>
      <c r="X547" s="193">
        <f t="shared" si="876"/>
        <v>0.402</v>
      </c>
      <c r="Y547" s="147">
        <v>2008.0</v>
      </c>
      <c r="Z547" s="159"/>
      <c r="AA547" s="159"/>
      <c r="AB547" s="189" t="s">
        <v>2601</v>
      </c>
      <c r="AC547" s="158"/>
    </row>
    <row r="548" ht="15.75" customHeight="1">
      <c r="A548" s="221" t="s">
        <v>2602</v>
      </c>
      <c r="B548" s="183">
        <v>56.0</v>
      </c>
      <c r="C548" s="147">
        <v>57.0</v>
      </c>
      <c r="D548" s="183">
        <f t="shared" si="873"/>
        <v>56.5</v>
      </c>
      <c r="E548" s="147">
        <v>78.0</v>
      </c>
      <c r="F548" s="147">
        <v>84.0</v>
      </c>
      <c r="G548" s="147">
        <f t="shared" si="481"/>
        <v>-6</v>
      </c>
      <c r="H548" s="147">
        <f t="shared" si="874"/>
        <v>81</v>
      </c>
      <c r="I548" s="183">
        <f t="shared" si="483"/>
        <v>-24.5</v>
      </c>
      <c r="J548" s="179" t="s">
        <v>1565</v>
      </c>
      <c r="K548" s="179" t="s">
        <v>1565</v>
      </c>
      <c r="L548" s="179" t="s">
        <v>1534</v>
      </c>
      <c r="M548" s="186">
        <v>10.53</v>
      </c>
      <c r="N548" s="187">
        <f t="shared" si="877"/>
        <v>10530000</v>
      </c>
      <c r="O548" s="153">
        <v>37.77</v>
      </c>
      <c r="P548" s="187">
        <f t="shared" si="878"/>
        <v>37770000</v>
      </c>
      <c r="Q548" s="153">
        <v>2.18</v>
      </c>
      <c r="R548" s="149">
        <f t="shared" si="879"/>
        <v>2180000</v>
      </c>
      <c r="S548" s="187">
        <f t="shared" si="881"/>
        <v>39950000</v>
      </c>
      <c r="T548" s="187">
        <v>39.95</v>
      </c>
      <c r="U548" s="178">
        <f t="shared" si="875"/>
        <v>0.05456821026</v>
      </c>
      <c r="V548" s="156">
        <v>11.0</v>
      </c>
      <c r="W548" s="188">
        <f t="shared" si="880"/>
        <v>3.631818182</v>
      </c>
      <c r="X548" s="193">
        <f t="shared" si="876"/>
        <v>0.9572727273</v>
      </c>
      <c r="Y548" s="147">
        <v>2008.0</v>
      </c>
      <c r="Z548" s="159"/>
      <c r="AA548" s="159"/>
      <c r="AB548" s="189" t="s">
        <v>2603</v>
      </c>
      <c r="AC548" s="158"/>
    </row>
    <row r="549" ht="15.75" customHeight="1">
      <c r="A549" s="222" t="s">
        <v>2604</v>
      </c>
      <c r="B549" s="146">
        <v>44.0</v>
      </c>
      <c r="C549" s="164">
        <v>48.0</v>
      </c>
      <c r="D549" s="214">
        <f t="shared" ref="D549:D550" si="882">(B549+C549)/2</f>
        <v>46</v>
      </c>
      <c r="E549" s="164">
        <v>54.0</v>
      </c>
      <c r="F549" s="164">
        <v>61.0</v>
      </c>
      <c r="G549" s="149">
        <f t="shared" si="481"/>
        <v>-7</v>
      </c>
      <c r="H549" s="164">
        <f t="shared" ref="H549:H550" si="883">(E549+F549)/2</f>
        <v>57.5</v>
      </c>
      <c r="I549" s="177">
        <f t="shared" si="483"/>
        <v>-11.5</v>
      </c>
      <c r="J549" s="152" t="s">
        <v>1527</v>
      </c>
      <c r="K549" s="152" t="s">
        <v>1527</v>
      </c>
      <c r="L549" s="152" t="s">
        <v>1534</v>
      </c>
      <c r="M549" s="153">
        <f t="shared" ref="M549:M550" si="884">N549/1000000</f>
        <v>24.536265</v>
      </c>
      <c r="N549" s="149">
        <v>2.4536265E7</v>
      </c>
      <c r="O549" s="181">
        <f t="shared" ref="O549:O550" si="885">P549/1000000</f>
        <v>73.466229</v>
      </c>
      <c r="P549" s="149">
        <v>7.3466229E7</v>
      </c>
      <c r="Q549" s="153">
        <f t="shared" ref="Q549:Q550" si="886">R549/1000000</f>
        <v>89.794593</v>
      </c>
      <c r="R549" s="154">
        <v>8.9794593E7</v>
      </c>
      <c r="S549" s="154">
        <f>R549+P549</f>
        <v>163260822</v>
      </c>
      <c r="T549" s="154">
        <f t="shared" ref="T549:T550" si="887">S549/1000000</f>
        <v>163.260822</v>
      </c>
      <c r="U549" s="178">
        <f>R549/S549</f>
        <v>0.5500069882</v>
      </c>
      <c r="V549" s="156">
        <v>45.0</v>
      </c>
      <c r="W549" s="157">
        <f t="shared" si="880"/>
        <v>3.628018267</v>
      </c>
      <c r="X549" s="178">
        <f>N549/(V549*1000000)</f>
        <v>0.5452503333</v>
      </c>
      <c r="Y549" s="164">
        <v>2016.0</v>
      </c>
      <c r="Z549" s="159"/>
      <c r="AA549" s="159"/>
      <c r="AB549" s="160" t="s">
        <v>2605</v>
      </c>
      <c r="AC549" s="159"/>
    </row>
    <row r="550" ht="15.75" customHeight="1">
      <c r="A550" s="224" t="s">
        <v>2606</v>
      </c>
      <c r="B550" s="175">
        <v>93.0</v>
      </c>
      <c r="C550" s="158">
        <v>75.0</v>
      </c>
      <c r="D550" s="210">
        <f t="shared" si="882"/>
        <v>84</v>
      </c>
      <c r="E550" s="158">
        <v>81.0</v>
      </c>
      <c r="F550" s="158">
        <v>58.0</v>
      </c>
      <c r="G550" s="164">
        <f t="shared" si="481"/>
        <v>23</v>
      </c>
      <c r="H550" s="158">
        <f t="shared" si="883"/>
        <v>69.5</v>
      </c>
      <c r="I550" s="177">
        <f t="shared" si="483"/>
        <v>14.5</v>
      </c>
      <c r="J550" s="162" t="s">
        <v>1543</v>
      </c>
      <c r="K550" s="162" t="s">
        <v>1543</v>
      </c>
      <c r="L550" s="162" t="s">
        <v>1540</v>
      </c>
      <c r="M550" s="153">
        <f t="shared" si="884"/>
        <v>29.085719</v>
      </c>
      <c r="N550" s="154">
        <v>2.9085719E7</v>
      </c>
      <c r="O550" s="153">
        <f t="shared" si="885"/>
        <v>110.825712</v>
      </c>
      <c r="P550" s="149">
        <v>1.10825712E8</v>
      </c>
      <c r="Q550" s="153">
        <f t="shared" si="886"/>
        <v>124.840507</v>
      </c>
      <c r="R550" s="149">
        <v>1.24840507E8</v>
      </c>
      <c r="S550" s="154">
        <f>SUM(P550+(Q550*1000000))</f>
        <v>235666219</v>
      </c>
      <c r="T550" s="154">
        <f t="shared" si="887"/>
        <v>235.666219</v>
      </c>
      <c r="U550" s="178">
        <f t="shared" ref="U550:U555" si="888">(R550/S550)</f>
        <v>0.5297344165</v>
      </c>
      <c r="V550" s="192">
        <v>65.0</v>
      </c>
      <c r="W550" s="188">
        <f t="shared" si="880"/>
        <v>3.625634138</v>
      </c>
      <c r="X550" s="193">
        <f t="shared" ref="X550:X555" si="889">SUM(M550/V550)</f>
        <v>0.4474726</v>
      </c>
      <c r="Y550" s="158">
        <v>2015.0</v>
      </c>
      <c r="Z550" s="159"/>
      <c r="AA550" s="159"/>
      <c r="AB550" s="189" t="s">
        <v>2607</v>
      </c>
      <c r="AC550" s="158"/>
    </row>
    <row r="551" ht="15.75" customHeight="1">
      <c r="A551" s="221" t="s">
        <v>2608</v>
      </c>
      <c r="B551" s="183">
        <v>54.0</v>
      </c>
      <c r="C551" s="147">
        <v>57.0</v>
      </c>
      <c r="D551" s="183">
        <f t="shared" ref="D551:D552" si="890">AVERAGE(B551:C551)</f>
        <v>55.5</v>
      </c>
      <c r="E551" s="147">
        <v>65.0</v>
      </c>
      <c r="F551" s="147">
        <v>75.0</v>
      </c>
      <c r="G551" s="147">
        <f t="shared" si="481"/>
        <v>-10</v>
      </c>
      <c r="H551" s="147">
        <f t="shared" ref="H551:H552" si="891">AVERAGE(E551:F551)</f>
        <v>70</v>
      </c>
      <c r="I551" s="183">
        <f t="shared" si="483"/>
        <v>-14.5</v>
      </c>
      <c r="J551" s="179" t="s">
        <v>1694</v>
      </c>
      <c r="K551" s="179" t="s">
        <v>1913</v>
      </c>
      <c r="L551" s="179" t="s">
        <v>1550</v>
      </c>
      <c r="M551" s="186">
        <v>14.91</v>
      </c>
      <c r="N551" s="187">
        <f t="shared" ref="N551:N552" si="892">M551*1000000</f>
        <v>14910000</v>
      </c>
      <c r="O551" s="153">
        <v>38.11</v>
      </c>
      <c r="P551" s="187">
        <f t="shared" ref="P551:P552" si="893">O551*1000000</f>
        <v>38110000</v>
      </c>
      <c r="Q551" s="153">
        <v>5.38</v>
      </c>
      <c r="R551" s="149">
        <f t="shared" ref="R551:R552" si="894">SUM(Q551*1000000)</f>
        <v>5380000</v>
      </c>
      <c r="S551" s="187">
        <f>T551*1000000</f>
        <v>43490000</v>
      </c>
      <c r="T551" s="187">
        <v>43.49</v>
      </c>
      <c r="U551" s="178">
        <f t="shared" si="888"/>
        <v>0.1237065992</v>
      </c>
      <c r="V551" s="156">
        <v>12.0</v>
      </c>
      <c r="W551" s="188">
        <f t="shared" si="880"/>
        <v>3.624166667</v>
      </c>
      <c r="X551" s="193">
        <f t="shared" si="889"/>
        <v>1.2425</v>
      </c>
      <c r="Y551" s="147">
        <v>2008.0</v>
      </c>
      <c r="Z551" s="159"/>
      <c r="AA551" s="159"/>
      <c r="AB551" s="189" t="s">
        <v>2609</v>
      </c>
      <c r="AC551" s="158"/>
    </row>
    <row r="552" ht="15.75" customHeight="1">
      <c r="A552" s="221" t="s">
        <v>2610</v>
      </c>
      <c r="B552" s="175">
        <v>49.0</v>
      </c>
      <c r="C552" s="158">
        <v>50.0</v>
      </c>
      <c r="D552" s="185">
        <f t="shared" si="890"/>
        <v>49.5</v>
      </c>
      <c r="E552" s="158">
        <v>57.0</v>
      </c>
      <c r="F552" s="147">
        <v>54.0</v>
      </c>
      <c r="G552" s="147">
        <f t="shared" si="481"/>
        <v>3</v>
      </c>
      <c r="H552" s="147">
        <f t="shared" si="891"/>
        <v>55.5</v>
      </c>
      <c r="I552" s="185">
        <f t="shared" si="483"/>
        <v>-6</v>
      </c>
      <c r="J552" s="179" t="s">
        <v>1543</v>
      </c>
      <c r="K552" s="179" t="s">
        <v>1616</v>
      </c>
      <c r="L552" s="179" t="s">
        <v>1540</v>
      </c>
      <c r="M552" s="153">
        <v>19.7</v>
      </c>
      <c r="N552" s="187">
        <f t="shared" si="892"/>
        <v>19700000</v>
      </c>
      <c r="O552" s="153">
        <v>70.66</v>
      </c>
      <c r="P552" s="187">
        <f t="shared" si="893"/>
        <v>70660000</v>
      </c>
      <c r="Q552" s="153">
        <v>78.57</v>
      </c>
      <c r="R552" s="149">
        <f t="shared" si="894"/>
        <v>78570000</v>
      </c>
      <c r="S552" s="154">
        <f>SUM(N552:P552)</f>
        <v>90360070.66</v>
      </c>
      <c r="T552" s="149">
        <f t="shared" ref="T552:T563" si="895">S552/1000000</f>
        <v>90.36007066</v>
      </c>
      <c r="U552" s="178">
        <f t="shared" si="888"/>
        <v>0.8695212324</v>
      </c>
      <c r="V552" s="156">
        <v>25.0</v>
      </c>
      <c r="W552" s="188">
        <f t="shared" si="880"/>
        <v>3.614402826</v>
      </c>
      <c r="X552" s="193">
        <f t="shared" si="889"/>
        <v>0.788</v>
      </c>
      <c r="Y552" s="147">
        <v>2011.0</v>
      </c>
      <c r="Z552" s="159"/>
      <c r="AA552" s="159"/>
      <c r="AB552" s="189" t="s">
        <v>2611</v>
      </c>
      <c r="AC552" s="158"/>
    </row>
    <row r="553" ht="15.75" customHeight="1">
      <c r="A553" s="222" t="s">
        <v>2612</v>
      </c>
      <c r="B553" s="146">
        <v>23.0</v>
      </c>
      <c r="C553" s="164">
        <v>37.0</v>
      </c>
      <c r="D553" s="149">
        <f t="shared" ref="D553:D554" si="896">(B553+C553)/2</f>
        <v>30</v>
      </c>
      <c r="E553" s="164">
        <v>23.0</v>
      </c>
      <c r="F553" s="164">
        <v>33.0</v>
      </c>
      <c r="G553" s="151">
        <f t="shared" si="481"/>
        <v>-10</v>
      </c>
      <c r="H553" s="151">
        <f t="shared" ref="H553:H554" si="897">(E553+F553)/2</f>
        <v>28</v>
      </c>
      <c r="I553" s="150">
        <f t="shared" si="483"/>
        <v>2</v>
      </c>
      <c r="J553" s="165" t="s">
        <v>1395</v>
      </c>
      <c r="K553" s="165" t="s">
        <v>1611</v>
      </c>
      <c r="L553" s="166" t="s">
        <v>1534</v>
      </c>
      <c r="M553" s="167">
        <f t="shared" ref="M553:M560" si="898">N553/1000000</f>
        <v>13.501349</v>
      </c>
      <c r="N553" s="149">
        <v>1.3501349E7</v>
      </c>
      <c r="O553" s="167">
        <f t="shared" ref="O553:O561" si="899">P553/1000000</f>
        <v>22.395806</v>
      </c>
      <c r="P553" s="149">
        <v>2.2395806E7</v>
      </c>
      <c r="Q553" s="167">
        <f t="shared" ref="Q553:Q570" si="900">R553/1000000</f>
        <v>4.271391</v>
      </c>
      <c r="R553" s="150">
        <f>S553-P553</f>
        <v>4271391</v>
      </c>
      <c r="S553" s="149">
        <v>2.6667197E7</v>
      </c>
      <c r="T553" s="149">
        <f t="shared" si="895"/>
        <v>26.667197</v>
      </c>
      <c r="U553" s="155">
        <f t="shared" si="888"/>
        <v>0.160173977</v>
      </c>
      <c r="V553" s="192">
        <v>7.4</v>
      </c>
      <c r="W553" s="204">
        <f t="shared" ref="W553:W555" si="901">SUM(S553/(V553*1000000))</f>
        <v>3.60367527</v>
      </c>
      <c r="X553" s="155">
        <f t="shared" si="889"/>
        <v>1.824506622</v>
      </c>
      <c r="Y553" s="164">
        <v>2017.0</v>
      </c>
      <c r="Z553" s="171"/>
      <c r="AA553" s="171"/>
      <c r="AB553" s="172" t="s">
        <v>2613</v>
      </c>
      <c r="AC553" s="171"/>
    </row>
    <row r="554" ht="15.75" customHeight="1">
      <c r="A554" s="194" t="s">
        <v>2614</v>
      </c>
      <c r="B554" s="146">
        <v>61.0</v>
      </c>
      <c r="C554" s="175">
        <v>46.0</v>
      </c>
      <c r="D554" s="146">
        <f t="shared" si="896"/>
        <v>53.5</v>
      </c>
      <c r="E554" s="146">
        <v>81.0</v>
      </c>
      <c r="F554" s="146">
        <v>68.0</v>
      </c>
      <c r="G554" s="146">
        <f t="shared" si="481"/>
        <v>13</v>
      </c>
      <c r="H554" s="146">
        <f t="shared" si="897"/>
        <v>74.5</v>
      </c>
      <c r="I554" s="146">
        <f t="shared" si="483"/>
        <v>-21</v>
      </c>
      <c r="J554" s="173" t="s">
        <v>1547</v>
      </c>
      <c r="K554" s="196" t="s">
        <v>1547</v>
      </c>
      <c r="L554" s="197" t="s">
        <v>1534</v>
      </c>
      <c r="M554" s="181">
        <f t="shared" si="898"/>
        <v>11.282333</v>
      </c>
      <c r="N554" s="198">
        <v>1.1282333E7</v>
      </c>
      <c r="O554" s="181">
        <f t="shared" si="899"/>
        <v>40.713082</v>
      </c>
      <c r="P554" s="149">
        <v>4.0713082E7</v>
      </c>
      <c r="Q554" s="181">
        <f t="shared" si="900"/>
        <v>9.731276</v>
      </c>
      <c r="R554" s="198">
        <v>9731276.0</v>
      </c>
      <c r="S554" s="149">
        <f>P554+R554</f>
        <v>50444358</v>
      </c>
      <c r="T554" s="149">
        <f t="shared" si="895"/>
        <v>50.444358</v>
      </c>
      <c r="U554" s="199">
        <f t="shared" si="888"/>
        <v>0.1929110883</v>
      </c>
      <c r="V554" s="192">
        <v>14.0</v>
      </c>
      <c r="W554" s="200">
        <f t="shared" si="901"/>
        <v>3.603168429</v>
      </c>
      <c r="X554" s="199">
        <f t="shared" si="889"/>
        <v>0.8058809286</v>
      </c>
      <c r="Y554" s="146">
        <v>2019.0</v>
      </c>
      <c r="Z554" s="201"/>
      <c r="AA554" s="201"/>
      <c r="AB554" s="211" t="s">
        <v>2615</v>
      </c>
      <c r="AC554" s="159"/>
    </row>
    <row r="555" ht="15.75" customHeight="1">
      <c r="A555" s="225" t="s">
        <v>2616</v>
      </c>
      <c r="B555" s="206">
        <v>62.0</v>
      </c>
      <c r="C555" s="151">
        <v>54.0</v>
      </c>
      <c r="D555" s="208">
        <f>AVERAGE(B555:C555)</f>
        <v>58</v>
      </c>
      <c r="E555" s="151">
        <v>60.0</v>
      </c>
      <c r="F555" s="151">
        <v>54.0</v>
      </c>
      <c r="G555" s="151">
        <f t="shared" si="481"/>
        <v>6</v>
      </c>
      <c r="H555" s="151">
        <f>AVERAGE(E555:F555)</f>
        <v>57</v>
      </c>
      <c r="I555" s="208">
        <f t="shared" si="483"/>
        <v>1</v>
      </c>
      <c r="J555" s="165" t="s">
        <v>1543</v>
      </c>
      <c r="K555" s="165" t="s">
        <v>2215</v>
      </c>
      <c r="L555" s="165" t="s">
        <v>1534</v>
      </c>
      <c r="M555" s="181">
        <f t="shared" si="898"/>
        <v>18.36023</v>
      </c>
      <c r="N555" s="150">
        <v>1.836023E7</v>
      </c>
      <c r="O555" s="181">
        <f t="shared" si="899"/>
        <v>66.954149</v>
      </c>
      <c r="P555" s="150">
        <v>6.6954149E7</v>
      </c>
      <c r="Q555" s="153">
        <f t="shared" si="900"/>
        <v>33.7</v>
      </c>
      <c r="R555" s="149">
        <v>3.37E7</v>
      </c>
      <c r="S555" s="150">
        <v>1.00654E8</v>
      </c>
      <c r="T555" s="149">
        <f t="shared" si="895"/>
        <v>100.654</v>
      </c>
      <c r="U555" s="178">
        <f t="shared" si="888"/>
        <v>0.3348103404</v>
      </c>
      <c r="V555" s="192">
        <v>28.0</v>
      </c>
      <c r="W555" s="204">
        <f t="shared" si="901"/>
        <v>3.594785714</v>
      </c>
      <c r="X555" s="193">
        <f t="shared" si="889"/>
        <v>0.6557225</v>
      </c>
      <c r="Y555" s="151">
        <v>2014.0</v>
      </c>
      <c r="Z555" s="171"/>
      <c r="AA555" s="159"/>
      <c r="AB555" s="189" t="s">
        <v>2617</v>
      </c>
      <c r="AC555" s="158"/>
    </row>
    <row r="556" ht="15.75" customHeight="1">
      <c r="A556" s="222" t="s">
        <v>2618</v>
      </c>
      <c r="B556" s="146">
        <v>22.0</v>
      </c>
      <c r="C556" s="164">
        <v>30.0</v>
      </c>
      <c r="D556" s="214">
        <f t="shared" ref="D556:D560" si="902">(B556+C556)/2</f>
        <v>26</v>
      </c>
      <c r="E556" s="164">
        <v>59.0</v>
      </c>
      <c r="F556" s="164">
        <v>50.0</v>
      </c>
      <c r="G556" s="149">
        <f t="shared" si="481"/>
        <v>9</v>
      </c>
      <c r="H556" s="164">
        <f t="shared" ref="H556:H560" si="903">(E556+F556)/2</f>
        <v>54.5</v>
      </c>
      <c r="I556" s="177">
        <f t="shared" si="483"/>
        <v>-28.5</v>
      </c>
      <c r="J556" s="173" t="s">
        <v>1558</v>
      </c>
      <c r="K556" s="173" t="s">
        <v>1558</v>
      </c>
      <c r="L556" s="152" t="s">
        <v>1540</v>
      </c>
      <c r="M556" s="153">
        <f t="shared" si="898"/>
        <v>28.501448</v>
      </c>
      <c r="N556" s="149">
        <v>2.8501448E7</v>
      </c>
      <c r="O556" s="181">
        <f t="shared" si="899"/>
        <v>70.53789</v>
      </c>
      <c r="P556" s="149">
        <v>7.053789E7</v>
      </c>
      <c r="Q556" s="153">
        <f t="shared" si="900"/>
        <v>1.338205</v>
      </c>
      <c r="R556" s="154">
        <v>1338205.0</v>
      </c>
      <c r="S556" s="154">
        <f>R556+P556</f>
        <v>71876095</v>
      </c>
      <c r="T556" s="154">
        <f t="shared" si="895"/>
        <v>71.876095</v>
      </c>
      <c r="U556" s="178">
        <f>R556/S556</f>
        <v>0.0186182207</v>
      </c>
      <c r="V556" s="156">
        <v>20.0</v>
      </c>
      <c r="W556" s="157">
        <f t="shared" ref="W556:W559" si="904">SUM(T556/V556)</f>
        <v>3.59380475</v>
      </c>
      <c r="X556" s="178">
        <f>N556/(V556*1000000)</f>
        <v>1.4250724</v>
      </c>
      <c r="Y556" s="164">
        <v>2016.0</v>
      </c>
      <c r="Z556" s="159"/>
      <c r="AA556" s="159"/>
      <c r="AB556" s="160" t="s">
        <v>2619</v>
      </c>
      <c r="AC556" s="159"/>
    </row>
    <row r="557" ht="15.75" customHeight="1">
      <c r="A557" s="224" t="s">
        <v>2620</v>
      </c>
      <c r="B557" s="175">
        <v>5.0</v>
      </c>
      <c r="C557" s="158">
        <v>13.0</v>
      </c>
      <c r="D557" s="158">
        <f t="shared" si="902"/>
        <v>9</v>
      </c>
      <c r="E557" s="164">
        <v>36.0</v>
      </c>
      <c r="F557" s="158">
        <v>24.0</v>
      </c>
      <c r="G557" s="164">
        <f t="shared" si="481"/>
        <v>12</v>
      </c>
      <c r="H557" s="158">
        <f t="shared" si="903"/>
        <v>30</v>
      </c>
      <c r="I557" s="164">
        <f t="shared" si="483"/>
        <v>-21</v>
      </c>
      <c r="J557" s="162" t="s">
        <v>1543</v>
      </c>
      <c r="K557" s="162" t="s">
        <v>1543</v>
      </c>
      <c r="L557" s="162" t="s">
        <v>1550</v>
      </c>
      <c r="M557" s="153">
        <f t="shared" si="898"/>
        <v>23.762435</v>
      </c>
      <c r="N557" s="154">
        <v>2.3762435E7</v>
      </c>
      <c r="O557" s="153">
        <f t="shared" si="899"/>
        <v>71.03819</v>
      </c>
      <c r="P557" s="149">
        <v>7.103819E7</v>
      </c>
      <c r="Q557" s="153">
        <f t="shared" si="900"/>
        <v>36.492537</v>
      </c>
      <c r="R557" s="149">
        <v>3.6492537E7</v>
      </c>
      <c r="S557" s="154">
        <f>SUM(P557+Q557*1000000)</f>
        <v>107530727</v>
      </c>
      <c r="T557" s="154">
        <f t="shared" si="895"/>
        <v>107.530727</v>
      </c>
      <c r="U557" s="178">
        <f>(R557/S557)</f>
        <v>0.3393684579</v>
      </c>
      <c r="V557" s="192">
        <v>30.0</v>
      </c>
      <c r="W557" s="188">
        <f t="shared" si="904"/>
        <v>3.584357567</v>
      </c>
      <c r="X557" s="193">
        <f>SUM(M557/V557)</f>
        <v>0.7920811667</v>
      </c>
      <c r="Y557" s="158">
        <v>2015.0</v>
      </c>
      <c r="Z557" s="159"/>
      <c r="AA557" s="159"/>
      <c r="AB557" s="189" t="s">
        <v>2621</v>
      </c>
      <c r="AC557" s="158"/>
    </row>
    <row r="558" ht="15.75" customHeight="1">
      <c r="A558" s="222" t="s">
        <v>2622</v>
      </c>
      <c r="B558" s="146">
        <v>87.0</v>
      </c>
      <c r="C558" s="164">
        <v>71.0</v>
      </c>
      <c r="D558" s="214">
        <f t="shared" si="902"/>
        <v>79</v>
      </c>
      <c r="E558" s="164">
        <v>95.0</v>
      </c>
      <c r="F558" s="164">
        <v>86.0</v>
      </c>
      <c r="G558" s="149">
        <f t="shared" si="481"/>
        <v>9</v>
      </c>
      <c r="H558" s="164">
        <f t="shared" si="903"/>
        <v>90.5</v>
      </c>
      <c r="I558" s="177">
        <f t="shared" si="483"/>
        <v>-11.5</v>
      </c>
      <c r="J558" s="173" t="s">
        <v>1547</v>
      </c>
      <c r="K558" s="173" t="s">
        <v>1547</v>
      </c>
      <c r="L558" s="152" t="s">
        <v>1529</v>
      </c>
      <c r="M558" s="153">
        <f t="shared" si="898"/>
        <v>15.190758</v>
      </c>
      <c r="N558" s="149">
        <v>1.5190758E7</v>
      </c>
      <c r="O558" s="181">
        <f t="shared" si="899"/>
        <v>64.944345</v>
      </c>
      <c r="P558" s="149">
        <v>6.4944345E7</v>
      </c>
      <c r="Q558" s="153">
        <f t="shared" si="900"/>
        <v>78.36</v>
      </c>
      <c r="R558" s="154">
        <v>7.836E7</v>
      </c>
      <c r="S558" s="154">
        <f t="shared" ref="S558:S559" si="905">R558+P558</f>
        <v>143304345</v>
      </c>
      <c r="T558" s="154">
        <f t="shared" si="895"/>
        <v>143.304345</v>
      </c>
      <c r="U558" s="178">
        <f t="shared" ref="U558:U559" si="906">R558/S558</f>
        <v>0.5468082632</v>
      </c>
      <c r="V558" s="156">
        <v>40.0</v>
      </c>
      <c r="W558" s="157">
        <f t="shared" si="904"/>
        <v>3.582608625</v>
      </c>
      <c r="X558" s="178">
        <f t="shared" ref="X558:X559" si="907">N558/(V558*1000000)</f>
        <v>0.37976895</v>
      </c>
      <c r="Y558" s="164">
        <v>2016.0</v>
      </c>
      <c r="Z558" s="159"/>
      <c r="AA558" s="159"/>
      <c r="AB558" s="160" t="s">
        <v>2623</v>
      </c>
      <c r="AC558" s="159"/>
    </row>
    <row r="559" ht="15.75" customHeight="1">
      <c r="A559" s="222" t="s">
        <v>2624</v>
      </c>
      <c r="B559" s="146">
        <v>88.0</v>
      </c>
      <c r="C559" s="164">
        <v>81.0</v>
      </c>
      <c r="D559" s="214">
        <f t="shared" si="902"/>
        <v>84.5</v>
      </c>
      <c r="E559" s="164">
        <v>88.0</v>
      </c>
      <c r="F559" s="164">
        <v>82.0</v>
      </c>
      <c r="G559" s="149">
        <f t="shared" si="481"/>
        <v>6</v>
      </c>
      <c r="H559" s="164">
        <f t="shared" si="903"/>
        <v>85</v>
      </c>
      <c r="I559" s="177">
        <f t="shared" si="483"/>
        <v>-0.5</v>
      </c>
      <c r="J559" s="173" t="s">
        <v>1547</v>
      </c>
      <c r="K559" s="173" t="s">
        <v>1547</v>
      </c>
      <c r="L559" s="152" t="s">
        <v>1529</v>
      </c>
      <c r="M559" s="153">
        <f t="shared" si="898"/>
        <v>10.531026</v>
      </c>
      <c r="N559" s="149">
        <v>1.0531026E7</v>
      </c>
      <c r="O559" s="181">
        <f t="shared" si="899"/>
        <v>37.204389</v>
      </c>
      <c r="P559" s="149">
        <v>3.7204389E7</v>
      </c>
      <c r="Q559" s="153">
        <f t="shared" si="900"/>
        <v>63.086636</v>
      </c>
      <c r="R559" s="154">
        <v>6.3086636E7</v>
      </c>
      <c r="S559" s="154">
        <f t="shared" si="905"/>
        <v>100291025</v>
      </c>
      <c r="T559" s="154">
        <f t="shared" si="895"/>
        <v>100.291025</v>
      </c>
      <c r="U559" s="178">
        <f t="shared" si="906"/>
        <v>0.6290357088</v>
      </c>
      <c r="V559" s="156">
        <v>28.0</v>
      </c>
      <c r="W559" s="157">
        <f t="shared" si="904"/>
        <v>3.581822321</v>
      </c>
      <c r="X559" s="178">
        <f t="shared" si="907"/>
        <v>0.3761080714</v>
      </c>
      <c r="Y559" s="164">
        <v>2016.0</v>
      </c>
      <c r="Z559" s="162" t="s">
        <v>1608</v>
      </c>
      <c r="AA559" s="162" t="s">
        <v>2625</v>
      </c>
      <c r="AB559" s="160" t="s">
        <v>2626</v>
      </c>
      <c r="AC559" s="159"/>
    </row>
    <row r="560" ht="15.75" customHeight="1">
      <c r="A560" s="220" t="s">
        <v>2627</v>
      </c>
      <c r="B560" s="146">
        <v>40.0</v>
      </c>
      <c r="C560" s="146">
        <v>50.0</v>
      </c>
      <c r="D560" s="146">
        <f t="shared" si="902"/>
        <v>45</v>
      </c>
      <c r="E560" s="146">
        <v>31.0</v>
      </c>
      <c r="F560" s="146">
        <v>19.0</v>
      </c>
      <c r="G560" s="146">
        <f t="shared" si="481"/>
        <v>12</v>
      </c>
      <c r="H560" s="146">
        <f t="shared" si="903"/>
        <v>25</v>
      </c>
      <c r="I560" s="146">
        <f t="shared" si="483"/>
        <v>20</v>
      </c>
      <c r="J560" s="152" t="s">
        <v>1527</v>
      </c>
      <c r="K560" s="197" t="s">
        <v>1619</v>
      </c>
      <c r="L560" s="179" t="s">
        <v>1567</v>
      </c>
      <c r="M560" s="181">
        <f t="shared" si="898"/>
        <v>4.240245</v>
      </c>
      <c r="N560" s="198">
        <v>4240245.0</v>
      </c>
      <c r="O560" s="181">
        <f t="shared" si="899"/>
        <v>9.74776</v>
      </c>
      <c r="P560" s="198">
        <v>9747760.0</v>
      </c>
      <c r="Q560" s="181">
        <f t="shared" si="900"/>
        <v>8.1</v>
      </c>
      <c r="R560" s="198">
        <v>8100000.0</v>
      </c>
      <c r="S560" s="149">
        <f>P560+R560</f>
        <v>17847760</v>
      </c>
      <c r="T560" s="149">
        <f t="shared" si="895"/>
        <v>17.84776</v>
      </c>
      <c r="U560" s="199">
        <f t="shared" ref="U560:U575" si="908">(R560/S560)</f>
        <v>0.4538384649</v>
      </c>
      <c r="V560" s="192">
        <v>5.0</v>
      </c>
      <c r="W560" s="200">
        <f>SUM(S560/(V560*1000000))</f>
        <v>3.569552</v>
      </c>
      <c r="X560" s="199">
        <f t="shared" ref="X560:X575" si="909">SUM(M560/V560)</f>
        <v>0.848049</v>
      </c>
      <c r="Y560" s="146">
        <v>2019.0</v>
      </c>
      <c r="Z560" s="201"/>
      <c r="AA560" s="201"/>
      <c r="AB560" s="211" t="s">
        <v>2628</v>
      </c>
      <c r="AC560" s="159"/>
    </row>
    <row r="561" ht="15.75" customHeight="1">
      <c r="A561" s="221" t="s">
        <v>2629</v>
      </c>
      <c r="B561" s="183">
        <v>45.0</v>
      </c>
      <c r="C561" s="147">
        <v>46.0</v>
      </c>
      <c r="D561" s="183">
        <f>AVERAGE(B561:C561)</f>
        <v>45.5</v>
      </c>
      <c r="E561" s="147">
        <v>39.0</v>
      </c>
      <c r="F561" s="147">
        <v>50.0</v>
      </c>
      <c r="G561" s="147">
        <f t="shared" si="481"/>
        <v>-11</v>
      </c>
      <c r="H561" s="147">
        <f>AVERAGE(E561:F561)</f>
        <v>44.5</v>
      </c>
      <c r="I561" s="183">
        <f t="shared" si="483"/>
        <v>1</v>
      </c>
      <c r="J561" s="179" t="s">
        <v>1395</v>
      </c>
      <c r="K561" s="179" t="s">
        <v>1395</v>
      </c>
      <c r="L561" s="179" t="s">
        <v>1550</v>
      </c>
      <c r="M561" s="186">
        <v>8.203391</v>
      </c>
      <c r="N561" s="149">
        <v>8203391.0</v>
      </c>
      <c r="O561" s="181">
        <f t="shared" si="899"/>
        <v>17.609452</v>
      </c>
      <c r="P561" s="187">
        <v>1.7609452E7</v>
      </c>
      <c r="Q561" s="181">
        <f t="shared" si="900"/>
        <v>18.010069</v>
      </c>
      <c r="R561" s="187">
        <v>1.8010069E7</v>
      </c>
      <c r="S561" s="187">
        <v>3.5619521E7</v>
      </c>
      <c r="T561" s="187">
        <f t="shared" si="895"/>
        <v>35.619521</v>
      </c>
      <c r="U561" s="178">
        <f t="shared" si="908"/>
        <v>0.5056235596</v>
      </c>
      <c r="V561" s="156">
        <v>10.0</v>
      </c>
      <c r="W561" s="188">
        <f>SUM(T561/V561)</f>
        <v>3.5619521</v>
      </c>
      <c r="X561" s="193">
        <f t="shared" si="909"/>
        <v>0.8203391</v>
      </c>
      <c r="Y561" s="147">
        <v>2007.0</v>
      </c>
      <c r="Z561" s="159"/>
      <c r="AA561" s="159"/>
      <c r="AB561" s="160" t="s">
        <v>2630</v>
      </c>
      <c r="AC561" s="159"/>
    </row>
    <row r="562" ht="15.75" customHeight="1">
      <c r="A562" s="226" t="s">
        <v>2631</v>
      </c>
      <c r="B562" s="146">
        <v>87.0</v>
      </c>
      <c r="C562" s="147">
        <v>83.0</v>
      </c>
      <c r="D562" s="149">
        <f t="shared" ref="D562:D564" si="910">(B562+C562)/2</f>
        <v>85</v>
      </c>
      <c r="E562" s="147">
        <v>72.0</v>
      </c>
      <c r="F562" s="149">
        <v>69.0</v>
      </c>
      <c r="G562" s="150">
        <f t="shared" si="481"/>
        <v>3</v>
      </c>
      <c r="H562" s="151">
        <f t="shared" ref="H562:H564" si="911">(E562+F562)/2</f>
        <v>70.5</v>
      </c>
      <c r="I562" s="150">
        <f t="shared" si="483"/>
        <v>14.5</v>
      </c>
      <c r="J562" s="152" t="s">
        <v>1547</v>
      </c>
      <c r="K562" s="152" t="s">
        <v>1547</v>
      </c>
      <c r="L562" s="152" t="s">
        <v>1529</v>
      </c>
      <c r="M562" s="153">
        <f t="shared" ref="M562:M566" si="912">N562/1000000</f>
        <v>19.361968</v>
      </c>
      <c r="N562" s="149">
        <v>1.9361968E7</v>
      </c>
      <c r="O562" s="181"/>
      <c r="P562" s="149">
        <v>8.1903458E7</v>
      </c>
      <c r="Q562" s="153">
        <f t="shared" si="900"/>
        <v>95.766894</v>
      </c>
      <c r="R562" s="154">
        <f t="shared" ref="R562:R563" si="913">S562-P562</f>
        <v>95766894</v>
      </c>
      <c r="S562" s="149">
        <v>1.77670352E8</v>
      </c>
      <c r="T562" s="154">
        <f t="shared" si="895"/>
        <v>177.670352</v>
      </c>
      <c r="U562" s="155">
        <f t="shared" si="908"/>
        <v>0.539014489</v>
      </c>
      <c r="V562" s="156">
        <v>50.0</v>
      </c>
      <c r="W562" s="204">
        <f t="shared" ref="W562:W566" si="914">SUM(S562/(V562*1000000))</f>
        <v>3.55340704</v>
      </c>
      <c r="X562" s="155">
        <f t="shared" si="909"/>
        <v>0.38723936</v>
      </c>
      <c r="Y562" s="147">
        <v>2018.0</v>
      </c>
      <c r="Z562" s="159"/>
      <c r="AA562" s="159"/>
      <c r="AB562" s="160" t="s">
        <v>2632</v>
      </c>
      <c r="AC562" s="159"/>
    </row>
    <row r="563" ht="15.75" customHeight="1">
      <c r="A563" s="227" t="s">
        <v>760</v>
      </c>
      <c r="B563" s="146">
        <v>53.0</v>
      </c>
      <c r="C563" s="147">
        <v>45.0</v>
      </c>
      <c r="D563" s="149">
        <f t="shared" si="910"/>
        <v>49</v>
      </c>
      <c r="E563" s="147">
        <v>77.0</v>
      </c>
      <c r="F563" s="149">
        <v>60.0</v>
      </c>
      <c r="G563" s="150">
        <f t="shared" si="481"/>
        <v>17</v>
      </c>
      <c r="H563" s="151">
        <f t="shared" si="911"/>
        <v>68.5</v>
      </c>
      <c r="I563" s="150">
        <f t="shared" si="483"/>
        <v>-19.5</v>
      </c>
      <c r="J563" s="173" t="s">
        <v>1537</v>
      </c>
      <c r="K563" s="173" t="s">
        <v>1537</v>
      </c>
      <c r="L563" s="152" t="s">
        <v>1534</v>
      </c>
      <c r="M563" s="153">
        <f t="shared" si="912"/>
        <v>35.753093</v>
      </c>
      <c r="N563" s="149">
        <v>3.5753093E7</v>
      </c>
      <c r="O563" s="153">
        <f t="shared" ref="O563:O570" si="915">P563/1000000</f>
        <v>99.34595</v>
      </c>
      <c r="P563" s="149">
        <v>9.934595E7</v>
      </c>
      <c r="Q563" s="153">
        <f t="shared" si="900"/>
        <v>326.9</v>
      </c>
      <c r="R563" s="154">
        <f t="shared" si="913"/>
        <v>326900000</v>
      </c>
      <c r="S563" s="149">
        <v>4.2624595E8</v>
      </c>
      <c r="T563" s="154">
        <f t="shared" si="895"/>
        <v>426.24595</v>
      </c>
      <c r="U563" s="155">
        <f t="shared" si="908"/>
        <v>0.7669281081</v>
      </c>
      <c r="V563" s="156">
        <v>120.0</v>
      </c>
      <c r="W563" s="204">
        <f t="shared" si="914"/>
        <v>3.552049583</v>
      </c>
      <c r="X563" s="155">
        <f t="shared" si="909"/>
        <v>0.2979424417</v>
      </c>
      <c r="Y563" s="147">
        <v>2018.0</v>
      </c>
      <c r="Z563" s="159"/>
      <c r="AA563" s="159"/>
      <c r="AB563" s="160" t="s">
        <v>2633</v>
      </c>
      <c r="AC563" s="159"/>
    </row>
    <row r="564" ht="15.75" customHeight="1">
      <c r="A564" s="226" t="s">
        <v>2634</v>
      </c>
      <c r="B564" s="146">
        <v>28.0</v>
      </c>
      <c r="C564" s="147">
        <v>43.0</v>
      </c>
      <c r="D564" s="149">
        <f t="shared" si="910"/>
        <v>35.5</v>
      </c>
      <c r="E564" s="147">
        <v>43.0</v>
      </c>
      <c r="F564" s="149">
        <v>54.0</v>
      </c>
      <c r="G564" s="150">
        <f t="shared" si="481"/>
        <v>-11</v>
      </c>
      <c r="H564" s="151">
        <f t="shared" si="911"/>
        <v>48.5</v>
      </c>
      <c r="I564" s="150">
        <f t="shared" si="483"/>
        <v>-13</v>
      </c>
      <c r="J564" s="152" t="s">
        <v>1558</v>
      </c>
      <c r="K564" s="152" t="s">
        <v>1558</v>
      </c>
      <c r="L564" s="152" t="s">
        <v>1540</v>
      </c>
      <c r="M564" s="153">
        <f t="shared" si="912"/>
        <v>27.257615</v>
      </c>
      <c r="N564" s="149">
        <v>2.7257615E7</v>
      </c>
      <c r="O564" s="153">
        <f t="shared" si="915"/>
        <v>77.33913</v>
      </c>
      <c r="P564" s="149">
        <v>7.733913E7</v>
      </c>
      <c r="Q564" s="153">
        <f t="shared" si="900"/>
        <v>25.531416</v>
      </c>
      <c r="R564" s="149">
        <v>2.5531416E7</v>
      </c>
      <c r="S564" s="149">
        <v>1.02870546E8</v>
      </c>
      <c r="T564" s="154">
        <f>S564/100000</f>
        <v>1028.70546</v>
      </c>
      <c r="U564" s="155">
        <f t="shared" si="908"/>
        <v>0.2481897588</v>
      </c>
      <c r="V564" s="156">
        <v>29.0</v>
      </c>
      <c r="W564" s="204">
        <f t="shared" si="914"/>
        <v>3.547260207</v>
      </c>
      <c r="X564" s="155">
        <f t="shared" si="909"/>
        <v>0.9399177586</v>
      </c>
      <c r="Y564" s="147">
        <v>2018.0</v>
      </c>
      <c r="Z564" s="159"/>
      <c r="AA564" s="159"/>
      <c r="AB564" s="160" t="s">
        <v>2635</v>
      </c>
      <c r="AC564" s="159"/>
    </row>
    <row r="565" ht="15.75" customHeight="1">
      <c r="A565" s="225" t="s">
        <v>957</v>
      </c>
      <c r="B565" s="206">
        <v>53.0</v>
      </c>
      <c r="C565" s="151">
        <v>53.0</v>
      </c>
      <c r="D565" s="208">
        <f>AVERAGE(B565:C565)</f>
        <v>53</v>
      </c>
      <c r="E565" s="151">
        <v>66.0</v>
      </c>
      <c r="F565" s="151">
        <v>68.0</v>
      </c>
      <c r="G565" s="151">
        <f t="shared" si="481"/>
        <v>-2</v>
      </c>
      <c r="H565" s="151">
        <f>AVERAGE(E565:F565)</f>
        <v>67</v>
      </c>
      <c r="I565" s="208">
        <f t="shared" si="483"/>
        <v>-14</v>
      </c>
      <c r="J565" s="165" t="s">
        <v>1602</v>
      </c>
      <c r="K565" s="165" t="s">
        <v>2054</v>
      </c>
      <c r="L565" s="165" t="s">
        <v>1550</v>
      </c>
      <c r="M565" s="181">
        <f t="shared" si="912"/>
        <v>91.608337</v>
      </c>
      <c r="N565" s="150">
        <v>9.1608337E7</v>
      </c>
      <c r="O565" s="181">
        <f t="shared" si="915"/>
        <v>202.853933</v>
      </c>
      <c r="P565" s="150">
        <v>2.02853933E8</v>
      </c>
      <c r="Q565" s="153">
        <f t="shared" si="900"/>
        <v>506.12839</v>
      </c>
      <c r="R565" s="149">
        <v>5.0612839E8</v>
      </c>
      <c r="S565" s="150">
        <v>7.08982323E8</v>
      </c>
      <c r="T565" s="149">
        <f t="shared" ref="T565:T570" si="916">S565/1000000</f>
        <v>708.982323</v>
      </c>
      <c r="U565" s="178">
        <f t="shared" si="908"/>
        <v>0.7138801259</v>
      </c>
      <c r="V565" s="192">
        <v>200.0</v>
      </c>
      <c r="W565" s="204">
        <f t="shared" si="914"/>
        <v>3.544911615</v>
      </c>
      <c r="X565" s="193">
        <f t="shared" si="909"/>
        <v>0.458041685</v>
      </c>
      <c r="Y565" s="151">
        <v>2014.0</v>
      </c>
      <c r="Z565" s="171"/>
      <c r="AA565" s="159"/>
      <c r="AB565" s="189" t="s">
        <v>2636</v>
      </c>
      <c r="AC565" s="158"/>
    </row>
    <row r="566" ht="15.75" customHeight="1">
      <c r="A566" s="222" t="s">
        <v>2637</v>
      </c>
      <c r="B566" s="146">
        <v>37.0</v>
      </c>
      <c r="C566" s="164">
        <v>48.0</v>
      </c>
      <c r="D566" s="149">
        <f>(B566+C566)/2</f>
        <v>42.5</v>
      </c>
      <c r="E566" s="164">
        <v>63.0</v>
      </c>
      <c r="F566" s="164">
        <v>64.0</v>
      </c>
      <c r="G566" s="151">
        <f t="shared" si="481"/>
        <v>-1</v>
      </c>
      <c r="H566" s="151">
        <f>(E566+F566)/2</f>
        <v>63.5</v>
      </c>
      <c r="I566" s="150">
        <f t="shared" si="483"/>
        <v>-21</v>
      </c>
      <c r="J566" s="165" t="s">
        <v>1594</v>
      </c>
      <c r="K566" s="165" t="s">
        <v>1594</v>
      </c>
      <c r="L566" s="166" t="s">
        <v>1540</v>
      </c>
      <c r="M566" s="167">
        <f t="shared" si="912"/>
        <v>4.730038</v>
      </c>
      <c r="N566" s="149">
        <v>4730038.0</v>
      </c>
      <c r="O566" s="167">
        <f t="shared" si="915"/>
        <v>21.85807</v>
      </c>
      <c r="P566" s="149">
        <v>2.185807E7</v>
      </c>
      <c r="Q566" s="167">
        <f t="shared" si="900"/>
        <v>84.197417</v>
      </c>
      <c r="R566" s="150">
        <f>S566-P566</f>
        <v>84197417</v>
      </c>
      <c r="S566" s="149">
        <v>1.06055487E8</v>
      </c>
      <c r="T566" s="149">
        <f t="shared" si="916"/>
        <v>106.055487</v>
      </c>
      <c r="U566" s="155">
        <f t="shared" si="908"/>
        <v>0.7938996782</v>
      </c>
      <c r="V566" s="192">
        <v>30.0</v>
      </c>
      <c r="W566" s="204">
        <f t="shared" si="914"/>
        <v>3.5351829</v>
      </c>
      <c r="X566" s="155">
        <f t="shared" si="909"/>
        <v>0.1576679333</v>
      </c>
      <c r="Y566" s="164">
        <v>2017.0</v>
      </c>
      <c r="Z566" s="171"/>
      <c r="AA566" s="171"/>
      <c r="AB566" s="172" t="s">
        <v>2638</v>
      </c>
      <c r="AC566" s="171"/>
    </row>
    <row r="567" ht="15.75" customHeight="1">
      <c r="A567" s="221" t="s">
        <v>655</v>
      </c>
      <c r="B567" s="183">
        <v>31.0</v>
      </c>
      <c r="C567" s="147">
        <v>48.0</v>
      </c>
      <c r="D567" s="183">
        <f t="shared" ref="D567:D569" si="917">AVERAGE(B567:C567)</f>
        <v>39.5</v>
      </c>
      <c r="E567" s="147">
        <v>67.0</v>
      </c>
      <c r="F567" s="147">
        <v>57.0</v>
      </c>
      <c r="G567" s="147">
        <f t="shared" si="481"/>
        <v>10</v>
      </c>
      <c r="H567" s="147">
        <f t="shared" ref="H567:H569" si="918">AVERAGE(E567:F567)</f>
        <v>62</v>
      </c>
      <c r="I567" s="183">
        <f t="shared" si="483"/>
        <v>-22.5</v>
      </c>
      <c r="J567" s="179" t="s">
        <v>1694</v>
      </c>
      <c r="K567" s="179" t="s">
        <v>1694</v>
      </c>
      <c r="L567" s="179" t="s">
        <v>1550</v>
      </c>
      <c r="M567" s="186">
        <v>44.783772</v>
      </c>
      <c r="N567" s="149">
        <v>4.4783772E7</v>
      </c>
      <c r="O567" s="181">
        <f t="shared" si="915"/>
        <v>219.964115</v>
      </c>
      <c r="P567" s="187">
        <v>2.19964115E8</v>
      </c>
      <c r="Q567" s="181">
        <f t="shared" si="900"/>
        <v>237.400485</v>
      </c>
      <c r="R567" s="187">
        <v>2.37400485E8</v>
      </c>
      <c r="S567" s="187">
        <v>4.573646E8</v>
      </c>
      <c r="T567" s="187">
        <f t="shared" si="916"/>
        <v>457.3646</v>
      </c>
      <c r="U567" s="178">
        <f t="shared" si="908"/>
        <v>0.5190617835</v>
      </c>
      <c r="V567" s="156">
        <v>130.0</v>
      </c>
      <c r="W567" s="188">
        <f t="shared" ref="W567:W569" si="919">SUM(T567/V567)</f>
        <v>3.518189231</v>
      </c>
      <c r="X567" s="193">
        <f t="shared" si="909"/>
        <v>0.3444905538</v>
      </c>
      <c r="Y567" s="147">
        <v>2007.0</v>
      </c>
      <c r="Z567" s="159"/>
      <c r="AA567" s="159"/>
      <c r="AB567" s="160" t="s">
        <v>2639</v>
      </c>
      <c r="AC567" s="159"/>
    </row>
    <row r="568" ht="15.75" customHeight="1">
      <c r="A568" s="223" t="s">
        <v>2640</v>
      </c>
      <c r="B568" s="175">
        <v>70.0</v>
      </c>
      <c r="C568" s="158">
        <v>59.0</v>
      </c>
      <c r="D568" s="210">
        <f t="shared" si="917"/>
        <v>64.5</v>
      </c>
      <c r="E568" s="158">
        <v>67.0</v>
      </c>
      <c r="F568" s="158">
        <v>71.0</v>
      </c>
      <c r="G568" s="158">
        <f t="shared" si="481"/>
        <v>-4</v>
      </c>
      <c r="H568" s="158">
        <f t="shared" si="918"/>
        <v>69</v>
      </c>
      <c r="I568" s="210">
        <f t="shared" si="483"/>
        <v>-4.5</v>
      </c>
      <c r="J568" s="179" t="s">
        <v>1629</v>
      </c>
      <c r="K568" s="162" t="s">
        <v>2641</v>
      </c>
      <c r="L568" s="162" t="s">
        <v>1550</v>
      </c>
      <c r="M568" s="153">
        <f t="shared" ref="M568:M570" si="920">N568/1000000</f>
        <v>34.01793</v>
      </c>
      <c r="N568" s="154">
        <v>3.401793E7</v>
      </c>
      <c r="O568" s="153">
        <f t="shared" si="915"/>
        <v>119.793567</v>
      </c>
      <c r="P568" s="154">
        <v>1.19793567E8</v>
      </c>
      <c r="Q568" s="153">
        <f t="shared" si="900"/>
        <v>154.532382</v>
      </c>
      <c r="R568" s="154">
        <v>1.54532382E8</v>
      </c>
      <c r="S568" s="154">
        <v>2.74325949E8</v>
      </c>
      <c r="T568" s="154">
        <f t="shared" si="916"/>
        <v>274.325949</v>
      </c>
      <c r="U568" s="178">
        <f t="shared" si="908"/>
        <v>0.563316677</v>
      </c>
      <c r="V568" s="156">
        <v>78.0</v>
      </c>
      <c r="W568" s="188">
        <f t="shared" si="919"/>
        <v>3.516999346</v>
      </c>
      <c r="X568" s="193">
        <f t="shared" si="909"/>
        <v>0.4361273077</v>
      </c>
      <c r="Y568" s="158">
        <v>2013.0</v>
      </c>
      <c r="Z568" s="159"/>
      <c r="AA568" s="159"/>
      <c r="AB568" s="189" t="s">
        <v>2642</v>
      </c>
      <c r="AC568" s="158"/>
    </row>
    <row r="569" ht="15.75" customHeight="1">
      <c r="A569" s="223" t="s">
        <v>1048</v>
      </c>
      <c r="B569" s="175">
        <v>19.0</v>
      </c>
      <c r="C569" s="158">
        <v>30.0</v>
      </c>
      <c r="D569" s="210">
        <f t="shared" si="917"/>
        <v>24.5</v>
      </c>
      <c r="E569" s="158">
        <v>45.0</v>
      </c>
      <c r="F569" s="158">
        <v>54.0</v>
      </c>
      <c r="G569" s="158">
        <f t="shared" si="481"/>
        <v>-9</v>
      </c>
      <c r="H569" s="158">
        <f t="shared" si="918"/>
        <v>49.5</v>
      </c>
      <c r="I569" s="210">
        <f t="shared" si="483"/>
        <v>-25</v>
      </c>
      <c r="J569" s="162" t="s">
        <v>1558</v>
      </c>
      <c r="K569" s="162" t="s">
        <v>1558</v>
      </c>
      <c r="L569" s="162" t="s">
        <v>1550</v>
      </c>
      <c r="M569" s="153">
        <f t="shared" si="920"/>
        <v>41.671198</v>
      </c>
      <c r="N569" s="154">
        <v>4.1671198E7</v>
      </c>
      <c r="O569" s="153">
        <f t="shared" si="915"/>
        <v>112.200072</v>
      </c>
      <c r="P569" s="154">
        <v>1.12200072E8</v>
      </c>
      <c r="Q569" s="153">
        <f t="shared" si="900"/>
        <v>249.8</v>
      </c>
      <c r="R569" s="154">
        <v>2.498E8</v>
      </c>
      <c r="S569" s="154">
        <v>3.62000072E8</v>
      </c>
      <c r="T569" s="154">
        <f t="shared" si="916"/>
        <v>362.000072</v>
      </c>
      <c r="U569" s="178">
        <f t="shared" si="908"/>
        <v>0.6900551114</v>
      </c>
      <c r="V569" s="156">
        <v>103.0</v>
      </c>
      <c r="W569" s="188">
        <f t="shared" si="919"/>
        <v>3.514563806</v>
      </c>
      <c r="X569" s="193">
        <f t="shared" si="909"/>
        <v>0.4045747379</v>
      </c>
      <c r="Y569" s="158">
        <v>2013.0</v>
      </c>
      <c r="Z569" s="159"/>
      <c r="AA569" s="159"/>
      <c r="AB569" s="189" t="str">
        <f>HYPERLINK("http://www.amazon.com/gp/product/B00FPGSPQU/?tag=titb-20","http://www.amazon.com/gp/product/B00FPGSPQU/?tag=titb-20")</f>
        <v>http://www.amazon.com/gp/product/B00FPGSPQU/?tag=titb-20</v>
      </c>
      <c r="AC569" s="158"/>
    </row>
    <row r="570" ht="15.75" customHeight="1">
      <c r="A570" s="212" t="s">
        <v>2643</v>
      </c>
      <c r="B570" s="146">
        <v>45.0</v>
      </c>
      <c r="C570" s="146">
        <v>49.0</v>
      </c>
      <c r="D570" s="146">
        <f>(B570+C570)/2</f>
        <v>47</v>
      </c>
      <c r="E570" s="146">
        <v>32.0</v>
      </c>
      <c r="F570" s="146">
        <v>27.0</v>
      </c>
      <c r="G570" s="146">
        <f t="shared" si="481"/>
        <v>5</v>
      </c>
      <c r="H570" s="146">
        <f>(E570+F570)/2</f>
        <v>29.5</v>
      </c>
      <c r="I570" s="146">
        <f t="shared" si="483"/>
        <v>17.5</v>
      </c>
      <c r="J570" s="152" t="s">
        <v>2473</v>
      </c>
      <c r="K570" s="197" t="s">
        <v>2644</v>
      </c>
      <c r="L570" s="179" t="s">
        <v>1567</v>
      </c>
      <c r="M570" s="181">
        <f t="shared" si="920"/>
        <v>18.232087</v>
      </c>
      <c r="N570" s="149">
        <v>1.8232087E7</v>
      </c>
      <c r="O570" s="181">
        <f t="shared" si="915"/>
        <v>54.584109</v>
      </c>
      <c r="P570" s="149">
        <v>5.4584109E7</v>
      </c>
      <c r="Q570" s="181">
        <f t="shared" si="900"/>
        <v>15.67261</v>
      </c>
      <c r="R570" s="149">
        <v>1.567261E7</v>
      </c>
      <c r="S570" s="149">
        <f>P570+R570</f>
        <v>70256719</v>
      </c>
      <c r="T570" s="149">
        <f t="shared" si="916"/>
        <v>70.256719</v>
      </c>
      <c r="U570" s="199">
        <f t="shared" si="908"/>
        <v>0.2230763153</v>
      </c>
      <c r="V570" s="192">
        <v>20.0</v>
      </c>
      <c r="W570" s="200">
        <f>SUM(S570/(V570*1000000))</f>
        <v>3.51283595</v>
      </c>
      <c r="X570" s="199">
        <f t="shared" si="909"/>
        <v>0.91160435</v>
      </c>
      <c r="Y570" s="146">
        <v>2019.0</v>
      </c>
      <c r="Z570" s="201"/>
      <c r="AA570" s="201"/>
      <c r="AB570" s="196" t="s">
        <v>2645</v>
      </c>
      <c r="AC570" s="159"/>
    </row>
    <row r="571" ht="15.75" customHeight="1">
      <c r="A571" s="221" t="s">
        <v>2646</v>
      </c>
      <c r="B571" s="183">
        <v>85.0</v>
      </c>
      <c r="C571" s="147">
        <v>67.0</v>
      </c>
      <c r="D571" s="183">
        <f t="shared" ref="D571:D575" si="921">AVERAGE(B571:C571)</f>
        <v>76</v>
      </c>
      <c r="E571" s="147">
        <v>75.0</v>
      </c>
      <c r="F571" s="147">
        <v>75.0</v>
      </c>
      <c r="G571" s="147">
        <f t="shared" si="481"/>
        <v>0</v>
      </c>
      <c r="H571" s="147">
        <f t="shared" ref="H571:H575" si="922">AVERAGE(E571:F571)</f>
        <v>75</v>
      </c>
      <c r="I571" s="183">
        <f t="shared" si="483"/>
        <v>1</v>
      </c>
      <c r="J571" s="179" t="s">
        <v>1543</v>
      </c>
      <c r="K571" s="179" t="s">
        <v>1616</v>
      </c>
      <c r="L571" s="179" t="s">
        <v>1540</v>
      </c>
      <c r="M571" s="186">
        <v>17.73</v>
      </c>
      <c r="N571" s="187">
        <f>M571*1000000</f>
        <v>17730000</v>
      </c>
      <c r="O571" s="153">
        <v>63.17</v>
      </c>
      <c r="P571" s="187">
        <f>O571*1000000</f>
        <v>63170000</v>
      </c>
      <c r="Q571" s="153">
        <v>42.0</v>
      </c>
      <c r="R571" s="149">
        <f>SUM(Q571*1000000)</f>
        <v>42000000</v>
      </c>
      <c r="S571" s="187">
        <f>T571*1000000</f>
        <v>105170000</v>
      </c>
      <c r="T571" s="187">
        <v>105.17</v>
      </c>
      <c r="U571" s="178">
        <f t="shared" si="908"/>
        <v>0.3993534278</v>
      </c>
      <c r="V571" s="156">
        <v>30.0</v>
      </c>
      <c r="W571" s="188">
        <f>SUM(T571/V571)</f>
        <v>3.505666667</v>
      </c>
      <c r="X571" s="193">
        <f t="shared" si="909"/>
        <v>0.591</v>
      </c>
      <c r="Y571" s="147">
        <v>2008.0</v>
      </c>
      <c r="Z571" s="159"/>
      <c r="AA571" s="159"/>
      <c r="AB571" s="189" t="s">
        <v>2647</v>
      </c>
      <c r="AC571" s="158"/>
    </row>
    <row r="572" ht="15.75" customHeight="1">
      <c r="A572" s="221" t="s">
        <v>2648</v>
      </c>
      <c r="B572" s="183">
        <v>51.0</v>
      </c>
      <c r="C572" s="147">
        <v>54.0</v>
      </c>
      <c r="D572" s="185">
        <f t="shared" si="921"/>
        <v>52.5</v>
      </c>
      <c r="E572" s="147">
        <v>64.0</v>
      </c>
      <c r="F572" s="147">
        <v>71.0</v>
      </c>
      <c r="G572" s="147">
        <f t="shared" si="481"/>
        <v>-7</v>
      </c>
      <c r="H572" s="147">
        <f t="shared" si="922"/>
        <v>67.5</v>
      </c>
      <c r="I572" s="185">
        <f t="shared" si="483"/>
        <v>-15</v>
      </c>
      <c r="J572" s="179" t="s">
        <v>1543</v>
      </c>
      <c r="K572" s="179" t="s">
        <v>2215</v>
      </c>
      <c r="L572" s="165" t="s">
        <v>1534</v>
      </c>
      <c r="M572" s="186">
        <f>N572/1000000</f>
        <v>14.623599</v>
      </c>
      <c r="N572" s="187">
        <v>1.4623599E7</v>
      </c>
      <c r="O572" s="153">
        <f>P572/1000000</f>
        <v>49.008662</v>
      </c>
      <c r="P572" s="187">
        <v>4.9008662E7</v>
      </c>
      <c r="Q572" s="153">
        <f>R572/1000000</f>
        <v>28.103514</v>
      </c>
      <c r="R572" s="154">
        <v>2.8103514E7</v>
      </c>
      <c r="S572" s="187">
        <v>7.7112176E7</v>
      </c>
      <c r="T572" s="187">
        <f>S572/1000000</f>
        <v>77.112176</v>
      </c>
      <c r="U572" s="178">
        <f t="shared" si="908"/>
        <v>0.3644497595</v>
      </c>
      <c r="V572" s="156">
        <v>22.0</v>
      </c>
      <c r="W572" s="188">
        <f>SUM((S572/1000000)/V572)</f>
        <v>3.505098909</v>
      </c>
      <c r="X572" s="193">
        <f t="shared" si="909"/>
        <v>0.6647090455</v>
      </c>
      <c r="Y572" s="151">
        <v>2012.0</v>
      </c>
      <c r="Z572" s="159"/>
      <c r="AA572" s="159"/>
      <c r="AB572" s="189" t="s">
        <v>2649</v>
      </c>
      <c r="AC572" s="158"/>
    </row>
    <row r="573" ht="15.75" customHeight="1">
      <c r="A573" s="221" t="s">
        <v>2650</v>
      </c>
      <c r="B573" s="183">
        <v>28.0</v>
      </c>
      <c r="C573" s="147">
        <v>40.0</v>
      </c>
      <c r="D573" s="183">
        <f t="shared" si="921"/>
        <v>34</v>
      </c>
      <c r="E573" s="147">
        <v>70.0</v>
      </c>
      <c r="F573" s="147">
        <v>80.0</v>
      </c>
      <c r="G573" s="147">
        <f t="shared" si="481"/>
        <v>-10</v>
      </c>
      <c r="H573" s="147">
        <f t="shared" si="922"/>
        <v>75</v>
      </c>
      <c r="I573" s="183">
        <f t="shared" si="483"/>
        <v>-41</v>
      </c>
      <c r="J573" s="179" t="s">
        <v>1605</v>
      </c>
      <c r="K573" s="179" t="s">
        <v>1605</v>
      </c>
      <c r="L573" s="179" t="s">
        <v>1540</v>
      </c>
      <c r="M573" s="186">
        <v>8.0</v>
      </c>
      <c r="N573" s="187">
        <f>M573*1000000</f>
        <v>8000000</v>
      </c>
      <c r="O573" s="153">
        <v>19.07</v>
      </c>
      <c r="P573" s="187">
        <f>O573*1000000</f>
        <v>19070000</v>
      </c>
      <c r="Q573" s="153">
        <v>36.96</v>
      </c>
      <c r="R573" s="149">
        <f>SUM(Q573*1000000)</f>
        <v>36960000</v>
      </c>
      <c r="S573" s="187">
        <f>T573*1000000</f>
        <v>56030000</v>
      </c>
      <c r="T573" s="187">
        <f>SUM(O573+Q573)</f>
        <v>56.03</v>
      </c>
      <c r="U573" s="178">
        <f t="shared" si="908"/>
        <v>0.6596466179</v>
      </c>
      <c r="V573" s="156">
        <v>16.0</v>
      </c>
      <c r="W573" s="188">
        <f>SUM(T573/V573)</f>
        <v>3.501875</v>
      </c>
      <c r="X573" s="193">
        <f t="shared" si="909"/>
        <v>0.5</v>
      </c>
      <c r="Y573" s="147">
        <v>2010.0</v>
      </c>
      <c r="Z573" s="159"/>
      <c r="AA573" s="159"/>
      <c r="AB573" s="189" t="s">
        <v>2651</v>
      </c>
      <c r="AC573" s="158"/>
    </row>
    <row r="574" ht="15.75" customHeight="1">
      <c r="A574" s="225" t="s">
        <v>2652</v>
      </c>
      <c r="B574" s="206">
        <v>61.0</v>
      </c>
      <c r="C574" s="151">
        <v>57.0</v>
      </c>
      <c r="D574" s="208">
        <f t="shared" si="921"/>
        <v>59</v>
      </c>
      <c r="E574" s="151">
        <v>77.0</v>
      </c>
      <c r="F574" s="151">
        <v>68.0</v>
      </c>
      <c r="G574" s="151">
        <f t="shared" si="481"/>
        <v>9</v>
      </c>
      <c r="H574" s="151">
        <f t="shared" si="922"/>
        <v>72.5</v>
      </c>
      <c r="I574" s="208">
        <f t="shared" si="483"/>
        <v>-13.5</v>
      </c>
      <c r="J574" s="165" t="s">
        <v>1602</v>
      </c>
      <c r="K574" s="165" t="s">
        <v>2653</v>
      </c>
      <c r="L574" s="165" t="s">
        <v>1534</v>
      </c>
      <c r="M574" s="181">
        <f>N574/1000000</f>
        <v>34.137828</v>
      </c>
      <c r="N574" s="150">
        <v>3.4137828E7</v>
      </c>
      <c r="O574" s="181">
        <f>P574/1000000</f>
        <v>101.530738</v>
      </c>
      <c r="P574" s="150">
        <v>1.01530738E8</v>
      </c>
      <c r="Q574" s="153">
        <f>R574/1000000</f>
        <v>90.8</v>
      </c>
      <c r="R574" s="149">
        <v>9.08E7</v>
      </c>
      <c r="S574" s="150">
        <v>1.92330738E8</v>
      </c>
      <c r="T574" s="149">
        <f>S574/1000000</f>
        <v>192.330738</v>
      </c>
      <c r="U574" s="178">
        <f t="shared" si="908"/>
        <v>0.4721034243</v>
      </c>
      <c r="V574" s="192">
        <v>55.0</v>
      </c>
      <c r="W574" s="204">
        <f>SUM(S574/(V574*1000000))</f>
        <v>3.496922509</v>
      </c>
      <c r="X574" s="193">
        <f t="shared" si="909"/>
        <v>0.6206877818</v>
      </c>
      <c r="Y574" s="151">
        <v>2014.0</v>
      </c>
      <c r="Z574" s="171"/>
      <c r="AA574" s="159"/>
      <c r="AB574" s="189" t="s">
        <v>2654</v>
      </c>
      <c r="AC574" s="158"/>
    </row>
    <row r="575" ht="15.75" customHeight="1">
      <c r="A575" s="221" t="s">
        <v>2655</v>
      </c>
      <c r="B575" s="183">
        <v>79.0</v>
      </c>
      <c r="C575" s="147">
        <v>71.0</v>
      </c>
      <c r="D575" s="183">
        <f t="shared" si="921"/>
        <v>75</v>
      </c>
      <c r="E575" s="147">
        <v>75.0</v>
      </c>
      <c r="F575" s="147">
        <v>77.0</v>
      </c>
      <c r="G575" s="147">
        <f t="shared" si="481"/>
        <v>-2</v>
      </c>
      <c r="H575" s="147">
        <f t="shared" si="922"/>
        <v>76</v>
      </c>
      <c r="I575" s="183">
        <f t="shared" si="483"/>
        <v>-1</v>
      </c>
      <c r="J575" s="179" t="s">
        <v>1594</v>
      </c>
      <c r="K575" s="179" t="s">
        <v>1799</v>
      </c>
      <c r="L575" s="179" t="s">
        <v>1534</v>
      </c>
      <c r="M575" s="186">
        <v>45.0</v>
      </c>
      <c r="N575" s="187">
        <f>M575*1000000</f>
        <v>45000000</v>
      </c>
      <c r="O575" s="153">
        <v>154.53</v>
      </c>
      <c r="P575" s="187">
        <f>O575*1000000</f>
        <v>154530000</v>
      </c>
      <c r="Q575" s="153">
        <v>142.61</v>
      </c>
      <c r="R575" s="149">
        <f>SUM(Q575*1000000)</f>
        <v>142610000</v>
      </c>
      <c r="S575" s="187">
        <f>T575*1000000</f>
        <v>297140000</v>
      </c>
      <c r="T575" s="187">
        <v>297.14</v>
      </c>
      <c r="U575" s="178">
        <f t="shared" si="908"/>
        <v>0.4799421148</v>
      </c>
      <c r="V575" s="156">
        <v>85.0</v>
      </c>
      <c r="W575" s="188">
        <f t="shared" ref="W575:W576" si="923">SUM(T575/V575)</f>
        <v>3.495764706</v>
      </c>
      <c r="X575" s="193">
        <f t="shared" si="909"/>
        <v>0.5294117647</v>
      </c>
      <c r="Y575" s="147">
        <v>2008.0</v>
      </c>
      <c r="Z575" s="159"/>
      <c r="AA575" s="159"/>
      <c r="AB575" s="189" t="s">
        <v>2656</v>
      </c>
      <c r="AC575" s="158"/>
    </row>
    <row r="576" ht="15.75" customHeight="1">
      <c r="A576" s="222" t="s">
        <v>125</v>
      </c>
      <c r="B576" s="146">
        <v>27.0</v>
      </c>
      <c r="C576" s="164">
        <v>44.0</v>
      </c>
      <c r="D576" s="214">
        <f>(B576+C576)/2</f>
        <v>35.5</v>
      </c>
      <c r="E576" s="164">
        <v>64.0</v>
      </c>
      <c r="F576" s="164">
        <v>70.0</v>
      </c>
      <c r="G576" s="149">
        <f t="shared" si="481"/>
        <v>-6</v>
      </c>
      <c r="H576" s="164">
        <f>(E576+F576)/2</f>
        <v>67</v>
      </c>
      <c r="I576" s="177">
        <f t="shared" si="483"/>
        <v>-31.5</v>
      </c>
      <c r="J576" s="173" t="s">
        <v>1537</v>
      </c>
      <c r="K576" s="173" t="s">
        <v>1537</v>
      </c>
      <c r="L576" s="152" t="s">
        <v>1550</v>
      </c>
      <c r="M576" s="153">
        <f t="shared" ref="M576:M577" si="924">N576/1000000</f>
        <v>166.007347</v>
      </c>
      <c r="N576" s="149">
        <v>1.66007347E8</v>
      </c>
      <c r="O576" s="181">
        <f t="shared" ref="O576:O579" si="925">P576/1000000</f>
        <v>330.360194</v>
      </c>
      <c r="P576" s="149">
        <v>3.30360194E8</v>
      </c>
      <c r="Q576" s="153">
        <f t="shared" ref="Q576:Q579" si="926">R576/1000000</f>
        <v>542.9</v>
      </c>
      <c r="R576" s="154">
        <v>5.429E8</v>
      </c>
      <c r="S576" s="154">
        <f>R576+P576</f>
        <v>873260194</v>
      </c>
      <c r="T576" s="154">
        <f t="shared" ref="T576:T580" si="927">S576/1000000</f>
        <v>873.260194</v>
      </c>
      <c r="U576" s="178">
        <f>R576/S576</f>
        <v>0.6216932865</v>
      </c>
      <c r="V576" s="156">
        <v>250.0</v>
      </c>
      <c r="W576" s="157">
        <f t="shared" si="923"/>
        <v>3.493040776</v>
      </c>
      <c r="X576" s="178">
        <f>N576/(V576*1000000)</f>
        <v>0.664029388</v>
      </c>
      <c r="Y576" s="164">
        <v>2016.0</v>
      </c>
      <c r="Z576" s="159"/>
      <c r="AA576" s="159"/>
      <c r="AB576" s="160" t="s">
        <v>2657</v>
      </c>
      <c r="AC576" s="159"/>
    </row>
    <row r="577" ht="15.75" customHeight="1">
      <c r="A577" s="225" t="s">
        <v>2658</v>
      </c>
      <c r="B577" s="206">
        <v>48.0</v>
      </c>
      <c r="C577" s="151">
        <v>53.0</v>
      </c>
      <c r="D577" s="208">
        <f t="shared" ref="D577:D581" si="928">AVERAGE(B577:C577)</f>
        <v>50.5</v>
      </c>
      <c r="E577" s="151">
        <v>47.0</v>
      </c>
      <c r="F577" s="151">
        <v>47.0</v>
      </c>
      <c r="G577" s="151">
        <f t="shared" si="481"/>
        <v>0</v>
      </c>
      <c r="H577" s="151">
        <f t="shared" ref="H577:H581" si="929">AVERAGE(E577:F577)</f>
        <v>47</v>
      </c>
      <c r="I577" s="208">
        <f t="shared" si="483"/>
        <v>3.5</v>
      </c>
      <c r="J577" s="165" t="s">
        <v>1694</v>
      </c>
      <c r="K577" s="165" t="s">
        <v>2659</v>
      </c>
      <c r="L577" s="165" t="s">
        <v>1623</v>
      </c>
      <c r="M577" s="181">
        <f t="shared" si="924"/>
        <v>8.364658</v>
      </c>
      <c r="N577" s="150">
        <v>8364658.0</v>
      </c>
      <c r="O577" s="181">
        <f t="shared" si="925"/>
        <v>38.934842</v>
      </c>
      <c r="P577" s="150">
        <v>3.8934842E7</v>
      </c>
      <c r="Q577" s="153">
        <f t="shared" si="926"/>
        <v>6.401862</v>
      </c>
      <c r="R577" s="149">
        <v>6401862.0</v>
      </c>
      <c r="S577" s="150">
        <v>4.5336704E7</v>
      </c>
      <c r="T577" s="149">
        <f t="shared" si="927"/>
        <v>45.336704</v>
      </c>
      <c r="U577" s="178">
        <f t="shared" ref="U577:U581" si="930">(R577/S577)</f>
        <v>0.141207045</v>
      </c>
      <c r="V577" s="192">
        <v>13.0</v>
      </c>
      <c r="W577" s="204">
        <f>SUM(S577/(V577*1000000))</f>
        <v>3.487438769</v>
      </c>
      <c r="X577" s="193">
        <f t="shared" ref="X577:X581" si="931">SUM(M577/V577)</f>
        <v>0.6434352308</v>
      </c>
      <c r="Y577" s="151">
        <v>2014.0</v>
      </c>
      <c r="Z577" s="171"/>
      <c r="AA577" s="159"/>
      <c r="AB577" s="189" t="s">
        <v>2660</v>
      </c>
      <c r="AC577" s="158"/>
    </row>
    <row r="578" ht="15.75" customHeight="1">
      <c r="A578" s="221" t="s">
        <v>527</v>
      </c>
      <c r="B578" s="183">
        <v>79.0</v>
      </c>
      <c r="C578" s="147">
        <v>69.0</v>
      </c>
      <c r="D578" s="185">
        <f t="shared" si="928"/>
        <v>74</v>
      </c>
      <c r="E578" s="147">
        <v>86.0</v>
      </c>
      <c r="F578" s="147">
        <v>69.0</v>
      </c>
      <c r="G578" s="187">
        <f t="shared" si="481"/>
        <v>17</v>
      </c>
      <c r="H578" s="147">
        <f t="shared" si="929"/>
        <v>77.5</v>
      </c>
      <c r="I578" s="185">
        <f t="shared" si="483"/>
        <v>-3.5</v>
      </c>
      <c r="J578" s="179" t="s">
        <v>1602</v>
      </c>
      <c r="K578" s="179" t="s">
        <v>1602</v>
      </c>
      <c r="L578" s="179" t="s">
        <v>1550</v>
      </c>
      <c r="M578" s="186">
        <v>33.369559</v>
      </c>
      <c r="N578" s="149">
        <v>3.3369559E7</v>
      </c>
      <c r="O578" s="181">
        <f t="shared" si="925"/>
        <v>134.529403</v>
      </c>
      <c r="P578" s="187">
        <v>1.34529403E8</v>
      </c>
      <c r="Q578" s="181">
        <f t="shared" si="926"/>
        <v>249.002043</v>
      </c>
      <c r="R578" s="187">
        <v>2.49002043E8</v>
      </c>
      <c r="S578" s="187">
        <v>3.83531446E8</v>
      </c>
      <c r="T578" s="187">
        <f t="shared" si="927"/>
        <v>383.531446</v>
      </c>
      <c r="U578" s="178">
        <f t="shared" si="930"/>
        <v>0.6492350121</v>
      </c>
      <c r="V578" s="156">
        <v>110.0</v>
      </c>
      <c r="W578" s="188">
        <f t="shared" ref="W578:W589" si="932">SUM(T578/V578)</f>
        <v>3.486649509</v>
      </c>
      <c r="X578" s="193">
        <f t="shared" si="931"/>
        <v>0.3033596273</v>
      </c>
      <c r="Y578" s="147">
        <v>2007.0</v>
      </c>
      <c r="Z578" s="159"/>
      <c r="AA578" s="159"/>
      <c r="AB578" s="160" t="s">
        <v>2661</v>
      </c>
      <c r="AC578" s="159"/>
    </row>
    <row r="579" ht="15.75" customHeight="1">
      <c r="A579" s="223" t="s">
        <v>2662</v>
      </c>
      <c r="B579" s="175">
        <v>12.0</v>
      </c>
      <c r="C579" s="158">
        <v>34.0</v>
      </c>
      <c r="D579" s="210">
        <f t="shared" si="928"/>
        <v>23</v>
      </c>
      <c r="E579" s="158">
        <v>67.0</v>
      </c>
      <c r="F579" s="158">
        <v>54.0</v>
      </c>
      <c r="G579" s="158">
        <f t="shared" si="481"/>
        <v>13</v>
      </c>
      <c r="H579" s="158">
        <f t="shared" si="929"/>
        <v>60.5</v>
      </c>
      <c r="I579" s="210">
        <f t="shared" si="483"/>
        <v>-37.5</v>
      </c>
      <c r="J579" s="162" t="s">
        <v>1547</v>
      </c>
      <c r="K579" s="162" t="s">
        <v>2663</v>
      </c>
      <c r="L579" s="162" t="s">
        <v>1534</v>
      </c>
      <c r="M579" s="153">
        <f>N579/1000000</f>
        <v>21.401594</v>
      </c>
      <c r="N579" s="154">
        <v>2.1401594E7</v>
      </c>
      <c r="O579" s="153">
        <f t="shared" si="925"/>
        <v>71.34912</v>
      </c>
      <c r="P579" s="154">
        <v>7.134912E7</v>
      </c>
      <c r="Q579" s="153">
        <f t="shared" si="926"/>
        <v>26.24502</v>
      </c>
      <c r="R579" s="154">
        <v>2.624502E7</v>
      </c>
      <c r="S579" s="154">
        <v>9.759414E7</v>
      </c>
      <c r="T579" s="154">
        <f t="shared" si="927"/>
        <v>97.59414</v>
      </c>
      <c r="U579" s="178">
        <f t="shared" si="930"/>
        <v>0.2689200397</v>
      </c>
      <c r="V579" s="156">
        <v>28.0</v>
      </c>
      <c r="W579" s="188">
        <f t="shared" si="932"/>
        <v>3.485505</v>
      </c>
      <c r="X579" s="193">
        <f t="shared" si="931"/>
        <v>0.7643426429</v>
      </c>
      <c r="Y579" s="158">
        <v>2013.0</v>
      </c>
      <c r="Z579" s="159"/>
      <c r="AA579" s="159"/>
      <c r="AB579" s="189" t="s">
        <v>2664</v>
      </c>
      <c r="AC579" s="158"/>
    </row>
    <row r="580" ht="15.75" customHeight="1">
      <c r="A580" s="221" t="s">
        <v>2665</v>
      </c>
      <c r="B580" s="175">
        <v>56.0</v>
      </c>
      <c r="C580" s="158">
        <v>53.0</v>
      </c>
      <c r="D580" s="185">
        <f t="shared" si="928"/>
        <v>54.5</v>
      </c>
      <c r="E580" s="158">
        <v>52.0</v>
      </c>
      <c r="F580" s="147">
        <v>59.0</v>
      </c>
      <c r="G580" s="147">
        <f t="shared" si="481"/>
        <v>-7</v>
      </c>
      <c r="H580" s="147">
        <f t="shared" si="929"/>
        <v>55.5</v>
      </c>
      <c r="I580" s="185">
        <f t="shared" si="483"/>
        <v>-1</v>
      </c>
      <c r="J580" s="179" t="s">
        <v>1594</v>
      </c>
      <c r="K580" s="179" t="s">
        <v>2106</v>
      </c>
      <c r="L580" s="179" t="s">
        <v>1540</v>
      </c>
      <c r="M580" s="153">
        <v>25.36</v>
      </c>
      <c r="N580" s="187">
        <f t="shared" ref="N580:N581" si="933">M580*1000000</f>
        <v>25360000</v>
      </c>
      <c r="O580" s="153">
        <v>99.97</v>
      </c>
      <c r="P580" s="187">
        <f t="shared" ref="P580:P581" si="934">O580*1000000</f>
        <v>99970000</v>
      </c>
      <c r="Q580" s="153">
        <v>94.0</v>
      </c>
      <c r="R580" s="149">
        <f t="shared" ref="R580:R581" si="935">SUM(Q580*1000000)</f>
        <v>94000000</v>
      </c>
      <c r="S580" s="154">
        <f>SUM(N580:P580)</f>
        <v>125330100</v>
      </c>
      <c r="T580" s="149">
        <f t="shared" si="927"/>
        <v>125.3301</v>
      </c>
      <c r="U580" s="178">
        <f t="shared" si="930"/>
        <v>0.7500193491</v>
      </c>
      <c r="V580" s="156">
        <v>36.0</v>
      </c>
      <c r="W580" s="188">
        <f t="shared" si="932"/>
        <v>3.481391666</v>
      </c>
      <c r="X580" s="193">
        <f t="shared" si="931"/>
        <v>0.7044444444</v>
      </c>
      <c r="Y580" s="147">
        <v>2011.0</v>
      </c>
      <c r="Z580" s="159"/>
      <c r="AA580" s="159"/>
      <c r="AB580" s="189" t="s">
        <v>2666</v>
      </c>
      <c r="AC580" s="158"/>
    </row>
    <row r="581" ht="15.75" customHeight="1">
      <c r="A581" s="221" t="s">
        <v>2667</v>
      </c>
      <c r="B581" s="183">
        <v>47.0</v>
      </c>
      <c r="C581" s="147">
        <v>51.0</v>
      </c>
      <c r="D581" s="183">
        <f t="shared" si="928"/>
        <v>49</v>
      </c>
      <c r="E581" s="147">
        <v>73.0</v>
      </c>
      <c r="F581" s="147">
        <v>65.0</v>
      </c>
      <c r="G581" s="147">
        <f t="shared" si="481"/>
        <v>8</v>
      </c>
      <c r="H581" s="147">
        <f t="shared" si="929"/>
        <v>69</v>
      </c>
      <c r="I581" s="183">
        <f t="shared" si="483"/>
        <v>-20</v>
      </c>
      <c r="J581" s="179" t="s">
        <v>1565</v>
      </c>
      <c r="K581" s="179" t="s">
        <v>2668</v>
      </c>
      <c r="L581" s="179" t="s">
        <v>1534</v>
      </c>
      <c r="M581" s="186">
        <v>12.4</v>
      </c>
      <c r="N581" s="187">
        <f t="shared" si="933"/>
        <v>12400000</v>
      </c>
      <c r="O581" s="153">
        <v>49.2</v>
      </c>
      <c r="P581" s="187">
        <f t="shared" si="934"/>
        <v>49200000</v>
      </c>
      <c r="Q581" s="153">
        <v>46.51</v>
      </c>
      <c r="R581" s="149">
        <f t="shared" si="935"/>
        <v>46510000</v>
      </c>
      <c r="S581" s="187">
        <f>T581*1000000</f>
        <v>95710000</v>
      </c>
      <c r="T581" s="187">
        <v>95.71</v>
      </c>
      <c r="U581" s="178">
        <f t="shared" si="930"/>
        <v>0.485947132</v>
      </c>
      <c r="V581" s="156">
        <v>27.5</v>
      </c>
      <c r="W581" s="188">
        <f t="shared" si="932"/>
        <v>3.480363636</v>
      </c>
      <c r="X581" s="193">
        <f t="shared" si="931"/>
        <v>0.4509090909</v>
      </c>
      <c r="Y581" s="147">
        <v>2009.0</v>
      </c>
      <c r="Z581" s="159"/>
      <c r="AA581" s="159"/>
      <c r="AB581" s="189" t="s">
        <v>2669</v>
      </c>
      <c r="AC581" s="158"/>
    </row>
    <row r="582" ht="15.75" customHeight="1">
      <c r="A582" s="222" t="s">
        <v>2670</v>
      </c>
      <c r="B582" s="146">
        <v>90.0</v>
      </c>
      <c r="C582" s="164">
        <v>82.0</v>
      </c>
      <c r="D582" s="214">
        <f>(B582+C582)/2</f>
        <v>86</v>
      </c>
      <c r="E582" s="164">
        <v>65.0</v>
      </c>
      <c r="F582" s="164">
        <v>67.0</v>
      </c>
      <c r="G582" s="149">
        <f t="shared" si="481"/>
        <v>-2</v>
      </c>
      <c r="H582" s="164">
        <f>(E582+F582)/2</f>
        <v>66</v>
      </c>
      <c r="I582" s="149">
        <f t="shared" si="483"/>
        <v>20</v>
      </c>
      <c r="J582" s="162" t="s">
        <v>1605</v>
      </c>
      <c r="K582" s="162" t="s">
        <v>1736</v>
      </c>
      <c r="L582" s="152" t="s">
        <v>1540</v>
      </c>
      <c r="M582" s="153">
        <f>N582/1000000</f>
        <v>0.190252</v>
      </c>
      <c r="N582" s="149">
        <v>190252.0</v>
      </c>
      <c r="O582" s="181">
        <f>P582/1000000</f>
        <v>9.196278</v>
      </c>
      <c r="P582" s="149">
        <v>9196278.0</v>
      </c>
      <c r="Q582" s="153">
        <f>R582/1000000</f>
        <v>6.459915</v>
      </c>
      <c r="R582" s="154">
        <v>6459915.0</v>
      </c>
      <c r="S582" s="154">
        <f>R582+P582</f>
        <v>15656193</v>
      </c>
      <c r="T582" s="154">
        <f>S582/1000000</f>
        <v>15.656193</v>
      </c>
      <c r="U582" s="178">
        <f>R582/S582</f>
        <v>0.4126108435</v>
      </c>
      <c r="V582" s="156">
        <v>4.5</v>
      </c>
      <c r="W582" s="157">
        <f t="shared" si="932"/>
        <v>3.479154</v>
      </c>
      <c r="X582" s="178">
        <f>N582/(V582*1000000)</f>
        <v>0.04227822222</v>
      </c>
      <c r="Y582" s="164">
        <v>2016.0</v>
      </c>
      <c r="Z582" s="159"/>
      <c r="AA582" s="159"/>
      <c r="AB582" s="160" t="s">
        <v>2671</v>
      </c>
      <c r="AC582" s="159"/>
    </row>
    <row r="583" ht="15.75" customHeight="1">
      <c r="A583" s="221" t="s">
        <v>2672</v>
      </c>
      <c r="B583" s="183">
        <v>94.0</v>
      </c>
      <c r="C583" s="147">
        <v>85.0</v>
      </c>
      <c r="D583" s="183">
        <f t="shared" ref="D583:D584" si="936">AVERAGE(B583:C583)</f>
        <v>89.5</v>
      </c>
      <c r="E583" s="147">
        <v>78.0</v>
      </c>
      <c r="F583" s="147">
        <v>79.0</v>
      </c>
      <c r="G583" s="147">
        <f t="shared" si="481"/>
        <v>-1</v>
      </c>
      <c r="H583" s="147">
        <f t="shared" ref="H583:H584" si="937">AVERAGE(E583:F583)</f>
        <v>78.5</v>
      </c>
      <c r="I583" s="183">
        <f t="shared" si="483"/>
        <v>11</v>
      </c>
      <c r="J583" s="179" t="s">
        <v>1565</v>
      </c>
      <c r="K583" s="179" t="s">
        <v>2668</v>
      </c>
      <c r="L583" s="179" t="s">
        <v>1534</v>
      </c>
      <c r="M583" s="186">
        <v>0.76</v>
      </c>
      <c r="N583" s="187">
        <f>M583*1000000</f>
        <v>760000</v>
      </c>
      <c r="O583" s="153">
        <v>12.57</v>
      </c>
      <c r="P583" s="187">
        <f>O583*1000000</f>
        <v>12570000</v>
      </c>
      <c r="Q583" s="153">
        <v>13.52</v>
      </c>
      <c r="R583" s="149">
        <f>SUM(Q583*1000000)</f>
        <v>13520000</v>
      </c>
      <c r="S583" s="187">
        <f>T583*1000000</f>
        <v>26090000</v>
      </c>
      <c r="T583" s="187">
        <v>26.09</v>
      </c>
      <c r="U583" s="178">
        <f t="shared" ref="U583:U587" si="938">(R583/S583)</f>
        <v>0.5182062093</v>
      </c>
      <c r="V583" s="156">
        <v>7.5</v>
      </c>
      <c r="W583" s="188">
        <f t="shared" si="932"/>
        <v>3.478666667</v>
      </c>
      <c r="X583" s="193">
        <f t="shared" ref="X583:X587" si="939">SUM(M583/V583)</f>
        <v>0.1013333333</v>
      </c>
      <c r="Y583" s="147">
        <v>2009.0</v>
      </c>
      <c r="Z583" s="159"/>
      <c r="AA583" s="159"/>
      <c r="AB583" s="189" t="s">
        <v>2673</v>
      </c>
      <c r="AC583" s="158"/>
    </row>
    <row r="584" ht="15.75" customHeight="1">
      <c r="A584" s="223" t="s">
        <v>2674</v>
      </c>
      <c r="B584" s="175">
        <v>75.0</v>
      </c>
      <c r="C584" s="158">
        <v>61.0</v>
      </c>
      <c r="D584" s="210">
        <f t="shared" si="936"/>
        <v>68</v>
      </c>
      <c r="E584" s="158">
        <v>53.0</v>
      </c>
      <c r="F584" s="158">
        <v>62.0</v>
      </c>
      <c r="G584" s="158">
        <f t="shared" si="481"/>
        <v>-9</v>
      </c>
      <c r="H584" s="158">
        <f t="shared" si="937"/>
        <v>57.5</v>
      </c>
      <c r="I584" s="210">
        <f t="shared" si="483"/>
        <v>10.5</v>
      </c>
      <c r="J584" s="162" t="s">
        <v>1558</v>
      </c>
      <c r="K584" s="162" t="s">
        <v>1558</v>
      </c>
      <c r="L584" s="162" t="s">
        <v>1550</v>
      </c>
      <c r="M584" s="153">
        <f t="shared" ref="M584:M586" si="940">N584/1000000</f>
        <v>26.232425</v>
      </c>
      <c r="N584" s="154">
        <v>2.6232425E7</v>
      </c>
      <c r="O584" s="153">
        <f t="shared" ref="O584:O586" si="941">P584/1000000</f>
        <v>127.352707</v>
      </c>
      <c r="P584" s="154">
        <v>1.27352707E8</v>
      </c>
      <c r="Q584" s="153">
        <f t="shared" ref="Q584:Q586" si="942">R584/1000000</f>
        <v>46.296308</v>
      </c>
      <c r="R584" s="154">
        <v>4.6296308E7</v>
      </c>
      <c r="S584" s="154">
        <v>1.73649015E8</v>
      </c>
      <c r="T584" s="154">
        <f t="shared" ref="T584:T586" si="943">S584/1000000</f>
        <v>173.649015</v>
      </c>
      <c r="U584" s="178">
        <f t="shared" si="938"/>
        <v>0.2666085264</v>
      </c>
      <c r="V584" s="156">
        <v>50.0</v>
      </c>
      <c r="W584" s="188">
        <f t="shared" si="932"/>
        <v>3.4729803</v>
      </c>
      <c r="X584" s="193">
        <f t="shared" si="939"/>
        <v>0.5246485</v>
      </c>
      <c r="Y584" s="158">
        <v>2013.0</v>
      </c>
      <c r="Z584" s="159"/>
      <c r="AA584" s="159"/>
      <c r="AB584" s="189" t="s">
        <v>2675</v>
      </c>
      <c r="AC584" s="158"/>
    </row>
    <row r="585" ht="15.75" customHeight="1">
      <c r="A585" s="224" t="s">
        <v>870</v>
      </c>
      <c r="B585" s="175">
        <v>64.0</v>
      </c>
      <c r="C585" s="158">
        <v>60.0</v>
      </c>
      <c r="D585" s="210">
        <f t="shared" ref="D585:D586" si="944">(B585+C585)/2</f>
        <v>62</v>
      </c>
      <c r="E585" s="158">
        <v>65.0</v>
      </c>
      <c r="F585" s="158">
        <v>67.0</v>
      </c>
      <c r="G585" s="149">
        <f t="shared" si="481"/>
        <v>-2</v>
      </c>
      <c r="H585" s="158">
        <f t="shared" ref="H585:H586" si="945">(E585+F585)/2</f>
        <v>66</v>
      </c>
      <c r="I585" s="177">
        <f t="shared" si="483"/>
        <v>-4</v>
      </c>
      <c r="J585" s="162" t="s">
        <v>1602</v>
      </c>
      <c r="K585" s="162" t="s">
        <v>1602</v>
      </c>
      <c r="L585" s="162" t="s">
        <v>1550</v>
      </c>
      <c r="M585" s="153">
        <f t="shared" si="940"/>
        <v>70.403148</v>
      </c>
      <c r="N585" s="154">
        <v>7.0403148E7</v>
      </c>
      <c r="O585" s="153">
        <f t="shared" si="941"/>
        <v>196.489955</v>
      </c>
      <c r="P585" s="149">
        <v>1.96489955E8</v>
      </c>
      <c r="Q585" s="153">
        <f t="shared" si="942"/>
        <v>653.9</v>
      </c>
      <c r="R585" s="149">
        <v>6.539E8</v>
      </c>
      <c r="S585" s="154">
        <f>SUM(P585+(Q585*1000000))</f>
        <v>850389955</v>
      </c>
      <c r="T585" s="154">
        <f t="shared" si="943"/>
        <v>850.389955</v>
      </c>
      <c r="U585" s="178">
        <f t="shared" si="938"/>
        <v>0.76894135</v>
      </c>
      <c r="V585" s="156">
        <v>245.0</v>
      </c>
      <c r="W585" s="188">
        <f t="shared" si="932"/>
        <v>3.470979408</v>
      </c>
      <c r="X585" s="193">
        <f t="shared" si="939"/>
        <v>0.2873597878</v>
      </c>
      <c r="Y585" s="158">
        <v>2015.0</v>
      </c>
      <c r="Z585" s="162" t="s">
        <v>1608</v>
      </c>
      <c r="AA585" s="162" t="s">
        <v>2676</v>
      </c>
      <c r="AB585" s="189" t="s">
        <v>2677</v>
      </c>
      <c r="AC585" s="158"/>
    </row>
    <row r="586" ht="15.75" customHeight="1">
      <c r="A586" s="224" t="s">
        <v>2678</v>
      </c>
      <c r="B586" s="175">
        <v>27.0</v>
      </c>
      <c r="C586" s="158">
        <v>35.0</v>
      </c>
      <c r="D586" s="158">
        <f t="shared" si="944"/>
        <v>31</v>
      </c>
      <c r="E586" s="164">
        <v>65.0</v>
      </c>
      <c r="F586" s="158">
        <v>31.0</v>
      </c>
      <c r="G586" s="164">
        <f t="shared" si="481"/>
        <v>34</v>
      </c>
      <c r="H586" s="158">
        <f t="shared" si="945"/>
        <v>48</v>
      </c>
      <c r="I586" s="164">
        <f t="shared" si="483"/>
        <v>-17</v>
      </c>
      <c r="J586" s="162" t="s">
        <v>1543</v>
      </c>
      <c r="K586" s="162" t="s">
        <v>1543</v>
      </c>
      <c r="L586" s="162" t="s">
        <v>1540</v>
      </c>
      <c r="M586" s="153">
        <f t="shared" si="940"/>
        <v>20.649306</v>
      </c>
      <c r="N586" s="154">
        <v>2.0649306E7</v>
      </c>
      <c r="O586" s="153">
        <f t="shared" si="941"/>
        <v>64.460211</v>
      </c>
      <c r="P586" s="149">
        <v>6.4460211E7</v>
      </c>
      <c r="Q586" s="153">
        <f t="shared" si="942"/>
        <v>15.339669</v>
      </c>
      <c r="R586" s="149">
        <v>1.5339669E7</v>
      </c>
      <c r="S586" s="154">
        <f>SUM(P586+Q586*1000000)</f>
        <v>79799880</v>
      </c>
      <c r="T586" s="154">
        <f t="shared" si="943"/>
        <v>79.79988</v>
      </c>
      <c r="U586" s="178">
        <f t="shared" si="938"/>
        <v>0.1922267176</v>
      </c>
      <c r="V586" s="156">
        <v>23.0</v>
      </c>
      <c r="W586" s="188">
        <f t="shared" si="932"/>
        <v>3.46956</v>
      </c>
      <c r="X586" s="193">
        <f t="shared" si="939"/>
        <v>0.897795913</v>
      </c>
      <c r="Y586" s="158">
        <v>2015.0</v>
      </c>
      <c r="Z586" s="159"/>
      <c r="AA586" s="159"/>
      <c r="AB586" s="189" t="s">
        <v>2679</v>
      </c>
      <c r="AC586" s="158"/>
    </row>
    <row r="587" ht="15.75" customHeight="1">
      <c r="A587" s="221" t="s">
        <v>2680</v>
      </c>
      <c r="B587" s="183">
        <v>74.0</v>
      </c>
      <c r="C587" s="147">
        <v>53.0</v>
      </c>
      <c r="D587" s="185">
        <f>AVERAGE(B587:C587)</f>
        <v>63.5</v>
      </c>
      <c r="E587" s="147">
        <v>45.0</v>
      </c>
      <c r="F587" s="147">
        <v>57.0</v>
      </c>
      <c r="G587" s="147">
        <f t="shared" si="481"/>
        <v>-12</v>
      </c>
      <c r="H587" s="147">
        <f>AVERAGE(E587:F587)</f>
        <v>51</v>
      </c>
      <c r="I587" s="185">
        <f t="shared" si="483"/>
        <v>12.5</v>
      </c>
      <c r="J587" s="179" t="s">
        <v>1543</v>
      </c>
      <c r="K587" s="179" t="s">
        <v>2357</v>
      </c>
      <c r="L587" s="179" t="s">
        <v>1567</v>
      </c>
      <c r="M587" s="186">
        <v>10.1</v>
      </c>
      <c r="N587" s="187">
        <f>M587*1000000</f>
        <v>10100000</v>
      </c>
      <c r="O587" s="153">
        <v>25.0</v>
      </c>
      <c r="P587" s="187">
        <f>O587*1000000</f>
        <v>25000000</v>
      </c>
      <c r="Q587" s="153">
        <v>58.19</v>
      </c>
      <c r="R587" s="149">
        <f>SUM(Q587*1000000)</f>
        <v>58190000</v>
      </c>
      <c r="S587" s="187">
        <f>T587*1000000</f>
        <v>83190000</v>
      </c>
      <c r="T587" s="187">
        <f>SUM(O587+Q587)</f>
        <v>83.19</v>
      </c>
      <c r="U587" s="178">
        <f t="shared" si="938"/>
        <v>0.699483111</v>
      </c>
      <c r="V587" s="156">
        <v>24.0</v>
      </c>
      <c r="W587" s="188">
        <f t="shared" si="932"/>
        <v>3.46625</v>
      </c>
      <c r="X587" s="193">
        <f t="shared" si="939"/>
        <v>0.4208333333</v>
      </c>
      <c r="Y587" s="147">
        <v>2010.0</v>
      </c>
      <c r="Z587" s="159"/>
      <c r="AA587" s="159"/>
      <c r="AB587" s="189" t="s">
        <v>2681</v>
      </c>
      <c r="AC587" s="158"/>
    </row>
    <row r="588" ht="15.75" customHeight="1">
      <c r="A588" s="222" t="s">
        <v>449</v>
      </c>
      <c r="B588" s="146">
        <v>56.0</v>
      </c>
      <c r="C588" s="164">
        <v>58.0</v>
      </c>
      <c r="D588" s="214">
        <f>(B588+C588)/2</f>
        <v>57</v>
      </c>
      <c r="E588" s="164">
        <v>59.0</v>
      </c>
      <c r="F588" s="164">
        <v>65.0</v>
      </c>
      <c r="G588" s="149">
        <f t="shared" si="481"/>
        <v>-6</v>
      </c>
      <c r="H588" s="164">
        <f>(E588+F588)/2</f>
        <v>62</v>
      </c>
      <c r="I588" s="177">
        <f t="shared" si="483"/>
        <v>-5</v>
      </c>
      <c r="J588" s="173" t="s">
        <v>1537</v>
      </c>
      <c r="K588" s="173" t="s">
        <v>1537</v>
      </c>
      <c r="L588" s="152" t="s">
        <v>1550</v>
      </c>
      <c r="M588" s="153">
        <f t="shared" ref="M588:M591" si="946">N588/1000000</f>
        <v>59.215365</v>
      </c>
      <c r="N588" s="149">
        <v>5.9215365E7</v>
      </c>
      <c r="O588" s="181">
        <f t="shared" ref="O588:O592" si="947">P588/1000000</f>
        <v>162.19292</v>
      </c>
      <c r="P588" s="149">
        <v>1.6219292E8</v>
      </c>
      <c r="Q588" s="153">
        <f t="shared" ref="Q588:Q592" si="948">R588/1000000</f>
        <v>253.050504</v>
      </c>
      <c r="R588" s="154">
        <v>2.53050504E8</v>
      </c>
      <c r="S588" s="154">
        <f>R588+P588</f>
        <v>415243424</v>
      </c>
      <c r="T588" s="154">
        <f t="shared" ref="T588:T592" si="949">S588/1000000</f>
        <v>415.243424</v>
      </c>
      <c r="U588" s="178">
        <f>R588/S588</f>
        <v>0.6094027969</v>
      </c>
      <c r="V588" s="156">
        <v>120.0</v>
      </c>
      <c r="W588" s="157">
        <f t="shared" si="932"/>
        <v>3.460361867</v>
      </c>
      <c r="X588" s="178">
        <f>N588/(V588*1000000)</f>
        <v>0.493461375</v>
      </c>
      <c r="Y588" s="164">
        <v>2016.0</v>
      </c>
      <c r="Z588" s="159"/>
      <c r="AA588" s="159"/>
      <c r="AB588" s="160" t="s">
        <v>2682</v>
      </c>
      <c r="AC588" s="159"/>
    </row>
    <row r="589" ht="15.75" customHeight="1">
      <c r="A589" s="223" t="s">
        <v>1200</v>
      </c>
      <c r="B589" s="175">
        <v>69.0</v>
      </c>
      <c r="C589" s="158">
        <v>60.0</v>
      </c>
      <c r="D589" s="210">
        <f>AVERAGE(B589:C589)</f>
        <v>64.5</v>
      </c>
      <c r="E589" s="158">
        <v>70.0</v>
      </c>
      <c r="F589" s="158">
        <v>67.0</v>
      </c>
      <c r="G589" s="158">
        <f t="shared" si="481"/>
        <v>3</v>
      </c>
      <c r="H589" s="158">
        <f>AVERAGE(E589:F589)</f>
        <v>68.5</v>
      </c>
      <c r="I589" s="210">
        <f t="shared" si="483"/>
        <v>-4</v>
      </c>
      <c r="J589" s="162" t="s">
        <v>1537</v>
      </c>
      <c r="K589" s="162" t="s">
        <v>2683</v>
      </c>
      <c r="L589" s="162" t="s">
        <v>1534</v>
      </c>
      <c r="M589" s="153">
        <f t="shared" si="946"/>
        <v>53.113752</v>
      </c>
      <c r="N589" s="154">
        <v>5.3113752E7</v>
      </c>
      <c r="O589" s="153">
        <f t="shared" si="947"/>
        <v>132.556852</v>
      </c>
      <c r="P589" s="154">
        <v>1.32556852E8</v>
      </c>
      <c r="Q589" s="153">
        <f t="shared" si="948"/>
        <v>282.271394</v>
      </c>
      <c r="R589" s="154">
        <v>2.82271394E8</v>
      </c>
      <c r="S589" s="154">
        <v>4.14828246E8</v>
      </c>
      <c r="T589" s="154">
        <f t="shared" si="949"/>
        <v>414.828246</v>
      </c>
      <c r="U589" s="178">
        <f t="shared" ref="U589:U590" si="950">(R589/S589)</f>
        <v>0.6804536497</v>
      </c>
      <c r="V589" s="156">
        <v>120.0</v>
      </c>
      <c r="W589" s="188">
        <f t="shared" si="932"/>
        <v>3.45690205</v>
      </c>
      <c r="X589" s="193">
        <f t="shared" ref="X589:X590" si="951">SUM(M589/V589)</f>
        <v>0.4426146</v>
      </c>
      <c r="Y589" s="158">
        <v>2013.0</v>
      </c>
      <c r="Z589" s="159"/>
      <c r="AA589" s="159"/>
      <c r="AB589" s="189" t="s">
        <v>2684</v>
      </c>
      <c r="AC589" s="158"/>
    </row>
    <row r="590" ht="15.75" customHeight="1">
      <c r="A590" s="222" t="s">
        <v>1391</v>
      </c>
      <c r="B590" s="146">
        <v>30.0</v>
      </c>
      <c r="C590" s="164">
        <v>39.0</v>
      </c>
      <c r="D590" s="149">
        <f t="shared" ref="D590:D591" si="952">(B590+C590)/2</f>
        <v>34.5</v>
      </c>
      <c r="E590" s="164">
        <v>62.0</v>
      </c>
      <c r="F590" s="164">
        <v>63.0</v>
      </c>
      <c r="G590" s="151">
        <f t="shared" si="481"/>
        <v>-1</v>
      </c>
      <c r="H590" s="151">
        <f t="shared" ref="H590:H591" si="953">(E590+F590)/2</f>
        <v>62.5</v>
      </c>
      <c r="I590" s="150">
        <f t="shared" si="483"/>
        <v>-28</v>
      </c>
      <c r="J590" s="179" t="s">
        <v>1694</v>
      </c>
      <c r="K590" s="165" t="s">
        <v>2685</v>
      </c>
      <c r="L590" s="166" t="s">
        <v>1550</v>
      </c>
      <c r="M590" s="167">
        <f t="shared" si="946"/>
        <v>62.983253</v>
      </c>
      <c r="N590" s="149">
        <v>6.2983253E7</v>
      </c>
      <c r="O590" s="167">
        <f t="shared" si="947"/>
        <v>172.558876</v>
      </c>
      <c r="P590" s="149">
        <v>1.72558876E8</v>
      </c>
      <c r="Q590" s="167">
        <f t="shared" si="948"/>
        <v>622.302918</v>
      </c>
      <c r="R590" s="150">
        <f>S590-P590</f>
        <v>622302918</v>
      </c>
      <c r="S590" s="149">
        <v>7.94861794E8</v>
      </c>
      <c r="T590" s="149">
        <f t="shared" si="949"/>
        <v>794.861794</v>
      </c>
      <c r="U590" s="155">
        <f t="shared" si="950"/>
        <v>0.7829070698</v>
      </c>
      <c r="V590" s="192">
        <v>230.0</v>
      </c>
      <c r="W590" s="204">
        <f>SUM(S590/(V590*1000000))</f>
        <v>3.455920843</v>
      </c>
      <c r="X590" s="155">
        <f t="shared" si="951"/>
        <v>0.2738402304</v>
      </c>
      <c r="Y590" s="164">
        <v>2017.0</v>
      </c>
      <c r="Z590" s="171"/>
      <c r="AA590" s="171"/>
      <c r="AB590" s="172" t="s">
        <v>2686</v>
      </c>
      <c r="AC590" s="171"/>
    </row>
    <row r="591" ht="15.75" customHeight="1">
      <c r="A591" s="222" t="s">
        <v>2687</v>
      </c>
      <c r="B591" s="146">
        <v>58.0</v>
      </c>
      <c r="C591" s="164">
        <v>55.0</v>
      </c>
      <c r="D591" s="214">
        <f t="shared" si="952"/>
        <v>56.5</v>
      </c>
      <c r="E591" s="164">
        <v>53.0</v>
      </c>
      <c r="F591" s="164">
        <v>66.0</v>
      </c>
      <c r="G591" s="149">
        <f t="shared" si="481"/>
        <v>-13</v>
      </c>
      <c r="H591" s="164">
        <f t="shared" si="953"/>
        <v>59.5</v>
      </c>
      <c r="I591" s="177">
        <f t="shared" si="483"/>
        <v>-3</v>
      </c>
      <c r="J591" s="152" t="s">
        <v>1527</v>
      </c>
      <c r="K591" s="152" t="s">
        <v>1527</v>
      </c>
      <c r="L591" s="152" t="s">
        <v>1540</v>
      </c>
      <c r="M591" s="153">
        <f t="shared" si="946"/>
        <v>14.788157</v>
      </c>
      <c r="N591" s="149">
        <v>1.4788157E7</v>
      </c>
      <c r="O591" s="181">
        <f t="shared" si="947"/>
        <v>41.012075</v>
      </c>
      <c r="P591" s="149">
        <v>4.1012075E7</v>
      </c>
      <c r="Q591" s="153">
        <f t="shared" si="948"/>
        <v>52.270529</v>
      </c>
      <c r="R591" s="154">
        <v>5.2270529E7</v>
      </c>
      <c r="S591" s="154">
        <f>R591+P591</f>
        <v>93282604</v>
      </c>
      <c r="T591" s="154">
        <f t="shared" si="949"/>
        <v>93.282604</v>
      </c>
      <c r="U591" s="178">
        <f>R591/S591</f>
        <v>0.5603459462</v>
      </c>
      <c r="V591" s="156">
        <v>27.0</v>
      </c>
      <c r="W591" s="157">
        <f t="shared" ref="W591:W597" si="954">SUM(T591/V591)</f>
        <v>3.454911259</v>
      </c>
      <c r="X591" s="178">
        <f>N591/(V591*1000000)</f>
        <v>0.5477095185</v>
      </c>
      <c r="Y591" s="164">
        <v>2016.0</v>
      </c>
      <c r="Z591" s="159"/>
      <c r="AA591" s="159"/>
      <c r="AB591" s="160" t="s">
        <v>2688</v>
      </c>
      <c r="AC591" s="159"/>
    </row>
    <row r="592" ht="15.75" customHeight="1">
      <c r="A592" s="221" t="s">
        <v>882</v>
      </c>
      <c r="B592" s="183">
        <v>61.0</v>
      </c>
      <c r="C592" s="147">
        <v>59.0</v>
      </c>
      <c r="D592" s="185">
        <f t="shared" ref="D592:D597" si="955">AVERAGE(B592:C592)</f>
        <v>60</v>
      </c>
      <c r="E592" s="147">
        <v>51.0</v>
      </c>
      <c r="F592" s="147">
        <v>66.0</v>
      </c>
      <c r="G592" s="187">
        <f t="shared" si="481"/>
        <v>-15</v>
      </c>
      <c r="H592" s="147">
        <f t="shared" ref="H592:H597" si="956">AVERAGE(E592:F592)</f>
        <v>58.5</v>
      </c>
      <c r="I592" s="185">
        <f t="shared" si="483"/>
        <v>1.5</v>
      </c>
      <c r="J592" s="179" t="s">
        <v>1602</v>
      </c>
      <c r="K592" s="179" t="s">
        <v>2054</v>
      </c>
      <c r="L592" s="179" t="s">
        <v>1550</v>
      </c>
      <c r="M592" s="186">
        <v>151.116516</v>
      </c>
      <c r="N592" s="149">
        <v>1.51116516E8</v>
      </c>
      <c r="O592" s="181">
        <f t="shared" si="947"/>
        <v>336.530303</v>
      </c>
      <c r="P592" s="187">
        <v>3.36530303E8</v>
      </c>
      <c r="Q592" s="181">
        <f t="shared" si="948"/>
        <v>554.341323</v>
      </c>
      <c r="R592" s="187">
        <v>5.54341323E8</v>
      </c>
      <c r="S592" s="187">
        <v>8.90871626E8</v>
      </c>
      <c r="T592" s="187">
        <f t="shared" si="949"/>
        <v>890.871626</v>
      </c>
      <c r="U592" s="178">
        <f t="shared" ref="U592:U638" si="957">(R592/S592)</f>
        <v>0.6222460193</v>
      </c>
      <c r="V592" s="156">
        <v>258.0</v>
      </c>
      <c r="W592" s="188">
        <f t="shared" si="954"/>
        <v>3.452990798</v>
      </c>
      <c r="X592" s="193">
        <f t="shared" ref="X592:X638" si="958">SUM(M592/V592)</f>
        <v>0.5857229302</v>
      </c>
      <c r="Y592" s="147">
        <v>2007.0</v>
      </c>
      <c r="Z592" s="159"/>
      <c r="AA592" s="159"/>
      <c r="AB592" s="160" t="s">
        <v>2689</v>
      </c>
      <c r="AC592" s="159"/>
    </row>
    <row r="593" ht="15.75" customHeight="1">
      <c r="A593" s="221" t="s">
        <v>2690</v>
      </c>
      <c r="B593" s="183">
        <v>59.0</v>
      </c>
      <c r="C593" s="147">
        <v>53.0</v>
      </c>
      <c r="D593" s="183">
        <f t="shared" si="955"/>
        <v>56</v>
      </c>
      <c r="E593" s="147">
        <v>46.0</v>
      </c>
      <c r="F593" s="147">
        <v>60.0</v>
      </c>
      <c r="G593" s="147">
        <f t="shared" si="481"/>
        <v>-14</v>
      </c>
      <c r="H593" s="147">
        <f t="shared" si="956"/>
        <v>53</v>
      </c>
      <c r="I593" s="183">
        <f t="shared" si="483"/>
        <v>3</v>
      </c>
      <c r="J593" s="179" t="s">
        <v>1395</v>
      </c>
      <c r="K593" s="179" t="s">
        <v>1611</v>
      </c>
      <c r="L593" s="179" t="s">
        <v>1567</v>
      </c>
      <c r="M593" s="186">
        <v>14.2</v>
      </c>
      <c r="N593" s="187">
        <f t="shared" ref="N593:N597" si="959">M593*1000000</f>
        <v>14200000</v>
      </c>
      <c r="O593" s="153">
        <v>31.69</v>
      </c>
      <c r="P593" s="187">
        <f t="shared" ref="P593:P597" si="960">O593*1000000</f>
        <v>31690000</v>
      </c>
      <c r="Q593" s="153">
        <v>9.63</v>
      </c>
      <c r="R593" s="149">
        <f t="shared" ref="R593:R597" si="961">SUM(Q593*1000000)</f>
        <v>9630000</v>
      </c>
      <c r="S593" s="187">
        <f t="shared" ref="S593:S597" si="962">T593*1000000</f>
        <v>41320000</v>
      </c>
      <c r="T593" s="187">
        <v>41.32</v>
      </c>
      <c r="U593" s="178">
        <f t="shared" si="957"/>
        <v>0.2330590513</v>
      </c>
      <c r="V593" s="156">
        <v>12.0</v>
      </c>
      <c r="W593" s="188">
        <f t="shared" si="954"/>
        <v>3.443333333</v>
      </c>
      <c r="X593" s="193">
        <f t="shared" si="958"/>
        <v>1.183333333</v>
      </c>
      <c r="Y593" s="147">
        <v>2008.0</v>
      </c>
      <c r="Z593" s="159"/>
      <c r="AA593" s="159"/>
      <c r="AB593" s="189" t="s">
        <v>2691</v>
      </c>
      <c r="AC593" s="158"/>
    </row>
    <row r="594" ht="15.75" customHeight="1">
      <c r="A594" s="221" t="s">
        <v>2692</v>
      </c>
      <c r="B594" s="183">
        <v>71.0</v>
      </c>
      <c r="C594" s="147">
        <v>60.0</v>
      </c>
      <c r="D594" s="185">
        <f t="shared" si="955"/>
        <v>65.5</v>
      </c>
      <c r="E594" s="147">
        <v>72.0</v>
      </c>
      <c r="F594" s="147">
        <v>70.0</v>
      </c>
      <c r="G594" s="147">
        <f t="shared" si="481"/>
        <v>2</v>
      </c>
      <c r="H594" s="147">
        <f t="shared" si="956"/>
        <v>71</v>
      </c>
      <c r="I594" s="185">
        <f t="shared" si="483"/>
        <v>-5.5</v>
      </c>
      <c r="J594" s="179" t="s">
        <v>1602</v>
      </c>
      <c r="K594" s="179" t="s">
        <v>1958</v>
      </c>
      <c r="L594" s="179" t="s">
        <v>1534</v>
      </c>
      <c r="M594" s="186">
        <v>21.8</v>
      </c>
      <c r="N594" s="187">
        <f t="shared" si="959"/>
        <v>21800000</v>
      </c>
      <c r="O594" s="153">
        <v>90.38</v>
      </c>
      <c r="P594" s="187">
        <f t="shared" si="960"/>
        <v>90380000</v>
      </c>
      <c r="Q594" s="153">
        <v>108.63</v>
      </c>
      <c r="R594" s="149">
        <f t="shared" si="961"/>
        <v>108630000</v>
      </c>
      <c r="S594" s="187">
        <f t="shared" si="962"/>
        <v>199010000</v>
      </c>
      <c r="T594" s="187">
        <f t="shared" ref="T594:T597" si="963">SUM(O594+Q594)</f>
        <v>199.01</v>
      </c>
      <c r="U594" s="178">
        <f t="shared" si="957"/>
        <v>0.5458519672</v>
      </c>
      <c r="V594" s="156">
        <v>58.0</v>
      </c>
      <c r="W594" s="188">
        <f t="shared" si="954"/>
        <v>3.431206897</v>
      </c>
      <c r="X594" s="193">
        <f t="shared" si="958"/>
        <v>0.375862069</v>
      </c>
      <c r="Y594" s="147">
        <v>2010.0</v>
      </c>
      <c r="Z594" s="159"/>
      <c r="AA594" s="159"/>
      <c r="AB594" s="189" t="s">
        <v>2693</v>
      </c>
      <c r="AC594" s="158"/>
    </row>
    <row r="595" ht="15.75" customHeight="1">
      <c r="A595" s="221" t="s">
        <v>2694</v>
      </c>
      <c r="B595" s="183">
        <v>48.0</v>
      </c>
      <c r="C595" s="147">
        <v>55.0</v>
      </c>
      <c r="D595" s="185">
        <f t="shared" si="955"/>
        <v>51.5</v>
      </c>
      <c r="E595" s="147">
        <v>55.0</v>
      </c>
      <c r="F595" s="147">
        <v>61.0</v>
      </c>
      <c r="G595" s="147">
        <f t="shared" si="481"/>
        <v>-6</v>
      </c>
      <c r="H595" s="147">
        <f t="shared" si="956"/>
        <v>58</v>
      </c>
      <c r="I595" s="185">
        <f t="shared" si="483"/>
        <v>-6.5</v>
      </c>
      <c r="J595" s="179" t="s">
        <v>1543</v>
      </c>
      <c r="K595" s="179" t="s">
        <v>1616</v>
      </c>
      <c r="L595" s="179" t="s">
        <v>1534</v>
      </c>
      <c r="M595" s="186">
        <v>9.74</v>
      </c>
      <c r="N595" s="187">
        <f t="shared" si="959"/>
        <v>9740000</v>
      </c>
      <c r="O595" s="153">
        <v>32.37</v>
      </c>
      <c r="P595" s="187">
        <f t="shared" si="960"/>
        <v>32370000</v>
      </c>
      <c r="Q595" s="153">
        <v>70.44</v>
      </c>
      <c r="R595" s="149">
        <f t="shared" si="961"/>
        <v>70440000</v>
      </c>
      <c r="S595" s="187">
        <f t="shared" si="962"/>
        <v>102810000</v>
      </c>
      <c r="T595" s="187">
        <f t="shared" si="963"/>
        <v>102.81</v>
      </c>
      <c r="U595" s="178">
        <f t="shared" si="957"/>
        <v>0.6851473592</v>
      </c>
      <c r="V595" s="156">
        <v>30.0</v>
      </c>
      <c r="W595" s="188">
        <f t="shared" si="954"/>
        <v>3.427</v>
      </c>
      <c r="X595" s="193">
        <f t="shared" si="958"/>
        <v>0.3246666667</v>
      </c>
      <c r="Y595" s="147">
        <v>2010.0</v>
      </c>
      <c r="Z595" s="159"/>
      <c r="AA595" s="159"/>
      <c r="AB595" s="189" t="s">
        <v>2695</v>
      </c>
      <c r="AC595" s="158"/>
    </row>
    <row r="596" ht="15.75" customHeight="1">
      <c r="A596" s="221" t="s">
        <v>2696</v>
      </c>
      <c r="B596" s="183">
        <v>36.0</v>
      </c>
      <c r="C596" s="147">
        <v>50.0</v>
      </c>
      <c r="D596" s="185">
        <f t="shared" si="955"/>
        <v>43</v>
      </c>
      <c r="E596" s="147">
        <v>46.0</v>
      </c>
      <c r="F596" s="147">
        <v>48.0</v>
      </c>
      <c r="G596" s="147">
        <f t="shared" si="481"/>
        <v>-2</v>
      </c>
      <c r="H596" s="147">
        <f t="shared" si="956"/>
        <v>47</v>
      </c>
      <c r="I596" s="185">
        <f t="shared" si="483"/>
        <v>-4</v>
      </c>
      <c r="J596" s="179" t="s">
        <v>1605</v>
      </c>
      <c r="K596" s="179" t="s">
        <v>1605</v>
      </c>
      <c r="L596" s="179" t="s">
        <v>1534</v>
      </c>
      <c r="M596" s="186">
        <v>23.1</v>
      </c>
      <c r="N596" s="187">
        <f t="shared" si="959"/>
        <v>23100000</v>
      </c>
      <c r="O596" s="153">
        <v>80.57</v>
      </c>
      <c r="P596" s="187">
        <f t="shared" si="960"/>
        <v>80570000</v>
      </c>
      <c r="Q596" s="153">
        <v>124.02</v>
      </c>
      <c r="R596" s="149">
        <f t="shared" si="961"/>
        <v>124020000</v>
      </c>
      <c r="S596" s="187">
        <f t="shared" si="962"/>
        <v>204590000</v>
      </c>
      <c r="T596" s="187">
        <f t="shared" si="963"/>
        <v>204.59</v>
      </c>
      <c r="U596" s="178">
        <f t="shared" si="957"/>
        <v>0.6061879857</v>
      </c>
      <c r="V596" s="156">
        <v>60.0</v>
      </c>
      <c r="W596" s="188">
        <f t="shared" si="954"/>
        <v>3.409833333</v>
      </c>
      <c r="X596" s="193">
        <f t="shared" si="958"/>
        <v>0.385</v>
      </c>
      <c r="Y596" s="147">
        <v>2010.0</v>
      </c>
      <c r="Z596" s="159"/>
      <c r="AA596" s="159"/>
      <c r="AB596" s="189" t="s">
        <v>2697</v>
      </c>
      <c r="AC596" s="158"/>
    </row>
    <row r="597" ht="15.75" customHeight="1">
      <c r="A597" s="221" t="s">
        <v>2698</v>
      </c>
      <c r="B597" s="183">
        <v>7.0</v>
      </c>
      <c r="C597" s="147">
        <v>22.0</v>
      </c>
      <c r="D597" s="185">
        <f t="shared" si="955"/>
        <v>14.5</v>
      </c>
      <c r="E597" s="147">
        <v>41.0</v>
      </c>
      <c r="F597" s="147">
        <v>37.0</v>
      </c>
      <c r="G597" s="147">
        <f t="shared" si="481"/>
        <v>4</v>
      </c>
      <c r="H597" s="147">
        <f t="shared" si="956"/>
        <v>39</v>
      </c>
      <c r="I597" s="185">
        <f t="shared" si="483"/>
        <v>-24.5</v>
      </c>
      <c r="J597" s="179" t="s">
        <v>1602</v>
      </c>
      <c r="K597" s="179" t="s">
        <v>2699</v>
      </c>
      <c r="L597" s="179" t="s">
        <v>1540</v>
      </c>
      <c r="M597" s="186">
        <v>20.7</v>
      </c>
      <c r="N597" s="187">
        <f t="shared" si="959"/>
        <v>20700000</v>
      </c>
      <c r="O597" s="153">
        <v>67.06</v>
      </c>
      <c r="P597" s="187">
        <f t="shared" si="960"/>
        <v>67060000</v>
      </c>
      <c r="Q597" s="153">
        <v>69.27</v>
      </c>
      <c r="R597" s="149">
        <f t="shared" si="961"/>
        <v>69270000</v>
      </c>
      <c r="S597" s="187">
        <f t="shared" si="962"/>
        <v>136330000</v>
      </c>
      <c r="T597" s="187">
        <f t="shared" si="963"/>
        <v>136.33</v>
      </c>
      <c r="U597" s="178">
        <f t="shared" si="957"/>
        <v>0.5081053326</v>
      </c>
      <c r="V597" s="156">
        <v>40.0</v>
      </c>
      <c r="W597" s="188">
        <f t="shared" si="954"/>
        <v>3.40825</v>
      </c>
      <c r="X597" s="193">
        <f t="shared" si="958"/>
        <v>0.5175</v>
      </c>
      <c r="Y597" s="147">
        <v>2010.0</v>
      </c>
      <c r="Z597" s="159"/>
      <c r="AA597" s="159"/>
      <c r="AB597" s="189" t="s">
        <v>2700</v>
      </c>
      <c r="AC597" s="158"/>
    </row>
    <row r="598" ht="15.75" customHeight="1">
      <c r="A598" s="227" t="s">
        <v>2701</v>
      </c>
      <c r="B598" s="146">
        <v>7.0</v>
      </c>
      <c r="C598" s="147">
        <v>29.0</v>
      </c>
      <c r="D598" s="149">
        <f>(B598+C598)/2</f>
        <v>18</v>
      </c>
      <c r="E598" s="147">
        <v>22.0</v>
      </c>
      <c r="F598" s="149">
        <v>24.0</v>
      </c>
      <c r="G598" s="150">
        <f t="shared" si="481"/>
        <v>-2</v>
      </c>
      <c r="H598" s="151">
        <f>(E598+F598)/2</f>
        <v>23</v>
      </c>
      <c r="I598" s="150">
        <f t="shared" si="483"/>
        <v>-5</v>
      </c>
      <c r="J598" s="173" t="s">
        <v>1425</v>
      </c>
      <c r="K598" s="173" t="s">
        <v>1425</v>
      </c>
      <c r="L598" s="152" t="s">
        <v>1540</v>
      </c>
      <c r="M598" s="153">
        <f>N598/1000000</f>
        <v>11.371866</v>
      </c>
      <c r="N598" s="149">
        <v>1.1371866E7</v>
      </c>
      <c r="O598" s="153">
        <f>P598/1000000</f>
        <v>25.655606</v>
      </c>
      <c r="P598" s="149">
        <v>2.5655606E7</v>
      </c>
      <c r="Q598" s="153">
        <f>R598/1000000</f>
        <v>8.404628</v>
      </c>
      <c r="R598" s="154">
        <f>S598-P598</f>
        <v>8404628</v>
      </c>
      <c r="S598" s="149">
        <v>3.4060234E7</v>
      </c>
      <c r="T598" s="154">
        <f>S598/100000</f>
        <v>340.60234</v>
      </c>
      <c r="U598" s="155">
        <f t="shared" si="957"/>
        <v>0.246757788</v>
      </c>
      <c r="V598" s="156">
        <v>10.0</v>
      </c>
      <c r="W598" s="204">
        <f>SUM(S598/(V598*1000000))</f>
        <v>3.4060234</v>
      </c>
      <c r="X598" s="155">
        <f t="shared" si="958"/>
        <v>1.1371866</v>
      </c>
      <c r="Y598" s="147">
        <v>2018.0</v>
      </c>
      <c r="Z598" s="159"/>
      <c r="AA598" s="159"/>
      <c r="AB598" s="160" t="s">
        <v>2702</v>
      </c>
      <c r="AC598" s="159"/>
    </row>
    <row r="599" ht="15.75" customHeight="1">
      <c r="A599" s="221" t="s">
        <v>2703</v>
      </c>
      <c r="B599" s="183">
        <v>19.0</v>
      </c>
      <c r="C599" s="147">
        <v>34.0</v>
      </c>
      <c r="D599" s="185">
        <f t="shared" ref="D599:D600" si="964">AVERAGE(B599:C599)</f>
        <v>26.5</v>
      </c>
      <c r="E599" s="147">
        <v>29.0</v>
      </c>
      <c r="F599" s="147">
        <v>53.0</v>
      </c>
      <c r="G599" s="147">
        <f t="shared" si="481"/>
        <v>-24</v>
      </c>
      <c r="H599" s="147">
        <f t="shared" ref="H599:H600" si="965">AVERAGE(E599:F599)</f>
        <v>41</v>
      </c>
      <c r="I599" s="185">
        <f t="shared" si="483"/>
        <v>-14.5</v>
      </c>
      <c r="J599" s="179" t="s">
        <v>1629</v>
      </c>
      <c r="K599" s="179" t="s">
        <v>1754</v>
      </c>
      <c r="L599" s="179" t="s">
        <v>1540</v>
      </c>
      <c r="M599" s="186">
        <v>30.52</v>
      </c>
      <c r="N599" s="187">
        <f>M599*1000000</f>
        <v>30520000</v>
      </c>
      <c r="O599" s="153">
        <v>64.51</v>
      </c>
      <c r="P599" s="187">
        <f>O599*1000000</f>
        <v>64510000</v>
      </c>
      <c r="Q599" s="153">
        <v>98.9</v>
      </c>
      <c r="R599" s="149">
        <f>SUM(Q599*1000000)</f>
        <v>98900000</v>
      </c>
      <c r="S599" s="187">
        <f>T599*1000000</f>
        <v>163410000</v>
      </c>
      <c r="T599" s="187">
        <v>163.41</v>
      </c>
      <c r="U599" s="178">
        <f t="shared" si="957"/>
        <v>0.6052261184</v>
      </c>
      <c r="V599" s="156">
        <v>48.0</v>
      </c>
      <c r="W599" s="188">
        <f>SUM(T599/V599)</f>
        <v>3.404375</v>
      </c>
      <c r="X599" s="193">
        <f t="shared" si="958"/>
        <v>0.6358333333</v>
      </c>
      <c r="Y599" s="147">
        <v>2008.0</v>
      </c>
      <c r="Z599" s="159"/>
      <c r="AA599" s="159"/>
      <c r="AB599" s="189" t="s">
        <v>2704</v>
      </c>
      <c r="AC599" s="158"/>
    </row>
    <row r="600" ht="15.75" customHeight="1">
      <c r="A600" s="225" t="s">
        <v>2705</v>
      </c>
      <c r="B600" s="206">
        <v>40.0</v>
      </c>
      <c r="C600" s="151">
        <v>48.0</v>
      </c>
      <c r="D600" s="208">
        <f t="shared" si="964"/>
        <v>44</v>
      </c>
      <c r="E600" s="151">
        <v>70.0</v>
      </c>
      <c r="F600" s="151">
        <v>59.0</v>
      </c>
      <c r="G600" s="151">
        <f t="shared" si="481"/>
        <v>11</v>
      </c>
      <c r="H600" s="151">
        <f t="shared" si="965"/>
        <v>64.5</v>
      </c>
      <c r="I600" s="208">
        <f t="shared" si="483"/>
        <v>-20.5</v>
      </c>
      <c r="J600" s="165" t="s">
        <v>1602</v>
      </c>
      <c r="K600" s="165" t="s">
        <v>2706</v>
      </c>
      <c r="L600" s="165" t="s">
        <v>1534</v>
      </c>
      <c r="M600" s="181">
        <f t="shared" ref="M600:M601" si="966">N600/1000000</f>
        <v>54.607747</v>
      </c>
      <c r="N600" s="150">
        <v>5.4607747E7</v>
      </c>
      <c r="O600" s="181">
        <f t="shared" ref="O600:O601" si="967">P600/1000000</f>
        <v>150.947895</v>
      </c>
      <c r="P600" s="150">
        <v>1.50947895E8</v>
      </c>
      <c r="Q600" s="153">
        <f t="shared" ref="Q600:Q601" si="968">R600/1000000</f>
        <v>137.8</v>
      </c>
      <c r="R600" s="149">
        <v>1.378E8</v>
      </c>
      <c r="S600" s="150">
        <v>2.88747895E8</v>
      </c>
      <c r="T600" s="149">
        <f t="shared" ref="T600:T601" si="969">S600/1000000</f>
        <v>288.747895</v>
      </c>
      <c r="U600" s="178">
        <f t="shared" si="957"/>
        <v>0.4772329163</v>
      </c>
      <c r="V600" s="192">
        <v>85.0</v>
      </c>
      <c r="W600" s="204">
        <f t="shared" ref="W600:W601" si="970">SUM(S600/(V600*1000000))</f>
        <v>3.397034059</v>
      </c>
      <c r="X600" s="193">
        <f t="shared" si="958"/>
        <v>0.6424440824</v>
      </c>
      <c r="Y600" s="151">
        <v>2014.0</v>
      </c>
      <c r="Z600" s="171"/>
      <c r="AA600" s="159"/>
      <c r="AB600" s="189" t="s">
        <v>2707</v>
      </c>
      <c r="AC600" s="158"/>
    </row>
    <row r="601" ht="15.75" customHeight="1">
      <c r="A601" s="222" t="s">
        <v>2708</v>
      </c>
      <c r="B601" s="146">
        <v>48.0</v>
      </c>
      <c r="C601" s="164">
        <v>50.0</v>
      </c>
      <c r="D601" s="149">
        <f>(B601+C601)/2</f>
        <v>49</v>
      </c>
      <c r="E601" s="164">
        <v>58.0</v>
      </c>
      <c r="F601" s="164">
        <v>58.0</v>
      </c>
      <c r="G601" s="151">
        <f t="shared" si="481"/>
        <v>0</v>
      </c>
      <c r="H601" s="151">
        <f>(E601+F601)/2</f>
        <v>58</v>
      </c>
      <c r="I601" s="150">
        <f t="shared" si="483"/>
        <v>-9</v>
      </c>
      <c r="J601" s="165" t="s">
        <v>1543</v>
      </c>
      <c r="K601" s="165" t="s">
        <v>1543</v>
      </c>
      <c r="L601" s="179" t="s">
        <v>1567</v>
      </c>
      <c r="M601" s="167">
        <f t="shared" si="966"/>
        <v>11.93233</v>
      </c>
      <c r="N601" s="149">
        <v>1.193233E7</v>
      </c>
      <c r="O601" s="167">
        <f t="shared" si="967"/>
        <v>45.018541</v>
      </c>
      <c r="P601" s="149">
        <v>4.5018541E7</v>
      </c>
      <c r="Q601" s="167">
        <f t="shared" si="968"/>
        <v>39.9</v>
      </c>
      <c r="R601" s="150">
        <f>S601-P601</f>
        <v>39900000</v>
      </c>
      <c r="S601" s="149">
        <v>8.4918541E7</v>
      </c>
      <c r="T601" s="149">
        <f t="shared" si="969"/>
        <v>84.918541</v>
      </c>
      <c r="U601" s="155">
        <f t="shared" si="957"/>
        <v>0.4698620529</v>
      </c>
      <c r="V601" s="192">
        <v>25.0</v>
      </c>
      <c r="W601" s="204">
        <f t="shared" si="970"/>
        <v>3.39674164</v>
      </c>
      <c r="X601" s="155">
        <f t="shared" si="958"/>
        <v>0.4772932</v>
      </c>
      <c r="Y601" s="164">
        <v>2017.0</v>
      </c>
      <c r="Z601" s="171"/>
      <c r="AA601" s="171"/>
      <c r="AB601" s="172" t="s">
        <v>2709</v>
      </c>
      <c r="AC601" s="171"/>
    </row>
    <row r="602" ht="15.75" customHeight="1">
      <c r="A602" s="221" t="s">
        <v>2710</v>
      </c>
      <c r="B602" s="183">
        <v>66.0</v>
      </c>
      <c r="C602" s="147">
        <v>61.0</v>
      </c>
      <c r="D602" s="183">
        <f t="shared" ref="D602:D604" si="971">AVERAGE(B602:C602)</f>
        <v>63.5</v>
      </c>
      <c r="E602" s="147">
        <v>37.0</v>
      </c>
      <c r="F602" s="147">
        <v>60.0</v>
      </c>
      <c r="G602" s="147">
        <f t="shared" si="481"/>
        <v>-23</v>
      </c>
      <c r="H602" s="147">
        <f t="shared" ref="H602:H604" si="972">AVERAGE(E602:F602)</f>
        <v>48.5</v>
      </c>
      <c r="I602" s="183">
        <f t="shared" si="483"/>
        <v>15</v>
      </c>
      <c r="J602" s="179" t="s">
        <v>1983</v>
      </c>
      <c r="K602" s="179" t="s">
        <v>1984</v>
      </c>
      <c r="L602" s="179" t="s">
        <v>1534</v>
      </c>
      <c r="M602" s="186">
        <v>13.1</v>
      </c>
      <c r="N602" s="187">
        <f t="shared" ref="N602:N604" si="973">M602*1000000</f>
        <v>13100000</v>
      </c>
      <c r="O602" s="153">
        <v>35.61</v>
      </c>
      <c r="P602" s="187">
        <f t="shared" ref="P602:P604" si="974">O602*1000000</f>
        <v>35610000</v>
      </c>
      <c r="Q602" s="153">
        <v>32.27</v>
      </c>
      <c r="R602" s="149">
        <f t="shared" ref="R602:R604" si="975">SUM(Q602*1000000)</f>
        <v>32270000</v>
      </c>
      <c r="S602" s="187">
        <f t="shared" ref="S602:S604" si="976">T602*1000000</f>
        <v>67880000</v>
      </c>
      <c r="T602" s="187">
        <f t="shared" ref="T602:T603" si="977">SUM(O602+Q602)</f>
        <v>67.88</v>
      </c>
      <c r="U602" s="178">
        <f t="shared" si="957"/>
        <v>0.4753977608</v>
      </c>
      <c r="V602" s="156">
        <v>20.0</v>
      </c>
      <c r="W602" s="188">
        <f t="shared" ref="W602:W609" si="978">SUM(T602/V602)</f>
        <v>3.394</v>
      </c>
      <c r="X602" s="193">
        <f t="shared" si="958"/>
        <v>0.655</v>
      </c>
      <c r="Y602" s="147">
        <v>2010.0</v>
      </c>
      <c r="Z602" s="159"/>
      <c r="AA602" s="159"/>
      <c r="AB602" s="189" t="s">
        <v>2711</v>
      </c>
      <c r="AC602" s="158"/>
    </row>
    <row r="603" ht="15.75" customHeight="1">
      <c r="A603" s="221" t="s">
        <v>2712</v>
      </c>
      <c r="B603" s="183">
        <v>10.0</v>
      </c>
      <c r="C603" s="147">
        <v>30.0</v>
      </c>
      <c r="D603" s="185">
        <f t="shared" si="971"/>
        <v>20</v>
      </c>
      <c r="E603" s="147">
        <v>59.0</v>
      </c>
      <c r="F603" s="147">
        <v>50.0</v>
      </c>
      <c r="G603" s="147">
        <f t="shared" si="481"/>
        <v>9</v>
      </c>
      <c r="H603" s="147">
        <f t="shared" si="972"/>
        <v>54.5</v>
      </c>
      <c r="I603" s="185">
        <f t="shared" si="483"/>
        <v>-34.5</v>
      </c>
      <c r="J603" s="179" t="s">
        <v>1543</v>
      </c>
      <c r="K603" s="179" t="s">
        <v>1543</v>
      </c>
      <c r="L603" s="179" t="s">
        <v>1540</v>
      </c>
      <c r="M603" s="186">
        <v>40.5</v>
      </c>
      <c r="N603" s="187">
        <f t="shared" si="973"/>
        <v>40500000</v>
      </c>
      <c r="O603" s="153">
        <v>162.0</v>
      </c>
      <c r="P603" s="187">
        <f t="shared" si="974"/>
        <v>162000000</v>
      </c>
      <c r="Q603" s="153">
        <v>109.43</v>
      </c>
      <c r="R603" s="149">
        <f t="shared" si="975"/>
        <v>109430000</v>
      </c>
      <c r="S603" s="187">
        <f t="shared" si="976"/>
        <v>271430000</v>
      </c>
      <c r="T603" s="187">
        <f t="shared" si="977"/>
        <v>271.43</v>
      </c>
      <c r="U603" s="178">
        <f t="shared" si="957"/>
        <v>0.403161036</v>
      </c>
      <c r="V603" s="156">
        <v>80.0</v>
      </c>
      <c r="W603" s="188">
        <f t="shared" si="978"/>
        <v>3.392875</v>
      </c>
      <c r="X603" s="193">
        <f t="shared" si="958"/>
        <v>0.50625</v>
      </c>
      <c r="Y603" s="147">
        <v>2010.0</v>
      </c>
      <c r="Z603" s="159"/>
      <c r="AA603" s="159"/>
      <c r="AB603" s="189" t="s">
        <v>2713</v>
      </c>
      <c r="AC603" s="158"/>
    </row>
    <row r="604" ht="15.75" customHeight="1">
      <c r="A604" s="221" t="s">
        <v>2714</v>
      </c>
      <c r="B604" s="183">
        <v>46.0</v>
      </c>
      <c r="C604" s="147">
        <v>51.0</v>
      </c>
      <c r="D604" s="183">
        <f t="shared" si="971"/>
        <v>48.5</v>
      </c>
      <c r="E604" s="147">
        <v>57.0</v>
      </c>
      <c r="F604" s="147">
        <v>47.0</v>
      </c>
      <c r="G604" s="147">
        <f t="shared" si="481"/>
        <v>10</v>
      </c>
      <c r="H604" s="147">
        <f t="shared" si="972"/>
        <v>52</v>
      </c>
      <c r="I604" s="183">
        <f t="shared" si="483"/>
        <v>-3.5</v>
      </c>
      <c r="J604" s="179" t="s">
        <v>1543</v>
      </c>
      <c r="K604" s="179" t="s">
        <v>2215</v>
      </c>
      <c r="L604" s="179" t="s">
        <v>1534</v>
      </c>
      <c r="M604" s="186">
        <v>17.0</v>
      </c>
      <c r="N604" s="187">
        <f t="shared" si="973"/>
        <v>17000000</v>
      </c>
      <c r="O604" s="153">
        <v>73.0</v>
      </c>
      <c r="P604" s="187">
        <f t="shared" si="974"/>
        <v>73000000</v>
      </c>
      <c r="Q604" s="153">
        <v>43.97</v>
      </c>
      <c r="R604" s="149">
        <f t="shared" si="975"/>
        <v>43970000</v>
      </c>
      <c r="S604" s="187">
        <f t="shared" si="976"/>
        <v>118200000</v>
      </c>
      <c r="T604" s="187">
        <v>118.2</v>
      </c>
      <c r="U604" s="178">
        <f t="shared" si="957"/>
        <v>0.3719966159</v>
      </c>
      <c r="V604" s="156">
        <v>35.0</v>
      </c>
      <c r="W604" s="188">
        <f t="shared" si="978"/>
        <v>3.377142857</v>
      </c>
      <c r="X604" s="193">
        <f t="shared" si="958"/>
        <v>0.4857142857</v>
      </c>
      <c r="Y604" s="147">
        <v>2009.0</v>
      </c>
      <c r="Z604" s="159"/>
      <c r="AA604" s="159"/>
      <c r="AB604" s="189" t="s">
        <v>2715</v>
      </c>
      <c r="AC604" s="158"/>
    </row>
    <row r="605" ht="15.75" customHeight="1">
      <c r="A605" s="224" t="s">
        <v>2716</v>
      </c>
      <c r="B605" s="175">
        <v>59.0</v>
      </c>
      <c r="C605" s="158">
        <v>58.0</v>
      </c>
      <c r="D605" s="158">
        <f>(B605+C605)/2</f>
        <v>58.5</v>
      </c>
      <c r="E605" s="158">
        <v>63.0</v>
      </c>
      <c r="F605" s="158">
        <v>63.0</v>
      </c>
      <c r="G605" s="164">
        <f t="shared" si="481"/>
        <v>0</v>
      </c>
      <c r="H605" s="158">
        <f>(E605+F605)/2</f>
        <v>63</v>
      </c>
      <c r="I605" s="164">
        <f t="shared" si="483"/>
        <v>-4.5</v>
      </c>
      <c r="J605" s="162" t="s">
        <v>1543</v>
      </c>
      <c r="K605" s="162" t="s">
        <v>1543</v>
      </c>
      <c r="L605" s="162" t="s">
        <v>1540</v>
      </c>
      <c r="M605" s="153">
        <f>N605/1000000</f>
        <v>13.922855</v>
      </c>
      <c r="N605" s="154">
        <v>1.3922855E7</v>
      </c>
      <c r="O605" s="153">
        <f>P605/1000000</f>
        <v>86.12631</v>
      </c>
      <c r="P605" s="149">
        <v>8.612631E7</v>
      </c>
      <c r="Q605" s="153">
        <f>R605/1000000</f>
        <v>15.1</v>
      </c>
      <c r="R605" s="149">
        <v>1.51E7</v>
      </c>
      <c r="S605" s="154">
        <f>SUM(P605+Q605*1000000)</f>
        <v>101226310</v>
      </c>
      <c r="T605" s="154">
        <f>S605/1000000</f>
        <v>101.22631</v>
      </c>
      <c r="U605" s="178">
        <f t="shared" si="957"/>
        <v>0.1491707047</v>
      </c>
      <c r="V605" s="192">
        <v>30.0</v>
      </c>
      <c r="W605" s="157">
        <f t="shared" si="978"/>
        <v>3.374210333</v>
      </c>
      <c r="X605" s="178">
        <f t="shared" si="958"/>
        <v>0.4640951667</v>
      </c>
      <c r="Y605" s="158">
        <v>2015.0</v>
      </c>
      <c r="Z605" s="159"/>
      <c r="AA605" s="159"/>
      <c r="AB605" s="160" t="s">
        <v>2717</v>
      </c>
      <c r="AC605" s="158"/>
    </row>
    <row r="606" ht="15.75" customHeight="1">
      <c r="A606" s="225" t="s">
        <v>2718</v>
      </c>
      <c r="B606" s="183">
        <v>93.0</v>
      </c>
      <c r="C606" s="147">
        <v>82.0</v>
      </c>
      <c r="D606" s="183">
        <f t="shared" ref="D606:D607" si="979">AVERAGE(B606:C606)</f>
        <v>87.5</v>
      </c>
      <c r="E606" s="147">
        <v>84.0</v>
      </c>
      <c r="F606" s="147">
        <v>79.0</v>
      </c>
      <c r="G606" s="147">
        <f t="shared" si="481"/>
        <v>5</v>
      </c>
      <c r="H606" s="147">
        <f t="shared" ref="H606:H607" si="980">AVERAGE(E606:F606)</f>
        <v>81.5</v>
      </c>
      <c r="I606" s="183">
        <f t="shared" si="483"/>
        <v>6</v>
      </c>
      <c r="J606" s="179" t="s">
        <v>1694</v>
      </c>
      <c r="K606" s="179" t="s">
        <v>2719</v>
      </c>
      <c r="L606" s="179" t="s">
        <v>1534</v>
      </c>
      <c r="M606" s="186">
        <v>2.13</v>
      </c>
      <c r="N606" s="187">
        <f>M606*1000000</f>
        <v>2130000</v>
      </c>
      <c r="O606" s="153">
        <v>18.33</v>
      </c>
      <c r="P606" s="187">
        <f>O606*1000000</f>
        <v>18330000</v>
      </c>
      <c r="Q606" s="153">
        <v>42.4</v>
      </c>
      <c r="R606" s="149">
        <f>SUM(Q606*1000000)</f>
        <v>42400000</v>
      </c>
      <c r="S606" s="187">
        <f>T606*1000000</f>
        <v>60730000</v>
      </c>
      <c r="T606" s="187">
        <f>SUM(O606+Q606)</f>
        <v>60.73</v>
      </c>
      <c r="U606" s="178">
        <f t="shared" si="957"/>
        <v>0.6981722378</v>
      </c>
      <c r="V606" s="156">
        <v>18.0</v>
      </c>
      <c r="W606" s="188">
        <f t="shared" si="978"/>
        <v>3.373888889</v>
      </c>
      <c r="X606" s="193">
        <f t="shared" si="958"/>
        <v>0.1183333333</v>
      </c>
      <c r="Y606" s="147">
        <v>2010.0</v>
      </c>
      <c r="Z606" s="159"/>
      <c r="AA606" s="159"/>
      <c r="AB606" s="189" t="s">
        <v>2720</v>
      </c>
      <c r="AC606" s="158"/>
    </row>
    <row r="607" ht="15.75" customHeight="1">
      <c r="A607" s="221" t="s">
        <v>2721</v>
      </c>
      <c r="B607" s="183">
        <v>27.0</v>
      </c>
      <c r="C607" s="147">
        <v>45.0</v>
      </c>
      <c r="D607" s="183">
        <f t="shared" si="979"/>
        <v>36</v>
      </c>
      <c r="E607" s="147">
        <v>62.0</v>
      </c>
      <c r="F607" s="147">
        <v>60.0</v>
      </c>
      <c r="G607" s="147">
        <f t="shared" si="481"/>
        <v>2</v>
      </c>
      <c r="H607" s="147">
        <f t="shared" si="980"/>
        <v>61</v>
      </c>
      <c r="I607" s="183">
        <f t="shared" si="483"/>
        <v>-25</v>
      </c>
      <c r="J607" s="179" t="s">
        <v>1602</v>
      </c>
      <c r="K607" s="179" t="s">
        <v>1835</v>
      </c>
      <c r="L607" s="179" t="s">
        <v>1540</v>
      </c>
      <c r="M607" s="186">
        <v>14.638755</v>
      </c>
      <c r="N607" s="149">
        <v>1.4638755E7</v>
      </c>
      <c r="O607" s="181">
        <f t="shared" ref="O607:O608" si="981">P607/1000000</f>
        <v>35.787686</v>
      </c>
      <c r="P607" s="187">
        <v>3.5787686E7</v>
      </c>
      <c r="Q607" s="181">
        <f t="shared" ref="Q607:Q608" si="982">R607/1000000</f>
        <v>21.316209</v>
      </c>
      <c r="R607" s="187">
        <v>2.1316209E7</v>
      </c>
      <c r="S607" s="187">
        <v>5.7103895E7</v>
      </c>
      <c r="T607" s="187">
        <f t="shared" ref="T607:T608" si="983">S607/1000000</f>
        <v>57.103895</v>
      </c>
      <c r="U607" s="178">
        <f t="shared" si="957"/>
        <v>0.3732881794</v>
      </c>
      <c r="V607" s="156">
        <v>17.0</v>
      </c>
      <c r="W607" s="188">
        <f t="shared" si="978"/>
        <v>3.359052647</v>
      </c>
      <c r="X607" s="193">
        <f t="shared" si="958"/>
        <v>0.8611032353</v>
      </c>
      <c r="Y607" s="147">
        <v>2007.0</v>
      </c>
      <c r="Z607" s="159"/>
      <c r="AA607" s="159"/>
      <c r="AB607" s="160" t="s">
        <v>2722</v>
      </c>
      <c r="AC607" s="159"/>
    </row>
    <row r="608" ht="15.75" customHeight="1">
      <c r="A608" s="224" t="s">
        <v>2723</v>
      </c>
      <c r="B608" s="175">
        <v>26.0</v>
      </c>
      <c r="C608" s="158">
        <v>34.0</v>
      </c>
      <c r="D608" s="158">
        <f>(B608+C608)/2</f>
        <v>30</v>
      </c>
      <c r="E608" s="164">
        <v>52.0</v>
      </c>
      <c r="F608" s="158">
        <v>61.0</v>
      </c>
      <c r="G608" s="164">
        <f t="shared" si="481"/>
        <v>-9</v>
      </c>
      <c r="H608" s="158">
        <f>(E608+F608)/2</f>
        <v>56.5</v>
      </c>
      <c r="I608" s="164">
        <f t="shared" si="483"/>
        <v>-26.5</v>
      </c>
      <c r="J608" s="162" t="s">
        <v>1543</v>
      </c>
      <c r="K608" s="162" t="s">
        <v>1543</v>
      </c>
      <c r="L608" s="162" t="s">
        <v>1550</v>
      </c>
      <c r="M608" s="153">
        <f>N608/1000000</f>
        <v>14.681108</v>
      </c>
      <c r="N608" s="154">
        <v>1.4681108E7</v>
      </c>
      <c r="O608" s="153">
        <f t="shared" si="981"/>
        <v>58.884188</v>
      </c>
      <c r="P608" s="149">
        <v>5.8884188E7</v>
      </c>
      <c r="Q608" s="153">
        <f t="shared" si="982"/>
        <v>45.2</v>
      </c>
      <c r="R608" s="149">
        <v>4.52E7</v>
      </c>
      <c r="S608" s="154">
        <f>SUM(P608+Q608*1000000)</f>
        <v>104084188</v>
      </c>
      <c r="T608" s="154">
        <f t="shared" si="983"/>
        <v>104.084188</v>
      </c>
      <c r="U608" s="178">
        <f t="shared" si="957"/>
        <v>0.434263848</v>
      </c>
      <c r="V608" s="192">
        <v>31.0</v>
      </c>
      <c r="W608" s="188">
        <f t="shared" si="978"/>
        <v>3.357554452</v>
      </c>
      <c r="X608" s="193">
        <f t="shared" si="958"/>
        <v>0.473584129</v>
      </c>
      <c r="Y608" s="158">
        <v>2015.0</v>
      </c>
      <c r="Z608" s="159"/>
      <c r="AA608" s="159"/>
      <c r="AB608" s="189" t="s">
        <v>2724</v>
      </c>
      <c r="AC608" s="158"/>
    </row>
    <row r="609" ht="15.75" customHeight="1">
      <c r="A609" s="221" t="s">
        <v>2725</v>
      </c>
      <c r="B609" s="183">
        <v>73.0</v>
      </c>
      <c r="C609" s="147">
        <v>64.0</v>
      </c>
      <c r="D609" s="183">
        <f>AVERAGE(B609:C609)</f>
        <v>68.5</v>
      </c>
      <c r="E609" s="147">
        <v>67.0</v>
      </c>
      <c r="F609" s="147">
        <v>61.0</v>
      </c>
      <c r="G609" s="147">
        <f t="shared" si="481"/>
        <v>6</v>
      </c>
      <c r="H609" s="147">
        <f>AVERAGE(E609:F609)</f>
        <v>64</v>
      </c>
      <c r="I609" s="183">
        <f t="shared" si="483"/>
        <v>4.5</v>
      </c>
      <c r="J609" s="179" t="s">
        <v>1543</v>
      </c>
      <c r="K609" s="179" t="s">
        <v>2726</v>
      </c>
      <c r="L609" s="179" t="s">
        <v>1534</v>
      </c>
      <c r="M609" s="186">
        <v>11.31</v>
      </c>
      <c r="N609" s="187">
        <f>M609*1000000</f>
        <v>11310000</v>
      </c>
      <c r="O609" s="153">
        <v>31.49</v>
      </c>
      <c r="P609" s="187">
        <f>O609*1000000</f>
        <v>31490000</v>
      </c>
      <c r="Q609" s="153">
        <v>2.02</v>
      </c>
      <c r="R609" s="149">
        <f>SUM(Q609*1000000)</f>
        <v>2020000</v>
      </c>
      <c r="S609" s="187">
        <f>T609*1000000</f>
        <v>33510000</v>
      </c>
      <c r="T609" s="187">
        <v>33.51</v>
      </c>
      <c r="U609" s="178">
        <f t="shared" si="957"/>
        <v>0.06028051328</v>
      </c>
      <c r="V609" s="156">
        <v>10.0</v>
      </c>
      <c r="W609" s="188">
        <f t="shared" si="978"/>
        <v>3.351</v>
      </c>
      <c r="X609" s="193">
        <f t="shared" si="958"/>
        <v>1.131</v>
      </c>
      <c r="Y609" s="147">
        <v>2008.0</v>
      </c>
      <c r="Z609" s="159"/>
      <c r="AA609" s="159"/>
      <c r="AB609" s="189" t="s">
        <v>2727</v>
      </c>
      <c r="AC609" s="158"/>
    </row>
    <row r="610" ht="15.75" customHeight="1">
      <c r="A610" s="194" t="s">
        <v>2728</v>
      </c>
      <c r="B610" s="146">
        <v>95.0</v>
      </c>
      <c r="C610" s="175">
        <v>70.0</v>
      </c>
      <c r="D610" s="146">
        <f>(B610+C610)/2</f>
        <v>82.5</v>
      </c>
      <c r="E610" s="146">
        <v>96.0</v>
      </c>
      <c r="F610" s="146">
        <v>78.0</v>
      </c>
      <c r="G610" s="146">
        <f t="shared" si="481"/>
        <v>18</v>
      </c>
      <c r="H610" s="146">
        <f>(E610+F610)/2</f>
        <v>87</v>
      </c>
      <c r="I610" s="146">
        <f t="shared" si="483"/>
        <v>-4.5</v>
      </c>
      <c r="J610" s="173" t="s">
        <v>1601</v>
      </c>
      <c r="K610" s="196" t="s">
        <v>1601</v>
      </c>
      <c r="L610" s="197" t="s">
        <v>1540</v>
      </c>
      <c r="M610" s="181">
        <f>N610/1000000</f>
        <v>0.204793</v>
      </c>
      <c r="N610" s="198">
        <v>204793.0</v>
      </c>
      <c r="O610" s="181">
        <f>P610/1000000</f>
        <v>20.437883</v>
      </c>
      <c r="P610" s="149">
        <v>2.0437883E7</v>
      </c>
      <c r="Q610" s="181">
        <f>R610/1000000</f>
        <v>0.315805</v>
      </c>
      <c r="R610" s="198">
        <v>315805.0</v>
      </c>
      <c r="S610" s="149">
        <f>P610+R610</f>
        <v>20753688</v>
      </c>
      <c r="T610" s="149">
        <f>S610/1000000</f>
        <v>20.753688</v>
      </c>
      <c r="U610" s="199">
        <f t="shared" si="957"/>
        <v>0.01521681351</v>
      </c>
      <c r="V610" s="192">
        <v>6.2</v>
      </c>
      <c r="W610" s="200">
        <f>SUM(S610/(V610*1000000))</f>
        <v>3.347369032</v>
      </c>
      <c r="X610" s="199">
        <f t="shared" si="958"/>
        <v>0.03303112903</v>
      </c>
      <c r="Y610" s="146">
        <v>2019.0</v>
      </c>
      <c r="Z610" s="201"/>
      <c r="AA610" s="201"/>
      <c r="AB610" s="197" t="s">
        <v>1530</v>
      </c>
      <c r="AC610" s="159"/>
    </row>
    <row r="611" ht="15.75" customHeight="1">
      <c r="A611" s="221" t="s">
        <v>2729</v>
      </c>
      <c r="B611" s="183">
        <v>40.0</v>
      </c>
      <c r="C611" s="147">
        <v>45.0</v>
      </c>
      <c r="D611" s="183">
        <f t="shared" ref="D611:D612" si="984">AVERAGE(B611:C611)</f>
        <v>42.5</v>
      </c>
      <c r="E611" s="147">
        <v>58.0</v>
      </c>
      <c r="F611" s="147">
        <v>63.0</v>
      </c>
      <c r="G611" s="147">
        <f t="shared" si="481"/>
        <v>-5</v>
      </c>
      <c r="H611" s="147">
        <f t="shared" ref="H611:H612" si="985">AVERAGE(E611:F611)</f>
        <v>60.5</v>
      </c>
      <c r="I611" s="183">
        <f t="shared" si="483"/>
        <v>-18</v>
      </c>
      <c r="J611" s="179" t="s">
        <v>1602</v>
      </c>
      <c r="K611" s="179" t="s">
        <v>2730</v>
      </c>
      <c r="L611" s="179" t="s">
        <v>1540</v>
      </c>
      <c r="M611" s="186">
        <v>34.8</v>
      </c>
      <c r="N611" s="187">
        <f>M611*1000000</f>
        <v>34800000</v>
      </c>
      <c r="O611" s="153">
        <v>103.07</v>
      </c>
      <c r="P611" s="187">
        <f>O611*1000000</f>
        <v>103070000</v>
      </c>
      <c r="Q611" s="153">
        <v>171.4</v>
      </c>
      <c r="R611" s="149">
        <f>SUM(Q611*1000000)</f>
        <v>171400000</v>
      </c>
      <c r="S611" s="187">
        <f>T611*1000000</f>
        <v>274470000</v>
      </c>
      <c r="T611" s="187">
        <f>SUM(O611+Q611)</f>
        <v>274.47</v>
      </c>
      <c r="U611" s="178">
        <f t="shared" si="957"/>
        <v>0.6244762633</v>
      </c>
      <c r="V611" s="156">
        <v>82.0</v>
      </c>
      <c r="W611" s="188">
        <f t="shared" ref="W611:W612" si="986">SUM(T611/V611)</f>
        <v>3.347195122</v>
      </c>
      <c r="X611" s="193">
        <f t="shared" si="958"/>
        <v>0.4243902439</v>
      </c>
      <c r="Y611" s="147">
        <v>2010.0</v>
      </c>
      <c r="Z611" s="159"/>
      <c r="AA611" s="159"/>
      <c r="AB611" s="189" t="s">
        <v>2731</v>
      </c>
      <c r="AC611" s="158"/>
    </row>
    <row r="612" ht="15.75" customHeight="1">
      <c r="A612" s="223" t="s">
        <v>1033</v>
      </c>
      <c r="B612" s="175">
        <v>48.0</v>
      </c>
      <c r="C612" s="158">
        <v>55.0</v>
      </c>
      <c r="D612" s="210">
        <f t="shared" si="984"/>
        <v>51.5</v>
      </c>
      <c r="E612" s="158">
        <v>68.0</v>
      </c>
      <c r="F612" s="158">
        <v>72.0</v>
      </c>
      <c r="G612" s="158">
        <f t="shared" si="481"/>
        <v>-4</v>
      </c>
      <c r="H612" s="158">
        <f t="shared" si="985"/>
        <v>70</v>
      </c>
      <c r="I612" s="210">
        <f t="shared" si="483"/>
        <v>-18.5</v>
      </c>
      <c r="J612" s="162" t="s">
        <v>1547</v>
      </c>
      <c r="K612" s="162" t="s">
        <v>1819</v>
      </c>
      <c r="L612" s="162" t="s">
        <v>1534</v>
      </c>
      <c r="M612" s="153">
        <f t="shared" ref="M612:M616" si="987">N612/1000000</f>
        <v>50.085185</v>
      </c>
      <c r="N612" s="154">
        <v>5.0085185E7</v>
      </c>
      <c r="O612" s="153">
        <f t="shared" ref="O612:O616" si="988">P612/1000000</f>
        <v>144.840419</v>
      </c>
      <c r="P612" s="154">
        <v>1.44840419E8</v>
      </c>
      <c r="Q612" s="153">
        <f t="shared" ref="Q612:Q616" si="989">R612/1000000</f>
        <v>206.2</v>
      </c>
      <c r="R612" s="154">
        <v>2.062E8</v>
      </c>
      <c r="S612" s="154">
        <v>3.51040419E8</v>
      </c>
      <c r="T612" s="154">
        <f t="shared" ref="T612:T616" si="990">S612/1000000</f>
        <v>351.040419</v>
      </c>
      <c r="U612" s="178">
        <f t="shared" si="957"/>
        <v>0.5873967465</v>
      </c>
      <c r="V612" s="156">
        <v>105.0</v>
      </c>
      <c r="W612" s="188">
        <f t="shared" si="986"/>
        <v>3.343242086</v>
      </c>
      <c r="X612" s="193">
        <f t="shared" si="958"/>
        <v>0.4770017619</v>
      </c>
      <c r="Y612" s="158">
        <v>2013.0</v>
      </c>
      <c r="Z612" s="159"/>
      <c r="AA612" s="159"/>
      <c r="AB612" s="189" t="s">
        <v>2732</v>
      </c>
      <c r="AC612" s="158"/>
    </row>
    <row r="613" ht="15.75" customHeight="1">
      <c r="A613" s="194" t="s">
        <v>2733</v>
      </c>
      <c r="B613" s="146">
        <v>47.0</v>
      </c>
      <c r="C613" s="175">
        <v>50.0</v>
      </c>
      <c r="D613" s="146">
        <f>(B613+C613)/2</f>
        <v>48.5</v>
      </c>
      <c r="E613" s="146">
        <v>81.0</v>
      </c>
      <c r="F613" s="146">
        <v>49.0</v>
      </c>
      <c r="G613" s="146">
        <f t="shared" si="481"/>
        <v>32</v>
      </c>
      <c r="H613" s="146">
        <f>(E613+F613)/2</f>
        <v>65</v>
      </c>
      <c r="I613" s="146">
        <f t="shared" si="483"/>
        <v>-16.5</v>
      </c>
      <c r="J613" s="152" t="s">
        <v>1903</v>
      </c>
      <c r="K613" s="197" t="s">
        <v>1904</v>
      </c>
      <c r="L613" s="197" t="s">
        <v>1540</v>
      </c>
      <c r="M613" s="181">
        <f t="shared" si="987"/>
        <v>11.441055</v>
      </c>
      <c r="N613" s="198">
        <v>1.1441055E7</v>
      </c>
      <c r="O613" s="181">
        <f t="shared" si="988"/>
        <v>32.280165</v>
      </c>
      <c r="P613" s="149">
        <v>3.2280165E7</v>
      </c>
      <c r="Q613" s="181">
        <f t="shared" si="989"/>
        <v>51.3</v>
      </c>
      <c r="R613" s="198">
        <v>5.13E7</v>
      </c>
      <c r="S613" s="149">
        <f>P613+R613</f>
        <v>83580165</v>
      </c>
      <c r="T613" s="149">
        <f t="shared" si="990"/>
        <v>83.580165</v>
      </c>
      <c r="U613" s="199">
        <f t="shared" si="957"/>
        <v>0.61378199</v>
      </c>
      <c r="V613" s="192">
        <v>25.0</v>
      </c>
      <c r="W613" s="200">
        <f>SUM(S613/(V613*1000000))</f>
        <v>3.3432066</v>
      </c>
      <c r="X613" s="199">
        <f t="shared" si="958"/>
        <v>0.4576422</v>
      </c>
      <c r="Y613" s="146">
        <v>2019.0</v>
      </c>
      <c r="Z613" s="201"/>
      <c r="AA613" s="201"/>
      <c r="AB613" s="211" t="s">
        <v>2734</v>
      </c>
      <c r="AC613" s="159"/>
    </row>
    <row r="614" ht="15.75" customHeight="1">
      <c r="A614" s="223" t="s">
        <v>2735</v>
      </c>
      <c r="B614" s="175">
        <v>81.0</v>
      </c>
      <c r="C614" s="158">
        <v>59.0</v>
      </c>
      <c r="D614" s="210">
        <f>AVERAGE(B614:C614)</f>
        <v>70</v>
      </c>
      <c r="E614" s="158">
        <v>73.0</v>
      </c>
      <c r="F614" s="158">
        <v>69.0</v>
      </c>
      <c r="G614" s="158">
        <f t="shared" si="481"/>
        <v>4</v>
      </c>
      <c r="H614" s="158">
        <f>AVERAGE(E614:F614)</f>
        <v>71</v>
      </c>
      <c r="I614" s="210">
        <f t="shared" si="483"/>
        <v>-1</v>
      </c>
      <c r="J614" s="162" t="s">
        <v>1547</v>
      </c>
      <c r="K614" s="162" t="s">
        <v>2736</v>
      </c>
      <c r="L614" s="162" t="s">
        <v>1534</v>
      </c>
      <c r="M614" s="153">
        <f t="shared" si="987"/>
        <v>20.353987</v>
      </c>
      <c r="N614" s="154">
        <v>2.0353987E7</v>
      </c>
      <c r="O614" s="153">
        <f t="shared" si="988"/>
        <v>66.380662</v>
      </c>
      <c r="P614" s="154">
        <v>6.6380662E7</v>
      </c>
      <c r="Q614" s="153">
        <f t="shared" si="989"/>
        <v>50.6</v>
      </c>
      <c r="R614" s="154">
        <v>5.06E7</v>
      </c>
      <c r="S614" s="154">
        <v>1.16980662E8</v>
      </c>
      <c r="T614" s="154">
        <f t="shared" si="990"/>
        <v>116.980662</v>
      </c>
      <c r="U614" s="178">
        <f t="shared" si="957"/>
        <v>0.4325501253</v>
      </c>
      <c r="V614" s="156">
        <v>35.0</v>
      </c>
      <c r="W614" s="188">
        <f t="shared" ref="W614:W615" si="991">SUM(T614/V614)</f>
        <v>3.342304629</v>
      </c>
      <c r="X614" s="193">
        <f t="shared" si="958"/>
        <v>0.5815424857</v>
      </c>
      <c r="Y614" s="158">
        <v>2013.0</v>
      </c>
      <c r="Z614" s="159"/>
      <c r="AA614" s="159"/>
      <c r="AB614" s="189" t="s">
        <v>2737</v>
      </c>
      <c r="AC614" s="158"/>
    </row>
    <row r="615" ht="15.75" customHeight="1">
      <c r="A615" s="224" t="s">
        <v>2738</v>
      </c>
      <c r="B615" s="175">
        <v>99.0</v>
      </c>
      <c r="C615" s="158">
        <v>81.0</v>
      </c>
      <c r="D615" s="210">
        <f t="shared" ref="D615:D616" si="992">(B615+C615)/2</f>
        <v>90</v>
      </c>
      <c r="E615" s="164">
        <v>82.0</v>
      </c>
      <c r="F615" s="158">
        <v>89.0</v>
      </c>
      <c r="G615" s="164">
        <f t="shared" si="481"/>
        <v>-7</v>
      </c>
      <c r="H615" s="158">
        <f t="shared" ref="H615:H616" si="993">(E615+F615)/2</f>
        <v>85.5</v>
      </c>
      <c r="I615" s="177">
        <f t="shared" si="483"/>
        <v>4.5</v>
      </c>
      <c r="J615" s="162" t="s">
        <v>1594</v>
      </c>
      <c r="K615" s="162" t="s">
        <v>1594</v>
      </c>
      <c r="L615" s="162" t="s">
        <v>1534</v>
      </c>
      <c r="M615" s="153">
        <f t="shared" si="987"/>
        <v>4.038962</v>
      </c>
      <c r="N615" s="154">
        <v>4038962.0</v>
      </c>
      <c r="O615" s="153">
        <f t="shared" si="988"/>
        <v>19.375982</v>
      </c>
      <c r="P615" s="149">
        <v>1.9375982E7</v>
      </c>
      <c r="Q615" s="153">
        <f t="shared" si="989"/>
        <v>64.1</v>
      </c>
      <c r="R615" s="149">
        <v>6.41E7</v>
      </c>
      <c r="S615" s="154">
        <f>SUM(P615+Q615*1000000)</f>
        <v>83475982</v>
      </c>
      <c r="T615" s="154">
        <f t="shared" si="990"/>
        <v>83.475982</v>
      </c>
      <c r="U615" s="178">
        <f t="shared" si="957"/>
        <v>0.7678855458</v>
      </c>
      <c r="V615" s="156">
        <v>25.0</v>
      </c>
      <c r="W615" s="188">
        <f t="shared" si="991"/>
        <v>3.33903928</v>
      </c>
      <c r="X615" s="193">
        <f t="shared" si="958"/>
        <v>0.16155848</v>
      </c>
      <c r="Y615" s="158">
        <v>2015.0</v>
      </c>
      <c r="Z615" s="159"/>
      <c r="AA615" s="159"/>
      <c r="AB615" s="189" t="s">
        <v>2739</v>
      </c>
      <c r="AC615" s="158"/>
    </row>
    <row r="616" ht="15.75" customHeight="1">
      <c r="A616" s="194" t="s">
        <v>2740</v>
      </c>
      <c r="B616" s="146">
        <v>39.0</v>
      </c>
      <c r="C616" s="146">
        <v>45.0</v>
      </c>
      <c r="D616" s="146">
        <f t="shared" si="992"/>
        <v>42</v>
      </c>
      <c r="E616" s="146">
        <v>93.0</v>
      </c>
      <c r="F616" s="146">
        <v>66.0</v>
      </c>
      <c r="G616" s="146">
        <f t="shared" si="481"/>
        <v>27</v>
      </c>
      <c r="H616" s="146">
        <f t="shared" si="993"/>
        <v>79.5</v>
      </c>
      <c r="I616" s="146">
        <f t="shared" si="483"/>
        <v>-37.5</v>
      </c>
      <c r="J616" s="152" t="s">
        <v>1527</v>
      </c>
      <c r="K616" s="197" t="s">
        <v>1533</v>
      </c>
      <c r="L616" s="197" t="s">
        <v>1550</v>
      </c>
      <c r="M616" s="181">
        <f t="shared" si="987"/>
        <v>21.380987</v>
      </c>
      <c r="N616" s="198">
        <v>2.1380987E7</v>
      </c>
      <c r="O616" s="181">
        <f t="shared" si="988"/>
        <v>69.030436</v>
      </c>
      <c r="P616" s="149">
        <v>6.9030436E7</v>
      </c>
      <c r="Q616" s="181">
        <f t="shared" si="989"/>
        <v>64.335016</v>
      </c>
      <c r="R616" s="198">
        <v>6.4335016E7</v>
      </c>
      <c r="S616" s="149">
        <f>P616+R616</f>
        <v>133365452</v>
      </c>
      <c r="T616" s="149">
        <f t="shared" si="990"/>
        <v>133.365452</v>
      </c>
      <c r="U616" s="199">
        <f t="shared" si="957"/>
        <v>0.4823964155</v>
      </c>
      <c r="V616" s="192">
        <v>40.0</v>
      </c>
      <c r="W616" s="200">
        <f>SUM(S616/(V616*1000000))</f>
        <v>3.3341363</v>
      </c>
      <c r="X616" s="199">
        <f t="shared" si="958"/>
        <v>0.534524675</v>
      </c>
      <c r="Y616" s="146">
        <v>2019.0</v>
      </c>
      <c r="Z616" s="201"/>
      <c r="AA616" s="201"/>
      <c r="AB616" s="211" t="s">
        <v>2741</v>
      </c>
      <c r="AC616" s="159"/>
    </row>
    <row r="617" ht="15.75" customHeight="1">
      <c r="A617" s="221" t="s">
        <v>2742</v>
      </c>
      <c r="B617" s="183">
        <v>21.0</v>
      </c>
      <c r="C617" s="147">
        <v>46.0</v>
      </c>
      <c r="D617" s="183">
        <f>AVERAGE(B617:C617)</f>
        <v>33.5</v>
      </c>
      <c r="E617" s="147">
        <v>27.0</v>
      </c>
      <c r="F617" s="147">
        <v>62.0</v>
      </c>
      <c r="G617" s="147">
        <f t="shared" si="481"/>
        <v>-35</v>
      </c>
      <c r="H617" s="147">
        <f>AVERAGE(E617:F617)</f>
        <v>44.5</v>
      </c>
      <c r="I617" s="183">
        <f t="shared" si="483"/>
        <v>-11</v>
      </c>
      <c r="J617" s="179" t="s">
        <v>1602</v>
      </c>
      <c r="K617" s="179" t="s">
        <v>1958</v>
      </c>
      <c r="L617" s="179" t="s">
        <v>1540</v>
      </c>
      <c r="M617" s="186">
        <v>4.1</v>
      </c>
      <c r="N617" s="187">
        <f>M617*1000000</f>
        <v>4100000</v>
      </c>
      <c r="O617" s="153">
        <v>10.0</v>
      </c>
      <c r="P617" s="187">
        <f>O617*1000000</f>
        <v>10000000</v>
      </c>
      <c r="Q617" s="153">
        <v>0.15</v>
      </c>
      <c r="R617" s="149">
        <f>SUM(Q617*1000000)</f>
        <v>150000</v>
      </c>
      <c r="S617" s="187">
        <f>T617*1000000</f>
        <v>10000000</v>
      </c>
      <c r="T617" s="187">
        <v>10.0</v>
      </c>
      <c r="U617" s="178">
        <f t="shared" si="957"/>
        <v>0.015</v>
      </c>
      <c r="V617" s="156">
        <v>3.0</v>
      </c>
      <c r="W617" s="188">
        <f>SUM(T617/V617)</f>
        <v>3.333333333</v>
      </c>
      <c r="X617" s="193">
        <f t="shared" si="958"/>
        <v>1.366666667</v>
      </c>
      <c r="Y617" s="147">
        <v>2009.0</v>
      </c>
      <c r="Z617" s="159"/>
      <c r="AA617" s="159"/>
      <c r="AB617" s="189" t="s">
        <v>2743</v>
      </c>
      <c r="AC617" s="158"/>
    </row>
    <row r="618" ht="15.75" customHeight="1">
      <c r="A618" s="194" t="s">
        <v>2744</v>
      </c>
      <c r="B618" s="146">
        <v>42.0</v>
      </c>
      <c r="C618" s="175">
        <v>43.0</v>
      </c>
      <c r="D618" s="146">
        <f t="shared" ref="D618:D620" si="994">(B618+C618)/2</f>
        <v>42.5</v>
      </c>
      <c r="E618" s="146">
        <v>68.0</v>
      </c>
      <c r="F618" s="146">
        <v>55.0</v>
      </c>
      <c r="G618" s="146">
        <f t="shared" si="481"/>
        <v>13</v>
      </c>
      <c r="H618" s="146">
        <f t="shared" ref="H618:H620" si="995">(E618+F618)/2</f>
        <v>61.5</v>
      </c>
      <c r="I618" s="146">
        <f t="shared" si="483"/>
        <v>-19</v>
      </c>
      <c r="J618" s="152" t="s">
        <v>1527</v>
      </c>
      <c r="K618" s="197" t="s">
        <v>1533</v>
      </c>
      <c r="L618" s="197" t="s">
        <v>1550</v>
      </c>
      <c r="M618" s="181">
        <f t="shared" ref="M618:M622" si="996">N618/1000000</f>
        <v>8.427265</v>
      </c>
      <c r="N618" s="198">
        <v>8427265.0</v>
      </c>
      <c r="O618" s="181">
        <f t="shared" ref="O618:O622" si="997">P618/1000000</f>
        <v>22.2609</v>
      </c>
      <c r="P618" s="149">
        <v>2.22609E7</v>
      </c>
      <c r="Q618" s="181">
        <f t="shared" ref="Q618:Q622" si="998">R618/1000000</f>
        <v>17.649616</v>
      </c>
      <c r="R618" s="198">
        <v>1.7649616E7</v>
      </c>
      <c r="S618" s="149">
        <f>P618+R618</f>
        <v>39910516</v>
      </c>
      <c r="T618" s="149">
        <f t="shared" ref="T618:T622" si="999">S618/1000000</f>
        <v>39.910516</v>
      </c>
      <c r="U618" s="199">
        <f t="shared" si="957"/>
        <v>0.4422297121</v>
      </c>
      <c r="V618" s="192">
        <v>12.0</v>
      </c>
      <c r="W618" s="200">
        <f t="shared" ref="W618:W620" si="1000">SUM(S618/(V618*1000000))</f>
        <v>3.325876333</v>
      </c>
      <c r="X618" s="199">
        <f t="shared" si="958"/>
        <v>0.7022720833</v>
      </c>
      <c r="Y618" s="146">
        <v>2019.0</v>
      </c>
      <c r="Z618" s="201"/>
      <c r="AA618" s="201"/>
      <c r="AB618" s="211" t="s">
        <v>2745</v>
      </c>
      <c r="AC618" s="159"/>
    </row>
    <row r="619" ht="15.75" customHeight="1">
      <c r="A619" s="227" t="s">
        <v>768</v>
      </c>
      <c r="B619" s="146">
        <v>72.0</v>
      </c>
      <c r="C619" s="147">
        <v>64.0</v>
      </c>
      <c r="D619" s="149">
        <f t="shared" si="994"/>
        <v>68</v>
      </c>
      <c r="E619" s="147">
        <v>78.0</v>
      </c>
      <c r="F619" s="149">
        <v>74.0</v>
      </c>
      <c r="G619" s="150">
        <f t="shared" si="481"/>
        <v>4</v>
      </c>
      <c r="H619" s="151">
        <f t="shared" si="995"/>
        <v>76</v>
      </c>
      <c r="I619" s="150">
        <f t="shared" si="483"/>
        <v>-8</v>
      </c>
      <c r="J619" s="173" t="s">
        <v>1601</v>
      </c>
      <c r="K619" s="173" t="s">
        <v>1601</v>
      </c>
      <c r="L619" s="152" t="s">
        <v>1534</v>
      </c>
      <c r="M619" s="153">
        <f t="shared" si="996"/>
        <v>41.76405</v>
      </c>
      <c r="N619" s="149">
        <v>4.176405E7</v>
      </c>
      <c r="O619" s="153">
        <f t="shared" si="997"/>
        <v>137.018455</v>
      </c>
      <c r="P619" s="149">
        <v>1.37018455E8</v>
      </c>
      <c r="Q619" s="153">
        <f t="shared" si="998"/>
        <v>445</v>
      </c>
      <c r="R619" s="154">
        <f t="shared" ref="R619:R620" si="1001">S619-P619</f>
        <v>445000000</v>
      </c>
      <c r="S619" s="149">
        <v>5.82018455E8</v>
      </c>
      <c r="T619" s="154">
        <f t="shared" si="999"/>
        <v>582.018455</v>
      </c>
      <c r="U619" s="155">
        <f t="shared" si="957"/>
        <v>0.7645805664</v>
      </c>
      <c r="V619" s="156">
        <v>175.0</v>
      </c>
      <c r="W619" s="204">
        <f t="shared" si="1000"/>
        <v>3.325819743</v>
      </c>
      <c r="X619" s="155">
        <f t="shared" si="958"/>
        <v>0.2386517143</v>
      </c>
      <c r="Y619" s="147">
        <v>2018.0</v>
      </c>
      <c r="Z619" s="159"/>
      <c r="AA619" s="159"/>
      <c r="AB619" s="160" t="s">
        <v>2746</v>
      </c>
      <c r="AC619" s="159"/>
    </row>
    <row r="620" ht="15.75" customHeight="1">
      <c r="A620" s="222" t="s">
        <v>2747</v>
      </c>
      <c r="B620" s="146">
        <v>7.0</v>
      </c>
      <c r="C620" s="164">
        <v>25.0</v>
      </c>
      <c r="D620" s="149">
        <f t="shared" si="994"/>
        <v>16</v>
      </c>
      <c r="E620" s="164">
        <v>24.0</v>
      </c>
      <c r="F620" s="164">
        <v>39.0</v>
      </c>
      <c r="G620" s="151">
        <f t="shared" si="481"/>
        <v>-15</v>
      </c>
      <c r="H620" s="151">
        <f t="shared" si="995"/>
        <v>31.5</v>
      </c>
      <c r="I620" s="150">
        <f t="shared" si="483"/>
        <v>-15.5</v>
      </c>
      <c r="J620" s="165" t="s">
        <v>1395</v>
      </c>
      <c r="K620" s="165" t="s">
        <v>1395</v>
      </c>
      <c r="L620" s="166" t="s">
        <v>1550</v>
      </c>
      <c r="M620" s="167">
        <f t="shared" si="996"/>
        <v>13.002632</v>
      </c>
      <c r="N620" s="149">
        <v>1.3002632E7</v>
      </c>
      <c r="O620" s="167">
        <f t="shared" si="997"/>
        <v>27.793018</v>
      </c>
      <c r="P620" s="149">
        <v>2.7793018E7</v>
      </c>
      <c r="Q620" s="167">
        <f t="shared" si="998"/>
        <v>55.287872</v>
      </c>
      <c r="R620" s="150">
        <f t="shared" si="1001"/>
        <v>55287872</v>
      </c>
      <c r="S620" s="149">
        <v>8.308089E7</v>
      </c>
      <c r="T620" s="149">
        <f t="shared" si="999"/>
        <v>83.08089</v>
      </c>
      <c r="U620" s="155">
        <f t="shared" si="957"/>
        <v>0.6654703868</v>
      </c>
      <c r="V620" s="192">
        <v>25.0</v>
      </c>
      <c r="W620" s="204">
        <f t="shared" si="1000"/>
        <v>3.3232356</v>
      </c>
      <c r="X620" s="155">
        <f t="shared" si="958"/>
        <v>0.52010528</v>
      </c>
      <c r="Y620" s="164">
        <v>2017.0</v>
      </c>
      <c r="Z620" s="171"/>
      <c r="AA620" s="171"/>
      <c r="AB620" s="172" t="s">
        <v>2748</v>
      </c>
      <c r="AC620" s="171"/>
    </row>
    <row r="621" ht="15.75" customHeight="1">
      <c r="A621" s="221" t="s">
        <v>2749</v>
      </c>
      <c r="B621" s="183">
        <v>93.0</v>
      </c>
      <c r="C621" s="147">
        <v>95.0</v>
      </c>
      <c r="D621" s="185">
        <f t="shared" ref="D621:D629" si="1002">AVERAGE(B621:C621)</f>
        <v>94</v>
      </c>
      <c r="E621" s="147">
        <v>80.0</v>
      </c>
      <c r="F621" s="147">
        <v>66.0</v>
      </c>
      <c r="G621" s="147">
        <f t="shared" si="481"/>
        <v>14</v>
      </c>
      <c r="H621" s="147">
        <f t="shared" ref="H621:H629" si="1003">AVERAGE(E621:F621)</f>
        <v>73</v>
      </c>
      <c r="I621" s="185">
        <f t="shared" si="483"/>
        <v>21</v>
      </c>
      <c r="J621" s="152" t="s">
        <v>1527</v>
      </c>
      <c r="K621" s="179" t="s">
        <v>2087</v>
      </c>
      <c r="L621" s="165" t="s">
        <v>1529</v>
      </c>
      <c r="M621" s="186">
        <f t="shared" si="996"/>
        <v>0.41715</v>
      </c>
      <c r="N621" s="187">
        <v>417150.0</v>
      </c>
      <c r="O621" s="153">
        <f t="shared" si="997"/>
        <v>95.720716</v>
      </c>
      <c r="P621" s="187">
        <v>9.5720716E7</v>
      </c>
      <c r="Q621" s="153">
        <f t="shared" si="998"/>
        <v>37.1</v>
      </c>
      <c r="R621" s="154">
        <v>3.71E7</v>
      </c>
      <c r="S621" s="187">
        <v>1.32820716E8</v>
      </c>
      <c r="T621" s="187">
        <f t="shared" si="999"/>
        <v>132.820716</v>
      </c>
      <c r="U621" s="178">
        <f t="shared" si="957"/>
        <v>0.279323897</v>
      </c>
      <c r="V621" s="156">
        <v>40.0</v>
      </c>
      <c r="W621" s="188">
        <f>SUM((S621/1000000)/V621)</f>
        <v>3.3205179</v>
      </c>
      <c r="X621" s="193">
        <f t="shared" si="958"/>
        <v>0.01042875</v>
      </c>
      <c r="Y621" s="151">
        <v>2012.0</v>
      </c>
      <c r="Z621" s="159"/>
      <c r="AA621" s="159"/>
      <c r="AB621" s="189" t="s">
        <v>2750</v>
      </c>
      <c r="AC621" s="158"/>
    </row>
    <row r="622" ht="15.75" customHeight="1">
      <c r="A622" s="223" t="s">
        <v>2751</v>
      </c>
      <c r="B622" s="175">
        <v>49.0</v>
      </c>
      <c r="C622" s="158">
        <v>45.0</v>
      </c>
      <c r="D622" s="210">
        <f t="shared" si="1002"/>
        <v>47</v>
      </c>
      <c r="E622" s="158">
        <v>47.0</v>
      </c>
      <c r="F622" s="158">
        <v>65.0</v>
      </c>
      <c r="G622" s="158">
        <f t="shared" si="481"/>
        <v>-18</v>
      </c>
      <c r="H622" s="158">
        <f t="shared" si="1003"/>
        <v>56</v>
      </c>
      <c r="I622" s="210">
        <f t="shared" si="483"/>
        <v>-9</v>
      </c>
      <c r="J622" s="162" t="s">
        <v>1537</v>
      </c>
      <c r="K622" s="162" t="s">
        <v>2752</v>
      </c>
      <c r="L622" s="162" t="s">
        <v>1534</v>
      </c>
      <c r="M622" s="153">
        <f t="shared" si="996"/>
        <v>20.244505</v>
      </c>
      <c r="N622" s="154">
        <v>2.0244505E7</v>
      </c>
      <c r="O622" s="153">
        <f t="shared" si="997"/>
        <v>49.875291</v>
      </c>
      <c r="P622" s="154">
        <v>4.9875291E7</v>
      </c>
      <c r="Q622" s="153">
        <f t="shared" si="998"/>
        <v>36.3</v>
      </c>
      <c r="R622" s="154">
        <v>3.63E7</v>
      </c>
      <c r="S622" s="154">
        <v>8.6175291E7</v>
      </c>
      <c r="T622" s="154">
        <f t="shared" si="999"/>
        <v>86.175291</v>
      </c>
      <c r="U622" s="178">
        <f t="shared" si="957"/>
        <v>0.4212344348</v>
      </c>
      <c r="V622" s="192">
        <v>26.0</v>
      </c>
      <c r="W622" s="188">
        <f t="shared" ref="W622:W627" si="1004">SUM(T622/V622)</f>
        <v>3.314434269</v>
      </c>
      <c r="X622" s="193">
        <f t="shared" si="958"/>
        <v>0.7786348077</v>
      </c>
      <c r="Y622" s="158">
        <v>2013.0</v>
      </c>
      <c r="Z622" s="159"/>
      <c r="AA622" s="159"/>
      <c r="AB622" s="189" t="s">
        <v>2753</v>
      </c>
      <c r="AC622" s="158"/>
    </row>
    <row r="623" ht="15.75" customHeight="1">
      <c r="A623" s="221" t="s">
        <v>2754</v>
      </c>
      <c r="B623" s="183">
        <v>72.0</v>
      </c>
      <c r="C623" s="147">
        <v>61.0</v>
      </c>
      <c r="D623" s="183">
        <f t="shared" si="1002"/>
        <v>66.5</v>
      </c>
      <c r="E623" s="147">
        <v>59.0</v>
      </c>
      <c r="F623" s="147">
        <v>64.0</v>
      </c>
      <c r="G623" s="147">
        <f t="shared" si="481"/>
        <v>-5</v>
      </c>
      <c r="H623" s="147">
        <f t="shared" si="1003"/>
        <v>61.5</v>
      </c>
      <c r="I623" s="183">
        <f t="shared" si="483"/>
        <v>5</v>
      </c>
      <c r="J623" s="179" t="s">
        <v>1543</v>
      </c>
      <c r="K623" s="179" t="s">
        <v>1543</v>
      </c>
      <c r="L623" s="179" t="s">
        <v>1540</v>
      </c>
      <c r="M623" s="186">
        <v>0.9</v>
      </c>
      <c r="N623" s="187">
        <f>M623*1000000</f>
        <v>900000</v>
      </c>
      <c r="O623" s="153">
        <v>12.06</v>
      </c>
      <c r="P623" s="187">
        <f>O623*1000000</f>
        <v>12060000</v>
      </c>
      <c r="Q623" s="153">
        <v>4.51</v>
      </c>
      <c r="R623" s="149">
        <f>SUM(Q623*1000000)</f>
        <v>4510000</v>
      </c>
      <c r="S623" s="187">
        <f>T623*1000000</f>
        <v>16570000</v>
      </c>
      <c r="T623" s="187">
        <v>16.57</v>
      </c>
      <c r="U623" s="178">
        <f t="shared" si="957"/>
        <v>0.2721786361</v>
      </c>
      <c r="V623" s="156">
        <v>5.0</v>
      </c>
      <c r="W623" s="188">
        <f t="shared" si="1004"/>
        <v>3.314</v>
      </c>
      <c r="X623" s="193">
        <f t="shared" si="958"/>
        <v>0.18</v>
      </c>
      <c r="Y623" s="147">
        <v>2009.0</v>
      </c>
      <c r="Z623" s="159"/>
      <c r="AA623" s="159"/>
      <c r="AB623" s="189" t="s">
        <v>2755</v>
      </c>
      <c r="AC623" s="158"/>
    </row>
    <row r="624" ht="15.75" customHeight="1">
      <c r="A624" s="223" t="s">
        <v>2756</v>
      </c>
      <c r="B624" s="175">
        <v>14.0</v>
      </c>
      <c r="C624" s="158">
        <v>28.0</v>
      </c>
      <c r="D624" s="210">
        <f t="shared" si="1002"/>
        <v>21</v>
      </c>
      <c r="E624" s="158">
        <v>41.0</v>
      </c>
      <c r="F624" s="158">
        <v>47.0</v>
      </c>
      <c r="G624" s="158">
        <f t="shared" si="481"/>
        <v>-6</v>
      </c>
      <c r="H624" s="158">
        <f t="shared" si="1003"/>
        <v>44</v>
      </c>
      <c r="I624" s="210">
        <f t="shared" si="483"/>
        <v>-23</v>
      </c>
      <c r="J624" s="162" t="s">
        <v>1537</v>
      </c>
      <c r="K624" s="162" t="s">
        <v>2757</v>
      </c>
      <c r="L624" s="162" t="s">
        <v>1550</v>
      </c>
      <c r="M624" s="153">
        <f t="shared" ref="M624:M625" si="1005">N624/1000000</f>
        <v>24.834845</v>
      </c>
      <c r="N624" s="154">
        <v>2.4834845E7</v>
      </c>
      <c r="O624" s="153">
        <f t="shared" ref="O624:O626" si="1006">P624/1000000</f>
        <v>67.349198</v>
      </c>
      <c r="P624" s="154">
        <v>6.7349198E7</v>
      </c>
      <c r="Q624" s="153">
        <f t="shared" ref="Q624:Q626" si="1007">R624/1000000</f>
        <v>237.304984</v>
      </c>
      <c r="R624" s="154">
        <v>2.37304984E8</v>
      </c>
      <c r="S624" s="154">
        <v>3.04654182E8</v>
      </c>
      <c r="T624" s="154">
        <f t="shared" ref="T624:T626" si="1008">S624/1000000</f>
        <v>304.654182</v>
      </c>
      <c r="U624" s="178">
        <f t="shared" si="957"/>
        <v>0.7789323043</v>
      </c>
      <c r="V624" s="156">
        <v>92.0</v>
      </c>
      <c r="W624" s="188">
        <f t="shared" si="1004"/>
        <v>3.3114585</v>
      </c>
      <c r="X624" s="193">
        <f t="shared" si="958"/>
        <v>0.2699439674</v>
      </c>
      <c r="Y624" s="158">
        <v>2013.0</v>
      </c>
      <c r="Z624" s="159"/>
      <c r="AA624" s="159"/>
      <c r="AB624" s="189" t="s">
        <v>2758</v>
      </c>
      <c r="AC624" s="158"/>
    </row>
    <row r="625" ht="15.75" customHeight="1">
      <c r="A625" s="223" t="s">
        <v>1188</v>
      </c>
      <c r="B625" s="175">
        <v>14.0</v>
      </c>
      <c r="C625" s="158">
        <v>34.0</v>
      </c>
      <c r="D625" s="210">
        <f t="shared" si="1002"/>
        <v>24</v>
      </c>
      <c r="E625" s="158">
        <v>57.0</v>
      </c>
      <c r="F625" s="158">
        <v>35.0</v>
      </c>
      <c r="G625" s="158">
        <f t="shared" si="481"/>
        <v>22</v>
      </c>
      <c r="H625" s="158">
        <f t="shared" si="1003"/>
        <v>46</v>
      </c>
      <c r="I625" s="210">
        <f t="shared" si="483"/>
        <v>-22</v>
      </c>
      <c r="J625" s="162" t="s">
        <v>2473</v>
      </c>
      <c r="K625" s="162" t="s">
        <v>2759</v>
      </c>
      <c r="L625" s="162" t="s">
        <v>1550</v>
      </c>
      <c r="M625" s="153">
        <f t="shared" si="1005"/>
        <v>17.548389</v>
      </c>
      <c r="N625" s="154">
        <v>1.7548389E7</v>
      </c>
      <c r="O625" s="153">
        <f t="shared" si="1006"/>
        <v>71.017784</v>
      </c>
      <c r="P625" s="154">
        <v>7.1017784E7</v>
      </c>
      <c r="Q625" s="153">
        <f t="shared" si="1007"/>
        <v>276.527576</v>
      </c>
      <c r="R625" s="154">
        <v>2.76527576E8</v>
      </c>
      <c r="S625" s="154">
        <v>3.4754536E8</v>
      </c>
      <c r="T625" s="154">
        <f t="shared" si="1008"/>
        <v>347.54536</v>
      </c>
      <c r="U625" s="178">
        <f t="shared" si="957"/>
        <v>0.7956589494</v>
      </c>
      <c r="V625" s="156">
        <v>105.0</v>
      </c>
      <c r="W625" s="188">
        <f t="shared" si="1004"/>
        <v>3.30995581</v>
      </c>
      <c r="X625" s="193">
        <f t="shared" si="958"/>
        <v>0.1671275143</v>
      </c>
      <c r="Y625" s="158">
        <v>2013.0</v>
      </c>
      <c r="Z625" s="159"/>
      <c r="AA625" s="159"/>
      <c r="AB625" s="189" t="str">
        <f>HYPERLINK("http://www.amazon.com/gp/product/B00FPTW1A8/?tag=titb-20","http://www.amazon.com/gp/product/B00FPTW1A8/?tag=titb-20")</f>
        <v>http://www.amazon.com/gp/product/B00FPTW1A8/?tag=titb-20</v>
      </c>
      <c r="AC625" s="158"/>
    </row>
    <row r="626" ht="15.75" customHeight="1">
      <c r="A626" s="221" t="s">
        <v>2760</v>
      </c>
      <c r="B626" s="183">
        <v>39.0</v>
      </c>
      <c r="C626" s="147">
        <v>50.0</v>
      </c>
      <c r="D626" s="185">
        <f t="shared" si="1002"/>
        <v>44.5</v>
      </c>
      <c r="E626" s="147">
        <v>62.0</v>
      </c>
      <c r="F626" s="147">
        <v>66.0</v>
      </c>
      <c r="G626" s="147">
        <f t="shared" si="481"/>
        <v>-4</v>
      </c>
      <c r="H626" s="147">
        <f t="shared" si="1003"/>
        <v>64</v>
      </c>
      <c r="I626" s="185">
        <f t="shared" si="483"/>
        <v>-19.5</v>
      </c>
      <c r="J626" s="179" t="s">
        <v>1605</v>
      </c>
      <c r="K626" s="179" t="s">
        <v>1734</v>
      </c>
      <c r="L626" s="179" t="s">
        <v>1540</v>
      </c>
      <c r="M626" s="186">
        <v>11.704357</v>
      </c>
      <c r="N626" s="149">
        <v>1.1704357E7</v>
      </c>
      <c r="O626" s="181">
        <f t="shared" si="1006"/>
        <v>43.107979</v>
      </c>
      <c r="P626" s="187">
        <v>4.3107979E7</v>
      </c>
      <c r="Q626" s="181">
        <f t="shared" si="1007"/>
        <v>49.493071</v>
      </c>
      <c r="R626" s="187">
        <v>4.9493071E7</v>
      </c>
      <c r="S626" s="187">
        <v>9.260105E7</v>
      </c>
      <c r="T626" s="187">
        <f t="shared" si="1008"/>
        <v>92.60105</v>
      </c>
      <c r="U626" s="178">
        <f t="shared" si="957"/>
        <v>0.5344763477</v>
      </c>
      <c r="V626" s="156">
        <v>28.0</v>
      </c>
      <c r="W626" s="188">
        <f t="shared" si="1004"/>
        <v>3.307180357</v>
      </c>
      <c r="X626" s="193">
        <f t="shared" si="958"/>
        <v>0.41801275</v>
      </c>
      <c r="Y626" s="147">
        <v>2007.0</v>
      </c>
      <c r="Z626" s="159"/>
      <c r="AA626" s="159"/>
      <c r="AB626" s="160" t="s">
        <v>2761</v>
      </c>
      <c r="AC626" s="159"/>
    </row>
    <row r="627" ht="15.75" customHeight="1">
      <c r="A627" s="221" t="s">
        <v>2762</v>
      </c>
      <c r="B627" s="183">
        <v>13.0</v>
      </c>
      <c r="C627" s="147">
        <v>35.0</v>
      </c>
      <c r="D627" s="185">
        <f t="shared" si="1002"/>
        <v>24</v>
      </c>
      <c r="E627" s="147">
        <v>40.0</v>
      </c>
      <c r="F627" s="147">
        <v>53.0</v>
      </c>
      <c r="G627" s="147">
        <f t="shared" si="481"/>
        <v>-13</v>
      </c>
      <c r="H627" s="147">
        <f t="shared" si="1003"/>
        <v>46.5</v>
      </c>
      <c r="I627" s="185">
        <f t="shared" si="483"/>
        <v>-22.5</v>
      </c>
      <c r="J627" s="179" t="s">
        <v>1395</v>
      </c>
      <c r="K627" s="179" t="s">
        <v>1639</v>
      </c>
      <c r="L627" s="179" t="s">
        <v>1567</v>
      </c>
      <c r="M627" s="186">
        <v>32.9</v>
      </c>
      <c r="N627" s="187">
        <f>M627*1000000</f>
        <v>32900000</v>
      </c>
      <c r="O627" s="153">
        <v>63.08</v>
      </c>
      <c r="P627" s="187">
        <f>O627*1000000</f>
        <v>63080000</v>
      </c>
      <c r="Q627" s="153">
        <v>52.59</v>
      </c>
      <c r="R627" s="149">
        <f>SUM(Q627*1000000)</f>
        <v>52590000</v>
      </c>
      <c r="S627" s="187">
        <f>T627*1000000</f>
        <v>115670000</v>
      </c>
      <c r="T627" s="187">
        <f>SUM(O627+Q627)</f>
        <v>115.67</v>
      </c>
      <c r="U627" s="178">
        <f t="shared" si="957"/>
        <v>0.4546554854</v>
      </c>
      <c r="V627" s="156">
        <v>35.0</v>
      </c>
      <c r="W627" s="188">
        <f t="shared" si="1004"/>
        <v>3.304857143</v>
      </c>
      <c r="X627" s="193">
        <f t="shared" si="958"/>
        <v>0.94</v>
      </c>
      <c r="Y627" s="147">
        <v>2010.0</v>
      </c>
      <c r="Z627" s="159"/>
      <c r="AA627" s="159"/>
      <c r="AB627" s="189" t="s">
        <v>2763</v>
      </c>
      <c r="AC627" s="158"/>
    </row>
    <row r="628" ht="15.75" customHeight="1">
      <c r="A628" s="225" t="s">
        <v>306</v>
      </c>
      <c r="B628" s="206">
        <v>74.0</v>
      </c>
      <c r="C628" s="151">
        <v>62.0</v>
      </c>
      <c r="D628" s="208">
        <f t="shared" si="1002"/>
        <v>68</v>
      </c>
      <c r="E628" s="151">
        <v>67.0</v>
      </c>
      <c r="F628" s="151">
        <v>68.0</v>
      </c>
      <c r="G628" s="151">
        <f t="shared" si="481"/>
        <v>-1</v>
      </c>
      <c r="H628" s="151">
        <f t="shared" si="1003"/>
        <v>67.5</v>
      </c>
      <c r="I628" s="208">
        <f t="shared" si="483"/>
        <v>0.5</v>
      </c>
      <c r="J628" s="165" t="s">
        <v>1602</v>
      </c>
      <c r="K628" s="165" t="s">
        <v>2549</v>
      </c>
      <c r="L628" s="179" t="s">
        <v>1567</v>
      </c>
      <c r="M628" s="181">
        <f>N628/1000000</f>
        <v>93.188384</v>
      </c>
      <c r="N628" s="150">
        <v>9.3188384E7</v>
      </c>
      <c r="O628" s="181">
        <f>P628/1000000</f>
        <v>200.676069</v>
      </c>
      <c r="P628" s="150">
        <v>2.00676069E8</v>
      </c>
      <c r="Q628" s="153">
        <f>R628/1000000</f>
        <v>328</v>
      </c>
      <c r="R628" s="149">
        <v>3.28E8</v>
      </c>
      <c r="S628" s="150">
        <v>5.28676069E8</v>
      </c>
      <c r="T628" s="149">
        <f>S628/1000000</f>
        <v>528.676069</v>
      </c>
      <c r="U628" s="178">
        <f t="shared" si="957"/>
        <v>0.6204177175</v>
      </c>
      <c r="V628" s="192">
        <v>160.0</v>
      </c>
      <c r="W628" s="204">
        <f>SUM(S628/(V628*1000000))</f>
        <v>3.304225431</v>
      </c>
      <c r="X628" s="193">
        <f t="shared" si="958"/>
        <v>0.5824274</v>
      </c>
      <c r="Y628" s="151">
        <v>2014.0</v>
      </c>
      <c r="Z628" s="171"/>
      <c r="AA628" s="159"/>
      <c r="AB628" s="189" t="s">
        <v>2764</v>
      </c>
      <c r="AC628" s="158"/>
    </row>
    <row r="629" ht="15.75" customHeight="1">
      <c r="A629" s="221" t="s">
        <v>2765</v>
      </c>
      <c r="B629" s="183">
        <v>77.0</v>
      </c>
      <c r="C629" s="147">
        <v>60.0</v>
      </c>
      <c r="D629" s="183">
        <f t="shared" si="1002"/>
        <v>68.5</v>
      </c>
      <c r="E629" s="147">
        <v>75.0</v>
      </c>
      <c r="F629" s="147">
        <v>75.0</v>
      </c>
      <c r="G629" s="147">
        <f t="shared" si="481"/>
        <v>0</v>
      </c>
      <c r="H629" s="147">
        <f t="shared" si="1003"/>
        <v>75</v>
      </c>
      <c r="I629" s="183">
        <f t="shared" si="483"/>
        <v>-6.5</v>
      </c>
      <c r="J629" s="179" t="s">
        <v>1543</v>
      </c>
      <c r="K629" s="179" t="s">
        <v>1543</v>
      </c>
      <c r="L629" s="179" t="s">
        <v>1540</v>
      </c>
      <c r="M629" s="186">
        <v>19.17</v>
      </c>
      <c r="N629" s="187">
        <f>M629*1000000</f>
        <v>19170000</v>
      </c>
      <c r="O629" s="153">
        <v>67.29</v>
      </c>
      <c r="P629" s="187">
        <f>O629*1000000</f>
        <v>67290000</v>
      </c>
      <c r="Q629" s="153">
        <v>25.09</v>
      </c>
      <c r="R629" s="149">
        <f>SUM(Q629*1000000)</f>
        <v>25090000</v>
      </c>
      <c r="S629" s="187">
        <f>T629*1000000</f>
        <v>92380000</v>
      </c>
      <c r="T629" s="187">
        <v>92.38</v>
      </c>
      <c r="U629" s="178">
        <f t="shared" si="957"/>
        <v>0.2715955835</v>
      </c>
      <c r="V629" s="156">
        <v>28.0</v>
      </c>
      <c r="W629" s="188">
        <f>SUM(T629/V629)</f>
        <v>3.299285714</v>
      </c>
      <c r="X629" s="193">
        <f t="shared" si="958"/>
        <v>0.6846428571</v>
      </c>
      <c r="Y629" s="147">
        <v>2008.0</v>
      </c>
      <c r="Z629" s="159"/>
      <c r="AA629" s="159"/>
      <c r="AB629" s="189" t="s">
        <v>2766</v>
      </c>
      <c r="AC629" s="158"/>
    </row>
    <row r="630" ht="15.75" customHeight="1">
      <c r="A630" s="222" t="s">
        <v>2767</v>
      </c>
      <c r="B630" s="146">
        <v>86.0</v>
      </c>
      <c r="C630" s="164">
        <v>69.0</v>
      </c>
      <c r="D630" s="149">
        <f t="shared" ref="D630:D631" si="1009">(B630+C630)/2</f>
        <v>77.5</v>
      </c>
      <c r="E630" s="164">
        <v>61.0</v>
      </c>
      <c r="F630" s="164">
        <v>67.0</v>
      </c>
      <c r="G630" s="151">
        <f t="shared" si="481"/>
        <v>-6</v>
      </c>
      <c r="H630" s="151">
        <f t="shared" ref="H630:H631" si="1010">(E630+F630)/2</f>
        <v>64</v>
      </c>
      <c r="I630" s="150">
        <f t="shared" si="483"/>
        <v>13.5</v>
      </c>
      <c r="J630" s="165" t="s">
        <v>1594</v>
      </c>
      <c r="K630" s="165" t="s">
        <v>1594</v>
      </c>
      <c r="L630" s="166" t="s">
        <v>1534</v>
      </c>
      <c r="M630" s="167">
        <f t="shared" ref="M630:M631" si="1011">N630/1000000</f>
        <v>23.851539</v>
      </c>
      <c r="N630" s="149">
        <v>2.3851539E7</v>
      </c>
      <c r="O630" s="167">
        <f t="shared" ref="O630:O631" si="1012">P630/1000000</f>
        <v>73.921</v>
      </c>
      <c r="P630" s="149">
        <v>7.3921E7</v>
      </c>
      <c r="Q630" s="167">
        <f t="shared" ref="Q630:Q631" si="1013">R630/1000000</f>
        <v>51.36845</v>
      </c>
      <c r="R630" s="150">
        <f t="shared" ref="R630:R631" si="1014">S630-P630</f>
        <v>51368450</v>
      </c>
      <c r="S630" s="149">
        <v>1.2528945E8</v>
      </c>
      <c r="T630" s="149">
        <f t="shared" ref="T630:T631" si="1015">S630/1000000</f>
        <v>125.28945</v>
      </c>
      <c r="U630" s="155">
        <f t="shared" si="957"/>
        <v>0.4099982081</v>
      </c>
      <c r="V630" s="192">
        <v>38.0</v>
      </c>
      <c r="W630" s="204">
        <f t="shared" ref="W630:W631" si="1016">SUM(S630/(V630*1000000))</f>
        <v>3.297090789</v>
      </c>
      <c r="X630" s="155">
        <f t="shared" si="958"/>
        <v>0.6276720789</v>
      </c>
      <c r="Y630" s="164">
        <v>2017.0</v>
      </c>
      <c r="Z630" s="171"/>
      <c r="AA630" s="171"/>
      <c r="AB630" s="172" t="s">
        <v>2768</v>
      </c>
      <c r="AC630" s="171"/>
    </row>
    <row r="631" ht="15.75" customHeight="1">
      <c r="A631" s="222" t="s">
        <v>2769</v>
      </c>
      <c r="B631" s="146">
        <v>37.0</v>
      </c>
      <c r="C631" s="164">
        <v>40.0</v>
      </c>
      <c r="D631" s="149">
        <f t="shared" si="1009"/>
        <v>38.5</v>
      </c>
      <c r="E631" s="164">
        <v>55.0</v>
      </c>
      <c r="F631" s="164">
        <v>55.0</v>
      </c>
      <c r="G631" s="151">
        <f t="shared" si="481"/>
        <v>0</v>
      </c>
      <c r="H631" s="151">
        <f t="shared" si="1010"/>
        <v>55</v>
      </c>
      <c r="I631" s="150">
        <f t="shared" si="483"/>
        <v>-16.5</v>
      </c>
      <c r="J631" s="165" t="s">
        <v>1594</v>
      </c>
      <c r="K631" s="165" t="s">
        <v>1594</v>
      </c>
      <c r="L631" s="166" t="s">
        <v>1534</v>
      </c>
      <c r="M631" s="167">
        <f t="shared" si="1011"/>
        <v>13.210449</v>
      </c>
      <c r="N631" s="149">
        <v>1.3210449E7</v>
      </c>
      <c r="O631" s="167">
        <f t="shared" si="1012"/>
        <v>45.020282</v>
      </c>
      <c r="P631" s="149">
        <v>4.5020282E7</v>
      </c>
      <c r="Q631" s="167">
        <f t="shared" si="1013"/>
        <v>152.163264</v>
      </c>
      <c r="R631" s="150">
        <f t="shared" si="1014"/>
        <v>152163264</v>
      </c>
      <c r="S631" s="149">
        <v>1.97183546E8</v>
      </c>
      <c r="T631" s="149">
        <f t="shared" si="1015"/>
        <v>197.183546</v>
      </c>
      <c r="U631" s="155">
        <f t="shared" si="957"/>
        <v>0.7716833736</v>
      </c>
      <c r="V631" s="192">
        <v>60.0</v>
      </c>
      <c r="W631" s="204">
        <f t="shared" si="1016"/>
        <v>3.286392433</v>
      </c>
      <c r="X631" s="155">
        <f t="shared" si="958"/>
        <v>0.22017415</v>
      </c>
      <c r="Y631" s="164">
        <v>2017.0</v>
      </c>
      <c r="Z631" s="171"/>
      <c r="AA631" s="171"/>
      <c r="AB631" s="172" t="s">
        <v>2770</v>
      </c>
      <c r="AC631" s="171"/>
    </row>
    <row r="632" ht="15.75" customHeight="1">
      <c r="A632" s="221" t="s">
        <v>2771</v>
      </c>
      <c r="B632" s="183">
        <v>97.0</v>
      </c>
      <c r="C632" s="147">
        <v>94.0</v>
      </c>
      <c r="D632" s="183">
        <f t="shared" ref="D632:D633" si="1017">AVERAGE(B632:C632)</f>
        <v>95.5</v>
      </c>
      <c r="E632" s="147">
        <v>83.0</v>
      </c>
      <c r="F632" s="147">
        <v>71.0</v>
      </c>
      <c r="G632" s="147">
        <f t="shared" si="481"/>
        <v>12</v>
      </c>
      <c r="H632" s="147">
        <f t="shared" ref="H632:H633" si="1018">AVERAGE(E632:F632)</f>
        <v>77</v>
      </c>
      <c r="I632" s="183">
        <f t="shared" si="483"/>
        <v>18.5</v>
      </c>
      <c r="J632" s="152" t="s">
        <v>1527</v>
      </c>
      <c r="K632" s="179" t="s">
        <v>2772</v>
      </c>
      <c r="L632" s="179" t="s">
        <v>1540</v>
      </c>
      <c r="M632" s="186">
        <v>0.14</v>
      </c>
      <c r="N632" s="187">
        <f t="shared" ref="N632:N633" si="1019">M632*1000000</f>
        <v>140000</v>
      </c>
      <c r="O632" s="153">
        <v>17.01</v>
      </c>
      <c r="P632" s="187">
        <f t="shared" ref="P632:P633" si="1020">O632*1000000</f>
        <v>17010000</v>
      </c>
      <c r="Q632" s="153">
        <v>32.21</v>
      </c>
      <c r="R632" s="149">
        <f t="shared" ref="R632:R633" si="1021">SUM(Q632*1000000)</f>
        <v>32210000</v>
      </c>
      <c r="S632" s="187">
        <f t="shared" ref="S632:S633" si="1022">T632*1000000</f>
        <v>49220000</v>
      </c>
      <c r="T632" s="187">
        <v>49.22</v>
      </c>
      <c r="U632" s="178">
        <f t="shared" si="957"/>
        <v>0.6544087769</v>
      </c>
      <c r="V632" s="156">
        <v>15.0</v>
      </c>
      <c r="W632" s="188">
        <f t="shared" ref="W632:W633" si="1023">SUM(T632/V632)</f>
        <v>3.281333333</v>
      </c>
      <c r="X632" s="193">
        <f t="shared" si="958"/>
        <v>0.009333333333</v>
      </c>
      <c r="Y632" s="147">
        <v>2009.0</v>
      </c>
      <c r="Z632" s="179" t="s">
        <v>1608</v>
      </c>
      <c r="AA632" s="179" t="s">
        <v>1636</v>
      </c>
      <c r="AB632" s="189" t="s">
        <v>2773</v>
      </c>
      <c r="AC632" s="158"/>
    </row>
    <row r="633" ht="15.75" customHeight="1">
      <c r="A633" s="221" t="s">
        <v>2774</v>
      </c>
      <c r="B633" s="183">
        <v>37.0</v>
      </c>
      <c r="C633" s="147">
        <v>55.0</v>
      </c>
      <c r="D633" s="183">
        <f t="shared" si="1017"/>
        <v>46</v>
      </c>
      <c r="E633" s="147">
        <v>62.0</v>
      </c>
      <c r="F633" s="147">
        <v>74.0</v>
      </c>
      <c r="G633" s="147">
        <f t="shared" si="481"/>
        <v>-12</v>
      </c>
      <c r="H633" s="147">
        <f t="shared" si="1018"/>
        <v>68</v>
      </c>
      <c r="I633" s="183">
        <f t="shared" si="483"/>
        <v>-22</v>
      </c>
      <c r="J633" s="179" t="s">
        <v>1602</v>
      </c>
      <c r="K633" s="179" t="s">
        <v>2012</v>
      </c>
      <c r="L633" s="179" t="s">
        <v>1540</v>
      </c>
      <c r="M633" s="186">
        <v>12.5</v>
      </c>
      <c r="N633" s="187">
        <f t="shared" si="1019"/>
        <v>12500000</v>
      </c>
      <c r="O633" s="153">
        <v>26.42</v>
      </c>
      <c r="P633" s="187">
        <f t="shared" si="1020"/>
        <v>26420000</v>
      </c>
      <c r="Q633" s="153">
        <v>39.15</v>
      </c>
      <c r="R633" s="149">
        <f t="shared" si="1021"/>
        <v>39150000</v>
      </c>
      <c r="S633" s="187">
        <f t="shared" si="1022"/>
        <v>65570000</v>
      </c>
      <c r="T633" s="187">
        <v>65.57</v>
      </c>
      <c r="U633" s="178">
        <f t="shared" si="957"/>
        <v>0.5970718316</v>
      </c>
      <c r="V633" s="156">
        <v>20.0</v>
      </c>
      <c r="W633" s="188">
        <f t="shared" si="1023"/>
        <v>3.2785</v>
      </c>
      <c r="X633" s="193">
        <f t="shared" si="958"/>
        <v>0.625</v>
      </c>
      <c r="Y633" s="147">
        <v>2008.0</v>
      </c>
      <c r="Z633" s="159"/>
      <c r="AA633" s="159"/>
      <c r="AB633" s="189" t="s">
        <v>2775</v>
      </c>
      <c r="AC633" s="158"/>
    </row>
    <row r="634" ht="15.75" customHeight="1">
      <c r="A634" s="222" t="s">
        <v>1133</v>
      </c>
      <c r="B634" s="146">
        <v>16.0</v>
      </c>
      <c r="C634" s="164">
        <v>34.0</v>
      </c>
      <c r="D634" s="149">
        <f t="shared" ref="D634:D635" si="1024">(B634+C634)/2</f>
        <v>25</v>
      </c>
      <c r="E634" s="164">
        <v>36.0</v>
      </c>
      <c r="F634" s="164">
        <v>48.0</v>
      </c>
      <c r="G634" s="151">
        <f t="shared" si="481"/>
        <v>-12</v>
      </c>
      <c r="H634" s="151">
        <f t="shared" ref="H634:H635" si="1025">(E634+F634)/2</f>
        <v>42</v>
      </c>
      <c r="I634" s="150">
        <f t="shared" si="483"/>
        <v>-17</v>
      </c>
      <c r="J634" s="165" t="s">
        <v>1602</v>
      </c>
      <c r="K634" s="165" t="s">
        <v>2054</v>
      </c>
      <c r="L634" s="179" t="s">
        <v>1567</v>
      </c>
      <c r="M634" s="167">
        <f t="shared" ref="M634:M636" si="1026">N634/1000000</f>
        <v>31.688375</v>
      </c>
      <c r="N634" s="149">
        <v>3.1688375E7</v>
      </c>
      <c r="O634" s="167">
        <f t="shared" ref="O634:O636" si="1027">P634/1000000</f>
        <v>80.101125</v>
      </c>
      <c r="P634" s="149">
        <v>8.0101125E7</v>
      </c>
      <c r="Q634" s="167">
        <f t="shared" ref="Q634:Q636" si="1028">R634/1000000</f>
        <v>329.003712</v>
      </c>
      <c r="R634" s="150">
        <f t="shared" ref="R634:R635" si="1029">S634-P634</f>
        <v>329003712</v>
      </c>
      <c r="S634" s="149">
        <v>4.09104837E8</v>
      </c>
      <c r="T634" s="149">
        <f t="shared" ref="T634:T637" si="1030">S634/1000000</f>
        <v>409.104837</v>
      </c>
      <c r="U634" s="155">
        <f t="shared" si="957"/>
        <v>0.8042039161</v>
      </c>
      <c r="V634" s="192">
        <v>125.0</v>
      </c>
      <c r="W634" s="204">
        <f t="shared" ref="W634:W635" si="1031">SUM(S634/(V634*1000000))</f>
        <v>3.272838696</v>
      </c>
      <c r="X634" s="155">
        <f t="shared" si="958"/>
        <v>0.253507</v>
      </c>
      <c r="Y634" s="164">
        <v>2017.0</v>
      </c>
      <c r="Z634" s="171"/>
      <c r="AA634" s="171"/>
      <c r="AB634" s="172" t="s">
        <v>2776</v>
      </c>
      <c r="AC634" s="171"/>
    </row>
    <row r="635" ht="15.75" customHeight="1">
      <c r="A635" s="222" t="s">
        <v>1308</v>
      </c>
      <c r="B635" s="146">
        <v>93.0</v>
      </c>
      <c r="C635" s="164">
        <v>82.0</v>
      </c>
      <c r="D635" s="149">
        <f t="shared" si="1024"/>
        <v>87.5</v>
      </c>
      <c r="E635" s="164">
        <v>84.0</v>
      </c>
      <c r="F635" s="164">
        <v>81.0</v>
      </c>
      <c r="G635" s="151">
        <f t="shared" si="481"/>
        <v>3</v>
      </c>
      <c r="H635" s="151">
        <f t="shared" si="1025"/>
        <v>82.5</v>
      </c>
      <c r="I635" s="150">
        <f t="shared" si="483"/>
        <v>5</v>
      </c>
      <c r="J635" s="179" t="s">
        <v>1629</v>
      </c>
      <c r="K635" s="165" t="s">
        <v>1684</v>
      </c>
      <c r="L635" s="166" t="s">
        <v>1550</v>
      </c>
      <c r="M635" s="167">
        <f t="shared" si="1026"/>
        <v>56.262929</v>
      </c>
      <c r="N635" s="149">
        <v>5.6262929E7</v>
      </c>
      <c r="O635" s="167">
        <f t="shared" si="1027"/>
        <v>146.880162</v>
      </c>
      <c r="P635" s="149">
        <v>1.46880162E8</v>
      </c>
      <c r="Q635" s="167">
        <f t="shared" si="1028"/>
        <v>343.784076</v>
      </c>
      <c r="R635" s="150">
        <f t="shared" si="1029"/>
        <v>343784076</v>
      </c>
      <c r="S635" s="149">
        <v>4.90664238E8</v>
      </c>
      <c r="T635" s="149">
        <f t="shared" si="1030"/>
        <v>490.664238</v>
      </c>
      <c r="U635" s="155">
        <f t="shared" si="957"/>
        <v>0.7006503621</v>
      </c>
      <c r="V635" s="192">
        <v>150.0</v>
      </c>
      <c r="W635" s="204">
        <f t="shared" si="1031"/>
        <v>3.27109492</v>
      </c>
      <c r="X635" s="155">
        <f t="shared" si="958"/>
        <v>0.3750861933</v>
      </c>
      <c r="Y635" s="164">
        <v>2017.0</v>
      </c>
      <c r="Z635" s="171"/>
      <c r="AA635" s="171"/>
      <c r="AB635" s="172" t="s">
        <v>2777</v>
      </c>
      <c r="AC635" s="171"/>
    </row>
    <row r="636" ht="15.75" customHeight="1">
      <c r="A636" s="221" t="s">
        <v>954</v>
      </c>
      <c r="B636" s="183">
        <v>73.0</v>
      </c>
      <c r="C636" s="147">
        <v>66.0</v>
      </c>
      <c r="D636" s="185">
        <f t="shared" ref="D636:D638" si="1032">AVERAGE(B636:C636)</f>
        <v>69.5</v>
      </c>
      <c r="E636" s="147">
        <v>77.0</v>
      </c>
      <c r="F636" s="147">
        <v>72.0</v>
      </c>
      <c r="G636" s="147">
        <f t="shared" si="481"/>
        <v>5</v>
      </c>
      <c r="H636" s="147">
        <f t="shared" ref="H636:H638" si="1033">AVERAGE(E636:F636)</f>
        <v>74.5</v>
      </c>
      <c r="I636" s="185">
        <f t="shared" si="483"/>
        <v>-5</v>
      </c>
      <c r="J636" s="179" t="s">
        <v>1602</v>
      </c>
      <c r="K636" s="179" t="s">
        <v>1716</v>
      </c>
      <c r="L636" s="165" t="s">
        <v>1534</v>
      </c>
      <c r="M636" s="186">
        <f t="shared" si="1026"/>
        <v>62.004688</v>
      </c>
      <c r="N636" s="187">
        <v>6.2004688E7</v>
      </c>
      <c r="O636" s="153">
        <f t="shared" si="1027"/>
        <v>262.030663</v>
      </c>
      <c r="P636" s="187">
        <v>2.62030663E8</v>
      </c>
      <c r="Q636" s="153">
        <f t="shared" si="1028"/>
        <v>490.185894</v>
      </c>
      <c r="R636" s="154">
        <v>4.90185894E8</v>
      </c>
      <c r="S636" s="187">
        <v>7.52216557E8</v>
      </c>
      <c r="T636" s="187">
        <f t="shared" si="1030"/>
        <v>752.216557</v>
      </c>
      <c r="U636" s="178">
        <f t="shared" si="957"/>
        <v>0.6516552839</v>
      </c>
      <c r="V636" s="156">
        <v>230.0</v>
      </c>
      <c r="W636" s="188">
        <f>SUM((S636/1000000)/V636)</f>
        <v>3.27050677</v>
      </c>
      <c r="X636" s="193">
        <f t="shared" si="958"/>
        <v>0.2695856</v>
      </c>
      <c r="Y636" s="151">
        <v>2012.0</v>
      </c>
      <c r="Z636" s="159"/>
      <c r="AA636" s="159"/>
      <c r="AB636" s="189" t="s">
        <v>2636</v>
      </c>
      <c r="AC636" s="158"/>
    </row>
    <row r="637" ht="15.75" customHeight="1">
      <c r="A637" s="221" t="s">
        <v>2778</v>
      </c>
      <c r="B637" s="175">
        <v>4.0</v>
      </c>
      <c r="C637" s="158">
        <v>23.0</v>
      </c>
      <c r="D637" s="183">
        <f t="shared" si="1032"/>
        <v>13.5</v>
      </c>
      <c r="E637" s="158">
        <v>29.0</v>
      </c>
      <c r="F637" s="147">
        <v>39.0</v>
      </c>
      <c r="G637" s="147">
        <f t="shared" si="481"/>
        <v>-10</v>
      </c>
      <c r="H637" s="147">
        <f t="shared" si="1033"/>
        <v>34</v>
      </c>
      <c r="I637" s="183">
        <f t="shared" si="483"/>
        <v>-20.5</v>
      </c>
      <c r="J637" s="179" t="s">
        <v>1395</v>
      </c>
      <c r="K637" s="179" t="s">
        <v>1611</v>
      </c>
      <c r="L637" s="179" t="s">
        <v>1540</v>
      </c>
      <c r="M637" s="153">
        <v>15.0</v>
      </c>
      <c r="N637" s="187">
        <f t="shared" ref="N637:N638" si="1034">M637*1000000</f>
        <v>15000000</v>
      </c>
      <c r="O637" s="153">
        <v>37.3</v>
      </c>
      <c r="P637" s="187">
        <f t="shared" ref="P637:P638" si="1035">O637*1000000</f>
        <v>37300000</v>
      </c>
      <c r="Q637" s="153">
        <v>3.19</v>
      </c>
      <c r="R637" s="149">
        <f t="shared" ref="R637:R638" si="1036">SUM(Q637*1000000)</f>
        <v>3190000</v>
      </c>
      <c r="S637" s="154">
        <f>SUM(N637:P637)</f>
        <v>52300037.3</v>
      </c>
      <c r="T637" s="149">
        <f t="shared" si="1030"/>
        <v>52.3000373</v>
      </c>
      <c r="U637" s="178">
        <f t="shared" si="957"/>
        <v>0.06099422036</v>
      </c>
      <c r="V637" s="156">
        <v>16.0</v>
      </c>
      <c r="W637" s="188">
        <f t="shared" ref="W637:W639" si="1037">SUM(T637/V637)</f>
        <v>3.268752331</v>
      </c>
      <c r="X637" s="193">
        <f t="shared" si="958"/>
        <v>0.9375</v>
      </c>
      <c r="Y637" s="147">
        <v>2011.0</v>
      </c>
      <c r="Z637" s="159"/>
      <c r="AA637" s="159"/>
      <c r="AB637" s="189" t="s">
        <v>2779</v>
      </c>
      <c r="AC637" s="158"/>
    </row>
    <row r="638" ht="15.75" customHeight="1">
      <c r="A638" s="221" t="s">
        <v>2780</v>
      </c>
      <c r="B638" s="183">
        <v>29.0</v>
      </c>
      <c r="C638" s="147">
        <v>27.0</v>
      </c>
      <c r="D638" s="183">
        <f t="shared" si="1032"/>
        <v>28</v>
      </c>
      <c r="E638" s="147">
        <v>43.0</v>
      </c>
      <c r="F638" s="147">
        <v>54.0</v>
      </c>
      <c r="G638" s="147">
        <f t="shared" si="481"/>
        <v>-11</v>
      </c>
      <c r="H638" s="147">
        <f t="shared" si="1033"/>
        <v>48.5</v>
      </c>
      <c r="I638" s="183">
        <f t="shared" si="483"/>
        <v>-20.5</v>
      </c>
      <c r="J638" s="179" t="s">
        <v>1602</v>
      </c>
      <c r="K638" s="179" t="s">
        <v>1726</v>
      </c>
      <c r="L638" s="179" t="s">
        <v>1540</v>
      </c>
      <c r="M638" s="186">
        <v>9.15</v>
      </c>
      <c r="N638" s="187">
        <f t="shared" si="1034"/>
        <v>9150000</v>
      </c>
      <c r="O638" s="153">
        <v>20.53</v>
      </c>
      <c r="P638" s="187">
        <f t="shared" si="1035"/>
        <v>20530000</v>
      </c>
      <c r="Q638" s="153">
        <v>20.29</v>
      </c>
      <c r="R638" s="149">
        <f t="shared" si="1036"/>
        <v>20290000</v>
      </c>
      <c r="S638" s="187">
        <f>T638*1000000</f>
        <v>40820000</v>
      </c>
      <c r="T638" s="187">
        <v>40.82</v>
      </c>
      <c r="U638" s="178">
        <f t="shared" si="957"/>
        <v>0.4970602646</v>
      </c>
      <c r="V638" s="156">
        <v>12.5</v>
      </c>
      <c r="W638" s="188">
        <f t="shared" si="1037"/>
        <v>3.2656</v>
      </c>
      <c r="X638" s="193">
        <f t="shared" si="958"/>
        <v>0.732</v>
      </c>
      <c r="Y638" s="147">
        <v>2009.0</v>
      </c>
      <c r="Z638" s="159"/>
      <c r="AA638" s="159"/>
      <c r="AB638" s="189" t="s">
        <v>2781</v>
      </c>
      <c r="AC638" s="158"/>
    </row>
    <row r="639" ht="15.75" customHeight="1">
      <c r="A639" s="222" t="s">
        <v>2782</v>
      </c>
      <c r="B639" s="146">
        <v>26.0</v>
      </c>
      <c r="C639" s="164">
        <v>28.0</v>
      </c>
      <c r="D639" s="214">
        <f t="shared" ref="D639:D640" si="1038">(B639+C639)/2</f>
        <v>27</v>
      </c>
      <c r="E639" s="164">
        <v>53.0</v>
      </c>
      <c r="F639" s="164">
        <v>51.0</v>
      </c>
      <c r="G639" s="149">
        <f t="shared" si="481"/>
        <v>2</v>
      </c>
      <c r="H639" s="164">
        <f t="shared" ref="H639:H640" si="1039">(E639+F639)/2</f>
        <v>52</v>
      </c>
      <c r="I639" s="177">
        <f t="shared" si="483"/>
        <v>-25</v>
      </c>
      <c r="J639" s="173" t="s">
        <v>1537</v>
      </c>
      <c r="K639" s="173" t="s">
        <v>1537</v>
      </c>
      <c r="L639" s="152" t="s">
        <v>1550</v>
      </c>
      <c r="M639" s="153">
        <f t="shared" ref="M639:M640" si="1040">N639/1000000</f>
        <v>21.635601</v>
      </c>
      <c r="N639" s="149">
        <v>2.1635601E7</v>
      </c>
      <c r="O639" s="181">
        <f t="shared" ref="O639:O640" si="1041">P639/1000000</f>
        <v>62.52426</v>
      </c>
      <c r="P639" s="149">
        <v>6.252426E7</v>
      </c>
      <c r="Q639" s="153">
        <f t="shared" ref="Q639:Q640" si="1042">R639/1000000</f>
        <v>133.201324</v>
      </c>
      <c r="R639" s="154">
        <v>1.33201324E8</v>
      </c>
      <c r="S639" s="154">
        <f>R639+P639</f>
        <v>195725584</v>
      </c>
      <c r="T639" s="154">
        <f t="shared" ref="T639:T641" si="1043">S639/1000000</f>
        <v>195.725584</v>
      </c>
      <c r="U639" s="178">
        <f>R639/S639</f>
        <v>0.6805514194</v>
      </c>
      <c r="V639" s="156">
        <v>60.0</v>
      </c>
      <c r="W639" s="157">
        <f t="shared" si="1037"/>
        <v>3.262093067</v>
      </c>
      <c r="X639" s="178">
        <f>N639/(V639*1000000)</f>
        <v>0.36059335</v>
      </c>
      <c r="Y639" s="164">
        <v>2016.0</v>
      </c>
      <c r="Z639" s="159"/>
      <c r="AA639" s="159"/>
      <c r="AB639" s="160" t="s">
        <v>2783</v>
      </c>
      <c r="AC639" s="159"/>
    </row>
    <row r="640" ht="15.75" customHeight="1">
      <c r="A640" s="194" t="s">
        <v>2784</v>
      </c>
      <c r="B640" s="146">
        <v>50.0</v>
      </c>
      <c r="C640" s="175">
        <v>43.0</v>
      </c>
      <c r="D640" s="146">
        <f t="shared" si="1038"/>
        <v>46.5</v>
      </c>
      <c r="E640" s="146">
        <v>92.0</v>
      </c>
      <c r="F640" s="146">
        <v>70.0</v>
      </c>
      <c r="G640" s="146">
        <f t="shared" si="481"/>
        <v>22</v>
      </c>
      <c r="H640" s="146">
        <f t="shared" si="1039"/>
        <v>81</v>
      </c>
      <c r="I640" s="146">
        <f t="shared" si="483"/>
        <v>-34.5</v>
      </c>
      <c r="J640" s="173" t="s">
        <v>1547</v>
      </c>
      <c r="K640" s="196" t="s">
        <v>1547</v>
      </c>
      <c r="L640" s="197" t="s">
        <v>1534</v>
      </c>
      <c r="M640" s="181">
        <f t="shared" si="1040"/>
        <v>8.030085</v>
      </c>
      <c r="N640" s="198">
        <v>8030085.0</v>
      </c>
      <c r="O640" s="181">
        <f t="shared" si="1041"/>
        <v>22.54659</v>
      </c>
      <c r="P640" s="149">
        <v>2.254659E7</v>
      </c>
      <c r="Q640" s="181">
        <f t="shared" si="1042"/>
        <v>49.2</v>
      </c>
      <c r="R640" s="198">
        <v>4.92E7</v>
      </c>
      <c r="S640" s="149">
        <f>P640+R640</f>
        <v>71746590</v>
      </c>
      <c r="T640" s="149">
        <f t="shared" si="1043"/>
        <v>71.74659</v>
      </c>
      <c r="U640" s="199">
        <f t="shared" ref="U640:U670" si="1044">(R640/S640)</f>
        <v>0.6857468766</v>
      </c>
      <c r="V640" s="192">
        <v>22.0</v>
      </c>
      <c r="W640" s="200">
        <f>SUM(S640/(V640*1000000))</f>
        <v>3.261208636</v>
      </c>
      <c r="X640" s="199">
        <f t="shared" ref="X640:X670" si="1045">SUM(M640/V640)</f>
        <v>0.3650038636</v>
      </c>
      <c r="Y640" s="146">
        <v>2019.0</v>
      </c>
      <c r="Z640" s="201"/>
      <c r="AA640" s="201"/>
      <c r="AB640" s="211" t="s">
        <v>2785</v>
      </c>
      <c r="AC640" s="159"/>
    </row>
    <row r="641" ht="15.75" customHeight="1">
      <c r="A641" s="221" t="s">
        <v>2786</v>
      </c>
      <c r="B641" s="175">
        <v>82.0</v>
      </c>
      <c r="C641" s="158">
        <v>72.0</v>
      </c>
      <c r="D641" s="185">
        <f t="shared" ref="D641:D644" si="1046">AVERAGE(B641:C641)</f>
        <v>77</v>
      </c>
      <c r="E641" s="158">
        <v>78.0</v>
      </c>
      <c r="F641" s="147">
        <v>73.0</v>
      </c>
      <c r="G641" s="147">
        <f t="shared" si="481"/>
        <v>5</v>
      </c>
      <c r="H641" s="147">
        <f t="shared" ref="H641:H644" si="1047">AVERAGE(E641:F641)</f>
        <v>75.5</v>
      </c>
      <c r="I641" s="185">
        <f t="shared" si="483"/>
        <v>1.5</v>
      </c>
      <c r="J641" s="179" t="s">
        <v>1629</v>
      </c>
      <c r="K641" s="179" t="s">
        <v>2271</v>
      </c>
      <c r="L641" s="179" t="s">
        <v>1540</v>
      </c>
      <c r="M641" s="153">
        <v>35.45</v>
      </c>
      <c r="N641" s="187">
        <f t="shared" ref="N641:N644" si="1048">M641*1000000</f>
        <v>35450000</v>
      </c>
      <c r="O641" s="153">
        <v>127.0</v>
      </c>
      <c r="P641" s="187">
        <f t="shared" ref="P641:P644" si="1049">O641*1000000</f>
        <v>127000000</v>
      </c>
      <c r="Q641" s="153">
        <v>133.09</v>
      </c>
      <c r="R641" s="149">
        <f t="shared" ref="R641:R644" si="1050">SUM(Q641*1000000)</f>
        <v>133090000</v>
      </c>
      <c r="S641" s="154">
        <f>SUM(N641:P641)</f>
        <v>162450127</v>
      </c>
      <c r="T641" s="149">
        <f t="shared" si="1043"/>
        <v>162.450127</v>
      </c>
      <c r="U641" s="178">
        <f t="shared" si="1044"/>
        <v>0.8192668264</v>
      </c>
      <c r="V641" s="156">
        <v>50.0</v>
      </c>
      <c r="W641" s="188">
        <f t="shared" ref="W641:W644" si="1051">SUM(T641/V641)</f>
        <v>3.24900254</v>
      </c>
      <c r="X641" s="193">
        <f t="shared" si="1045"/>
        <v>0.709</v>
      </c>
      <c r="Y641" s="147">
        <v>2011.0</v>
      </c>
      <c r="Z641" s="159"/>
      <c r="AA641" s="159"/>
      <c r="AB641" s="189" t="s">
        <v>2787</v>
      </c>
      <c r="AC641" s="158"/>
    </row>
    <row r="642" ht="15.75" customHeight="1">
      <c r="A642" s="221" t="s">
        <v>2788</v>
      </c>
      <c r="B642" s="183">
        <v>78.0</v>
      </c>
      <c r="C642" s="147">
        <v>69.0</v>
      </c>
      <c r="D642" s="183">
        <f t="shared" si="1046"/>
        <v>73.5</v>
      </c>
      <c r="E642" s="147">
        <v>74.0</v>
      </c>
      <c r="F642" s="147">
        <v>76.0</v>
      </c>
      <c r="G642" s="147">
        <f t="shared" si="481"/>
        <v>-2</v>
      </c>
      <c r="H642" s="147">
        <f t="shared" si="1047"/>
        <v>75</v>
      </c>
      <c r="I642" s="183">
        <f t="shared" si="483"/>
        <v>-1.5</v>
      </c>
      <c r="J642" s="179" t="s">
        <v>1983</v>
      </c>
      <c r="K642" s="179" t="s">
        <v>1984</v>
      </c>
      <c r="L642" s="179" t="s">
        <v>1529</v>
      </c>
      <c r="M642" s="186">
        <v>5.94</v>
      </c>
      <c r="N642" s="187">
        <f t="shared" si="1048"/>
        <v>5940000</v>
      </c>
      <c r="O642" s="153">
        <v>30.06</v>
      </c>
      <c r="P642" s="187">
        <f t="shared" si="1049"/>
        <v>30060000</v>
      </c>
      <c r="Q642" s="153">
        <v>34.76</v>
      </c>
      <c r="R642" s="149">
        <f t="shared" si="1050"/>
        <v>34760000</v>
      </c>
      <c r="S642" s="187">
        <f t="shared" ref="S642:S644" si="1052">T642*1000000</f>
        <v>64820000</v>
      </c>
      <c r="T642" s="187">
        <v>64.82</v>
      </c>
      <c r="U642" s="178">
        <f t="shared" si="1044"/>
        <v>0.5362542425</v>
      </c>
      <c r="V642" s="156">
        <v>20.0</v>
      </c>
      <c r="W642" s="188">
        <f t="shared" si="1051"/>
        <v>3.241</v>
      </c>
      <c r="X642" s="193">
        <f t="shared" si="1045"/>
        <v>0.297</v>
      </c>
      <c r="Y642" s="147">
        <v>2008.0</v>
      </c>
      <c r="Z642" s="159"/>
      <c r="AA642" s="159"/>
      <c r="AB642" s="189" t="s">
        <v>2789</v>
      </c>
      <c r="AC642" s="158"/>
    </row>
    <row r="643" ht="15.75" customHeight="1">
      <c r="A643" s="221" t="s">
        <v>2790</v>
      </c>
      <c r="B643" s="183">
        <v>36.0</v>
      </c>
      <c r="C643" s="147">
        <v>48.0</v>
      </c>
      <c r="D643" s="185">
        <f t="shared" si="1046"/>
        <v>42</v>
      </c>
      <c r="E643" s="147">
        <v>65.0</v>
      </c>
      <c r="F643" s="147">
        <v>62.0</v>
      </c>
      <c r="G643" s="187">
        <f t="shared" si="481"/>
        <v>3</v>
      </c>
      <c r="H643" s="147">
        <f t="shared" si="1047"/>
        <v>63.5</v>
      </c>
      <c r="I643" s="185">
        <f t="shared" si="483"/>
        <v>-21.5</v>
      </c>
      <c r="J643" s="179" t="s">
        <v>1527</v>
      </c>
      <c r="K643" s="179" t="s">
        <v>1646</v>
      </c>
      <c r="L643" s="179" t="s">
        <v>1550</v>
      </c>
      <c r="M643" s="186">
        <v>46.2</v>
      </c>
      <c r="N643" s="187">
        <f t="shared" si="1048"/>
        <v>46200000</v>
      </c>
      <c r="O643" s="153">
        <v>133.4</v>
      </c>
      <c r="P643" s="187">
        <f t="shared" si="1049"/>
        <v>133400000</v>
      </c>
      <c r="Q643" s="153">
        <v>352.6</v>
      </c>
      <c r="R643" s="149">
        <f t="shared" si="1050"/>
        <v>352600000</v>
      </c>
      <c r="S643" s="187">
        <f t="shared" si="1052"/>
        <v>485900000</v>
      </c>
      <c r="T643" s="187">
        <v>485.9</v>
      </c>
      <c r="U643" s="178">
        <f t="shared" si="1044"/>
        <v>0.7256637168</v>
      </c>
      <c r="V643" s="156">
        <v>150.0</v>
      </c>
      <c r="W643" s="188">
        <f t="shared" si="1051"/>
        <v>3.239333333</v>
      </c>
      <c r="X643" s="193">
        <f t="shared" si="1045"/>
        <v>0.308</v>
      </c>
      <c r="Y643" s="147">
        <v>2009.0</v>
      </c>
      <c r="Z643" s="159"/>
      <c r="AA643" s="159"/>
      <c r="AB643" s="189" t="s">
        <v>2791</v>
      </c>
      <c r="AC643" s="158"/>
    </row>
    <row r="644" ht="15.75" customHeight="1">
      <c r="A644" s="221" t="s">
        <v>2792</v>
      </c>
      <c r="B644" s="183">
        <v>63.0</v>
      </c>
      <c r="C644" s="147">
        <v>55.0</v>
      </c>
      <c r="D644" s="183">
        <f t="shared" si="1046"/>
        <v>59</v>
      </c>
      <c r="E644" s="147">
        <v>84.0</v>
      </c>
      <c r="F644" s="147">
        <v>78.0</v>
      </c>
      <c r="G644" s="147">
        <f t="shared" si="481"/>
        <v>6</v>
      </c>
      <c r="H644" s="147">
        <f t="shared" si="1047"/>
        <v>81</v>
      </c>
      <c r="I644" s="183">
        <f t="shared" si="483"/>
        <v>-22</v>
      </c>
      <c r="J644" s="179" t="s">
        <v>1565</v>
      </c>
      <c r="K644" s="179" t="s">
        <v>2793</v>
      </c>
      <c r="L644" s="179" t="s">
        <v>1534</v>
      </c>
      <c r="M644" s="186">
        <v>1.03</v>
      </c>
      <c r="N644" s="187">
        <f t="shared" si="1048"/>
        <v>1030000</v>
      </c>
      <c r="O644" s="153">
        <v>9.05</v>
      </c>
      <c r="P644" s="187">
        <f t="shared" si="1049"/>
        <v>9050000</v>
      </c>
      <c r="Q644" s="153">
        <v>31.37</v>
      </c>
      <c r="R644" s="149">
        <f t="shared" si="1050"/>
        <v>31370000</v>
      </c>
      <c r="S644" s="187">
        <f t="shared" si="1052"/>
        <v>40420000</v>
      </c>
      <c r="T644" s="187">
        <v>40.42</v>
      </c>
      <c r="U644" s="178">
        <f t="shared" si="1044"/>
        <v>0.7761009401</v>
      </c>
      <c r="V644" s="156">
        <v>12.5</v>
      </c>
      <c r="W644" s="188">
        <f t="shared" si="1051"/>
        <v>3.2336</v>
      </c>
      <c r="X644" s="193">
        <f t="shared" si="1045"/>
        <v>0.0824</v>
      </c>
      <c r="Y644" s="147">
        <v>2008.0</v>
      </c>
      <c r="Z644" s="159"/>
      <c r="AA644" s="159"/>
      <c r="AB644" s="189" t="s">
        <v>2794</v>
      </c>
      <c r="AC644" s="158"/>
    </row>
    <row r="645" ht="15.75" customHeight="1">
      <c r="A645" s="212" t="s">
        <v>2795</v>
      </c>
      <c r="B645" s="146">
        <v>40.0</v>
      </c>
      <c r="C645" s="146">
        <v>46.0</v>
      </c>
      <c r="D645" s="146">
        <f>(B645+C645)/2</f>
        <v>43</v>
      </c>
      <c r="E645" s="146">
        <v>85.0</v>
      </c>
      <c r="F645" s="146">
        <v>53.0</v>
      </c>
      <c r="G645" s="146">
        <f t="shared" si="481"/>
        <v>32</v>
      </c>
      <c r="H645" s="146">
        <f>(E645+F645)/2</f>
        <v>69</v>
      </c>
      <c r="I645" s="146">
        <f t="shared" si="483"/>
        <v>-26</v>
      </c>
      <c r="J645" s="152" t="s">
        <v>1558</v>
      </c>
      <c r="K645" s="197" t="s">
        <v>2796</v>
      </c>
      <c r="L645" s="179" t="s">
        <v>1567</v>
      </c>
      <c r="M645" s="181">
        <f>N645/1000000</f>
        <v>20.355</v>
      </c>
      <c r="N645" s="149">
        <v>2.0355E7</v>
      </c>
      <c r="O645" s="181">
        <f t="shared" ref="O645:O649" si="1053">P645/1000000</f>
        <v>107.839886</v>
      </c>
      <c r="P645" s="149">
        <v>1.07839886E8</v>
      </c>
      <c r="Q645" s="181">
        <f t="shared" ref="Q645:Q649" si="1054">R645/1000000</f>
        <v>13.2</v>
      </c>
      <c r="R645" s="149">
        <v>1.32E7</v>
      </c>
      <c r="S645" s="149">
        <f>P645+R645</f>
        <v>121039886</v>
      </c>
      <c r="T645" s="149">
        <f t="shared" ref="T645:T649" si="1055">S645/1000000</f>
        <v>121.039886</v>
      </c>
      <c r="U645" s="199">
        <f t="shared" si="1044"/>
        <v>0.1090549606</v>
      </c>
      <c r="V645" s="192">
        <v>37.5</v>
      </c>
      <c r="W645" s="200">
        <f>SUM(S645/(V645*1000000))</f>
        <v>3.227730293</v>
      </c>
      <c r="X645" s="199">
        <f t="shared" si="1045"/>
        <v>0.5428</v>
      </c>
      <c r="Y645" s="146">
        <v>2019.0</v>
      </c>
      <c r="Z645" s="201"/>
      <c r="AA645" s="201"/>
      <c r="AB645" s="196" t="s">
        <v>2797</v>
      </c>
      <c r="AC645" s="159"/>
    </row>
    <row r="646" ht="15.75" customHeight="1">
      <c r="A646" s="221" t="s">
        <v>2798</v>
      </c>
      <c r="B646" s="183">
        <v>14.0</v>
      </c>
      <c r="C646" s="151">
        <v>29.0</v>
      </c>
      <c r="D646" s="185">
        <f>AVERAGE(B646:C646)</f>
        <v>21.5</v>
      </c>
      <c r="E646" s="151">
        <v>31.0</v>
      </c>
      <c r="F646" s="151">
        <v>45.0</v>
      </c>
      <c r="G646" s="147">
        <f t="shared" si="481"/>
        <v>-14</v>
      </c>
      <c r="H646" s="147">
        <f>AVERAGE(E646:F646)</f>
        <v>38</v>
      </c>
      <c r="I646" s="185">
        <f t="shared" si="483"/>
        <v>-16.5</v>
      </c>
      <c r="J646" s="165" t="s">
        <v>1629</v>
      </c>
      <c r="K646" s="165" t="s">
        <v>1732</v>
      </c>
      <c r="L646" s="179" t="s">
        <v>1550</v>
      </c>
      <c r="M646" s="181">
        <v>10.059425</v>
      </c>
      <c r="N646" s="150">
        <v>1.0059425E7</v>
      </c>
      <c r="O646" s="181">
        <f t="shared" si="1053"/>
        <v>41.797066</v>
      </c>
      <c r="P646" s="187">
        <v>4.1797066E7</v>
      </c>
      <c r="Q646" s="181">
        <f t="shared" si="1054"/>
        <v>87.08665</v>
      </c>
      <c r="R646" s="187">
        <v>8.708665E7</v>
      </c>
      <c r="S646" s="187">
        <v>1.28883716E8</v>
      </c>
      <c r="T646" s="187">
        <f t="shared" si="1055"/>
        <v>128.883716</v>
      </c>
      <c r="U646" s="178">
        <f t="shared" si="1044"/>
        <v>0.6756994033</v>
      </c>
      <c r="V646" s="156">
        <v>40.0</v>
      </c>
      <c r="W646" s="188">
        <f t="shared" ref="W646:W648" si="1056">SUM(T646/V646)</f>
        <v>3.2220929</v>
      </c>
      <c r="X646" s="193">
        <f t="shared" si="1045"/>
        <v>0.251485625</v>
      </c>
      <c r="Y646" s="147">
        <v>2007.0</v>
      </c>
      <c r="Z646" s="159"/>
      <c r="AA646" s="171"/>
      <c r="AB646" s="160" t="s">
        <v>2799</v>
      </c>
      <c r="AC646" s="159"/>
    </row>
    <row r="647" ht="15.75" customHeight="1">
      <c r="A647" s="224" t="s">
        <v>2800</v>
      </c>
      <c r="B647" s="175">
        <v>72.0</v>
      </c>
      <c r="C647" s="158">
        <v>64.0</v>
      </c>
      <c r="D647" s="210">
        <f>(B647+C647)/2</f>
        <v>68</v>
      </c>
      <c r="E647" s="164">
        <v>73.0</v>
      </c>
      <c r="F647" s="158">
        <v>72.0</v>
      </c>
      <c r="G647" s="164">
        <f t="shared" si="481"/>
        <v>1</v>
      </c>
      <c r="H647" s="158">
        <f>(E647+F647)/2</f>
        <v>72.5</v>
      </c>
      <c r="I647" s="177">
        <f t="shared" si="483"/>
        <v>-4.5</v>
      </c>
      <c r="J647" s="152" t="s">
        <v>1527</v>
      </c>
      <c r="K647" s="162" t="s">
        <v>1527</v>
      </c>
      <c r="L647" s="162" t="s">
        <v>1529</v>
      </c>
      <c r="M647" s="153">
        <f t="shared" ref="M647:M649" si="1057">N647/1000000</f>
        <v>13.242895</v>
      </c>
      <c r="N647" s="154">
        <v>1.3242895E7</v>
      </c>
      <c r="O647" s="153">
        <f t="shared" si="1053"/>
        <v>42.39091</v>
      </c>
      <c r="P647" s="149">
        <v>4.239091E7</v>
      </c>
      <c r="Q647" s="153">
        <f t="shared" si="1054"/>
        <v>134.49574</v>
      </c>
      <c r="R647" s="149">
        <v>1.3449574E8</v>
      </c>
      <c r="S647" s="154">
        <f>SUM(P647+Q647*1000000)</f>
        <v>176886650</v>
      </c>
      <c r="T647" s="154">
        <f t="shared" si="1055"/>
        <v>176.88665</v>
      </c>
      <c r="U647" s="178">
        <f t="shared" si="1044"/>
        <v>0.7603498625</v>
      </c>
      <c r="V647" s="192">
        <v>55.0</v>
      </c>
      <c r="W647" s="188">
        <f t="shared" si="1056"/>
        <v>3.216120909</v>
      </c>
      <c r="X647" s="193">
        <f t="shared" si="1045"/>
        <v>0.2407799091</v>
      </c>
      <c r="Y647" s="158">
        <v>2015.0</v>
      </c>
      <c r="Z647" s="159"/>
      <c r="AA647" s="159"/>
      <c r="AB647" s="189" t="s">
        <v>2801</v>
      </c>
      <c r="AC647" s="158"/>
    </row>
    <row r="648" ht="15.75" customHeight="1">
      <c r="A648" s="223" t="s">
        <v>2802</v>
      </c>
      <c r="B648" s="175">
        <v>80.0</v>
      </c>
      <c r="C648" s="158">
        <v>65.0</v>
      </c>
      <c r="D648" s="210">
        <f t="shared" ref="D648:D653" si="1058">AVERAGE(B648:C648)</f>
        <v>72.5</v>
      </c>
      <c r="E648" s="158">
        <v>84.0</v>
      </c>
      <c r="F648" s="158">
        <v>77.0</v>
      </c>
      <c r="G648" s="158">
        <f t="shared" si="481"/>
        <v>7</v>
      </c>
      <c r="H648" s="158">
        <f t="shared" ref="H648:H653" si="1059">AVERAGE(E648:F648)</f>
        <v>80.5</v>
      </c>
      <c r="I648" s="210">
        <f t="shared" si="483"/>
        <v>-8</v>
      </c>
      <c r="J648" s="162" t="s">
        <v>1681</v>
      </c>
      <c r="K648" s="162" t="s">
        <v>2803</v>
      </c>
      <c r="L648" s="162" t="s">
        <v>1529</v>
      </c>
      <c r="M648" s="153">
        <f t="shared" si="1057"/>
        <v>0.413373</v>
      </c>
      <c r="N648" s="154">
        <v>413373.0</v>
      </c>
      <c r="O648" s="153">
        <f t="shared" si="1053"/>
        <v>83.30158</v>
      </c>
      <c r="P648" s="154">
        <v>8.330158E7</v>
      </c>
      <c r="Q648" s="153">
        <f t="shared" si="1054"/>
        <v>29.243</v>
      </c>
      <c r="R648" s="154">
        <v>2.9243E7</v>
      </c>
      <c r="S648" s="154">
        <v>1.1254458E8</v>
      </c>
      <c r="T648" s="154">
        <f t="shared" si="1055"/>
        <v>112.54458</v>
      </c>
      <c r="U648" s="178">
        <f t="shared" si="1044"/>
        <v>0.2598348139</v>
      </c>
      <c r="V648" s="156">
        <v>35.0</v>
      </c>
      <c r="W648" s="188">
        <f t="shared" si="1056"/>
        <v>3.215559429</v>
      </c>
      <c r="X648" s="193">
        <f t="shared" si="1045"/>
        <v>0.01181065714</v>
      </c>
      <c r="Y648" s="158">
        <v>2013.0</v>
      </c>
      <c r="Z648" s="159"/>
      <c r="AA648" s="159"/>
      <c r="AB648" s="189" t="s">
        <v>2804</v>
      </c>
      <c r="AC648" s="158"/>
    </row>
    <row r="649" ht="15.75" customHeight="1">
      <c r="A649" s="225" t="s">
        <v>2805</v>
      </c>
      <c r="B649" s="206">
        <v>22.0</v>
      </c>
      <c r="C649" s="151">
        <v>44.0</v>
      </c>
      <c r="D649" s="208">
        <f t="shared" si="1058"/>
        <v>33</v>
      </c>
      <c r="E649" s="151">
        <v>43.0</v>
      </c>
      <c r="F649" s="151">
        <v>52.0</v>
      </c>
      <c r="G649" s="151">
        <f t="shared" si="481"/>
        <v>-9</v>
      </c>
      <c r="H649" s="151">
        <f t="shared" si="1059"/>
        <v>47.5</v>
      </c>
      <c r="I649" s="208">
        <f t="shared" si="483"/>
        <v>-14.5</v>
      </c>
      <c r="J649" s="165" t="s">
        <v>1602</v>
      </c>
      <c r="K649" s="165" t="s">
        <v>2182</v>
      </c>
      <c r="L649" s="165" t="s">
        <v>1623</v>
      </c>
      <c r="M649" s="181">
        <f t="shared" si="1057"/>
        <v>17.346427</v>
      </c>
      <c r="N649" s="150">
        <v>1.7346427E7</v>
      </c>
      <c r="O649" s="181">
        <f t="shared" si="1053"/>
        <v>47.602194</v>
      </c>
      <c r="P649" s="150">
        <v>4.7602194E7</v>
      </c>
      <c r="Q649" s="153">
        <f t="shared" si="1054"/>
        <v>113</v>
      </c>
      <c r="R649" s="149">
        <v>1.13E8</v>
      </c>
      <c r="S649" s="150">
        <v>1.60602194E8</v>
      </c>
      <c r="T649" s="149">
        <f t="shared" si="1055"/>
        <v>160.602194</v>
      </c>
      <c r="U649" s="178">
        <f t="shared" si="1044"/>
        <v>0.7036018449</v>
      </c>
      <c r="V649" s="192">
        <v>50.0</v>
      </c>
      <c r="W649" s="204">
        <f>SUM(S649/(V649*1000000))</f>
        <v>3.21204388</v>
      </c>
      <c r="X649" s="193">
        <f t="shared" si="1045"/>
        <v>0.34692854</v>
      </c>
      <c r="Y649" s="151">
        <v>2014.0</v>
      </c>
      <c r="Z649" s="171"/>
      <c r="AA649" s="159"/>
      <c r="AB649" s="189" t="s">
        <v>2806</v>
      </c>
      <c r="AC649" s="158"/>
    </row>
    <row r="650" ht="15.75" customHeight="1">
      <c r="A650" s="221" t="s">
        <v>2807</v>
      </c>
      <c r="B650" s="183">
        <v>60.0</v>
      </c>
      <c r="C650" s="147">
        <v>62.0</v>
      </c>
      <c r="D650" s="183">
        <f t="shared" si="1058"/>
        <v>61</v>
      </c>
      <c r="E650" s="147">
        <v>68.0</v>
      </c>
      <c r="F650" s="147">
        <v>80.0</v>
      </c>
      <c r="G650" s="147">
        <f t="shared" si="481"/>
        <v>-12</v>
      </c>
      <c r="H650" s="147">
        <f t="shared" si="1059"/>
        <v>74</v>
      </c>
      <c r="I650" s="183">
        <f t="shared" si="483"/>
        <v>-13</v>
      </c>
      <c r="J650" s="179" t="s">
        <v>1634</v>
      </c>
      <c r="K650" s="179" t="s">
        <v>1635</v>
      </c>
      <c r="L650" s="179" t="s">
        <v>1534</v>
      </c>
      <c r="M650" s="186">
        <v>3.3</v>
      </c>
      <c r="N650" s="187">
        <f t="shared" ref="N650:N651" si="1060">M650*1000000</f>
        <v>3300000</v>
      </c>
      <c r="O650" s="153">
        <v>13.85</v>
      </c>
      <c r="P650" s="187">
        <f t="shared" ref="P650:P651" si="1061">O650*1000000</f>
        <v>13850000</v>
      </c>
      <c r="Q650" s="153">
        <v>29.46</v>
      </c>
      <c r="R650" s="149">
        <f t="shared" ref="R650:R651" si="1062">SUM(Q650*1000000)</f>
        <v>29460000</v>
      </c>
      <c r="S650" s="187">
        <f t="shared" ref="S650:S651" si="1063">T650*1000000</f>
        <v>43310000</v>
      </c>
      <c r="T650" s="187">
        <v>43.31</v>
      </c>
      <c r="U650" s="178">
        <f t="shared" si="1044"/>
        <v>0.6802124221</v>
      </c>
      <c r="V650" s="156">
        <v>13.5</v>
      </c>
      <c r="W650" s="188">
        <f t="shared" ref="W650:W653" si="1064">SUM(T650/V650)</f>
        <v>3.208148148</v>
      </c>
      <c r="X650" s="193">
        <f t="shared" si="1045"/>
        <v>0.2444444444</v>
      </c>
      <c r="Y650" s="147">
        <v>2008.0</v>
      </c>
      <c r="Z650" s="159"/>
      <c r="AA650" s="159"/>
      <c r="AB650" s="189" t="s">
        <v>2808</v>
      </c>
      <c r="AC650" s="158"/>
    </row>
    <row r="651" ht="15.75" customHeight="1">
      <c r="A651" s="221" t="s">
        <v>2809</v>
      </c>
      <c r="B651" s="183">
        <v>76.0</v>
      </c>
      <c r="C651" s="147">
        <v>66.0</v>
      </c>
      <c r="D651" s="185">
        <f t="shared" si="1058"/>
        <v>71</v>
      </c>
      <c r="E651" s="147">
        <v>83.0</v>
      </c>
      <c r="F651" s="147">
        <v>83.0</v>
      </c>
      <c r="G651" s="147">
        <f t="shared" si="481"/>
        <v>0</v>
      </c>
      <c r="H651" s="147">
        <f t="shared" si="1059"/>
        <v>83</v>
      </c>
      <c r="I651" s="185">
        <f t="shared" si="483"/>
        <v>-12</v>
      </c>
      <c r="J651" s="179" t="s">
        <v>1602</v>
      </c>
      <c r="K651" s="179" t="s">
        <v>1835</v>
      </c>
      <c r="L651" s="179" t="s">
        <v>1534</v>
      </c>
      <c r="M651" s="186">
        <v>19.8</v>
      </c>
      <c r="N651" s="187">
        <f t="shared" si="1060"/>
        <v>19800000</v>
      </c>
      <c r="O651" s="153">
        <v>48.07</v>
      </c>
      <c r="P651" s="187">
        <f t="shared" si="1061"/>
        <v>48070000</v>
      </c>
      <c r="Q651" s="153">
        <v>48.12</v>
      </c>
      <c r="R651" s="149">
        <f t="shared" si="1062"/>
        <v>48120000</v>
      </c>
      <c r="S651" s="187">
        <f t="shared" si="1063"/>
        <v>96190000</v>
      </c>
      <c r="T651" s="187">
        <f>SUM(O651+Q651)</f>
        <v>96.19</v>
      </c>
      <c r="U651" s="178">
        <f t="shared" si="1044"/>
        <v>0.5002599023</v>
      </c>
      <c r="V651" s="156">
        <v>30.0</v>
      </c>
      <c r="W651" s="188">
        <f t="shared" si="1064"/>
        <v>3.206333333</v>
      </c>
      <c r="X651" s="193">
        <f t="shared" si="1045"/>
        <v>0.66</v>
      </c>
      <c r="Y651" s="147">
        <v>2010.0</v>
      </c>
      <c r="Z651" s="159"/>
      <c r="AA651" s="159"/>
      <c r="AB651" s="189" t="s">
        <v>2810</v>
      </c>
      <c r="AC651" s="158"/>
    </row>
    <row r="652" ht="15.75" customHeight="1">
      <c r="A652" s="221" t="s">
        <v>1387</v>
      </c>
      <c r="B652" s="183">
        <v>45.0</v>
      </c>
      <c r="C652" s="147">
        <v>50.0</v>
      </c>
      <c r="D652" s="185">
        <f t="shared" si="1058"/>
        <v>47.5</v>
      </c>
      <c r="E652" s="147">
        <v>72.0</v>
      </c>
      <c r="F652" s="147">
        <v>61.0</v>
      </c>
      <c r="G652" s="187">
        <f t="shared" si="481"/>
        <v>11</v>
      </c>
      <c r="H652" s="147">
        <f t="shared" si="1059"/>
        <v>66.5</v>
      </c>
      <c r="I652" s="185">
        <f t="shared" si="483"/>
        <v>-19</v>
      </c>
      <c r="J652" s="179" t="s">
        <v>1694</v>
      </c>
      <c r="K652" s="179" t="s">
        <v>2685</v>
      </c>
      <c r="L652" s="179" t="s">
        <v>1550</v>
      </c>
      <c r="M652" s="186">
        <v>114.73282</v>
      </c>
      <c r="N652" s="149">
        <v>1.1473282E8</v>
      </c>
      <c r="O652" s="181">
        <f>P652/1000000</f>
        <v>309.420425</v>
      </c>
      <c r="P652" s="187">
        <v>3.09420425E8</v>
      </c>
      <c r="Q652" s="181">
        <f>R652/1000000</f>
        <v>651.576067</v>
      </c>
      <c r="R652" s="187">
        <v>6.51576067E8</v>
      </c>
      <c r="S652" s="187">
        <v>9.60996492E8</v>
      </c>
      <c r="T652" s="187">
        <f>S652/1000000</f>
        <v>960.996492</v>
      </c>
      <c r="U652" s="178">
        <f t="shared" si="1044"/>
        <v>0.6780212752</v>
      </c>
      <c r="V652" s="156">
        <v>300.0</v>
      </c>
      <c r="W652" s="188">
        <f t="shared" si="1064"/>
        <v>3.20332164</v>
      </c>
      <c r="X652" s="193">
        <f t="shared" si="1045"/>
        <v>0.3824427333</v>
      </c>
      <c r="Y652" s="147">
        <v>2007.0</v>
      </c>
      <c r="Z652" s="159"/>
      <c r="AA652" s="159"/>
      <c r="AB652" s="160" t="s">
        <v>2811</v>
      </c>
      <c r="AC652" s="159"/>
    </row>
    <row r="653" ht="15.75" customHeight="1">
      <c r="A653" s="221" t="s">
        <v>2812</v>
      </c>
      <c r="B653" s="183">
        <v>43.0</v>
      </c>
      <c r="C653" s="147">
        <v>46.0</v>
      </c>
      <c r="D653" s="185">
        <f t="shared" si="1058"/>
        <v>44.5</v>
      </c>
      <c r="E653" s="147">
        <v>72.0</v>
      </c>
      <c r="F653" s="147">
        <v>67.0</v>
      </c>
      <c r="G653" s="147">
        <f t="shared" si="481"/>
        <v>5</v>
      </c>
      <c r="H653" s="147">
        <f t="shared" si="1059"/>
        <v>69.5</v>
      </c>
      <c r="I653" s="185">
        <f t="shared" si="483"/>
        <v>-25</v>
      </c>
      <c r="J653" s="179" t="s">
        <v>1543</v>
      </c>
      <c r="K653" s="179" t="s">
        <v>1616</v>
      </c>
      <c r="L653" s="179" t="s">
        <v>1534</v>
      </c>
      <c r="M653" s="186">
        <v>18.26</v>
      </c>
      <c r="N653" s="187">
        <f>M653*1000000</f>
        <v>18260000</v>
      </c>
      <c r="O653" s="153">
        <v>97.69</v>
      </c>
      <c r="P653" s="187">
        <f>O653*1000000</f>
        <v>97690000</v>
      </c>
      <c r="Q653" s="153">
        <v>125.55</v>
      </c>
      <c r="R653" s="149">
        <f>SUM(Q653*1000000)</f>
        <v>125550000</v>
      </c>
      <c r="S653" s="187">
        <f>T653*1000000</f>
        <v>223240000</v>
      </c>
      <c r="T653" s="187">
        <v>223.24</v>
      </c>
      <c r="U653" s="178">
        <f t="shared" si="1044"/>
        <v>0.5623992116</v>
      </c>
      <c r="V653" s="156">
        <v>70.0</v>
      </c>
      <c r="W653" s="188">
        <f t="shared" si="1064"/>
        <v>3.189142857</v>
      </c>
      <c r="X653" s="193">
        <f t="shared" si="1045"/>
        <v>0.2608571429</v>
      </c>
      <c r="Y653" s="147">
        <v>2008.0</v>
      </c>
      <c r="Z653" s="159"/>
      <c r="AA653" s="159"/>
      <c r="AB653" s="189" t="s">
        <v>2813</v>
      </c>
      <c r="AC653" s="158"/>
    </row>
    <row r="654" ht="15.75" customHeight="1">
      <c r="A654" s="222" t="s">
        <v>2814</v>
      </c>
      <c r="B654" s="146">
        <v>76.0</v>
      </c>
      <c r="C654" s="164">
        <v>63.0</v>
      </c>
      <c r="D654" s="149">
        <f t="shared" ref="D654:D655" si="1065">(B654+C654)/2</f>
        <v>69.5</v>
      </c>
      <c r="E654" s="164">
        <v>65.0</v>
      </c>
      <c r="F654" s="164">
        <v>66.0</v>
      </c>
      <c r="G654" s="151">
        <f t="shared" si="481"/>
        <v>-1</v>
      </c>
      <c r="H654" s="151">
        <f t="shared" ref="H654:H655" si="1066">(E654+F654)/2</f>
        <v>65.5</v>
      </c>
      <c r="I654" s="150">
        <f t="shared" si="483"/>
        <v>4</v>
      </c>
      <c r="J654" s="152" t="s">
        <v>1527</v>
      </c>
      <c r="K654" s="165" t="s">
        <v>1527</v>
      </c>
      <c r="L654" s="166" t="s">
        <v>1534</v>
      </c>
      <c r="M654" s="167">
        <f t="shared" ref="M654:M655" si="1067">N654/1000000</f>
        <v>18.28642</v>
      </c>
      <c r="N654" s="149">
        <v>1.828642E7</v>
      </c>
      <c r="O654" s="167">
        <f t="shared" ref="O654:O655" si="1068">P654/1000000</f>
        <v>51.573925</v>
      </c>
      <c r="P654" s="149">
        <v>5.1573925E7</v>
      </c>
      <c r="Q654" s="167">
        <f t="shared" ref="Q654:Q655" si="1069">R654/1000000</f>
        <v>44.1</v>
      </c>
      <c r="R654" s="150">
        <f t="shared" ref="R654:R655" si="1070">S654-P654</f>
        <v>44100000</v>
      </c>
      <c r="S654" s="149">
        <v>9.5673925E7</v>
      </c>
      <c r="T654" s="149">
        <f t="shared" ref="T654:T655" si="1071">S654/1000000</f>
        <v>95.673925</v>
      </c>
      <c r="U654" s="155">
        <f t="shared" si="1044"/>
        <v>0.4609406377</v>
      </c>
      <c r="V654" s="192">
        <v>30.0</v>
      </c>
      <c r="W654" s="204">
        <f t="shared" ref="W654:W655" si="1072">SUM(S654/(V654*1000000))</f>
        <v>3.189130833</v>
      </c>
      <c r="X654" s="155">
        <f t="shared" si="1045"/>
        <v>0.6095473333</v>
      </c>
      <c r="Y654" s="164">
        <v>2017.0</v>
      </c>
      <c r="Z654" s="171"/>
      <c r="AA654" s="171"/>
      <c r="AB654" s="172" t="s">
        <v>2815</v>
      </c>
      <c r="AC654" s="171"/>
    </row>
    <row r="655" ht="15.75" customHeight="1">
      <c r="A655" s="227" t="s">
        <v>1130</v>
      </c>
      <c r="B655" s="146">
        <v>47.0</v>
      </c>
      <c r="C655" s="147">
        <v>46.0</v>
      </c>
      <c r="D655" s="149">
        <f t="shared" si="1065"/>
        <v>46.5</v>
      </c>
      <c r="E655" s="147">
        <v>54.0</v>
      </c>
      <c r="F655" s="149">
        <v>56.0</v>
      </c>
      <c r="G655" s="150">
        <f t="shared" si="481"/>
        <v>-2</v>
      </c>
      <c r="H655" s="151">
        <f t="shared" si="1066"/>
        <v>55</v>
      </c>
      <c r="I655" s="150">
        <f t="shared" si="483"/>
        <v>-8.5</v>
      </c>
      <c r="J655" s="173" t="s">
        <v>1537</v>
      </c>
      <c r="K655" s="173" t="s">
        <v>1537</v>
      </c>
      <c r="L655" s="152" t="s">
        <v>1534</v>
      </c>
      <c r="M655" s="153">
        <f t="shared" si="1067"/>
        <v>45.402195</v>
      </c>
      <c r="N655" s="149">
        <v>4.5402195E7</v>
      </c>
      <c r="O655" s="153">
        <f t="shared" si="1068"/>
        <v>106.297689</v>
      </c>
      <c r="P655" s="149">
        <v>1.06297689E8</v>
      </c>
      <c r="Q655" s="153">
        <f t="shared" si="1069"/>
        <v>308.135382</v>
      </c>
      <c r="R655" s="154">
        <f t="shared" si="1070"/>
        <v>308135382</v>
      </c>
      <c r="S655" s="149">
        <v>4.14433071E8</v>
      </c>
      <c r="T655" s="154">
        <f t="shared" si="1071"/>
        <v>414.433071</v>
      </c>
      <c r="U655" s="155">
        <f t="shared" si="1044"/>
        <v>0.7435106017</v>
      </c>
      <c r="V655" s="156">
        <v>130.0</v>
      </c>
      <c r="W655" s="204">
        <f t="shared" si="1072"/>
        <v>3.1879467</v>
      </c>
      <c r="X655" s="155">
        <f t="shared" si="1045"/>
        <v>0.3492476538</v>
      </c>
      <c r="Y655" s="147">
        <v>2018.0</v>
      </c>
      <c r="Z655" s="159"/>
      <c r="AA655" s="159"/>
      <c r="AB655" s="160" t="s">
        <v>2816</v>
      </c>
      <c r="AC655" s="159"/>
    </row>
    <row r="656" ht="15.75" customHeight="1">
      <c r="A656" s="221" t="s">
        <v>2817</v>
      </c>
      <c r="B656" s="183">
        <v>64.0</v>
      </c>
      <c r="C656" s="147">
        <v>51.0</v>
      </c>
      <c r="D656" s="185">
        <f t="shared" ref="D656:D657" si="1073">AVERAGE(B656:C656)</f>
        <v>57.5</v>
      </c>
      <c r="E656" s="147">
        <v>52.0</v>
      </c>
      <c r="F656" s="147">
        <v>63.0</v>
      </c>
      <c r="G656" s="147">
        <f t="shared" si="481"/>
        <v>-11</v>
      </c>
      <c r="H656" s="147">
        <f t="shared" ref="H656:H657" si="1074">AVERAGE(E656:F656)</f>
        <v>57.5</v>
      </c>
      <c r="I656" s="185">
        <f t="shared" si="483"/>
        <v>0</v>
      </c>
      <c r="J656" s="179" t="s">
        <v>1602</v>
      </c>
      <c r="K656" s="179" t="s">
        <v>2187</v>
      </c>
      <c r="L656" s="179" t="s">
        <v>1550</v>
      </c>
      <c r="M656" s="186">
        <v>24.8</v>
      </c>
      <c r="N656" s="187">
        <f t="shared" ref="N656:N657" si="1075">M656*1000000</f>
        <v>24800000</v>
      </c>
      <c r="O656" s="153">
        <v>52.0</v>
      </c>
      <c r="P656" s="187">
        <f t="shared" ref="P656:P657" si="1076">O656*1000000</f>
        <v>52000000</v>
      </c>
      <c r="Q656" s="153">
        <v>75.23</v>
      </c>
      <c r="R656" s="149">
        <f t="shared" ref="R656:R657" si="1077">SUM(Q656*1000000)</f>
        <v>75230000</v>
      </c>
      <c r="S656" s="187">
        <f t="shared" ref="S656:S657" si="1078">T656*1000000</f>
        <v>127230000</v>
      </c>
      <c r="T656" s="187">
        <f>SUM(O656+Q656)</f>
        <v>127.23</v>
      </c>
      <c r="U656" s="178">
        <f t="shared" si="1044"/>
        <v>0.5912913621</v>
      </c>
      <c r="V656" s="156">
        <v>40.0</v>
      </c>
      <c r="W656" s="188">
        <f t="shared" ref="W656:W658" si="1079">SUM(T656/V656)</f>
        <v>3.18075</v>
      </c>
      <c r="X656" s="193">
        <f t="shared" si="1045"/>
        <v>0.62</v>
      </c>
      <c r="Y656" s="147">
        <v>2010.0</v>
      </c>
      <c r="Z656" s="159"/>
      <c r="AA656" s="159"/>
      <c r="AB656" s="189" t="s">
        <v>2818</v>
      </c>
      <c r="AC656" s="158"/>
    </row>
    <row r="657" ht="15.75" customHeight="1">
      <c r="A657" s="221" t="s">
        <v>2819</v>
      </c>
      <c r="B657" s="183">
        <v>8.0</v>
      </c>
      <c r="C657" s="147">
        <v>17.0</v>
      </c>
      <c r="D657" s="183">
        <f t="shared" si="1073"/>
        <v>12.5</v>
      </c>
      <c r="E657" s="147">
        <v>46.0</v>
      </c>
      <c r="F657" s="147">
        <v>43.0</v>
      </c>
      <c r="G657" s="147">
        <f t="shared" si="481"/>
        <v>3</v>
      </c>
      <c r="H657" s="147">
        <f t="shared" si="1074"/>
        <v>44.5</v>
      </c>
      <c r="I657" s="183">
        <f t="shared" si="483"/>
        <v>-32</v>
      </c>
      <c r="J657" s="179" t="s">
        <v>1395</v>
      </c>
      <c r="K657" s="179" t="s">
        <v>1639</v>
      </c>
      <c r="L657" s="179" t="s">
        <v>1567</v>
      </c>
      <c r="M657" s="186">
        <v>20.81</v>
      </c>
      <c r="N657" s="187">
        <f t="shared" si="1075"/>
        <v>20810000</v>
      </c>
      <c r="O657" s="153">
        <v>43.87</v>
      </c>
      <c r="P657" s="187">
        <f t="shared" si="1076"/>
        <v>43870000</v>
      </c>
      <c r="Q657" s="153">
        <v>13.33</v>
      </c>
      <c r="R657" s="149">
        <f t="shared" si="1077"/>
        <v>13330000</v>
      </c>
      <c r="S657" s="187">
        <f t="shared" si="1078"/>
        <v>57200000</v>
      </c>
      <c r="T657" s="187">
        <v>57.2</v>
      </c>
      <c r="U657" s="178">
        <f t="shared" si="1044"/>
        <v>0.233041958</v>
      </c>
      <c r="V657" s="156">
        <v>18.0</v>
      </c>
      <c r="W657" s="188">
        <f t="shared" si="1079"/>
        <v>3.177777778</v>
      </c>
      <c r="X657" s="193">
        <f t="shared" si="1045"/>
        <v>1.156111111</v>
      </c>
      <c r="Y657" s="147">
        <v>2008.0</v>
      </c>
      <c r="Z657" s="159"/>
      <c r="AA657" s="159"/>
      <c r="AB657" s="189" t="s">
        <v>2820</v>
      </c>
      <c r="AC657" s="158"/>
    </row>
    <row r="658" ht="15.75" customHeight="1">
      <c r="A658" s="224" t="s">
        <v>2821</v>
      </c>
      <c r="B658" s="175">
        <v>57.0</v>
      </c>
      <c r="C658" s="158">
        <v>56.0</v>
      </c>
      <c r="D658" s="210">
        <f t="shared" ref="D658:D659" si="1080">(B658+C658)/2</f>
        <v>56.5</v>
      </c>
      <c r="E658" s="164">
        <v>54.0</v>
      </c>
      <c r="F658" s="158">
        <v>62.0</v>
      </c>
      <c r="G658" s="164">
        <f t="shared" si="481"/>
        <v>-8</v>
      </c>
      <c r="H658" s="158">
        <f t="shared" ref="H658:H659" si="1081">(E658+F658)/2</f>
        <v>58</v>
      </c>
      <c r="I658" s="177">
        <f t="shared" si="483"/>
        <v>-1.5</v>
      </c>
      <c r="J658" s="162" t="s">
        <v>1543</v>
      </c>
      <c r="K658" s="162" t="s">
        <v>1543</v>
      </c>
      <c r="L658" s="162" t="s">
        <v>1540</v>
      </c>
      <c r="M658" s="153">
        <f t="shared" ref="M658:M660" si="1082">N658/1000000</f>
        <v>18.685137</v>
      </c>
      <c r="N658" s="154">
        <v>1.8685137E7</v>
      </c>
      <c r="O658" s="153">
        <f t="shared" ref="O658:O660" si="1083">P658/1000000</f>
        <v>53.862963</v>
      </c>
      <c r="P658" s="149">
        <v>5.3862963E7</v>
      </c>
      <c r="Q658" s="153">
        <f t="shared" ref="Q658:Q660" si="1084">R658/1000000</f>
        <v>104.9</v>
      </c>
      <c r="R658" s="149">
        <v>1.049E8</v>
      </c>
      <c r="S658" s="154">
        <f>SUM(P658+Q658*1000000)</f>
        <v>158762963</v>
      </c>
      <c r="T658" s="154">
        <f>S658/1000000</f>
        <v>158.762963</v>
      </c>
      <c r="U658" s="178">
        <f t="shared" si="1044"/>
        <v>0.6607334483</v>
      </c>
      <c r="V658" s="192">
        <v>50.0</v>
      </c>
      <c r="W658" s="188">
        <f t="shared" si="1079"/>
        <v>3.17525926</v>
      </c>
      <c r="X658" s="193">
        <f t="shared" si="1045"/>
        <v>0.37370274</v>
      </c>
      <c r="Y658" s="158">
        <v>2015.0</v>
      </c>
      <c r="Z658" s="159"/>
      <c r="AA658" s="159"/>
      <c r="AB658" s="189" t="s">
        <v>2822</v>
      </c>
      <c r="AC658" s="158"/>
    </row>
    <row r="659" ht="15.75" customHeight="1">
      <c r="A659" s="227" t="s">
        <v>2823</v>
      </c>
      <c r="B659" s="146">
        <v>84.0</v>
      </c>
      <c r="C659" s="147">
        <v>66.0</v>
      </c>
      <c r="D659" s="149">
        <f t="shared" si="1080"/>
        <v>75</v>
      </c>
      <c r="E659" s="147">
        <v>79.0</v>
      </c>
      <c r="F659" s="149">
        <v>72.0</v>
      </c>
      <c r="G659" s="150">
        <f t="shared" si="481"/>
        <v>7</v>
      </c>
      <c r="H659" s="151">
        <f t="shared" si="1081"/>
        <v>75.5</v>
      </c>
      <c r="I659" s="150">
        <f t="shared" si="483"/>
        <v>-0.5</v>
      </c>
      <c r="J659" s="173" t="s">
        <v>1558</v>
      </c>
      <c r="K659" s="173" t="s">
        <v>1558</v>
      </c>
      <c r="L659" s="152" t="s">
        <v>1540</v>
      </c>
      <c r="M659" s="153">
        <f t="shared" si="1082"/>
        <v>17.005332</v>
      </c>
      <c r="N659" s="149">
        <v>1.7005332E7</v>
      </c>
      <c r="O659" s="153">
        <f t="shared" si="1083"/>
        <v>69.001013</v>
      </c>
      <c r="P659" s="149">
        <v>6.9001013E7</v>
      </c>
      <c r="Q659" s="153">
        <f t="shared" si="1084"/>
        <v>48.4</v>
      </c>
      <c r="R659" s="154">
        <f>S659-P659</f>
        <v>48400000</v>
      </c>
      <c r="S659" s="149">
        <v>1.17401013E8</v>
      </c>
      <c r="T659" s="154">
        <f>S659/100000</f>
        <v>1174.01013</v>
      </c>
      <c r="U659" s="155">
        <f t="shared" si="1044"/>
        <v>0.4122622008</v>
      </c>
      <c r="V659" s="156">
        <v>37.0</v>
      </c>
      <c r="W659" s="204">
        <f t="shared" ref="W659:W660" si="1085">SUM(S659/(V659*1000000))</f>
        <v>3.173000351</v>
      </c>
      <c r="X659" s="155">
        <f t="shared" si="1045"/>
        <v>0.4596035676</v>
      </c>
      <c r="Y659" s="147">
        <v>2018.0</v>
      </c>
      <c r="Z659" s="159"/>
      <c r="AA659" s="159"/>
      <c r="AB659" s="160" t="s">
        <v>2824</v>
      </c>
      <c r="AC659" s="159"/>
    </row>
    <row r="660" ht="15.75" customHeight="1">
      <c r="A660" s="225" t="s">
        <v>2825</v>
      </c>
      <c r="B660" s="206">
        <v>14.0</v>
      </c>
      <c r="C660" s="151">
        <v>31.0</v>
      </c>
      <c r="D660" s="208">
        <f t="shared" ref="D660:D665" si="1086">AVERAGE(B660:C660)</f>
        <v>22.5</v>
      </c>
      <c r="E660" s="151">
        <v>64.0</v>
      </c>
      <c r="F660" s="151">
        <v>42.0</v>
      </c>
      <c r="G660" s="151">
        <f t="shared" si="481"/>
        <v>22</v>
      </c>
      <c r="H660" s="151">
        <f t="shared" ref="H660:H665" si="1087">AVERAGE(E660:F660)</f>
        <v>53</v>
      </c>
      <c r="I660" s="208">
        <f t="shared" si="483"/>
        <v>-30.5</v>
      </c>
      <c r="J660" s="165" t="s">
        <v>1543</v>
      </c>
      <c r="K660" s="165" t="s">
        <v>1543</v>
      </c>
      <c r="L660" s="165" t="s">
        <v>1623</v>
      </c>
      <c r="M660" s="181">
        <f t="shared" si="1082"/>
        <v>14.284031</v>
      </c>
      <c r="N660" s="150">
        <v>1.4284031E7</v>
      </c>
      <c r="O660" s="181">
        <f t="shared" si="1083"/>
        <v>46.29461</v>
      </c>
      <c r="P660" s="150">
        <v>4.629461E7</v>
      </c>
      <c r="Q660" s="153">
        <f t="shared" si="1084"/>
        <v>80.5</v>
      </c>
      <c r="R660" s="149">
        <v>8.05E7</v>
      </c>
      <c r="S660" s="150">
        <v>1.2679461E8</v>
      </c>
      <c r="T660" s="149">
        <f>S660/1000000</f>
        <v>126.79461</v>
      </c>
      <c r="U660" s="178">
        <f t="shared" si="1044"/>
        <v>0.6348850318</v>
      </c>
      <c r="V660" s="192">
        <v>40.0</v>
      </c>
      <c r="W660" s="204">
        <f t="shared" si="1085"/>
        <v>3.16986525</v>
      </c>
      <c r="X660" s="193">
        <f t="shared" si="1045"/>
        <v>0.357100775</v>
      </c>
      <c r="Y660" s="151">
        <v>2014.0</v>
      </c>
      <c r="Z660" s="171"/>
      <c r="AA660" s="159"/>
      <c r="AB660" s="189" t="s">
        <v>2826</v>
      </c>
      <c r="AC660" s="158"/>
    </row>
    <row r="661" ht="15.75" customHeight="1">
      <c r="A661" s="221" t="s">
        <v>2827</v>
      </c>
      <c r="B661" s="183">
        <v>74.0</v>
      </c>
      <c r="C661" s="147">
        <v>66.0</v>
      </c>
      <c r="D661" s="183">
        <f t="shared" si="1086"/>
        <v>70</v>
      </c>
      <c r="E661" s="147">
        <v>69.0</v>
      </c>
      <c r="F661" s="147">
        <v>73.0</v>
      </c>
      <c r="G661" s="147">
        <f t="shared" si="481"/>
        <v>-4</v>
      </c>
      <c r="H661" s="147">
        <f t="shared" si="1087"/>
        <v>71</v>
      </c>
      <c r="I661" s="183">
        <f t="shared" si="483"/>
        <v>-1</v>
      </c>
      <c r="J661" s="179" t="s">
        <v>1634</v>
      </c>
      <c r="K661" s="179" t="s">
        <v>2828</v>
      </c>
      <c r="L661" s="179" t="s">
        <v>1534</v>
      </c>
      <c r="M661" s="186">
        <v>20.0</v>
      </c>
      <c r="N661" s="187">
        <f>M661*1000000</f>
        <v>20000000</v>
      </c>
      <c r="O661" s="153">
        <v>94.12</v>
      </c>
      <c r="P661" s="187">
        <f>O661*1000000</f>
        <v>94120000</v>
      </c>
      <c r="Q661" s="153">
        <v>32.45</v>
      </c>
      <c r="R661" s="149">
        <f>SUM(Q661*1000000)</f>
        <v>32450000</v>
      </c>
      <c r="S661" s="187">
        <f>T661*1000000</f>
        <v>126570000</v>
      </c>
      <c r="T661" s="187">
        <v>126.57</v>
      </c>
      <c r="U661" s="178">
        <f t="shared" si="1044"/>
        <v>0.2563798688</v>
      </c>
      <c r="V661" s="156">
        <v>40.0</v>
      </c>
      <c r="W661" s="188">
        <f t="shared" ref="W661:W664" si="1088">SUM(T661/V661)</f>
        <v>3.16425</v>
      </c>
      <c r="X661" s="193">
        <f t="shared" si="1045"/>
        <v>0.5</v>
      </c>
      <c r="Y661" s="147">
        <v>2009.0</v>
      </c>
      <c r="Z661" s="159"/>
      <c r="AA661" s="159"/>
      <c r="AB661" s="189" t="s">
        <v>2829</v>
      </c>
      <c r="AC661" s="158"/>
    </row>
    <row r="662" ht="15.75" customHeight="1">
      <c r="A662" s="223" t="s">
        <v>2830</v>
      </c>
      <c r="B662" s="175">
        <v>26.0</v>
      </c>
      <c r="C662" s="158">
        <v>49.0</v>
      </c>
      <c r="D662" s="183">
        <f t="shared" si="1086"/>
        <v>37.5</v>
      </c>
      <c r="E662" s="158">
        <v>81.0</v>
      </c>
      <c r="F662" s="158">
        <v>57.0</v>
      </c>
      <c r="G662" s="147">
        <f t="shared" si="481"/>
        <v>24</v>
      </c>
      <c r="H662" s="147">
        <f t="shared" si="1087"/>
        <v>69</v>
      </c>
      <c r="I662" s="183">
        <f t="shared" si="483"/>
        <v>-31.5</v>
      </c>
      <c r="J662" s="179" t="s">
        <v>1605</v>
      </c>
      <c r="K662" s="162" t="s">
        <v>1734</v>
      </c>
      <c r="L662" s="162" t="s">
        <v>1540</v>
      </c>
      <c r="M662" s="153">
        <v>11.210754</v>
      </c>
      <c r="N662" s="149">
        <v>1.1210754E7</v>
      </c>
      <c r="O662" s="181">
        <f>P662/1000000</f>
        <v>31.366978</v>
      </c>
      <c r="P662" s="154">
        <v>3.1366978E7</v>
      </c>
      <c r="Q662" s="181">
        <f>R662/1000000</f>
        <v>0.242265</v>
      </c>
      <c r="R662" s="154">
        <v>242265.0</v>
      </c>
      <c r="S662" s="154">
        <v>3.1609243E7</v>
      </c>
      <c r="T662" s="187">
        <f>S662/1000000</f>
        <v>31.609243</v>
      </c>
      <c r="U662" s="178">
        <f t="shared" si="1044"/>
        <v>0.007664372095</v>
      </c>
      <c r="V662" s="156">
        <v>10.0</v>
      </c>
      <c r="W662" s="188">
        <f t="shared" si="1088"/>
        <v>3.1609243</v>
      </c>
      <c r="X662" s="193">
        <f t="shared" si="1045"/>
        <v>1.1210754</v>
      </c>
      <c r="Y662" s="158">
        <v>2007.0</v>
      </c>
      <c r="Z662" s="159"/>
      <c r="AA662" s="159"/>
      <c r="AB662" s="162" t="s">
        <v>1530</v>
      </c>
      <c r="AC662" s="159"/>
    </row>
    <row r="663" ht="15.75" customHeight="1">
      <c r="A663" s="221" t="s">
        <v>503</v>
      </c>
      <c r="B663" s="183">
        <v>88.0</v>
      </c>
      <c r="C663" s="147">
        <v>73.0</v>
      </c>
      <c r="D663" s="185">
        <f t="shared" si="1086"/>
        <v>80.5</v>
      </c>
      <c r="E663" s="147">
        <v>83.0</v>
      </c>
      <c r="F663" s="147">
        <v>81.0</v>
      </c>
      <c r="G663" s="187">
        <f t="shared" si="481"/>
        <v>2</v>
      </c>
      <c r="H663" s="147">
        <f t="shared" si="1087"/>
        <v>82</v>
      </c>
      <c r="I663" s="185">
        <f t="shared" si="483"/>
        <v>-1.5</v>
      </c>
      <c r="J663" s="179" t="s">
        <v>1594</v>
      </c>
      <c r="K663" s="179" t="s">
        <v>1775</v>
      </c>
      <c r="L663" s="179" t="s">
        <v>1540</v>
      </c>
      <c r="M663" s="186">
        <v>60.24</v>
      </c>
      <c r="N663" s="187">
        <f>M663*1000000</f>
        <v>60240000</v>
      </c>
      <c r="O663" s="153">
        <v>215.43</v>
      </c>
      <c r="P663" s="187">
        <f>O663*1000000</f>
        <v>215430000</v>
      </c>
      <c r="Q663" s="153">
        <v>416.31</v>
      </c>
      <c r="R663" s="149">
        <f>SUM(Q663*1000000)</f>
        <v>416310000</v>
      </c>
      <c r="S663" s="187">
        <f>T663*1000000</f>
        <v>631740000</v>
      </c>
      <c r="T663" s="187">
        <v>631.74</v>
      </c>
      <c r="U663" s="178">
        <f t="shared" si="1044"/>
        <v>0.6589894577</v>
      </c>
      <c r="V663" s="156">
        <v>200.0</v>
      </c>
      <c r="W663" s="188">
        <f t="shared" si="1088"/>
        <v>3.1587</v>
      </c>
      <c r="X663" s="193">
        <f t="shared" si="1045"/>
        <v>0.3012</v>
      </c>
      <c r="Y663" s="147">
        <v>2008.0</v>
      </c>
      <c r="Z663" s="159"/>
      <c r="AA663" s="159"/>
      <c r="AB663" s="189" t="s">
        <v>2831</v>
      </c>
      <c r="AC663" s="158"/>
    </row>
    <row r="664" ht="15.75" customHeight="1">
      <c r="A664" s="221" t="s">
        <v>2832</v>
      </c>
      <c r="B664" s="183">
        <v>72.0</v>
      </c>
      <c r="C664" s="147">
        <v>58.0</v>
      </c>
      <c r="D664" s="183">
        <f t="shared" si="1086"/>
        <v>65</v>
      </c>
      <c r="E664" s="147">
        <v>65.0</v>
      </c>
      <c r="F664" s="147">
        <v>69.0</v>
      </c>
      <c r="G664" s="147">
        <f t="shared" si="481"/>
        <v>-4</v>
      </c>
      <c r="H664" s="147">
        <f t="shared" si="1087"/>
        <v>67</v>
      </c>
      <c r="I664" s="183">
        <f t="shared" si="483"/>
        <v>-2</v>
      </c>
      <c r="J664" s="179" t="s">
        <v>1395</v>
      </c>
      <c r="K664" s="179" t="s">
        <v>1395</v>
      </c>
      <c r="L664" s="179" t="s">
        <v>1534</v>
      </c>
      <c r="M664" s="186">
        <v>8.931973</v>
      </c>
      <c r="N664" s="149">
        <v>8931973.0</v>
      </c>
      <c r="O664" s="181">
        <f t="shared" ref="O664:O668" si="1089">P664/1000000</f>
        <v>25.593755</v>
      </c>
      <c r="P664" s="187">
        <v>2.5593755E7</v>
      </c>
      <c r="Q664" s="181">
        <f t="shared" ref="Q664:Q668" si="1090">R664/1000000</f>
        <v>31.235392</v>
      </c>
      <c r="R664" s="187">
        <v>3.1235392E7</v>
      </c>
      <c r="S664" s="187">
        <v>5.6829147E7</v>
      </c>
      <c r="T664" s="187">
        <f t="shared" ref="T664:T668" si="1091">S664/1000000</f>
        <v>56.829147</v>
      </c>
      <c r="U664" s="178">
        <f t="shared" si="1044"/>
        <v>0.5496368263</v>
      </c>
      <c r="V664" s="156">
        <v>18.0</v>
      </c>
      <c r="W664" s="188">
        <f t="shared" si="1088"/>
        <v>3.157174833</v>
      </c>
      <c r="X664" s="193">
        <f t="shared" si="1045"/>
        <v>0.4962207222</v>
      </c>
      <c r="Y664" s="147">
        <v>2007.0</v>
      </c>
      <c r="Z664" s="159"/>
      <c r="AA664" s="159"/>
      <c r="AB664" s="160" t="s">
        <v>2833</v>
      </c>
      <c r="AC664" s="159"/>
    </row>
    <row r="665" ht="15.75" customHeight="1">
      <c r="A665" s="225" t="s">
        <v>2834</v>
      </c>
      <c r="B665" s="206">
        <v>17.0</v>
      </c>
      <c r="C665" s="151">
        <v>36.0</v>
      </c>
      <c r="D665" s="208">
        <f t="shared" si="1086"/>
        <v>26.5</v>
      </c>
      <c r="E665" s="151">
        <v>34.0</v>
      </c>
      <c r="F665" s="151">
        <v>30.0</v>
      </c>
      <c r="G665" s="151">
        <f t="shared" si="481"/>
        <v>4</v>
      </c>
      <c r="H665" s="151">
        <f t="shared" si="1087"/>
        <v>32</v>
      </c>
      <c r="I665" s="208">
        <f t="shared" si="483"/>
        <v>-5.5</v>
      </c>
      <c r="J665" s="165" t="s">
        <v>1565</v>
      </c>
      <c r="K665" s="165" t="s">
        <v>2114</v>
      </c>
      <c r="L665" s="165" t="s">
        <v>1623</v>
      </c>
      <c r="M665" s="181">
        <f t="shared" ref="M665:M668" si="1092">N665/1000000</f>
        <v>14.608152</v>
      </c>
      <c r="N665" s="150">
        <v>1.4608152E7</v>
      </c>
      <c r="O665" s="181">
        <f t="shared" si="1089"/>
        <v>38.543473</v>
      </c>
      <c r="P665" s="150">
        <v>3.8543473E7</v>
      </c>
      <c r="Q665" s="153">
        <f t="shared" si="1090"/>
        <v>87.526036</v>
      </c>
      <c r="R665" s="149">
        <v>8.7526036E7</v>
      </c>
      <c r="S665" s="150">
        <v>1.26069509E8</v>
      </c>
      <c r="T665" s="149">
        <f t="shared" si="1091"/>
        <v>126.069509</v>
      </c>
      <c r="U665" s="178">
        <f t="shared" si="1044"/>
        <v>0.6942680803</v>
      </c>
      <c r="V665" s="192">
        <v>40.0</v>
      </c>
      <c r="W665" s="204">
        <f t="shared" ref="W665:W668" si="1093">SUM(S665/(V665*1000000))</f>
        <v>3.151737725</v>
      </c>
      <c r="X665" s="193">
        <f t="shared" si="1045"/>
        <v>0.3652038</v>
      </c>
      <c r="Y665" s="151">
        <v>2014.0</v>
      </c>
      <c r="Z665" s="171"/>
      <c r="AA665" s="159"/>
      <c r="AB665" s="189" t="s">
        <v>2835</v>
      </c>
      <c r="AC665" s="158"/>
    </row>
    <row r="666" ht="15.75" customHeight="1">
      <c r="A666" s="212" t="s">
        <v>2836</v>
      </c>
      <c r="B666" s="146">
        <v>92.0</v>
      </c>
      <c r="C666" s="146">
        <v>97.0</v>
      </c>
      <c r="D666" s="146">
        <f>(B666+C666)/2</f>
        <v>94.5</v>
      </c>
      <c r="E666" s="146">
        <v>92.0</v>
      </c>
      <c r="F666" s="146">
        <v>85.0</v>
      </c>
      <c r="G666" s="146">
        <f t="shared" si="481"/>
        <v>7</v>
      </c>
      <c r="H666" s="146">
        <f>(E666+F666)/2</f>
        <v>88.5</v>
      </c>
      <c r="I666" s="146">
        <f t="shared" si="483"/>
        <v>6</v>
      </c>
      <c r="J666" s="152" t="s">
        <v>1547</v>
      </c>
      <c r="K666" s="197" t="s">
        <v>2837</v>
      </c>
      <c r="L666" s="197" t="s">
        <v>1534</v>
      </c>
      <c r="M666" s="181">
        <f t="shared" si="1092"/>
        <v>1.089932</v>
      </c>
      <c r="N666" s="149">
        <v>1089932.0</v>
      </c>
      <c r="O666" s="181">
        <f t="shared" si="1089"/>
        <v>200.852579</v>
      </c>
      <c r="P666" s="149">
        <v>2.00852579E8</v>
      </c>
      <c r="Q666" s="181">
        <f t="shared" si="1090"/>
        <v>22.863635</v>
      </c>
      <c r="R666" s="149">
        <v>2.2863635E7</v>
      </c>
      <c r="S666" s="149">
        <f t="shared" ref="S666:S667" si="1094">P666+R666</f>
        <v>223716214</v>
      </c>
      <c r="T666" s="149">
        <f t="shared" si="1091"/>
        <v>223.716214</v>
      </c>
      <c r="U666" s="199">
        <f t="shared" si="1044"/>
        <v>0.1021992756</v>
      </c>
      <c r="V666" s="192">
        <v>71.0</v>
      </c>
      <c r="W666" s="200">
        <f t="shared" si="1093"/>
        <v>3.150932592</v>
      </c>
      <c r="X666" s="199">
        <f t="shared" si="1045"/>
        <v>0.01535115493</v>
      </c>
      <c r="Y666" s="146">
        <v>2019.0</v>
      </c>
      <c r="Z666" s="201"/>
      <c r="AA666" s="201"/>
      <c r="AB666" s="211" t="s">
        <v>2838</v>
      </c>
      <c r="AC666" s="159"/>
    </row>
    <row r="667" ht="15.75" customHeight="1">
      <c r="A667" s="194" t="s">
        <v>2839</v>
      </c>
      <c r="B667" s="146">
        <v>73.0</v>
      </c>
      <c r="C667" s="146" t="s">
        <v>1530</v>
      </c>
      <c r="D667" s="146" t="s">
        <v>1530</v>
      </c>
      <c r="E667" s="146">
        <v>80.0</v>
      </c>
      <c r="F667" s="146" t="s">
        <v>1530</v>
      </c>
      <c r="G667" s="146" t="s">
        <v>1530</v>
      </c>
      <c r="H667" s="146" t="s">
        <v>1530</v>
      </c>
      <c r="I667" s="146" t="s">
        <v>1530</v>
      </c>
      <c r="J667" s="173" t="s">
        <v>1537</v>
      </c>
      <c r="K667" s="196" t="s">
        <v>1537</v>
      </c>
      <c r="L667" s="197" t="s">
        <v>1540</v>
      </c>
      <c r="M667" s="181">
        <f t="shared" si="1092"/>
        <v>21</v>
      </c>
      <c r="N667" s="198">
        <v>2.1E7</v>
      </c>
      <c r="O667" s="181">
        <f t="shared" si="1089"/>
        <v>3.640355</v>
      </c>
      <c r="P667" s="149">
        <v>3640355.0</v>
      </c>
      <c r="Q667" s="181">
        <f t="shared" si="1090"/>
        <v>62.525155</v>
      </c>
      <c r="R667" s="198">
        <v>6.2525155E7</v>
      </c>
      <c r="S667" s="149">
        <f t="shared" si="1094"/>
        <v>66165510</v>
      </c>
      <c r="T667" s="149">
        <f t="shared" si="1091"/>
        <v>66.16551</v>
      </c>
      <c r="U667" s="199">
        <f t="shared" si="1044"/>
        <v>0.9449810785</v>
      </c>
      <c r="V667" s="192">
        <v>21.0</v>
      </c>
      <c r="W667" s="200">
        <f t="shared" si="1093"/>
        <v>3.150738571</v>
      </c>
      <c r="X667" s="199">
        <f t="shared" si="1045"/>
        <v>1</v>
      </c>
      <c r="Y667" s="146">
        <v>2019.0</v>
      </c>
      <c r="Z667" s="201"/>
      <c r="AA667" s="201"/>
      <c r="AB667" s="211" t="s">
        <v>2840</v>
      </c>
      <c r="AC667" s="159"/>
    </row>
    <row r="668" ht="15.75" customHeight="1">
      <c r="A668" s="226" t="s">
        <v>1417</v>
      </c>
      <c r="B668" s="146">
        <v>38.0</v>
      </c>
      <c r="C668" s="147">
        <v>52.0</v>
      </c>
      <c r="D668" s="149">
        <f>(B668+C668)/2</f>
        <v>45</v>
      </c>
      <c r="E668" s="147">
        <v>60.0</v>
      </c>
      <c r="F668" s="149">
        <v>60.0</v>
      </c>
      <c r="G668" s="150">
        <f t="shared" ref="G668:G1325" si="1095">SUM(E668-F668)</f>
        <v>0</v>
      </c>
      <c r="H668" s="151">
        <f>(E668+F668)/2</f>
        <v>60</v>
      </c>
      <c r="I668" s="150">
        <f t="shared" ref="I668:I870" si="1096">SUM(D668-H668)</f>
        <v>-15</v>
      </c>
      <c r="J668" s="152" t="s">
        <v>2473</v>
      </c>
      <c r="K668" s="152" t="s">
        <v>2473</v>
      </c>
      <c r="L668" s="152" t="s">
        <v>1550</v>
      </c>
      <c r="M668" s="153">
        <f t="shared" si="1092"/>
        <v>62.163104</v>
      </c>
      <c r="N668" s="149">
        <v>6.2163104E7</v>
      </c>
      <c r="O668" s="153">
        <f t="shared" si="1089"/>
        <v>158.058573</v>
      </c>
      <c r="P668" s="149">
        <v>1.58058573E8</v>
      </c>
      <c r="Q668" s="153">
        <f t="shared" si="1090"/>
        <v>471.9</v>
      </c>
      <c r="R668" s="149">
        <v>4.719E8</v>
      </c>
      <c r="S668" s="149">
        <v>6.29958573E8</v>
      </c>
      <c r="T668" s="154">
        <f t="shared" si="1091"/>
        <v>629.958573</v>
      </c>
      <c r="U668" s="155">
        <f t="shared" si="1044"/>
        <v>0.7490968775</v>
      </c>
      <c r="V668" s="156">
        <v>200.0</v>
      </c>
      <c r="W668" s="204">
        <f t="shared" si="1093"/>
        <v>3.149792865</v>
      </c>
      <c r="X668" s="155">
        <f t="shared" si="1045"/>
        <v>0.31081552</v>
      </c>
      <c r="Y668" s="147">
        <v>2018.0</v>
      </c>
      <c r="Z668" s="159"/>
      <c r="AA668" s="159"/>
      <c r="AB668" s="160" t="s">
        <v>2841</v>
      </c>
      <c r="AC668" s="159"/>
    </row>
    <row r="669" ht="15.75" customHeight="1">
      <c r="A669" s="221" t="s">
        <v>434</v>
      </c>
      <c r="B669" s="183">
        <v>94.0</v>
      </c>
      <c r="C669" s="147">
        <v>79.0</v>
      </c>
      <c r="D669" s="185">
        <f>AVERAGE(B669:C669)</f>
        <v>86.5</v>
      </c>
      <c r="E669" s="147">
        <v>91.0</v>
      </c>
      <c r="F669" s="147">
        <v>83.0</v>
      </c>
      <c r="G669" s="187">
        <f t="shared" si="1095"/>
        <v>8</v>
      </c>
      <c r="H669" s="147">
        <f>AVERAGE(E669:F669)</f>
        <v>87</v>
      </c>
      <c r="I669" s="185">
        <f t="shared" si="1096"/>
        <v>-0.5</v>
      </c>
      <c r="J669" s="179" t="s">
        <v>1602</v>
      </c>
      <c r="K669" s="179" t="s">
        <v>2187</v>
      </c>
      <c r="L669" s="179" t="s">
        <v>1534</v>
      </c>
      <c r="M669" s="186">
        <v>98.62</v>
      </c>
      <c r="N669" s="187">
        <f>M669*1000000</f>
        <v>98620000</v>
      </c>
      <c r="O669" s="153">
        <v>318.76</v>
      </c>
      <c r="P669" s="187">
        <f>O669*1000000</f>
        <v>318760000</v>
      </c>
      <c r="Q669" s="153">
        <v>266.76</v>
      </c>
      <c r="R669" s="149">
        <f>SUM(Q669*1000000)</f>
        <v>266760000</v>
      </c>
      <c r="S669" s="187">
        <f>T669*1000000</f>
        <v>585520000</v>
      </c>
      <c r="T669" s="187">
        <v>585.52</v>
      </c>
      <c r="U669" s="178">
        <f t="shared" si="1044"/>
        <v>0.4555950266</v>
      </c>
      <c r="V669" s="156">
        <v>186.0</v>
      </c>
      <c r="W669" s="188">
        <f t="shared" ref="W669:W671" si="1097">SUM(T669/V669)</f>
        <v>3.147956989</v>
      </c>
      <c r="X669" s="193">
        <f t="shared" si="1045"/>
        <v>0.5302150538</v>
      </c>
      <c r="Y669" s="147">
        <v>2008.0</v>
      </c>
      <c r="Z669" s="159"/>
      <c r="AA669" s="159"/>
      <c r="AB669" s="189" t="s">
        <v>2842</v>
      </c>
      <c r="AC669" s="158"/>
    </row>
    <row r="670" ht="15.75" customHeight="1">
      <c r="A670" s="224" t="s">
        <v>2843</v>
      </c>
      <c r="B670" s="175">
        <v>46.0</v>
      </c>
      <c r="C670" s="158">
        <v>48.0</v>
      </c>
      <c r="D670" s="210">
        <f t="shared" ref="D670:D672" si="1098">(B670+C670)/2</f>
        <v>47</v>
      </c>
      <c r="E670" s="164">
        <v>57.0</v>
      </c>
      <c r="F670" s="158">
        <v>64.0</v>
      </c>
      <c r="G670" s="164">
        <f t="shared" si="1095"/>
        <v>-7</v>
      </c>
      <c r="H670" s="158">
        <f t="shared" ref="H670:H672" si="1099">(E670+F670)/2</f>
        <v>60.5</v>
      </c>
      <c r="I670" s="177">
        <f t="shared" si="1096"/>
        <v>-13.5</v>
      </c>
      <c r="J670" s="162" t="s">
        <v>1543</v>
      </c>
      <c r="K670" s="162" t="s">
        <v>1543</v>
      </c>
      <c r="L670" s="162" t="s">
        <v>1550</v>
      </c>
      <c r="M670" s="153">
        <f t="shared" ref="M670:M672" si="1100">N670/1000000</f>
        <v>33.50787</v>
      </c>
      <c r="N670" s="154">
        <v>3.350787E7</v>
      </c>
      <c r="O670" s="153">
        <f t="shared" ref="O670:O672" si="1101">P670/1000000</f>
        <v>81.28483</v>
      </c>
      <c r="P670" s="149">
        <v>8.128483E7</v>
      </c>
      <c r="Q670" s="153">
        <f t="shared" ref="Q670:Q672" si="1102">R670/1000000</f>
        <v>132.449953</v>
      </c>
      <c r="R670" s="149">
        <v>1.32449953E8</v>
      </c>
      <c r="S670" s="154">
        <f>SUM(P670+(Q670*1000000))</f>
        <v>213734783</v>
      </c>
      <c r="T670" s="154">
        <f t="shared" ref="T670:T671" si="1103">S670/1000000</f>
        <v>213.734783</v>
      </c>
      <c r="U670" s="178">
        <f t="shared" si="1044"/>
        <v>0.6196930193</v>
      </c>
      <c r="V670" s="192">
        <v>68.0</v>
      </c>
      <c r="W670" s="188">
        <f t="shared" si="1097"/>
        <v>3.143158574</v>
      </c>
      <c r="X670" s="193">
        <f t="shared" si="1045"/>
        <v>0.4927627941</v>
      </c>
      <c r="Y670" s="158">
        <v>2015.0</v>
      </c>
      <c r="Z670" s="159"/>
      <c r="AA670" s="159"/>
      <c r="AB670" s="189" t="s">
        <v>2844</v>
      </c>
      <c r="AC670" s="158"/>
    </row>
    <row r="671" ht="15.75" customHeight="1">
      <c r="A671" s="222" t="s">
        <v>2845</v>
      </c>
      <c r="B671" s="146">
        <v>26.0</v>
      </c>
      <c r="C671" s="164">
        <v>38.0</v>
      </c>
      <c r="D671" s="214">
        <f t="shared" si="1098"/>
        <v>32</v>
      </c>
      <c r="E671" s="164">
        <v>42.0</v>
      </c>
      <c r="F671" s="164">
        <v>53.0</v>
      </c>
      <c r="G671" s="149">
        <f t="shared" si="1095"/>
        <v>-11</v>
      </c>
      <c r="H671" s="164">
        <f t="shared" si="1099"/>
        <v>47.5</v>
      </c>
      <c r="I671" s="177">
        <f t="shared" si="1096"/>
        <v>-15.5</v>
      </c>
      <c r="J671" s="173" t="s">
        <v>1537</v>
      </c>
      <c r="K671" s="173" t="s">
        <v>1537</v>
      </c>
      <c r="L671" s="152" t="s">
        <v>1550</v>
      </c>
      <c r="M671" s="153">
        <f t="shared" si="1100"/>
        <v>7.456525</v>
      </c>
      <c r="N671" s="149">
        <v>7456525.0</v>
      </c>
      <c r="O671" s="181">
        <f t="shared" si="1101"/>
        <v>21.218403</v>
      </c>
      <c r="P671" s="149">
        <v>2.1218403E7</v>
      </c>
      <c r="Q671" s="153">
        <f t="shared" si="1102"/>
        <v>103.990354</v>
      </c>
      <c r="R671" s="154">
        <v>1.03990354E8</v>
      </c>
      <c r="S671" s="154">
        <f>R671+P671</f>
        <v>125208757</v>
      </c>
      <c r="T671" s="154">
        <f t="shared" si="1103"/>
        <v>125.208757</v>
      </c>
      <c r="U671" s="178">
        <f>R671/S671</f>
        <v>0.8305357907</v>
      </c>
      <c r="V671" s="156">
        <v>40.0</v>
      </c>
      <c r="W671" s="157">
        <f t="shared" si="1097"/>
        <v>3.130218925</v>
      </c>
      <c r="X671" s="178">
        <f>N671/(V671*1000000)</f>
        <v>0.186413125</v>
      </c>
      <c r="Y671" s="164">
        <v>2016.0</v>
      </c>
      <c r="Z671" s="159"/>
      <c r="AA671" s="159"/>
      <c r="AB671" s="160" t="s">
        <v>2846</v>
      </c>
      <c r="AC671" s="159"/>
    </row>
    <row r="672" ht="15.75" customHeight="1">
      <c r="A672" s="226" t="s">
        <v>2847</v>
      </c>
      <c r="B672" s="146">
        <v>67.0</v>
      </c>
      <c r="C672" s="147">
        <v>57.0</v>
      </c>
      <c r="D672" s="149">
        <f t="shared" si="1098"/>
        <v>62</v>
      </c>
      <c r="E672" s="147">
        <v>46.0</v>
      </c>
      <c r="F672" s="149">
        <v>60.0</v>
      </c>
      <c r="G672" s="150">
        <f t="shared" si="1095"/>
        <v>-14</v>
      </c>
      <c r="H672" s="151">
        <f t="shared" si="1099"/>
        <v>53</v>
      </c>
      <c r="I672" s="150">
        <f t="shared" si="1096"/>
        <v>9</v>
      </c>
      <c r="J672" s="152" t="s">
        <v>2473</v>
      </c>
      <c r="K672" s="152" t="s">
        <v>2473</v>
      </c>
      <c r="L672" s="152" t="s">
        <v>1534</v>
      </c>
      <c r="M672" s="153">
        <f t="shared" si="1100"/>
        <v>26.60802</v>
      </c>
      <c r="N672" s="149">
        <v>2.660802E7</v>
      </c>
      <c r="O672" s="153">
        <f t="shared" si="1101"/>
        <v>68.549695</v>
      </c>
      <c r="P672" s="149">
        <v>6.8549695E7</v>
      </c>
      <c r="Q672" s="153">
        <f t="shared" si="1102"/>
        <v>62.907452</v>
      </c>
      <c r="R672" s="149">
        <v>6.2907452E7</v>
      </c>
      <c r="S672" s="149">
        <v>1.31457147E8</v>
      </c>
      <c r="T672" s="154">
        <f>S672/100000</f>
        <v>1314.57147</v>
      </c>
      <c r="U672" s="155">
        <f t="shared" ref="U672:U674" si="1104">(R672/S672)</f>
        <v>0.4785396111</v>
      </c>
      <c r="V672" s="156">
        <v>42.0</v>
      </c>
      <c r="W672" s="204">
        <f>SUM(S672/(V672*1000000))</f>
        <v>3.129932071</v>
      </c>
      <c r="X672" s="155">
        <f t="shared" ref="X672:X674" si="1105">SUM(M672/V672)</f>
        <v>0.6335242857</v>
      </c>
      <c r="Y672" s="147">
        <v>2018.0</v>
      </c>
      <c r="Z672" s="159"/>
      <c r="AA672" s="159"/>
      <c r="AB672" s="160" t="s">
        <v>2848</v>
      </c>
      <c r="AC672" s="159"/>
    </row>
    <row r="673" ht="15.75" customHeight="1">
      <c r="A673" s="221" t="s">
        <v>2849</v>
      </c>
      <c r="B673" s="183">
        <v>13.0</v>
      </c>
      <c r="C673" s="147">
        <v>27.0</v>
      </c>
      <c r="D673" s="183">
        <f t="shared" ref="D673:D674" si="1106">AVERAGE(B673:C673)</f>
        <v>20</v>
      </c>
      <c r="E673" s="147">
        <v>41.0</v>
      </c>
      <c r="F673" s="147">
        <v>46.0</v>
      </c>
      <c r="G673" s="147">
        <f t="shared" si="1095"/>
        <v>-5</v>
      </c>
      <c r="H673" s="147">
        <f t="shared" ref="H673:H674" si="1107">AVERAGE(E673:F673)</f>
        <v>43.5</v>
      </c>
      <c r="I673" s="183">
        <f t="shared" si="1096"/>
        <v>-23.5</v>
      </c>
      <c r="J673" s="179" t="s">
        <v>1543</v>
      </c>
      <c r="K673" s="179" t="s">
        <v>1543</v>
      </c>
      <c r="L673" s="179" t="s">
        <v>1567</v>
      </c>
      <c r="M673" s="186">
        <v>10.12</v>
      </c>
      <c r="N673" s="187">
        <f>M673*1000000</f>
        <v>10120000</v>
      </c>
      <c r="O673" s="153">
        <v>26.9</v>
      </c>
      <c r="P673" s="187">
        <f>O673*1000000</f>
        <v>26900000</v>
      </c>
      <c r="Q673" s="153">
        <v>23.11</v>
      </c>
      <c r="R673" s="149">
        <f t="shared" ref="R673:R674" si="1108">SUM(Q673*1000000)</f>
        <v>23110000</v>
      </c>
      <c r="S673" s="187">
        <f>T673*1000000</f>
        <v>50010000</v>
      </c>
      <c r="T673" s="187">
        <v>50.01</v>
      </c>
      <c r="U673" s="178">
        <f t="shared" si="1104"/>
        <v>0.4621075785</v>
      </c>
      <c r="V673" s="156">
        <v>16.0</v>
      </c>
      <c r="W673" s="188">
        <f>SUM(T673/V673)</f>
        <v>3.125625</v>
      </c>
      <c r="X673" s="193">
        <f t="shared" si="1105"/>
        <v>0.6325</v>
      </c>
      <c r="Y673" s="147">
        <v>2008.0</v>
      </c>
      <c r="Z673" s="159"/>
      <c r="AA673" s="159"/>
      <c r="AB673" s="189" t="s">
        <v>2850</v>
      </c>
      <c r="AC673" s="158"/>
    </row>
    <row r="674" ht="15.75" customHeight="1">
      <c r="A674" s="225" t="s">
        <v>2851</v>
      </c>
      <c r="B674" s="206">
        <v>90.0</v>
      </c>
      <c r="C674" s="151">
        <v>76.0</v>
      </c>
      <c r="D674" s="208">
        <f t="shared" si="1106"/>
        <v>83</v>
      </c>
      <c r="E674" s="151">
        <v>73.0</v>
      </c>
      <c r="F674" s="151">
        <v>66.0</v>
      </c>
      <c r="G674" s="151">
        <f t="shared" si="1095"/>
        <v>7</v>
      </c>
      <c r="H674" s="151">
        <f t="shared" si="1107"/>
        <v>69.5</v>
      </c>
      <c r="I674" s="208">
        <f t="shared" si="1096"/>
        <v>13.5</v>
      </c>
      <c r="J674" s="165" t="s">
        <v>1543</v>
      </c>
      <c r="K674" s="165" t="s">
        <v>1616</v>
      </c>
      <c r="L674" s="165" t="s">
        <v>1623</v>
      </c>
      <c r="M674" s="181">
        <f t="shared" ref="M674:M675" si="1109">N674/1000000</f>
        <v>0.077315</v>
      </c>
      <c r="N674" s="150">
        <v>77315.0</v>
      </c>
      <c r="O674" s="181">
        <f t="shared" ref="O674:O675" si="1110">P674/1000000</f>
        <v>3.123963</v>
      </c>
      <c r="P674" s="150">
        <v>3123963.0</v>
      </c>
      <c r="Q674" s="181">
        <v>0.2</v>
      </c>
      <c r="R674" s="149">
        <f t="shared" si="1108"/>
        <v>200000</v>
      </c>
      <c r="S674" s="150">
        <v>3123963.0</v>
      </c>
      <c r="T674" s="149">
        <f t="shared" ref="T674:T675" si="1111">S674/1000000</f>
        <v>3.123963</v>
      </c>
      <c r="U674" s="178">
        <f t="shared" si="1104"/>
        <v>0.06402124481</v>
      </c>
      <c r="V674" s="192">
        <v>1.0</v>
      </c>
      <c r="W674" s="204">
        <f>SUM(S674/(V674*1000000))</f>
        <v>3.123963</v>
      </c>
      <c r="X674" s="193">
        <f t="shared" si="1105"/>
        <v>0.077315</v>
      </c>
      <c r="Y674" s="151">
        <v>2014.0</v>
      </c>
      <c r="Z674" s="171"/>
      <c r="AA674" s="159"/>
      <c r="AB674" s="189" t="s">
        <v>2852</v>
      </c>
      <c r="AC674" s="158"/>
    </row>
    <row r="675" ht="15.75" customHeight="1">
      <c r="A675" s="222" t="s">
        <v>2853</v>
      </c>
      <c r="B675" s="146">
        <v>85.0</v>
      </c>
      <c r="C675" s="164">
        <v>74.0</v>
      </c>
      <c r="D675" s="214">
        <f>(B675+C675)/2</f>
        <v>79.5</v>
      </c>
      <c r="E675" s="164">
        <v>87.0</v>
      </c>
      <c r="F675" s="164">
        <v>78.0</v>
      </c>
      <c r="G675" s="149">
        <f t="shared" si="1095"/>
        <v>9</v>
      </c>
      <c r="H675" s="164">
        <f>(E675+F675)/2</f>
        <v>82.5</v>
      </c>
      <c r="I675" s="177">
        <f t="shared" si="1096"/>
        <v>-3</v>
      </c>
      <c r="J675" s="173" t="s">
        <v>1547</v>
      </c>
      <c r="K675" s="173" t="s">
        <v>1547</v>
      </c>
      <c r="L675" s="162" t="s">
        <v>1529</v>
      </c>
      <c r="M675" s="153">
        <f t="shared" si="1109"/>
        <v>35.028301</v>
      </c>
      <c r="N675" s="149">
        <v>3.5028301E7</v>
      </c>
      <c r="O675" s="181">
        <f t="shared" si="1110"/>
        <v>123.852703</v>
      </c>
      <c r="P675" s="149">
        <v>1.23852703E8</v>
      </c>
      <c r="Q675" s="153">
        <f>R675/1000000</f>
        <v>63.4</v>
      </c>
      <c r="R675" s="154">
        <v>6.34E7</v>
      </c>
      <c r="S675" s="154">
        <f>R675+P675</f>
        <v>187252703</v>
      </c>
      <c r="T675" s="154">
        <f t="shared" si="1111"/>
        <v>187.252703</v>
      </c>
      <c r="U675" s="178">
        <f>R675/S675</f>
        <v>0.3385798922</v>
      </c>
      <c r="V675" s="156">
        <v>60.0</v>
      </c>
      <c r="W675" s="157">
        <f t="shared" ref="W675:W676" si="1112">SUM(T675/V675)</f>
        <v>3.120878383</v>
      </c>
      <c r="X675" s="178">
        <f>N675/(V675*1000000)</f>
        <v>0.5838050167</v>
      </c>
      <c r="Y675" s="164">
        <v>2016.0</v>
      </c>
      <c r="Z675" s="159"/>
      <c r="AA675" s="159"/>
      <c r="AB675" s="160" t="s">
        <v>2854</v>
      </c>
      <c r="AC675" s="159"/>
    </row>
    <row r="676" ht="15.75" customHeight="1">
      <c r="A676" s="221" t="s">
        <v>437</v>
      </c>
      <c r="B676" s="183">
        <v>74.0</v>
      </c>
      <c r="C676" s="147">
        <v>57.0</v>
      </c>
      <c r="D676" s="185">
        <f t="shared" ref="D676:D679" si="1113">AVERAGE(B676:C676)</f>
        <v>65.5</v>
      </c>
      <c r="E676" s="147">
        <v>80.0</v>
      </c>
      <c r="F676" s="147">
        <v>66.0</v>
      </c>
      <c r="G676" s="187">
        <f t="shared" si="1095"/>
        <v>14</v>
      </c>
      <c r="H676" s="147">
        <f t="shared" ref="H676:H679" si="1114">AVERAGE(E676:F676)</f>
        <v>73</v>
      </c>
      <c r="I676" s="185">
        <f t="shared" si="1096"/>
        <v>-7.5</v>
      </c>
      <c r="J676" s="179" t="s">
        <v>1602</v>
      </c>
      <c r="K676" s="179" t="s">
        <v>2187</v>
      </c>
      <c r="L676" s="179" t="s">
        <v>1550</v>
      </c>
      <c r="M676" s="186">
        <v>128.1</v>
      </c>
      <c r="N676" s="187">
        <f>M676*1000000</f>
        <v>128100000</v>
      </c>
      <c r="O676" s="153">
        <v>312.43</v>
      </c>
      <c r="P676" s="187">
        <f>O676*1000000</f>
        <v>312430000</v>
      </c>
      <c r="Q676" s="153">
        <v>311.5</v>
      </c>
      <c r="R676" s="149">
        <f>SUM(Q676*1000000)</f>
        <v>311500000</v>
      </c>
      <c r="S676" s="187">
        <f>T676*1000000</f>
        <v>623930000</v>
      </c>
      <c r="T676" s="187">
        <f>SUM(O676+Q676)</f>
        <v>623.93</v>
      </c>
      <c r="U676" s="178">
        <f t="shared" ref="U676:U679" si="1115">(R676/S676)</f>
        <v>0.4992547241</v>
      </c>
      <c r="V676" s="156">
        <v>200.0</v>
      </c>
      <c r="W676" s="188">
        <f t="shared" si="1112"/>
        <v>3.11965</v>
      </c>
      <c r="X676" s="193">
        <f t="shared" ref="X676:X679" si="1116">SUM(M676/V676)</f>
        <v>0.6405</v>
      </c>
      <c r="Y676" s="147">
        <v>2010.0</v>
      </c>
      <c r="Z676" s="159"/>
      <c r="AA676" s="159"/>
      <c r="AB676" s="189" t="s">
        <v>2855</v>
      </c>
      <c r="AC676" s="158"/>
    </row>
    <row r="677" ht="15.75" customHeight="1">
      <c r="A677" s="225" t="s">
        <v>2856</v>
      </c>
      <c r="B677" s="206">
        <v>77.0</v>
      </c>
      <c r="C677" s="151">
        <v>64.0</v>
      </c>
      <c r="D677" s="208">
        <f t="shared" si="1113"/>
        <v>70.5</v>
      </c>
      <c r="E677" s="151">
        <v>85.0</v>
      </c>
      <c r="F677" s="151">
        <v>73.0</v>
      </c>
      <c r="G677" s="151">
        <f t="shared" si="1095"/>
        <v>12</v>
      </c>
      <c r="H677" s="151">
        <f t="shared" si="1114"/>
        <v>79</v>
      </c>
      <c r="I677" s="208">
        <f t="shared" si="1096"/>
        <v>-8.5</v>
      </c>
      <c r="J677" s="165" t="s">
        <v>1602</v>
      </c>
      <c r="K677" s="165" t="s">
        <v>2857</v>
      </c>
      <c r="L677" s="165" t="s">
        <v>1623</v>
      </c>
      <c r="M677" s="181">
        <f>N677/1000000</f>
        <v>23.702421</v>
      </c>
      <c r="N677" s="150">
        <v>2.3702421E7</v>
      </c>
      <c r="O677" s="181">
        <f>P677/1000000</f>
        <v>85.817906</v>
      </c>
      <c r="P677" s="150">
        <v>8.5817906E7</v>
      </c>
      <c r="Q677" s="153">
        <f>R677/1000000</f>
        <v>126</v>
      </c>
      <c r="R677" s="149">
        <v>1.26E8</v>
      </c>
      <c r="S677" s="150">
        <v>2.11817906E8</v>
      </c>
      <c r="T677" s="149">
        <f>S677/1000000</f>
        <v>211.817906</v>
      </c>
      <c r="U677" s="178">
        <f t="shared" si="1115"/>
        <v>0.59485056</v>
      </c>
      <c r="V677" s="192">
        <v>68.0</v>
      </c>
      <c r="W677" s="204">
        <f>SUM(S677/(V677*1000000))</f>
        <v>3.114969206</v>
      </c>
      <c r="X677" s="193">
        <f t="shared" si="1116"/>
        <v>0.3485650147</v>
      </c>
      <c r="Y677" s="151">
        <v>2014.0</v>
      </c>
      <c r="Z677" s="171"/>
      <c r="AA677" s="159"/>
      <c r="AB677" s="189" t="s">
        <v>2858</v>
      </c>
      <c r="AC677" s="158"/>
    </row>
    <row r="678" ht="15.75" customHeight="1">
      <c r="A678" s="221" t="s">
        <v>2859</v>
      </c>
      <c r="B678" s="183">
        <v>68.0</v>
      </c>
      <c r="C678" s="147">
        <v>54.0</v>
      </c>
      <c r="D678" s="185">
        <f t="shared" si="1113"/>
        <v>61</v>
      </c>
      <c r="E678" s="147">
        <v>48.0</v>
      </c>
      <c r="F678" s="147">
        <v>59.0</v>
      </c>
      <c r="G678" s="147">
        <f t="shared" si="1095"/>
        <v>-11</v>
      </c>
      <c r="H678" s="147">
        <f t="shared" si="1114"/>
        <v>53.5</v>
      </c>
      <c r="I678" s="185">
        <f t="shared" si="1096"/>
        <v>7.5</v>
      </c>
      <c r="J678" s="179" t="s">
        <v>1543</v>
      </c>
      <c r="K678" s="179" t="s">
        <v>1543</v>
      </c>
      <c r="L678" s="179" t="s">
        <v>1540</v>
      </c>
      <c r="M678" s="186">
        <v>30.6</v>
      </c>
      <c r="N678" s="187">
        <f t="shared" ref="N678:N679" si="1117">M678*1000000</f>
        <v>30600000</v>
      </c>
      <c r="O678" s="153">
        <v>60.1</v>
      </c>
      <c r="P678" s="187">
        <f t="shared" ref="P678:P679" si="1118">O678*1000000</f>
        <v>60100000</v>
      </c>
      <c r="Q678" s="153">
        <v>78.75</v>
      </c>
      <c r="R678" s="149">
        <f t="shared" ref="R678:R679" si="1119">SUM(Q678*1000000)</f>
        <v>78750000</v>
      </c>
      <c r="S678" s="187">
        <f t="shared" ref="S678:S679" si="1120">T678*1000000</f>
        <v>130800000</v>
      </c>
      <c r="T678" s="187">
        <v>130.8</v>
      </c>
      <c r="U678" s="178">
        <f t="shared" si="1115"/>
        <v>0.6020642202</v>
      </c>
      <c r="V678" s="156">
        <v>42.0</v>
      </c>
      <c r="W678" s="188">
        <f t="shared" ref="W678:W680" si="1121">SUM(T678/V678)</f>
        <v>3.114285714</v>
      </c>
      <c r="X678" s="193">
        <f t="shared" si="1116"/>
        <v>0.7285714286</v>
      </c>
      <c r="Y678" s="147">
        <v>2009.0</v>
      </c>
      <c r="Z678" s="159"/>
      <c r="AA678" s="159"/>
      <c r="AB678" s="189" t="s">
        <v>2860</v>
      </c>
      <c r="AC678" s="158"/>
    </row>
    <row r="679" ht="15.75" customHeight="1">
      <c r="A679" s="221" t="s">
        <v>524</v>
      </c>
      <c r="B679" s="183">
        <v>9.0</v>
      </c>
      <c r="C679" s="147">
        <v>27.0</v>
      </c>
      <c r="D679" s="183">
        <f t="shared" si="1113"/>
        <v>18</v>
      </c>
      <c r="E679" s="147">
        <v>40.0</v>
      </c>
      <c r="F679" s="147">
        <v>42.0</v>
      </c>
      <c r="G679" s="147">
        <f t="shared" si="1095"/>
        <v>-2</v>
      </c>
      <c r="H679" s="147">
        <f t="shared" si="1114"/>
        <v>41</v>
      </c>
      <c r="I679" s="183">
        <f t="shared" si="1096"/>
        <v>-23</v>
      </c>
      <c r="J679" s="179" t="s">
        <v>1543</v>
      </c>
      <c r="K679" s="179" t="s">
        <v>1543</v>
      </c>
      <c r="L679" s="179" t="s">
        <v>1550</v>
      </c>
      <c r="M679" s="186">
        <v>30.83</v>
      </c>
      <c r="N679" s="187">
        <f t="shared" si="1117"/>
        <v>30830000</v>
      </c>
      <c r="O679" s="153">
        <v>148.44</v>
      </c>
      <c r="P679" s="187">
        <f t="shared" si="1118"/>
        <v>148440000</v>
      </c>
      <c r="Q679" s="153">
        <v>162.21</v>
      </c>
      <c r="R679" s="149">
        <f t="shared" si="1119"/>
        <v>162210000</v>
      </c>
      <c r="S679" s="187">
        <f t="shared" si="1120"/>
        <v>310650000</v>
      </c>
      <c r="T679" s="187">
        <f>SUM(O679+Q679)</f>
        <v>310.65</v>
      </c>
      <c r="U679" s="178">
        <f t="shared" si="1115"/>
        <v>0.5221632062</v>
      </c>
      <c r="V679" s="156">
        <v>100.0</v>
      </c>
      <c r="W679" s="188">
        <f t="shared" si="1121"/>
        <v>3.1065</v>
      </c>
      <c r="X679" s="193">
        <f t="shared" si="1116"/>
        <v>0.3083</v>
      </c>
      <c r="Y679" s="147">
        <v>2010.0</v>
      </c>
      <c r="Z679" s="159"/>
      <c r="AA679" s="159"/>
      <c r="AB679" s="189" t="s">
        <v>2861</v>
      </c>
      <c r="AC679" s="158"/>
    </row>
    <row r="680" ht="15.75" customHeight="1">
      <c r="A680" s="222" t="s">
        <v>2862</v>
      </c>
      <c r="B680" s="146">
        <v>14.0</v>
      </c>
      <c r="C680" s="164">
        <v>32.0</v>
      </c>
      <c r="D680" s="214">
        <f>(B680+C680)/2</f>
        <v>23</v>
      </c>
      <c r="E680" s="164">
        <v>49.0</v>
      </c>
      <c r="F680" s="164">
        <v>46.0</v>
      </c>
      <c r="G680" s="149">
        <f t="shared" si="1095"/>
        <v>3</v>
      </c>
      <c r="H680" s="164">
        <f>(E680+F680)/2</f>
        <v>47.5</v>
      </c>
      <c r="I680" s="177">
        <f t="shared" si="1096"/>
        <v>-24.5</v>
      </c>
      <c r="J680" s="173" t="s">
        <v>1558</v>
      </c>
      <c r="K680" s="173" t="s">
        <v>1558</v>
      </c>
      <c r="L680" s="152" t="s">
        <v>1550</v>
      </c>
      <c r="M680" s="153">
        <f t="shared" ref="M680:M681" si="1122">N680/1000000</f>
        <v>35.243095</v>
      </c>
      <c r="N680" s="149">
        <v>3.5243095E7</v>
      </c>
      <c r="O680" s="181">
        <f t="shared" ref="O680:O681" si="1123">P680/1000000</f>
        <v>90.862685</v>
      </c>
      <c r="P680" s="149">
        <v>9.0862685E7</v>
      </c>
      <c r="Q680" s="153">
        <f t="shared" ref="Q680:Q681" si="1124">R680/1000000</f>
        <v>33.383467</v>
      </c>
      <c r="R680" s="154">
        <v>3.3383467E7</v>
      </c>
      <c r="S680" s="154">
        <f>R680+P680</f>
        <v>124246152</v>
      </c>
      <c r="T680" s="154">
        <f t="shared" ref="T680:T684" si="1125">S680/1000000</f>
        <v>124.246152</v>
      </c>
      <c r="U680" s="178">
        <f>R680/S680</f>
        <v>0.2686881361</v>
      </c>
      <c r="V680" s="156">
        <v>40.0</v>
      </c>
      <c r="W680" s="157">
        <f t="shared" si="1121"/>
        <v>3.1061538</v>
      </c>
      <c r="X680" s="178">
        <f>N680/(V680*1000000)</f>
        <v>0.881077375</v>
      </c>
      <c r="Y680" s="164">
        <v>2016.0</v>
      </c>
      <c r="Z680" s="159"/>
      <c r="AA680" s="159"/>
      <c r="AB680" s="160" t="s">
        <v>2863</v>
      </c>
      <c r="AC680" s="159"/>
    </row>
    <row r="681" ht="15.75" customHeight="1">
      <c r="A681" s="221" t="s">
        <v>742</v>
      </c>
      <c r="B681" s="183">
        <v>74.0</v>
      </c>
      <c r="C681" s="147">
        <v>65.0</v>
      </c>
      <c r="D681" s="185">
        <f t="shared" ref="D681:D685" si="1126">AVERAGE(B681:C681)</f>
        <v>69.5</v>
      </c>
      <c r="E681" s="147">
        <v>69.0</v>
      </c>
      <c r="F681" s="147">
        <v>65.0</v>
      </c>
      <c r="G681" s="147">
        <f t="shared" si="1095"/>
        <v>4</v>
      </c>
      <c r="H681" s="147">
        <f t="shared" ref="H681:H685" si="1127">AVERAGE(E681:F681)</f>
        <v>67</v>
      </c>
      <c r="I681" s="185">
        <f t="shared" si="1096"/>
        <v>2.5</v>
      </c>
      <c r="J681" s="179" t="s">
        <v>1694</v>
      </c>
      <c r="K681" s="179" t="s">
        <v>2864</v>
      </c>
      <c r="L681" s="165" t="s">
        <v>1540</v>
      </c>
      <c r="M681" s="186">
        <f t="shared" si="1122"/>
        <v>51.050101</v>
      </c>
      <c r="N681" s="187">
        <v>5.1050101E7</v>
      </c>
      <c r="O681" s="153">
        <f t="shared" si="1123"/>
        <v>126.477084</v>
      </c>
      <c r="P681" s="187">
        <v>1.26477084E8</v>
      </c>
      <c r="Q681" s="153">
        <f t="shared" si="1124"/>
        <v>276.877385</v>
      </c>
      <c r="R681" s="154">
        <v>2.76877385E8</v>
      </c>
      <c r="S681" s="187">
        <v>4.03354469E8</v>
      </c>
      <c r="T681" s="187">
        <f t="shared" si="1125"/>
        <v>403.354469</v>
      </c>
      <c r="U681" s="178">
        <f t="shared" ref="U681:U685" si="1128">(R681/S681)</f>
        <v>0.6864368844</v>
      </c>
      <c r="V681" s="156">
        <v>130.0</v>
      </c>
      <c r="W681" s="188">
        <f>SUM((S681/1000000)/V681)</f>
        <v>3.102726685</v>
      </c>
      <c r="X681" s="193">
        <f t="shared" ref="X681:X685" si="1129">SUM(M681/V681)</f>
        <v>0.3926930846</v>
      </c>
      <c r="Y681" s="151">
        <v>2012.0</v>
      </c>
      <c r="Z681" s="159"/>
      <c r="AA681" s="159"/>
      <c r="AB681" s="189" t="s">
        <v>2865</v>
      </c>
      <c r="AC681" s="158"/>
    </row>
    <row r="682" ht="15.75" customHeight="1">
      <c r="A682" s="221" t="s">
        <v>2866</v>
      </c>
      <c r="B682" s="175">
        <v>93.0</v>
      </c>
      <c r="C682" s="158">
        <v>78.0</v>
      </c>
      <c r="D682" s="183">
        <f t="shared" si="1126"/>
        <v>85.5</v>
      </c>
      <c r="E682" s="158">
        <v>79.0</v>
      </c>
      <c r="F682" s="147">
        <v>77.0</v>
      </c>
      <c r="G682" s="147">
        <f t="shared" si="1095"/>
        <v>2</v>
      </c>
      <c r="H682" s="147">
        <f t="shared" si="1127"/>
        <v>78</v>
      </c>
      <c r="I682" s="183">
        <f t="shared" si="1096"/>
        <v>7.5</v>
      </c>
      <c r="J682" s="179" t="s">
        <v>1983</v>
      </c>
      <c r="K682" s="179" t="s">
        <v>1983</v>
      </c>
      <c r="L682" s="179" t="s">
        <v>1534</v>
      </c>
      <c r="M682" s="153">
        <v>11.34</v>
      </c>
      <c r="N682" s="187">
        <f>M682*1000000</f>
        <v>11340000</v>
      </c>
      <c r="O682" s="153">
        <v>35.06</v>
      </c>
      <c r="P682" s="187">
        <f>O682*1000000</f>
        <v>35060000</v>
      </c>
      <c r="Q682" s="153">
        <v>41.11</v>
      </c>
      <c r="R682" s="149">
        <f>SUM(Q682*1000000)</f>
        <v>41110000</v>
      </c>
      <c r="S682" s="154">
        <f>SUM(N682:P682)</f>
        <v>46400035.06</v>
      </c>
      <c r="T682" s="149">
        <f t="shared" si="1125"/>
        <v>46.40003506</v>
      </c>
      <c r="U682" s="178">
        <f t="shared" si="1128"/>
        <v>0.8859907099</v>
      </c>
      <c r="V682" s="156">
        <v>15.0</v>
      </c>
      <c r="W682" s="188">
        <f>SUM(T682/V682)</f>
        <v>3.093335671</v>
      </c>
      <c r="X682" s="193">
        <f t="shared" si="1129"/>
        <v>0.756</v>
      </c>
      <c r="Y682" s="147">
        <v>2011.0</v>
      </c>
      <c r="Z682" s="159"/>
      <c r="AA682" s="159"/>
      <c r="AB682" s="189" t="s">
        <v>2867</v>
      </c>
      <c r="AC682" s="158"/>
    </row>
    <row r="683" ht="15.75" customHeight="1">
      <c r="A683" s="221" t="s">
        <v>2868</v>
      </c>
      <c r="B683" s="183">
        <v>79.0</v>
      </c>
      <c r="C683" s="147">
        <v>64.0</v>
      </c>
      <c r="D683" s="185">
        <f t="shared" si="1126"/>
        <v>71.5</v>
      </c>
      <c r="E683" s="147">
        <v>61.0</v>
      </c>
      <c r="F683" s="147">
        <v>69.0</v>
      </c>
      <c r="G683" s="147">
        <f t="shared" si="1095"/>
        <v>-8</v>
      </c>
      <c r="H683" s="147">
        <f t="shared" si="1127"/>
        <v>65</v>
      </c>
      <c r="I683" s="185">
        <f t="shared" si="1096"/>
        <v>6.5</v>
      </c>
      <c r="J683" s="179" t="s">
        <v>1602</v>
      </c>
      <c r="K683" s="179" t="s">
        <v>2869</v>
      </c>
      <c r="L683" s="165" t="s">
        <v>1540</v>
      </c>
      <c r="M683" s="186">
        <f t="shared" ref="M683:M684" si="1130">N683/1000000</f>
        <v>19.665101</v>
      </c>
      <c r="N683" s="187">
        <v>1.9665101E7</v>
      </c>
      <c r="O683" s="153">
        <f t="shared" ref="O683:O684" si="1131">P683/1000000</f>
        <v>51.580236</v>
      </c>
      <c r="P683" s="187">
        <v>5.1580236E7</v>
      </c>
      <c r="Q683" s="153">
        <f t="shared" ref="Q683:Q684" si="1132">R683/1000000</f>
        <v>25.698095</v>
      </c>
      <c r="R683" s="154">
        <v>2.5698095E7</v>
      </c>
      <c r="S683" s="187">
        <v>7.7278331E7</v>
      </c>
      <c r="T683" s="187">
        <f t="shared" si="1125"/>
        <v>77.278331</v>
      </c>
      <c r="U683" s="178">
        <f t="shared" si="1128"/>
        <v>0.332539467</v>
      </c>
      <c r="V683" s="156">
        <v>25.0</v>
      </c>
      <c r="W683" s="188">
        <f>SUM((S683/1000000)/V683)</f>
        <v>3.09113324</v>
      </c>
      <c r="X683" s="193">
        <f t="shared" si="1129"/>
        <v>0.78660404</v>
      </c>
      <c r="Y683" s="151">
        <v>2012.0</v>
      </c>
      <c r="Z683" s="159"/>
      <c r="AA683" s="159"/>
      <c r="AB683" s="189" t="s">
        <v>2870</v>
      </c>
      <c r="AC683" s="158"/>
    </row>
    <row r="684" ht="15.75" customHeight="1">
      <c r="A684" s="223" t="s">
        <v>2871</v>
      </c>
      <c r="B684" s="175">
        <v>7.0</v>
      </c>
      <c r="C684" s="158">
        <v>19.0</v>
      </c>
      <c r="D684" s="210">
        <f t="shared" si="1126"/>
        <v>13</v>
      </c>
      <c r="E684" s="158">
        <v>54.0</v>
      </c>
      <c r="F684" s="158">
        <v>31.0</v>
      </c>
      <c r="G684" s="158">
        <f t="shared" si="1095"/>
        <v>23</v>
      </c>
      <c r="H684" s="158">
        <f t="shared" si="1127"/>
        <v>42.5</v>
      </c>
      <c r="I684" s="210">
        <f t="shared" si="1096"/>
        <v>-29.5</v>
      </c>
      <c r="J684" s="162" t="s">
        <v>1558</v>
      </c>
      <c r="K684" s="162" t="s">
        <v>1558</v>
      </c>
      <c r="L684" s="162" t="s">
        <v>1550</v>
      </c>
      <c r="M684" s="153">
        <f t="shared" si="1130"/>
        <v>41.508572</v>
      </c>
      <c r="N684" s="154">
        <v>4.1508572E7</v>
      </c>
      <c r="O684" s="153">
        <f t="shared" si="1131"/>
        <v>133.668525</v>
      </c>
      <c r="P684" s="154">
        <v>1.33668525E8</v>
      </c>
      <c r="Q684" s="153">
        <f t="shared" si="1132"/>
        <v>113.315753</v>
      </c>
      <c r="R684" s="154">
        <v>1.13315753E8</v>
      </c>
      <c r="S684" s="154">
        <v>2.46984278E8</v>
      </c>
      <c r="T684" s="154">
        <f t="shared" si="1125"/>
        <v>246.984278</v>
      </c>
      <c r="U684" s="178">
        <f t="shared" si="1128"/>
        <v>0.4587974341</v>
      </c>
      <c r="V684" s="156">
        <v>80.0</v>
      </c>
      <c r="W684" s="188">
        <f t="shared" ref="W684:W687" si="1133">SUM(T684/V684)</f>
        <v>3.087303475</v>
      </c>
      <c r="X684" s="193">
        <f t="shared" si="1129"/>
        <v>0.51885715</v>
      </c>
      <c r="Y684" s="158">
        <v>2013.0</v>
      </c>
      <c r="Z684" s="159"/>
      <c r="AA684" s="159"/>
      <c r="AB684" s="189" t="s">
        <v>2872</v>
      </c>
      <c r="AC684" s="158"/>
    </row>
    <row r="685" ht="15.75" customHeight="1">
      <c r="A685" s="221" t="s">
        <v>2873</v>
      </c>
      <c r="B685" s="183">
        <v>3.0</v>
      </c>
      <c r="C685" s="147">
        <v>28.0</v>
      </c>
      <c r="D685" s="183">
        <f t="shared" si="1126"/>
        <v>15.5</v>
      </c>
      <c r="E685" s="147">
        <v>22.0</v>
      </c>
      <c r="F685" s="147">
        <v>47.0</v>
      </c>
      <c r="G685" s="147">
        <f t="shared" si="1095"/>
        <v>-25</v>
      </c>
      <c r="H685" s="147">
        <f t="shared" si="1127"/>
        <v>34.5</v>
      </c>
      <c r="I685" s="183">
        <f t="shared" si="1096"/>
        <v>-19</v>
      </c>
      <c r="J685" s="179" t="s">
        <v>1395</v>
      </c>
      <c r="K685" s="179" t="s">
        <v>1611</v>
      </c>
      <c r="L685" s="179" t="s">
        <v>1540</v>
      </c>
      <c r="M685" s="186">
        <v>5.4</v>
      </c>
      <c r="N685" s="187">
        <f>M685*1000000</f>
        <v>5400000</v>
      </c>
      <c r="O685" s="153">
        <v>13.56</v>
      </c>
      <c r="P685" s="187">
        <f>O685*1000000</f>
        <v>13560000</v>
      </c>
      <c r="Q685" s="153">
        <v>1.86</v>
      </c>
      <c r="R685" s="149">
        <f>SUM(Q685*1000000)</f>
        <v>1860000</v>
      </c>
      <c r="S685" s="187">
        <f>T685*1000000</f>
        <v>15420000</v>
      </c>
      <c r="T685" s="187">
        <v>15.42</v>
      </c>
      <c r="U685" s="178">
        <f t="shared" si="1128"/>
        <v>0.1206225681</v>
      </c>
      <c r="V685" s="156">
        <v>5.0</v>
      </c>
      <c r="W685" s="188">
        <f t="shared" si="1133"/>
        <v>3.084</v>
      </c>
      <c r="X685" s="193">
        <f t="shared" si="1129"/>
        <v>1.08</v>
      </c>
      <c r="Y685" s="147">
        <v>2008.0</v>
      </c>
      <c r="Z685" s="159"/>
      <c r="AA685" s="159"/>
      <c r="AB685" s="189" t="s">
        <v>2874</v>
      </c>
      <c r="AC685" s="158"/>
    </row>
    <row r="686" ht="15.75" customHeight="1">
      <c r="A686" s="222" t="s">
        <v>2875</v>
      </c>
      <c r="B686" s="146">
        <v>62.0</v>
      </c>
      <c r="C686" s="164">
        <v>58.0</v>
      </c>
      <c r="D686" s="214">
        <f t="shared" ref="D686:D687" si="1134">(B686+C686)/2</f>
        <v>60</v>
      </c>
      <c r="E686" s="164">
        <v>47.0</v>
      </c>
      <c r="F686" s="164">
        <v>55.0</v>
      </c>
      <c r="G686" s="149">
        <f t="shared" si="1095"/>
        <v>-8</v>
      </c>
      <c r="H686" s="164">
        <f t="shared" ref="H686:H687" si="1135">(E686+F686)/2</f>
        <v>51</v>
      </c>
      <c r="I686" s="177">
        <f t="shared" si="1096"/>
        <v>9</v>
      </c>
      <c r="J686" s="173" t="s">
        <v>1558</v>
      </c>
      <c r="K686" s="173" t="s">
        <v>1558</v>
      </c>
      <c r="L686" s="152" t="s">
        <v>1550</v>
      </c>
      <c r="M686" s="153">
        <f t="shared" ref="M686:M696" si="1136">N686/1000000</f>
        <v>21.760405</v>
      </c>
      <c r="N686" s="149">
        <v>2.1760405E7</v>
      </c>
      <c r="O686" s="181">
        <f t="shared" ref="O686:O696" si="1137">P686/1000000</f>
        <v>55.34073</v>
      </c>
      <c r="P686" s="149">
        <v>5.534073E7</v>
      </c>
      <c r="Q686" s="153">
        <f t="shared" ref="Q686:Q696" si="1138">R686/1000000</f>
        <v>52.551344</v>
      </c>
      <c r="R686" s="154">
        <v>5.2551344E7</v>
      </c>
      <c r="S686" s="154">
        <f t="shared" ref="S686:S687" si="1139">R686+P686</f>
        <v>107892074</v>
      </c>
      <c r="T686" s="154">
        <f t="shared" ref="T686:T696" si="1140">S686/1000000</f>
        <v>107.892074</v>
      </c>
      <c r="U686" s="178">
        <f t="shared" ref="U686:U687" si="1141">R686/S686</f>
        <v>0.487073258</v>
      </c>
      <c r="V686" s="156">
        <v>35.0</v>
      </c>
      <c r="W686" s="157">
        <f t="shared" si="1133"/>
        <v>3.082630686</v>
      </c>
      <c r="X686" s="178">
        <f t="shared" ref="X686:X687" si="1142">N686/(V686*1000000)</f>
        <v>0.6217258571</v>
      </c>
      <c r="Y686" s="164">
        <v>2016.0</v>
      </c>
      <c r="Z686" s="159"/>
      <c r="AA686" s="159"/>
      <c r="AB686" s="160" t="s">
        <v>2876</v>
      </c>
      <c r="AC686" s="159"/>
    </row>
    <row r="687" ht="15.75" customHeight="1">
      <c r="A687" s="222" t="s">
        <v>2877</v>
      </c>
      <c r="B687" s="146">
        <v>51.0</v>
      </c>
      <c r="C687" s="164">
        <v>51.0</v>
      </c>
      <c r="D687" s="214">
        <f t="shared" si="1134"/>
        <v>51</v>
      </c>
      <c r="E687" s="164">
        <v>82.0</v>
      </c>
      <c r="F687" s="164">
        <v>76.0</v>
      </c>
      <c r="G687" s="149">
        <f t="shared" si="1095"/>
        <v>6</v>
      </c>
      <c r="H687" s="164">
        <f t="shared" si="1135"/>
        <v>79</v>
      </c>
      <c r="I687" s="177">
        <f t="shared" si="1096"/>
        <v>-28</v>
      </c>
      <c r="J687" s="152" t="s">
        <v>1527</v>
      </c>
      <c r="K687" s="152" t="s">
        <v>1527</v>
      </c>
      <c r="L687" s="152" t="s">
        <v>1540</v>
      </c>
      <c r="M687" s="153">
        <f t="shared" si="1136"/>
        <v>24.710273</v>
      </c>
      <c r="N687" s="149">
        <v>2.4710273E7</v>
      </c>
      <c r="O687" s="181">
        <f t="shared" si="1137"/>
        <v>77.931035</v>
      </c>
      <c r="P687" s="149">
        <v>7.7931035E7</v>
      </c>
      <c r="Q687" s="153">
        <f t="shared" si="1138"/>
        <v>57.7</v>
      </c>
      <c r="R687" s="154">
        <v>5.77E7</v>
      </c>
      <c r="S687" s="154">
        <f t="shared" si="1139"/>
        <v>135631035</v>
      </c>
      <c r="T687" s="154">
        <f t="shared" si="1140"/>
        <v>135.631035</v>
      </c>
      <c r="U687" s="178">
        <f t="shared" si="1141"/>
        <v>0.4254188579</v>
      </c>
      <c r="V687" s="156">
        <v>44.0</v>
      </c>
      <c r="W687" s="157">
        <f t="shared" si="1133"/>
        <v>3.082523523</v>
      </c>
      <c r="X687" s="178">
        <f t="shared" si="1142"/>
        <v>0.5615971136</v>
      </c>
      <c r="Y687" s="164">
        <v>2016.0</v>
      </c>
      <c r="Z687" s="159"/>
      <c r="AA687" s="159"/>
      <c r="AB687" s="160" t="s">
        <v>2878</v>
      </c>
      <c r="AC687" s="159"/>
    </row>
    <row r="688" ht="15.75" customHeight="1">
      <c r="A688" s="225" t="s">
        <v>2879</v>
      </c>
      <c r="B688" s="206">
        <v>21.0</v>
      </c>
      <c r="C688" s="151">
        <v>37.0</v>
      </c>
      <c r="D688" s="208">
        <f t="shared" ref="D688:D690" si="1143">AVERAGE(B688:C688)</f>
        <v>29</v>
      </c>
      <c r="E688" s="151">
        <v>73.0</v>
      </c>
      <c r="F688" s="151">
        <v>39.0</v>
      </c>
      <c r="G688" s="151">
        <f t="shared" si="1095"/>
        <v>34</v>
      </c>
      <c r="H688" s="151">
        <f t="shared" ref="H688:H690" si="1144">AVERAGE(E688:F688)</f>
        <v>56</v>
      </c>
      <c r="I688" s="208">
        <f t="shared" si="1096"/>
        <v>-27</v>
      </c>
      <c r="J688" s="165" t="s">
        <v>1565</v>
      </c>
      <c r="K688" s="165" t="s">
        <v>1565</v>
      </c>
      <c r="L688" s="165" t="s">
        <v>1534</v>
      </c>
      <c r="M688" s="181">
        <f t="shared" si="1136"/>
        <v>25.601865</v>
      </c>
      <c r="N688" s="150">
        <v>2.5601865E7</v>
      </c>
      <c r="O688" s="181">
        <f t="shared" si="1137"/>
        <v>59.700064</v>
      </c>
      <c r="P688" s="150">
        <v>5.9700064E7</v>
      </c>
      <c r="Q688" s="153">
        <f t="shared" si="1138"/>
        <v>8.1</v>
      </c>
      <c r="R688" s="149">
        <v>8100000.0</v>
      </c>
      <c r="S688" s="150">
        <v>6.7800604E7</v>
      </c>
      <c r="T688" s="149">
        <f t="shared" si="1140"/>
        <v>67.800604</v>
      </c>
      <c r="U688" s="178">
        <f t="shared" ref="U688:U693" si="1145">(R688/S688)</f>
        <v>0.1194679623</v>
      </c>
      <c r="V688" s="192">
        <v>22.0</v>
      </c>
      <c r="W688" s="204">
        <f t="shared" ref="W688:W693" si="1146">SUM(S688/(V688*1000000))</f>
        <v>3.081845636</v>
      </c>
      <c r="X688" s="193">
        <f t="shared" ref="X688:X693" si="1147">SUM(M688/V688)</f>
        <v>1.163721136</v>
      </c>
      <c r="Y688" s="151">
        <v>2014.0</v>
      </c>
      <c r="Z688" s="171"/>
      <c r="AA688" s="159"/>
      <c r="AB688" s="189" t="s">
        <v>2880</v>
      </c>
      <c r="AC688" s="158"/>
    </row>
    <row r="689" ht="15.75" customHeight="1">
      <c r="A689" s="225" t="s">
        <v>2881</v>
      </c>
      <c r="B689" s="206">
        <v>22.0</v>
      </c>
      <c r="C689" s="151">
        <v>39.0</v>
      </c>
      <c r="D689" s="208">
        <f t="shared" si="1143"/>
        <v>30.5</v>
      </c>
      <c r="E689" s="151">
        <v>58.0</v>
      </c>
      <c r="F689" s="151">
        <v>65.0</v>
      </c>
      <c r="G689" s="151">
        <f t="shared" si="1095"/>
        <v>-7</v>
      </c>
      <c r="H689" s="151">
        <f t="shared" si="1144"/>
        <v>61.5</v>
      </c>
      <c r="I689" s="208">
        <f t="shared" si="1096"/>
        <v>-31</v>
      </c>
      <c r="J689" s="165" t="s">
        <v>1602</v>
      </c>
      <c r="K689" s="165" t="s">
        <v>2882</v>
      </c>
      <c r="L689" s="165" t="s">
        <v>1534</v>
      </c>
      <c r="M689" s="181">
        <f t="shared" si="1136"/>
        <v>17.844939</v>
      </c>
      <c r="N689" s="150">
        <v>1.7844939E7</v>
      </c>
      <c r="O689" s="181">
        <f t="shared" si="1137"/>
        <v>43.577636</v>
      </c>
      <c r="P689" s="150">
        <v>4.3577636E7</v>
      </c>
      <c r="Q689" s="153">
        <f t="shared" si="1138"/>
        <v>159.7</v>
      </c>
      <c r="R689" s="149">
        <v>1.597E8</v>
      </c>
      <c r="S689" s="150">
        <v>2.03277636E8</v>
      </c>
      <c r="T689" s="149">
        <f t="shared" si="1140"/>
        <v>203.277636</v>
      </c>
      <c r="U689" s="178">
        <f t="shared" si="1145"/>
        <v>0.7856250355</v>
      </c>
      <c r="V689" s="192">
        <v>66.0</v>
      </c>
      <c r="W689" s="204">
        <f t="shared" si="1146"/>
        <v>3.079964182</v>
      </c>
      <c r="X689" s="193">
        <f t="shared" si="1147"/>
        <v>0.2703778636</v>
      </c>
      <c r="Y689" s="151">
        <v>2014.0</v>
      </c>
      <c r="Z689" s="171"/>
      <c r="AA689" s="159"/>
      <c r="AB689" s="189" t="s">
        <v>2883</v>
      </c>
      <c r="AC689" s="158"/>
    </row>
    <row r="690" ht="15.75" customHeight="1">
      <c r="A690" s="225" t="s">
        <v>2884</v>
      </c>
      <c r="B690" s="206">
        <v>23.0</v>
      </c>
      <c r="C690" s="151">
        <v>40.0</v>
      </c>
      <c r="D690" s="208">
        <f t="shared" si="1143"/>
        <v>31.5</v>
      </c>
      <c r="E690" s="151">
        <v>59.0</v>
      </c>
      <c r="F690" s="151">
        <v>63.0</v>
      </c>
      <c r="G690" s="151">
        <f t="shared" si="1095"/>
        <v>-4</v>
      </c>
      <c r="H690" s="151">
        <f t="shared" si="1144"/>
        <v>61</v>
      </c>
      <c r="I690" s="208">
        <f t="shared" si="1096"/>
        <v>-29.5</v>
      </c>
      <c r="J690" s="165" t="s">
        <v>1602</v>
      </c>
      <c r="K690" s="165" t="s">
        <v>2885</v>
      </c>
      <c r="L690" s="165" t="s">
        <v>1623</v>
      </c>
      <c r="M690" s="181">
        <f t="shared" si="1136"/>
        <v>23.514615</v>
      </c>
      <c r="N690" s="150">
        <v>2.3514615E7</v>
      </c>
      <c r="O690" s="181">
        <f t="shared" si="1137"/>
        <v>56.280355</v>
      </c>
      <c r="P690" s="150">
        <v>5.6280355E7</v>
      </c>
      <c r="Q690" s="153">
        <f t="shared" si="1138"/>
        <v>159.248846</v>
      </c>
      <c r="R690" s="149">
        <v>1.59248846E8</v>
      </c>
      <c r="S690" s="150">
        <v>2.15529201E8</v>
      </c>
      <c r="T690" s="149">
        <f t="shared" si="1140"/>
        <v>215.529201</v>
      </c>
      <c r="U690" s="178">
        <f t="shared" si="1145"/>
        <v>0.7388736434</v>
      </c>
      <c r="V690" s="192">
        <v>70.0</v>
      </c>
      <c r="W690" s="204">
        <f t="shared" si="1146"/>
        <v>3.078988586</v>
      </c>
      <c r="X690" s="193">
        <f t="shared" si="1147"/>
        <v>0.3359230714</v>
      </c>
      <c r="Y690" s="151">
        <v>2014.0</v>
      </c>
      <c r="Z690" s="171"/>
      <c r="AA690" s="159"/>
      <c r="AB690" s="189" t="s">
        <v>2886</v>
      </c>
      <c r="AC690" s="158"/>
    </row>
    <row r="691" ht="15.75" customHeight="1">
      <c r="A691" s="222" t="s">
        <v>2887</v>
      </c>
      <c r="B691" s="146">
        <v>87.0</v>
      </c>
      <c r="C691" s="164">
        <v>73.0</v>
      </c>
      <c r="D691" s="149">
        <f>(B691+C691)/2</f>
        <v>80</v>
      </c>
      <c r="E691" s="164">
        <v>91.0</v>
      </c>
      <c r="F691" s="164">
        <v>77.0</v>
      </c>
      <c r="G691" s="151">
        <f t="shared" si="1095"/>
        <v>14</v>
      </c>
      <c r="H691" s="151">
        <f>(E691+F691)/2</f>
        <v>84</v>
      </c>
      <c r="I691" s="150">
        <f t="shared" si="1096"/>
        <v>-4</v>
      </c>
      <c r="J691" s="165" t="s">
        <v>1565</v>
      </c>
      <c r="K691" s="165" t="s">
        <v>1565</v>
      </c>
      <c r="L691" s="166" t="s">
        <v>1529</v>
      </c>
      <c r="M691" s="167">
        <f t="shared" si="1136"/>
        <v>0.161558</v>
      </c>
      <c r="N691" s="149">
        <v>161558.0</v>
      </c>
      <c r="O691" s="167">
        <f t="shared" si="1137"/>
        <v>33.800859</v>
      </c>
      <c r="P691" s="149">
        <v>3.3800859E7</v>
      </c>
      <c r="Q691" s="167">
        <f t="shared" si="1138"/>
        <v>0</v>
      </c>
      <c r="R691" s="150">
        <f>S691-P691</f>
        <v>0</v>
      </c>
      <c r="S691" s="149">
        <v>3.3800859E7</v>
      </c>
      <c r="T691" s="149">
        <f t="shared" si="1140"/>
        <v>33.800859</v>
      </c>
      <c r="U691" s="155">
        <f t="shared" si="1145"/>
        <v>0</v>
      </c>
      <c r="V691" s="192">
        <v>11.0</v>
      </c>
      <c r="W691" s="204">
        <f t="shared" si="1146"/>
        <v>3.072805364</v>
      </c>
      <c r="X691" s="155">
        <f t="shared" si="1147"/>
        <v>0.01468709091</v>
      </c>
      <c r="Y691" s="164">
        <v>2017.0</v>
      </c>
      <c r="Z691" s="171"/>
      <c r="AA691" s="171"/>
      <c r="AB691" s="172" t="s">
        <v>2888</v>
      </c>
      <c r="AC691" s="171"/>
    </row>
    <row r="692" ht="15.75" customHeight="1">
      <c r="A692" s="225" t="s">
        <v>2889</v>
      </c>
      <c r="B692" s="206">
        <v>42.0</v>
      </c>
      <c r="C692" s="151">
        <v>48.0</v>
      </c>
      <c r="D692" s="208">
        <f>AVERAGE(B692:C692)</f>
        <v>45</v>
      </c>
      <c r="E692" s="151">
        <v>53.0</v>
      </c>
      <c r="F692" s="151">
        <v>61.0</v>
      </c>
      <c r="G692" s="151">
        <f t="shared" si="1095"/>
        <v>-8</v>
      </c>
      <c r="H692" s="151">
        <f>AVERAGE(E692:F692)</f>
        <v>57</v>
      </c>
      <c r="I692" s="208">
        <f t="shared" si="1096"/>
        <v>-12</v>
      </c>
      <c r="J692" s="165" t="s">
        <v>1602</v>
      </c>
      <c r="K692" s="165" t="s">
        <v>2890</v>
      </c>
      <c r="L692" s="165" t="s">
        <v>1550</v>
      </c>
      <c r="M692" s="181">
        <f t="shared" si="1136"/>
        <v>45.03846</v>
      </c>
      <c r="N692" s="150">
        <v>4.503846E7</v>
      </c>
      <c r="O692" s="181">
        <f t="shared" si="1137"/>
        <v>106.580051</v>
      </c>
      <c r="P692" s="150">
        <v>1.06580051E8</v>
      </c>
      <c r="Q692" s="153">
        <f t="shared" si="1138"/>
        <v>231</v>
      </c>
      <c r="R692" s="149">
        <v>2.31E8</v>
      </c>
      <c r="S692" s="150">
        <v>3.37580051E8</v>
      </c>
      <c r="T692" s="149">
        <f t="shared" si="1140"/>
        <v>337.580051</v>
      </c>
      <c r="U692" s="178">
        <f t="shared" si="1145"/>
        <v>0.6842821408</v>
      </c>
      <c r="V692" s="192">
        <v>110.0</v>
      </c>
      <c r="W692" s="204">
        <f t="shared" si="1146"/>
        <v>3.068909555</v>
      </c>
      <c r="X692" s="193">
        <f t="shared" si="1147"/>
        <v>0.4094405455</v>
      </c>
      <c r="Y692" s="151">
        <v>2014.0</v>
      </c>
      <c r="Z692" s="171"/>
      <c r="AA692" s="159"/>
      <c r="AB692" s="189" t="s">
        <v>2891</v>
      </c>
      <c r="AC692" s="158"/>
    </row>
    <row r="693" ht="15.75" customHeight="1">
      <c r="A693" s="222" t="s">
        <v>500</v>
      </c>
      <c r="B693" s="146">
        <v>76.0</v>
      </c>
      <c r="C693" s="164">
        <v>62.0</v>
      </c>
      <c r="D693" s="149">
        <f t="shared" ref="D693:D696" si="1148">(B693+C693)/2</f>
        <v>69</v>
      </c>
      <c r="E693" s="164">
        <v>70.0</v>
      </c>
      <c r="F693" s="164">
        <v>67.0</v>
      </c>
      <c r="G693" s="151">
        <f t="shared" si="1095"/>
        <v>3</v>
      </c>
      <c r="H693" s="151">
        <f t="shared" ref="H693:H696" si="1149">(E693+F693)/2</f>
        <v>68.5</v>
      </c>
      <c r="I693" s="150">
        <f t="shared" si="1096"/>
        <v>0.5</v>
      </c>
      <c r="J693" s="165" t="s">
        <v>1602</v>
      </c>
      <c r="K693" s="165" t="s">
        <v>2054</v>
      </c>
      <c r="L693" s="179" t="s">
        <v>1567</v>
      </c>
      <c r="M693" s="167">
        <f t="shared" si="1136"/>
        <v>61.025472</v>
      </c>
      <c r="N693" s="149">
        <v>6.1025472E7</v>
      </c>
      <c r="O693" s="167">
        <f t="shared" si="1137"/>
        <v>168.052812</v>
      </c>
      <c r="P693" s="149">
        <v>1.68052812E8</v>
      </c>
      <c r="Q693" s="167">
        <f t="shared" si="1138"/>
        <v>398.6</v>
      </c>
      <c r="R693" s="150">
        <f>S693-P693</f>
        <v>398600000</v>
      </c>
      <c r="S693" s="149">
        <v>5.66652812E8</v>
      </c>
      <c r="T693" s="149">
        <f t="shared" si="1140"/>
        <v>566.652812</v>
      </c>
      <c r="U693" s="155">
        <f t="shared" si="1145"/>
        <v>0.7034289631</v>
      </c>
      <c r="V693" s="192">
        <v>185.0</v>
      </c>
      <c r="W693" s="204">
        <f t="shared" si="1146"/>
        <v>3.062988173</v>
      </c>
      <c r="X693" s="155">
        <f t="shared" si="1147"/>
        <v>0.3298674162</v>
      </c>
      <c r="Y693" s="164">
        <v>2017.0</v>
      </c>
      <c r="Z693" s="171"/>
      <c r="AA693" s="171"/>
      <c r="AB693" s="172" t="s">
        <v>2892</v>
      </c>
      <c r="AC693" s="171"/>
    </row>
    <row r="694" ht="15.75" customHeight="1">
      <c r="A694" s="222" t="s">
        <v>2893</v>
      </c>
      <c r="B694" s="146">
        <v>96.0</v>
      </c>
      <c r="C694" s="164">
        <v>93.0</v>
      </c>
      <c r="D694" s="214">
        <f t="shared" si="1148"/>
        <v>94.5</v>
      </c>
      <c r="E694" s="164">
        <v>93.0</v>
      </c>
      <c r="F694" s="164">
        <v>81.0</v>
      </c>
      <c r="G694" s="149">
        <f t="shared" si="1095"/>
        <v>12</v>
      </c>
      <c r="H694" s="164">
        <f t="shared" si="1149"/>
        <v>87</v>
      </c>
      <c r="I694" s="177">
        <f t="shared" si="1096"/>
        <v>7.5</v>
      </c>
      <c r="J694" s="173" t="s">
        <v>1547</v>
      </c>
      <c r="K694" s="173" t="s">
        <v>1547</v>
      </c>
      <c r="L694" s="152" t="s">
        <v>1529</v>
      </c>
      <c r="M694" s="153">
        <f t="shared" si="1136"/>
        <v>0.295009</v>
      </c>
      <c r="N694" s="149">
        <v>295009.0</v>
      </c>
      <c r="O694" s="181">
        <f t="shared" si="1137"/>
        <v>17.946804</v>
      </c>
      <c r="P694" s="149">
        <v>1.7946804E7</v>
      </c>
      <c r="Q694" s="153">
        <f t="shared" si="1138"/>
        <v>43.290697</v>
      </c>
      <c r="R694" s="154">
        <v>4.3290697E7</v>
      </c>
      <c r="S694" s="154">
        <f>R694+P694</f>
        <v>61237501</v>
      </c>
      <c r="T694" s="154">
        <f t="shared" si="1140"/>
        <v>61.237501</v>
      </c>
      <c r="U694" s="178">
        <f>R694/S694</f>
        <v>0.7069311499</v>
      </c>
      <c r="V694" s="156">
        <v>20.0</v>
      </c>
      <c r="W694" s="157">
        <f>SUM(T694/V694)</f>
        <v>3.06187505</v>
      </c>
      <c r="X694" s="178">
        <f>N694/(V694*1000000)</f>
        <v>0.01475045</v>
      </c>
      <c r="Y694" s="164">
        <v>2016.0</v>
      </c>
      <c r="Z694" s="162" t="s">
        <v>1608</v>
      </c>
      <c r="AA694" s="162" t="s">
        <v>2894</v>
      </c>
      <c r="AB694" s="160" t="s">
        <v>2895</v>
      </c>
      <c r="AC694" s="159"/>
    </row>
    <row r="695" ht="15.75" customHeight="1">
      <c r="A695" s="226" t="s">
        <v>2896</v>
      </c>
      <c r="B695" s="146">
        <v>97.0</v>
      </c>
      <c r="C695" s="147">
        <v>87.0</v>
      </c>
      <c r="D695" s="149">
        <f t="shared" si="1148"/>
        <v>92</v>
      </c>
      <c r="E695" s="147">
        <v>94.0</v>
      </c>
      <c r="F695" s="149">
        <v>88.0</v>
      </c>
      <c r="G695" s="150">
        <f t="shared" si="1095"/>
        <v>6</v>
      </c>
      <c r="H695" s="151">
        <f t="shared" si="1149"/>
        <v>91</v>
      </c>
      <c r="I695" s="150">
        <f t="shared" si="1096"/>
        <v>1</v>
      </c>
      <c r="J695" s="152" t="s">
        <v>1572</v>
      </c>
      <c r="K695" s="152" t="s">
        <v>1572</v>
      </c>
      <c r="L695" s="152" t="s">
        <v>1534</v>
      </c>
      <c r="M695" s="153">
        <f t="shared" si="1136"/>
        <v>35.363376</v>
      </c>
      <c r="N695" s="149">
        <v>3.5363376E7</v>
      </c>
      <c r="O695" s="153">
        <f t="shared" si="1137"/>
        <v>133.861346</v>
      </c>
      <c r="P695" s="149">
        <v>1.33861346E8</v>
      </c>
      <c r="Q695" s="153">
        <f t="shared" si="1138"/>
        <v>141.5</v>
      </c>
      <c r="R695" s="149">
        <v>1.415E8</v>
      </c>
      <c r="S695" s="149">
        <v>2.75361346E8</v>
      </c>
      <c r="T695" s="154">
        <f t="shared" si="1140"/>
        <v>275.361346</v>
      </c>
      <c r="U695" s="155">
        <f>(R695/S695)</f>
        <v>0.5138702365</v>
      </c>
      <c r="V695" s="156">
        <v>90.0</v>
      </c>
      <c r="W695" s="204">
        <f>SUM(S695/(V695*1000000))</f>
        <v>3.059570511</v>
      </c>
      <c r="X695" s="155">
        <f>SUM(M695/V695)</f>
        <v>0.3929264</v>
      </c>
      <c r="Y695" s="147">
        <v>2018.0</v>
      </c>
      <c r="Z695" s="159"/>
      <c r="AA695" s="159"/>
      <c r="AB695" s="160" t="s">
        <v>2897</v>
      </c>
      <c r="AC695" s="159"/>
    </row>
    <row r="696" ht="15.75" customHeight="1">
      <c r="A696" s="222" t="s">
        <v>2898</v>
      </c>
      <c r="B696" s="146">
        <v>6.0</v>
      </c>
      <c r="C696" s="164">
        <v>28.0</v>
      </c>
      <c r="D696" s="214">
        <f t="shared" si="1148"/>
        <v>17</v>
      </c>
      <c r="E696" s="164">
        <v>49.0</v>
      </c>
      <c r="F696" s="164">
        <v>23.0</v>
      </c>
      <c r="G696" s="149">
        <f t="shared" si="1095"/>
        <v>26</v>
      </c>
      <c r="H696" s="164">
        <f t="shared" si="1149"/>
        <v>36</v>
      </c>
      <c r="I696" s="177">
        <f t="shared" si="1096"/>
        <v>-19</v>
      </c>
      <c r="J696" s="152" t="s">
        <v>1527</v>
      </c>
      <c r="K696" s="152" t="s">
        <v>1527</v>
      </c>
      <c r="L696" s="152" t="s">
        <v>1540</v>
      </c>
      <c r="M696" s="153">
        <f t="shared" si="1136"/>
        <v>14.202323</v>
      </c>
      <c r="N696" s="149">
        <v>1.4202323E7</v>
      </c>
      <c r="O696" s="181">
        <f t="shared" si="1137"/>
        <v>29.740655</v>
      </c>
      <c r="P696" s="149">
        <v>2.9740655E7</v>
      </c>
      <c r="Q696" s="153">
        <f t="shared" si="1138"/>
        <v>0.845497</v>
      </c>
      <c r="R696" s="154">
        <v>845497.0</v>
      </c>
      <c r="S696" s="154">
        <f>R696+P696</f>
        <v>30586152</v>
      </c>
      <c r="T696" s="154">
        <f t="shared" si="1140"/>
        <v>30.586152</v>
      </c>
      <c r="U696" s="178">
        <f>R696/S696</f>
        <v>0.02764313079</v>
      </c>
      <c r="V696" s="156">
        <v>10.0</v>
      </c>
      <c r="W696" s="157">
        <f t="shared" ref="W696:W698" si="1150">SUM(T696/V696)</f>
        <v>3.0586152</v>
      </c>
      <c r="X696" s="178">
        <f>N696/(V696*1000000)</f>
        <v>1.4202323</v>
      </c>
      <c r="Y696" s="164">
        <v>2016.0</v>
      </c>
      <c r="Z696" s="159"/>
      <c r="AA696" s="159"/>
      <c r="AB696" s="160" t="s">
        <v>2899</v>
      </c>
      <c r="AC696" s="159"/>
    </row>
    <row r="697" ht="15.75" customHeight="1">
      <c r="A697" s="221" t="s">
        <v>2900</v>
      </c>
      <c r="B697" s="183">
        <v>27.0</v>
      </c>
      <c r="C697" s="147">
        <v>36.0</v>
      </c>
      <c r="D697" s="185">
        <f>AVERAGE(B697:C697)</f>
        <v>31.5</v>
      </c>
      <c r="E697" s="147">
        <v>77.0</v>
      </c>
      <c r="F697" s="147">
        <v>55.0</v>
      </c>
      <c r="G697" s="147">
        <f t="shared" si="1095"/>
        <v>22</v>
      </c>
      <c r="H697" s="147">
        <f>AVERAGE(E697:F697)</f>
        <v>66</v>
      </c>
      <c r="I697" s="185">
        <f t="shared" si="1096"/>
        <v>-34.5</v>
      </c>
      <c r="J697" s="179" t="s">
        <v>1565</v>
      </c>
      <c r="K697" s="179" t="s">
        <v>1565</v>
      </c>
      <c r="L697" s="179" t="s">
        <v>1540</v>
      </c>
      <c r="M697" s="186">
        <v>14.9</v>
      </c>
      <c r="N697" s="187">
        <f>M697*1000000</f>
        <v>14900000</v>
      </c>
      <c r="O697" s="153">
        <v>69.95</v>
      </c>
      <c r="P697" s="187">
        <f>O697*1000000</f>
        <v>69950000</v>
      </c>
      <c r="Q697" s="153">
        <v>98.22</v>
      </c>
      <c r="R697" s="149">
        <f>SUM(Q697*1000000)</f>
        <v>98220000</v>
      </c>
      <c r="S697" s="187">
        <f>T697*1000000</f>
        <v>168170000</v>
      </c>
      <c r="T697" s="187">
        <v>168.17</v>
      </c>
      <c r="U697" s="178">
        <f>(R697/S697)</f>
        <v>0.5840518523</v>
      </c>
      <c r="V697" s="156">
        <v>55.0</v>
      </c>
      <c r="W697" s="188">
        <f t="shared" si="1150"/>
        <v>3.057636364</v>
      </c>
      <c r="X697" s="193">
        <f>SUM(M697/V697)</f>
        <v>0.2709090909</v>
      </c>
      <c r="Y697" s="147">
        <v>2008.0</v>
      </c>
      <c r="Z697" s="159"/>
      <c r="AA697" s="159"/>
      <c r="AB697" s="189" t="s">
        <v>2901</v>
      </c>
      <c r="AC697" s="158"/>
    </row>
    <row r="698" ht="15.75" customHeight="1">
      <c r="A698" s="222" t="s">
        <v>1335</v>
      </c>
      <c r="B698" s="146">
        <v>48.0</v>
      </c>
      <c r="C698" s="164">
        <v>52.0</v>
      </c>
      <c r="D698" s="214">
        <f>(B698+C698)/2</f>
        <v>50</v>
      </c>
      <c r="E698" s="164">
        <v>68.0</v>
      </c>
      <c r="F698" s="164">
        <v>68.0</v>
      </c>
      <c r="G698" s="149">
        <f t="shared" si="1095"/>
        <v>0</v>
      </c>
      <c r="H698" s="164">
        <f>(E698+F698)/2</f>
        <v>68</v>
      </c>
      <c r="I698" s="177">
        <f t="shared" si="1096"/>
        <v>-18</v>
      </c>
      <c r="J698" s="173" t="s">
        <v>1537</v>
      </c>
      <c r="K698" s="173" t="s">
        <v>1537</v>
      </c>
      <c r="L698" s="152" t="s">
        <v>1550</v>
      </c>
      <c r="M698" s="153">
        <f t="shared" ref="M698:M699" si="1151">N698/1000000</f>
        <v>65.769562</v>
      </c>
      <c r="N698" s="149">
        <v>6.5769562E7</v>
      </c>
      <c r="O698" s="181">
        <f t="shared" ref="O698:O703" si="1152">P698/1000000</f>
        <v>155.442489</v>
      </c>
      <c r="P698" s="149">
        <v>1.55442489E8</v>
      </c>
      <c r="Q698" s="153">
        <f t="shared" ref="Q698:Q703" si="1153">R698/1000000</f>
        <v>388.491616</v>
      </c>
      <c r="R698" s="154">
        <v>3.88491616E8</v>
      </c>
      <c r="S698" s="154">
        <f>R698+P698</f>
        <v>543934105</v>
      </c>
      <c r="T698" s="154">
        <f t="shared" ref="T698:T703" si="1154">S698/1000000</f>
        <v>543.934105</v>
      </c>
      <c r="U698" s="178">
        <f>R698/S698</f>
        <v>0.7142255145</v>
      </c>
      <c r="V698" s="156">
        <v>178.0</v>
      </c>
      <c r="W698" s="157">
        <f t="shared" si="1150"/>
        <v>3.055809579</v>
      </c>
      <c r="X698" s="178">
        <f>N698/(V698*1000000)</f>
        <v>0.3694919213</v>
      </c>
      <c r="Y698" s="164">
        <v>2016.0</v>
      </c>
      <c r="Z698" s="159"/>
      <c r="AA698" s="159"/>
      <c r="AB698" s="160" t="s">
        <v>2902</v>
      </c>
      <c r="AC698" s="159"/>
    </row>
    <row r="699" ht="15.75" customHeight="1">
      <c r="A699" s="221" t="s">
        <v>1012</v>
      </c>
      <c r="B699" s="183">
        <v>65.0</v>
      </c>
      <c r="C699" s="147">
        <v>51.0</v>
      </c>
      <c r="D699" s="185">
        <f t="shared" ref="D699:D701" si="1155">AVERAGE(B699:C699)</f>
        <v>58</v>
      </c>
      <c r="E699" s="147">
        <v>68.0</v>
      </c>
      <c r="F699" s="147">
        <v>70.0</v>
      </c>
      <c r="G699" s="147">
        <f t="shared" si="1095"/>
        <v>-2</v>
      </c>
      <c r="H699" s="147">
        <f t="shared" ref="H699:H701" si="1156">AVERAGE(E699:F699)</f>
        <v>69</v>
      </c>
      <c r="I699" s="185">
        <f t="shared" si="1096"/>
        <v>-11</v>
      </c>
      <c r="J699" s="179" t="s">
        <v>1602</v>
      </c>
      <c r="K699" s="179" t="s">
        <v>2730</v>
      </c>
      <c r="L699" s="165" t="s">
        <v>1550</v>
      </c>
      <c r="M699" s="186">
        <f t="shared" si="1151"/>
        <v>28.59137</v>
      </c>
      <c r="N699" s="187">
        <v>2.859137E7</v>
      </c>
      <c r="O699" s="153">
        <f t="shared" si="1152"/>
        <v>85.028192</v>
      </c>
      <c r="P699" s="187">
        <v>8.5028192E7</v>
      </c>
      <c r="Q699" s="153">
        <f t="shared" si="1153"/>
        <v>220.4</v>
      </c>
      <c r="R699" s="154">
        <v>2.204E8</v>
      </c>
      <c r="S699" s="187">
        <v>3.05428192E8</v>
      </c>
      <c r="T699" s="187">
        <f t="shared" si="1154"/>
        <v>305.428192</v>
      </c>
      <c r="U699" s="178">
        <f t="shared" ref="U699:U701" si="1157">(R699/S699)</f>
        <v>0.7216098768</v>
      </c>
      <c r="V699" s="156">
        <v>100.0</v>
      </c>
      <c r="W699" s="188">
        <f>SUM((S699/1000000)/V699)</f>
        <v>3.05428192</v>
      </c>
      <c r="X699" s="193">
        <f t="shared" ref="X699:X701" si="1158">SUM(M699/V699)</f>
        <v>0.2859137</v>
      </c>
      <c r="Y699" s="151">
        <v>2012.0</v>
      </c>
      <c r="Z699" s="159"/>
      <c r="AA699" s="159"/>
      <c r="AB699" s="189" t="s">
        <v>2903</v>
      </c>
      <c r="AC699" s="158"/>
    </row>
    <row r="700" ht="15.75" customHeight="1">
      <c r="A700" s="221" t="s">
        <v>2904</v>
      </c>
      <c r="B700" s="183">
        <v>86.0</v>
      </c>
      <c r="C700" s="164">
        <v>83.0</v>
      </c>
      <c r="D700" s="185">
        <f t="shared" si="1155"/>
        <v>84.5</v>
      </c>
      <c r="E700" s="158">
        <v>81.0</v>
      </c>
      <c r="F700" s="158">
        <v>76.0</v>
      </c>
      <c r="G700" s="147">
        <f t="shared" si="1095"/>
        <v>5</v>
      </c>
      <c r="H700" s="147">
        <f t="shared" si="1156"/>
        <v>78.5</v>
      </c>
      <c r="I700" s="185">
        <f t="shared" si="1096"/>
        <v>6</v>
      </c>
      <c r="J700" s="162" t="s">
        <v>1928</v>
      </c>
      <c r="K700" s="162" t="s">
        <v>1928</v>
      </c>
      <c r="L700" s="179" t="s">
        <v>1534</v>
      </c>
      <c r="M700" s="153">
        <v>9.300805</v>
      </c>
      <c r="N700" s="149">
        <v>9300805.0</v>
      </c>
      <c r="O700" s="181">
        <f t="shared" si="1152"/>
        <v>52.898073</v>
      </c>
      <c r="P700" s="187">
        <v>5.2898073E7</v>
      </c>
      <c r="Q700" s="181">
        <f t="shared" si="1153"/>
        <v>99.625091</v>
      </c>
      <c r="R700" s="187">
        <v>9.9625091E7</v>
      </c>
      <c r="S700" s="187">
        <v>1.52523164E8</v>
      </c>
      <c r="T700" s="187">
        <f t="shared" si="1154"/>
        <v>152.523164</v>
      </c>
      <c r="U700" s="178">
        <f t="shared" si="1157"/>
        <v>0.6531800704</v>
      </c>
      <c r="V700" s="156">
        <v>50.0</v>
      </c>
      <c r="W700" s="188">
        <f t="shared" ref="W700:W702" si="1159">SUM(T700/V700)</f>
        <v>3.05046328</v>
      </c>
      <c r="X700" s="193">
        <f t="shared" si="1158"/>
        <v>0.1860161</v>
      </c>
      <c r="Y700" s="147">
        <v>2007.0</v>
      </c>
      <c r="Z700" s="179" t="s">
        <v>1608</v>
      </c>
      <c r="AA700" s="162" t="s">
        <v>2905</v>
      </c>
      <c r="AB700" s="160" t="s">
        <v>2906</v>
      </c>
      <c r="AC700" s="159"/>
    </row>
    <row r="701" ht="15.75" customHeight="1">
      <c r="A701" s="221" t="s">
        <v>2907</v>
      </c>
      <c r="B701" s="183">
        <v>91.0</v>
      </c>
      <c r="C701" s="147">
        <v>92.0</v>
      </c>
      <c r="D701" s="183">
        <f t="shared" si="1155"/>
        <v>91.5</v>
      </c>
      <c r="E701" s="147">
        <v>86.0</v>
      </c>
      <c r="F701" s="147">
        <v>92.0</v>
      </c>
      <c r="G701" s="147">
        <f t="shared" si="1095"/>
        <v>-6</v>
      </c>
      <c r="H701" s="147">
        <f t="shared" si="1156"/>
        <v>89</v>
      </c>
      <c r="I701" s="183">
        <f t="shared" si="1096"/>
        <v>2.5</v>
      </c>
      <c r="J701" s="179" t="s">
        <v>1565</v>
      </c>
      <c r="K701" s="179" t="s">
        <v>1565</v>
      </c>
      <c r="L701" s="179" t="s">
        <v>1534</v>
      </c>
      <c r="M701" s="186">
        <v>4.869383</v>
      </c>
      <c r="N701" s="149">
        <v>4869383.0</v>
      </c>
      <c r="O701" s="181">
        <f t="shared" si="1152"/>
        <v>40.222514</v>
      </c>
      <c r="P701" s="187">
        <v>4.0222514E7</v>
      </c>
      <c r="Q701" s="181">
        <f t="shared" si="1153"/>
        <v>35.959017</v>
      </c>
      <c r="R701" s="187">
        <v>3.5959017E7</v>
      </c>
      <c r="S701" s="187">
        <v>7.6181531E7</v>
      </c>
      <c r="T701" s="187">
        <f t="shared" si="1154"/>
        <v>76.181531</v>
      </c>
      <c r="U701" s="178">
        <f t="shared" si="1157"/>
        <v>0.4720175156</v>
      </c>
      <c r="V701" s="156">
        <v>25.0</v>
      </c>
      <c r="W701" s="188">
        <f t="shared" si="1159"/>
        <v>3.04726124</v>
      </c>
      <c r="X701" s="193">
        <f t="shared" si="1158"/>
        <v>0.19477532</v>
      </c>
      <c r="Y701" s="147">
        <v>2007.0</v>
      </c>
      <c r="Z701" s="179" t="s">
        <v>1608</v>
      </c>
      <c r="AA701" s="162" t="s">
        <v>2908</v>
      </c>
      <c r="AB701" s="160" t="s">
        <v>2909</v>
      </c>
      <c r="AC701" s="159"/>
    </row>
    <row r="702" ht="15.75" customHeight="1">
      <c r="A702" s="222" t="s">
        <v>2910</v>
      </c>
      <c r="B702" s="146">
        <v>15.0</v>
      </c>
      <c r="C702" s="164">
        <v>36.0</v>
      </c>
      <c r="D702" s="214">
        <f t="shared" ref="D702:D703" si="1160">(B702+C702)/2</f>
        <v>25.5</v>
      </c>
      <c r="E702" s="164">
        <v>29.0</v>
      </c>
      <c r="F702" s="164">
        <v>33.0</v>
      </c>
      <c r="G702" s="149">
        <f t="shared" si="1095"/>
        <v>-4</v>
      </c>
      <c r="H702" s="164">
        <f t="shared" ref="H702:H703" si="1161">(E702+F702)/2</f>
        <v>31</v>
      </c>
      <c r="I702" s="177">
        <f t="shared" si="1096"/>
        <v>-5.5</v>
      </c>
      <c r="J702" s="173" t="s">
        <v>1601</v>
      </c>
      <c r="K702" s="173" t="s">
        <v>1601</v>
      </c>
      <c r="L702" s="152" t="s">
        <v>1540</v>
      </c>
      <c r="M702" s="153">
        <f t="shared" ref="M702:M703" si="1162">N702/1000000</f>
        <v>4.0014</v>
      </c>
      <c r="N702" s="149">
        <v>4001400.0</v>
      </c>
      <c r="O702" s="181">
        <f t="shared" si="1152"/>
        <v>8.005586</v>
      </c>
      <c r="P702" s="149">
        <v>8005586.0</v>
      </c>
      <c r="Q702" s="153">
        <f t="shared" si="1153"/>
        <v>31.537995</v>
      </c>
      <c r="R702" s="154">
        <v>3.1537995E7</v>
      </c>
      <c r="S702" s="154">
        <f>R702+P702</f>
        <v>39543581</v>
      </c>
      <c r="T702" s="154">
        <f t="shared" si="1154"/>
        <v>39.543581</v>
      </c>
      <c r="U702" s="178">
        <f>R702/S702</f>
        <v>0.7975503028</v>
      </c>
      <c r="V702" s="156">
        <v>13.0</v>
      </c>
      <c r="W702" s="157">
        <f t="shared" si="1159"/>
        <v>3.041813923</v>
      </c>
      <c r="X702" s="178">
        <f>N702/(V702*1000000)</f>
        <v>0.3078</v>
      </c>
      <c r="Y702" s="164">
        <v>2016.0</v>
      </c>
      <c r="Z702" s="159"/>
      <c r="AA702" s="159"/>
      <c r="AB702" s="160" t="s">
        <v>2911</v>
      </c>
      <c r="AC702" s="159"/>
    </row>
    <row r="703" ht="15.75" customHeight="1">
      <c r="A703" s="226" t="s">
        <v>1444</v>
      </c>
      <c r="B703" s="146">
        <v>97.0</v>
      </c>
      <c r="C703" s="147">
        <v>86.0</v>
      </c>
      <c r="D703" s="149">
        <f t="shared" si="1160"/>
        <v>91.5</v>
      </c>
      <c r="E703" s="147">
        <v>90.0</v>
      </c>
      <c r="F703" s="149">
        <v>84.0</v>
      </c>
      <c r="G703" s="150">
        <f t="shared" si="1095"/>
        <v>6</v>
      </c>
      <c r="H703" s="151">
        <f t="shared" si="1161"/>
        <v>87</v>
      </c>
      <c r="I703" s="150">
        <f t="shared" si="1096"/>
        <v>4.5</v>
      </c>
      <c r="J703" s="173" t="s">
        <v>1537</v>
      </c>
      <c r="K703" s="173" t="s">
        <v>1537</v>
      </c>
      <c r="L703" s="152" t="s">
        <v>1550</v>
      </c>
      <c r="M703" s="153">
        <f t="shared" si="1162"/>
        <v>61.236534</v>
      </c>
      <c r="N703" s="149">
        <v>6.1236534E7</v>
      </c>
      <c r="O703" s="153">
        <f t="shared" si="1152"/>
        <v>194.713111</v>
      </c>
      <c r="P703" s="149">
        <v>1.94713111E8</v>
      </c>
      <c r="Q703" s="153">
        <f t="shared" si="1153"/>
        <v>345.96657</v>
      </c>
      <c r="R703" s="154">
        <f>S703-P703</f>
        <v>345966570</v>
      </c>
      <c r="S703" s="149">
        <v>5.40679681E8</v>
      </c>
      <c r="T703" s="154">
        <f t="shared" si="1154"/>
        <v>540.679681</v>
      </c>
      <c r="U703" s="155">
        <f t="shared" ref="U703:U710" si="1163">(R703/S703)</f>
        <v>0.6398734448</v>
      </c>
      <c r="V703" s="156">
        <v>178.0</v>
      </c>
      <c r="W703" s="204">
        <f>SUM(S703/(V703*1000000))</f>
        <v>3.037526298</v>
      </c>
      <c r="X703" s="155">
        <f t="shared" ref="X703:X710" si="1164">SUM(M703/V703)</f>
        <v>0.3440254719</v>
      </c>
      <c r="Y703" s="147">
        <v>2018.0</v>
      </c>
      <c r="Z703" s="159"/>
      <c r="AA703" s="159"/>
      <c r="AB703" s="160" t="s">
        <v>2912</v>
      </c>
      <c r="AC703" s="159"/>
    </row>
    <row r="704" ht="15.75" customHeight="1">
      <c r="A704" s="221" t="s">
        <v>2913</v>
      </c>
      <c r="B704" s="183">
        <v>27.0</v>
      </c>
      <c r="C704" s="147">
        <v>43.0</v>
      </c>
      <c r="D704" s="183">
        <f t="shared" ref="D704:D705" si="1165">AVERAGE(B704:C704)</f>
        <v>35</v>
      </c>
      <c r="E704" s="147">
        <v>67.0</v>
      </c>
      <c r="F704" s="147">
        <v>65.0</v>
      </c>
      <c r="G704" s="147">
        <f t="shared" si="1095"/>
        <v>2</v>
      </c>
      <c r="H704" s="147">
        <f t="shared" ref="H704:H705" si="1166">AVERAGE(E704:F704)</f>
        <v>66</v>
      </c>
      <c r="I704" s="183">
        <f t="shared" si="1096"/>
        <v>-31</v>
      </c>
      <c r="J704" s="179" t="s">
        <v>1543</v>
      </c>
      <c r="K704" s="179" t="s">
        <v>1616</v>
      </c>
      <c r="L704" s="179" t="s">
        <v>1550</v>
      </c>
      <c r="M704" s="186">
        <v>29.3</v>
      </c>
      <c r="N704" s="187">
        <f>M704*1000000</f>
        <v>29300000</v>
      </c>
      <c r="O704" s="153">
        <v>60.09</v>
      </c>
      <c r="P704" s="187">
        <f>O704*1000000</f>
        <v>60090000</v>
      </c>
      <c r="Q704" s="153">
        <v>0.58</v>
      </c>
      <c r="R704" s="149">
        <f>SUM(Q704*1000000)</f>
        <v>580000</v>
      </c>
      <c r="S704" s="187">
        <f>T704*1000000</f>
        <v>60670000</v>
      </c>
      <c r="T704" s="187">
        <f>SUM(O704+Q704)</f>
        <v>60.67</v>
      </c>
      <c r="U704" s="178">
        <f t="shared" si="1163"/>
        <v>0.00955991429</v>
      </c>
      <c r="V704" s="156">
        <v>20.0</v>
      </c>
      <c r="W704" s="188">
        <f t="shared" ref="W704:W706" si="1167">SUM(T704/V704)</f>
        <v>3.0335</v>
      </c>
      <c r="X704" s="193">
        <f t="shared" si="1164"/>
        <v>1.465</v>
      </c>
      <c r="Y704" s="147">
        <v>2010.0</v>
      </c>
      <c r="Z704" s="159"/>
      <c r="AA704" s="159"/>
      <c r="AB704" s="189" t="s">
        <v>2914</v>
      </c>
      <c r="AC704" s="158"/>
    </row>
    <row r="705" ht="15.75" customHeight="1">
      <c r="A705" s="221" t="s">
        <v>2915</v>
      </c>
      <c r="B705" s="183">
        <v>1.0</v>
      </c>
      <c r="C705" s="147">
        <v>13.0</v>
      </c>
      <c r="D705" s="183">
        <f t="shared" si="1165"/>
        <v>7</v>
      </c>
      <c r="E705" s="147">
        <v>38.0</v>
      </c>
      <c r="F705" s="147">
        <v>19.0</v>
      </c>
      <c r="G705" s="147">
        <f t="shared" si="1095"/>
        <v>19</v>
      </c>
      <c r="H705" s="147">
        <f t="shared" si="1166"/>
        <v>28.5</v>
      </c>
      <c r="I705" s="183">
        <f t="shared" si="1096"/>
        <v>-21.5</v>
      </c>
      <c r="J705" s="179" t="s">
        <v>2004</v>
      </c>
      <c r="K705" s="179" t="s">
        <v>2005</v>
      </c>
      <c r="L705" s="179" t="s">
        <v>1550</v>
      </c>
      <c r="M705" s="186">
        <v>3.402678</v>
      </c>
      <c r="N705" s="150">
        <v>3402678.0</v>
      </c>
      <c r="O705" s="181">
        <f t="shared" ref="O705:O707" si="1168">P705/1000000</f>
        <v>13.235267</v>
      </c>
      <c r="P705" s="187">
        <v>1.3235267E7</v>
      </c>
      <c r="Q705" s="181">
        <f t="shared" ref="Q705:Q707" si="1169">R705/1000000</f>
        <v>4.962131</v>
      </c>
      <c r="R705" s="187">
        <v>4962131.0</v>
      </c>
      <c r="S705" s="187">
        <v>1.8197398E7</v>
      </c>
      <c r="T705" s="187">
        <f t="shared" ref="T705:T706" si="1170">S705/1000000</f>
        <v>18.197398</v>
      </c>
      <c r="U705" s="178">
        <f t="shared" si="1163"/>
        <v>0.2726835452</v>
      </c>
      <c r="V705" s="156">
        <v>6.0</v>
      </c>
      <c r="W705" s="188">
        <f t="shared" si="1167"/>
        <v>3.032899667</v>
      </c>
      <c r="X705" s="193">
        <f t="shared" si="1164"/>
        <v>0.567113</v>
      </c>
      <c r="Y705" s="147">
        <v>2007.0</v>
      </c>
      <c r="Z705" s="159"/>
      <c r="AA705" s="159"/>
      <c r="AB705" s="160" t="s">
        <v>2916</v>
      </c>
      <c r="AC705" s="159"/>
    </row>
    <row r="706" ht="15.75" customHeight="1">
      <c r="A706" s="224" t="s">
        <v>2917</v>
      </c>
      <c r="B706" s="175">
        <v>59.0</v>
      </c>
      <c r="C706" s="158">
        <v>57.0</v>
      </c>
      <c r="D706" s="158">
        <f t="shared" ref="D706:D707" si="1171">(B706+C706)/2</f>
        <v>58</v>
      </c>
      <c r="E706" s="164">
        <v>78.0</v>
      </c>
      <c r="F706" s="158">
        <v>80.0</v>
      </c>
      <c r="G706" s="164">
        <f t="shared" si="1095"/>
        <v>-2</v>
      </c>
      <c r="H706" s="158">
        <f t="shared" ref="H706:H707" si="1172">(E706+F706)/2</f>
        <v>79</v>
      </c>
      <c r="I706" s="164">
        <f t="shared" si="1096"/>
        <v>-21</v>
      </c>
      <c r="J706" s="162" t="s">
        <v>1565</v>
      </c>
      <c r="K706" s="162" t="s">
        <v>1565</v>
      </c>
      <c r="L706" s="162" t="s">
        <v>1540</v>
      </c>
      <c r="M706" s="153">
        <f t="shared" ref="M706:M707" si="1173">N706/1000000</f>
        <v>16.701294</v>
      </c>
      <c r="N706" s="154">
        <v>1.6701294E7</v>
      </c>
      <c r="O706" s="153">
        <f t="shared" si="1168"/>
        <v>52.421953</v>
      </c>
      <c r="P706" s="149">
        <v>5.2421953E7</v>
      </c>
      <c r="Q706" s="153">
        <f t="shared" si="1169"/>
        <v>38.481462</v>
      </c>
      <c r="R706" s="149">
        <v>3.8481462E7</v>
      </c>
      <c r="S706" s="154">
        <f>SUM(P706+Q706*1000000)</f>
        <v>90903415</v>
      </c>
      <c r="T706" s="154">
        <f t="shared" si="1170"/>
        <v>90.903415</v>
      </c>
      <c r="U706" s="178">
        <f t="shared" si="1163"/>
        <v>0.4233225121</v>
      </c>
      <c r="V706" s="192">
        <v>30.0</v>
      </c>
      <c r="W706" s="188">
        <f t="shared" si="1167"/>
        <v>3.030113833</v>
      </c>
      <c r="X706" s="193">
        <f t="shared" si="1164"/>
        <v>0.5567098</v>
      </c>
      <c r="Y706" s="158">
        <v>2015.0</v>
      </c>
      <c r="Z706" s="159"/>
      <c r="AA706" s="159"/>
      <c r="AB706" s="189" t="s">
        <v>2918</v>
      </c>
      <c r="AC706" s="158"/>
    </row>
    <row r="707" ht="15.75" customHeight="1">
      <c r="A707" s="227" t="s">
        <v>2919</v>
      </c>
      <c r="B707" s="146">
        <v>93.0</v>
      </c>
      <c r="C707" s="147">
        <v>74.0</v>
      </c>
      <c r="D707" s="149">
        <f t="shared" si="1171"/>
        <v>83.5</v>
      </c>
      <c r="E707" s="147">
        <v>89.0</v>
      </c>
      <c r="F707" s="149">
        <v>71.0</v>
      </c>
      <c r="G707" s="150">
        <f t="shared" si="1095"/>
        <v>18</v>
      </c>
      <c r="H707" s="151">
        <f t="shared" si="1172"/>
        <v>80</v>
      </c>
      <c r="I707" s="150">
        <f t="shared" si="1096"/>
        <v>3.5</v>
      </c>
      <c r="J707" s="173" t="s">
        <v>1558</v>
      </c>
      <c r="K707" s="173" t="s">
        <v>1558</v>
      </c>
      <c r="L707" s="152" t="s">
        <v>1534</v>
      </c>
      <c r="M707" s="153">
        <f t="shared" si="1173"/>
        <v>26.51014</v>
      </c>
      <c r="N707" s="149">
        <v>2.651014E7</v>
      </c>
      <c r="O707" s="153">
        <f t="shared" si="1168"/>
        <v>79.28241</v>
      </c>
      <c r="P707" s="149">
        <v>7.928241E7</v>
      </c>
      <c r="Q707" s="153">
        <f t="shared" si="1169"/>
        <v>11.603963</v>
      </c>
      <c r="R707" s="154">
        <f>S707-P707</f>
        <v>11603963</v>
      </c>
      <c r="S707" s="149">
        <v>9.0886373E7</v>
      </c>
      <c r="T707" s="154">
        <f>S707/100000</f>
        <v>908.86373</v>
      </c>
      <c r="U707" s="155">
        <f t="shared" si="1163"/>
        <v>0.1276754987</v>
      </c>
      <c r="V707" s="156">
        <v>30.0</v>
      </c>
      <c r="W707" s="204">
        <f>SUM(S707/(V707*1000000))</f>
        <v>3.029545767</v>
      </c>
      <c r="X707" s="155">
        <f t="shared" si="1164"/>
        <v>0.8836713333</v>
      </c>
      <c r="Y707" s="147">
        <v>2018.0</v>
      </c>
      <c r="Z707" s="159"/>
      <c r="AA707" s="159"/>
      <c r="AB707" s="160" t="s">
        <v>2920</v>
      </c>
      <c r="AC707" s="159"/>
    </row>
    <row r="708" ht="15.75" customHeight="1">
      <c r="A708" s="221" t="s">
        <v>2921</v>
      </c>
      <c r="B708" s="183">
        <v>92.0</v>
      </c>
      <c r="C708" s="147">
        <v>83.0</v>
      </c>
      <c r="D708" s="185">
        <f t="shared" ref="D708:D710" si="1174">AVERAGE(B708:C708)</f>
        <v>87.5</v>
      </c>
      <c r="E708" s="147">
        <v>61.0</v>
      </c>
      <c r="F708" s="147">
        <v>60.0</v>
      </c>
      <c r="G708" s="147">
        <f t="shared" si="1095"/>
        <v>1</v>
      </c>
      <c r="H708" s="147">
        <f t="shared" ref="H708:H710" si="1175">AVERAGE(E708:F708)</f>
        <v>60.5</v>
      </c>
      <c r="I708" s="185">
        <f t="shared" si="1096"/>
        <v>27</v>
      </c>
      <c r="J708" s="179" t="s">
        <v>1395</v>
      </c>
      <c r="K708" s="179" t="s">
        <v>1611</v>
      </c>
      <c r="L708" s="179" t="s">
        <v>1540</v>
      </c>
      <c r="M708" s="186">
        <v>15.8</v>
      </c>
      <c r="N708" s="187">
        <f t="shared" ref="N708:N709" si="1176">M708*1000000</f>
        <v>15800000</v>
      </c>
      <c r="O708" s="153">
        <v>42.1</v>
      </c>
      <c r="P708" s="187">
        <f t="shared" ref="P708:P709" si="1177">O708*1000000</f>
        <v>42100000</v>
      </c>
      <c r="Q708" s="153">
        <v>48.7</v>
      </c>
      <c r="R708" s="149">
        <f t="shared" ref="R708:R709" si="1178">SUM(Q708*1000000)</f>
        <v>48700000</v>
      </c>
      <c r="S708" s="187">
        <f>T708*1000000</f>
        <v>90800000</v>
      </c>
      <c r="T708" s="187">
        <v>90.8</v>
      </c>
      <c r="U708" s="178">
        <f t="shared" si="1163"/>
        <v>0.5363436123</v>
      </c>
      <c r="V708" s="156">
        <v>30.0</v>
      </c>
      <c r="W708" s="188">
        <f t="shared" ref="W708:W709" si="1179">SUM(T708/V708)</f>
        <v>3.026666667</v>
      </c>
      <c r="X708" s="193">
        <f t="shared" si="1164"/>
        <v>0.5266666667</v>
      </c>
      <c r="Y708" s="147">
        <v>2009.0</v>
      </c>
      <c r="Z708" s="159"/>
      <c r="AA708" s="159"/>
      <c r="AB708" s="189" t="s">
        <v>2922</v>
      </c>
      <c r="AC708" s="158"/>
    </row>
    <row r="709" ht="15.75" customHeight="1">
      <c r="A709" s="221" t="s">
        <v>2923</v>
      </c>
      <c r="B709" s="175">
        <v>46.0</v>
      </c>
      <c r="C709" s="158">
        <v>53.0</v>
      </c>
      <c r="D709" s="183">
        <f t="shared" si="1174"/>
        <v>49.5</v>
      </c>
      <c r="E709" s="158">
        <v>79.0</v>
      </c>
      <c r="F709" s="147">
        <v>71.0</v>
      </c>
      <c r="G709" s="147">
        <f t="shared" si="1095"/>
        <v>8</v>
      </c>
      <c r="H709" s="147">
        <f t="shared" si="1175"/>
        <v>75</v>
      </c>
      <c r="I709" s="183">
        <f t="shared" si="1096"/>
        <v>-25.5</v>
      </c>
      <c r="J709" s="179" t="s">
        <v>1634</v>
      </c>
      <c r="K709" s="179" t="s">
        <v>1748</v>
      </c>
      <c r="L709" s="179" t="s">
        <v>1534</v>
      </c>
      <c r="M709" s="153">
        <v>10.6</v>
      </c>
      <c r="N709" s="187">
        <f t="shared" si="1176"/>
        <v>10600000</v>
      </c>
      <c r="O709" s="153">
        <v>43.85</v>
      </c>
      <c r="P709" s="187">
        <f t="shared" si="1177"/>
        <v>43850000</v>
      </c>
      <c r="Q709" s="153">
        <v>3.24</v>
      </c>
      <c r="R709" s="149">
        <f t="shared" si="1178"/>
        <v>3240000</v>
      </c>
      <c r="S709" s="154">
        <f>SUM(N709:P709)</f>
        <v>54450043.85</v>
      </c>
      <c r="T709" s="149">
        <f t="shared" ref="T709:T711" si="1180">S709/1000000</f>
        <v>54.45004385</v>
      </c>
      <c r="U709" s="178">
        <f t="shared" si="1163"/>
        <v>0.05950408431</v>
      </c>
      <c r="V709" s="156">
        <v>18.0</v>
      </c>
      <c r="W709" s="188">
        <f t="shared" si="1179"/>
        <v>3.025002436</v>
      </c>
      <c r="X709" s="193">
        <f t="shared" si="1164"/>
        <v>0.5888888889</v>
      </c>
      <c r="Y709" s="147">
        <v>2011.0</v>
      </c>
      <c r="Z709" s="159"/>
      <c r="AA709" s="159"/>
      <c r="AB709" s="189" t="s">
        <v>2924</v>
      </c>
      <c r="AC709" s="158"/>
    </row>
    <row r="710" ht="15.75" customHeight="1">
      <c r="A710" s="225" t="s">
        <v>2925</v>
      </c>
      <c r="B710" s="206">
        <v>44.0</v>
      </c>
      <c r="C710" s="151">
        <v>48.0</v>
      </c>
      <c r="D710" s="208">
        <f t="shared" si="1174"/>
        <v>46</v>
      </c>
      <c r="E710" s="151">
        <v>57.0</v>
      </c>
      <c r="F710" s="151">
        <v>59.0</v>
      </c>
      <c r="G710" s="151">
        <f t="shared" si="1095"/>
        <v>-2</v>
      </c>
      <c r="H710" s="151">
        <f t="shared" si="1175"/>
        <v>58</v>
      </c>
      <c r="I710" s="208">
        <f t="shared" si="1096"/>
        <v>-12</v>
      </c>
      <c r="J710" s="165" t="s">
        <v>1694</v>
      </c>
      <c r="K710" s="165" t="s">
        <v>2249</v>
      </c>
      <c r="L710" s="165" t="s">
        <v>1550</v>
      </c>
      <c r="M710" s="181">
        <f t="shared" ref="M710:M711" si="1181">N710/1000000</f>
        <v>17.509407</v>
      </c>
      <c r="N710" s="150">
        <v>1.7509407E7</v>
      </c>
      <c r="O710" s="181">
        <f t="shared" ref="O710:O711" si="1182">P710/1000000</f>
        <v>59.165787</v>
      </c>
      <c r="P710" s="150">
        <v>5.9165787E7</v>
      </c>
      <c r="Q710" s="153">
        <f t="shared" ref="Q710:Q711" si="1183">R710/1000000</f>
        <v>92</v>
      </c>
      <c r="R710" s="149">
        <v>9.2E7</v>
      </c>
      <c r="S710" s="150">
        <v>1.51165787E8</v>
      </c>
      <c r="T710" s="149">
        <f t="shared" si="1180"/>
        <v>151.165787</v>
      </c>
      <c r="U710" s="178">
        <f t="shared" si="1163"/>
        <v>0.6086033211</v>
      </c>
      <c r="V710" s="192">
        <v>50.0</v>
      </c>
      <c r="W710" s="204">
        <f>SUM(S710/(V710*1000000))</f>
        <v>3.02331574</v>
      </c>
      <c r="X710" s="193">
        <f t="shared" si="1164"/>
        <v>0.35018814</v>
      </c>
      <c r="Y710" s="151">
        <v>2014.0</v>
      </c>
      <c r="Z710" s="171"/>
      <c r="AA710" s="159"/>
      <c r="AB710" s="189" t="s">
        <v>2926</v>
      </c>
      <c r="AC710" s="158"/>
    </row>
    <row r="711" ht="15.75" customHeight="1">
      <c r="A711" s="222" t="s">
        <v>231</v>
      </c>
      <c r="B711" s="146">
        <v>91.0</v>
      </c>
      <c r="C711" s="164">
        <v>72.0</v>
      </c>
      <c r="D711" s="214">
        <f>(B711+C711)/2</f>
        <v>81.5</v>
      </c>
      <c r="E711" s="164">
        <v>90.0</v>
      </c>
      <c r="F711" s="164">
        <v>84.0</v>
      </c>
      <c r="G711" s="149">
        <f t="shared" si="1095"/>
        <v>6</v>
      </c>
      <c r="H711" s="164">
        <f>(E711+F711)/2</f>
        <v>87</v>
      </c>
      <c r="I711" s="177">
        <f t="shared" si="1096"/>
        <v>-5.5</v>
      </c>
      <c r="J711" s="173" t="s">
        <v>1601</v>
      </c>
      <c r="K711" s="173" t="s">
        <v>1601</v>
      </c>
      <c r="L711" s="152" t="s">
        <v>1534</v>
      </c>
      <c r="M711" s="153">
        <f t="shared" si="1181"/>
        <v>85.058311</v>
      </c>
      <c r="N711" s="149">
        <v>8.5058311E7</v>
      </c>
      <c r="O711" s="181">
        <f t="shared" si="1182"/>
        <v>155.590962</v>
      </c>
      <c r="P711" s="149">
        <v>1.55590962E8</v>
      </c>
      <c r="Q711" s="153">
        <f t="shared" si="1183"/>
        <v>341.07589</v>
      </c>
      <c r="R711" s="154">
        <v>3.4107589E8</v>
      </c>
      <c r="S711" s="154">
        <f>R711+P711</f>
        <v>496666852</v>
      </c>
      <c r="T711" s="154">
        <f t="shared" si="1180"/>
        <v>496.666852</v>
      </c>
      <c r="U711" s="178">
        <f>R711/S711</f>
        <v>0.6867297236</v>
      </c>
      <c r="V711" s="156">
        <v>165.0</v>
      </c>
      <c r="W711" s="157">
        <f t="shared" ref="W711:W712" si="1184">SUM(T711/V711)</f>
        <v>3.010102133</v>
      </c>
      <c r="X711" s="178">
        <f>N711/(V711*1000000)</f>
        <v>0.5155049152</v>
      </c>
      <c r="Y711" s="164">
        <v>2016.0</v>
      </c>
      <c r="Z711" s="159"/>
      <c r="AA711" s="159"/>
      <c r="AB711" s="160" t="s">
        <v>2927</v>
      </c>
      <c r="AC711" s="159"/>
    </row>
    <row r="712" ht="15.75" customHeight="1">
      <c r="A712" s="221" t="s">
        <v>377</v>
      </c>
      <c r="B712" s="183">
        <v>98.0</v>
      </c>
      <c r="C712" s="147">
        <v>74.0</v>
      </c>
      <c r="D712" s="185">
        <f>AVERAGE(B712:C712)</f>
        <v>86</v>
      </c>
      <c r="E712" s="147">
        <v>90.0</v>
      </c>
      <c r="F712" s="147">
        <v>88.0</v>
      </c>
      <c r="G712" s="187">
        <f t="shared" si="1095"/>
        <v>2</v>
      </c>
      <c r="H712" s="147">
        <f>AVERAGE(E712:F712)</f>
        <v>89</v>
      </c>
      <c r="I712" s="185">
        <f t="shared" si="1096"/>
        <v>-3</v>
      </c>
      <c r="J712" s="179" t="s">
        <v>1594</v>
      </c>
      <c r="K712" s="179" t="s">
        <v>1799</v>
      </c>
      <c r="L712" s="179" t="s">
        <v>1534</v>
      </c>
      <c r="M712" s="186">
        <v>43.7</v>
      </c>
      <c r="N712" s="187">
        <f>M712*1000000</f>
        <v>43700000</v>
      </c>
      <c r="O712" s="153">
        <v>217.58</v>
      </c>
      <c r="P712" s="187">
        <f>O712*1000000</f>
        <v>217580000</v>
      </c>
      <c r="Q712" s="153">
        <v>277.3</v>
      </c>
      <c r="R712" s="149">
        <f>SUM(Q712*1000000)</f>
        <v>277300000</v>
      </c>
      <c r="S712" s="187">
        <f>T712*1000000</f>
        <v>494880000</v>
      </c>
      <c r="T712" s="187">
        <f>SUM(O712+Q712)</f>
        <v>494.88</v>
      </c>
      <c r="U712" s="178">
        <f t="shared" ref="U712:U717" si="1185">(R712/S712)</f>
        <v>0.5603378597</v>
      </c>
      <c r="V712" s="156">
        <v>165.0</v>
      </c>
      <c r="W712" s="188">
        <f t="shared" si="1184"/>
        <v>2.999272727</v>
      </c>
      <c r="X712" s="193">
        <f t="shared" ref="X712:X720" si="1186">SUM(M712/V712)</f>
        <v>0.2648484848</v>
      </c>
      <c r="Y712" s="147">
        <v>2010.0</v>
      </c>
      <c r="Z712" s="159"/>
      <c r="AA712" s="159"/>
      <c r="AB712" s="189" t="s">
        <v>2928</v>
      </c>
      <c r="AC712" s="158"/>
    </row>
    <row r="713" ht="15.75" customHeight="1">
      <c r="A713" s="227" t="s">
        <v>2929</v>
      </c>
      <c r="B713" s="146">
        <v>56.0</v>
      </c>
      <c r="C713" s="147">
        <v>56.0</v>
      </c>
      <c r="D713" s="149">
        <f>(B713+C713)/2</f>
        <v>56</v>
      </c>
      <c r="E713" s="147">
        <v>41.0</v>
      </c>
      <c r="F713" s="149">
        <v>63.0</v>
      </c>
      <c r="G713" s="150">
        <f t="shared" si="1095"/>
        <v>-22</v>
      </c>
      <c r="H713" s="151">
        <f>(E713+F713)/2</f>
        <v>52</v>
      </c>
      <c r="I713" s="150">
        <f t="shared" si="1096"/>
        <v>4</v>
      </c>
      <c r="J713" s="173" t="s">
        <v>1537</v>
      </c>
      <c r="K713" s="173" t="s">
        <v>1537</v>
      </c>
      <c r="L713" s="152" t="s">
        <v>1540</v>
      </c>
      <c r="M713" s="153">
        <f t="shared" ref="M713:M714" si="1187">N713/1000000</f>
        <v>13.701452</v>
      </c>
      <c r="N713" s="149">
        <v>1.3701452E7</v>
      </c>
      <c r="O713" s="153">
        <f t="shared" ref="O713:O714" si="1188">P713/1000000</f>
        <v>36.343858</v>
      </c>
      <c r="P713" s="149">
        <v>3.6343858E7</v>
      </c>
      <c r="Q713" s="153">
        <f t="shared" ref="Q713:Q714" si="1189">R713/1000000</f>
        <v>83.584042</v>
      </c>
      <c r="R713" s="154">
        <f>S713-P713</f>
        <v>83584042</v>
      </c>
      <c r="S713" s="149">
        <v>1.199279E8</v>
      </c>
      <c r="T713" s="154">
        <f>S713/100000</f>
        <v>1199.279</v>
      </c>
      <c r="U713" s="155">
        <f t="shared" si="1185"/>
        <v>0.6969524356</v>
      </c>
      <c r="V713" s="156">
        <v>40.0</v>
      </c>
      <c r="W713" s="204">
        <f>SUM(S713/(V713*1000000))</f>
        <v>2.9981975</v>
      </c>
      <c r="X713" s="155">
        <f t="shared" si="1186"/>
        <v>0.3425363</v>
      </c>
      <c r="Y713" s="147">
        <v>2018.0</v>
      </c>
      <c r="Z713" s="159"/>
      <c r="AA713" s="159"/>
      <c r="AB713" s="160" t="s">
        <v>2930</v>
      </c>
      <c r="AC713" s="159"/>
    </row>
    <row r="714" ht="15.75" customHeight="1">
      <c r="A714" s="223" t="s">
        <v>2931</v>
      </c>
      <c r="B714" s="175">
        <v>94.0</v>
      </c>
      <c r="C714" s="158">
        <v>92.0</v>
      </c>
      <c r="D714" s="210">
        <f t="shared" ref="D714:D715" si="1190">AVERAGE(B714:C714)</f>
        <v>93</v>
      </c>
      <c r="E714" s="158">
        <v>73.0</v>
      </c>
      <c r="F714" s="158">
        <v>75.0</v>
      </c>
      <c r="G714" s="158">
        <f t="shared" si="1095"/>
        <v>-2</v>
      </c>
      <c r="H714" s="158">
        <f t="shared" ref="H714:H715" si="1191">AVERAGE(E714:F714)</f>
        <v>74</v>
      </c>
      <c r="I714" s="210">
        <f t="shared" si="1096"/>
        <v>19</v>
      </c>
      <c r="J714" s="162" t="s">
        <v>1547</v>
      </c>
      <c r="K714" s="162" t="s">
        <v>2932</v>
      </c>
      <c r="L714" s="162" t="s">
        <v>1534</v>
      </c>
      <c r="M714" s="153">
        <f t="shared" si="1187"/>
        <v>0.405411</v>
      </c>
      <c r="N714" s="154">
        <v>405411.0</v>
      </c>
      <c r="O714" s="153">
        <f t="shared" si="1188"/>
        <v>12.235319</v>
      </c>
      <c r="P714" s="154">
        <v>1.2235319E7</v>
      </c>
      <c r="Q714" s="153">
        <f t="shared" si="1189"/>
        <v>19.7</v>
      </c>
      <c r="R714" s="154">
        <v>1.97E7</v>
      </c>
      <c r="S714" s="154">
        <v>3.2935319E7</v>
      </c>
      <c r="T714" s="154">
        <f>S714/1000000</f>
        <v>32.935319</v>
      </c>
      <c r="U714" s="178">
        <f t="shared" si="1185"/>
        <v>0.5981420736</v>
      </c>
      <c r="V714" s="156">
        <v>11.0</v>
      </c>
      <c r="W714" s="188">
        <f t="shared" ref="W714:W715" si="1192">SUM(T714/V714)</f>
        <v>2.994119909</v>
      </c>
      <c r="X714" s="193">
        <f t="shared" si="1186"/>
        <v>0.03685554545</v>
      </c>
      <c r="Y714" s="158">
        <v>2013.0</v>
      </c>
      <c r="Z714" s="159"/>
      <c r="AA714" s="159"/>
      <c r="AB714" s="189" t="s">
        <v>2933</v>
      </c>
      <c r="AC714" s="158"/>
    </row>
    <row r="715" ht="15.75" customHeight="1">
      <c r="A715" s="221" t="s">
        <v>2934</v>
      </c>
      <c r="B715" s="183">
        <v>13.0</v>
      </c>
      <c r="C715" s="147">
        <v>41.0</v>
      </c>
      <c r="D715" s="183">
        <f t="shared" si="1190"/>
        <v>27</v>
      </c>
      <c r="E715" s="147">
        <v>59.0</v>
      </c>
      <c r="F715" s="147">
        <v>58.0</v>
      </c>
      <c r="G715" s="147">
        <f t="shared" si="1095"/>
        <v>1</v>
      </c>
      <c r="H715" s="147">
        <f t="shared" si="1191"/>
        <v>58.5</v>
      </c>
      <c r="I715" s="183">
        <f t="shared" si="1096"/>
        <v>-31.5</v>
      </c>
      <c r="J715" s="179" t="s">
        <v>1543</v>
      </c>
      <c r="K715" s="179" t="s">
        <v>2336</v>
      </c>
      <c r="L715" s="179" t="s">
        <v>1540</v>
      </c>
      <c r="M715" s="186">
        <v>17.7</v>
      </c>
      <c r="N715" s="187">
        <f>M715*1000000</f>
        <v>17700000</v>
      </c>
      <c r="O715" s="153">
        <v>37.93</v>
      </c>
      <c r="P715" s="187">
        <f>O715*1000000</f>
        <v>37930000</v>
      </c>
      <c r="Q715" s="153">
        <v>0.87</v>
      </c>
      <c r="R715" s="149">
        <f>SUM(Q715*1000000)</f>
        <v>870000</v>
      </c>
      <c r="S715" s="187">
        <f>T715*1000000</f>
        <v>38800000</v>
      </c>
      <c r="T715" s="187">
        <v>38.8</v>
      </c>
      <c r="U715" s="178">
        <f t="shared" si="1185"/>
        <v>0.02242268041</v>
      </c>
      <c r="V715" s="156">
        <v>13.0</v>
      </c>
      <c r="W715" s="188">
        <f t="shared" si="1192"/>
        <v>2.984615385</v>
      </c>
      <c r="X715" s="193">
        <f t="shared" si="1186"/>
        <v>1.361538462</v>
      </c>
      <c r="Y715" s="147">
        <v>2008.0</v>
      </c>
      <c r="Z715" s="159"/>
      <c r="AA715" s="159"/>
      <c r="AB715" s="189" t="s">
        <v>2935</v>
      </c>
      <c r="AC715" s="158"/>
    </row>
    <row r="716" ht="15.75" customHeight="1">
      <c r="A716" s="222" t="s">
        <v>2936</v>
      </c>
      <c r="B716" s="146">
        <v>93.0</v>
      </c>
      <c r="C716" s="164">
        <v>63.0</v>
      </c>
      <c r="D716" s="149">
        <f>(B716+C716)/2</f>
        <v>78</v>
      </c>
      <c r="E716" s="164">
        <v>78.0</v>
      </c>
      <c r="F716" s="164">
        <v>56.0</v>
      </c>
      <c r="G716" s="151">
        <f t="shared" si="1095"/>
        <v>22</v>
      </c>
      <c r="H716" s="151">
        <f>(E716+F716)/2</f>
        <v>67</v>
      </c>
      <c r="I716" s="150">
        <f t="shared" si="1096"/>
        <v>11</v>
      </c>
      <c r="J716" s="165" t="s">
        <v>1565</v>
      </c>
      <c r="K716" s="165" t="s">
        <v>1565</v>
      </c>
      <c r="L716" s="166" t="s">
        <v>1540</v>
      </c>
      <c r="M716" s="167">
        <f t="shared" ref="M716:M722" si="1193">N716/1000000</f>
        <v>1.514278</v>
      </c>
      <c r="N716" s="149">
        <v>1514278.0</v>
      </c>
      <c r="O716" s="167">
        <f t="shared" ref="O716:O722" si="1194">P716/1000000</f>
        <v>5.802208</v>
      </c>
      <c r="P716" s="149">
        <v>5802208.0</v>
      </c>
      <c r="Q716" s="167">
        <f t="shared" ref="Q716:Q717" si="1195">R716/1000000</f>
        <v>0.140357</v>
      </c>
      <c r="R716" s="150">
        <f>S716-P716</f>
        <v>140357</v>
      </c>
      <c r="S716" s="149">
        <v>5942565.0</v>
      </c>
      <c r="T716" s="149">
        <f t="shared" ref="T716:T717" si="1196">S716/1000000</f>
        <v>5.942565</v>
      </c>
      <c r="U716" s="155">
        <f t="shared" si="1185"/>
        <v>0.0236189255</v>
      </c>
      <c r="V716" s="192">
        <v>2.0</v>
      </c>
      <c r="W716" s="204">
        <f>SUM(S716/(V716*1000000))</f>
        <v>2.9712825</v>
      </c>
      <c r="X716" s="155">
        <f t="shared" si="1186"/>
        <v>0.757139</v>
      </c>
      <c r="Y716" s="164">
        <v>2017.0</v>
      </c>
      <c r="Z716" s="171"/>
      <c r="AA716" s="171"/>
      <c r="AB716" s="172" t="s">
        <v>2937</v>
      </c>
      <c r="AC716" s="171"/>
    </row>
    <row r="717" ht="15.75" customHeight="1">
      <c r="A717" s="223" t="s">
        <v>2938</v>
      </c>
      <c r="B717" s="175">
        <v>56.0</v>
      </c>
      <c r="C717" s="158">
        <v>55.0</v>
      </c>
      <c r="D717" s="210">
        <f>AVERAGE(B717:C717)</f>
        <v>55.5</v>
      </c>
      <c r="E717" s="158">
        <v>76.0</v>
      </c>
      <c r="F717" s="158">
        <v>76.0</v>
      </c>
      <c r="G717" s="158">
        <f t="shared" si="1095"/>
        <v>0</v>
      </c>
      <c r="H717" s="158">
        <f>AVERAGE(E717:F717)</f>
        <v>76</v>
      </c>
      <c r="I717" s="210">
        <f t="shared" si="1096"/>
        <v>-20.5</v>
      </c>
      <c r="J717" s="162" t="s">
        <v>1537</v>
      </c>
      <c r="K717" s="162" t="s">
        <v>2683</v>
      </c>
      <c r="L717" s="162" t="s">
        <v>1534</v>
      </c>
      <c r="M717" s="153">
        <f t="shared" si="1193"/>
        <v>116.619362</v>
      </c>
      <c r="N717" s="154">
        <v>1.16619362E8</v>
      </c>
      <c r="O717" s="153">
        <f t="shared" si="1194"/>
        <v>291.045518</v>
      </c>
      <c r="P717" s="154">
        <v>2.91045518E8</v>
      </c>
      <c r="Q717" s="153">
        <f t="shared" si="1195"/>
        <v>377</v>
      </c>
      <c r="R717" s="154">
        <v>3.77E8</v>
      </c>
      <c r="S717" s="154">
        <v>6.68045518E8</v>
      </c>
      <c r="T717" s="154">
        <f t="shared" si="1196"/>
        <v>668.045518</v>
      </c>
      <c r="U717" s="178">
        <f t="shared" si="1185"/>
        <v>0.5643328034</v>
      </c>
      <c r="V717" s="156">
        <v>225.0</v>
      </c>
      <c r="W717" s="188">
        <f>SUM(T717/V717)</f>
        <v>2.969091191</v>
      </c>
      <c r="X717" s="193">
        <f t="shared" si="1186"/>
        <v>0.5183082756</v>
      </c>
      <c r="Y717" s="158">
        <v>2013.0</v>
      </c>
      <c r="Z717" s="159"/>
      <c r="AA717" s="159"/>
      <c r="AB717" s="189" t="s">
        <v>2939</v>
      </c>
      <c r="AC717" s="158"/>
    </row>
    <row r="718" ht="15.75" customHeight="1">
      <c r="A718" s="227" t="s">
        <v>2940</v>
      </c>
      <c r="B718" s="146">
        <v>85.0</v>
      </c>
      <c r="C718" s="147">
        <v>66.0</v>
      </c>
      <c r="D718" s="149">
        <f>(B718+C718)/2</f>
        <v>75.5</v>
      </c>
      <c r="E718" s="147">
        <v>87.0</v>
      </c>
      <c r="F718" s="149">
        <v>79.0</v>
      </c>
      <c r="G718" s="150">
        <f t="shared" si="1095"/>
        <v>8</v>
      </c>
      <c r="H718" s="151">
        <f>(E718+F718)/2</f>
        <v>83</v>
      </c>
      <c r="I718" s="150">
        <f t="shared" si="1096"/>
        <v>-7.5</v>
      </c>
      <c r="J718" s="152" t="s">
        <v>1527</v>
      </c>
      <c r="K718" s="152" t="s">
        <v>1528</v>
      </c>
      <c r="L718" s="152" t="s">
        <v>1540</v>
      </c>
      <c r="M718" s="153">
        <f t="shared" si="1193"/>
        <v>4.670905</v>
      </c>
      <c r="N718" s="149">
        <v>4670905.0</v>
      </c>
      <c r="O718" s="153">
        <f t="shared" si="1194"/>
        <v>11.871365</v>
      </c>
      <c r="P718" s="149">
        <v>1.1871365E7</v>
      </c>
      <c r="Q718" s="153">
        <v>0.0</v>
      </c>
      <c r="R718" s="154">
        <v>0.0</v>
      </c>
      <c r="S718" s="149">
        <v>1.1871365E7</v>
      </c>
      <c r="T718" s="154">
        <f>S718/100000</f>
        <v>118.71365</v>
      </c>
      <c r="U718" s="151">
        <v>0.0</v>
      </c>
      <c r="V718" s="156">
        <v>4.0</v>
      </c>
      <c r="W718" s="204">
        <f>SUM(S718/(V718*1000000))</f>
        <v>2.96784125</v>
      </c>
      <c r="X718" s="155">
        <f t="shared" si="1186"/>
        <v>1.16772625</v>
      </c>
      <c r="Y718" s="147">
        <v>2018.0</v>
      </c>
      <c r="Z718" s="159"/>
      <c r="AA718" s="159"/>
      <c r="AB718" s="160" t="s">
        <v>2941</v>
      </c>
      <c r="AC718" s="159"/>
    </row>
    <row r="719" ht="15.75" customHeight="1">
      <c r="A719" s="223" t="s">
        <v>2942</v>
      </c>
      <c r="B719" s="175">
        <v>64.0</v>
      </c>
      <c r="C719" s="158">
        <v>58.0</v>
      </c>
      <c r="D719" s="210">
        <f t="shared" ref="D719:D720" si="1197">AVERAGE(B719:C719)</f>
        <v>61</v>
      </c>
      <c r="E719" s="158">
        <v>66.0</v>
      </c>
      <c r="F719" s="158">
        <v>70.0</v>
      </c>
      <c r="G719" s="158">
        <f t="shared" si="1095"/>
        <v>-4</v>
      </c>
      <c r="H719" s="158">
        <f t="shared" ref="H719:H720" si="1198">AVERAGE(E719:F719)</f>
        <v>68</v>
      </c>
      <c r="I719" s="210">
        <f t="shared" si="1096"/>
        <v>-7</v>
      </c>
      <c r="J719" s="162" t="s">
        <v>1547</v>
      </c>
      <c r="K719" s="162" t="s">
        <v>1574</v>
      </c>
      <c r="L719" s="162" t="s">
        <v>1534</v>
      </c>
      <c r="M719" s="153">
        <f t="shared" si="1193"/>
        <v>0.179302</v>
      </c>
      <c r="N719" s="154">
        <v>179302.0</v>
      </c>
      <c r="O719" s="153">
        <f t="shared" si="1194"/>
        <v>37.73881</v>
      </c>
      <c r="P719" s="154">
        <v>3.773881E7</v>
      </c>
      <c r="Q719" s="153">
        <f t="shared" ref="Q719:Q722" si="1199">R719/1000000</f>
        <v>36.450127</v>
      </c>
      <c r="R719" s="154">
        <v>3.6450127E7</v>
      </c>
      <c r="S719" s="154">
        <v>7.4188937E7</v>
      </c>
      <c r="T719" s="154">
        <f t="shared" ref="T719:T730" si="1200">S719/1000000</f>
        <v>74.188937</v>
      </c>
      <c r="U719" s="178">
        <f t="shared" ref="U719:U720" si="1201">(R719/S719)</f>
        <v>0.4913148574</v>
      </c>
      <c r="V719" s="156">
        <v>25.0</v>
      </c>
      <c r="W719" s="188">
        <f>SUM(T719/V719)</f>
        <v>2.96755748</v>
      </c>
      <c r="X719" s="193">
        <f t="shared" si="1186"/>
        <v>0.00717208</v>
      </c>
      <c r="Y719" s="158">
        <v>2013.0</v>
      </c>
      <c r="Z719" s="159"/>
      <c r="AA719" s="159"/>
      <c r="AB719" s="189" t="s">
        <v>2943</v>
      </c>
      <c r="AC719" s="158"/>
    </row>
    <row r="720" ht="15.75" customHeight="1">
      <c r="A720" s="221" t="s">
        <v>2944</v>
      </c>
      <c r="B720" s="183">
        <v>87.0</v>
      </c>
      <c r="C720" s="147">
        <v>73.0</v>
      </c>
      <c r="D720" s="185">
        <f t="shared" si="1197"/>
        <v>80</v>
      </c>
      <c r="E720" s="147">
        <v>63.0</v>
      </c>
      <c r="F720" s="147">
        <v>70.0</v>
      </c>
      <c r="G720" s="147">
        <f t="shared" si="1095"/>
        <v>-7</v>
      </c>
      <c r="H720" s="147">
        <f t="shared" si="1198"/>
        <v>66.5</v>
      </c>
      <c r="I720" s="185">
        <f t="shared" si="1096"/>
        <v>13.5</v>
      </c>
      <c r="J720" s="152" t="s">
        <v>1527</v>
      </c>
      <c r="K720" s="179" t="s">
        <v>1527</v>
      </c>
      <c r="L720" s="165" t="s">
        <v>1540</v>
      </c>
      <c r="M720" s="186">
        <f t="shared" si="1193"/>
        <v>2.002165</v>
      </c>
      <c r="N720" s="187">
        <v>2002165.0</v>
      </c>
      <c r="O720" s="153">
        <f t="shared" si="1194"/>
        <v>7.919574</v>
      </c>
      <c r="P720" s="187">
        <v>7919574.0</v>
      </c>
      <c r="Q720" s="153">
        <f t="shared" si="1199"/>
        <v>27.565482</v>
      </c>
      <c r="R720" s="154">
        <v>2.7565482E7</v>
      </c>
      <c r="S720" s="187">
        <v>3.5485056E7</v>
      </c>
      <c r="T720" s="187">
        <f t="shared" si="1200"/>
        <v>35.485056</v>
      </c>
      <c r="U720" s="178">
        <f t="shared" si="1201"/>
        <v>0.7768194589</v>
      </c>
      <c r="V720" s="156">
        <v>12.0</v>
      </c>
      <c r="W720" s="188">
        <f>SUM((S720/1000000)/V720)</f>
        <v>2.957088</v>
      </c>
      <c r="X720" s="193">
        <f t="shared" si="1186"/>
        <v>0.1668470833</v>
      </c>
      <c r="Y720" s="151">
        <v>2012.0</v>
      </c>
      <c r="Z720" s="159"/>
      <c r="AA720" s="159"/>
      <c r="AB720" s="189" t="s">
        <v>2945</v>
      </c>
      <c r="AC720" s="158"/>
    </row>
    <row r="721" ht="15.75" customHeight="1">
      <c r="A721" s="222" t="s">
        <v>2946</v>
      </c>
      <c r="B721" s="146">
        <v>48.0</v>
      </c>
      <c r="C721" s="164">
        <v>51.0</v>
      </c>
      <c r="D721" s="214">
        <f t="shared" ref="D721:D722" si="1202">(B721+C721)/2</f>
        <v>49.5</v>
      </c>
      <c r="E721" s="164">
        <v>48.0</v>
      </c>
      <c r="F721" s="164">
        <v>58.0</v>
      </c>
      <c r="G721" s="149">
        <f t="shared" si="1095"/>
        <v>-10</v>
      </c>
      <c r="H721" s="164">
        <f t="shared" ref="H721:H722" si="1203">(E721+F721)/2</f>
        <v>53</v>
      </c>
      <c r="I721" s="177">
        <f t="shared" si="1096"/>
        <v>-3.5</v>
      </c>
      <c r="J721" s="162" t="s">
        <v>1605</v>
      </c>
      <c r="K721" s="162" t="s">
        <v>1736</v>
      </c>
      <c r="L721" s="152" t="s">
        <v>1534</v>
      </c>
      <c r="M721" s="153">
        <f t="shared" si="1193"/>
        <v>17.878911</v>
      </c>
      <c r="N721" s="149">
        <v>1.7878911E7</v>
      </c>
      <c r="O721" s="181">
        <f t="shared" si="1194"/>
        <v>46.843513</v>
      </c>
      <c r="P721" s="149">
        <v>4.6843513E7</v>
      </c>
      <c r="Q721" s="153">
        <f t="shared" si="1199"/>
        <v>65.5</v>
      </c>
      <c r="R721" s="154">
        <v>6.55E7</v>
      </c>
      <c r="S721" s="154">
        <f t="shared" ref="S721:S722" si="1204">R721+P721</f>
        <v>112343513</v>
      </c>
      <c r="T721" s="154">
        <f t="shared" si="1200"/>
        <v>112.343513</v>
      </c>
      <c r="U721" s="178">
        <f t="shared" ref="U721:U722" si="1205">R721/S721</f>
        <v>0.5830332188</v>
      </c>
      <c r="V721" s="156">
        <v>38.0</v>
      </c>
      <c r="W721" s="157">
        <f t="shared" ref="W721:W723" si="1206">SUM(T721/V721)</f>
        <v>2.956408237</v>
      </c>
      <c r="X721" s="178">
        <f t="shared" ref="X721:X722" si="1207">N721/(V721*1000000)</f>
        <v>0.4704976579</v>
      </c>
      <c r="Y721" s="164">
        <v>2016.0</v>
      </c>
      <c r="Z721" s="159"/>
      <c r="AA721" s="159"/>
      <c r="AB721" s="160" t="s">
        <v>2947</v>
      </c>
      <c r="AC721" s="159"/>
    </row>
    <row r="722" ht="15.75" customHeight="1">
      <c r="A722" s="222" t="s">
        <v>2948</v>
      </c>
      <c r="B722" s="146">
        <v>94.0</v>
      </c>
      <c r="C722" s="164">
        <v>95.0</v>
      </c>
      <c r="D722" s="214">
        <f t="shared" si="1202"/>
        <v>94.5</v>
      </c>
      <c r="E722" s="164">
        <v>73.0</v>
      </c>
      <c r="F722" s="164">
        <v>79.0</v>
      </c>
      <c r="G722" s="149">
        <f t="shared" si="1095"/>
        <v>-6</v>
      </c>
      <c r="H722" s="164">
        <f t="shared" si="1203"/>
        <v>76</v>
      </c>
      <c r="I722" s="177">
        <f t="shared" si="1096"/>
        <v>18.5</v>
      </c>
      <c r="J722" s="173" t="s">
        <v>1547</v>
      </c>
      <c r="K722" s="173" t="s">
        <v>1547</v>
      </c>
      <c r="L722" s="152" t="s">
        <v>1534</v>
      </c>
      <c r="M722" s="153">
        <f t="shared" si="1193"/>
        <v>0.25351</v>
      </c>
      <c r="N722" s="149">
        <v>253510.0</v>
      </c>
      <c r="O722" s="181">
        <f t="shared" si="1194"/>
        <v>7.729016</v>
      </c>
      <c r="P722" s="149">
        <v>7729016.0</v>
      </c>
      <c r="Q722" s="153">
        <f t="shared" si="1199"/>
        <v>27.560644</v>
      </c>
      <c r="R722" s="154">
        <v>2.7560644E7</v>
      </c>
      <c r="S722" s="154">
        <f t="shared" si="1204"/>
        <v>35289660</v>
      </c>
      <c r="T722" s="154">
        <f t="shared" si="1200"/>
        <v>35.28966</v>
      </c>
      <c r="U722" s="178">
        <f t="shared" si="1205"/>
        <v>0.7809835516</v>
      </c>
      <c r="V722" s="156">
        <v>12.0</v>
      </c>
      <c r="W722" s="157">
        <f t="shared" si="1206"/>
        <v>2.940805</v>
      </c>
      <c r="X722" s="178">
        <f t="shared" si="1207"/>
        <v>0.02112583333</v>
      </c>
      <c r="Y722" s="164">
        <v>2016.0</v>
      </c>
      <c r="Z722" s="159"/>
      <c r="AA722" s="159"/>
      <c r="AB722" s="160" t="s">
        <v>2949</v>
      </c>
      <c r="AC722" s="159"/>
    </row>
    <row r="723" ht="15.75" customHeight="1">
      <c r="A723" s="221" t="s">
        <v>2950</v>
      </c>
      <c r="B723" s="175">
        <v>97.0</v>
      </c>
      <c r="C723" s="158">
        <v>89.0</v>
      </c>
      <c r="D723" s="185">
        <f t="shared" ref="D723:D727" si="1208">AVERAGE(B723:C723)</f>
        <v>93</v>
      </c>
      <c r="E723" s="158">
        <v>91.0</v>
      </c>
      <c r="F723" s="147">
        <v>79.0</v>
      </c>
      <c r="G723" s="147">
        <f t="shared" si="1095"/>
        <v>12</v>
      </c>
      <c r="H723" s="147">
        <f t="shared" ref="H723:H727" si="1209">AVERAGE(E723:F723)</f>
        <v>85</v>
      </c>
      <c r="I723" s="185">
        <f t="shared" si="1096"/>
        <v>8</v>
      </c>
      <c r="J723" s="179" t="s">
        <v>1543</v>
      </c>
      <c r="K723" s="179" t="s">
        <v>1616</v>
      </c>
      <c r="L723" s="179" t="s">
        <v>1540</v>
      </c>
      <c r="M723" s="153">
        <v>2.37</v>
      </c>
      <c r="N723" s="187">
        <f>M723*1000000</f>
        <v>2370000</v>
      </c>
      <c r="O723" s="153">
        <v>44.671</v>
      </c>
      <c r="P723" s="187">
        <f>O723*1000000</f>
        <v>44671000</v>
      </c>
      <c r="Q723" s="153">
        <v>88.761</v>
      </c>
      <c r="R723" s="149">
        <f>SUM(Q723*1000000)</f>
        <v>88761000</v>
      </c>
      <c r="S723" s="154">
        <f>sum(N723:P723)</f>
        <v>47041044.67</v>
      </c>
      <c r="T723" s="149">
        <f t="shared" si="1200"/>
        <v>47.04104467</v>
      </c>
      <c r="U723" s="178">
        <f t="shared" ref="U723:U732" si="1210">(R723/S723)</f>
        <v>1.886884116</v>
      </c>
      <c r="V723" s="156">
        <v>16.0</v>
      </c>
      <c r="W723" s="188">
        <f t="shared" si="1206"/>
        <v>2.940065292</v>
      </c>
      <c r="X723" s="193">
        <f t="shared" ref="X723:X732" si="1211">SUM(M723/V723)</f>
        <v>0.148125</v>
      </c>
      <c r="Y723" s="147">
        <v>2011.0</v>
      </c>
      <c r="Z723" s="179" t="s">
        <v>1608</v>
      </c>
      <c r="AA723" s="179" t="s">
        <v>2951</v>
      </c>
      <c r="AB723" s="189" t="s">
        <v>2952</v>
      </c>
      <c r="AC723" s="158"/>
    </row>
    <row r="724" ht="15.75" customHeight="1">
      <c r="A724" s="225" t="s">
        <v>2953</v>
      </c>
      <c r="B724" s="206">
        <v>28.0</v>
      </c>
      <c r="C724" s="151">
        <v>40.0</v>
      </c>
      <c r="D724" s="208">
        <f t="shared" si="1208"/>
        <v>34</v>
      </c>
      <c r="E724" s="151">
        <v>42.0</v>
      </c>
      <c r="F724" s="151">
        <v>59.0</v>
      </c>
      <c r="G724" s="151">
        <f t="shared" si="1095"/>
        <v>-17</v>
      </c>
      <c r="H724" s="151">
        <f t="shared" si="1209"/>
        <v>50.5</v>
      </c>
      <c r="I724" s="208">
        <f t="shared" si="1096"/>
        <v>-16.5</v>
      </c>
      <c r="J724" s="171" t="s">
        <v>1395</v>
      </c>
      <c r="K724" s="171" t="s">
        <v>1395</v>
      </c>
      <c r="L724" s="165" t="s">
        <v>1534</v>
      </c>
      <c r="M724" s="181">
        <f t="shared" ref="M724:M730" si="1212">N724/1000000</f>
        <v>9.740471</v>
      </c>
      <c r="N724" s="150">
        <v>9740471.0</v>
      </c>
      <c r="O724" s="181">
        <f t="shared" ref="O724:O730" si="1213">P724/1000000</f>
        <v>30.477122</v>
      </c>
      <c r="P724" s="150">
        <v>3.0477122E7</v>
      </c>
      <c r="Q724" s="153">
        <f t="shared" ref="Q724:Q730" si="1214">R724/1000000</f>
        <v>57.360693</v>
      </c>
      <c r="R724" s="149">
        <v>5.7360693E7</v>
      </c>
      <c r="S724" s="150">
        <v>8.7937815E7</v>
      </c>
      <c r="T724" s="149">
        <f t="shared" si="1200"/>
        <v>87.937815</v>
      </c>
      <c r="U724" s="178">
        <f t="shared" si="1210"/>
        <v>0.6522869939</v>
      </c>
      <c r="V724" s="192">
        <v>30.0</v>
      </c>
      <c r="W724" s="204">
        <f t="shared" ref="W724:W726" si="1215">SUM(S724/(V724*1000000))</f>
        <v>2.9312605</v>
      </c>
      <c r="X724" s="193">
        <f t="shared" si="1211"/>
        <v>0.3246823667</v>
      </c>
      <c r="Y724" s="151">
        <v>2014.0</v>
      </c>
      <c r="Z724" s="171"/>
      <c r="AA724" s="159"/>
      <c r="AB724" s="189" t="s">
        <v>2954</v>
      </c>
      <c r="AC724" s="158"/>
    </row>
    <row r="725" ht="15.75" customHeight="1">
      <c r="A725" s="225" t="s">
        <v>2955</v>
      </c>
      <c r="B725" s="206">
        <v>72.0</v>
      </c>
      <c r="C725" s="151">
        <v>62.0</v>
      </c>
      <c r="D725" s="208">
        <f t="shared" si="1208"/>
        <v>67</v>
      </c>
      <c r="E725" s="151">
        <v>70.0</v>
      </c>
      <c r="F725" s="151">
        <v>75.0</v>
      </c>
      <c r="G725" s="151">
        <f t="shared" si="1095"/>
        <v>-5</v>
      </c>
      <c r="H725" s="151">
        <f t="shared" si="1209"/>
        <v>72.5</v>
      </c>
      <c r="I725" s="208">
        <f t="shared" si="1096"/>
        <v>-5.5</v>
      </c>
      <c r="J725" s="165" t="s">
        <v>1565</v>
      </c>
      <c r="K725" s="165" t="s">
        <v>1565</v>
      </c>
      <c r="L725" s="165" t="s">
        <v>1654</v>
      </c>
      <c r="M725" s="181">
        <f t="shared" si="1212"/>
        <v>3.001738</v>
      </c>
      <c r="N725" s="150">
        <v>3001738.0</v>
      </c>
      <c r="O725" s="181">
        <f t="shared" si="1213"/>
        <v>14.482031</v>
      </c>
      <c r="P725" s="150">
        <v>1.4482031E7</v>
      </c>
      <c r="Q725" s="153">
        <f t="shared" si="1214"/>
        <v>14.771135</v>
      </c>
      <c r="R725" s="149">
        <v>1.4771135E7</v>
      </c>
      <c r="S725" s="150">
        <v>2.9253166E7</v>
      </c>
      <c r="T725" s="149">
        <f t="shared" si="1200"/>
        <v>29.253166</v>
      </c>
      <c r="U725" s="178">
        <f t="shared" si="1210"/>
        <v>0.5049414139</v>
      </c>
      <c r="V725" s="192">
        <v>10.0</v>
      </c>
      <c r="W725" s="204">
        <f t="shared" si="1215"/>
        <v>2.9253166</v>
      </c>
      <c r="X725" s="193">
        <f t="shared" si="1211"/>
        <v>0.3001738</v>
      </c>
      <c r="Y725" s="151">
        <v>2014.0</v>
      </c>
      <c r="Z725" s="171"/>
      <c r="AA725" s="159"/>
      <c r="AB725" s="189" t="s">
        <v>2956</v>
      </c>
      <c r="AC725" s="158"/>
    </row>
    <row r="726" ht="15.75" customHeight="1">
      <c r="A726" s="225" t="s">
        <v>2957</v>
      </c>
      <c r="B726" s="206">
        <v>23.0</v>
      </c>
      <c r="C726" s="151">
        <v>38.0</v>
      </c>
      <c r="D726" s="208">
        <f t="shared" si="1208"/>
        <v>30.5</v>
      </c>
      <c r="E726" s="151">
        <v>60.0</v>
      </c>
      <c r="F726" s="151">
        <v>41.0</v>
      </c>
      <c r="G726" s="151">
        <f t="shared" si="1095"/>
        <v>19</v>
      </c>
      <c r="H726" s="151">
        <f t="shared" si="1209"/>
        <v>50.5</v>
      </c>
      <c r="I726" s="208">
        <f t="shared" si="1096"/>
        <v>-20</v>
      </c>
      <c r="J726" s="165" t="s">
        <v>1543</v>
      </c>
      <c r="K726" s="165" t="s">
        <v>1616</v>
      </c>
      <c r="L726" s="165" t="s">
        <v>1550</v>
      </c>
      <c r="M726" s="181">
        <f t="shared" si="1212"/>
        <v>29.241911</v>
      </c>
      <c r="N726" s="150">
        <v>2.9241911E7</v>
      </c>
      <c r="O726" s="181">
        <f t="shared" si="1213"/>
        <v>65.182182</v>
      </c>
      <c r="P726" s="150">
        <v>6.5182182E7</v>
      </c>
      <c r="Q726" s="153">
        <f t="shared" si="1214"/>
        <v>4.999246</v>
      </c>
      <c r="R726" s="149">
        <v>4999246.0</v>
      </c>
      <c r="S726" s="150">
        <v>7.0181428E7</v>
      </c>
      <c r="T726" s="149">
        <f t="shared" si="1200"/>
        <v>70.181428</v>
      </c>
      <c r="U726" s="178">
        <f t="shared" si="1210"/>
        <v>0.07123317582</v>
      </c>
      <c r="V726" s="192">
        <v>24.0</v>
      </c>
      <c r="W726" s="204">
        <f t="shared" si="1215"/>
        <v>2.924226167</v>
      </c>
      <c r="X726" s="193">
        <f t="shared" si="1211"/>
        <v>1.218412958</v>
      </c>
      <c r="Y726" s="151">
        <v>2014.0</v>
      </c>
      <c r="Z726" s="171"/>
      <c r="AA726" s="159"/>
      <c r="AB726" s="189" t="s">
        <v>2958</v>
      </c>
      <c r="AC726" s="158"/>
    </row>
    <row r="727" ht="15.75" customHeight="1">
      <c r="A727" s="221" t="s">
        <v>153</v>
      </c>
      <c r="B727" s="183">
        <v>78.0</v>
      </c>
      <c r="C727" s="147">
        <v>69.0</v>
      </c>
      <c r="D727" s="185">
        <f t="shared" si="1208"/>
        <v>73.5</v>
      </c>
      <c r="E727" s="147">
        <v>76.0</v>
      </c>
      <c r="F727" s="147">
        <v>72.0</v>
      </c>
      <c r="G727" s="147">
        <f t="shared" si="1095"/>
        <v>4</v>
      </c>
      <c r="H727" s="147">
        <f t="shared" si="1209"/>
        <v>74</v>
      </c>
      <c r="I727" s="185">
        <f t="shared" si="1096"/>
        <v>-0.5</v>
      </c>
      <c r="J727" s="179" t="s">
        <v>1594</v>
      </c>
      <c r="K727" s="179" t="s">
        <v>1775</v>
      </c>
      <c r="L727" s="165" t="s">
        <v>1540</v>
      </c>
      <c r="M727" s="186">
        <f t="shared" si="1212"/>
        <v>66.323594</v>
      </c>
      <c r="N727" s="187">
        <v>6.6323594E7</v>
      </c>
      <c r="O727" s="153">
        <f t="shared" si="1213"/>
        <v>237.283207</v>
      </c>
      <c r="P727" s="187">
        <v>2.37283207E8</v>
      </c>
      <c r="Q727" s="153">
        <f t="shared" si="1214"/>
        <v>301.7</v>
      </c>
      <c r="R727" s="154">
        <v>3.017E8</v>
      </c>
      <c r="S727" s="187">
        <v>5.38983207E8</v>
      </c>
      <c r="T727" s="187">
        <f t="shared" si="1200"/>
        <v>538.983207</v>
      </c>
      <c r="U727" s="178">
        <f t="shared" si="1210"/>
        <v>0.5597576995</v>
      </c>
      <c r="V727" s="156">
        <v>185.0</v>
      </c>
      <c r="W727" s="188">
        <f>SUM((S727/1000000)/V727)</f>
        <v>2.913422741</v>
      </c>
      <c r="X727" s="193">
        <f t="shared" si="1211"/>
        <v>0.3585059135</v>
      </c>
      <c r="Y727" s="151">
        <v>2012.0</v>
      </c>
      <c r="Z727" s="179" t="s">
        <v>1608</v>
      </c>
      <c r="AA727" s="165" t="s">
        <v>1839</v>
      </c>
      <c r="AB727" s="189" t="s">
        <v>2959</v>
      </c>
      <c r="AC727" s="158"/>
    </row>
    <row r="728" ht="15.75" customHeight="1">
      <c r="A728" s="227" t="s">
        <v>2960</v>
      </c>
      <c r="B728" s="146">
        <v>51.0</v>
      </c>
      <c r="C728" s="147">
        <v>48.0</v>
      </c>
      <c r="D728" s="149">
        <f>(B728+C728)/2</f>
        <v>49.5</v>
      </c>
      <c r="E728" s="147">
        <v>58.0</v>
      </c>
      <c r="F728" s="149">
        <v>64.0</v>
      </c>
      <c r="G728" s="150">
        <f t="shared" si="1095"/>
        <v>-6</v>
      </c>
      <c r="H728" s="151">
        <f>(E728+F728)/2</f>
        <v>61</v>
      </c>
      <c r="I728" s="150">
        <f t="shared" si="1096"/>
        <v>-11.5</v>
      </c>
      <c r="J728" s="173" t="s">
        <v>1537</v>
      </c>
      <c r="K728" s="173" t="s">
        <v>1537</v>
      </c>
      <c r="L728" s="152" t="s">
        <v>1534</v>
      </c>
      <c r="M728" s="153">
        <f t="shared" si="1212"/>
        <v>23.633317</v>
      </c>
      <c r="N728" s="149">
        <v>2.3633317E7</v>
      </c>
      <c r="O728" s="153">
        <f t="shared" si="1213"/>
        <v>57.421715</v>
      </c>
      <c r="P728" s="149">
        <v>5.7421715E7</v>
      </c>
      <c r="Q728" s="153">
        <f t="shared" si="1214"/>
        <v>216.1</v>
      </c>
      <c r="R728" s="154">
        <f>S728-P728</f>
        <v>216100000</v>
      </c>
      <c r="S728" s="149">
        <v>2.73521715E8</v>
      </c>
      <c r="T728" s="154">
        <f t="shared" si="1200"/>
        <v>273.521715</v>
      </c>
      <c r="U728" s="155">
        <f t="shared" si="1210"/>
        <v>0.7900652422</v>
      </c>
      <c r="V728" s="156">
        <v>94.0</v>
      </c>
      <c r="W728" s="204">
        <f t="shared" ref="W728:W729" si="1216">SUM(S728/(V728*1000000))</f>
        <v>2.909805479</v>
      </c>
      <c r="X728" s="155">
        <f t="shared" si="1211"/>
        <v>0.251418266</v>
      </c>
      <c r="Y728" s="147">
        <v>2018.0</v>
      </c>
      <c r="Z728" s="159"/>
      <c r="AA728" s="159"/>
      <c r="AB728" s="160" t="s">
        <v>2961</v>
      </c>
      <c r="AC728" s="159"/>
    </row>
    <row r="729" ht="15.75" customHeight="1">
      <c r="A729" s="225" t="s">
        <v>670</v>
      </c>
      <c r="B729" s="206">
        <v>77.0</v>
      </c>
      <c r="C729" s="151">
        <v>68.0</v>
      </c>
      <c r="D729" s="208">
        <f>AVERAGE(B729:C729)</f>
        <v>72.5</v>
      </c>
      <c r="E729" s="151">
        <v>42.0</v>
      </c>
      <c r="F729" s="151">
        <v>53.0</v>
      </c>
      <c r="G729" s="151">
        <f t="shared" si="1095"/>
        <v>-11</v>
      </c>
      <c r="H729" s="151">
        <f>AVERAGE(E729:F729)</f>
        <v>47.5</v>
      </c>
      <c r="I729" s="208">
        <f t="shared" si="1096"/>
        <v>25</v>
      </c>
      <c r="J729" s="165" t="s">
        <v>1602</v>
      </c>
      <c r="K729" s="165" t="s">
        <v>2962</v>
      </c>
      <c r="L729" s="165" t="s">
        <v>1534</v>
      </c>
      <c r="M729" s="181">
        <f t="shared" si="1212"/>
        <v>43.720472</v>
      </c>
      <c r="N729" s="150">
        <v>4.3720472E7</v>
      </c>
      <c r="O729" s="181">
        <f t="shared" si="1213"/>
        <v>101.200044</v>
      </c>
      <c r="P729" s="150">
        <v>1.01200044E8</v>
      </c>
      <c r="Q729" s="153">
        <f t="shared" si="1214"/>
        <v>261.437429</v>
      </c>
      <c r="R729" s="149">
        <v>2.61437429E8</v>
      </c>
      <c r="S729" s="150">
        <v>3.62637473E8</v>
      </c>
      <c r="T729" s="149">
        <f t="shared" si="1200"/>
        <v>362.637473</v>
      </c>
      <c r="U729" s="178">
        <f t="shared" si="1210"/>
        <v>0.7209332969</v>
      </c>
      <c r="V729" s="192">
        <v>125.0</v>
      </c>
      <c r="W729" s="204">
        <f t="shared" si="1216"/>
        <v>2.901099784</v>
      </c>
      <c r="X729" s="193">
        <f t="shared" si="1211"/>
        <v>0.349763776</v>
      </c>
      <c r="Y729" s="151">
        <v>2014.0</v>
      </c>
      <c r="Z729" s="171"/>
      <c r="AA729" s="159"/>
      <c r="AB729" s="189" t="s">
        <v>2963</v>
      </c>
      <c r="AC729" s="158"/>
    </row>
    <row r="730" ht="15.75" customHeight="1">
      <c r="A730" s="224" t="s">
        <v>2964</v>
      </c>
      <c r="B730" s="175">
        <v>93.0</v>
      </c>
      <c r="C730" s="158">
        <v>82.0</v>
      </c>
      <c r="D730" s="158">
        <f>(B730+C730)/2</f>
        <v>87.5</v>
      </c>
      <c r="E730" s="158">
        <v>92.0</v>
      </c>
      <c r="F730" s="158">
        <v>86.0</v>
      </c>
      <c r="G730" s="164">
        <f t="shared" si="1095"/>
        <v>6</v>
      </c>
      <c r="H730" s="158">
        <f>(E730+F730)/2</f>
        <v>89</v>
      </c>
      <c r="I730" s="164">
        <f t="shared" si="1096"/>
        <v>-1.5</v>
      </c>
      <c r="J730" s="162" t="s">
        <v>1565</v>
      </c>
      <c r="K730" s="162" t="s">
        <v>1565</v>
      </c>
      <c r="L730" s="162" t="s">
        <v>1550</v>
      </c>
      <c r="M730" s="153">
        <f t="shared" si="1212"/>
        <v>29.632823</v>
      </c>
      <c r="N730" s="154">
        <v>2.9632823E7</v>
      </c>
      <c r="O730" s="153">
        <f t="shared" si="1213"/>
        <v>96.986653</v>
      </c>
      <c r="P730" s="149">
        <v>9.6986653E7</v>
      </c>
      <c r="Q730" s="153">
        <f t="shared" si="1214"/>
        <v>10.2</v>
      </c>
      <c r="R730" s="149">
        <v>1.02E7</v>
      </c>
      <c r="S730" s="154">
        <f>SUM(P730+Q730*1000000)</f>
        <v>107186653</v>
      </c>
      <c r="T730" s="154">
        <f t="shared" si="1200"/>
        <v>107.186653</v>
      </c>
      <c r="U730" s="178">
        <f t="shared" si="1210"/>
        <v>0.09516110182</v>
      </c>
      <c r="V730" s="156">
        <v>37.0</v>
      </c>
      <c r="W730" s="188">
        <f t="shared" ref="W730:W731" si="1217">SUM(T730/V730)</f>
        <v>2.896936568</v>
      </c>
      <c r="X730" s="193">
        <f t="shared" si="1211"/>
        <v>0.8008871081</v>
      </c>
      <c r="Y730" s="158">
        <v>2015.0</v>
      </c>
      <c r="Z730" s="159"/>
      <c r="AA730" s="159"/>
      <c r="AB730" s="189" t="s">
        <v>2965</v>
      </c>
      <c r="AC730" s="158"/>
    </row>
    <row r="731" ht="15.75" customHeight="1">
      <c r="A731" s="221" t="s">
        <v>2966</v>
      </c>
      <c r="B731" s="183">
        <v>96.0</v>
      </c>
      <c r="C731" s="147">
        <v>94.0</v>
      </c>
      <c r="D731" s="185">
        <f>AVERAGE(B731:C731)</f>
        <v>95</v>
      </c>
      <c r="E731" s="147">
        <v>89.0</v>
      </c>
      <c r="F731" s="147">
        <v>89.0</v>
      </c>
      <c r="G731" s="187">
        <f t="shared" si="1095"/>
        <v>0</v>
      </c>
      <c r="H731" s="147">
        <f>AVERAGE(E731:F731)</f>
        <v>89</v>
      </c>
      <c r="I731" s="185">
        <f t="shared" si="1096"/>
        <v>6</v>
      </c>
      <c r="J731" s="179" t="s">
        <v>1594</v>
      </c>
      <c r="K731" s="179" t="s">
        <v>2414</v>
      </c>
      <c r="L731" s="179" t="s">
        <v>1540</v>
      </c>
      <c r="M731" s="186">
        <v>63.09</v>
      </c>
      <c r="N731" s="187">
        <f>M731*1000000</f>
        <v>63090000</v>
      </c>
      <c r="O731" s="153">
        <v>223.81</v>
      </c>
      <c r="P731" s="187">
        <f>O731*1000000</f>
        <v>223810000</v>
      </c>
      <c r="Q731" s="153">
        <v>297.5</v>
      </c>
      <c r="R731" s="149">
        <f>SUM(Q731*1000000)</f>
        <v>297500000</v>
      </c>
      <c r="S731" s="187">
        <f>T731*1000000</f>
        <v>521310000</v>
      </c>
      <c r="T731" s="187">
        <v>521.31</v>
      </c>
      <c r="U731" s="178">
        <f t="shared" si="1210"/>
        <v>0.5706777158</v>
      </c>
      <c r="V731" s="156">
        <v>180.0</v>
      </c>
      <c r="W731" s="188">
        <f t="shared" si="1217"/>
        <v>2.896166667</v>
      </c>
      <c r="X731" s="193">
        <f t="shared" si="1211"/>
        <v>0.3505</v>
      </c>
      <c r="Y731" s="147">
        <v>2008.0</v>
      </c>
      <c r="Z731" s="179" t="s">
        <v>1608</v>
      </c>
      <c r="AA731" s="179" t="s">
        <v>1839</v>
      </c>
      <c r="AB731" s="189" t="s">
        <v>2967</v>
      </c>
      <c r="AC731" s="158"/>
    </row>
    <row r="732" ht="15.75" customHeight="1">
      <c r="A732" s="226" t="s">
        <v>2968</v>
      </c>
      <c r="B732" s="146">
        <v>83.0</v>
      </c>
      <c r="C732" s="147">
        <v>66.0</v>
      </c>
      <c r="D732" s="149">
        <f t="shared" ref="D732:D733" si="1218">(B732+C732)/2</f>
        <v>74.5</v>
      </c>
      <c r="E732" s="147">
        <v>84.0</v>
      </c>
      <c r="F732" s="149">
        <v>73.0</v>
      </c>
      <c r="G732" s="150">
        <f t="shared" si="1095"/>
        <v>11</v>
      </c>
      <c r="H732" s="151">
        <f t="shared" ref="H732:H733" si="1219">(E732+F732)/2</f>
        <v>78.5</v>
      </c>
      <c r="I732" s="150">
        <f t="shared" si="1096"/>
        <v>-4</v>
      </c>
      <c r="J732" s="152" t="s">
        <v>1547</v>
      </c>
      <c r="K732" s="152" t="s">
        <v>1547</v>
      </c>
      <c r="L732" s="152" t="s">
        <v>1550</v>
      </c>
      <c r="M732" s="153">
        <f t="shared" ref="M732:M734" si="1220">N732/1000000</f>
        <v>35.57471</v>
      </c>
      <c r="N732" s="149">
        <v>3.557471E7</v>
      </c>
      <c r="O732" s="153">
        <f t="shared" ref="O732:O734" si="1221">P732/1000000</f>
        <v>114.388337</v>
      </c>
      <c r="P732" s="149">
        <v>1.14388337E8</v>
      </c>
      <c r="Q732" s="153">
        <f t="shared" ref="Q732:Q734" si="1222">R732/1000000</f>
        <v>30.3</v>
      </c>
      <c r="R732" s="149">
        <v>3.03E7</v>
      </c>
      <c r="S732" s="149">
        <v>1.44688337E8</v>
      </c>
      <c r="T732" s="154">
        <f t="shared" ref="T732:T734" si="1223">S732/1000000</f>
        <v>144.688337</v>
      </c>
      <c r="U732" s="155">
        <f t="shared" si="1210"/>
        <v>0.2094156352</v>
      </c>
      <c r="V732" s="156">
        <v>50.0</v>
      </c>
      <c r="W732" s="204">
        <f>SUM(S732/(V732*1000000))</f>
        <v>2.89376674</v>
      </c>
      <c r="X732" s="155">
        <f t="shared" si="1211"/>
        <v>0.7114942</v>
      </c>
      <c r="Y732" s="147">
        <v>2018.0</v>
      </c>
      <c r="Z732" s="159"/>
      <c r="AA732" s="159"/>
      <c r="AB732" s="160" t="s">
        <v>2969</v>
      </c>
      <c r="AC732" s="159"/>
    </row>
    <row r="733" ht="15.75" customHeight="1">
      <c r="A733" s="222" t="s">
        <v>2970</v>
      </c>
      <c r="B733" s="146">
        <v>16.0</v>
      </c>
      <c r="C733" s="164">
        <v>33.0</v>
      </c>
      <c r="D733" s="214">
        <f t="shared" si="1218"/>
        <v>24.5</v>
      </c>
      <c r="E733" s="164">
        <v>39.0</v>
      </c>
      <c r="F733" s="164">
        <v>55.0</v>
      </c>
      <c r="G733" s="149">
        <f t="shared" si="1095"/>
        <v>-16</v>
      </c>
      <c r="H733" s="164">
        <f t="shared" si="1219"/>
        <v>47</v>
      </c>
      <c r="I733" s="177">
        <f t="shared" si="1096"/>
        <v>-22.5</v>
      </c>
      <c r="J733" s="173" t="s">
        <v>1537</v>
      </c>
      <c r="K733" s="173" t="s">
        <v>1537</v>
      </c>
      <c r="L733" s="152" t="s">
        <v>1534</v>
      </c>
      <c r="M733" s="153">
        <f t="shared" si="1220"/>
        <v>10.326356</v>
      </c>
      <c r="N733" s="149">
        <v>1.0326356E7</v>
      </c>
      <c r="O733" s="181">
        <f t="shared" si="1221"/>
        <v>34.912982</v>
      </c>
      <c r="P733" s="149">
        <v>3.4912982E7</v>
      </c>
      <c r="Q733" s="153">
        <f t="shared" si="1222"/>
        <v>74.989585</v>
      </c>
      <c r="R733" s="154">
        <v>7.4989585E7</v>
      </c>
      <c r="S733" s="154">
        <f>R733+P733</f>
        <v>109902567</v>
      </c>
      <c r="T733" s="154">
        <f t="shared" si="1223"/>
        <v>109.902567</v>
      </c>
      <c r="U733" s="178">
        <f>R733/S733</f>
        <v>0.682327875</v>
      </c>
      <c r="V733" s="156">
        <v>38.0</v>
      </c>
      <c r="W733" s="157">
        <f t="shared" ref="W733:W736" si="1224">SUM(T733/V733)</f>
        <v>2.892172816</v>
      </c>
      <c r="X733" s="178">
        <f>N733/(V733*1000000)</f>
        <v>0.2717462105</v>
      </c>
      <c r="Y733" s="164">
        <v>2016.0</v>
      </c>
      <c r="Z733" s="159"/>
      <c r="AA733" s="159"/>
      <c r="AB733" s="160" t="s">
        <v>2971</v>
      </c>
      <c r="AC733" s="159"/>
    </row>
    <row r="734" ht="15.75" customHeight="1">
      <c r="A734" s="223" t="s">
        <v>298</v>
      </c>
      <c r="B734" s="175">
        <v>28.0</v>
      </c>
      <c r="C734" s="158">
        <v>41.0</v>
      </c>
      <c r="D734" s="210">
        <f t="shared" ref="D734:D736" si="1225">AVERAGE(B734:C734)</f>
        <v>34.5</v>
      </c>
      <c r="E734" s="158">
        <v>49.0</v>
      </c>
      <c r="F734" s="158">
        <v>53.0</v>
      </c>
      <c r="G734" s="158">
        <f t="shared" si="1095"/>
        <v>-4</v>
      </c>
      <c r="H734" s="158">
        <f t="shared" ref="H734:H736" si="1226">AVERAGE(E734:F734)</f>
        <v>51</v>
      </c>
      <c r="I734" s="210">
        <f t="shared" si="1096"/>
        <v>-16.5</v>
      </c>
      <c r="J734" s="162" t="s">
        <v>1537</v>
      </c>
      <c r="K734" s="162" t="s">
        <v>2972</v>
      </c>
      <c r="L734" s="162" t="s">
        <v>1550</v>
      </c>
      <c r="M734" s="153">
        <f t="shared" si="1220"/>
        <v>40.501814</v>
      </c>
      <c r="N734" s="154">
        <v>4.0501814E7</v>
      </c>
      <c r="O734" s="153">
        <f t="shared" si="1221"/>
        <v>122.52306</v>
      </c>
      <c r="P734" s="154">
        <v>1.2252306E8</v>
      </c>
      <c r="Q734" s="153">
        <f t="shared" si="1222"/>
        <v>253.217645</v>
      </c>
      <c r="R734" s="154">
        <v>2.53217645E8</v>
      </c>
      <c r="S734" s="154">
        <v>3.75740705E8</v>
      </c>
      <c r="T734" s="154">
        <f t="shared" si="1223"/>
        <v>375.740705</v>
      </c>
      <c r="U734" s="178">
        <f t="shared" ref="U734:U737" si="1227">(R734/S734)</f>
        <v>0.6739159256</v>
      </c>
      <c r="V734" s="156">
        <v>130.0</v>
      </c>
      <c r="W734" s="188">
        <f t="shared" si="1224"/>
        <v>2.890313115</v>
      </c>
      <c r="X734" s="193">
        <f t="shared" ref="X734:X737" si="1228">SUM(M734/V734)</f>
        <v>0.3115524154</v>
      </c>
      <c r="Y734" s="158">
        <v>2013.0</v>
      </c>
      <c r="Z734" s="159"/>
      <c r="AA734" s="159"/>
      <c r="AB734" s="189" t="s">
        <v>2973</v>
      </c>
      <c r="AC734" s="158"/>
    </row>
    <row r="735" ht="15.75" customHeight="1">
      <c r="A735" s="221" t="s">
        <v>2974</v>
      </c>
      <c r="B735" s="183">
        <v>51.0</v>
      </c>
      <c r="C735" s="147">
        <v>54.0</v>
      </c>
      <c r="D735" s="185">
        <f t="shared" si="1225"/>
        <v>52.5</v>
      </c>
      <c r="E735" s="147">
        <v>73.0</v>
      </c>
      <c r="F735" s="147">
        <v>73.0</v>
      </c>
      <c r="G735" s="147">
        <f t="shared" si="1095"/>
        <v>0</v>
      </c>
      <c r="H735" s="147">
        <f t="shared" si="1226"/>
        <v>73</v>
      </c>
      <c r="I735" s="185">
        <f t="shared" si="1096"/>
        <v>-20.5</v>
      </c>
      <c r="J735" s="179" t="s">
        <v>1602</v>
      </c>
      <c r="K735" s="179" t="s">
        <v>2975</v>
      </c>
      <c r="L735" s="179" t="s">
        <v>1534</v>
      </c>
      <c r="M735" s="186">
        <v>38.7</v>
      </c>
      <c r="N735" s="187">
        <f t="shared" ref="N735:N736" si="1229">M735*1000000</f>
        <v>38700000</v>
      </c>
      <c r="O735" s="153">
        <v>130.32</v>
      </c>
      <c r="P735" s="187">
        <f t="shared" ref="P735:P736" si="1230">O735*1000000</f>
        <v>130320000</v>
      </c>
      <c r="Q735" s="153">
        <v>100.37</v>
      </c>
      <c r="R735" s="149">
        <f t="shared" ref="R735:R736" si="1231">SUM(Q735*1000000)</f>
        <v>100370000</v>
      </c>
      <c r="S735" s="187">
        <f t="shared" ref="S735:S736" si="1232">T735*1000000</f>
        <v>230690000</v>
      </c>
      <c r="T735" s="187">
        <v>230.69</v>
      </c>
      <c r="U735" s="178">
        <f t="shared" si="1227"/>
        <v>0.4350860462</v>
      </c>
      <c r="V735" s="156">
        <v>80.0</v>
      </c>
      <c r="W735" s="188">
        <f t="shared" si="1224"/>
        <v>2.883625</v>
      </c>
      <c r="X735" s="193">
        <f t="shared" si="1228"/>
        <v>0.48375</v>
      </c>
      <c r="Y735" s="147">
        <v>2008.0</v>
      </c>
      <c r="Z735" s="159"/>
      <c r="AA735" s="159"/>
      <c r="AB735" s="189" t="s">
        <v>2976</v>
      </c>
      <c r="AC735" s="158"/>
    </row>
    <row r="736" ht="15.75" customHeight="1">
      <c r="A736" s="221" t="s">
        <v>2977</v>
      </c>
      <c r="B736" s="183">
        <v>15.0</v>
      </c>
      <c r="C736" s="147">
        <v>27.0</v>
      </c>
      <c r="D736" s="183">
        <f t="shared" si="1225"/>
        <v>21</v>
      </c>
      <c r="E736" s="147">
        <v>49.0</v>
      </c>
      <c r="F736" s="147">
        <v>41.0</v>
      </c>
      <c r="G736" s="147">
        <f t="shared" si="1095"/>
        <v>8</v>
      </c>
      <c r="H736" s="147">
        <f t="shared" si="1226"/>
        <v>45</v>
      </c>
      <c r="I736" s="183">
        <f t="shared" si="1096"/>
        <v>-24</v>
      </c>
      <c r="J736" s="179" t="s">
        <v>1543</v>
      </c>
      <c r="K736" s="179" t="s">
        <v>1616</v>
      </c>
      <c r="L736" s="179" t="s">
        <v>1550</v>
      </c>
      <c r="M736" s="186">
        <v>31.0</v>
      </c>
      <c r="N736" s="187">
        <f t="shared" si="1229"/>
        <v>31000000</v>
      </c>
      <c r="O736" s="153">
        <v>95.35</v>
      </c>
      <c r="P736" s="187">
        <f t="shared" si="1230"/>
        <v>95350000</v>
      </c>
      <c r="Q736" s="153">
        <v>193.0</v>
      </c>
      <c r="R736" s="149">
        <f t="shared" si="1231"/>
        <v>193000000</v>
      </c>
      <c r="S736" s="187">
        <f t="shared" si="1232"/>
        <v>288350000</v>
      </c>
      <c r="T736" s="187">
        <f>SUM(O736+Q736)</f>
        <v>288.35</v>
      </c>
      <c r="U736" s="178">
        <f t="shared" si="1227"/>
        <v>0.6693254725</v>
      </c>
      <c r="V736" s="156">
        <v>100.0</v>
      </c>
      <c r="W736" s="188">
        <f t="shared" si="1224"/>
        <v>2.8835</v>
      </c>
      <c r="X736" s="193">
        <f t="shared" si="1228"/>
        <v>0.31</v>
      </c>
      <c r="Y736" s="147">
        <v>2010.0</v>
      </c>
      <c r="Z736" s="159"/>
      <c r="AA736" s="159"/>
      <c r="AB736" s="189" t="s">
        <v>2978</v>
      </c>
      <c r="AC736" s="158"/>
    </row>
    <row r="737" ht="15.75" customHeight="1">
      <c r="A737" s="194" t="s">
        <v>2979</v>
      </c>
      <c r="B737" s="146">
        <v>68.0</v>
      </c>
      <c r="C737" s="146">
        <v>53.0</v>
      </c>
      <c r="D737" s="146">
        <f t="shared" ref="D737:D738" si="1233">(B737+C737)/2</f>
        <v>60.5</v>
      </c>
      <c r="E737" s="146">
        <v>80.0</v>
      </c>
      <c r="F737" s="146">
        <v>76.0</v>
      </c>
      <c r="G737" s="146">
        <f t="shared" si="1095"/>
        <v>4</v>
      </c>
      <c r="H737" s="146">
        <f t="shared" ref="H737:H738" si="1234">(E737+F737)/2</f>
        <v>78</v>
      </c>
      <c r="I737" s="146">
        <f t="shared" si="1096"/>
        <v>-17.5</v>
      </c>
      <c r="J737" s="173" t="s">
        <v>1601</v>
      </c>
      <c r="K737" s="196" t="s">
        <v>1601</v>
      </c>
      <c r="L737" s="197" t="s">
        <v>1534</v>
      </c>
      <c r="M737" s="181">
        <f t="shared" ref="M737:M738" si="1235">N737/1000000</f>
        <v>54.365242</v>
      </c>
      <c r="N737" s="198">
        <v>5.4365242E7</v>
      </c>
      <c r="O737" s="181">
        <f t="shared" ref="O737:O738" si="1236">P737/1000000</f>
        <v>144.105346</v>
      </c>
      <c r="P737" s="149">
        <v>1.44105346E8</v>
      </c>
      <c r="Q737" s="181">
        <f t="shared" ref="Q737:Q738" si="1237">R737/1000000</f>
        <v>287.6</v>
      </c>
      <c r="R737" s="198">
        <v>2.876E8</v>
      </c>
      <c r="S737" s="149">
        <f>P737+R737</f>
        <v>431705346</v>
      </c>
      <c r="T737" s="149">
        <f t="shared" ref="T737:T738" si="1238">S737/1000000</f>
        <v>431.705346</v>
      </c>
      <c r="U737" s="199">
        <f t="shared" si="1227"/>
        <v>0.6661951321</v>
      </c>
      <c r="V737" s="192">
        <v>150.0</v>
      </c>
      <c r="W737" s="200">
        <f>SUM(S737/(V737*1000000))</f>
        <v>2.87803564</v>
      </c>
      <c r="X737" s="199">
        <f t="shared" si="1228"/>
        <v>0.3624349467</v>
      </c>
      <c r="Y737" s="146">
        <v>2019.0</v>
      </c>
      <c r="Z737" s="201"/>
      <c r="AA737" s="201"/>
      <c r="AB737" s="211" t="s">
        <v>2980</v>
      </c>
      <c r="AC737" s="159"/>
    </row>
    <row r="738" ht="15.75" customHeight="1">
      <c r="A738" s="222" t="s">
        <v>2981</v>
      </c>
      <c r="B738" s="146">
        <v>85.0</v>
      </c>
      <c r="C738" s="164">
        <v>72.0</v>
      </c>
      <c r="D738" s="214">
        <f t="shared" si="1233"/>
        <v>78.5</v>
      </c>
      <c r="E738" s="164">
        <v>45.0</v>
      </c>
      <c r="F738" s="164">
        <v>59.0</v>
      </c>
      <c r="G738" s="149">
        <f t="shared" si="1095"/>
        <v>-14</v>
      </c>
      <c r="H738" s="164">
        <f t="shared" si="1234"/>
        <v>52</v>
      </c>
      <c r="I738" s="177">
        <f t="shared" si="1096"/>
        <v>26.5</v>
      </c>
      <c r="J738" s="173" t="s">
        <v>1558</v>
      </c>
      <c r="K738" s="173" t="s">
        <v>1558</v>
      </c>
      <c r="L738" s="152" t="s">
        <v>1540</v>
      </c>
      <c r="M738" s="153">
        <f t="shared" si="1235"/>
        <v>11.355225</v>
      </c>
      <c r="N738" s="149">
        <v>1.1355225E7</v>
      </c>
      <c r="O738" s="181">
        <f t="shared" si="1236"/>
        <v>30.080225</v>
      </c>
      <c r="P738" s="149">
        <v>3.0080225E7</v>
      </c>
      <c r="Q738" s="153">
        <f t="shared" si="1237"/>
        <v>33.149571</v>
      </c>
      <c r="R738" s="154">
        <v>3.3149571E7</v>
      </c>
      <c r="S738" s="154">
        <f>R738+P738</f>
        <v>63229796</v>
      </c>
      <c r="T738" s="154">
        <f t="shared" si="1238"/>
        <v>63.229796</v>
      </c>
      <c r="U738" s="178">
        <f>R738/S738</f>
        <v>0.5242713578</v>
      </c>
      <c r="V738" s="156">
        <v>22.0</v>
      </c>
      <c r="W738" s="157">
        <f t="shared" ref="W738:W740" si="1239">SUM(T738/V738)</f>
        <v>2.874081636</v>
      </c>
      <c r="X738" s="178">
        <f>N738/(V738*1000000)</f>
        <v>0.5161465909</v>
      </c>
      <c r="Y738" s="164">
        <v>2016.0</v>
      </c>
      <c r="Z738" s="159"/>
      <c r="AA738" s="159"/>
      <c r="AB738" s="160" t="s">
        <v>2982</v>
      </c>
      <c r="AC738" s="159"/>
    </row>
    <row r="739" ht="15.75" customHeight="1">
      <c r="A739" s="221" t="s">
        <v>2983</v>
      </c>
      <c r="B739" s="183">
        <v>12.0</v>
      </c>
      <c r="C739" s="147">
        <v>23.0</v>
      </c>
      <c r="D739" s="185">
        <f>AVERAGE(B739:C739)</f>
        <v>17.5</v>
      </c>
      <c r="E739" s="147">
        <v>47.0</v>
      </c>
      <c r="F739" s="147">
        <v>45.0</v>
      </c>
      <c r="G739" s="147">
        <f t="shared" si="1095"/>
        <v>2</v>
      </c>
      <c r="H739" s="147">
        <f>AVERAGE(E739:F739)</f>
        <v>46</v>
      </c>
      <c r="I739" s="185">
        <f t="shared" si="1096"/>
        <v>-28.5</v>
      </c>
      <c r="J739" s="179" t="s">
        <v>1543</v>
      </c>
      <c r="K739" s="179" t="s">
        <v>1543</v>
      </c>
      <c r="L739" s="179" t="s">
        <v>1540</v>
      </c>
      <c r="M739" s="186">
        <v>34.3</v>
      </c>
      <c r="N739" s="187">
        <f>M739*1000000</f>
        <v>34300000</v>
      </c>
      <c r="O739" s="153">
        <v>109.2</v>
      </c>
      <c r="P739" s="187">
        <f>O739*1000000</f>
        <v>109200000</v>
      </c>
      <c r="Q739" s="153">
        <v>62.63</v>
      </c>
      <c r="R739" s="149">
        <f>SUM(Q739*1000000)</f>
        <v>62630000</v>
      </c>
      <c r="S739" s="187">
        <f>T739*1000000</f>
        <v>171830000</v>
      </c>
      <c r="T739" s="187">
        <v>171.83</v>
      </c>
      <c r="U739" s="178">
        <f t="shared" ref="U739:U753" si="1240">(R739/S739)</f>
        <v>0.3644881569</v>
      </c>
      <c r="V739" s="156">
        <v>60.0</v>
      </c>
      <c r="W739" s="188">
        <f t="shared" si="1239"/>
        <v>2.863833333</v>
      </c>
      <c r="X739" s="193">
        <f t="shared" ref="X739:X753" si="1241">SUM(M739/V739)</f>
        <v>0.5716666667</v>
      </c>
      <c r="Y739" s="147">
        <v>2009.0</v>
      </c>
      <c r="Z739" s="159"/>
      <c r="AA739" s="159"/>
      <c r="AB739" s="189" t="s">
        <v>2984</v>
      </c>
      <c r="AC739" s="158"/>
    </row>
    <row r="740" ht="15.75" customHeight="1">
      <c r="A740" s="224" t="s">
        <v>360</v>
      </c>
      <c r="B740" s="175">
        <v>47.0</v>
      </c>
      <c r="C740" s="158">
        <v>55.0</v>
      </c>
      <c r="D740" s="158">
        <f>(B740+C740)/2</f>
        <v>51</v>
      </c>
      <c r="E740" s="158">
        <v>64.0</v>
      </c>
      <c r="F740" s="158">
        <v>74.0</v>
      </c>
      <c r="G740" s="164">
        <f t="shared" si="1095"/>
        <v>-10</v>
      </c>
      <c r="H740" s="158">
        <f>(E740+F740)/2</f>
        <v>69</v>
      </c>
      <c r="I740" s="164">
        <f t="shared" si="1096"/>
        <v>-18</v>
      </c>
      <c r="J740" s="162" t="s">
        <v>1594</v>
      </c>
      <c r="K740" s="162" t="s">
        <v>1594</v>
      </c>
      <c r="L740" s="162" t="s">
        <v>1534</v>
      </c>
      <c r="M740" s="153">
        <f t="shared" ref="M740:M741" si="1242">N740/1000000</f>
        <v>52.107731</v>
      </c>
      <c r="N740" s="154">
        <v>5.2107731E7</v>
      </c>
      <c r="O740" s="153">
        <f t="shared" ref="O740:O741" si="1243">P740/1000000</f>
        <v>177.39751</v>
      </c>
      <c r="P740" s="149">
        <v>1.7739751E8</v>
      </c>
      <c r="Q740" s="153">
        <f t="shared" ref="Q740:Q741" si="1244">R740/1000000</f>
        <v>208.644097</v>
      </c>
      <c r="R740" s="149">
        <v>2.08644097E8</v>
      </c>
      <c r="S740" s="154">
        <f>SUM(P740+(Q740*1000000))</f>
        <v>386041607</v>
      </c>
      <c r="T740" s="154">
        <f t="shared" ref="T740:T747" si="1245">S740/1000000</f>
        <v>386.041607</v>
      </c>
      <c r="U740" s="178">
        <f t="shared" si="1240"/>
        <v>0.5404704913</v>
      </c>
      <c r="V740" s="156">
        <v>135.0</v>
      </c>
      <c r="W740" s="188">
        <f t="shared" si="1239"/>
        <v>2.859567459</v>
      </c>
      <c r="X740" s="193">
        <f t="shared" si="1241"/>
        <v>0.3859831926</v>
      </c>
      <c r="Y740" s="158">
        <v>2015.0</v>
      </c>
      <c r="Z740" s="159"/>
      <c r="AA740" s="159"/>
      <c r="AB740" s="189" t="s">
        <v>2985</v>
      </c>
      <c r="AC740" s="158"/>
    </row>
    <row r="741" ht="15.75" customHeight="1">
      <c r="A741" s="221" t="s">
        <v>1329</v>
      </c>
      <c r="B741" s="183">
        <v>86.0</v>
      </c>
      <c r="C741" s="147">
        <v>72.0</v>
      </c>
      <c r="D741" s="185">
        <f t="shared" ref="D741:D742" si="1246">AVERAGE(B741:C741)</f>
        <v>79</v>
      </c>
      <c r="E741" s="147">
        <v>87.0</v>
      </c>
      <c r="F741" s="147">
        <v>85.0</v>
      </c>
      <c r="G741" s="147">
        <f t="shared" si="1095"/>
        <v>2</v>
      </c>
      <c r="H741" s="147">
        <f t="shared" ref="H741:H742" si="1247">AVERAGE(E741:F741)</f>
        <v>86</v>
      </c>
      <c r="I741" s="185">
        <f t="shared" si="1096"/>
        <v>-7</v>
      </c>
      <c r="J741" s="179" t="s">
        <v>1594</v>
      </c>
      <c r="K741" s="179" t="s">
        <v>1799</v>
      </c>
      <c r="L741" s="165" t="s">
        <v>1540</v>
      </c>
      <c r="M741" s="186">
        <f t="shared" si="1242"/>
        <v>49.038712</v>
      </c>
      <c r="N741" s="187">
        <v>4.9038712E7</v>
      </c>
      <c r="O741" s="153">
        <f t="shared" si="1243"/>
        <v>189.422889</v>
      </c>
      <c r="P741" s="187">
        <v>1.89422889E8</v>
      </c>
      <c r="Q741" s="153">
        <f t="shared" si="1244"/>
        <v>281.8</v>
      </c>
      <c r="R741" s="154">
        <v>2.818E8</v>
      </c>
      <c r="S741" s="187">
        <v>4.71222889E8</v>
      </c>
      <c r="T741" s="187">
        <f t="shared" si="1245"/>
        <v>471.222889</v>
      </c>
      <c r="U741" s="178">
        <f t="shared" si="1240"/>
        <v>0.5980184889</v>
      </c>
      <c r="V741" s="156">
        <v>165.0</v>
      </c>
      <c r="W741" s="188">
        <f>SUM((S741/1000000)/V741)</f>
        <v>2.855896297</v>
      </c>
      <c r="X741" s="193">
        <f t="shared" si="1241"/>
        <v>0.2972043152</v>
      </c>
      <c r="Y741" s="151">
        <v>2012.0</v>
      </c>
      <c r="Z741" s="159"/>
      <c r="AA741" s="159"/>
      <c r="AB741" s="189" t="s">
        <v>2986</v>
      </c>
      <c r="AC741" s="158"/>
    </row>
    <row r="742" ht="15.75" customHeight="1">
      <c r="A742" s="221" t="s">
        <v>2987</v>
      </c>
      <c r="B742" s="175">
        <v>55.0</v>
      </c>
      <c r="C742" s="158">
        <v>56.0</v>
      </c>
      <c r="D742" s="185">
        <f t="shared" si="1246"/>
        <v>55.5</v>
      </c>
      <c r="E742" s="158">
        <v>57.0</v>
      </c>
      <c r="F742" s="147">
        <v>64.0</v>
      </c>
      <c r="G742" s="147">
        <f t="shared" si="1095"/>
        <v>-7</v>
      </c>
      <c r="H742" s="147">
        <f t="shared" si="1247"/>
        <v>60.5</v>
      </c>
      <c r="I742" s="185">
        <f t="shared" si="1096"/>
        <v>-5</v>
      </c>
      <c r="J742" s="179" t="s">
        <v>1602</v>
      </c>
      <c r="K742" s="179" t="s">
        <v>2329</v>
      </c>
      <c r="L742" s="179" t="s">
        <v>1534</v>
      </c>
      <c r="M742" s="153">
        <v>21.86</v>
      </c>
      <c r="N742" s="187">
        <f>M742*1000000</f>
        <v>21860000</v>
      </c>
      <c r="O742" s="153">
        <v>63.69</v>
      </c>
      <c r="P742" s="187">
        <f>O742*1000000</f>
        <v>63690000</v>
      </c>
      <c r="Q742" s="153">
        <v>67.1</v>
      </c>
      <c r="R742" s="149">
        <f>SUM(Q742*1000000)</f>
        <v>67100000</v>
      </c>
      <c r="S742" s="154">
        <f>SUM(N742:P742)</f>
        <v>85550063.69</v>
      </c>
      <c r="T742" s="149">
        <f t="shared" si="1245"/>
        <v>85.55006369</v>
      </c>
      <c r="U742" s="178">
        <f t="shared" si="1240"/>
        <v>0.7843360613</v>
      </c>
      <c r="V742" s="156">
        <v>30.0</v>
      </c>
      <c r="W742" s="188">
        <f t="shared" ref="W742:W744" si="1248">SUM(T742/V742)</f>
        <v>2.85166879</v>
      </c>
      <c r="X742" s="193">
        <f t="shared" si="1241"/>
        <v>0.7286666667</v>
      </c>
      <c r="Y742" s="147">
        <v>2011.0</v>
      </c>
      <c r="Z742" s="159"/>
      <c r="AA742" s="159"/>
      <c r="AB742" s="189" t="s">
        <v>2988</v>
      </c>
      <c r="AC742" s="158"/>
    </row>
    <row r="743" ht="15.75" customHeight="1">
      <c r="A743" s="224" t="s">
        <v>945</v>
      </c>
      <c r="B743" s="175">
        <v>25.0</v>
      </c>
      <c r="C743" s="158">
        <v>38.0</v>
      </c>
      <c r="D743" s="210">
        <f>(B743+C743)/2</f>
        <v>31.5</v>
      </c>
      <c r="E743" s="164">
        <v>59.0</v>
      </c>
      <c r="F743" s="158">
        <v>63.0</v>
      </c>
      <c r="G743" s="149">
        <f t="shared" si="1095"/>
        <v>-4</v>
      </c>
      <c r="H743" s="158">
        <f>(E743+F743)/2</f>
        <v>61</v>
      </c>
      <c r="I743" s="177">
        <f t="shared" si="1096"/>
        <v>-29.5</v>
      </c>
      <c r="J743" s="162" t="s">
        <v>1602</v>
      </c>
      <c r="K743" s="162" t="s">
        <v>1602</v>
      </c>
      <c r="L743" s="162" t="s">
        <v>1550</v>
      </c>
      <c r="M743" s="153">
        <f t="shared" ref="M743:M747" si="1249">N743/1000000</f>
        <v>27.018486</v>
      </c>
      <c r="N743" s="154">
        <v>2.7018486E7</v>
      </c>
      <c r="O743" s="153">
        <f t="shared" ref="O743:O747" si="1250">P743/1000000</f>
        <v>89.760956</v>
      </c>
      <c r="P743" s="149">
        <v>8.9760956E7</v>
      </c>
      <c r="Q743" s="153">
        <f t="shared" ref="Q743:Q747" si="1251">R743/1000000</f>
        <v>350.842581</v>
      </c>
      <c r="R743" s="149">
        <v>3.50842581E8</v>
      </c>
      <c r="S743" s="154">
        <f>SUM(P743+(Q743*1000000))</f>
        <v>440603537</v>
      </c>
      <c r="T743" s="154">
        <f t="shared" si="1245"/>
        <v>440.603537</v>
      </c>
      <c r="U743" s="178">
        <f t="shared" si="1240"/>
        <v>0.7962772687</v>
      </c>
      <c r="V743" s="192">
        <v>155.0</v>
      </c>
      <c r="W743" s="188">
        <f t="shared" si="1248"/>
        <v>2.842603465</v>
      </c>
      <c r="X743" s="193">
        <f t="shared" si="1241"/>
        <v>0.1743128129</v>
      </c>
      <c r="Y743" s="158">
        <v>2015.0</v>
      </c>
      <c r="Z743" s="159"/>
      <c r="AA743" s="159"/>
      <c r="AB743" s="189" t="s">
        <v>2989</v>
      </c>
      <c r="AC743" s="158"/>
    </row>
    <row r="744" ht="15.75" customHeight="1">
      <c r="A744" s="223" t="s">
        <v>1326</v>
      </c>
      <c r="B744" s="175">
        <v>68.0</v>
      </c>
      <c r="C744" s="158">
        <v>63.0</v>
      </c>
      <c r="D744" s="210">
        <f t="shared" ref="D744:D750" si="1252">AVERAGE(B744:C744)</f>
        <v>65.5</v>
      </c>
      <c r="E744" s="158">
        <v>72.0</v>
      </c>
      <c r="F744" s="158">
        <v>68.0</v>
      </c>
      <c r="G744" s="158">
        <f t="shared" si="1095"/>
        <v>4</v>
      </c>
      <c r="H744" s="158">
        <f t="shared" ref="H744:H750" si="1253">AVERAGE(E744:F744)</f>
        <v>70</v>
      </c>
      <c r="I744" s="210">
        <f t="shared" si="1096"/>
        <v>-4.5</v>
      </c>
      <c r="J744" s="162" t="s">
        <v>1537</v>
      </c>
      <c r="K744" s="162" t="s">
        <v>2990</v>
      </c>
      <c r="L744" s="162" t="s">
        <v>1534</v>
      </c>
      <c r="M744" s="153">
        <f t="shared" si="1249"/>
        <v>66.411834</v>
      </c>
      <c r="N744" s="154">
        <v>6.6411834E7</v>
      </c>
      <c r="O744" s="153">
        <f t="shared" si="1250"/>
        <v>202.359711</v>
      </c>
      <c r="P744" s="154">
        <v>2.02359711E8</v>
      </c>
      <c r="Q744" s="153">
        <f t="shared" si="1251"/>
        <v>337.648165</v>
      </c>
      <c r="R744" s="154">
        <v>3.37648165E8</v>
      </c>
      <c r="S744" s="154">
        <v>5.40007876E8</v>
      </c>
      <c r="T744" s="154">
        <f t="shared" si="1245"/>
        <v>540.007876</v>
      </c>
      <c r="U744" s="178">
        <f t="shared" si="1240"/>
        <v>0.62526526</v>
      </c>
      <c r="V744" s="156">
        <v>190.0</v>
      </c>
      <c r="W744" s="188">
        <f t="shared" si="1248"/>
        <v>2.842146716</v>
      </c>
      <c r="X744" s="193">
        <f t="shared" si="1241"/>
        <v>0.3495359684</v>
      </c>
      <c r="Y744" s="158">
        <v>2013.0</v>
      </c>
      <c r="Z744" s="159"/>
      <c r="AA744" s="159"/>
      <c r="AB744" s="189" t="s">
        <v>2991</v>
      </c>
      <c r="AC744" s="158"/>
    </row>
    <row r="745" ht="15.75" customHeight="1">
      <c r="A745" s="225" t="s">
        <v>664</v>
      </c>
      <c r="B745" s="206">
        <v>50.0</v>
      </c>
      <c r="C745" s="151">
        <v>47.0</v>
      </c>
      <c r="D745" s="208">
        <f t="shared" si="1252"/>
        <v>48.5</v>
      </c>
      <c r="E745" s="151">
        <v>59.0</v>
      </c>
      <c r="F745" s="151">
        <v>59.0</v>
      </c>
      <c r="G745" s="151">
        <f t="shared" si="1095"/>
        <v>0</v>
      </c>
      <c r="H745" s="151">
        <f t="shared" si="1253"/>
        <v>59</v>
      </c>
      <c r="I745" s="208">
        <f t="shared" si="1096"/>
        <v>-10.5</v>
      </c>
      <c r="J745" s="165" t="s">
        <v>1694</v>
      </c>
      <c r="K745" s="165" t="s">
        <v>2992</v>
      </c>
      <c r="L745" s="165" t="s">
        <v>1550</v>
      </c>
      <c r="M745" s="181">
        <f t="shared" si="1249"/>
        <v>17.10052</v>
      </c>
      <c r="N745" s="150">
        <v>1.710052E7</v>
      </c>
      <c r="O745" s="181">
        <f t="shared" si="1250"/>
        <v>113.57493</v>
      </c>
      <c r="P745" s="150">
        <v>1.1357493E8</v>
      </c>
      <c r="Q745" s="153">
        <f t="shared" si="1251"/>
        <v>246.625469</v>
      </c>
      <c r="R745" s="149">
        <v>2.46625469E8</v>
      </c>
      <c r="S745" s="150">
        <v>3.60200399E8</v>
      </c>
      <c r="T745" s="149">
        <f t="shared" si="1245"/>
        <v>360.200399</v>
      </c>
      <c r="U745" s="178">
        <f t="shared" si="1240"/>
        <v>0.6846896052</v>
      </c>
      <c r="V745" s="192">
        <v>127.0</v>
      </c>
      <c r="W745" s="204">
        <f t="shared" ref="W745:W746" si="1254">SUM(S745/(V745*1000000))</f>
        <v>2.836223614</v>
      </c>
      <c r="X745" s="193">
        <f t="shared" si="1241"/>
        <v>0.1346497638</v>
      </c>
      <c r="Y745" s="151">
        <v>2014.0</v>
      </c>
      <c r="Z745" s="171"/>
      <c r="AA745" s="159"/>
      <c r="AB745" s="189" t="s">
        <v>2993</v>
      </c>
      <c r="AC745" s="158"/>
    </row>
    <row r="746" ht="15.75" customHeight="1">
      <c r="A746" s="225" t="s">
        <v>706</v>
      </c>
      <c r="B746" s="206">
        <v>72.0</v>
      </c>
      <c r="C746" s="151">
        <v>53.0</v>
      </c>
      <c r="D746" s="208">
        <f t="shared" si="1252"/>
        <v>62.5</v>
      </c>
      <c r="E746" s="151">
        <v>64.0</v>
      </c>
      <c r="F746" s="151">
        <v>66.0</v>
      </c>
      <c r="G746" s="151">
        <f t="shared" si="1095"/>
        <v>-2</v>
      </c>
      <c r="H746" s="151">
        <f t="shared" si="1253"/>
        <v>65</v>
      </c>
      <c r="I746" s="208">
        <f t="shared" si="1096"/>
        <v>-2.5</v>
      </c>
      <c r="J746" s="165" t="s">
        <v>1694</v>
      </c>
      <c r="K746" s="165" t="s">
        <v>2249</v>
      </c>
      <c r="L746" s="165" t="s">
        <v>1550</v>
      </c>
      <c r="M746" s="181">
        <f t="shared" si="1249"/>
        <v>25.447444</v>
      </c>
      <c r="N746" s="150">
        <v>2.5447444E7</v>
      </c>
      <c r="O746" s="181">
        <f t="shared" si="1250"/>
        <v>83.350911</v>
      </c>
      <c r="P746" s="150">
        <v>8.3350911E7</v>
      </c>
      <c r="Q746" s="153">
        <f t="shared" si="1251"/>
        <v>290.201183</v>
      </c>
      <c r="R746" s="149">
        <v>2.90201183E8</v>
      </c>
      <c r="S746" s="150">
        <v>3.73552094E8</v>
      </c>
      <c r="T746" s="149">
        <f t="shared" si="1245"/>
        <v>373.552094</v>
      </c>
      <c r="U746" s="178">
        <f t="shared" si="1240"/>
        <v>0.7768693782</v>
      </c>
      <c r="V746" s="192">
        <v>132.0</v>
      </c>
      <c r="W746" s="204">
        <f t="shared" si="1254"/>
        <v>2.829940106</v>
      </c>
      <c r="X746" s="193">
        <f t="shared" si="1241"/>
        <v>0.1927836667</v>
      </c>
      <c r="Y746" s="151">
        <v>2014.0</v>
      </c>
      <c r="Z746" s="171"/>
      <c r="AA746" s="159"/>
      <c r="AB746" s="189" t="s">
        <v>2994</v>
      </c>
      <c r="AC746" s="158"/>
    </row>
    <row r="747" ht="15.75" customHeight="1">
      <c r="A747" s="223" t="s">
        <v>2995</v>
      </c>
      <c r="B747" s="175">
        <v>48.0</v>
      </c>
      <c r="C747" s="158">
        <v>53.0</v>
      </c>
      <c r="D747" s="210">
        <f t="shared" si="1252"/>
        <v>50.5</v>
      </c>
      <c r="E747" s="158">
        <v>45.0</v>
      </c>
      <c r="F747" s="158">
        <v>62.0</v>
      </c>
      <c r="G747" s="158">
        <f t="shared" si="1095"/>
        <v>-17</v>
      </c>
      <c r="H747" s="158">
        <f t="shared" si="1253"/>
        <v>53.5</v>
      </c>
      <c r="I747" s="210">
        <f t="shared" si="1096"/>
        <v>-3</v>
      </c>
      <c r="J747" s="179" t="s">
        <v>1629</v>
      </c>
      <c r="K747" s="162" t="s">
        <v>2996</v>
      </c>
      <c r="L747" s="162" t="s">
        <v>2997</v>
      </c>
      <c r="M747" s="153">
        <f t="shared" si="1249"/>
        <v>12.101552</v>
      </c>
      <c r="N747" s="154">
        <v>1.2101552E7</v>
      </c>
      <c r="O747" s="153">
        <f t="shared" si="1250"/>
        <v>35.266619</v>
      </c>
      <c r="P747" s="154">
        <v>3.5266619E7</v>
      </c>
      <c r="Q747" s="153">
        <f t="shared" si="1251"/>
        <v>49.524059</v>
      </c>
      <c r="R747" s="154">
        <v>4.9524059E7</v>
      </c>
      <c r="S747" s="154">
        <v>8.4790678E7</v>
      </c>
      <c r="T747" s="154">
        <f t="shared" si="1245"/>
        <v>84.790678</v>
      </c>
      <c r="U747" s="178">
        <f t="shared" si="1240"/>
        <v>0.5840743366</v>
      </c>
      <c r="V747" s="192">
        <v>30.0</v>
      </c>
      <c r="W747" s="188">
        <f t="shared" ref="W747:W750" si="1255">SUM(T747/V747)</f>
        <v>2.826355933</v>
      </c>
      <c r="X747" s="193">
        <f t="shared" si="1241"/>
        <v>0.4033850667</v>
      </c>
      <c r="Y747" s="158">
        <v>2013.0</v>
      </c>
      <c r="Z747" s="159"/>
      <c r="AA747" s="159"/>
      <c r="AB747" s="189" t="s">
        <v>2998</v>
      </c>
      <c r="AC747" s="158"/>
    </row>
    <row r="748" ht="15.75" customHeight="1">
      <c r="A748" s="221" t="s">
        <v>2999</v>
      </c>
      <c r="B748" s="183">
        <v>2.0</v>
      </c>
      <c r="C748" s="147">
        <v>9.0</v>
      </c>
      <c r="D748" s="183">
        <f t="shared" si="1252"/>
        <v>5.5</v>
      </c>
      <c r="E748" s="147">
        <v>31.0</v>
      </c>
      <c r="F748" s="147">
        <v>28.0</v>
      </c>
      <c r="G748" s="147">
        <f t="shared" si="1095"/>
        <v>3</v>
      </c>
      <c r="H748" s="147">
        <f t="shared" si="1253"/>
        <v>29.5</v>
      </c>
      <c r="I748" s="183">
        <f t="shared" si="1096"/>
        <v>-24</v>
      </c>
      <c r="J748" s="179" t="s">
        <v>1543</v>
      </c>
      <c r="K748" s="179" t="s">
        <v>3000</v>
      </c>
      <c r="L748" s="179" t="s">
        <v>1540</v>
      </c>
      <c r="M748" s="186">
        <v>18.51</v>
      </c>
      <c r="N748" s="187">
        <f>M748*1000000</f>
        <v>18510000</v>
      </c>
      <c r="O748" s="153">
        <v>38.23</v>
      </c>
      <c r="P748" s="187">
        <f>O748*1000000</f>
        <v>38230000</v>
      </c>
      <c r="Q748" s="153">
        <v>46.41</v>
      </c>
      <c r="R748" s="149">
        <f>SUM(Q748*1000000)</f>
        <v>46410000</v>
      </c>
      <c r="S748" s="187">
        <f>T748*1000000</f>
        <v>84640000</v>
      </c>
      <c r="T748" s="187">
        <v>84.64</v>
      </c>
      <c r="U748" s="178">
        <f t="shared" si="1240"/>
        <v>0.5483223062</v>
      </c>
      <c r="V748" s="156">
        <v>30.0</v>
      </c>
      <c r="W748" s="188">
        <f t="shared" si="1255"/>
        <v>2.821333333</v>
      </c>
      <c r="X748" s="193">
        <f t="shared" si="1241"/>
        <v>0.617</v>
      </c>
      <c r="Y748" s="147">
        <v>2008.0</v>
      </c>
      <c r="Z748" s="159"/>
      <c r="AA748" s="159"/>
      <c r="AB748" s="189" t="s">
        <v>3001</v>
      </c>
      <c r="AC748" s="158"/>
    </row>
    <row r="749" ht="15.75" customHeight="1">
      <c r="A749" s="221" t="s">
        <v>3002</v>
      </c>
      <c r="B749" s="183">
        <v>14.0</v>
      </c>
      <c r="C749" s="158">
        <v>27.0</v>
      </c>
      <c r="D749" s="185">
        <f t="shared" si="1252"/>
        <v>20.5</v>
      </c>
      <c r="E749" s="158">
        <v>61.0</v>
      </c>
      <c r="F749" s="147">
        <v>48.0</v>
      </c>
      <c r="G749" s="147">
        <f t="shared" si="1095"/>
        <v>13</v>
      </c>
      <c r="H749" s="147">
        <f t="shared" si="1253"/>
        <v>54.5</v>
      </c>
      <c r="I749" s="185">
        <f t="shared" si="1096"/>
        <v>-34</v>
      </c>
      <c r="J749" s="179" t="s">
        <v>1543</v>
      </c>
      <c r="K749" s="179" t="s">
        <v>1543</v>
      </c>
      <c r="L749" s="179" t="s">
        <v>1540</v>
      </c>
      <c r="M749" s="153">
        <v>39.699023</v>
      </c>
      <c r="N749" s="149">
        <v>3.9699023E7</v>
      </c>
      <c r="O749" s="181">
        <f>P749/1000000</f>
        <v>168.27355</v>
      </c>
      <c r="P749" s="187">
        <v>1.6827355E8</v>
      </c>
      <c r="Q749" s="181">
        <f>R749/1000000</f>
        <v>85.351877</v>
      </c>
      <c r="R749" s="187">
        <v>8.5351877E7</v>
      </c>
      <c r="S749" s="187">
        <v>2.53625427E8</v>
      </c>
      <c r="T749" s="187">
        <f>S749/1000000</f>
        <v>253.625427</v>
      </c>
      <c r="U749" s="178">
        <f t="shared" si="1240"/>
        <v>0.3365272875</v>
      </c>
      <c r="V749" s="156">
        <v>90.0</v>
      </c>
      <c r="W749" s="188">
        <f t="shared" si="1255"/>
        <v>2.8180603</v>
      </c>
      <c r="X749" s="193">
        <f t="shared" si="1241"/>
        <v>0.4411002556</v>
      </c>
      <c r="Y749" s="147">
        <v>2007.0</v>
      </c>
      <c r="Z749" s="159"/>
      <c r="AA749" s="159"/>
      <c r="AB749" s="160" t="s">
        <v>3003</v>
      </c>
      <c r="AC749" s="159"/>
    </row>
    <row r="750" ht="15.75" customHeight="1">
      <c r="A750" s="221" t="s">
        <v>3004</v>
      </c>
      <c r="B750" s="183">
        <v>39.0</v>
      </c>
      <c r="C750" s="147">
        <v>55.0</v>
      </c>
      <c r="D750" s="183">
        <f t="shared" si="1252"/>
        <v>47</v>
      </c>
      <c r="E750" s="147">
        <v>54.0</v>
      </c>
      <c r="F750" s="147">
        <v>61.0</v>
      </c>
      <c r="G750" s="147">
        <f t="shared" si="1095"/>
        <v>-7</v>
      </c>
      <c r="H750" s="147">
        <f t="shared" si="1253"/>
        <v>57.5</v>
      </c>
      <c r="I750" s="183">
        <f t="shared" si="1096"/>
        <v>-10.5</v>
      </c>
      <c r="J750" s="179" t="s">
        <v>1543</v>
      </c>
      <c r="K750" s="179" t="s">
        <v>1616</v>
      </c>
      <c r="L750" s="179" t="s">
        <v>1540</v>
      </c>
      <c r="M750" s="186">
        <v>14.53</v>
      </c>
      <c r="N750" s="187">
        <f>M750*1000000</f>
        <v>14530000</v>
      </c>
      <c r="O750" s="153">
        <v>48.24</v>
      </c>
      <c r="P750" s="187">
        <f>O750*1000000</f>
        <v>48240000</v>
      </c>
      <c r="Q750" s="153">
        <v>22.21</v>
      </c>
      <c r="R750" s="149">
        <f>SUM(Q750*1000000)</f>
        <v>22210000</v>
      </c>
      <c r="S750" s="187">
        <f>T750*1000000</f>
        <v>70450000</v>
      </c>
      <c r="T750" s="187">
        <v>70.45</v>
      </c>
      <c r="U750" s="178">
        <f t="shared" si="1240"/>
        <v>0.315259049</v>
      </c>
      <c r="V750" s="156">
        <v>25.0</v>
      </c>
      <c r="W750" s="188">
        <f t="shared" si="1255"/>
        <v>2.818</v>
      </c>
      <c r="X750" s="193">
        <f t="shared" si="1241"/>
        <v>0.5812</v>
      </c>
      <c r="Y750" s="147">
        <v>2008.0</v>
      </c>
      <c r="Z750" s="159"/>
      <c r="AA750" s="159"/>
      <c r="AB750" s="189" t="s">
        <v>3005</v>
      </c>
      <c r="AC750" s="158"/>
    </row>
    <row r="751" ht="15.75" customHeight="1">
      <c r="A751" s="220" t="s">
        <v>3006</v>
      </c>
      <c r="B751" s="146">
        <v>54.0</v>
      </c>
      <c r="C751" s="146">
        <v>54.0</v>
      </c>
      <c r="D751" s="146">
        <f>(B751+C751)/2</f>
        <v>54</v>
      </c>
      <c r="E751" s="146">
        <v>86.0</v>
      </c>
      <c r="F751" s="146">
        <v>50.0</v>
      </c>
      <c r="G751" s="146">
        <f t="shared" si="1095"/>
        <v>36</v>
      </c>
      <c r="H751" s="146">
        <f>(E751+F751)/2</f>
        <v>68</v>
      </c>
      <c r="I751" s="146">
        <f t="shared" si="1096"/>
        <v>-14</v>
      </c>
      <c r="J751" s="152" t="s">
        <v>1537</v>
      </c>
      <c r="K751" s="197" t="s">
        <v>2683</v>
      </c>
      <c r="L751" s="197" t="s">
        <v>1550</v>
      </c>
      <c r="M751" s="181">
        <f>N751/1000000</f>
        <v>177.383864</v>
      </c>
      <c r="N751" s="198">
        <v>1.77383864E8</v>
      </c>
      <c r="O751" s="181">
        <f>P751/1000000</f>
        <v>390.602536</v>
      </c>
      <c r="P751" s="198">
        <v>3.90602536E8</v>
      </c>
      <c r="Q751" s="181">
        <f>R751/1000000</f>
        <v>384.226978</v>
      </c>
      <c r="R751" s="198">
        <v>3.84226978E8</v>
      </c>
      <c r="S751" s="149">
        <f>P751+R751</f>
        <v>774829514</v>
      </c>
      <c r="T751" s="149">
        <f>S751/1000000</f>
        <v>774.829514</v>
      </c>
      <c r="U751" s="199">
        <f t="shared" si="1240"/>
        <v>0.4958858317</v>
      </c>
      <c r="V751" s="192">
        <v>275.0</v>
      </c>
      <c r="W751" s="200">
        <f>SUM(S751/(V751*1000000))</f>
        <v>2.817561869</v>
      </c>
      <c r="X751" s="199">
        <f t="shared" si="1241"/>
        <v>0.6450322327</v>
      </c>
      <c r="Y751" s="146">
        <v>2019.0</v>
      </c>
      <c r="Z751" s="201"/>
      <c r="AA751" s="201"/>
      <c r="AB751" s="197" t="s">
        <v>1530</v>
      </c>
      <c r="AC751" s="159"/>
    </row>
    <row r="752" ht="15.75" customHeight="1">
      <c r="A752" s="221" t="s">
        <v>3007</v>
      </c>
      <c r="B752" s="183">
        <v>31.0</v>
      </c>
      <c r="C752" s="147">
        <v>39.0</v>
      </c>
      <c r="D752" s="183">
        <f t="shared" ref="D752:D753" si="1256">AVERAGE(B752:C752)</f>
        <v>35</v>
      </c>
      <c r="E752" s="147">
        <v>56.0</v>
      </c>
      <c r="F752" s="147">
        <v>46.0</v>
      </c>
      <c r="G752" s="147">
        <f t="shared" si="1095"/>
        <v>10</v>
      </c>
      <c r="H752" s="147">
        <f t="shared" ref="H752:H753" si="1257">AVERAGE(E752:F752)</f>
        <v>51</v>
      </c>
      <c r="I752" s="183">
        <f t="shared" si="1096"/>
        <v>-16</v>
      </c>
      <c r="J752" s="179" t="s">
        <v>1605</v>
      </c>
      <c r="K752" s="179" t="s">
        <v>1605</v>
      </c>
      <c r="L752" s="179" t="s">
        <v>1534</v>
      </c>
      <c r="M752" s="186">
        <v>13.42</v>
      </c>
      <c r="N752" s="187">
        <f t="shared" ref="N752:N753" si="1258">M752*1000000</f>
        <v>13420000</v>
      </c>
      <c r="O752" s="153">
        <v>41.85</v>
      </c>
      <c r="P752" s="187">
        <f t="shared" ref="P752:P753" si="1259">O752*1000000</f>
        <v>41850000</v>
      </c>
      <c r="Q752" s="153">
        <v>42.52</v>
      </c>
      <c r="R752" s="149">
        <f t="shared" ref="R752:R753" si="1260">SUM(Q752*1000000)</f>
        <v>42520000</v>
      </c>
      <c r="S752" s="187">
        <f>T752*1000000</f>
        <v>84370000</v>
      </c>
      <c r="T752" s="187">
        <v>84.37</v>
      </c>
      <c r="U752" s="178">
        <f t="shared" si="1240"/>
        <v>0.5039706057</v>
      </c>
      <c r="V752" s="156">
        <v>30.0</v>
      </c>
      <c r="W752" s="188">
        <f t="shared" ref="W752:W754" si="1261">SUM(T752/V752)</f>
        <v>2.812333333</v>
      </c>
      <c r="X752" s="193">
        <f t="shared" si="1241"/>
        <v>0.4473333333</v>
      </c>
      <c r="Y752" s="147">
        <v>2008.0</v>
      </c>
      <c r="Z752" s="159"/>
      <c r="AA752" s="159"/>
      <c r="AB752" s="189" t="s">
        <v>3008</v>
      </c>
      <c r="AC752" s="158"/>
    </row>
    <row r="753" ht="15.75" customHeight="1">
      <c r="A753" s="221" t="s">
        <v>3009</v>
      </c>
      <c r="B753" s="175">
        <v>71.0</v>
      </c>
      <c r="C753" s="158">
        <v>58.0</v>
      </c>
      <c r="D753" s="183">
        <f t="shared" si="1256"/>
        <v>64.5</v>
      </c>
      <c r="E753" s="158">
        <v>71.0</v>
      </c>
      <c r="F753" s="147">
        <v>58.0</v>
      </c>
      <c r="G753" s="147">
        <f t="shared" si="1095"/>
        <v>13</v>
      </c>
      <c r="H753" s="147">
        <f t="shared" si="1257"/>
        <v>64.5</v>
      </c>
      <c r="I753" s="183">
        <f t="shared" si="1096"/>
        <v>0</v>
      </c>
      <c r="J753" s="179" t="s">
        <v>1543</v>
      </c>
      <c r="K753" s="179" t="s">
        <v>2018</v>
      </c>
      <c r="L753" s="179" t="s">
        <v>1567</v>
      </c>
      <c r="M753" s="153">
        <v>15.56</v>
      </c>
      <c r="N753" s="187">
        <f t="shared" si="1258"/>
        <v>15560000</v>
      </c>
      <c r="O753" s="153">
        <v>51.8</v>
      </c>
      <c r="P753" s="187">
        <f t="shared" si="1259"/>
        <v>51800000</v>
      </c>
      <c r="Q753" s="153">
        <v>11.74</v>
      </c>
      <c r="R753" s="149">
        <f t="shared" si="1260"/>
        <v>11740000</v>
      </c>
      <c r="S753" s="154">
        <f>SUM(N753:P753)</f>
        <v>67360051.8</v>
      </c>
      <c r="T753" s="149">
        <f t="shared" ref="T753:T758" si="1262">S753/1000000</f>
        <v>67.3600518</v>
      </c>
      <c r="U753" s="178">
        <f t="shared" si="1240"/>
        <v>0.1742872769</v>
      </c>
      <c r="V753" s="156">
        <v>24.0</v>
      </c>
      <c r="W753" s="188">
        <f t="shared" si="1261"/>
        <v>2.806668825</v>
      </c>
      <c r="X753" s="193">
        <f t="shared" si="1241"/>
        <v>0.6483333333</v>
      </c>
      <c r="Y753" s="147">
        <v>2011.0</v>
      </c>
      <c r="Z753" s="159"/>
      <c r="AA753" s="159"/>
      <c r="AB753" s="189" t="s">
        <v>3010</v>
      </c>
      <c r="AC753" s="158"/>
    </row>
    <row r="754" ht="15.75" customHeight="1">
      <c r="A754" s="222" t="s">
        <v>3011</v>
      </c>
      <c r="B754" s="146">
        <v>20.0</v>
      </c>
      <c r="C754" s="164">
        <v>42.0</v>
      </c>
      <c r="D754" s="214">
        <f t="shared" ref="D754:D758" si="1263">(B754+C754)/2</f>
        <v>31</v>
      </c>
      <c r="E754" s="164">
        <v>41.0</v>
      </c>
      <c r="F754" s="164">
        <v>56.0</v>
      </c>
      <c r="G754" s="149">
        <f t="shared" si="1095"/>
        <v>-15</v>
      </c>
      <c r="H754" s="164">
        <f t="shared" ref="H754:H758" si="1264">(E754+F754)/2</f>
        <v>48.5</v>
      </c>
      <c r="I754" s="177">
        <f t="shared" si="1096"/>
        <v>-17.5</v>
      </c>
      <c r="J754" s="152" t="s">
        <v>1527</v>
      </c>
      <c r="K754" s="152" t="s">
        <v>1527</v>
      </c>
      <c r="L754" s="152" t="s">
        <v>1534</v>
      </c>
      <c r="M754" s="153">
        <f t="shared" ref="M754:M758" si="1265">N754/1000000</f>
        <v>14.860425</v>
      </c>
      <c r="N754" s="149">
        <v>1.4860425E7</v>
      </c>
      <c r="O754" s="181">
        <f t="shared" ref="O754:O758" si="1266">P754/1000000</f>
        <v>31.847432</v>
      </c>
      <c r="P754" s="149">
        <v>3.1847432E7</v>
      </c>
      <c r="Q754" s="153">
        <f t="shared" ref="Q754:Q758" si="1267">R754/1000000</f>
        <v>178.581184</v>
      </c>
      <c r="R754" s="154">
        <v>1.78581184E8</v>
      </c>
      <c r="S754" s="154">
        <f>R754+P754</f>
        <v>210428616</v>
      </c>
      <c r="T754" s="154">
        <f t="shared" si="1262"/>
        <v>210.428616</v>
      </c>
      <c r="U754" s="178">
        <f>R754/S754</f>
        <v>0.8486544625</v>
      </c>
      <c r="V754" s="156">
        <v>75.0</v>
      </c>
      <c r="W754" s="157">
        <f t="shared" si="1261"/>
        <v>2.80571488</v>
      </c>
      <c r="X754" s="178">
        <f>N754/(V754*1000000)</f>
        <v>0.198139</v>
      </c>
      <c r="Y754" s="164">
        <v>2016.0</v>
      </c>
      <c r="Z754" s="159"/>
      <c r="AA754" s="159"/>
      <c r="AB754" s="160" t="s">
        <v>3012</v>
      </c>
      <c r="AC754" s="159"/>
    </row>
    <row r="755" ht="15.75" customHeight="1">
      <c r="A755" s="194" t="s">
        <v>3013</v>
      </c>
      <c r="B755" s="146">
        <v>69.0</v>
      </c>
      <c r="C755" s="146">
        <v>56.0</v>
      </c>
      <c r="D755" s="146">
        <f t="shared" si="1263"/>
        <v>62.5</v>
      </c>
      <c r="E755" s="146">
        <v>88.0</v>
      </c>
      <c r="F755" s="146">
        <v>57.0</v>
      </c>
      <c r="G755" s="146">
        <f t="shared" si="1095"/>
        <v>31</v>
      </c>
      <c r="H755" s="146">
        <f t="shared" si="1264"/>
        <v>72.5</v>
      </c>
      <c r="I755" s="146">
        <f t="shared" si="1096"/>
        <v>-10</v>
      </c>
      <c r="J755" s="173" t="s">
        <v>1558</v>
      </c>
      <c r="K755" s="196" t="s">
        <v>1558</v>
      </c>
      <c r="L755" s="197" t="s">
        <v>1550</v>
      </c>
      <c r="M755" s="181">
        <f t="shared" si="1265"/>
        <v>26.803104</v>
      </c>
      <c r="N755" s="198">
        <v>2.6803104E7</v>
      </c>
      <c r="O755" s="181">
        <f t="shared" si="1266"/>
        <v>72.308744</v>
      </c>
      <c r="P755" s="149">
        <v>7.2308744E7</v>
      </c>
      <c r="Q755" s="181">
        <f t="shared" si="1267"/>
        <v>45.499256</v>
      </c>
      <c r="R755" s="198">
        <v>4.5499256E7</v>
      </c>
      <c r="S755" s="149">
        <f>P755+R755</f>
        <v>117808000</v>
      </c>
      <c r="T755" s="149">
        <f t="shared" si="1262"/>
        <v>117.808</v>
      </c>
      <c r="U755" s="199">
        <f t="shared" ref="U755:U772" si="1268">(R755/S755)</f>
        <v>0.3862153334</v>
      </c>
      <c r="V755" s="192">
        <v>42.0</v>
      </c>
      <c r="W755" s="200">
        <f t="shared" ref="W755:W756" si="1269">SUM(S755/(V755*1000000))</f>
        <v>2.804952381</v>
      </c>
      <c r="X755" s="199">
        <f t="shared" ref="X755:X772" si="1270">SUM(M755/V755)</f>
        <v>0.6381691429</v>
      </c>
      <c r="Y755" s="146">
        <v>2019.0</v>
      </c>
      <c r="Z755" s="201"/>
      <c r="AA755" s="201"/>
      <c r="AB755" s="211" t="s">
        <v>3014</v>
      </c>
      <c r="AC755" s="159"/>
    </row>
    <row r="756" ht="15.75" customHeight="1">
      <c r="A756" s="227" t="s">
        <v>71</v>
      </c>
      <c r="B756" s="146">
        <v>88.0</v>
      </c>
      <c r="C756" s="147">
        <v>70.0</v>
      </c>
      <c r="D756" s="149">
        <f t="shared" si="1263"/>
        <v>79</v>
      </c>
      <c r="E756" s="147">
        <v>80.0</v>
      </c>
      <c r="F756" s="149">
        <v>74.0</v>
      </c>
      <c r="G756" s="150">
        <f t="shared" si="1095"/>
        <v>6</v>
      </c>
      <c r="H756" s="151">
        <f t="shared" si="1264"/>
        <v>77</v>
      </c>
      <c r="I756" s="150">
        <f t="shared" si="1096"/>
        <v>2</v>
      </c>
      <c r="J756" s="173" t="s">
        <v>1537</v>
      </c>
      <c r="K756" s="173" t="s">
        <v>1537</v>
      </c>
      <c r="L756" s="152" t="s">
        <v>1550</v>
      </c>
      <c r="M756" s="153">
        <f t="shared" si="1265"/>
        <v>75.812205</v>
      </c>
      <c r="N756" s="149">
        <v>7.5812205E7</v>
      </c>
      <c r="O756" s="153">
        <f t="shared" si="1266"/>
        <v>211.630916</v>
      </c>
      <c r="P756" s="149">
        <v>2.11630916E8</v>
      </c>
      <c r="Q756" s="153">
        <f t="shared" si="1267"/>
        <v>333.301651</v>
      </c>
      <c r="R756" s="154">
        <f>S756-P756</f>
        <v>333301651</v>
      </c>
      <c r="S756" s="149">
        <v>5.44932567E8</v>
      </c>
      <c r="T756" s="154">
        <f t="shared" si="1262"/>
        <v>544.932567</v>
      </c>
      <c r="U756" s="155">
        <f t="shared" si="1268"/>
        <v>0.6116383406</v>
      </c>
      <c r="V756" s="156">
        <v>195.0</v>
      </c>
      <c r="W756" s="204">
        <f t="shared" si="1269"/>
        <v>2.794525985</v>
      </c>
      <c r="X756" s="155">
        <f t="shared" si="1270"/>
        <v>0.3887805385</v>
      </c>
      <c r="Y756" s="147">
        <v>2018.0</v>
      </c>
      <c r="Z756" s="159"/>
      <c r="AA756" s="159"/>
      <c r="AB756" s="160" t="s">
        <v>3015</v>
      </c>
      <c r="AC756" s="159"/>
    </row>
    <row r="757" ht="15.75" customHeight="1">
      <c r="A757" s="224" t="s">
        <v>3016</v>
      </c>
      <c r="B757" s="175">
        <v>29.0</v>
      </c>
      <c r="C757" s="158">
        <v>34.0</v>
      </c>
      <c r="D757" s="158">
        <f t="shared" si="1263"/>
        <v>31.5</v>
      </c>
      <c r="E757" s="164">
        <v>48.0</v>
      </c>
      <c r="F757" s="164">
        <v>38.0</v>
      </c>
      <c r="G757" s="164">
        <f t="shared" si="1095"/>
        <v>10</v>
      </c>
      <c r="H757" s="158">
        <f t="shared" si="1264"/>
        <v>43</v>
      </c>
      <c r="I757" s="164">
        <f t="shared" si="1096"/>
        <v>-11.5</v>
      </c>
      <c r="J757" s="162" t="s">
        <v>1543</v>
      </c>
      <c r="K757" s="162" t="s">
        <v>1543</v>
      </c>
      <c r="L757" s="162" t="s">
        <v>1540</v>
      </c>
      <c r="M757" s="153">
        <f t="shared" si="1265"/>
        <v>33.803253</v>
      </c>
      <c r="N757" s="154">
        <v>3.3803253E7</v>
      </c>
      <c r="O757" s="153">
        <f t="shared" si="1266"/>
        <v>90.411453</v>
      </c>
      <c r="P757" s="149">
        <v>9.0411453E7</v>
      </c>
      <c r="Q757" s="153">
        <f t="shared" si="1267"/>
        <v>21.3</v>
      </c>
      <c r="R757" s="149">
        <v>2.13E7</v>
      </c>
      <c r="S757" s="154">
        <f>SUM(P757+(Q757*1000000))</f>
        <v>111711453</v>
      </c>
      <c r="T757" s="154">
        <f t="shared" si="1262"/>
        <v>111.711453</v>
      </c>
      <c r="U757" s="178">
        <f t="shared" si="1268"/>
        <v>0.1906697964</v>
      </c>
      <c r="V757" s="192">
        <v>40.0</v>
      </c>
      <c r="W757" s="188">
        <f>SUM(T757/V757)</f>
        <v>2.792786325</v>
      </c>
      <c r="X757" s="193">
        <f t="shared" si="1270"/>
        <v>0.845081325</v>
      </c>
      <c r="Y757" s="158">
        <v>2015.0</v>
      </c>
      <c r="Z757" s="159"/>
      <c r="AA757" s="159"/>
      <c r="AB757" s="189" t="s">
        <v>3017</v>
      </c>
      <c r="AC757" s="158"/>
    </row>
    <row r="758" ht="15.75" customHeight="1">
      <c r="A758" s="222" t="s">
        <v>1257</v>
      </c>
      <c r="B758" s="146">
        <v>15.0</v>
      </c>
      <c r="C758" s="164">
        <v>28.0</v>
      </c>
      <c r="D758" s="149">
        <f t="shared" si="1263"/>
        <v>21.5</v>
      </c>
      <c r="E758" s="164">
        <v>45.0</v>
      </c>
      <c r="F758" s="164">
        <v>41.0</v>
      </c>
      <c r="G758" s="151">
        <f t="shared" si="1095"/>
        <v>4</v>
      </c>
      <c r="H758" s="151">
        <f t="shared" si="1264"/>
        <v>43</v>
      </c>
      <c r="I758" s="150">
        <f t="shared" si="1096"/>
        <v>-21.5</v>
      </c>
      <c r="J758" s="179" t="s">
        <v>1629</v>
      </c>
      <c r="K758" s="165" t="s">
        <v>1684</v>
      </c>
      <c r="L758" s="166" t="s">
        <v>1893</v>
      </c>
      <c r="M758" s="167">
        <f t="shared" si="1265"/>
        <v>44.680073</v>
      </c>
      <c r="N758" s="149">
        <v>4.4680073E7</v>
      </c>
      <c r="O758" s="167">
        <f t="shared" si="1266"/>
        <v>130.168683</v>
      </c>
      <c r="P758" s="149">
        <v>1.30168683E8</v>
      </c>
      <c r="Q758" s="167">
        <f t="shared" si="1267"/>
        <v>475.256474</v>
      </c>
      <c r="R758" s="150">
        <f>S758-P758</f>
        <v>475256474</v>
      </c>
      <c r="S758" s="149">
        <v>6.05425157E8</v>
      </c>
      <c r="T758" s="149">
        <f t="shared" si="1262"/>
        <v>605.425157</v>
      </c>
      <c r="U758" s="155">
        <f t="shared" si="1268"/>
        <v>0.7849962436</v>
      </c>
      <c r="V758" s="192">
        <v>217.0</v>
      </c>
      <c r="W758" s="204">
        <f>SUM(S758/(V758*1000000))</f>
        <v>2.789977682</v>
      </c>
      <c r="X758" s="155">
        <f t="shared" si="1270"/>
        <v>0.2058989539</v>
      </c>
      <c r="Y758" s="164">
        <v>2017.0</v>
      </c>
      <c r="Z758" s="171"/>
      <c r="AA758" s="171"/>
      <c r="AB758" s="172" t="s">
        <v>3018</v>
      </c>
      <c r="AC758" s="171"/>
    </row>
    <row r="759" ht="15.75" customHeight="1">
      <c r="A759" s="221" t="s">
        <v>3019</v>
      </c>
      <c r="B759" s="183">
        <v>20.0</v>
      </c>
      <c r="C759" s="147">
        <v>37.0</v>
      </c>
      <c r="D759" s="183">
        <f>AVERAGE(B759:C759)</f>
        <v>28.5</v>
      </c>
      <c r="E759" s="147">
        <v>44.0</v>
      </c>
      <c r="F759" s="147">
        <v>51.0</v>
      </c>
      <c r="G759" s="147">
        <f t="shared" si="1095"/>
        <v>-7</v>
      </c>
      <c r="H759" s="147">
        <f>AVERAGE(E759:F759)</f>
        <v>47.5</v>
      </c>
      <c r="I759" s="183">
        <f t="shared" si="1096"/>
        <v>-19</v>
      </c>
      <c r="J759" s="179" t="s">
        <v>1602</v>
      </c>
      <c r="K759" s="179" t="s">
        <v>3020</v>
      </c>
      <c r="L759" s="179" t="s">
        <v>1540</v>
      </c>
      <c r="M759" s="186">
        <v>16.0</v>
      </c>
      <c r="N759" s="187">
        <f>M759*1000000</f>
        <v>16000000</v>
      </c>
      <c r="O759" s="153">
        <v>67.63</v>
      </c>
      <c r="P759" s="187">
        <f>O759*1000000</f>
        <v>67630000</v>
      </c>
      <c r="Q759" s="153">
        <v>210.72</v>
      </c>
      <c r="R759" s="149">
        <f>SUM(Q759*1000000)</f>
        <v>210720000</v>
      </c>
      <c r="S759" s="187">
        <f>T759*1000000</f>
        <v>278350000</v>
      </c>
      <c r="T759" s="187">
        <f>SUM(O759+Q759)</f>
        <v>278.35</v>
      </c>
      <c r="U759" s="178">
        <f t="shared" si="1268"/>
        <v>0.757032513</v>
      </c>
      <c r="V759" s="156">
        <v>100.0</v>
      </c>
      <c r="W759" s="188">
        <f>SUM(T759/V759)</f>
        <v>2.7835</v>
      </c>
      <c r="X759" s="193">
        <f t="shared" si="1270"/>
        <v>0.16</v>
      </c>
      <c r="Y759" s="147">
        <v>2010.0</v>
      </c>
      <c r="Z759" s="159"/>
      <c r="AA759" s="159"/>
      <c r="AB759" s="189" t="s">
        <v>3021</v>
      </c>
      <c r="AC759" s="158"/>
    </row>
    <row r="760" ht="15.75" customHeight="1">
      <c r="A760" s="227" t="s">
        <v>3022</v>
      </c>
      <c r="B760" s="146">
        <v>95.0</v>
      </c>
      <c r="C760" s="147">
        <v>83.0</v>
      </c>
      <c r="D760" s="149">
        <f>(B760+C760)/2</f>
        <v>89</v>
      </c>
      <c r="E760" s="147">
        <v>79.0</v>
      </c>
      <c r="F760" s="149">
        <v>76.0</v>
      </c>
      <c r="G760" s="150">
        <f t="shared" si="1095"/>
        <v>3</v>
      </c>
      <c r="H760" s="151">
        <f>(E760+F760)/2</f>
        <v>77.5</v>
      </c>
      <c r="I760" s="150">
        <f t="shared" si="1096"/>
        <v>11.5</v>
      </c>
      <c r="J760" s="152" t="s">
        <v>1527</v>
      </c>
      <c r="K760" s="152" t="s">
        <v>1528</v>
      </c>
      <c r="L760" s="152" t="s">
        <v>1529</v>
      </c>
      <c r="M760" s="153">
        <f t="shared" ref="M760:M761" si="1271">N760/1000000</f>
        <v>10.84533</v>
      </c>
      <c r="N760" s="149">
        <v>1.084533E7</v>
      </c>
      <c r="O760" s="153">
        <f t="shared" ref="O760:O761" si="1272">P760/1000000</f>
        <v>32.316575</v>
      </c>
      <c r="P760" s="149">
        <v>3.2316575E7</v>
      </c>
      <c r="Q760" s="153">
        <f t="shared" ref="Q760:Q761" si="1273">R760/1000000</f>
        <v>9.325905</v>
      </c>
      <c r="R760" s="154">
        <f>S760-P760</f>
        <v>9325905</v>
      </c>
      <c r="S760" s="149">
        <v>4.164248E7</v>
      </c>
      <c r="T760" s="154">
        <f>S760/100000</f>
        <v>416.4248</v>
      </c>
      <c r="U760" s="155">
        <f t="shared" si="1268"/>
        <v>0.2239517195</v>
      </c>
      <c r="V760" s="156">
        <v>15.0</v>
      </c>
      <c r="W760" s="204">
        <f>SUM(S760/(V760*1000000))</f>
        <v>2.776165333</v>
      </c>
      <c r="X760" s="155">
        <f t="shared" si="1270"/>
        <v>0.723022</v>
      </c>
      <c r="Y760" s="147">
        <v>2018.0</v>
      </c>
      <c r="Z760" s="159"/>
      <c r="AA760" s="159"/>
      <c r="AB760" s="160" t="s">
        <v>3023</v>
      </c>
      <c r="AC760" s="159"/>
    </row>
    <row r="761" ht="15.75" customHeight="1">
      <c r="A761" s="221" t="s">
        <v>3024</v>
      </c>
      <c r="B761" s="183">
        <v>70.0</v>
      </c>
      <c r="C761" s="147">
        <v>58.0</v>
      </c>
      <c r="D761" s="185">
        <f t="shared" ref="D761:D762" si="1274">AVERAGE(B761:C761)</f>
        <v>64</v>
      </c>
      <c r="E761" s="147">
        <v>71.0</v>
      </c>
      <c r="F761" s="147">
        <v>69.0</v>
      </c>
      <c r="G761" s="147">
        <f t="shared" si="1095"/>
        <v>2</v>
      </c>
      <c r="H761" s="147">
        <f t="shared" ref="H761:H762" si="1275">AVERAGE(E761:F761)</f>
        <v>70</v>
      </c>
      <c r="I761" s="185">
        <f t="shared" si="1096"/>
        <v>-6</v>
      </c>
      <c r="J761" s="179" t="s">
        <v>1602</v>
      </c>
      <c r="K761" s="179" t="s">
        <v>3025</v>
      </c>
      <c r="L761" s="165" t="s">
        <v>1550</v>
      </c>
      <c r="M761" s="186">
        <f t="shared" si="1271"/>
        <v>54.592779</v>
      </c>
      <c r="N761" s="187">
        <v>5.4592779E7</v>
      </c>
      <c r="O761" s="153">
        <f t="shared" si="1272"/>
        <v>179.020854</v>
      </c>
      <c r="P761" s="187">
        <v>1.79020854E8</v>
      </c>
      <c r="Q761" s="153">
        <f t="shared" si="1273"/>
        <v>445.005922</v>
      </c>
      <c r="R761" s="154">
        <v>4.45005922E8</v>
      </c>
      <c r="S761" s="187">
        <v>6.24026776E8</v>
      </c>
      <c r="T761" s="187">
        <f>S761/1000000</f>
        <v>624.026776</v>
      </c>
      <c r="U761" s="178">
        <f t="shared" si="1268"/>
        <v>0.7131199159</v>
      </c>
      <c r="V761" s="156">
        <v>225.0</v>
      </c>
      <c r="W761" s="188">
        <f>SUM((S761/1000000)/V761)</f>
        <v>2.773452338</v>
      </c>
      <c r="X761" s="193">
        <f t="shared" si="1270"/>
        <v>0.2426345733</v>
      </c>
      <c r="Y761" s="151">
        <v>2012.0</v>
      </c>
      <c r="Z761" s="159"/>
      <c r="AA761" s="159"/>
      <c r="AB761" s="189" t="s">
        <v>3026</v>
      </c>
      <c r="AC761" s="158"/>
    </row>
    <row r="762" ht="15.75" customHeight="1">
      <c r="A762" s="221" t="s">
        <v>3027</v>
      </c>
      <c r="B762" s="183">
        <v>66.0</v>
      </c>
      <c r="C762" s="147">
        <v>56.0</v>
      </c>
      <c r="D762" s="185">
        <f t="shared" si="1274"/>
        <v>61</v>
      </c>
      <c r="E762" s="147">
        <v>58.0</v>
      </c>
      <c r="F762" s="147">
        <v>58.0</v>
      </c>
      <c r="G762" s="147">
        <f t="shared" si="1095"/>
        <v>0</v>
      </c>
      <c r="H762" s="147">
        <f t="shared" si="1275"/>
        <v>58</v>
      </c>
      <c r="I762" s="185">
        <f t="shared" si="1096"/>
        <v>3</v>
      </c>
      <c r="J762" s="179" t="s">
        <v>1543</v>
      </c>
      <c r="K762" s="179" t="s">
        <v>3028</v>
      </c>
      <c r="L762" s="179" t="s">
        <v>1540</v>
      </c>
      <c r="M762" s="186">
        <v>25.2</v>
      </c>
      <c r="N762" s="187">
        <f>M762*1000000</f>
        <v>25200000</v>
      </c>
      <c r="O762" s="153">
        <v>98.71</v>
      </c>
      <c r="P762" s="187">
        <f>O762*1000000</f>
        <v>98710000</v>
      </c>
      <c r="Q762" s="153">
        <v>53.55</v>
      </c>
      <c r="R762" s="149">
        <f>SUM(Q762*1000000)</f>
        <v>53550000</v>
      </c>
      <c r="S762" s="187">
        <f>T762*1000000</f>
        <v>152260000</v>
      </c>
      <c r="T762" s="187">
        <f>SUM(O762+Q762)</f>
        <v>152.26</v>
      </c>
      <c r="U762" s="178">
        <f t="shared" si="1268"/>
        <v>0.3517010377</v>
      </c>
      <c r="V762" s="156">
        <v>55.0</v>
      </c>
      <c r="W762" s="188">
        <f t="shared" ref="W762:W765" si="1276">SUM(T762/V762)</f>
        <v>2.768363636</v>
      </c>
      <c r="X762" s="193">
        <f t="shared" si="1270"/>
        <v>0.4581818182</v>
      </c>
      <c r="Y762" s="147">
        <v>2010.0</v>
      </c>
      <c r="Z762" s="159"/>
      <c r="AA762" s="159"/>
      <c r="AB762" s="189" t="s">
        <v>3029</v>
      </c>
      <c r="AC762" s="158"/>
    </row>
    <row r="763" ht="15.75" customHeight="1">
      <c r="A763" s="224" t="s">
        <v>3030</v>
      </c>
      <c r="B763" s="175">
        <v>17.0</v>
      </c>
      <c r="C763" s="158">
        <v>27.0</v>
      </c>
      <c r="D763" s="158">
        <f>(B763+C763)/2</f>
        <v>22</v>
      </c>
      <c r="E763" s="164">
        <v>51.0</v>
      </c>
      <c r="F763" s="158">
        <v>53.0</v>
      </c>
      <c r="G763" s="164">
        <f t="shared" si="1095"/>
        <v>-2</v>
      </c>
      <c r="H763" s="158">
        <f>(E763+F763)/2</f>
        <v>52</v>
      </c>
      <c r="I763" s="164">
        <f t="shared" si="1096"/>
        <v>-30</v>
      </c>
      <c r="J763" s="162" t="s">
        <v>1602</v>
      </c>
      <c r="K763" s="162" t="s">
        <v>1835</v>
      </c>
      <c r="L763" s="162" t="s">
        <v>1534</v>
      </c>
      <c r="M763" s="153">
        <f>N763/1000000</f>
        <v>24.011616</v>
      </c>
      <c r="N763" s="154">
        <v>2.4011616E7</v>
      </c>
      <c r="O763" s="153">
        <f>P763/1000000</f>
        <v>78.747585</v>
      </c>
      <c r="P763" s="149">
        <v>7.8747585E7</v>
      </c>
      <c r="Q763" s="153">
        <f>R763/1000000</f>
        <v>164.819305</v>
      </c>
      <c r="R763" s="149">
        <v>1.64819305E8</v>
      </c>
      <c r="S763" s="154">
        <f>SUM(P763+(Q763*1000000))</f>
        <v>243566890</v>
      </c>
      <c r="T763" s="154">
        <f>S763/1000000</f>
        <v>243.56689</v>
      </c>
      <c r="U763" s="178">
        <f t="shared" si="1268"/>
        <v>0.6766901076</v>
      </c>
      <c r="V763" s="192">
        <v>88.0</v>
      </c>
      <c r="W763" s="188">
        <f t="shared" si="1276"/>
        <v>2.767805568</v>
      </c>
      <c r="X763" s="193">
        <f t="shared" si="1270"/>
        <v>0.2728592727</v>
      </c>
      <c r="Y763" s="158">
        <v>2015.0</v>
      </c>
      <c r="Z763" s="159"/>
      <c r="AA763" s="159"/>
      <c r="AB763" s="189" t="s">
        <v>3031</v>
      </c>
      <c r="AC763" s="158"/>
    </row>
    <row r="764" ht="15.75" customHeight="1">
      <c r="A764" s="221" t="s">
        <v>1140</v>
      </c>
      <c r="B764" s="183">
        <v>14.0</v>
      </c>
      <c r="C764" s="147">
        <v>31.0</v>
      </c>
      <c r="D764" s="185">
        <f t="shared" ref="D764:D765" si="1277">AVERAGE(B764:C764)</f>
        <v>22.5</v>
      </c>
      <c r="E764" s="147">
        <v>40.0</v>
      </c>
      <c r="F764" s="147">
        <v>46.0</v>
      </c>
      <c r="G764" s="187">
        <f t="shared" si="1095"/>
        <v>-6</v>
      </c>
      <c r="H764" s="147">
        <f t="shared" ref="H764:H765" si="1278">AVERAGE(E764:F764)</f>
        <v>43</v>
      </c>
      <c r="I764" s="185">
        <f t="shared" si="1096"/>
        <v>-20.5</v>
      </c>
      <c r="J764" s="179" t="s">
        <v>1602</v>
      </c>
      <c r="K764" s="179" t="s">
        <v>1716</v>
      </c>
      <c r="L764" s="179" t="s">
        <v>1550</v>
      </c>
      <c r="M764" s="186">
        <v>40.5</v>
      </c>
      <c r="N764" s="187">
        <f t="shared" ref="N764:N765" si="1279">M764*1000000</f>
        <v>40500000</v>
      </c>
      <c r="O764" s="153">
        <v>102.49</v>
      </c>
      <c r="P764" s="187">
        <f t="shared" ref="P764:P765" si="1280">O764*1000000</f>
        <v>102490000</v>
      </c>
      <c r="Q764" s="153">
        <v>298.64</v>
      </c>
      <c r="R764" s="149">
        <f t="shared" ref="R764:R765" si="1281">SUM(Q764*1000000)</f>
        <v>298640000</v>
      </c>
      <c r="S764" s="187">
        <f t="shared" ref="S764:S765" si="1282">T764*1000000</f>
        <v>401130000</v>
      </c>
      <c r="T764" s="187">
        <v>401.13</v>
      </c>
      <c r="U764" s="178">
        <f t="shared" si="1268"/>
        <v>0.7444967965</v>
      </c>
      <c r="V764" s="156">
        <v>145.0</v>
      </c>
      <c r="W764" s="188">
        <f t="shared" si="1276"/>
        <v>2.766413793</v>
      </c>
      <c r="X764" s="193">
        <f t="shared" si="1270"/>
        <v>0.2793103448</v>
      </c>
      <c r="Y764" s="147">
        <v>2008.0</v>
      </c>
      <c r="Z764" s="159"/>
      <c r="AA764" s="159"/>
      <c r="AB764" s="189" t="s">
        <v>3032</v>
      </c>
      <c r="AC764" s="158"/>
    </row>
    <row r="765" ht="15.75" customHeight="1">
      <c r="A765" s="221" t="s">
        <v>3033</v>
      </c>
      <c r="B765" s="183">
        <v>5.0</v>
      </c>
      <c r="C765" s="147">
        <v>19.0</v>
      </c>
      <c r="D765" s="183">
        <f t="shared" si="1277"/>
        <v>12</v>
      </c>
      <c r="E765" s="147">
        <v>49.0</v>
      </c>
      <c r="F765" s="147">
        <v>45.0</v>
      </c>
      <c r="G765" s="147">
        <f t="shared" si="1095"/>
        <v>4</v>
      </c>
      <c r="H765" s="147">
        <f t="shared" si="1278"/>
        <v>47</v>
      </c>
      <c r="I765" s="183">
        <f t="shared" si="1096"/>
        <v>-35</v>
      </c>
      <c r="J765" s="179" t="s">
        <v>1543</v>
      </c>
      <c r="K765" s="179" t="s">
        <v>2215</v>
      </c>
      <c r="L765" s="179" t="s">
        <v>1540</v>
      </c>
      <c r="M765" s="186">
        <v>16.9</v>
      </c>
      <c r="N765" s="187">
        <f t="shared" si="1279"/>
        <v>16900000</v>
      </c>
      <c r="O765" s="153">
        <v>49.49</v>
      </c>
      <c r="P765" s="187">
        <f t="shared" si="1280"/>
        <v>49490000</v>
      </c>
      <c r="Q765" s="153">
        <v>47.26</v>
      </c>
      <c r="R765" s="149">
        <f t="shared" si="1281"/>
        <v>47260000</v>
      </c>
      <c r="S765" s="187">
        <f t="shared" si="1282"/>
        <v>96750000</v>
      </c>
      <c r="T765" s="187">
        <v>96.75</v>
      </c>
      <c r="U765" s="178">
        <f t="shared" si="1268"/>
        <v>0.4884754522</v>
      </c>
      <c r="V765" s="156">
        <v>35.0</v>
      </c>
      <c r="W765" s="188">
        <f t="shared" si="1276"/>
        <v>2.764285714</v>
      </c>
      <c r="X765" s="193">
        <f t="shared" si="1270"/>
        <v>0.4828571429</v>
      </c>
      <c r="Y765" s="147">
        <v>2009.0</v>
      </c>
      <c r="Z765" s="159"/>
      <c r="AA765" s="159"/>
      <c r="AB765" s="189" t="s">
        <v>3034</v>
      </c>
      <c r="AC765" s="158"/>
    </row>
    <row r="766" ht="15.75" customHeight="1">
      <c r="A766" s="227" t="s">
        <v>3035</v>
      </c>
      <c r="B766" s="146">
        <v>33.0</v>
      </c>
      <c r="C766" s="147">
        <v>47.0</v>
      </c>
      <c r="D766" s="149">
        <f>(B766+C766)/2</f>
        <v>40</v>
      </c>
      <c r="E766" s="147">
        <v>34.0</v>
      </c>
      <c r="F766" s="149">
        <v>34.0</v>
      </c>
      <c r="G766" s="150">
        <f t="shared" si="1095"/>
        <v>0</v>
      </c>
      <c r="H766" s="151">
        <f>(E766+F766)/2</f>
        <v>34</v>
      </c>
      <c r="I766" s="150">
        <f t="shared" si="1096"/>
        <v>6</v>
      </c>
      <c r="J766" s="173" t="s">
        <v>1558</v>
      </c>
      <c r="K766" s="173" t="s">
        <v>1558</v>
      </c>
      <c r="L766" s="152" t="s">
        <v>1540</v>
      </c>
      <c r="M766" s="153">
        <f t="shared" ref="M766:M768" si="1283">N766/1000000</f>
        <v>16.030218</v>
      </c>
      <c r="N766" s="149">
        <v>1.6030218E7</v>
      </c>
      <c r="O766" s="153">
        <f t="shared" ref="O766:O769" si="1284">P766/1000000</f>
        <v>48.795601</v>
      </c>
      <c r="P766" s="149">
        <v>4.8795601E7</v>
      </c>
      <c r="Q766" s="153">
        <f t="shared" ref="Q766:Q769" si="1285">R766/1000000</f>
        <v>39.630481</v>
      </c>
      <c r="R766" s="154">
        <f>S766-P766</f>
        <v>39630481</v>
      </c>
      <c r="S766" s="149">
        <v>8.8426082E7</v>
      </c>
      <c r="T766" s="154">
        <f>S766/100000</f>
        <v>884.26082</v>
      </c>
      <c r="U766" s="155">
        <f t="shared" si="1268"/>
        <v>0.4481763763</v>
      </c>
      <c r="V766" s="156">
        <v>32.0</v>
      </c>
      <c r="W766" s="204">
        <f>SUM(S766/(V766*1000000))</f>
        <v>2.763315063</v>
      </c>
      <c r="X766" s="155">
        <f t="shared" si="1270"/>
        <v>0.5009443125</v>
      </c>
      <c r="Y766" s="147">
        <v>2018.0</v>
      </c>
      <c r="Z766" s="159"/>
      <c r="AA766" s="159"/>
      <c r="AB766" s="160" t="s">
        <v>3036</v>
      </c>
      <c r="AC766" s="159"/>
    </row>
    <row r="767" ht="15.75" customHeight="1">
      <c r="A767" s="221" t="s">
        <v>3037</v>
      </c>
      <c r="B767" s="183">
        <v>57.0</v>
      </c>
      <c r="C767" s="147">
        <v>58.0</v>
      </c>
      <c r="D767" s="185">
        <f>AVERAGE(B767:C767)</f>
        <v>57.5</v>
      </c>
      <c r="E767" s="147">
        <v>45.0</v>
      </c>
      <c r="F767" s="147">
        <v>62.0</v>
      </c>
      <c r="G767" s="147">
        <f t="shared" si="1095"/>
        <v>-17</v>
      </c>
      <c r="H767" s="147">
        <f>AVERAGE(E767:F767)</f>
        <v>53.5</v>
      </c>
      <c r="I767" s="185">
        <f t="shared" si="1096"/>
        <v>4</v>
      </c>
      <c r="J767" s="179" t="s">
        <v>1543</v>
      </c>
      <c r="K767" s="179" t="s">
        <v>1543</v>
      </c>
      <c r="L767" s="165" t="s">
        <v>1540</v>
      </c>
      <c r="M767" s="186">
        <f t="shared" si="1283"/>
        <v>17.435092</v>
      </c>
      <c r="N767" s="187">
        <v>1.7435092E7</v>
      </c>
      <c r="O767" s="153">
        <f t="shared" si="1284"/>
        <v>59.650222</v>
      </c>
      <c r="P767" s="187">
        <v>5.9650222E7</v>
      </c>
      <c r="Q767" s="153">
        <f t="shared" si="1285"/>
        <v>119.729311</v>
      </c>
      <c r="R767" s="154">
        <v>1.19729311E8</v>
      </c>
      <c r="S767" s="187">
        <v>1.79379533E8</v>
      </c>
      <c r="T767" s="187">
        <f>S767/1000000</f>
        <v>179.379533</v>
      </c>
      <c r="U767" s="178">
        <f t="shared" si="1268"/>
        <v>0.6674636119</v>
      </c>
      <c r="V767" s="156">
        <v>65.0</v>
      </c>
      <c r="W767" s="188">
        <f>SUM((S767/1000000)/V767)</f>
        <v>2.759685123</v>
      </c>
      <c r="X767" s="193">
        <f t="shared" si="1270"/>
        <v>0.2682321846</v>
      </c>
      <c r="Y767" s="151">
        <v>2012.0</v>
      </c>
      <c r="Z767" s="159"/>
      <c r="AA767" s="159"/>
      <c r="AB767" s="189" t="s">
        <v>3038</v>
      </c>
      <c r="AC767" s="158"/>
    </row>
    <row r="768" ht="15.75" customHeight="1">
      <c r="A768" s="227" t="s">
        <v>3039</v>
      </c>
      <c r="B768" s="146">
        <v>54.0</v>
      </c>
      <c r="C768" s="147">
        <v>56.0</v>
      </c>
      <c r="D768" s="149">
        <f>(B768+C768)/2</f>
        <v>55</v>
      </c>
      <c r="E768" s="147">
        <v>57.0</v>
      </c>
      <c r="F768" s="149">
        <v>64.0</v>
      </c>
      <c r="G768" s="150">
        <f t="shared" si="1095"/>
        <v>-7</v>
      </c>
      <c r="H768" s="151">
        <f>(E768+F768)/2</f>
        <v>60.5</v>
      </c>
      <c r="I768" s="150">
        <f t="shared" si="1096"/>
        <v>-5.5</v>
      </c>
      <c r="J768" s="173" t="s">
        <v>1558</v>
      </c>
      <c r="K768" s="173" t="s">
        <v>1558</v>
      </c>
      <c r="L768" s="152" t="s">
        <v>1529</v>
      </c>
      <c r="M768" s="153">
        <f t="shared" si="1283"/>
        <v>14.947396</v>
      </c>
      <c r="N768" s="149">
        <v>1.4947396E7</v>
      </c>
      <c r="O768" s="153">
        <f t="shared" si="1284"/>
        <v>54.435838</v>
      </c>
      <c r="P768" s="149">
        <v>5.4435838E7</v>
      </c>
      <c r="Q768" s="153">
        <f t="shared" si="1285"/>
        <v>22.806417</v>
      </c>
      <c r="R768" s="154">
        <f>S768-P768</f>
        <v>22806417</v>
      </c>
      <c r="S768" s="149">
        <v>7.7242255E7</v>
      </c>
      <c r="T768" s="154">
        <f>S768/100000</f>
        <v>772.42255</v>
      </c>
      <c r="U768" s="155">
        <f t="shared" si="1268"/>
        <v>0.2952583013</v>
      </c>
      <c r="V768" s="156">
        <v>28.0</v>
      </c>
      <c r="W768" s="204">
        <f>SUM(S768/(V768*1000000))</f>
        <v>2.758651964</v>
      </c>
      <c r="X768" s="155">
        <f t="shared" si="1270"/>
        <v>0.5338355714</v>
      </c>
      <c r="Y768" s="147">
        <v>2018.0</v>
      </c>
      <c r="Z768" s="159"/>
      <c r="AA768" s="159"/>
      <c r="AB768" s="160" t="s">
        <v>3040</v>
      </c>
      <c r="AC768" s="159"/>
    </row>
    <row r="769" ht="15.75" customHeight="1">
      <c r="A769" s="221" t="s">
        <v>3041</v>
      </c>
      <c r="B769" s="183">
        <v>36.0</v>
      </c>
      <c r="C769" s="147">
        <v>48.0</v>
      </c>
      <c r="D769" s="183">
        <f t="shared" ref="D769:D772" si="1286">AVERAGE(B769:C769)</f>
        <v>42</v>
      </c>
      <c r="E769" s="147">
        <v>55.0</v>
      </c>
      <c r="F769" s="147">
        <v>56.0</v>
      </c>
      <c r="G769" s="147">
        <f t="shared" si="1095"/>
        <v>-1</v>
      </c>
      <c r="H769" s="147">
        <f t="shared" ref="H769:H772" si="1287">AVERAGE(E769:F769)</f>
        <v>55.5</v>
      </c>
      <c r="I769" s="183">
        <f t="shared" si="1096"/>
        <v>-13.5</v>
      </c>
      <c r="J769" s="179" t="s">
        <v>1750</v>
      </c>
      <c r="K769" s="179" t="s">
        <v>3042</v>
      </c>
      <c r="L769" s="179" t="s">
        <v>1540</v>
      </c>
      <c r="M769" s="186">
        <v>9.630085</v>
      </c>
      <c r="N769" s="149">
        <v>9630085.0</v>
      </c>
      <c r="O769" s="181">
        <f t="shared" si="1284"/>
        <v>32.061555</v>
      </c>
      <c r="P769" s="187">
        <v>3.2061555E7</v>
      </c>
      <c r="Q769" s="181">
        <f t="shared" si="1285"/>
        <v>36.886258</v>
      </c>
      <c r="R769" s="187">
        <v>3.6886258E7</v>
      </c>
      <c r="S769" s="187">
        <v>6.8947813E7</v>
      </c>
      <c r="T769" s="187">
        <f>S769/1000000</f>
        <v>68.947813</v>
      </c>
      <c r="U769" s="178">
        <f t="shared" si="1268"/>
        <v>0.5349880786</v>
      </c>
      <c r="V769" s="156">
        <v>25.0</v>
      </c>
      <c r="W769" s="188">
        <f t="shared" ref="W769:W776" si="1288">SUM(T769/V769)</f>
        <v>2.75791252</v>
      </c>
      <c r="X769" s="193">
        <f t="shared" si="1270"/>
        <v>0.3852034</v>
      </c>
      <c r="Y769" s="147">
        <v>2007.0</v>
      </c>
      <c r="Z769" s="159"/>
      <c r="AA769" s="159"/>
      <c r="AB769" s="160" t="s">
        <v>3043</v>
      </c>
      <c r="AC769" s="159"/>
    </row>
    <row r="770" ht="15.75" customHeight="1">
      <c r="A770" s="221" t="s">
        <v>3044</v>
      </c>
      <c r="B770" s="183">
        <v>52.0</v>
      </c>
      <c r="C770" s="147">
        <v>54.0</v>
      </c>
      <c r="D770" s="183">
        <f t="shared" si="1286"/>
        <v>53</v>
      </c>
      <c r="E770" s="147">
        <v>43.0</v>
      </c>
      <c r="F770" s="147">
        <v>62.0</v>
      </c>
      <c r="G770" s="147">
        <f t="shared" si="1095"/>
        <v>-19</v>
      </c>
      <c r="H770" s="147">
        <f t="shared" si="1287"/>
        <v>52.5</v>
      </c>
      <c r="I770" s="183">
        <f t="shared" si="1096"/>
        <v>0.5</v>
      </c>
      <c r="J770" s="179" t="s">
        <v>1543</v>
      </c>
      <c r="K770" s="179" t="s">
        <v>3000</v>
      </c>
      <c r="L770" s="179" t="s">
        <v>1534</v>
      </c>
      <c r="M770" s="186">
        <v>12.7</v>
      </c>
      <c r="N770" s="187">
        <f t="shared" ref="N770:N772" si="1289">M770*1000000</f>
        <v>12700000</v>
      </c>
      <c r="O770" s="153">
        <v>32.4</v>
      </c>
      <c r="P770" s="187">
        <f t="shared" ref="P770:P772" si="1290">O770*1000000</f>
        <v>32400000</v>
      </c>
      <c r="Q770" s="153">
        <v>36.54</v>
      </c>
      <c r="R770" s="149">
        <f t="shared" ref="R770:R772" si="1291">SUM(Q770*1000000)</f>
        <v>36540000</v>
      </c>
      <c r="S770" s="187">
        <f t="shared" ref="S770:S772" si="1292">T770*1000000</f>
        <v>68940000</v>
      </c>
      <c r="T770" s="187">
        <v>68.94</v>
      </c>
      <c r="U770" s="178">
        <f t="shared" si="1268"/>
        <v>0.5300261097</v>
      </c>
      <c r="V770" s="156">
        <v>25.0</v>
      </c>
      <c r="W770" s="188">
        <f t="shared" si="1288"/>
        <v>2.7576</v>
      </c>
      <c r="X770" s="193">
        <f t="shared" si="1270"/>
        <v>0.508</v>
      </c>
      <c r="Y770" s="147">
        <v>2009.0</v>
      </c>
      <c r="Z770" s="159"/>
      <c r="AA770" s="159"/>
      <c r="AB770" s="189" t="s">
        <v>3045</v>
      </c>
      <c r="AC770" s="158"/>
    </row>
    <row r="771" ht="15.75" customHeight="1">
      <c r="A771" s="221" t="s">
        <v>3046</v>
      </c>
      <c r="B771" s="183">
        <v>94.0</v>
      </c>
      <c r="C771" s="147">
        <v>83.0</v>
      </c>
      <c r="D771" s="185">
        <f t="shared" si="1286"/>
        <v>88.5</v>
      </c>
      <c r="E771" s="147">
        <v>91.0</v>
      </c>
      <c r="F771" s="147">
        <v>80.0</v>
      </c>
      <c r="G771" s="147">
        <f t="shared" si="1095"/>
        <v>11</v>
      </c>
      <c r="H771" s="147">
        <f t="shared" si="1287"/>
        <v>85.5</v>
      </c>
      <c r="I771" s="185">
        <f t="shared" si="1096"/>
        <v>3</v>
      </c>
      <c r="J771" s="179" t="s">
        <v>1602</v>
      </c>
      <c r="K771" s="179" t="s">
        <v>2187</v>
      </c>
      <c r="L771" s="179" t="s">
        <v>1540</v>
      </c>
      <c r="M771" s="186">
        <v>75.2</v>
      </c>
      <c r="N771" s="187">
        <f t="shared" si="1289"/>
        <v>75200000</v>
      </c>
      <c r="O771" s="153">
        <v>257.7</v>
      </c>
      <c r="P771" s="187">
        <f t="shared" si="1290"/>
        <v>257700000</v>
      </c>
      <c r="Q771" s="153">
        <v>127.95</v>
      </c>
      <c r="R771" s="149">
        <f t="shared" si="1291"/>
        <v>127950000</v>
      </c>
      <c r="S771" s="187">
        <f t="shared" si="1292"/>
        <v>385650000</v>
      </c>
      <c r="T771" s="187">
        <v>385.65</v>
      </c>
      <c r="U771" s="178">
        <f t="shared" si="1268"/>
        <v>0.3317775185</v>
      </c>
      <c r="V771" s="156">
        <v>140.0</v>
      </c>
      <c r="W771" s="188">
        <f t="shared" si="1288"/>
        <v>2.754642857</v>
      </c>
      <c r="X771" s="193">
        <f t="shared" si="1270"/>
        <v>0.5371428571</v>
      </c>
      <c r="Y771" s="147">
        <v>2009.0</v>
      </c>
      <c r="Z771" s="159"/>
      <c r="AA771" s="159"/>
      <c r="AB771" s="189" t="s">
        <v>3047</v>
      </c>
      <c r="AC771" s="158"/>
    </row>
    <row r="772" ht="15.75" customHeight="1">
      <c r="A772" s="221" t="s">
        <v>3048</v>
      </c>
      <c r="B772" s="183">
        <v>43.0</v>
      </c>
      <c r="C772" s="147">
        <v>42.0</v>
      </c>
      <c r="D772" s="183">
        <f t="shared" si="1286"/>
        <v>42.5</v>
      </c>
      <c r="E772" s="147">
        <v>60.0</v>
      </c>
      <c r="F772" s="147">
        <v>54.0</v>
      </c>
      <c r="G772" s="147">
        <f t="shared" si="1095"/>
        <v>6</v>
      </c>
      <c r="H772" s="147">
        <f t="shared" si="1287"/>
        <v>57</v>
      </c>
      <c r="I772" s="183">
        <f t="shared" si="1096"/>
        <v>-14.5</v>
      </c>
      <c r="J772" s="179" t="s">
        <v>1602</v>
      </c>
      <c r="K772" s="179" t="s">
        <v>2388</v>
      </c>
      <c r="L772" s="179" t="s">
        <v>1550</v>
      </c>
      <c r="M772" s="186">
        <v>54.2</v>
      </c>
      <c r="N772" s="187">
        <f t="shared" si="1289"/>
        <v>54200000</v>
      </c>
      <c r="O772" s="153">
        <v>177.2</v>
      </c>
      <c r="P772" s="187">
        <f t="shared" si="1290"/>
        <v>177200000</v>
      </c>
      <c r="Q772" s="153">
        <v>235.8</v>
      </c>
      <c r="R772" s="149">
        <f t="shared" si="1291"/>
        <v>235800000</v>
      </c>
      <c r="S772" s="187">
        <f t="shared" si="1292"/>
        <v>413000000</v>
      </c>
      <c r="T772" s="187">
        <v>413.0</v>
      </c>
      <c r="U772" s="178">
        <f t="shared" si="1268"/>
        <v>0.5709443099</v>
      </c>
      <c r="V772" s="156">
        <v>150.0</v>
      </c>
      <c r="W772" s="188">
        <f t="shared" si="1288"/>
        <v>2.753333333</v>
      </c>
      <c r="X772" s="193">
        <f t="shared" si="1270"/>
        <v>0.3613333333</v>
      </c>
      <c r="Y772" s="147">
        <v>2009.0</v>
      </c>
      <c r="Z772" s="159"/>
      <c r="AA772" s="159"/>
      <c r="AB772" s="189" t="s">
        <v>3049</v>
      </c>
      <c r="AC772" s="158"/>
    </row>
    <row r="773" ht="15.75" customHeight="1">
      <c r="A773" s="222" t="s">
        <v>3050</v>
      </c>
      <c r="B773" s="146">
        <v>90.0</v>
      </c>
      <c r="C773" s="164">
        <v>67.0</v>
      </c>
      <c r="D773" s="214">
        <f>(B773+C773)/2</f>
        <v>78.5</v>
      </c>
      <c r="E773" s="164">
        <v>68.0</v>
      </c>
      <c r="F773" s="164">
        <v>60.0</v>
      </c>
      <c r="G773" s="149">
        <f t="shared" si="1095"/>
        <v>8</v>
      </c>
      <c r="H773" s="164">
        <f>(E773+F773)/2</f>
        <v>64</v>
      </c>
      <c r="I773" s="177">
        <f t="shared" si="1096"/>
        <v>14.5</v>
      </c>
      <c r="J773" s="173" t="s">
        <v>1558</v>
      </c>
      <c r="K773" s="173" t="s">
        <v>1558</v>
      </c>
      <c r="L773" s="152" t="s">
        <v>1550</v>
      </c>
      <c r="M773" s="153">
        <f t="shared" ref="M773:M775" si="1293">N773/1000000</f>
        <v>20.242415</v>
      </c>
      <c r="N773" s="149">
        <v>2.0242415E7</v>
      </c>
      <c r="O773" s="181">
        <f t="shared" ref="O773:O775" si="1294">P773/1000000</f>
        <v>54.030051</v>
      </c>
      <c r="P773" s="149">
        <v>5.4030051E7</v>
      </c>
      <c r="Q773" s="153">
        <f t="shared" ref="Q773:Q775" si="1295">R773/1000000</f>
        <v>1</v>
      </c>
      <c r="R773" s="154">
        <v>1000000.0</v>
      </c>
      <c r="S773" s="154">
        <f>R773+P773</f>
        <v>55030051</v>
      </c>
      <c r="T773" s="154">
        <f t="shared" ref="T773:T775" si="1296">S773/1000000</f>
        <v>55.030051</v>
      </c>
      <c r="U773" s="178">
        <f>R773/S773</f>
        <v>0.01817188939</v>
      </c>
      <c r="V773" s="156">
        <v>20.0</v>
      </c>
      <c r="W773" s="157">
        <f t="shared" si="1288"/>
        <v>2.75150255</v>
      </c>
      <c r="X773" s="178">
        <f>N773/(V773*1000000)</f>
        <v>1.01212075</v>
      </c>
      <c r="Y773" s="164">
        <v>2016.0</v>
      </c>
      <c r="Z773" s="159"/>
      <c r="AA773" s="159"/>
      <c r="AB773" s="160" t="s">
        <v>3051</v>
      </c>
      <c r="AC773" s="159"/>
    </row>
    <row r="774" ht="15.75" customHeight="1">
      <c r="A774" s="223" t="s">
        <v>3052</v>
      </c>
      <c r="B774" s="175">
        <v>49.0</v>
      </c>
      <c r="C774" s="158">
        <v>49.0</v>
      </c>
      <c r="D774" s="210">
        <f t="shared" ref="D774:D776" si="1297">AVERAGE(B774:C774)</f>
        <v>49</v>
      </c>
      <c r="E774" s="158">
        <v>55.0</v>
      </c>
      <c r="F774" s="158">
        <v>74.0</v>
      </c>
      <c r="G774" s="158">
        <f t="shared" si="1095"/>
        <v>-19</v>
      </c>
      <c r="H774" s="158">
        <f t="shared" ref="H774:H776" si="1298">AVERAGE(E774:F774)</f>
        <v>64.5</v>
      </c>
      <c r="I774" s="210">
        <f t="shared" si="1096"/>
        <v>-15.5</v>
      </c>
      <c r="J774" s="162" t="s">
        <v>1537</v>
      </c>
      <c r="K774" s="162" t="s">
        <v>3053</v>
      </c>
      <c r="L774" s="162" t="s">
        <v>1540</v>
      </c>
      <c r="M774" s="153">
        <f t="shared" si="1293"/>
        <v>9.885732</v>
      </c>
      <c r="N774" s="154">
        <v>9885732.0</v>
      </c>
      <c r="O774" s="153">
        <f t="shared" si="1294"/>
        <v>25.135965</v>
      </c>
      <c r="P774" s="154">
        <v>2.5135965E7</v>
      </c>
      <c r="Q774" s="153">
        <f t="shared" si="1295"/>
        <v>112.192336</v>
      </c>
      <c r="R774" s="154">
        <v>1.12192336E8</v>
      </c>
      <c r="S774" s="154">
        <v>1.37328301E8</v>
      </c>
      <c r="T774" s="154">
        <f t="shared" si="1296"/>
        <v>137.328301</v>
      </c>
      <c r="U774" s="178">
        <f t="shared" ref="U774:U782" si="1299">(R774/S774)</f>
        <v>0.8169644216</v>
      </c>
      <c r="V774" s="156">
        <v>50.0</v>
      </c>
      <c r="W774" s="188">
        <f t="shared" si="1288"/>
        <v>2.74656602</v>
      </c>
      <c r="X774" s="193">
        <f t="shared" ref="X774:X782" si="1300">SUM(M774/V774)</f>
        <v>0.19771464</v>
      </c>
      <c r="Y774" s="158">
        <v>2013.0</v>
      </c>
      <c r="Z774" s="159"/>
      <c r="AA774" s="159"/>
      <c r="AB774" s="189" t="s">
        <v>3054</v>
      </c>
      <c r="AC774" s="158"/>
    </row>
    <row r="775" ht="15.75" customHeight="1">
      <c r="A775" s="223" t="s">
        <v>3055</v>
      </c>
      <c r="B775" s="175">
        <v>93.0</v>
      </c>
      <c r="C775" s="158">
        <v>82.0</v>
      </c>
      <c r="D775" s="210">
        <f t="shared" si="1297"/>
        <v>87.5</v>
      </c>
      <c r="E775" s="158">
        <v>76.0</v>
      </c>
      <c r="F775" s="158">
        <v>81.0</v>
      </c>
      <c r="G775" s="158">
        <f t="shared" si="1095"/>
        <v>-5</v>
      </c>
      <c r="H775" s="158">
        <f t="shared" si="1298"/>
        <v>78.5</v>
      </c>
      <c r="I775" s="210">
        <f t="shared" si="1096"/>
        <v>9</v>
      </c>
      <c r="J775" s="162" t="s">
        <v>1547</v>
      </c>
      <c r="K775" s="162" t="s">
        <v>1767</v>
      </c>
      <c r="L775" s="162" t="s">
        <v>1534</v>
      </c>
      <c r="M775" s="153">
        <f t="shared" si="1293"/>
        <v>0.197415</v>
      </c>
      <c r="N775" s="154">
        <v>197415.0</v>
      </c>
      <c r="O775" s="153">
        <f t="shared" si="1294"/>
        <v>6.854611</v>
      </c>
      <c r="P775" s="154">
        <v>6854611.0</v>
      </c>
      <c r="Q775" s="153">
        <f t="shared" si="1295"/>
        <v>0.06998</v>
      </c>
      <c r="R775" s="154">
        <v>69980.0</v>
      </c>
      <c r="S775" s="154">
        <f>SUM(P775+Q775)</f>
        <v>6854611.07</v>
      </c>
      <c r="T775" s="154">
        <f t="shared" si="1296"/>
        <v>6.85461107</v>
      </c>
      <c r="U775" s="178">
        <f t="shared" si="1299"/>
        <v>0.01020918609</v>
      </c>
      <c r="V775" s="156">
        <v>2.5</v>
      </c>
      <c r="W775" s="188">
        <f t="shared" si="1288"/>
        <v>2.741844428</v>
      </c>
      <c r="X775" s="193">
        <f t="shared" si="1300"/>
        <v>0.078966</v>
      </c>
      <c r="Y775" s="158">
        <v>2013.0</v>
      </c>
      <c r="Z775" s="159"/>
      <c r="AA775" s="159"/>
      <c r="AB775" s="189" t="s">
        <v>3056</v>
      </c>
      <c r="AC775" s="158"/>
    </row>
    <row r="776" ht="15.75" customHeight="1">
      <c r="A776" s="221" t="s">
        <v>3057</v>
      </c>
      <c r="B776" s="183">
        <v>72.0</v>
      </c>
      <c r="C776" s="147">
        <v>55.0</v>
      </c>
      <c r="D776" s="183">
        <f t="shared" si="1297"/>
        <v>63.5</v>
      </c>
      <c r="E776" s="147">
        <v>54.0</v>
      </c>
      <c r="F776" s="147">
        <v>70.0</v>
      </c>
      <c r="G776" s="147">
        <f t="shared" si="1095"/>
        <v>-16</v>
      </c>
      <c r="H776" s="147">
        <f t="shared" si="1298"/>
        <v>62</v>
      </c>
      <c r="I776" s="183">
        <f t="shared" si="1096"/>
        <v>1.5</v>
      </c>
      <c r="J776" s="179" t="s">
        <v>1395</v>
      </c>
      <c r="K776" s="179" t="s">
        <v>1639</v>
      </c>
      <c r="L776" s="179" t="s">
        <v>1567</v>
      </c>
      <c r="M776" s="186">
        <v>16.07</v>
      </c>
      <c r="N776" s="187">
        <f>M776*1000000</f>
        <v>16070000</v>
      </c>
      <c r="O776" s="153">
        <v>39.12</v>
      </c>
      <c r="P776" s="187">
        <f>O776*1000000</f>
        <v>39120000</v>
      </c>
      <c r="Q776" s="153">
        <v>15.68</v>
      </c>
      <c r="R776" s="149">
        <f>SUM(Q776*1000000)</f>
        <v>15680000</v>
      </c>
      <c r="S776" s="187">
        <f>T776*1000000</f>
        <v>54800000</v>
      </c>
      <c r="T776" s="187">
        <f>SUM(O776+Q776)</f>
        <v>54.8</v>
      </c>
      <c r="U776" s="178">
        <f t="shared" si="1299"/>
        <v>0.2861313869</v>
      </c>
      <c r="V776" s="156">
        <v>20.0</v>
      </c>
      <c r="W776" s="188">
        <f t="shared" si="1288"/>
        <v>2.74</v>
      </c>
      <c r="X776" s="193">
        <f t="shared" si="1300"/>
        <v>0.8035</v>
      </c>
      <c r="Y776" s="147">
        <v>2010.0</v>
      </c>
      <c r="Z776" s="159"/>
      <c r="AA776" s="159"/>
      <c r="AB776" s="189" t="s">
        <v>3058</v>
      </c>
      <c r="AC776" s="158"/>
    </row>
    <row r="777" ht="15.75" customHeight="1">
      <c r="A777" s="194" t="s">
        <v>3059</v>
      </c>
      <c r="B777" s="146">
        <v>92.0</v>
      </c>
      <c r="C777" s="175">
        <v>83.0</v>
      </c>
      <c r="D777" s="146">
        <f>(B777+C777)/2</f>
        <v>87.5</v>
      </c>
      <c r="E777" s="146">
        <v>71.0</v>
      </c>
      <c r="F777" s="146">
        <v>82.0</v>
      </c>
      <c r="G777" s="146">
        <f t="shared" si="1095"/>
        <v>-11</v>
      </c>
      <c r="H777" s="146">
        <f>(E777+F777)/2</f>
        <v>76.5</v>
      </c>
      <c r="I777" s="146">
        <f t="shared" si="1096"/>
        <v>11</v>
      </c>
      <c r="J777" s="173" t="s">
        <v>1547</v>
      </c>
      <c r="K777" s="196" t="s">
        <v>1547</v>
      </c>
      <c r="L777" s="197" t="s">
        <v>1540</v>
      </c>
      <c r="M777" s="181">
        <f>N777/1000000</f>
        <v>0.427797</v>
      </c>
      <c r="N777" s="198">
        <v>427797.0</v>
      </c>
      <c r="O777" s="181">
        <f>P777/1000000</f>
        <v>10.433604</v>
      </c>
      <c r="P777" s="149">
        <v>1.0433604E7</v>
      </c>
      <c r="Q777" s="181">
        <f>R777/1000000</f>
        <v>0.5</v>
      </c>
      <c r="R777" s="198">
        <v>500000.0</v>
      </c>
      <c r="S777" s="149">
        <f>P777+R777</f>
        <v>10933604</v>
      </c>
      <c r="T777" s="149">
        <f>S777/1000000</f>
        <v>10.933604</v>
      </c>
      <c r="U777" s="199">
        <f t="shared" si="1299"/>
        <v>0.04573057521</v>
      </c>
      <c r="V777" s="192">
        <v>4.0</v>
      </c>
      <c r="W777" s="200">
        <f>SUM(S777/(V777*1000000))</f>
        <v>2.733401</v>
      </c>
      <c r="X777" s="199">
        <f t="shared" si="1300"/>
        <v>0.10694925</v>
      </c>
      <c r="Y777" s="146">
        <v>2019.0</v>
      </c>
      <c r="Z777" s="201"/>
      <c r="AA777" s="201"/>
      <c r="AB777" s="197" t="s">
        <v>1530</v>
      </c>
      <c r="AC777" s="159"/>
    </row>
    <row r="778" ht="15.75" customHeight="1">
      <c r="A778" s="221" t="s">
        <v>3060</v>
      </c>
      <c r="B778" s="183">
        <v>94.0</v>
      </c>
      <c r="C778" s="147">
        <v>84.0</v>
      </c>
      <c r="D778" s="183">
        <f>AVERAGE(B778:C778)</f>
        <v>89</v>
      </c>
      <c r="E778" s="147">
        <v>88.0</v>
      </c>
      <c r="F778" s="147">
        <v>77.0</v>
      </c>
      <c r="G778" s="147">
        <f t="shared" si="1095"/>
        <v>11</v>
      </c>
      <c r="H778" s="147">
        <f>AVERAGE(E778:F778)</f>
        <v>82.5</v>
      </c>
      <c r="I778" s="183">
        <f t="shared" si="1096"/>
        <v>6.5</v>
      </c>
      <c r="J778" s="179" t="s">
        <v>1634</v>
      </c>
      <c r="K778" s="179" t="s">
        <v>1635</v>
      </c>
      <c r="L778" s="179" t="s">
        <v>1529</v>
      </c>
      <c r="M778" s="186">
        <v>1.5</v>
      </c>
      <c r="N778" s="187">
        <f>M778*1000000</f>
        <v>1500000</v>
      </c>
      <c r="O778" s="153">
        <v>31.84</v>
      </c>
      <c r="P778" s="187">
        <f>O778*1000000</f>
        <v>31840000</v>
      </c>
      <c r="Q778" s="153">
        <v>22.75</v>
      </c>
      <c r="R778" s="149">
        <f>SUM(Q778*1000000)</f>
        <v>22750000</v>
      </c>
      <c r="S778" s="187">
        <f>T778*1000000</f>
        <v>54590000</v>
      </c>
      <c r="T778" s="187">
        <v>54.59</v>
      </c>
      <c r="U778" s="178">
        <f t="shared" si="1299"/>
        <v>0.4167429932</v>
      </c>
      <c r="V778" s="156">
        <v>20.0</v>
      </c>
      <c r="W778" s="188">
        <f t="shared" ref="W778:W779" si="1301">SUM(T778/V778)</f>
        <v>2.7295</v>
      </c>
      <c r="X778" s="193">
        <f t="shared" si="1300"/>
        <v>0.075</v>
      </c>
      <c r="Y778" s="147">
        <v>2008.0</v>
      </c>
      <c r="Z778" s="179" t="s">
        <v>1608</v>
      </c>
      <c r="AA778" s="179" t="s">
        <v>3061</v>
      </c>
      <c r="AB778" s="189" t="s">
        <v>3062</v>
      </c>
      <c r="AC778" s="158"/>
    </row>
    <row r="779" ht="15.75" customHeight="1">
      <c r="A779" s="224" t="s">
        <v>3063</v>
      </c>
      <c r="B779" s="175">
        <v>31.0</v>
      </c>
      <c r="C779" s="158">
        <v>47.0</v>
      </c>
      <c r="D779" s="158">
        <f t="shared" ref="D779:D780" si="1302">(B779+C779)/2</f>
        <v>39</v>
      </c>
      <c r="E779" s="164">
        <v>23.0</v>
      </c>
      <c r="F779" s="158">
        <v>36.0</v>
      </c>
      <c r="G779" s="164">
        <f t="shared" si="1095"/>
        <v>-13</v>
      </c>
      <c r="H779" s="158">
        <f t="shared" ref="H779:H780" si="1303">(E779+F779)/2</f>
        <v>29.5</v>
      </c>
      <c r="I779" s="164">
        <f t="shared" si="1096"/>
        <v>9.5</v>
      </c>
      <c r="J779" s="162" t="s">
        <v>1395</v>
      </c>
      <c r="K779" s="162" t="s">
        <v>1395</v>
      </c>
      <c r="L779" s="179" t="s">
        <v>1567</v>
      </c>
      <c r="M779" s="153">
        <f t="shared" ref="M779:M780" si="1304">N779/1000000</f>
        <v>22.260386</v>
      </c>
      <c r="N779" s="154">
        <v>2.2260386E7</v>
      </c>
      <c r="O779" s="153">
        <f t="shared" ref="O779:O780" si="1305">P779/1000000</f>
        <v>47.425125</v>
      </c>
      <c r="P779" s="149">
        <v>4.7425125E7</v>
      </c>
      <c r="Q779" s="153">
        <f t="shared" ref="Q779:Q780" si="1306">R779/1000000</f>
        <v>48.012869</v>
      </c>
      <c r="R779" s="149">
        <v>4.8012869E7</v>
      </c>
      <c r="S779" s="154">
        <f>SUM(P779+Q779*1000000)</f>
        <v>95437994</v>
      </c>
      <c r="T779" s="154">
        <f t="shared" ref="T779:T784" si="1307">S779/1000000</f>
        <v>95.437994</v>
      </c>
      <c r="U779" s="178">
        <f t="shared" si="1299"/>
        <v>0.503079193</v>
      </c>
      <c r="V779" s="156">
        <v>35.0</v>
      </c>
      <c r="W779" s="188">
        <f t="shared" si="1301"/>
        <v>2.726799829</v>
      </c>
      <c r="X779" s="193">
        <f t="shared" si="1300"/>
        <v>0.6360110286</v>
      </c>
      <c r="Y779" s="158">
        <v>2015.0</v>
      </c>
      <c r="Z779" s="159"/>
      <c r="AA779" s="159"/>
      <c r="AB779" s="189" t="s">
        <v>3064</v>
      </c>
      <c r="AC779" s="158"/>
    </row>
    <row r="780" ht="15.75" customHeight="1">
      <c r="A780" s="222" t="s">
        <v>3065</v>
      </c>
      <c r="B780" s="146">
        <v>78.0</v>
      </c>
      <c r="C780" s="164">
        <v>77.0</v>
      </c>
      <c r="D780" s="149">
        <f t="shared" si="1302"/>
        <v>77.5</v>
      </c>
      <c r="E780" s="164">
        <v>48.0</v>
      </c>
      <c r="F780" s="164">
        <v>63.0</v>
      </c>
      <c r="G780" s="151">
        <f t="shared" si="1095"/>
        <v>-15</v>
      </c>
      <c r="H780" s="151">
        <f t="shared" si="1303"/>
        <v>55.5</v>
      </c>
      <c r="I780" s="150">
        <f t="shared" si="1096"/>
        <v>22</v>
      </c>
      <c r="J780" s="165" t="s">
        <v>1565</v>
      </c>
      <c r="K780" s="165" t="s">
        <v>1565</v>
      </c>
      <c r="L780" s="152" t="s">
        <v>1534</v>
      </c>
      <c r="M780" s="167">
        <f t="shared" si="1304"/>
        <v>0.229292</v>
      </c>
      <c r="N780" s="149">
        <v>229292.0</v>
      </c>
      <c r="O780" s="167">
        <f t="shared" si="1305"/>
        <v>10.576669</v>
      </c>
      <c r="P780" s="149">
        <v>1.0576669E7</v>
      </c>
      <c r="Q780" s="167">
        <f t="shared" si="1306"/>
        <v>16.68766</v>
      </c>
      <c r="R780" s="150">
        <f>S780-P780</f>
        <v>16687660</v>
      </c>
      <c r="S780" s="149">
        <v>2.7264329E7</v>
      </c>
      <c r="T780" s="149">
        <f t="shared" si="1307"/>
        <v>27.264329</v>
      </c>
      <c r="U780" s="155">
        <f t="shared" si="1299"/>
        <v>0.6120693453</v>
      </c>
      <c r="V780" s="192">
        <v>10.0</v>
      </c>
      <c r="W780" s="204">
        <f>SUM(S780/(V780*1000000))</f>
        <v>2.7264329</v>
      </c>
      <c r="X780" s="155">
        <f t="shared" si="1300"/>
        <v>0.0229292</v>
      </c>
      <c r="Y780" s="164">
        <v>2017.0</v>
      </c>
      <c r="Z780" s="171"/>
      <c r="AA780" s="171"/>
      <c r="AB780" s="172" t="s">
        <v>3066</v>
      </c>
      <c r="AC780" s="171"/>
    </row>
    <row r="781" ht="15.75" customHeight="1">
      <c r="A781" s="221" t="s">
        <v>3067</v>
      </c>
      <c r="B781" s="175">
        <v>53.0</v>
      </c>
      <c r="C781" s="158">
        <v>54.0</v>
      </c>
      <c r="D781" s="185">
        <f t="shared" ref="D781:D782" si="1308">AVERAGE(B781:C781)</f>
        <v>53.5</v>
      </c>
      <c r="E781" s="158">
        <v>54.0</v>
      </c>
      <c r="F781" s="147">
        <v>61.0</v>
      </c>
      <c r="G781" s="147">
        <f t="shared" si="1095"/>
        <v>-7</v>
      </c>
      <c r="H781" s="147">
        <f t="shared" ref="H781:H782" si="1309">AVERAGE(E781:F781)</f>
        <v>57.5</v>
      </c>
      <c r="I781" s="185">
        <f t="shared" si="1096"/>
        <v>-4</v>
      </c>
      <c r="J781" s="179" t="s">
        <v>1634</v>
      </c>
      <c r="K781" s="179" t="s">
        <v>1635</v>
      </c>
      <c r="L781" s="179" t="s">
        <v>1529</v>
      </c>
      <c r="M781" s="153">
        <v>5.41</v>
      </c>
      <c r="N781" s="187">
        <f>M781*1000000</f>
        <v>5410000</v>
      </c>
      <c r="O781" s="153">
        <v>30.017</v>
      </c>
      <c r="P781" s="187">
        <f>O781*1000000</f>
        <v>30017000</v>
      </c>
      <c r="Q781" s="153">
        <v>84.938</v>
      </c>
      <c r="R781" s="149">
        <f>SUM(Q781*1000000)</f>
        <v>84938000</v>
      </c>
      <c r="S781" s="154">
        <f>sum(N781:P781)</f>
        <v>35427030.02</v>
      </c>
      <c r="T781" s="149">
        <f t="shared" si="1307"/>
        <v>35.42703002</v>
      </c>
      <c r="U781" s="178">
        <f t="shared" si="1299"/>
        <v>2.39754786</v>
      </c>
      <c r="V781" s="156">
        <v>13.0</v>
      </c>
      <c r="W781" s="188">
        <f t="shared" ref="W781:W786" si="1310">SUM(T781/V781)</f>
        <v>2.725156155</v>
      </c>
      <c r="X781" s="193">
        <f t="shared" si="1300"/>
        <v>0.4161538462</v>
      </c>
      <c r="Y781" s="147">
        <v>2011.0</v>
      </c>
      <c r="Z781" s="179" t="s">
        <v>1608</v>
      </c>
      <c r="AA781" s="162" t="s">
        <v>1647</v>
      </c>
      <c r="AB781" s="189" t="s">
        <v>3068</v>
      </c>
      <c r="AC781" s="158"/>
    </row>
    <row r="782" ht="15.75" customHeight="1">
      <c r="A782" s="221" t="s">
        <v>3069</v>
      </c>
      <c r="B782" s="183">
        <v>33.0</v>
      </c>
      <c r="C782" s="151">
        <v>41.0</v>
      </c>
      <c r="D782" s="183">
        <f t="shared" si="1308"/>
        <v>37</v>
      </c>
      <c r="E782" s="151">
        <v>60.0</v>
      </c>
      <c r="F782" s="151">
        <v>69.0</v>
      </c>
      <c r="G782" s="147">
        <f t="shared" si="1095"/>
        <v>-9</v>
      </c>
      <c r="H782" s="147">
        <f t="shared" si="1309"/>
        <v>64.5</v>
      </c>
      <c r="I782" s="183">
        <f t="shared" si="1096"/>
        <v>-27.5</v>
      </c>
      <c r="J782" s="165" t="s">
        <v>1594</v>
      </c>
      <c r="K782" s="165" t="s">
        <v>1594</v>
      </c>
      <c r="L782" s="179" t="s">
        <v>1534</v>
      </c>
      <c r="M782" s="181">
        <v>24.255205</v>
      </c>
      <c r="N782" s="149">
        <v>2.4255205E7</v>
      </c>
      <c r="O782" s="181">
        <f t="shared" ref="O782:O784" si="1311">P782/1000000</f>
        <v>54.149098</v>
      </c>
      <c r="P782" s="187">
        <v>5.4149098E7</v>
      </c>
      <c r="Q782" s="181">
        <f t="shared" ref="Q782:Q784" si="1312">R782/1000000</f>
        <v>40.86079</v>
      </c>
      <c r="R782" s="187">
        <v>4.086079E7</v>
      </c>
      <c r="S782" s="187">
        <v>9.5009888E7</v>
      </c>
      <c r="T782" s="187">
        <f t="shared" si="1307"/>
        <v>95.009888</v>
      </c>
      <c r="U782" s="178">
        <f t="shared" si="1299"/>
        <v>0.4300688156</v>
      </c>
      <c r="V782" s="156">
        <v>35.0</v>
      </c>
      <c r="W782" s="188">
        <f t="shared" si="1310"/>
        <v>2.714568229</v>
      </c>
      <c r="X782" s="193">
        <f t="shared" si="1300"/>
        <v>0.6930058571</v>
      </c>
      <c r="Y782" s="147">
        <v>2007.0</v>
      </c>
      <c r="Z782" s="171"/>
      <c r="AA782" s="159"/>
      <c r="AB782" s="160" t="s">
        <v>3070</v>
      </c>
      <c r="AC782" s="159"/>
    </row>
    <row r="783" ht="15.75" customHeight="1">
      <c r="A783" s="222" t="s">
        <v>3071</v>
      </c>
      <c r="B783" s="146">
        <v>23.0</v>
      </c>
      <c r="C783" s="164">
        <v>40.0</v>
      </c>
      <c r="D783" s="214">
        <f t="shared" ref="D783:D784" si="1313">(B783+C783)/2</f>
        <v>31.5</v>
      </c>
      <c r="E783" s="164">
        <v>39.0</v>
      </c>
      <c r="F783" s="164">
        <v>44.0</v>
      </c>
      <c r="G783" s="149">
        <f t="shared" si="1095"/>
        <v>-5</v>
      </c>
      <c r="H783" s="164">
        <f t="shared" ref="H783:H784" si="1314">(E783+F783)/2</f>
        <v>41.5</v>
      </c>
      <c r="I783" s="177">
        <f t="shared" si="1096"/>
        <v>-10</v>
      </c>
      <c r="J783" s="173" t="s">
        <v>1558</v>
      </c>
      <c r="K783" s="173" t="s">
        <v>1558</v>
      </c>
      <c r="L783" s="152" t="s">
        <v>1540</v>
      </c>
      <c r="M783" s="153">
        <f t="shared" ref="M783:M784" si="1315">N783/1000000</f>
        <v>23.586645</v>
      </c>
      <c r="N783" s="149">
        <v>2.3586645E7</v>
      </c>
      <c r="O783" s="181">
        <f t="shared" si="1311"/>
        <v>63.07756</v>
      </c>
      <c r="P783" s="149">
        <v>6.307756E7</v>
      </c>
      <c r="Q783" s="153">
        <f t="shared" si="1312"/>
        <v>15.558697</v>
      </c>
      <c r="R783" s="154">
        <v>1.5558697E7</v>
      </c>
      <c r="S783" s="154">
        <f t="shared" ref="S783:S784" si="1316">R783+P783</f>
        <v>78636257</v>
      </c>
      <c r="T783" s="154">
        <f t="shared" si="1307"/>
        <v>78.636257</v>
      </c>
      <c r="U783" s="178">
        <f t="shared" ref="U783:U784" si="1317">R783/S783</f>
        <v>0.1978565307</v>
      </c>
      <c r="V783" s="156">
        <v>29.0</v>
      </c>
      <c r="W783" s="157">
        <f t="shared" si="1310"/>
        <v>2.711595069</v>
      </c>
      <c r="X783" s="178">
        <f t="shared" ref="X783:X784" si="1318">N783/(V783*1000000)</f>
        <v>0.8133325862</v>
      </c>
      <c r="Y783" s="164">
        <v>2016.0</v>
      </c>
      <c r="Z783" s="159"/>
      <c r="AA783" s="159"/>
      <c r="AB783" s="160" t="s">
        <v>3072</v>
      </c>
      <c r="AC783" s="159"/>
    </row>
    <row r="784" ht="15.75" customHeight="1">
      <c r="A784" s="222" t="s">
        <v>1314</v>
      </c>
      <c r="B784" s="146">
        <v>28.0</v>
      </c>
      <c r="C784" s="164">
        <v>32.0</v>
      </c>
      <c r="D784" s="214">
        <f t="shared" si="1313"/>
        <v>30</v>
      </c>
      <c r="E784" s="164">
        <v>73.0</v>
      </c>
      <c r="F784" s="164">
        <v>83.0</v>
      </c>
      <c r="G784" s="149">
        <f t="shared" si="1095"/>
        <v>-10</v>
      </c>
      <c r="H784" s="164">
        <f t="shared" si="1314"/>
        <v>78</v>
      </c>
      <c r="I784" s="177">
        <f t="shared" si="1096"/>
        <v>-48</v>
      </c>
      <c r="J784" s="173" t="s">
        <v>1537</v>
      </c>
      <c r="K784" s="173" t="s">
        <v>1537</v>
      </c>
      <c r="L784" s="152" t="s">
        <v>1534</v>
      </c>
      <c r="M784" s="153">
        <f t="shared" si="1315"/>
        <v>24.16611</v>
      </c>
      <c r="N784" s="149">
        <v>2.416611E7</v>
      </c>
      <c r="O784" s="181">
        <f t="shared" si="1311"/>
        <v>47.225655</v>
      </c>
      <c r="P784" s="149">
        <v>4.7225655E7</v>
      </c>
      <c r="Q784" s="153">
        <f t="shared" si="1312"/>
        <v>386.311893</v>
      </c>
      <c r="R784" s="154">
        <v>3.86311893E8</v>
      </c>
      <c r="S784" s="154">
        <f t="shared" si="1316"/>
        <v>433537548</v>
      </c>
      <c r="T784" s="154">
        <f t="shared" si="1307"/>
        <v>433.537548</v>
      </c>
      <c r="U784" s="178">
        <f t="shared" si="1317"/>
        <v>0.8910690545</v>
      </c>
      <c r="V784" s="156">
        <v>160.0</v>
      </c>
      <c r="W784" s="157">
        <f t="shared" si="1310"/>
        <v>2.709609675</v>
      </c>
      <c r="X784" s="178">
        <f t="shared" si="1318"/>
        <v>0.1510381875</v>
      </c>
      <c r="Y784" s="164">
        <v>2016.0</v>
      </c>
      <c r="Z784" s="159"/>
      <c r="AA784" s="159"/>
      <c r="AB784" s="160" t="s">
        <v>3073</v>
      </c>
      <c r="AC784" s="159"/>
    </row>
    <row r="785" ht="15.75" customHeight="1">
      <c r="A785" s="221" t="s">
        <v>3074</v>
      </c>
      <c r="B785" s="183">
        <v>55.0</v>
      </c>
      <c r="C785" s="147">
        <v>53.0</v>
      </c>
      <c r="D785" s="183">
        <f>AVERAGE(B785:C785)</f>
        <v>54</v>
      </c>
      <c r="E785" s="147">
        <v>69.0</v>
      </c>
      <c r="F785" s="147">
        <v>70.0</v>
      </c>
      <c r="G785" s="147">
        <f t="shared" si="1095"/>
        <v>-1</v>
      </c>
      <c r="H785" s="147">
        <f>AVERAGE(E785:F785)</f>
        <v>69.5</v>
      </c>
      <c r="I785" s="183">
        <f t="shared" si="1096"/>
        <v>-15.5</v>
      </c>
      <c r="J785" s="179" t="s">
        <v>1694</v>
      </c>
      <c r="K785" s="179" t="s">
        <v>3075</v>
      </c>
      <c r="L785" s="179" t="s">
        <v>1540</v>
      </c>
      <c r="M785" s="186">
        <v>14.8</v>
      </c>
      <c r="N785" s="187">
        <f>M785*1000000</f>
        <v>14800000</v>
      </c>
      <c r="O785" s="153">
        <v>49.55</v>
      </c>
      <c r="P785" s="187">
        <f>O785*1000000</f>
        <v>49550000</v>
      </c>
      <c r="Q785" s="153">
        <v>161.79</v>
      </c>
      <c r="R785" s="149">
        <f>SUM(Q785*1000000)</f>
        <v>161790000</v>
      </c>
      <c r="S785" s="187">
        <f>T785*1000000</f>
        <v>211340000</v>
      </c>
      <c r="T785" s="187">
        <v>211.34</v>
      </c>
      <c r="U785" s="178">
        <f>(R785/S785)</f>
        <v>0.7655436737</v>
      </c>
      <c r="V785" s="156">
        <v>78.0</v>
      </c>
      <c r="W785" s="188">
        <f t="shared" si="1310"/>
        <v>2.709487179</v>
      </c>
      <c r="X785" s="193">
        <f>SUM(M785/V785)</f>
        <v>0.1897435897</v>
      </c>
      <c r="Y785" s="147">
        <v>2008.0</v>
      </c>
      <c r="Z785" s="159"/>
      <c r="AA785" s="159"/>
      <c r="AB785" s="189" t="s">
        <v>3076</v>
      </c>
      <c r="AC785" s="158"/>
    </row>
    <row r="786" ht="15.75" customHeight="1">
      <c r="A786" s="222" t="s">
        <v>3077</v>
      </c>
      <c r="B786" s="146">
        <v>4.0</v>
      </c>
      <c r="C786" s="164">
        <v>55.0</v>
      </c>
      <c r="D786" s="214">
        <f t="shared" ref="D786:D787" si="1319">(B786+C786)/2</f>
        <v>29.5</v>
      </c>
      <c r="E786" s="164">
        <v>20.0</v>
      </c>
      <c r="F786" s="164">
        <v>48.0</v>
      </c>
      <c r="G786" s="149">
        <f t="shared" si="1095"/>
        <v>-28</v>
      </c>
      <c r="H786" s="164">
        <f t="shared" ref="H786:H787" si="1320">(E786+F786)/2</f>
        <v>34</v>
      </c>
      <c r="I786" s="177">
        <f t="shared" si="1096"/>
        <v>-4.5</v>
      </c>
      <c r="J786" s="173" t="s">
        <v>1425</v>
      </c>
      <c r="K786" s="173" t="s">
        <v>1425</v>
      </c>
      <c r="L786" s="152" t="s">
        <v>1529</v>
      </c>
      <c r="M786" s="153">
        <f t="shared" ref="M786:M787" si="1321">N786/1000000</f>
        <v>4.950859</v>
      </c>
      <c r="N786" s="149">
        <v>4950859.0</v>
      </c>
      <c r="O786" s="181">
        <f t="shared" ref="O786:O787" si="1322">P786/1000000</f>
        <v>10.753574</v>
      </c>
      <c r="P786" s="149">
        <v>1.0753574E7</v>
      </c>
      <c r="Q786" s="153">
        <f t="shared" ref="Q786:Q787" si="1323">R786/1000000</f>
        <v>0.076943</v>
      </c>
      <c r="R786" s="154">
        <v>76943.0</v>
      </c>
      <c r="S786" s="154">
        <f>R786+P786</f>
        <v>10830517</v>
      </c>
      <c r="T786" s="154">
        <f t="shared" ref="T786:T787" si="1324">S786/1000000</f>
        <v>10.830517</v>
      </c>
      <c r="U786" s="178">
        <f>R786/S786</f>
        <v>0.007104277663</v>
      </c>
      <c r="V786" s="156">
        <v>4.0</v>
      </c>
      <c r="W786" s="157">
        <f t="shared" si="1310"/>
        <v>2.70762925</v>
      </c>
      <c r="X786" s="178">
        <f>N786/(V786*1000000)</f>
        <v>1.23771475</v>
      </c>
      <c r="Y786" s="164">
        <v>2016.0</v>
      </c>
      <c r="Z786" s="159"/>
      <c r="AA786" s="159"/>
      <c r="AB786" s="160" t="s">
        <v>3078</v>
      </c>
      <c r="AC786" s="159"/>
    </row>
    <row r="787" ht="15.75" customHeight="1">
      <c r="A787" s="194" t="s">
        <v>497</v>
      </c>
      <c r="B787" s="146">
        <v>97.0</v>
      </c>
      <c r="C787" s="146">
        <v>82.0</v>
      </c>
      <c r="D787" s="146">
        <f t="shared" si="1319"/>
        <v>89.5</v>
      </c>
      <c r="E787" s="146">
        <v>92.0</v>
      </c>
      <c r="F787" s="146">
        <v>69.0</v>
      </c>
      <c r="G787" s="146">
        <f t="shared" si="1095"/>
        <v>23</v>
      </c>
      <c r="H787" s="146">
        <f t="shared" si="1320"/>
        <v>80.5</v>
      </c>
      <c r="I787" s="146">
        <f t="shared" si="1096"/>
        <v>9</v>
      </c>
      <c r="J787" s="173" t="s">
        <v>1547</v>
      </c>
      <c r="K787" s="196" t="s">
        <v>1547</v>
      </c>
      <c r="L787" s="197" t="s">
        <v>1540</v>
      </c>
      <c r="M787" s="181">
        <f t="shared" si="1321"/>
        <v>26.769548</v>
      </c>
      <c r="N787" s="198">
        <v>2.6769548E7</v>
      </c>
      <c r="O787" s="181">
        <f t="shared" si="1322"/>
        <v>47.628053</v>
      </c>
      <c r="P787" s="149">
        <v>4.7628053E7</v>
      </c>
      <c r="Q787" s="181">
        <f t="shared" si="1323"/>
        <v>60.6</v>
      </c>
      <c r="R787" s="198">
        <v>6.06E7</v>
      </c>
      <c r="S787" s="149">
        <f>P787+R787</f>
        <v>108228053</v>
      </c>
      <c r="T787" s="149">
        <f t="shared" si="1324"/>
        <v>108.228053</v>
      </c>
      <c r="U787" s="199">
        <f t="shared" ref="U787:U788" si="1325">(R787/S787)</f>
        <v>0.5599287645</v>
      </c>
      <c r="V787" s="192">
        <v>40.0</v>
      </c>
      <c r="W787" s="200">
        <f>SUM(S787/(V787*1000000))</f>
        <v>2.705701325</v>
      </c>
      <c r="X787" s="199">
        <f t="shared" ref="X787:X788" si="1326">SUM(M787/V787)</f>
        <v>0.6692387</v>
      </c>
      <c r="Y787" s="146">
        <v>2019.0</v>
      </c>
      <c r="Z787" s="201"/>
      <c r="AA787" s="201"/>
      <c r="AB787" s="211" t="s">
        <v>3079</v>
      </c>
      <c r="AC787" s="159"/>
    </row>
    <row r="788" ht="15.75" customHeight="1">
      <c r="A788" s="221" t="s">
        <v>3080</v>
      </c>
      <c r="B788" s="183">
        <v>51.0</v>
      </c>
      <c r="C788" s="147">
        <v>55.0</v>
      </c>
      <c r="D788" s="185">
        <f>AVERAGE(B788:C788)</f>
        <v>53</v>
      </c>
      <c r="E788" s="147">
        <v>50.0</v>
      </c>
      <c r="F788" s="147">
        <v>67.0</v>
      </c>
      <c r="G788" s="147">
        <f t="shared" si="1095"/>
        <v>-17</v>
      </c>
      <c r="H788" s="147">
        <f>AVERAGE(E788:F788)</f>
        <v>58.5</v>
      </c>
      <c r="I788" s="185">
        <f t="shared" si="1096"/>
        <v>-5.5</v>
      </c>
      <c r="J788" s="179" t="s">
        <v>1694</v>
      </c>
      <c r="K788" s="179" t="s">
        <v>3081</v>
      </c>
      <c r="L788" s="179" t="s">
        <v>1534</v>
      </c>
      <c r="M788" s="186">
        <v>13.2</v>
      </c>
      <c r="N788" s="187">
        <f>M788*1000000</f>
        <v>13200000</v>
      </c>
      <c r="O788" s="153">
        <v>48.01</v>
      </c>
      <c r="P788" s="187">
        <f>O788*1000000</f>
        <v>48010000</v>
      </c>
      <c r="Q788" s="153">
        <v>52.07</v>
      </c>
      <c r="R788" s="149">
        <f>SUM(Q788*1000000)</f>
        <v>52070000</v>
      </c>
      <c r="S788" s="187">
        <f>T788*1000000</f>
        <v>100080000</v>
      </c>
      <c r="T788" s="187">
        <v>100.08</v>
      </c>
      <c r="U788" s="178">
        <f t="shared" si="1325"/>
        <v>0.520283773</v>
      </c>
      <c r="V788" s="156">
        <v>37.0</v>
      </c>
      <c r="W788" s="188">
        <f t="shared" ref="W788:W791" si="1327">SUM(T788/V788)</f>
        <v>2.704864865</v>
      </c>
      <c r="X788" s="193">
        <f t="shared" si="1326"/>
        <v>0.3567567568</v>
      </c>
      <c r="Y788" s="147">
        <v>2008.0</v>
      </c>
      <c r="Z788" s="159"/>
      <c r="AA788" s="159"/>
      <c r="AB788" s="189" t="s">
        <v>3082</v>
      </c>
      <c r="AC788" s="158"/>
    </row>
    <row r="789" ht="15.75" customHeight="1">
      <c r="A789" s="223" t="s">
        <v>622</v>
      </c>
      <c r="B789" s="175">
        <v>95.0</v>
      </c>
      <c r="C789" s="158">
        <v>81.0</v>
      </c>
      <c r="D789" s="214">
        <f>(B789+C789)/2</f>
        <v>88</v>
      </c>
      <c r="E789" s="158">
        <v>91.0</v>
      </c>
      <c r="F789" s="158">
        <v>77.0</v>
      </c>
      <c r="G789" s="149">
        <f t="shared" si="1095"/>
        <v>14</v>
      </c>
      <c r="H789" s="164">
        <f>(E789+F789)/2</f>
        <v>84</v>
      </c>
      <c r="I789" s="177">
        <f t="shared" si="1096"/>
        <v>4</v>
      </c>
      <c r="J789" s="162" t="s">
        <v>1572</v>
      </c>
      <c r="K789" s="162" t="s">
        <v>1572</v>
      </c>
      <c r="L789" s="152" t="s">
        <v>1540</v>
      </c>
      <c r="M789" s="153">
        <f>N789/1000000</f>
        <v>56.631401</v>
      </c>
      <c r="N789" s="154">
        <v>5.6631401E7</v>
      </c>
      <c r="O789" s="153">
        <f t="shared" ref="O789:O793" si="1328">P789/1000000</f>
        <v>216.354281</v>
      </c>
      <c r="P789" s="154">
        <v>2.16354281E8</v>
      </c>
      <c r="Q789" s="153">
        <f t="shared" ref="Q789:Q793" si="1329">R789/1000000</f>
        <v>189.1</v>
      </c>
      <c r="R789" s="154">
        <v>1.891E8</v>
      </c>
      <c r="S789" s="154">
        <f>R789+P789</f>
        <v>405454281</v>
      </c>
      <c r="T789" s="154">
        <f t="shared" ref="T789:T793" si="1330">S789/1000000</f>
        <v>405.454281</v>
      </c>
      <c r="U789" s="178">
        <f>R789/S789</f>
        <v>0.4663904387</v>
      </c>
      <c r="V789" s="156">
        <v>150.0</v>
      </c>
      <c r="W789" s="157">
        <f t="shared" si="1327"/>
        <v>2.70302854</v>
      </c>
      <c r="X789" s="178">
        <f>N789/(V789*1000000)</f>
        <v>0.3775426733</v>
      </c>
      <c r="Y789" s="158">
        <v>2016.0</v>
      </c>
      <c r="Z789" s="159"/>
      <c r="AA789" s="159"/>
      <c r="AB789" s="160" t="s">
        <v>3083</v>
      </c>
      <c r="AC789" s="159"/>
    </row>
    <row r="790" ht="15.75" customHeight="1">
      <c r="A790" s="221" t="s">
        <v>3084</v>
      </c>
      <c r="B790" s="183">
        <v>92.0</v>
      </c>
      <c r="C790" s="158">
        <v>81.0</v>
      </c>
      <c r="D790" s="185">
        <f>AVERAGE(B790:C790)</f>
        <v>86.5</v>
      </c>
      <c r="E790" s="158">
        <v>85.0</v>
      </c>
      <c r="F790" s="158">
        <v>75.0</v>
      </c>
      <c r="G790" s="147">
        <f t="shared" si="1095"/>
        <v>10</v>
      </c>
      <c r="H790" s="147">
        <f>AVERAGE(E790:F790)</f>
        <v>80</v>
      </c>
      <c r="I790" s="185">
        <f t="shared" si="1096"/>
        <v>6.5</v>
      </c>
      <c r="J790" s="162" t="s">
        <v>1928</v>
      </c>
      <c r="K790" s="162" t="s">
        <v>1928</v>
      </c>
      <c r="L790" s="179" t="s">
        <v>1534</v>
      </c>
      <c r="M790" s="153">
        <v>27.476745</v>
      </c>
      <c r="N790" s="149">
        <v>2.7476745E7</v>
      </c>
      <c r="O790" s="181">
        <f t="shared" si="1328"/>
        <v>118.871849</v>
      </c>
      <c r="P790" s="187">
        <v>1.18871849E8</v>
      </c>
      <c r="Q790" s="181">
        <f t="shared" si="1329"/>
        <v>83.676726</v>
      </c>
      <c r="R790" s="187">
        <v>8.3676726E7</v>
      </c>
      <c r="S790" s="187">
        <v>2.02548575E8</v>
      </c>
      <c r="T790" s="187">
        <f t="shared" si="1330"/>
        <v>202.548575</v>
      </c>
      <c r="U790" s="178">
        <f t="shared" ref="U790:U809" si="1331">(R790/S790)</f>
        <v>0.4131193024</v>
      </c>
      <c r="V790" s="156">
        <v>75.0</v>
      </c>
      <c r="W790" s="188">
        <f t="shared" si="1327"/>
        <v>2.700647667</v>
      </c>
      <c r="X790" s="193">
        <f t="shared" ref="X790:X809" si="1332">SUM(M790/V790)</f>
        <v>0.3663566</v>
      </c>
      <c r="Y790" s="147">
        <v>2007.0</v>
      </c>
      <c r="Z790" s="159"/>
      <c r="AA790" s="159"/>
      <c r="AB790" s="162" t="s">
        <v>1530</v>
      </c>
      <c r="AC790" s="159"/>
    </row>
    <row r="791" ht="15.75" customHeight="1">
      <c r="A791" s="226" t="s">
        <v>3085</v>
      </c>
      <c r="B791" s="175">
        <v>30.0</v>
      </c>
      <c r="C791" s="158">
        <v>42.0</v>
      </c>
      <c r="D791" s="158">
        <f>(B791+C791)/2</f>
        <v>36</v>
      </c>
      <c r="E791" s="158">
        <v>61.0</v>
      </c>
      <c r="F791" s="158">
        <v>54.0</v>
      </c>
      <c r="G791" s="164">
        <f t="shared" si="1095"/>
        <v>7</v>
      </c>
      <c r="H791" s="158">
        <f>(E791+F791)/2</f>
        <v>57.5</v>
      </c>
      <c r="I791" s="164">
        <f t="shared" si="1096"/>
        <v>-21.5</v>
      </c>
      <c r="J791" s="162" t="s">
        <v>1602</v>
      </c>
      <c r="K791" s="162" t="s">
        <v>2054</v>
      </c>
      <c r="L791" s="162" t="s">
        <v>1534</v>
      </c>
      <c r="M791" s="153">
        <f t="shared" ref="M791:M793" si="1333">N791/1000000</f>
        <v>52.26368</v>
      </c>
      <c r="N791" s="154">
        <v>5.226368E7</v>
      </c>
      <c r="O791" s="153">
        <f t="shared" si="1328"/>
        <v>130.179072</v>
      </c>
      <c r="P791" s="149">
        <v>1.30179072E8</v>
      </c>
      <c r="Q791" s="153">
        <f t="shared" si="1329"/>
        <v>166.823455</v>
      </c>
      <c r="R791" s="149">
        <v>1.66823455E8</v>
      </c>
      <c r="S791" s="154">
        <f>SUM(P791+(Q791*1000000))</f>
        <v>297002527</v>
      </c>
      <c r="T791" s="154">
        <f t="shared" si="1330"/>
        <v>297.002527</v>
      </c>
      <c r="U791" s="178">
        <f t="shared" si="1331"/>
        <v>0.5616903556</v>
      </c>
      <c r="V791" s="156">
        <v>110.0</v>
      </c>
      <c r="W791" s="188">
        <f t="shared" si="1327"/>
        <v>2.700022973</v>
      </c>
      <c r="X791" s="193">
        <f t="shared" si="1332"/>
        <v>0.4751243636</v>
      </c>
      <c r="Y791" s="158">
        <v>2015.0</v>
      </c>
      <c r="Z791" s="159"/>
      <c r="AA791" s="159"/>
      <c r="AB791" s="189" t="s">
        <v>3086</v>
      </c>
      <c r="AC791" s="158"/>
    </row>
    <row r="792" ht="15.75" customHeight="1">
      <c r="A792" s="225" t="s">
        <v>3087</v>
      </c>
      <c r="B792" s="206">
        <v>10.0</v>
      </c>
      <c r="C792" s="151">
        <v>37.0</v>
      </c>
      <c r="D792" s="208">
        <f>AVERAGE(B792:C792)</f>
        <v>23.5</v>
      </c>
      <c r="E792" s="151">
        <v>45.0</v>
      </c>
      <c r="F792" s="151">
        <v>42.0</v>
      </c>
      <c r="G792" s="151">
        <f t="shared" si="1095"/>
        <v>3</v>
      </c>
      <c r="H792" s="151">
        <f>AVERAGE(E792:F792)</f>
        <v>43.5</v>
      </c>
      <c r="I792" s="208">
        <f t="shared" si="1096"/>
        <v>-20</v>
      </c>
      <c r="J792" s="165" t="s">
        <v>1694</v>
      </c>
      <c r="K792" s="165" t="s">
        <v>2249</v>
      </c>
      <c r="L792" s="165" t="s">
        <v>1534</v>
      </c>
      <c r="M792" s="181">
        <f t="shared" si="1333"/>
        <v>19.423</v>
      </c>
      <c r="N792" s="150">
        <v>1.9423E7</v>
      </c>
      <c r="O792" s="181">
        <f t="shared" si="1328"/>
        <v>64.251541</v>
      </c>
      <c r="P792" s="150">
        <v>6.4251541E7</v>
      </c>
      <c r="Q792" s="153">
        <f t="shared" si="1329"/>
        <v>49.056421</v>
      </c>
      <c r="R792" s="149">
        <v>4.9056421E7</v>
      </c>
      <c r="S792" s="150">
        <v>1.13307962E8</v>
      </c>
      <c r="T792" s="149">
        <f t="shared" si="1330"/>
        <v>113.307962</v>
      </c>
      <c r="U792" s="178">
        <f t="shared" si="1331"/>
        <v>0.4329476952</v>
      </c>
      <c r="V792" s="192">
        <v>42.0</v>
      </c>
      <c r="W792" s="204">
        <f t="shared" ref="W792:W793" si="1334">SUM(S792/(V792*1000000))</f>
        <v>2.697808619</v>
      </c>
      <c r="X792" s="193">
        <f t="shared" si="1332"/>
        <v>0.462452381</v>
      </c>
      <c r="Y792" s="151">
        <v>2014.0</v>
      </c>
      <c r="Z792" s="171"/>
      <c r="AA792" s="159"/>
      <c r="AB792" s="189" t="s">
        <v>3088</v>
      </c>
      <c r="AC792" s="158"/>
    </row>
    <row r="793" ht="15.75" customHeight="1">
      <c r="A793" s="222" t="s">
        <v>3089</v>
      </c>
      <c r="B793" s="146">
        <v>87.0</v>
      </c>
      <c r="C793" s="164">
        <v>65.0</v>
      </c>
      <c r="D793" s="149">
        <f>(B793+C793)/2</f>
        <v>76</v>
      </c>
      <c r="E793" s="164">
        <v>79.0</v>
      </c>
      <c r="F793" s="164">
        <v>68.0</v>
      </c>
      <c r="G793" s="151">
        <f t="shared" si="1095"/>
        <v>11</v>
      </c>
      <c r="H793" s="151">
        <f>(E793+F793)/2</f>
        <v>73.5</v>
      </c>
      <c r="I793" s="150">
        <f t="shared" si="1096"/>
        <v>2.5</v>
      </c>
      <c r="J793" s="165" t="s">
        <v>1983</v>
      </c>
      <c r="K793" s="165" t="s">
        <v>1984</v>
      </c>
      <c r="L793" s="166" t="s">
        <v>1540</v>
      </c>
      <c r="M793" s="167">
        <f t="shared" si="1333"/>
        <v>16.77639</v>
      </c>
      <c r="N793" s="149">
        <v>1.677639E7</v>
      </c>
      <c r="O793" s="167">
        <f t="shared" si="1328"/>
        <v>51.338325</v>
      </c>
      <c r="P793" s="149">
        <v>5.1338325E7</v>
      </c>
      <c r="Q793" s="167">
        <f t="shared" si="1329"/>
        <v>83.524593</v>
      </c>
      <c r="R793" s="150">
        <f>S793-P793</f>
        <v>83524593</v>
      </c>
      <c r="S793" s="149">
        <v>1.34862918E8</v>
      </c>
      <c r="T793" s="149">
        <f t="shared" si="1330"/>
        <v>134.862918</v>
      </c>
      <c r="U793" s="155">
        <f t="shared" si="1331"/>
        <v>0.6193295699</v>
      </c>
      <c r="V793" s="192">
        <v>50.0</v>
      </c>
      <c r="W793" s="204">
        <f t="shared" si="1334"/>
        <v>2.69725836</v>
      </c>
      <c r="X793" s="155">
        <f t="shared" si="1332"/>
        <v>0.3355278</v>
      </c>
      <c r="Y793" s="164">
        <v>2017.0</v>
      </c>
      <c r="Z793" s="171"/>
      <c r="AA793" s="171"/>
      <c r="AB793" s="172" t="s">
        <v>3090</v>
      </c>
      <c r="AC793" s="171"/>
    </row>
    <row r="794" ht="15.75" customHeight="1">
      <c r="A794" s="221" t="s">
        <v>3091</v>
      </c>
      <c r="B794" s="183">
        <v>16.0</v>
      </c>
      <c r="C794" s="147">
        <v>35.0</v>
      </c>
      <c r="D794" s="183">
        <f>AVERAGE(B794:C794)</f>
        <v>25.5</v>
      </c>
      <c r="E794" s="147">
        <v>50.0</v>
      </c>
      <c r="F794" s="147">
        <v>52.0</v>
      </c>
      <c r="G794" s="147">
        <f t="shared" si="1095"/>
        <v>-2</v>
      </c>
      <c r="H794" s="147">
        <f>AVERAGE(E794:F794)</f>
        <v>51</v>
      </c>
      <c r="I794" s="183">
        <f t="shared" si="1096"/>
        <v>-25.5</v>
      </c>
      <c r="J794" s="179" t="s">
        <v>1602</v>
      </c>
      <c r="K794" s="179" t="s">
        <v>2187</v>
      </c>
      <c r="L794" s="179" t="s">
        <v>1534</v>
      </c>
      <c r="M794" s="186">
        <v>27.4</v>
      </c>
      <c r="N794" s="187">
        <f>M794*1000000</f>
        <v>27400000</v>
      </c>
      <c r="O794" s="153">
        <v>80.17</v>
      </c>
      <c r="P794" s="187">
        <f>O794*1000000</f>
        <v>80170000</v>
      </c>
      <c r="Q794" s="153">
        <v>142.06</v>
      </c>
      <c r="R794" s="149">
        <f t="shared" ref="R794:R795" si="1335">SUM(Q794*1000000)</f>
        <v>142060000</v>
      </c>
      <c r="S794" s="187">
        <f>T794*1000000</f>
        <v>222230000</v>
      </c>
      <c r="T794" s="187">
        <v>222.23</v>
      </c>
      <c r="U794" s="178">
        <f t="shared" si="1331"/>
        <v>0.6392476263</v>
      </c>
      <c r="V794" s="156">
        <v>82.5</v>
      </c>
      <c r="W794" s="188">
        <f t="shared" ref="W794:W796" si="1336">SUM(T794/V794)</f>
        <v>2.69369697</v>
      </c>
      <c r="X794" s="193">
        <f t="shared" si="1332"/>
        <v>0.3321212121</v>
      </c>
      <c r="Y794" s="147">
        <v>2008.0</v>
      </c>
      <c r="Z794" s="159"/>
      <c r="AA794" s="159"/>
      <c r="AB794" s="189" t="s">
        <v>3092</v>
      </c>
      <c r="AC794" s="158"/>
    </row>
    <row r="795" ht="15.75" customHeight="1">
      <c r="A795" s="224" t="s">
        <v>3093</v>
      </c>
      <c r="B795" s="175">
        <v>79.0</v>
      </c>
      <c r="C795" s="158">
        <v>60.0</v>
      </c>
      <c r="D795" s="158">
        <f>(B795+C795)/2</f>
        <v>69.5</v>
      </c>
      <c r="E795" s="164">
        <v>89.0</v>
      </c>
      <c r="F795" s="158">
        <v>73.0</v>
      </c>
      <c r="G795" s="164">
        <f t="shared" si="1095"/>
        <v>16</v>
      </c>
      <c r="H795" s="158">
        <f>(E795+F795)/2</f>
        <v>81</v>
      </c>
      <c r="I795" s="164">
        <f t="shared" si="1096"/>
        <v>-11.5</v>
      </c>
      <c r="J795" s="162" t="s">
        <v>1565</v>
      </c>
      <c r="K795" s="162" t="s">
        <v>3094</v>
      </c>
      <c r="L795" s="162" t="s">
        <v>1529</v>
      </c>
      <c r="M795" s="153">
        <f t="shared" ref="M795:M797" si="1337">N795/1000000</f>
        <v>11.020798</v>
      </c>
      <c r="N795" s="154">
        <v>1.1020798E7</v>
      </c>
      <c r="O795" s="153">
        <f t="shared" ref="O795:O797" si="1338">P795/1000000</f>
        <v>44.48241</v>
      </c>
      <c r="P795" s="149">
        <v>4.448241E7</v>
      </c>
      <c r="Q795" s="181">
        <v>1.2</v>
      </c>
      <c r="R795" s="149">
        <f t="shared" si="1335"/>
        <v>1200000</v>
      </c>
      <c r="S795" s="154">
        <f>SUM(P795+Q795*1000000)</f>
        <v>45682410</v>
      </c>
      <c r="T795" s="154">
        <f t="shared" ref="T795:T796" si="1339">S795/1000000</f>
        <v>45.68241</v>
      </c>
      <c r="U795" s="178">
        <f t="shared" si="1331"/>
        <v>0.0262683164</v>
      </c>
      <c r="V795" s="192">
        <v>17.0</v>
      </c>
      <c r="W795" s="188">
        <f t="shared" si="1336"/>
        <v>2.687200588</v>
      </c>
      <c r="X795" s="193">
        <f t="shared" si="1332"/>
        <v>0.6482822353</v>
      </c>
      <c r="Y795" s="158">
        <v>2015.0</v>
      </c>
      <c r="Z795" s="159"/>
      <c r="AA795" s="159"/>
      <c r="AB795" s="189" t="s">
        <v>3095</v>
      </c>
      <c r="AC795" s="158"/>
    </row>
    <row r="796" ht="15.75" customHeight="1">
      <c r="A796" s="223" t="s">
        <v>3096</v>
      </c>
      <c r="B796" s="175">
        <v>64.0</v>
      </c>
      <c r="C796" s="164">
        <v>52.0</v>
      </c>
      <c r="D796" s="210">
        <f>AVERAGE(B796:C796)</f>
        <v>58</v>
      </c>
      <c r="E796" s="158">
        <v>65.0</v>
      </c>
      <c r="F796" s="158">
        <v>63.0</v>
      </c>
      <c r="G796" s="158">
        <f t="shared" si="1095"/>
        <v>2</v>
      </c>
      <c r="H796" s="158">
        <f>AVERAGE(E796:F796)</f>
        <v>64</v>
      </c>
      <c r="I796" s="210">
        <f t="shared" si="1096"/>
        <v>-6</v>
      </c>
      <c r="J796" s="162" t="s">
        <v>1601</v>
      </c>
      <c r="K796" s="162" t="s">
        <v>2569</v>
      </c>
      <c r="L796" s="162" t="s">
        <v>1534</v>
      </c>
      <c r="M796" s="153">
        <f t="shared" si="1337"/>
        <v>33.531068</v>
      </c>
      <c r="N796" s="154">
        <v>3.3531068E7</v>
      </c>
      <c r="O796" s="153">
        <f t="shared" si="1338"/>
        <v>107.518682</v>
      </c>
      <c r="P796" s="154">
        <v>1.07518682E8</v>
      </c>
      <c r="Q796" s="153">
        <f t="shared" ref="Q796:Q797" si="1340">R796/1000000</f>
        <v>160.907952</v>
      </c>
      <c r="R796" s="154">
        <v>1.60907952E8</v>
      </c>
      <c r="S796" s="154">
        <v>2.68426634E8</v>
      </c>
      <c r="T796" s="154">
        <f t="shared" si="1339"/>
        <v>268.426634</v>
      </c>
      <c r="U796" s="178">
        <f t="shared" si="1331"/>
        <v>0.5994485331</v>
      </c>
      <c r="V796" s="156">
        <v>100.0</v>
      </c>
      <c r="W796" s="188">
        <f t="shared" si="1336"/>
        <v>2.68426634</v>
      </c>
      <c r="X796" s="193">
        <f t="shared" si="1332"/>
        <v>0.33531068</v>
      </c>
      <c r="Y796" s="158">
        <v>2013.0</v>
      </c>
      <c r="Z796" s="159"/>
      <c r="AA796" s="159"/>
      <c r="AB796" s="189" t="str">
        <f>HYPERLINK("http://www.amazon.com/gp/product/B00ECHM73U/?tag=titb-20","http://www.amazon.com/gp/product/B00ECHM73U/?tag=titb-20")</f>
        <v>http://www.amazon.com/gp/product/B00ECHM73U/?tag=titb-20</v>
      </c>
      <c r="AC796" s="158"/>
    </row>
    <row r="797" ht="15.75" customHeight="1">
      <c r="A797" s="227" t="s">
        <v>3097</v>
      </c>
      <c r="B797" s="146">
        <v>40.0</v>
      </c>
      <c r="C797" s="147">
        <v>49.0</v>
      </c>
      <c r="D797" s="149">
        <f>(B797+C797)/2</f>
        <v>44.5</v>
      </c>
      <c r="E797" s="147">
        <v>62.0</v>
      </c>
      <c r="F797" s="149">
        <v>64.0</v>
      </c>
      <c r="G797" s="150">
        <f t="shared" si="1095"/>
        <v>-2</v>
      </c>
      <c r="H797" s="151">
        <f>(E797+F797)/2</f>
        <v>63</v>
      </c>
      <c r="I797" s="150">
        <f t="shared" si="1096"/>
        <v>-18.5</v>
      </c>
      <c r="J797" s="173" t="s">
        <v>1537</v>
      </c>
      <c r="K797" s="173" t="s">
        <v>1537</v>
      </c>
      <c r="L797" s="152" t="s">
        <v>1540</v>
      </c>
      <c r="M797" s="153">
        <f t="shared" si="1337"/>
        <v>15.206108</v>
      </c>
      <c r="N797" s="149">
        <v>1.5206108E7</v>
      </c>
      <c r="O797" s="153">
        <f t="shared" si="1338"/>
        <v>44.947622</v>
      </c>
      <c r="P797" s="149">
        <v>4.4947622E7</v>
      </c>
      <c r="Q797" s="153">
        <f t="shared" si="1340"/>
        <v>35.562</v>
      </c>
      <c r="R797" s="154">
        <f>S797-P797</f>
        <v>35562000</v>
      </c>
      <c r="S797" s="149">
        <v>8.0509622E7</v>
      </c>
      <c r="T797" s="154">
        <f>S797/100000</f>
        <v>805.09622</v>
      </c>
      <c r="U797" s="155">
        <f t="shared" si="1331"/>
        <v>0.4417111783</v>
      </c>
      <c r="V797" s="156">
        <v>30.0</v>
      </c>
      <c r="W797" s="204">
        <f>SUM(S797/(V797*1000000))</f>
        <v>2.683654067</v>
      </c>
      <c r="X797" s="155">
        <f t="shared" si="1332"/>
        <v>0.5068702667</v>
      </c>
      <c r="Y797" s="147">
        <v>2018.0</v>
      </c>
      <c r="Z797" s="159"/>
      <c r="AA797" s="159"/>
      <c r="AB797" s="160" t="s">
        <v>3098</v>
      </c>
      <c r="AC797" s="159"/>
    </row>
    <row r="798" ht="15.75" customHeight="1">
      <c r="A798" s="221" t="s">
        <v>3099</v>
      </c>
      <c r="B798" s="183">
        <v>49.0</v>
      </c>
      <c r="C798" s="147">
        <v>53.0</v>
      </c>
      <c r="D798" s="185">
        <f t="shared" ref="D798:D809" si="1341">AVERAGE(B798:C798)</f>
        <v>51</v>
      </c>
      <c r="E798" s="147">
        <v>63.0</v>
      </c>
      <c r="F798" s="147">
        <v>60.0</v>
      </c>
      <c r="G798" s="187">
        <f t="shared" si="1095"/>
        <v>3</v>
      </c>
      <c r="H798" s="147">
        <f t="shared" ref="H798:H809" si="1342">AVERAGE(E798:F798)</f>
        <v>61.5</v>
      </c>
      <c r="I798" s="185">
        <f t="shared" si="1096"/>
        <v>-10.5</v>
      </c>
      <c r="J798" s="179" t="s">
        <v>1694</v>
      </c>
      <c r="K798" s="179" t="s">
        <v>1897</v>
      </c>
      <c r="L798" s="179" t="s">
        <v>3100</v>
      </c>
      <c r="M798" s="186">
        <v>24.0</v>
      </c>
      <c r="N798" s="187">
        <f>M798*1000000</f>
        <v>24000000</v>
      </c>
      <c r="O798" s="153">
        <v>104.39</v>
      </c>
      <c r="P798" s="187">
        <f>O798*1000000</f>
        <v>104390000</v>
      </c>
      <c r="Q798" s="153">
        <v>311.3</v>
      </c>
      <c r="R798" s="149">
        <f>SUM(Q798*1000000)</f>
        <v>311300000</v>
      </c>
      <c r="S798" s="187">
        <f>T798*1000000</f>
        <v>415690000</v>
      </c>
      <c r="T798" s="187">
        <f>SUM(O798+Q798)</f>
        <v>415.69</v>
      </c>
      <c r="U798" s="178">
        <f t="shared" si="1331"/>
        <v>0.7488753639</v>
      </c>
      <c r="V798" s="156">
        <v>155.0</v>
      </c>
      <c r="W798" s="188">
        <f>SUM(T798/V798)</f>
        <v>2.681870968</v>
      </c>
      <c r="X798" s="193">
        <f t="shared" si="1332"/>
        <v>0.1548387097</v>
      </c>
      <c r="Y798" s="147">
        <v>2010.0</v>
      </c>
      <c r="Z798" s="159"/>
      <c r="AA798" s="159"/>
      <c r="AB798" s="189" t="s">
        <v>3101</v>
      </c>
      <c r="AC798" s="158"/>
    </row>
    <row r="799" ht="15.75" customHeight="1">
      <c r="A799" s="225" t="s">
        <v>3102</v>
      </c>
      <c r="B799" s="206">
        <v>36.0</v>
      </c>
      <c r="C799" s="151">
        <v>47.0</v>
      </c>
      <c r="D799" s="208">
        <f t="shared" si="1341"/>
        <v>41.5</v>
      </c>
      <c r="E799" s="151">
        <v>57.0</v>
      </c>
      <c r="F799" s="151">
        <v>61.0</v>
      </c>
      <c r="G799" s="151">
        <f t="shared" si="1095"/>
        <v>-4</v>
      </c>
      <c r="H799" s="151">
        <f t="shared" si="1342"/>
        <v>59</v>
      </c>
      <c r="I799" s="208">
        <f t="shared" si="1096"/>
        <v>-17.5</v>
      </c>
      <c r="J799" s="179" t="s">
        <v>1629</v>
      </c>
      <c r="K799" s="165" t="s">
        <v>3103</v>
      </c>
      <c r="L799" s="165" t="s">
        <v>1534</v>
      </c>
      <c r="M799" s="181">
        <f>N799/1000000</f>
        <v>12.305016</v>
      </c>
      <c r="N799" s="150">
        <v>1.2305016E7</v>
      </c>
      <c r="O799" s="181">
        <f t="shared" ref="O799:O800" si="1343">P799/1000000</f>
        <v>45.090374</v>
      </c>
      <c r="P799" s="150">
        <v>4.5090374E7</v>
      </c>
      <c r="Q799" s="153">
        <f t="shared" ref="Q799:Q800" si="1344">R799/1000000</f>
        <v>21.890082</v>
      </c>
      <c r="R799" s="149">
        <v>2.1890082E7</v>
      </c>
      <c r="S799" s="150">
        <v>6.6980456E7</v>
      </c>
      <c r="T799" s="149">
        <f t="shared" ref="T799:T800" si="1345">S799/1000000</f>
        <v>66.980456</v>
      </c>
      <c r="U799" s="178">
        <f t="shared" si="1331"/>
        <v>0.3268129736</v>
      </c>
      <c r="V799" s="192">
        <v>25.0</v>
      </c>
      <c r="W799" s="204">
        <f>SUM(S799/(V799*1000000))</f>
        <v>2.67921824</v>
      </c>
      <c r="X799" s="193">
        <f t="shared" si="1332"/>
        <v>0.49220064</v>
      </c>
      <c r="Y799" s="151">
        <v>2014.0</v>
      </c>
      <c r="Z799" s="171"/>
      <c r="AA799" s="159"/>
      <c r="AB799" s="189" t="s">
        <v>3104</v>
      </c>
      <c r="AC799" s="158"/>
    </row>
    <row r="800" ht="15.75" customHeight="1">
      <c r="A800" s="221" t="s">
        <v>3105</v>
      </c>
      <c r="B800" s="183">
        <v>80.0</v>
      </c>
      <c r="C800" s="158">
        <v>76.0</v>
      </c>
      <c r="D800" s="183">
        <f t="shared" si="1341"/>
        <v>78</v>
      </c>
      <c r="E800" s="158">
        <v>87.0</v>
      </c>
      <c r="F800" s="158">
        <v>75.0</v>
      </c>
      <c r="G800" s="147">
        <f t="shared" si="1095"/>
        <v>12</v>
      </c>
      <c r="H800" s="147">
        <f t="shared" si="1342"/>
        <v>81</v>
      </c>
      <c r="I800" s="183">
        <f t="shared" si="1096"/>
        <v>-3</v>
      </c>
      <c r="J800" s="162" t="s">
        <v>1983</v>
      </c>
      <c r="K800" s="162" t="s">
        <v>2043</v>
      </c>
      <c r="L800" s="179" t="s">
        <v>1529</v>
      </c>
      <c r="M800" s="153">
        <v>43.565135</v>
      </c>
      <c r="N800" s="149">
        <v>4.3565135E7</v>
      </c>
      <c r="O800" s="181">
        <f t="shared" si="1343"/>
        <v>130.164645</v>
      </c>
      <c r="P800" s="187">
        <v>1.30164645E8</v>
      </c>
      <c r="Q800" s="181">
        <f t="shared" si="1344"/>
        <v>137.737769</v>
      </c>
      <c r="R800" s="187">
        <v>1.37737769E8</v>
      </c>
      <c r="S800" s="187">
        <v>2.67902414E8</v>
      </c>
      <c r="T800" s="187">
        <f t="shared" si="1345"/>
        <v>267.902414</v>
      </c>
      <c r="U800" s="178">
        <f t="shared" si="1331"/>
        <v>0.5141341093</v>
      </c>
      <c r="V800" s="156">
        <v>100.0</v>
      </c>
      <c r="W800" s="188">
        <f t="shared" ref="W800:W811" si="1346">SUM(T800/V800)</f>
        <v>2.67902414</v>
      </c>
      <c r="X800" s="193">
        <f t="shared" si="1332"/>
        <v>0.43565135</v>
      </c>
      <c r="Y800" s="147">
        <v>2007.0</v>
      </c>
      <c r="Z800" s="159"/>
      <c r="AA800" s="159"/>
      <c r="AB800" s="160" t="s">
        <v>3106</v>
      </c>
      <c r="AC800" s="159"/>
    </row>
    <row r="801" ht="15.75" customHeight="1">
      <c r="A801" s="221" t="s">
        <v>3107</v>
      </c>
      <c r="B801" s="183">
        <v>6.0</v>
      </c>
      <c r="C801" s="147">
        <v>17.0</v>
      </c>
      <c r="D801" s="183">
        <f t="shared" si="1341"/>
        <v>11.5</v>
      </c>
      <c r="E801" s="147">
        <v>35.0</v>
      </c>
      <c r="F801" s="147">
        <v>41.0</v>
      </c>
      <c r="G801" s="147">
        <f t="shared" si="1095"/>
        <v>-6</v>
      </c>
      <c r="H801" s="147">
        <f t="shared" si="1342"/>
        <v>38</v>
      </c>
      <c r="I801" s="183">
        <f t="shared" si="1096"/>
        <v>-26.5</v>
      </c>
      <c r="J801" s="179" t="s">
        <v>1543</v>
      </c>
      <c r="K801" s="179" t="s">
        <v>1543</v>
      </c>
      <c r="L801" s="179" t="s">
        <v>1540</v>
      </c>
      <c r="M801" s="186">
        <v>11.2</v>
      </c>
      <c r="N801" s="187">
        <f t="shared" ref="N801:N806" si="1347">M801*1000000</f>
        <v>11200000</v>
      </c>
      <c r="O801" s="153">
        <v>33.86</v>
      </c>
      <c r="P801" s="187">
        <f t="shared" ref="P801:P806" si="1348">O801*1000000</f>
        <v>33860000</v>
      </c>
      <c r="Q801" s="153">
        <v>6.26</v>
      </c>
      <c r="R801" s="149">
        <f t="shared" ref="R801:R806" si="1349">SUM(Q801*1000000)</f>
        <v>6260000</v>
      </c>
      <c r="S801" s="187">
        <f t="shared" ref="S801:S806" si="1350">T801*1000000</f>
        <v>40120000</v>
      </c>
      <c r="T801" s="187">
        <v>40.12</v>
      </c>
      <c r="U801" s="178">
        <f t="shared" si="1331"/>
        <v>0.1560319043</v>
      </c>
      <c r="V801" s="156">
        <v>15.0</v>
      </c>
      <c r="W801" s="188">
        <f t="shared" si="1346"/>
        <v>2.674666667</v>
      </c>
      <c r="X801" s="193">
        <f t="shared" si="1332"/>
        <v>0.7466666667</v>
      </c>
      <c r="Y801" s="147">
        <v>2009.0</v>
      </c>
      <c r="Z801" s="159"/>
      <c r="AA801" s="159"/>
      <c r="AB801" s="189" t="s">
        <v>3108</v>
      </c>
      <c r="AC801" s="158"/>
    </row>
    <row r="802" ht="15.75" customHeight="1">
      <c r="A802" s="221" t="s">
        <v>3109</v>
      </c>
      <c r="B802" s="183">
        <v>62.0</v>
      </c>
      <c r="C802" s="147">
        <v>41.0</v>
      </c>
      <c r="D802" s="183">
        <f t="shared" si="1341"/>
        <v>51.5</v>
      </c>
      <c r="E802" s="147">
        <v>54.0</v>
      </c>
      <c r="F802" s="147">
        <v>68.0</v>
      </c>
      <c r="G802" s="147">
        <f t="shared" si="1095"/>
        <v>-14</v>
      </c>
      <c r="H802" s="147">
        <f t="shared" si="1342"/>
        <v>61</v>
      </c>
      <c r="I802" s="183">
        <f t="shared" si="1096"/>
        <v>-9.5</v>
      </c>
      <c r="J802" s="179" t="s">
        <v>1602</v>
      </c>
      <c r="K802" s="179" t="s">
        <v>1808</v>
      </c>
      <c r="L802" s="179" t="s">
        <v>1550</v>
      </c>
      <c r="M802" s="186">
        <v>7.0</v>
      </c>
      <c r="N802" s="187">
        <f t="shared" si="1347"/>
        <v>7000000</v>
      </c>
      <c r="O802" s="153">
        <v>13.7</v>
      </c>
      <c r="P802" s="187">
        <f t="shared" si="1348"/>
        <v>13700000</v>
      </c>
      <c r="Q802" s="153">
        <v>20.8</v>
      </c>
      <c r="R802" s="149">
        <f t="shared" si="1349"/>
        <v>20800000</v>
      </c>
      <c r="S802" s="187">
        <f t="shared" si="1350"/>
        <v>34500000</v>
      </c>
      <c r="T802" s="187">
        <v>34.5</v>
      </c>
      <c r="U802" s="178">
        <f t="shared" si="1331"/>
        <v>0.6028985507</v>
      </c>
      <c r="V802" s="156">
        <v>12.9</v>
      </c>
      <c r="W802" s="188">
        <f t="shared" si="1346"/>
        <v>2.674418605</v>
      </c>
      <c r="X802" s="193">
        <f t="shared" si="1332"/>
        <v>0.5426356589</v>
      </c>
      <c r="Y802" s="147">
        <v>2009.0</v>
      </c>
      <c r="Z802" s="159"/>
      <c r="AA802" s="159"/>
      <c r="AB802" s="189" t="s">
        <v>3110</v>
      </c>
      <c r="AC802" s="158"/>
    </row>
    <row r="803" ht="15.75" customHeight="1">
      <c r="A803" s="221" t="s">
        <v>3111</v>
      </c>
      <c r="B803" s="183">
        <v>58.0</v>
      </c>
      <c r="C803" s="147">
        <v>56.0</v>
      </c>
      <c r="D803" s="185">
        <f t="shared" si="1341"/>
        <v>57</v>
      </c>
      <c r="E803" s="147">
        <v>66.0</v>
      </c>
      <c r="F803" s="147">
        <v>60.0</v>
      </c>
      <c r="G803" s="147">
        <f t="shared" si="1095"/>
        <v>6</v>
      </c>
      <c r="H803" s="147">
        <f t="shared" si="1342"/>
        <v>63</v>
      </c>
      <c r="I803" s="185">
        <f t="shared" si="1096"/>
        <v>-6</v>
      </c>
      <c r="J803" s="152" t="s">
        <v>1527</v>
      </c>
      <c r="K803" s="179" t="s">
        <v>3112</v>
      </c>
      <c r="L803" s="179" t="s">
        <v>1529</v>
      </c>
      <c r="M803" s="186">
        <v>21.03</v>
      </c>
      <c r="N803" s="187">
        <f t="shared" si="1347"/>
        <v>21030000</v>
      </c>
      <c r="O803" s="153">
        <v>83.08</v>
      </c>
      <c r="P803" s="187">
        <f t="shared" si="1348"/>
        <v>83080000</v>
      </c>
      <c r="Q803" s="153">
        <v>117.2</v>
      </c>
      <c r="R803" s="149">
        <f t="shared" si="1349"/>
        <v>117200000</v>
      </c>
      <c r="S803" s="187">
        <f t="shared" si="1350"/>
        <v>200280000</v>
      </c>
      <c r="T803" s="187">
        <v>200.28</v>
      </c>
      <c r="U803" s="178">
        <f t="shared" si="1331"/>
        <v>0.585180747</v>
      </c>
      <c r="V803" s="156">
        <v>75.0</v>
      </c>
      <c r="W803" s="188">
        <f t="shared" si="1346"/>
        <v>2.6704</v>
      </c>
      <c r="X803" s="193">
        <f t="shared" si="1332"/>
        <v>0.2804</v>
      </c>
      <c r="Y803" s="147">
        <v>2008.0</v>
      </c>
      <c r="Z803" s="159"/>
      <c r="AA803" s="159"/>
      <c r="AB803" s="189" t="s">
        <v>3113</v>
      </c>
      <c r="AC803" s="158"/>
    </row>
    <row r="804" ht="15.75" customHeight="1">
      <c r="A804" s="221" t="s">
        <v>3114</v>
      </c>
      <c r="B804" s="183">
        <v>62.0</v>
      </c>
      <c r="C804" s="147">
        <v>65.0</v>
      </c>
      <c r="D804" s="183">
        <f t="shared" si="1341"/>
        <v>63.5</v>
      </c>
      <c r="E804" s="147">
        <v>62.0</v>
      </c>
      <c r="F804" s="147">
        <v>65.0</v>
      </c>
      <c r="G804" s="147">
        <f t="shared" si="1095"/>
        <v>-3</v>
      </c>
      <c r="H804" s="147">
        <f t="shared" si="1342"/>
        <v>63.5</v>
      </c>
      <c r="I804" s="183">
        <f t="shared" si="1096"/>
        <v>0</v>
      </c>
      <c r="J804" s="179" t="s">
        <v>1602</v>
      </c>
      <c r="K804" s="179" t="s">
        <v>3115</v>
      </c>
      <c r="L804" s="179" t="s">
        <v>1540</v>
      </c>
      <c r="M804" s="186">
        <v>36.0</v>
      </c>
      <c r="N804" s="187">
        <f t="shared" si="1347"/>
        <v>36000000</v>
      </c>
      <c r="O804" s="153">
        <v>118.31</v>
      </c>
      <c r="P804" s="187">
        <f t="shared" si="1348"/>
        <v>118310000</v>
      </c>
      <c r="Q804" s="153">
        <v>175.19</v>
      </c>
      <c r="R804" s="149">
        <f t="shared" si="1349"/>
        <v>175190000</v>
      </c>
      <c r="S804" s="187">
        <f t="shared" si="1350"/>
        <v>293500000</v>
      </c>
      <c r="T804" s="187">
        <f t="shared" ref="T804:T805" si="1351">SUM(O804+Q804)</f>
        <v>293.5</v>
      </c>
      <c r="U804" s="178">
        <f t="shared" si="1331"/>
        <v>0.5968994889</v>
      </c>
      <c r="V804" s="156">
        <v>110.0</v>
      </c>
      <c r="W804" s="188">
        <f t="shared" si="1346"/>
        <v>2.668181818</v>
      </c>
      <c r="X804" s="193">
        <f t="shared" si="1332"/>
        <v>0.3272727273</v>
      </c>
      <c r="Y804" s="147">
        <v>2010.0</v>
      </c>
      <c r="Z804" s="159"/>
      <c r="AA804" s="159"/>
      <c r="AB804" s="189" t="s">
        <v>3116</v>
      </c>
      <c r="AC804" s="158"/>
    </row>
    <row r="805" ht="15.75" customHeight="1">
      <c r="A805" s="221" t="s">
        <v>3117</v>
      </c>
      <c r="B805" s="183">
        <v>77.0</v>
      </c>
      <c r="C805" s="147">
        <v>52.0</v>
      </c>
      <c r="D805" s="185">
        <f t="shared" si="1341"/>
        <v>64.5</v>
      </c>
      <c r="E805" s="147">
        <v>54.0</v>
      </c>
      <c r="F805" s="147">
        <v>51.0</v>
      </c>
      <c r="G805" s="147">
        <f t="shared" si="1095"/>
        <v>3</v>
      </c>
      <c r="H805" s="147">
        <f t="shared" si="1342"/>
        <v>52.5</v>
      </c>
      <c r="I805" s="185">
        <f t="shared" si="1096"/>
        <v>12</v>
      </c>
      <c r="J805" s="179" t="s">
        <v>1543</v>
      </c>
      <c r="K805" s="179" t="s">
        <v>3118</v>
      </c>
      <c r="L805" s="179" t="s">
        <v>1550</v>
      </c>
      <c r="M805" s="186">
        <v>8.4</v>
      </c>
      <c r="N805" s="187">
        <f t="shared" si="1347"/>
        <v>8400000</v>
      </c>
      <c r="O805" s="153">
        <v>29.01</v>
      </c>
      <c r="P805" s="187">
        <f t="shared" si="1348"/>
        <v>29010000</v>
      </c>
      <c r="Q805" s="153">
        <v>64.23</v>
      </c>
      <c r="R805" s="149">
        <f t="shared" si="1349"/>
        <v>64230000</v>
      </c>
      <c r="S805" s="187">
        <f t="shared" si="1350"/>
        <v>93240000</v>
      </c>
      <c r="T805" s="187">
        <f t="shared" si="1351"/>
        <v>93.24</v>
      </c>
      <c r="U805" s="178">
        <f t="shared" si="1331"/>
        <v>0.6888674389</v>
      </c>
      <c r="V805" s="156">
        <v>35.0</v>
      </c>
      <c r="W805" s="188">
        <f t="shared" si="1346"/>
        <v>2.664</v>
      </c>
      <c r="X805" s="193">
        <f t="shared" si="1332"/>
        <v>0.24</v>
      </c>
      <c r="Y805" s="147">
        <v>2010.0</v>
      </c>
      <c r="Z805" s="159"/>
      <c r="AA805" s="159"/>
      <c r="AB805" s="189" t="s">
        <v>3119</v>
      </c>
      <c r="AC805" s="158"/>
    </row>
    <row r="806" ht="15.75" customHeight="1">
      <c r="A806" s="221" t="s">
        <v>3120</v>
      </c>
      <c r="B806" s="183">
        <v>25.0</v>
      </c>
      <c r="C806" s="147">
        <v>33.0</v>
      </c>
      <c r="D806" s="185">
        <f t="shared" si="1341"/>
        <v>29</v>
      </c>
      <c r="E806" s="147">
        <v>63.0</v>
      </c>
      <c r="F806" s="147">
        <v>59.0</v>
      </c>
      <c r="G806" s="147">
        <f t="shared" si="1095"/>
        <v>4</v>
      </c>
      <c r="H806" s="147">
        <f t="shared" si="1342"/>
        <v>61</v>
      </c>
      <c r="I806" s="185">
        <f t="shared" si="1096"/>
        <v>-32</v>
      </c>
      <c r="J806" s="179" t="s">
        <v>1543</v>
      </c>
      <c r="K806" s="179" t="s">
        <v>3118</v>
      </c>
      <c r="L806" s="179" t="s">
        <v>1540</v>
      </c>
      <c r="M806" s="186">
        <v>27.5</v>
      </c>
      <c r="N806" s="187">
        <f t="shared" si="1347"/>
        <v>27500000</v>
      </c>
      <c r="O806" s="153">
        <v>110.1</v>
      </c>
      <c r="P806" s="187">
        <f t="shared" si="1348"/>
        <v>110100000</v>
      </c>
      <c r="Q806" s="153">
        <v>102.77</v>
      </c>
      <c r="R806" s="149">
        <f t="shared" si="1349"/>
        <v>102770000</v>
      </c>
      <c r="S806" s="187">
        <f t="shared" si="1350"/>
        <v>212870000</v>
      </c>
      <c r="T806" s="187">
        <v>212.87</v>
      </c>
      <c r="U806" s="178">
        <f t="shared" si="1331"/>
        <v>0.4827829192</v>
      </c>
      <c r="V806" s="156">
        <v>80.0</v>
      </c>
      <c r="W806" s="188">
        <f t="shared" si="1346"/>
        <v>2.660875</v>
      </c>
      <c r="X806" s="193">
        <f t="shared" si="1332"/>
        <v>0.34375</v>
      </c>
      <c r="Y806" s="147">
        <v>2008.0</v>
      </c>
      <c r="Z806" s="159"/>
      <c r="AA806" s="159"/>
      <c r="AB806" s="189" t="s">
        <v>3121</v>
      </c>
      <c r="AC806" s="158"/>
    </row>
    <row r="807" ht="15.75" customHeight="1">
      <c r="A807" s="223" t="s">
        <v>3122</v>
      </c>
      <c r="B807" s="175">
        <v>15.0</v>
      </c>
      <c r="C807" s="158">
        <v>26.0</v>
      </c>
      <c r="D807" s="210">
        <f t="shared" si="1341"/>
        <v>20.5</v>
      </c>
      <c r="E807" s="158">
        <v>66.0</v>
      </c>
      <c r="F807" s="158">
        <v>27.0</v>
      </c>
      <c r="G807" s="158">
        <f t="shared" si="1095"/>
        <v>39</v>
      </c>
      <c r="H807" s="158">
        <f t="shared" si="1342"/>
        <v>46.5</v>
      </c>
      <c r="I807" s="210">
        <f t="shared" si="1096"/>
        <v>-26</v>
      </c>
      <c r="J807" s="162" t="s">
        <v>1547</v>
      </c>
      <c r="K807" s="162" t="s">
        <v>1547</v>
      </c>
      <c r="L807" s="162" t="s">
        <v>1534</v>
      </c>
      <c r="M807" s="153">
        <f>N807/1000000</f>
        <v>21.641679</v>
      </c>
      <c r="N807" s="154">
        <v>2.1641679E7</v>
      </c>
      <c r="O807" s="153">
        <f t="shared" ref="O807:O810" si="1352">P807/1000000</f>
        <v>51.975354</v>
      </c>
      <c r="P807" s="154">
        <v>5.1975354E7</v>
      </c>
      <c r="Q807" s="153">
        <f t="shared" ref="Q807:Q810" si="1353">R807/1000000</f>
        <v>1.15</v>
      </c>
      <c r="R807" s="154">
        <v>1150000.0</v>
      </c>
      <c r="S807" s="154">
        <v>5.3125354E7</v>
      </c>
      <c r="T807" s="154">
        <f t="shared" ref="T807:T810" si="1354">S807/1000000</f>
        <v>53.125354</v>
      </c>
      <c r="U807" s="178">
        <f t="shared" si="1331"/>
        <v>0.02164691458</v>
      </c>
      <c r="V807" s="192">
        <v>20.0</v>
      </c>
      <c r="W807" s="188">
        <f t="shared" si="1346"/>
        <v>2.6562677</v>
      </c>
      <c r="X807" s="193">
        <f t="shared" si="1332"/>
        <v>1.08208395</v>
      </c>
      <c r="Y807" s="158">
        <v>2013.0</v>
      </c>
      <c r="Z807" s="159"/>
      <c r="AA807" s="159"/>
      <c r="AB807" s="189" t="s">
        <v>3123</v>
      </c>
      <c r="AC807" s="158"/>
    </row>
    <row r="808" ht="15.75" customHeight="1">
      <c r="A808" s="221" t="s">
        <v>3124</v>
      </c>
      <c r="B808" s="183">
        <v>9.0</v>
      </c>
      <c r="C808" s="151">
        <v>27.0</v>
      </c>
      <c r="D808" s="185">
        <f t="shared" si="1341"/>
        <v>18</v>
      </c>
      <c r="E808" s="151">
        <v>53.0</v>
      </c>
      <c r="F808" s="151">
        <v>43.0</v>
      </c>
      <c r="G808" s="147">
        <f t="shared" si="1095"/>
        <v>10</v>
      </c>
      <c r="H808" s="147">
        <f t="shared" si="1342"/>
        <v>48</v>
      </c>
      <c r="I808" s="185">
        <f t="shared" si="1096"/>
        <v>-30</v>
      </c>
      <c r="J808" s="179" t="s">
        <v>1605</v>
      </c>
      <c r="K808" s="179" t="s">
        <v>1734</v>
      </c>
      <c r="L808" s="179" t="s">
        <v>1540</v>
      </c>
      <c r="M808" s="181">
        <v>34.195434</v>
      </c>
      <c r="N808" s="149">
        <v>3.4195434E7</v>
      </c>
      <c r="O808" s="181">
        <f t="shared" si="1352"/>
        <v>95.673607</v>
      </c>
      <c r="P808" s="187">
        <v>9.5673607E7</v>
      </c>
      <c r="Q808" s="181">
        <f t="shared" si="1353"/>
        <v>63.639954</v>
      </c>
      <c r="R808" s="187">
        <v>6.3639954E7</v>
      </c>
      <c r="S808" s="187">
        <v>1.59313561E8</v>
      </c>
      <c r="T808" s="187">
        <f t="shared" si="1354"/>
        <v>159.313561</v>
      </c>
      <c r="U808" s="178">
        <f t="shared" si="1331"/>
        <v>0.3994635083</v>
      </c>
      <c r="V808" s="156">
        <v>60.0</v>
      </c>
      <c r="W808" s="188">
        <f t="shared" si="1346"/>
        <v>2.655226017</v>
      </c>
      <c r="X808" s="193">
        <f t="shared" si="1332"/>
        <v>0.5699239</v>
      </c>
      <c r="Y808" s="147">
        <v>2007.0</v>
      </c>
      <c r="Z808" s="171"/>
      <c r="AA808" s="159"/>
      <c r="AB808" s="160" t="s">
        <v>3125</v>
      </c>
      <c r="AC808" s="159"/>
    </row>
    <row r="809" ht="15.75" customHeight="1">
      <c r="A809" s="223" t="s">
        <v>3126</v>
      </c>
      <c r="B809" s="175">
        <v>82.0</v>
      </c>
      <c r="C809" s="158">
        <v>74.0</v>
      </c>
      <c r="D809" s="210">
        <f t="shared" si="1341"/>
        <v>78</v>
      </c>
      <c r="E809" s="158">
        <v>87.0</v>
      </c>
      <c r="F809" s="158">
        <v>83.0</v>
      </c>
      <c r="G809" s="158">
        <f t="shared" si="1095"/>
        <v>4</v>
      </c>
      <c r="H809" s="158">
        <f t="shared" si="1342"/>
        <v>85</v>
      </c>
      <c r="I809" s="210">
        <f t="shared" si="1096"/>
        <v>-7</v>
      </c>
      <c r="J809" s="162" t="s">
        <v>1547</v>
      </c>
      <c r="K809" s="162" t="s">
        <v>3127</v>
      </c>
      <c r="L809" s="162" t="s">
        <v>1540</v>
      </c>
      <c r="M809" s="153">
        <f t="shared" ref="M809:M810" si="1355">N809/1000000</f>
        <v>20.817053</v>
      </c>
      <c r="N809" s="154">
        <v>2.0817053E7</v>
      </c>
      <c r="O809" s="153">
        <f t="shared" si="1352"/>
        <v>61.002302</v>
      </c>
      <c r="P809" s="154">
        <v>6.1002302E7</v>
      </c>
      <c r="Q809" s="153">
        <f t="shared" si="1353"/>
        <v>61.124385</v>
      </c>
      <c r="R809" s="154">
        <v>6.1124385E7</v>
      </c>
      <c r="S809" s="154">
        <v>1.22126687E8</v>
      </c>
      <c r="T809" s="154">
        <f t="shared" si="1354"/>
        <v>122.126687</v>
      </c>
      <c r="U809" s="178">
        <f t="shared" si="1331"/>
        <v>0.5004998211</v>
      </c>
      <c r="V809" s="156">
        <v>46.0</v>
      </c>
      <c r="W809" s="188">
        <f t="shared" si="1346"/>
        <v>2.654927978</v>
      </c>
      <c r="X809" s="193">
        <f t="shared" si="1332"/>
        <v>0.4525446304</v>
      </c>
      <c r="Y809" s="158">
        <v>2013.0</v>
      </c>
      <c r="Z809" s="159"/>
      <c r="AA809" s="159"/>
      <c r="AB809" s="189" t="s">
        <v>3128</v>
      </c>
      <c r="AC809" s="158"/>
    </row>
    <row r="810" ht="15.75" customHeight="1">
      <c r="A810" s="222" t="s">
        <v>3129</v>
      </c>
      <c r="B810" s="146">
        <v>98.0</v>
      </c>
      <c r="C810" s="164">
        <v>99.0</v>
      </c>
      <c r="D810" s="214">
        <f>(B810+C810)/2</f>
        <v>98.5</v>
      </c>
      <c r="E810" s="164">
        <v>90.0</v>
      </c>
      <c r="F810" s="164">
        <v>78.0</v>
      </c>
      <c r="G810" s="149">
        <f t="shared" si="1095"/>
        <v>12</v>
      </c>
      <c r="H810" s="164">
        <f>(E810+F810)/2</f>
        <v>84</v>
      </c>
      <c r="I810" s="177">
        <f t="shared" si="1096"/>
        <v>14.5</v>
      </c>
      <c r="J810" s="173" t="s">
        <v>1547</v>
      </c>
      <c r="K810" s="173" t="s">
        <v>1547</v>
      </c>
      <c r="L810" s="152" t="s">
        <v>1540</v>
      </c>
      <c r="M810" s="153">
        <f t="shared" si="1355"/>
        <v>0.402075</v>
      </c>
      <c r="N810" s="149">
        <v>402075.0</v>
      </c>
      <c r="O810" s="181">
        <f t="shared" si="1352"/>
        <v>13.262486</v>
      </c>
      <c r="P810" s="149">
        <v>1.3262486E7</v>
      </c>
      <c r="Q810" s="153">
        <f t="shared" si="1353"/>
        <v>0</v>
      </c>
      <c r="R810" s="154">
        <v>0.0</v>
      </c>
      <c r="S810" s="154">
        <f>R810+P810</f>
        <v>13262486</v>
      </c>
      <c r="T810" s="154">
        <f t="shared" si="1354"/>
        <v>13.262486</v>
      </c>
      <c r="U810" s="178">
        <f>R810/S810</f>
        <v>0</v>
      </c>
      <c r="V810" s="156">
        <v>5.0</v>
      </c>
      <c r="W810" s="157">
        <f t="shared" si="1346"/>
        <v>2.6524972</v>
      </c>
      <c r="X810" s="178">
        <f>N810/(V810*1000000)</f>
        <v>0.080415</v>
      </c>
      <c r="Y810" s="164">
        <v>2016.0</v>
      </c>
      <c r="Z810" s="159"/>
      <c r="AA810" s="159"/>
      <c r="AB810" s="160" t="s">
        <v>1530</v>
      </c>
      <c r="AC810" s="159"/>
    </row>
    <row r="811" ht="15.75" customHeight="1">
      <c r="A811" s="221" t="s">
        <v>3130</v>
      </c>
      <c r="B811" s="183">
        <v>13.0</v>
      </c>
      <c r="C811" s="147">
        <v>37.0</v>
      </c>
      <c r="D811" s="185">
        <f>AVERAGE(B811:C811)</f>
        <v>25</v>
      </c>
      <c r="E811" s="147">
        <v>61.0</v>
      </c>
      <c r="F811" s="147">
        <v>46.0</v>
      </c>
      <c r="G811" s="147">
        <f t="shared" si="1095"/>
        <v>15</v>
      </c>
      <c r="H811" s="147">
        <f>AVERAGE(E811:F811)</f>
        <v>53.5</v>
      </c>
      <c r="I811" s="185">
        <f t="shared" si="1096"/>
        <v>-28.5</v>
      </c>
      <c r="J811" s="179" t="s">
        <v>1543</v>
      </c>
      <c r="K811" s="179" t="s">
        <v>1616</v>
      </c>
      <c r="L811" s="179" t="s">
        <v>1540</v>
      </c>
      <c r="M811" s="186">
        <v>14.76</v>
      </c>
      <c r="N811" s="187">
        <f>M811*1000000</f>
        <v>14760000</v>
      </c>
      <c r="O811" s="153">
        <v>46.01</v>
      </c>
      <c r="P811" s="187">
        <f>O811*1000000</f>
        <v>46010000</v>
      </c>
      <c r="Q811" s="153">
        <v>59.95</v>
      </c>
      <c r="R811" s="149">
        <f>SUM(Q811*1000000)</f>
        <v>59950000</v>
      </c>
      <c r="S811" s="187">
        <f>T811*1000000</f>
        <v>105960000</v>
      </c>
      <c r="T811" s="187">
        <v>105.96</v>
      </c>
      <c r="U811" s="178">
        <f t="shared" ref="U811:U824" si="1356">(R811/S811)</f>
        <v>0.5657795394</v>
      </c>
      <c r="V811" s="156">
        <v>40.0</v>
      </c>
      <c r="W811" s="188">
        <f t="shared" si="1346"/>
        <v>2.649</v>
      </c>
      <c r="X811" s="193">
        <f t="shared" ref="X811:X824" si="1357">SUM(M811/V811)</f>
        <v>0.369</v>
      </c>
      <c r="Y811" s="147">
        <v>2008.0</v>
      </c>
      <c r="Z811" s="159"/>
      <c r="AA811" s="159"/>
      <c r="AB811" s="189" t="s">
        <v>3131</v>
      </c>
      <c r="AC811" s="158"/>
    </row>
    <row r="812" ht="15.75" customHeight="1">
      <c r="A812" s="226" t="s">
        <v>3132</v>
      </c>
      <c r="B812" s="146">
        <v>47.0</v>
      </c>
      <c r="C812" s="147">
        <v>53.0</v>
      </c>
      <c r="D812" s="149">
        <f>(B812+C812)/2</f>
        <v>50</v>
      </c>
      <c r="E812" s="147">
        <v>45.0</v>
      </c>
      <c r="F812" s="149">
        <v>43.0</v>
      </c>
      <c r="G812" s="150">
        <f t="shared" si="1095"/>
        <v>2</v>
      </c>
      <c r="H812" s="151">
        <f>(E812+F812)/2</f>
        <v>44</v>
      </c>
      <c r="I812" s="150">
        <f t="shared" si="1096"/>
        <v>6</v>
      </c>
      <c r="J812" s="152" t="s">
        <v>1558</v>
      </c>
      <c r="K812" s="152" t="s">
        <v>1558</v>
      </c>
      <c r="L812" s="152" t="s">
        <v>1550</v>
      </c>
      <c r="M812" s="153">
        <f>N812/1000000</f>
        <v>15.802225</v>
      </c>
      <c r="N812" s="149">
        <v>1.5802225E7</v>
      </c>
      <c r="O812" s="153">
        <f>P812/1000000</f>
        <v>46.700633</v>
      </c>
      <c r="P812" s="149">
        <v>4.6700633E7</v>
      </c>
      <c r="Q812" s="153">
        <f>R812/1000000</f>
        <v>45.967417</v>
      </c>
      <c r="R812" s="149">
        <v>4.5967417E7</v>
      </c>
      <c r="S812" s="149">
        <v>9.266805E7</v>
      </c>
      <c r="T812" s="154">
        <f>S812/100000</f>
        <v>926.6805</v>
      </c>
      <c r="U812" s="155">
        <f t="shared" si="1356"/>
        <v>0.4960438576</v>
      </c>
      <c r="V812" s="156">
        <v>35.0</v>
      </c>
      <c r="W812" s="204">
        <f>SUM(S812/(V812*1000000))</f>
        <v>2.647658571</v>
      </c>
      <c r="X812" s="155">
        <f t="shared" si="1357"/>
        <v>0.4514921429</v>
      </c>
      <c r="Y812" s="147">
        <v>2018.0</v>
      </c>
      <c r="Z812" s="159"/>
      <c r="AA812" s="159"/>
      <c r="AB812" s="160" t="s">
        <v>3133</v>
      </c>
      <c r="AC812" s="159"/>
    </row>
    <row r="813" ht="15.75" customHeight="1">
      <c r="A813" s="221" t="s">
        <v>3134</v>
      </c>
      <c r="B813" s="183">
        <v>40.0</v>
      </c>
      <c r="C813" s="147">
        <v>50.0</v>
      </c>
      <c r="D813" s="183">
        <f t="shared" ref="D813:D821" si="1358">AVERAGE(B813:C813)</f>
        <v>45</v>
      </c>
      <c r="E813" s="147">
        <v>62.0</v>
      </c>
      <c r="F813" s="147">
        <v>60.0</v>
      </c>
      <c r="G813" s="147">
        <f t="shared" si="1095"/>
        <v>2</v>
      </c>
      <c r="H813" s="147">
        <f t="shared" ref="H813:H821" si="1359">AVERAGE(E813:F813)</f>
        <v>61</v>
      </c>
      <c r="I813" s="183">
        <f t="shared" si="1096"/>
        <v>-16</v>
      </c>
      <c r="J813" s="179" t="s">
        <v>1543</v>
      </c>
      <c r="K813" s="179" t="s">
        <v>1616</v>
      </c>
      <c r="L813" s="179" t="s">
        <v>1534</v>
      </c>
      <c r="M813" s="186">
        <v>13.5</v>
      </c>
      <c r="N813" s="187">
        <f t="shared" ref="N813:N817" si="1360">M813*1000000</f>
        <v>13500000</v>
      </c>
      <c r="O813" s="153">
        <v>53.03</v>
      </c>
      <c r="P813" s="187">
        <f t="shared" ref="P813:P817" si="1361">O813*1000000</f>
        <v>53030000</v>
      </c>
      <c r="Q813" s="153">
        <v>26.15</v>
      </c>
      <c r="R813" s="149">
        <f t="shared" ref="R813:R817" si="1362">SUM(Q813*1000000)</f>
        <v>26150000</v>
      </c>
      <c r="S813" s="187">
        <f t="shared" ref="S813:S816" si="1363">T813*1000000</f>
        <v>79180000</v>
      </c>
      <c r="T813" s="187">
        <f>SUM(O813+Q813)</f>
        <v>79.18</v>
      </c>
      <c r="U813" s="178">
        <f t="shared" si="1356"/>
        <v>0.3302601667</v>
      </c>
      <c r="V813" s="156">
        <v>30.0</v>
      </c>
      <c r="W813" s="188">
        <f t="shared" ref="W813:W822" si="1364">SUM(T813/V813)</f>
        <v>2.639333333</v>
      </c>
      <c r="X813" s="193">
        <f t="shared" si="1357"/>
        <v>0.45</v>
      </c>
      <c r="Y813" s="147">
        <v>2010.0</v>
      </c>
      <c r="Z813" s="159"/>
      <c r="AA813" s="159"/>
      <c r="AB813" s="189" t="s">
        <v>3135</v>
      </c>
      <c r="AC813" s="158"/>
    </row>
    <row r="814" ht="15.75" customHeight="1">
      <c r="A814" s="221" t="s">
        <v>3136</v>
      </c>
      <c r="B814" s="183">
        <v>20.0</v>
      </c>
      <c r="C814" s="147">
        <v>50.0</v>
      </c>
      <c r="D814" s="183">
        <f t="shared" si="1358"/>
        <v>35</v>
      </c>
      <c r="E814" s="147">
        <v>45.0</v>
      </c>
      <c r="F814" s="147">
        <v>56.0</v>
      </c>
      <c r="G814" s="147">
        <f t="shared" si="1095"/>
        <v>-11</v>
      </c>
      <c r="H814" s="147">
        <f t="shared" si="1359"/>
        <v>50.5</v>
      </c>
      <c r="I814" s="183">
        <f t="shared" si="1096"/>
        <v>-15.5</v>
      </c>
      <c r="J814" s="179" t="s">
        <v>1395</v>
      </c>
      <c r="K814" s="179" t="s">
        <v>1395</v>
      </c>
      <c r="L814" s="179" t="s">
        <v>1550</v>
      </c>
      <c r="M814" s="186">
        <v>16.3</v>
      </c>
      <c r="N814" s="187">
        <f t="shared" si="1360"/>
        <v>16300000</v>
      </c>
      <c r="O814" s="153">
        <v>33.39</v>
      </c>
      <c r="P814" s="187">
        <f t="shared" si="1361"/>
        <v>33390000</v>
      </c>
      <c r="Q814" s="153">
        <v>6.02</v>
      </c>
      <c r="R814" s="149">
        <f t="shared" si="1362"/>
        <v>6020000</v>
      </c>
      <c r="S814" s="187">
        <f t="shared" si="1363"/>
        <v>39410000</v>
      </c>
      <c r="T814" s="187">
        <v>39.41</v>
      </c>
      <c r="U814" s="178">
        <f t="shared" si="1356"/>
        <v>0.1527531083</v>
      </c>
      <c r="V814" s="156">
        <v>15.0</v>
      </c>
      <c r="W814" s="188">
        <f t="shared" si="1364"/>
        <v>2.627333333</v>
      </c>
      <c r="X814" s="193">
        <f t="shared" si="1357"/>
        <v>1.086666667</v>
      </c>
      <c r="Y814" s="147">
        <v>2009.0</v>
      </c>
      <c r="Z814" s="159"/>
      <c r="AA814" s="159"/>
      <c r="AB814" s="189" t="s">
        <v>3137</v>
      </c>
      <c r="AC814" s="158"/>
    </row>
    <row r="815" ht="15.75" customHeight="1">
      <c r="A815" s="221" t="s">
        <v>3138</v>
      </c>
      <c r="B815" s="183">
        <v>52.0</v>
      </c>
      <c r="C815" s="147">
        <v>52.0</v>
      </c>
      <c r="D815" s="183">
        <f t="shared" si="1358"/>
        <v>52</v>
      </c>
      <c r="E815" s="147">
        <v>44.0</v>
      </c>
      <c r="F815" s="147">
        <v>62.0</v>
      </c>
      <c r="G815" s="147">
        <f t="shared" si="1095"/>
        <v>-18</v>
      </c>
      <c r="H815" s="147">
        <f t="shared" si="1359"/>
        <v>53</v>
      </c>
      <c r="I815" s="183">
        <f t="shared" si="1096"/>
        <v>-1</v>
      </c>
      <c r="J815" s="179" t="s">
        <v>1543</v>
      </c>
      <c r="K815" s="179" t="s">
        <v>1616</v>
      </c>
      <c r="L815" s="179" t="s">
        <v>1534</v>
      </c>
      <c r="M815" s="186">
        <v>8.4</v>
      </c>
      <c r="N815" s="187">
        <f t="shared" si="1360"/>
        <v>8400000</v>
      </c>
      <c r="O815" s="153">
        <v>27.78</v>
      </c>
      <c r="P815" s="187">
        <f t="shared" si="1361"/>
        <v>27780000</v>
      </c>
      <c r="Q815" s="153">
        <v>22.05</v>
      </c>
      <c r="R815" s="149">
        <f t="shared" si="1362"/>
        <v>22050000</v>
      </c>
      <c r="S815" s="187">
        <f t="shared" si="1363"/>
        <v>49830000</v>
      </c>
      <c r="T815" s="187">
        <f t="shared" ref="T815:T816" si="1365">SUM(O815+Q815)</f>
        <v>49.83</v>
      </c>
      <c r="U815" s="178">
        <f t="shared" si="1356"/>
        <v>0.4425045154</v>
      </c>
      <c r="V815" s="156">
        <v>19.0</v>
      </c>
      <c r="W815" s="188">
        <f t="shared" si="1364"/>
        <v>2.622631579</v>
      </c>
      <c r="X815" s="193">
        <f t="shared" si="1357"/>
        <v>0.4421052632</v>
      </c>
      <c r="Y815" s="147">
        <v>2010.0</v>
      </c>
      <c r="Z815" s="159"/>
      <c r="AA815" s="159"/>
      <c r="AB815" s="189" t="s">
        <v>3139</v>
      </c>
      <c r="AC815" s="158"/>
    </row>
    <row r="816" ht="15.75" customHeight="1">
      <c r="A816" s="221" t="s">
        <v>3140</v>
      </c>
      <c r="B816" s="183">
        <v>33.0</v>
      </c>
      <c r="C816" s="147">
        <v>50.0</v>
      </c>
      <c r="D816" s="183">
        <f t="shared" si="1358"/>
        <v>41.5</v>
      </c>
      <c r="E816" s="147">
        <v>73.0</v>
      </c>
      <c r="F816" s="147">
        <v>66.0</v>
      </c>
      <c r="G816" s="147">
        <f t="shared" si="1095"/>
        <v>7</v>
      </c>
      <c r="H816" s="147">
        <f t="shared" si="1359"/>
        <v>69.5</v>
      </c>
      <c r="I816" s="183">
        <f t="shared" si="1096"/>
        <v>-28</v>
      </c>
      <c r="J816" s="179" t="s">
        <v>1565</v>
      </c>
      <c r="K816" s="179" t="s">
        <v>1565</v>
      </c>
      <c r="L816" s="179" t="s">
        <v>1534</v>
      </c>
      <c r="M816" s="186">
        <v>19.5</v>
      </c>
      <c r="N816" s="187">
        <f t="shared" si="1360"/>
        <v>19500000</v>
      </c>
      <c r="O816" s="153">
        <v>37.73</v>
      </c>
      <c r="P816" s="187">
        <f t="shared" si="1361"/>
        <v>37730000</v>
      </c>
      <c r="Q816" s="153">
        <v>17.32</v>
      </c>
      <c r="R816" s="149">
        <f t="shared" si="1362"/>
        <v>17320000</v>
      </c>
      <c r="S816" s="187">
        <f t="shared" si="1363"/>
        <v>55050000</v>
      </c>
      <c r="T816" s="187">
        <f t="shared" si="1365"/>
        <v>55.05</v>
      </c>
      <c r="U816" s="178">
        <f t="shared" si="1356"/>
        <v>0.3146230699</v>
      </c>
      <c r="V816" s="156">
        <v>21.0</v>
      </c>
      <c r="W816" s="188">
        <f t="shared" si="1364"/>
        <v>2.621428571</v>
      </c>
      <c r="X816" s="193">
        <f t="shared" si="1357"/>
        <v>0.9285714286</v>
      </c>
      <c r="Y816" s="147">
        <v>2010.0</v>
      </c>
      <c r="Z816" s="159"/>
      <c r="AA816" s="159"/>
      <c r="AB816" s="189" t="s">
        <v>3141</v>
      </c>
      <c r="AC816" s="158"/>
    </row>
    <row r="817" ht="15.75" customHeight="1">
      <c r="A817" s="221" t="s">
        <v>3142</v>
      </c>
      <c r="B817" s="175">
        <v>97.0</v>
      </c>
      <c r="C817" s="158">
        <v>75.0</v>
      </c>
      <c r="D817" s="185">
        <f t="shared" si="1358"/>
        <v>86</v>
      </c>
      <c r="E817" s="158">
        <v>87.0</v>
      </c>
      <c r="F817" s="147">
        <v>77.0</v>
      </c>
      <c r="G817" s="147">
        <f t="shared" si="1095"/>
        <v>10</v>
      </c>
      <c r="H817" s="147">
        <f t="shared" si="1359"/>
        <v>82</v>
      </c>
      <c r="I817" s="185">
        <f t="shared" si="1096"/>
        <v>4</v>
      </c>
      <c r="J817" s="179" t="s">
        <v>1543</v>
      </c>
      <c r="K817" s="179" t="s">
        <v>1658</v>
      </c>
      <c r="L817" s="179" t="s">
        <v>1534</v>
      </c>
      <c r="M817" s="153">
        <v>29.24</v>
      </c>
      <c r="N817" s="187">
        <f t="shared" si="1360"/>
        <v>29240000</v>
      </c>
      <c r="O817" s="153">
        <v>88.63</v>
      </c>
      <c r="P817" s="187">
        <f t="shared" si="1361"/>
        <v>88630000</v>
      </c>
      <c r="Q817" s="153">
        <v>76.55</v>
      </c>
      <c r="R817" s="149">
        <f t="shared" si="1362"/>
        <v>76550000</v>
      </c>
      <c r="S817" s="154">
        <f>SUM(N817:P817)</f>
        <v>117870088.6</v>
      </c>
      <c r="T817" s="149">
        <f t="shared" ref="T817:T818" si="1366">S817/1000000</f>
        <v>117.8700886</v>
      </c>
      <c r="U817" s="178">
        <f t="shared" si="1356"/>
        <v>0.6494438147</v>
      </c>
      <c r="V817" s="156">
        <v>45.0</v>
      </c>
      <c r="W817" s="188">
        <f t="shared" si="1364"/>
        <v>2.619335303</v>
      </c>
      <c r="X817" s="193">
        <f t="shared" si="1357"/>
        <v>0.6497777778</v>
      </c>
      <c r="Y817" s="147">
        <v>2011.0</v>
      </c>
      <c r="Z817" s="159"/>
      <c r="AA817" s="159"/>
      <c r="AB817" s="189" t="s">
        <v>3143</v>
      </c>
      <c r="AC817" s="158"/>
    </row>
    <row r="818" ht="15.75" customHeight="1">
      <c r="A818" s="223" t="s">
        <v>3144</v>
      </c>
      <c r="B818" s="175">
        <v>29.0</v>
      </c>
      <c r="C818" s="158">
        <v>42.0</v>
      </c>
      <c r="D818" s="210">
        <f t="shared" si="1358"/>
        <v>35.5</v>
      </c>
      <c r="E818" s="158">
        <v>41.0</v>
      </c>
      <c r="F818" s="158">
        <v>61.0</v>
      </c>
      <c r="G818" s="158">
        <f t="shared" si="1095"/>
        <v>-20</v>
      </c>
      <c r="H818" s="158">
        <f t="shared" si="1359"/>
        <v>51</v>
      </c>
      <c r="I818" s="210">
        <f t="shared" si="1096"/>
        <v>-15.5</v>
      </c>
      <c r="J818" s="162" t="s">
        <v>1537</v>
      </c>
      <c r="K818" s="162" t="s">
        <v>2752</v>
      </c>
      <c r="L818" s="162" t="s">
        <v>1534</v>
      </c>
      <c r="M818" s="153">
        <f>N818/1000000</f>
        <v>14.034764</v>
      </c>
      <c r="N818" s="154">
        <v>1.4034764E7</v>
      </c>
      <c r="O818" s="153">
        <f>P818/1000000</f>
        <v>36.918811</v>
      </c>
      <c r="P818" s="154">
        <v>3.6918811E7</v>
      </c>
      <c r="Q818" s="153">
        <f>R818/1000000</f>
        <v>41.5</v>
      </c>
      <c r="R818" s="154">
        <v>4.15E7</v>
      </c>
      <c r="S818" s="154">
        <v>7.8418811E7</v>
      </c>
      <c r="T818" s="154">
        <f t="shared" si="1366"/>
        <v>78.418811</v>
      </c>
      <c r="U818" s="178">
        <f t="shared" si="1356"/>
        <v>0.5292097581</v>
      </c>
      <c r="V818" s="192">
        <v>30.0</v>
      </c>
      <c r="W818" s="188">
        <f t="shared" si="1364"/>
        <v>2.613960367</v>
      </c>
      <c r="X818" s="193">
        <f t="shared" si="1357"/>
        <v>0.4678254667</v>
      </c>
      <c r="Y818" s="158">
        <v>2013.0</v>
      </c>
      <c r="Z818" s="159"/>
      <c r="AA818" s="159"/>
      <c r="AB818" s="189" t="s">
        <v>3145</v>
      </c>
      <c r="AC818" s="158"/>
    </row>
    <row r="819" ht="15.75" customHeight="1">
      <c r="A819" s="221" t="s">
        <v>3146</v>
      </c>
      <c r="B819" s="183">
        <v>19.0</v>
      </c>
      <c r="C819" s="147">
        <v>32.0</v>
      </c>
      <c r="D819" s="183">
        <f t="shared" si="1358"/>
        <v>25.5</v>
      </c>
      <c r="E819" s="147">
        <v>36.0</v>
      </c>
      <c r="F819" s="147">
        <v>44.0</v>
      </c>
      <c r="G819" s="147">
        <f t="shared" si="1095"/>
        <v>-8</v>
      </c>
      <c r="H819" s="147">
        <f t="shared" si="1359"/>
        <v>40</v>
      </c>
      <c r="I819" s="183">
        <f t="shared" si="1096"/>
        <v>-14.5</v>
      </c>
      <c r="J819" s="179" t="s">
        <v>1602</v>
      </c>
      <c r="K819" s="179" t="s">
        <v>3147</v>
      </c>
      <c r="L819" s="179" t="s">
        <v>1540</v>
      </c>
      <c r="M819" s="186">
        <v>17.5</v>
      </c>
      <c r="N819" s="187">
        <f>M819*1000000</f>
        <v>17500000</v>
      </c>
      <c r="O819" s="153">
        <v>40.17</v>
      </c>
      <c r="P819" s="187">
        <f>O819*1000000</f>
        <v>40170000</v>
      </c>
      <c r="Q819" s="153">
        <v>27.75</v>
      </c>
      <c r="R819" s="149">
        <f>SUM(Q819*1000000)</f>
        <v>27750000</v>
      </c>
      <c r="S819" s="187">
        <f>T819*1000000</f>
        <v>67920000</v>
      </c>
      <c r="T819" s="187">
        <f>SUM(O819+Q819)</f>
        <v>67.92</v>
      </c>
      <c r="U819" s="178">
        <f t="shared" si="1356"/>
        <v>0.4085689046</v>
      </c>
      <c r="V819" s="156">
        <v>26.0</v>
      </c>
      <c r="W819" s="188">
        <f t="shared" si="1364"/>
        <v>2.612307692</v>
      </c>
      <c r="X819" s="193">
        <f t="shared" si="1357"/>
        <v>0.6730769231</v>
      </c>
      <c r="Y819" s="147">
        <v>2010.0</v>
      </c>
      <c r="Z819" s="159"/>
      <c r="AA819" s="159"/>
      <c r="AB819" s="189" t="s">
        <v>3148</v>
      </c>
      <c r="AC819" s="158"/>
    </row>
    <row r="820" ht="15.75" customHeight="1">
      <c r="A820" s="221" t="s">
        <v>3149</v>
      </c>
      <c r="B820" s="183">
        <v>55.0</v>
      </c>
      <c r="C820" s="151">
        <v>59.0</v>
      </c>
      <c r="D820" s="183">
        <f t="shared" si="1358"/>
        <v>57</v>
      </c>
      <c r="E820" s="151">
        <v>61.0</v>
      </c>
      <c r="F820" s="151">
        <v>62.0</v>
      </c>
      <c r="G820" s="147">
        <f t="shared" si="1095"/>
        <v>-1</v>
      </c>
      <c r="H820" s="147">
        <f t="shared" si="1359"/>
        <v>61.5</v>
      </c>
      <c r="I820" s="183">
        <f t="shared" si="1096"/>
        <v>-4.5</v>
      </c>
      <c r="J820" s="165" t="s">
        <v>1983</v>
      </c>
      <c r="K820" s="165" t="s">
        <v>2043</v>
      </c>
      <c r="L820" s="179" t="s">
        <v>1540</v>
      </c>
      <c r="M820" s="181">
        <v>10.826287</v>
      </c>
      <c r="N820" s="150">
        <v>1.0826287E7</v>
      </c>
      <c r="O820" s="181">
        <f>P820/1000000</f>
        <v>28.563179</v>
      </c>
      <c r="P820" s="187">
        <v>2.8563179E7</v>
      </c>
      <c r="Q820" s="181">
        <f>R820/1000000</f>
        <v>26.262756</v>
      </c>
      <c r="R820" s="187">
        <v>2.6262756E7</v>
      </c>
      <c r="S820" s="187">
        <v>5.4825935E7</v>
      </c>
      <c r="T820" s="187">
        <f>S820/1000000</f>
        <v>54.825935</v>
      </c>
      <c r="U820" s="178">
        <f t="shared" si="1356"/>
        <v>0.4790206679</v>
      </c>
      <c r="V820" s="156">
        <v>21.0</v>
      </c>
      <c r="W820" s="188">
        <f t="shared" si="1364"/>
        <v>2.61075881</v>
      </c>
      <c r="X820" s="193">
        <f t="shared" si="1357"/>
        <v>0.5155374762</v>
      </c>
      <c r="Y820" s="147">
        <v>2007.0</v>
      </c>
      <c r="Z820" s="171"/>
      <c r="AA820" s="159"/>
      <c r="AB820" s="160" t="s">
        <v>3150</v>
      </c>
      <c r="AC820" s="159"/>
    </row>
    <row r="821" ht="15.75" customHeight="1">
      <c r="A821" s="221" t="s">
        <v>3151</v>
      </c>
      <c r="B821" s="183">
        <v>30.0</v>
      </c>
      <c r="C821" s="147">
        <v>44.0</v>
      </c>
      <c r="D821" s="183">
        <f t="shared" si="1358"/>
        <v>37</v>
      </c>
      <c r="E821" s="147">
        <v>68.0</v>
      </c>
      <c r="F821" s="147">
        <v>72.0</v>
      </c>
      <c r="G821" s="147">
        <f t="shared" si="1095"/>
        <v>-4</v>
      </c>
      <c r="H821" s="147">
        <f t="shared" si="1359"/>
        <v>70</v>
      </c>
      <c r="I821" s="183">
        <f t="shared" si="1096"/>
        <v>-33</v>
      </c>
      <c r="J821" s="179" t="s">
        <v>1602</v>
      </c>
      <c r="K821" s="179" t="s">
        <v>1716</v>
      </c>
      <c r="L821" s="179" t="s">
        <v>1550</v>
      </c>
      <c r="M821" s="186">
        <v>20.8</v>
      </c>
      <c r="N821" s="187">
        <f>M821*1000000</f>
        <v>20800000</v>
      </c>
      <c r="O821" s="153">
        <v>45.8</v>
      </c>
      <c r="P821" s="187">
        <f>O821*1000000</f>
        <v>45800000</v>
      </c>
      <c r="Q821" s="153">
        <v>45.55</v>
      </c>
      <c r="R821" s="149">
        <f>SUM(Q821*1000000)</f>
        <v>45550000</v>
      </c>
      <c r="S821" s="187">
        <f>T821*1000000</f>
        <v>91350000</v>
      </c>
      <c r="T821" s="187">
        <v>91.35</v>
      </c>
      <c r="U821" s="178">
        <f t="shared" si="1356"/>
        <v>0.4986316366</v>
      </c>
      <c r="V821" s="156">
        <v>35.0</v>
      </c>
      <c r="W821" s="188">
        <f t="shared" si="1364"/>
        <v>2.61</v>
      </c>
      <c r="X821" s="193">
        <f t="shared" si="1357"/>
        <v>0.5942857143</v>
      </c>
      <c r="Y821" s="147">
        <v>2009.0</v>
      </c>
      <c r="Z821" s="159"/>
      <c r="AA821" s="159"/>
      <c r="AB821" s="189" t="s">
        <v>3152</v>
      </c>
      <c r="AC821" s="158"/>
    </row>
    <row r="822" ht="15.75" customHeight="1">
      <c r="A822" s="224" t="s">
        <v>3153</v>
      </c>
      <c r="B822" s="175">
        <v>16.0</v>
      </c>
      <c r="C822" s="158">
        <v>33.0</v>
      </c>
      <c r="D822" s="158">
        <f t="shared" ref="D822:D823" si="1367">(B822+C822)/2</f>
        <v>24.5</v>
      </c>
      <c r="E822" s="158">
        <v>52.0</v>
      </c>
      <c r="F822" s="158">
        <v>37.0</v>
      </c>
      <c r="G822" s="164">
        <f t="shared" si="1095"/>
        <v>15</v>
      </c>
      <c r="H822" s="158">
        <f t="shared" ref="H822:H823" si="1368">(E822+F822)/2</f>
        <v>44.5</v>
      </c>
      <c r="I822" s="164">
        <f t="shared" si="1096"/>
        <v>-20</v>
      </c>
      <c r="J822" s="162" t="s">
        <v>2004</v>
      </c>
      <c r="K822" s="162" t="s">
        <v>2005</v>
      </c>
      <c r="L822" s="162" t="s">
        <v>1534</v>
      </c>
      <c r="M822" s="153">
        <f t="shared" ref="M822:M823" si="1369">N822/1000000</f>
        <v>14.287159</v>
      </c>
      <c r="N822" s="154">
        <v>1.4287159E7</v>
      </c>
      <c r="O822" s="153">
        <f t="shared" ref="O822:O823" si="1370">P822/1000000</f>
        <v>85.886987</v>
      </c>
      <c r="P822" s="149">
        <v>8.5886987E7</v>
      </c>
      <c r="Q822" s="153">
        <f t="shared" ref="Q822:Q823" si="1371">R822/1000000</f>
        <v>148.911649</v>
      </c>
      <c r="R822" s="149">
        <v>1.48911649E8</v>
      </c>
      <c r="S822" s="154">
        <f>SUM(P822+(Q822*1000000))</f>
        <v>234798636</v>
      </c>
      <c r="T822" s="154">
        <f t="shared" ref="T822:T823" si="1372">S822/1000000</f>
        <v>234.798636</v>
      </c>
      <c r="U822" s="178">
        <f t="shared" si="1356"/>
        <v>0.6342100258</v>
      </c>
      <c r="V822" s="192">
        <v>90.0</v>
      </c>
      <c r="W822" s="188">
        <f t="shared" si="1364"/>
        <v>2.608873733</v>
      </c>
      <c r="X822" s="193">
        <f t="shared" si="1357"/>
        <v>0.1587462111</v>
      </c>
      <c r="Y822" s="158">
        <v>2015.0</v>
      </c>
      <c r="Z822" s="159"/>
      <c r="AA822" s="159"/>
      <c r="AB822" s="189" t="s">
        <v>3154</v>
      </c>
      <c r="AC822" s="158"/>
    </row>
    <row r="823" ht="15.75" customHeight="1">
      <c r="A823" s="194" t="s">
        <v>560</v>
      </c>
      <c r="B823" s="146">
        <v>40.0</v>
      </c>
      <c r="C823" s="146">
        <v>43.0</v>
      </c>
      <c r="D823" s="146">
        <f t="shared" si="1367"/>
        <v>41.5</v>
      </c>
      <c r="E823" s="146">
        <v>95.0</v>
      </c>
      <c r="F823" s="146">
        <v>54.0</v>
      </c>
      <c r="G823" s="146">
        <f t="shared" si="1095"/>
        <v>41</v>
      </c>
      <c r="H823" s="146">
        <f t="shared" si="1368"/>
        <v>74.5</v>
      </c>
      <c r="I823" s="146">
        <f t="shared" si="1096"/>
        <v>-33</v>
      </c>
      <c r="J823" s="173" t="s">
        <v>1601</v>
      </c>
      <c r="K823" s="196" t="s">
        <v>1601</v>
      </c>
      <c r="L823" s="197" t="s">
        <v>1550</v>
      </c>
      <c r="M823" s="181">
        <f t="shared" si="1369"/>
        <v>36.948713</v>
      </c>
      <c r="N823" s="198">
        <v>3.6948713E7</v>
      </c>
      <c r="O823" s="181">
        <f t="shared" si="1370"/>
        <v>111.779536</v>
      </c>
      <c r="P823" s="149">
        <v>1.11779536E8</v>
      </c>
      <c r="Q823" s="181">
        <f t="shared" si="1371"/>
        <v>369.015571</v>
      </c>
      <c r="R823" s="198">
        <v>3.69015571E8</v>
      </c>
      <c r="S823" s="149">
        <f>P823+R823</f>
        <v>480795107</v>
      </c>
      <c r="T823" s="149">
        <f t="shared" si="1372"/>
        <v>480.795107</v>
      </c>
      <c r="U823" s="199">
        <f t="shared" si="1356"/>
        <v>0.7675110783</v>
      </c>
      <c r="V823" s="192">
        <v>185.0</v>
      </c>
      <c r="W823" s="200">
        <f>SUM(S823/(V823*1000000))</f>
        <v>2.59889247</v>
      </c>
      <c r="X823" s="199">
        <f t="shared" si="1357"/>
        <v>0.199722773</v>
      </c>
      <c r="Y823" s="146">
        <v>2019.0</v>
      </c>
      <c r="Z823" s="201"/>
      <c r="AA823" s="201"/>
      <c r="AB823" s="211" t="s">
        <v>3155</v>
      </c>
      <c r="AC823" s="159"/>
    </row>
    <row r="824" ht="15.75" customHeight="1">
      <c r="A824" s="221" t="s">
        <v>3156</v>
      </c>
      <c r="B824" s="183">
        <v>38.0</v>
      </c>
      <c r="C824" s="147">
        <v>47.0</v>
      </c>
      <c r="D824" s="183">
        <f>AVERAGE(B824:C824)</f>
        <v>42.5</v>
      </c>
      <c r="E824" s="147">
        <v>65.0</v>
      </c>
      <c r="F824" s="147">
        <v>68.0</v>
      </c>
      <c r="G824" s="147">
        <f t="shared" si="1095"/>
        <v>-3</v>
      </c>
      <c r="H824" s="147">
        <f>AVERAGE(E824:F824)</f>
        <v>66.5</v>
      </c>
      <c r="I824" s="183">
        <f t="shared" si="1096"/>
        <v>-24</v>
      </c>
      <c r="J824" s="179" t="s">
        <v>1750</v>
      </c>
      <c r="K824" s="179" t="s">
        <v>1751</v>
      </c>
      <c r="L824" s="179" t="s">
        <v>1534</v>
      </c>
      <c r="M824" s="186">
        <v>18.6</v>
      </c>
      <c r="N824" s="187">
        <f>M824*1000000</f>
        <v>18600000</v>
      </c>
      <c r="O824" s="153">
        <v>63.41</v>
      </c>
      <c r="P824" s="187">
        <f>O824*1000000</f>
        <v>63410000</v>
      </c>
      <c r="Q824" s="153">
        <v>37.92</v>
      </c>
      <c r="R824" s="149">
        <f>SUM(Q824*1000000)</f>
        <v>37920000</v>
      </c>
      <c r="S824" s="187">
        <f>T824*1000000</f>
        <v>101330000</v>
      </c>
      <c r="T824" s="187">
        <v>101.33</v>
      </c>
      <c r="U824" s="178">
        <f t="shared" si="1356"/>
        <v>0.3742228363</v>
      </c>
      <c r="V824" s="156">
        <v>39.0</v>
      </c>
      <c r="W824" s="188">
        <f t="shared" ref="W824:W828" si="1373">SUM(T824/V824)</f>
        <v>2.598205128</v>
      </c>
      <c r="X824" s="193">
        <f t="shared" si="1357"/>
        <v>0.4769230769</v>
      </c>
      <c r="Y824" s="147">
        <v>2009.0</v>
      </c>
      <c r="Z824" s="159"/>
      <c r="AA824" s="159"/>
      <c r="AB824" s="189" t="s">
        <v>3157</v>
      </c>
      <c r="AC824" s="158"/>
    </row>
    <row r="825" ht="15.75" customHeight="1">
      <c r="A825" s="222" t="s">
        <v>3158</v>
      </c>
      <c r="B825" s="146">
        <v>98.0</v>
      </c>
      <c r="C825" s="164">
        <v>88.0</v>
      </c>
      <c r="D825" s="214">
        <f>(B825+C825)/2</f>
        <v>93</v>
      </c>
      <c r="E825" s="164">
        <v>89.0</v>
      </c>
      <c r="F825" s="164">
        <v>84.0</v>
      </c>
      <c r="G825" s="149">
        <f t="shared" si="1095"/>
        <v>5</v>
      </c>
      <c r="H825" s="164">
        <f>(E825+F825)/2</f>
        <v>86.5</v>
      </c>
      <c r="I825" s="177">
        <f t="shared" si="1096"/>
        <v>6.5</v>
      </c>
      <c r="J825" s="152" t="s">
        <v>1527</v>
      </c>
      <c r="K825" s="152" t="s">
        <v>1527</v>
      </c>
      <c r="L825" s="152" t="s">
        <v>1540</v>
      </c>
      <c r="M825" s="153">
        <f t="shared" ref="M825:M826" si="1374">N825/1000000</f>
        <v>3.551931</v>
      </c>
      <c r="N825" s="149">
        <v>3551931.0</v>
      </c>
      <c r="O825" s="181">
        <f t="shared" ref="O825:O826" si="1375">P825/1000000</f>
        <v>26.981227</v>
      </c>
      <c r="P825" s="149">
        <v>2.6981227E7</v>
      </c>
      <c r="Q825" s="153">
        <f t="shared" ref="Q825:Q826" si="1376">R825/1000000</f>
        <v>4.10964</v>
      </c>
      <c r="R825" s="154">
        <v>4109640.0</v>
      </c>
      <c r="S825" s="154">
        <f>R825+P825</f>
        <v>31090867</v>
      </c>
      <c r="T825" s="154">
        <f t="shared" ref="T825:T826" si="1377">S825/1000000</f>
        <v>31.090867</v>
      </c>
      <c r="U825" s="178">
        <f>R825/S825</f>
        <v>0.1321815825</v>
      </c>
      <c r="V825" s="156">
        <v>12.0</v>
      </c>
      <c r="W825" s="157">
        <f t="shared" si="1373"/>
        <v>2.590905583</v>
      </c>
      <c r="X825" s="178">
        <f>N825/(V825*1000000)</f>
        <v>0.29599425</v>
      </c>
      <c r="Y825" s="164">
        <v>2016.0</v>
      </c>
      <c r="Z825" s="159"/>
      <c r="AA825" s="159"/>
      <c r="AB825" s="160" t="s">
        <v>3159</v>
      </c>
      <c r="AC825" s="159"/>
    </row>
    <row r="826" ht="15.75" customHeight="1">
      <c r="A826" s="223" t="s">
        <v>3160</v>
      </c>
      <c r="B826" s="175">
        <v>59.0</v>
      </c>
      <c r="C826" s="158">
        <v>49.0</v>
      </c>
      <c r="D826" s="210">
        <f t="shared" ref="D826:D828" si="1378">AVERAGE(B826:C826)</f>
        <v>54</v>
      </c>
      <c r="E826" s="158">
        <v>54.0</v>
      </c>
      <c r="F826" s="158">
        <v>72.0</v>
      </c>
      <c r="G826" s="158">
        <f t="shared" si="1095"/>
        <v>-18</v>
      </c>
      <c r="H826" s="158">
        <f t="shared" ref="H826:H828" si="1379">AVERAGE(E826:F826)</f>
        <v>63</v>
      </c>
      <c r="I826" s="210">
        <f t="shared" si="1096"/>
        <v>-9</v>
      </c>
      <c r="J826" s="162" t="s">
        <v>1537</v>
      </c>
      <c r="K826" s="162" t="s">
        <v>3161</v>
      </c>
      <c r="L826" s="162" t="s">
        <v>1550</v>
      </c>
      <c r="M826" s="153">
        <f t="shared" si="1374"/>
        <v>19.030375</v>
      </c>
      <c r="N826" s="154">
        <v>1.9030375E7</v>
      </c>
      <c r="O826" s="153">
        <f t="shared" si="1375"/>
        <v>42.025135</v>
      </c>
      <c r="P826" s="154">
        <v>4.2025135E7</v>
      </c>
      <c r="Q826" s="153">
        <f t="shared" si="1376"/>
        <v>56.31216</v>
      </c>
      <c r="R826" s="154">
        <v>5.631216E7</v>
      </c>
      <c r="S826" s="154">
        <v>9.8337295E7</v>
      </c>
      <c r="T826" s="154">
        <f t="shared" si="1377"/>
        <v>98.337295</v>
      </c>
      <c r="U826" s="178">
        <f t="shared" ref="U826:U836" si="1380">(R826/S826)</f>
        <v>0.5726429632</v>
      </c>
      <c r="V826" s="156">
        <v>38.0</v>
      </c>
      <c r="W826" s="188">
        <f t="shared" si="1373"/>
        <v>2.587823553</v>
      </c>
      <c r="X826" s="193">
        <f t="shared" ref="X826:X836" si="1381">SUM(M826/V826)</f>
        <v>0.5007993421</v>
      </c>
      <c r="Y826" s="158">
        <v>2013.0</v>
      </c>
      <c r="Z826" s="159"/>
      <c r="AA826" s="159"/>
      <c r="AB826" s="189" t="s">
        <v>3162</v>
      </c>
      <c r="AC826" s="158"/>
    </row>
    <row r="827" ht="15.75" customHeight="1">
      <c r="A827" s="221" t="s">
        <v>3163</v>
      </c>
      <c r="B827" s="183">
        <v>17.0</v>
      </c>
      <c r="C827" s="147">
        <v>33.0</v>
      </c>
      <c r="D827" s="183">
        <f t="shared" si="1378"/>
        <v>25</v>
      </c>
      <c r="E827" s="147">
        <v>51.0</v>
      </c>
      <c r="F827" s="147">
        <v>59.0</v>
      </c>
      <c r="G827" s="147">
        <f t="shared" si="1095"/>
        <v>-8</v>
      </c>
      <c r="H827" s="147">
        <f t="shared" si="1379"/>
        <v>55</v>
      </c>
      <c r="I827" s="183">
        <f t="shared" si="1096"/>
        <v>-30</v>
      </c>
      <c r="J827" s="179" t="s">
        <v>1395</v>
      </c>
      <c r="K827" s="179" t="s">
        <v>1611</v>
      </c>
      <c r="L827" s="179" t="s">
        <v>1529</v>
      </c>
      <c r="M827" s="186">
        <v>23.0</v>
      </c>
      <c r="N827" s="187">
        <f t="shared" ref="N827:N828" si="1382">M827*1000000</f>
        <v>23000000</v>
      </c>
      <c r="O827" s="153">
        <v>55.39</v>
      </c>
      <c r="P827" s="187">
        <f t="shared" ref="P827:P828" si="1383">O827*1000000</f>
        <v>55390000</v>
      </c>
      <c r="Q827" s="153">
        <v>22.13</v>
      </c>
      <c r="R827" s="149">
        <f t="shared" ref="R827:R828" si="1384">SUM(Q827*1000000)</f>
        <v>22130000</v>
      </c>
      <c r="S827" s="187">
        <f t="shared" ref="S827:S828" si="1385">T827*1000000</f>
        <v>77520000</v>
      </c>
      <c r="T827" s="187">
        <v>77.52</v>
      </c>
      <c r="U827" s="178">
        <f t="shared" si="1380"/>
        <v>0.2854747162</v>
      </c>
      <c r="V827" s="156">
        <v>30.0</v>
      </c>
      <c r="W827" s="188">
        <f t="shared" si="1373"/>
        <v>2.584</v>
      </c>
      <c r="X827" s="193">
        <f t="shared" si="1381"/>
        <v>0.7666666667</v>
      </c>
      <c r="Y827" s="147">
        <v>2009.0</v>
      </c>
      <c r="Z827" s="159"/>
      <c r="AA827" s="159"/>
      <c r="AB827" s="189" t="s">
        <v>3164</v>
      </c>
      <c r="AC827" s="158"/>
    </row>
    <row r="828" ht="15.75" customHeight="1">
      <c r="A828" s="221" t="s">
        <v>3165</v>
      </c>
      <c r="B828" s="183">
        <v>56.0</v>
      </c>
      <c r="C828" s="147">
        <v>57.0</v>
      </c>
      <c r="D828" s="185">
        <f t="shared" si="1378"/>
        <v>56.5</v>
      </c>
      <c r="E828" s="147">
        <v>63.0</v>
      </c>
      <c r="F828" s="147">
        <v>53.0</v>
      </c>
      <c r="G828" s="147">
        <f t="shared" si="1095"/>
        <v>10</v>
      </c>
      <c r="H828" s="147">
        <f t="shared" si="1379"/>
        <v>58</v>
      </c>
      <c r="I828" s="185">
        <f t="shared" si="1096"/>
        <v>-1.5</v>
      </c>
      <c r="J828" s="179" t="s">
        <v>1543</v>
      </c>
      <c r="K828" s="179" t="s">
        <v>1616</v>
      </c>
      <c r="L828" s="179" t="s">
        <v>1540</v>
      </c>
      <c r="M828" s="186">
        <v>22.1</v>
      </c>
      <c r="N828" s="187">
        <f t="shared" si="1382"/>
        <v>22100000</v>
      </c>
      <c r="O828" s="153">
        <v>112.73</v>
      </c>
      <c r="P828" s="187">
        <f t="shared" si="1383"/>
        <v>112730000</v>
      </c>
      <c r="Q828" s="153">
        <v>106.37</v>
      </c>
      <c r="R828" s="149">
        <f t="shared" si="1384"/>
        <v>106370000</v>
      </c>
      <c r="S828" s="187">
        <f t="shared" si="1385"/>
        <v>219100000</v>
      </c>
      <c r="T828" s="187">
        <v>219.1</v>
      </c>
      <c r="U828" s="178">
        <f t="shared" si="1380"/>
        <v>0.4854860794</v>
      </c>
      <c r="V828" s="156">
        <v>85.0</v>
      </c>
      <c r="W828" s="188">
        <f t="shared" si="1373"/>
        <v>2.577647059</v>
      </c>
      <c r="X828" s="193">
        <f t="shared" si="1381"/>
        <v>0.26</v>
      </c>
      <c r="Y828" s="147">
        <v>2009.0</v>
      </c>
      <c r="Z828" s="159"/>
      <c r="AA828" s="159"/>
      <c r="AB828" s="189" t="s">
        <v>3166</v>
      </c>
      <c r="AC828" s="158"/>
    </row>
    <row r="829" ht="15.75" customHeight="1">
      <c r="A829" s="222" t="s">
        <v>3167</v>
      </c>
      <c r="B829" s="146">
        <v>18.0</v>
      </c>
      <c r="C829" s="164">
        <v>37.0</v>
      </c>
      <c r="D829" s="149">
        <f>(B829+C829)/2</f>
        <v>27.5</v>
      </c>
      <c r="E829" s="164">
        <v>56.0</v>
      </c>
      <c r="F829" s="164">
        <v>45.0</v>
      </c>
      <c r="G829" s="151">
        <f t="shared" si="1095"/>
        <v>11</v>
      </c>
      <c r="H829" s="151">
        <f>(E829+F829)/2</f>
        <v>50.5</v>
      </c>
      <c r="I829" s="150">
        <f t="shared" si="1096"/>
        <v>-23</v>
      </c>
      <c r="J829" s="165" t="s">
        <v>1602</v>
      </c>
      <c r="K829" s="165" t="s">
        <v>1835</v>
      </c>
      <c r="L829" s="166" t="s">
        <v>1534</v>
      </c>
      <c r="M829" s="167">
        <f>N829/1000000</f>
        <v>18.503871</v>
      </c>
      <c r="N829" s="149">
        <v>1.8503871E7</v>
      </c>
      <c r="O829" s="167">
        <f>P829/1000000</f>
        <v>58.060186</v>
      </c>
      <c r="P829" s="149">
        <v>5.8060186E7</v>
      </c>
      <c r="Q829" s="167">
        <f>R829/1000000</f>
        <v>119.796565</v>
      </c>
      <c r="R829" s="150">
        <f>S829-P829</f>
        <v>119796565</v>
      </c>
      <c r="S829" s="149">
        <v>1.77856751E8</v>
      </c>
      <c r="T829" s="149">
        <f>S829/1000000</f>
        <v>177.856751</v>
      </c>
      <c r="U829" s="155">
        <f t="shared" si="1380"/>
        <v>0.6735564679</v>
      </c>
      <c r="V829" s="192">
        <v>69.0</v>
      </c>
      <c r="W829" s="204">
        <f>SUM(S829/(V829*1000000))</f>
        <v>2.577634072</v>
      </c>
      <c r="X829" s="155">
        <f t="shared" si="1381"/>
        <v>0.2681720435</v>
      </c>
      <c r="Y829" s="164">
        <v>2017.0</v>
      </c>
      <c r="Z829" s="171"/>
      <c r="AA829" s="171"/>
      <c r="AB829" s="172" t="s">
        <v>3168</v>
      </c>
      <c r="AC829" s="171"/>
    </row>
    <row r="830" ht="15.75" customHeight="1">
      <c r="A830" s="221" t="s">
        <v>3169</v>
      </c>
      <c r="B830" s="183">
        <v>67.0</v>
      </c>
      <c r="C830" s="147">
        <v>57.0</v>
      </c>
      <c r="D830" s="183">
        <f t="shared" ref="D830:D836" si="1386">AVERAGE(B830:C830)</f>
        <v>62</v>
      </c>
      <c r="E830" s="147">
        <v>50.0</v>
      </c>
      <c r="F830" s="147">
        <v>60.0</v>
      </c>
      <c r="G830" s="147">
        <f t="shared" si="1095"/>
        <v>-10</v>
      </c>
      <c r="H830" s="147">
        <f t="shared" ref="H830:H836" si="1387">AVERAGE(E830:F830)</f>
        <v>55</v>
      </c>
      <c r="I830" s="183">
        <f t="shared" si="1096"/>
        <v>7</v>
      </c>
      <c r="J830" s="179" t="s">
        <v>1602</v>
      </c>
      <c r="K830" s="179" t="s">
        <v>3170</v>
      </c>
      <c r="L830" s="179" t="s">
        <v>1540</v>
      </c>
      <c r="M830" s="186">
        <v>15.1</v>
      </c>
      <c r="N830" s="187">
        <f t="shared" ref="N830:N831" si="1388">M830*1000000</f>
        <v>15100000</v>
      </c>
      <c r="O830" s="153">
        <v>30.1</v>
      </c>
      <c r="P830" s="187">
        <f t="shared" ref="P830:P831" si="1389">O830*1000000</f>
        <v>30100000</v>
      </c>
      <c r="Q830" s="153">
        <v>21.31</v>
      </c>
      <c r="R830" s="149">
        <f t="shared" ref="R830:R831" si="1390">SUM(Q830*1000000)</f>
        <v>21310000</v>
      </c>
      <c r="S830" s="187">
        <f t="shared" ref="S830:S831" si="1391">T830*1000000</f>
        <v>51410000</v>
      </c>
      <c r="T830" s="187">
        <f>SUM(O830+Q830)</f>
        <v>51.41</v>
      </c>
      <c r="U830" s="178">
        <f t="shared" si="1380"/>
        <v>0.4145107956</v>
      </c>
      <c r="V830" s="156">
        <v>20.0</v>
      </c>
      <c r="W830" s="188">
        <f t="shared" ref="W830:W831" si="1392">SUM(T830/V830)</f>
        <v>2.5705</v>
      </c>
      <c r="X830" s="193">
        <f t="shared" si="1381"/>
        <v>0.755</v>
      </c>
      <c r="Y830" s="147">
        <v>2010.0</v>
      </c>
      <c r="Z830" s="159"/>
      <c r="AA830" s="159"/>
      <c r="AB830" s="189" t="s">
        <v>3171</v>
      </c>
      <c r="AC830" s="158"/>
    </row>
    <row r="831" ht="15.75" customHeight="1">
      <c r="A831" s="221" t="s">
        <v>3172</v>
      </c>
      <c r="B831" s="183">
        <v>9.0</v>
      </c>
      <c r="C831" s="147">
        <v>34.0</v>
      </c>
      <c r="D831" s="183">
        <f t="shared" si="1386"/>
        <v>21.5</v>
      </c>
      <c r="E831" s="147">
        <v>44.0</v>
      </c>
      <c r="F831" s="147">
        <v>47.0</v>
      </c>
      <c r="G831" s="147">
        <f t="shared" si="1095"/>
        <v>-3</v>
      </c>
      <c r="H831" s="147">
        <f t="shared" si="1387"/>
        <v>45.5</v>
      </c>
      <c r="I831" s="183">
        <f t="shared" si="1096"/>
        <v>-24</v>
      </c>
      <c r="J831" s="179" t="s">
        <v>1602</v>
      </c>
      <c r="K831" s="179" t="s">
        <v>1716</v>
      </c>
      <c r="L831" s="179" t="s">
        <v>1540</v>
      </c>
      <c r="M831" s="186">
        <v>35.9</v>
      </c>
      <c r="N831" s="187">
        <f t="shared" si="1388"/>
        <v>35900000</v>
      </c>
      <c r="O831" s="153">
        <v>94.78</v>
      </c>
      <c r="P831" s="187">
        <f t="shared" si="1389"/>
        <v>94780000</v>
      </c>
      <c r="Q831" s="153">
        <v>175.0</v>
      </c>
      <c r="R831" s="149">
        <f t="shared" si="1390"/>
        <v>175000000</v>
      </c>
      <c r="S831" s="187">
        <f t="shared" si="1391"/>
        <v>269780000</v>
      </c>
      <c r="T831" s="187">
        <v>269.78</v>
      </c>
      <c r="U831" s="178">
        <f t="shared" si="1380"/>
        <v>0.6486766995</v>
      </c>
      <c r="V831" s="156">
        <v>105.0</v>
      </c>
      <c r="W831" s="188">
        <f t="shared" si="1392"/>
        <v>2.569333333</v>
      </c>
      <c r="X831" s="193">
        <f t="shared" si="1381"/>
        <v>0.3419047619</v>
      </c>
      <c r="Y831" s="147">
        <v>2008.0</v>
      </c>
      <c r="Z831" s="159"/>
      <c r="AA831" s="159"/>
      <c r="AB831" s="189" t="s">
        <v>3173</v>
      </c>
      <c r="AC831" s="158"/>
    </row>
    <row r="832" ht="15.75" customHeight="1">
      <c r="A832" s="221" t="s">
        <v>3174</v>
      </c>
      <c r="B832" s="183">
        <v>85.0</v>
      </c>
      <c r="C832" s="147">
        <v>67.0</v>
      </c>
      <c r="D832" s="185">
        <f t="shared" si="1386"/>
        <v>76</v>
      </c>
      <c r="E832" s="147">
        <v>89.0</v>
      </c>
      <c r="F832" s="147">
        <v>84.0</v>
      </c>
      <c r="G832" s="147">
        <f t="shared" si="1095"/>
        <v>5</v>
      </c>
      <c r="H832" s="147">
        <f t="shared" si="1387"/>
        <v>86.5</v>
      </c>
      <c r="I832" s="185">
        <f t="shared" si="1096"/>
        <v>-10.5</v>
      </c>
      <c r="J832" s="179" t="s">
        <v>1605</v>
      </c>
      <c r="K832" s="179" t="s">
        <v>1605</v>
      </c>
      <c r="L832" s="165" t="s">
        <v>1534</v>
      </c>
      <c r="M832" s="186">
        <f>N832/1000000</f>
        <v>0.228359</v>
      </c>
      <c r="N832" s="187">
        <v>228359.0</v>
      </c>
      <c r="O832" s="153">
        <f>P832/1000000</f>
        <v>17.742948</v>
      </c>
      <c r="P832" s="187">
        <v>1.7742948E7</v>
      </c>
      <c r="Q832" s="153">
        <f>R832/1000000</f>
        <v>15.641179</v>
      </c>
      <c r="R832" s="154">
        <v>1.5641179E7</v>
      </c>
      <c r="S832" s="187">
        <v>3.3384127E7</v>
      </c>
      <c r="T832" s="187">
        <f>S832/1000000</f>
        <v>33.384127</v>
      </c>
      <c r="U832" s="178">
        <f t="shared" si="1380"/>
        <v>0.4685214324</v>
      </c>
      <c r="V832" s="156">
        <v>13.0</v>
      </c>
      <c r="W832" s="188">
        <f>SUM((S832/1000000)/V832)</f>
        <v>2.568009769</v>
      </c>
      <c r="X832" s="193">
        <f t="shared" si="1381"/>
        <v>0.01756607692</v>
      </c>
      <c r="Y832" s="151">
        <v>2012.0</v>
      </c>
      <c r="Z832" s="159"/>
      <c r="AA832" s="159"/>
      <c r="AB832" s="189" t="s">
        <v>3175</v>
      </c>
      <c r="AC832" s="158"/>
    </row>
    <row r="833" ht="15.75" customHeight="1">
      <c r="A833" s="221" t="s">
        <v>3176</v>
      </c>
      <c r="B833" s="183">
        <v>55.0</v>
      </c>
      <c r="C833" s="147">
        <v>42.0</v>
      </c>
      <c r="D833" s="183">
        <f t="shared" si="1386"/>
        <v>48.5</v>
      </c>
      <c r="E833" s="147">
        <v>65.0</v>
      </c>
      <c r="F833" s="147">
        <v>75.0</v>
      </c>
      <c r="G833" s="147">
        <f t="shared" si="1095"/>
        <v>-10</v>
      </c>
      <c r="H833" s="147">
        <f t="shared" si="1387"/>
        <v>70</v>
      </c>
      <c r="I833" s="183">
        <f t="shared" si="1096"/>
        <v>-21.5</v>
      </c>
      <c r="J833" s="162" t="s">
        <v>1527</v>
      </c>
      <c r="K833" s="179" t="s">
        <v>1646</v>
      </c>
      <c r="L833" s="179" t="s">
        <v>1540</v>
      </c>
      <c r="M833" s="186">
        <v>12.8</v>
      </c>
      <c r="N833" s="187">
        <f t="shared" ref="N833:N835" si="1393">M833*1000000</f>
        <v>12800000</v>
      </c>
      <c r="O833" s="153">
        <v>41.59</v>
      </c>
      <c r="P833" s="187">
        <f t="shared" ref="P833:P835" si="1394">O833*1000000</f>
        <v>41590000</v>
      </c>
      <c r="Q833" s="153">
        <v>35.1</v>
      </c>
      <c r="R833" s="149">
        <f t="shared" ref="R833:R835" si="1395">SUM(Q833*1000000)</f>
        <v>35100000</v>
      </c>
      <c r="S833" s="187">
        <f t="shared" ref="S833:S835" si="1396">T833*1000000</f>
        <v>76690000</v>
      </c>
      <c r="T833" s="187">
        <v>76.69</v>
      </c>
      <c r="U833" s="178">
        <f t="shared" si="1380"/>
        <v>0.457686791</v>
      </c>
      <c r="V833" s="156">
        <v>30.0</v>
      </c>
      <c r="W833" s="188">
        <f t="shared" ref="W833:W835" si="1397">SUM(T833/V833)</f>
        <v>2.556333333</v>
      </c>
      <c r="X833" s="193">
        <f t="shared" si="1381"/>
        <v>0.4266666667</v>
      </c>
      <c r="Y833" s="147">
        <v>2009.0</v>
      </c>
      <c r="Z833" s="159"/>
      <c r="AA833" s="159"/>
      <c r="AB833" s="189" t="s">
        <v>3177</v>
      </c>
      <c r="AC833" s="158"/>
    </row>
    <row r="834" ht="15.75" customHeight="1">
      <c r="A834" s="221" t="s">
        <v>748</v>
      </c>
      <c r="B834" s="183">
        <v>64.0</v>
      </c>
      <c r="C834" s="147">
        <v>58.0</v>
      </c>
      <c r="D834" s="185">
        <f t="shared" si="1386"/>
        <v>61</v>
      </c>
      <c r="E834" s="147">
        <v>62.0</v>
      </c>
      <c r="F834" s="147">
        <v>64.0</v>
      </c>
      <c r="G834" s="187">
        <f t="shared" si="1095"/>
        <v>-2</v>
      </c>
      <c r="H834" s="147">
        <f t="shared" si="1387"/>
        <v>63</v>
      </c>
      <c r="I834" s="185">
        <f t="shared" si="1096"/>
        <v>-2</v>
      </c>
      <c r="J834" s="179" t="s">
        <v>1602</v>
      </c>
      <c r="K834" s="179" t="s">
        <v>2111</v>
      </c>
      <c r="L834" s="179" t="s">
        <v>1550</v>
      </c>
      <c r="M834" s="186">
        <v>67.5</v>
      </c>
      <c r="N834" s="187">
        <f t="shared" si="1393"/>
        <v>67500000</v>
      </c>
      <c r="O834" s="153">
        <v>168.37</v>
      </c>
      <c r="P834" s="187">
        <f t="shared" si="1394"/>
        <v>168370000</v>
      </c>
      <c r="Q834" s="153">
        <v>417.72</v>
      </c>
      <c r="R834" s="149">
        <f t="shared" si="1395"/>
        <v>417720000</v>
      </c>
      <c r="S834" s="187">
        <f t="shared" si="1396"/>
        <v>586090000</v>
      </c>
      <c r="T834" s="187">
        <v>586.09</v>
      </c>
      <c r="U834" s="178">
        <f t="shared" si="1380"/>
        <v>0.7127233019</v>
      </c>
      <c r="V834" s="156">
        <v>230.0</v>
      </c>
      <c r="W834" s="188">
        <f t="shared" si="1397"/>
        <v>2.548217391</v>
      </c>
      <c r="X834" s="193">
        <f t="shared" si="1381"/>
        <v>0.2934782609</v>
      </c>
      <c r="Y834" s="147">
        <v>2008.0</v>
      </c>
      <c r="Z834" s="159"/>
      <c r="AA834" s="159"/>
      <c r="AB834" s="189" t="s">
        <v>3178</v>
      </c>
      <c r="AC834" s="158"/>
    </row>
    <row r="835" ht="15.75" customHeight="1">
      <c r="A835" s="221" t="s">
        <v>3179</v>
      </c>
      <c r="B835" s="183">
        <v>84.0</v>
      </c>
      <c r="C835" s="147">
        <v>73.0</v>
      </c>
      <c r="D835" s="183">
        <f t="shared" si="1386"/>
        <v>78.5</v>
      </c>
      <c r="E835" s="147">
        <v>72.0</v>
      </c>
      <c r="F835" s="147">
        <v>72.0</v>
      </c>
      <c r="G835" s="147">
        <f t="shared" si="1095"/>
        <v>0</v>
      </c>
      <c r="H835" s="147">
        <f t="shared" si="1387"/>
        <v>72</v>
      </c>
      <c r="I835" s="183">
        <f t="shared" si="1096"/>
        <v>6.5</v>
      </c>
      <c r="J835" s="179" t="s">
        <v>1594</v>
      </c>
      <c r="K835" s="179" t="s">
        <v>3180</v>
      </c>
      <c r="L835" s="179" t="s">
        <v>1534</v>
      </c>
      <c r="M835" s="186">
        <v>24.2</v>
      </c>
      <c r="N835" s="187">
        <f t="shared" si="1393"/>
        <v>24200000</v>
      </c>
      <c r="O835" s="153">
        <v>104.4</v>
      </c>
      <c r="P835" s="187">
        <f t="shared" si="1394"/>
        <v>104400000</v>
      </c>
      <c r="Q835" s="153">
        <v>162.64</v>
      </c>
      <c r="R835" s="149">
        <f t="shared" si="1395"/>
        <v>162640000</v>
      </c>
      <c r="S835" s="187">
        <f t="shared" si="1396"/>
        <v>267040000</v>
      </c>
      <c r="T835" s="187">
        <v>267.04</v>
      </c>
      <c r="U835" s="178">
        <f t="shared" si="1380"/>
        <v>0.6090473337</v>
      </c>
      <c r="V835" s="156">
        <v>105.0</v>
      </c>
      <c r="W835" s="188">
        <f t="shared" si="1397"/>
        <v>2.543238095</v>
      </c>
      <c r="X835" s="193">
        <f t="shared" si="1381"/>
        <v>0.2304761905</v>
      </c>
      <c r="Y835" s="147">
        <v>2009.0</v>
      </c>
      <c r="Z835" s="159"/>
      <c r="AA835" s="159"/>
      <c r="AB835" s="189" t="s">
        <v>3181</v>
      </c>
      <c r="AC835" s="158"/>
    </row>
    <row r="836" ht="15.75" customHeight="1">
      <c r="A836" s="225" t="s">
        <v>3182</v>
      </c>
      <c r="B836" s="206">
        <v>35.0</v>
      </c>
      <c r="C836" s="151">
        <v>40.0</v>
      </c>
      <c r="D836" s="208">
        <f t="shared" si="1386"/>
        <v>37.5</v>
      </c>
      <c r="E836" s="151">
        <v>50.0</v>
      </c>
      <c r="F836" s="151">
        <v>62.0</v>
      </c>
      <c r="G836" s="151">
        <f t="shared" si="1095"/>
        <v>-12</v>
      </c>
      <c r="H836" s="151">
        <f t="shared" si="1387"/>
        <v>56</v>
      </c>
      <c r="I836" s="208">
        <f t="shared" si="1096"/>
        <v>-18.5</v>
      </c>
      <c r="J836" s="165" t="s">
        <v>1543</v>
      </c>
      <c r="K836" s="165" t="s">
        <v>2336</v>
      </c>
      <c r="L836" s="165" t="s">
        <v>1550</v>
      </c>
      <c r="M836" s="181">
        <f t="shared" ref="M836:M839" si="1398">N836/1000000</f>
        <v>15.457418</v>
      </c>
      <c r="N836" s="150">
        <v>1.5457418E7</v>
      </c>
      <c r="O836" s="181">
        <f t="shared" ref="O836:O839" si="1399">P836/1000000</f>
        <v>54.445357</v>
      </c>
      <c r="P836" s="150">
        <v>5.4445357E7</v>
      </c>
      <c r="Q836" s="153">
        <f t="shared" ref="Q836:Q839" si="1400">R836/1000000</f>
        <v>52.2</v>
      </c>
      <c r="R836" s="149">
        <v>5.22E7</v>
      </c>
      <c r="S836" s="150">
        <v>1.06645357E8</v>
      </c>
      <c r="T836" s="149">
        <f t="shared" ref="T836:T840" si="1401">S836/1000000</f>
        <v>106.645357</v>
      </c>
      <c r="U836" s="178">
        <f t="shared" si="1380"/>
        <v>0.489472786</v>
      </c>
      <c r="V836" s="192">
        <v>42.0</v>
      </c>
      <c r="W836" s="204">
        <f>SUM(S836/(V836*1000000))</f>
        <v>2.539175167</v>
      </c>
      <c r="X836" s="193">
        <f t="shared" si="1381"/>
        <v>0.3680337619</v>
      </c>
      <c r="Y836" s="151">
        <v>2014.0</v>
      </c>
      <c r="Z836" s="171"/>
      <c r="AA836" s="159"/>
      <c r="AB836" s="189" t="s">
        <v>3183</v>
      </c>
      <c r="AC836" s="158"/>
    </row>
    <row r="837" ht="15.75" customHeight="1">
      <c r="A837" s="222" t="s">
        <v>3184</v>
      </c>
      <c r="B837" s="146">
        <v>95.0</v>
      </c>
      <c r="C837" s="164">
        <v>73.0</v>
      </c>
      <c r="D837" s="214">
        <f t="shared" ref="D837:D838" si="1402">(B837+C837)/2</f>
        <v>84</v>
      </c>
      <c r="E837" s="164">
        <v>83.0</v>
      </c>
      <c r="F837" s="164">
        <v>70.0</v>
      </c>
      <c r="G837" s="149">
        <f t="shared" si="1095"/>
        <v>13</v>
      </c>
      <c r="H837" s="164">
        <f t="shared" ref="H837:H838" si="1403">(E837+F837)/2</f>
        <v>76.5</v>
      </c>
      <c r="I837" s="177">
        <f t="shared" si="1096"/>
        <v>7.5</v>
      </c>
      <c r="J837" s="152" t="s">
        <v>1527</v>
      </c>
      <c r="K837" s="152" t="s">
        <v>1527</v>
      </c>
      <c r="L837" s="152" t="s">
        <v>1540</v>
      </c>
      <c r="M837" s="153">
        <f t="shared" si="1398"/>
        <v>0.113803</v>
      </c>
      <c r="N837" s="149">
        <v>113803.0</v>
      </c>
      <c r="O837" s="181">
        <f t="shared" si="1399"/>
        <v>18.704596</v>
      </c>
      <c r="P837" s="149">
        <v>1.8704596E7</v>
      </c>
      <c r="Q837" s="153">
        <f t="shared" si="1400"/>
        <v>14.270445</v>
      </c>
      <c r="R837" s="154">
        <v>1.4270445E7</v>
      </c>
      <c r="S837" s="154">
        <f>R837+P837</f>
        <v>32975041</v>
      </c>
      <c r="T837" s="154">
        <f t="shared" si="1401"/>
        <v>32.975041</v>
      </c>
      <c r="U837" s="178">
        <f>R837/S837</f>
        <v>0.4327650419</v>
      </c>
      <c r="V837" s="156">
        <v>13.0</v>
      </c>
      <c r="W837" s="157">
        <f>SUM(T837/V837)</f>
        <v>2.536541615</v>
      </c>
      <c r="X837" s="178">
        <f>N837/(V837*1000000)</f>
        <v>0.008754076923</v>
      </c>
      <c r="Y837" s="164">
        <v>2016.0</v>
      </c>
      <c r="Z837" s="159"/>
      <c r="AA837" s="159"/>
      <c r="AB837" s="160" t="s">
        <v>3185</v>
      </c>
      <c r="AC837" s="159"/>
    </row>
    <row r="838" ht="15.75" customHeight="1">
      <c r="A838" s="222" t="s">
        <v>3186</v>
      </c>
      <c r="B838" s="146">
        <v>95.0</v>
      </c>
      <c r="C838" s="164">
        <v>92.0</v>
      </c>
      <c r="D838" s="149">
        <f t="shared" si="1402"/>
        <v>93.5</v>
      </c>
      <c r="E838" s="164">
        <v>78.0</v>
      </c>
      <c r="F838" s="164">
        <v>66.0</v>
      </c>
      <c r="G838" s="151">
        <f t="shared" si="1095"/>
        <v>12</v>
      </c>
      <c r="H838" s="151">
        <f t="shared" si="1403"/>
        <v>72</v>
      </c>
      <c r="I838" s="150">
        <f t="shared" si="1096"/>
        <v>21.5</v>
      </c>
      <c r="J838" s="165" t="s">
        <v>1565</v>
      </c>
      <c r="K838" s="165" t="s">
        <v>1565</v>
      </c>
      <c r="L838" s="166" t="s">
        <v>1540</v>
      </c>
      <c r="M838" s="167">
        <f t="shared" si="1398"/>
        <v>0.157553</v>
      </c>
      <c r="N838" s="149">
        <v>157553.0</v>
      </c>
      <c r="O838" s="167">
        <f t="shared" si="1399"/>
        <v>5.062514</v>
      </c>
      <c r="P838" s="149">
        <v>5062514.0</v>
      </c>
      <c r="Q838" s="167">
        <f t="shared" si="1400"/>
        <v>0</v>
      </c>
      <c r="R838" s="150">
        <f>S838-P838</f>
        <v>0</v>
      </c>
      <c r="S838" s="149">
        <v>5062514.0</v>
      </c>
      <c r="T838" s="149">
        <f t="shared" si="1401"/>
        <v>5.062514</v>
      </c>
      <c r="U838" s="155">
        <f t="shared" ref="U838:U844" si="1404">(R838/S838)</f>
        <v>0</v>
      </c>
      <c r="V838" s="192">
        <v>2.0</v>
      </c>
      <c r="W838" s="204">
        <f>SUM(S838/(V838*1000000))</f>
        <v>2.531257</v>
      </c>
      <c r="X838" s="155">
        <f t="shared" ref="X838:X844" si="1405">SUM(M838/V838)</f>
        <v>0.0787765</v>
      </c>
      <c r="Y838" s="164">
        <v>2017.0</v>
      </c>
      <c r="Z838" s="171"/>
      <c r="AA838" s="171"/>
      <c r="AB838" s="172" t="s">
        <v>3187</v>
      </c>
      <c r="AC838" s="171"/>
    </row>
    <row r="839" ht="15.75" customHeight="1">
      <c r="A839" s="221" t="s">
        <v>3188</v>
      </c>
      <c r="B839" s="183">
        <v>75.0</v>
      </c>
      <c r="C839" s="147">
        <v>64.0</v>
      </c>
      <c r="D839" s="185">
        <f t="shared" ref="D839:D843" si="1406">AVERAGE(B839:C839)</f>
        <v>69.5</v>
      </c>
      <c r="E839" s="147">
        <v>44.0</v>
      </c>
      <c r="F839" s="147">
        <v>59.0</v>
      </c>
      <c r="G839" s="147">
        <f t="shared" si="1095"/>
        <v>-15</v>
      </c>
      <c r="H839" s="147">
        <f t="shared" ref="H839:H843" si="1407">AVERAGE(E839:F839)</f>
        <v>51.5</v>
      </c>
      <c r="I839" s="185">
        <f t="shared" si="1096"/>
        <v>18</v>
      </c>
      <c r="J839" s="179" t="s">
        <v>1983</v>
      </c>
      <c r="K839" s="179" t="s">
        <v>1984</v>
      </c>
      <c r="L839" s="165" t="s">
        <v>1534</v>
      </c>
      <c r="M839" s="186">
        <f t="shared" si="1398"/>
        <v>6.8129</v>
      </c>
      <c r="N839" s="187">
        <v>6812900.0</v>
      </c>
      <c r="O839" s="153">
        <f t="shared" si="1399"/>
        <v>15.026056</v>
      </c>
      <c r="P839" s="187">
        <v>1.5026056E7</v>
      </c>
      <c r="Q839" s="153">
        <f t="shared" si="1400"/>
        <v>22.904409</v>
      </c>
      <c r="R839" s="154">
        <v>2.2904409E7</v>
      </c>
      <c r="S839" s="187">
        <v>3.7930465E7</v>
      </c>
      <c r="T839" s="187">
        <f t="shared" si="1401"/>
        <v>37.930465</v>
      </c>
      <c r="U839" s="178">
        <f t="shared" si="1404"/>
        <v>0.603852576</v>
      </c>
      <c r="V839" s="156">
        <v>15.0</v>
      </c>
      <c r="W839" s="188">
        <f>SUM((S839/1000000)/V839)</f>
        <v>2.528697667</v>
      </c>
      <c r="X839" s="193">
        <f t="shared" si="1405"/>
        <v>0.4541933333</v>
      </c>
      <c r="Y839" s="151">
        <v>2012.0</v>
      </c>
      <c r="Z839" s="159"/>
      <c r="AA839" s="159"/>
      <c r="AB839" s="189" t="s">
        <v>3189</v>
      </c>
      <c r="AC839" s="158"/>
    </row>
    <row r="840" ht="15.75" customHeight="1">
      <c r="A840" s="221" t="s">
        <v>3190</v>
      </c>
      <c r="B840" s="175">
        <v>72.0</v>
      </c>
      <c r="C840" s="158">
        <v>61.0</v>
      </c>
      <c r="D840" s="183">
        <f t="shared" si="1406"/>
        <v>66.5</v>
      </c>
      <c r="E840" s="158">
        <v>71.0</v>
      </c>
      <c r="F840" s="147">
        <v>66.0</v>
      </c>
      <c r="G840" s="147">
        <f t="shared" si="1095"/>
        <v>5</v>
      </c>
      <c r="H840" s="147">
        <f t="shared" si="1407"/>
        <v>68.5</v>
      </c>
      <c r="I840" s="183">
        <f t="shared" si="1096"/>
        <v>-2</v>
      </c>
      <c r="J840" s="179" t="s">
        <v>1543</v>
      </c>
      <c r="K840" s="179" t="s">
        <v>1543</v>
      </c>
      <c r="L840" s="179" t="s">
        <v>1550</v>
      </c>
      <c r="M840" s="153">
        <v>12.95</v>
      </c>
      <c r="N840" s="187">
        <f t="shared" ref="N840:N842" si="1408">M840*1000000</f>
        <v>12950000</v>
      </c>
      <c r="O840" s="153">
        <v>35.06</v>
      </c>
      <c r="P840" s="187">
        <f t="shared" ref="P840:P842" si="1409">O840*1000000</f>
        <v>35060000</v>
      </c>
      <c r="Q840" s="153">
        <v>0.33</v>
      </c>
      <c r="R840" s="149">
        <f t="shared" ref="R840:R842" si="1410">SUM(Q840*1000000)</f>
        <v>330000</v>
      </c>
      <c r="S840" s="154">
        <f>SUM(N840:P840)</f>
        <v>48010035.06</v>
      </c>
      <c r="T840" s="149">
        <f t="shared" si="1401"/>
        <v>48.01003506</v>
      </c>
      <c r="U840" s="178">
        <f t="shared" si="1404"/>
        <v>0.006873562987</v>
      </c>
      <c r="V840" s="156">
        <v>19.0</v>
      </c>
      <c r="W840" s="188">
        <f t="shared" ref="W840:W842" si="1411">SUM(T840/V840)</f>
        <v>2.526843951</v>
      </c>
      <c r="X840" s="193">
        <f t="shared" si="1405"/>
        <v>0.6815789474</v>
      </c>
      <c r="Y840" s="147">
        <v>2011.0</v>
      </c>
      <c r="Z840" s="159"/>
      <c r="AA840" s="159"/>
      <c r="AB840" s="189" t="s">
        <v>3191</v>
      </c>
      <c r="AC840" s="158"/>
    </row>
    <row r="841" ht="15.75" customHeight="1">
      <c r="A841" s="221" t="s">
        <v>3192</v>
      </c>
      <c r="B841" s="183">
        <v>17.0</v>
      </c>
      <c r="C841" s="147">
        <v>36.0</v>
      </c>
      <c r="D841" s="183">
        <f t="shared" si="1406"/>
        <v>26.5</v>
      </c>
      <c r="E841" s="147">
        <v>41.0</v>
      </c>
      <c r="F841" s="147">
        <v>53.0</v>
      </c>
      <c r="G841" s="147">
        <f t="shared" si="1095"/>
        <v>-12</v>
      </c>
      <c r="H841" s="147">
        <f t="shared" si="1407"/>
        <v>47</v>
      </c>
      <c r="I841" s="183">
        <f t="shared" si="1096"/>
        <v>-20.5</v>
      </c>
      <c r="J841" s="179" t="s">
        <v>1594</v>
      </c>
      <c r="K841" s="179" t="s">
        <v>1799</v>
      </c>
      <c r="L841" s="179" t="s">
        <v>1540</v>
      </c>
      <c r="M841" s="186">
        <v>9.1</v>
      </c>
      <c r="N841" s="187">
        <f t="shared" si="1408"/>
        <v>9100000</v>
      </c>
      <c r="O841" s="153">
        <v>25.11</v>
      </c>
      <c r="P841" s="187">
        <f t="shared" si="1409"/>
        <v>25110000</v>
      </c>
      <c r="Q841" s="153">
        <v>25.4</v>
      </c>
      <c r="R841" s="149">
        <f t="shared" si="1410"/>
        <v>25400000</v>
      </c>
      <c r="S841" s="187">
        <f t="shared" ref="S841:S842" si="1412">T841*1000000</f>
        <v>50510000</v>
      </c>
      <c r="T841" s="187">
        <f t="shared" ref="T841:T842" si="1413">SUM(O841+Q841)</f>
        <v>50.51</v>
      </c>
      <c r="U841" s="178">
        <f t="shared" si="1404"/>
        <v>0.5028707187</v>
      </c>
      <c r="V841" s="156">
        <v>20.0</v>
      </c>
      <c r="W841" s="188">
        <f t="shared" si="1411"/>
        <v>2.5255</v>
      </c>
      <c r="X841" s="193">
        <f t="shared" si="1405"/>
        <v>0.455</v>
      </c>
      <c r="Y841" s="147">
        <v>2010.0</v>
      </c>
      <c r="Z841" s="159"/>
      <c r="AA841" s="159"/>
      <c r="AB841" s="189" t="s">
        <v>3193</v>
      </c>
      <c r="AC841" s="158"/>
    </row>
    <row r="842" ht="15.75" customHeight="1">
      <c r="A842" s="221" t="s">
        <v>3194</v>
      </c>
      <c r="B842" s="183">
        <v>14.0</v>
      </c>
      <c r="C842" s="147">
        <v>35.0</v>
      </c>
      <c r="D842" s="185">
        <f t="shared" si="1406"/>
        <v>24.5</v>
      </c>
      <c r="E842" s="147">
        <v>36.0</v>
      </c>
      <c r="F842" s="147">
        <v>43.0</v>
      </c>
      <c r="G842" s="147">
        <f t="shared" si="1095"/>
        <v>-7</v>
      </c>
      <c r="H842" s="147">
        <f t="shared" si="1407"/>
        <v>39.5</v>
      </c>
      <c r="I842" s="185">
        <f t="shared" si="1096"/>
        <v>-15</v>
      </c>
      <c r="J842" s="179" t="s">
        <v>1594</v>
      </c>
      <c r="K842" s="179" t="s">
        <v>1799</v>
      </c>
      <c r="L842" s="179" t="s">
        <v>1534</v>
      </c>
      <c r="M842" s="186">
        <v>16.4</v>
      </c>
      <c r="N842" s="187">
        <f t="shared" si="1408"/>
        <v>16400000</v>
      </c>
      <c r="O842" s="153">
        <v>100.25</v>
      </c>
      <c r="P842" s="187">
        <f t="shared" si="1409"/>
        <v>100250000</v>
      </c>
      <c r="Q842" s="153">
        <v>101.34</v>
      </c>
      <c r="R842" s="149">
        <f t="shared" si="1410"/>
        <v>101340000</v>
      </c>
      <c r="S842" s="187">
        <f t="shared" si="1412"/>
        <v>201590000</v>
      </c>
      <c r="T842" s="187">
        <f t="shared" si="1413"/>
        <v>201.59</v>
      </c>
      <c r="U842" s="178">
        <f t="shared" si="1404"/>
        <v>0.5027035071</v>
      </c>
      <c r="V842" s="156">
        <v>80.0</v>
      </c>
      <c r="W842" s="188">
        <f t="shared" si="1411"/>
        <v>2.519875</v>
      </c>
      <c r="X842" s="193">
        <f t="shared" si="1405"/>
        <v>0.205</v>
      </c>
      <c r="Y842" s="147">
        <v>2010.0</v>
      </c>
      <c r="Z842" s="159"/>
      <c r="AA842" s="159"/>
      <c r="AB842" s="189" t="s">
        <v>3195</v>
      </c>
      <c r="AC842" s="158"/>
    </row>
    <row r="843" ht="15.75" customHeight="1">
      <c r="A843" s="221" t="s">
        <v>3196</v>
      </c>
      <c r="B843" s="183">
        <v>51.0</v>
      </c>
      <c r="C843" s="147">
        <v>59.0</v>
      </c>
      <c r="D843" s="185">
        <f t="shared" si="1406"/>
        <v>55</v>
      </c>
      <c r="E843" s="147">
        <v>51.0</v>
      </c>
      <c r="F843" s="147">
        <v>59.0</v>
      </c>
      <c r="G843" s="147">
        <f t="shared" si="1095"/>
        <v>-8</v>
      </c>
      <c r="H843" s="147">
        <f t="shared" si="1407"/>
        <v>55</v>
      </c>
      <c r="I843" s="185">
        <f t="shared" si="1096"/>
        <v>0</v>
      </c>
      <c r="J843" s="179" t="s">
        <v>1543</v>
      </c>
      <c r="K843" s="179" t="s">
        <v>1543</v>
      </c>
      <c r="L843" s="165" t="s">
        <v>1550</v>
      </c>
      <c r="M843" s="186">
        <f t="shared" ref="M843:M845" si="1414">N843/1000000</f>
        <v>11.579175</v>
      </c>
      <c r="N843" s="187">
        <v>1.1579175E7</v>
      </c>
      <c r="O843" s="153">
        <f t="shared" ref="O843:O845" si="1415">P843/1000000</f>
        <v>67.544505</v>
      </c>
      <c r="P843" s="187">
        <v>6.7544505E7</v>
      </c>
      <c r="Q843" s="153">
        <f t="shared" ref="Q843:Q845" si="1416">R843/1000000</f>
        <v>20.514281</v>
      </c>
      <c r="R843" s="154">
        <v>2.0514281E7</v>
      </c>
      <c r="S843" s="187">
        <v>8.8058786E7</v>
      </c>
      <c r="T843" s="187">
        <f t="shared" ref="T843:T845" si="1417">S843/1000000</f>
        <v>88.058786</v>
      </c>
      <c r="U843" s="178">
        <f t="shared" si="1404"/>
        <v>0.2329612062</v>
      </c>
      <c r="V843" s="156">
        <v>35.0</v>
      </c>
      <c r="W843" s="188">
        <f>SUM((S843/1000000)/V843)</f>
        <v>2.515965314</v>
      </c>
      <c r="X843" s="193">
        <f t="shared" si="1405"/>
        <v>0.3308335714</v>
      </c>
      <c r="Y843" s="151">
        <v>2012.0</v>
      </c>
      <c r="Z843" s="159"/>
      <c r="AA843" s="159"/>
      <c r="AB843" s="189" t="s">
        <v>3197</v>
      </c>
      <c r="AC843" s="158"/>
    </row>
    <row r="844" ht="15.75" customHeight="1">
      <c r="A844" s="194" t="s">
        <v>3198</v>
      </c>
      <c r="B844" s="146">
        <v>66.0</v>
      </c>
      <c r="C844" s="175">
        <v>55.0</v>
      </c>
      <c r="D844" s="146">
        <f t="shared" ref="D844:D845" si="1418">(B844+C844)/2</f>
        <v>60.5</v>
      </c>
      <c r="E844" s="146">
        <v>85.0</v>
      </c>
      <c r="F844" s="146">
        <v>48.0</v>
      </c>
      <c r="G844" s="146">
        <f t="shared" si="1095"/>
        <v>37</v>
      </c>
      <c r="H844" s="146">
        <f t="shared" ref="H844:H845" si="1419">(E844+F844)/2</f>
        <v>66.5</v>
      </c>
      <c r="I844" s="146">
        <f t="shared" si="1096"/>
        <v>-6</v>
      </c>
      <c r="J844" s="152" t="s">
        <v>1527</v>
      </c>
      <c r="K844" s="197" t="s">
        <v>1533</v>
      </c>
      <c r="L844" s="197" t="s">
        <v>1534</v>
      </c>
      <c r="M844" s="181">
        <f t="shared" si="1414"/>
        <v>5.605051</v>
      </c>
      <c r="N844" s="198">
        <v>5605051.0</v>
      </c>
      <c r="O844" s="181">
        <f t="shared" si="1415"/>
        <v>15.486968</v>
      </c>
      <c r="P844" s="149">
        <v>1.5486968E7</v>
      </c>
      <c r="Q844" s="181">
        <f t="shared" si="1416"/>
        <v>9.6</v>
      </c>
      <c r="R844" s="198">
        <v>9600000.0</v>
      </c>
      <c r="S844" s="149">
        <f>P844+R844</f>
        <v>25086968</v>
      </c>
      <c r="T844" s="149">
        <f t="shared" si="1417"/>
        <v>25.086968</v>
      </c>
      <c r="U844" s="199">
        <f t="shared" si="1404"/>
        <v>0.3826688024</v>
      </c>
      <c r="V844" s="192">
        <v>10.0</v>
      </c>
      <c r="W844" s="200">
        <f>SUM(S844/(V844*1000000))</f>
        <v>2.5086968</v>
      </c>
      <c r="X844" s="199">
        <f t="shared" si="1405"/>
        <v>0.5605051</v>
      </c>
      <c r="Y844" s="146">
        <v>2019.0</v>
      </c>
      <c r="Z844" s="201"/>
      <c r="AA844" s="201"/>
      <c r="AB844" s="211" t="s">
        <v>3199</v>
      </c>
      <c r="AC844" s="159"/>
    </row>
    <row r="845" ht="15.75" customHeight="1">
      <c r="A845" s="222" t="s">
        <v>3200</v>
      </c>
      <c r="B845" s="146">
        <v>63.0</v>
      </c>
      <c r="C845" s="164">
        <v>56.0</v>
      </c>
      <c r="D845" s="214">
        <f t="shared" si="1418"/>
        <v>59.5</v>
      </c>
      <c r="E845" s="164">
        <v>68.0</v>
      </c>
      <c r="F845" s="164">
        <v>61.0</v>
      </c>
      <c r="G845" s="149">
        <f t="shared" si="1095"/>
        <v>7</v>
      </c>
      <c r="H845" s="164">
        <f t="shared" si="1419"/>
        <v>64.5</v>
      </c>
      <c r="I845" s="177">
        <f t="shared" si="1096"/>
        <v>-5</v>
      </c>
      <c r="J845" s="173" t="s">
        <v>1601</v>
      </c>
      <c r="K845" s="173" t="s">
        <v>1601</v>
      </c>
      <c r="L845" s="152" t="s">
        <v>1540</v>
      </c>
      <c r="M845" s="153">
        <f t="shared" si="1414"/>
        <v>21.311407</v>
      </c>
      <c r="N845" s="149">
        <v>2.1311407E7</v>
      </c>
      <c r="O845" s="181">
        <f t="shared" si="1415"/>
        <v>70.77589</v>
      </c>
      <c r="P845" s="149">
        <v>7.077589E7</v>
      </c>
      <c r="Q845" s="153">
        <f t="shared" si="1416"/>
        <v>104.5</v>
      </c>
      <c r="R845" s="154">
        <v>1.045E8</v>
      </c>
      <c r="S845" s="154">
        <f>R845+P845</f>
        <v>175275890</v>
      </c>
      <c r="T845" s="154">
        <f t="shared" si="1417"/>
        <v>175.27589</v>
      </c>
      <c r="U845" s="178">
        <f>R845/S845</f>
        <v>0.5962029347</v>
      </c>
      <c r="V845" s="156">
        <v>70.0</v>
      </c>
      <c r="W845" s="157">
        <f t="shared" ref="W845:W852" si="1420">SUM(T845/V845)</f>
        <v>2.503941286</v>
      </c>
      <c r="X845" s="178">
        <f>N845/(V845*1000000)</f>
        <v>0.3044486714</v>
      </c>
      <c r="Y845" s="164">
        <v>2016.0</v>
      </c>
      <c r="Z845" s="159"/>
      <c r="AA845" s="159"/>
      <c r="AB845" s="160" t="s">
        <v>3201</v>
      </c>
      <c r="AC845" s="159"/>
    </row>
    <row r="846" ht="15.75" customHeight="1">
      <c r="A846" s="221" t="s">
        <v>3202</v>
      </c>
      <c r="B846" s="183">
        <v>36.0</v>
      </c>
      <c r="C846" s="147">
        <v>54.0</v>
      </c>
      <c r="D846" s="185">
        <f>AVERAGE(B846:C846)</f>
        <v>45</v>
      </c>
      <c r="E846" s="147">
        <v>50.0</v>
      </c>
      <c r="F846" s="147">
        <v>53.0</v>
      </c>
      <c r="G846" s="147">
        <f t="shared" si="1095"/>
        <v>-3</v>
      </c>
      <c r="H846" s="147">
        <f>AVERAGE(E846:F846)</f>
        <v>51.5</v>
      </c>
      <c r="I846" s="185">
        <f t="shared" si="1096"/>
        <v>-6.5</v>
      </c>
      <c r="J846" s="179" t="s">
        <v>1602</v>
      </c>
      <c r="K846" s="179" t="s">
        <v>1835</v>
      </c>
      <c r="L846" s="179" t="s">
        <v>1540</v>
      </c>
      <c r="M846" s="186">
        <v>38.53</v>
      </c>
      <c r="N846" s="187">
        <f>M846*1000000</f>
        <v>38530000</v>
      </c>
      <c r="O846" s="153">
        <v>100.02</v>
      </c>
      <c r="P846" s="187">
        <f>O846*1000000</f>
        <v>100020000</v>
      </c>
      <c r="Q846" s="153">
        <v>99.92</v>
      </c>
      <c r="R846" s="149">
        <f>SUM(Q846*1000000)</f>
        <v>99920000</v>
      </c>
      <c r="S846" s="187">
        <f>T846*1000000</f>
        <v>199940000</v>
      </c>
      <c r="T846" s="187">
        <v>199.94</v>
      </c>
      <c r="U846" s="178">
        <f t="shared" ref="U846:U876" si="1421">(R846/S846)</f>
        <v>0.499749925</v>
      </c>
      <c r="V846" s="156">
        <v>80.0</v>
      </c>
      <c r="W846" s="188">
        <f t="shared" si="1420"/>
        <v>2.49925</v>
      </c>
      <c r="X846" s="193">
        <f t="shared" ref="X846:X876" si="1422">SUM(M846/V846)</f>
        <v>0.481625</v>
      </c>
      <c r="Y846" s="147">
        <v>2008.0</v>
      </c>
      <c r="Z846" s="159"/>
      <c r="AA846" s="159"/>
      <c r="AB846" s="189" t="s">
        <v>3203</v>
      </c>
      <c r="AC846" s="158"/>
    </row>
    <row r="847" ht="15.75" customHeight="1">
      <c r="A847" s="229" t="s">
        <v>545</v>
      </c>
      <c r="B847" s="175">
        <v>97.0</v>
      </c>
      <c r="C847" s="158">
        <v>89.0</v>
      </c>
      <c r="D847" s="158">
        <f>(B847+C847)/2</f>
        <v>93</v>
      </c>
      <c r="E847" s="158">
        <v>87.0</v>
      </c>
      <c r="F847" s="158">
        <v>87.0</v>
      </c>
      <c r="G847" s="164">
        <f t="shared" si="1095"/>
        <v>0</v>
      </c>
      <c r="H847" s="158">
        <f>(E847+F847)/2</f>
        <v>87</v>
      </c>
      <c r="I847" s="164">
        <f t="shared" si="1096"/>
        <v>6</v>
      </c>
      <c r="J847" s="179" t="s">
        <v>1629</v>
      </c>
      <c r="K847" s="162" t="s">
        <v>3204</v>
      </c>
      <c r="L847" s="162" t="s">
        <v>1550</v>
      </c>
      <c r="M847" s="153">
        <f>N847/1000000</f>
        <v>45.428128</v>
      </c>
      <c r="N847" s="154">
        <v>4.5428128E7</v>
      </c>
      <c r="O847" s="153">
        <f t="shared" ref="O847:O848" si="1423">P847/1000000</f>
        <v>153.636354</v>
      </c>
      <c r="P847" s="149">
        <v>1.53636354E8</v>
      </c>
      <c r="Q847" s="153">
        <f t="shared" ref="Q847:Q848" si="1424">R847/1000000</f>
        <v>221.1</v>
      </c>
      <c r="R847" s="149">
        <v>2.211E8</v>
      </c>
      <c r="S847" s="154">
        <f>SUM(P847+(Q847*1000000))</f>
        <v>374736354</v>
      </c>
      <c r="T847" s="154">
        <f t="shared" ref="T847:T849" si="1425">S847/1000000</f>
        <v>374.736354</v>
      </c>
      <c r="U847" s="178">
        <f t="shared" si="1421"/>
        <v>0.5900148135</v>
      </c>
      <c r="V847" s="192">
        <v>150.0</v>
      </c>
      <c r="W847" s="188">
        <f t="shared" si="1420"/>
        <v>2.49824236</v>
      </c>
      <c r="X847" s="193">
        <f t="shared" si="1422"/>
        <v>0.3028541867</v>
      </c>
      <c r="Y847" s="158">
        <v>2015.0</v>
      </c>
      <c r="Z847" s="162" t="s">
        <v>1608</v>
      </c>
      <c r="AA847" s="162" t="s">
        <v>3205</v>
      </c>
      <c r="AB847" s="189" t="s">
        <v>3206</v>
      </c>
      <c r="AC847" s="158"/>
    </row>
    <row r="848" ht="15.75" customHeight="1">
      <c r="A848" s="221" t="s">
        <v>3207</v>
      </c>
      <c r="B848" s="183">
        <v>11.0</v>
      </c>
      <c r="C848" s="147">
        <v>32.0</v>
      </c>
      <c r="D848" s="183">
        <f t="shared" ref="D848:D853" si="1426">AVERAGE(B848:C848)</f>
        <v>21.5</v>
      </c>
      <c r="E848" s="147">
        <v>40.0</v>
      </c>
      <c r="F848" s="147">
        <v>48.0</v>
      </c>
      <c r="G848" s="147">
        <f t="shared" si="1095"/>
        <v>-8</v>
      </c>
      <c r="H848" s="147">
        <f t="shared" ref="H848:H853" si="1427">AVERAGE(E848:F848)</f>
        <v>44</v>
      </c>
      <c r="I848" s="183">
        <f t="shared" si="1096"/>
        <v>-22.5</v>
      </c>
      <c r="J848" s="179" t="s">
        <v>1395</v>
      </c>
      <c r="K848" s="179" t="s">
        <v>1395</v>
      </c>
      <c r="L848" s="179" t="s">
        <v>1550</v>
      </c>
      <c r="M848" s="186">
        <v>9.686362</v>
      </c>
      <c r="N848" s="149">
        <v>9686362.0</v>
      </c>
      <c r="O848" s="181">
        <f t="shared" si="1423"/>
        <v>20.804166</v>
      </c>
      <c r="P848" s="187">
        <v>2.0804166E7</v>
      </c>
      <c r="Q848" s="181">
        <f t="shared" si="1424"/>
        <v>16.661824</v>
      </c>
      <c r="R848" s="187">
        <v>1.6661824E7</v>
      </c>
      <c r="S848" s="187">
        <v>3.746599E7</v>
      </c>
      <c r="T848" s="187">
        <f t="shared" si="1425"/>
        <v>37.46599</v>
      </c>
      <c r="U848" s="178">
        <f t="shared" si="1421"/>
        <v>0.4447186368</v>
      </c>
      <c r="V848" s="156">
        <v>15.0</v>
      </c>
      <c r="W848" s="188">
        <f t="shared" si="1420"/>
        <v>2.497732667</v>
      </c>
      <c r="X848" s="193">
        <f t="shared" si="1422"/>
        <v>0.6457574667</v>
      </c>
      <c r="Y848" s="147">
        <v>2007.0</v>
      </c>
      <c r="Z848" s="159"/>
      <c r="AA848" s="159"/>
      <c r="AB848" s="160" t="s">
        <v>3208</v>
      </c>
      <c r="AC848" s="159"/>
    </row>
    <row r="849" ht="15.75" customHeight="1">
      <c r="A849" s="221" t="s">
        <v>786</v>
      </c>
      <c r="B849" s="175">
        <v>83.0</v>
      </c>
      <c r="C849" s="158">
        <v>68.0</v>
      </c>
      <c r="D849" s="185">
        <f t="shared" si="1426"/>
        <v>75.5</v>
      </c>
      <c r="E849" s="158">
        <v>87.0</v>
      </c>
      <c r="F849" s="147">
        <v>77.0</v>
      </c>
      <c r="G849" s="187">
        <f t="shared" si="1095"/>
        <v>10</v>
      </c>
      <c r="H849" s="147">
        <f t="shared" si="1427"/>
        <v>82</v>
      </c>
      <c r="I849" s="185">
        <f t="shared" si="1096"/>
        <v>-6.5</v>
      </c>
      <c r="J849" s="179" t="s">
        <v>1602</v>
      </c>
      <c r="K849" s="179" t="s">
        <v>3209</v>
      </c>
      <c r="L849" s="179" t="s">
        <v>1567</v>
      </c>
      <c r="M849" s="153">
        <v>54.81</v>
      </c>
      <c r="N849" s="187">
        <f t="shared" ref="N849:N850" si="1428">M849*1000000</f>
        <v>54810000</v>
      </c>
      <c r="O849" s="153">
        <v>176.7</v>
      </c>
      <c r="P849" s="187">
        <f t="shared" ref="P849:P850" si="1429">O849*1000000</f>
        <v>176700000</v>
      </c>
      <c r="Q849" s="153">
        <v>305.04</v>
      </c>
      <c r="R849" s="149">
        <f t="shared" ref="R849:R850" si="1430">SUM(Q849*1000000)</f>
        <v>305040000</v>
      </c>
      <c r="S849" s="154">
        <f>SUM(N849:P849)</f>
        <v>231510176.7</v>
      </c>
      <c r="T849" s="149">
        <f t="shared" si="1425"/>
        <v>231.5101767</v>
      </c>
      <c r="U849" s="178">
        <f t="shared" si="1421"/>
        <v>1.317609465</v>
      </c>
      <c r="V849" s="156">
        <v>93.0</v>
      </c>
      <c r="W849" s="188">
        <f t="shared" si="1420"/>
        <v>2.489356739</v>
      </c>
      <c r="X849" s="193">
        <f t="shared" si="1422"/>
        <v>0.5893548387</v>
      </c>
      <c r="Y849" s="147">
        <v>2011.0</v>
      </c>
      <c r="Z849" s="159"/>
      <c r="AA849" s="159"/>
      <c r="AB849" s="189" t="s">
        <v>3210</v>
      </c>
      <c r="AC849" s="158"/>
    </row>
    <row r="850" ht="15.75" customHeight="1">
      <c r="A850" s="221" t="s">
        <v>3211</v>
      </c>
      <c r="B850" s="183">
        <v>57.0</v>
      </c>
      <c r="C850" s="147">
        <v>46.0</v>
      </c>
      <c r="D850" s="183">
        <f t="shared" si="1426"/>
        <v>51.5</v>
      </c>
      <c r="E850" s="147">
        <v>60.0</v>
      </c>
      <c r="F850" s="147">
        <v>68.0</v>
      </c>
      <c r="G850" s="147">
        <f t="shared" si="1095"/>
        <v>-8</v>
      </c>
      <c r="H850" s="147">
        <f t="shared" si="1427"/>
        <v>64</v>
      </c>
      <c r="I850" s="183">
        <f t="shared" si="1096"/>
        <v>-12.5</v>
      </c>
      <c r="J850" s="179" t="s">
        <v>1543</v>
      </c>
      <c r="K850" s="179" t="s">
        <v>1616</v>
      </c>
      <c r="L850" s="179" t="s">
        <v>1540</v>
      </c>
      <c r="M850" s="186">
        <v>9.8</v>
      </c>
      <c r="N850" s="187">
        <f t="shared" si="1428"/>
        <v>9800000</v>
      </c>
      <c r="O850" s="153">
        <v>32.01</v>
      </c>
      <c r="P850" s="187">
        <f t="shared" si="1429"/>
        <v>32010000</v>
      </c>
      <c r="Q850" s="153">
        <v>17.77</v>
      </c>
      <c r="R850" s="149">
        <f t="shared" si="1430"/>
        <v>17770000</v>
      </c>
      <c r="S850" s="187">
        <f>T850*1000000</f>
        <v>49780000</v>
      </c>
      <c r="T850" s="187">
        <f>SUM(O850+Q850)</f>
        <v>49.78</v>
      </c>
      <c r="U850" s="178">
        <f t="shared" si="1421"/>
        <v>0.356970671</v>
      </c>
      <c r="V850" s="156">
        <v>20.0</v>
      </c>
      <c r="W850" s="188">
        <f t="shared" si="1420"/>
        <v>2.489</v>
      </c>
      <c r="X850" s="193">
        <f t="shared" si="1422"/>
        <v>0.49</v>
      </c>
      <c r="Y850" s="147">
        <v>2010.0</v>
      </c>
      <c r="Z850" s="159"/>
      <c r="AA850" s="159"/>
      <c r="AB850" s="189" t="s">
        <v>3212</v>
      </c>
      <c r="AC850" s="158"/>
    </row>
    <row r="851" ht="15.75" customHeight="1">
      <c r="A851" s="223" t="s">
        <v>3213</v>
      </c>
      <c r="B851" s="175">
        <v>68.0</v>
      </c>
      <c r="C851" s="158">
        <v>61.0</v>
      </c>
      <c r="D851" s="210">
        <f t="shared" si="1426"/>
        <v>64.5</v>
      </c>
      <c r="E851" s="158">
        <v>58.0</v>
      </c>
      <c r="F851" s="158">
        <v>69.0</v>
      </c>
      <c r="G851" s="158">
        <f t="shared" si="1095"/>
        <v>-11</v>
      </c>
      <c r="H851" s="158">
        <f t="shared" si="1427"/>
        <v>63.5</v>
      </c>
      <c r="I851" s="210">
        <f t="shared" si="1096"/>
        <v>1</v>
      </c>
      <c r="J851" s="162" t="s">
        <v>1537</v>
      </c>
      <c r="K851" s="162" t="s">
        <v>3214</v>
      </c>
      <c r="L851" s="162" t="s">
        <v>1540</v>
      </c>
      <c r="M851" s="153">
        <f>N851/1000000</f>
        <v>29.807393</v>
      </c>
      <c r="N851" s="154">
        <v>2.9807393E7</v>
      </c>
      <c r="O851" s="153">
        <f>P851/1000000</f>
        <v>93.050117</v>
      </c>
      <c r="P851" s="154">
        <v>9.3050117E7</v>
      </c>
      <c r="Q851" s="153">
        <f>R851/1000000</f>
        <v>193.090583</v>
      </c>
      <c r="R851" s="154">
        <v>1.93090583E8</v>
      </c>
      <c r="S851" s="154">
        <v>2.861407E8</v>
      </c>
      <c r="T851" s="154">
        <f>S851/1000000</f>
        <v>286.1407</v>
      </c>
      <c r="U851" s="178">
        <f t="shared" si="1421"/>
        <v>0.6748099204</v>
      </c>
      <c r="V851" s="156">
        <v>115.0</v>
      </c>
      <c r="W851" s="188">
        <f t="shared" si="1420"/>
        <v>2.48818</v>
      </c>
      <c r="X851" s="193">
        <f t="shared" si="1422"/>
        <v>0.2591947217</v>
      </c>
      <c r="Y851" s="158">
        <v>2013.0</v>
      </c>
      <c r="Z851" s="159"/>
      <c r="AA851" s="159"/>
      <c r="AB851" s="189" t="s">
        <v>3215</v>
      </c>
      <c r="AC851" s="158"/>
    </row>
    <row r="852" ht="15.75" customHeight="1">
      <c r="A852" s="221" t="s">
        <v>3216</v>
      </c>
      <c r="B852" s="183">
        <v>37.0</v>
      </c>
      <c r="C852" s="147">
        <v>40.0</v>
      </c>
      <c r="D852" s="183">
        <f t="shared" si="1426"/>
        <v>38.5</v>
      </c>
      <c r="E852" s="147">
        <v>72.0</v>
      </c>
      <c r="F852" s="147">
        <v>61.0</v>
      </c>
      <c r="G852" s="147">
        <f t="shared" si="1095"/>
        <v>11</v>
      </c>
      <c r="H852" s="147">
        <f t="shared" si="1427"/>
        <v>66.5</v>
      </c>
      <c r="I852" s="183">
        <f t="shared" si="1096"/>
        <v>-28</v>
      </c>
      <c r="J852" s="179" t="s">
        <v>1602</v>
      </c>
      <c r="K852" s="179" t="s">
        <v>2187</v>
      </c>
      <c r="L852" s="179" t="s">
        <v>1534</v>
      </c>
      <c r="M852" s="186">
        <v>85.1</v>
      </c>
      <c r="N852" s="187">
        <f>M852*1000000</f>
        <v>85100000</v>
      </c>
      <c r="O852" s="153">
        <v>179.9</v>
      </c>
      <c r="P852" s="187">
        <f>O852*1000000</f>
        <v>179900000</v>
      </c>
      <c r="Q852" s="153">
        <v>193.2</v>
      </c>
      <c r="R852" s="149">
        <f>SUM(Q852*1000000)</f>
        <v>193200000</v>
      </c>
      <c r="S852" s="187">
        <f>T852*1000000</f>
        <v>373100000</v>
      </c>
      <c r="T852" s="187">
        <v>373.1</v>
      </c>
      <c r="U852" s="178">
        <f t="shared" si="1421"/>
        <v>0.5178236398</v>
      </c>
      <c r="V852" s="156">
        <v>150.0</v>
      </c>
      <c r="W852" s="188">
        <f t="shared" si="1420"/>
        <v>2.487333333</v>
      </c>
      <c r="X852" s="193">
        <f t="shared" si="1422"/>
        <v>0.5673333333</v>
      </c>
      <c r="Y852" s="147">
        <v>2009.0</v>
      </c>
      <c r="Z852" s="159"/>
      <c r="AA852" s="159"/>
      <c r="AB852" s="189" t="s">
        <v>3217</v>
      </c>
      <c r="AC852" s="158"/>
    </row>
    <row r="853" ht="15.75" customHeight="1">
      <c r="A853" s="225" t="s">
        <v>3218</v>
      </c>
      <c r="B853" s="206">
        <v>51.0</v>
      </c>
      <c r="C853" s="151">
        <v>59.0</v>
      </c>
      <c r="D853" s="208">
        <f t="shared" si="1426"/>
        <v>55</v>
      </c>
      <c r="E853" s="151">
        <v>71.0</v>
      </c>
      <c r="F853" s="151">
        <v>64.0</v>
      </c>
      <c r="G853" s="151">
        <f t="shared" si="1095"/>
        <v>7</v>
      </c>
      <c r="H853" s="151">
        <f t="shared" si="1427"/>
        <v>67.5</v>
      </c>
      <c r="I853" s="208">
        <f t="shared" si="1096"/>
        <v>-12.5</v>
      </c>
      <c r="J853" s="165" t="s">
        <v>1602</v>
      </c>
      <c r="K853" s="165" t="s">
        <v>3219</v>
      </c>
      <c r="L853" s="165" t="s">
        <v>1534</v>
      </c>
      <c r="M853" s="181">
        <f t="shared" ref="M853:M854" si="1431">N853/1000000</f>
        <v>30.621445</v>
      </c>
      <c r="N853" s="150">
        <v>3.0621445E7</v>
      </c>
      <c r="O853" s="181">
        <f t="shared" ref="O853:O854" si="1432">P853/1000000</f>
        <v>115.637895</v>
      </c>
      <c r="P853" s="150">
        <v>1.15637895E8</v>
      </c>
      <c r="Q853" s="153">
        <f t="shared" ref="Q853:Q854" si="1433">R853/1000000</f>
        <v>45.821402</v>
      </c>
      <c r="R853" s="149">
        <v>4.5821402E7</v>
      </c>
      <c r="S853" s="150">
        <v>1.61459297E8</v>
      </c>
      <c r="T853" s="149">
        <f t="shared" ref="T853:T854" si="1434">S853/1000000</f>
        <v>161.459297</v>
      </c>
      <c r="U853" s="178">
        <f t="shared" si="1421"/>
        <v>0.2837953766</v>
      </c>
      <c r="V853" s="192">
        <v>65.0</v>
      </c>
      <c r="W853" s="204">
        <f t="shared" ref="W853:W854" si="1435">SUM(S853/(V853*1000000))</f>
        <v>2.483989185</v>
      </c>
      <c r="X853" s="193">
        <f t="shared" si="1422"/>
        <v>0.4710991538</v>
      </c>
      <c r="Y853" s="151">
        <v>2014.0</v>
      </c>
      <c r="Z853" s="171"/>
      <c r="AA853" s="159"/>
      <c r="AB853" s="189" t="s">
        <v>3220</v>
      </c>
      <c r="AC853" s="158"/>
    </row>
    <row r="854" ht="15.75" customHeight="1">
      <c r="A854" s="222" t="s">
        <v>3221</v>
      </c>
      <c r="B854" s="146">
        <v>68.0</v>
      </c>
      <c r="C854" s="164">
        <v>65.0</v>
      </c>
      <c r="D854" s="149">
        <f>(B854+C854)/2</f>
        <v>66.5</v>
      </c>
      <c r="E854" s="164">
        <v>56.0</v>
      </c>
      <c r="F854" s="164">
        <v>60.0</v>
      </c>
      <c r="G854" s="151">
        <f t="shared" si="1095"/>
        <v>-4</v>
      </c>
      <c r="H854" s="151">
        <f>(E854+F854)/2</f>
        <v>58</v>
      </c>
      <c r="I854" s="150">
        <f t="shared" si="1096"/>
        <v>8.5</v>
      </c>
      <c r="J854" s="165" t="s">
        <v>1629</v>
      </c>
      <c r="K854" s="165" t="s">
        <v>1732</v>
      </c>
      <c r="L854" s="166" t="s">
        <v>1550</v>
      </c>
      <c r="M854" s="167">
        <f t="shared" si="1431"/>
        <v>36.160621</v>
      </c>
      <c r="N854" s="149">
        <v>3.6160621E7</v>
      </c>
      <c r="O854" s="167">
        <f t="shared" si="1432"/>
        <v>74.262031</v>
      </c>
      <c r="P854" s="149">
        <v>7.4262031E7</v>
      </c>
      <c r="Q854" s="167">
        <f t="shared" si="1433"/>
        <v>166.483733</v>
      </c>
      <c r="R854" s="150">
        <f>S854-P854</f>
        <v>166483733</v>
      </c>
      <c r="S854" s="149">
        <v>2.40745764E8</v>
      </c>
      <c r="T854" s="149">
        <f t="shared" si="1434"/>
        <v>240.745764</v>
      </c>
      <c r="U854" s="155">
        <f t="shared" si="1421"/>
        <v>0.6915333846</v>
      </c>
      <c r="V854" s="192">
        <v>97.0</v>
      </c>
      <c r="W854" s="204">
        <f t="shared" si="1435"/>
        <v>2.481915093</v>
      </c>
      <c r="X854" s="155">
        <f t="shared" si="1422"/>
        <v>0.3727899072</v>
      </c>
      <c r="Y854" s="164">
        <v>2017.0</v>
      </c>
      <c r="Z854" s="171"/>
      <c r="AA854" s="171"/>
      <c r="AB854" s="172" t="s">
        <v>3222</v>
      </c>
      <c r="AC854" s="171"/>
    </row>
    <row r="855" ht="15.75" customHeight="1">
      <c r="A855" s="221" t="s">
        <v>583</v>
      </c>
      <c r="B855" s="183">
        <v>72.0</v>
      </c>
      <c r="C855" s="147">
        <v>63.0</v>
      </c>
      <c r="D855" s="183">
        <f>AVERAGE(B855:C855)</f>
        <v>67.5</v>
      </c>
      <c r="E855" s="147">
        <v>73.0</v>
      </c>
      <c r="F855" s="147">
        <v>73.0</v>
      </c>
      <c r="G855" s="147">
        <f t="shared" si="1095"/>
        <v>0</v>
      </c>
      <c r="H855" s="147">
        <f>AVERAGE(E855:F855)</f>
        <v>73</v>
      </c>
      <c r="I855" s="183">
        <f t="shared" si="1096"/>
        <v>-5.5</v>
      </c>
      <c r="J855" s="179" t="s">
        <v>1594</v>
      </c>
      <c r="K855" s="179" t="s">
        <v>3223</v>
      </c>
      <c r="L855" s="179" t="s">
        <v>1540</v>
      </c>
      <c r="M855" s="186">
        <v>46.02</v>
      </c>
      <c r="N855" s="187">
        <f>M855*1000000</f>
        <v>46020000</v>
      </c>
      <c r="O855" s="153">
        <v>148.42</v>
      </c>
      <c r="P855" s="187">
        <f>O855*1000000</f>
        <v>148420000</v>
      </c>
      <c r="Q855" s="153">
        <v>173.47</v>
      </c>
      <c r="R855" s="149">
        <f>SUM(Q855*1000000)</f>
        <v>173470000</v>
      </c>
      <c r="S855" s="187">
        <f>T855*1000000</f>
        <v>321890000</v>
      </c>
      <c r="T855" s="187">
        <f>SUM(O855+Q855)</f>
        <v>321.89</v>
      </c>
      <c r="U855" s="178">
        <f t="shared" si="1421"/>
        <v>0.538910808</v>
      </c>
      <c r="V855" s="156">
        <v>130.0</v>
      </c>
      <c r="W855" s="188">
        <f>SUM(T855/V855)</f>
        <v>2.476076923</v>
      </c>
      <c r="X855" s="193">
        <f t="shared" si="1422"/>
        <v>0.354</v>
      </c>
      <c r="Y855" s="147">
        <v>2010.0</v>
      </c>
      <c r="Z855" s="159"/>
      <c r="AA855" s="159"/>
      <c r="AB855" s="189" t="s">
        <v>3224</v>
      </c>
      <c r="AC855" s="158"/>
    </row>
    <row r="856" ht="15.75" customHeight="1">
      <c r="A856" s="212" t="s">
        <v>3225</v>
      </c>
      <c r="B856" s="146">
        <v>45.0</v>
      </c>
      <c r="C856" s="146">
        <v>45.0</v>
      </c>
      <c r="D856" s="146">
        <f t="shared" ref="D856:D857" si="1436">(B856+C856)/2</f>
        <v>45</v>
      </c>
      <c r="E856" s="146">
        <v>45.0</v>
      </c>
      <c r="F856" s="146">
        <v>57.0</v>
      </c>
      <c r="G856" s="146">
        <f t="shared" si="1095"/>
        <v>-12</v>
      </c>
      <c r="H856" s="146">
        <f t="shared" ref="H856:H857" si="1437">(E856+F856)/2</f>
        <v>51</v>
      </c>
      <c r="I856" s="146">
        <f t="shared" si="1096"/>
        <v>-6</v>
      </c>
      <c r="J856" s="152" t="s">
        <v>1527</v>
      </c>
      <c r="K856" s="197" t="s">
        <v>1619</v>
      </c>
      <c r="L856" s="197" t="s">
        <v>1540</v>
      </c>
      <c r="M856" s="181">
        <f t="shared" ref="M856:M857" si="1438">N856/1000000</f>
        <v>5.853061</v>
      </c>
      <c r="N856" s="149">
        <v>5853061.0</v>
      </c>
      <c r="O856" s="181">
        <f t="shared" ref="O856:O857" si="1439">P856/1000000</f>
        <v>14.855506</v>
      </c>
      <c r="P856" s="149">
        <v>1.4855506E7</v>
      </c>
      <c r="Q856" s="181">
        <f t="shared" ref="Q856:Q857" si="1440">R856/1000000</f>
        <v>0</v>
      </c>
      <c r="R856" s="149">
        <v>0.0</v>
      </c>
      <c r="S856" s="149">
        <f>P856+R856</f>
        <v>14855506</v>
      </c>
      <c r="T856" s="149">
        <f>S856/1000000</f>
        <v>14.855506</v>
      </c>
      <c r="U856" s="199">
        <f t="shared" si="1421"/>
        <v>0</v>
      </c>
      <c r="V856" s="192">
        <v>6.0</v>
      </c>
      <c r="W856" s="200">
        <f t="shared" ref="W856:W857" si="1441">SUM(S856/(V856*1000000))</f>
        <v>2.475917667</v>
      </c>
      <c r="X856" s="199">
        <f t="shared" si="1422"/>
        <v>0.9755101667</v>
      </c>
      <c r="Y856" s="146">
        <v>2019.0</v>
      </c>
      <c r="Z856" s="201"/>
      <c r="AA856" s="201"/>
      <c r="AB856" s="211" t="s">
        <v>3226</v>
      </c>
      <c r="AC856" s="159"/>
    </row>
    <row r="857" ht="15.75" customHeight="1">
      <c r="A857" s="226" t="s">
        <v>3227</v>
      </c>
      <c r="B857" s="146">
        <v>38.0</v>
      </c>
      <c r="C857" s="147">
        <v>47.0</v>
      </c>
      <c r="D857" s="149">
        <f t="shared" si="1436"/>
        <v>42.5</v>
      </c>
      <c r="E857" s="147">
        <v>55.0</v>
      </c>
      <c r="F857" s="149">
        <v>46.0</v>
      </c>
      <c r="G857" s="150">
        <f t="shared" si="1095"/>
        <v>9</v>
      </c>
      <c r="H857" s="151">
        <f t="shared" si="1437"/>
        <v>50.5</v>
      </c>
      <c r="I857" s="150">
        <f t="shared" si="1096"/>
        <v>-8</v>
      </c>
      <c r="J857" s="152" t="s">
        <v>1903</v>
      </c>
      <c r="K857" s="152" t="s">
        <v>1904</v>
      </c>
      <c r="L857" s="152" t="s">
        <v>1540</v>
      </c>
      <c r="M857" s="153">
        <f t="shared" si="1438"/>
        <v>6.489983</v>
      </c>
      <c r="N857" s="149">
        <v>6489983.0</v>
      </c>
      <c r="O857" s="153">
        <f t="shared" si="1439"/>
        <v>32.947075</v>
      </c>
      <c r="P857" s="149">
        <v>3.2947075E7</v>
      </c>
      <c r="Q857" s="153">
        <f t="shared" si="1440"/>
        <v>6.6</v>
      </c>
      <c r="R857" s="149">
        <v>6600000.0</v>
      </c>
      <c r="S857" s="149">
        <v>3.9547075E7</v>
      </c>
      <c r="T857" s="154">
        <f>S857/100000</f>
        <v>395.47075</v>
      </c>
      <c r="U857" s="155">
        <f t="shared" si="1421"/>
        <v>0.1668897131</v>
      </c>
      <c r="V857" s="156">
        <v>16.0</v>
      </c>
      <c r="W857" s="204">
        <f t="shared" si="1441"/>
        <v>2.471692188</v>
      </c>
      <c r="X857" s="155">
        <f t="shared" si="1422"/>
        <v>0.4056239375</v>
      </c>
      <c r="Y857" s="147">
        <v>2018.0</v>
      </c>
      <c r="Z857" s="159"/>
      <c r="AA857" s="159"/>
      <c r="AB857" s="160" t="s">
        <v>3228</v>
      </c>
      <c r="AC857" s="159"/>
    </row>
    <row r="858" ht="15.75" customHeight="1">
      <c r="A858" s="221" t="s">
        <v>3229</v>
      </c>
      <c r="B858" s="175">
        <v>84.0</v>
      </c>
      <c r="C858" s="158">
        <v>64.0</v>
      </c>
      <c r="D858" s="183">
        <f>AVERAGE(B858:C858)</f>
        <v>74</v>
      </c>
      <c r="E858" s="158">
        <v>81.0</v>
      </c>
      <c r="F858" s="147">
        <v>64.0</v>
      </c>
      <c r="G858" s="147">
        <f t="shared" si="1095"/>
        <v>17</v>
      </c>
      <c r="H858" s="147">
        <f>AVERAGE(E858:F858)</f>
        <v>72.5</v>
      </c>
      <c r="I858" s="183">
        <f t="shared" si="1096"/>
        <v>1.5</v>
      </c>
      <c r="J858" s="179" t="s">
        <v>2004</v>
      </c>
      <c r="K858" s="179" t="s">
        <v>2004</v>
      </c>
      <c r="L858" s="179" t="s">
        <v>1534</v>
      </c>
      <c r="M858" s="153">
        <v>19.15</v>
      </c>
      <c r="N858" s="187">
        <f>M858*1000000</f>
        <v>19150000</v>
      </c>
      <c r="O858" s="153">
        <v>72.29</v>
      </c>
      <c r="P858" s="187">
        <f>O858*1000000</f>
        <v>72290000</v>
      </c>
      <c r="Q858" s="153">
        <v>23.12</v>
      </c>
      <c r="R858" s="149">
        <f>SUM(Q858*1000000)</f>
        <v>23120000</v>
      </c>
      <c r="S858" s="154">
        <f>SUM(N858:P858)</f>
        <v>91440072.29</v>
      </c>
      <c r="T858" s="149">
        <f t="shared" ref="T858:T861" si="1442">S858/1000000</f>
        <v>91.44007229</v>
      </c>
      <c r="U858" s="178">
        <f t="shared" si="1421"/>
        <v>0.2528431947</v>
      </c>
      <c r="V858" s="156">
        <v>37.0</v>
      </c>
      <c r="W858" s="188">
        <f t="shared" ref="W858:W861" si="1443">SUM(T858/V858)</f>
        <v>2.471353305</v>
      </c>
      <c r="X858" s="193">
        <f t="shared" si="1422"/>
        <v>0.5175675676</v>
      </c>
      <c r="Y858" s="147">
        <v>2011.0</v>
      </c>
      <c r="Z858" s="159"/>
      <c r="AA858" s="159"/>
      <c r="AB858" s="189" t="s">
        <v>3230</v>
      </c>
      <c r="AC858" s="158"/>
    </row>
    <row r="859" ht="15.75" customHeight="1">
      <c r="A859" s="224" t="s">
        <v>3231</v>
      </c>
      <c r="B859" s="175">
        <v>93.0</v>
      </c>
      <c r="C859" s="158">
        <v>81.0</v>
      </c>
      <c r="D859" s="158">
        <f>(B859+C859)/2</f>
        <v>87</v>
      </c>
      <c r="E859" s="164">
        <v>88.0</v>
      </c>
      <c r="F859" s="158">
        <v>85.0</v>
      </c>
      <c r="G859" s="164">
        <f t="shared" si="1095"/>
        <v>3</v>
      </c>
      <c r="H859" s="158">
        <f>(E859+F859)/2</f>
        <v>86.5</v>
      </c>
      <c r="I859" s="164">
        <f t="shared" si="1096"/>
        <v>0.5</v>
      </c>
      <c r="J859" s="162" t="s">
        <v>1602</v>
      </c>
      <c r="K859" s="162" t="s">
        <v>3232</v>
      </c>
      <c r="L859" s="162" t="s">
        <v>1540</v>
      </c>
      <c r="M859" s="153">
        <f t="shared" ref="M859:M864" si="1444">N859/1000000</f>
        <v>12.148041</v>
      </c>
      <c r="N859" s="154">
        <v>1.2148041E7</v>
      </c>
      <c r="O859" s="153">
        <f t="shared" ref="O859:O864" si="1445">P859/1000000</f>
        <v>43.923193</v>
      </c>
      <c r="P859" s="149">
        <v>4.3923193E7</v>
      </c>
      <c r="Q859" s="153">
        <f>R859/1000000</f>
        <v>29.982451</v>
      </c>
      <c r="R859" s="149">
        <v>2.9982451E7</v>
      </c>
      <c r="S859" s="154">
        <f t="shared" ref="S859:S861" si="1446">SUM(P859+Q859*1000000)</f>
        <v>73905644</v>
      </c>
      <c r="T859" s="154">
        <f t="shared" si="1442"/>
        <v>73.905644</v>
      </c>
      <c r="U859" s="178">
        <f t="shared" si="1421"/>
        <v>0.4056855387</v>
      </c>
      <c r="V859" s="192">
        <v>30.0</v>
      </c>
      <c r="W859" s="188">
        <f t="shared" si="1443"/>
        <v>2.463521467</v>
      </c>
      <c r="X859" s="193">
        <f t="shared" si="1422"/>
        <v>0.4049347</v>
      </c>
      <c r="Y859" s="158">
        <v>2015.0</v>
      </c>
      <c r="Z859" s="159"/>
      <c r="AA859" s="159"/>
      <c r="AB859" s="189" t="s">
        <v>3233</v>
      </c>
      <c r="AC859" s="158"/>
    </row>
    <row r="860" ht="15.75" customHeight="1">
      <c r="A860" s="223" t="s">
        <v>906</v>
      </c>
      <c r="B860" s="175">
        <v>87.0</v>
      </c>
      <c r="C860" s="158">
        <v>72.0</v>
      </c>
      <c r="D860" s="210">
        <f>AVERAGE(B860:C860)</f>
        <v>79.5</v>
      </c>
      <c r="E860" s="158">
        <v>90.0</v>
      </c>
      <c r="F860" s="158">
        <v>78.0</v>
      </c>
      <c r="G860" s="158">
        <f t="shared" si="1095"/>
        <v>12</v>
      </c>
      <c r="H860" s="158">
        <f>AVERAGE(E860:F860)</f>
        <v>84</v>
      </c>
      <c r="I860" s="210">
        <f t="shared" si="1096"/>
        <v>-4.5</v>
      </c>
      <c r="J860" s="162" t="s">
        <v>1537</v>
      </c>
      <c r="K860" s="162" t="s">
        <v>3234</v>
      </c>
      <c r="L860" s="162" t="s">
        <v>1550</v>
      </c>
      <c r="M860" s="153">
        <f t="shared" si="1444"/>
        <v>70.165559</v>
      </c>
      <c r="N860" s="154">
        <v>7.0165559E7</v>
      </c>
      <c r="O860" s="153">
        <f t="shared" si="1445"/>
        <v>228.778661</v>
      </c>
      <c r="P860" s="154">
        <v>2.28778661E8</v>
      </c>
      <c r="Q860" s="153">
        <v>239.0</v>
      </c>
      <c r="R860" s="154">
        <f>Q860*1000000</f>
        <v>239000000</v>
      </c>
      <c r="S860" s="154">
        <f t="shared" si="1446"/>
        <v>467778661</v>
      </c>
      <c r="T860" s="154">
        <f t="shared" si="1442"/>
        <v>467.778661</v>
      </c>
      <c r="U860" s="178">
        <f t="shared" si="1421"/>
        <v>0.5109254011</v>
      </c>
      <c r="V860" s="156">
        <v>190.0</v>
      </c>
      <c r="W860" s="188">
        <f t="shared" si="1443"/>
        <v>2.461992953</v>
      </c>
      <c r="X860" s="193">
        <f t="shared" si="1422"/>
        <v>0.3692924158</v>
      </c>
      <c r="Y860" s="158">
        <v>2013.0</v>
      </c>
      <c r="Z860" s="159"/>
      <c r="AA860" s="159"/>
      <c r="AB860" s="189" t="s">
        <v>3235</v>
      </c>
      <c r="AC860" s="158"/>
    </row>
    <row r="861" ht="15.75" customHeight="1">
      <c r="A861" s="224" t="s">
        <v>3236</v>
      </c>
      <c r="B861" s="175">
        <v>92.0</v>
      </c>
      <c r="C861" s="158">
        <v>78.0</v>
      </c>
      <c r="D861" s="158">
        <f t="shared" ref="D861:D863" si="1447">(B861+C861)/2</f>
        <v>85</v>
      </c>
      <c r="E861" s="164">
        <v>85.0</v>
      </c>
      <c r="F861" s="158">
        <v>80.0</v>
      </c>
      <c r="G861" s="164">
        <f t="shared" si="1095"/>
        <v>5</v>
      </c>
      <c r="H861" s="158">
        <f t="shared" ref="H861:H863" si="1448">(E861+F861)/2</f>
        <v>82.5</v>
      </c>
      <c r="I861" s="164">
        <f t="shared" si="1096"/>
        <v>2.5</v>
      </c>
      <c r="J861" s="162" t="s">
        <v>1629</v>
      </c>
      <c r="K861" s="162" t="s">
        <v>1754</v>
      </c>
      <c r="L861" s="162" t="s">
        <v>1540</v>
      </c>
      <c r="M861" s="153">
        <f t="shared" si="1444"/>
        <v>5.3495</v>
      </c>
      <c r="N861" s="154">
        <v>5349500.0</v>
      </c>
      <c r="O861" s="153">
        <f t="shared" si="1445"/>
        <v>25.442958</v>
      </c>
      <c r="P861" s="149">
        <v>2.5442958E7</v>
      </c>
      <c r="Q861" s="153">
        <f t="shared" ref="Q861:Q864" si="1449">R861/1000000</f>
        <v>11.426456</v>
      </c>
      <c r="R861" s="149">
        <v>1.1426456E7</v>
      </c>
      <c r="S861" s="154">
        <f t="shared" si="1446"/>
        <v>36869414</v>
      </c>
      <c r="T861" s="154">
        <f t="shared" si="1442"/>
        <v>36.869414</v>
      </c>
      <c r="U861" s="178">
        <f t="shared" si="1421"/>
        <v>0.3099169409</v>
      </c>
      <c r="V861" s="192">
        <v>15.0</v>
      </c>
      <c r="W861" s="188">
        <f t="shared" si="1443"/>
        <v>2.457960933</v>
      </c>
      <c r="X861" s="193">
        <f t="shared" si="1422"/>
        <v>0.3566333333</v>
      </c>
      <c r="Y861" s="158">
        <v>2015.0</v>
      </c>
      <c r="Z861" s="159"/>
      <c r="AA861" s="159"/>
      <c r="AB861" s="189" t="s">
        <v>3237</v>
      </c>
      <c r="AC861" s="158"/>
    </row>
    <row r="862" ht="15.75" customHeight="1">
      <c r="A862" s="227" t="s">
        <v>3238</v>
      </c>
      <c r="B862" s="146">
        <v>64.0</v>
      </c>
      <c r="C862" s="147">
        <v>57.0</v>
      </c>
      <c r="D862" s="149">
        <f t="shared" si="1447"/>
        <v>60.5</v>
      </c>
      <c r="E862" s="147">
        <v>54.0</v>
      </c>
      <c r="F862" s="149">
        <v>62.0</v>
      </c>
      <c r="G862" s="150">
        <f t="shared" si="1095"/>
        <v>-8</v>
      </c>
      <c r="H862" s="151">
        <f t="shared" si="1448"/>
        <v>58</v>
      </c>
      <c r="I862" s="150">
        <f t="shared" si="1096"/>
        <v>2.5</v>
      </c>
      <c r="J862" s="173" t="s">
        <v>1558</v>
      </c>
      <c r="K862" s="173" t="s">
        <v>1558</v>
      </c>
      <c r="L862" s="152" t="s">
        <v>1540</v>
      </c>
      <c r="M862" s="153">
        <f t="shared" si="1444"/>
        <v>15.242781</v>
      </c>
      <c r="N862" s="149">
        <v>1.5242781E7</v>
      </c>
      <c r="O862" s="153">
        <f t="shared" si="1445"/>
        <v>42.313019</v>
      </c>
      <c r="P862" s="149">
        <v>4.2313019E7</v>
      </c>
      <c r="Q862" s="153">
        <f t="shared" si="1449"/>
        <v>1.874202</v>
      </c>
      <c r="R862" s="154">
        <f t="shared" ref="R862:R863" si="1450">S862-P862</f>
        <v>1874202</v>
      </c>
      <c r="S862" s="149">
        <v>4.4187221E7</v>
      </c>
      <c r="T862" s="154">
        <f>S862/100000</f>
        <v>441.87221</v>
      </c>
      <c r="U862" s="155">
        <f t="shared" si="1421"/>
        <v>0.04241502311</v>
      </c>
      <c r="V862" s="156">
        <v>18.0</v>
      </c>
      <c r="W862" s="204">
        <f t="shared" ref="W862:W863" si="1451">SUM(S862/(V862*1000000))</f>
        <v>2.454845611</v>
      </c>
      <c r="X862" s="155">
        <f t="shared" si="1422"/>
        <v>0.8468211667</v>
      </c>
      <c r="Y862" s="147">
        <v>2018.0</v>
      </c>
      <c r="Z862" s="159"/>
      <c r="AA862" s="159"/>
      <c r="AB862" s="160" t="s">
        <v>3239</v>
      </c>
      <c r="AC862" s="159"/>
    </row>
    <row r="863" ht="15.75" customHeight="1">
      <c r="A863" s="222" t="s">
        <v>3240</v>
      </c>
      <c r="B863" s="146">
        <v>63.0</v>
      </c>
      <c r="C863" s="164">
        <v>58.0</v>
      </c>
      <c r="D863" s="149">
        <f t="shared" si="1447"/>
        <v>60.5</v>
      </c>
      <c r="E863" s="149">
        <v>57.0</v>
      </c>
      <c r="F863" s="164">
        <v>62.0</v>
      </c>
      <c r="G863" s="150">
        <f t="shared" si="1095"/>
        <v>-5</v>
      </c>
      <c r="H863" s="151">
        <f t="shared" si="1448"/>
        <v>59.5</v>
      </c>
      <c r="I863" s="150">
        <f t="shared" si="1096"/>
        <v>1</v>
      </c>
      <c r="J863" s="165" t="s">
        <v>1565</v>
      </c>
      <c r="K863" s="165" t="s">
        <v>1565</v>
      </c>
      <c r="L863" s="152" t="s">
        <v>1534</v>
      </c>
      <c r="M863" s="167">
        <f t="shared" si="1444"/>
        <v>4.690214</v>
      </c>
      <c r="N863" s="149">
        <v>4690214.0</v>
      </c>
      <c r="O863" s="167">
        <f t="shared" si="1445"/>
        <v>12.241122</v>
      </c>
      <c r="P863" s="149">
        <v>1.2241122E7</v>
      </c>
      <c r="Q863" s="167">
        <f t="shared" si="1449"/>
        <v>0</v>
      </c>
      <c r="R863" s="150">
        <f t="shared" si="1450"/>
        <v>0</v>
      </c>
      <c r="S863" s="149">
        <v>1.2241122E7</v>
      </c>
      <c r="T863" s="149">
        <f t="shared" ref="T863:T864" si="1452">S863/1000000</f>
        <v>12.241122</v>
      </c>
      <c r="U863" s="155">
        <f t="shared" si="1421"/>
        <v>0</v>
      </c>
      <c r="V863" s="192">
        <v>5.0</v>
      </c>
      <c r="W863" s="204">
        <f t="shared" si="1451"/>
        <v>2.4482244</v>
      </c>
      <c r="X863" s="155">
        <f t="shared" si="1422"/>
        <v>0.9380428</v>
      </c>
      <c r="Y863" s="164">
        <v>2017.0</v>
      </c>
      <c r="Z863" s="171"/>
      <c r="AA863" s="171"/>
      <c r="AB863" s="165" t="s">
        <v>1530</v>
      </c>
      <c r="AC863" s="171"/>
    </row>
    <row r="864" ht="15.75" customHeight="1">
      <c r="A864" s="221" t="s">
        <v>3241</v>
      </c>
      <c r="B864" s="183">
        <v>53.0</v>
      </c>
      <c r="C864" s="147">
        <v>52.0</v>
      </c>
      <c r="D864" s="185">
        <f t="shared" ref="D864:D865" si="1453">AVERAGE(B864:C864)</f>
        <v>52.5</v>
      </c>
      <c r="E864" s="147">
        <v>64.0</v>
      </c>
      <c r="F864" s="147">
        <v>65.0</v>
      </c>
      <c r="G864" s="147">
        <f t="shared" si="1095"/>
        <v>-1</v>
      </c>
      <c r="H864" s="147">
        <f t="shared" ref="H864:H865" si="1454">AVERAGE(E864:F864)</f>
        <v>64.5</v>
      </c>
      <c r="I864" s="185">
        <f t="shared" si="1096"/>
        <v>-12</v>
      </c>
      <c r="J864" s="179" t="s">
        <v>1602</v>
      </c>
      <c r="K864" s="179" t="s">
        <v>3115</v>
      </c>
      <c r="L864" s="165" t="s">
        <v>1540</v>
      </c>
      <c r="M864" s="186">
        <f t="shared" si="1444"/>
        <v>40.17272</v>
      </c>
      <c r="N864" s="187">
        <v>4.017272E7</v>
      </c>
      <c r="O864" s="153">
        <f t="shared" si="1445"/>
        <v>126.373434</v>
      </c>
      <c r="P864" s="187">
        <v>1.26373434E8</v>
      </c>
      <c r="Q864" s="153">
        <f t="shared" si="1449"/>
        <v>81.702771</v>
      </c>
      <c r="R864" s="154">
        <v>8.1702771E7</v>
      </c>
      <c r="S864" s="187">
        <v>2.08076205E8</v>
      </c>
      <c r="T864" s="187">
        <f t="shared" si="1452"/>
        <v>208.076205</v>
      </c>
      <c r="U864" s="178">
        <f t="shared" si="1421"/>
        <v>0.3926579255</v>
      </c>
      <c r="V864" s="156">
        <v>85.0</v>
      </c>
      <c r="W864" s="188">
        <f>SUM((S864/1000000)/V864)</f>
        <v>2.447955353</v>
      </c>
      <c r="X864" s="193">
        <f t="shared" si="1422"/>
        <v>0.4726202353</v>
      </c>
      <c r="Y864" s="151">
        <v>2012.0</v>
      </c>
      <c r="Z864" s="159"/>
      <c r="AA864" s="159"/>
      <c r="AB864" s="189" t="s">
        <v>3242</v>
      </c>
      <c r="AC864" s="158"/>
    </row>
    <row r="865" ht="15.75" customHeight="1">
      <c r="A865" s="221" t="s">
        <v>3243</v>
      </c>
      <c r="B865" s="183">
        <v>16.0</v>
      </c>
      <c r="C865" s="147">
        <v>31.0</v>
      </c>
      <c r="D865" s="183">
        <f t="shared" si="1453"/>
        <v>23.5</v>
      </c>
      <c r="E865" s="147">
        <v>36.0</v>
      </c>
      <c r="F865" s="147">
        <v>55.0</v>
      </c>
      <c r="G865" s="147">
        <f t="shared" si="1095"/>
        <v>-19</v>
      </c>
      <c r="H865" s="147">
        <f t="shared" si="1454"/>
        <v>45.5</v>
      </c>
      <c r="I865" s="183">
        <f t="shared" si="1096"/>
        <v>-22</v>
      </c>
      <c r="J865" s="179" t="s">
        <v>1602</v>
      </c>
      <c r="K865" s="179" t="s">
        <v>3244</v>
      </c>
      <c r="L865" s="179" t="s">
        <v>1534</v>
      </c>
      <c r="M865" s="186">
        <v>17.6</v>
      </c>
      <c r="N865" s="187">
        <f>M865*1000000</f>
        <v>17600000</v>
      </c>
      <c r="O865" s="153">
        <v>40.69</v>
      </c>
      <c r="P865" s="187">
        <f>O865*1000000</f>
        <v>40690000</v>
      </c>
      <c r="Q865" s="153">
        <v>44.73</v>
      </c>
      <c r="R865" s="149">
        <f>SUM(Q865*1000000)</f>
        <v>44730000</v>
      </c>
      <c r="S865" s="187">
        <f>T865*1000000</f>
        <v>85420000</v>
      </c>
      <c r="T865" s="187">
        <v>85.42</v>
      </c>
      <c r="U865" s="178">
        <f t="shared" si="1421"/>
        <v>0.5236478576</v>
      </c>
      <c r="V865" s="156">
        <v>35.0</v>
      </c>
      <c r="W865" s="188">
        <f>SUM(T865/V865)</f>
        <v>2.440571429</v>
      </c>
      <c r="X865" s="193">
        <f t="shared" si="1422"/>
        <v>0.5028571429</v>
      </c>
      <c r="Y865" s="147">
        <v>2008.0</v>
      </c>
      <c r="Z865" s="159"/>
      <c r="AA865" s="159"/>
      <c r="AB865" s="189" t="s">
        <v>3245</v>
      </c>
      <c r="AC865" s="158"/>
    </row>
    <row r="866" ht="15.75" customHeight="1">
      <c r="A866" s="194" t="s">
        <v>3246</v>
      </c>
      <c r="B866" s="146">
        <v>84.0</v>
      </c>
      <c r="C866" s="146">
        <v>63.0</v>
      </c>
      <c r="D866" s="146">
        <f>(B866+C866)/2</f>
        <v>73.5</v>
      </c>
      <c r="E866" s="146">
        <v>88.0</v>
      </c>
      <c r="F866" s="146">
        <v>44.0</v>
      </c>
      <c r="G866" s="146">
        <f t="shared" si="1095"/>
        <v>44</v>
      </c>
      <c r="H866" s="146">
        <f>(E866+F866)/2</f>
        <v>66</v>
      </c>
      <c r="I866" s="146">
        <f t="shared" si="1096"/>
        <v>7.5</v>
      </c>
      <c r="J866" s="173" t="s">
        <v>1601</v>
      </c>
      <c r="K866" s="196" t="s">
        <v>1601</v>
      </c>
      <c r="L866" s="197" t="s">
        <v>1534</v>
      </c>
      <c r="M866" s="181">
        <f t="shared" ref="M866:M867" si="1455">N866/1000000</f>
        <v>17.431588</v>
      </c>
      <c r="N866" s="198">
        <v>1.7431588E7</v>
      </c>
      <c r="O866" s="181">
        <f t="shared" ref="O866:O867" si="1456">P866/1000000</f>
        <v>60.477943</v>
      </c>
      <c r="P866" s="149">
        <v>6.0477943E7</v>
      </c>
      <c r="Q866" s="181">
        <f t="shared" ref="Q866:Q867" si="1457">R866/1000000</f>
        <v>58.804784</v>
      </c>
      <c r="R866" s="198">
        <v>5.8804784E7</v>
      </c>
      <c r="S866" s="149">
        <f>P866+R866</f>
        <v>119282727</v>
      </c>
      <c r="T866" s="149">
        <f t="shared" ref="T866:T867" si="1458">S866/1000000</f>
        <v>119.282727</v>
      </c>
      <c r="U866" s="199">
        <f t="shared" si="1421"/>
        <v>0.492986583</v>
      </c>
      <c r="V866" s="192">
        <v>49.0</v>
      </c>
      <c r="W866" s="200">
        <f t="shared" ref="W866:W867" si="1459">SUM(S866/(V866*1000000))</f>
        <v>2.434341367</v>
      </c>
      <c r="X866" s="199">
        <f t="shared" si="1422"/>
        <v>0.3557466939</v>
      </c>
      <c r="Y866" s="146">
        <v>2019.0</v>
      </c>
      <c r="Z866" s="201"/>
      <c r="AA866" s="201"/>
      <c r="AB866" s="211" t="s">
        <v>3247</v>
      </c>
      <c r="AC866" s="159"/>
    </row>
    <row r="867" ht="15.75" customHeight="1">
      <c r="A867" s="225" t="s">
        <v>3248</v>
      </c>
      <c r="B867" s="206">
        <v>60.0</v>
      </c>
      <c r="C867" s="151">
        <v>47.0</v>
      </c>
      <c r="D867" s="208">
        <f t="shared" ref="D867:D870" si="1460">AVERAGE(B867:C867)</f>
        <v>53.5</v>
      </c>
      <c r="E867" s="151">
        <v>50.0</v>
      </c>
      <c r="F867" s="151">
        <v>65.0</v>
      </c>
      <c r="G867" s="151">
        <f t="shared" si="1095"/>
        <v>-15</v>
      </c>
      <c r="H867" s="151">
        <f t="shared" ref="H867:H870" si="1461">AVERAGE(E867:F867)</f>
        <v>57.5</v>
      </c>
      <c r="I867" s="208">
        <f t="shared" si="1096"/>
        <v>-4</v>
      </c>
      <c r="J867" s="165" t="s">
        <v>1602</v>
      </c>
      <c r="K867" s="165" t="s">
        <v>2054</v>
      </c>
      <c r="L867" s="165" t="s">
        <v>1534</v>
      </c>
      <c r="M867" s="181">
        <f t="shared" si="1455"/>
        <v>29.800263</v>
      </c>
      <c r="N867" s="150">
        <v>2.9800263E7</v>
      </c>
      <c r="O867" s="181">
        <f t="shared" si="1456"/>
        <v>72.688614</v>
      </c>
      <c r="P867" s="150">
        <v>7.2688614E7</v>
      </c>
      <c r="Q867" s="153">
        <f t="shared" si="1457"/>
        <v>170.7</v>
      </c>
      <c r="R867" s="149">
        <v>1.707E8</v>
      </c>
      <c r="S867" s="150">
        <v>2.43388614E8</v>
      </c>
      <c r="T867" s="149">
        <f t="shared" si="1458"/>
        <v>243.388614</v>
      </c>
      <c r="U867" s="178">
        <f t="shared" si="1421"/>
        <v>0.7013475166</v>
      </c>
      <c r="V867" s="192">
        <v>100.0</v>
      </c>
      <c r="W867" s="204">
        <f t="shared" si="1459"/>
        <v>2.43388614</v>
      </c>
      <c r="X867" s="193">
        <f t="shared" si="1422"/>
        <v>0.29800263</v>
      </c>
      <c r="Y867" s="151">
        <v>2014.0</v>
      </c>
      <c r="Z867" s="171"/>
      <c r="AA867" s="159"/>
      <c r="AB867" s="189" t="str">
        <f>HYPERLINK("http://www.amazon.com/gp/product/B00OPX707Y/?tag=titb-20","http://www.amazon.com/gp/product/B00OPX707Y/?tag=titb-20")</f>
        <v>http://www.amazon.com/gp/product/B00OPX707Y/?tag=titb-20</v>
      </c>
      <c r="AC867" s="158"/>
    </row>
    <row r="868" ht="15.75" customHeight="1">
      <c r="A868" s="221" t="s">
        <v>3249</v>
      </c>
      <c r="B868" s="183">
        <v>86.0</v>
      </c>
      <c r="C868" s="147">
        <v>66.0</v>
      </c>
      <c r="D868" s="185">
        <f t="shared" si="1460"/>
        <v>76</v>
      </c>
      <c r="E868" s="147">
        <v>70.0</v>
      </c>
      <c r="F868" s="147">
        <v>67.0</v>
      </c>
      <c r="G868" s="147">
        <f t="shared" si="1095"/>
        <v>3</v>
      </c>
      <c r="H868" s="147">
        <f t="shared" si="1461"/>
        <v>68.5</v>
      </c>
      <c r="I868" s="185">
        <f t="shared" si="1096"/>
        <v>7.5</v>
      </c>
      <c r="J868" s="179" t="s">
        <v>1594</v>
      </c>
      <c r="K868" s="179" t="s">
        <v>2106</v>
      </c>
      <c r="L868" s="179" t="s">
        <v>1534</v>
      </c>
      <c r="M868" s="186">
        <v>30.3</v>
      </c>
      <c r="N868" s="187">
        <f>M868*1000000</f>
        <v>30300000</v>
      </c>
      <c r="O868" s="153">
        <v>124.9</v>
      </c>
      <c r="P868" s="187">
        <f>O868*1000000</f>
        <v>124900000</v>
      </c>
      <c r="Q868" s="153">
        <v>118.13</v>
      </c>
      <c r="R868" s="149">
        <f>SUM(Q868*1000000)</f>
        <v>118130000</v>
      </c>
      <c r="S868" s="187">
        <f>T868*1000000</f>
        <v>243030000</v>
      </c>
      <c r="T868" s="187">
        <v>243.03</v>
      </c>
      <c r="U868" s="178">
        <f t="shared" si="1421"/>
        <v>0.4860716784</v>
      </c>
      <c r="V868" s="156">
        <v>100.0</v>
      </c>
      <c r="W868" s="188">
        <f>SUM(T868/V868)</f>
        <v>2.4303</v>
      </c>
      <c r="X868" s="193">
        <f t="shared" si="1422"/>
        <v>0.303</v>
      </c>
      <c r="Y868" s="147">
        <v>2009.0</v>
      </c>
      <c r="Z868" s="159"/>
      <c r="AA868" s="159"/>
      <c r="AB868" s="189" t="str">
        <f>HYPERLINK("http://www.amazon.com/gp/product/B00I3BQ2NW/?tag=titb-20","http://www.amazon.com/gp/product/B00I3BQ2NW/?tag=titb-20")</f>
        <v>http://www.amazon.com/gp/product/B00I3BQ2NW/?tag=titb-20</v>
      </c>
      <c r="AC868" s="158"/>
    </row>
    <row r="869" ht="15.75" customHeight="1">
      <c r="A869" s="225" t="s">
        <v>3250</v>
      </c>
      <c r="B869" s="206">
        <v>49.0</v>
      </c>
      <c r="C869" s="151">
        <v>52.0</v>
      </c>
      <c r="D869" s="208">
        <f t="shared" si="1460"/>
        <v>50.5</v>
      </c>
      <c r="E869" s="151">
        <v>51.0</v>
      </c>
      <c r="F869" s="151">
        <v>63.0</v>
      </c>
      <c r="G869" s="151">
        <f t="shared" si="1095"/>
        <v>-12</v>
      </c>
      <c r="H869" s="151">
        <f t="shared" si="1461"/>
        <v>57</v>
      </c>
      <c r="I869" s="208">
        <f t="shared" si="1096"/>
        <v>-6.5</v>
      </c>
      <c r="J869" s="165" t="s">
        <v>1602</v>
      </c>
      <c r="K869" s="165" t="s">
        <v>3251</v>
      </c>
      <c r="L869" s="179" t="s">
        <v>1567</v>
      </c>
      <c r="M869" s="181">
        <f>N869/1000000</f>
        <v>21.68143</v>
      </c>
      <c r="N869" s="150">
        <v>2.168143E7</v>
      </c>
      <c r="O869" s="181">
        <f t="shared" ref="O869:O872" si="1462">P869/1000000</f>
        <v>58.607007</v>
      </c>
      <c r="P869" s="150">
        <v>5.8607007E7</v>
      </c>
      <c r="Q869" s="153">
        <f t="shared" ref="Q869:Q872" si="1463">R869/1000000</f>
        <v>184.081958</v>
      </c>
      <c r="R869" s="149">
        <v>1.84081958E8</v>
      </c>
      <c r="S869" s="150">
        <v>2.42668965E8</v>
      </c>
      <c r="T869" s="149">
        <f t="shared" ref="T869:T872" si="1464">S869/1000000</f>
        <v>242.668965</v>
      </c>
      <c r="U869" s="178">
        <f t="shared" si="1421"/>
        <v>0.7585723127</v>
      </c>
      <c r="V869" s="192">
        <v>100.0</v>
      </c>
      <c r="W869" s="204">
        <f>SUM(S869/(V869*1000000))</f>
        <v>2.42668965</v>
      </c>
      <c r="X869" s="193">
        <f t="shared" si="1422"/>
        <v>0.2168143</v>
      </c>
      <c r="Y869" s="151">
        <v>2014.0</v>
      </c>
      <c r="Z869" s="171"/>
      <c r="AA869" s="159"/>
      <c r="AB869" s="189" t="s">
        <v>3252</v>
      </c>
      <c r="AC869" s="158"/>
    </row>
    <row r="870" ht="15.75" customHeight="1">
      <c r="A870" s="221" t="s">
        <v>3253</v>
      </c>
      <c r="B870" s="183">
        <v>56.0</v>
      </c>
      <c r="C870" s="147">
        <v>45.0</v>
      </c>
      <c r="D870" s="183">
        <f t="shared" si="1460"/>
        <v>50.5</v>
      </c>
      <c r="E870" s="147">
        <v>76.0</v>
      </c>
      <c r="F870" s="147">
        <v>88.0</v>
      </c>
      <c r="G870" s="147">
        <f t="shared" si="1095"/>
        <v>-12</v>
      </c>
      <c r="H870" s="147">
        <f t="shared" si="1461"/>
        <v>82</v>
      </c>
      <c r="I870" s="183">
        <f t="shared" si="1096"/>
        <v>-31.5</v>
      </c>
      <c r="J870" s="152" t="s">
        <v>1527</v>
      </c>
      <c r="K870" s="179" t="s">
        <v>1527</v>
      </c>
      <c r="L870" s="179" t="s">
        <v>1540</v>
      </c>
      <c r="M870" s="186">
        <v>10.017067</v>
      </c>
      <c r="N870" s="149">
        <v>1.0017067E7</v>
      </c>
      <c r="O870" s="181">
        <f t="shared" si="1462"/>
        <v>28.549298</v>
      </c>
      <c r="P870" s="187">
        <v>2.8549298E7</v>
      </c>
      <c r="Q870" s="181">
        <f t="shared" si="1463"/>
        <v>19.572602</v>
      </c>
      <c r="R870" s="187">
        <v>1.9572602E7</v>
      </c>
      <c r="S870" s="187">
        <v>4.81219E7</v>
      </c>
      <c r="T870" s="187">
        <f t="shared" si="1464"/>
        <v>48.1219</v>
      </c>
      <c r="U870" s="178">
        <f t="shared" si="1421"/>
        <v>0.4067296179</v>
      </c>
      <c r="V870" s="156">
        <v>20.0</v>
      </c>
      <c r="W870" s="188">
        <f>SUM(T870/V870)</f>
        <v>2.406095</v>
      </c>
      <c r="X870" s="193">
        <f t="shared" si="1422"/>
        <v>0.50085335</v>
      </c>
      <c r="Y870" s="147">
        <v>2007.0</v>
      </c>
      <c r="Z870" s="159"/>
      <c r="AA870" s="159"/>
      <c r="AB870" s="160" t="s">
        <v>3254</v>
      </c>
      <c r="AC870" s="159"/>
    </row>
    <row r="871" ht="15.75" customHeight="1">
      <c r="A871" s="222" t="s">
        <v>3255</v>
      </c>
      <c r="B871" s="146">
        <v>60.0</v>
      </c>
      <c r="C871" s="164" t="s">
        <v>1530</v>
      </c>
      <c r="D871" s="149" t="s">
        <v>1530</v>
      </c>
      <c r="E871" s="164">
        <v>78.0</v>
      </c>
      <c r="F871" s="164">
        <v>55.0</v>
      </c>
      <c r="G871" s="151">
        <f t="shared" si="1095"/>
        <v>23</v>
      </c>
      <c r="H871" s="151">
        <f>(E871+F871)/2</f>
        <v>66.5</v>
      </c>
      <c r="I871" s="151" t="s">
        <v>1530</v>
      </c>
      <c r="J871" s="165" t="s">
        <v>1565</v>
      </c>
      <c r="K871" s="165" t="s">
        <v>1565</v>
      </c>
      <c r="L871" s="166" t="s">
        <v>1540</v>
      </c>
      <c r="M871" s="167">
        <f>N871/1000000</f>
        <v>1.729535</v>
      </c>
      <c r="N871" s="149">
        <v>1729535.0</v>
      </c>
      <c r="O871" s="167">
        <f t="shared" si="1462"/>
        <v>7.184198</v>
      </c>
      <c r="P871" s="149">
        <v>7184198.0</v>
      </c>
      <c r="Q871" s="167">
        <f t="shared" si="1463"/>
        <v>0</v>
      </c>
      <c r="R871" s="150">
        <f>S871-P871</f>
        <v>0</v>
      </c>
      <c r="S871" s="149">
        <v>7184198.0</v>
      </c>
      <c r="T871" s="149">
        <f t="shared" si="1464"/>
        <v>7.184198</v>
      </c>
      <c r="U871" s="155">
        <f t="shared" si="1421"/>
        <v>0</v>
      </c>
      <c r="V871" s="192">
        <v>3.0</v>
      </c>
      <c r="W871" s="204">
        <f>SUM(S871/(V871*1000000))</f>
        <v>2.394732667</v>
      </c>
      <c r="X871" s="155">
        <f t="shared" si="1422"/>
        <v>0.5765116667</v>
      </c>
      <c r="Y871" s="164">
        <v>2017.0</v>
      </c>
      <c r="Z871" s="171"/>
      <c r="AA871" s="171"/>
      <c r="AB871" s="165" t="s">
        <v>1530</v>
      </c>
      <c r="AC871" s="171"/>
    </row>
    <row r="872" ht="15.75" customHeight="1">
      <c r="A872" s="221" t="s">
        <v>3256</v>
      </c>
      <c r="B872" s="183">
        <v>69.0</v>
      </c>
      <c r="C872" s="158">
        <v>64.0</v>
      </c>
      <c r="D872" s="183">
        <f t="shared" ref="D872:D876" si="1465">AVERAGE(B872:C872)</f>
        <v>66.5</v>
      </c>
      <c r="E872" s="158">
        <v>68.0</v>
      </c>
      <c r="F872" s="147">
        <v>70.0</v>
      </c>
      <c r="G872" s="147">
        <f t="shared" si="1095"/>
        <v>-2</v>
      </c>
      <c r="H872" s="147">
        <f t="shared" ref="H872:H876" si="1466">AVERAGE(E872:F872)</f>
        <v>69</v>
      </c>
      <c r="I872" s="183">
        <f t="shared" ref="I872:I1325" si="1467">SUM(D872-H872)</f>
        <v>-2.5</v>
      </c>
      <c r="J872" s="179" t="s">
        <v>1543</v>
      </c>
      <c r="K872" s="179" t="s">
        <v>3257</v>
      </c>
      <c r="L872" s="179" t="s">
        <v>1540</v>
      </c>
      <c r="M872" s="153">
        <v>33.014202</v>
      </c>
      <c r="N872" s="150">
        <v>3.3014202E7</v>
      </c>
      <c r="O872" s="181">
        <f t="shared" si="1462"/>
        <v>118.594548</v>
      </c>
      <c r="P872" s="187">
        <v>1.18594548E8</v>
      </c>
      <c r="Q872" s="181">
        <f t="shared" si="1463"/>
        <v>27.114094</v>
      </c>
      <c r="R872" s="187">
        <v>2.7114094E7</v>
      </c>
      <c r="S872" s="187">
        <v>1.45708642E8</v>
      </c>
      <c r="T872" s="187">
        <f t="shared" si="1464"/>
        <v>145.708642</v>
      </c>
      <c r="U872" s="178">
        <f t="shared" si="1421"/>
        <v>0.186084323</v>
      </c>
      <c r="V872" s="156">
        <v>61.0</v>
      </c>
      <c r="W872" s="188">
        <f t="shared" ref="W872:W877" si="1468">SUM(T872/V872)</f>
        <v>2.388666262</v>
      </c>
      <c r="X872" s="193">
        <f t="shared" si="1422"/>
        <v>0.5412164262</v>
      </c>
      <c r="Y872" s="147">
        <v>2007.0</v>
      </c>
      <c r="Z872" s="159"/>
      <c r="AA872" s="159"/>
      <c r="AB872" s="160" t="s">
        <v>3258</v>
      </c>
      <c r="AC872" s="159"/>
    </row>
    <row r="873" ht="15.75" customHeight="1">
      <c r="A873" s="221" t="s">
        <v>3259</v>
      </c>
      <c r="B873" s="183">
        <v>25.0</v>
      </c>
      <c r="C873" s="147">
        <v>34.0</v>
      </c>
      <c r="D873" s="185">
        <f t="shared" si="1465"/>
        <v>29.5</v>
      </c>
      <c r="E873" s="147">
        <v>77.0</v>
      </c>
      <c r="F873" s="147">
        <v>66.0</v>
      </c>
      <c r="G873" s="147">
        <f t="shared" si="1095"/>
        <v>11</v>
      </c>
      <c r="H873" s="147">
        <f t="shared" si="1466"/>
        <v>71.5</v>
      </c>
      <c r="I873" s="185">
        <f t="shared" si="1467"/>
        <v>-42</v>
      </c>
      <c r="J873" s="179" t="s">
        <v>1983</v>
      </c>
      <c r="K873" s="179" t="s">
        <v>1984</v>
      </c>
      <c r="L873" s="179" t="s">
        <v>1540</v>
      </c>
      <c r="M873" s="186">
        <v>21.0</v>
      </c>
      <c r="N873" s="187">
        <f>M873*1000000</f>
        <v>21000000</v>
      </c>
      <c r="O873" s="153">
        <v>73.4</v>
      </c>
      <c r="P873" s="187">
        <f>O873*1000000</f>
        <v>73400000</v>
      </c>
      <c r="Q873" s="153">
        <v>53.08</v>
      </c>
      <c r="R873" s="149">
        <f>SUM(Q873*1000000)</f>
        <v>53080000</v>
      </c>
      <c r="S873" s="187">
        <f>T873*1000000</f>
        <v>126480000</v>
      </c>
      <c r="T873" s="187">
        <v>126.48</v>
      </c>
      <c r="U873" s="178">
        <f t="shared" si="1421"/>
        <v>0.4196710942</v>
      </c>
      <c r="V873" s="156">
        <v>53.0</v>
      </c>
      <c r="W873" s="188">
        <f t="shared" si="1468"/>
        <v>2.386415094</v>
      </c>
      <c r="X873" s="193">
        <f t="shared" si="1422"/>
        <v>0.3962264151</v>
      </c>
      <c r="Y873" s="147">
        <v>2009.0</v>
      </c>
      <c r="Z873" s="159"/>
      <c r="AA873" s="159"/>
      <c r="AB873" s="189" t="s">
        <v>3260</v>
      </c>
      <c r="AC873" s="158"/>
    </row>
    <row r="874" ht="15.75" customHeight="1">
      <c r="A874" s="223" t="s">
        <v>3261</v>
      </c>
      <c r="B874" s="175">
        <v>54.0</v>
      </c>
      <c r="C874" s="158">
        <v>54.0</v>
      </c>
      <c r="D874" s="210">
        <f t="shared" si="1465"/>
        <v>54</v>
      </c>
      <c r="E874" s="158">
        <v>61.0</v>
      </c>
      <c r="F874" s="158">
        <v>70.0</v>
      </c>
      <c r="G874" s="158">
        <f t="shared" si="1095"/>
        <v>-9</v>
      </c>
      <c r="H874" s="158">
        <f t="shared" si="1466"/>
        <v>65.5</v>
      </c>
      <c r="I874" s="210">
        <f t="shared" si="1467"/>
        <v>-11.5</v>
      </c>
      <c r="J874" s="162" t="s">
        <v>1537</v>
      </c>
      <c r="K874" s="162" t="s">
        <v>3262</v>
      </c>
      <c r="L874" s="162" t="s">
        <v>1534</v>
      </c>
      <c r="M874" s="153">
        <f>N874/1000000</f>
        <v>37.054485</v>
      </c>
      <c r="N874" s="154">
        <v>3.7054485E7</v>
      </c>
      <c r="O874" s="153">
        <f>P874/1000000</f>
        <v>89.107235</v>
      </c>
      <c r="P874" s="154">
        <v>8.9107235E7</v>
      </c>
      <c r="Q874" s="153">
        <f>R874/1000000</f>
        <v>197.061337</v>
      </c>
      <c r="R874" s="154">
        <v>1.97061337E8</v>
      </c>
      <c r="S874" s="154">
        <v>2.86168572E8</v>
      </c>
      <c r="T874" s="154">
        <f>S874/1000000</f>
        <v>286.168572</v>
      </c>
      <c r="U874" s="178">
        <f t="shared" si="1421"/>
        <v>0.6886197727</v>
      </c>
      <c r="V874" s="156">
        <v>120.0</v>
      </c>
      <c r="W874" s="188">
        <f t="shared" si="1468"/>
        <v>2.3847381</v>
      </c>
      <c r="X874" s="193">
        <f t="shared" si="1422"/>
        <v>0.308787375</v>
      </c>
      <c r="Y874" s="158">
        <v>2013.0</v>
      </c>
      <c r="Z874" s="159"/>
      <c r="AA874" s="159"/>
      <c r="AB874" s="189" t="s">
        <v>3263</v>
      </c>
      <c r="AC874" s="158"/>
    </row>
    <row r="875" ht="15.75" customHeight="1">
      <c r="A875" s="221" t="s">
        <v>3264</v>
      </c>
      <c r="B875" s="183">
        <v>50.0</v>
      </c>
      <c r="C875" s="147">
        <v>47.0</v>
      </c>
      <c r="D875" s="183">
        <f t="shared" si="1465"/>
        <v>48.5</v>
      </c>
      <c r="E875" s="147">
        <v>57.0</v>
      </c>
      <c r="F875" s="147">
        <v>52.0</v>
      </c>
      <c r="G875" s="147">
        <f t="shared" si="1095"/>
        <v>5</v>
      </c>
      <c r="H875" s="147">
        <f t="shared" si="1466"/>
        <v>54.5</v>
      </c>
      <c r="I875" s="183">
        <f t="shared" si="1467"/>
        <v>-6</v>
      </c>
      <c r="J875" s="179" t="s">
        <v>1694</v>
      </c>
      <c r="K875" s="179" t="s">
        <v>1897</v>
      </c>
      <c r="L875" s="179" t="s">
        <v>1534</v>
      </c>
      <c r="M875" s="186">
        <v>31.2</v>
      </c>
      <c r="N875" s="187">
        <f t="shared" ref="N875:N876" si="1469">M875*1000000</f>
        <v>31200000</v>
      </c>
      <c r="O875" s="153">
        <v>88.77</v>
      </c>
      <c r="P875" s="187">
        <f t="shared" ref="P875:P876" si="1470">O875*1000000</f>
        <v>88770000</v>
      </c>
      <c r="Q875" s="153">
        <v>137.73</v>
      </c>
      <c r="R875" s="149">
        <f t="shared" ref="R875:R876" si="1471">SUM(Q875*1000000)</f>
        <v>137730000</v>
      </c>
      <c r="S875" s="187">
        <f t="shared" ref="S875:S876" si="1472">T875*1000000</f>
        <v>226500000</v>
      </c>
      <c r="T875" s="187">
        <f>SUM(O875+Q875)</f>
        <v>226.5</v>
      </c>
      <c r="U875" s="178">
        <f t="shared" si="1421"/>
        <v>0.6080794702</v>
      </c>
      <c r="V875" s="156">
        <v>95.0</v>
      </c>
      <c r="W875" s="188">
        <f t="shared" si="1468"/>
        <v>2.384210526</v>
      </c>
      <c r="X875" s="193">
        <f t="shared" si="1422"/>
        <v>0.3284210526</v>
      </c>
      <c r="Y875" s="147">
        <v>2010.0</v>
      </c>
      <c r="Z875" s="159"/>
      <c r="AA875" s="159"/>
      <c r="AB875" s="189" t="s">
        <v>3265</v>
      </c>
      <c r="AC875" s="158"/>
    </row>
    <row r="876" ht="15.75" customHeight="1">
      <c r="A876" s="221" t="s">
        <v>3266</v>
      </c>
      <c r="B876" s="183">
        <v>36.0</v>
      </c>
      <c r="C876" s="147">
        <v>46.0</v>
      </c>
      <c r="D876" s="185">
        <f t="shared" si="1465"/>
        <v>41</v>
      </c>
      <c r="E876" s="147">
        <v>70.0</v>
      </c>
      <c r="F876" s="147">
        <v>86.0</v>
      </c>
      <c r="G876" s="147">
        <f t="shared" si="1095"/>
        <v>-16</v>
      </c>
      <c r="H876" s="147">
        <f t="shared" si="1466"/>
        <v>78</v>
      </c>
      <c r="I876" s="185">
        <f t="shared" si="1467"/>
        <v>-37</v>
      </c>
      <c r="J876" s="179" t="s">
        <v>1602</v>
      </c>
      <c r="K876" s="179" t="s">
        <v>3267</v>
      </c>
      <c r="L876" s="179" t="s">
        <v>1550</v>
      </c>
      <c r="M876" s="186">
        <v>18.2</v>
      </c>
      <c r="N876" s="187">
        <f t="shared" si="1469"/>
        <v>18200000</v>
      </c>
      <c r="O876" s="153">
        <v>42.75</v>
      </c>
      <c r="P876" s="187">
        <f t="shared" si="1470"/>
        <v>42750000</v>
      </c>
      <c r="Q876" s="153">
        <v>70.49</v>
      </c>
      <c r="R876" s="149">
        <f t="shared" si="1471"/>
        <v>70490000</v>
      </c>
      <c r="S876" s="187">
        <f t="shared" si="1472"/>
        <v>113240000</v>
      </c>
      <c r="T876" s="187">
        <v>113.24</v>
      </c>
      <c r="U876" s="178">
        <f t="shared" si="1421"/>
        <v>0.6224832215</v>
      </c>
      <c r="V876" s="156">
        <v>47.5</v>
      </c>
      <c r="W876" s="188">
        <f t="shared" si="1468"/>
        <v>2.384</v>
      </c>
      <c r="X876" s="193">
        <f t="shared" si="1422"/>
        <v>0.3831578947</v>
      </c>
      <c r="Y876" s="147">
        <v>2008.0</v>
      </c>
      <c r="Z876" s="159"/>
      <c r="AA876" s="159"/>
      <c r="AB876" s="189" t="s">
        <v>3268</v>
      </c>
      <c r="AC876" s="158"/>
    </row>
    <row r="877" ht="15.75" customHeight="1">
      <c r="A877" s="222" t="s">
        <v>3269</v>
      </c>
      <c r="B877" s="146">
        <v>55.0</v>
      </c>
      <c r="C877" s="164">
        <v>51.0</v>
      </c>
      <c r="D877" s="214">
        <f t="shared" ref="D877:D878" si="1473">(B877+C877)/2</f>
        <v>53</v>
      </c>
      <c r="E877" s="164">
        <v>65.0</v>
      </c>
      <c r="F877" s="164">
        <v>63.0</v>
      </c>
      <c r="G877" s="149">
        <f t="shared" si="1095"/>
        <v>2</v>
      </c>
      <c r="H877" s="164">
        <f t="shared" ref="H877:H878" si="1474">(E877+F877)/2</f>
        <v>64</v>
      </c>
      <c r="I877" s="177">
        <f t="shared" si="1467"/>
        <v>-11</v>
      </c>
      <c r="J877" s="173" t="s">
        <v>1558</v>
      </c>
      <c r="K877" s="173" t="s">
        <v>1558</v>
      </c>
      <c r="L877" s="152" t="s">
        <v>1534</v>
      </c>
      <c r="M877" s="153">
        <f t="shared" ref="M877:M881" si="1475">N877/1000000</f>
        <v>6.878437</v>
      </c>
      <c r="N877" s="149">
        <v>6878437.0</v>
      </c>
      <c r="O877" s="181">
        <f t="shared" ref="O877:O888" si="1476">P877/1000000</f>
        <v>19.576626</v>
      </c>
      <c r="P877" s="149">
        <v>1.9576626E7</v>
      </c>
      <c r="Q877" s="153">
        <f t="shared" ref="Q877:Q888" si="1477">R877/1000000</f>
        <v>0.655877</v>
      </c>
      <c r="R877" s="154">
        <v>655877.0</v>
      </c>
      <c r="S877" s="154">
        <f>R877+P877</f>
        <v>20232503</v>
      </c>
      <c r="T877" s="154">
        <f>S877/1000000</f>
        <v>20.232503</v>
      </c>
      <c r="U877" s="178">
        <f>R877/S877</f>
        <v>0.03241699754</v>
      </c>
      <c r="V877" s="156">
        <v>8.5</v>
      </c>
      <c r="W877" s="157">
        <f t="shared" si="1468"/>
        <v>2.380294471</v>
      </c>
      <c r="X877" s="178">
        <f>N877/(V877*1000000)</f>
        <v>0.8092278824</v>
      </c>
      <c r="Y877" s="164">
        <v>2016.0</v>
      </c>
      <c r="Z877" s="159"/>
      <c r="AA877" s="159"/>
      <c r="AB877" s="160" t="s">
        <v>3270</v>
      </c>
      <c r="AC877" s="159"/>
    </row>
    <row r="878" ht="15.75" customHeight="1">
      <c r="A878" s="227" t="s">
        <v>3271</v>
      </c>
      <c r="B878" s="146">
        <v>25.0</v>
      </c>
      <c r="C878" s="147">
        <v>37.0</v>
      </c>
      <c r="D878" s="149">
        <f t="shared" si="1473"/>
        <v>31</v>
      </c>
      <c r="E878" s="147">
        <v>51.0</v>
      </c>
      <c r="F878" s="149">
        <v>41.0</v>
      </c>
      <c r="G878" s="150">
        <f t="shared" si="1095"/>
        <v>10</v>
      </c>
      <c r="H878" s="151">
        <f t="shared" si="1474"/>
        <v>46</v>
      </c>
      <c r="I878" s="150">
        <f t="shared" si="1467"/>
        <v>-15</v>
      </c>
      <c r="J878" s="152" t="s">
        <v>1527</v>
      </c>
      <c r="K878" s="152" t="s">
        <v>1528</v>
      </c>
      <c r="L878" s="152" t="s">
        <v>1540</v>
      </c>
      <c r="M878" s="153">
        <f t="shared" si="1475"/>
        <v>3.941338</v>
      </c>
      <c r="N878" s="149">
        <v>3941338.0</v>
      </c>
      <c r="O878" s="153">
        <f t="shared" si="1476"/>
        <v>9.186156</v>
      </c>
      <c r="P878" s="149">
        <v>9186156.0</v>
      </c>
      <c r="Q878" s="153">
        <f t="shared" si="1477"/>
        <v>0.316741</v>
      </c>
      <c r="R878" s="154">
        <f>S878-P878</f>
        <v>316741</v>
      </c>
      <c r="S878" s="149">
        <v>9502897.0</v>
      </c>
      <c r="T878" s="154">
        <f>S878/100000</f>
        <v>95.02897</v>
      </c>
      <c r="U878" s="155">
        <f t="shared" ref="U878:U880" si="1478">(R878/S878)</f>
        <v>0.0333309937</v>
      </c>
      <c r="V878" s="156">
        <v>4.0</v>
      </c>
      <c r="W878" s="204">
        <f>SUM(S878/(V878*1000000))</f>
        <v>2.37572425</v>
      </c>
      <c r="X878" s="155">
        <f t="shared" ref="X878:X880" si="1479">SUM(M878/V878)</f>
        <v>0.9853345</v>
      </c>
      <c r="Y878" s="147">
        <v>2018.0</v>
      </c>
      <c r="Z878" s="159"/>
      <c r="AA878" s="159"/>
      <c r="AB878" s="160" t="s">
        <v>3272</v>
      </c>
      <c r="AC878" s="159"/>
    </row>
    <row r="879" ht="15.75" customHeight="1">
      <c r="A879" s="223">
        <v>42.0</v>
      </c>
      <c r="B879" s="175">
        <v>79.0</v>
      </c>
      <c r="C879" s="158">
        <v>62.0</v>
      </c>
      <c r="D879" s="210">
        <f t="shared" ref="D879:D880" si="1480">AVERAGE(B879:C879)</f>
        <v>70.5</v>
      </c>
      <c r="E879" s="158">
        <v>86.0</v>
      </c>
      <c r="F879" s="158">
        <v>74.0</v>
      </c>
      <c r="G879" s="158">
        <f t="shared" si="1095"/>
        <v>12</v>
      </c>
      <c r="H879" s="158">
        <f t="shared" ref="H879:H880" si="1481">AVERAGE(E879:F879)</f>
        <v>80</v>
      </c>
      <c r="I879" s="210">
        <f t="shared" si="1467"/>
        <v>-9.5</v>
      </c>
      <c r="J879" s="162" t="s">
        <v>1681</v>
      </c>
      <c r="K879" s="162" t="s">
        <v>3273</v>
      </c>
      <c r="L879" s="162" t="s">
        <v>1529</v>
      </c>
      <c r="M879" s="153">
        <f t="shared" si="1475"/>
        <v>27.487144</v>
      </c>
      <c r="N879" s="154">
        <v>2.7487144E7</v>
      </c>
      <c r="O879" s="153">
        <f t="shared" si="1476"/>
        <v>95.020213</v>
      </c>
      <c r="P879" s="154">
        <v>9.5020213E7</v>
      </c>
      <c r="Q879" s="153">
        <f t="shared" si="1477"/>
        <v>895.455078</v>
      </c>
      <c r="R879" s="149">
        <v>8.95455078E8</v>
      </c>
      <c r="S879" s="154">
        <f>SUM(P879+Q879)</f>
        <v>95021108.46</v>
      </c>
      <c r="T879" s="154">
        <f t="shared" ref="T879:T888" si="1482">S879/1000000</f>
        <v>95.02110846</v>
      </c>
      <c r="U879" s="178">
        <f t="shared" si="1478"/>
        <v>9.423749023</v>
      </c>
      <c r="V879" s="156">
        <v>40.0</v>
      </c>
      <c r="W879" s="188">
        <f t="shared" ref="W879:W882" si="1483">SUM(T879/V879)</f>
        <v>2.375527711</v>
      </c>
      <c r="X879" s="193">
        <f t="shared" si="1479"/>
        <v>0.6871786</v>
      </c>
      <c r="Y879" s="158">
        <v>2013.0</v>
      </c>
      <c r="Z879" s="159"/>
      <c r="AA879" s="159"/>
      <c r="AB879" s="189" t="s">
        <v>3274</v>
      </c>
      <c r="AC879" s="158"/>
    </row>
    <row r="880" ht="15.75" customHeight="1">
      <c r="A880" s="223" t="s">
        <v>3275</v>
      </c>
      <c r="B880" s="175">
        <v>89.0</v>
      </c>
      <c r="C880" s="158">
        <v>75.0</v>
      </c>
      <c r="D880" s="210">
        <f t="shared" si="1480"/>
        <v>82</v>
      </c>
      <c r="E880" s="158">
        <v>88.0</v>
      </c>
      <c r="F880" s="158">
        <v>85.0</v>
      </c>
      <c r="G880" s="158">
        <f t="shared" si="1095"/>
        <v>3</v>
      </c>
      <c r="H880" s="158">
        <f t="shared" si="1481"/>
        <v>86.5</v>
      </c>
      <c r="I880" s="210">
        <f t="shared" si="1467"/>
        <v>-4.5</v>
      </c>
      <c r="J880" s="162" t="s">
        <v>1537</v>
      </c>
      <c r="K880" s="162" t="s">
        <v>3276</v>
      </c>
      <c r="L880" s="162" t="s">
        <v>1529</v>
      </c>
      <c r="M880" s="153">
        <f t="shared" si="1475"/>
        <v>0.187289</v>
      </c>
      <c r="N880" s="154">
        <v>187289.0</v>
      </c>
      <c r="O880" s="153">
        <f t="shared" si="1476"/>
        <v>26.947624</v>
      </c>
      <c r="P880" s="154">
        <v>2.6947624E7</v>
      </c>
      <c r="Q880" s="153">
        <f t="shared" si="1477"/>
        <v>63.3</v>
      </c>
      <c r="R880" s="154">
        <v>6.33E7</v>
      </c>
      <c r="S880" s="154">
        <v>9.0247624E7</v>
      </c>
      <c r="T880" s="154">
        <f t="shared" si="1482"/>
        <v>90.247624</v>
      </c>
      <c r="U880" s="178">
        <f t="shared" si="1478"/>
        <v>0.7014035073</v>
      </c>
      <c r="V880" s="156">
        <v>38.0</v>
      </c>
      <c r="W880" s="188">
        <f t="shared" si="1483"/>
        <v>2.374937474</v>
      </c>
      <c r="X880" s="193">
        <f t="shared" si="1479"/>
        <v>0.004928657895</v>
      </c>
      <c r="Y880" s="158">
        <v>2013.0</v>
      </c>
      <c r="Z880" s="159"/>
      <c r="AA880" s="159"/>
      <c r="AB880" s="189" t="s">
        <v>3277</v>
      </c>
      <c r="AC880" s="158"/>
    </row>
    <row r="881" ht="15.75" customHeight="1">
      <c r="A881" s="222" t="s">
        <v>1389</v>
      </c>
      <c r="B881" s="146">
        <v>70.0</v>
      </c>
      <c r="C881" s="164">
        <v>65.0</v>
      </c>
      <c r="D881" s="214">
        <f>(B881+C881)/2</f>
        <v>67.5</v>
      </c>
      <c r="E881" s="164">
        <v>66.0</v>
      </c>
      <c r="F881" s="164">
        <v>67.0</v>
      </c>
      <c r="G881" s="149">
        <f t="shared" si="1095"/>
        <v>-1</v>
      </c>
      <c r="H881" s="164">
        <f>(E881+F881)/2</f>
        <v>66.5</v>
      </c>
      <c r="I881" s="177">
        <f t="shared" si="1467"/>
        <v>1</v>
      </c>
      <c r="J881" s="152" t="s">
        <v>1527</v>
      </c>
      <c r="K881" s="152" t="s">
        <v>1527</v>
      </c>
      <c r="L881" s="152" t="s">
        <v>1550</v>
      </c>
      <c r="M881" s="153">
        <f t="shared" si="1475"/>
        <v>102.665981</v>
      </c>
      <c r="N881" s="149">
        <v>1.02665981E8</v>
      </c>
      <c r="O881" s="181">
        <f t="shared" si="1476"/>
        <v>7.538507</v>
      </c>
      <c r="P881" s="149">
        <v>7538507.0</v>
      </c>
      <c r="Q881" s="153">
        <f t="shared" si="1477"/>
        <v>371.704359</v>
      </c>
      <c r="R881" s="154">
        <v>3.71704359E8</v>
      </c>
      <c r="S881" s="154">
        <f>R881+P881</f>
        <v>379242866</v>
      </c>
      <c r="T881" s="154">
        <f t="shared" si="1482"/>
        <v>379.242866</v>
      </c>
      <c r="U881" s="178">
        <f>R881/S881</f>
        <v>0.980122218</v>
      </c>
      <c r="V881" s="156">
        <v>160.0</v>
      </c>
      <c r="W881" s="157">
        <f t="shared" si="1483"/>
        <v>2.370267913</v>
      </c>
      <c r="X881" s="178">
        <f>N881/(V881*1000000)</f>
        <v>0.6416623813</v>
      </c>
      <c r="Y881" s="164">
        <v>2016.0</v>
      </c>
      <c r="Z881" s="159"/>
      <c r="AA881" s="159"/>
      <c r="AB881" s="160" t="s">
        <v>3278</v>
      </c>
      <c r="AC881" s="159"/>
    </row>
    <row r="882" ht="15.75" customHeight="1">
      <c r="A882" s="221" t="s">
        <v>3279</v>
      </c>
      <c r="B882" s="183">
        <v>3.0</v>
      </c>
      <c r="C882" s="147">
        <v>19.0</v>
      </c>
      <c r="D882" s="183">
        <f>AVERAGE(B882:C882)</f>
        <v>11</v>
      </c>
      <c r="E882" s="147">
        <v>57.0</v>
      </c>
      <c r="F882" s="147">
        <v>41.0</v>
      </c>
      <c r="G882" s="147">
        <f t="shared" si="1095"/>
        <v>16</v>
      </c>
      <c r="H882" s="147">
        <f>AVERAGE(E882:F882)</f>
        <v>49</v>
      </c>
      <c r="I882" s="183">
        <f t="shared" si="1467"/>
        <v>-38</v>
      </c>
      <c r="J882" s="179" t="s">
        <v>1605</v>
      </c>
      <c r="K882" s="179" t="s">
        <v>1734</v>
      </c>
      <c r="L882" s="179" t="s">
        <v>1540</v>
      </c>
      <c r="M882" s="186">
        <v>13.652001</v>
      </c>
      <c r="N882" s="150">
        <v>1.3652001E7</v>
      </c>
      <c r="O882" s="181">
        <f t="shared" si="1476"/>
        <v>35.017297</v>
      </c>
      <c r="P882" s="187">
        <v>3.5017297E7</v>
      </c>
      <c r="Q882" s="181">
        <f t="shared" si="1477"/>
        <v>24.174831</v>
      </c>
      <c r="R882" s="187">
        <v>2.4174831E7</v>
      </c>
      <c r="S882" s="187">
        <v>5.9192128E7</v>
      </c>
      <c r="T882" s="187">
        <f t="shared" si="1482"/>
        <v>59.192128</v>
      </c>
      <c r="U882" s="178">
        <f t="shared" ref="U882:U885" si="1484">(R882/S882)</f>
        <v>0.4084129396</v>
      </c>
      <c r="V882" s="156">
        <v>25.0</v>
      </c>
      <c r="W882" s="188">
        <f t="shared" si="1483"/>
        <v>2.36768512</v>
      </c>
      <c r="X882" s="193">
        <f t="shared" ref="X882:X885" si="1485">SUM(M882/V882)</f>
        <v>0.54608004</v>
      </c>
      <c r="Y882" s="147">
        <v>2007.0</v>
      </c>
      <c r="Z882" s="159"/>
      <c r="AA882" s="159"/>
      <c r="AB882" s="160" t="s">
        <v>3280</v>
      </c>
      <c r="AC882" s="159"/>
    </row>
    <row r="883" ht="15.75" customHeight="1">
      <c r="A883" s="222" t="s">
        <v>3281</v>
      </c>
      <c r="B883" s="146">
        <v>45.0</v>
      </c>
      <c r="C883" s="164">
        <v>51.0</v>
      </c>
      <c r="D883" s="149">
        <f t="shared" ref="D883:D884" si="1486">(B883+C883)/2</f>
        <v>48</v>
      </c>
      <c r="E883" s="164">
        <v>30.0</v>
      </c>
      <c r="F883" s="164">
        <v>46.0</v>
      </c>
      <c r="G883" s="151">
        <f t="shared" si="1095"/>
        <v>-16</v>
      </c>
      <c r="H883" s="151">
        <f t="shared" ref="H883:H884" si="1487">(E883+F883)/2</f>
        <v>38</v>
      </c>
      <c r="I883" s="150">
        <f t="shared" si="1467"/>
        <v>10</v>
      </c>
      <c r="J883" s="165" t="s">
        <v>1543</v>
      </c>
      <c r="K883" s="165" t="s">
        <v>1626</v>
      </c>
      <c r="L883" s="166" t="s">
        <v>1540</v>
      </c>
      <c r="M883" s="167">
        <f t="shared" ref="M883:M888" si="1488">N883/1000000</f>
        <v>8.004283</v>
      </c>
      <c r="N883" s="149">
        <v>8004283.0</v>
      </c>
      <c r="O883" s="167">
        <f t="shared" si="1476"/>
        <v>22.105643</v>
      </c>
      <c r="P883" s="149">
        <v>2.2105643E7</v>
      </c>
      <c r="Q883" s="167">
        <f t="shared" si="1477"/>
        <v>25.24164</v>
      </c>
      <c r="R883" s="150">
        <f>S883-P883</f>
        <v>25241640</v>
      </c>
      <c r="S883" s="149">
        <v>4.7347283E7</v>
      </c>
      <c r="T883" s="149">
        <f t="shared" si="1482"/>
        <v>47.347283</v>
      </c>
      <c r="U883" s="155">
        <f t="shared" si="1484"/>
        <v>0.5331169689</v>
      </c>
      <c r="V883" s="192">
        <v>20.0</v>
      </c>
      <c r="W883" s="204">
        <f t="shared" ref="W883:W884" si="1489">SUM(S883/(V883*1000000))</f>
        <v>2.36736415</v>
      </c>
      <c r="X883" s="155">
        <f t="shared" si="1485"/>
        <v>0.40021415</v>
      </c>
      <c r="Y883" s="164">
        <v>2017.0</v>
      </c>
      <c r="Z883" s="171"/>
      <c r="AA883" s="171"/>
      <c r="AB883" s="172" t="s">
        <v>3282</v>
      </c>
      <c r="AC883" s="171"/>
    </row>
    <row r="884" ht="15.75" customHeight="1">
      <c r="A884" s="212" t="s">
        <v>53</v>
      </c>
      <c r="B884" s="146">
        <v>60.0</v>
      </c>
      <c r="C884" s="146">
        <v>54.0</v>
      </c>
      <c r="D884" s="146">
        <f t="shared" si="1486"/>
        <v>57</v>
      </c>
      <c r="E884" s="146">
        <v>94.0</v>
      </c>
      <c r="F884" s="146">
        <v>88.0</v>
      </c>
      <c r="G884" s="146">
        <f t="shared" si="1095"/>
        <v>6</v>
      </c>
      <c r="H884" s="146">
        <f t="shared" si="1487"/>
        <v>91</v>
      </c>
      <c r="I884" s="146">
        <f t="shared" si="1467"/>
        <v>-34</v>
      </c>
      <c r="J884" s="152" t="s">
        <v>1537</v>
      </c>
      <c r="K884" s="197" t="s">
        <v>3283</v>
      </c>
      <c r="L884" s="197" t="s">
        <v>1534</v>
      </c>
      <c r="M884" s="181">
        <f t="shared" si="1488"/>
        <v>28.525613</v>
      </c>
      <c r="N884" s="149">
        <v>2.8525613E7</v>
      </c>
      <c r="O884" s="181">
        <f t="shared" si="1476"/>
        <v>85.316378</v>
      </c>
      <c r="P884" s="149">
        <v>8.5316378E7</v>
      </c>
      <c r="Q884" s="181">
        <f t="shared" si="1477"/>
        <v>316.39332</v>
      </c>
      <c r="R884" s="149">
        <v>3.1639332E8</v>
      </c>
      <c r="S884" s="149">
        <f>P884+R884</f>
        <v>401709698</v>
      </c>
      <c r="T884" s="149">
        <f t="shared" si="1482"/>
        <v>401.709698</v>
      </c>
      <c r="U884" s="199">
        <f t="shared" si="1484"/>
        <v>0.7876168327</v>
      </c>
      <c r="V884" s="192">
        <v>170.0</v>
      </c>
      <c r="W884" s="200">
        <f t="shared" si="1489"/>
        <v>2.362998224</v>
      </c>
      <c r="X884" s="199">
        <f t="shared" si="1485"/>
        <v>0.1677977235</v>
      </c>
      <c r="Y884" s="146">
        <v>2019.0</v>
      </c>
      <c r="Z884" s="201"/>
      <c r="AA884" s="201"/>
      <c r="AB884" s="211" t="s">
        <v>3284</v>
      </c>
      <c r="AC884" s="159"/>
    </row>
    <row r="885" ht="15.75" customHeight="1">
      <c r="A885" s="223" t="s">
        <v>3285</v>
      </c>
      <c r="B885" s="175">
        <v>19.0</v>
      </c>
      <c r="C885" s="158">
        <v>31.0</v>
      </c>
      <c r="D885" s="210">
        <f>AVERAGE(B885:C885)</f>
        <v>25</v>
      </c>
      <c r="E885" s="158">
        <v>41.0</v>
      </c>
      <c r="F885" s="158">
        <v>46.0</v>
      </c>
      <c r="G885" s="158">
        <f t="shared" si="1095"/>
        <v>-5</v>
      </c>
      <c r="H885" s="158">
        <f>AVERAGE(E885:F885)</f>
        <v>43.5</v>
      </c>
      <c r="I885" s="210">
        <f t="shared" si="1467"/>
        <v>-18.5</v>
      </c>
      <c r="J885" s="162" t="s">
        <v>1425</v>
      </c>
      <c r="K885" s="162" t="s">
        <v>1425</v>
      </c>
      <c r="L885" s="162" t="s">
        <v>1550</v>
      </c>
      <c r="M885" s="153">
        <f t="shared" si="1488"/>
        <v>21.74447</v>
      </c>
      <c r="N885" s="154">
        <v>2.174447E7</v>
      </c>
      <c r="O885" s="153">
        <f t="shared" si="1476"/>
        <v>34.341945</v>
      </c>
      <c r="P885" s="154">
        <v>3.4341945E7</v>
      </c>
      <c r="Q885" s="153">
        <f t="shared" si="1477"/>
        <v>12.9</v>
      </c>
      <c r="R885" s="154">
        <v>1.29E7</v>
      </c>
      <c r="S885" s="154">
        <v>4.7241945E7</v>
      </c>
      <c r="T885" s="154">
        <f t="shared" si="1482"/>
        <v>47.241945</v>
      </c>
      <c r="U885" s="178">
        <f t="shared" si="1484"/>
        <v>0.2730624237</v>
      </c>
      <c r="V885" s="192">
        <v>20.0</v>
      </c>
      <c r="W885" s="188">
        <f t="shared" ref="W885:W886" si="1490">SUM(T885/V885)</f>
        <v>2.36209725</v>
      </c>
      <c r="X885" s="193">
        <f t="shared" si="1485"/>
        <v>1.0872235</v>
      </c>
      <c r="Y885" s="158">
        <v>2013.0</v>
      </c>
      <c r="Z885" s="159"/>
      <c r="AA885" s="159"/>
      <c r="AB885" s="189" t="s">
        <v>3286</v>
      </c>
      <c r="AC885" s="158"/>
    </row>
    <row r="886" ht="15.75" customHeight="1">
      <c r="A886" s="222" t="s">
        <v>413</v>
      </c>
      <c r="B886" s="146">
        <v>31.0</v>
      </c>
      <c r="C886" s="164">
        <v>32.0</v>
      </c>
      <c r="D886" s="214">
        <f t="shared" ref="D886:D888" si="1491">(B886+C886)/2</f>
        <v>31.5</v>
      </c>
      <c r="E886" s="164">
        <v>32.0</v>
      </c>
      <c r="F886" s="164">
        <v>46.0</v>
      </c>
      <c r="G886" s="149">
        <f t="shared" si="1095"/>
        <v>-14</v>
      </c>
      <c r="H886" s="164">
        <f t="shared" ref="H886:H888" si="1492">(E886+F886)/2</f>
        <v>39</v>
      </c>
      <c r="I886" s="177">
        <f t="shared" si="1467"/>
        <v>-7.5</v>
      </c>
      <c r="J886" s="173" t="s">
        <v>1537</v>
      </c>
      <c r="K886" s="173" t="s">
        <v>1537</v>
      </c>
      <c r="L886" s="152" t="s">
        <v>1550</v>
      </c>
      <c r="M886" s="153">
        <f t="shared" si="1488"/>
        <v>41.039944</v>
      </c>
      <c r="N886" s="149">
        <v>4.1039944E7</v>
      </c>
      <c r="O886" s="181">
        <f t="shared" si="1476"/>
        <v>103.144286</v>
      </c>
      <c r="P886" s="149">
        <v>1.03144286E8</v>
      </c>
      <c r="Q886" s="153">
        <f t="shared" si="1477"/>
        <v>286.52302</v>
      </c>
      <c r="R886" s="154">
        <v>2.8652302E8</v>
      </c>
      <c r="S886" s="154">
        <f>R886+P886</f>
        <v>389667306</v>
      </c>
      <c r="T886" s="154">
        <f t="shared" si="1482"/>
        <v>389.667306</v>
      </c>
      <c r="U886" s="178">
        <f>R886/S886</f>
        <v>0.7353016678</v>
      </c>
      <c r="V886" s="156">
        <v>165.0</v>
      </c>
      <c r="W886" s="157">
        <f t="shared" si="1490"/>
        <v>2.361620036</v>
      </c>
      <c r="X886" s="178">
        <f>N886/(V886*1000000)</f>
        <v>0.2487269333</v>
      </c>
      <c r="Y886" s="164">
        <v>2016.0</v>
      </c>
      <c r="Z886" s="159"/>
      <c r="AA886" s="159"/>
      <c r="AB886" s="160" t="s">
        <v>3287</v>
      </c>
      <c r="AC886" s="159"/>
    </row>
    <row r="887" ht="15.75" customHeight="1">
      <c r="A887" s="194" t="s">
        <v>3288</v>
      </c>
      <c r="B887" s="146">
        <v>73.0</v>
      </c>
      <c r="C887" s="175">
        <v>66.0</v>
      </c>
      <c r="D887" s="146">
        <f t="shared" si="1491"/>
        <v>69.5</v>
      </c>
      <c r="E887" s="146">
        <v>97.0</v>
      </c>
      <c r="F887" s="146">
        <v>62.0</v>
      </c>
      <c r="G887" s="146">
        <f t="shared" si="1095"/>
        <v>35</v>
      </c>
      <c r="H887" s="146">
        <f t="shared" si="1492"/>
        <v>79.5</v>
      </c>
      <c r="I887" s="146">
        <f t="shared" si="1467"/>
        <v>-10</v>
      </c>
      <c r="J887" s="173" t="s">
        <v>1547</v>
      </c>
      <c r="K887" s="196" t="s">
        <v>1547</v>
      </c>
      <c r="L887" s="197" t="s">
        <v>1529</v>
      </c>
      <c r="M887" s="181">
        <f t="shared" si="1488"/>
        <v>11.67672</v>
      </c>
      <c r="N887" s="198">
        <v>1.167672E7</v>
      </c>
      <c r="O887" s="181">
        <f t="shared" si="1476"/>
        <v>39.911835</v>
      </c>
      <c r="P887" s="149">
        <v>3.9911835E7</v>
      </c>
      <c r="Q887" s="181">
        <f t="shared" si="1477"/>
        <v>0.2</v>
      </c>
      <c r="R887" s="198">
        <v>200000.0</v>
      </c>
      <c r="S887" s="149">
        <f>P887+R887</f>
        <v>40111835</v>
      </c>
      <c r="T887" s="149">
        <f t="shared" si="1482"/>
        <v>40.111835</v>
      </c>
      <c r="U887" s="199">
        <f t="shared" ref="U887:U895" si="1493">(R887/S887)</f>
        <v>0.004986059601</v>
      </c>
      <c r="V887" s="192">
        <v>17.0</v>
      </c>
      <c r="W887" s="200">
        <f t="shared" ref="W887:W888" si="1494">SUM(S887/(V887*1000000))</f>
        <v>2.359519706</v>
      </c>
      <c r="X887" s="199">
        <f t="shared" ref="X887:X895" si="1495">SUM(M887/V887)</f>
        <v>0.6868658824</v>
      </c>
      <c r="Y887" s="146">
        <v>2019.0</v>
      </c>
      <c r="Z887" s="201"/>
      <c r="AA887" s="201"/>
      <c r="AB887" s="211" t="s">
        <v>3289</v>
      </c>
      <c r="AC887" s="159"/>
    </row>
    <row r="888" ht="15.75" customHeight="1">
      <c r="A888" s="227" t="s">
        <v>3290</v>
      </c>
      <c r="B888" s="146">
        <v>51.0</v>
      </c>
      <c r="C888" s="147">
        <v>50.0</v>
      </c>
      <c r="D888" s="149">
        <f t="shared" si="1491"/>
        <v>50.5</v>
      </c>
      <c r="E888" s="147">
        <v>71.0</v>
      </c>
      <c r="F888" s="149">
        <v>69.0</v>
      </c>
      <c r="G888" s="150">
        <f t="shared" si="1095"/>
        <v>2</v>
      </c>
      <c r="H888" s="151">
        <f t="shared" si="1492"/>
        <v>70</v>
      </c>
      <c r="I888" s="150">
        <f t="shared" si="1467"/>
        <v>-19.5</v>
      </c>
      <c r="J888" s="173" t="s">
        <v>1537</v>
      </c>
      <c r="K888" s="173" t="s">
        <v>1537</v>
      </c>
      <c r="L888" s="152" t="s">
        <v>1550</v>
      </c>
      <c r="M888" s="153">
        <f t="shared" si="1488"/>
        <v>36.01164</v>
      </c>
      <c r="N888" s="149">
        <v>3.601164E7</v>
      </c>
      <c r="O888" s="153">
        <f t="shared" si="1476"/>
        <v>98.296664</v>
      </c>
      <c r="P888" s="149">
        <v>9.8296664E7</v>
      </c>
      <c r="Q888" s="153">
        <f t="shared" si="1477"/>
        <v>47.952734</v>
      </c>
      <c r="R888" s="154">
        <f>S888-P888</f>
        <v>47952734</v>
      </c>
      <c r="S888" s="149">
        <v>1.46249398E8</v>
      </c>
      <c r="T888" s="154">
        <f t="shared" si="1482"/>
        <v>146.249398</v>
      </c>
      <c r="U888" s="155">
        <f t="shared" si="1493"/>
        <v>0.3278832915</v>
      </c>
      <c r="V888" s="156">
        <v>62.0</v>
      </c>
      <c r="W888" s="204">
        <f t="shared" si="1494"/>
        <v>2.358861258</v>
      </c>
      <c r="X888" s="155">
        <f t="shared" si="1495"/>
        <v>0.5808329032</v>
      </c>
      <c r="Y888" s="147">
        <v>2018.0</v>
      </c>
      <c r="Z888" s="159"/>
      <c r="AA888" s="159"/>
      <c r="AB888" s="160" t="s">
        <v>3291</v>
      </c>
      <c r="AC888" s="159"/>
    </row>
    <row r="889" ht="15.75" customHeight="1">
      <c r="A889" s="221" t="s">
        <v>1263</v>
      </c>
      <c r="B889" s="183">
        <v>50.0</v>
      </c>
      <c r="C889" s="147">
        <v>49.0</v>
      </c>
      <c r="D889" s="183">
        <f>AVERAGE(B889:C889)</f>
        <v>49.5</v>
      </c>
      <c r="E889" s="147">
        <v>67.0</v>
      </c>
      <c r="F889" s="147">
        <v>71.0</v>
      </c>
      <c r="G889" s="147">
        <f t="shared" si="1095"/>
        <v>-4</v>
      </c>
      <c r="H889" s="147">
        <f>AVERAGE(E889:F889)</f>
        <v>69</v>
      </c>
      <c r="I889" s="183">
        <f t="shared" si="1467"/>
        <v>-19.5</v>
      </c>
      <c r="J889" s="179" t="s">
        <v>1602</v>
      </c>
      <c r="K889" s="179" t="s">
        <v>2187</v>
      </c>
      <c r="L889" s="179" t="s">
        <v>1550</v>
      </c>
      <c r="M889" s="186">
        <v>44.03</v>
      </c>
      <c r="N889" s="187">
        <f>M889*1000000</f>
        <v>44030000</v>
      </c>
      <c r="O889" s="153">
        <v>172.06</v>
      </c>
      <c r="P889" s="187">
        <f>O889*1000000</f>
        <v>172060000</v>
      </c>
      <c r="Q889" s="153">
        <v>228.0</v>
      </c>
      <c r="R889" s="149">
        <f>SUM(Q889*1000000)</f>
        <v>228000000</v>
      </c>
      <c r="S889" s="187">
        <f>T889*1000000</f>
        <v>400060000</v>
      </c>
      <c r="T889" s="187">
        <f>SUM(O889+Q889)</f>
        <v>400.06</v>
      </c>
      <c r="U889" s="178">
        <f t="shared" si="1493"/>
        <v>0.5699145128</v>
      </c>
      <c r="V889" s="156">
        <v>170.0</v>
      </c>
      <c r="W889" s="188">
        <f>SUM(T889/V889)</f>
        <v>2.353294118</v>
      </c>
      <c r="X889" s="193">
        <f t="shared" si="1495"/>
        <v>0.259</v>
      </c>
      <c r="Y889" s="147">
        <v>2010.0</v>
      </c>
      <c r="Z889" s="159"/>
      <c r="AA889" s="159"/>
      <c r="AB889" s="189" t="s">
        <v>3292</v>
      </c>
      <c r="AC889" s="158"/>
    </row>
    <row r="890" ht="15.75" customHeight="1">
      <c r="A890" s="222" t="s">
        <v>3293</v>
      </c>
      <c r="B890" s="146">
        <v>99.0</v>
      </c>
      <c r="C890" s="164">
        <v>94.0</v>
      </c>
      <c r="D890" s="149">
        <f t="shared" ref="D890:D891" si="1496">(B890+C890)/2</f>
        <v>96.5</v>
      </c>
      <c r="E890" s="164">
        <v>84.0</v>
      </c>
      <c r="F890" s="164">
        <v>81.0</v>
      </c>
      <c r="G890" s="151">
        <f t="shared" si="1095"/>
        <v>3</v>
      </c>
      <c r="H890" s="151">
        <f t="shared" ref="H890:H891" si="1497">(E890+F890)/2</f>
        <v>82.5</v>
      </c>
      <c r="I890" s="150">
        <f t="shared" si="1467"/>
        <v>14</v>
      </c>
      <c r="J890" s="165" t="s">
        <v>1543</v>
      </c>
      <c r="K890" s="165" t="s">
        <v>1626</v>
      </c>
      <c r="L890" s="166" t="s">
        <v>1540</v>
      </c>
      <c r="M890" s="167">
        <f t="shared" ref="M890:M891" si="1498">N890/1000000</f>
        <v>0.364437</v>
      </c>
      <c r="N890" s="149">
        <v>364437.0</v>
      </c>
      <c r="O890" s="167">
        <f t="shared" ref="O890:O896" si="1499">P890/1000000</f>
        <v>23.531261</v>
      </c>
      <c r="P890" s="149">
        <v>2.3531261E7</v>
      </c>
      <c r="Q890" s="167">
        <f t="shared" ref="Q890:Q896" si="1500">R890/1000000</f>
        <v>0</v>
      </c>
      <c r="R890" s="150">
        <v>0.0</v>
      </c>
      <c r="S890" s="149">
        <v>2.3531261E7</v>
      </c>
      <c r="T890" s="149">
        <f t="shared" ref="T890:T896" si="1501">S890/1000000</f>
        <v>23.531261</v>
      </c>
      <c r="U890" s="155">
        <f t="shared" si="1493"/>
        <v>0</v>
      </c>
      <c r="V890" s="192">
        <v>10.0</v>
      </c>
      <c r="W890" s="204">
        <f>SUM(S890/(V890*1000000))</f>
        <v>2.3531261</v>
      </c>
      <c r="X890" s="155">
        <f t="shared" si="1495"/>
        <v>0.0364437</v>
      </c>
      <c r="Y890" s="164">
        <v>2017.0</v>
      </c>
      <c r="Z890" s="171"/>
      <c r="AA890" s="171"/>
      <c r="AB890" s="172" t="s">
        <v>3294</v>
      </c>
      <c r="AC890" s="171"/>
    </row>
    <row r="891" ht="15.75" customHeight="1">
      <c r="A891" s="224" t="s">
        <v>3295</v>
      </c>
      <c r="B891" s="175">
        <v>7.0</v>
      </c>
      <c r="C891" s="158">
        <v>28.0</v>
      </c>
      <c r="D891" s="210">
        <f t="shared" si="1496"/>
        <v>17.5</v>
      </c>
      <c r="E891" s="164">
        <v>47.0</v>
      </c>
      <c r="F891" s="158">
        <v>37.0</v>
      </c>
      <c r="G891" s="164">
        <f t="shared" si="1095"/>
        <v>10</v>
      </c>
      <c r="H891" s="158">
        <f t="shared" si="1497"/>
        <v>42</v>
      </c>
      <c r="I891" s="177">
        <f t="shared" si="1467"/>
        <v>-24.5</v>
      </c>
      <c r="J891" s="162" t="s">
        <v>1602</v>
      </c>
      <c r="K891" s="162" t="s">
        <v>2054</v>
      </c>
      <c r="L891" s="162" t="s">
        <v>1534</v>
      </c>
      <c r="M891" s="153">
        <f t="shared" si="1498"/>
        <v>8.32653</v>
      </c>
      <c r="N891" s="154">
        <v>8326530.0</v>
      </c>
      <c r="O891" s="153">
        <f t="shared" si="1499"/>
        <v>22.46745</v>
      </c>
      <c r="P891" s="149">
        <v>2.246745E7</v>
      </c>
      <c r="Q891" s="153">
        <f t="shared" si="1500"/>
        <v>59.792987</v>
      </c>
      <c r="R891" s="149">
        <v>5.9792987E7</v>
      </c>
      <c r="S891" s="154">
        <f>SUM(P891+Q891*1000000)</f>
        <v>82260437</v>
      </c>
      <c r="T891" s="154">
        <f t="shared" si="1501"/>
        <v>82.260437</v>
      </c>
      <c r="U891" s="178">
        <f t="shared" si="1493"/>
        <v>0.7268741716</v>
      </c>
      <c r="V891" s="156">
        <v>35.0</v>
      </c>
      <c r="W891" s="188">
        <f t="shared" ref="W891:W892" si="1502">SUM(T891/V891)</f>
        <v>2.3502982</v>
      </c>
      <c r="X891" s="193">
        <f t="shared" si="1495"/>
        <v>0.2379008571</v>
      </c>
      <c r="Y891" s="158">
        <v>2015.0</v>
      </c>
      <c r="Z891" s="159"/>
      <c r="AA891" s="159"/>
      <c r="AB891" s="189" t="s">
        <v>3296</v>
      </c>
      <c r="AC891" s="158"/>
    </row>
    <row r="892" ht="15.75" customHeight="1">
      <c r="A892" s="221" t="s">
        <v>3297</v>
      </c>
      <c r="B892" s="183">
        <v>33.0</v>
      </c>
      <c r="C892" s="151">
        <v>46.0</v>
      </c>
      <c r="D892" s="183">
        <f>AVERAGE(B892:C892)</f>
        <v>39.5</v>
      </c>
      <c r="E892" s="151">
        <v>51.0</v>
      </c>
      <c r="F892" s="151">
        <v>61.0</v>
      </c>
      <c r="G892" s="147">
        <f t="shared" si="1095"/>
        <v>-10</v>
      </c>
      <c r="H892" s="147">
        <f>AVERAGE(E892:F892)</f>
        <v>56</v>
      </c>
      <c r="I892" s="183">
        <f t="shared" si="1467"/>
        <v>-16.5</v>
      </c>
      <c r="J892" s="165" t="s">
        <v>1543</v>
      </c>
      <c r="K892" s="165" t="s">
        <v>1626</v>
      </c>
      <c r="L892" s="179" t="s">
        <v>1534</v>
      </c>
      <c r="M892" s="181">
        <v>7.480927</v>
      </c>
      <c r="N892" s="149">
        <v>7480927.0</v>
      </c>
      <c r="O892" s="181">
        <f t="shared" si="1499"/>
        <v>25.930652</v>
      </c>
      <c r="P892" s="187">
        <v>2.5930652E7</v>
      </c>
      <c r="Q892" s="181">
        <f t="shared" si="1500"/>
        <v>21.069299</v>
      </c>
      <c r="R892" s="187">
        <v>2.1069299E7</v>
      </c>
      <c r="S892" s="187">
        <v>4.6999951E7</v>
      </c>
      <c r="T892" s="187">
        <f t="shared" si="1501"/>
        <v>46.999951</v>
      </c>
      <c r="U892" s="178">
        <f t="shared" si="1493"/>
        <v>0.4482834248</v>
      </c>
      <c r="V892" s="156">
        <v>20.0</v>
      </c>
      <c r="W892" s="188">
        <f t="shared" si="1502"/>
        <v>2.34999755</v>
      </c>
      <c r="X892" s="193">
        <f t="shared" si="1495"/>
        <v>0.37404635</v>
      </c>
      <c r="Y892" s="147">
        <v>2007.0</v>
      </c>
      <c r="Z892" s="171"/>
      <c r="AA892" s="159"/>
      <c r="AB892" s="162" t="s">
        <v>1530</v>
      </c>
      <c r="AC892" s="159"/>
    </row>
    <row r="893" ht="15.75" customHeight="1">
      <c r="A893" s="194" t="s">
        <v>3298</v>
      </c>
      <c r="B893" s="146">
        <v>80.0</v>
      </c>
      <c r="C893" s="146">
        <v>61.0</v>
      </c>
      <c r="D893" s="146">
        <f>(B893+C893)/2</f>
        <v>70.5</v>
      </c>
      <c r="E893" s="146">
        <v>95.0</v>
      </c>
      <c r="F893" s="146">
        <v>57.0</v>
      </c>
      <c r="G893" s="146">
        <f t="shared" si="1095"/>
        <v>38</v>
      </c>
      <c r="H893" s="146">
        <f>(E893+F893)/2</f>
        <v>76</v>
      </c>
      <c r="I893" s="146">
        <f t="shared" si="1467"/>
        <v>-5.5</v>
      </c>
      <c r="J893" s="173" t="s">
        <v>1601</v>
      </c>
      <c r="K893" s="196" t="s">
        <v>1601</v>
      </c>
      <c r="L893" s="197" t="s">
        <v>1540</v>
      </c>
      <c r="M893" s="181">
        <f>N893/1000000</f>
        <v>20.6121</v>
      </c>
      <c r="N893" s="198">
        <v>2.06121E7</v>
      </c>
      <c r="O893" s="181">
        <f t="shared" si="1499"/>
        <v>60.196485</v>
      </c>
      <c r="P893" s="149">
        <v>6.0196485E7</v>
      </c>
      <c r="Q893" s="181">
        <f t="shared" si="1500"/>
        <v>116</v>
      </c>
      <c r="R893" s="198">
        <v>1.16E8</v>
      </c>
      <c r="S893" s="149">
        <f>P893+R893</f>
        <v>176196485</v>
      </c>
      <c r="T893" s="149">
        <f t="shared" si="1501"/>
        <v>176.196485</v>
      </c>
      <c r="U893" s="199">
        <f t="shared" si="1493"/>
        <v>0.6583559258</v>
      </c>
      <c r="V893" s="192">
        <v>75.0</v>
      </c>
      <c r="W893" s="200">
        <f>SUM(S893/(V893*1000000))</f>
        <v>2.349286467</v>
      </c>
      <c r="X893" s="199">
        <f t="shared" si="1495"/>
        <v>0.274828</v>
      </c>
      <c r="Y893" s="146">
        <v>2019.0</v>
      </c>
      <c r="Z893" s="201"/>
      <c r="AA893" s="201"/>
      <c r="AB893" s="211" t="s">
        <v>3299</v>
      </c>
      <c r="AC893" s="159"/>
    </row>
    <row r="894" ht="15.75" customHeight="1">
      <c r="A894" s="221" t="s">
        <v>3300</v>
      </c>
      <c r="B894" s="183">
        <v>50.0</v>
      </c>
      <c r="C894" s="147">
        <v>53.0</v>
      </c>
      <c r="D894" s="183">
        <f>AVERAGE(B894:C894)</f>
        <v>51.5</v>
      </c>
      <c r="E894" s="147">
        <v>56.0</v>
      </c>
      <c r="F894" s="147">
        <v>65.0</v>
      </c>
      <c r="G894" s="147">
        <f t="shared" si="1095"/>
        <v>-9</v>
      </c>
      <c r="H894" s="147">
        <f>AVERAGE(E894:F894)</f>
        <v>60.5</v>
      </c>
      <c r="I894" s="183">
        <f t="shared" si="1467"/>
        <v>-9</v>
      </c>
      <c r="J894" s="179" t="s">
        <v>1395</v>
      </c>
      <c r="K894" s="179" t="s">
        <v>1395</v>
      </c>
      <c r="L894" s="179" t="s">
        <v>1534</v>
      </c>
      <c r="M894" s="186">
        <v>15.951902</v>
      </c>
      <c r="N894" s="150">
        <v>1.5951902E7</v>
      </c>
      <c r="O894" s="181">
        <f t="shared" si="1499"/>
        <v>39.568996</v>
      </c>
      <c r="P894" s="187">
        <v>3.9568996E7</v>
      </c>
      <c r="Q894" s="181">
        <f t="shared" si="1500"/>
        <v>35.526091</v>
      </c>
      <c r="R894" s="187">
        <v>3.5526091E7</v>
      </c>
      <c r="S894" s="187">
        <v>7.5095087E7</v>
      </c>
      <c r="T894" s="187">
        <f t="shared" si="1501"/>
        <v>75.095087</v>
      </c>
      <c r="U894" s="178">
        <f t="shared" si="1493"/>
        <v>0.4730814281</v>
      </c>
      <c r="V894" s="156">
        <v>32.0</v>
      </c>
      <c r="W894" s="188">
        <f>SUM(T894/V894)</f>
        <v>2.346721469</v>
      </c>
      <c r="X894" s="193">
        <f t="shared" si="1495"/>
        <v>0.4984969375</v>
      </c>
      <c r="Y894" s="147">
        <v>2007.0</v>
      </c>
      <c r="Z894" s="159"/>
      <c r="AA894" s="159"/>
      <c r="AB894" s="160" t="s">
        <v>3301</v>
      </c>
      <c r="AC894" s="159"/>
    </row>
    <row r="895" ht="15.75" customHeight="1">
      <c r="A895" s="227" t="s">
        <v>3302</v>
      </c>
      <c r="B895" s="146">
        <v>47.0</v>
      </c>
      <c r="C895" s="147">
        <v>51.0</v>
      </c>
      <c r="D895" s="149">
        <f t="shared" ref="D895:D896" si="1503">(B895+C895)/2</f>
        <v>49</v>
      </c>
      <c r="E895" s="147">
        <v>75.0</v>
      </c>
      <c r="F895" s="149">
        <v>53.0</v>
      </c>
      <c r="G895" s="150">
        <f t="shared" si="1095"/>
        <v>22</v>
      </c>
      <c r="H895" s="151">
        <f t="shared" ref="H895:H896" si="1504">(E895+F895)/2</f>
        <v>64</v>
      </c>
      <c r="I895" s="150">
        <f t="shared" si="1467"/>
        <v>-15</v>
      </c>
      <c r="J895" s="173" t="s">
        <v>1537</v>
      </c>
      <c r="K895" s="173" t="s">
        <v>1537</v>
      </c>
      <c r="L895" s="152" t="s">
        <v>1540</v>
      </c>
      <c r="M895" s="153">
        <f t="shared" ref="M895:M896" si="1505">N895/1000000</f>
        <v>24.905015</v>
      </c>
      <c r="N895" s="149">
        <v>2.4905015E7</v>
      </c>
      <c r="O895" s="153">
        <f t="shared" si="1499"/>
        <v>67.14529</v>
      </c>
      <c r="P895" s="149">
        <v>6.714529E7</v>
      </c>
      <c r="Q895" s="153">
        <f t="shared" si="1500"/>
        <v>225.91793</v>
      </c>
      <c r="R895" s="154">
        <f>S895-P895</f>
        <v>225917930</v>
      </c>
      <c r="S895" s="149">
        <v>2.9306322E8</v>
      </c>
      <c r="T895" s="154">
        <f t="shared" si="1501"/>
        <v>293.06322</v>
      </c>
      <c r="U895" s="155">
        <f t="shared" si="1493"/>
        <v>0.7708846235</v>
      </c>
      <c r="V895" s="156">
        <v>125.0</v>
      </c>
      <c r="W895" s="204">
        <f>SUM(S895/(V895*1000000))</f>
        <v>2.34450576</v>
      </c>
      <c r="X895" s="155">
        <f t="shared" si="1495"/>
        <v>0.19924012</v>
      </c>
      <c r="Y895" s="147">
        <v>2018.0</v>
      </c>
      <c r="Z895" s="159"/>
      <c r="AA895" s="159"/>
      <c r="AB895" s="160" t="s">
        <v>3303</v>
      </c>
      <c r="AC895" s="159"/>
    </row>
    <row r="896" ht="15.75" customHeight="1">
      <c r="A896" s="222" t="s">
        <v>3304</v>
      </c>
      <c r="B896" s="146">
        <v>63.0</v>
      </c>
      <c r="C896" s="164">
        <v>57.0</v>
      </c>
      <c r="D896" s="214">
        <f t="shared" si="1503"/>
        <v>60</v>
      </c>
      <c r="E896" s="164">
        <v>64.0</v>
      </c>
      <c r="F896" s="164">
        <v>69.0</v>
      </c>
      <c r="G896" s="149">
        <f t="shared" si="1095"/>
        <v>-5</v>
      </c>
      <c r="H896" s="164">
        <f t="shared" si="1504"/>
        <v>66.5</v>
      </c>
      <c r="I896" s="177">
        <f t="shared" si="1467"/>
        <v>-6.5</v>
      </c>
      <c r="J896" s="173" t="s">
        <v>1601</v>
      </c>
      <c r="K896" s="173" t="s">
        <v>1601</v>
      </c>
      <c r="L896" s="152" t="s">
        <v>1534</v>
      </c>
      <c r="M896" s="153">
        <f t="shared" si="1505"/>
        <v>28.87114</v>
      </c>
      <c r="N896" s="149">
        <v>2.887114E7</v>
      </c>
      <c r="O896" s="181">
        <f t="shared" si="1499"/>
        <v>85.21878</v>
      </c>
      <c r="P896" s="149">
        <v>8.521878E7</v>
      </c>
      <c r="Q896" s="153">
        <f t="shared" si="1500"/>
        <v>172.65432</v>
      </c>
      <c r="R896" s="154">
        <v>1.7265432E8</v>
      </c>
      <c r="S896" s="154">
        <f>R896+P896</f>
        <v>257873100</v>
      </c>
      <c r="T896" s="154">
        <f t="shared" si="1501"/>
        <v>257.8731</v>
      </c>
      <c r="U896" s="178">
        <f>R896/S896</f>
        <v>0.6695321071</v>
      </c>
      <c r="V896" s="156">
        <v>110.0</v>
      </c>
      <c r="W896" s="157">
        <f t="shared" ref="W896:W901" si="1506">SUM(T896/V896)</f>
        <v>2.344300909</v>
      </c>
      <c r="X896" s="178">
        <f>N896/(V896*1000000)</f>
        <v>0.2624649091</v>
      </c>
      <c r="Y896" s="164">
        <v>2016.0</v>
      </c>
      <c r="Z896" s="159"/>
      <c r="AA896" s="159"/>
      <c r="AB896" s="160" t="s">
        <v>3305</v>
      </c>
      <c r="AC896" s="159"/>
    </row>
    <row r="897" ht="15.75" customHeight="1">
      <c r="A897" s="221" t="s">
        <v>3306</v>
      </c>
      <c r="B897" s="183">
        <v>16.0</v>
      </c>
      <c r="C897" s="147">
        <v>36.0</v>
      </c>
      <c r="D897" s="185">
        <f>AVERAGE(B897:C897)</f>
        <v>26</v>
      </c>
      <c r="E897" s="147">
        <v>46.0</v>
      </c>
      <c r="F897" s="147">
        <v>50.0</v>
      </c>
      <c r="G897" s="147">
        <f t="shared" si="1095"/>
        <v>-4</v>
      </c>
      <c r="H897" s="147">
        <f>AVERAGE(E897:F897)</f>
        <v>48</v>
      </c>
      <c r="I897" s="185">
        <f t="shared" si="1467"/>
        <v>-22</v>
      </c>
      <c r="J897" s="179" t="s">
        <v>1543</v>
      </c>
      <c r="K897" s="179" t="s">
        <v>3118</v>
      </c>
      <c r="L897" s="179" t="s">
        <v>1540</v>
      </c>
      <c r="M897" s="186">
        <v>14.0</v>
      </c>
      <c r="N897" s="187">
        <f>M897*1000000</f>
        <v>14000000</v>
      </c>
      <c r="O897" s="153">
        <v>60.02</v>
      </c>
      <c r="P897" s="187">
        <f>O897*1000000</f>
        <v>60020000</v>
      </c>
      <c r="Q897" s="153">
        <v>52.44</v>
      </c>
      <c r="R897" s="149">
        <f>SUM(Q897*1000000)</f>
        <v>52440000</v>
      </c>
      <c r="S897" s="187">
        <f>T897*1000000</f>
        <v>112460000</v>
      </c>
      <c r="T897" s="187">
        <f>SUM(O897+Q897)</f>
        <v>112.46</v>
      </c>
      <c r="U897" s="178">
        <f>(R897/S897)</f>
        <v>0.4662991286</v>
      </c>
      <c r="V897" s="156">
        <v>48.0</v>
      </c>
      <c r="W897" s="188">
        <f t="shared" si="1506"/>
        <v>2.342916667</v>
      </c>
      <c r="X897" s="193">
        <f>SUM(M897/V897)</f>
        <v>0.2916666667</v>
      </c>
      <c r="Y897" s="147">
        <v>2010.0</v>
      </c>
      <c r="Z897" s="159"/>
      <c r="AA897" s="159"/>
      <c r="AB897" s="189" t="s">
        <v>3307</v>
      </c>
      <c r="AC897" s="158"/>
    </row>
    <row r="898" ht="15.75" customHeight="1">
      <c r="A898" s="222" t="s">
        <v>3308</v>
      </c>
      <c r="B898" s="146">
        <v>12.0</v>
      </c>
      <c r="C898" s="164">
        <v>26.0</v>
      </c>
      <c r="D898" s="214">
        <f>(B898+C898)/2</f>
        <v>19</v>
      </c>
      <c r="E898" s="164">
        <v>62.0</v>
      </c>
      <c r="F898" s="164">
        <v>43.0</v>
      </c>
      <c r="G898" s="149">
        <f t="shared" si="1095"/>
        <v>19</v>
      </c>
      <c r="H898" s="164">
        <f>(E898+F898)/2</f>
        <v>52.5</v>
      </c>
      <c r="I898" s="177">
        <f t="shared" si="1467"/>
        <v>-33.5</v>
      </c>
      <c r="J898" s="173" t="s">
        <v>1547</v>
      </c>
      <c r="K898" s="173" t="s">
        <v>1547</v>
      </c>
      <c r="L898" s="152" t="s">
        <v>1534</v>
      </c>
      <c r="M898" s="153">
        <f>N898/1000000</f>
        <v>6.050443</v>
      </c>
      <c r="N898" s="149">
        <v>6050443.0</v>
      </c>
      <c r="O898" s="181">
        <f>P898/1000000</f>
        <v>18.730891</v>
      </c>
      <c r="P898" s="149">
        <v>1.8730891E7</v>
      </c>
      <c r="Q898" s="153">
        <f>R898/1000000</f>
        <v>4.689987</v>
      </c>
      <c r="R898" s="154">
        <v>4689987.0</v>
      </c>
      <c r="S898" s="154">
        <f>R898+P898</f>
        <v>23420878</v>
      </c>
      <c r="T898" s="154">
        <f>S898/1000000</f>
        <v>23.420878</v>
      </c>
      <c r="U898" s="178">
        <f>R898/S898</f>
        <v>0.200248129</v>
      </c>
      <c r="V898" s="156">
        <v>10.0</v>
      </c>
      <c r="W898" s="157">
        <f t="shared" si="1506"/>
        <v>2.3420878</v>
      </c>
      <c r="X898" s="178">
        <f>N898/(V898*1000000)</f>
        <v>0.6050443</v>
      </c>
      <c r="Y898" s="164">
        <v>2016.0</v>
      </c>
      <c r="Z898" s="159"/>
      <c r="AA898" s="159"/>
      <c r="AB898" s="160" t="s">
        <v>3309</v>
      </c>
      <c r="AC898" s="159"/>
    </row>
    <row r="899" ht="15.75" customHeight="1">
      <c r="A899" s="221" t="s">
        <v>3310</v>
      </c>
      <c r="B899" s="183">
        <v>50.0</v>
      </c>
      <c r="C899" s="147">
        <v>45.0</v>
      </c>
      <c r="D899" s="183">
        <f t="shared" ref="D899:D900" si="1507">AVERAGE(B899:C899)</f>
        <v>47.5</v>
      </c>
      <c r="E899" s="147">
        <v>63.0</v>
      </c>
      <c r="F899" s="147">
        <v>63.0</v>
      </c>
      <c r="G899" s="147">
        <f t="shared" si="1095"/>
        <v>0</v>
      </c>
      <c r="H899" s="147">
        <f t="shared" ref="H899:H900" si="1508">AVERAGE(E899:F899)</f>
        <v>63</v>
      </c>
      <c r="I899" s="183">
        <f t="shared" si="1467"/>
        <v>-15.5</v>
      </c>
      <c r="J899" s="179" t="s">
        <v>1543</v>
      </c>
      <c r="K899" s="179" t="s">
        <v>1616</v>
      </c>
      <c r="L899" s="179" t="s">
        <v>1540</v>
      </c>
      <c r="M899" s="186">
        <v>0.26</v>
      </c>
      <c r="N899" s="187">
        <f t="shared" ref="N899:N900" si="1509">M899*1000000</f>
        <v>260000</v>
      </c>
      <c r="O899" s="153">
        <v>5.3</v>
      </c>
      <c r="P899" s="187">
        <f t="shared" ref="P899:P900" si="1510">O899*1000000</f>
        <v>5300000</v>
      </c>
      <c r="Q899" s="153">
        <v>29.79</v>
      </c>
      <c r="R899" s="149">
        <f t="shared" ref="R899:R900" si="1511">SUM(Q899*1000000)</f>
        <v>29790000</v>
      </c>
      <c r="S899" s="187">
        <f t="shared" ref="S899:S900" si="1512">T899*1000000</f>
        <v>35090000</v>
      </c>
      <c r="T899" s="187">
        <v>35.09</v>
      </c>
      <c r="U899" s="178">
        <f t="shared" ref="U899:U900" si="1513">(R899/S899)</f>
        <v>0.8489598176</v>
      </c>
      <c r="V899" s="156">
        <v>15.0</v>
      </c>
      <c r="W899" s="188">
        <f t="shared" si="1506"/>
        <v>2.339333333</v>
      </c>
      <c r="X899" s="193">
        <f t="shared" ref="X899:X900" si="1514">SUM(M899/V899)</f>
        <v>0.01733333333</v>
      </c>
      <c r="Y899" s="147">
        <v>2009.0</v>
      </c>
      <c r="Z899" s="159"/>
      <c r="AA899" s="159"/>
      <c r="AB899" s="189" t="s">
        <v>3311</v>
      </c>
      <c r="AC899" s="158"/>
    </row>
    <row r="900" ht="15.75" customHeight="1">
      <c r="A900" s="221" t="s">
        <v>3312</v>
      </c>
      <c r="B900" s="183">
        <v>40.0</v>
      </c>
      <c r="C900" s="147">
        <v>51.0</v>
      </c>
      <c r="D900" s="183">
        <f t="shared" si="1507"/>
        <v>45.5</v>
      </c>
      <c r="E900" s="147">
        <v>48.0</v>
      </c>
      <c r="F900" s="147">
        <v>51.0</v>
      </c>
      <c r="G900" s="147">
        <f t="shared" si="1095"/>
        <v>-3</v>
      </c>
      <c r="H900" s="147">
        <f t="shared" si="1508"/>
        <v>49.5</v>
      </c>
      <c r="I900" s="183">
        <f t="shared" si="1467"/>
        <v>-4</v>
      </c>
      <c r="J900" s="179" t="s">
        <v>1543</v>
      </c>
      <c r="K900" s="179" t="s">
        <v>1543</v>
      </c>
      <c r="L900" s="179" t="s">
        <v>1567</v>
      </c>
      <c r="M900" s="186">
        <v>16.2</v>
      </c>
      <c r="N900" s="187">
        <f t="shared" si="1509"/>
        <v>16200000</v>
      </c>
      <c r="O900" s="153">
        <v>42.74</v>
      </c>
      <c r="P900" s="187">
        <f t="shared" si="1510"/>
        <v>42740000</v>
      </c>
      <c r="Q900" s="153">
        <v>6.31</v>
      </c>
      <c r="R900" s="149">
        <f t="shared" si="1511"/>
        <v>6310000</v>
      </c>
      <c r="S900" s="187">
        <f t="shared" si="1512"/>
        <v>49050000</v>
      </c>
      <c r="T900" s="187">
        <f>SUM(O900+Q900)</f>
        <v>49.05</v>
      </c>
      <c r="U900" s="178">
        <f t="shared" si="1513"/>
        <v>0.1286442406</v>
      </c>
      <c r="V900" s="156">
        <v>21.0</v>
      </c>
      <c r="W900" s="188">
        <f t="shared" si="1506"/>
        <v>2.335714286</v>
      </c>
      <c r="X900" s="193">
        <f t="shared" si="1514"/>
        <v>0.7714285714</v>
      </c>
      <c r="Y900" s="147">
        <v>2010.0</v>
      </c>
      <c r="Z900" s="159"/>
      <c r="AA900" s="159"/>
      <c r="AB900" s="189" t="s">
        <v>3313</v>
      </c>
      <c r="AC900" s="158"/>
    </row>
    <row r="901" ht="15.75" customHeight="1">
      <c r="A901" s="222" t="s">
        <v>3314</v>
      </c>
      <c r="B901" s="146">
        <v>36.0</v>
      </c>
      <c r="C901" s="164">
        <v>51.0</v>
      </c>
      <c r="D901" s="214">
        <f>(B901+C901)/2</f>
        <v>43.5</v>
      </c>
      <c r="E901" s="164">
        <v>56.0</v>
      </c>
      <c r="F901" s="164">
        <v>61.0</v>
      </c>
      <c r="G901" s="149">
        <f t="shared" si="1095"/>
        <v>-5</v>
      </c>
      <c r="H901" s="164">
        <f>(E901+F901)/2</f>
        <v>58.5</v>
      </c>
      <c r="I901" s="177">
        <f t="shared" si="1467"/>
        <v>-15</v>
      </c>
      <c r="J901" s="173" t="s">
        <v>1558</v>
      </c>
      <c r="K901" s="173" t="s">
        <v>1558</v>
      </c>
      <c r="L901" s="152" t="s">
        <v>1540</v>
      </c>
      <c r="M901" s="153">
        <f t="shared" ref="M901:M902" si="1515">N901/1000000</f>
        <v>16.62817</v>
      </c>
      <c r="N901" s="149">
        <v>1.662817E7</v>
      </c>
      <c r="O901" s="181">
        <f t="shared" ref="O901:O902" si="1516">P901/1000000</f>
        <v>46.009673</v>
      </c>
      <c r="P901" s="149">
        <v>4.6009673E7</v>
      </c>
      <c r="Q901" s="153">
        <f t="shared" ref="Q901:Q902" si="1517">R901/1000000</f>
        <v>31.058573</v>
      </c>
      <c r="R901" s="154">
        <v>3.1058573E7</v>
      </c>
      <c r="S901" s="154">
        <f>R901+P901</f>
        <v>77068246</v>
      </c>
      <c r="T901" s="154">
        <f t="shared" ref="T901:T902" si="1518">S901/1000000</f>
        <v>77.068246</v>
      </c>
      <c r="U901" s="178">
        <f>R901/S901</f>
        <v>0.4030009065</v>
      </c>
      <c r="V901" s="156">
        <v>33.0</v>
      </c>
      <c r="W901" s="157">
        <f t="shared" si="1506"/>
        <v>2.335401394</v>
      </c>
      <c r="X901" s="178">
        <f>N901/(V901*1000000)</f>
        <v>0.5038839394</v>
      </c>
      <c r="Y901" s="164">
        <v>2016.0</v>
      </c>
      <c r="Z901" s="159"/>
      <c r="AA901" s="159"/>
      <c r="AB901" s="160" t="s">
        <v>3315</v>
      </c>
      <c r="AC901" s="159"/>
    </row>
    <row r="902" ht="15.75" customHeight="1">
      <c r="A902" s="221" t="s">
        <v>858</v>
      </c>
      <c r="B902" s="183">
        <v>48.0</v>
      </c>
      <c r="C902" s="147">
        <v>57.0</v>
      </c>
      <c r="D902" s="185">
        <f t="shared" ref="D902:D905" si="1519">AVERAGE(B902:C902)</f>
        <v>52.5</v>
      </c>
      <c r="E902" s="147">
        <v>52.0</v>
      </c>
      <c r="F902" s="147">
        <v>62.0</v>
      </c>
      <c r="G902" s="147">
        <f t="shared" si="1095"/>
        <v>-10</v>
      </c>
      <c r="H902" s="147">
        <f t="shared" ref="H902:H905" si="1520">AVERAGE(E902:F902)</f>
        <v>57</v>
      </c>
      <c r="I902" s="185">
        <f t="shared" si="1467"/>
        <v>-4.5</v>
      </c>
      <c r="J902" s="179" t="s">
        <v>1694</v>
      </c>
      <c r="K902" s="179" t="s">
        <v>1977</v>
      </c>
      <c r="L902" s="165" t="s">
        <v>1534</v>
      </c>
      <c r="M902" s="186">
        <f t="shared" si="1515"/>
        <v>56.2177</v>
      </c>
      <c r="N902" s="187">
        <v>5.62177E7</v>
      </c>
      <c r="O902" s="153">
        <f t="shared" si="1516"/>
        <v>155.332381</v>
      </c>
      <c r="P902" s="187">
        <v>1.55332381E8</v>
      </c>
      <c r="Q902" s="153">
        <f t="shared" si="1517"/>
        <v>241.260448</v>
      </c>
      <c r="R902" s="154">
        <v>2.41260448E8</v>
      </c>
      <c r="S902" s="187">
        <v>3.96592829E8</v>
      </c>
      <c r="T902" s="187">
        <f t="shared" si="1518"/>
        <v>396.592829</v>
      </c>
      <c r="U902" s="178">
        <f t="shared" ref="U902:U914" si="1521">(R902/S902)</f>
        <v>0.6083328552</v>
      </c>
      <c r="V902" s="156">
        <v>170.0</v>
      </c>
      <c r="W902" s="188">
        <f>SUM((S902/1000000)/V902)</f>
        <v>2.332898994</v>
      </c>
      <c r="X902" s="193">
        <f t="shared" ref="X902:X914" si="1522">SUM(M902/V902)</f>
        <v>0.3306923529</v>
      </c>
      <c r="Y902" s="151">
        <v>2012.0</v>
      </c>
      <c r="Z902" s="159"/>
      <c r="AA902" s="159"/>
      <c r="AB902" s="189" t="s">
        <v>3316</v>
      </c>
      <c r="AC902" s="158"/>
    </row>
    <row r="903" ht="15.75" customHeight="1">
      <c r="A903" s="221" t="s">
        <v>3317</v>
      </c>
      <c r="B903" s="183">
        <v>19.0</v>
      </c>
      <c r="C903" s="147">
        <v>40.0</v>
      </c>
      <c r="D903" s="183">
        <f t="shared" si="1519"/>
        <v>29.5</v>
      </c>
      <c r="E903" s="147">
        <v>34.0</v>
      </c>
      <c r="F903" s="147">
        <v>46.0</v>
      </c>
      <c r="G903" s="147">
        <f t="shared" si="1095"/>
        <v>-12</v>
      </c>
      <c r="H903" s="147">
        <f t="shared" si="1520"/>
        <v>40</v>
      </c>
      <c r="I903" s="183">
        <f t="shared" si="1467"/>
        <v>-10.5</v>
      </c>
      <c r="J903" s="179" t="s">
        <v>1629</v>
      </c>
      <c r="K903" s="179" t="s">
        <v>1754</v>
      </c>
      <c r="L903" s="179" t="s">
        <v>1567</v>
      </c>
      <c r="M903" s="186">
        <v>30.5</v>
      </c>
      <c r="N903" s="187">
        <f t="shared" ref="N903:N904" si="1523">M903*1000000</f>
        <v>30500000</v>
      </c>
      <c r="O903" s="153">
        <v>79.37</v>
      </c>
      <c r="P903" s="187">
        <f t="shared" ref="P903:P904" si="1524">O903*1000000</f>
        <v>79370000</v>
      </c>
      <c r="Q903" s="153">
        <v>153.73</v>
      </c>
      <c r="R903" s="149">
        <f t="shared" ref="R903:R904" si="1525">SUM(Q903*1000000)</f>
        <v>153730000</v>
      </c>
      <c r="S903" s="187">
        <f t="shared" ref="S903:S904" si="1526">T903*1000000</f>
        <v>233100000</v>
      </c>
      <c r="T903" s="187">
        <v>233.1</v>
      </c>
      <c r="U903" s="178">
        <f t="shared" si="1521"/>
        <v>0.6595023595</v>
      </c>
      <c r="V903" s="156">
        <v>100.0</v>
      </c>
      <c r="W903" s="188">
        <f t="shared" ref="W903:W904" si="1527">SUM(T903/V903)</f>
        <v>2.331</v>
      </c>
      <c r="X903" s="193">
        <f t="shared" si="1522"/>
        <v>0.305</v>
      </c>
      <c r="Y903" s="147">
        <v>2008.0</v>
      </c>
      <c r="Z903" s="159"/>
      <c r="AA903" s="159"/>
      <c r="AB903" s="189" t="s">
        <v>3318</v>
      </c>
      <c r="AC903" s="158"/>
    </row>
    <row r="904" ht="15.75" customHeight="1">
      <c r="A904" s="221" t="s">
        <v>3319</v>
      </c>
      <c r="B904" s="183">
        <v>64.0</v>
      </c>
      <c r="C904" s="147">
        <v>57.0</v>
      </c>
      <c r="D904" s="185">
        <f t="shared" si="1519"/>
        <v>60.5</v>
      </c>
      <c r="E904" s="147">
        <v>65.0</v>
      </c>
      <c r="F904" s="147">
        <v>75.0</v>
      </c>
      <c r="G904" s="147">
        <f t="shared" si="1095"/>
        <v>-10</v>
      </c>
      <c r="H904" s="147">
        <f t="shared" si="1520"/>
        <v>70</v>
      </c>
      <c r="I904" s="185">
        <f t="shared" si="1467"/>
        <v>-9.5</v>
      </c>
      <c r="J904" s="179" t="s">
        <v>1602</v>
      </c>
      <c r="K904" s="179" t="s">
        <v>1716</v>
      </c>
      <c r="L904" s="179" t="s">
        <v>1534</v>
      </c>
      <c r="M904" s="186">
        <v>21.4</v>
      </c>
      <c r="N904" s="187">
        <f t="shared" si="1523"/>
        <v>21400000</v>
      </c>
      <c r="O904" s="153">
        <v>52.08</v>
      </c>
      <c r="P904" s="187">
        <f t="shared" si="1524"/>
        <v>52080000</v>
      </c>
      <c r="Q904" s="153">
        <v>75.9</v>
      </c>
      <c r="R904" s="149">
        <f t="shared" si="1525"/>
        <v>75900000</v>
      </c>
      <c r="S904" s="187">
        <f t="shared" si="1526"/>
        <v>127980000</v>
      </c>
      <c r="T904" s="187">
        <v>127.98</v>
      </c>
      <c r="U904" s="178">
        <f t="shared" si="1521"/>
        <v>0.5930614158</v>
      </c>
      <c r="V904" s="156">
        <v>55.0</v>
      </c>
      <c r="W904" s="188">
        <f t="shared" si="1527"/>
        <v>2.326909091</v>
      </c>
      <c r="X904" s="193">
        <f t="shared" si="1522"/>
        <v>0.3890909091</v>
      </c>
      <c r="Y904" s="147">
        <v>2008.0</v>
      </c>
      <c r="Z904" s="159"/>
      <c r="AA904" s="159"/>
      <c r="AB904" s="189" t="s">
        <v>3320</v>
      </c>
      <c r="AC904" s="158"/>
    </row>
    <row r="905" ht="15.75" customHeight="1">
      <c r="A905" s="221" t="s">
        <v>3321</v>
      </c>
      <c r="B905" s="183">
        <v>17.0</v>
      </c>
      <c r="C905" s="147">
        <v>32.0</v>
      </c>
      <c r="D905" s="185">
        <f t="shared" si="1519"/>
        <v>24.5</v>
      </c>
      <c r="E905" s="147">
        <v>32.0</v>
      </c>
      <c r="F905" s="147">
        <v>45.0</v>
      </c>
      <c r="G905" s="147">
        <f t="shared" si="1095"/>
        <v>-13</v>
      </c>
      <c r="H905" s="147">
        <f t="shared" si="1520"/>
        <v>38.5</v>
      </c>
      <c r="I905" s="185">
        <f t="shared" si="1467"/>
        <v>-14</v>
      </c>
      <c r="J905" s="179" t="s">
        <v>1602</v>
      </c>
      <c r="K905" s="179" t="s">
        <v>3322</v>
      </c>
      <c r="L905" s="165" t="s">
        <v>1534</v>
      </c>
      <c r="M905" s="186">
        <f t="shared" ref="M905:M908" si="1528">N905/1000000</f>
        <v>22.115334</v>
      </c>
      <c r="N905" s="187">
        <v>2.2115334E7</v>
      </c>
      <c r="O905" s="153">
        <f t="shared" ref="O905:O908" si="1529">P905/1000000</f>
        <v>51.774002</v>
      </c>
      <c r="P905" s="187">
        <v>5.1774002E7</v>
      </c>
      <c r="Q905" s="153">
        <f t="shared" ref="Q905:Q908" si="1530">R905/1000000</f>
        <v>80.789928</v>
      </c>
      <c r="R905" s="154">
        <v>8.0789928E7</v>
      </c>
      <c r="S905" s="187">
        <v>1.3256393E8</v>
      </c>
      <c r="T905" s="187">
        <f>S905/1000000</f>
        <v>132.56393</v>
      </c>
      <c r="U905" s="178">
        <f t="shared" si="1521"/>
        <v>0.609441256</v>
      </c>
      <c r="V905" s="156">
        <v>57.0</v>
      </c>
      <c r="W905" s="188">
        <f>SUM((S905/1000000)/V905)</f>
        <v>2.325682982</v>
      </c>
      <c r="X905" s="193">
        <f t="shared" si="1522"/>
        <v>0.3879883158</v>
      </c>
      <c r="Y905" s="151">
        <v>2012.0</v>
      </c>
      <c r="Z905" s="159"/>
      <c r="AA905" s="159"/>
      <c r="AB905" s="189" t="s">
        <v>3323</v>
      </c>
      <c r="AC905" s="158"/>
    </row>
    <row r="906" ht="15.75" customHeight="1">
      <c r="A906" s="226" t="s">
        <v>3324</v>
      </c>
      <c r="B906" s="146">
        <v>21.0</v>
      </c>
      <c r="C906" s="147">
        <v>32.0</v>
      </c>
      <c r="D906" s="149">
        <f t="shared" ref="D906:D908" si="1531">(B906+C906)/2</f>
        <v>26.5</v>
      </c>
      <c r="E906" s="147">
        <v>50.0</v>
      </c>
      <c r="F906" s="149">
        <v>31.0</v>
      </c>
      <c r="G906" s="150">
        <f t="shared" si="1095"/>
        <v>19</v>
      </c>
      <c r="H906" s="151">
        <f t="shared" ref="H906:H908" si="1532">(E906+F906)/2</f>
        <v>40.5</v>
      </c>
      <c r="I906" s="150">
        <f t="shared" si="1467"/>
        <v>-14</v>
      </c>
      <c r="J906" s="152" t="s">
        <v>1527</v>
      </c>
      <c r="K906" s="152" t="s">
        <v>1528</v>
      </c>
      <c r="L906" s="152" t="s">
        <v>1540</v>
      </c>
      <c r="M906" s="153">
        <f t="shared" si="1528"/>
        <v>17.170707</v>
      </c>
      <c r="N906" s="149">
        <v>1.7170707E7</v>
      </c>
      <c r="O906" s="153">
        <f t="shared" si="1529"/>
        <v>43.549096</v>
      </c>
      <c r="P906" s="149">
        <v>4.3549096E7</v>
      </c>
      <c r="Q906" s="153">
        <f t="shared" si="1530"/>
        <v>2.844416</v>
      </c>
      <c r="R906" s="154">
        <f t="shared" ref="R906:R907" si="1533">S906-P906</f>
        <v>2844416</v>
      </c>
      <c r="S906" s="149">
        <v>4.6393512E7</v>
      </c>
      <c r="T906" s="154">
        <f>S906/100000</f>
        <v>463.93512</v>
      </c>
      <c r="U906" s="155">
        <f t="shared" si="1521"/>
        <v>0.06131064188</v>
      </c>
      <c r="V906" s="156">
        <v>20.0</v>
      </c>
      <c r="W906" s="204">
        <f t="shared" ref="W906:W908" si="1534">SUM(S906/(V906*1000000))</f>
        <v>2.3196756</v>
      </c>
      <c r="X906" s="155">
        <f t="shared" si="1522"/>
        <v>0.85853535</v>
      </c>
      <c r="Y906" s="147">
        <v>2018.0</v>
      </c>
      <c r="Z906" s="159"/>
      <c r="AA906" s="159"/>
      <c r="AB906" s="160" t="s">
        <v>3325</v>
      </c>
      <c r="AC906" s="159"/>
    </row>
    <row r="907" ht="15.75" customHeight="1">
      <c r="A907" s="222" t="s">
        <v>3326</v>
      </c>
      <c r="B907" s="146">
        <v>20.0</v>
      </c>
      <c r="C907" s="164">
        <v>23.0</v>
      </c>
      <c r="D907" s="149">
        <f t="shared" si="1531"/>
        <v>21.5</v>
      </c>
      <c r="E907" s="164">
        <v>50.0</v>
      </c>
      <c r="F907" s="164">
        <v>52.0</v>
      </c>
      <c r="G907" s="151">
        <f t="shared" si="1095"/>
        <v>-2</v>
      </c>
      <c r="H907" s="151">
        <f t="shared" si="1532"/>
        <v>51</v>
      </c>
      <c r="I907" s="150">
        <f t="shared" si="1467"/>
        <v>-29.5</v>
      </c>
      <c r="J907" s="165" t="s">
        <v>1602</v>
      </c>
      <c r="K907" s="165" t="s">
        <v>3170</v>
      </c>
      <c r="L907" s="166" t="s">
        <v>1550</v>
      </c>
      <c r="M907" s="167">
        <f t="shared" si="1528"/>
        <v>13.688751</v>
      </c>
      <c r="N907" s="149">
        <v>1.3688751E7</v>
      </c>
      <c r="O907" s="167">
        <f t="shared" si="1529"/>
        <v>30.353973</v>
      </c>
      <c r="P907" s="149">
        <v>3.0353973E7</v>
      </c>
      <c r="Q907" s="167">
        <f t="shared" si="1530"/>
        <v>50.73934</v>
      </c>
      <c r="R907" s="150">
        <f t="shared" si="1533"/>
        <v>50739340</v>
      </c>
      <c r="S907" s="149">
        <v>8.1093313E7</v>
      </c>
      <c r="T907" s="149">
        <f t="shared" ref="T907:T918" si="1535">S907/1000000</f>
        <v>81.093313</v>
      </c>
      <c r="U907" s="155">
        <f t="shared" si="1521"/>
        <v>0.6256908014</v>
      </c>
      <c r="V907" s="192">
        <v>35.0</v>
      </c>
      <c r="W907" s="204">
        <f t="shared" si="1534"/>
        <v>2.3169518</v>
      </c>
      <c r="X907" s="155">
        <f t="shared" si="1522"/>
        <v>0.3911071714</v>
      </c>
      <c r="Y907" s="164">
        <v>2017.0</v>
      </c>
      <c r="Z907" s="171"/>
      <c r="AA907" s="171"/>
      <c r="AB907" s="172" t="s">
        <v>3327</v>
      </c>
      <c r="AC907" s="171"/>
    </row>
    <row r="908" ht="15.75" customHeight="1">
      <c r="A908" s="226" t="s">
        <v>757</v>
      </c>
      <c r="B908" s="146">
        <v>88.0</v>
      </c>
      <c r="C908" s="147">
        <v>71.0</v>
      </c>
      <c r="D908" s="149">
        <f t="shared" si="1531"/>
        <v>79.5</v>
      </c>
      <c r="E908" s="147">
        <v>67.0</v>
      </c>
      <c r="F908" s="149">
        <v>68.0</v>
      </c>
      <c r="G908" s="150">
        <f t="shared" si="1095"/>
        <v>-1</v>
      </c>
      <c r="H908" s="151">
        <f t="shared" si="1532"/>
        <v>67.5</v>
      </c>
      <c r="I908" s="150">
        <f t="shared" si="1467"/>
        <v>12</v>
      </c>
      <c r="J908" s="152" t="s">
        <v>1572</v>
      </c>
      <c r="K908" s="152" t="s">
        <v>1572</v>
      </c>
      <c r="L908" s="152" t="s">
        <v>1550</v>
      </c>
      <c r="M908" s="153">
        <f t="shared" si="1528"/>
        <v>56.237634</v>
      </c>
      <c r="N908" s="149">
        <v>5.6237634E7</v>
      </c>
      <c r="O908" s="153">
        <f t="shared" si="1529"/>
        <v>187.164171</v>
      </c>
      <c r="P908" s="149">
        <v>1.87164171E8</v>
      </c>
      <c r="Q908" s="153">
        <f t="shared" si="1530"/>
        <v>217.884434</v>
      </c>
      <c r="R908" s="149">
        <v>2.17884434E8</v>
      </c>
      <c r="S908" s="149">
        <v>4.05048605E8</v>
      </c>
      <c r="T908" s="154">
        <f t="shared" si="1535"/>
        <v>405.048605</v>
      </c>
      <c r="U908" s="155">
        <f t="shared" si="1521"/>
        <v>0.5379216995</v>
      </c>
      <c r="V908" s="156">
        <v>175.0</v>
      </c>
      <c r="W908" s="204">
        <f t="shared" si="1534"/>
        <v>2.314563457</v>
      </c>
      <c r="X908" s="155">
        <f t="shared" si="1522"/>
        <v>0.3213579086</v>
      </c>
      <c r="Y908" s="147">
        <v>2018.0</v>
      </c>
      <c r="Z908" s="159"/>
      <c r="AA908" s="159"/>
      <c r="AB908" s="160" t="s">
        <v>3328</v>
      </c>
      <c r="AC908" s="159"/>
    </row>
    <row r="909" ht="15.75" customHeight="1">
      <c r="A909" s="221" t="s">
        <v>3329</v>
      </c>
      <c r="B909" s="175">
        <v>26.0</v>
      </c>
      <c r="C909" s="158">
        <v>41.0</v>
      </c>
      <c r="D909" s="185">
        <f>AVERAGE(B909:C909)</f>
        <v>33.5</v>
      </c>
      <c r="E909" s="158">
        <v>50.0</v>
      </c>
      <c r="F909" s="147">
        <v>51.0</v>
      </c>
      <c r="G909" s="147">
        <f t="shared" si="1095"/>
        <v>-1</v>
      </c>
      <c r="H909" s="147">
        <f>AVERAGE(E909:F909)</f>
        <v>50.5</v>
      </c>
      <c r="I909" s="185">
        <f t="shared" si="1467"/>
        <v>-17</v>
      </c>
      <c r="J909" s="179" t="s">
        <v>1594</v>
      </c>
      <c r="K909" s="179" t="s">
        <v>2106</v>
      </c>
      <c r="L909" s="179" t="s">
        <v>1540</v>
      </c>
      <c r="M909" s="153">
        <v>37.54</v>
      </c>
      <c r="N909" s="187">
        <f>M909*1000000</f>
        <v>37540000</v>
      </c>
      <c r="O909" s="153">
        <v>108.09</v>
      </c>
      <c r="P909" s="187">
        <f>O909*1000000</f>
        <v>108090000</v>
      </c>
      <c r="Q909" s="153">
        <v>75.87</v>
      </c>
      <c r="R909" s="149">
        <f t="shared" ref="R909:R911" si="1536">SUM(Q909*1000000)</f>
        <v>75870000</v>
      </c>
      <c r="S909" s="154">
        <f>SUM(N909:P909)</f>
        <v>145630108.1</v>
      </c>
      <c r="T909" s="149">
        <f t="shared" si="1535"/>
        <v>145.6301081</v>
      </c>
      <c r="U909" s="178">
        <f t="shared" si="1521"/>
        <v>0.5209774338</v>
      </c>
      <c r="V909" s="156">
        <v>63.0</v>
      </c>
      <c r="W909" s="188">
        <f t="shared" ref="W909:W911" si="1537">SUM(T909/V909)</f>
        <v>2.311589017</v>
      </c>
      <c r="X909" s="193">
        <f t="shared" si="1522"/>
        <v>0.5958730159</v>
      </c>
      <c r="Y909" s="147">
        <v>2011.0</v>
      </c>
      <c r="Z909" s="159"/>
      <c r="AA909" s="159"/>
      <c r="AB909" s="189" t="s">
        <v>3330</v>
      </c>
      <c r="AC909" s="158"/>
    </row>
    <row r="910" ht="15.75" customHeight="1">
      <c r="A910" s="224" t="s">
        <v>3331</v>
      </c>
      <c r="B910" s="175">
        <v>54.0</v>
      </c>
      <c r="C910" s="158">
        <v>51.0</v>
      </c>
      <c r="D910" s="158">
        <f>(B910+C910)/2</f>
        <v>52.5</v>
      </c>
      <c r="E910" s="164">
        <v>67.0</v>
      </c>
      <c r="F910" s="158">
        <v>74.0</v>
      </c>
      <c r="G910" s="164">
        <f t="shared" si="1095"/>
        <v>-7</v>
      </c>
      <c r="H910" s="158">
        <f>(E910+F910)/2</f>
        <v>70.5</v>
      </c>
      <c r="I910" s="164">
        <f t="shared" si="1467"/>
        <v>-18</v>
      </c>
      <c r="J910" s="162" t="s">
        <v>1565</v>
      </c>
      <c r="K910" s="162" t="s">
        <v>1565</v>
      </c>
      <c r="L910" s="162" t="s">
        <v>1540</v>
      </c>
      <c r="M910" s="153">
        <f>N910/1000000</f>
        <v>13.203458</v>
      </c>
      <c r="N910" s="154">
        <v>1.3203458E7</v>
      </c>
      <c r="O910" s="153">
        <f>P910/1000000</f>
        <v>42.629776</v>
      </c>
      <c r="P910" s="149">
        <v>4.2629776E7</v>
      </c>
      <c r="Q910" s="181">
        <v>15.1</v>
      </c>
      <c r="R910" s="149">
        <f t="shared" si="1536"/>
        <v>15100000</v>
      </c>
      <c r="S910" s="154">
        <f>SUM(P910+Q910*1000000)</f>
        <v>57729776</v>
      </c>
      <c r="T910" s="154">
        <f t="shared" si="1535"/>
        <v>57.729776</v>
      </c>
      <c r="U910" s="178">
        <f t="shared" si="1521"/>
        <v>0.2615634608</v>
      </c>
      <c r="V910" s="192">
        <v>25.0</v>
      </c>
      <c r="W910" s="188">
        <f t="shared" si="1537"/>
        <v>2.30919104</v>
      </c>
      <c r="X910" s="193">
        <f t="shared" si="1522"/>
        <v>0.52813832</v>
      </c>
      <c r="Y910" s="158">
        <v>2015.0</v>
      </c>
      <c r="Z910" s="159"/>
      <c r="AA910" s="159"/>
      <c r="AB910" s="189" t="s">
        <v>3332</v>
      </c>
      <c r="AC910" s="158"/>
    </row>
    <row r="911" ht="15.75" customHeight="1">
      <c r="A911" s="221" t="s">
        <v>1251</v>
      </c>
      <c r="B911" s="175">
        <v>35.0</v>
      </c>
      <c r="C911" s="158">
        <v>42.0</v>
      </c>
      <c r="D911" s="185">
        <f>AVERAGE(B911:C911)</f>
        <v>38.5</v>
      </c>
      <c r="E911" s="158">
        <v>67.0</v>
      </c>
      <c r="F911" s="147">
        <v>57.0</v>
      </c>
      <c r="G911" s="187">
        <f t="shared" si="1095"/>
        <v>10</v>
      </c>
      <c r="H911" s="147">
        <f>AVERAGE(E911:F911)</f>
        <v>62</v>
      </c>
      <c r="I911" s="185">
        <f t="shared" si="1467"/>
        <v>-23.5</v>
      </c>
      <c r="J911" s="179" t="s">
        <v>1602</v>
      </c>
      <c r="K911" s="179" t="s">
        <v>2187</v>
      </c>
      <c r="L911" s="179" t="s">
        <v>1550</v>
      </c>
      <c r="M911" s="153">
        <v>97.85</v>
      </c>
      <c r="N911" s="187">
        <f>M911*1000000</f>
        <v>97850000</v>
      </c>
      <c r="O911" s="153">
        <v>352.39</v>
      </c>
      <c r="P911" s="187">
        <f>O911*1000000</f>
        <v>352390000</v>
      </c>
      <c r="Q911" s="153">
        <v>771.4</v>
      </c>
      <c r="R911" s="149">
        <f t="shared" si="1536"/>
        <v>771400000</v>
      </c>
      <c r="S911" s="154">
        <f>SUM(N911:P911)</f>
        <v>450240352.4</v>
      </c>
      <c r="T911" s="149">
        <f t="shared" si="1535"/>
        <v>450.2403524</v>
      </c>
      <c r="U911" s="178">
        <f t="shared" si="1521"/>
        <v>1.713307117</v>
      </c>
      <c r="V911" s="156">
        <v>195.0</v>
      </c>
      <c r="W911" s="188">
        <f t="shared" si="1537"/>
        <v>2.308924884</v>
      </c>
      <c r="X911" s="193">
        <f t="shared" si="1522"/>
        <v>0.5017948718</v>
      </c>
      <c r="Y911" s="147">
        <v>2011.0</v>
      </c>
      <c r="Z911" s="159"/>
      <c r="AA911" s="159"/>
      <c r="AB911" s="189" t="s">
        <v>3333</v>
      </c>
      <c r="AC911" s="158"/>
    </row>
    <row r="912" ht="15.75" customHeight="1">
      <c r="A912" s="194" t="s">
        <v>3334</v>
      </c>
      <c r="B912" s="146">
        <v>23.0</v>
      </c>
      <c r="C912" s="146">
        <v>38.0</v>
      </c>
      <c r="D912" s="146">
        <f>(B912+C912)/2</f>
        <v>30.5</v>
      </c>
      <c r="E912" s="146">
        <v>66.0</v>
      </c>
      <c r="F912" s="146">
        <v>43.0</v>
      </c>
      <c r="G912" s="146">
        <f t="shared" si="1095"/>
        <v>23</v>
      </c>
      <c r="H912" s="146">
        <f>(E912+F912)/2</f>
        <v>54.5</v>
      </c>
      <c r="I912" s="146">
        <f t="shared" si="1467"/>
        <v>-24</v>
      </c>
      <c r="J912" s="173" t="s">
        <v>1601</v>
      </c>
      <c r="K912" s="196" t="s">
        <v>1601</v>
      </c>
      <c r="L912" s="197" t="s">
        <v>1550</v>
      </c>
      <c r="M912" s="181">
        <f t="shared" ref="M912:M918" si="1538">N912/1000000</f>
        <v>30.035838</v>
      </c>
      <c r="N912" s="198">
        <v>3.0035838E7</v>
      </c>
      <c r="O912" s="181">
        <f t="shared" ref="O912:O918" si="1539">P912/1000000</f>
        <v>80.001807</v>
      </c>
      <c r="P912" s="149">
        <v>8.0001807E7</v>
      </c>
      <c r="Q912" s="181">
        <f t="shared" ref="Q912:Q918" si="1540">R912/1000000</f>
        <v>173.888894</v>
      </c>
      <c r="R912" s="198">
        <v>1.73888894E8</v>
      </c>
      <c r="S912" s="149">
        <f>P912+R912</f>
        <v>253890701</v>
      </c>
      <c r="T912" s="149">
        <f t="shared" si="1535"/>
        <v>253.890701</v>
      </c>
      <c r="U912" s="199">
        <f t="shared" si="1521"/>
        <v>0.6848966635</v>
      </c>
      <c r="V912" s="192">
        <v>110.0</v>
      </c>
      <c r="W912" s="200">
        <f>SUM(S912/(V912*1000000))</f>
        <v>2.308097282</v>
      </c>
      <c r="X912" s="199">
        <f t="shared" si="1522"/>
        <v>0.2730530727</v>
      </c>
      <c r="Y912" s="146">
        <v>2019.0</v>
      </c>
      <c r="Z912" s="201"/>
      <c r="AA912" s="201"/>
      <c r="AB912" s="211" t="s">
        <v>3335</v>
      </c>
      <c r="AC912" s="159"/>
    </row>
    <row r="913" ht="15.75" customHeight="1">
      <c r="A913" s="223" t="s">
        <v>3336</v>
      </c>
      <c r="B913" s="175">
        <v>89.0</v>
      </c>
      <c r="C913" s="158">
        <v>81.0</v>
      </c>
      <c r="D913" s="210">
        <f t="shared" ref="D913:D914" si="1541">AVERAGE(B913:C913)</f>
        <v>85</v>
      </c>
      <c r="E913" s="158">
        <v>71.0</v>
      </c>
      <c r="F913" s="158">
        <v>77.0</v>
      </c>
      <c r="G913" s="158">
        <f t="shared" si="1095"/>
        <v>-6</v>
      </c>
      <c r="H913" s="158">
        <f t="shared" ref="H913:H914" si="1542">AVERAGE(E913:F913)</f>
        <v>74</v>
      </c>
      <c r="I913" s="210">
        <f t="shared" si="1467"/>
        <v>11</v>
      </c>
      <c r="J913" s="162" t="s">
        <v>1537</v>
      </c>
      <c r="K913" s="162" t="s">
        <v>3337</v>
      </c>
      <c r="L913" s="162" t="s">
        <v>1540</v>
      </c>
      <c r="M913" s="153">
        <f t="shared" si="1538"/>
        <v>8.81179</v>
      </c>
      <c r="N913" s="154">
        <v>8811790.0</v>
      </c>
      <c r="O913" s="153">
        <f t="shared" si="1539"/>
        <v>26.004851</v>
      </c>
      <c r="P913" s="154">
        <v>2.6004851E7</v>
      </c>
      <c r="Q913" s="153">
        <f t="shared" si="1540"/>
        <v>20.084436</v>
      </c>
      <c r="R913" s="154">
        <v>2.0084436E7</v>
      </c>
      <c r="S913" s="154">
        <v>4.6089287E7</v>
      </c>
      <c r="T913" s="154">
        <f t="shared" si="1535"/>
        <v>46.089287</v>
      </c>
      <c r="U913" s="178">
        <f t="shared" si="1521"/>
        <v>0.4357723303</v>
      </c>
      <c r="V913" s="192">
        <v>20.0</v>
      </c>
      <c r="W913" s="188">
        <f>SUM(T913/V913)</f>
        <v>2.30446435</v>
      </c>
      <c r="X913" s="193">
        <f t="shared" si="1522"/>
        <v>0.4405895</v>
      </c>
      <c r="Y913" s="158">
        <v>2013.0</v>
      </c>
      <c r="Z913" s="159"/>
      <c r="AA913" s="159"/>
      <c r="AB913" s="189" t="s">
        <v>3338</v>
      </c>
      <c r="AC913" s="158"/>
    </row>
    <row r="914" ht="15.75" customHeight="1">
      <c r="A914" s="221" t="s">
        <v>3339</v>
      </c>
      <c r="B914" s="183">
        <v>67.0</v>
      </c>
      <c r="C914" s="147">
        <v>58.0</v>
      </c>
      <c r="D914" s="185">
        <f t="shared" si="1541"/>
        <v>62.5</v>
      </c>
      <c r="E914" s="147">
        <v>64.0</v>
      </c>
      <c r="F914" s="147">
        <v>65.0</v>
      </c>
      <c r="G914" s="147">
        <f t="shared" si="1095"/>
        <v>-1</v>
      </c>
      <c r="H914" s="147">
        <f t="shared" si="1542"/>
        <v>64.5</v>
      </c>
      <c r="I914" s="185">
        <f t="shared" si="1467"/>
        <v>-2</v>
      </c>
      <c r="J914" s="179" t="s">
        <v>1543</v>
      </c>
      <c r="K914" s="179" t="s">
        <v>1616</v>
      </c>
      <c r="L914" s="165" t="s">
        <v>1534</v>
      </c>
      <c r="M914" s="186">
        <f t="shared" si="1538"/>
        <v>0.225894</v>
      </c>
      <c r="N914" s="187">
        <v>225894.0</v>
      </c>
      <c r="O914" s="153">
        <f t="shared" si="1539"/>
        <v>9.047981</v>
      </c>
      <c r="P914" s="187">
        <v>9047981.0</v>
      </c>
      <c r="Q914" s="153">
        <f t="shared" si="1540"/>
        <v>25.51667</v>
      </c>
      <c r="R914" s="154">
        <v>2.551667E7</v>
      </c>
      <c r="S914" s="187">
        <v>3.4564651E7</v>
      </c>
      <c r="T914" s="187">
        <f t="shared" si="1535"/>
        <v>34.564651</v>
      </c>
      <c r="U914" s="178">
        <f t="shared" si="1521"/>
        <v>0.7382302225</v>
      </c>
      <c r="V914" s="156">
        <v>15.0</v>
      </c>
      <c r="W914" s="188">
        <f>SUM((S914/1000000)/V914)</f>
        <v>2.304310067</v>
      </c>
      <c r="X914" s="193">
        <f t="shared" si="1522"/>
        <v>0.0150596</v>
      </c>
      <c r="Y914" s="151">
        <v>2012.0</v>
      </c>
      <c r="Z914" s="159"/>
      <c r="AA914" s="159"/>
      <c r="AB914" s="189" t="s">
        <v>3340</v>
      </c>
      <c r="AC914" s="158"/>
    </row>
    <row r="915" ht="15.75" customHeight="1">
      <c r="A915" s="222" t="s">
        <v>3341</v>
      </c>
      <c r="B915" s="146">
        <v>52.0</v>
      </c>
      <c r="C915" s="164">
        <v>51.0</v>
      </c>
      <c r="D915" s="214">
        <f>(B915+C915)/2</f>
        <v>51.5</v>
      </c>
      <c r="E915" s="164">
        <v>71.0</v>
      </c>
      <c r="F915" s="164">
        <v>72.0</v>
      </c>
      <c r="G915" s="149">
        <f t="shared" si="1095"/>
        <v>-1</v>
      </c>
      <c r="H915" s="164">
        <f>(E915+F915)/2</f>
        <v>71.5</v>
      </c>
      <c r="I915" s="177">
        <f t="shared" si="1467"/>
        <v>-20</v>
      </c>
      <c r="J915" s="173" t="s">
        <v>1547</v>
      </c>
      <c r="K915" s="173" t="s">
        <v>1547</v>
      </c>
      <c r="L915" s="152" t="s">
        <v>1540</v>
      </c>
      <c r="M915" s="153">
        <f t="shared" si="1538"/>
        <v>11.801271</v>
      </c>
      <c r="N915" s="149">
        <v>1.1801271E7</v>
      </c>
      <c r="O915" s="181">
        <f t="shared" si="1539"/>
        <v>36.880033</v>
      </c>
      <c r="P915" s="149">
        <v>3.6880033E7</v>
      </c>
      <c r="Q915" s="153">
        <f t="shared" si="1540"/>
        <v>9.189535</v>
      </c>
      <c r="R915" s="154">
        <v>9189535.0</v>
      </c>
      <c r="S915" s="154">
        <f>R915+P915</f>
        <v>46069568</v>
      </c>
      <c r="T915" s="154">
        <f t="shared" si="1535"/>
        <v>46.069568</v>
      </c>
      <c r="U915" s="178">
        <f>R915/S915</f>
        <v>0.1994708307</v>
      </c>
      <c r="V915" s="156">
        <v>20.0</v>
      </c>
      <c r="W915" s="157">
        <f t="shared" ref="W915:W917" si="1543">SUM(T915/V915)</f>
        <v>2.3034784</v>
      </c>
      <c r="X915" s="178">
        <f>N915/(V915*1000000)</f>
        <v>0.59006355</v>
      </c>
      <c r="Y915" s="164">
        <v>2016.0</v>
      </c>
      <c r="Z915" s="159"/>
      <c r="AA915" s="159"/>
      <c r="AB915" s="160" t="s">
        <v>3342</v>
      </c>
      <c r="AC915" s="159"/>
    </row>
    <row r="916" ht="15.75" customHeight="1">
      <c r="A916" s="223" t="s">
        <v>3343</v>
      </c>
      <c r="B916" s="175">
        <v>48.0</v>
      </c>
      <c r="C916" s="158">
        <v>41.0</v>
      </c>
      <c r="D916" s="210">
        <f t="shared" ref="D916:D917" si="1544">AVERAGE(B916:C916)</f>
        <v>44.5</v>
      </c>
      <c r="E916" s="158">
        <v>67.0</v>
      </c>
      <c r="F916" s="158">
        <v>58.0</v>
      </c>
      <c r="G916" s="158">
        <f t="shared" si="1095"/>
        <v>9</v>
      </c>
      <c r="H916" s="158">
        <f t="shared" ref="H916:H917" si="1545">AVERAGE(E916:F916)</f>
        <v>62.5</v>
      </c>
      <c r="I916" s="210">
        <f t="shared" si="1467"/>
        <v>-18</v>
      </c>
      <c r="J916" s="162" t="s">
        <v>1537</v>
      </c>
      <c r="K916" s="162" t="s">
        <v>3344</v>
      </c>
      <c r="L916" s="162" t="s">
        <v>1540</v>
      </c>
      <c r="M916" s="153">
        <f t="shared" si="1538"/>
        <v>30.373794</v>
      </c>
      <c r="N916" s="154">
        <v>3.0373794E7</v>
      </c>
      <c r="O916" s="153">
        <f t="shared" si="1539"/>
        <v>98.92564</v>
      </c>
      <c r="P916" s="154">
        <v>9.892564E7</v>
      </c>
      <c r="Q916" s="153">
        <f t="shared" si="1540"/>
        <v>62.1</v>
      </c>
      <c r="R916" s="154">
        <v>6.21E7</v>
      </c>
      <c r="S916" s="154">
        <v>1.6102564E8</v>
      </c>
      <c r="T916" s="154">
        <f t="shared" si="1535"/>
        <v>161.02564</v>
      </c>
      <c r="U916" s="178">
        <f t="shared" ref="U916:U924" si="1546">(R916/S916)</f>
        <v>0.3856528687</v>
      </c>
      <c r="V916" s="156">
        <v>70.0</v>
      </c>
      <c r="W916" s="188">
        <f t="shared" si="1543"/>
        <v>2.300366286</v>
      </c>
      <c r="X916" s="193">
        <f t="shared" ref="X916:X924" si="1547">SUM(M916/V916)</f>
        <v>0.4339113429</v>
      </c>
      <c r="Y916" s="158">
        <v>2013.0</v>
      </c>
      <c r="Z916" s="159"/>
      <c r="AA916" s="159"/>
      <c r="AB916" s="189" t="s">
        <v>3345</v>
      </c>
      <c r="AC916" s="158"/>
    </row>
    <row r="917" ht="15.75" customHeight="1">
      <c r="A917" s="223" t="s">
        <v>3346</v>
      </c>
      <c r="B917" s="175">
        <v>59.0</v>
      </c>
      <c r="C917" s="158">
        <v>44.0</v>
      </c>
      <c r="D917" s="210">
        <f t="shared" si="1544"/>
        <v>51.5</v>
      </c>
      <c r="E917" s="158">
        <v>56.0</v>
      </c>
      <c r="F917" s="158">
        <v>61.0</v>
      </c>
      <c r="G917" s="158">
        <f t="shared" si="1095"/>
        <v>-5</v>
      </c>
      <c r="H917" s="158">
        <f t="shared" si="1545"/>
        <v>58.5</v>
      </c>
      <c r="I917" s="210">
        <f t="shared" si="1467"/>
        <v>-7</v>
      </c>
      <c r="J917" s="162" t="s">
        <v>1537</v>
      </c>
      <c r="K917" s="162" t="s">
        <v>3347</v>
      </c>
      <c r="L917" s="162" t="s">
        <v>1534</v>
      </c>
      <c r="M917" s="153">
        <f t="shared" si="1538"/>
        <v>79.110453</v>
      </c>
      <c r="N917" s="154">
        <v>7.9110453E7</v>
      </c>
      <c r="O917" s="153">
        <f t="shared" si="1539"/>
        <v>234.911825</v>
      </c>
      <c r="P917" s="154">
        <v>2.34911825E8</v>
      </c>
      <c r="Q917" s="153">
        <f t="shared" si="1540"/>
        <v>258.4</v>
      </c>
      <c r="R917" s="154">
        <v>2.584E8</v>
      </c>
      <c r="S917" s="154">
        <v>4.93311825E8</v>
      </c>
      <c r="T917" s="154">
        <f t="shared" si="1535"/>
        <v>493.311825</v>
      </c>
      <c r="U917" s="178">
        <f t="shared" si="1546"/>
        <v>0.5238066207</v>
      </c>
      <c r="V917" s="156">
        <v>215.0</v>
      </c>
      <c r="W917" s="188">
        <f t="shared" si="1543"/>
        <v>2.294473605</v>
      </c>
      <c r="X917" s="193">
        <f t="shared" si="1547"/>
        <v>0.3679555953</v>
      </c>
      <c r="Y917" s="158">
        <v>2013.0</v>
      </c>
      <c r="Z917" s="159"/>
      <c r="AA917" s="159"/>
      <c r="AB917" s="189" t="s">
        <v>3348</v>
      </c>
      <c r="AC917" s="158"/>
    </row>
    <row r="918" ht="15.75" customHeight="1">
      <c r="A918" s="222" t="s">
        <v>3349</v>
      </c>
      <c r="B918" s="146">
        <v>5.0</v>
      </c>
      <c r="C918" s="164">
        <v>27.0</v>
      </c>
      <c r="D918" s="149">
        <f>(B918+C918)/2</f>
        <v>16</v>
      </c>
      <c r="E918" s="164">
        <v>38.0</v>
      </c>
      <c r="F918" s="164">
        <v>28.0</v>
      </c>
      <c r="G918" s="151">
        <f t="shared" si="1095"/>
        <v>10</v>
      </c>
      <c r="H918" s="151">
        <f>(E918+F918)/2</f>
        <v>33</v>
      </c>
      <c r="I918" s="150">
        <f t="shared" si="1467"/>
        <v>-17</v>
      </c>
      <c r="J918" s="165" t="s">
        <v>1629</v>
      </c>
      <c r="K918" s="165" t="s">
        <v>1732</v>
      </c>
      <c r="L918" s="179" t="s">
        <v>1567</v>
      </c>
      <c r="M918" s="167">
        <f t="shared" si="1538"/>
        <v>6.574326</v>
      </c>
      <c r="N918" s="149">
        <v>6574326.0</v>
      </c>
      <c r="O918" s="167">
        <f t="shared" si="1539"/>
        <v>16.883115</v>
      </c>
      <c r="P918" s="149">
        <v>1.6883115E7</v>
      </c>
      <c r="Q918" s="167">
        <f t="shared" si="1540"/>
        <v>26.6757</v>
      </c>
      <c r="R918" s="150">
        <f>S918-P918</f>
        <v>26675700</v>
      </c>
      <c r="S918" s="149">
        <v>4.3558815E7</v>
      </c>
      <c r="T918" s="149">
        <f t="shared" si="1535"/>
        <v>43.558815</v>
      </c>
      <c r="U918" s="155">
        <f t="shared" si="1546"/>
        <v>0.612406467</v>
      </c>
      <c r="V918" s="192">
        <v>19.0</v>
      </c>
      <c r="W918" s="204">
        <f>SUM(S918/(V918*1000000))</f>
        <v>2.292569211</v>
      </c>
      <c r="X918" s="155">
        <f t="shared" si="1547"/>
        <v>0.3460171579</v>
      </c>
      <c r="Y918" s="164">
        <v>2017.0</v>
      </c>
      <c r="Z918" s="171"/>
      <c r="AA918" s="171"/>
      <c r="AB918" s="172" t="s">
        <v>3350</v>
      </c>
      <c r="AC918" s="171"/>
    </row>
    <row r="919" ht="15.75" customHeight="1">
      <c r="A919" s="221" t="s">
        <v>3351</v>
      </c>
      <c r="B919" s="183">
        <v>0.0</v>
      </c>
      <c r="C919" s="147">
        <v>24.0</v>
      </c>
      <c r="D919" s="183">
        <f t="shared" ref="D919:D924" si="1548">AVERAGE(B919:C919)</f>
        <v>12</v>
      </c>
      <c r="E919" s="147">
        <v>36.0</v>
      </c>
      <c r="F919" s="147">
        <v>44.0</v>
      </c>
      <c r="G919" s="147">
        <f t="shared" si="1095"/>
        <v>-8</v>
      </c>
      <c r="H919" s="147">
        <f t="shared" ref="H919:H924" si="1549">AVERAGE(E919:F919)</f>
        <v>40</v>
      </c>
      <c r="I919" s="183">
        <f t="shared" si="1467"/>
        <v>-28</v>
      </c>
      <c r="J919" s="179" t="s">
        <v>1395</v>
      </c>
      <c r="K919" s="179" t="s">
        <v>3352</v>
      </c>
      <c r="L919" s="179" t="s">
        <v>1567</v>
      </c>
      <c r="M919" s="186">
        <v>12.5</v>
      </c>
      <c r="N919" s="187">
        <f>M919*1000000</f>
        <v>12500000</v>
      </c>
      <c r="O919" s="153">
        <v>26.89</v>
      </c>
      <c r="P919" s="187">
        <f>O919*1000000</f>
        <v>26890000</v>
      </c>
      <c r="Q919" s="153">
        <v>18.96</v>
      </c>
      <c r="R919" s="149">
        <f>SUM(Q919*1000000)</f>
        <v>18960000</v>
      </c>
      <c r="S919" s="187">
        <f>T919*1000000</f>
        <v>45850000</v>
      </c>
      <c r="T919" s="187">
        <v>45.85</v>
      </c>
      <c r="U919" s="178">
        <f t="shared" si="1546"/>
        <v>0.4135223555</v>
      </c>
      <c r="V919" s="156">
        <v>20.0</v>
      </c>
      <c r="W919" s="188">
        <f>SUM(T919/V919)</f>
        <v>2.2925</v>
      </c>
      <c r="X919" s="193">
        <f t="shared" si="1547"/>
        <v>0.625</v>
      </c>
      <c r="Y919" s="147">
        <v>2008.0</v>
      </c>
      <c r="Z919" s="159"/>
      <c r="AA919" s="159"/>
      <c r="AB919" s="189" t="s">
        <v>3353</v>
      </c>
      <c r="AC919" s="158"/>
    </row>
    <row r="920" ht="15.75" customHeight="1">
      <c r="A920" s="225" t="s">
        <v>3354</v>
      </c>
      <c r="B920" s="206">
        <v>33.0</v>
      </c>
      <c r="C920" s="151">
        <v>35.0</v>
      </c>
      <c r="D920" s="208">
        <f t="shared" si="1548"/>
        <v>34</v>
      </c>
      <c r="E920" s="151">
        <v>49.0</v>
      </c>
      <c r="F920" s="151">
        <v>57.0</v>
      </c>
      <c r="G920" s="151">
        <f t="shared" si="1095"/>
        <v>-8</v>
      </c>
      <c r="H920" s="151">
        <f t="shared" si="1549"/>
        <v>53</v>
      </c>
      <c r="I920" s="208">
        <f t="shared" si="1467"/>
        <v>-19</v>
      </c>
      <c r="J920" s="165" t="s">
        <v>1602</v>
      </c>
      <c r="K920" s="165" t="s">
        <v>2730</v>
      </c>
      <c r="L920" s="165" t="s">
        <v>1550</v>
      </c>
      <c r="M920" s="181">
        <f t="shared" ref="M920:M921" si="1550">N920/1000000</f>
        <v>15.879645</v>
      </c>
      <c r="N920" s="150">
        <v>1.5879645E7</v>
      </c>
      <c r="O920" s="181">
        <f t="shared" ref="O920:O921" si="1551">P920/1000000</f>
        <v>39.322544</v>
      </c>
      <c r="P920" s="150">
        <v>3.9322544E7</v>
      </c>
      <c r="Q920" s="153">
        <f t="shared" ref="Q920:Q921" si="1552">R920/1000000</f>
        <v>166.85</v>
      </c>
      <c r="R920" s="149">
        <v>1.6685E8</v>
      </c>
      <c r="S920" s="150">
        <v>2.06172544E8</v>
      </c>
      <c r="T920" s="149">
        <f t="shared" ref="T920:T921" si="1553">S920/1000000</f>
        <v>206.172544</v>
      </c>
      <c r="U920" s="178">
        <f t="shared" si="1546"/>
        <v>0.809273615</v>
      </c>
      <c r="V920" s="192">
        <v>90.0</v>
      </c>
      <c r="W920" s="204">
        <f>SUM(S920/(V920*1000000))</f>
        <v>2.290806044</v>
      </c>
      <c r="X920" s="193">
        <f t="shared" si="1547"/>
        <v>0.1764405</v>
      </c>
      <c r="Y920" s="151">
        <v>2014.0</v>
      </c>
      <c r="Z920" s="171"/>
      <c r="AA920" s="159"/>
      <c r="AB920" s="189" t="s">
        <v>3355</v>
      </c>
      <c r="AC920" s="158"/>
    </row>
    <row r="921" ht="15.75" customHeight="1">
      <c r="A921" s="221" t="s">
        <v>3356</v>
      </c>
      <c r="B921" s="183">
        <v>26.0</v>
      </c>
      <c r="C921" s="147">
        <v>39.0</v>
      </c>
      <c r="D921" s="185">
        <f t="shared" si="1548"/>
        <v>32.5</v>
      </c>
      <c r="E921" s="147">
        <v>62.0</v>
      </c>
      <c r="F921" s="147">
        <v>63.0</v>
      </c>
      <c r="G921" s="147">
        <f t="shared" si="1095"/>
        <v>-1</v>
      </c>
      <c r="H921" s="147">
        <f t="shared" si="1549"/>
        <v>62.5</v>
      </c>
      <c r="I921" s="185">
        <f t="shared" si="1467"/>
        <v>-30</v>
      </c>
      <c r="J921" s="179" t="s">
        <v>1602</v>
      </c>
      <c r="K921" s="179" t="s">
        <v>3147</v>
      </c>
      <c r="L921" s="165" t="s">
        <v>1550</v>
      </c>
      <c r="M921" s="186">
        <f t="shared" si="1550"/>
        <v>25.306725</v>
      </c>
      <c r="N921" s="187">
        <v>2.5306725E7</v>
      </c>
      <c r="O921" s="153">
        <f t="shared" si="1551"/>
        <v>62.321039</v>
      </c>
      <c r="P921" s="187">
        <v>6.2321039E7</v>
      </c>
      <c r="Q921" s="153">
        <f t="shared" si="1552"/>
        <v>97.791632</v>
      </c>
      <c r="R921" s="154">
        <v>9.7791632E7</v>
      </c>
      <c r="S921" s="187">
        <v>1.60112671E8</v>
      </c>
      <c r="T921" s="187">
        <f t="shared" si="1553"/>
        <v>160.112671</v>
      </c>
      <c r="U921" s="178">
        <f t="shared" si="1546"/>
        <v>0.6107676013</v>
      </c>
      <c r="V921" s="156">
        <v>70.0</v>
      </c>
      <c r="W921" s="188">
        <f>SUM((S921/1000000)/V921)</f>
        <v>2.287323871</v>
      </c>
      <c r="X921" s="193">
        <f t="shared" si="1547"/>
        <v>0.3615246429</v>
      </c>
      <c r="Y921" s="151">
        <v>2012.0</v>
      </c>
      <c r="Z921" s="159"/>
      <c r="AA921" s="159"/>
      <c r="AB921" s="189" t="s">
        <v>3357</v>
      </c>
      <c r="AC921" s="158"/>
    </row>
    <row r="922" ht="15.75" customHeight="1">
      <c r="A922" s="221" t="s">
        <v>3358</v>
      </c>
      <c r="B922" s="183">
        <v>83.0</v>
      </c>
      <c r="C922" s="147">
        <v>70.0</v>
      </c>
      <c r="D922" s="183">
        <f t="shared" si="1548"/>
        <v>76.5</v>
      </c>
      <c r="E922" s="147">
        <v>72.0</v>
      </c>
      <c r="F922" s="147">
        <v>74.0</v>
      </c>
      <c r="G922" s="147">
        <f t="shared" si="1095"/>
        <v>-2</v>
      </c>
      <c r="H922" s="147">
        <f t="shared" si="1549"/>
        <v>73</v>
      </c>
      <c r="I922" s="183">
        <f t="shared" si="1467"/>
        <v>3.5</v>
      </c>
      <c r="J922" s="179" t="s">
        <v>1543</v>
      </c>
      <c r="K922" s="179" t="s">
        <v>1543</v>
      </c>
      <c r="L922" s="179" t="s">
        <v>1540</v>
      </c>
      <c r="M922" s="186">
        <v>17.8</v>
      </c>
      <c r="N922" s="187">
        <f t="shared" ref="N922:N924" si="1554">M922*1000000</f>
        <v>17800000</v>
      </c>
      <c r="O922" s="153">
        <v>71.4</v>
      </c>
      <c r="P922" s="187">
        <f t="shared" ref="P922:P924" si="1555">O922*1000000</f>
        <v>71400000</v>
      </c>
      <c r="Q922" s="153">
        <v>20.2</v>
      </c>
      <c r="R922" s="149">
        <f t="shared" ref="R922:R924" si="1556">SUM(Q922*1000000)</f>
        <v>20200000</v>
      </c>
      <c r="S922" s="187">
        <f t="shared" ref="S922:S924" si="1557">T922*1000000</f>
        <v>91400000</v>
      </c>
      <c r="T922" s="187">
        <v>91.4</v>
      </c>
      <c r="U922" s="178">
        <f t="shared" si="1546"/>
        <v>0.2210065646</v>
      </c>
      <c r="V922" s="156">
        <v>40.0</v>
      </c>
      <c r="W922" s="188">
        <f t="shared" ref="W922:W925" si="1558">SUM(T922/V922)</f>
        <v>2.285</v>
      </c>
      <c r="X922" s="193">
        <f t="shared" si="1547"/>
        <v>0.445</v>
      </c>
      <c r="Y922" s="147">
        <v>2009.0</v>
      </c>
      <c r="Z922" s="159"/>
      <c r="AA922" s="159"/>
      <c r="AB922" s="189" t="s">
        <v>3359</v>
      </c>
      <c r="AC922" s="158"/>
    </row>
    <row r="923" ht="15.75" customHeight="1">
      <c r="A923" s="221" t="s">
        <v>3360</v>
      </c>
      <c r="B923" s="183">
        <v>73.0</v>
      </c>
      <c r="C923" s="147">
        <v>65.0</v>
      </c>
      <c r="D923" s="183">
        <f t="shared" si="1548"/>
        <v>69</v>
      </c>
      <c r="E923" s="147">
        <v>63.0</v>
      </c>
      <c r="F923" s="147">
        <v>69.0</v>
      </c>
      <c r="G923" s="147">
        <f t="shared" si="1095"/>
        <v>-6</v>
      </c>
      <c r="H923" s="147">
        <f t="shared" si="1549"/>
        <v>66</v>
      </c>
      <c r="I923" s="183">
        <f t="shared" si="1467"/>
        <v>3</v>
      </c>
      <c r="J923" s="179" t="s">
        <v>1543</v>
      </c>
      <c r="K923" s="179" t="s">
        <v>3361</v>
      </c>
      <c r="L923" s="179" t="s">
        <v>1550</v>
      </c>
      <c r="M923" s="186">
        <v>17.6</v>
      </c>
      <c r="N923" s="187">
        <f t="shared" si="1554"/>
        <v>17600000</v>
      </c>
      <c r="O923" s="153">
        <v>60.97</v>
      </c>
      <c r="P923" s="187">
        <f t="shared" si="1555"/>
        <v>60970000</v>
      </c>
      <c r="Q923" s="153">
        <v>30.29</v>
      </c>
      <c r="R923" s="149">
        <f t="shared" si="1556"/>
        <v>30290000</v>
      </c>
      <c r="S923" s="187">
        <f t="shared" si="1557"/>
        <v>91260000</v>
      </c>
      <c r="T923" s="187">
        <f t="shared" ref="T923:T924" si="1559">SUM(O923+Q923)</f>
        <v>91.26</v>
      </c>
      <c r="U923" s="178">
        <f t="shared" si="1546"/>
        <v>0.3319088319</v>
      </c>
      <c r="V923" s="156">
        <v>40.0</v>
      </c>
      <c r="W923" s="188">
        <f t="shared" si="1558"/>
        <v>2.2815</v>
      </c>
      <c r="X923" s="193">
        <f t="shared" si="1547"/>
        <v>0.44</v>
      </c>
      <c r="Y923" s="147">
        <v>2010.0</v>
      </c>
      <c r="Z923" s="159"/>
      <c r="AA923" s="159"/>
      <c r="AB923" s="189" t="s">
        <v>3362</v>
      </c>
      <c r="AC923" s="158"/>
    </row>
    <row r="924" ht="15.75" customHeight="1">
      <c r="A924" s="221" t="s">
        <v>924</v>
      </c>
      <c r="B924" s="183">
        <v>89.0</v>
      </c>
      <c r="C924" s="147">
        <v>71.0</v>
      </c>
      <c r="D924" s="185">
        <f t="shared" si="1548"/>
        <v>80</v>
      </c>
      <c r="E924" s="147">
        <v>88.0</v>
      </c>
      <c r="F924" s="147">
        <v>82.0</v>
      </c>
      <c r="G924" s="187">
        <f t="shared" si="1095"/>
        <v>6</v>
      </c>
      <c r="H924" s="147">
        <f t="shared" si="1549"/>
        <v>85</v>
      </c>
      <c r="I924" s="185">
        <f t="shared" si="1467"/>
        <v>-5</v>
      </c>
      <c r="J924" s="179" t="s">
        <v>1594</v>
      </c>
      <c r="K924" s="179" t="s">
        <v>2106</v>
      </c>
      <c r="L924" s="179" t="s">
        <v>1534</v>
      </c>
      <c r="M924" s="186">
        <v>48.77</v>
      </c>
      <c r="N924" s="187">
        <f t="shared" si="1554"/>
        <v>48770000</v>
      </c>
      <c r="O924" s="153">
        <v>200.82</v>
      </c>
      <c r="P924" s="187">
        <f t="shared" si="1555"/>
        <v>200820000</v>
      </c>
      <c r="Q924" s="153">
        <v>390.97</v>
      </c>
      <c r="R924" s="149">
        <f t="shared" si="1556"/>
        <v>390970000</v>
      </c>
      <c r="S924" s="187">
        <f t="shared" si="1557"/>
        <v>591790000</v>
      </c>
      <c r="T924" s="187">
        <f t="shared" si="1559"/>
        <v>591.79</v>
      </c>
      <c r="U924" s="178">
        <f t="shared" si="1546"/>
        <v>0.6606566519</v>
      </c>
      <c r="V924" s="156">
        <v>260.0</v>
      </c>
      <c r="W924" s="188">
        <f t="shared" si="1558"/>
        <v>2.276115385</v>
      </c>
      <c r="X924" s="193">
        <f t="shared" si="1547"/>
        <v>0.1875769231</v>
      </c>
      <c r="Y924" s="147">
        <v>2010.0</v>
      </c>
      <c r="Z924" s="159"/>
      <c r="AA924" s="159"/>
      <c r="AB924" s="189" t="s">
        <v>3363</v>
      </c>
      <c r="AC924" s="158"/>
    </row>
    <row r="925" ht="15.75" customHeight="1">
      <c r="A925" s="222" t="s">
        <v>3364</v>
      </c>
      <c r="B925" s="146">
        <v>38.0</v>
      </c>
      <c r="C925" s="164">
        <v>47.0</v>
      </c>
      <c r="D925" s="214">
        <f t="shared" ref="D925:D927" si="1560">(B925+C925)/2</f>
        <v>42.5</v>
      </c>
      <c r="E925" s="164">
        <v>49.0</v>
      </c>
      <c r="F925" s="164">
        <v>55.0</v>
      </c>
      <c r="G925" s="149">
        <f t="shared" si="1095"/>
        <v>-6</v>
      </c>
      <c r="H925" s="164">
        <f t="shared" ref="H925:H927" si="1561">(E925+F925)/2</f>
        <v>52</v>
      </c>
      <c r="I925" s="177">
        <f t="shared" si="1467"/>
        <v>-9.5</v>
      </c>
      <c r="J925" s="173" t="s">
        <v>1537</v>
      </c>
      <c r="K925" s="173" t="s">
        <v>1537</v>
      </c>
      <c r="L925" s="152" t="s">
        <v>1550</v>
      </c>
      <c r="M925" s="153">
        <f t="shared" ref="M925:M930" si="1562">N925/1000000</f>
        <v>22.87249</v>
      </c>
      <c r="N925" s="149">
        <v>2.287249E7</v>
      </c>
      <c r="O925" s="181">
        <f t="shared" ref="O925:O930" si="1563">P925/1000000</f>
        <v>54.826162</v>
      </c>
      <c r="P925" s="149">
        <v>5.4826162E7</v>
      </c>
      <c r="Q925" s="153">
        <f t="shared" ref="Q925:Q926" si="1564">R925/1000000</f>
        <v>81.653924</v>
      </c>
      <c r="R925" s="154">
        <v>8.1653924E7</v>
      </c>
      <c r="S925" s="154">
        <f>R925+P925</f>
        <v>136480086</v>
      </c>
      <c r="T925" s="154">
        <f t="shared" ref="T925:T926" si="1565">S925/1000000</f>
        <v>136.480086</v>
      </c>
      <c r="U925" s="178">
        <f>R925/S925</f>
        <v>0.5982845292</v>
      </c>
      <c r="V925" s="156">
        <v>60.0</v>
      </c>
      <c r="W925" s="157">
        <f t="shared" si="1558"/>
        <v>2.2746681</v>
      </c>
      <c r="X925" s="178">
        <f>N925/(V925*1000000)</f>
        <v>0.3812081667</v>
      </c>
      <c r="Y925" s="164">
        <v>2016.0</v>
      </c>
      <c r="Z925" s="159"/>
      <c r="AA925" s="159"/>
      <c r="AB925" s="160" t="s">
        <v>3365</v>
      </c>
      <c r="AC925" s="159"/>
    </row>
    <row r="926" ht="15.75" customHeight="1">
      <c r="A926" s="194" t="s">
        <v>313</v>
      </c>
      <c r="B926" s="146">
        <v>42.0</v>
      </c>
      <c r="C926" s="146">
        <v>48.0</v>
      </c>
      <c r="D926" s="146">
        <f t="shared" si="1560"/>
        <v>45</v>
      </c>
      <c r="E926" s="146">
        <v>83.0</v>
      </c>
      <c r="F926" s="146">
        <v>73.0</v>
      </c>
      <c r="G926" s="146">
        <f t="shared" si="1095"/>
        <v>10</v>
      </c>
      <c r="H926" s="146">
        <f t="shared" si="1561"/>
        <v>78</v>
      </c>
      <c r="I926" s="146">
        <f t="shared" si="1467"/>
        <v>-33</v>
      </c>
      <c r="J926" s="173" t="s">
        <v>1537</v>
      </c>
      <c r="K926" s="196" t="s">
        <v>1537</v>
      </c>
      <c r="L926" s="197" t="s">
        <v>1550</v>
      </c>
      <c r="M926" s="181">
        <f t="shared" si="1562"/>
        <v>47.776293</v>
      </c>
      <c r="N926" s="198">
        <v>4.7776293E7</v>
      </c>
      <c r="O926" s="181">
        <f t="shared" si="1563"/>
        <v>110.500138</v>
      </c>
      <c r="P926" s="149">
        <v>1.10500138E8</v>
      </c>
      <c r="Q926" s="181">
        <f t="shared" si="1564"/>
        <v>275.4</v>
      </c>
      <c r="R926" s="198">
        <v>2.754E8</v>
      </c>
      <c r="S926" s="149">
        <f>P926+R926</f>
        <v>385900138</v>
      </c>
      <c r="T926" s="149">
        <f t="shared" si="1565"/>
        <v>385.900138</v>
      </c>
      <c r="U926" s="199">
        <f>(R926/S926)</f>
        <v>0.7136561325</v>
      </c>
      <c r="V926" s="192">
        <v>170.0</v>
      </c>
      <c r="W926" s="200">
        <f t="shared" ref="W926:W930" si="1566">SUM(S926/(V926*1000000))</f>
        <v>2.270000812</v>
      </c>
      <c r="X926" s="199">
        <f t="shared" ref="X926:X938" si="1567">SUM(M926/V926)</f>
        <v>0.2810370176</v>
      </c>
      <c r="Y926" s="146">
        <v>2019.0</v>
      </c>
      <c r="Z926" s="201"/>
      <c r="AA926" s="201"/>
      <c r="AB926" s="211" t="s">
        <v>3366</v>
      </c>
      <c r="AC926" s="159"/>
    </row>
    <row r="927" ht="15.75" customHeight="1">
      <c r="A927" s="227" t="s">
        <v>3367</v>
      </c>
      <c r="B927" s="146">
        <v>32.0</v>
      </c>
      <c r="C927" s="147">
        <v>41.0</v>
      </c>
      <c r="D927" s="149">
        <f t="shared" si="1560"/>
        <v>36.5</v>
      </c>
      <c r="E927" s="147">
        <v>69.0</v>
      </c>
      <c r="F927" s="149">
        <v>69.0</v>
      </c>
      <c r="G927" s="150">
        <f t="shared" si="1095"/>
        <v>0</v>
      </c>
      <c r="H927" s="151">
        <f t="shared" si="1561"/>
        <v>69</v>
      </c>
      <c r="I927" s="150">
        <f t="shared" si="1467"/>
        <v>-32.5</v>
      </c>
      <c r="J927" s="173" t="s">
        <v>1558</v>
      </c>
      <c r="K927" s="173" t="s">
        <v>1558</v>
      </c>
      <c r="L927" s="152" t="s">
        <v>1550</v>
      </c>
      <c r="M927" s="153">
        <f t="shared" si="1562"/>
        <v>15.181624</v>
      </c>
      <c r="N927" s="149">
        <v>1.5181624E7</v>
      </c>
      <c r="O927" s="153">
        <f t="shared" si="1563"/>
        <v>30.617396</v>
      </c>
      <c r="P927" s="149">
        <v>3.0617396E7</v>
      </c>
      <c r="Q927" s="153">
        <v>0.0</v>
      </c>
      <c r="R927" s="154">
        <v>0.0</v>
      </c>
      <c r="S927" s="149">
        <v>3.0617396E7</v>
      </c>
      <c r="T927" s="154">
        <f>S927/100000</f>
        <v>306.17396</v>
      </c>
      <c r="U927" s="151">
        <v>0.0</v>
      </c>
      <c r="V927" s="156">
        <v>13.5</v>
      </c>
      <c r="W927" s="204">
        <f t="shared" si="1566"/>
        <v>2.267955259</v>
      </c>
      <c r="X927" s="155">
        <f t="shared" si="1567"/>
        <v>1.124564741</v>
      </c>
      <c r="Y927" s="147">
        <v>2018.0</v>
      </c>
      <c r="Z927" s="159"/>
      <c r="AA927" s="159"/>
      <c r="AB927" s="160" t="s">
        <v>3368</v>
      </c>
      <c r="AC927" s="159"/>
    </row>
    <row r="928" ht="15.75" customHeight="1">
      <c r="A928" s="225" t="s">
        <v>3369</v>
      </c>
      <c r="B928" s="206">
        <v>56.0</v>
      </c>
      <c r="C928" s="151">
        <v>57.0</v>
      </c>
      <c r="D928" s="208">
        <f>AVERAGE(B928:C928)</f>
        <v>56.5</v>
      </c>
      <c r="E928" s="151">
        <v>53.0</v>
      </c>
      <c r="F928" s="151">
        <v>60.0</v>
      </c>
      <c r="G928" s="151">
        <f t="shared" si="1095"/>
        <v>-7</v>
      </c>
      <c r="H928" s="151">
        <f>AVERAGE(E928:F928)</f>
        <v>56.5</v>
      </c>
      <c r="I928" s="208">
        <f t="shared" si="1467"/>
        <v>0</v>
      </c>
      <c r="J928" s="165" t="s">
        <v>1602</v>
      </c>
      <c r="K928" s="165" t="s">
        <v>3370</v>
      </c>
      <c r="L928" s="165" t="s">
        <v>1534</v>
      </c>
      <c r="M928" s="181">
        <f t="shared" si="1562"/>
        <v>15.451981</v>
      </c>
      <c r="N928" s="150">
        <v>1.5451981E7</v>
      </c>
      <c r="O928" s="181">
        <f t="shared" si="1563"/>
        <v>50.577412</v>
      </c>
      <c r="P928" s="150">
        <v>5.0577412E7</v>
      </c>
      <c r="Q928" s="153">
        <f t="shared" ref="Q928:Q930" si="1568">R928/1000000</f>
        <v>84.933618</v>
      </c>
      <c r="R928" s="149">
        <v>8.4933618E7</v>
      </c>
      <c r="S928" s="150">
        <v>1.3551103E8</v>
      </c>
      <c r="T928" s="149">
        <f t="shared" ref="T928:T930" si="1569">S928/1000000</f>
        <v>135.51103</v>
      </c>
      <c r="U928" s="178">
        <f t="shared" ref="U928:U938" si="1570">(R928/S928)</f>
        <v>0.6267653489</v>
      </c>
      <c r="V928" s="192">
        <v>60.0</v>
      </c>
      <c r="W928" s="204">
        <f t="shared" si="1566"/>
        <v>2.258517167</v>
      </c>
      <c r="X928" s="193">
        <f t="shared" si="1567"/>
        <v>0.2575330167</v>
      </c>
      <c r="Y928" s="151">
        <v>2014.0</v>
      </c>
      <c r="Z928" s="171"/>
      <c r="AA928" s="159"/>
      <c r="AB928" s="189" t="s">
        <v>3371</v>
      </c>
      <c r="AC928" s="158"/>
    </row>
    <row r="929" ht="15.75" customHeight="1">
      <c r="A929" s="194" t="s">
        <v>3372</v>
      </c>
      <c r="B929" s="146">
        <v>73.0</v>
      </c>
      <c r="C929" s="175">
        <v>60.0</v>
      </c>
      <c r="D929" s="146">
        <f t="shared" ref="D929:D930" si="1571">(B929+C929)/2</f>
        <v>66.5</v>
      </c>
      <c r="E929" s="146">
        <v>84.0</v>
      </c>
      <c r="F929" s="146">
        <v>68.0</v>
      </c>
      <c r="G929" s="146">
        <f t="shared" si="1095"/>
        <v>16</v>
      </c>
      <c r="H929" s="146">
        <f t="shared" ref="H929:H930" si="1572">(E929+F929)/2</f>
        <v>76</v>
      </c>
      <c r="I929" s="146">
        <f t="shared" si="1467"/>
        <v>-9.5</v>
      </c>
      <c r="J929" s="173" t="s">
        <v>1601</v>
      </c>
      <c r="K929" s="196" t="s">
        <v>1601</v>
      </c>
      <c r="L929" s="197" t="s">
        <v>1550</v>
      </c>
      <c r="M929" s="181">
        <f t="shared" si="1562"/>
        <v>10.354073</v>
      </c>
      <c r="N929" s="198">
        <v>1.0354073E7</v>
      </c>
      <c r="O929" s="181">
        <f t="shared" si="1563"/>
        <v>41.657076</v>
      </c>
      <c r="P929" s="149">
        <v>4.1657076E7</v>
      </c>
      <c r="Q929" s="181">
        <f t="shared" si="1568"/>
        <v>105.07823</v>
      </c>
      <c r="R929" s="198">
        <v>1.0507823E8</v>
      </c>
      <c r="S929" s="149">
        <f>P929+R929</f>
        <v>146735306</v>
      </c>
      <c r="T929" s="149">
        <f t="shared" si="1569"/>
        <v>146.735306</v>
      </c>
      <c r="U929" s="199">
        <f t="shared" si="1570"/>
        <v>0.7161073423</v>
      </c>
      <c r="V929" s="192">
        <v>65.0</v>
      </c>
      <c r="W929" s="200">
        <f t="shared" si="1566"/>
        <v>2.257466246</v>
      </c>
      <c r="X929" s="199">
        <f t="shared" si="1567"/>
        <v>0.1592934308</v>
      </c>
      <c r="Y929" s="146">
        <v>2019.0</v>
      </c>
      <c r="Z929" s="201"/>
      <c r="AA929" s="201"/>
      <c r="AB929" s="211" t="s">
        <v>3373</v>
      </c>
      <c r="AC929" s="159"/>
    </row>
    <row r="930" ht="15.75" customHeight="1">
      <c r="A930" s="222" t="s">
        <v>3374</v>
      </c>
      <c r="B930" s="146">
        <v>31.0</v>
      </c>
      <c r="C930" s="164">
        <v>41.0</v>
      </c>
      <c r="D930" s="149">
        <f t="shared" si="1571"/>
        <v>36</v>
      </c>
      <c r="E930" s="164">
        <v>50.0</v>
      </c>
      <c r="F930" s="164">
        <v>58.0</v>
      </c>
      <c r="G930" s="151">
        <f t="shared" si="1095"/>
        <v>-8</v>
      </c>
      <c r="H930" s="151">
        <f t="shared" si="1572"/>
        <v>54</v>
      </c>
      <c r="I930" s="150">
        <f t="shared" si="1467"/>
        <v>-18</v>
      </c>
      <c r="J930" s="165" t="s">
        <v>1605</v>
      </c>
      <c r="K930" s="165" t="s">
        <v>1736</v>
      </c>
      <c r="L930" s="166" t="s">
        <v>1540</v>
      </c>
      <c r="M930" s="167">
        <f t="shared" si="1562"/>
        <v>8.567881</v>
      </c>
      <c r="N930" s="149">
        <v>8567881.0</v>
      </c>
      <c r="O930" s="167">
        <f t="shared" si="1563"/>
        <v>27.020284</v>
      </c>
      <c r="P930" s="149">
        <v>2.7020284E7</v>
      </c>
      <c r="Q930" s="167">
        <f t="shared" si="1568"/>
        <v>0</v>
      </c>
      <c r="R930" s="150">
        <f>S930-P930</f>
        <v>0</v>
      </c>
      <c r="S930" s="149">
        <v>2.7020284E7</v>
      </c>
      <c r="T930" s="149">
        <f t="shared" si="1569"/>
        <v>27.020284</v>
      </c>
      <c r="U930" s="155">
        <f t="shared" si="1570"/>
        <v>0</v>
      </c>
      <c r="V930" s="192">
        <v>12.0</v>
      </c>
      <c r="W930" s="204">
        <f t="shared" si="1566"/>
        <v>2.251690333</v>
      </c>
      <c r="X930" s="155">
        <f t="shared" si="1567"/>
        <v>0.7139900833</v>
      </c>
      <c r="Y930" s="164">
        <v>2017.0</v>
      </c>
      <c r="Z930" s="171"/>
      <c r="AA930" s="171"/>
      <c r="AB930" s="172" t="s">
        <v>3375</v>
      </c>
      <c r="AC930" s="171"/>
    </row>
    <row r="931" ht="15.75" customHeight="1">
      <c r="A931" s="221" t="s">
        <v>3376</v>
      </c>
      <c r="B931" s="183">
        <v>51.0</v>
      </c>
      <c r="C931" s="147">
        <v>52.0</v>
      </c>
      <c r="D931" s="183">
        <f t="shared" ref="D931:D934" si="1573">AVERAGE(B931:C931)</f>
        <v>51.5</v>
      </c>
      <c r="E931" s="147">
        <v>66.0</v>
      </c>
      <c r="F931" s="147">
        <v>69.0</v>
      </c>
      <c r="G931" s="147">
        <f t="shared" si="1095"/>
        <v>-3</v>
      </c>
      <c r="H931" s="147">
        <f t="shared" ref="H931:H934" si="1574">AVERAGE(E931:F931)</f>
        <v>67.5</v>
      </c>
      <c r="I931" s="183">
        <f t="shared" si="1467"/>
        <v>-16</v>
      </c>
      <c r="J931" s="179" t="s">
        <v>1983</v>
      </c>
      <c r="K931" s="179" t="s">
        <v>3377</v>
      </c>
      <c r="L931" s="179" t="s">
        <v>1567</v>
      </c>
      <c r="M931" s="186">
        <v>6.54</v>
      </c>
      <c r="N931" s="187">
        <f t="shared" ref="N931:N932" si="1575">M931*1000000</f>
        <v>6540000</v>
      </c>
      <c r="O931" s="153">
        <v>21.15</v>
      </c>
      <c r="P931" s="187">
        <f t="shared" ref="P931:P932" si="1576">O931*1000000</f>
        <v>21150000</v>
      </c>
      <c r="Q931" s="153">
        <v>46.3</v>
      </c>
      <c r="R931" s="149">
        <f t="shared" ref="R931:R932" si="1577">SUM(Q931*1000000)</f>
        <v>46300000</v>
      </c>
      <c r="S931" s="187">
        <f t="shared" ref="S931:S932" si="1578">T931*1000000</f>
        <v>67450000</v>
      </c>
      <c r="T931" s="187">
        <f t="shared" ref="T931:T932" si="1579">SUM(O931+Q931)</f>
        <v>67.45</v>
      </c>
      <c r="U931" s="178">
        <f t="shared" si="1570"/>
        <v>0.6864343958</v>
      </c>
      <c r="V931" s="156">
        <v>30.0</v>
      </c>
      <c r="W931" s="188">
        <f t="shared" ref="W931:W932" si="1580">SUM(T931/V931)</f>
        <v>2.248333333</v>
      </c>
      <c r="X931" s="193">
        <f t="shared" si="1567"/>
        <v>0.218</v>
      </c>
      <c r="Y931" s="147">
        <v>2010.0</v>
      </c>
      <c r="Z931" s="159"/>
      <c r="AA931" s="159"/>
      <c r="AB931" s="189" t="s">
        <v>3378</v>
      </c>
      <c r="AC931" s="158"/>
    </row>
    <row r="932" ht="15.75" customHeight="1">
      <c r="A932" s="221" t="s">
        <v>3379</v>
      </c>
      <c r="B932" s="183">
        <v>53.0</v>
      </c>
      <c r="C932" s="147">
        <v>46.0</v>
      </c>
      <c r="D932" s="183">
        <f t="shared" si="1573"/>
        <v>49.5</v>
      </c>
      <c r="E932" s="147">
        <v>52.0</v>
      </c>
      <c r="F932" s="147">
        <v>64.0</v>
      </c>
      <c r="G932" s="147">
        <f t="shared" si="1095"/>
        <v>-12</v>
      </c>
      <c r="H932" s="147">
        <f t="shared" si="1574"/>
        <v>58</v>
      </c>
      <c r="I932" s="183">
        <f t="shared" si="1467"/>
        <v>-8.5</v>
      </c>
      <c r="J932" s="179" t="s">
        <v>1602</v>
      </c>
      <c r="K932" s="179" t="s">
        <v>2699</v>
      </c>
      <c r="L932" s="179" t="s">
        <v>1540</v>
      </c>
      <c r="M932" s="186">
        <v>20.2</v>
      </c>
      <c r="N932" s="187">
        <f t="shared" si="1575"/>
        <v>20200000</v>
      </c>
      <c r="O932" s="153">
        <v>76.42</v>
      </c>
      <c r="P932" s="187">
        <f t="shared" si="1576"/>
        <v>76420000</v>
      </c>
      <c r="Q932" s="153">
        <v>185.51</v>
      </c>
      <c r="R932" s="149">
        <f t="shared" si="1577"/>
        <v>185510000</v>
      </c>
      <c r="S932" s="187">
        <f t="shared" si="1578"/>
        <v>261930000</v>
      </c>
      <c r="T932" s="187">
        <f t="shared" si="1579"/>
        <v>261.93</v>
      </c>
      <c r="U932" s="178">
        <f t="shared" si="1570"/>
        <v>0.7082426603</v>
      </c>
      <c r="V932" s="156">
        <v>117.0</v>
      </c>
      <c r="W932" s="188">
        <f t="shared" si="1580"/>
        <v>2.238717949</v>
      </c>
      <c r="X932" s="193">
        <f t="shared" si="1567"/>
        <v>0.1726495726</v>
      </c>
      <c r="Y932" s="147">
        <v>2010.0</v>
      </c>
      <c r="Z932" s="159"/>
      <c r="AA932" s="159"/>
      <c r="AB932" s="189" t="s">
        <v>3380</v>
      </c>
      <c r="AC932" s="158"/>
    </row>
    <row r="933" ht="15.75" customHeight="1">
      <c r="A933" s="221" t="s">
        <v>3381</v>
      </c>
      <c r="B933" s="183">
        <v>86.0</v>
      </c>
      <c r="C933" s="147">
        <v>73.0</v>
      </c>
      <c r="D933" s="185">
        <f t="shared" si="1573"/>
        <v>79.5</v>
      </c>
      <c r="E933" s="147">
        <v>60.0</v>
      </c>
      <c r="F933" s="147">
        <v>68.0</v>
      </c>
      <c r="G933" s="147">
        <f t="shared" si="1095"/>
        <v>-8</v>
      </c>
      <c r="H933" s="147">
        <f t="shared" si="1574"/>
        <v>64</v>
      </c>
      <c r="I933" s="185">
        <f t="shared" si="1467"/>
        <v>15.5</v>
      </c>
      <c r="J933" s="179" t="s">
        <v>1594</v>
      </c>
      <c r="K933" s="179" t="s">
        <v>1799</v>
      </c>
      <c r="L933" s="165" t="s">
        <v>1534</v>
      </c>
      <c r="M933" s="186">
        <f>N933/1000000</f>
        <v>11.137734</v>
      </c>
      <c r="N933" s="187">
        <v>1.1137734E7</v>
      </c>
      <c r="O933" s="153">
        <f>P933/1000000</f>
        <v>31.051126</v>
      </c>
      <c r="P933" s="187">
        <v>3.1051126E7</v>
      </c>
      <c r="Q933" s="153">
        <f>R933/1000000</f>
        <v>92.002915</v>
      </c>
      <c r="R933" s="154">
        <v>9.2002915E7</v>
      </c>
      <c r="S933" s="187">
        <v>1.23054041E8</v>
      </c>
      <c r="T933" s="187">
        <f>S933/1000000</f>
        <v>123.054041</v>
      </c>
      <c r="U933" s="178">
        <f t="shared" si="1570"/>
        <v>0.7476626875</v>
      </c>
      <c r="V933" s="156">
        <v>55.0</v>
      </c>
      <c r="W933" s="188">
        <f>SUM((S933/1000000)/V933)</f>
        <v>2.2373462</v>
      </c>
      <c r="X933" s="193">
        <f t="shared" si="1567"/>
        <v>0.2025042545</v>
      </c>
      <c r="Y933" s="151">
        <v>2012.0</v>
      </c>
      <c r="Z933" s="159"/>
      <c r="AA933" s="159"/>
      <c r="AB933" s="189" t="s">
        <v>3382</v>
      </c>
      <c r="AC933" s="158"/>
    </row>
    <row r="934" ht="15.75" customHeight="1">
      <c r="A934" s="221" t="s">
        <v>3383</v>
      </c>
      <c r="B934" s="183">
        <v>46.0</v>
      </c>
      <c r="C934" s="147">
        <v>47.0</v>
      </c>
      <c r="D934" s="183">
        <f t="shared" si="1573"/>
        <v>46.5</v>
      </c>
      <c r="E934" s="147">
        <v>44.0</v>
      </c>
      <c r="F934" s="147">
        <v>47.0</v>
      </c>
      <c r="G934" s="147">
        <f t="shared" si="1095"/>
        <v>-3</v>
      </c>
      <c r="H934" s="147">
        <f t="shared" si="1574"/>
        <v>45.5</v>
      </c>
      <c r="I934" s="183">
        <f t="shared" si="1467"/>
        <v>1</v>
      </c>
      <c r="J934" s="179" t="s">
        <v>1983</v>
      </c>
      <c r="K934" s="179" t="s">
        <v>1984</v>
      </c>
      <c r="L934" s="179" t="s">
        <v>1540</v>
      </c>
      <c r="M934" s="186">
        <v>15.0</v>
      </c>
      <c r="N934" s="187">
        <f>M934*1000000</f>
        <v>15000000</v>
      </c>
      <c r="O934" s="153">
        <v>39.26</v>
      </c>
      <c r="P934" s="187">
        <f>O934*1000000</f>
        <v>39260000</v>
      </c>
      <c r="Q934" s="153">
        <v>5.39</v>
      </c>
      <c r="R934" s="149">
        <f>SUM(Q934*1000000)</f>
        <v>5390000</v>
      </c>
      <c r="S934" s="187">
        <f>T934*1000000</f>
        <v>44650000</v>
      </c>
      <c r="T934" s="187">
        <v>44.65</v>
      </c>
      <c r="U934" s="178">
        <f t="shared" si="1570"/>
        <v>0.1207166853</v>
      </c>
      <c r="V934" s="156">
        <v>20.0</v>
      </c>
      <c r="W934" s="188">
        <f>SUM(T934/V934)</f>
        <v>2.2325</v>
      </c>
      <c r="X934" s="193">
        <f t="shared" si="1567"/>
        <v>0.75</v>
      </c>
      <c r="Y934" s="147">
        <v>2008.0</v>
      </c>
      <c r="Z934" s="159"/>
      <c r="AA934" s="159"/>
      <c r="AB934" s="189" t="s">
        <v>3384</v>
      </c>
      <c r="AC934" s="158"/>
    </row>
    <row r="935" ht="15.75" customHeight="1">
      <c r="A935" s="222" t="s">
        <v>3385</v>
      </c>
      <c r="B935" s="146">
        <v>35.0</v>
      </c>
      <c r="C935" s="164">
        <v>42.0</v>
      </c>
      <c r="D935" s="149">
        <f t="shared" ref="D935:D936" si="1581">(B935+C935)/2</f>
        <v>38.5</v>
      </c>
      <c r="E935" s="164">
        <v>43.0</v>
      </c>
      <c r="F935" s="164">
        <v>58.0</v>
      </c>
      <c r="G935" s="151">
        <f t="shared" si="1095"/>
        <v>-15</v>
      </c>
      <c r="H935" s="151">
        <f t="shared" ref="H935:H936" si="1582">(E935+F935)/2</f>
        <v>50.5</v>
      </c>
      <c r="I935" s="150">
        <f t="shared" si="1467"/>
        <v>-12</v>
      </c>
      <c r="J935" s="165" t="s">
        <v>1602</v>
      </c>
      <c r="K935" s="165" t="s">
        <v>1602</v>
      </c>
      <c r="L935" s="166" t="s">
        <v>1540</v>
      </c>
      <c r="M935" s="167">
        <f t="shared" ref="M935:M936" si="1583">N935/1000000</f>
        <v>18.46962</v>
      </c>
      <c r="N935" s="149">
        <v>1.846962E7</v>
      </c>
      <c r="O935" s="167">
        <f t="shared" ref="O935:O936" si="1584">P935/1000000</f>
        <v>45.157105</v>
      </c>
      <c r="P935" s="149">
        <v>4.5157105E7</v>
      </c>
      <c r="Q935" s="167">
        <f t="shared" ref="Q935:Q936" si="1585">R935/1000000</f>
        <v>289.393001</v>
      </c>
      <c r="R935" s="150">
        <f>S935-P935</f>
        <v>289393001</v>
      </c>
      <c r="S935" s="149">
        <v>3.34550106E8</v>
      </c>
      <c r="T935" s="149">
        <f t="shared" ref="T935:T936" si="1586">S935/1000000</f>
        <v>334.550106</v>
      </c>
      <c r="U935" s="155">
        <f t="shared" si="1570"/>
        <v>0.8650213998</v>
      </c>
      <c r="V935" s="192">
        <v>150.0</v>
      </c>
      <c r="W935" s="204">
        <f>SUM(S935/(V935*1000000))</f>
        <v>2.23033404</v>
      </c>
      <c r="X935" s="155">
        <f t="shared" si="1567"/>
        <v>0.1231308</v>
      </c>
      <c r="Y935" s="164">
        <v>2017.0</v>
      </c>
      <c r="Z935" s="171"/>
      <c r="AA935" s="171"/>
      <c r="AB935" s="172" t="s">
        <v>3386</v>
      </c>
      <c r="AC935" s="171"/>
    </row>
    <row r="936" ht="15.75" customHeight="1">
      <c r="A936" s="224" t="s">
        <v>3387</v>
      </c>
      <c r="B936" s="175">
        <v>64.0</v>
      </c>
      <c r="C936" s="158">
        <v>54.0</v>
      </c>
      <c r="D936" s="158">
        <f t="shared" si="1581"/>
        <v>59</v>
      </c>
      <c r="E936" s="164">
        <v>51.0</v>
      </c>
      <c r="F936" s="158">
        <v>69.0</v>
      </c>
      <c r="G936" s="164">
        <f t="shared" si="1095"/>
        <v>-18</v>
      </c>
      <c r="H936" s="158">
        <f t="shared" si="1582"/>
        <v>60</v>
      </c>
      <c r="I936" s="164">
        <f t="shared" si="1467"/>
        <v>-1</v>
      </c>
      <c r="J936" s="162" t="s">
        <v>1543</v>
      </c>
      <c r="K936" s="162" t="s">
        <v>1626</v>
      </c>
      <c r="L936" s="162" t="s">
        <v>1540</v>
      </c>
      <c r="M936" s="153">
        <f t="shared" si="1583"/>
        <v>6.610961</v>
      </c>
      <c r="N936" s="154">
        <v>6610961.0</v>
      </c>
      <c r="O936" s="153">
        <f t="shared" si="1584"/>
        <v>26.822144</v>
      </c>
      <c r="P936" s="149">
        <v>2.6822144E7</v>
      </c>
      <c r="Q936" s="153">
        <f t="shared" si="1585"/>
        <v>13.270979</v>
      </c>
      <c r="R936" s="149">
        <v>1.3270979E7</v>
      </c>
      <c r="S936" s="154">
        <f>SUM(P936+Q936*1000000)</f>
        <v>40093123</v>
      </c>
      <c r="T936" s="154">
        <f t="shared" si="1586"/>
        <v>40.093123</v>
      </c>
      <c r="U936" s="178">
        <f t="shared" si="1570"/>
        <v>0.3310038732</v>
      </c>
      <c r="V936" s="192">
        <v>18.0</v>
      </c>
      <c r="W936" s="188">
        <f t="shared" ref="W936:W939" si="1587">SUM(T936/V936)</f>
        <v>2.227395722</v>
      </c>
      <c r="X936" s="193">
        <f t="shared" si="1567"/>
        <v>0.3672756111</v>
      </c>
      <c r="Y936" s="158">
        <v>2015.0</v>
      </c>
      <c r="Z936" s="159"/>
      <c r="AA936" s="159"/>
      <c r="AB936" s="189" t="s">
        <v>3388</v>
      </c>
      <c r="AC936" s="158"/>
    </row>
    <row r="937" ht="15.75" customHeight="1">
      <c r="A937" s="221" t="s">
        <v>3389</v>
      </c>
      <c r="B937" s="183">
        <v>81.0</v>
      </c>
      <c r="C937" s="147">
        <v>67.0</v>
      </c>
      <c r="D937" s="183">
        <f t="shared" ref="D937:D938" si="1588">AVERAGE(B937:C937)</f>
        <v>74</v>
      </c>
      <c r="E937" s="147">
        <v>85.0</v>
      </c>
      <c r="F937" s="147">
        <v>85.0</v>
      </c>
      <c r="G937" s="147">
        <f t="shared" si="1095"/>
        <v>0</v>
      </c>
      <c r="H937" s="147">
        <f t="shared" ref="H937:H938" si="1589">AVERAGE(E937:F937)</f>
        <v>85</v>
      </c>
      <c r="I937" s="183">
        <f t="shared" si="1467"/>
        <v>-11</v>
      </c>
      <c r="J937" s="179" t="s">
        <v>1543</v>
      </c>
      <c r="K937" s="179" t="s">
        <v>2336</v>
      </c>
      <c r="L937" s="179" t="s">
        <v>1540</v>
      </c>
      <c r="M937" s="186">
        <v>0.46</v>
      </c>
      <c r="N937" s="187">
        <f t="shared" ref="N937:N938" si="1590">M937*1000000</f>
        <v>460000</v>
      </c>
      <c r="O937" s="153">
        <v>7.8</v>
      </c>
      <c r="P937" s="187">
        <f t="shared" ref="P937:P938" si="1591">O937*1000000</f>
        <v>7800000</v>
      </c>
      <c r="Q937" s="153">
        <v>25.59</v>
      </c>
      <c r="R937" s="149">
        <f t="shared" ref="R937:R938" si="1592">SUM(Q937*1000000)</f>
        <v>25590000</v>
      </c>
      <c r="S937" s="187">
        <f t="shared" ref="S937:S938" si="1593">T937*1000000</f>
        <v>33390000</v>
      </c>
      <c r="T937" s="187">
        <v>33.39</v>
      </c>
      <c r="U937" s="178">
        <f t="shared" si="1570"/>
        <v>0.7663971249</v>
      </c>
      <c r="V937" s="156">
        <v>15.0</v>
      </c>
      <c r="W937" s="188">
        <f t="shared" si="1587"/>
        <v>2.226</v>
      </c>
      <c r="X937" s="193">
        <f t="shared" si="1567"/>
        <v>0.03066666667</v>
      </c>
      <c r="Y937" s="147">
        <v>2008.0</v>
      </c>
      <c r="Z937" s="159"/>
      <c r="AA937" s="159"/>
      <c r="AB937" s="189" t="s">
        <v>3390</v>
      </c>
      <c r="AC937" s="158"/>
    </row>
    <row r="938" ht="15.75" customHeight="1">
      <c r="A938" s="221" t="s">
        <v>3391</v>
      </c>
      <c r="B938" s="183">
        <v>27.0</v>
      </c>
      <c r="C938" s="147">
        <v>43.0</v>
      </c>
      <c r="D938" s="185">
        <f t="shared" si="1588"/>
        <v>35</v>
      </c>
      <c r="E938" s="147">
        <v>72.0</v>
      </c>
      <c r="F938" s="147">
        <v>69.0</v>
      </c>
      <c r="G938" s="147">
        <f t="shared" si="1095"/>
        <v>3</v>
      </c>
      <c r="H938" s="147">
        <f t="shared" si="1589"/>
        <v>70.5</v>
      </c>
      <c r="I938" s="185">
        <f t="shared" si="1467"/>
        <v>-35.5</v>
      </c>
      <c r="J938" s="179" t="s">
        <v>1602</v>
      </c>
      <c r="K938" s="179" t="s">
        <v>2329</v>
      </c>
      <c r="L938" s="179" t="s">
        <v>1540</v>
      </c>
      <c r="M938" s="186">
        <v>29.2</v>
      </c>
      <c r="N938" s="187">
        <f t="shared" si="1590"/>
        <v>29200000</v>
      </c>
      <c r="O938" s="153">
        <v>101.44</v>
      </c>
      <c r="P938" s="187">
        <f t="shared" si="1591"/>
        <v>101440000</v>
      </c>
      <c r="Q938" s="153">
        <v>76.63</v>
      </c>
      <c r="R938" s="149">
        <f t="shared" si="1592"/>
        <v>76630000</v>
      </c>
      <c r="S938" s="187">
        <f t="shared" si="1593"/>
        <v>178070000</v>
      </c>
      <c r="T938" s="187">
        <v>178.07</v>
      </c>
      <c r="U938" s="178">
        <f t="shared" si="1570"/>
        <v>0.4303363846</v>
      </c>
      <c r="V938" s="156">
        <v>80.0</v>
      </c>
      <c r="W938" s="188">
        <f t="shared" si="1587"/>
        <v>2.225875</v>
      </c>
      <c r="X938" s="193">
        <f t="shared" si="1567"/>
        <v>0.365</v>
      </c>
      <c r="Y938" s="147">
        <v>2008.0</v>
      </c>
      <c r="Z938" s="159"/>
      <c r="AA938" s="159"/>
      <c r="AB938" s="189" t="s">
        <v>3392</v>
      </c>
      <c r="AC938" s="158"/>
    </row>
    <row r="939" ht="15.75" customHeight="1">
      <c r="A939" s="223" t="s">
        <v>512</v>
      </c>
      <c r="B939" s="175">
        <v>92.0</v>
      </c>
      <c r="C939" s="158">
        <v>93.0</v>
      </c>
      <c r="D939" s="214">
        <f>(B939+C939)/2</f>
        <v>92.5</v>
      </c>
      <c r="E939" s="158">
        <v>89.0</v>
      </c>
      <c r="F939" s="158">
        <v>89.0</v>
      </c>
      <c r="G939" s="149">
        <f t="shared" si="1095"/>
        <v>0</v>
      </c>
      <c r="H939" s="164">
        <f>(E939+F939)/2</f>
        <v>89</v>
      </c>
      <c r="I939" s="177">
        <f t="shared" si="1467"/>
        <v>3.5</v>
      </c>
      <c r="J939" s="162" t="s">
        <v>2285</v>
      </c>
      <c r="K939" s="162" t="s">
        <v>2285</v>
      </c>
      <c r="L939" s="152" t="s">
        <v>1540</v>
      </c>
      <c r="M939" s="153">
        <f t="shared" ref="M939:M940" si="1594">N939/1000000</f>
        <v>9.242782</v>
      </c>
      <c r="N939" s="154">
        <v>9242782.0</v>
      </c>
      <c r="O939" s="153">
        <f t="shared" ref="O939:O942" si="1595">P939/1000000</f>
        <v>38.922894</v>
      </c>
      <c r="P939" s="154">
        <v>3.8922894E7</v>
      </c>
      <c r="Q939" s="153">
        <f t="shared" ref="Q939:Q942" si="1596">R939/1000000</f>
        <v>27.8</v>
      </c>
      <c r="R939" s="154">
        <v>2.78E7</v>
      </c>
      <c r="S939" s="154">
        <f>R939+P939</f>
        <v>66722894</v>
      </c>
      <c r="T939" s="154">
        <f t="shared" ref="T939:T943" si="1597">S939/1000000</f>
        <v>66.722894</v>
      </c>
      <c r="U939" s="178">
        <f>R939/S939</f>
        <v>0.4166485944</v>
      </c>
      <c r="V939" s="156">
        <v>30.0</v>
      </c>
      <c r="W939" s="157">
        <f t="shared" si="1587"/>
        <v>2.224096467</v>
      </c>
      <c r="X939" s="178">
        <f>N939/(V939*1000000)</f>
        <v>0.3080927333</v>
      </c>
      <c r="Y939" s="158">
        <v>2016.0</v>
      </c>
      <c r="Z939" s="159"/>
      <c r="AA939" s="159"/>
      <c r="AB939" s="160" t="s">
        <v>3393</v>
      </c>
      <c r="AC939" s="159"/>
    </row>
    <row r="940" ht="15.75" customHeight="1">
      <c r="A940" s="221" t="s">
        <v>3394</v>
      </c>
      <c r="B940" s="183">
        <v>63.0</v>
      </c>
      <c r="C940" s="147">
        <v>63.0</v>
      </c>
      <c r="D940" s="185">
        <f t="shared" ref="D940:D950" si="1598">AVERAGE(B940:C940)</f>
        <v>63</v>
      </c>
      <c r="E940" s="147">
        <v>51.0</v>
      </c>
      <c r="F940" s="147">
        <v>65.0</v>
      </c>
      <c r="G940" s="147">
        <f t="shared" si="1095"/>
        <v>-14</v>
      </c>
      <c r="H940" s="147">
        <f t="shared" ref="H940:H950" si="1599">AVERAGE(E940:F940)</f>
        <v>58</v>
      </c>
      <c r="I940" s="185">
        <f t="shared" si="1467"/>
        <v>5</v>
      </c>
      <c r="J940" s="179" t="s">
        <v>1565</v>
      </c>
      <c r="K940" s="179" t="s">
        <v>1565</v>
      </c>
      <c r="L940" s="165" t="s">
        <v>1534</v>
      </c>
      <c r="M940" s="186">
        <f t="shared" si="1594"/>
        <v>0.32069</v>
      </c>
      <c r="N940" s="187">
        <v>320690.0</v>
      </c>
      <c r="O940" s="153">
        <f t="shared" si="1595"/>
        <v>12.816367</v>
      </c>
      <c r="P940" s="187">
        <v>1.2816367E7</v>
      </c>
      <c r="Q940" s="153">
        <f t="shared" si="1596"/>
        <v>56.112783</v>
      </c>
      <c r="R940" s="154">
        <v>5.6112783E7</v>
      </c>
      <c r="S940" s="187">
        <v>6.892915E7</v>
      </c>
      <c r="T940" s="187">
        <f t="shared" si="1597"/>
        <v>68.92915</v>
      </c>
      <c r="U940" s="178">
        <f t="shared" ref="U940:U956" si="1600">(R940/S940)</f>
        <v>0.8140646301</v>
      </c>
      <c r="V940" s="156">
        <v>31.0</v>
      </c>
      <c r="W940" s="188">
        <f>SUM((S940/1000000)/V940)</f>
        <v>2.223520968</v>
      </c>
      <c r="X940" s="193">
        <f t="shared" ref="X940:X956" si="1601">SUM(M940/V940)</f>
        <v>0.01034483871</v>
      </c>
      <c r="Y940" s="151">
        <v>2012.0</v>
      </c>
      <c r="Z940" s="159"/>
      <c r="AA940" s="159"/>
      <c r="AB940" s="189" t="s">
        <v>3395</v>
      </c>
      <c r="AC940" s="158"/>
    </row>
    <row r="941" ht="15.75" customHeight="1">
      <c r="A941" s="221" t="s">
        <v>3396</v>
      </c>
      <c r="B941" s="183">
        <v>35.0</v>
      </c>
      <c r="C941" s="147">
        <v>45.0</v>
      </c>
      <c r="D941" s="183">
        <f t="shared" si="1598"/>
        <v>40</v>
      </c>
      <c r="E941" s="147">
        <v>51.0</v>
      </c>
      <c r="F941" s="147">
        <v>64.0</v>
      </c>
      <c r="G941" s="147">
        <f t="shared" si="1095"/>
        <v>-13</v>
      </c>
      <c r="H941" s="147">
        <f t="shared" si="1599"/>
        <v>57.5</v>
      </c>
      <c r="I941" s="183">
        <f t="shared" si="1467"/>
        <v>-17.5</v>
      </c>
      <c r="J941" s="179" t="s">
        <v>1602</v>
      </c>
      <c r="K941" s="179" t="s">
        <v>2054</v>
      </c>
      <c r="L941" s="179" t="s">
        <v>1550</v>
      </c>
      <c r="M941" s="186">
        <v>58.051684</v>
      </c>
      <c r="N941" s="150">
        <v>5.8051684E7</v>
      </c>
      <c r="O941" s="181">
        <f t="shared" si="1595"/>
        <v>131.921738</v>
      </c>
      <c r="P941" s="187">
        <v>1.31921738E8</v>
      </c>
      <c r="Q941" s="181">
        <f t="shared" si="1596"/>
        <v>157.126025</v>
      </c>
      <c r="R941" s="187">
        <v>1.57126025E8</v>
      </c>
      <c r="S941" s="187">
        <v>2.89047763E8</v>
      </c>
      <c r="T941" s="187">
        <f t="shared" si="1597"/>
        <v>289.047763</v>
      </c>
      <c r="U941" s="178">
        <f t="shared" si="1600"/>
        <v>0.5435988273</v>
      </c>
      <c r="V941" s="156">
        <v>130.0</v>
      </c>
      <c r="W941" s="188">
        <f t="shared" ref="W941:W944" si="1602">SUM(T941/V941)</f>
        <v>2.223444331</v>
      </c>
      <c r="X941" s="193">
        <f t="shared" si="1601"/>
        <v>0.4465514154</v>
      </c>
      <c r="Y941" s="147">
        <v>2007.0</v>
      </c>
      <c r="Z941" s="159"/>
      <c r="AA941" s="159"/>
      <c r="AB941" s="160" t="s">
        <v>3397</v>
      </c>
      <c r="AC941" s="159"/>
    </row>
    <row r="942" ht="15.75" customHeight="1">
      <c r="A942" s="223" t="s">
        <v>3398</v>
      </c>
      <c r="B942" s="175">
        <v>42.0</v>
      </c>
      <c r="C942" s="158">
        <v>39.0</v>
      </c>
      <c r="D942" s="210">
        <f t="shared" si="1598"/>
        <v>40.5</v>
      </c>
      <c r="E942" s="158">
        <v>56.0</v>
      </c>
      <c r="F942" s="158">
        <v>52.0</v>
      </c>
      <c r="G942" s="158">
        <f t="shared" si="1095"/>
        <v>4</v>
      </c>
      <c r="H942" s="158">
        <f t="shared" si="1599"/>
        <v>54</v>
      </c>
      <c r="I942" s="210">
        <f t="shared" si="1467"/>
        <v>-13.5</v>
      </c>
      <c r="J942" s="162" t="s">
        <v>1537</v>
      </c>
      <c r="K942" s="162" t="s">
        <v>3399</v>
      </c>
      <c r="L942" s="162" t="s">
        <v>1550</v>
      </c>
      <c r="M942" s="153">
        <f>N942/1000000</f>
        <v>14.401054</v>
      </c>
      <c r="N942" s="154">
        <v>1.4401054E7</v>
      </c>
      <c r="O942" s="153">
        <f t="shared" si="1595"/>
        <v>68.559554</v>
      </c>
      <c r="P942" s="154">
        <v>6.8559554E7</v>
      </c>
      <c r="Q942" s="153">
        <f t="shared" si="1596"/>
        <v>131.290761</v>
      </c>
      <c r="R942" s="154">
        <v>1.31290761E8</v>
      </c>
      <c r="S942" s="154">
        <v>1.99850315E8</v>
      </c>
      <c r="T942" s="154">
        <f t="shared" si="1597"/>
        <v>199.850315</v>
      </c>
      <c r="U942" s="178">
        <f t="shared" si="1600"/>
        <v>0.6569454794</v>
      </c>
      <c r="V942" s="156">
        <v>90.0</v>
      </c>
      <c r="W942" s="188">
        <f t="shared" si="1602"/>
        <v>2.220559056</v>
      </c>
      <c r="X942" s="193">
        <f t="shared" si="1601"/>
        <v>0.1600117111</v>
      </c>
      <c r="Y942" s="158">
        <v>2013.0</v>
      </c>
      <c r="Z942" s="159"/>
      <c r="AA942" s="159"/>
      <c r="AB942" s="189" t="s">
        <v>3400</v>
      </c>
      <c r="AC942" s="158"/>
    </row>
    <row r="943" ht="15.75" customHeight="1">
      <c r="A943" s="221" t="s">
        <v>3401</v>
      </c>
      <c r="B943" s="175">
        <v>19.0</v>
      </c>
      <c r="C943" s="158">
        <v>40.0</v>
      </c>
      <c r="D943" s="183">
        <f t="shared" si="1598"/>
        <v>29.5</v>
      </c>
      <c r="E943" s="158">
        <v>50.0</v>
      </c>
      <c r="F943" s="147">
        <v>54.0</v>
      </c>
      <c r="G943" s="147">
        <f t="shared" si="1095"/>
        <v>-4</v>
      </c>
      <c r="H943" s="147">
        <f t="shared" si="1599"/>
        <v>52</v>
      </c>
      <c r="I943" s="183">
        <f t="shared" si="1467"/>
        <v>-22.5</v>
      </c>
      <c r="J943" s="179" t="s">
        <v>1750</v>
      </c>
      <c r="K943" s="179" t="s">
        <v>1751</v>
      </c>
      <c r="L943" s="179" t="s">
        <v>1534</v>
      </c>
      <c r="M943" s="153">
        <v>9.85</v>
      </c>
      <c r="N943" s="187">
        <f t="shared" ref="N943:N944" si="1603">M943*1000000</f>
        <v>9850000</v>
      </c>
      <c r="O943" s="153">
        <v>27.87</v>
      </c>
      <c r="P943" s="187">
        <f t="shared" ref="P943:P944" si="1604">O943*1000000</f>
        <v>27870000</v>
      </c>
      <c r="Q943" s="153">
        <v>15.3</v>
      </c>
      <c r="R943" s="149">
        <f t="shared" ref="R943:R944" si="1605">SUM(Q943*1000000)</f>
        <v>15300000</v>
      </c>
      <c r="S943" s="154">
        <f>SUM(N943:P943)</f>
        <v>37720027.87</v>
      </c>
      <c r="T943" s="149">
        <f t="shared" si="1597"/>
        <v>37.72002787</v>
      </c>
      <c r="U943" s="178">
        <f t="shared" si="1600"/>
        <v>0.4056200609</v>
      </c>
      <c r="V943" s="156">
        <v>17.0</v>
      </c>
      <c r="W943" s="188">
        <f t="shared" si="1602"/>
        <v>2.218825169</v>
      </c>
      <c r="X943" s="193">
        <f t="shared" si="1601"/>
        <v>0.5794117647</v>
      </c>
      <c r="Y943" s="147">
        <v>2011.0</v>
      </c>
      <c r="Z943" s="159"/>
      <c r="AA943" s="159"/>
      <c r="AB943" s="189" t="s">
        <v>3402</v>
      </c>
      <c r="AC943" s="158"/>
    </row>
    <row r="944" ht="15.75" customHeight="1">
      <c r="A944" s="221" t="s">
        <v>3403</v>
      </c>
      <c r="B944" s="183">
        <v>50.0</v>
      </c>
      <c r="C944" s="147">
        <v>60.0</v>
      </c>
      <c r="D944" s="183">
        <f t="shared" si="1598"/>
        <v>55</v>
      </c>
      <c r="E944" s="147">
        <v>66.0</v>
      </c>
      <c r="F944" s="147">
        <v>54.0</v>
      </c>
      <c r="G944" s="147">
        <f t="shared" si="1095"/>
        <v>12</v>
      </c>
      <c r="H944" s="147">
        <f t="shared" si="1599"/>
        <v>60</v>
      </c>
      <c r="I944" s="183">
        <f t="shared" si="1467"/>
        <v>-5</v>
      </c>
      <c r="J944" s="179" t="s">
        <v>1634</v>
      </c>
      <c r="K944" s="179" t="s">
        <v>3404</v>
      </c>
      <c r="L944" s="179" t="s">
        <v>1529</v>
      </c>
      <c r="M944" s="186">
        <v>20.5</v>
      </c>
      <c r="N944" s="187">
        <f t="shared" si="1603"/>
        <v>20500000</v>
      </c>
      <c r="O944" s="153">
        <v>36.84</v>
      </c>
      <c r="P944" s="187">
        <f t="shared" si="1604"/>
        <v>36840000</v>
      </c>
      <c r="Q944" s="153">
        <v>7.52</v>
      </c>
      <c r="R944" s="149">
        <f t="shared" si="1605"/>
        <v>7520000</v>
      </c>
      <c r="S944" s="187">
        <f>T944*1000000</f>
        <v>44360000</v>
      </c>
      <c r="T944" s="187">
        <v>44.36</v>
      </c>
      <c r="U944" s="178">
        <f t="shared" si="1600"/>
        <v>0.169522092</v>
      </c>
      <c r="V944" s="156">
        <v>20.0</v>
      </c>
      <c r="W944" s="188">
        <f t="shared" si="1602"/>
        <v>2.218</v>
      </c>
      <c r="X944" s="193">
        <f t="shared" si="1601"/>
        <v>1.025</v>
      </c>
      <c r="Y944" s="147">
        <v>2009.0</v>
      </c>
      <c r="Z944" s="159"/>
      <c r="AA944" s="159"/>
      <c r="AB944" s="189" t="s">
        <v>3405</v>
      </c>
      <c r="AC944" s="158"/>
    </row>
    <row r="945" ht="15.75" customHeight="1">
      <c r="A945" s="221" t="s">
        <v>3406</v>
      </c>
      <c r="B945" s="183">
        <v>92.0</v>
      </c>
      <c r="C945" s="147">
        <v>72.0</v>
      </c>
      <c r="D945" s="185">
        <f t="shared" si="1598"/>
        <v>82</v>
      </c>
      <c r="E945" s="147">
        <v>73.0</v>
      </c>
      <c r="F945" s="147">
        <v>74.0</v>
      </c>
      <c r="G945" s="147">
        <f t="shared" si="1095"/>
        <v>-1</v>
      </c>
      <c r="H945" s="147">
        <f t="shared" si="1599"/>
        <v>73.5</v>
      </c>
      <c r="I945" s="185">
        <f t="shared" si="1467"/>
        <v>8.5</v>
      </c>
      <c r="J945" s="179" t="s">
        <v>1395</v>
      </c>
      <c r="K945" s="179" t="s">
        <v>1639</v>
      </c>
      <c r="L945" s="165" t="s">
        <v>1540</v>
      </c>
      <c r="M945" s="186">
        <f t="shared" ref="M945:M946" si="1606">N945/1000000</f>
        <v>14.743614</v>
      </c>
      <c r="N945" s="187">
        <v>1.4743614E7</v>
      </c>
      <c r="O945" s="153">
        <f t="shared" ref="O945:O946" si="1607">P945/1000000</f>
        <v>42.073277</v>
      </c>
      <c r="P945" s="187">
        <v>4.2073277E7</v>
      </c>
      <c r="Q945" s="153">
        <f t="shared" ref="Q945:Q946" si="1608">R945/1000000</f>
        <v>24.412803</v>
      </c>
      <c r="R945" s="154">
        <v>2.4412803E7</v>
      </c>
      <c r="S945" s="187">
        <v>6.648608E7</v>
      </c>
      <c r="T945" s="187">
        <f t="shared" ref="T945:T946" si="1609">S945/1000000</f>
        <v>66.48608</v>
      </c>
      <c r="U945" s="178">
        <f t="shared" si="1600"/>
        <v>0.3671866803</v>
      </c>
      <c r="V945" s="156">
        <v>30.0</v>
      </c>
      <c r="W945" s="188">
        <f>SUM((S945/1000000)/V945)</f>
        <v>2.216202667</v>
      </c>
      <c r="X945" s="193">
        <f t="shared" si="1601"/>
        <v>0.4914538</v>
      </c>
      <c r="Y945" s="151">
        <v>2012.0</v>
      </c>
      <c r="Z945" s="159"/>
      <c r="AA945" s="159"/>
      <c r="AB945" s="189" t="s">
        <v>3407</v>
      </c>
      <c r="AC945" s="158"/>
    </row>
    <row r="946" ht="15.75" customHeight="1">
      <c r="A946" s="225" t="s">
        <v>3408</v>
      </c>
      <c r="B946" s="206">
        <v>31.0</v>
      </c>
      <c r="C946" s="151">
        <v>52.0</v>
      </c>
      <c r="D946" s="208">
        <f t="shared" si="1598"/>
        <v>41.5</v>
      </c>
      <c r="E946" s="151">
        <v>44.0</v>
      </c>
      <c r="F946" s="151">
        <v>53.0</v>
      </c>
      <c r="G946" s="151">
        <f t="shared" si="1095"/>
        <v>-9</v>
      </c>
      <c r="H946" s="151">
        <f t="shared" si="1599"/>
        <v>48.5</v>
      </c>
      <c r="I946" s="208">
        <f t="shared" si="1467"/>
        <v>-7</v>
      </c>
      <c r="J946" s="165" t="s">
        <v>1602</v>
      </c>
      <c r="K946" s="165" t="s">
        <v>3409</v>
      </c>
      <c r="L946" s="165" t="s">
        <v>1534</v>
      </c>
      <c r="M946" s="181">
        <f t="shared" si="1606"/>
        <v>22.003433</v>
      </c>
      <c r="N946" s="150">
        <v>2.2003433E7</v>
      </c>
      <c r="O946" s="181">
        <f t="shared" si="1607"/>
        <v>78.03162</v>
      </c>
      <c r="P946" s="150">
        <v>7.803162E7</v>
      </c>
      <c r="Q946" s="153">
        <f t="shared" si="1608"/>
        <v>76.952415</v>
      </c>
      <c r="R946" s="149">
        <v>7.6952415E7</v>
      </c>
      <c r="S946" s="150">
        <v>1.54984035E8</v>
      </c>
      <c r="T946" s="149">
        <f t="shared" si="1609"/>
        <v>154.984035</v>
      </c>
      <c r="U946" s="178">
        <f t="shared" si="1600"/>
        <v>0.4965183349</v>
      </c>
      <c r="V946" s="192">
        <v>70.0</v>
      </c>
      <c r="W946" s="204">
        <f>SUM(S946/(V946*1000000))</f>
        <v>2.214057643</v>
      </c>
      <c r="X946" s="193">
        <f t="shared" si="1601"/>
        <v>0.3143347571</v>
      </c>
      <c r="Y946" s="151">
        <v>2014.0</v>
      </c>
      <c r="Z946" s="171"/>
      <c r="AA946" s="159"/>
      <c r="AB946" s="189" t="s">
        <v>3410</v>
      </c>
      <c r="AC946" s="158"/>
    </row>
    <row r="947" ht="15.75" customHeight="1">
      <c r="A947" s="221" t="s">
        <v>3411</v>
      </c>
      <c r="B947" s="183">
        <v>14.0</v>
      </c>
      <c r="C947" s="147">
        <v>35.0</v>
      </c>
      <c r="D947" s="183">
        <f t="shared" si="1598"/>
        <v>24.5</v>
      </c>
      <c r="E947" s="147">
        <v>49.0</v>
      </c>
      <c r="F947" s="147">
        <v>57.0</v>
      </c>
      <c r="G947" s="147">
        <f t="shared" si="1095"/>
        <v>-8</v>
      </c>
      <c r="H947" s="147">
        <f t="shared" si="1599"/>
        <v>53</v>
      </c>
      <c r="I947" s="183">
        <f t="shared" si="1467"/>
        <v>-28.5</v>
      </c>
      <c r="J947" s="179" t="s">
        <v>1395</v>
      </c>
      <c r="K947" s="179" t="s">
        <v>1639</v>
      </c>
      <c r="L947" s="179" t="s">
        <v>1567</v>
      </c>
      <c r="M947" s="186">
        <v>11.2</v>
      </c>
      <c r="N947" s="187">
        <f t="shared" ref="N947:N948" si="1610">M947*1000000</f>
        <v>11200000</v>
      </c>
      <c r="O947" s="153">
        <v>30.69</v>
      </c>
      <c r="P947" s="187">
        <f t="shared" ref="P947:P948" si="1611">O947*1000000</f>
        <v>30690000</v>
      </c>
      <c r="Q947" s="153">
        <v>46.8</v>
      </c>
      <c r="R947" s="149">
        <f t="shared" ref="R947:R948" si="1612">SUM(Q947*1000000)</f>
        <v>46800000</v>
      </c>
      <c r="S947" s="187">
        <f t="shared" ref="S947:S948" si="1613">T947*1000000</f>
        <v>77490000</v>
      </c>
      <c r="T947" s="187">
        <v>77.49</v>
      </c>
      <c r="U947" s="178">
        <f t="shared" si="1600"/>
        <v>0.6039488966</v>
      </c>
      <c r="V947" s="156">
        <v>35.0</v>
      </c>
      <c r="W947" s="188">
        <f t="shared" ref="W947:W948" si="1614">SUM(T947/V947)</f>
        <v>2.214</v>
      </c>
      <c r="X947" s="193">
        <f t="shared" si="1601"/>
        <v>0.32</v>
      </c>
      <c r="Y947" s="147">
        <v>2008.0</v>
      </c>
      <c r="Z947" s="159"/>
      <c r="AA947" s="159"/>
      <c r="AB947" s="189" t="s">
        <v>3412</v>
      </c>
      <c r="AC947" s="158"/>
    </row>
    <row r="948" ht="15.75" customHeight="1">
      <c r="A948" s="221" t="s">
        <v>3413</v>
      </c>
      <c r="B948" s="183">
        <v>20.0</v>
      </c>
      <c r="C948" s="147">
        <v>34.0</v>
      </c>
      <c r="D948" s="183">
        <f t="shared" si="1598"/>
        <v>27</v>
      </c>
      <c r="E948" s="147">
        <v>47.0</v>
      </c>
      <c r="F948" s="147">
        <v>54.0</v>
      </c>
      <c r="G948" s="147">
        <f t="shared" si="1095"/>
        <v>-7</v>
      </c>
      <c r="H948" s="147">
        <f t="shared" si="1599"/>
        <v>50.5</v>
      </c>
      <c r="I948" s="183">
        <f t="shared" si="1467"/>
        <v>-23.5</v>
      </c>
      <c r="J948" s="179" t="s">
        <v>1543</v>
      </c>
      <c r="K948" s="179" t="s">
        <v>1616</v>
      </c>
      <c r="L948" s="179" t="s">
        <v>1540</v>
      </c>
      <c r="M948" s="186">
        <v>12.2</v>
      </c>
      <c r="N948" s="187">
        <f t="shared" si="1610"/>
        <v>12200000</v>
      </c>
      <c r="O948" s="153">
        <v>37.49</v>
      </c>
      <c r="P948" s="187">
        <f t="shared" si="1611"/>
        <v>37490000</v>
      </c>
      <c r="Q948" s="153">
        <v>39.99</v>
      </c>
      <c r="R948" s="149">
        <f t="shared" si="1612"/>
        <v>39990000</v>
      </c>
      <c r="S948" s="187">
        <f t="shared" si="1613"/>
        <v>77480000</v>
      </c>
      <c r="T948" s="187">
        <f>SUM(O948+Q948)</f>
        <v>77.48</v>
      </c>
      <c r="U948" s="178">
        <f t="shared" si="1600"/>
        <v>0.5161331957</v>
      </c>
      <c r="V948" s="156">
        <v>35.0</v>
      </c>
      <c r="W948" s="188">
        <f t="shared" si="1614"/>
        <v>2.213714286</v>
      </c>
      <c r="X948" s="193">
        <f t="shared" si="1601"/>
        <v>0.3485714286</v>
      </c>
      <c r="Y948" s="147">
        <v>2010.0</v>
      </c>
      <c r="Z948" s="159"/>
      <c r="AA948" s="159"/>
      <c r="AB948" s="189" t="s">
        <v>3414</v>
      </c>
      <c r="AC948" s="158"/>
    </row>
    <row r="949" ht="15.75" customHeight="1">
      <c r="A949" s="221" t="s">
        <v>3415</v>
      </c>
      <c r="B949" s="183">
        <v>56.0</v>
      </c>
      <c r="C949" s="147">
        <v>61.0</v>
      </c>
      <c r="D949" s="185">
        <f t="shared" si="1598"/>
        <v>58.5</v>
      </c>
      <c r="E949" s="147">
        <v>58.0</v>
      </c>
      <c r="F949" s="147">
        <v>61.0</v>
      </c>
      <c r="G949" s="147">
        <f t="shared" si="1095"/>
        <v>-3</v>
      </c>
      <c r="H949" s="147">
        <f t="shared" si="1599"/>
        <v>59.5</v>
      </c>
      <c r="I949" s="185">
        <f t="shared" si="1467"/>
        <v>-1</v>
      </c>
      <c r="J949" s="179" t="s">
        <v>1602</v>
      </c>
      <c r="K949" s="179" t="s">
        <v>2197</v>
      </c>
      <c r="L949" s="165" t="s">
        <v>1550</v>
      </c>
      <c r="M949" s="186">
        <f>N949/1000000</f>
        <v>38.142825</v>
      </c>
      <c r="N949" s="187">
        <v>3.8142825E7</v>
      </c>
      <c r="O949" s="153">
        <f>P949/1000000</f>
        <v>113.20387</v>
      </c>
      <c r="P949" s="187">
        <v>1.1320387E8</v>
      </c>
      <c r="Q949" s="153">
        <f>R949/1000000</f>
        <v>162.94088</v>
      </c>
      <c r="R949" s="154">
        <v>1.6294088E8</v>
      </c>
      <c r="S949" s="187">
        <v>2.7614475E8</v>
      </c>
      <c r="T949" s="187">
        <f>S949/1000000</f>
        <v>276.14475</v>
      </c>
      <c r="U949" s="178">
        <f t="shared" si="1600"/>
        <v>0.5900560485</v>
      </c>
      <c r="V949" s="156">
        <v>125.0</v>
      </c>
      <c r="W949" s="188">
        <f>SUM((S949/1000000)/V949)</f>
        <v>2.209158</v>
      </c>
      <c r="X949" s="193">
        <f t="shared" si="1601"/>
        <v>0.3051426</v>
      </c>
      <c r="Y949" s="151">
        <v>2012.0</v>
      </c>
      <c r="Z949" s="159"/>
      <c r="AA949" s="159"/>
      <c r="AB949" s="189" t="s">
        <v>3416</v>
      </c>
      <c r="AC949" s="158"/>
    </row>
    <row r="950" ht="15.75" customHeight="1">
      <c r="A950" s="221" t="s">
        <v>3417</v>
      </c>
      <c r="B950" s="183">
        <v>73.0</v>
      </c>
      <c r="C950" s="147">
        <v>60.0</v>
      </c>
      <c r="D950" s="183">
        <f t="shared" si="1598"/>
        <v>66.5</v>
      </c>
      <c r="E950" s="147">
        <v>66.0</v>
      </c>
      <c r="F950" s="147">
        <v>67.0</v>
      </c>
      <c r="G950" s="147">
        <f t="shared" si="1095"/>
        <v>-1</v>
      </c>
      <c r="H950" s="147">
        <f t="shared" si="1599"/>
        <v>66.5</v>
      </c>
      <c r="I950" s="183">
        <f t="shared" si="1467"/>
        <v>0</v>
      </c>
      <c r="J950" s="179" t="s">
        <v>1602</v>
      </c>
      <c r="K950" s="179" t="s">
        <v>1808</v>
      </c>
      <c r="L950" s="179" t="s">
        <v>1540</v>
      </c>
      <c r="M950" s="186">
        <v>11.0</v>
      </c>
      <c r="N950" s="187">
        <f>M950*1000000</f>
        <v>11000000</v>
      </c>
      <c r="O950" s="153">
        <v>26.59</v>
      </c>
      <c r="P950" s="187">
        <f>O950*1000000</f>
        <v>26590000</v>
      </c>
      <c r="Q950" s="153">
        <v>17.5</v>
      </c>
      <c r="R950" s="149">
        <f t="shared" ref="R950:R951" si="1615">SUM(Q950*1000000)</f>
        <v>17500000</v>
      </c>
      <c r="S950" s="187">
        <f>T950*1000000</f>
        <v>44090000</v>
      </c>
      <c r="T950" s="187">
        <f>SUM(O950+Q950)</f>
        <v>44.09</v>
      </c>
      <c r="U950" s="178">
        <f t="shared" si="1600"/>
        <v>0.3969154003</v>
      </c>
      <c r="V950" s="156">
        <v>20.0</v>
      </c>
      <c r="W950" s="188">
        <f t="shared" ref="W950:W951" si="1616">SUM(T950/V950)</f>
        <v>2.2045</v>
      </c>
      <c r="X950" s="193">
        <f t="shared" si="1601"/>
        <v>0.55</v>
      </c>
      <c r="Y950" s="147">
        <v>2010.0</v>
      </c>
      <c r="Z950" s="159"/>
      <c r="AA950" s="159"/>
      <c r="AB950" s="189" t="s">
        <v>3418</v>
      </c>
      <c r="AC950" s="158"/>
    </row>
    <row r="951" ht="15.75" customHeight="1">
      <c r="A951" s="224" t="s">
        <v>3419</v>
      </c>
      <c r="B951" s="175">
        <v>35.0</v>
      </c>
      <c r="C951" s="158">
        <v>47.0</v>
      </c>
      <c r="D951" s="158">
        <f t="shared" ref="D951:D953" si="1617">(B951+C951)/2</f>
        <v>41</v>
      </c>
      <c r="E951" s="164">
        <v>73.0</v>
      </c>
      <c r="F951" s="158">
        <v>56.0</v>
      </c>
      <c r="G951" s="164">
        <f t="shared" si="1095"/>
        <v>17</v>
      </c>
      <c r="H951" s="158">
        <f t="shared" ref="H951:H953" si="1618">(E951+F951)/2</f>
        <v>64.5</v>
      </c>
      <c r="I951" s="164">
        <f t="shared" si="1467"/>
        <v>-23.5</v>
      </c>
      <c r="J951" s="162" t="s">
        <v>2004</v>
      </c>
      <c r="K951" s="162" t="s">
        <v>2004</v>
      </c>
      <c r="L951" s="162" t="s">
        <v>1540</v>
      </c>
      <c r="M951" s="153">
        <f t="shared" ref="M951:M953" si="1619">N951/1000000</f>
        <v>12.155254</v>
      </c>
      <c r="N951" s="154">
        <v>1.2155254E7</v>
      </c>
      <c r="O951" s="153">
        <f t="shared" ref="O951:O955" si="1620">P951/1000000</f>
        <v>42.656255</v>
      </c>
      <c r="P951" s="149">
        <v>4.2656255E7</v>
      </c>
      <c r="Q951" s="181">
        <v>1.3</v>
      </c>
      <c r="R951" s="149">
        <f t="shared" si="1615"/>
        <v>1300000</v>
      </c>
      <c r="S951" s="154">
        <f>SUM(P951+Q951*1000000)</f>
        <v>43956255</v>
      </c>
      <c r="T951" s="154">
        <f t="shared" ref="T951:T954" si="1621">S951/1000000</f>
        <v>43.956255</v>
      </c>
      <c r="U951" s="178">
        <f t="shared" si="1600"/>
        <v>0.029574858</v>
      </c>
      <c r="V951" s="192">
        <v>20.0</v>
      </c>
      <c r="W951" s="188">
        <f t="shared" si="1616"/>
        <v>2.19781275</v>
      </c>
      <c r="X951" s="193">
        <f t="shared" si="1601"/>
        <v>0.6077627</v>
      </c>
      <c r="Y951" s="158">
        <v>2015.0</v>
      </c>
      <c r="Z951" s="159"/>
      <c r="AA951" s="159"/>
      <c r="AB951" s="189" t="s">
        <v>3420</v>
      </c>
      <c r="AC951" s="158"/>
    </row>
    <row r="952" ht="15.75" customHeight="1">
      <c r="A952" s="227" t="s">
        <v>3421</v>
      </c>
      <c r="B952" s="146">
        <v>47.0</v>
      </c>
      <c r="C952" s="147">
        <v>53.0</v>
      </c>
      <c r="D952" s="149">
        <f t="shared" si="1617"/>
        <v>50</v>
      </c>
      <c r="E952" s="147">
        <v>50.0</v>
      </c>
      <c r="F952" s="149">
        <v>53.0</v>
      </c>
      <c r="G952" s="150">
        <f t="shared" si="1095"/>
        <v>-3</v>
      </c>
      <c r="H952" s="151">
        <f t="shared" si="1618"/>
        <v>51.5</v>
      </c>
      <c r="I952" s="150">
        <f t="shared" si="1467"/>
        <v>-1.5</v>
      </c>
      <c r="J952" s="152" t="s">
        <v>1527</v>
      </c>
      <c r="K952" s="152" t="s">
        <v>1528</v>
      </c>
      <c r="L952" s="152" t="s">
        <v>1534</v>
      </c>
      <c r="M952" s="153">
        <f t="shared" si="1619"/>
        <v>16.853422</v>
      </c>
      <c r="N952" s="149">
        <v>1.6853422E7</v>
      </c>
      <c r="O952" s="153">
        <f t="shared" si="1620"/>
        <v>46.874505</v>
      </c>
      <c r="P952" s="149">
        <v>4.6874505E7</v>
      </c>
      <c r="Q952" s="153">
        <f t="shared" ref="Q952:Q955" si="1622">R952/1000000</f>
        <v>104.698129</v>
      </c>
      <c r="R952" s="154">
        <f t="shared" ref="R952:R953" si="1623">S952-P952</f>
        <v>104698129</v>
      </c>
      <c r="S952" s="149">
        <v>1.51572634E8</v>
      </c>
      <c r="T952" s="154">
        <f t="shared" si="1621"/>
        <v>151.572634</v>
      </c>
      <c r="U952" s="155">
        <f t="shared" si="1600"/>
        <v>0.6907455933</v>
      </c>
      <c r="V952" s="156">
        <v>69.0</v>
      </c>
      <c r="W952" s="204">
        <f t="shared" ref="W952:W953" si="1624">SUM(S952/(V952*1000000))</f>
        <v>2.196704841</v>
      </c>
      <c r="X952" s="155">
        <f t="shared" si="1601"/>
        <v>0.2442524928</v>
      </c>
      <c r="Y952" s="147">
        <v>2018.0</v>
      </c>
      <c r="Z952" s="159"/>
      <c r="AA952" s="159"/>
      <c r="AB952" s="160" t="s">
        <v>3422</v>
      </c>
      <c r="AC952" s="159"/>
    </row>
    <row r="953" ht="15.75" customHeight="1">
      <c r="A953" s="222" t="s">
        <v>174</v>
      </c>
      <c r="B953" s="146">
        <v>68.0</v>
      </c>
      <c r="C953" s="164">
        <v>59.0</v>
      </c>
      <c r="D953" s="149">
        <f t="shared" si="1617"/>
        <v>63.5</v>
      </c>
      <c r="E953" s="164">
        <v>71.0</v>
      </c>
      <c r="F953" s="164">
        <v>70.0</v>
      </c>
      <c r="G953" s="151">
        <f t="shared" si="1095"/>
        <v>1</v>
      </c>
      <c r="H953" s="151">
        <f t="shared" si="1618"/>
        <v>70.5</v>
      </c>
      <c r="I953" s="150">
        <f t="shared" si="1467"/>
        <v>-7</v>
      </c>
      <c r="J953" s="165" t="s">
        <v>1594</v>
      </c>
      <c r="K953" s="165" t="s">
        <v>1594</v>
      </c>
      <c r="L953" s="166" t="s">
        <v>1550</v>
      </c>
      <c r="M953" s="167">
        <f t="shared" si="1619"/>
        <v>53.68868</v>
      </c>
      <c r="N953" s="149">
        <v>5.368868E7</v>
      </c>
      <c r="O953" s="167">
        <f t="shared" si="1620"/>
        <v>152.901115</v>
      </c>
      <c r="P953" s="149">
        <v>1.52901115E8</v>
      </c>
      <c r="Q953" s="167">
        <f t="shared" si="1622"/>
        <v>230.814641</v>
      </c>
      <c r="R953" s="150">
        <f t="shared" si="1623"/>
        <v>230814641</v>
      </c>
      <c r="S953" s="149">
        <v>3.83715756E8</v>
      </c>
      <c r="T953" s="149">
        <f t="shared" si="1621"/>
        <v>383.715756</v>
      </c>
      <c r="U953" s="155">
        <f t="shared" si="1600"/>
        <v>0.6015250544</v>
      </c>
      <c r="V953" s="192">
        <v>175.0</v>
      </c>
      <c r="W953" s="204">
        <f t="shared" si="1624"/>
        <v>2.192661463</v>
      </c>
      <c r="X953" s="155">
        <f t="shared" si="1601"/>
        <v>0.3067924571</v>
      </c>
      <c r="Y953" s="164">
        <v>2017.0</v>
      </c>
      <c r="Z953" s="171"/>
      <c r="AA953" s="171"/>
      <c r="AB953" s="172" t="s">
        <v>3423</v>
      </c>
      <c r="AC953" s="171"/>
    </row>
    <row r="954" ht="15.75" customHeight="1">
      <c r="A954" s="221" t="s">
        <v>3424</v>
      </c>
      <c r="B954" s="183">
        <v>13.0</v>
      </c>
      <c r="C954" s="158">
        <v>37.0</v>
      </c>
      <c r="D954" s="185">
        <f>AVERAGE(B954:C954)</f>
        <v>25</v>
      </c>
      <c r="E954" s="158">
        <v>69.0</v>
      </c>
      <c r="F954" s="158">
        <v>53.0</v>
      </c>
      <c r="G954" s="147">
        <f t="shared" si="1095"/>
        <v>16</v>
      </c>
      <c r="H954" s="147">
        <f>AVERAGE(E954:F954)</f>
        <v>61</v>
      </c>
      <c r="I954" s="185">
        <f t="shared" si="1467"/>
        <v>-36</v>
      </c>
      <c r="J954" s="162" t="s">
        <v>1543</v>
      </c>
      <c r="K954" s="162" t="s">
        <v>1543</v>
      </c>
      <c r="L954" s="179" t="s">
        <v>1540</v>
      </c>
      <c r="M954" s="153">
        <v>34.23375</v>
      </c>
      <c r="N954" s="149">
        <v>3.423375E7</v>
      </c>
      <c r="O954" s="181">
        <f t="shared" si="1620"/>
        <v>120.059556</v>
      </c>
      <c r="P954" s="187">
        <v>1.20059556E8</v>
      </c>
      <c r="Q954" s="181">
        <f t="shared" si="1622"/>
        <v>65.994618</v>
      </c>
      <c r="R954" s="187">
        <v>6.5994618E7</v>
      </c>
      <c r="S954" s="187">
        <v>1.86054174E8</v>
      </c>
      <c r="T954" s="187">
        <f t="shared" si="1621"/>
        <v>186.054174</v>
      </c>
      <c r="U954" s="178">
        <f t="shared" si="1600"/>
        <v>0.3547064631</v>
      </c>
      <c r="V954" s="156">
        <v>85.0</v>
      </c>
      <c r="W954" s="188">
        <f>SUM(T954/V954)</f>
        <v>2.188872635</v>
      </c>
      <c r="X954" s="193">
        <f t="shared" si="1601"/>
        <v>0.40275</v>
      </c>
      <c r="Y954" s="147">
        <v>2007.0</v>
      </c>
      <c r="Z954" s="159"/>
      <c r="AA954" s="159"/>
      <c r="AB954" s="162" t="s">
        <v>1530</v>
      </c>
      <c r="AC954" s="159"/>
    </row>
    <row r="955" ht="15.75" customHeight="1">
      <c r="A955" s="227" t="s">
        <v>3425</v>
      </c>
      <c r="B955" s="146">
        <v>38.0</v>
      </c>
      <c r="C955" s="147">
        <v>46.0</v>
      </c>
      <c r="D955" s="149">
        <f>(B955+C955)/2</f>
        <v>42</v>
      </c>
      <c r="E955" s="147">
        <v>41.0</v>
      </c>
      <c r="F955" s="149">
        <v>46.0</v>
      </c>
      <c r="G955" s="150">
        <f t="shared" si="1095"/>
        <v>-5</v>
      </c>
      <c r="H955" s="151">
        <f>(E955+F955)/2</f>
        <v>43.5</v>
      </c>
      <c r="I955" s="150">
        <f t="shared" si="1467"/>
        <v>-1.5</v>
      </c>
      <c r="J955" s="173" t="s">
        <v>1558</v>
      </c>
      <c r="K955" s="173" t="s">
        <v>1558</v>
      </c>
      <c r="L955" s="152" t="s">
        <v>1540</v>
      </c>
      <c r="M955" s="153">
        <f>N955/1000000</f>
        <v>17.886075</v>
      </c>
      <c r="N955" s="149">
        <v>1.7886075E7</v>
      </c>
      <c r="O955" s="153">
        <f t="shared" si="1620"/>
        <v>52.856061</v>
      </c>
      <c r="P955" s="149">
        <v>5.2856061E7</v>
      </c>
      <c r="Q955" s="153">
        <f t="shared" si="1622"/>
        <v>12.8</v>
      </c>
      <c r="R955" s="154">
        <f>S955-P955</f>
        <v>12800000</v>
      </c>
      <c r="S955" s="149">
        <v>6.5656061E7</v>
      </c>
      <c r="T955" s="154">
        <f>S955/100000</f>
        <v>656.56061</v>
      </c>
      <c r="U955" s="155">
        <f t="shared" si="1600"/>
        <v>0.1949553446</v>
      </c>
      <c r="V955" s="156">
        <v>30.0</v>
      </c>
      <c r="W955" s="204">
        <f>SUM(S955/(V955*1000000))</f>
        <v>2.188535367</v>
      </c>
      <c r="X955" s="155">
        <f t="shared" si="1601"/>
        <v>0.5962025</v>
      </c>
      <c r="Y955" s="147">
        <v>2018.0</v>
      </c>
      <c r="Z955" s="159"/>
      <c r="AA955" s="159"/>
      <c r="AB955" s="160" t="s">
        <v>3426</v>
      </c>
      <c r="AC955" s="159"/>
    </row>
    <row r="956" ht="15.75" customHeight="1">
      <c r="A956" s="221" t="s">
        <v>3427</v>
      </c>
      <c r="B956" s="183">
        <v>72.0</v>
      </c>
      <c r="C956" s="147">
        <v>56.0</v>
      </c>
      <c r="D956" s="183">
        <f>AVERAGE(B956:C956)</f>
        <v>64</v>
      </c>
      <c r="E956" s="147">
        <v>65.0</v>
      </c>
      <c r="F956" s="147">
        <v>66.0</v>
      </c>
      <c r="G956" s="147">
        <f t="shared" si="1095"/>
        <v>-1</v>
      </c>
      <c r="H956" s="147">
        <f>AVERAGE(E956:F956)</f>
        <v>65.5</v>
      </c>
      <c r="I956" s="183">
        <f t="shared" si="1467"/>
        <v>-1.5</v>
      </c>
      <c r="J956" s="179" t="s">
        <v>1594</v>
      </c>
      <c r="K956" s="179" t="s">
        <v>1775</v>
      </c>
      <c r="L956" s="179" t="s">
        <v>1540</v>
      </c>
      <c r="M956" s="186">
        <v>59.3</v>
      </c>
      <c r="N956" s="187">
        <f>M956*1000000</f>
        <v>59300000</v>
      </c>
      <c r="O956" s="153">
        <v>198.4</v>
      </c>
      <c r="P956" s="187">
        <f>O956*1000000</f>
        <v>198400000</v>
      </c>
      <c r="Q956" s="153">
        <v>183.2</v>
      </c>
      <c r="R956" s="149">
        <f>SUM(Q956*1000000)</f>
        <v>183200000</v>
      </c>
      <c r="S956" s="187">
        <f>T956*1000000</f>
        <v>381500000</v>
      </c>
      <c r="T956" s="187">
        <v>381.5</v>
      </c>
      <c r="U956" s="178">
        <f t="shared" si="1600"/>
        <v>0.4802096986</v>
      </c>
      <c r="V956" s="156">
        <v>175.0</v>
      </c>
      <c r="W956" s="188">
        <f t="shared" ref="W956:W962" si="1625">SUM(T956/V956)</f>
        <v>2.18</v>
      </c>
      <c r="X956" s="193">
        <f t="shared" si="1601"/>
        <v>0.3388571429</v>
      </c>
      <c r="Y956" s="147">
        <v>2009.0</v>
      </c>
      <c r="Z956" s="159"/>
      <c r="AA956" s="159"/>
      <c r="AB956" s="189" t="s">
        <v>3428</v>
      </c>
      <c r="AC956" s="158"/>
    </row>
    <row r="957" ht="15.75" customHeight="1">
      <c r="A957" s="222" t="s">
        <v>3429</v>
      </c>
      <c r="B957" s="146">
        <v>86.0</v>
      </c>
      <c r="C957" s="164">
        <v>71.0</v>
      </c>
      <c r="D957" s="214">
        <f>(B957+C957)/2</f>
        <v>78.5</v>
      </c>
      <c r="E957" s="164">
        <v>78.0</v>
      </c>
      <c r="F957" s="164">
        <v>67.0</v>
      </c>
      <c r="G957" s="149">
        <f t="shared" si="1095"/>
        <v>11</v>
      </c>
      <c r="H957" s="164">
        <f>(E957+F957)/2</f>
        <v>72.5</v>
      </c>
      <c r="I957" s="177">
        <f t="shared" si="1467"/>
        <v>6</v>
      </c>
      <c r="J957" s="173" t="s">
        <v>1601</v>
      </c>
      <c r="K957" s="173" t="s">
        <v>1601</v>
      </c>
      <c r="L957" s="162" t="s">
        <v>1567</v>
      </c>
      <c r="M957" s="153">
        <f>N957/1000000</f>
        <v>21.514095</v>
      </c>
      <c r="N957" s="149">
        <v>2.1514095E7</v>
      </c>
      <c r="O957" s="181">
        <f>P957/1000000</f>
        <v>75.799398</v>
      </c>
      <c r="P957" s="149">
        <v>7.5799398E7</v>
      </c>
      <c r="Q957" s="153">
        <f>R957/1000000</f>
        <v>65.843814</v>
      </c>
      <c r="R957" s="154">
        <v>6.5843814E7</v>
      </c>
      <c r="S957" s="154">
        <f>R957+P957</f>
        <v>141643212</v>
      </c>
      <c r="T957" s="154">
        <f>S957/1000000</f>
        <v>141.643212</v>
      </c>
      <c r="U957" s="178">
        <f>R957/S957</f>
        <v>0.4648568263</v>
      </c>
      <c r="V957" s="156">
        <v>65.0</v>
      </c>
      <c r="W957" s="157">
        <f t="shared" si="1625"/>
        <v>2.179126338</v>
      </c>
      <c r="X957" s="178">
        <f>N957/(V957*1000000)</f>
        <v>0.3309860769</v>
      </c>
      <c r="Y957" s="164">
        <v>2016.0</v>
      </c>
      <c r="Z957" s="159"/>
      <c r="AA957" s="159"/>
      <c r="AB957" s="160" t="s">
        <v>3430</v>
      </c>
      <c r="AC957" s="159"/>
    </row>
    <row r="958" ht="15.75" customHeight="1">
      <c r="A958" s="221" t="s">
        <v>3431</v>
      </c>
      <c r="B958" s="183">
        <v>22.0</v>
      </c>
      <c r="C958" s="147">
        <v>24.0</v>
      </c>
      <c r="D958" s="183">
        <f t="shared" ref="D958:D964" si="1626">AVERAGE(B958:C958)</f>
        <v>23</v>
      </c>
      <c r="E958" s="147">
        <v>38.0</v>
      </c>
      <c r="F958" s="147">
        <v>57.0</v>
      </c>
      <c r="G958" s="147">
        <f t="shared" si="1095"/>
        <v>-19</v>
      </c>
      <c r="H958" s="147">
        <f t="shared" ref="H958:H964" si="1627">AVERAGE(E958:F958)</f>
        <v>47.5</v>
      </c>
      <c r="I958" s="183">
        <f t="shared" si="1467"/>
        <v>-24.5</v>
      </c>
      <c r="J958" s="179" t="s">
        <v>1395</v>
      </c>
      <c r="K958" s="179" t="s">
        <v>1611</v>
      </c>
      <c r="L958" s="179" t="s">
        <v>1567</v>
      </c>
      <c r="M958" s="186">
        <v>5.1</v>
      </c>
      <c r="N958" s="187">
        <f t="shared" ref="N958:N959" si="1628">M958*1000000</f>
        <v>5100000</v>
      </c>
      <c r="O958" s="153">
        <v>11.97</v>
      </c>
      <c r="P958" s="187">
        <f t="shared" ref="P958:P959" si="1629">O958*1000000</f>
        <v>11970000</v>
      </c>
      <c r="Q958" s="153">
        <v>15.24</v>
      </c>
      <c r="R958" s="149">
        <f t="shared" ref="R958:R959" si="1630">SUM(Q958*1000000)</f>
        <v>15240000</v>
      </c>
      <c r="S958" s="187">
        <f>T958*1000000</f>
        <v>27210000</v>
      </c>
      <c r="T958" s="187">
        <v>27.21</v>
      </c>
      <c r="U958" s="178">
        <f t="shared" ref="U958:U964" si="1631">(R958/S958)</f>
        <v>0.5600882029</v>
      </c>
      <c r="V958" s="156">
        <v>12.5</v>
      </c>
      <c r="W958" s="188">
        <f t="shared" si="1625"/>
        <v>2.1768</v>
      </c>
      <c r="X958" s="193">
        <f t="shared" ref="X958:X964" si="1632">SUM(M958/V958)</f>
        <v>0.408</v>
      </c>
      <c r="Y958" s="147">
        <v>2009.0</v>
      </c>
      <c r="Z958" s="159"/>
      <c r="AA958" s="159"/>
      <c r="AB958" s="189" t="s">
        <v>3432</v>
      </c>
      <c r="AC958" s="158"/>
    </row>
    <row r="959" ht="15.75" customHeight="1">
      <c r="A959" s="221" t="s">
        <v>3433</v>
      </c>
      <c r="B959" s="175">
        <v>92.0</v>
      </c>
      <c r="C959" s="158">
        <v>74.0</v>
      </c>
      <c r="D959" s="185">
        <f t="shared" si="1626"/>
        <v>83</v>
      </c>
      <c r="E959" s="158">
        <v>81.0</v>
      </c>
      <c r="F959" s="147">
        <v>76.0</v>
      </c>
      <c r="G959" s="147">
        <f t="shared" si="1095"/>
        <v>5</v>
      </c>
      <c r="H959" s="147">
        <f t="shared" si="1627"/>
        <v>78.5</v>
      </c>
      <c r="I959" s="185">
        <f t="shared" si="1467"/>
        <v>4.5</v>
      </c>
      <c r="J959" s="179" t="s">
        <v>1629</v>
      </c>
      <c r="K959" s="179" t="s">
        <v>2271</v>
      </c>
      <c r="L959" s="179" t="s">
        <v>1540</v>
      </c>
      <c r="M959" s="153">
        <v>14.81</v>
      </c>
      <c r="N959" s="187">
        <f t="shared" si="1628"/>
        <v>14810000</v>
      </c>
      <c r="O959" s="153">
        <v>54.71</v>
      </c>
      <c r="P959" s="187">
        <f t="shared" si="1629"/>
        <v>54710000</v>
      </c>
      <c r="Q959" s="153">
        <v>92.62</v>
      </c>
      <c r="R959" s="149">
        <f t="shared" si="1630"/>
        <v>92620000</v>
      </c>
      <c r="S959" s="154">
        <f>SUM(N959:P959)</f>
        <v>69520054.71</v>
      </c>
      <c r="T959" s="149">
        <f t="shared" ref="T959:T963" si="1633">S959/1000000</f>
        <v>69.52005471</v>
      </c>
      <c r="U959" s="178">
        <f t="shared" si="1631"/>
        <v>1.332277433</v>
      </c>
      <c r="V959" s="156">
        <v>32.0</v>
      </c>
      <c r="W959" s="188">
        <f t="shared" si="1625"/>
        <v>2.17250171</v>
      </c>
      <c r="X959" s="193">
        <f t="shared" si="1632"/>
        <v>0.4628125</v>
      </c>
      <c r="Y959" s="147">
        <v>2011.0</v>
      </c>
      <c r="Z959" s="159"/>
      <c r="AA959" s="159"/>
      <c r="AB959" s="189" t="s">
        <v>3434</v>
      </c>
      <c r="AC959" s="158"/>
    </row>
    <row r="960" ht="15.75" customHeight="1">
      <c r="A960" s="223" t="s">
        <v>3435</v>
      </c>
      <c r="B960" s="175">
        <v>30.0</v>
      </c>
      <c r="C960" s="158">
        <v>41.0</v>
      </c>
      <c r="D960" s="210">
        <f t="shared" si="1626"/>
        <v>35.5</v>
      </c>
      <c r="E960" s="158">
        <v>58.0</v>
      </c>
      <c r="F960" s="158">
        <v>72.0</v>
      </c>
      <c r="G960" s="158">
        <f t="shared" si="1095"/>
        <v>-14</v>
      </c>
      <c r="H960" s="158">
        <f t="shared" si="1627"/>
        <v>65</v>
      </c>
      <c r="I960" s="210">
        <f t="shared" si="1467"/>
        <v>-29.5</v>
      </c>
      <c r="J960" s="162" t="s">
        <v>1537</v>
      </c>
      <c r="K960" s="162" t="s">
        <v>3436</v>
      </c>
      <c r="L960" s="162" t="s">
        <v>1550</v>
      </c>
      <c r="M960" s="153">
        <f t="shared" ref="M960:M963" si="1634">N960/1000000</f>
        <v>13.332955</v>
      </c>
      <c r="N960" s="154">
        <v>1.3332955E7</v>
      </c>
      <c r="O960" s="153">
        <f t="shared" ref="O960:O963" si="1635">P960/1000000</f>
        <v>28.795985</v>
      </c>
      <c r="P960" s="154">
        <v>2.8795985E7</v>
      </c>
      <c r="Q960" s="153">
        <f t="shared" ref="Q960:Q963" si="1636">R960/1000000</f>
        <v>32</v>
      </c>
      <c r="R960" s="154">
        <v>3.2E7</v>
      </c>
      <c r="S960" s="154">
        <v>6.0795985E7</v>
      </c>
      <c r="T960" s="154">
        <f t="shared" si="1633"/>
        <v>60.795985</v>
      </c>
      <c r="U960" s="178">
        <f t="shared" si="1631"/>
        <v>0.5263505477</v>
      </c>
      <c r="V960" s="156">
        <v>28.0</v>
      </c>
      <c r="W960" s="188">
        <f t="shared" si="1625"/>
        <v>2.171285179</v>
      </c>
      <c r="X960" s="193">
        <f t="shared" si="1632"/>
        <v>0.4761769643</v>
      </c>
      <c r="Y960" s="158">
        <v>2013.0</v>
      </c>
      <c r="Z960" s="159"/>
      <c r="AA960" s="159"/>
      <c r="AB960" s="189" t="s">
        <v>3437</v>
      </c>
      <c r="AC960" s="158"/>
    </row>
    <row r="961" ht="15.75" customHeight="1">
      <c r="A961" s="223" t="s">
        <v>700</v>
      </c>
      <c r="B961" s="175">
        <v>72.0</v>
      </c>
      <c r="C961" s="158">
        <v>64.0</v>
      </c>
      <c r="D961" s="210">
        <f t="shared" si="1626"/>
        <v>68</v>
      </c>
      <c r="E961" s="158">
        <v>77.0</v>
      </c>
      <c r="F961" s="158">
        <v>75.0</v>
      </c>
      <c r="G961" s="158">
        <f t="shared" si="1095"/>
        <v>2</v>
      </c>
      <c r="H961" s="158">
        <f t="shared" si="1627"/>
        <v>76</v>
      </c>
      <c r="I961" s="210">
        <f t="shared" si="1467"/>
        <v>-8</v>
      </c>
      <c r="J961" s="162" t="s">
        <v>1537</v>
      </c>
      <c r="K961" s="162" t="s">
        <v>2683</v>
      </c>
      <c r="L961" s="162" t="s">
        <v>1540</v>
      </c>
      <c r="M961" s="153">
        <f t="shared" si="1634"/>
        <v>37.285325</v>
      </c>
      <c r="N961" s="154">
        <v>3.7285325E7</v>
      </c>
      <c r="O961" s="153">
        <f t="shared" si="1635"/>
        <v>101.802906</v>
      </c>
      <c r="P961" s="154">
        <v>1.01802906E8</v>
      </c>
      <c r="Q961" s="153">
        <f t="shared" si="1636"/>
        <v>309.2</v>
      </c>
      <c r="R961" s="154">
        <v>3.092E8</v>
      </c>
      <c r="S961" s="154">
        <v>4.11002E8</v>
      </c>
      <c r="T961" s="154">
        <f t="shared" si="1633"/>
        <v>411.002</v>
      </c>
      <c r="U961" s="178">
        <f t="shared" si="1631"/>
        <v>0.7523077747</v>
      </c>
      <c r="V961" s="156">
        <v>190.0</v>
      </c>
      <c r="W961" s="188">
        <f t="shared" si="1625"/>
        <v>2.163168421</v>
      </c>
      <c r="X961" s="193">
        <f t="shared" si="1632"/>
        <v>0.1962385526</v>
      </c>
      <c r="Y961" s="158">
        <v>2013.0</v>
      </c>
      <c r="Z961" s="159"/>
      <c r="AA961" s="159"/>
      <c r="AB961" s="189" t="s">
        <v>3438</v>
      </c>
      <c r="AC961" s="158"/>
    </row>
    <row r="962" ht="15.75" customHeight="1">
      <c r="A962" s="223" t="s">
        <v>3439</v>
      </c>
      <c r="B962" s="175">
        <v>64.0</v>
      </c>
      <c r="C962" s="158">
        <v>55.0</v>
      </c>
      <c r="D962" s="210">
        <f t="shared" si="1626"/>
        <v>59.5</v>
      </c>
      <c r="E962" s="158">
        <v>67.0</v>
      </c>
      <c r="F962" s="158">
        <v>66.0</v>
      </c>
      <c r="G962" s="158">
        <f t="shared" si="1095"/>
        <v>1</v>
      </c>
      <c r="H962" s="158">
        <f t="shared" si="1627"/>
        <v>66.5</v>
      </c>
      <c r="I962" s="210">
        <f t="shared" si="1467"/>
        <v>-7</v>
      </c>
      <c r="J962" s="162" t="s">
        <v>1537</v>
      </c>
      <c r="K962" s="162" t="s">
        <v>3440</v>
      </c>
      <c r="L962" s="162" t="s">
        <v>1534</v>
      </c>
      <c r="M962" s="153">
        <f t="shared" si="1634"/>
        <v>27.05913</v>
      </c>
      <c r="N962" s="154">
        <v>2.705913E7</v>
      </c>
      <c r="O962" s="153">
        <f t="shared" si="1635"/>
        <v>75.61246</v>
      </c>
      <c r="P962" s="154">
        <v>7.561246E7</v>
      </c>
      <c r="Q962" s="153">
        <f t="shared" si="1636"/>
        <v>56.327951</v>
      </c>
      <c r="R962" s="154">
        <v>5.6327951E7</v>
      </c>
      <c r="S962" s="154">
        <v>1.31940411E8</v>
      </c>
      <c r="T962" s="154">
        <f t="shared" si="1633"/>
        <v>131.940411</v>
      </c>
      <c r="U962" s="178">
        <f t="shared" si="1631"/>
        <v>0.4269196266</v>
      </c>
      <c r="V962" s="156">
        <v>61.0</v>
      </c>
      <c r="W962" s="188">
        <f t="shared" si="1625"/>
        <v>2.162957557</v>
      </c>
      <c r="X962" s="193">
        <f t="shared" si="1632"/>
        <v>0.4435922951</v>
      </c>
      <c r="Y962" s="158">
        <v>2013.0</v>
      </c>
      <c r="Z962" s="159"/>
      <c r="AA962" s="159"/>
      <c r="AB962" s="189" t="s">
        <v>3441</v>
      </c>
      <c r="AC962" s="158"/>
    </row>
    <row r="963" ht="15.75" customHeight="1">
      <c r="A963" s="225" t="s">
        <v>3442</v>
      </c>
      <c r="B963" s="206">
        <v>33.0</v>
      </c>
      <c r="C963" s="151">
        <v>44.0</v>
      </c>
      <c r="D963" s="208">
        <f t="shared" si="1626"/>
        <v>38.5</v>
      </c>
      <c r="E963" s="151">
        <v>40.0</v>
      </c>
      <c r="F963" s="151">
        <v>51.0</v>
      </c>
      <c r="G963" s="151">
        <f t="shared" si="1095"/>
        <v>-11</v>
      </c>
      <c r="H963" s="151">
        <f t="shared" si="1627"/>
        <v>45.5</v>
      </c>
      <c r="I963" s="208">
        <f t="shared" si="1467"/>
        <v>-7</v>
      </c>
      <c r="J963" s="165" t="s">
        <v>1543</v>
      </c>
      <c r="K963" s="165" t="s">
        <v>3443</v>
      </c>
      <c r="L963" s="165" t="s">
        <v>1623</v>
      </c>
      <c r="M963" s="181">
        <f t="shared" si="1634"/>
        <v>16.797385</v>
      </c>
      <c r="N963" s="150">
        <v>1.6797385E7</v>
      </c>
      <c r="O963" s="181">
        <f t="shared" si="1635"/>
        <v>43.1393</v>
      </c>
      <c r="P963" s="150">
        <v>4.31393E7</v>
      </c>
      <c r="Q963" s="153">
        <f t="shared" si="1636"/>
        <v>43.268783</v>
      </c>
      <c r="R963" s="149">
        <v>4.3268783E7</v>
      </c>
      <c r="S963" s="150">
        <v>8.6408083E7</v>
      </c>
      <c r="T963" s="149">
        <f t="shared" si="1633"/>
        <v>86.408083</v>
      </c>
      <c r="U963" s="178">
        <f t="shared" si="1631"/>
        <v>0.5007492528</v>
      </c>
      <c r="V963" s="192">
        <v>40.0</v>
      </c>
      <c r="W963" s="204">
        <f>SUM(S963/(V963*1000000))</f>
        <v>2.160202075</v>
      </c>
      <c r="X963" s="193">
        <f t="shared" si="1632"/>
        <v>0.419934625</v>
      </c>
      <c r="Y963" s="151">
        <v>2014.0</v>
      </c>
      <c r="Z963" s="171"/>
      <c r="AA963" s="159"/>
      <c r="AB963" s="189" t="s">
        <v>3444</v>
      </c>
      <c r="AC963" s="158"/>
    </row>
    <row r="964" ht="15.75" customHeight="1">
      <c r="A964" s="221" t="s">
        <v>3445</v>
      </c>
      <c r="B964" s="183">
        <v>27.0</v>
      </c>
      <c r="C964" s="147">
        <v>45.0</v>
      </c>
      <c r="D964" s="183">
        <f t="shared" si="1626"/>
        <v>36</v>
      </c>
      <c r="E964" s="147">
        <v>57.0</v>
      </c>
      <c r="F964" s="147">
        <v>57.0</v>
      </c>
      <c r="G964" s="147">
        <f t="shared" si="1095"/>
        <v>0</v>
      </c>
      <c r="H964" s="147">
        <f t="shared" si="1627"/>
        <v>57</v>
      </c>
      <c r="I964" s="183">
        <f t="shared" si="1467"/>
        <v>-21</v>
      </c>
      <c r="J964" s="179" t="s">
        <v>1602</v>
      </c>
      <c r="K964" s="179" t="s">
        <v>1808</v>
      </c>
      <c r="L964" s="179" t="s">
        <v>1540</v>
      </c>
      <c r="M964" s="186">
        <v>20.5</v>
      </c>
      <c r="N964" s="187">
        <f>M964*1000000</f>
        <v>20500000</v>
      </c>
      <c r="O964" s="153">
        <v>57.74</v>
      </c>
      <c r="P964" s="187">
        <f>O964*1000000</f>
        <v>57740000</v>
      </c>
      <c r="Q964" s="153">
        <v>11.31</v>
      </c>
      <c r="R964" s="149">
        <f>SUM(Q964*1000000)</f>
        <v>11310000</v>
      </c>
      <c r="S964" s="187">
        <f>T964*1000000</f>
        <v>69050000</v>
      </c>
      <c r="T964" s="187">
        <f>SUM(O964+Q964)</f>
        <v>69.05</v>
      </c>
      <c r="U964" s="178">
        <f t="shared" si="1631"/>
        <v>0.1637943519</v>
      </c>
      <c r="V964" s="156">
        <v>32.0</v>
      </c>
      <c r="W964" s="188">
        <f t="shared" ref="W964:W965" si="1637">SUM(T964/V964)</f>
        <v>2.1578125</v>
      </c>
      <c r="X964" s="193">
        <f t="shared" si="1632"/>
        <v>0.640625</v>
      </c>
      <c r="Y964" s="147">
        <v>2010.0</v>
      </c>
      <c r="Z964" s="159"/>
      <c r="AA964" s="159"/>
      <c r="AB964" s="189" t="s">
        <v>3446</v>
      </c>
      <c r="AC964" s="158"/>
    </row>
    <row r="965" ht="15.75" customHeight="1">
      <c r="A965" s="222" t="s">
        <v>3447</v>
      </c>
      <c r="B965" s="146">
        <v>59.0</v>
      </c>
      <c r="C965" s="164">
        <v>57.0</v>
      </c>
      <c r="D965" s="214">
        <f t="shared" ref="D965:D966" si="1638">(B965+C965)/2</f>
        <v>58</v>
      </c>
      <c r="E965" s="164">
        <v>71.0</v>
      </c>
      <c r="F965" s="164">
        <v>71.0</v>
      </c>
      <c r="G965" s="149">
        <f t="shared" si="1095"/>
        <v>0</v>
      </c>
      <c r="H965" s="164">
        <f t="shared" ref="H965:H966" si="1639">(E965+F965)/2</f>
        <v>71</v>
      </c>
      <c r="I965" s="177">
        <f t="shared" si="1467"/>
        <v>-13</v>
      </c>
      <c r="J965" s="173" t="s">
        <v>1558</v>
      </c>
      <c r="K965" s="173" t="s">
        <v>1558</v>
      </c>
      <c r="L965" s="152" t="s">
        <v>1534</v>
      </c>
      <c r="M965" s="153">
        <f t="shared" ref="M965:M966" si="1640">N965/1000000</f>
        <v>14.685305</v>
      </c>
      <c r="N965" s="149">
        <v>1.4685305E7</v>
      </c>
      <c r="O965" s="181">
        <f t="shared" ref="O965:O966" si="1641">P965/1000000</f>
        <v>43.034523</v>
      </c>
      <c r="P965" s="149">
        <v>4.3034523E7</v>
      </c>
      <c r="Q965" s="153">
        <f t="shared" ref="Q965:Q966" si="1642">R965/1000000</f>
        <v>43.2</v>
      </c>
      <c r="R965" s="154">
        <v>4.32E7</v>
      </c>
      <c r="S965" s="154">
        <f>R965+P965</f>
        <v>86234523</v>
      </c>
      <c r="T965" s="154">
        <f t="shared" ref="T965:T966" si="1643">S965/1000000</f>
        <v>86.234523</v>
      </c>
      <c r="U965" s="178">
        <f>R965/S965</f>
        <v>0.5009594591</v>
      </c>
      <c r="V965" s="156">
        <v>40.0</v>
      </c>
      <c r="W965" s="157">
        <f t="shared" si="1637"/>
        <v>2.155863075</v>
      </c>
      <c r="X965" s="178">
        <f>N965/(V965*1000000)</f>
        <v>0.367132625</v>
      </c>
      <c r="Y965" s="164">
        <v>2016.0</v>
      </c>
      <c r="Z965" s="159"/>
      <c r="AA965" s="159"/>
      <c r="AB965" s="160" t="s">
        <v>3448</v>
      </c>
      <c r="AC965" s="159"/>
    </row>
    <row r="966" ht="15.75" customHeight="1">
      <c r="A966" s="222" t="s">
        <v>196</v>
      </c>
      <c r="B966" s="146">
        <v>97.0</v>
      </c>
      <c r="C966" s="164">
        <v>81.0</v>
      </c>
      <c r="D966" s="149">
        <f t="shared" si="1638"/>
        <v>89</v>
      </c>
      <c r="E966" s="164">
        <v>96.0</v>
      </c>
      <c r="F966" s="164">
        <v>83.0</v>
      </c>
      <c r="G966" s="151">
        <f t="shared" si="1095"/>
        <v>13</v>
      </c>
      <c r="H966" s="151">
        <f t="shared" si="1639"/>
        <v>89.5</v>
      </c>
      <c r="I966" s="150">
        <f t="shared" si="1467"/>
        <v>-0.5</v>
      </c>
      <c r="J966" s="165" t="s">
        <v>1594</v>
      </c>
      <c r="K966" s="165" t="s">
        <v>1594</v>
      </c>
      <c r="L966" s="166" t="s">
        <v>1540</v>
      </c>
      <c r="M966" s="167">
        <f t="shared" si="1640"/>
        <v>50.802605</v>
      </c>
      <c r="N966" s="149">
        <v>5.0802605E7</v>
      </c>
      <c r="O966" s="167">
        <f t="shared" si="1641"/>
        <v>139.715473</v>
      </c>
      <c r="P966" s="149">
        <v>1.39715473E8</v>
      </c>
      <c r="Q966" s="167">
        <f t="shared" si="1642"/>
        <v>263</v>
      </c>
      <c r="R966" s="150">
        <f>S966-P966</f>
        <v>263000000</v>
      </c>
      <c r="S966" s="149">
        <v>4.02715473E8</v>
      </c>
      <c r="T966" s="149">
        <f t="shared" si="1643"/>
        <v>402.715473</v>
      </c>
      <c r="U966" s="155">
        <f t="shared" ref="U966:U994" si="1644">(R966/S966)</f>
        <v>0.6530665386</v>
      </c>
      <c r="V966" s="192">
        <v>187.5</v>
      </c>
      <c r="W966" s="204">
        <f>SUM(S966/(V966*1000000))</f>
        <v>2.147815856</v>
      </c>
      <c r="X966" s="155">
        <f t="shared" ref="X966:X994" si="1645">SUM(M966/V966)</f>
        <v>0.2709472267</v>
      </c>
      <c r="Y966" s="164">
        <v>2017.0</v>
      </c>
      <c r="Z966" s="171" t="s">
        <v>1608</v>
      </c>
      <c r="AA966" s="165" t="s">
        <v>3449</v>
      </c>
      <c r="AB966" s="172" t="s">
        <v>3450</v>
      </c>
      <c r="AC966" s="171"/>
    </row>
    <row r="967" ht="15.75" customHeight="1">
      <c r="A967" s="221" t="s">
        <v>3451</v>
      </c>
      <c r="B967" s="183">
        <v>15.0</v>
      </c>
      <c r="C967" s="147">
        <v>30.0</v>
      </c>
      <c r="D967" s="183">
        <f t="shared" ref="D967:D968" si="1646">AVERAGE(B967:C967)</f>
        <v>22.5</v>
      </c>
      <c r="E967" s="147">
        <v>47.0</v>
      </c>
      <c r="F967" s="147">
        <v>50.0</v>
      </c>
      <c r="G967" s="147">
        <f t="shared" si="1095"/>
        <v>-3</v>
      </c>
      <c r="H967" s="147">
        <f t="shared" ref="H967:H968" si="1647">AVERAGE(E967:F967)</f>
        <v>48.5</v>
      </c>
      <c r="I967" s="183">
        <f t="shared" si="1467"/>
        <v>-26</v>
      </c>
      <c r="J967" s="179" t="s">
        <v>1543</v>
      </c>
      <c r="K967" s="179" t="s">
        <v>2574</v>
      </c>
      <c r="L967" s="179" t="s">
        <v>1540</v>
      </c>
      <c r="M967" s="186">
        <v>4.03</v>
      </c>
      <c r="N967" s="187">
        <f t="shared" ref="N967:N968" si="1648">M967*1000000</f>
        <v>4030000</v>
      </c>
      <c r="O967" s="153">
        <v>7.56</v>
      </c>
      <c r="P967" s="187">
        <f t="shared" ref="P967:P968" si="1649">O967*1000000</f>
        <v>7560000</v>
      </c>
      <c r="Q967" s="153">
        <v>13.89</v>
      </c>
      <c r="R967" s="149">
        <f t="shared" ref="R967:R968" si="1650">SUM(Q967*1000000)</f>
        <v>13890000</v>
      </c>
      <c r="S967" s="187">
        <f t="shared" ref="S967:S968" si="1651">T967*1000000</f>
        <v>21450000</v>
      </c>
      <c r="T967" s="187">
        <v>21.45</v>
      </c>
      <c r="U967" s="178">
        <f t="shared" si="1644"/>
        <v>0.6475524476</v>
      </c>
      <c r="V967" s="156">
        <v>10.0</v>
      </c>
      <c r="W967" s="188">
        <f t="shared" ref="W967:W968" si="1652">SUM(T967/V967)</f>
        <v>2.145</v>
      </c>
      <c r="X967" s="193">
        <f t="shared" si="1645"/>
        <v>0.403</v>
      </c>
      <c r="Y967" s="147">
        <v>2008.0</v>
      </c>
      <c r="Z967" s="159"/>
      <c r="AA967" s="159"/>
      <c r="AB967" s="189" t="s">
        <v>3452</v>
      </c>
      <c r="AC967" s="158"/>
    </row>
    <row r="968" ht="15.75" customHeight="1">
      <c r="A968" s="221" t="s">
        <v>3453</v>
      </c>
      <c r="B968" s="183">
        <v>42.0</v>
      </c>
      <c r="C968" s="147">
        <v>43.0</v>
      </c>
      <c r="D968" s="183">
        <f t="shared" si="1646"/>
        <v>42.5</v>
      </c>
      <c r="E968" s="147">
        <v>47.0</v>
      </c>
      <c r="F968" s="147">
        <v>54.0</v>
      </c>
      <c r="G968" s="147">
        <f t="shared" si="1095"/>
        <v>-7</v>
      </c>
      <c r="H968" s="147">
        <f t="shared" si="1647"/>
        <v>50.5</v>
      </c>
      <c r="I968" s="183">
        <f t="shared" si="1467"/>
        <v>-8</v>
      </c>
      <c r="J968" s="179" t="s">
        <v>1983</v>
      </c>
      <c r="K968" s="179" t="s">
        <v>1984</v>
      </c>
      <c r="L968" s="179" t="s">
        <v>1540</v>
      </c>
      <c r="M968" s="186">
        <v>13.4</v>
      </c>
      <c r="N968" s="187">
        <f t="shared" si="1648"/>
        <v>13400000</v>
      </c>
      <c r="O968" s="153">
        <v>27.16</v>
      </c>
      <c r="P968" s="187">
        <f t="shared" si="1649"/>
        <v>27160000</v>
      </c>
      <c r="Q968" s="153">
        <v>9.28</v>
      </c>
      <c r="R968" s="149">
        <f t="shared" si="1650"/>
        <v>9280000</v>
      </c>
      <c r="S968" s="187">
        <f t="shared" si="1651"/>
        <v>36440000</v>
      </c>
      <c r="T968" s="187">
        <f>SUM(O968+Q968)</f>
        <v>36.44</v>
      </c>
      <c r="U968" s="178">
        <f t="shared" si="1644"/>
        <v>0.2546652031</v>
      </c>
      <c r="V968" s="156">
        <v>17.0</v>
      </c>
      <c r="W968" s="188">
        <f t="shared" si="1652"/>
        <v>2.143529412</v>
      </c>
      <c r="X968" s="193">
        <f t="shared" si="1645"/>
        <v>0.7882352941</v>
      </c>
      <c r="Y968" s="147">
        <v>2010.0</v>
      </c>
      <c r="Z968" s="159"/>
      <c r="AA968" s="159"/>
      <c r="AB968" s="189" t="s">
        <v>3454</v>
      </c>
      <c r="AC968" s="158"/>
    </row>
    <row r="969" ht="15.75" customHeight="1">
      <c r="A969" s="226" t="s">
        <v>158</v>
      </c>
      <c r="B969" s="146">
        <v>93.0</v>
      </c>
      <c r="C969" s="147">
        <v>67.0</v>
      </c>
      <c r="D969" s="149">
        <f>(B969+C969)/2</f>
        <v>80</v>
      </c>
      <c r="E969" s="147">
        <v>79.0</v>
      </c>
      <c r="F969" s="149">
        <v>76.0</v>
      </c>
      <c r="G969" s="150">
        <f t="shared" si="1095"/>
        <v>3</v>
      </c>
      <c r="H969" s="151">
        <f>(E969+F969)/2</f>
        <v>77.5</v>
      </c>
      <c r="I969" s="150">
        <f t="shared" si="1467"/>
        <v>2.5</v>
      </c>
      <c r="J969" s="179" t="s">
        <v>1629</v>
      </c>
      <c r="K969" s="152" t="s">
        <v>3204</v>
      </c>
      <c r="L969" s="152" t="s">
        <v>1550</v>
      </c>
      <c r="M969" s="153">
        <f>N969/1000000</f>
        <v>21.654047</v>
      </c>
      <c r="N969" s="149">
        <v>2.1654047E7</v>
      </c>
      <c r="O969" s="153">
        <f>P969/1000000</f>
        <v>97.12814</v>
      </c>
      <c r="P969" s="149">
        <v>9.712814E7</v>
      </c>
      <c r="Q969" s="153">
        <f>R969/1000000</f>
        <v>192</v>
      </c>
      <c r="R969" s="149">
        <v>1.92E8</v>
      </c>
      <c r="S969" s="149">
        <v>2.8912814E8</v>
      </c>
      <c r="T969" s="154">
        <f>S969/1000000</f>
        <v>289.12814</v>
      </c>
      <c r="U969" s="155">
        <f t="shared" si="1644"/>
        <v>0.664065421</v>
      </c>
      <c r="V969" s="156">
        <v>135.0</v>
      </c>
      <c r="W969" s="204">
        <f>SUM(S969/(V969*1000000))</f>
        <v>2.141689926</v>
      </c>
      <c r="X969" s="155">
        <f t="shared" si="1645"/>
        <v>0.1604003481</v>
      </c>
      <c r="Y969" s="147">
        <v>2018.0</v>
      </c>
      <c r="Z969" s="159"/>
      <c r="AA969" s="159"/>
      <c r="AB969" s="160" t="s">
        <v>3455</v>
      </c>
      <c r="AC969" s="159"/>
    </row>
    <row r="970" ht="15.75" customHeight="1">
      <c r="A970" s="221" t="s">
        <v>3456</v>
      </c>
      <c r="B970" s="183">
        <v>67.0</v>
      </c>
      <c r="C970" s="147">
        <v>70.0</v>
      </c>
      <c r="D970" s="185">
        <f t="shared" ref="D970:D972" si="1653">AVERAGE(B970:C970)</f>
        <v>68.5</v>
      </c>
      <c r="E970" s="147">
        <v>65.0</v>
      </c>
      <c r="F970" s="147">
        <v>65.0</v>
      </c>
      <c r="G970" s="147">
        <f t="shared" si="1095"/>
        <v>0</v>
      </c>
      <c r="H970" s="147">
        <f t="shared" ref="H970:H972" si="1654">AVERAGE(E970:F970)</f>
        <v>65</v>
      </c>
      <c r="I970" s="185">
        <f t="shared" si="1467"/>
        <v>3.5</v>
      </c>
      <c r="J970" s="179" t="s">
        <v>1634</v>
      </c>
      <c r="K970" s="179" t="s">
        <v>3457</v>
      </c>
      <c r="L970" s="179" t="s">
        <v>1534</v>
      </c>
      <c r="M970" s="186">
        <v>25.2</v>
      </c>
      <c r="N970" s="187">
        <f t="shared" ref="N970:N971" si="1655">M970*1000000</f>
        <v>25200000</v>
      </c>
      <c r="O970" s="153">
        <v>97.1</v>
      </c>
      <c r="P970" s="187">
        <f t="shared" ref="P970:P971" si="1656">O970*1000000</f>
        <v>97100000</v>
      </c>
      <c r="Q970" s="153">
        <v>117.0</v>
      </c>
      <c r="R970" s="149">
        <f t="shared" ref="R970:R971" si="1657">SUM(Q970*1000000)</f>
        <v>117000000</v>
      </c>
      <c r="S970" s="187">
        <f t="shared" ref="S970:S971" si="1658">T970*1000000</f>
        <v>214100000</v>
      </c>
      <c r="T970" s="187">
        <v>214.1</v>
      </c>
      <c r="U970" s="178">
        <f t="shared" si="1644"/>
        <v>0.5464736105</v>
      </c>
      <c r="V970" s="156">
        <v>100.0</v>
      </c>
      <c r="W970" s="188">
        <f t="shared" ref="W970:W972" si="1659">SUM(T970/V970)</f>
        <v>2.141</v>
      </c>
      <c r="X970" s="193">
        <f t="shared" si="1645"/>
        <v>0.252</v>
      </c>
      <c r="Y970" s="147">
        <v>2009.0</v>
      </c>
      <c r="Z970" s="159"/>
      <c r="AA970" s="159"/>
      <c r="AB970" s="189" t="str">
        <f>HYPERLINK("http://www.amazon.com/gp/product/B002T4HWLK/?tag=titb-20","http://www.amazon.com/gp/product/B002T4HWLK/?tag=titb-20")</f>
        <v>http://www.amazon.com/gp/product/B002T4HWLK/?tag=titb-20</v>
      </c>
      <c r="AC970" s="158"/>
    </row>
    <row r="971" ht="15.75" customHeight="1">
      <c r="A971" s="221" t="s">
        <v>3458</v>
      </c>
      <c r="B971" s="183">
        <v>34.0</v>
      </c>
      <c r="C971" s="147">
        <v>43.0</v>
      </c>
      <c r="D971" s="183">
        <f t="shared" si="1653"/>
        <v>38.5</v>
      </c>
      <c r="E971" s="147">
        <v>66.0</v>
      </c>
      <c r="F971" s="147">
        <v>58.0</v>
      </c>
      <c r="G971" s="147">
        <f t="shared" si="1095"/>
        <v>8</v>
      </c>
      <c r="H971" s="147">
        <f t="shared" si="1654"/>
        <v>62</v>
      </c>
      <c r="I971" s="183">
        <f t="shared" si="1467"/>
        <v>-23.5</v>
      </c>
      <c r="J971" s="179" t="s">
        <v>1605</v>
      </c>
      <c r="K971" s="179" t="s">
        <v>1605</v>
      </c>
      <c r="L971" s="179" t="s">
        <v>1534</v>
      </c>
      <c r="M971" s="186">
        <v>5.3</v>
      </c>
      <c r="N971" s="187">
        <f t="shared" si="1655"/>
        <v>5300000</v>
      </c>
      <c r="O971" s="153">
        <v>10.6</v>
      </c>
      <c r="P971" s="187">
        <f t="shared" si="1656"/>
        <v>10600000</v>
      </c>
      <c r="Q971" s="153">
        <v>0.14</v>
      </c>
      <c r="R971" s="149">
        <f t="shared" si="1657"/>
        <v>140000</v>
      </c>
      <c r="S971" s="187">
        <f t="shared" si="1658"/>
        <v>10700000</v>
      </c>
      <c r="T971" s="187">
        <v>10.7</v>
      </c>
      <c r="U971" s="178">
        <f t="shared" si="1644"/>
        <v>0.01308411215</v>
      </c>
      <c r="V971" s="156">
        <v>5.0</v>
      </c>
      <c r="W971" s="188">
        <f t="shared" si="1659"/>
        <v>2.14</v>
      </c>
      <c r="X971" s="193">
        <f t="shared" si="1645"/>
        <v>1.06</v>
      </c>
      <c r="Y971" s="147">
        <v>2009.0</v>
      </c>
      <c r="Z971" s="159"/>
      <c r="AA971" s="159"/>
      <c r="AB971" s="189" t="s">
        <v>3459</v>
      </c>
      <c r="AC971" s="158"/>
    </row>
    <row r="972" ht="15.75" customHeight="1">
      <c r="A972" s="223" t="s">
        <v>3460</v>
      </c>
      <c r="B972" s="175">
        <v>18.0</v>
      </c>
      <c r="C972" s="158">
        <v>28.0</v>
      </c>
      <c r="D972" s="210">
        <f t="shared" si="1653"/>
        <v>23</v>
      </c>
      <c r="E972" s="158">
        <v>71.0</v>
      </c>
      <c r="F972" s="158">
        <v>37.0</v>
      </c>
      <c r="G972" s="158">
        <f t="shared" si="1095"/>
        <v>34</v>
      </c>
      <c r="H972" s="158">
        <f t="shared" si="1654"/>
        <v>54</v>
      </c>
      <c r="I972" s="210">
        <f t="shared" si="1467"/>
        <v>-31</v>
      </c>
      <c r="J972" s="162" t="s">
        <v>1547</v>
      </c>
      <c r="K972" s="162" t="s">
        <v>1574</v>
      </c>
      <c r="L972" s="162" t="s">
        <v>1534</v>
      </c>
      <c r="M972" s="153">
        <f t="shared" ref="M972:M973" si="1660">N972/1000000</f>
        <v>16.007634</v>
      </c>
      <c r="N972" s="154">
        <v>1.6007634E7</v>
      </c>
      <c r="O972" s="153">
        <f t="shared" ref="O972:O973" si="1661">P972/1000000</f>
        <v>52.543354</v>
      </c>
      <c r="P972" s="154">
        <v>5.2543354E7</v>
      </c>
      <c r="Q972" s="153">
        <f t="shared" ref="Q972:Q973" si="1662">R972/1000000</f>
        <v>0.853</v>
      </c>
      <c r="R972" s="154">
        <v>853000.0</v>
      </c>
      <c r="S972" s="154">
        <v>5.3396354E7</v>
      </c>
      <c r="T972" s="154">
        <f t="shared" ref="T972:T973" si="1663">S972/1000000</f>
        <v>53.396354</v>
      </c>
      <c r="U972" s="178">
        <f t="shared" si="1644"/>
        <v>0.01597487349</v>
      </c>
      <c r="V972" s="156">
        <v>25.0</v>
      </c>
      <c r="W972" s="188">
        <f t="shared" si="1659"/>
        <v>2.13585416</v>
      </c>
      <c r="X972" s="193">
        <f t="shared" si="1645"/>
        <v>0.64030536</v>
      </c>
      <c r="Y972" s="158">
        <v>2013.0</v>
      </c>
      <c r="Z972" s="159"/>
      <c r="AA972" s="159"/>
      <c r="AB972" s="189" t="s">
        <v>3461</v>
      </c>
      <c r="AC972" s="158"/>
    </row>
    <row r="973" ht="15.75" customHeight="1">
      <c r="A973" s="222" t="s">
        <v>3462</v>
      </c>
      <c r="B973" s="146">
        <v>43.0</v>
      </c>
      <c r="C973" s="164">
        <v>42.0</v>
      </c>
      <c r="D973" s="149">
        <f>(B973+C973)/2</f>
        <v>42.5</v>
      </c>
      <c r="E973" s="164">
        <v>75.0</v>
      </c>
      <c r="F973" s="164">
        <v>60.0</v>
      </c>
      <c r="G973" s="151">
        <f t="shared" si="1095"/>
        <v>15</v>
      </c>
      <c r="H973" s="151">
        <f>(E973+F973)/2</f>
        <v>67.5</v>
      </c>
      <c r="I973" s="150">
        <f t="shared" si="1467"/>
        <v>-25</v>
      </c>
      <c r="J973" s="165" t="s">
        <v>1594</v>
      </c>
      <c r="K973" s="165" t="s">
        <v>1594</v>
      </c>
      <c r="L973" s="166" t="s">
        <v>1540</v>
      </c>
      <c r="M973" s="167">
        <f t="shared" si="1660"/>
        <v>9.812674</v>
      </c>
      <c r="N973" s="149">
        <v>9812674.0</v>
      </c>
      <c r="O973" s="167">
        <f t="shared" si="1661"/>
        <v>33.324147</v>
      </c>
      <c r="P973" s="149">
        <v>3.3324147E7</v>
      </c>
      <c r="Q973" s="167">
        <f t="shared" si="1662"/>
        <v>9.392726</v>
      </c>
      <c r="R973" s="150">
        <f>S973-P973</f>
        <v>9392726</v>
      </c>
      <c r="S973" s="149">
        <v>4.2716873E7</v>
      </c>
      <c r="T973" s="149">
        <f t="shared" si="1663"/>
        <v>42.716873</v>
      </c>
      <c r="U973" s="155">
        <f t="shared" si="1644"/>
        <v>0.2198832766</v>
      </c>
      <c r="V973" s="192">
        <v>20.0</v>
      </c>
      <c r="W973" s="204">
        <f>SUM(S973/(V973*1000000))</f>
        <v>2.13584365</v>
      </c>
      <c r="X973" s="155">
        <f t="shared" si="1645"/>
        <v>0.4906337</v>
      </c>
      <c r="Y973" s="164">
        <v>2017.0</v>
      </c>
      <c r="Z973" s="171"/>
      <c r="AA973" s="171"/>
      <c r="AB973" s="172" t="s">
        <v>3463</v>
      </c>
      <c r="AC973" s="171"/>
    </row>
    <row r="974" ht="15.75" customHeight="1">
      <c r="A974" s="221" t="s">
        <v>3464</v>
      </c>
      <c r="B974" s="183">
        <v>31.0</v>
      </c>
      <c r="C974" s="147">
        <v>43.0</v>
      </c>
      <c r="D974" s="183">
        <f t="shared" ref="D974:D980" si="1664">AVERAGE(B974:C974)</f>
        <v>37</v>
      </c>
      <c r="E974" s="147">
        <v>52.0</v>
      </c>
      <c r="F974" s="147">
        <v>63.0</v>
      </c>
      <c r="G974" s="147">
        <f t="shared" si="1095"/>
        <v>-11</v>
      </c>
      <c r="H974" s="147">
        <f t="shared" ref="H974:H980" si="1665">AVERAGE(E974:F974)</f>
        <v>57.5</v>
      </c>
      <c r="I974" s="183">
        <f t="shared" si="1467"/>
        <v>-20.5</v>
      </c>
      <c r="J974" s="179" t="s">
        <v>1395</v>
      </c>
      <c r="K974" s="179" t="s">
        <v>1596</v>
      </c>
      <c r="L974" s="179" t="s">
        <v>1567</v>
      </c>
      <c r="M974" s="186">
        <v>10.3</v>
      </c>
      <c r="N974" s="187">
        <f t="shared" ref="N974:N975" si="1666">M974*1000000</f>
        <v>10300000</v>
      </c>
      <c r="O974" s="153">
        <v>28.6</v>
      </c>
      <c r="P974" s="187">
        <f t="shared" ref="P974:P975" si="1667">O974*1000000</f>
        <v>28600000</v>
      </c>
      <c r="Q974" s="153">
        <v>13.03</v>
      </c>
      <c r="R974" s="149">
        <f t="shared" ref="R974:R975" si="1668">SUM(Q974*1000000)</f>
        <v>13030000</v>
      </c>
      <c r="S974" s="187">
        <f t="shared" ref="S974:S975" si="1669">T974*1000000</f>
        <v>42700000</v>
      </c>
      <c r="T974" s="187">
        <v>42.7</v>
      </c>
      <c r="U974" s="178">
        <f t="shared" si="1644"/>
        <v>0.3051522248</v>
      </c>
      <c r="V974" s="156">
        <v>20.0</v>
      </c>
      <c r="W974" s="188">
        <f t="shared" ref="W974:W979" si="1670">SUM(T974/V974)</f>
        <v>2.135</v>
      </c>
      <c r="X974" s="193">
        <f t="shared" si="1645"/>
        <v>0.515</v>
      </c>
      <c r="Y974" s="147">
        <v>2009.0</v>
      </c>
      <c r="Z974" s="159"/>
      <c r="AA974" s="159"/>
      <c r="AB974" s="189" t="s">
        <v>3465</v>
      </c>
      <c r="AC974" s="158"/>
    </row>
    <row r="975" ht="15.75" customHeight="1">
      <c r="A975" s="221" t="s">
        <v>1080</v>
      </c>
      <c r="B975" s="183">
        <v>6.0</v>
      </c>
      <c r="C975" s="147">
        <v>20.0</v>
      </c>
      <c r="D975" s="183">
        <f t="shared" si="1664"/>
        <v>13</v>
      </c>
      <c r="E975" s="147">
        <v>42.0</v>
      </c>
      <c r="F975" s="147">
        <v>27.0</v>
      </c>
      <c r="G975" s="147">
        <f t="shared" si="1095"/>
        <v>15</v>
      </c>
      <c r="H975" s="147">
        <f t="shared" si="1665"/>
        <v>34.5</v>
      </c>
      <c r="I975" s="183">
        <f t="shared" si="1467"/>
        <v>-21.5</v>
      </c>
      <c r="J975" s="179" t="s">
        <v>1602</v>
      </c>
      <c r="K975" s="179" t="s">
        <v>1716</v>
      </c>
      <c r="L975" s="179" t="s">
        <v>1534</v>
      </c>
      <c r="M975" s="186">
        <v>40.3</v>
      </c>
      <c r="N975" s="187">
        <f t="shared" si="1666"/>
        <v>40300000</v>
      </c>
      <c r="O975" s="153">
        <v>131.77</v>
      </c>
      <c r="P975" s="187">
        <f t="shared" si="1667"/>
        <v>131770000</v>
      </c>
      <c r="Q975" s="153">
        <v>187.94</v>
      </c>
      <c r="R975" s="149">
        <f t="shared" si="1668"/>
        <v>187940000</v>
      </c>
      <c r="S975" s="187">
        <f t="shared" si="1669"/>
        <v>319710000</v>
      </c>
      <c r="T975" s="187">
        <f>SUM(O975+Q975)</f>
        <v>319.71</v>
      </c>
      <c r="U975" s="178">
        <f t="shared" si="1644"/>
        <v>0.5878452347</v>
      </c>
      <c r="V975" s="156">
        <v>150.0</v>
      </c>
      <c r="W975" s="188">
        <f t="shared" si="1670"/>
        <v>2.1314</v>
      </c>
      <c r="X975" s="193">
        <f t="shared" si="1645"/>
        <v>0.2686666667</v>
      </c>
      <c r="Y975" s="147">
        <v>2010.0</v>
      </c>
      <c r="Z975" s="159"/>
      <c r="AA975" s="159"/>
      <c r="AB975" s="189" t="s">
        <v>3466</v>
      </c>
      <c r="AC975" s="158"/>
    </row>
    <row r="976" ht="15.75" customHeight="1">
      <c r="A976" s="221" t="s">
        <v>3467</v>
      </c>
      <c r="B976" s="183">
        <v>30.0</v>
      </c>
      <c r="C976" s="147">
        <v>46.0</v>
      </c>
      <c r="D976" s="185">
        <f t="shared" si="1664"/>
        <v>38</v>
      </c>
      <c r="E976" s="147">
        <v>37.0</v>
      </c>
      <c r="F976" s="147">
        <v>51.0</v>
      </c>
      <c r="G976" s="147">
        <f t="shared" si="1095"/>
        <v>-14</v>
      </c>
      <c r="H976" s="147">
        <f t="shared" si="1665"/>
        <v>44</v>
      </c>
      <c r="I976" s="185">
        <f t="shared" si="1467"/>
        <v>-6</v>
      </c>
      <c r="J976" s="179" t="s">
        <v>1605</v>
      </c>
      <c r="K976" s="179" t="s">
        <v>1734</v>
      </c>
      <c r="L976" s="179" t="s">
        <v>1567</v>
      </c>
      <c r="M976" s="186">
        <v>14.022105</v>
      </c>
      <c r="N976" s="149">
        <v>1.4022105E7</v>
      </c>
      <c r="O976" s="181">
        <f>P976/1000000</f>
        <v>36.787257</v>
      </c>
      <c r="P976" s="187">
        <v>3.6787257E7</v>
      </c>
      <c r="Q976" s="181">
        <f>R976/1000000</f>
        <v>90.979393</v>
      </c>
      <c r="R976" s="187">
        <v>9.0979393E7</v>
      </c>
      <c r="S976" s="187">
        <v>1.2776665E8</v>
      </c>
      <c r="T976" s="187">
        <f>S976/1000000</f>
        <v>127.76665</v>
      </c>
      <c r="U976" s="178">
        <f t="shared" si="1644"/>
        <v>0.7120746533</v>
      </c>
      <c r="V976" s="156">
        <v>60.0</v>
      </c>
      <c r="W976" s="188">
        <f t="shared" si="1670"/>
        <v>2.129444167</v>
      </c>
      <c r="X976" s="193">
        <f t="shared" si="1645"/>
        <v>0.23370175</v>
      </c>
      <c r="Y976" s="147">
        <v>2007.0</v>
      </c>
      <c r="Z976" s="159"/>
      <c r="AA976" s="159"/>
      <c r="AB976" s="160" t="s">
        <v>3468</v>
      </c>
      <c r="AC976" s="159"/>
    </row>
    <row r="977" ht="15.75" customHeight="1">
      <c r="A977" s="221" t="s">
        <v>3469</v>
      </c>
      <c r="B977" s="183">
        <v>42.0</v>
      </c>
      <c r="C977" s="147">
        <v>52.0</v>
      </c>
      <c r="D977" s="183">
        <f t="shared" si="1664"/>
        <v>47</v>
      </c>
      <c r="E977" s="147">
        <v>50.0</v>
      </c>
      <c r="F977" s="147">
        <v>68.0</v>
      </c>
      <c r="G977" s="147">
        <f t="shared" si="1095"/>
        <v>-18</v>
      </c>
      <c r="H977" s="147">
        <f t="shared" si="1665"/>
        <v>59</v>
      </c>
      <c r="I977" s="183">
        <f t="shared" si="1467"/>
        <v>-12</v>
      </c>
      <c r="J977" s="179" t="s">
        <v>1602</v>
      </c>
      <c r="K977" s="179" t="s">
        <v>2163</v>
      </c>
      <c r="L977" s="179" t="s">
        <v>1534</v>
      </c>
      <c r="M977" s="186">
        <v>24.4</v>
      </c>
      <c r="N977" s="187">
        <f t="shared" ref="N977:N979" si="1671">M977*1000000</f>
        <v>24400000</v>
      </c>
      <c r="O977" s="153">
        <v>67.17</v>
      </c>
      <c r="P977" s="187">
        <f t="shared" ref="P977:P979" si="1672">O977*1000000</f>
        <v>67170000</v>
      </c>
      <c r="Q977" s="153">
        <v>39.21</v>
      </c>
      <c r="R977" s="149">
        <f t="shared" ref="R977:R979" si="1673">SUM(Q977*1000000)</f>
        <v>39210000</v>
      </c>
      <c r="S977" s="187">
        <f>T977*1000000</f>
        <v>106380000</v>
      </c>
      <c r="T977" s="187">
        <v>106.38</v>
      </c>
      <c r="U977" s="178">
        <f t="shared" si="1644"/>
        <v>0.3685843204</v>
      </c>
      <c r="V977" s="156">
        <v>50.0</v>
      </c>
      <c r="W977" s="188">
        <f t="shared" si="1670"/>
        <v>2.1276</v>
      </c>
      <c r="X977" s="193">
        <f t="shared" si="1645"/>
        <v>0.488</v>
      </c>
      <c r="Y977" s="147">
        <v>2009.0</v>
      </c>
      <c r="Z977" s="159"/>
      <c r="AA977" s="159"/>
      <c r="AB977" s="189" t="s">
        <v>3470</v>
      </c>
      <c r="AC977" s="158"/>
    </row>
    <row r="978" ht="15.75" customHeight="1">
      <c r="A978" s="221" t="s">
        <v>3471</v>
      </c>
      <c r="B978" s="175">
        <v>71.0</v>
      </c>
      <c r="C978" s="158">
        <v>63.0</v>
      </c>
      <c r="D978" s="185">
        <f t="shared" si="1664"/>
        <v>67</v>
      </c>
      <c r="E978" s="158">
        <v>68.0</v>
      </c>
      <c r="F978" s="147">
        <v>66.0</v>
      </c>
      <c r="G978" s="147">
        <f t="shared" si="1095"/>
        <v>2</v>
      </c>
      <c r="H978" s="147">
        <f t="shared" si="1665"/>
        <v>67</v>
      </c>
      <c r="I978" s="185">
        <f t="shared" si="1467"/>
        <v>0</v>
      </c>
      <c r="J978" s="179" t="s">
        <v>1543</v>
      </c>
      <c r="K978" s="179" t="s">
        <v>1616</v>
      </c>
      <c r="L978" s="179" t="s">
        <v>1540</v>
      </c>
      <c r="M978" s="153">
        <v>18.62</v>
      </c>
      <c r="N978" s="187">
        <f t="shared" si="1671"/>
        <v>18620000</v>
      </c>
      <c r="O978" s="153">
        <v>55.8</v>
      </c>
      <c r="P978" s="187">
        <f t="shared" si="1672"/>
        <v>55800000</v>
      </c>
      <c r="Q978" s="153">
        <v>93.74</v>
      </c>
      <c r="R978" s="149">
        <f t="shared" si="1673"/>
        <v>93740000</v>
      </c>
      <c r="S978" s="154">
        <f>SUM(N978:P978)</f>
        <v>74420055.8</v>
      </c>
      <c r="T978" s="149">
        <f>S978/1000000</f>
        <v>74.4200558</v>
      </c>
      <c r="U978" s="178">
        <f t="shared" si="1644"/>
        <v>1.259606688</v>
      </c>
      <c r="V978" s="156">
        <v>35.0</v>
      </c>
      <c r="W978" s="188">
        <f t="shared" si="1670"/>
        <v>2.126287309</v>
      </c>
      <c r="X978" s="193">
        <f t="shared" si="1645"/>
        <v>0.532</v>
      </c>
      <c r="Y978" s="147">
        <v>2011.0</v>
      </c>
      <c r="Z978" s="159"/>
      <c r="AA978" s="159"/>
      <c r="AB978" s="189" t="s">
        <v>3472</v>
      </c>
      <c r="AC978" s="158"/>
    </row>
    <row r="979" ht="15.75" customHeight="1">
      <c r="A979" s="221" t="s">
        <v>3473</v>
      </c>
      <c r="B979" s="183">
        <v>21.0</v>
      </c>
      <c r="C979" s="147">
        <v>33.0</v>
      </c>
      <c r="D979" s="183">
        <f t="shared" si="1664"/>
        <v>27</v>
      </c>
      <c r="E979" s="147">
        <v>31.0</v>
      </c>
      <c r="F979" s="147">
        <v>44.0</v>
      </c>
      <c r="G979" s="147">
        <f t="shared" si="1095"/>
        <v>-13</v>
      </c>
      <c r="H979" s="147">
        <f t="shared" si="1665"/>
        <v>37.5</v>
      </c>
      <c r="I979" s="183">
        <f t="shared" si="1467"/>
        <v>-10.5</v>
      </c>
      <c r="J979" s="179" t="s">
        <v>1694</v>
      </c>
      <c r="K979" s="179" t="s">
        <v>3081</v>
      </c>
      <c r="L979" s="179" t="s">
        <v>1534</v>
      </c>
      <c r="M979" s="186">
        <v>6.3</v>
      </c>
      <c r="N979" s="187">
        <f t="shared" si="1671"/>
        <v>6300000</v>
      </c>
      <c r="O979" s="153">
        <v>42.78</v>
      </c>
      <c r="P979" s="187">
        <f t="shared" si="1672"/>
        <v>42780000</v>
      </c>
      <c r="Q979" s="153">
        <v>194.6</v>
      </c>
      <c r="R979" s="149">
        <f t="shared" si="1673"/>
        <v>194600000</v>
      </c>
      <c r="S979" s="187">
        <f>T979*1000000</f>
        <v>237380000</v>
      </c>
      <c r="T979" s="187">
        <f>SUM(O979+Q979)</f>
        <v>237.38</v>
      </c>
      <c r="U979" s="178">
        <f t="shared" si="1644"/>
        <v>0.819782627</v>
      </c>
      <c r="V979" s="156">
        <v>112.0</v>
      </c>
      <c r="W979" s="188">
        <f t="shared" si="1670"/>
        <v>2.119464286</v>
      </c>
      <c r="X979" s="193">
        <f t="shared" si="1645"/>
        <v>0.05625</v>
      </c>
      <c r="Y979" s="147">
        <v>2010.0</v>
      </c>
      <c r="Z979" s="159"/>
      <c r="AA979" s="159"/>
      <c r="AB979" s="189" t="s">
        <v>3474</v>
      </c>
      <c r="AC979" s="158"/>
    </row>
    <row r="980" ht="15.75" customHeight="1">
      <c r="A980" s="221" t="s">
        <v>3475</v>
      </c>
      <c r="B980" s="183">
        <v>74.0</v>
      </c>
      <c r="C980" s="147">
        <v>57.0</v>
      </c>
      <c r="D980" s="185">
        <f t="shared" si="1664"/>
        <v>65.5</v>
      </c>
      <c r="E980" s="147">
        <v>81.0</v>
      </c>
      <c r="F980" s="147">
        <v>75.0</v>
      </c>
      <c r="G980" s="147">
        <f t="shared" si="1095"/>
        <v>6</v>
      </c>
      <c r="H980" s="147">
        <f t="shared" si="1665"/>
        <v>78</v>
      </c>
      <c r="I980" s="185">
        <f t="shared" si="1467"/>
        <v>-12.5</v>
      </c>
      <c r="J980" s="179" t="s">
        <v>1594</v>
      </c>
      <c r="K980" s="179" t="s">
        <v>2414</v>
      </c>
      <c r="L980" s="165" t="s">
        <v>1534</v>
      </c>
      <c r="M980" s="186">
        <f t="shared" ref="M980:M984" si="1674">N980/1000000</f>
        <v>23.773465</v>
      </c>
      <c r="N980" s="187">
        <v>2.3773465E7</v>
      </c>
      <c r="O980" s="153">
        <f t="shared" ref="O980:O984" si="1675">P980/1000000</f>
        <v>103.412758</v>
      </c>
      <c r="P980" s="187">
        <v>1.03412758E8</v>
      </c>
      <c r="Q980" s="153">
        <f t="shared" ref="Q980:Q982" si="1676">R980/1000000</f>
        <v>203.528912</v>
      </c>
      <c r="R980" s="154">
        <v>2.03528912E8</v>
      </c>
      <c r="S980" s="187">
        <v>3.0694167E8</v>
      </c>
      <c r="T980" s="187">
        <f t="shared" ref="T980:T984" si="1677">S980/1000000</f>
        <v>306.94167</v>
      </c>
      <c r="U980" s="178">
        <f t="shared" si="1644"/>
        <v>0.6630866119</v>
      </c>
      <c r="V980" s="156">
        <v>145.0</v>
      </c>
      <c r="W980" s="188">
        <f>SUM((S980/1000000)/V980)</f>
        <v>2.116839103</v>
      </c>
      <c r="X980" s="193">
        <f t="shared" si="1645"/>
        <v>0.163954931</v>
      </c>
      <c r="Y980" s="151">
        <v>2012.0</v>
      </c>
      <c r="Z980" s="159"/>
      <c r="AA980" s="159"/>
      <c r="AB980" s="189" t="s">
        <v>3476</v>
      </c>
      <c r="AC980" s="158"/>
    </row>
    <row r="981" ht="15.75" customHeight="1">
      <c r="A981" s="222" t="s">
        <v>3477</v>
      </c>
      <c r="B981" s="146">
        <v>18.0</v>
      </c>
      <c r="C981" s="164">
        <v>30.0</v>
      </c>
      <c r="D981" s="149">
        <f>(B981+C981)/2</f>
        <v>24</v>
      </c>
      <c r="E981" s="164">
        <v>59.0</v>
      </c>
      <c r="F981" s="164">
        <v>60.0</v>
      </c>
      <c r="G981" s="151">
        <f t="shared" si="1095"/>
        <v>-1</v>
      </c>
      <c r="H981" s="151">
        <f>(E981+F981)/2</f>
        <v>59.5</v>
      </c>
      <c r="I981" s="150">
        <f t="shared" si="1467"/>
        <v>-35.5</v>
      </c>
      <c r="J981" s="165" t="s">
        <v>1543</v>
      </c>
      <c r="K981" s="165" t="s">
        <v>1543</v>
      </c>
      <c r="L981" s="166" t="s">
        <v>1550</v>
      </c>
      <c r="M981" s="167">
        <f t="shared" si="1674"/>
        <v>29.651193</v>
      </c>
      <c r="N981" s="149">
        <v>2.9651193E7</v>
      </c>
      <c r="O981" s="167">
        <f t="shared" si="1675"/>
        <v>92.470376</v>
      </c>
      <c r="P981" s="149">
        <v>9.2470376E7</v>
      </c>
      <c r="Q981" s="167">
        <f t="shared" si="1676"/>
        <v>53.469916</v>
      </c>
      <c r="R981" s="150">
        <f>S981-P981</f>
        <v>53469916</v>
      </c>
      <c r="S981" s="149">
        <v>1.45940292E8</v>
      </c>
      <c r="T981" s="149">
        <f t="shared" si="1677"/>
        <v>145.940292</v>
      </c>
      <c r="U981" s="155">
        <f t="shared" si="1644"/>
        <v>0.3663821366</v>
      </c>
      <c r="V981" s="192">
        <v>69.0</v>
      </c>
      <c r="W981" s="204">
        <f>SUM(S981/(V981*1000000))</f>
        <v>2.115076696</v>
      </c>
      <c r="X981" s="155">
        <f t="shared" si="1645"/>
        <v>0.4297274348</v>
      </c>
      <c r="Y981" s="164">
        <v>2017.0</v>
      </c>
      <c r="Z981" s="171"/>
      <c r="AA981" s="171"/>
      <c r="AB981" s="172" t="s">
        <v>3478</v>
      </c>
      <c r="AC981" s="171"/>
    </row>
    <row r="982" ht="15.75" customHeight="1">
      <c r="A982" s="223" t="s">
        <v>3479</v>
      </c>
      <c r="B982" s="175">
        <v>83.0</v>
      </c>
      <c r="C982" s="158">
        <v>75.0</v>
      </c>
      <c r="D982" s="210">
        <f>AVERAGE(B982:C982)</f>
        <v>79</v>
      </c>
      <c r="E982" s="158">
        <v>70.0</v>
      </c>
      <c r="F982" s="158">
        <v>75.0</v>
      </c>
      <c r="G982" s="158">
        <f t="shared" si="1095"/>
        <v>-5</v>
      </c>
      <c r="H982" s="158">
        <f>AVERAGE(E982:F982)</f>
        <v>72.5</v>
      </c>
      <c r="I982" s="210">
        <f t="shared" si="1467"/>
        <v>6.5</v>
      </c>
      <c r="J982" s="162" t="s">
        <v>1547</v>
      </c>
      <c r="K982" s="162" t="s">
        <v>3127</v>
      </c>
      <c r="L982" s="162" t="s">
        <v>1540</v>
      </c>
      <c r="M982" s="153">
        <f t="shared" si="1674"/>
        <v>9.303145</v>
      </c>
      <c r="N982" s="154">
        <v>9303145.0</v>
      </c>
      <c r="O982" s="153">
        <f t="shared" si="1675"/>
        <v>32.172757</v>
      </c>
      <c r="P982" s="154">
        <v>3.2172757E7</v>
      </c>
      <c r="Q982" s="153">
        <f t="shared" si="1676"/>
        <v>31.2</v>
      </c>
      <c r="R982" s="154">
        <v>3.12E7</v>
      </c>
      <c r="S982" s="154">
        <v>6.3372757E7</v>
      </c>
      <c r="T982" s="154">
        <f t="shared" si="1677"/>
        <v>63.372757</v>
      </c>
      <c r="U982" s="178">
        <f t="shared" si="1644"/>
        <v>0.4923251169</v>
      </c>
      <c r="V982" s="192">
        <v>30.0</v>
      </c>
      <c r="W982" s="188">
        <f t="shared" ref="W982:W983" si="1678">SUM(T982/V982)</f>
        <v>2.112425233</v>
      </c>
      <c r="X982" s="193">
        <f t="shared" si="1645"/>
        <v>0.3101048333</v>
      </c>
      <c r="Y982" s="158">
        <v>2013.0</v>
      </c>
      <c r="Z982" s="159"/>
      <c r="AA982" s="159"/>
      <c r="AB982" s="189" t="s">
        <v>3480</v>
      </c>
      <c r="AC982" s="158"/>
    </row>
    <row r="983" ht="15.75" customHeight="1">
      <c r="A983" s="224" t="s">
        <v>3481</v>
      </c>
      <c r="B983" s="175">
        <v>96.0</v>
      </c>
      <c r="C983" s="158">
        <v>85.0</v>
      </c>
      <c r="D983" s="158">
        <f>(B983+C983)/2</f>
        <v>90.5</v>
      </c>
      <c r="E983" s="230">
        <v>97.0</v>
      </c>
      <c r="F983" s="191">
        <v>82.0</v>
      </c>
      <c r="G983" s="164">
        <f t="shared" si="1095"/>
        <v>15</v>
      </c>
      <c r="H983" s="158">
        <f>(E983+F983)/2</f>
        <v>89.5</v>
      </c>
      <c r="I983" s="164">
        <f t="shared" si="1467"/>
        <v>1</v>
      </c>
      <c r="J983" s="162" t="s">
        <v>1565</v>
      </c>
      <c r="K983" s="162" t="s">
        <v>1565</v>
      </c>
      <c r="L983" s="162" t="s">
        <v>1534</v>
      </c>
      <c r="M983" s="153">
        <f t="shared" si="1674"/>
        <v>0.118298</v>
      </c>
      <c r="N983" s="154">
        <v>118298.0</v>
      </c>
      <c r="O983" s="153">
        <f t="shared" si="1675"/>
        <v>1.406104</v>
      </c>
      <c r="P983" s="149">
        <v>1406104.0</v>
      </c>
      <c r="Q983" s="181">
        <v>6.3</v>
      </c>
      <c r="R983" s="149">
        <f>SUM(Q983*1000000)</f>
        <v>6300000</v>
      </c>
      <c r="S983" s="154">
        <v>1.2667721E7</v>
      </c>
      <c r="T983" s="154">
        <f t="shared" si="1677"/>
        <v>12.667721</v>
      </c>
      <c r="U983" s="178">
        <f t="shared" si="1644"/>
        <v>0.4973270251</v>
      </c>
      <c r="V983" s="192">
        <v>6.0</v>
      </c>
      <c r="W983" s="188">
        <f t="shared" si="1678"/>
        <v>2.111286833</v>
      </c>
      <c r="X983" s="193">
        <f t="shared" si="1645"/>
        <v>0.01971633333</v>
      </c>
      <c r="Y983" s="158">
        <v>2015.0</v>
      </c>
      <c r="Z983" s="159"/>
      <c r="AA983" s="159"/>
      <c r="AB983" s="189" t="s">
        <v>3482</v>
      </c>
      <c r="AC983" s="158"/>
    </row>
    <row r="984" ht="15.75" customHeight="1">
      <c r="A984" s="221" t="s">
        <v>3483</v>
      </c>
      <c r="B984" s="183">
        <v>22.0</v>
      </c>
      <c r="C984" s="147">
        <v>41.0</v>
      </c>
      <c r="D984" s="185">
        <f t="shared" ref="D984:D987" si="1679">AVERAGE(B984:C984)</f>
        <v>31.5</v>
      </c>
      <c r="E984" s="231">
        <v>48.0</v>
      </c>
      <c r="F984" s="147">
        <v>49.0</v>
      </c>
      <c r="G984" s="147">
        <f t="shared" si="1095"/>
        <v>-1</v>
      </c>
      <c r="H984" s="147">
        <f t="shared" ref="H984:H987" si="1680">AVERAGE(E984:F984)</f>
        <v>48.5</v>
      </c>
      <c r="I984" s="185">
        <f t="shared" si="1467"/>
        <v>-17</v>
      </c>
      <c r="J984" s="179" t="s">
        <v>1543</v>
      </c>
      <c r="K984" s="179" t="s">
        <v>1616</v>
      </c>
      <c r="L984" s="165" t="s">
        <v>1534</v>
      </c>
      <c r="M984" s="186">
        <f t="shared" si="1674"/>
        <v>10.547068</v>
      </c>
      <c r="N984" s="187">
        <v>1.0547068E7</v>
      </c>
      <c r="O984" s="153">
        <f t="shared" si="1675"/>
        <v>41.152203</v>
      </c>
      <c r="P984" s="187">
        <v>4.1152203E7</v>
      </c>
      <c r="Q984" s="153">
        <f>R984/1000000</f>
        <v>43.231799</v>
      </c>
      <c r="R984" s="154">
        <v>4.3231799E7</v>
      </c>
      <c r="S984" s="187">
        <v>8.4384002E7</v>
      </c>
      <c r="T984" s="187">
        <f t="shared" si="1677"/>
        <v>84.384002</v>
      </c>
      <c r="U984" s="178">
        <f t="shared" si="1644"/>
        <v>0.5123222172</v>
      </c>
      <c r="V984" s="156">
        <v>40.0</v>
      </c>
      <c r="W984" s="188">
        <f>SUM((S984/1000000)/V984)</f>
        <v>2.10960005</v>
      </c>
      <c r="X984" s="193">
        <f t="shared" si="1645"/>
        <v>0.2636767</v>
      </c>
      <c r="Y984" s="151">
        <v>2012.0</v>
      </c>
      <c r="Z984" s="159"/>
      <c r="AA984" s="159"/>
      <c r="AB984" s="189" t="s">
        <v>3484</v>
      </c>
      <c r="AC984" s="158"/>
    </row>
    <row r="985" ht="15.75" customHeight="1">
      <c r="A985" s="221" t="s">
        <v>3485</v>
      </c>
      <c r="B985" s="183">
        <v>31.0</v>
      </c>
      <c r="C985" s="147">
        <v>45.0</v>
      </c>
      <c r="D985" s="183">
        <f t="shared" si="1679"/>
        <v>38</v>
      </c>
      <c r="E985" s="231">
        <v>36.0</v>
      </c>
      <c r="F985" s="147">
        <v>61.0</v>
      </c>
      <c r="G985" s="147">
        <f t="shared" si="1095"/>
        <v>-25</v>
      </c>
      <c r="H985" s="147">
        <f t="shared" si="1680"/>
        <v>48.5</v>
      </c>
      <c r="I985" s="183">
        <f t="shared" si="1467"/>
        <v>-10.5</v>
      </c>
      <c r="J985" s="179" t="s">
        <v>1543</v>
      </c>
      <c r="K985" s="179" t="s">
        <v>1616</v>
      </c>
      <c r="L985" s="179" t="s">
        <v>1534</v>
      </c>
      <c r="M985" s="186">
        <v>20.08</v>
      </c>
      <c r="N985" s="187">
        <f t="shared" ref="N985:N986" si="1681">M985*1000000</f>
        <v>20080000</v>
      </c>
      <c r="O985" s="153">
        <v>41.98</v>
      </c>
      <c r="P985" s="187">
        <f t="shared" ref="P985:P986" si="1682">O985*1000000</f>
        <v>41980000</v>
      </c>
      <c r="Q985" s="153">
        <v>0.0</v>
      </c>
      <c r="R985" s="149">
        <f t="shared" ref="R985:R986" si="1683">SUM(Q985*1000000)</f>
        <v>0</v>
      </c>
      <c r="S985" s="228">
        <v>4.1975388E7</v>
      </c>
      <c r="T985" s="187">
        <v>41.98</v>
      </c>
      <c r="U985" s="178">
        <f t="shared" si="1644"/>
        <v>0</v>
      </c>
      <c r="V985" s="156">
        <v>20.0</v>
      </c>
      <c r="W985" s="188">
        <f t="shared" ref="W985:W987" si="1684">SUM(T985/V985)</f>
        <v>2.099</v>
      </c>
      <c r="X985" s="193">
        <f t="shared" si="1645"/>
        <v>1.004</v>
      </c>
      <c r="Y985" s="147">
        <v>2008.0</v>
      </c>
      <c r="Z985" s="159"/>
      <c r="AA985" s="159"/>
      <c r="AB985" s="189" t="s">
        <v>3486</v>
      </c>
      <c r="AC985" s="158"/>
    </row>
    <row r="986" ht="15.75" customHeight="1">
      <c r="A986" s="221" t="s">
        <v>978</v>
      </c>
      <c r="B986" s="183">
        <v>66.0</v>
      </c>
      <c r="C986" s="147">
        <v>62.0</v>
      </c>
      <c r="D986" s="185">
        <f t="shared" si="1679"/>
        <v>64</v>
      </c>
      <c r="E986" s="231">
        <v>78.0</v>
      </c>
      <c r="F986" s="147">
        <v>65.0</v>
      </c>
      <c r="G986" s="187">
        <f t="shared" si="1095"/>
        <v>13</v>
      </c>
      <c r="H986" s="147">
        <f t="shared" si="1680"/>
        <v>71.5</v>
      </c>
      <c r="I986" s="185">
        <f t="shared" si="1467"/>
        <v>-7.5</v>
      </c>
      <c r="J986" s="179" t="s">
        <v>1602</v>
      </c>
      <c r="K986" s="179" t="s">
        <v>1716</v>
      </c>
      <c r="L986" s="179" t="s">
        <v>1893</v>
      </c>
      <c r="M986" s="186">
        <v>55.03</v>
      </c>
      <c r="N986" s="187">
        <f t="shared" si="1681"/>
        <v>55030000</v>
      </c>
      <c r="O986" s="153">
        <v>141.62</v>
      </c>
      <c r="P986" s="187">
        <f t="shared" si="1682"/>
        <v>141620000</v>
      </c>
      <c r="Q986" s="153">
        <v>278.04</v>
      </c>
      <c r="R986" s="149">
        <f t="shared" si="1683"/>
        <v>278040000</v>
      </c>
      <c r="S986" s="187">
        <f>T986*1000000</f>
        <v>419660000</v>
      </c>
      <c r="T986" s="187">
        <v>419.66</v>
      </c>
      <c r="U986" s="178">
        <f t="shared" si="1644"/>
        <v>0.6625363389</v>
      </c>
      <c r="V986" s="156">
        <v>200.0</v>
      </c>
      <c r="W986" s="188">
        <f t="shared" si="1684"/>
        <v>2.0983</v>
      </c>
      <c r="X986" s="193">
        <f t="shared" si="1645"/>
        <v>0.27515</v>
      </c>
      <c r="Y986" s="147">
        <v>2008.0</v>
      </c>
      <c r="Z986" s="159"/>
      <c r="AA986" s="159"/>
      <c r="AB986" s="189" t="s">
        <v>3487</v>
      </c>
      <c r="AC986" s="158"/>
    </row>
    <row r="987" ht="15.75" customHeight="1">
      <c r="A987" s="223" t="s">
        <v>3488</v>
      </c>
      <c r="B987" s="175">
        <v>67.0</v>
      </c>
      <c r="C987" s="158">
        <v>58.0</v>
      </c>
      <c r="D987" s="210">
        <f t="shared" si="1679"/>
        <v>62.5</v>
      </c>
      <c r="E987" s="191">
        <v>66.0</v>
      </c>
      <c r="F987" s="158">
        <v>62.0</v>
      </c>
      <c r="G987" s="158">
        <f t="shared" si="1095"/>
        <v>4</v>
      </c>
      <c r="H987" s="158">
        <f t="shared" si="1680"/>
        <v>64</v>
      </c>
      <c r="I987" s="210">
        <f t="shared" si="1467"/>
        <v>-1.5</v>
      </c>
      <c r="J987" s="162" t="s">
        <v>1601</v>
      </c>
      <c r="K987" s="162" t="s">
        <v>3489</v>
      </c>
      <c r="L987" s="162" t="s">
        <v>1540</v>
      </c>
      <c r="M987" s="153">
        <f t="shared" ref="M987:M989" si="1685">N987/1000000</f>
        <v>21.312625</v>
      </c>
      <c r="N987" s="154">
        <v>2.1312625E7</v>
      </c>
      <c r="O987" s="153">
        <f t="shared" ref="O987:O989" si="1686">P987/1000000</f>
        <v>83.028128</v>
      </c>
      <c r="P987" s="154">
        <v>8.3028128E7</v>
      </c>
      <c r="Q987" s="153">
        <f t="shared" ref="Q987:Q989" si="1687">R987/1000000</f>
        <v>199.542554</v>
      </c>
      <c r="R987" s="154">
        <v>1.99542554E8</v>
      </c>
      <c r="S987" s="154">
        <v>2.82570682E8</v>
      </c>
      <c r="T987" s="154">
        <f t="shared" ref="T987:T989" si="1688">S987/1000000</f>
        <v>282.570682</v>
      </c>
      <c r="U987" s="178">
        <f t="shared" si="1644"/>
        <v>0.7061686393</v>
      </c>
      <c r="V987" s="156">
        <v>135.0</v>
      </c>
      <c r="W987" s="188">
        <f t="shared" si="1684"/>
        <v>2.093116163</v>
      </c>
      <c r="X987" s="193">
        <f t="shared" si="1645"/>
        <v>0.1578712963</v>
      </c>
      <c r="Y987" s="158">
        <v>2013.0</v>
      </c>
      <c r="Z987" s="159"/>
      <c r="AA987" s="159"/>
      <c r="AB987" s="189" t="s">
        <v>3490</v>
      </c>
      <c r="AC987" s="158"/>
    </row>
    <row r="988" ht="15.75" customHeight="1">
      <c r="A988" s="212" t="s">
        <v>3491</v>
      </c>
      <c r="B988" s="146">
        <v>50.0</v>
      </c>
      <c r="C988" s="146">
        <v>11.0</v>
      </c>
      <c r="D988" s="146">
        <f>(B988+C988)/2</f>
        <v>30.5</v>
      </c>
      <c r="E988" s="195">
        <v>93.0</v>
      </c>
      <c r="F988" s="146">
        <v>75.0</v>
      </c>
      <c r="G988" s="146">
        <f t="shared" si="1095"/>
        <v>18</v>
      </c>
      <c r="H988" s="146">
        <f>(E988+F988)/2</f>
        <v>84</v>
      </c>
      <c r="I988" s="146">
        <f t="shared" si="1467"/>
        <v>-53.5</v>
      </c>
      <c r="J988" s="152" t="s">
        <v>1681</v>
      </c>
      <c r="K988" s="197" t="s">
        <v>3492</v>
      </c>
      <c r="L988" s="197" t="s">
        <v>1534</v>
      </c>
      <c r="M988" s="181">
        <f t="shared" si="1685"/>
        <v>6.382298</v>
      </c>
      <c r="N988" s="149">
        <v>6382298.0</v>
      </c>
      <c r="O988" s="181">
        <f t="shared" si="1686"/>
        <v>12.548155</v>
      </c>
      <c r="P988" s="149">
        <v>1.2548155E7</v>
      </c>
      <c r="Q988" s="181">
        <f t="shared" si="1687"/>
        <v>0</v>
      </c>
      <c r="R988" s="149">
        <v>0.0</v>
      </c>
      <c r="S988" s="149">
        <f>P988+R988</f>
        <v>12548155</v>
      </c>
      <c r="T988" s="149">
        <f t="shared" si="1688"/>
        <v>12.548155</v>
      </c>
      <c r="U988" s="199">
        <f t="shared" si="1644"/>
        <v>0</v>
      </c>
      <c r="V988" s="192">
        <v>6.0</v>
      </c>
      <c r="W988" s="200">
        <f>SUM(S988/(V988*1000000))</f>
        <v>2.091359167</v>
      </c>
      <c r="X988" s="199">
        <f t="shared" si="1645"/>
        <v>1.063716333</v>
      </c>
      <c r="Y988" s="146">
        <v>2019.0</v>
      </c>
      <c r="Z988" s="201"/>
      <c r="AA988" s="201"/>
      <c r="AB988" s="211" t="s">
        <v>3493</v>
      </c>
      <c r="AC988" s="159"/>
    </row>
    <row r="989" ht="15.75" customHeight="1">
      <c r="A989" s="223" t="s">
        <v>3494</v>
      </c>
      <c r="B989" s="175">
        <v>50.0</v>
      </c>
      <c r="C989" s="158">
        <v>54.0</v>
      </c>
      <c r="D989" s="210">
        <f t="shared" ref="D989:D991" si="1689">AVERAGE(B989:C989)</f>
        <v>52</v>
      </c>
      <c r="E989" s="191">
        <v>70.0</v>
      </c>
      <c r="F989" s="158">
        <v>74.0</v>
      </c>
      <c r="G989" s="158">
        <f t="shared" si="1095"/>
        <v>-4</v>
      </c>
      <c r="H989" s="158">
        <f t="shared" ref="H989:H991" si="1690">AVERAGE(E989:F989)</f>
        <v>72</v>
      </c>
      <c r="I989" s="210">
        <f t="shared" si="1467"/>
        <v>-20</v>
      </c>
      <c r="J989" s="162" t="s">
        <v>1601</v>
      </c>
      <c r="K989" s="162" t="s">
        <v>3495</v>
      </c>
      <c r="L989" s="162" t="s">
        <v>2997</v>
      </c>
      <c r="M989" s="153">
        <f t="shared" si="1685"/>
        <v>12.765508</v>
      </c>
      <c r="N989" s="154">
        <v>1.2765508E7</v>
      </c>
      <c r="O989" s="153">
        <f t="shared" si="1686"/>
        <v>58.236838</v>
      </c>
      <c r="P989" s="154">
        <v>5.8236838E7</v>
      </c>
      <c r="Q989" s="153">
        <f t="shared" si="1687"/>
        <v>129.896484</v>
      </c>
      <c r="R989" s="154">
        <v>1.29896484E8</v>
      </c>
      <c r="S989" s="154">
        <v>1.88133322E8</v>
      </c>
      <c r="T989" s="154">
        <f t="shared" si="1688"/>
        <v>188.133322</v>
      </c>
      <c r="U989" s="178">
        <f t="shared" si="1644"/>
        <v>0.6904491061</v>
      </c>
      <c r="V989" s="156">
        <v>90.0</v>
      </c>
      <c r="W989" s="188">
        <f t="shared" ref="W989:W990" si="1691">SUM(T989/V989)</f>
        <v>2.090370244</v>
      </c>
      <c r="X989" s="193">
        <f t="shared" si="1645"/>
        <v>0.1418389778</v>
      </c>
      <c r="Y989" s="158">
        <v>2013.0</v>
      </c>
      <c r="Z989" s="159"/>
      <c r="AA989" s="159"/>
      <c r="AB989" s="189" t="s">
        <v>3496</v>
      </c>
      <c r="AC989" s="158"/>
    </row>
    <row r="990" ht="15.75" customHeight="1">
      <c r="A990" s="221" t="s">
        <v>3497</v>
      </c>
      <c r="B990" s="183">
        <v>83.0</v>
      </c>
      <c r="C990" s="147">
        <v>71.0</v>
      </c>
      <c r="D990" s="185">
        <f t="shared" si="1689"/>
        <v>77</v>
      </c>
      <c r="E990" s="231">
        <v>69.0</v>
      </c>
      <c r="F990" s="147">
        <v>73.0</v>
      </c>
      <c r="G990" s="147">
        <f t="shared" si="1095"/>
        <v>-4</v>
      </c>
      <c r="H990" s="147">
        <f t="shared" si="1690"/>
        <v>71</v>
      </c>
      <c r="I990" s="185">
        <f t="shared" si="1467"/>
        <v>6</v>
      </c>
      <c r="J990" s="179" t="s">
        <v>1602</v>
      </c>
      <c r="K990" s="179" t="s">
        <v>3498</v>
      </c>
      <c r="L990" s="179" t="s">
        <v>1540</v>
      </c>
      <c r="M990" s="186">
        <v>25.81</v>
      </c>
      <c r="N990" s="187">
        <f>M990*1000000</f>
        <v>25810000</v>
      </c>
      <c r="O990" s="153">
        <v>110.52</v>
      </c>
      <c r="P990" s="187">
        <f>O990*1000000</f>
        <v>110520000</v>
      </c>
      <c r="Q990" s="153">
        <v>77.56</v>
      </c>
      <c r="R990" s="149">
        <f>SUM(Q990*1000000)</f>
        <v>77560000</v>
      </c>
      <c r="S990" s="187">
        <f>T990*1000000</f>
        <v>188080000</v>
      </c>
      <c r="T990" s="187">
        <v>188.08</v>
      </c>
      <c r="U990" s="178">
        <f t="shared" si="1644"/>
        <v>0.4123777116</v>
      </c>
      <c r="V990" s="156">
        <v>90.0</v>
      </c>
      <c r="W990" s="188">
        <f t="shared" si="1691"/>
        <v>2.089777778</v>
      </c>
      <c r="X990" s="193">
        <f t="shared" si="1645"/>
        <v>0.2867777778</v>
      </c>
      <c r="Y990" s="147">
        <v>2008.0</v>
      </c>
      <c r="Z990" s="159"/>
      <c r="AA990" s="159"/>
      <c r="AB990" s="189" t="s">
        <v>3499</v>
      </c>
      <c r="AC990" s="158"/>
    </row>
    <row r="991" ht="15.75" customHeight="1">
      <c r="A991" s="221" t="s">
        <v>3500</v>
      </c>
      <c r="B991" s="183">
        <v>87.0</v>
      </c>
      <c r="C991" s="147">
        <v>74.0</v>
      </c>
      <c r="D991" s="185">
        <f t="shared" si="1689"/>
        <v>80.5</v>
      </c>
      <c r="E991" s="231">
        <v>70.0</v>
      </c>
      <c r="F991" s="147">
        <v>73.0</v>
      </c>
      <c r="G991" s="147">
        <f t="shared" si="1095"/>
        <v>-3</v>
      </c>
      <c r="H991" s="147">
        <f t="shared" si="1690"/>
        <v>71.5</v>
      </c>
      <c r="I991" s="185">
        <f t="shared" si="1467"/>
        <v>9</v>
      </c>
      <c r="J991" s="179" t="s">
        <v>1594</v>
      </c>
      <c r="K991" s="179" t="s">
        <v>2106</v>
      </c>
      <c r="L991" s="179" t="s">
        <v>1567</v>
      </c>
      <c r="M991" s="186">
        <f t="shared" ref="M991:M992" si="1692">N991/1000000</f>
        <v>11.412213</v>
      </c>
      <c r="N991" s="187">
        <v>1.1412213E7</v>
      </c>
      <c r="O991" s="153">
        <f t="shared" ref="O991:O992" si="1693">P991/1000000</f>
        <v>35.291068</v>
      </c>
      <c r="P991" s="187">
        <v>3.5291068E7</v>
      </c>
      <c r="Q991" s="153">
        <f t="shared" ref="Q991:Q992" si="1694">R991/1000000</f>
        <v>46.2</v>
      </c>
      <c r="R991" s="154">
        <v>4.62E7</v>
      </c>
      <c r="S991" s="187">
        <v>8.1491068E7</v>
      </c>
      <c r="T991" s="187">
        <f>S991/1000000</f>
        <v>81.491068</v>
      </c>
      <c r="U991" s="178">
        <f t="shared" si="1644"/>
        <v>0.5669332988</v>
      </c>
      <c r="V991" s="156">
        <v>39.0</v>
      </c>
      <c r="W991" s="188">
        <f>SUM((S991/1000000)/V991)</f>
        <v>2.089514564</v>
      </c>
      <c r="X991" s="193">
        <f t="shared" si="1645"/>
        <v>0.2926208462</v>
      </c>
      <c r="Y991" s="151">
        <v>2012.0</v>
      </c>
      <c r="Z991" s="159"/>
      <c r="AA991" s="159"/>
      <c r="AB991" s="189" t="s">
        <v>3501</v>
      </c>
      <c r="AC991" s="158"/>
    </row>
    <row r="992" ht="15.75" customHeight="1">
      <c r="A992" s="227" t="s">
        <v>3502</v>
      </c>
      <c r="B992" s="146">
        <v>63.0</v>
      </c>
      <c r="C992" s="147">
        <v>61.0</v>
      </c>
      <c r="D992" s="149">
        <f>(B992+C992)/2</f>
        <v>62</v>
      </c>
      <c r="E992" s="231">
        <v>67.0</v>
      </c>
      <c r="F992" s="149">
        <v>70.0</v>
      </c>
      <c r="G992" s="150">
        <f t="shared" si="1095"/>
        <v>-3</v>
      </c>
      <c r="H992" s="151">
        <f>(E992+F992)/2</f>
        <v>68.5</v>
      </c>
      <c r="I992" s="150">
        <f t="shared" si="1467"/>
        <v>-6.5</v>
      </c>
      <c r="J992" s="173" t="s">
        <v>1537</v>
      </c>
      <c r="K992" s="173" t="s">
        <v>1537</v>
      </c>
      <c r="L992" s="152" t="s">
        <v>1550</v>
      </c>
      <c r="M992" s="153">
        <f t="shared" si="1692"/>
        <v>19.007566</v>
      </c>
      <c r="N992" s="149">
        <v>1.9007566E7</v>
      </c>
      <c r="O992" s="153">
        <f t="shared" si="1693"/>
        <v>49.931757</v>
      </c>
      <c r="P992" s="149">
        <v>4.9931757E7</v>
      </c>
      <c r="Q992" s="153">
        <f t="shared" si="1694"/>
        <v>23.190049</v>
      </c>
      <c r="R992" s="154">
        <f>S992-P992</f>
        <v>23190049</v>
      </c>
      <c r="S992" s="149">
        <v>7.3121806E7</v>
      </c>
      <c r="T992" s="154">
        <f>S992/100000</f>
        <v>731.21806</v>
      </c>
      <c r="U992" s="155">
        <f t="shared" si="1644"/>
        <v>0.3171427276</v>
      </c>
      <c r="V992" s="156">
        <v>35.0</v>
      </c>
      <c r="W992" s="204">
        <f>SUM(S992/(V992*1000000))</f>
        <v>2.089194457</v>
      </c>
      <c r="X992" s="155">
        <f t="shared" si="1645"/>
        <v>0.5430733143</v>
      </c>
      <c r="Y992" s="147">
        <v>2018.0</v>
      </c>
      <c r="Z992" s="159"/>
      <c r="AA992" s="159"/>
      <c r="AB992" s="160" t="s">
        <v>3503</v>
      </c>
      <c r="AC992" s="159"/>
    </row>
    <row r="993" ht="15.75" customHeight="1">
      <c r="A993" s="221" t="s">
        <v>992</v>
      </c>
      <c r="B993" s="183">
        <v>73.0</v>
      </c>
      <c r="C993" s="147">
        <v>70.0</v>
      </c>
      <c r="D993" s="183">
        <f>AVERAGE(B993:C993)</f>
        <v>71.5</v>
      </c>
      <c r="E993" s="231">
        <v>81.0</v>
      </c>
      <c r="F993" s="147">
        <v>71.0</v>
      </c>
      <c r="G993" s="147">
        <f t="shared" si="1095"/>
        <v>10</v>
      </c>
      <c r="H993" s="147">
        <f>AVERAGE(E993:F993)</f>
        <v>76</v>
      </c>
      <c r="I993" s="183">
        <f t="shared" si="1467"/>
        <v>-4.5</v>
      </c>
      <c r="J993" s="179" t="s">
        <v>1750</v>
      </c>
      <c r="K993" s="179" t="s">
        <v>1751</v>
      </c>
      <c r="L993" s="179" t="s">
        <v>1534</v>
      </c>
      <c r="M993" s="186">
        <v>26.85</v>
      </c>
      <c r="N993" s="187">
        <f>M993*1000000</f>
        <v>26850000</v>
      </c>
      <c r="O993" s="153">
        <v>127.51</v>
      </c>
      <c r="P993" s="187">
        <f>O993*1000000</f>
        <v>127510000</v>
      </c>
      <c r="Q993" s="153">
        <v>206.42</v>
      </c>
      <c r="R993" s="149">
        <f>SUM(Q993*1000000)</f>
        <v>206420000</v>
      </c>
      <c r="S993" s="187">
        <f>T993*1000000</f>
        <v>333930000</v>
      </c>
      <c r="T993" s="187">
        <v>333.93</v>
      </c>
      <c r="U993" s="178">
        <f t="shared" si="1644"/>
        <v>0.6181535052</v>
      </c>
      <c r="V993" s="156">
        <v>160.0</v>
      </c>
      <c r="W993" s="188">
        <f t="shared" ref="W993:W998" si="1695">SUM(T993/V993)</f>
        <v>2.0870625</v>
      </c>
      <c r="X993" s="193">
        <f t="shared" si="1645"/>
        <v>0.1678125</v>
      </c>
      <c r="Y993" s="147">
        <v>2008.0</v>
      </c>
      <c r="Z993" s="159"/>
      <c r="AA993" s="159"/>
      <c r="AB993" s="189" t="s">
        <v>3504</v>
      </c>
      <c r="AC993" s="158"/>
    </row>
    <row r="994" ht="15.75" customHeight="1">
      <c r="A994" s="224" t="s">
        <v>3505</v>
      </c>
      <c r="B994" s="175">
        <v>31.0</v>
      </c>
      <c r="C994" s="158">
        <v>41.0</v>
      </c>
      <c r="D994" s="210">
        <f t="shared" ref="D994:D995" si="1696">(B994+C994)/2</f>
        <v>36</v>
      </c>
      <c r="E994" s="230">
        <v>57.0</v>
      </c>
      <c r="F994" s="158">
        <v>73.0</v>
      </c>
      <c r="G994" s="164">
        <f t="shared" si="1095"/>
        <v>-16</v>
      </c>
      <c r="H994" s="158">
        <f t="shared" ref="H994:H995" si="1697">(E994+F994)/2</f>
        <v>65</v>
      </c>
      <c r="I994" s="177">
        <f t="shared" si="1467"/>
        <v>-29</v>
      </c>
      <c r="J994" s="162" t="s">
        <v>1629</v>
      </c>
      <c r="K994" s="162" t="s">
        <v>1684</v>
      </c>
      <c r="L994" s="162" t="s">
        <v>1534</v>
      </c>
      <c r="M994" s="153">
        <f t="shared" ref="M994:M995" si="1698">N994/1000000</f>
        <v>13.346782</v>
      </c>
      <c r="N994" s="154">
        <v>1.3346782E7</v>
      </c>
      <c r="O994" s="153">
        <f t="shared" ref="O994:O995" si="1699">P994/1000000</f>
        <v>31.569268</v>
      </c>
      <c r="P994" s="149">
        <v>3.1569268E7</v>
      </c>
      <c r="Q994" s="153">
        <f t="shared" ref="Q994:Q995" si="1700">R994/1000000</f>
        <v>70.5</v>
      </c>
      <c r="R994" s="149">
        <v>7.05E7</v>
      </c>
      <c r="S994" s="154">
        <f>SUM(P994+Q994*1000000)</f>
        <v>102069268</v>
      </c>
      <c r="T994" s="154">
        <f t="shared" ref="T994:T995" si="1701">S994/1000000</f>
        <v>102.069268</v>
      </c>
      <c r="U994" s="178">
        <f t="shared" si="1644"/>
        <v>0.6907074125</v>
      </c>
      <c r="V994" s="192">
        <v>49.0</v>
      </c>
      <c r="W994" s="188">
        <f t="shared" si="1695"/>
        <v>2.083046286</v>
      </c>
      <c r="X994" s="193">
        <f t="shared" si="1645"/>
        <v>0.2723833061</v>
      </c>
      <c r="Y994" s="158">
        <v>2015.0</v>
      </c>
      <c r="Z994" s="159"/>
      <c r="AA994" s="159"/>
      <c r="AB994" s="189" t="s">
        <v>3506</v>
      </c>
      <c r="AC994" s="158"/>
    </row>
    <row r="995" ht="15.75" customHeight="1">
      <c r="A995" s="222" t="s">
        <v>3507</v>
      </c>
      <c r="B995" s="146">
        <v>27.0</v>
      </c>
      <c r="C995" s="164">
        <v>41.0</v>
      </c>
      <c r="D995" s="214">
        <f t="shared" si="1696"/>
        <v>34</v>
      </c>
      <c r="E995" s="230">
        <v>46.0</v>
      </c>
      <c r="F995" s="164">
        <v>41.0</v>
      </c>
      <c r="G995" s="149">
        <f t="shared" si="1095"/>
        <v>5</v>
      </c>
      <c r="H995" s="164">
        <f t="shared" si="1697"/>
        <v>43.5</v>
      </c>
      <c r="I995" s="177">
        <f t="shared" si="1467"/>
        <v>-9.5</v>
      </c>
      <c r="J995" s="162" t="s">
        <v>1605</v>
      </c>
      <c r="K995" s="162" t="s">
        <v>1736</v>
      </c>
      <c r="L995" s="152" t="s">
        <v>1540</v>
      </c>
      <c r="M995" s="153">
        <f t="shared" si="1698"/>
        <v>4.294232</v>
      </c>
      <c r="N995" s="149">
        <v>4294232.0</v>
      </c>
      <c r="O995" s="181">
        <f t="shared" si="1699"/>
        <v>9.669521</v>
      </c>
      <c r="P995" s="149">
        <v>9669521.0</v>
      </c>
      <c r="Q995" s="153">
        <f t="shared" si="1700"/>
        <v>0.745217</v>
      </c>
      <c r="R995" s="154">
        <v>745217.0</v>
      </c>
      <c r="S995" s="154">
        <f>R995+P995</f>
        <v>10414738</v>
      </c>
      <c r="T995" s="154">
        <f t="shared" si="1701"/>
        <v>10.414738</v>
      </c>
      <c r="U995" s="178">
        <f>R995/S995</f>
        <v>0.07155408038</v>
      </c>
      <c r="V995" s="156">
        <v>5.0</v>
      </c>
      <c r="W995" s="157">
        <f t="shared" si="1695"/>
        <v>2.0829476</v>
      </c>
      <c r="X995" s="178">
        <f>N995/(V995*1000000)</f>
        <v>0.8588464</v>
      </c>
      <c r="Y995" s="164">
        <v>2016.0</v>
      </c>
      <c r="Z995" s="159"/>
      <c r="AA995" s="159"/>
      <c r="AB995" s="160" t="s">
        <v>3508</v>
      </c>
      <c r="AC995" s="159"/>
    </row>
    <row r="996" ht="15.75" customHeight="1">
      <c r="A996" s="221" t="s">
        <v>3509</v>
      </c>
      <c r="B996" s="183">
        <v>14.0</v>
      </c>
      <c r="C996" s="147">
        <v>34.0</v>
      </c>
      <c r="D996" s="183">
        <f t="shared" ref="D996:D999" si="1702">AVERAGE(B996:C996)</f>
        <v>24</v>
      </c>
      <c r="E996" s="231">
        <v>51.0</v>
      </c>
      <c r="F996" s="147">
        <v>54.0</v>
      </c>
      <c r="G996" s="147">
        <f t="shared" si="1095"/>
        <v>-3</v>
      </c>
      <c r="H996" s="147">
        <f t="shared" ref="H996:H999" si="1703">AVERAGE(E996:F996)</f>
        <v>52.5</v>
      </c>
      <c r="I996" s="183">
        <f t="shared" si="1467"/>
        <v>-28.5</v>
      </c>
      <c r="J996" s="179" t="s">
        <v>1543</v>
      </c>
      <c r="K996" s="179" t="s">
        <v>1616</v>
      </c>
      <c r="L996" s="179" t="s">
        <v>1540</v>
      </c>
      <c r="M996" s="186">
        <v>8.27</v>
      </c>
      <c r="N996" s="187">
        <f>M996*1000000</f>
        <v>8270000</v>
      </c>
      <c r="O996" s="153">
        <v>19.22</v>
      </c>
      <c r="P996" s="187">
        <f>O996*1000000</f>
        <v>19220000</v>
      </c>
      <c r="Q996" s="153">
        <v>22.4</v>
      </c>
      <c r="R996" s="149">
        <f>SUM(Q996*1000000)</f>
        <v>22400000</v>
      </c>
      <c r="S996" s="187">
        <f>T996*1000000</f>
        <v>41620000</v>
      </c>
      <c r="T996" s="187">
        <v>41.62</v>
      </c>
      <c r="U996" s="178">
        <f t="shared" ref="U996:U1021" si="1704">(R996/S996)</f>
        <v>0.5382027871</v>
      </c>
      <c r="V996" s="156">
        <v>20.0</v>
      </c>
      <c r="W996" s="188">
        <f t="shared" si="1695"/>
        <v>2.081</v>
      </c>
      <c r="X996" s="193">
        <f t="shared" ref="X996:X1021" si="1705">SUM(M996/V996)</f>
        <v>0.4135</v>
      </c>
      <c r="Y996" s="147">
        <v>2008.0</v>
      </c>
      <c r="Z996" s="159"/>
      <c r="AA996" s="159"/>
      <c r="AB996" s="189" t="s">
        <v>3510</v>
      </c>
      <c r="AC996" s="158"/>
    </row>
    <row r="997" ht="15.75" customHeight="1">
      <c r="A997" s="221" t="s">
        <v>3511</v>
      </c>
      <c r="B997" s="183">
        <v>28.0</v>
      </c>
      <c r="C997" s="158">
        <v>35.0</v>
      </c>
      <c r="D997" s="185">
        <f t="shared" si="1702"/>
        <v>31.5</v>
      </c>
      <c r="E997" s="191">
        <v>48.0</v>
      </c>
      <c r="F997" s="158">
        <v>38.0</v>
      </c>
      <c r="G997" s="147">
        <f t="shared" si="1095"/>
        <v>10</v>
      </c>
      <c r="H997" s="147">
        <f t="shared" si="1703"/>
        <v>43</v>
      </c>
      <c r="I997" s="185">
        <f t="shared" si="1467"/>
        <v>-11.5</v>
      </c>
      <c r="J997" s="162" t="s">
        <v>1602</v>
      </c>
      <c r="K997" s="162" t="s">
        <v>3170</v>
      </c>
      <c r="L997" s="179" t="s">
        <v>1534</v>
      </c>
      <c r="M997" s="153">
        <v>45.388836</v>
      </c>
      <c r="N997" s="149">
        <v>4.5388836E7</v>
      </c>
      <c r="O997" s="181">
        <f>P997/1000000</f>
        <v>115.802596</v>
      </c>
      <c r="P997" s="187">
        <v>1.15802596E8</v>
      </c>
      <c r="Q997" s="181">
        <f>R997/1000000</f>
        <v>112.935797</v>
      </c>
      <c r="R997" s="187">
        <v>1.12935797E8</v>
      </c>
      <c r="S997" s="187">
        <v>2.28738393E8</v>
      </c>
      <c r="T997" s="187">
        <f>S997/1000000</f>
        <v>228.738393</v>
      </c>
      <c r="U997" s="178">
        <f t="shared" si="1704"/>
        <v>0.4937334547</v>
      </c>
      <c r="V997" s="156">
        <v>110.0</v>
      </c>
      <c r="W997" s="188">
        <f t="shared" si="1695"/>
        <v>2.079439936</v>
      </c>
      <c r="X997" s="193">
        <f t="shared" si="1705"/>
        <v>0.4126257818</v>
      </c>
      <c r="Y997" s="147">
        <v>2007.0</v>
      </c>
      <c r="Z997" s="159"/>
      <c r="AA997" s="159"/>
      <c r="AB997" s="160" t="s">
        <v>3512</v>
      </c>
      <c r="AC997" s="159"/>
    </row>
    <row r="998" ht="15.75" customHeight="1">
      <c r="A998" s="221" t="s">
        <v>3513</v>
      </c>
      <c r="B998" s="183">
        <v>89.0</v>
      </c>
      <c r="C998" s="147">
        <v>80.0</v>
      </c>
      <c r="D998" s="185">
        <f t="shared" si="1702"/>
        <v>84.5</v>
      </c>
      <c r="E998" s="231">
        <v>77.0</v>
      </c>
      <c r="F998" s="147">
        <v>80.0</v>
      </c>
      <c r="G998" s="147">
        <f t="shared" si="1095"/>
        <v>-3</v>
      </c>
      <c r="H998" s="147">
        <f t="shared" si="1703"/>
        <v>78.5</v>
      </c>
      <c r="I998" s="185">
        <f t="shared" si="1467"/>
        <v>6</v>
      </c>
      <c r="J998" s="179" t="s">
        <v>1594</v>
      </c>
      <c r="K998" s="179" t="s">
        <v>3514</v>
      </c>
      <c r="L998" s="179" t="s">
        <v>1534</v>
      </c>
      <c r="M998" s="186">
        <v>16.8</v>
      </c>
      <c r="N998" s="187">
        <f>M998*1000000</f>
        <v>16800000</v>
      </c>
      <c r="O998" s="153">
        <v>75.28</v>
      </c>
      <c r="P998" s="187">
        <f>O998*1000000</f>
        <v>75280000</v>
      </c>
      <c r="Q998" s="153">
        <v>49.3</v>
      </c>
      <c r="R998" s="149">
        <f>SUM(Q998*1000000)</f>
        <v>49300000</v>
      </c>
      <c r="S998" s="187">
        <f>T998*1000000</f>
        <v>124580000</v>
      </c>
      <c r="T998" s="187">
        <v>124.58</v>
      </c>
      <c r="U998" s="178">
        <f t="shared" si="1704"/>
        <v>0.3957296516</v>
      </c>
      <c r="V998" s="156">
        <v>60.0</v>
      </c>
      <c r="W998" s="188">
        <f t="shared" si="1695"/>
        <v>2.076333333</v>
      </c>
      <c r="X998" s="193">
        <f t="shared" si="1705"/>
        <v>0.28</v>
      </c>
      <c r="Y998" s="147">
        <v>2009.0</v>
      </c>
      <c r="Z998" s="159"/>
      <c r="AA998" s="159"/>
      <c r="AB998" s="189" t="s">
        <v>3515</v>
      </c>
      <c r="AC998" s="158"/>
    </row>
    <row r="999" ht="15.75" customHeight="1">
      <c r="A999" s="225" t="s">
        <v>246</v>
      </c>
      <c r="B999" s="206">
        <v>90.0</v>
      </c>
      <c r="C999" s="151">
        <v>71.0</v>
      </c>
      <c r="D999" s="208">
        <f t="shared" si="1702"/>
        <v>80.5</v>
      </c>
      <c r="E999" s="232">
        <v>90.0</v>
      </c>
      <c r="F999" s="151">
        <v>84.0</v>
      </c>
      <c r="G999" s="151">
        <f t="shared" si="1095"/>
        <v>6</v>
      </c>
      <c r="H999" s="151">
        <f t="shared" si="1703"/>
        <v>87</v>
      </c>
      <c r="I999" s="208">
        <f t="shared" si="1467"/>
        <v>-6.5</v>
      </c>
      <c r="J999" s="165" t="s">
        <v>1602</v>
      </c>
      <c r="K999" s="165" t="s">
        <v>3209</v>
      </c>
      <c r="L999" s="165" t="s">
        <v>1534</v>
      </c>
      <c r="M999" s="181">
        <f t="shared" ref="M999:M1001" si="1706">N999/1000000</f>
        <v>28.760246</v>
      </c>
      <c r="N999" s="150">
        <v>2.8760246E7</v>
      </c>
      <c r="O999" s="181">
        <f t="shared" ref="O999:O1001" si="1707">P999/1000000</f>
        <v>100.206256</v>
      </c>
      <c r="P999" s="150">
        <v>1.00206256E8</v>
      </c>
      <c r="Q999" s="153">
        <f t="shared" ref="Q999:Q1001" si="1708">R999/1000000</f>
        <v>269</v>
      </c>
      <c r="R999" s="149">
        <v>2.69E8</v>
      </c>
      <c r="S999" s="150">
        <v>3.69206256E8</v>
      </c>
      <c r="T999" s="149">
        <f>S999/1000000</f>
        <v>369.206256</v>
      </c>
      <c r="U999" s="178">
        <f t="shared" si="1704"/>
        <v>0.7285900378</v>
      </c>
      <c r="V999" s="192">
        <v>178.0</v>
      </c>
      <c r="W999" s="204">
        <f t="shared" ref="W999:W1001" si="1709">SUM(S999/(V999*1000000))</f>
        <v>2.074192449</v>
      </c>
      <c r="X999" s="193">
        <f t="shared" si="1705"/>
        <v>0.1615744157</v>
      </c>
      <c r="Y999" s="151">
        <v>2014.0</v>
      </c>
      <c r="Z999" s="171"/>
      <c r="AA999" s="159"/>
      <c r="AB999" s="189" t="s">
        <v>3516</v>
      </c>
      <c r="AC999" s="158"/>
    </row>
    <row r="1000" ht="15.75" customHeight="1">
      <c r="A1000" s="226" t="s">
        <v>3517</v>
      </c>
      <c r="B1000" s="146">
        <v>12.0</v>
      </c>
      <c r="C1000" s="147">
        <v>29.0</v>
      </c>
      <c r="D1000" s="149">
        <f>(B1000+C1000)/2</f>
        <v>20.5</v>
      </c>
      <c r="E1000" s="231">
        <v>74.0</v>
      </c>
      <c r="F1000" s="149">
        <v>63.0</v>
      </c>
      <c r="G1000" s="150">
        <f t="shared" si="1095"/>
        <v>11</v>
      </c>
      <c r="H1000" s="151">
        <f>(E1000+F1000)/2</f>
        <v>68.5</v>
      </c>
      <c r="I1000" s="150">
        <f t="shared" si="1467"/>
        <v>-48</v>
      </c>
      <c r="J1000" s="152" t="s">
        <v>1537</v>
      </c>
      <c r="K1000" s="152" t="s">
        <v>3344</v>
      </c>
      <c r="L1000" s="152" t="s">
        <v>1540</v>
      </c>
      <c r="M1000" s="153">
        <f t="shared" si="1706"/>
        <v>13.423255</v>
      </c>
      <c r="N1000" s="149">
        <v>1.3423255E7</v>
      </c>
      <c r="O1000" s="153">
        <f t="shared" si="1707"/>
        <v>35.418723</v>
      </c>
      <c r="P1000" s="149">
        <v>3.5418723E7</v>
      </c>
      <c r="Q1000" s="153">
        <f t="shared" si="1708"/>
        <v>16.4</v>
      </c>
      <c r="R1000" s="149">
        <v>1.64E7</v>
      </c>
      <c r="S1000" s="149">
        <v>5.1818723E7</v>
      </c>
      <c r="T1000" s="154">
        <f>S1000/100000</f>
        <v>518.18723</v>
      </c>
      <c r="U1000" s="155">
        <f t="shared" si="1704"/>
        <v>0.3164879227</v>
      </c>
      <c r="V1000" s="156">
        <v>25.0</v>
      </c>
      <c r="W1000" s="204">
        <f t="shared" si="1709"/>
        <v>2.07274892</v>
      </c>
      <c r="X1000" s="155">
        <f t="shared" si="1705"/>
        <v>0.5369302</v>
      </c>
      <c r="Y1000" s="147">
        <v>2018.0</v>
      </c>
      <c r="Z1000" s="159"/>
      <c r="AA1000" s="159"/>
      <c r="AB1000" s="160" t="s">
        <v>3518</v>
      </c>
      <c r="AC1000" s="159"/>
    </row>
    <row r="1001" ht="15.75" customHeight="1">
      <c r="A1001" s="225" t="s">
        <v>3519</v>
      </c>
      <c r="B1001" s="206">
        <v>41.0</v>
      </c>
      <c r="C1001" s="151">
        <v>44.0</v>
      </c>
      <c r="D1001" s="208">
        <f t="shared" ref="D1001:D1004" si="1710">AVERAGE(B1001:C1001)</f>
        <v>42.5</v>
      </c>
      <c r="E1001" s="232">
        <v>60.0</v>
      </c>
      <c r="F1001" s="151">
        <v>63.0</v>
      </c>
      <c r="G1001" s="151">
        <f t="shared" si="1095"/>
        <v>-3</v>
      </c>
      <c r="H1001" s="151">
        <f t="shared" ref="H1001:H1004" si="1711">AVERAGE(E1001:F1001)</f>
        <v>61.5</v>
      </c>
      <c r="I1001" s="208">
        <f t="shared" si="1467"/>
        <v>-19</v>
      </c>
      <c r="J1001" s="165" t="s">
        <v>1565</v>
      </c>
      <c r="K1001" s="165" t="s">
        <v>2114</v>
      </c>
      <c r="L1001" s="165" t="s">
        <v>1534</v>
      </c>
      <c r="M1001" s="181">
        <f t="shared" si="1706"/>
        <v>11.558149</v>
      </c>
      <c r="N1001" s="150">
        <v>1.1558149E7</v>
      </c>
      <c r="O1001" s="181">
        <f t="shared" si="1707"/>
        <v>34.29632</v>
      </c>
      <c r="P1001" s="150">
        <v>3.429632E7</v>
      </c>
      <c r="Q1001" s="153">
        <f t="shared" si="1708"/>
        <v>6.7</v>
      </c>
      <c r="R1001" s="149">
        <v>6700000.0</v>
      </c>
      <c r="S1001" s="150">
        <v>4.099632E7</v>
      </c>
      <c r="T1001" s="149">
        <f t="shared" ref="T1001:T1003" si="1712">S1001/1000000</f>
        <v>40.99632</v>
      </c>
      <c r="U1001" s="178">
        <f t="shared" si="1704"/>
        <v>0.1634293029</v>
      </c>
      <c r="V1001" s="192">
        <v>19.8</v>
      </c>
      <c r="W1001" s="204">
        <f t="shared" si="1709"/>
        <v>2.070521212</v>
      </c>
      <c r="X1001" s="193">
        <f t="shared" si="1705"/>
        <v>0.583744899</v>
      </c>
      <c r="Y1001" s="151">
        <v>2014.0</v>
      </c>
      <c r="Z1001" s="171"/>
      <c r="AA1001" s="159"/>
      <c r="AB1001" s="189" t="s">
        <v>3520</v>
      </c>
      <c r="AC1001" s="158"/>
    </row>
    <row r="1002" ht="15.75" customHeight="1">
      <c r="A1002" s="221" t="s">
        <v>3521</v>
      </c>
      <c r="B1002" s="175">
        <v>78.0</v>
      </c>
      <c r="C1002" s="158">
        <v>68.0</v>
      </c>
      <c r="D1002" s="185">
        <f t="shared" si="1710"/>
        <v>73</v>
      </c>
      <c r="E1002" s="191">
        <v>81.0</v>
      </c>
      <c r="F1002" s="147">
        <v>75.0</v>
      </c>
      <c r="G1002" s="147">
        <f t="shared" si="1095"/>
        <v>6</v>
      </c>
      <c r="H1002" s="147">
        <f t="shared" si="1711"/>
        <v>78</v>
      </c>
      <c r="I1002" s="185">
        <f t="shared" si="1467"/>
        <v>-5</v>
      </c>
      <c r="J1002" s="179" t="s">
        <v>1543</v>
      </c>
      <c r="K1002" s="179" t="s">
        <v>1616</v>
      </c>
      <c r="L1002" s="179" t="s">
        <v>1540</v>
      </c>
      <c r="M1002" s="153">
        <v>19.1</v>
      </c>
      <c r="N1002" s="187">
        <f>M1002*1000000</f>
        <v>19100000</v>
      </c>
      <c r="O1002" s="153">
        <v>84.35</v>
      </c>
      <c r="P1002" s="187">
        <f>O1002*1000000</f>
        <v>84350000</v>
      </c>
      <c r="Q1002" s="153">
        <v>58.5</v>
      </c>
      <c r="R1002" s="149">
        <f>SUM(Q1002*1000000)</f>
        <v>58500000</v>
      </c>
      <c r="S1002" s="154">
        <f>SUM(N1002:P1002)</f>
        <v>103450084.4</v>
      </c>
      <c r="T1002" s="149">
        <f t="shared" si="1712"/>
        <v>103.4500844</v>
      </c>
      <c r="U1002" s="178">
        <f t="shared" si="1704"/>
        <v>0.5654901141</v>
      </c>
      <c r="V1002" s="156">
        <v>50.0</v>
      </c>
      <c r="W1002" s="188">
        <f t="shared" ref="W1002:W1004" si="1713">SUM(T1002/V1002)</f>
        <v>2.069001687</v>
      </c>
      <c r="X1002" s="193">
        <f t="shared" si="1705"/>
        <v>0.382</v>
      </c>
      <c r="Y1002" s="147">
        <v>2011.0</v>
      </c>
      <c r="Z1002" s="159"/>
      <c r="AA1002" s="159"/>
      <c r="AB1002" s="189" t="s">
        <v>3522</v>
      </c>
      <c r="AC1002" s="158"/>
    </row>
    <row r="1003" ht="15.75" customHeight="1">
      <c r="A1003" s="221" t="s">
        <v>1027</v>
      </c>
      <c r="B1003" s="183">
        <v>42.0</v>
      </c>
      <c r="C1003" s="147">
        <v>51.0</v>
      </c>
      <c r="D1003" s="185">
        <f t="shared" si="1710"/>
        <v>46.5</v>
      </c>
      <c r="E1003" s="231">
        <v>51.0</v>
      </c>
      <c r="F1003" s="147">
        <v>61.0</v>
      </c>
      <c r="G1003" s="187">
        <f t="shared" si="1095"/>
        <v>-10</v>
      </c>
      <c r="H1003" s="147">
        <f t="shared" si="1711"/>
        <v>56</v>
      </c>
      <c r="I1003" s="185">
        <f t="shared" si="1467"/>
        <v>-9.5</v>
      </c>
      <c r="J1003" s="179" t="s">
        <v>1750</v>
      </c>
      <c r="K1003" s="179" t="s">
        <v>1750</v>
      </c>
      <c r="L1003" s="179" t="s">
        <v>1534</v>
      </c>
      <c r="M1003" s="186">
        <v>25.783232</v>
      </c>
      <c r="N1003" s="149">
        <v>2.5783232E7</v>
      </c>
      <c r="O1003" s="181">
        <f>P1003/1000000</f>
        <v>70.107728</v>
      </c>
      <c r="P1003" s="187">
        <v>7.0107728E7</v>
      </c>
      <c r="Q1003" s="181">
        <f>R1003/1000000</f>
        <v>302.127136</v>
      </c>
      <c r="R1003" s="187">
        <v>3.02127136E8</v>
      </c>
      <c r="S1003" s="187">
        <v>3.72234864E8</v>
      </c>
      <c r="T1003" s="187">
        <f t="shared" si="1712"/>
        <v>372.234864</v>
      </c>
      <c r="U1003" s="178">
        <f t="shared" si="1704"/>
        <v>0.8116572767</v>
      </c>
      <c r="V1003" s="156">
        <v>180.0</v>
      </c>
      <c r="W1003" s="188">
        <f t="shared" si="1713"/>
        <v>2.067971467</v>
      </c>
      <c r="X1003" s="193">
        <f t="shared" si="1705"/>
        <v>0.1432401778</v>
      </c>
      <c r="Y1003" s="147">
        <v>2007.0</v>
      </c>
      <c r="Z1003" s="179" t="s">
        <v>1608</v>
      </c>
      <c r="AA1003" s="162" t="s">
        <v>3523</v>
      </c>
      <c r="AB1003" s="162" t="s">
        <v>1530</v>
      </c>
      <c r="AC1003" s="159"/>
    </row>
    <row r="1004" ht="15.75" customHeight="1">
      <c r="A1004" s="221" t="s">
        <v>151</v>
      </c>
      <c r="B1004" s="183">
        <v>89.0</v>
      </c>
      <c r="C1004" s="147">
        <v>67.0</v>
      </c>
      <c r="D1004" s="183">
        <f t="shared" si="1710"/>
        <v>78</v>
      </c>
      <c r="E1004" s="231">
        <v>76.0</v>
      </c>
      <c r="F1004" s="147">
        <v>75.0</v>
      </c>
      <c r="G1004" s="147">
        <f t="shared" si="1095"/>
        <v>1</v>
      </c>
      <c r="H1004" s="147">
        <f t="shared" si="1711"/>
        <v>75.5</v>
      </c>
      <c r="I1004" s="183">
        <f t="shared" si="1467"/>
        <v>2.5</v>
      </c>
      <c r="J1004" s="179" t="s">
        <v>1594</v>
      </c>
      <c r="K1004" s="179" t="s">
        <v>1799</v>
      </c>
      <c r="L1004" s="179" t="s">
        <v>1540</v>
      </c>
      <c r="M1004" s="186">
        <v>26.2</v>
      </c>
      <c r="N1004" s="187">
        <f>M1004*1000000</f>
        <v>26200000</v>
      </c>
      <c r="O1004" s="153">
        <v>114.05</v>
      </c>
      <c r="P1004" s="187">
        <f>O1004*1000000</f>
        <v>114050000</v>
      </c>
      <c r="Q1004" s="153">
        <v>195.93</v>
      </c>
      <c r="R1004" s="149">
        <f>SUM(Q1004*1000000)</f>
        <v>195930000</v>
      </c>
      <c r="S1004" s="187">
        <f>T1004*1000000</f>
        <v>309980000</v>
      </c>
      <c r="T1004" s="187">
        <v>309.98</v>
      </c>
      <c r="U1004" s="178">
        <f t="shared" si="1704"/>
        <v>0.632073037</v>
      </c>
      <c r="V1004" s="156">
        <v>150.0</v>
      </c>
      <c r="W1004" s="188">
        <f t="shared" si="1713"/>
        <v>2.066533333</v>
      </c>
      <c r="X1004" s="193">
        <f t="shared" si="1705"/>
        <v>0.1746666667</v>
      </c>
      <c r="Y1004" s="147">
        <v>2008.0</v>
      </c>
      <c r="Z1004" s="159"/>
      <c r="AA1004" s="159"/>
      <c r="AB1004" s="189" t="s">
        <v>3524</v>
      </c>
      <c r="AC1004" s="158"/>
    </row>
    <row r="1005" ht="15.75" customHeight="1">
      <c r="A1005" s="212" t="s">
        <v>3525</v>
      </c>
      <c r="B1005" s="146">
        <v>92.0</v>
      </c>
      <c r="C1005" s="146">
        <v>68.0</v>
      </c>
      <c r="D1005" s="146">
        <f>(B1005+C1005)/2</f>
        <v>80</v>
      </c>
      <c r="E1005" s="195">
        <v>86.0</v>
      </c>
      <c r="F1005" s="146">
        <v>74.0</v>
      </c>
      <c r="G1005" s="146">
        <f t="shared" si="1095"/>
        <v>12</v>
      </c>
      <c r="H1005" s="146">
        <f>(E1005+F1005)/2</f>
        <v>80</v>
      </c>
      <c r="I1005" s="146">
        <f t="shared" si="1467"/>
        <v>0</v>
      </c>
      <c r="J1005" s="152" t="s">
        <v>1681</v>
      </c>
      <c r="K1005" s="197" t="s">
        <v>3526</v>
      </c>
      <c r="L1005" s="197" t="s">
        <v>1529</v>
      </c>
      <c r="M1005" s="181">
        <f t="shared" ref="M1005:M1009" si="1714">N1005/1000000</f>
        <v>0.13878</v>
      </c>
      <c r="N1005" s="149">
        <v>138780.0</v>
      </c>
      <c r="O1005" s="181">
        <f t="shared" ref="O1005:O1009" si="1715">P1005/1000000</f>
        <v>22.726193</v>
      </c>
      <c r="P1005" s="149">
        <v>2.2726193E7</v>
      </c>
      <c r="Q1005" s="181">
        <f t="shared" ref="Q1005:Q1009" si="1716">R1005/1000000</f>
        <v>0</v>
      </c>
      <c r="R1005" s="149">
        <v>0.0</v>
      </c>
      <c r="S1005" s="149">
        <f>P1005+R1005</f>
        <v>22726193</v>
      </c>
      <c r="T1005" s="149">
        <f t="shared" ref="T1005:T1009" si="1717">S1005/1000000</f>
        <v>22.726193</v>
      </c>
      <c r="U1005" s="199">
        <f t="shared" si="1704"/>
        <v>0</v>
      </c>
      <c r="V1005" s="192">
        <v>11.0</v>
      </c>
      <c r="W1005" s="200">
        <f>SUM(S1005/(V1005*1000000))</f>
        <v>2.066017545</v>
      </c>
      <c r="X1005" s="199">
        <f t="shared" si="1705"/>
        <v>0.01261636364</v>
      </c>
      <c r="Y1005" s="146">
        <v>2019.0</v>
      </c>
      <c r="Z1005" s="201"/>
      <c r="AA1005" s="201"/>
      <c r="AB1005" s="211" t="s">
        <v>3527</v>
      </c>
      <c r="AC1005" s="159"/>
    </row>
    <row r="1006" ht="15.75" customHeight="1">
      <c r="A1006" s="221" t="s">
        <v>3528</v>
      </c>
      <c r="B1006" s="183">
        <v>67.0</v>
      </c>
      <c r="C1006" s="147">
        <v>58.0</v>
      </c>
      <c r="D1006" s="185">
        <f t="shared" ref="D1006:D1008" si="1718">AVERAGE(B1006:C1006)</f>
        <v>62.5</v>
      </c>
      <c r="E1006" s="231">
        <v>75.0</v>
      </c>
      <c r="F1006" s="147">
        <v>70.0</v>
      </c>
      <c r="G1006" s="147">
        <f t="shared" si="1095"/>
        <v>5</v>
      </c>
      <c r="H1006" s="147">
        <f t="shared" ref="H1006:H1008" si="1719">AVERAGE(E1006:F1006)</f>
        <v>72.5</v>
      </c>
      <c r="I1006" s="185">
        <f t="shared" si="1467"/>
        <v>-10</v>
      </c>
      <c r="J1006" s="179" t="s">
        <v>1983</v>
      </c>
      <c r="K1006" s="179" t="s">
        <v>3529</v>
      </c>
      <c r="L1006" s="165" t="s">
        <v>1534</v>
      </c>
      <c r="M1006" s="186">
        <f t="shared" si="1714"/>
        <v>10.001982</v>
      </c>
      <c r="N1006" s="187">
        <v>1.0001982E7</v>
      </c>
      <c r="O1006" s="153">
        <f t="shared" si="1715"/>
        <v>37.400127</v>
      </c>
      <c r="P1006" s="187">
        <v>3.7400127E7</v>
      </c>
      <c r="Q1006" s="153">
        <f t="shared" si="1716"/>
        <v>16.276453</v>
      </c>
      <c r="R1006" s="154">
        <v>1.6276453E7</v>
      </c>
      <c r="S1006" s="187">
        <v>5.367658E7</v>
      </c>
      <c r="T1006" s="187">
        <f t="shared" si="1717"/>
        <v>53.67658</v>
      </c>
      <c r="U1006" s="178">
        <f t="shared" si="1704"/>
        <v>0.3032319309</v>
      </c>
      <c r="V1006" s="156">
        <v>26.0</v>
      </c>
      <c r="W1006" s="188">
        <f>SUM((S1006/1000000)/V1006)</f>
        <v>2.064483846</v>
      </c>
      <c r="X1006" s="193">
        <f t="shared" si="1705"/>
        <v>0.3846916154</v>
      </c>
      <c r="Y1006" s="151">
        <v>2012.0</v>
      </c>
      <c r="Z1006" s="159"/>
      <c r="AA1006" s="159"/>
      <c r="AB1006" s="189" t="s">
        <v>3530</v>
      </c>
      <c r="AC1006" s="158"/>
    </row>
    <row r="1007" ht="15.75" customHeight="1">
      <c r="A1007" s="225" t="s">
        <v>3531</v>
      </c>
      <c r="B1007" s="206">
        <v>27.0</v>
      </c>
      <c r="C1007" s="151">
        <v>33.0</v>
      </c>
      <c r="D1007" s="208">
        <f t="shared" si="1718"/>
        <v>30</v>
      </c>
      <c r="E1007" s="232">
        <v>62.0</v>
      </c>
      <c r="F1007" s="151">
        <v>48.0</v>
      </c>
      <c r="G1007" s="151">
        <f t="shared" si="1095"/>
        <v>14</v>
      </c>
      <c r="H1007" s="151">
        <f t="shared" si="1719"/>
        <v>55</v>
      </c>
      <c r="I1007" s="208">
        <f t="shared" si="1467"/>
        <v>-25</v>
      </c>
      <c r="J1007" s="165" t="s">
        <v>1565</v>
      </c>
      <c r="K1007" s="165" t="s">
        <v>3532</v>
      </c>
      <c r="L1007" s="165" t="s">
        <v>1534</v>
      </c>
      <c r="M1007" s="181">
        <f t="shared" si="1714"/>
        <v>15.861939</v>
      </c>
      <c r="N1007" s="150">
        <v>1.5861939E7</v>
      </c>
      <c r="O1007" s="181">
        <f t="shared" si="1715"/>
        <v>85.911262</v>
      </c>
      <c r="P1007" s="150">
        <v>8.5911262E7</v>
      </c>
      <c r="Q1007" s="153">
        <f t="shared" si="1716"/>
        <v>47.910554</v>
      </c>
      <c r="R1007" s="149">
        <v>4.7910554E7</v>
      </c>
      <c r="S1007" s="150">
        <v>1.33821816E8</v>
      </c>
      <c r="T1007" s="149">
        <f t="shared" si="1717"/>
        <v>133.821816</v>
      </c>
      <c r="U1007" s="178">
        <f t="shared" si="1704"/>
        <v>0.3580175149</v>
      </c>
      <c r="V1007" s="192">
        <v>65.0</v>
      </c>
      <c r="W1007" s="204">
        <f>SUM(S1007/(V1007*1000000))</f>
        <v>2.058797169</v>
      </c>
      <c r="X1007" s="193">
        <f t="shared" si="1705"/>
        <v>0.2440298308</v>
      </c>
      <c r="Y1007" s="151">
        <v>2014.0</v>
      </c>
      <c r="Z1007" s="171"/>
      <c r="AA1007" s="159"/>
      <c r="AB1007" s="189" t="s">
        <v>3533</v>
      </c>
      <c r="AC1007" s="158"/>
    </row>
    <row r="1008" ht="15.75" customHeight="1">
      <c r="A1008" s="223" t="s">
        <v>3534</v>
      </c>
      <c r="B1008" s="175">
        <v>94.0</v>
      </c>
      <c r="C1008" s="164">
        <v>90.0</v>
      </c>
      <c r="D1008" s="210">
        <f t="shared" si="1718"/>
        <v>92</v>
      </c>
      <c r="E1008" s="191">
        <v>82.0</v>
      </c>
      <c r="F1008" s="158">
        <v>85.0</v>
      </c>
      <c r="G1008" s="158">
        <f t="shared" si="1095"/>
        <v>-3</v>
      </c>
      <c r="H1008" s="158">
        <f t="shared" si="1719"/>
        <v>83.5</v>
      </c>
      <c r="I1008" s="210">
        <f t="shared" si="1467"/>
        <v>8.5</v>
      </c>
      <c r="J1008" s="179" t="s">
        <v>1629</v>
      </c>
      <c r="K1008" s="162" t="s">
        <v>3535</v>
      </c>
      <c r="L1008" s="162" t="s">
        <v>1540</v>
      </c>
      <c r="M1008" s="153">
        <f t="shared" si="1714"/>
        <v>0.260382</v>
      </c>
      <c r="N1008" s="154">
        <v>260382.0</v>
      </c>
      <c r="O1008" s="153">
        <f t="shared" si="1715"/>
        <v>25.568251</v>
      </c>
      <c r="P1008" s="154">
        <v>2.5568251E7</v>
      </c>
      <c r="Q1008" s="153">
        <f t="shared" si="1716"/>
        <v>21.783</v>
      </c>
      <c r="R1008" s="154">
        <v>2.1783E7</v>
      </c>
      <c r="S1008" s="154">
        <v>4.7351251E7</v>
      </c>
      <c r="T1008" s="154">
        <f t="shared" si="1717"/>
        <v>47.351251</v>
      </c>
      <c r="U1008" s="178">
        <f t="shared" si="1704"/>
        <v>0.4600300845</v>
      </c>
      <c r="V1008" s="156">
        <v>23.0</v>
      </c>
      <c r="W1008" s="188">
        <f>SUM(T1008/V1008)</f>
        <v>2.058750043</v>
      </c>
      <c r="X1008" s="193">
        <f t="shared" si="1705"/>
        <v>0.01132095652</v>
      </c>
      <c r="Y1008" s="158">
        <v>2013.0</v>
      </c>
      <c r="Z1008" s="179" t="s">
        <v>1608</v>
      </c>
      <c r="AA1008" s="162" t="s">
        <v>3536</v>
      </c>
      <c r="AB1008" s="189" t="s">
        <v>3537</v>
      </c>
      <c r="AC1008" s="158"/>
    </row>
    <row r="1009" ht="15.75" customHeight="1">
      <c r="A1009" s="222" t="s">
        <v>485</v>
      </c>
      <c r="B1009" s="146">
        <v>40.0</v>
      </c>
      <c r="C1009" s="164">
        <v>45.0</v>
      </c>
      <c r="D1009" s="149">
        <f>(B1009+C1009)/2</f>
        <v>42.5</v>
      </c>
      <c r="E1009" s="230">
        <v>80.0</v>
      </c>
      <c r="F1009" s="164">
        <v>69.0</v>
      </c>
      <c r="G1009" s="151">
        <f t="shared" si="1095"/>
        <v>11</v>
      </c>
      <c r="H1009" s="151">
        <f>(E1009+F1009)/2</f>
        <v>74.5</v>
      </c>
      <c r="I1009" s="150">
        <f t="shared" si="1467"/>
        <v>-32</v>
      </c>
      <c r="J1009" s="165" t="s">
        <v>1602</v>
      </c>
      <c r="K1009" s="165" t="s">
        <v>2054</v>
      </c>
      <c r="L1009" s="166" t="s">
        <v>1534</v>
      </c>
      <c r="M1009" s="167">
        <f t="shared" si="1714"/>
        <v>93.842239</v>
      </c>
      <c r="N1009" s="149">
        <v>9.3842239E7</v>
      </c>
      <c r="O1009" s="167">
        <f t="shared" si="1715"/>
        <v>214.723646</v>
      </c>
      <c r="P1009" s="149">
        <v>2.14723646E8</v>
      </c>
      <c r="Q1009" s="167">
        <f t="shared" si="1716"/>
        <v>402.6</v>
      </c>
      <c r="R1009" s="150">
        <f>S1009-P1009</f>
        <v>402600000</v>
      </c>
      <c r="S1009" s="149">
        <v>6.17323646E8</v>
      </c>
      <c r="T1009" s="149">
        <f t="shared" si="1717"/>
        <v>617.323646</v>
      </c>
      <c r="U1009" s="155">
        <f t="shared" si="1704"/>
        <v>0.6521700612</v>
      </c>
      <c r="V1009" s="192">
        <v>300.0</v>
      </c>
      <c r="W1009" s="204">
        <f>SUM(S1009/(V1009*1000000))</f>
        <v>2.057745487</v>
      </c>
      <c r="X1009" s="155">
        <f t="shared" si="1705"/>
        <v>0.3128074633</v>
      </c>
      <c r="Y1009" s="164">
        <v>2017.0</v>
      </c>
      <c r="Z1009" s="171"/>
      <c r="AA1009" s="171"/>
      <c r="AB1009" s="172" t="s">
        <v>3538</v>
      </c>
      <c r="AC1009" s="171"/>
    </row>
    <row r="1010" ht="15.75" customHeight="1">
      <c r="A1010" s="221" t="s">
        <v>3539</v>
      </c>
      <c r="B1010" s="183">
        <v>62.0</v>
      </c>
      <c r="C1010" s="147">
        <v>63.0</v>
      </c>
      <c r="D1010" s="185">
        <f t="shared" ref="D1010:D1016" si="1720">AVERAGE(B1010:C1010)</f>
        <v>62.5</v>
      </c>
      <c r="E1010" s="231">
        <v>84.0</v>
      </c>
      <c r="F1010" s="147">
        <v>78.0</v>
      </c>
      <c r="G1010" s="147">
        <f t="shared" si="1095"/>
        <v>6</v>
      </c>
      <c r="H1010" s="147">
        <f t="shared" ref="H1010:H1016" si="1721">AVERAGE(E1010:F1010)</f>
        <v>81</v>
      </c>
      <c r="I1010" s="185">
        <f t="shared" si="1467"/>
        <v>-18.5</v>
      </c>
      <c r="J1010" s="179" t="s">
        <v>1565</v>
      </c>
      <c r="K1010" s="179" t="s">
        <v>3540</v>
      </c>
      <c r="L1010" s="179" t="s">
        <v>1529</v>
      </c>
      <c r="M1010" s="186">
        <v>9.4</v>
      </c>
      <c r="N1010" s="187">
        <f t="shared" ref="N1010:N1015" si="1722">M1010*1000000</f>
        <v>9400000</v>
      </c>
      <c r="O1010" s="153">
        <v>35.74</v>
      </c>
      <c r="P1010" s="187">
        <f t="shared" ref="P1010:P1015" si="1723">O1010*1000000</f>
        <v>35740000</v>
      </c>
      <c r="Q1010" s="153">
        <v>77.28</v>
      </c>
      <c r="R1010" s="149">
        <f t="shared" ref="R1010:R1015" si="1724">SUM(Q1010*1000000)</f>
        <v>77280000</v>
      </c>
      <c r="S1010" s="187">
        <f>T1010*1000000</f>
        <v>113020000</v>
      </c>
      <c r="T1010" s="187">
        <v>113.02</v>
      </c>
      <c r="U1010" s="178">
        <f t="shared" si="1704"/>
        <v>0.6837727836</v>
      </c>
      <c r="V1010" s="156">
        <v>55.0</v>
      </c>
      <c r="W1010" s="188">
        <f t="shared" ref="W1010:W1015" si="1725">SUM(T1010/V1010)</f>
        <v>2.054909091</v>
      </c>
      <c r="X1010" s="193">
        <f t="shared" si="1705"/>
        <v>0.1709090909</v>
      </c>
      <c r="Y1010" s="147">
        <v>2008.0</v>
      </c>
      <c r="Z1010" s="159"/>
      <c r="AA1010" s="159"/>
      <c r="AB1010" s="189" t="s">
        <v>3541</v>
      </c>
      <c r="AC1010" s="158"/>
    </row>
    <row r="1011" ht="15.75" customHeight="1">
      <c r="A1011" s="221" t="s">
        <v>3542</v>
      </c>
      <c r="B1011" s="175">
        <v>76.0</v>
      </c>
      <c r="C1011" s="158">
        <v>65.0</v>
      </c>
      <c r="D1011" s="183">
        <f t="shared" si="1720"/>
        <v>70.5</v>
      </c>
      <c r="E1011" s="191">
        <v>70.0</v>
      </c>
      <c r="F1011" s="147">
        <v>66.0</v>
      </c>
      <c r="G1011" s="147">
        <f t="shared" si="1095"/>
        <v>4</v>
      </c>
      <c r="H1011" s="147">
        <f t="shared" si="1721"/>
        <v>68</v>
      </c>
      <c r="I1011" s="183">
        <f t="shared" si="1467"/>
        <v>2.5</v>
      </c>
      <c r="J1011" s="152" t="s">
        <v>1527</v>
      </c>
      <c r="K1011" s="179" t="s">
        <v>1527</v>
      </c>
      <c r="L1011" s="179" t="s">
        <v>1567</v>
      </c>
      <c r="M1011" s="153">
        <v>9.91</v>
      </c>
      <c r="N1011" s="187">
        <f t="shared" si="1722"/>
        <v>9910000</v>
      </c>
      <c r="O1011" s="153">
        <v>31.18</v>
      </c>
      <c r="P1011" s="187">
        <f t="shared" si="1723"/>
        <v>31180000</v>
      </c>
      <c r="Q1011" s="153">
        <v>14.46</v>
      </c>
      <c r="R1011" s="149">
        <f t="shared" si="1724"/>
        <v>14460000</v>
      </c>
      <c r="S1011" s="154">
        <f>SUM(N1011:P1011)</f>
        <v>41090031.18</v>
      </c>
      <c r="T1011" s="149">
        <f>S1011/1000000</f>
        <v>41.09003118</v>
      </c>
      <c r="U1011" s="178">
        <f t="shared" si="1704"/>
        <v>0.3519101735</v>
      </c>
      <c r="V1011" s="156">
        <v>20.0</v>
      </c>
      <c r="W1011" s="188">
        <f t="shared" si="1725"/>
        <v>2.054501559</v>
      </c>
      <c r="X1011" s="193">
        <f t="shared" si="1705"/>
        <v>0.4955</v>
      </c>
      <c r="Y1011" s="147">
        <v>2011.0</v>
      </c>
      <c r="Z1011" s="159"/>
      <c r="AA1011" s="159"/>
      <c r="AB1011" s="189" t="s">
        <v>3543</v>
      </c>
      <c r="AC1011" s="158"/>
    </row>
    <row r="1012" ht="15.75" customHeight="1">
      <c r="A1012" s="221" t="s">
        <v>3544</v>
      </c>
      <c r="B1012" s="183">
        <v>26.0</v>
      </c>
      <c r="C1012" s="147">
        <v>41.0</v>
      </c>
      <c r="D1012" s="183">
        <f t="shared" si="1720"/>
        <v>33.5</v>
      </c>
      <c r="E1012" s="231">
        <v>52.0</v>
      </c>
      <c r="F1012" s="147">
        <v>46.0</v>
      </c>
      <c r="G1012" s="147">
        <f t="shared" si="1095"/>
        <v>6</v>
      </c>
      <c r="H1012" s="147">
        <f t="shared" si="1721"/>
        <v>49</v>
      </c>
      <c r="I1012" s="183">
        <f t="shared" si="1467"/>
        <v>-15.5</v>
      </c>
      <c r="J1012" s="179" t="s">
        <v>1543</v>
      </c>
      <c r="K1012" s="179" t="s">
        <v>1616</v>
      </c>
      <c r="L1012" s="179" t="s">
        <v>1540</v>
      </c>
      <c r="M1012" s="186">
        <v>31.07</v>
      </c>
      <c r="N1012" s="187">
        <f t="shared" si="1722"/>
        <v>31070000</v>
      </c>
      <c r="O1012" s="153">
        <v>120.15</v>
      </c>
      <c r="P1012" s="187">
        <f t="shared" si="1723"/>
        <v>120150000</v>
      </c>
      <c r="Q1012" s="153">
        <v>43.59</v>
      </c>
      <c r="R1012" s="149">
        <f t="shared" si="1724"/>
        <v>43590000</v>
      </c>
      <c r="S1012" s="187">
        <f t="shared" ref="S1012:S1015" si="1726">T1012*1000000</f>
        <v>163740000</v>
      </c>
      <c r="T1012" s="187">
        <v>163.74</v>
      </c>
      <c r="U1012" s="178">
        <f t="shared" si="1704"/>
        <v>0.2662147307</v>
      </c>
      <c r="V1012" s="156">
        <v>80.0</v>
      </c>
      <c r="W1012" s="188">
        <f t="shared" si="1725"/>
        <v>2.04675</v>
      </c>
      <c r="X1012" s="193">
        <f t="shared" si="1705"/>
        <v>0.388375</v>
      </c>
      <c r="Y1012" s="147">
        <v>2008.0</v>
      </c>
      <c r="Z1012" s="159"/>
      <c r="AA1012" s="159"/>
      <c r="AB1012" s="189" t="s">
        <v>3545</v>
      </c>
      <c r="AC1012" s="158"/>
    </row>
    <row r="1013" ht="15.75" customHeight="1">
      <c r="A1013" s="221" t="s">
        <v>3546</v>
      </c>
      <c r="B1013" s="183">
        <v>27.0</v>
      </c>
      <c r="C1013" s="147">
        <v>34.0</v>
      </c>
      <c r="D1013" s="183">
        <f t="shared" si="1720"/>
        <v>30.5</v>
      </c>
      <c r="E1013" s="231">
        <v>47.0</v>
      </c>
      <c r="F1013" s="147">
        <v>49.0</v>
      </c>
      <c r="G1013" s="147">
        <f t="shared" si="1095"/>
        <v>-2</v>
      </c>
      <c r="H1013" s="147">
        <f t="shared" si="1721"/>
        <v>48</v>
      </c>
      <c r="I1013" s="183">
        <f t="shared" si="1467"/>
        <v>-17.5</v>
      </c>
      <c r="J1013" s="179" t="s">
        <v>1543</v>
      </c>
      <c r="K1013" s="179" t="s">
        <v>2574</v>
      </c>
      <c r="L1013" s="179" t="s">
        <v>1534</v>
      </c>
      <c r="M1013" s="186">
        <v>15.4</v>
      </c>
      <c r="N1013" s="187">
        <f t="shared" si="1722"/>
        <v>15400000</v>
      </c>
      <c r="O1013" s="153">
        <v>55.25</v>
      </c>
      <c r="P1013" s="187">
        <f t="shared" si="1723"/>
        <v>55250000</v>
      </c>
      <c r="Q1013" s="153">
        <v>46.97</v>
      </c>
      <c r="R1013" s="149">
        <f t="shared" si="1724"/>
        <v>46970000</v>
      </c>
      <c r="S1013" s="187">
        <f t="shared" si="1726"/>
        <v>102220000</v>
      </c>
      <c r="T1013" s="187">
        <v>102.22</v>
      </c>
      <c r="U1013" s="178">
        <f t="shared" si="1704"/>
        <v>0.4594991195</v>
      </c>
      <c r="V1013" s="156">
        <v>50.0</v>
      </c>
      <c r="W1013" s="188">
        <f t="shared" si="1725"/>
        <v>2.0444</v>
      </c>
      <c r="X1013" s="193">
        <f t="shared" si="1705"/>
        <v>0.308</v>
      </c>
      <c r="Y1013" s="147">
        <v>2009.0</v>
      </c>
      <c r="Z1013" s="159"/>
      <c r="AA1013" s="159"/>
      <c r="AB1013" s="189" t="s">
        <v>3547</v>
      </c>
      <c r="AC1013" s="158"/>
    </row>
    <row r="1014" ht="15.75" customHeight="1">
      <c r="A1014" s="221" t="s">
        <v>3548</v>
      </c>
      <c r="B1014" s="183">
        <v>75.0</v>
      </c>
      <c r="C1014" s="147">
        <v>74.0</v>
      </c>
      <c r="D1014" s="185">
        <f t="shared" si="1720"/>
        <v>74.5</v>
      </c>
      <c r="E1014" s="231">
        <v>74.0</v>
      </c>
      <c r="F1014" s="147">
        <v>72.0</v>
      </c>
      <c r="G1014" s="147">
        <f t="shared" si="1095"/>
        <v>2</v>
      </c>
      <c r="H1014" s="147">
        <f t="shared" si="1721"/>
        <v>73</v>
      </c>
      <c r="I1014" s="185">
        <f t="shared" si="1467"/>
        <v>1.5</v>
      </c>
      <c r="J1014" s="179" t="s">
        <v>1634</v>
      </c>
      <c r="K1014" s="179" t="s">
        <v>1635</v>
      </c>
      <c r="L1014" s="179" t="s">
        <v>1534</v>
      </c>
      <c r="M1014" s="186">
        <v>8.6</v>
      </c>
      <c r="N1014" s="187">
        <f t="shared" si="1722"/>
        <v>8600000</v>
      </c>
      <c r="O1014" s="153">
        <v>37.49</v>
      </c>
      <c r="P1014" s="187">
        <f t="shared" si="1723"/>
        <v>37490000</v>
      </c>
      <c r="Q1014" s="153">
        <v>84.74</v>
      </c>
      <c r="R1014" s="149">
        <f t="shared" si="1724"/>
        <v>84740000</v>
      </c>
      <c r="S1014" s="187">
        <f t="shared" si="1726"/>
        <v>122230000</v>
      </c>
      <c r="T1014" s="187">
        <v>122.23</v>
      </c>
      <c r="U1014" s="178">
        <f t="shared" si="1704"/>
        <v>0.6932831547</v>
      </c>
      <c r="V1014" s="156">
        <v>60.0</v>
      </c>
      <c r="W1014" s="188">
        <f t="shared" si="1725"/>
        <v>2.037166667</v>
      </c>
      <c r="X1014" s="193">
        <f t="shared" si="1705"/>
        <v>0.1433333333</v>
      </c>
      <c r="Y1014" s="147">
        <v>2009.0</v>
      </c>
      <c r="Z1014" s="159"/>
      <c r="AA1014" s="159"/>
      <c r="AB1014" s="189" t="s">
        <v>3549</v>
      </c>
      <c r="AC1014" s="158"/>
    </row>
    <row r="1015" ht="15.75" customHeight="1">
      <c r="A1015" s="221" t="s">
        <v>3550</v>
      </c>
      <c r="B1015" s="183">
        <v>78.0</v>
      </c>
      <c r="C1015" s="147">
        <v>68.0</v>
      </c>
      <c r="D1015" s="183">
        <f t="shared" si="1720"/>
        <v>73</v>
      </c>
      <c r="E1015" s="231">
        <v>75.0</v>
      </c>
      <c r="F1015" s="147">
        <v>78.0</v>
      </c>
      <c r="G1015" s="147">
        <f t="shared" si="1095"/>
        <v>-3</v>
      </c>
      <c r="H1015" s="147">
        <f t="shared" si="1721"/>
        <v>76.5</v>
      </c>
      <c r="I1015" s="183">
        <f t="shared" si="1467"/>
        <v>-3.5</v>
      </c>
      <c r="J1015" s="179" t="s">
        <v>1527</v>
      </c>
      <c r="K1015" s="179" t="s">
        <v>3551</v>
      </c>
      <c r="L1015" s="179" t="s">
        <v>1534</v>
      </c>
      <c r="M1015" s="186">
        <v>5.3</v>
      </c>
      <c r="N1015" s="187">
        <f t="shared" si="1722"/>
        <v>5300000</v>
      </c>
      <c r="O1015" s="153">
        <v>33.45</v>
      </c>
      <c r="P1015" s="187">
        <f t="shared" si="1723"/>
        <v>33450000</v>
      </c>
      <c r="Q1015" s="153">
        <v>17.46</v>
      </c>
      <c r="R1015" s="149">
        <f t="shared" si="1724"/>
        <v>17460000</v>
      </c>
      <c r="S1015" s="187">
        <f t="shared" si="1726"/>
        <v>50910000</v>
      </c>
      <c r="T1015" s="187">
        <v>50.91</v>
      </c>
      <c r="U1015" s="178">
        <f t="shared" si="1704"/>
        <v>0.3429581615</v>
      </c>
      <c r="V1015" s="156">
        <v>25.0</v>
      </c>
      <c r="W1015" s="188">
        <f t="shared" si="1725"/>
        <v>2.0364</v>
      </c>
      <c r="X1015" s="193">
        <f t="shared" si="1705"/>
        <v>0.212</v>
      </c>
      <c r="Y1015" s="147">
        <v>2008.0</v>
      </c>
      <c r="Z1015" s="159"/>
      <c r="AA1015" s="159"/>
      <c r="AB1015" s="189" t="s">
        <v>3552</v>
      </c>
      <c r="AC1015" s="158"/>
    </row>
    <row r="1016" ht="15.75" customHeight="1">
      <c r="A1016" s="221" t="s">
        <v>3553</v>
      </c>
      <c r="B1016" s="183">
        <v>25.0</v>
      </c>
      <c r="C1016" s="147">
        <v>37.0</v>
      </c>
      <c r="D1016" s="185">
        <f t="shared" si="1720"/>
        <v>31</v>
      </c>
      <c r="E1016" s="231">
        <v>49.0</v>
      </c>
      <c r="F1016" s="147">
        <v>52.0</v>
      </c>
      <c r="G1016" s="147">
        <f t="shared" si="1095"/>
        <v>-3</v>
      </c>
      <c r="H1016" s="147">
        <f t="shared" si="1721"/>
        <v>50.5</v>
      </c>
      <c r="I1016" s="185">
        <f t="shared" si="1467"/>
        <v>-19.5</v>
      </c>
      <c r="J1016" s="179" t="s">
        <v>1602</v>
      </c>
      <c r="K1016" s="179" t="s">
        <v>1716</v>
      </c>
      <c r="L1016" s="165" t="s">
        <v>1550</v>
      </c>
      <c r="M1016" s="186">
        <f t="shared" ref="M1016:M1017" si="1727">N1016/1000000</f>
        <v>33.457188</v>
      </c>
      <c r="N1016" s="187">
        <v>3.3457188E7</v>
      </c>
      <c r="O1016" s="153">
        <f t="shared" ref="O1016:O1017" si="1728">P1016/1000000</f>
        <v>83.670083</v>
      </c>
      <c r="P1016" s="187">
        <v>8.3670083E7</v>
      </c>
      <c r="Q1016" s="153">
        <f t="shared" ref="Q1016:Q1017" si="1729">R1016/1000000</f>
        <v>221.6</v>
      </c>
      <c r="R1016" s="154">
        <v>2.216E8</v>
      </c>
      <c r="S1016" s="187">
        <v>3.05270083E8</v>
      </c>
      <c r="T1016" s="187">
        <f t="shared" ref="T1016:T1024" si="1730">S1016/1000000</f>
        <v>305.270083</v>
      </c>
      <c r="U1016" s="178">
        <f t="shared" si="1704"/>
        <v>0.7259145666</v>
      </c>
      <c r="V1016" s="156">
        <v>150.0</v>
      </c>
      <c r="W1016" s="188">
        <f>SUM((S1016/1000000)/V1016)</f>
        <v>2.035133887</v>
      </c>
      <c r="X1016" s="193">
        <f t="shared" si="1705"/>
        <v>0.22304792</v>
      </c>
      <c r="Y1016" s="151">
        <v>2012.0</v>
      </c>
      <c r="Z1016" s="159"/>
      <c r="AA1016" s="159"/>
      <c r="AB1016" s="189" t="s">
        <v>3554</v>
      </c>
      <c r="AC1016" s="158"/>
    </row>
    <row r="1017" ht="15.75" customHeight="1">
      <c r="A1017" s="222" t="s">
        <v>3555</v>
      </c>
      <c r="B1017" s="146">
        <v>52.0</v>
      </c>
      <c r="C1017" s="164">
        <v>44.0</v>
      </c>
      <c r="D1017" s="149">
        <f>(B1017+C1017)/2</f>
        <v>48</v>
      </c>
      <c r="E1017" s="148">
        <v>40.0</v>
      </c>
      <c r="F1017" s="164">
        <v>51.0</v>
      </c>
      <c r="G1017" s="150">
        <f t="shared" si="1095"/>
        <v>-11</v>
      </c>
      <c r="H1017" s="151">
        <f>(E1017+F1017)/2</f>
        <v>45.5</v>
      </c>
      <c r="I1017" s="150">
        <f t="shared" si="1467"/>
        <v>2.5</v>
      </c>
      <c r="J1017" s="165" t="s">
        <v>1395</v>
      </c>
      <c r="K1017" s="165" t="s">
        <v>1611</v>
      </c>
      <c r="L1017" s="166" t="s">
        <v>1540</v>
      </c>
      <c r="M1017" s="167">
        <f t="shared" si="1727"/>
        <v>4.13723</v>
      </c>
      <c r="N1017" s="149">
        <v>4137230.0</v>
      </c>
      <c r="O1017" s="167">
        <f t="shared" si="1728"/>
        <v>10.16682</v>
      </c>
      <c r="P1017" s="149">
        <v>1.016682E7</v>
      </c>
      <c r="Q1017" s="167">
        <f t="shared" si="1729"/>
        <v>0</v>
      </c>
      <c r="R1017" s="150">
        <f>S1017-P1017</f>
        <v>0</v>
      </c>
      <c r="S1017" s="149">
        <v>1.016682E7</v>
      </c>
      <c r="T1017" s="149">
        <f t="shared" si="1730"/>
        <v>10.16682</v>
      </c>
      <c r="U1017" s="155">
        <f t="shared" si="1704"/>
        <v>0</v>
      </c>
      <c r="V1017" s="192">
        <v>5.0</v>
      </c>
      <c r="W1017" s="204">
        <f>SUM(S1017/(V1017*1000000))</f>
        <v>2.033364</v>
      </c>
      <c r="X1017" s="155">
        <f t="shared" si="1705"/>
        <v>0.827446</v>
      </c>
      <c r="Y1017" s="164">
        <v>2017.0</v>
      </c>
      <c r="Z1017" s="171"/>
      <c r="AA1017" s="171"/>
      <c r="AB1017" s="172" t="s">
        <v>3556</v>
      </c>
      <c r="AC1017" s="171"/>
    </row>
    <row r="1018" ht="15.75" customHeight="1">
      <c r="A1018" s="221" t="s">
        <v>780</v>
      </c>
      <c r="B1018" s="175">
        <v>71.0</v>
      </c>
      <c r="C1018" s="158">
        <v>63.0</v>
      </c>
      <c r="D1018" s="185">
        <f>AVERAGE(B1018:C1018)</f>
        <v>67</v>
      </c>
      <c r="E1018" s="191">
        <v>73.0</v>
      </c>
      <c r="F1018" s="147">
        <v>72.0</v>
      </c>
      <c r="G1018" s="187">
        <f t="shared" si="1095"/>
        <v>1</v>
      </c>
      <c r="H1018" s="147">
        <f>AVERAGE(E1018:F1018)</f>
        <v>72.5</v>
      </c>
      <c r="I1018" s="185">
        <f t="shared" si="1467"/>
        <v>-5.5</v>
      </c>
      <c r="J1018" s="179" t="s">
        <v>1594</v>
      </c>
      <c r="K1018" s="179" t="s">
        <v>1799</v>
      </c>
      <c r="L1018" s="179" t="s">
        <v>1540</v>
      </c>
      <c r="M1018" s="153">
        <v>39.23</v>
      </c>
      <c r="N1018" s="187">
        <f>M1018*1000000</f>
        <v>39230000</v>
      </c>
      <c r="O1018" s="153">
        <v>143.62</v>
      </c>
      <c r="P1018" s="187">
        <f>O1018*1000000</f>
        <v>143620000</v>
      </c>
      <c r="Q1018" s="153">
        <v>341.02</v>
      </c>
      <c r="R1018" s="149">
        <f>SUM(Q1018*1000000)</f>
        <v>341020000</v>
      </c>
      <c r="S1018" s="154">
        <f>SUM(N1018:P1018)</f>
        <v>182850143.6</v>
      </c>
      <c r="T1018" s="149">
        <f t="shared" si="1730"/>
        <v>182.8501436</v>
      </c>
      <c r="U1018" s="178">
        <f t="shared" si="1704"/>
        <v>1.865024513</v>
      </c>
      <c r="V1018" s="156">
        <v>90.0</v>
      </c>
      <c r="W1018" s="188">
        <f>SUM(T1018/V1018)</f>
        <v>2.031668262</v>
      </c>
      <c r="X1018" s="193">
        <f t="shared" si="1705"/>
        <v>0.4358888889</v>
      </c>
      <c r="Y1018" s="147">
        <v>2011.0</v>
      </c>
      <c r="Z1018" s="159"/>
      <c r="AA1018" s="159"/>
      <c r="AB1018" s="189" t="s">
        <v>3557</v>
      </c>
      <c r="AC1018" s="158"/>
    </row>
    <row r="1019" ht="15.75" customHeight="1">
      <c r="A1019" s="194" t="s">
        <v>3558</v>
      </c>
      <c r="B1019" s="146">
        <v>42.0</v>
      </c>
      <c r="C1019" s="175">
        <v>42.0</v>
      </c>
      <c r="D1019" s="146">
        <f>(B1019+C1019)/2</f>
        <v>42</v>
      </c>
      <c r="E1019" s="195">
        <v>79.0</v>
      </c>
      <c r="F1019" s="146">
        <v>59.0</v>
      </c>
      <c r="G1019" s="146">
        <f t="shared" si="1095"/>
        <v>20</v>
      </c>
      <c r="H1019" s="146">
        <f>(E1019+F1019)/2</f>
        <v>69</v>
      </c>
      <c r="I1019" s="146">
        <f t="shared" si="1467"/>
        <v>-27</v>
      </c>
      <c r="J1019" s="173" t="s">
        <v>1558</v>
      </c>
      <c r="K1019" s="196" t="s">
        <v>1558</v>
      </c>
      <c r="L1019" s="197" t="s">
        <v>1540</v>
      </c>
      <c r="M1019" s="181">
        <f t="shared" ref="M1019:M1024" si="1731">N1019/1000000</f>
        <v>8.225384</v>
      </c>
      <c r="N1019" s="198">
        <v>8225384.0</v>
      </c>
      <c r="O1019" s="181">
        <f t="shared" ref="O1019:O1024" si="1732">P1019/1000000</f>
        <v>22.370452</v>
      </c>
      <c r="P1019" s="149">
        <v>2.2370452E7</v>
      </c>
      <c r="Q1019" s="181">
        <f>R1019/1000000</f>
        <v>10.020493</v>
      </c>
      <c r="R1019" s="198">
        <v>1.0020493E7</v>
      </c>
      <c r="S1019" s="149">
        <f>P1019+R1019</f>
        <v>32390945</v>
      </c>
      <c r="T1019" s="149">
        <f t="shared" si="1730"/>
        <v>32.390945</v>
      </c>
      <c r="U1019" s="199">
        <f t="shared" si="1704"/>
        <v>0.3093609341</v>
      </c>
      <c r="V1019" s="192">
        <v>16.0</v>
      </c>
      <c r="W1019" s="200">
        <f t="shared" ref="W1019:W1020" si="1733">SUM(S1019/(V1019*1000000))</f>
        <v>2.024434063</v>
      </c>
      <c r="X1019" s="199">
        <f t="shared" si="1705"/>
        <v>0.5140865</v>
      </c>
      <c r="Y1019" s="146">
        <v>2019.0</v>
      </c>
      <c r="Z1019" s="201"/>
      <c r="AA1019" s="201"/>
      <c r="AB1019" s="211" t="s">
        <v>3559</v>
      </c>
      <c r="AC1019" s="159"/>
    </row>
    <row r="1020" ht="15.75" customHeight="1">
      <c r="A1020" s="225" t="s">
        <v>3560</v>
      </c>
      <c r="B1020" s="206">
        <v>18.0</v>
      </c>
      <c r="C1020" s="151">
        <v>41.0</v>
      </c>
      <c r="D1020" s="208">
        <f t="shared" ref="D1020:D1021" si="1734">AVERAGE(B1020:C1020)</f>
        <v>29.5</v>
      </c>
      <c r="E1020" s="232">
        <v>73.0</v>
      </c>
      <c r="F1020" s="151">
        <v>73.0</v>
      </c>
      <c r="G1020" s="151">
        <f t="shared" si="1095"/>
        <v>0</v>
      </c>
      <c r="H1020" s="151">
        <f t="shared" ref="H1020:H1021" si="1735">AVERAGE(E1020:F1020)</f>
        <v>73</v>
      </c>
      <c r="I1020" s="208">
        <f t="shared" si="1467"/>
        <v>-43.5</v>
      </c>
      <c r="J1020" s="165" t="s">
        <v>1565</v>
      </c>
      <c r="K1020" s="165" t="s">
        <v>3561</v>
      </c>
      <c r="L1020" s="165" t="s">
        <v>1534</v>
      </c>
      <c r="M1020" s="181">
        <f t="shared" si="1731"/>
        <v>8.381509</v>
      </c>
      <c r="N1020" s="150">
        <v>8381509.0</v>
      </c>
      <c r="O1020" s="181">
        <f t="shared" si="1732"/>
        <v>30.127963</v>
      </c>
      <c r="P1020" s="150">
        <v>3.0127963E7</v>
      </c>
      <c r="Q1020" s="181">
        <v>0.0</v>
      </c>
      <c r="R1020" s="149">
        <v>10949.0</v>
      </c>
      <c r="S1020" s="150">
        <v>3.0127963E7</v>
      </c>
      <c r="T1020" s="149">
        <f t="shared" si="1730"/>
        <v>30.127963</v>
      </c>
      <c r="U1020" s="178">
        <f t="shared" si="1704"/>
        <v>0.0003634165377</v>
      </c>
      <c r="V1020" s="192">
        <v>15.0</v>
      </c>
      <c r="W1020" s="204">
        <f t="shared" si="1733"/>
        <v>2.008530867</v>
      </c>
      <c r="X1020" s="193">
        <f t="shared" si="1705"/>
        <v>0.5587672667</v>
      </c>
      <c r="Y1020" s="151">
        <v>2014.0</v>
      </c>
      <c r="Z1020" s="171"/>
      <c r="AA1020" s="159"/>
      <c r="AB1020" s="189" t="s">
        <v>3562</v>
      </c>
      <c r="AC1020" s="158"/>
    </row>
    <row r="1021" ht="15.75" customHeight="1">
      <c r="A1021" s="223" t="s">
        <v>3563</v>
      </c>
      <c r="B1021" s="175">
        <v>18.0</v>
      </c>
      <c r="C1021" s="158">
        <v>38.0</v>
      </c>
      <c r="D1021" s="210">
        <f t="shared" si="1734"/>
        <v>28</v>
      </c>
      <c r="E1021" s="191">
        <v>44.0</v>
      </c>
      <c r="F1021" s="158">
        <v>41.0</v>
      </c>
      <c r="G1021" s="158">
        <f t="shared" si="1095"/>
        <v>3</v>
      </c>
      <c r="H1021" s="158">
        <f t="shared" si="1735"/>
        <v>42.5</v>
      </c>
      <c r="I1021" s="210">
        <f t="shared" si="1467"/>
        <v>-14.5</v>
      </c>
      <c r="J1021" s="162" t="s">
        <v>1601</v>
      </c>
      <c r="K1021" s="162" t="s">
        <v>2266</v>
      </c>
      <c r="L1021" s="162" t="s">
        <v>1540</v>
      </c>
      <c r="M1021" s="153">
        <f t="shared" si="1731"/>
        <v>15.805237</v>
      </c>
      <c r="N1021" s="154">
        <v>1.5805237E7</v>
      </c>
      <c r="O1021" s="153">
        <f t="shared" si="1732"/>
        <v>55.75048</v>
      </c>
      <c r="P1021" s="154">
        <v>5.575048E7</v>
      </c>
      <c r="Q1021" s="153">
        <f t="shared" ref="Q1021:Q1024" si="1736">R1021/1000000</f>
        <v>54.636592</v>
      </c>
      <c r="R1021" s="154">
        <v>5.4636592E7</v>
      </c>
      <c r="S1021" s="154">
        <v>1.10387072E8</v>
      </c>
      <c r="T1021" s="154">
        <f t="shared" si="1730"/>
        <v>110.387072</v>
      </c>
      <c r="U1021" s="178">
        <f t="shared" si="1704"/>
        <v>0.4949546266</v>
      </c>
      <c r="V1021" s="156">
        <v>55.0</v>
      </c>
      <c r="W1021" s="188">
        <f t="shared" ref="W1021:W1023" si="1737">SUM(T1021/V1021)</f>
        <v>2.007037673</v>
      </c>
      <c r="X1021" s="193">
        <f t="shared" si="1705"/>
        <v>0.2873679455</v>
      </c>
      <c r="Y1021" s="158">
        <v>2013.0</v>
      </c>
      <c r="Z1021" s="159"/>
      <c r="AA1021" s="159"/>
      <c r="AB1021" s="189" t="s">
        <v>3564</v>
      </c>
      <c r="AC1021" s="158"/>
    </row>
    <row r="1022" ht="15.75" customHeight="1">
      <c r="A1022" s="222" t="s">
        <v>3565</v>
      </c>
      <c r="B1022" s="146">
        <v>80.0</v>
      </c>
      <c r="C1022" s="164">
        <v>54.0</v>
      </c>
      <c r="D1022" s="214">
        <f t="shared" ref="D1022:D1024" si="1738">(B1022+C1022)/2</f>
        <v>67</v>
      </c>
      <c r="E1022" s="230">
        <v>83.0</v>
      </c>
      <c r="F1022" s="164">
        <v>73.0</v>
      </c>
      <c r="G1022" s="149">
        <f t="shared" si="1095"/>
        <v>10</v>
      </c>
      <c r="H1022" s="164">
        <f t="shared" ref="H1022:H1024" si="1739">(E1022+F1022)/2</f>
        <v>78</v>
      </c>
      <c r="I1022" s="177">
        <f t="shared" si="1467"/>
        <v>-11</v>
      </c>
      <c r="J1022" s="173" t="s">
        <v>1547</v>
      </c>
      <c r="K1022" s="173" t="s">
        <v>1547</v>
      </c>
      <c r="L1022" s="152" t="s">
        <v>1529</v>
      </c>
      <c r="M1022" s="153">
        <f t="shared" si="1731"/>
        <v>6.084682</v>
      </c>
      <c r="N1022" s="149">
        <v>6084682.0</v>
      </c>
      <c r="O1022" s="181">
        <f t="shared" si="1732"/>
        <v>15.789389</v>
      </c>
      <c r="P1022" s="149">
        <v>1.5789389E7</v>
      </c>
      <c r="Q1022" s="153">
        <f t="shared" si="1736"/>
        <v>30.363411</v>
      </c>
      <c r="R1022" s="154">
        <v>3.0363411E7</v>
      </c>
      <c r="S1022" s="154">
        <f>R1022+P1022</f>
        <v>46152800</v>
      </c>
      <c r="T1022" s="154">
        <f t="shared" si="1730"/>
        <v>46.1528</v>
      </c>
      <c r="U1022" s="178">
        <f>R1022/S1022</f>
        <v>0.6578888171</v>
      </c>
      <c r="V1022" s="156">
        <v>23.0</v>
      </c>
      <c r="W1022" s="157">
        <f t="shared" si="1737"/>
        <v>2.006643478</v>
      </c>
      <c r="X1022" s="178">
        <f>N1022/(V1022*1000000)</f>
        <v>0.2645513913</v>
      </c>
      <c r="Y1022" s="164">
        <v>2016.0</v>
      </c>
      <c r="Z1022" s="159"/>
      <c r="AA1022" s="159"/>
      <c r="AB1022" s="160" t="s">
        <v>3566</v>
      </c>
      <c r="AC1022" s="159"/>
    </row>
    <row r="1023" ht="15.75" customHeight="1">
      <c r="A1023" s="224" t="s">
        <v>3567</v>
      </c>
      <c r="B1023" s="175">
        <v>67.0</v>
      </c>
      <c r="C1023" s="158">
        <v>58.0</v>
      </c>
      <c r="D1023" s="158">
        <f t="shared" si="1738"/>
        <v>62.5</v>
      </c>
      <c r="E1023" s="191">
        <v>72.0</v>
      </c>
      <c r="F1023" s="158">
        <v>62.0</v>
      </c>
      <c r="G1023" s="164">
        <f t="shared" si="1095"/>
        <v>10</v>
      </c>
      <c r="H1023" s="158">
        <f t="shared" si="1739"/>
        <v>67</v>
      </c>
      <c r="I1023" s="164">
        <f t="shared" si="1467"/>
        <v>-4.5</v>
      </c>
      <c r="J1023" s="162" t="s">
        <v>1543</v>
      </c>
      <c r="K1023" s="162" t="s">
        <v>1543</v>
      </c>
      <c r="L1023" s="162" t="s">
        <v>1540</v>
      </c>
      <c r="M1023" s="153">
        <f t="shared" si="1731"/>
        <v>9.880536</v>
      </c>
      <c r="N1023" s="154">
        <v>9880536.0</v>
      </c>
      <c r="O1023" s="153">
        <f t="shared" si="1732"/>
        <v>42.800601</v>
      </c>
      <c r="P1023" s="149">
        <v>4.2800601E7</v>
      </c>
      <c r="Q1023" s="153">
        <f t="shared" si="1736"/>
        <v>7.334506</v>
      </c>
      <c r="R1023" s="149">
        <v>7334506.0</v>
      </c>
      <c r="S1023" s="154">
        <f>SUM(P1023+Q1023*1000000)</f>
        <v>50135107</v>
      </c>
      <c r="T1023" s="154">
        <f t="shared" si="1730"/>
        <v>50.135107</v>
      </c>
      <c r="U1023" s="178">
        <f t="shared" ref="U1023:U1027" si="1740">(R1023/S1023)</f>
        <v>0.1462948109</v>
      </c>
      <c r="V1023" s="156">
        <v>25.0</v>
      </c>
      <c r="W1023" s="188">
        <f t="shared" si="1737"/>
        <v>2.00540428</v>
      </c>
      <c r="X1023" s="193">
        <f t="shared" ref="X1023:X1027" si="1741">SUM(M1023/V1023)</f>
        <v>0.39522144</v>
      </c>
      <c r="Y1023" s="158">
        <v>2015.0</v>
      </c>
      <c r="Z1023" s="159"/>
      <c r="AA1023" s="159"/>
      <c r="AB1023" s="189" t="s">
        <v>3568</v>
      </c>
      <c r="AC1023" s="158"/>
    </row>
    <row r="1024" ht="15.75" customHeight="1">
      <c r="A1024" s="222" t="s">
        <v>3569</v>
      </c>
      <c r="B1024" s="146">
        <v>34.0</v>
      </c>
      <c r="C1024" s="164">
        <v>45.0</v>
      </c>
      <c r="D1024" s="149">
        <f t="shared" si="1738"/>
        <v>39.5</v>
      </c>
      <c r="E1024" s="230">
        <v>64.0</v>
      </c>
      <c r="F1024" s="164">
        <v>60.0</v>
      </c>
      <c r="G1024" s="151">
        <f t="shared" si="1095"/>
        <v>4</v>
      </c>
      <c r="H1024" s="151">
        <f t="shared" si="1739"/>
        <v>62</v>
      </c>
      <c r="I1024" s="150">
        <f t="shared" si="1467"/>
        <v>-22.5</v>
      </c>
      <c r="J1024" s="165" t="s">
        <v>1602</v>
      </c>
      <c r="K1024" s="165" t="s">
        <v>2054</v>
      </c>
      <c r="L1024" s="166" t="s">
        <v>1534</v>
      </c>
      <c r="M1024" s="167">
        <f t="shared" si="1731"/>
        <v>14.846778</v>
      </c>
      <c r="N1024" s="149">
        <v>1.4846778E7</v>
      </c>
      <c r="O1024" s="167">
        <f t="shared" si="1732"/>
        <v>36.249674</v>
      </c>
      <c r="P1024" s="149">
        <v>3.6249674E7</v>
      </c>
      <c r="Q1024" s="167">
        <f t="shared" si="1736"/>
        <v>29.918277</v>
      </c>
      <c r="R1024" s="150">
        <f>S1024-P1024</f>
        <v>29918277</v>
      </c>
      <c r="S1024" s="149">
        <v>6.6167951E7</v>
      </c>
      <c r="T1024" s="149">
        <f t="shared" si="1730"/>
        <v>66.167951</v>
      </c>
      <c r="U1024" s="155">
        <f t="shared" si="1740"/>
        <v>0.4521566188</v>
      </c>
      <c r="V1024" s="192">
        <v>33.0</v>
      </c>
      <c r="W1024" s="204">
        <f>SUM(S1024/(V1024*1000000))</f>
        <v>2.005089424</v>
      </c>
      <c r="X1024" s="155">
        <f t="shared" si="1741"/>
        <v>0.4499023636</v>
      </c>
      <c r="Y1024" s="164">
        <v>2017.0</v>
      </c>
      <c r="Z1024" s="171"/>
      <c r="AA1024" s="171"/>
      <c r="AB1024" s="172" t="s">
        <v>3570</v>
      </c>
      <c r="AC1024" s="171"/>
    </row>
    <row r="1025" ht="15.75" customHeight="1">
      <c r="A1025" s="221" t="s">
        <v>3571</v>
      </c>
      <c r="B1025" s="183">
        <v>18.0</v>
      </c>
      <c r="C1025" s="147">
        <v>33.0</v>
      </c>
      <c r="D1025" s="183">
        <f t="shared" ref="D1025:D1026" si="1742">AVERAGE(B1025:C1025)</f>
        <v>25.5</v>
      </c>
      <c r="E1025" s="231">
        <v>40.0</v>
      </c>
      <c r="F1025" s="147">
        <v>55.0</v>
      </c>
      <c r="G1025" s="147">
        <f t="shared" si="1095"/>
        <v>-15</v>
      </c>
      <c r="H1025" s="147">
        <f t="shared" ref="H1025:H1026" si="1743">AVERAGE(E1025:F1025)</f>
        <v>47.5</v>
      </c>
      <c r="I1025" s="183">
        <f t="shared" si="1467"/>
        <v>-22</v>
      </c>
      <c r="J1025" s="179" t="s">
        <v>1605</v>
      </c>
      <c r="K1025" s="179" t="s">
        <v>1605</v>
      </c>
      <c r="L1025" s="179" t="s">
        <v>1540</v>
      </c>
      <c r="M1025" s="186">
        <v>8.05</v>
      </c>
      <c r="N1025" s="187">
        <f>M1025*1000000</f>
        <v>8050000</v>
      </c>
      <c r="O1025" s="153">
        <v>22.96</v>
      </c>
      <c r="P1025" s="187">
        <f>O1025*1000000</f>
        <v>22960000</v>
      </c>
      <c r="Q1025" s="153">
        <v>13.12</v>
      </c>
      <c r="R1025" s="149">
        <f>SUM(Q1025*1000000)</f>
        <v>13120000</v>
      </c>
      <c r="S1025" s="187">
        <f>T1025*1000000</f>
        <v>36080000</v>
      </c>
      <c r="T1025" s="187">
        <v>36.08</v>
      </c>
      <c r="U1025" s="178">
        <f t="shared" si="1740"/>
        <v>0.3636363636</v>
      </c>
      <c r="V1025" s="156">
        <v>18.0</v>
      </c>
      <c r="W1025" s="188">
        <f t="shared" ref="W1025:W1026" si="1744">SUM(T1025/V1025)</f>
        <v>2.004444444</v>
      </c>
      <c r="X1025" s="193">
        <f t="shared" si="1741"/>
        <v>0.4472222222</v>
      </c>
      <c r="Y1025" s="147">
        <v>2009.0</v>
      </c>
      <c r="Z1025" s="159"/>
      <c r="AA1025" s="159"/>
      <c r="AB1025" s="189" t="s">
        <v>3572</v>
      </c>
      <c r="AC1025" s="158"/>
    </row>
    <row r="1026" ht="15.75" customHeight="1">
      <c r="A1026" s="221" t="s">
        <v>3573</v>
      </c>
      <c r="B1026" s="183">
        <v>67.0</v>
      </c>
      <c r="C1026" s="158">
        <v>67.0</v>
      </c>
      <c r="D1026" s="183">
        <f t="shared" si="1742"/>
        <v>67</v>
      </c>
      <c r="E1026" s="230">
        <v>78.0</v>
      </c>
      <c r="F1026" s="158">
        <v>73.0</v>
      </c>
      <c r="G1026" s="147">
        <f t="shared" si="1095"/>
        <v>5</v>
      </c>
      <c r="H1026" s="147">
        <f t="shared" si="1743"/>
        <v>75.5</v>
      </c>
      <c r="I1026" s="183">
        <f t="shared" si="1467"/>
        <v>-8.5</v>
      </c>
      <c r="J1026" s="162" t="s">
        <v>1543</v>
      </c>
      <c r="K1026" s="162" t="s">
        <v>1543</v>
      </c>
      <c r="L1026" s="179" t="s">
        <v>1540</v>
      </c>
      <c r="M1026" s="153">
        <v>1.761335</v>
      </c>
      <c r="N1026" s="149">
        <v>1761335.0</v>
      </c>
      <c r="O1026" s="181">
        <f t="shared" ref="O1026:O1028" si="1745">P1026/1000000</f>
        <v>11.897548</v>
      </c>
      <c r="P1026" s="187">
        <v>1.1897548E7</v>
      </c>
      <c r="Q1026" s="181">
        <f t="shared" ref="Q1026:Q1028" si="1746">R1026/1000000</f>
        <v>23.02066</v>
      </c>
      <c r="R1026" s="187">
        <v>2.302066E7</v>
      </c>
      <c r="S1026" s="187">
        <v>3.4918208E7</v>
      </c>
      <c r="T1026" s="187">
        <f t="shared" ref="T1026:T1030" si="1747">S1026/1000000</f>
        <v>34.918208</v>
      </c>
      <c r="U1026" s="178">
        <f t="shared" si="1740"/>
        <v>0.6592738092</v>
      </c>
      <c r="V1026" s="156">
        <v>17.5</v>
      </c>
      <c r="W1026" s="188">
        <f t="shared" si="1744"/>
        <v>1.995326171</v>
      </c>
      <c r="X1026" s="193">
        <f t="shared" si="1741"/>
        <v>0.1006477143</v>
      </c>
      <c r="Y1026" s="147">
        <v>2007.0</v>
      </c>
      <c r="Z1026" s="159"/>
      <c r="AA1026" s="159"/>
      <c r="AB1026" s="160" t="s">
        <v>3574</v>
      </c>
      <c r="AC1026" s="159"/>
    </row>
    <row r="1027" ht="15.75" customHeight="1">
      <c r="A1027" s="233" t="s">
        <v>3575</v>
      </c>
      <c r="B1027" s="146">
        <v>59.0</v>
      </c>
      <c r="C1027" s="146">
        <v>57.0</v>
      </c>
      <c r="D1027" s="146">
        <f t="shared" ref="D1027:D1028" si="1748">(B1027+C1027)/2</f>
        <v>58</v>
      </c>
      <c r="E1027" s="195">
        <v>43.0</v>
      </c>
      <c r="F1027" s="146">
        <v>61.0</v>
      </c>
      <c r="G1027" s="146">
        <f t="shared" si="1095"/>
        <v>-18</v>
      </c>
      <c r="H1027" s="146">
        <f t="shared" ref="H1027:H1028" si="1749">(E1027+F1027)/2</f>
        <v>52</v>
      </c>
      <c r="I1027" s="146">
        <f t="shared" si="1467"/>
        <v>6</v>
      </c>
      <c r="J1027" s="152" t="s">
        <v>1395</v>
      </c>
      <c r="K1027" s="197" t="s">
        <v>3576</v>
      </c>
      <c r="L1027" s="197" t="s">
        <v>1534</v>
      </c>
      <c r="M1027" s="181">
        <f t="shared" ref="M1027:M1028" si="1750">N1027/1000000</f>
        <v>24.502775</v>
      </c>
      <c r="N1027" s="149">
        <v>2.4502775E7</v>
      </c>
      <c r="O1027" s="181">
        <f t="shared" si="1745"/>
        <v>24.502775</v>
      </c>
      <c r="P1027" s="149">
        <v>2.4502775E7</v>
      </c>
      <c r="Q1027" s="181">
        <f t="shared" si="1746"/>
        <v>17.3</v>
      </c>
      <c r="R1027" s="149">
        <v>1.73E7</v>
      </c>
      <c r="S1027" s="149">
        <f>P1027+R1027</f>
        <v>41802775</v>
      </c>
      <c r="T1027" s="149">
        <f t="shared" si="1747"/>
        <v>41.802775</v>
      </c>
      <c r="U1027" s="199">
        <f t="shared" si="1740"/>
        <v>0.4138481237</v>
      </c>
      <c r="V1027" s="192">
        <v>21.0</v>
      </c>
      <c r="W1027" s="200">
        <f>SUM(S1027/(V1027*1000000))</f>
        <v>1.990608333</v>
      </c>
      <c r="X1027" s="199">
        <f t="shared" si="1741"/>
        <v>1.16679881</v>
      </c>
      <c r="Y1027" s="146">
        <v>2019.0</v>
      </c>
      <c r="Z1027" s="201"/>
      <c r="AA1027" s="201"/>
      <c r="AB1027" s="196" t="s">
        <v>3577</v>
      </c>
      <c r="AC1027" s="159"/>
    </row>
    <row r="1028" ht="15.75" customHeight="1">
      <c r="A1028" s="223" t="s">
        <v>3578</v>
      </c>
      <c r="B1028" s="175">
        <v>41.0</v>
      </c>
      <c r="C1028" s="158">
        <v>42.0</v>
      </c>
      <c r="D1028" s="214">
        <f t="shared" si="1748"/>
        <v>41.5</v>
      </c>
      <c r="E1028" s="191">
        <v>46.0</v>
      </c>
      <c r="F1028" s="158">
        <v>46.0</v>
      </c>
      <c r="G1028" s="149">
        <f t="shared" si="1095"/>
        <v>0</v>
      </c>
      <c r="H1028" s="164">
        <f t="shared" si="1749"/>
        <v>46</v>
      </c>
      <c r="I1028" s="177">
        <f t="shared" si="1467"/>
        <v>-4.5</v>
      </c>
      <c r="J1028" s="162" t="s">
        <v>1558</v>
      </c>
      <c r="K1028" s="162" t="s">
        <v>1558</v>
      </c>
      <c r="L1028" s="152" t="s">
        <v>1540</v>
      </c>
      <c r="M1028" s="153">
        <f t="shared" si="1750"/>
        <v>16.890204</v>
      </c>
      <c r="N1028" s="154">
        <v>1.6890204E7</v>
      </c>
      <c r="O1028" s="153">
        <f t="shared" si="1745"/>
        <v>52.607303</v>
      </c>
      <c r="P1028" s="154">
        <v>5.2607303E7</v>
      </c>
      <c r="Q1028" s="153">
        <f t="shared" si="1746"/>
        <v>36.933408</v>
      </c>
      <c r="R1028" s="154">
        <v>3.6933408E7</v>
      </c>
      <c r="S1028" s="154">
        <f>R1028+P1028</f>
        <v>89540711</v>
      </c>
      <c r="T1028" s="154">
        <f t="shared" si="1747"/>
        <v>89.540711</v>
      </c>
      <c r="U1028" s="178">
        <f>R1028/S1028</f>
        <v>0.4124761529</v>
      </c>
      <c r="V1028" s="156">
        <v>45.0</v>
      </c>
      <c r="W1028" s="157">
        <f t="shared" ref="W1028:W1029" si="1751">SUM(T1028/V1028)</f>
        <v>1.989793578</v>
      </c>
      <c r="X1028" s="178">
        <f>N1028/(V1028*1000000)</f>
        <v>0.3753378667</v>
      </c>
      <c r="Y1028" s="158">
        <v>2016.0</v>
      </c>
      <c r="Z1028" s="159"/>
      <c r="AA1028" s="159"/>
      <c r="AB1028" s="160" t="s">
        <v>3579</v>
      </c>
      <c r="AC1028" s="159"/>
    </row>
    <row r="1029" ht="15.75" customHeight="1">
      <c r="A1029" s="221" t="s">
        <v>3580</v>
      </c>
      <c r="B1029" s="175">
        <v>60.0</v>
      </c>
      <c r="C1029" s="158">
        <v>52.0</v>
      </c>
      <c r="D1029" s="185">
        <f>AVERAGE(B1029:C1029)</f>
        <v>56</v>
      </c>
      <c r="E1029" s="191">
        <v>72.0</v>
      </c>
      <c r="F1029" s="147">
        <v>70.0</v>
      </c>
      <c r="G1029" s="147">
        <f t="shared" si="1095"/>
        <v>2</v>
      </c>
      <c r="H1029" s="147">
        <f>AVERAGE(E1029:F1029)</f>
        <v>71</v>
      </c>
      <c r="I1029" s="185">
        <f t="shared" si="1467"/>
        <v>-15</v>
      </c>
      <c r="J1029" s="179" t="s">
        <v>1605</v>
      </c>
      <c r="K1029" s="179" t="s">
        <v>1605</v>
      </c>
      <c r="L1029" s="179" t="s">
        <v>1534</v>
      </c>
      <c r="M1029" s="153">
        <v>16.84</v>
      </c>
      <c r="N1029" s="187">
        <f>M1029*1000000</f>
        <v>16840000</v>
      </c>
      <c r="O1029" s="153">
        <v>58.71</v>
      </c>
      <c r="P1029" s="187">
        <f>O1029*1000000</f>
        <v>58710000</v>
      </c>
      <c r="Q1029" s="153">
        <v>58.39</v>
      </c>
      <c r="R1029" s="149">
        <f>SUM(Q1029*1000000)</f>
        <v>58390000</v>
      </c>
      <c r="S1029" s="154">
        <f>SUM(N1029:P1029)</f>
        <v>75550058.71</v>
      </c>
      <c r="T1029" s="149">
        <f t="shared" si="1747"/>
        <v>75.55005871</v>
      </c>
      <c r="U1029" s="178">
        <f t="shared" ref="U1029:U1031" si="1752">(R1029/S1029)</f>
        <v>0.7728650513</v>
      </c>
      <c r="V1029" s="156">
        <v>38.0</v>
      </c>
      <c r="W1029" s="188">
        <f t="shared" si="1751"/>
        <v>1.98815944</v>
      </c>
      <c r="X1029" s="193">
        <f t="shared" ref="X1029:X1031" si="1753">SUM(M1029/V1029)</f>
        <v>0.4431578947</v>
      </c>
      <c r="Y1029" s="147">
        <v>2011.0</v>
      </c>
      <c r="Z1029" s="159"/>
      <c r="AA1029" s="159"/>
      <c r="AB1029" s="189" t="s">
        <v>3581</v>
      </c>
      <c r="AC1029" s="158"/>
    </row>
    <row r="1030" ht="15.75" customHeight="1">
      <c r="A1030" s="226" t="s">
        <v>571</v>
      </c>
      <c r="B1030" s="146">
        <v>78.0</v>
      </c>
      <c r="C1030" s="147">
        <v>66.0</v>
      </c>
      <c r="D1030" s="149">
        <f>(B1030+C1030)/2</f>
        <v>72</v>
      </c>
      <c r="E1030" s="231">
        <v>69.0</v>
      </c>
      <c r="F1030" s="149">
        <v>70.0</v>
      </c>
      <c r="G1030" s="150">
        <f t="shared" si="1095"/>
        <v>-1</v>
      </c>
      <c r="H1030" s="151">
        <f>(E1030+F1030)/2</f>
        <v>69.5</v>
      </c>
      <c r="I1030" s="150">
        <f t="shared" si="1467"/>
        <v>2.5</v>
      </c>
      <c r="J1030" s="152" t="s">
        <v>2285</v>
      </c>
      <c r="K1030" s="152" t="s">
        <v>2285</v>
      </c>
      <c r="L1030" s="152" t="s">
        <v>1550</v>
      </c>
      <c r="M1030" s="153">
        <f>N1030/1000000</f>
        <v>23.523121</v>
      </c>
      <c r="N1030" s="149">
        <v>2.3523121E7</v>
      </c>
      <c r="O1030" s="153">
        <f>P1030/1000000</f>
        <v>138.729305</v>
      </c>
      <c r="P1030" s="149">
        <v>1.38729305E8</v>
      </c>
      <c r="Q1030" s="153">
        <f>R1030/1000000</f>
        <v>119.063315</v>
      </c>
      <c r="R1030" s="149">
        <v>1.19063315E8</v>
      </c>
      <c r="S1030" s="149">
        <v>2.5779262E8</v>
      </c>
      <c r="T1030" s="154">
        <f t="shared" si="1747"/>
        <v>257.79262</v>
      </c>
      <c r="U1030" s="155">
        <f t="shared" si="1752"/>
        <v>0.461856957</v>
      </c>
      <c r="V1030" s="156">
        <v>130.0</v>
      </c>
      <c r="W1030" s="204">
        <f>SUM(S1030/(V1030*1000000))</f>
        <v>1.983020154</v>
      </c>
      <c r="X1030" s="155">
        <f t="shared" si="1753"/>
        <v>0.1809470846</v>
      </c>
      <c r="Y1030" s="147">
        <v>2018.0</v>
      </c>
      <c r="Z1030" s="159"/>
      <c r="AA1030" s="159"/>
      <c r="AB1030" s="160" t="s">
        <v>3582</v>
      </c>
      <c r="AC1030" s="159"/>
    </row>
    <row r="1031" ht="15.75" customHeight="1">
      <c r="A1031" s="221" t="s">
        <v>3583</v>
      </c>
      <c r="B1031" s="183">
        <v>23.0</v>
      </c>
      <c r="C1031" s="147">
        <v>39.0</v>
      </c>
      <c r="D1031" s="183">
        <f>AVERAGE(B1031:C1031)</f>
        <v>31</v>
      </c>
      <c r="E1031" s="231">
        <v>37.0</v>
      </c>
      <c r="F1031" s="147">
        <v>76.0</v>
      </c>
      <c r="G1031" s="147">
        <f t="shared" si="1095"/>
        <v>-39</v>
      </c>
      <c r="H1031" s="147">
        <f>AVERAGE(E1031:F1031)</f>
        <v>56.5</v>
      </c>
      <c r="I1031" s="183">
        <f t="shared" si="1467"/>
        <v>-25.5</v>
      </c>
      <c r="J1031" s="179" t="s">
        <v>1602</v>
      </c>
      <c r="K1031" s="179" t="s">
        <v>3584</v>
      </c>
      <c r="L1031" s="179" t="s">
        <v>1540</v>
      </c>
      <c r="M1031" s="186">
        <v>8.6</v>
      </c>
      <c r="N1031" s="187">
        <f>M1031*1000000</f>
        <v>8600000</v>
      </c>
      <c r="O1031" s="153">
        <v>24.85</v>
      </c>
      <c r="P1031" s="187">
        <f>O1031*1000000</f>
        <v>24850000</v>
      </c>
      <c r="Q1031" s="153">
        <v>16.78</v>
      </c>
      <c r="R1031" s="149">
        <f>SUM(Q1031*1000000)</f>
        <v>16780000</v>
      </c>
      <c r="S1031" s="187">
        <f>T1031*1000000</f>
        <v>41630000</v>
      </c>
      <c r="T1031" s="187">
        <v>41.63</v>
      </c>
      <c r="U1031" s="178">
        <f t="shared" si="1752"/>
        <v>0.4030747057</v>
      </c>
      <c r="V1031" s="156">
        <v>21.0</v>
      </c>
      <c r="W1031" s="188">
        <f t="shared" ref="W1031:W1033" si="1754">SUM(T1031/V1031)</f>
        <v>1.982380952</v>
      </c>
      <c r="X1031" s="193">
        <f t="shared" si="1753"/>
        <v>0.4095238095</v>
      </c>
      <c r="Y1031" s="147">
        <v>2008.0</v>
      </c>
      <c r="Z1031" s="159"/>
      <c r="AA1031" s="159"/>
      <c r="AB1031" s="189" t="s">
        <v>3585</v>
      </c>
      <c r="AC1031" s="158"/>
    </row>
    <row r="1032" ht="15.75" customHeight="1">
      <c r="A1032" s="222" t="s">
        <v>1089</v>
      </c>
      <c r="B1032" s="146">
        <v>35.0</v>
      </c>
      <c r="C1032" s="164">
        <v>44.0</v>
      </c>
      <c r="D1032" s="214">
        <f>(B1032+C1032)/2</f>
        <v>39.5</v>
      </c>
      <c r="E1032" s="230">
        <v>62.0</v>
      </c>
      <c r="F1032" s="164">
        <v>62.0</v>
      </c>
      <c r="G1032" s="149">
        <f t="shared" si="1095"/>
        <v>0</v>
      </c>
      <c r="H1032" s="164">
        <f>(E1032+F1032)/2</f>
        <v>62</v>
      </c>
      <c r="I1032" s="177">
        <f t="shared" si="1467"/>
        <v>-22.5</v>
      </c>
      <c r="J1032" s="173" t="s">
        <v>1601</v>
      </c>
      <c r="K1032" s="173" t="s">
        <v>1601</v>
      </c>
      <c r="L1032" s="152" t="s">
        <v>1534</v>
      </c>
      <c r="M1032" s="153">
        <f>N1032/1000000</f>
        <v>38.527856</v>
      </c>
      <c r="N1032" s="149">
        <v>3.8527856E7</v>
      </c>
      <c r="O1032" s="181">
        <f t="shared" ref="O1032:O1034" si="1755">P1032/1000000</f>
        <v>126.643061</v>
      </c>
      <c r="P1032" s="149">
        <v>1.26643061E8</v>
      </c>
      <c r="Q1032" s="153">
        <f t="shared" ref="Q1032:Q1034" si="1756">R1032/1000000</f>
        <v>230.1</v>
      </c>
      <c r="R1032" s="154">
        <v>2.301E8</v>
      </c>
      <c r="S1032" s="154">
        <f>R1032+P1032</f>
        <v>356743061</v>
      </c>
      <c r="T1032" s="154">
        <f t="shared" ref="T1032:T1033" si="1757">S1032/1000000</f>
        <v>356.743061</v>
      </c>
      <c r="U1032" s="178">
        <f>R1032/S1032</f>
        <v>0.6450020341</v>
      </c>
      <c r="V1032" s="156">
        <v>180.0</v>
      </c>
      <c r="W1032" s="157">
        <f t="shared" si="1754"/>
        <v>1.981905894</v>
      </c>
      <c r="X1032" s="178">
        <f>N1032/(V1032*1000000)</f>
        <v>0.2140436444</v>
      </c>
      <c r="Y1032" s="164">
        <v>2016.0</v>
      </c>
      <c r="Z1032" s="159"/>
      <c r="AA1032" s="159"/>
      <c r="AB1032" s="160" t="s">
        <v>3586</v>
      </c>
      <c r="AC1032" s="159"/>
    </row>
    <row r="1033" ht="15.75" customHeight="1">
      <c r="A1033" s="221" t="s">
        <v>3587</v>
      </c>
      <c r="B1033" s="183">
        <v>8.0</v>
      </c>
      <c r="C1033" s="158">
        <v>25.0</v>
      </c>
      <c r="D1033" s="183">
        <f>AVERAGE(B1033:C1033)</f>
        <v>16.5</v>
      </c>
      <c r="E1033" s="191">
        <v>53.0</v>
      </c>
      <c r="F1033" s="147">
        <v>46.0</v>
      </c>
      <c r="G1033" s="147">
        <f t="shared" si="1095"/>
        <v>7</v>
      </c>
      <c r="H1033" s="147">
        <f>AVERAGE(E1033:F1033)</f>
        <v>49.5</v>
      </c>
      <c r="I1033" s="183">
        <f t="shared" si="1467"/>
        <v>-33</v>
      </c>
      <c r="J1033" s="179" t="s">
        <v>1605</v>
      </c>
      <c r="K1033" s="179" t="s">
        <v>1734</v>
      </c>
      <c r="L1033" s="179" t="s">
        <v>1540</v>
      </c>
      <c r="M1033" s="153">
        <v>10.422258</v>
      </c>
      <c r="N1033" s="149">
        <v>1.0422258E7</v>
      </c>
      <c r="O1033" s="181">
        <f t="shared" si="1755"/>
        <v>43.799818</v>
      </c>
      <c r="P1033" s="187">
        <v>4.3799818E7</v>
      </c>
      <c r="Q1033" s="181">
        <f t="shared" si="1756"/>
        <v>25.507406</v>
      </c>
      <c r="R1033" s="187">
        <v>2.5507406E7</v>
      </c>
      <c r="S1033" s="187">
        <v>6.9307224E7</v>
      </c>
      <c r="T1033" s="187">
        <f t="shared" si="1757"/>
        <v>69.307224</v>
      </c>
      <c r="U1033" s="178">
        <f t="shared" ref="U1033:U1068" si="1758">(R1033/S1033)</f>
        <v>0.3680338719</v>
      </c>
      <c r="V1033" s="156">
        <v>35.0</v>
      </c>
      <c r="W1033" s="188">
        <f t="shared" si="1754"/>
        <v>1.9802064</v>
      </c>
      <c r="X1033" s="193">
        <f t="shared" ref="X1033:X1068" si="1759">SUM(M1033/V1033)</f>
        <v>0.2977788</v>
      </c>
      <c r="Y1033" s="147">
        <v>2007.0</v>
      </c>
      <c r="Z1033" s="159"/>
      <c r="AA1033" s="159"/>
      <c r="AB1033" s="160" t="s">
        <v>3588</v>
      </c>
      <c r="AC1033" s="159"/>
    </row>
    <row r="1034" ht="15.75" customHeight="1">
      <c r="A1034" s="226" t="s">
        <v>3589</v>
      </c>
      <c r="B1034" s="146">
        <v>82.0</v>
      </c>
      <c r="C1034" s="147">
        <v>71.0</v>
      </c>
      <c r="D1034" s="149">
        <f>(B1034+C1034)/2</f>
        <v>76.5</v>
      </c>
      <c r="E1034" s="231">
        <v>84.0</v>
      </c>
      <c r="F1034" s="149">
        <v>74.0</v>
      </c>
      <c r="G1034" s="150">
        <f t="shared" si="1095"/>
        <v>10</v>
      </c>
      <c r="H1034" s="151">
        <f>(E1034+F1034)/2</f>
        <v>79</v>
      </c>
      <c r="I1034" s="150">
        <f t="shared" si="1467"/>
        <v>-2.5</v>
      </c>
      <c r="J1034" s="152" t="s">
        <v>1547</v>
      </c>
      <c r="K1034" s="152" t="s">
        <v>1547</v>
      </c>
      <c r="L1034" s="152" t="s">
        <v>1534</v>
      </c>
      <c r="M1034" s="153">
        <f>N1034/1000000</f>
        <v>6.856578</v>
      </c>
      <c r="N1034" s="149">
        <v>6856578.0</v>
      </c>
      <c r="O1034" s="153">
        <f t="shared" si="1755"/>
        <v>28.780744</v>
      </c>
      <c r="P1034" s="149">
        <v>2.8780744E7</v>
      </c>
      <c r="Q1034" s="153">
        <f t="shared" si="1756"/>
        <v>30.503271</v>
      </c>
      <c r="R1034" s="154">
        <f>S1034-P1034</f>
        <v>30503271</v>
      </c>
      <c r="S1034" s="149">
        <v>5.9284015E7</v>
      </c>
      <c r="T1034" s="154">
        <f>S1034/100000</f>
        <v>592.84015</v>
      </c>
      <c r="U1034" s="155">
        <f t="shared" si="1758"/>
        <v>0.5145277525</v>
      </c>
      <c r="V1034" s="156">
        <v>30.0</v>
      </c>
      <c r="W1034" s="204">
        <f>SUM(S1034/(V1034*1000000))</f>
        <v>1.976133833</v>
      </c>
      <c r="X1034" s="155">
        <f t="shared" si="1759"/>
        <v>0.2285526</v>
      </c>
      <c r="Y1034" s="147">
        <v>2018.0</v>
      </c>
      <c r="Z1034" s="159"/>
      <c r="AA1034" s="159"/>
      <c r="AB1034" s="160" t="s">
        <v>3590</v>
      </c>
      <c r="AC1034" s="159"/>
    </row>
    <row r="1035" ht="15.75" customHeight="1">
      <c r="A1035" s="221" t="s">
        <v>3591</v>
      </c>
      <c r="B1035" s="183">
        <v>42.0</v>
      </c>
      <c r="C1035" s="147">
        <v>47.0</v>
      </c>
      <c r="D1035" s="183">
        <f t="shared" ref="D1035:D1045" si="1760">AVERAGE(B1035:C1035)</f>
        <v>44.5</v>
      </c>
      <c r="E1035" s="231">
        <v>37.0</v>
      </c>
      <c r="F1035" s="147">
        <v>55.0</v>
      </c>
      <c r="G1035" s="147">
        <f t="shared" si="1095"/>
        <v>-18</v>
      </c>
      <c r="H1035" s="147">
        <f t="shared" ref="H1035:H1045" si="1761">AVERAGE(E1035:F1035)</f>
        <v>46</v>
      </c>
      <c r="I1035" s="183">
        <f t="shared" si="1467"/>
        <v>-1.5</v>
      </c>
      <c r="J1035" s="179" t="s">
        <v>1543</v>
      </c>
      <c r="K1035" s="179" t="s">
        <v>2357</v>
      </c>
      <c r="L1035" s="179" t="s">
        <v>1540</v>
      </c>
      <c r="M1035" s="186">
        <v>6.9</v>
      </c>
      <c r="N1035" s="187">
        <f t="shared" ref="N1035:N1036" si="1762">M1035*1000000</f>
        <v>6900000</v>
      </c>
      <c r="O1035" s="153">
        <v>16.2</v>
      </c>
      <c r="P1035" s="187">
        <f t="shared" ref="P1035:P1036" si="1763">O1035*1000000</f>
        <v>16200000</v>
      </c>
      <c r="Q1035" s="153">
        <v>15.35</v>
      </c>
      <c r="R1035" s="149">
        <f t="shared" ref="R1035:R1036" si="1764">SUM(Q1035*1000000)</f>
        <v>15350000</v>
      </c>
      <c r="S1035" s="187">
        <f t="shared" ref="S1035:S1036" si="1765">T1035*1000000</f>
        <v>31550000</v>
      </c>
      <c r="T1035" s="187">
        <v>31.55</v>
      </c>
      <c r="U1035" s="178">
        <f t="shared" si="1758"/>
        <v>0.4865293185</v>
      </c>
      <c r="V1035" s="156">
        <v>16.0</v>
      </c>
      <c r="W1035" s="188">
        <f t="shared" ref="W1035:W1038" si="1766">SUM(T1035/V1035)</f>
        <v>1.971875</v>
      </c>
      <c r="X1035" s="193">
        <f t="shared" si="1759"/>
        <v>0.43125</v>
      </c>
      <c r="Y1035" s="147">
        <v>2009.0</v>
      </c>
      <c r="Z1035" s="159"/>
      <c r="AA1035" s="159"/>
      <c r="AB1035" s="189" t="str">
        <f>HYPERLINK("http://www.amazon.com/gp/product/B005F2BC28/?tag=titb-20","http://www.amazon.com/gp/product/B005F2BC28/?tag=titb-20")</f>
        <v>http://www.amazon.com/gp/product/B005F2BC28/?tag=titb-20</v>
      </c>
      <c r="AC1035" s="158"/>
    </row>
    <row r="1036" ht="15.75" customHeight="1">
      <c r="A1036" s="221" t="s">
        <v>3592</v>
      </c>
      <c r="B1036" s="183">
        <v>54.0</v>
      </c>
      <c r="C1036" s="147">
        <v>51.0</v>
      </c>
      <c r="D1036" s="183">
        <f t="shared" si="1760"/>
        <v>52.5</v>
      </c>
      <c r="E1036" s="231">
        <v>68.0</v>
      </c>
      <c r="F1036" s="147">
        <v>71.0</v>
      </c>
      <c r="G1036" s="147">
        <f t="shared" si="1095"/>
        <v>-3</v>
      </c>
      <c r="H1036" s="147">
        <f t="shared" si="1761"/>
        <v>69.5</v>
      </c>
      <c r="I1036" s="183">
        <f t="shared" si="1467"/>
        <v>-17</v>
      </c>
      <c r="J1036" s="179" t="s">
        <v>1543</v>
      </c>
      <c r="K1036" s="179" t="s">
        <v>1543</v>
      </c>
      <c r="L1036" s="179" t="s">
        <v>1540</v>
      </c>
      <c r="M1036" s="186">
        <v>30.94</v>
      </c>
      <c r="N1036" s="187">
        <f t="shared" si="1762"/>
        <v>30940000</v>
      </c>
      <c r="O1036" s="153">
        <v>100.47</v>
      </c>
      <c r="P1036" s="187">
        <f t="shared" si="1763"/>
        <v>100470000</v>
      </c>
      <c r="Q1036" s="153">
        <v>27.64</v>
      </c>
      <c r="R1036" s="149">
        <f t="shared" si="1764"/>
        <v>27640000</v>
      </c>
      <c r="S1036" s="187">
        <f t="shared" si="1765"/>
        <v>128110000</v>
      </c>
      <c r="T1036" s="187">
        <v>128.11</v>
      </c>
      <c r="U1036" s="178">
        <f t="shared" si="1758"/>
        <v>0.215752088</v>
      </c>
      <c r="V1036" s="156">
        <v>65.0</v>
      </c>
      <c r="W1036" s="188">
        <f t="shared" si="1766"/>
        <v>1.970923077</v>
      </c>
      <c r="X1036" s="193">
        <f t="shared" si="1759"/>
        <v>0.476</v>
      </c>
      <c r="Y1036" s="147">
        <v>2008.0</v>
      </c>
      <c r="Z1036" s="159"/>
      <c r="AA1036" s="159"/>
      <c r="AB1036" s="189" t="s">
        <v>3593</v>
      </c>
      <c r="AC1036" s="158"/>
    </row>
    <row r="1037" ht="15.75" customHeight="1">
      <c r="A1037" s="223" t="s">
        <v>3594</v>
      </c>
      <c r="B1037" s="175">
        <v>39.0</v>
      </c>
      <c r="C1037" s="158">
        <v>44.0</v>
      </c>
      <c r="D1037" s="210">
        <f t="shared" si="1760"/>
        <v>41.5</v>
      </c>
      <c r="E1037" s="191">
        <v>47.0</v>
      </c>
      <c r="F1037" s="158">
        <v>61.0</v>
      </c>
      <c r="G1037" s="158">
        <f t="shared" si="1095"/>
        <v>-14</v>
      </c>
      <c r="H1037" s="158">
        <f t="shared" si="1761"/>
        <v>54</v>
      </c>
      <c r="I1037" s="210">
        <f t="shared" si="1467"/>
        <v>-12.5</v>
      </c>
      <c r="J1037" s="162" t="s">
        <v>1547</v>
      </c>
      <c r="K1037" s="162" t="s">
        <v>1574</v>
      </c>
      <c r="L1037" s="162" t="s">
        <v>1540</v>
      </c>
      <c r="M1037" s="153">
        <f>N1037/1000000</f>
        <v>7.944977</v>
      </c>
      <c r="N1037" s="154">
        <v>7944977.0</v>
      </c>
      <c r="O1037" s="153">
        <f>P1037/1000000</f>
        <v>30.664106</v>
      </c>
      <c r="P1037" s="154">
        <v>3.0664106E7</v>
      </c>
      <c r="Q1037" s="153">
        <f>R1037/1000000</f>
        <v>20.5</v>
      </c>
      <c r="R1037" s="154">
        <v>2.05E7</v>
      </c>
      <c r="S1037" s="154">
        <v>5.1164106E7</v>
      </c>
      <c r="T1037" s="154">
        <f>S1037/1000000</f>
        <v>51.164106</v>
      </c>
      <c r="U1037" s="178">
        <f t="shared" si="1758"/>
        <v>0.4006715176</v>
      </c>
      <c r="V1037" s="192">
        <v>26.0</v>
      </c>
      <c r="W1037" s="188">
        <f t="shared" si="1766"/>
        <v>1.967850231</v>
      </c>
      <c r="X1037" s="193">
        <f t="shared" si="1759"/>
        <v>0.3055760385</v>
      </c>
      <c r="Y1037" s="158">
        <v>2013.0</v>
      </c>
      <c r="Z1037" s="159"/>
      <c r="AA1037" s="159"/>
      <c r="AB1037" s="189" t="s">
        <v>3595</v>
      </c>
      <c r="AC1037" s="158"/>
    </row>
    <row r="1038" ht="15.75" customHeight="1">
      <c r="A1038" s="221" t="s">
        <v>3596</v>
      </c>
      <c r="B1038" s="183">
        <v>48.0</v>
      </c>
      <c r="C1038" s="147">
        <v>53.0</v>
      </c>
      <c r="D1038" s="185">
        <f t="shared" si="1760"/>
        <v>50.5</v>
      </c>
      <c r="E1038" s="231">
        <v>68.0</v>
      </c>
      <c r="F1038" s="147">
        <v>73.0</v>
      </c>
      <c r="G1038" s="147">
        <f t="shared" si="1095"/>
        <v>-5</v>
      </c>
      <c r="H1038" s="147">
        <f t="shared" si="1761"/>
        <v>70.5</v>
      </c>
      <c r="I1038" s="185">
        <f t="shared" si="1467"/>
        <v>-20</v>
      </c>
      <c r="J1038" s="179" t="s">
        <v>1602</v>
      </c>
      <c r="K1038" s="179" t="s">
        <v>2730</v>
      </c>
      <c r="L1038" s="179" t="s">
        <v>1540</v>
      </c>
      <c r="M1038" s="186">
        <v>32.7</v>
      </c>
      <c r="N1038" s="187">
        <f>M1038*1000000</f>
        <v>32700000</v>
      </c>
      <c r="O1038" s="153">
        <v>94.84</v>
      </c>
      <c r="P1038" s="187">
        <f>O1038*1000000</f>
        <v>94840000</v>
      </c>
      <c r="Q1038" s="153">
        <v>62.27</v>
      </c>
      <c r="R1038" s="149">
        <f>SUM(Q1038*1000000)</f>
        <v>62270000</v>
      </c>
      <c r="S1038" s="187">
        <f>T1038*1000000</f>
        <v>157110000</v>
      </c>
      <c r="T1038" s="187">
        <f>SUM(O1038+Q1038)</f>
        <v>157.11</v>
      </c>
      <c r="U1038" s="178">
        <f t="shared" si="1758"/>
        <v>0.3963465088</v>
      </c>
      <c r="V1038" s="156">
        <v>80.0</v>
      </c>
      <c r="W1038" s="188">
        <f t="shared" si="1766"/>
        <v>1.963875</v>
      </c>
      <c r="X1038" s="193">
        <f t="shared" si="1759"/>
        <v>0.40875</v>
      </c>
      <c r="Y1038" s="147">
        <v>2010.0</v>
      </c>
      <c r="Z1038" s="159"/>
      <c r="AA1038" s="159"/>
      <c r="AB1038" s="189" t="s">
        <v>3597</v>
      </c>
      <c r="AC1038" s="158"/>
    </row>
    <row r="1039" ht="15.75" customHeight="1">
      <c r="A1039" s="221" t="s">
        <v>3598</v>
      </c>
      <c r="B1039" s="183">
        <v>49.0</v>
      </c>
      <c r="C1039" s="147">
        <v>46.0</v>
      </c>
      <c r="D1039" s="185">
        <f t="shared" si="1760"/>
        <v>47.5</v>
      </c>
      <c r="E1039" s="231">
        <v>45.0</v>
      </c>
      <c r="F1039" s="147">
        <v>53.0</v>
      </c>
      <c r="G1039" s="147">
        <f t="shared" si="1095"/>
        <v>-8</v>
      </c>
      <c r="H1039" s="147">
        <f t="shared" si="1761"/>
        <v>49</v>
      </c>
      <c r="I1039" s="185">
        <f t="shared" si="1467"/>
        <v>-1.5</v>
      </c>
      <c r="J1039" s="179" t="s">
        <v>1694</v>
      </c>
      <c r="K1039" s="179" t="s">
        <v>1913</v>
      </c>
      <c r="L1039" s="165" t="s">
        <v>1534</v>
      </c>
      <c r="M1039" s="186">
        <f>N1039/1000000</f>
        <v>18.132085</v>
      </c>
      <c r="N1039" s="187">
        <v>1.8132085E7</v>
      </c>
      <c r="O1039" s="153">
        <f>P1039/1000000</f>
        <v>64.935167</v>
      </c>
      <c r="P1039" s="187">
        <v>6.4935167E7</v>
      </c>
      <c r="Q1039" s="153">
        <f>R1039/1000000</f>
        <v>101.235755</v>
      </c>
      <c r="R1039" s="154">
        <v>1.01235755E8</v>
      </c>
      <c r="S1039" s="187">
        <v>1.66170922E8</v>
      </c>
      <c r="T1039" s="187">
        <f>S1039/1000000</f>
        <v>166.170922</v>
      </c>
      <c r="U1039" s="178">
        <f t="shared" si="1758"/>
        <v>0.6092266552</v>
      </c>
      <c r="V1039" s="156">
        <v>85.0</v>
      </c>
      <c r="W1039" s="188">
        <f>SUM((S1039/1000000)/V1039)</f>
        <v>1.954952024</v>
      </c>
      <c r="X1039" s="193">
        <f t="shared" si="1759"/>
        <v>0.2133186471</v>
      </c>
      <c r="Y1039" s="151">
        <v>2012.0</v>
      </c>
      <c r="Z1039" s="159"/>
      <c r="AA1039" s="159"/>
      <c r="AB1039" s="189" t="s">
        <v>3599</v>
      </c>
      <c r="AC1039" s="158"/>
    </row>
    <row r="1040" ht="15.75" customHeight="1">
      <c r="A1040" s="221" t="s">
        <v>3600</v>
      </c>
      <c r="B1040" s="183">
        <v>32.0</v>
      </c>
      <c r="C1040" s="147">
        <v>47.0</v>
      </c>
      <c r="D1040" s="183">
        <f t="shared" si="1760"/>
        <v>39.5</v>
      </c>
      <c r="E1040" s="231">
        <v>34.0</v>
      </c>
      <c r="F1040" s="147">
        <v>63.0</v>
      </c>
      <c r="G1040" s="147">
        <f t="shared" si="1095"/>
        <v>-29</v>
      </c>
      <c r="H1040" s="147">
        <f t="shared" si="1761"/>
        <v>48.5</v>
      </c>
      <c r="I1040" s="183">
        <f t="shared" si="1467"/>
        <v>-9</v>
      </c>
      <c r="J1040" s="179" t="s">
        <v>1629</v>
      </c>
      <c r="K1040" s="179" t="s">
        <v>2579</v>
      </c>
      <c r="L1040" s="179" t="s">
        <v>1550</v>
      </c>
      <c r="M1040" s="186">
        <v>10.1</v>
      </c>
      <c r="N1040" s="187">
        <f>M1040*1000000</f>
        <v>10100000</v>
      </c>
      <c r="O1040" s="153">
        <v>20.98</v>
      </c>
      <c r="P1040" s="187">
        <f>O1040*1000000</f>
        <v>20980000</v>
      </c>
      <c r="Q1040" s="153">
        <v>47.39</v>
      </c>
      <c r="R1040" s="149">
        <f>SUM(Q1040*1000000)</f>
        <v>47390000</v>
      </c>
      <c r="S1040" s="187">
        <f>T1040*1000000</f>
        <v>68370000</v>
      </c>
      <c r="T1040" s="187">
        <v>68.37</v>
      </c>
      <c r="U1040" s="178">
        <f t="shared" si="1758"/>
        <v>0.6931402662</v>
      </c>
      <c r="V1040" s="156">
        <v>35.0</v>
      </c>
      <c r="W1040" s="188">
        <f>SUM(T1040/V1040)</f>
        <v>1.953428571</v>
      </c>
      <c r="X1040" s="193">
        <f t="shared" si="1759"/>
        <v>0.2885714286</v>
      </c>
      <c r="Y1040" s="147">
        <v>2008.0</v>
      </c>
      <c r="Z1040" s="159"/>
      <c r="AA1040" s="159"/>
      <c r="AB1040" s="189" t="s">
        <v>3601</v>
      </c>
      <c r="AC1040" s="158"/>
    </row>
    <row r="1041" ht="15.75" customHeight="1">
      <c r="A1041" s="225" t="s">
        <v>3602</v>
      </c>
      <c r="B1041" s="206">
        <v>82.0</v>
      </c>
      <c r="C1041" s="151">
        <v>67.0</v>
      </c>
      <c r="D1041" s="208">
        <f t="shared" si="1760"/>
        <v>74.5</v>
      </c>
      <c r="E1041" s="232">
        <v>78.0</v>
      </c>
      <c r="F1041" s="151">
        <v>73.0</v>
      </c>
      <c r="G1041" s="151">
        <f t="shared" si="1095"/>
        <v>5</v>
      </c>
      <c r="H1041" s="151">
        <f t="shared" si="1761"/>
        <v>75.5</v>
      </c>
      <c r="I1041" s="208">
        <f t="shared" si="1467"/>
        <v>-1</v>
      </c>
      <c r="J1041" s="165" t="s">
        <v>1694</v>
      </c>
      <c r="K1041" s="165" t="s">
        <v>3603</v>
      </c>
      <c r="L1041" s="165" t="s">
        <v>1623</v>
      </c>
      <c r="M1041" s="181">
        <f t="shared" ref="M1041:M1042" si="1767">N1041/1000000</f>
        <v>17.005218</v>
      </c>
      <c r="N1041" s="150">
        <v>1.7005218E7</v>
      </c>
      <c r="O1041" s="181">
        <f t="shared" ref="O1041:O1042" si="1768">P1041/1000000</f>
        <v>50.151543</v>
      </c>
      <c r="P1041" s="150">
        <v>5.0151543E7</v>
      </c>
      <c r="Q1041" s="153">
        <f t="shared" ref="Q1041:Q1042" si="1769">R1041/1000000</f>
        <v>47.285106</v>
      </c>
      <c r="R1041" s="149">
        <v>4.7285106E7</v>
      </c>
      <c r="S1041" s="150">
        <v>9.7437106E7</v>
      </c>
      <c r="T1041" s="149">
        <f t="shared" ref="T1041:T1042" si="1770">S1041/1000000</f>
        <v>97.437106</v>
      </c>
      <c r="U1041" s="178">
        <f t="shared" si="1758"/>
        <v>0.4852884896</v>
      </c>
      <c r="V1041" s="192">
        <v>50.0</v>
      </c>
      <c r="W1041" s="204">
        <f t="shared" ref="W1041:W1042" si="1771">SUM(S1041/(V1041*1000000))</f>
        <v>1.94874212</v>
      </c>
      <c r="X1041" s="193">
        <f t="shared" si="1759"/>
        <v>0.34010436</v>
      </c>
      <c r="Y1041" s="151">
        <v>2014.0</v>
      </c>
      <c r="Z1041" s="171"/>
      <c r="AA1041" s="159"/>
      <c r="AB1041" s="189" t="s">
        <v>3604</v>
      </c>
      <c r="AC1041" s="158"/>
    </row>
    <row r="1042" ht="15.75" customHeight="1">
      <c r="A1042" s="225" t="s">
        <v>3605</v>
      </c>
      <c r="B1042" s="206">
        <v>98.0</v>
      </c>
      <c r="C1042" s="151">
        <v>86.0</v>
      </c>
      <c r="D1042" s="208">
        <f t="shared" si="1760"/>
        <v>92</v>
      </c>
      <c r="E1042" s="232">
        <v>74.0</v>
      </c>
      <c r="F1042" s="151">
        <v>79.0</v>
      </c>
      <c r="G1042" s="151">
        <f t="shared" si="1095"/>
        <v>-5</v>
      </c>
      <c r="H1042" s="151">
        <f t="shared" si="1761"/>
        <v>76.5</v>
      </c>
      <c r="I1042" s="208">
        <f t="shared" si="1467"/>
        <v>15.5</v>
      </c>
      <c r="J1042" s="165" t="s">
        <v>1395</v>
      </c>
      <c r="K1042" s="165" t="s">
        <v>1395</v>
      </c>
      <c r="L1042" s="165" t="s">
        <v>1540</v>
      </c>
      <c r="M1042" s="181">
        <f t="shared" si="1767"/>
        <v>0.030007</v>
      </c>
      <c r="N1042" s="150">
        <v>30007.0</v>
      </c>
      <c r="O1042" s="181">
        <f t="shared" si="1768"/>
        <v>0.950792</v>
      </c>
      <c r="P1042" s="150">
        <v>950792.0</v>
      </c>
      <c r="Q1042" s="153">
        <f t="shared" si="1769"/>
        <v>3.917</v>
      </c>
      <c r="R1042" s="149">
        <v>3917000.0</v>
      </c>
      <c r="S1042" s="150">
        <v>4867792.0</v>
      </c>
      <c r="T1042" s="149">
        <f t="shared" si="1770"/>
        <v>4.867792</v>
      </c>
      <c r="U1042" s="178">
        <f t="shared" si="1758"/>
        <v>0.8046769459</v>
      </c>
      <c r="V1042" s="192">
        <v>2.5</v>
      </c>
      <c r="W1042" s="204">
        <f t="shared" si="1771"/>
        <v>1.9471168</v>
      </c>
      <c r="X1042" s="193">
        <f t="shared" si="1759"/>
        <v>0.0120028</v>
      </c>
      <c r="Y1042" s="151">
        <v>2014.0</v>
      </c>
      <c r="Z1042" s="171"/>
      <c r="AA1042" s="159"/>
      <c r="AB1042" s="189" t="s">
        <v>3606</v>
      </c>
      <c r="AC1042" s="158"/>
    </row>
    <row r="1043" ht="15.75" customHeight="1">
      <c r="A1043" s="221" t="s">
        <v>3607</v>
      </c>
      <c r="B1043" s="183">
        <v>87.0</v>
      </c>
      <c r="C1043" s="147">
        <v>78.0</v>
      </c>
      <c r="D1043" s="185">
        <f t="shared" si="1760"/>
        <v>82.5</v>
      </c>
      <c r="E1043" s="231">
        <v>70.0</v>
      </c>
      <c r="F1043" s="147">
        <v>73.0</v>
      </c>
      <c r="G1043" s="147">
        <f t="shared" si="1095"/>
        <v>-3</v>
      </c>
      <c r="H1043" s="147">
        <f t="shared" si="1761"/>
        <v>71.5</v>
      </c>
      <c r="I1043" s="185">
        <f t="shared" si="1467"/>
        <v>11</v>
      </c>
      <c r="J1043" s="179" t="s">
        <v>1602</v>
      </c>
      <c r="K1043" s="179" t="s">
        <v>1716</v>
      </c>
      <c r="L1043" s="179" t="s">
        <v>1550</v>
      </c>
      <c r="M1043" s="186">
        <v>34.5</v>
      </c>
      <c r="N1043" s="187">
        <f t="shared" ref="N1043:N1045" si="1772">M1043*1000000</f>
        <v>34500000</v>
      </c>
      <c r="O1043" s="153">
        <v>75.99</v>
      </c>
      <c r="P1043" s="187">
        <f t="shared" ref="P1043:P1045" si="1773">O1043*1000000</f>
        <v>75990000</v>
      </c>
      <c r="Q1043" s="153">
        <v>84.4</v>
      </c>
      <c r="R1043" s="149">
        <f t="shared" ref="R1043:R1045" si="1774">SUM(Q1043*1000000)</f>
        <v>84400000</v>
      </c>
      <c r="S1043" s="187">
        <f t="shared" ref="S1043:S1045" si="1775">T1043*1000000</f>
        <v>160390000</v>
      </c>
      <c r="T1043" s="187">
        <v>160.39</v>
      </c>
      <c r="U1043" s="178">
        <f t="shared" si="1758"/>
        <v>0.5262173452</v>
      </c>
      <c r="V1043" s="156">
        <v>82.5</v>
      </c>
      <c r="W1043" s="188">
        <f t="shared" ref="W1043:W1045" si="1776">SUM(T1043/V1043)</f>
        <v>1.944121212</v>
      </c>
      <c r="X1043" s="193">
        <f t="shared" si="1759"/>
        <v>0.4181818182</v>
      </c>
      <c r="Y1043" s="147">
        <v>2008.0</v>
      </c>
      <c r="Z1043" s="159"/>
      <c r="AA1043" s="159"/>
      <c r="AB1043" s="189" t="s">
        <v>3608</v>
      </c>
      <c r="AC1043" s="158"/>
    </row>
    <row r="1044" ht="15.75" customHeight="1">
      <c r="A1044" s="221" t="s">
        <v>3609</v>
      </c>
      <c r="B1044" s="183">
        <v>41.0</v>
      </c>
      <c r="C1044" s="147">
        <v>50.0</v>
      </c>
      <c r="D1044" s="185">
        <f t="shared" si="1760"/>
        <v>45.5</v>
      </c>
      <c r="E1044" s="231">
        <v>65.0</v>
      </c>
      <c r="F1044" s="147">
        <v>62.0</v>
      </c>
      <c r="G1044" s="147">
        <f t="shared" si="1095"/>
        <v>3</v>
      </c>
      <c r="H1044" s="147">
        <f t="shared" si="1761"/>
        <v>63.5</v>
      </c>
      <c r="I1044" s="185">
        <f t="shared" si="1467"/>
        <v>-18</v>
      </c>
      <c r="J1044" s="179" t="s">
        <v>1634</v>
      </c>
      <c r="K1044" s="179" t="s">
        <v>1635</v>
      </c>
      <c r="L1044" s="179" t="s">
        <v>1534</v>
      </c>
      <c r="M1044" s="186">
        <v>8.2</v>
      </c>
      <c r="N1044" s="187">
        <f t="shared" si="1772"/>
        <v>8200000</v>
      </c>
      <c r="O1044" s="153">
        <v>26.81</v>
      </c>
      <c r="P1044" s="187">
        <f t="shared" si="1773"/>
        <v>26810000</v>
      </c>
      <c r="Q1044" s="153">
        <v>50.9</v>
      </c>
      <c r="R1044" s="149">
        <f t="shared" si="1774"/>
        <v>50900000</v>
      </c>
      <c r="S1044" s="187">
        <f t="shared" si="1775"/>
        <v>77710000</v>
      </c>
      <c r="T1044" s="187">
        <v>77.71</v>
      </c>
      <c r="U1044" s="178">
        <f t="shared" si="1758"/>
        <v>0.6549993566</v>
      </c>
      <c r="V1044" s="156">
        <v>40.0</v>
      </c>
      <c r="W1044" s="188">
        <f t="shared" si="1776"/>
        <v>1.94275</v>
      </c>
      <c r="X1044" s="193">
        <f t="shared" si="1759"/>
        <v>0.205</v>
      </c>
      <c r="Y1044" s="147">
        <v>2008.0</v>
      </c>
      <c r="Z1044" s="159"/>
      <c r="AA1044" s="159"/>
      <c r="AB1044" s="189" t="s">
        <v>3610</v>
      </c>
      <c r="AC1044" s="158"/>
    </row>
    <row r="1045" ht="15.75" customHeight="1">
      <c r="A1045" s="221" t="s">
        <v>3611</v>
      </c>
      <c r="B1045" s="183">
        <v>15.0</v>
      </c>
      <c r="C1045" s="147">
        <v>45.0</v>
      </c>
      <c r="D1045" s="185">
        <f t="shared" si="1760"/>
        <v>30</v>
      </c>
      <c r="E1045" s="231">
        <v>28.0</v>
      </c>
      <c r="F1045" s="147">
        <v>33.0</v>
      </c>
      <c r="G1045" s="147">
        <f t="shared" si="1095"/>
        <v>-5</v>
      </c>
      <c r="H1045" s="147">
        <f t="shared" si="1761"/>
        <v>30.5</v>
      </c>
      <c r="I1045" s="185">
        <f t="shared" si="1467"/>
        <v>-0.5</v>
      </c>
      <c r="J1045" s="179" t="s">
        <v>1602</v>
      </c>
      <c r="K1045" s="179" t="s">
        <v>1716</v>
      </c>
      <c r="L1045" s="179" t="s">
        <v>1534</v>
      </c>
      <c r="M1045" s="186">
        <v>4.8</v>
      </c>
      <c r="N1045" s="187">
        <f t="shared" si="1772"/>
        <v>4800000</v>
      </c>
      <c r="O1045" s="153">
        <v>9.36</v>
      </c>
      <c r="P1045" s="187">
        <f t="shared" si="1773"/>
        <v>9360000</v>
      </c>
      <c r="Q1045" s="153">
        <v>48.13</v>
      </c>
      <c r="R1045" s="149">
        <f t="shared" si="1774"/>
        <v>48130000</v>
      </c>
      <c r="S1045" s="187">
        <f t="shared" si="1775"/>
        <v>58230000</v>
      </c>
      <c r="T1045" s="187">
        <v>58.23</v>
      </c>
      <c r="U1045" s="178">
        <f t="shared" si="1758"/>
        <v>0.8265498884</v>
      </c>
      <c r="V1045" s="156">
        <v>30.0</v>
      </c>
      <c r="W1045" s="188">
        <f t="shared" si="1776"/>
        <v>1.941</v>
      </c>
      <c r="X1045" s="193">
        <f t="shared" si="1759"/>
        <v>0.16</v>
      </c>
      <c r="Y1045" s="147">
        <v>2009.0</v>
      </c>
      <c r="Z1045" s="159"/>
      <c r="AA1045" s="159"/>
      <c r="AB1045" s="189" t="s">
        <v>3612</v>
      </c>
      <c r="AC1045" s="158"/>
    </row>
    <row r="1046" ht="15.75" customHeight="1">
      <c r="A1046" s="227" t="s">
        <v>3613</v>
      </c>
      <c r="B1046" s="146">
        <v>43.0</v>
      </c>
      <c r="C1046" s="147">
        <v>44.0</v>
      </c>
      <c r="D1046" s="149">
        <f t="shared" ref="D1046:D1047" si="1777">(B1046+C1046)/2</f>
        <v>43.5</v>
      </c>
      <c r="E1046" s="231">
        <v>42.0</v>
      </c>
      <c r="F1046" s="149">
        <v>50.0</v>
      </c>
      <c r="G1046" s="150">
        <f t="shared" si="1095"/>
        <v>-8</v>
      </c>
      <c r="H1046" s="151">
        <f t="shared" ref="H1046:H1047" si="1778">(E1046+F1046)/2</f>
        <v>46</v>
      </c>
      <c r="I1046" s="150">
        <f t="shared" si="1467"/>
        <v>-2.5</v>
      </c>
      <c r="J1046" s="173" t="s">
        <v>1537</v>
      </c>
      <c r="K1046" s="173" t="s">
        <v>1537</v>
      </c>
      <c r="L1046" s="152" t="s">
        <v>1550</v>
      </c>
      <c r="M1046" s="153">
        <f t="shared" ref="M1046:M1047" si="1779">N1046/1000000</f>
        <v>28.116535</v>
      </c>
      <c r="N1046" s="149">
        <v>2.8116535E7</v>
      </c>
      <c r="O1046" s="153">
        <f t="shared" ref="O1046:O1047" si="1780">P1046/1000000</f>
        <v>59.185715</v>
      </c>
      <c r="P1046" s="149">
        <v>5.9185715E7</v>
      </c>
      <c r="Q1046" s="153">
        <f t="shared" ref="Q1046:Q1047" si="1781">R1046/1000000</f>
        <v>231.276977</v>
      </c>
      <c r="R1046" s="154">
        <f t="shared" ref="R1046:R1047" si="1782">S1046-P1046</f>
        <v>231276977</v>
      </c>
      <c r="S1046" s="149">
        <v>2.90462692E8</v>
      </c>
      <c r="T1046" s="154">
        <f t="shared" ref="T1046:T1047" si="1783">S1046/1000000</f>
        <v>290.462692</v>
      </c>
      <c r="U1046" s="155">
        <f t="shared" si="1758"/>
        <v>0.7962364303</v>
      </c>
      <c r="V1046" s="156">
        <v>150.0</v>
      </c>
      <c r="W1046" s="204">
        <f t="shared" ref="W1046:W1047" si="1784">SUM(S1046/(V1046*1000000))</f>
        <v>1.936417947</v>
      </c>
      <c r="X1046" s="155">
        <f t="shared" si="1759"/>
        <v>0.1874435667</v>
      </c>
      <c r="Y1046" s="147">
        <v>2018.0</v>
      </c>
      <c r="Z1046" s="159"/>
      <c r="AA1046" s="159"/>
      <c r="AB1046" s="160" t="s">
        <v>3614</v>
      </c>
      <c r="AC1046" s="159"/>
    </row>
    <row r="1047" ht="15.75" customHeight="1">
      <c r="A1047" s="222" t="s">
        <v>3615</v>
      </c>
      <c r="B1047" s="146">
        <v>6.0</v>
      </c>
      <c r="C1047" s="164">
        <v>17.0</v>
      </c>
      <c r="D1047" s="149">
        <f t="shared" si="1777"/>
        <v>11.5</v>
      </c>
      <c r="E1047" s="230">
        <v>42.0</v>
      </c>
      <c r="F1047" s="164">
        <v>21.0</v>
      </c>
      <c r="G1047" s="151">
        <f t="shared" si="1095"/>
        <v>21</v>
      </c>
      <c r="H1047" s="151">
        <f t="shared" si="1778"/>
        <v>31.5</v>
      </c>
      <c r="I1047" s="150">
        <f t="shared" si="1467"/>
        <v>-20</v>
      </c>
      <c r="J1047" s="165" t="s">
        <v>1543</v>
      </c>
      <c r="K1047" s="165" t="s">
        <v>1543</v>
      </c>
      <c r="L1047" s="166" t="s">
        <v>1550</v>
      </c>
      <c r="M1047" s="167">
        <f t="shared" si="1779"/>
        <v>21.226953</v>
      </c>
      <c r="N1047" s="149">
        <v>2.1226953E7</v>
      </c>
      <c r="O1047" s="167">
        <f t="shared" si="1780"/>
        <v>47.313711</v>
      </c>
      <c r="P1047" s="149">
        <v>4.7313711E7</v>
      </c>
      <c r="Q1047" s="167">
        <f t="shared" si="1781"/>
        <v>1.012798</v>
      </c>
      <c r="R1047" s="150">
        <f t="shared" si="1782"/>
        <v>1012798</v>
      </c>
      <c r="S1047" s="149">
        <v>4.8326509E7</v>
      </c>
      <c r="T1047" s="149">
        <f t="shared" si="1783"/>
        <v>48.326509</v>
      </c>
      <c r="U1047" s="155">
        <f t="shared" si="1758"/>
        <v>0.02095740042</v>
      </c>
      <c r="V1047" s="192">
        <v>25.0</v>
      </c>
      <c r="W1047" s="204">
        <f t="shared" si="1784"/>
        <v>1.93306036</v>
      </c>
      <c r="X1047" s="155">
        <f t="shared" si="1759"/>
        <v>0.84907812</v>
      </c>
      <c r="Y1047" s="164">
        <v>2017.0</v>
      </c>
      <c r="Z1047" s="171"/>
      <c r="AA1047" s="171"/>
      <c r="AB1047" s="172" t="s">
        <v>3616</v>
      </c>
      <c r="AC1047" s="171"/>
    </row>
    <row r="1048" ht="15.75" customHeight="1">
      <c r="A1048" s="221" t="s">
        <v>3617</v>
      </c>
      <c r="B1048" s="183">
        <v>54.0</v>
      </c>
      <c r="C1048" s="147">
        <v>59.0</v>
      </c>
      <c r="D1048" s="185">
        <f t="shared" ref="D1048:D1049" si="1785">AVERAGE(B1048:C1048)</f>
        <v>56.5</v>
      </c>
      <c r="E1048" s="231">
        <v>43.0</v>
      </c>
      <c r="F1048" s="147">
        <v>58.0</v>
      </c>
      <c r="G1048" s="147">
        <f t="shared" si="1095"/>
        <v>-15</v>
      </c>
      <c r="H1048" s="147">
        <f t="shared" ref="H1048:H1049" si="1786">AVERAGE(E1048:F1048)</f>
        <v>50.5</v>
      </c>
      <c r="I1048" s="185">
        <f t="shared" si="1467"/>
        <v>6</v>
      </c>
      <c r="J1048" s="179" t="s">
        <v>1565</v>
      </c>
      <c r="K1048" s="179" t="s">
        <v>1565</v>
      </c>
      <c r="L1048" s="179" t="s">
        <v>1550</v>
      </c>
      <c r="M1048" s="186">
        <v>19.0</v>
      </c>
      <c r="N1048" s="187">
        <f t="shared" ref="N1048:N1049" si="1787">M1048*1000000</f>
        <v>19000000</v>
      </c>
      <c r="O1048" s="153">
        <v>52.47</v>
      </c>
      <c r="P1048" s="187">
        <f t="shared" ref="P1048:P1049" si="1788">O1048*1000000</f>
        <v>52470000</v>
      </c>
      <c r="Q1048" s="153">
        <v>82.27</v>
      </c>
      <c r="R1048" s="149">
        <f t="shared" ref="R1048:R1049" si="1789">SUM(Q1048*1000000)</f>
        <v>82270000</v>
      </c>
      <c r="S1048" s="187">
        <f t="shared" ref="S1048:S1049" si="1790">T1048*1000000</f>
        <v>134740000</v>
      </c>
      <c r="T1048" s="187">
        <f>SUM(O1048+Q1048)</f>
        <v>134.74</v>
      </c>
      <c r="U1048" s="178">
        <f t="shared" si="1758"/>
        <v>0.6105833457</v>
      </c>
      <c r="V1048" s="156">
        <v>70.0</v>
      </c>
      <c r="W1048" s="188">
        <f t="shared" ref="W1048:W1049" si="1791">SUM(T1048/V1048)</f>
        <v>1.924857143</v>
      </c>
      <c r="X1048" s="193">
        <f t="shared" si="1759"/>
        <v>0.2714285714</v>
      </c>
      <c r="Y1048" s="147">
        <v>2010.0</v>
      </c>
      <c r="Z1048" s="159"/>
      <c r="AA1048" s="159"/>
      <c r="AB1048" s="189" t="s">
        <v>3618</v>
      </c>
      <c r="AC1048" s="158"/>
    </row>
    <row r="1049" ht="15.75" customHeight="1">
      <c r="A1049" s="221" t="s">
        <v>3619</v>
      </c>
      <c r="B1049" s="183">
        <v>67.0</v>
      </c>
      <c r="C1049" s="147">
        <v>61.0</v>
      </c>
      <c r="D1049" s="185">
        <f t="shared" si="1785"/>
        <v>64</v>
      </c>
      <c r="E1049" s="147">
        <v>75.0</v>
      </c>
      <c r="F1049" s="147">
        <v>75.0</v>
      </c>
      <c r="G1049" s="147">
        <f t="shared" si="1095"/>
        <v>0</v>
      </c>
      <c r="H1049" s="147">
        <f t="shared" si="1786"/>
        <v>75</v>
      </c>
      <c r="I1049" s="185">
        <f t="shared" si="1467"/>
        <v>-11</v>
      </c>
      <c r="J1049" s="179" t="s">
        <v>1602</v>
      </c>
      <c r="K1049" s="179" t="s">
        <v>1726</v>
      </c>
      <c r="L1049" s="179" t="s">
        <v>1534</v>
      </c>
      <c r="M1049" s="186">
        <v>55.14</v>
      </c>
      <c r="N1049" s="187">
        <f t="shared" si="1787"/>
        <v>55140000</v>
      </c>
      <c r="O1049" s="153">
        <v>134.81</v>
      </c>
      <c r="P1049" s="187">
        <f t="shared" si="1788"/>
        <v>134810000</v>
      </c>
      <c r="Q1049" s="153">
        <v>128.62</v>
      </c>
      <c r="R1049" s="149">
        <f t="shared" si="1789"/>
        <v>128620000</v>
      </c>
      <c r="S1049" s="187">
        <f t="shared" si="1790"/>
        <v>263430000</v>
      </c>
      <c r="T1049" s="187">
        <v>263.43</v>
      </c>
      <c r="U1049" s="178">
        <f t="shared" si="1758"/>
        <v>0.4882511483</v>
      </c>
      <c r="V1049" s="156">
        <v>137.5</v>
      </c>
      <c r="W1049" s="188">
        <f t="shared" si="1791"/>
        <v>1.915854545</v>
      </c>
      <c r="X1049" s="193">
        <f t="shared" si="1759"/>
        <v>0.4010181818</v>
      </c>
      <c r="Y1049" s="147">
        <v>2008.0</v>
      </c>
      <c r="Z1049" s="159"/>
      <c r="AA1049" s="159"/>
      <c r="AB1049" s="189" t="s">
        <v>3620</v>
      </c>
      <c r="AC1049" s="158"/>
    </row>
    <row r="1050" ht="15.75" customHeight="1">
      <c r="A1050" s="227" t="s">
        <v>3621</v>
      </c>
      <c r="B1050" s="146">
        <v>53.0</v>
      </c>
      <c r="C1050" s="147">
        <v>54.0</v>
      </c>
      <c r="D1050" s="149">
        <f>(B1050+C1050)/2</f>
        <v>53.5</v>
      </c>
      <c r="E1050" s="147">
        <v>64.0</v>
      </c>
      <c r="F1050" s="149">
        <v>63.0</v>
      </c>
      <c r="G1050" s="150">
        <f t="shared" si="1095"/>
        <v>1</v>
      </c>
      <c r="H1050" s="151">
        <f>(E1050+F1050)/2</f>
        <v>63.5</v>
      </c>
      <c r="I1050" s="150">
        <f t="shared" si="1467"/>
        <v>-10</v>
      </c>
      <c r="J1050" s="173" t="s">
        <v>1547</v>
      </c>
      <c r="K1050" s="173" t="s">
        <v>1547</v>
      </c>
      <c r="L1050" s="152" t="s">
        <v>1534</v>
      </c>
      <c r="M1050" s="153">
        <f t="shared" ref="M1050:M1052" si="1792">N1050/1000000</f>
        <v>15.815025</v>
      </c>
      <c r="N1050" s="149">
        <v>1.5815025E7</v>
      </c>
      <c r="O1050" s="153">
        <f t="shared" ref="O1050:O1053" si="1793">P1050/1000000</f>
        <v>45.500164</v>
      </c>
      <c r="P1050" s="149">
        <v>4.5500164E7</v>
      </c>
      <c r="Q1050" s="153">
        <f t="shared" ref="Q1050:Q1053" si="1794">R1050/1000000</f>
        <v>21.533253</v>
      </c>
      <c r="R1050" s="154">
        <f>S1050-P1050</f>
        <v>21533253</v>
      </c>
      <c r="S1050" s="149">
        <v>6.7033417E7</v>
      </c>
      <c r="T1050" s="154">
        <f>S1050/100000</f>
        <v>670.33417</v>
      </c>
      <c r="U1050" s="155">
        <f t="shared" si="1758"/>
        <v>0.321231618</v>
      </c>
      <c r="V1050" s="156">
        <v>35.0</v>
      </c>
      <c r="W1050" s="204">
        <f t="shared" ref="W1050:W1052" si="1795">SUM(S1050/(V1050*1000000))</f>
        <v>1.915240486</v>
      </c>
      <c r="X1050" s="155">
        <f t="shared" si="1759"/>
        <v>0.4518578571</v>
      </c>
      <c r="Y1050" s="147">
        <v>2018.0</v>
      </c>
      <c r="Z1050" s="159"/>
      <c r="AA1050" s="159"/>
      <c r="AB1050" s="160" t="s">
        <v>3622</v>
      </c>
      <c r="AC1050" s="159"/>
    </row>
    <row r="1051" ht="15.75" customHeight="1">
      <c r="A1051" s="225" t="s">
        <v>3623</v>
      </c>
      <c r="B1051" s="206">
        <v>43.0</v>
      </c>
      <c r="C1051" s="151">
        <v>45.0</v>
      </c>
      <c r="D1051" s="208">
        <f t="shared" ref="D1051:D1057" si="1796">AVERAGE(B1051:C1051)</f>
        <v>44</v>
      </c>
      <c r="E1051" s="151">
        <v>57.0</v>
      </c>
      <c r="F1051" s="151">
        <v>49.0</v>
      </c>
      <c r="G1051" s="151">
        <f t="shared" si="1095"/>
        <v>8</v>
      </c>
      <c r="H1051" s="151">
        <f t="shared" ref="H1051:H1057" si="1797">AVERAGE(E1051:F1051)</f>
        <v>53</v>
      </c>
      <c r="I1051" s="208">
        <f t="shared" si="1467"/>
        <v>-9</v>
      </c>
      <c r="J1051" s="179" t="s">
        <v>1605</v>
      </c>
      <c r="K1051" s="165" t="s">
        <v>3624</v>
      </c>
      <c r="L1051" s="165" t="s">
        <v>1550</v>
      </c>
      <c r="M1051" s="181">
        <f t="shared" si="1792"/>
        <v>6.469857</v>
      </c>
      <c r="N1051" s="150">
        <v>6469857.0</v>
      </c>
      <c r="O1051" s="181">
        <f t="shared" si="1793"/>
        <v>14.904384</v>
      </c>
      <c r="P1051" s="150">
        <v>1.4904384E7</v>
      </c>
      <c r="Q1051" s="153">
        <f t="shared" si="1794"/>
        <v>71.261262</v>
      </c>
      <c r="R1051" s="149">
        <v>7.1261262E7</v>
      </c>
      <c r="S1051" s="150">
        <v>8.6165646E7</v>
      </c>
      <c r="T1051" s="149">
        <f t="shared" ref="T1051:T1054" si="1798">S1051/1000000</f>
        <v>86.165646</v>
      </c>
      <c r="U1051" s="178">
        <f t="shared" si="1758"/>
        <v>0.8270263766</v>
      </c>
      <c r="V1051" s="192">
        <v>45.0</v>
      </c>
      <c r="W1051" s="204">
        <f t="shared" si="1795"/>
        <v>1.914792133</v>
      </c>
      <c r="X1051" s="193">
        <f t="shared" si="1759"/>
        <v>0.1437746</v>
      </c>
      <c r="Y1051" s="151">
        <v>2014.0</v>
      </c>
      <c r="Z1051" s="171"/>
      <c r="AA1051" s="159"/>
      <c r="AB1051" s="189" t="s">
        <v>3625</v>
      </c>
      <c r="AC1051" s="158"/>
    </row>
    <row r="1052" ht="15.75" customHeight="1">
      <c r="A1052" s="225" t="s">
        <v>3626</v>
      </c>
      <c r="B1052" s="206">
        <v>27.0</v>
      </c>
      <c r="C1052" s="151">
        <v>52.0</v>
      </c>
      <c r="D1052" s="208">
        <f t="shared" si="1796"/>
        <v>39.5</v>
      </c>
      <c r="E1052" s="151">
        <v>37.0</v>
      </c>
      <c r="F1052" s="151">
        <v>46.0</v>
      </c>
      <c r="G1052" s="151">
        <f t="shared" si="1095"/>
        <v>-9</v>
      </c>
      <c r="H1052" s="151">
        <f t="shared" si="1797"/>
        <v>41.5</v>
      </c>
      <c r="I1052" s="208">
        <f t="shared" si="1467"/>
        <v>-2</v>
      </c>
      <c r="J1052" s="165" t="s">
        <v>1602</v>
      </c>
      <c r="K1052" s="165" t="s">
        <v>3627</v>
      </c>
      <c r="L1052" s="165" t="s">
        <v>1534</v>
      </c>
      <c r="M1052" s="181">
        <f t="shared" si="1792"/>
        <v>24.115934</v>
      </c>
      <c r="N1052" s="150">
        <v>2.4115934E7</v>
      </c>
      <c r="O1052" s="181">
        <f t="shared" si="1793"/>
        <v>65.014513</v>
      </c>
      <c r="P1052" s="150">
        <v>6.5014513E7</v>
      </c>
      <c r="Q1052" s="153">
        <f t="shared" si="1794"/>
        <v>203.017315</v>
      </c>
      <c r="R1052" s="149">
        <v>2.03017315E8</v>
      </c>
      <c r="S1052" s="150">
        <v>2.68031828E8</v>
      </c>
      <c r="T1052" s="149">
        <f t="shared" si="1798"/>
        <v>268.031828</v>
      </c>
      <c r="U1052" s="178">
        <f t="shared" si="1758"/>
        <v>0.7574373406</v>
      </c>
      <c r="V1052" s="192">
        <v>140.0</v>
      </c>
      <c r="W1052" s="204">
        <f t="shared" si="1795"/>
        <v>1.914513057</v>
      </c>
      <c r="X1052" s="193">
        <f t="shared" si="1759"/>
        <v>0.1722566714</v>
      </c>
      <c r="Y1052" s="151">
        <v>2014.0</v>
      </c>
      <c r="Z1052" s="171"/>
      <c r="AA1052" s="159"/>
      <c r="AB1052" s="189" t="s">
        <v>3628</v>
      </c>
      <c r="AC1052" s="158"/>
    </row>
    <row r="1053" ht="15.75" customHeight="1">
      <c r="A1053" s="221" t="s">
        <v>3629</v>
      </c>
      <c r="B1053" s="183">
        <v>52.0</v>
      </c>
      <c r="C1053" s="147">
        <v>54.0</v>
      </c>
      <c r="D1053" s="183">
        <f t="shared" si="1796"/>
        <v>53</v>
      </c>
      <c r="E1053" s="147">
        <v>53.0</v>
      </c>
      <c r="F1053" s="147">
        <v>64.0</v>
      </c>
      <c r="G1053" s="147">
        <f t="shared" si="1095"/>
        <v>-11</v>
      </c>
      <c r="H1053" s="147">
        <f t="shared" si="1797"/>
        <v>58.5</v>
      </c>
      <c r="I1053" s="183">
        <f t="shared" si="1467"/>
        <v>-5.5</v>
      </c>
      <c r="J1053" s="179" t="s">
        <v>1594</v>
      </c>
      <c r="K1053" s="179" t="s">
        <v>1594</v>
      </c>
      <c r="L1053" s="179" t="s">
        <v>1540</v>
      </c>
      <c r="M1053" s="186">
        <v>38.021044</v>
      </c>
      <c r="N1053" s="150">
        <v>3.8021044E7</v>
      </c>
      <c r="O1053" s="181">
        <f t="shared" si="1793"/>
        <v>126.631277</v>
      </c>
      <c r="P1053" s="187">
        <v>1.26631277E8</v>
      </c>
      <c r="Q1053" s="181">
        <f t="shared" si="1794"/>
        <v>160.492289</v>
      </c>
      <c r="R1053" s="187">
        <v>1.60492289E8</v>
      </c>
      <c r="S1053" s="187">
        <v>2.87123566E8</v>
      </c>
      <c r="T1053" s="187">
        <f t="shared" si="1798"/>
        <v>287.123566</v>
      </c>
      <c r="U1053" s="178">
        <f t="shared" si="1758"/>
        <v>0.5589659227</v>
      </c>
      <c r="V1053" s="156">
        <v>150.0</v>
      </c>
      <c r="W1053" s="188">
        <f t="shared" ref="W1053:W1055" si="1799">SUM(T1053/V1053)</f>
        <v>1.914157107</v>
      </c>
      <c r="X1053" s="193">
        <f t="shared" si="1759"/>
        <v>0.2534736267</v>
      </c>
      <c r="Y1053" s="147">
        <v>2007.0</v>
      </c>
      <c r="Z1053" s="159"/>
      <c r="AA1053" s="159"/>
      <c r="AB1053" s="160" t="s">
        <v>3630</v>
      </c>
      <c r="AC1053" s="159"/>
    </row>
    <row r="1054" ht="15.75" customHeight="1">
      <c r="A1054" s="221" t="s">
        <v>3631</v>
      </c>
      <c r="B1054" s="175">
        <v>95.0</v>
      </c>
      <c r="C1054" s="158">
        <v>87.0</v>
      </c>
      <c r="D1054" s="183">
        <f t="shared" si="1796"/>
        <v>91</v>
      </c>
      <c r="E1054" s="158">
        <v>89.0</v>
      </c>
      <c r="F1054" s="147">
        <v>79.0</v>
      </c>
      <c r="G1054" s="147">
        <f t="shared" si="1095"/>
        <v>10</v>
      </c>
      <c r="H1054" s="147">
        <f t="shared" si="1797"/>
        <v>84</v>
      </c>
      <c r="I1054" s="183">
        <f t="shared" si="1467"/>
        <v>7</v>
      </c>
      <c r="J1054" s="179" t="s">
        <v>1634</v>
      </c>
      <c r="K1054" s="179" t="s">
        <v>1748</v>
      </c>
      <c r="L1054" s="179" t="s">
        <v>1529</v>
      </c>
      <c r="M1054" s="153">
        <v>19.5</v>
      </c>
      <c r="N1054" s="187">
        <f t="shared" ref="N1054:N1055" si="1800">M1054*1000000</f>
        <v>19500000</v>
      </c>
      <c r="O1054" s="153">
        <v>75.6</v>
      </c>
      <c r="P1054" s="187">
        <f t="shared" ref="P1054:P1055" si="1801">O1054*1000000</f>
        <v>75600000</v>
      </c>
      <c r="Q1054" s="153">
        <v>34.6</v>
      </c>
      <c r="R1054" s="149">
        <f t="shared" ref="R1054:R1055" si="1802">SUM(Q1054*1000000)</f>
        <v>34600000</v>
      </c>
      <c r="S1054" s="154">
        <f>SUM(N1054:P1054)</f>
        <v>95100075.6</v>
      </c>
      <c r="T1054" s="149">
        <f t="shared" si="1798"/>
        <v>95.1000756</v>
      </c>
      <c r="U1054" s="178">
        <f t="shared" si="1758"/>
        <v>0.3638272607</v>
      </c>
      <c r="V1054" s="156">
        <v>50.0</v>
      </c>
      <c r="W1054" s="188">
        <f t="shared" si="1799"/>
        <v>1.902001512</v>
      </c>
      <c r="X1054" s="193">
        <f t="shared" si="1759"/>
        <v>0.39</v>
      </c>
      <c r="Y1054" s="147">
        <v>2011.0</v>
      </c>
      <c r="Z1054" s="159"/>
      <c r="AA1054" s="159"/>
      <c r="AB1054" s="189" t="s">
        <v>3632</v>
      </c>
      <c r="AC1054" s="158"/>
    </row>
    <row r="1055" ht="15.75" customHeight="1">
      <c r="A1055" s="221" t="s">
        <v>3633</v>
      </c>
      <c r="B1055" s="183">
        <v>22.0</v>
      </c>
      <c r="C1055" s="147">
        <v>41.0</v>
      </c>
      <c r="D1055" s="183">
        <f t="shared" si="1796"/>
        <v>31.5</v>
      </c>
      <c r="E1055" s="147">
        <v>50.0</v>
      </c>
      <c r="F1055" s="147">
        <v>41.0</v>
      </c>
      <c r="G1055" s="147">
        <f t="shared" si="1095"/>
        <v>9</v>
      </c>
      <c r="H1055" s="147">
        <f t="shared" si="1797"/>
        <v>45.5</v>
      </c>
      <c r="I1055" s="183">
        <f t="shared" si="1467"/>
        <v>-14</v>
      </c>
      <c r="J1055" s="179" t="s">
        <v>1602</v>
      </c>
      <c r="K1055" s="179" t="s">
        <v>2388</v>
      </c>
      <c r="L1055" s="179" t="s">
        <v>1540</v>
      </c>
      <c r="M1055" s="186">
        <v>31.7</v>
      </c>
      <c r="N1055" s="187">
        <f t="shared" si="1800"/>
        <v>31700000</v>
      </c>
      <c r="O1055" s="153">
        <v>119.4</v>
      </c>
      <c r="P1055" s="187">
        <f t="shared" si="1801"/>
        <v>119400000</v>
      </c>
      <c r="Q1055" s="153">
        <v>173.38</v>
      </c>
      <c r="R1055" s="149">
        <f t="shared" si="1802"/>
        <v>173380000</v>
      </c>
      <c r="S1055" s="187">
        <f>T1055*1000000</f>
        <v>285100000</v>
      </c>
      <c r="T1055" s="187">
        <v>285.1</v>
      </c>
      <c r="U1055" s="178">
        <f t="shared" si="1758"/>
        <v>0.6081374956</v>
      </c>
      <c r="V1055" s="156">
        <v>150.0</v>
      </c>
      <c r="W1055" s="188">
        <f t="shared" si="1799"/>
        <v>1.900666667</v>
      </c>
      <c r="X1055" s="193">
        <f t="shared" si="1759"/>
        <v>0.2113333333</v>
      </c>
      <c r="Y1055" s="147">
        <v>2009.0</v>
      </c>
      <c r="Z1055" s="159"/>
      <c r="AA1055" s="159"/>
      <c r="AB1055" s="189" t="s">
        <v>3634</v>
      </c>
      <c r="AC1055" s="158"/>
    </row>
    <row r="1056" ht="15.75" customHeight="1">
      <c r="A1056" s="225" t="s">
        <v>3635</v>
      </c>
      <c r="B1056" s="206">
        <v>66.0</v>
      </c>
      <c r="C1056" s="151">
        <v>57.0</v>
      </c>
      <c r="D1056" s="208">
        <f t="shared" si="1796"/>
        <v>61.5</v>
      </c>
      <c r="E1056" s="151">
        <v>54.0</v>
      </c>
      <c r="F1056" s="151">
        <v>66.0</v>
      </c>
      <c r="G1056" s="151">
        <f t="shared" si="1095"/>
        <v>-12</v>
      </c>
      <c r="H1056" s="151">
        <f t="shared" si="1797"/>
        <v>60</v>
      </c>
      <c r="I1056" s="208">
        <f t="shared" si="1467"/>
        <v>1.5</v>
      </c>
      <c r="J1056" s="165" t="s">
        <v>1602</v>
      </c>
      <c r="K1056" s="165" t="s">
        <v>3370</v>
      </c>
      <c r="L1056" s="165" t="s">
        <v>1534</v>
      </c>
      <c r="M1056" s="181">
        <f>N1056/1000000</f>
        <v>12.75878</v>
      </c>
      <c r="N1056" s="150">
        <v>1.275878E7</v>
      </c>
      <c r="O1056" s="181">
        <f>P1056/1000000</f>
        <v>26.3076</v>
      </c>
      <c r="P1056" s="150">
        <v>2.63076E7</v>
      </c>
      <c r="Q1056" s="153">
        <f>R1056/1000000</f>
        <v>26.874</v>
      </c>
      <c r="R1056" s="149">
        <v>2.6874E7</v>
      </c>
      <c r="S1056" s="150">
        <v>5.31816E7</v>
      </c>
      <c r="T1056" s="149">
        <f>S1056/1000000</f>
        <v>53.1816</v>
      </c>
      <c r="U1056" s="178">
        <f t="shared" si="1758"/>
        <v>0.5053251501</v>
      </c>
      <c r="V1056" s="192">
        <v>28.0</v>
      </c>
      <c r="W1056" s="204">
        <f>SUM(S1056/(V1056*1000000))</f>
        <v>1.899342857</v>
      </c>
      <c r="X1056" s="193">
        <f t="shared" si="1759"/>
        <v>0.4556707143</v>
      </c>
      <c r="Y1056" s="151">
        <v>2014.0</v>
      </c>
      <c r="Z1056" s="171"/>
      <c r="AA1056" s="159"/>
      <c r="AB1056" s="189" t="s">
        <v>3636</v>
      </c>
      <c r="AC1056" s="158"/>
    </row>
    <row r="1057" ht="15.75" customHeight="1">
      <c r="A1057" s="221" t="s">
        <v>3637</v>
      </c>
      <c r="B1057" s="183">
        <v>78.0</v>
      </c>
      <c r="C1057" s="147">
        <v>66.0</v>
      </c>
      <c r="D1057" s="183">
        <f t="shared" si="1796"/>
        <v>72</v>
      </c>
      <c r="E1057" s="147">
        <v>42.0</v>
      </c>
      <c r="F1057" s="147">
        <v>59.0</v>
      </c>
      <c r="G1057" s="147">
        <f t="shared" si="1095"/>
        <v>-17</v>
      </c>
      <c r="H1057" s="147">
        <f t="shared" si="1797"/>
        <v>50.5</v>
      </c>
      <c r="I1057" s="183">
        <f t="shared" si="1467"/>
        <v>21.5</v>
      </c>
      <c r="J1057" s="179" t="s">
        <v>1543</v>
      </c>
      <c r="K1057" s="179" t="s">
        <v>2336</v>
      </c>
      <c r="L1057" s="179" t="s">
        <v>1534</v>
      </c>
      <c r="M1057" s="186">
        <v>10.5</v>
      </c>
      <c r="N1057" s="187">
        <f>M1057*1000000</f>
        <v>10500000</v>
      </c>
      <c r="O1057" s="153">
        <v>33.31</v>
      </c>
      <c r="P1057" s="187">
        <f>O1057*1000000</f>
        <v>33310000</v>
      </c>
      <c r="Q1057" s="153">
        <v>8.45</v>
      </c>
      <c r="R1057" s="149">
        <f>SUM(Q1057*1000000)</f>
        <v>8450000</v>
      </c>
      <c r="S1057" s="187">
        <f>T1057*1000000</f>
        <v>41760000</v>
      </c>
      <c r="T1057" s="187">
        <v>41.76</v>
      </c>
      <c r="U1057" s="178">
        <f t="shared" si="1758"/>
        <v>0.2023467433</v>
      </c>
      <c r="V1057" s="156">
        <v>22.0</v>
      </c>
      <c r="W1057" s="188">
        <f>SUM(T1057/V1057)</f>
        <v>1.898181818</v>
      </c>
      <c r="X1057" s="193">
        <f t="shared" si="1759"/>
        <v>0.4772727273</v>
      </c>
      <c r="Y1057" s="147">
        <v>2009.0</v>
      </c>
      <c r="Z1057" s="159"/>
      <c r="AA1057" s="159"/>
      <c r="AB1057" s="189" t="s">
        <v>3638</v>
      </c>
      <c r="AC1057" s="158"/>
    </row>
    <row r="1058" ht="15.75" customHeight="1">
      <c r="A1058" s="227" t="s">
        <v>3639</v>
      </c>
      <c r="B1058" s="146">
        <v>24.0</v>
      </c>
      <c r="C1058" s="147">
        <v>45.0</v>
      </c>
      <c r="D1058" s="149">
        <f>(B1058+C1058)/2</f>
        <v>34.5</v>
      </c>
      <c r="E1058" s="147">
        <v>39.0</v>
      </c>
      <c r="F1058" s="149">
        <v>48.0</v>
      </c>
      <c r="G1058" s="150">
        <f t="shared" si="1095"/>
        <v>-9</v>
      </c>
      <c r="H1058" s="151">
        <f>(E1058+F1058)/2</f>
        <v>43.5</v>
      </c>
      <c r="I1058" s="150">
        <f t="shared" si="1467"/>
        <v>-9</v>
      </c>
      <c r="J1058" s="173" t="s">
        <v>1547</v>
      </c>
      <c r="K1058" s="173" t="s">
        <v>1547</v>
      </c>
      <c r="L1058" s="152" t="s">
        <v>1529</v>
      </c>
      <c r="M1058" s="153">
        <f t="shared" ref="M1058:M1065" si="1803">N1058/1000000</f>
        <v>12.554286</v>
      </c>
      <c r="N1058" s="149">
        <v>1.2554286E7</v>
      </c>
      <c r="O1058" s="153">
        <f t="shared" ref="O1058:O1065" si="1804">P1058/1000000</f>
        <v>36.250957</v>
      </c>
      <c r="P1058" s="149">
        <v>3.6250957E7</v>
      </c>
      <c r="Q1058" s="153">
        <f t="shared" ref="Q1058:Q1065" si="1805">R1058/1000000</f>
        <v>20.6</v>
      </c>
      <c r="R1058" s="154">
        <f>S1058-P1058</f>
        <v>20600000</v>
      </c>
      <c r="S1058" s="149">
        <v>5.6850957E7</v>
      </c>
      <c r="T1058" s="154">
        <f>S1058/100000</f>
        <v>568.50957</v>
      </c>
      <c r="U1058" s="155">
        <f t="shared" si="1758"/>
        <v>0.3623509803</v>
      </c>
      <c r="V1058" s="156">
        <v>30.0</v>
      </c>
      <c r="W1058" s="204">
        <f t="shared" ref="W1058:W1060" si="1806">SUM(S1058/(V1058*1000000))</f>
        <v>1.8950319</v>
      </c>
      <c r="X1058" s="155">
        <f t="shared" si="1759"/>
        <v>0.4184762</v>
      </c>
      <c r="Y1058" s="147">
        <v>2018.0</v>
      </c>
      <c r="Z1058" s="159"/>
      <c r="AA1058" s="159"/>
      <c r="AB1058" s="160" t="s">
        <v>3640</v>
      </c>
      <c r="AC1058" s="159"/>
    </row>
    <row r="1059" ht="15.75" customHeight="1">
      <c r="A1059" s="225" t="s">
        <v>3641</v>
      </c>
      <c r="B1059" s="206">
        <v>79.0</v>
      </c>
      <c r="C1059" s="151">
        <v>59.0</v>
      </c>
      <c r="D1059" s="208">
        <f t="shared" ref="D1059:D1061" si="1807">AVERAGE(B1059:C1059)</f>
        <v>69</v>
      </c>
      <c r="E1059" s="151">
        <v>73.0</v>
      </c>
      <c r="F1059" s="151">
        <v>66.0</v>
      </c>
      <c r="G1059" s="151">
        <f t="shared" si="1095"/>
        <v>7</v>
      </c>
      <c r="H1059" s="151">
        <f t="shared" ref="H1059:H1061" si="1808">AVERAGE(E1059:F1059)</f>
        <v>69.5</v>
      </c>
      <c r="I1059" s="208">
        <f t="shared" si="1467"/>
        <v>-0.5</v>
      </c>
      <c r="J1059" s="165" t="s">
        <v>1694</v>
      </c>
      <c r="K1059" s="165" t="s">
        <v>3642</v>
      </c>
      <c r="L1059" s="165" t="s">
        <v>1534</v>
      </c>
      <c r="M1059" s="181">
        <f t="shared" si="1803"/>
        <v>32.207057</v>
      </c>
      <c r="N1059" s="150">
        <v>3.2207057E7</v>
      </c>
      <c r="O1059" s="181">
        <f t="shared" si="1804"/>
        <v>111.50643</v>
      </c>
      <c r="P1059" s="150">
        <v>1.1150643E8</v>
      </c>
      <c r="Q1059" s="153">
        <f t="shared" si="1805"/>
        <v>161.406</v>
      </c>
      <c r="R1059" s="149">
        <v>1.61406E8</v>
      </c>
      <c r="S1059" s="150">
        <v>2.7291243E8</v>
      </c>
      <c r="T1059" s="149">
        <f t="shared" ref="T1059:T1065" si="1809">S1059/1000000</f>
        <v>272.91243</v>
      </c>
      <c r="U1059" s="178">
        <f t="shared" si="1758"/>
        <v>0.5914204787</v>
      </c>
      <c r="V1059" s="192">
        <v>145.0</v>
      </c>
      <c r="W1059" s="204">
        <f t="shared" si="1806"/>
        <v>1.88215469</v>
      </c>
      <c r="X1059" s="193">
        <f t="shared" si="1759"/>
        <v>0.2221176345</v>
      </c>
      <c r="Y1059" s="151">
        <v>2014.0</v>
      </c>
      <c r="Z1059" s="171"/>
      <c r="AA1059" s="159"/>
      <c r="AB1059" s="189" t="s">
        <v>3643</v>
      </c>
      <c r="AC1059" s="158"/>
    </row>
    <row r="1060" ht="15.75" customHeight="1">
      <c r="A1060" s="225" t="s">
        <v>3644</v>
      </c>
      <c r="B1060" s="206">
        <v>28.0</v>
      </c>
      <c r="C1060" s="151">
        <v>40.0</v>
      </c>
      <c r="D1060" s="208">
        <f t="shared" si="1807"/>
        <v>34</v>
      </c>
      <c r="E1060" s="151">
        <v>44.0</v>
      </c>
      <c r="F1060" s="151">
        <v>57.0</v>
      </c>
      <c r="G1060" s="151">
        <f t="shared" si="1095"/>
        <v>-13</v>
      </c>
      <c r="H1060" s="151">
        <f t="shared" si="1808"/>
        <v>50.5</v>
      </c>
      <c r="I1060" s="208">
        <f t="shared" si="1467"/>
        <v>-16.5</v>
      </c>
      <c r="J1060" s="165" t="s">
        <v>1602</v>
      </c>
      <c r="K1060" s="165" t="s">
        <v>3645</v>
      </c>
      <c r="L1060" s="165" t="s">
        <v>1623</v>
      </c>
      <c r="M1060" s="181">
        <f t="shared" si="1803"/>
        <v>12.242218</v>
      </c>
      <c r="N1060" s="150">
        <v>1.2242218E7</v>
      </c>
      <c r="O1060" s="181">
        <f t="shared" si="1804"/>
        <v>30.697999</v>
      </c>
      <c r="P1060" s="150">
        <v>3.0697999E7</v>
      </c>
      <c r="Q1060" s="153">
        <f t="shared" si="1805"/>
        <v>21.9</v>
      </c>
      <c r="R1060" s="149">
        <v>2.19E7</v>
      </c>
      <c r="S1060" s="150">
        <v>5.2597999E7</v>
      </c>
      <c r="T1060" s="149">
        <f t="shared" si="1809"/>
        <v>52.597999</v>
      </c>
      <c r="U1060" s="178">
        <f t="shared" si="1758"/>
        <v>0.4163656492</v>
      </c>
      <c r="V1060" s="192">
        <v>28.0</v>
      </c>
      <c r="W1060" s="204">
        <f t="shared" si="1806"/>
        <v>1.878499964</v>
      </c>
      <c r="X1060" s="193">
        <f t="shared" si="1759"/>
        <v>0.4372220714</v>
      </c>
      <c r="Y1060" s="151">
        <v>2014.0</v>
      </c>
      <c r="Z1060" s="171"/>
      <c r="AA1060" s="159"/>
      <c r="AB1060" s="189" t="s">
        <v>3646</v>
      </c>
      <c r="AC1060" s="158"/>
    </row>
    <row r="1061" ht="15.75" customHeight="1">
      <c r="A1061" s="223" t="s">
        <v>3647</v>
      </c>
      <c r="B1061" s="175">
        <v>11.0</v>
      </c>
      <c r="C1061" s="158">
        <v>33.0</v>
      </c>
      <c r="D1061" s="210">
        <f t="shared" si="1807"/>
        <v>22</v>
      </c>
      <c r="E1061" s="158">
        <v>37.0</v>
      </c>
      <c r="F1061" s="158">
        <v>41.0</v>
      </c>
      <c r="G1061" s="158">
        <f t="shared" si="1095"/>
        <v>-4</v>
      </c>
      <c r="H1061" s="158">
        <f t="shared" si="1808"/>
        <v>39</v>
      </c>
      <c r="I1061" s="210">
        <f t="shared" si="1467"/>
        <v>-17</v>
      </c>
      <c r="J1061" s="162" t="s">
        <v>1537</v>
      </c>
      <c r="K1061" s="162" t="s">
        <v>3648</v>
      </c>
      <c r="L1061" s="162" t="s">
        <v>1540</v>
      </c>
      <c r="M1061" s="153">
        <f t="shared" si="1803"/>
        <v>27.52004</v>
      </c>
      <c r="N1061" s="154">
        <v>2.752004E7</v>
      </c>
      <c r="O1061" s="153">
        <f t="shared" si="1804"/>
        <v>60.522097</v>
      </c>
      <c r="P1061" s="154">
        <v>6.0522097E7</v>
      </c>
      <c r="Q1061" s="153">
        <f t="shared" si="1805"/>
        <v>183.32103</v>
      </c>
      <c r="R1061" s="154">
        <v>1.8332103E8</v>
      </c>
      <c r="S1061" s="154">
        <v>2.43843127E8</v>
      </c>
      <c r="T1061" s="154">
        <f t="shared" si="1809"/>
        <v>243.843127</v>
      </c>
      <c r="U1061" s="178">
        <f t="shared" si="1758"/>
        <v>0.751799045</v>
      </c>
      <c r="V1061" s="156">
        <v>130.0</v>
      </c>
      <c r="W1061" s="188">
        <f>SUM(T1061/V1061)</f>
        <v>1.875716362</v>
      </c>
      <c r="X1061" s="193">
        <f t="shared" si="1759"/>
        <v>0.2116926154</v>
      </c>
      <c r="Y1061" s="158">
        <v>2013.0</v>
      </c>
      <c r="Z1061" s="159"/>
      <c r="AA1061" s="159"/>
      <c r="AB1061" s="189" t="s">
        <v>3649</v>
      </c>
      <c r="AC1061" s="158"/>
    </row>
    <row r="1062" ht="15.75" customHeight="1">
      <c r="A1062" s="194" t="s">
        <v>3650</v>
      </c>
      <c r="B1062" s="146">
        <v>51.0</v>
      </c>
      <c r="C1062" s="175">
        <v>54.0</v>
      </c>
      <c r="D1062" s="146">
        <f t="shared" ref="D1062:D1063" si="1810">(B1062+C1062)/2</f>
        <v>52.5</v>
      </c>
      <c r="E1062" s="146">
        <v>93.0</v>
      </c>
      <c r="F1062" s="146">
        <v>37.0</v>
      </c>
      <c r="G1062" s="146">
        <f t="shared" si="1095"/>
        <v>56</v>
      </c>
      <c r="H1062" s="146">
        <f t="shared" ref="H1062:H1063" si="1811">(E1062+F1062)/2</f>
        <v>65</v>
      </c>
      <c r="I1062" s="146">
        <f t="shared" si="1467"/>
        <v>-12.5</v>
      </c>
      <c r="J1062" s="173" t="s">
        <v>1537</v>
      </c>
      <c r="K1062" s="196" t="s">
        <v>1537</v>
      </c>
      <c r="L1062" s="197" t="s">
        <v>1540</v>
      </c>
      <c r="M1062" s="181">
        <f t="shared" si="1803"/>
        <v>8.376846</v>
      </c>
      <c r="N1062" s="198">
        <v>8376846.0</v>
      </c>
      <c r="O1062" s="181">
        <f t="shared" si="1804"/>
        <v>21.800086</v>
      </c>
      <c r="P1062" s="149">
        <v>2.1800086E7</v>
      </c>
      <c r="Q1062" s="181">
        <f t="shared" si="1805"/>
        <v>0.644342</v>
      </c>
      <c r="R1062" s="198">
        <v>644342.0</v>
      </c>
      <c r="S1062" s="149">
        <f t="shared" ref="S1062:S1063" si="1812">P1062+R1062</f>
        <v>22444428</v>
      </c>
      <c r="T1062" s="149">
        <f t="shared" si="1809"/>
        <v>22.444428</v>
      </c>
      <c r="U1062" s="199">
        <f t="shared" si="1758"/>
        <v>0.02870832796</v>
      </c>
      <c r="V1062" s="192">
        <v>12.0</v>
      </c>
      <c r="W1062" s="200">
        <f t="shared" ref="W1062:W1063" si="1813">SUM(S1062/(V1062*1000000))</f>
        <v>1.870369</v>
      </c>
      <c r="X1062" s="199">
        <f t="shared" si="1759"/>
        <v>0.6980705</v>
      </c>
      <c r="Y1062" s="146">
        <v>2019.0</v>
      </c>
      <c r="Z1062" s="201"/>
      <c r="AA1062" s="201"/>
      <c r="AB1062" s="211" t="s">
        <v>3651</v>
      </c>
      <c r="AC1062" s="159"/>
    </row>
    <row r="1063" ht="15.75" customHeight="1">
      <c r="A1063" s="212" t="s">
        <v>3652</v>
      </c>
      <c r="B1063" s="146">
        <v>86.0</v>
      </c>
      <c r="C1063" s="146">
        <v>65.0</v>
      </c>
      <c r="D1063" s="146">
        <f t="shared" si="1810"/>
        <v>75.5</v>
      </c>
      <c r="E1063" s="146">
        <v>72.0</v>
      </c>
      <c r="F1063" s="146">
        <v>70.0</v>
      </c>
      <c r="G1063" s="146">
        <f t="shared" si="1095"/>
        <v>2</v>
      </c>
      <c r="H1063" s="146">
        <f t="shared" si="1811"/>
        <v>71</v>
      </c>
      <c r="I1063" s="146">
        <f t="shared" si="1467"/>
        <v>4.5</v>
      </c>
      <c r="J1063" s="152" t="s">
        <v>1537</v>
      </c>
      <c r="K1063" s="197" t="s">
        <v>1538</v>
      </c>
      <c r="L1063" s="197" t="s">
        <v>1550</v>
      </c>
      <c r="M1063" s="181">
        <f t="shared" si="1803"/>
        <v>34.115335</v>
      </c>
      <c r="N1063" s="149">
        <v>3.4115335E7</v>
      </c>
      <c r="O1063" s="181">
        <f t="shared" si="1804"/>
        <v>105.11415</v>
      </c>
      <c r="P1063" s="149">
        <v>1.0511415E8</v>
      </c>
      <c r="Q1063" s="181">
        <f t="shared" si="1805"/>
        <v>79.8</v>
      </c>
      <c r="R1063" s="149">
        <v>7.98E7</v>
      </c>
      <c r="S1063" s="149">
        <f t="shared" si="1812"/>
        <v>184914150</v>
      </c>
      <c r="T1063" s="149">
        <f t="shared" si="1809"/>
        <v>184.91415</v>
      </c>
      <c r="U1063" s="199">
        <f t="shared" si="1758"/>
        <v>0.4315516146</v>
      </c>
      <c r="V1063" s="192">
        <v>99.0</v>
      </c>
      <c r="W1063" s="200">
        <f t="shared" si="1813"/>
        <v>1.867819697</v>
      </c>
      <c r="X1063" s="199">
        <f t="shared" si="1759"/>
        <v>0.3445993434</v>
      </c>
      <c r="Y1063" s="146">
        <v>2019.0</v>
      </c>
      <c r="Z1063" s="201"/>
      <c r="AA1063" s="201"/>
      <c r="AB1063" s="211" t="s">
        <v>3653</v>
      </c>
      <c r="AC1063" s="159"/>
    </row>
    <row r="1064" ht="15.75" customHeight="1">
      <c r="A1064" s="223" t="s">
        <v>3654</v>
      </c>
      <c r="B1064" s="175">
        <v>33.0</v>
      </c>
      <c r="C1064" s="158">
        <v>35.0</v>
      </c>
      <c r="D1064" s="210">
        <f>AVERAGE(B1064:C1064)</f>
        <v>34</v>
      </c>
      <c r="E1064" s="158">
        <v>54.0</v>
      </c>
      <c r="F1064" s="158">
        <v>57.0</v>
      </c>
      <c r="G1064" s="158">
        <f t="shared" si="1095"/>
        <v>-3</v>
      </c>
      <c r="H1064" s="158">
        <f>AVERAGE(E1064:F1064)</f>
        <v>55.5</v>
      </c>
      <c r="I1064" s="210">
        <f t="shared" si="1467"/>
        <v>-21.5</v>
      </c>
      <c r="J1064" s="162" t="s">
        <v>1601</v>
      </c>
      <c r="K1064" s="162" t="s">
        <v>3655</v>
      </c>
      <c r="L1064" s="162" t="s">
        <v>1540</v>
      </c>
      <c r="M1064" s="153">
        <f t="shared" si="1803"/>
        <v>15.891055</v>
      </c>
      <c r="N1064" s="154">
        <v>1.5891055E7</v>
      </c>
      <c r="O1064" s="153">
        <f t="shared" si="1804"/>
        <v>57.012977</v>
      </c>
      <c r="P1064" s="154">
        <v>5.7012977E7</v>
      </c>
      <c r="Q1064" s="153">
        <f t="shared" si="1805"/>
        <v>17.584666</v>
      </c>
      <c r="R1064" s="154">
        <v>1.7584666E7</v>
      </c>
      <c r="S1064" s="154">
        <v>7.4597643E7</v>
      </c>
      <c r="T1064" s="154">
        <f t="shared" si="1809"/>
        <v>74.597643</v>
      </c>
      <c r="U1064" s="178">
        <f t="shared" si="1758"/>
        <v>0.2357268312</v>
      </c>
      <c r="V1064" s="156">
        <v>40.0</v>
      </c>
      <c r="W1064" s="188">
        <f>SUM(T1064/V1064)</f>
        <v>1.864941075</v>
      </c>
      <c r="X1064" s="193">
        <f t="shared" si="1759"/>
        <v>0.397276375</v>
      </c>
      <c r="Y1064" s="158">
        <v>2013.0</v>
      </c>
      <c r="Z1064" s="159"/>
      <c r="AA1064" s="159"/>
      <c r="AB1064" s="189" t="s">
        <v>3656</v>
      </c>
      <c r="AC1064" s="158"/>
    </row>
    <row r="1065" ht="15.75" customHeight="1">
      <c r="A1065" s="222" t="s">
        <v>3657</v>
      </c>
      <c r="B1065" s="146">
        <v>16.0</v>
      </c>
      <c r="C1065" s="164">
        <v>34.0</v>
      </c>
      <c r="D1065" s="148">
        <f>(B1065+C1065)/2</f>
        <v>25</v>
      </c>
      <c r="E1065" s="230">
        <v>48.0</v>
      </c>
      <c r="F1065" s="164">
        <v>43.0</v>
      </c>
      <c r="G1065" s="151">
        <f t="shared" si="1095"/>
        <v>5</v>
      </c>
      <c r="H1065" s="151">
        <f>(E1065+F1065)/2</f>
        <v>45.5</v>
      </c>
      <c r="I1065" s="150">
        <f t="shared" si="1467"/>
        <v>-20.5</v>
      </c>
      <c r="J1065" s="165" t="s">
        <v>1750</v>
      </c>
      <c r="K1065" s="165" t="s">
        <v>1750</v>
      </c>
      <c r="L1065" s="166" t="s">
        <v>1534</v>
      </c>
      <c r="M1065" s="167">
        <f t="shared" si="1803"/>
        <v>19.153698</v>
      </c>
      <c r="N1065" s="149">
        <v>1.9153698E7</v>
      </c>
      <c r="O1065" s="167">
        <f t="shared" si="1804"/>
        <v>50.701325</v>
      </c>
      <c r="P1065" s="149">
        <v>5.0701325E7</v>
      </c>
      <c r="Q1065" s="167">
        <f t="shared" si="1805"/>
        <v>61.05667</v>
      </c>
      <c r="R1065" s="150">
        <f>S1065-P1065</f>
        <v>61056670</v>
      </c>
      <c r="S1065" s="149">
        <v>1.11757995E8</v>
      </c>
      <c r="T1065" s="149">
        <f t="shared" si="1809"/>
        <v>111.757995</v>
      </c>
      <c r="U1065" s="155">
        <f t="shared" si="1758"/>
        <v>0.5463293253</v>
      </c>
      <c r="V1065" s="192">
        <v>60.0</v>
      </c>
      <c r="W1065" s="204">
        <f>SUM(S1065/(V1065*1000000))</f>
        <v>1.86263325</v>
      </c>
      <c r="X1065" s="155">
        <f t="shared" si="1759"/>
        <v>0.3192283</v>
      </c>
      <c r="Y1065" s="164">
        <v>2017.0</v>
      </c>
      <c r="Z1065" s="171"/>
      <c r="AA1065" s="171"/>
      <c r="AB1065" s="172" t="s">
        <v>3658</v>
      </c>
      <c r="AC1065" s="171"/>
    </row>
    <row r="1066" ht="15.75" customHeight="1">
      <c r="A1066" s="221" t="s">
        <v>3659</v>
      </c>
      <c r="B1066" s="183">
        <v>33.0</v>
      </c>
      <c r="C1066" s="147">
        <v>52.0</v>
      </c>
      <c r="D1066" s="184">
        <f t="shared" ref="D1066:D1068" si="1814">AVERAGE(B1066:C1066)</f>
        <v>42.5</v>
      </c>
      <c r="E1066" s="147">
        <v>64.0</v>
      </c>
      <c r="F1066" s="147">
        <v>60.0</v>
      </c>
      <c r="G1066" s="187">
        <f t="shared" si="1095"/>
        <v>4</v>
      </c>
      <c r="H1066" s="147">
        <f t="shared" ref="H1066:H1068" si="1815">AVERAGE(E1066:F1066)</f>
        <v>62</v>
      </c>
      <c r="I1066" s="185">
        <f t="shared" si="1467"/>
        <v>-19.5</v>
      </c>
      <c r="J1066" s="179" t="s">
        <v>1602</v>
      </c>
      <c r="K1066" s="179" t="s">
        <v>1726</v>
      </c>
      <c r="L1066" s="179" t="s">
        <v>1550</v>
      </c>
      <c r="M1066" s="186">
        <v>42.6</v>
      </c>
      <c r="N1066" s="187">
        <f t="shared" ref="N1066:N1067" si="1816">M1066*1000000</f>
        <v>42600000</v>
      </c>
      <c r="O1066" s="153">
        <v>125.3</v>
      </c>
      <c r="P1066" s="187">
        <f t="shared" ref="P1066:P1067" si="1817">O1066*1000000</f>
        <v>125300000</v>
      </c>
      <c r="Q1066" s="153">
        <v>246.7</v>
      </c>
      <c r="R1066" s="149">
        <f t="shared" ref="R1066:R1067" si="1818">SUM(Q1066*1000000)</f>
        <v>246700000</v>
      </c>
      <c r="S1066" s="187">
        <f>T1066*1000000</f>
        <v>372000000</v>
      </c>
      <c r="T1066" s="187">
        <v>372.0</v>
      </c>
      <c r="U1066" s="178">
        <f t="shared" si="1758"/>
        <v>0.663172043</v>
      </c>
      <c r="V1066" s="156">
        <v>200.0</v>
      </c>
      <c r="W1066" s="188">
        <f t="shared" ref="W1066:W1072" si="1819">SUM(T1066/V1066)</f>
        <v>1.86</v>
      </c>
      <c r="X1066" s="193">
        <f t="shared" si="1759"/>
        <v>0.213</v>
      </c>
      <c r="Y1066" s="147">
        <v>2009.0</v>
      </c>
      <c r="Z1066" s="159"/>
      <c r="AA1066" s="159"/>
      <c r="AB1066" s="189" t="s">
        <v>3660</v>
      </c>
      <c r="AC1066" s="158"/>
    </row>
    <row r="1067" ht="15.75" customHeight="1">
      <c r="A1067" s="221" t="s">
        <v>3661</v>
      </c>
      <c r="B1067" s="175">
        <v>22.0</v>
      </c>
      <c r="C1067" s="158">
        <v>37.0</v>
      </c>
      <c r="D1067" s="202">
        <f t="shared" si="1814"/>
        <v>29.5</v>
      </c>
      <c r="E1067" s="158">
        <v>40.0</v>
      </c>
      <c r="F1067" s="147">
        <v>24.0</v>
      </c>
      <c r="G1067" s="147">
        <f t="shared" si="1095"/>
        <v>16</v>
      </c>
      <c r="H1067" s="147">
        <f t="shared" si="1815"/>
        <v>32</v>
      </c>
      <c r="I1067" s="183">
        <f t="shared" si="1467"/>
        <v>-2.5</v>
      </c>
      <c r="J1067" s="179" t="s">
        <v>1602</v>
      </c>
      <c r="K1067" s="179" t="s">
        <v>2388</v>
      </c>
      <c r="L1067" s="179" t="s">
        <v>1550</v>
      </c>
      <c r="M1067" s="153">
        <v>11.64</v>
      </c>
      <c r="N1067" s="187">
        <f t="shared" si="1816"/>
        <v>11640000</v>
      </c>
      <c r="O1067" s="153">
        <v>38.54</v>
      </c>
      <c r="P1067" s="187">
        <f t="shared" si="1817"/>
        <v>38540000</v>
      </c>
      <c r="Q1067" s="153">
        <v>47.03</v>
      </c>
      <c r="R1067" s="149">
        <f t="shared" si="1818"/>
        <v>47030000</v>
      </c>
      <c r="S1067" s="154">
        <f>SUM(N1067:P1067)</f>
        <v>50180038.54</v>
      </c>
      <c r="T1067" s="149">
        <f t="shared" ref="T1067:T1070" si="1820">S1067/1000000</f>
        <v>50.18003854</v>
      </c>
      <c r="U1067" s="178">
        <f t="shared" si="1758"/>
        <v>0.9372252666</v>
      </c>
      <c r="V1067" s="156">
        <v>27.0</v>
      </c>
      <c r="W1067" s="188">
        <f t="shared" si="1819"/>
        <v>1.858519946</v>
      </c>
      <c r="X1067" s="193">
        <f t="shared" si="1759"/>
        <v>0.4311111111</v>
      </c>
      <c r="Y1067" s="147">
        <v>2011.0</v>
      </c>
      <c r="Z1067" s="159"/>
      <c r="AA1067" s="159"/>
      <c r="AB1067" s="189" t="s">
        <v>3662</v>
      </c>
      <c r="AC1067" s="158"/>
    </row>
    <row r="1068" ht="15.75" customHeight="1">
      <c r="A1068" s="221" t="s">
        <v>3663</v>
      </c>
      <c r="B1068" s="183">
        <v>55.0</v>
      </c>
      <c r="C1068" s="147">
        <v>54.0</v>
      </c>
      <c r="D1068" s="202">
        <f t="shared" si="1814"/>
        <v>54.5</v>
      </c>
      <c r="E1068" s="147">
        <v>42.0</v>
      </c>
      <c r="F1068" s="147">
        <v>86.0</v>
      </c>
      <c r="G1068" s="147">
        <f t="shared" si="1095"/>
        <v>-44</v>
      </c>
      <c r="H1068" s="147">
        <f t="shared" si="1815"/>
        <v>64</v>
      </c>
      <c r="I1068" s="183">
        <f t="shared" si="1467"/>
        <v>-9.5</v>
      </c>
      <c r="J1068" s="179" t="s">
        <v>1395</v>
      </c>
      <c r="K1068" s="179" t="s">
        <v>1611</v>
      </c>
      <c r="L1068" s="179" t="s">
        <v>1540</v>
      </c>
      <c r="M1068" s="186">
        <v>7.603376</v>
      </c>
      <c r="N1068" s="149">
        <v>7603376.0</v>
      </c>
      <c r="O1068" s="181">
        <f t="shared" ref="O1068:O1069" si="1821">P1068/1000000</f>
        <v>19.363565</v>
      </c>
      <c r="P1068" s="187">
        <v>1.9363565E7</v>
      </c>
      <c r="Q1068" s="181">
        <f t="shared" ref="Q1068:Q1069" si="1822">R1068/1000000</f>
        <v>15.93708</v>
      </c>
      <c r="R1068" s="187">
        <v>1.593708E7</v>
      </c>
      <c r="S1068" s="187">
        <v>3.5300645E7</v>
      </c>
      <c r="T1068" s="187">
        <f t="shared" si="1820"/>
        <v>35.300645</v>
      </c>
      <c r="U1068" s="178">
        <f t="shared" si="1758"/>
        <v>0.4514671049</v>
      </c>
      <c r="V1068" s="156">
        <v>19.0</v>
      </c>
      <c r="W1068" s="188">
        <f t="shared" si="1819"/>
        <v>1.857928684</v>
      </c>
      <c r="X1068" s="193">
        <f t="shared" si="1759"/>
        <v>0.4001776842</v>
      </c>
      <c r="Y1068" s="147">
        <v>2007.0</v>
      </c>
      <c r="Z1068" s="159"/>
      <c r="AA1068" s="159"/>
      <c r="AB1068" s="160" t="s">
        <v>3664</v>
      </c>
      <c r="AC1068" s="159"/>
    </row>
    <row r="1069" ht="15.75" customHeight="1">
      <c r="A1069" s="222" t="s">
        <v>903</v>
      </c>
      <c r="B1069" s="146">
        <v>84.0</v>
      </c>
      <c r="C1069" s="164">
        <v>68.0</v>
      </c>
      <c r="D1069" s="176">
        <f>(B1069+C1069)/2</f>
        <v>76</v>
      </c>
      <c r="E1069" s="164">
        <v>81.0</v>
      </c>
      <c r="F1069" s="164">
        <v>68.0</v>
      </c>
      <c r="G1069" s="149">
        <f t="shared" si="1095"/>
        <v>13</v>
      </c>
      <c r="H1069" s="164">
        <f>(E1069+F1069)/2</f>
        <v>74.5</v>
      </c>
      <c r="I1069" s="177">
        <f t="shared" si="1467"/>
        <v>1.5</v>
      </c>
      <c r="J1069" s="173" t="s">
        <v>1601</v>
      </c>
      <c r="K1069" s="173" t="s">
        <v>1601</v>
      </c>
      <c r="L1069" s="152" t="s">
        <v>1550</v>
      </c>
      <c r="M1069" s="153">
        <f>N1069/1000000</f>
        <v>59.253211</v>
      </c>
      <c r="N1069" s="149">
        <v>5.9253211E7</v>
      </c>
      <c r="O1069" s="181">
        <f t="shared" si="1821"/>
        <v>158.84834</v>
      </c>
      <c r="P1069" s="149">
        <v>1.5884834E8</v>
      </c>
      <c r="Q1069" s="153">
        <f t="shared" si="1822"/>
        <v>184.049672</v>
      </c>
      <c r="R1069" s="154">
        <v>1.84049672E8</v>
      </c>
      <c r="S1069" s="154">
        <f>R1069+P1069</f>
        <v>342898012</v>
      </c>
      <c r="T1069" s="154">
        <f t="shared" si="1820"/>
        <v>342.898012</v>
      </c>
      <c r="U1069" s="178">
        <f>R1069/S1069</f>
        <v>0.5367475621</v>
      </c>
      <c r="V1069" s="156">
        <v>185.0</v>
      </c>
      <c r="W1069" s="157">
        <f t="shared" si="1819"/>
        <v>1.853502768</v>
      </c>
      <c r="X1069" s="178">
        <f>N1069/(V1069*1000000)</f>
        <v>0.320287627</v>
      </c>
      <c r="Y1069" s="164">
        <v>2016.0</v>
      </c>
      <c r="Z1069" s="159"/>
      <c r="AA1069" s="159"/>
      <c r="AB1069" s="160" t="s">
        <v>3665</v>
      </c>
      <c r="AC1069" s="159"/>
    </row>
    <row r="1070" ht="15.75" customHeight="1">
      <c r="A1070" s="221" t="s">
        <v>3666</v>
      </c>
      <c r="B1070" s="175">
        <v>84.0</v>
      </c>
      <c r="C1070" s="158">
        <v>81.0</v>
      </c>
      <c r="D1070" s="202">
        <f t="shared" ref="D1070:D1071" si="1823">AVERAGE(B1070:C1070)</f>
        <v>82.5</v>
      </c>
      <c r="E1070" s="158">
        <v>80.0</v>
      </c>
      <c r="F1070" s="147">
        <v>73.0</v>
      </c>
      <c r="G1070" s="147">
        <f t="shared" si="1095"/>
        <v>7</v>
      </c>
      <c r="H1070" s="147">
        <f t="shared" ref="H1070:H1071" si="1824">AVERAGE(E1070:F1070)</f>
        <v>76.5</v>
      </c>
      <c r="I1070" s="183">
        <f t="shared" si="1467"/>
        <v>6</v>
      </c>
      <c r="J1070" s="179" t="s">
        <v>1543</v>
      </c>
      <c r="K1070" s="179" t="s">
        <v>1616</v>
      </c>
      <c r="L1070" s="179" t="s">
        <v>1529</v>
      </c>
      <c r="M1070" s="153">
        <v>0.14</v>
      </c>
      <c r="N1070" s="187">
        <f t="shared" ref="N1070:N1071" si="1825">M1070*1000000</f>
        <v>140000</v>
      </c>
      <c r="O1070" s="153">
        <v>5.79</v>
      </c>
      <c r="P1070" s="187">
        <f t="shared" ref="P1070:P1071" si="1826">O1070*1000000</f>
        <v>5790000</v>
      </c>
      <c r="Q1070" s="153">
        <v>8.52</v>
      </c>
      <c r="R1070" s="149">
        <f t="shared" ref="R1070:R1071" si="1827">SUM(Q1070*1000000)</f>
        <v>8520000</v>
      </c>
      <c r="S1070" s="154">
        <f>SUM(N1070:P1070)</f>
        <v>5930005.79</v>
      </c>
      <c r="T1070" s="149">
        <f t="shared" si="1820"/>
        <v>5.93000579</v>
      </c>
      <c r="U1070" s="178">
        <f t="shared" ref="U1070:U1078" si="1828">(R1070/S1070)</f>
        <v>1.436760823</v>
      </c>
      <c r="V1070" s="156">
        <v>3.2</v>
      </c>
      <c r="W1070" s="188">
        <f t="shared" si="1819"/>
        <v>1.853126809</v>
      </c>
      <c r="X1070" s="193">
        <f t="shared" ref="X1070:X1078" si="1829">SUM(M1070/V1070)</f>
        <v>0.04375</v>
      </c>
      <c r="Y1070" s="147">
        <v>2011.0</v>
      </c>
      <c r="Z1070" s="179" t="s">
        <v>1608</v>
      </c>
      <c r="AA1070" s="179" t="s">
        <v>3667</v>
      </c>
      <c r="AB1070" s="189" t="s">
        <v>3668</v>
      </c>
      <c r="AC1070" s="158"/>
    </row>
    <row r="1071" ht="15.75" customHeight="1">
      <c r="A1071" s="221" t="s">
        <v>3669</v>
      </c>
      <c r="B1071" s="183">
        <v>19.0</v>
      </c>
      <c r="C1071" s="147">
        <v>31.0</v>
      </c>
      <c r="D1071" s="202">
        <f t="shared" si="1823"/>
        <v>25</v>
      </c>
      <c r="E1071" s="147">
        <v>45.0</v>
      </c>
      <c r="F1071" s="147">
        <v>51.0</v>
      </c>
      <c r="G1071" s="147">
        <f t="shared" si="1095"/>
        <v>-6</v>
      </c>
      <c r="H1071" s="147">
        <f t="shared" si="1824"/>
        <v>48</v>
      </c>
      <c r="I1071" s="183">
        <f t="shared" si="1467"/>
        <v>-23</v>
      </c>
      <c r="J1071" s="179" t="s">
        <v>1602</v>
      </c>
      <c r="K1071" s="179" t="s">
        <v>1958</v>
      </c>
      <c r="L1071" s="179" t="s">
        <v>1540</v>
      </c>
      <c r="M1071" s="186">
        <v>18.21</v>
      </c>
      <c r="N1071" s="187">
        <f t="shared" si="1825"/>
        <v>18210000</v>
      </c>
      <c r="O1071" s="153">
        <v>44.88</v>
      </c>
      <c r="P1071" s="187">
        <f t="shared" si="1826"/>
        <v>44880000</v>
      </c>
      <c r="Q1071" s="153">
        <v>10.71</v>
      </c>
      <c r="R1071" s="149">
        <f t="shared" si="1827"/>
        <v>10710000</v>
      </c>
      <c r="S1071" s="187">
        <f>T1071*1000000</f>
        <v>55590000</v>
      </c>
      <c r="T1071" s="187">
        <f>SUM(O1071+Q1071)</f>
        <v>55.59</v>
      </c>
      <c r="U1071" s="178">
        <f t="shared" si="1828"/>
        <v>0.1926605505</v>
      </c>
      <c r="V1071" s="156">
        <v>30.0</v>
      </c>
      <c r="W1071" s="188">
        <f t="shared" si="1819"/>
        <v>1.853</v>
      </c>
      <c r="X1071" s="193">
        <f t="shared" si="1829"/>
        <v>0.607</v>
      </c>
      <c r="Y1071" s="147">
        <v>2010.0</v>
      </c>
      <c r="Z1071" s="159"/>
      <c r="AA1071" s="159"/>
      <c r="AB1071" s="189" t="s">
        <v>3670</v>
      </c>
      <c r="AC1071" s="158"/>
    </row>
    <row r="1072" ht="15.75" customHeight="1">
      <c r="A1072" s="224" t="s">
        <v>3671</v>
      </c>
      <c r="B1072" s="175">
        <v>30.0</v>
      </c>
      <c r="C1072" s="158">
        <v>33.0</v>
      </c>
      <c r="D1072" s="191">
        <f>(B1072+C1072)/2</f>
        <v>31.5</v>
      </c>
      <c r="E1072" s="164">
        <v>73.0</v>
      </c>
      <c r="F1072" s="158">
        <v>48.0</v>
      </c>
      <c r="G1072" s="164">
        <f t="shared" si="1095"/>
        <v>25</v>
      </c>
      <c r="H1072" s="158">
        <f>(E1072+F1072)/2</f>
        <v>60.5</v>
      </c>
      <c r="I1072" s="164">
        <f t="shared" si="1467"/>
        <v>-29</v>
      </c>
      <c r="J1072" s="162" t="s">
        <v>1605</v>
      </c>
      <c r="K1072" s="162" t="s">
        <v>1605</v>
      </c>
      <c r="L1072" s="162" t="s">
        <v>1534</v>
      </c>
      <c r="M1072" s="153">
        <f t="shared" ref="M1072:M1073" si="1830">N1072/1000000</f>
        <v>13.019686</v>
      </c>
      <c r="N1072" s="154">
        <v>1.3019686E7</v>
      </c>
      <c r="O1072" s="153">
        <f t="shared" ref="O1072:O1074" si="1831">P1072/1000000</f>
        <v>37.446117</v>
      </c>
      <c r="P1072" s="149">
        <v>3.7446117E7</v>
      </c>
      <c r="Q1072" s="153">
        <f t="shared" ref="Q1072:Q1074" si="1832">R1072/1000000</f>
        <v>25.498698</v>
      </c>
      <c r="R1072" s="149">
        <v>2.5498698E7</v>
      </c>
      <c r="S1072" s="154">
        <f>SUM(P1072+Q1072*1000000)</f>
        <v>62944815</v>
      </c>
      <c r="T1072" s="154">
        <f t="shared" ref="T1072:T1074" si="1833">S1072/1000000</f>
        <v>62.944815</v>
      </c>
      <c r="U1072" s="178">
        <f t="shared" si="1828"/>
        <v>0.405096083</v>
      </c>
      <c r="V1072" s="192">
        <v>34.0</v>
      </c>
      <c r="W1072" s="188">
        <f t="shared" si="1819"/>
        <v>1.851318088</v>
      </c>
      <c r="X1072" s="193">
        <f t="shared" si="1829"/>
        <v>0.3829319412</v>
      </c>
      <c r="Y1072" s="158">
        <v>2015.0</v>
      </c>
      <c r="Z1072" s="159"/>
      <c r="AA1072" s="159"/>
      <c r="AB1072" s="189" t="s">
        <v>3672</v>
      </c>
      <c r="AC1072" s="158"/>
    </row>
    <row r="1073" ht="15.75" customHeight="1">
      <c r="A1073" s="221" t="s">
        <v>3673</v>
      </c>
      <c r="B1073" s="183">
        <v>51.0</v>
      </c>
      <c r="C1073" s="147">
        <v>59.0</v>
      </c>
      <c r="D1073" s="184">
        <f t="shared" ref="D1073:D1076" si="1834">AVERAGE(B1073:C1073)</f>
        <v>55</v>
      </c>
      <c r="E1073" s="147">
        <v>55.0</v>
      </c>
      <c r="F1073" s="147">
        <v>64.0</v>
      </c>
      <c r="G1073" s="147">
        <f t="shared" si="1095"/>
        <v>-9</v>
      </c>
      <c r="H1073" s="147">
        <f t="shared" ref="H1073:H1076" si="1835">AVERAGE(E1073:F1073)</f>
        <v>59.5</v>
      </c>
      <c r="I1073" s="185">
        <f t="shared" si="1467"/>
        <v>-4.5</v>
      </c>
      <c r="J1073" s="179" t="s">
        <v>1983</v>
      </c>
      <c r="K1073" s="179" t="s">
        <v>1984</v>
      </c>
      <c r="L1073" s="165" t="s">
        <v>1534</v>
      </c>
      <c r="M1073" s="186">
        <f t="shared" si="1830"/>
        <v>16.01691</v>
      </c>
      <c r="N1073" s="187">
        <v>1.601691E7</v>
      </c>
      <c r="O1073" s="153">
        <f t="shared" si="1831"/>
        <v>47.382068</v>
      </c>
      <c r="P1073" s="187">
        <v>4.7382068E7</v>
      </c>
      <c r="Q1073" s="153">
        <f t="shared" si="1832"/>
        <v>35.584084</v>
      </c>
      <c r="R1073" s="154">
        <v>3.5584084E7</v>
      </c>
      <c r="S1073" s="187">
        <v>8.2966152E7</v>
      </c>
      <c r="T1073" s="187">
        <f t="shared" si="1833"/>
        <v>82.966152</v>
      </c>
      <c r="U1073" s="178">
        <f t="shared" si="1828"/>
        <v>0.4288988117</v>
      </c>
      <c r="V1073" s="156">
        <v>45.0</v>
      </c>
      <c r="W1073" s="188">
        <f>SUM((S1073/1000000)/V1073)</f>
        <v>1.843692267</v>
      </c>
      <c r="X1073" s="193">
        <f t="shared" si="1829"/>
        <v>0.3559313333</v>
      </c>
      <c r="Y1073" s="151">
        <v>2012.0</v>
      </c>
      <c r="Z1073" s="159"/>
      <c r="AA1073" s="159"/>
      <c r="AB1073" s="189" t="s">
        <v>3674</v>
      </c>
      <c r="AC1073" s="158"/>
    </row>
    <row r="1074" ht="15.75" customHeight="1">
      <c r="A1074" s="221" t="s">
        <v>3675</v>
      </c>
      <c r="B1074" s="183">
        <v>20.0</v>
      </c>
      <c r="C1074" s="147">
        <v>44.0</v>
      </c>
      <c r="D1074" s="184">
        <f t="shared" si="1834"/>
        <v>32</v>
      </c>
      <c r="E1074" s="231">
        <v>63.0</v>
      </c>
      <c r="F1074" s="147">
        <v>65.0</v>
      </c>
      <c r="G1074" s="147">
        <f t="shared" si="1095"/>
        <v>-2</v>
      </c>
      <c r="H1074" s="147">
        <f t="shared" si="1835"/>
        <v>64</v>
      </c>
      <c r="I1074" s="185">
        <f t="shared" si="1467"/>
        <v>-32</v>
      </c>
      <c r="J1074" s="179" t="s">
        <v>1602</v>
      </c>
      <c r="K1074" s="179" t="s">
        <v>1835</v>
      </c>
      <c r="L1074" s="179" t="s">
        <v>1550</v>
      </c>
      <c r="M1074" s="186">
        <v>49.100158</v>
      </c>
      <c r="N1074" s="149">
        <v>4.9100158E7</v>
      </c>
      <c r="O1074" s="181">
        <f t="shared" si="1831"/>
        <v>140.125968</v>
      </c>
      <c r="P1074" s="187">
        <v>1.40125968E8</v>
      </c>
      <c r="Q1074" s="181">
        <f t="shared" si="1832"/>
        <v>117.896265</v>
      </c>
      <c r="R1074" s="187">
        <v>1.17896265E8</v>
      </c>
      <c r="S1074" s="187">
        <v>2.58022233E8</v>
      </c>
      <c r="T1074" s="187">
        <f t="shared" si="1833"/>
        <v>258.022233</v>
      </c>
      <c r="U1074" s="178">
        <f t="shared" si="1828"/>
        <v>0.4569228924</v>
      </c>
      <c r="V1074" s="156">
        <v>140.0</v>
      </c>
      <c r="W1074" s="188">
        <f t="shared" ref="W1074:W1075" si="1836">SUM(T1074/V1074)</f>
        <v>1.84301595</v>
      </c>
      <c r="X1074" s="193">
        <f t="shared" si="1829"/>
        <v>0.3507154143</v>
      </c>
      <c r="Y1074" s="147">
        <v>2007.0</v>
      </c>
      <c r="Z1074" s="159"/>
      <c r="AA1074" s="159"/>
      <c r="AB1074" s="162" t="s">
        <v>1530</v>
      </c>
      <c r="AC1074" s="159"/>
    </row>
    <row r="1075" ht="15.75" customHeight="1">
      <c r="A1075" s="221" t="s">
        <v>3676</v>
      </c>
      <c r="B1075" s="183">
        <v>28.0</v>
      </c>
      <c r="C1075" s="147">
        <v>39.0</v>
      </c>
      <c r="D1075" s="202">
        <f t="shared" si="1834"/>
        <v>33.5</v>
      </c>
      <c r="E1075" s="147">
        <v>62.0</v>
      </c>
      <c r="F1075" s="147">
        <v>55.0</v>
      </c>
      <c r="G1075" s="147">
        <f t="shared" si="1095"/>
        <v>7</v>
      </c>
      <c r="H1075" s="147">
        <f t="shared" si="1835"/>
        <v>58.5</v>
      </c>
      <c r="I1075" s="183">
        <f t="shared" si="1467"/>
        <v>-25</v>
      </c>
      <c r="J1075" s="179" t="s">
        <v>1543</v>
      </c>
      <c r="K1075" s="179" t="s">
        <v>1616</v>
      </c>
      <c r="L1075" s="179" t="s">
        <v>1540</v>
      </c>
      <c r="M1075" s="186">
        <v>14.5</v>
      </c>
      <c r="N1075" s="187">
        <f>M1075*1000000</f>
        <v>14500000</v>
      </c>
      <c r="O1075" s="153">
        <v>53.13</v>
      </c>
      <c r="P1075" s="187">
        <f>O1075*1000000</f>
        <v>53130000</v>
      </c>
      <c r="Q1075" s="153">
        <v>43.03</v>
      </c>
      <c r="R1075" s="149">
        <f>SUM(Q1075*1000000)</f>
        <v>43030000</v>
      </c>
      <c r="S1075" s="187">
        <f>T1075*1000000</f>
        <v>96160000</v>
      </c>
      <c r="T1075" s="187">
        <f>SUM(O1075+Q1075)</f>
        <v>96.16</v>
      </c>
      <c r="U1075" s="178">
        <f t="shared" si="1828"/>
        <v>0.4474833611</v>
      </c>
      <c r="V1075" s="156">
        <v>52.274</v>
      </c>
      <c r="W1075" s="188">
        <f t="shared" si="1836"/>
        <v>1.83953782</v>
      </c>
      <c r="X1075" s="193">
        <f t="shared" si="1829"/>
        <v>0.2773845506</v>
      </c>
      <c r="Y1075" s="147">
        <v>2010.0</v>
      </c>
      <c r="Z1075" s="159"/>
      <c r="AA1075" s="159"/>
      <c r="AB1075" s="189" t="s">
        <v>3677</v>
      </c>
      <c r="AC1075" s="158"/>
    </row>
    <row r="1076" ht="15.75" customHeight="1">
      <c r="A1076" s="221" t="s">
        <v>3678</v>
      </c>
      <c r="B1076" s="183">
        <v>52.0</v>
      </c>
      <c r="C1076" s="147">
        <v>56.0</v>
      </c>
      <c r="D1076" s="184">
        <f t="shared" si="1834"/>
        <v>54</v>
      </c>
      <c r="E1076" s="147">
        <v>49.0</v>
      </c>
      <c r="F1076" s="147">
        <v>59.0</v>
      </c>
      <c r="G1076" s="147">
        <f t="shared" si="1095"/>
        <v>-10</v>
      </c>
      <c r="H1076" s="147">
        <f t="shared" si="1835"/>
        <v>54</v>
      </c>
      <c r="I1076" s="185">
        <f t="shared" si="1467"/>
        <v>0</v>
      </c>
      <c r="J1076" s="179" t="s">
        <v>1543</v>
      </c>
      <c r="K1076" s="179" t="s">
        <v>1543</v>
      </c>
      <c r="L1076" s="165" t="s">
        <v>1534</v>
      </c>
      <c r="M1076" s="186">
        <f t="shared" ref="M1076:M1079" si="1837">N1076/1000000</f>
        <v>17.010125</v>
      </c>
      <c r="N1076" s="187">
        <v>1.7010125E7</v>
      </c>
      <c r="O1076" s="153">
        <f t="shared" ref="O1076:O1079" si="1838">P1076/1000000</f>
        <v>44.338224</v>
      </c>
      <c r="P1076" s="187">
        <v>4.4338224E7</v>
      </c>
      <c r="Q1076" s="153">
        <f t="shared" ref="Q1076:Q1079" si="1839">R1076/1000000</f>
        <v>10.481077</v>
      </c>
      <c r="R1076" s="154">
        <v>1.0481077E7</v>
      </c>
      <c r="S1076" s="187">
        <v>5.4819301E7</v>
      </c>
      <c r="T1076" s="187">
        <f t="shared" ref="T1076:T1083" si="1840">S1076/1000000</f>
        <v>54.819301</v>
      </c>
      <c r="U1076" s="178">
        <f t="shared" si="1828"/>
        <v>0.1911931894</v>
      </c>
      <c r="V1076" s="156">
        <v>30.0</v>
      </c>
      <c r="W1076" s="188">
        <f>SUM((S1076/1000000)/V1076)</f>
        <v>1.827310033</v>
      </c>
      <c r="X1076" s="193">
        <f t="shared" si="1829"/>
        <v>0.5670041667</v>
      </c>
      <c r="Y1076" s="151">
        <v>2012.0</v>
      </c>
      <c r="Z1076" s="159"/>
      <c r="AA1076" s="159"/>
      <c r="AB1076" s="189" t="s">
        <v>3679</v>
      </c>
      <c r="AC1076" s="158"/>
    </row>
    <row r="1077" ht="15.75" customHeight="1">
      <c r="A1077" s="222" t="s">
        <v>3680</v>
      </c>
      <c r="B1077" s="146">
        <v>20.0</v>
      </c>
      <c r="C1077" s="164">
        <v>39.0</v>
      </c>
      <c r="D1077" s="148">
        <f t="shared" ref="D1077:D1079" si="1841">(B1077+C1077)/2</f>
        <v>29.5</v>
      </c>
      <c r="E1077" s="164">
        <v>34.0</v>
      </c>
      <c r="F1077" s="164">
        <v>35.0</v>
      </c>
      <c r="G1077" s="151">
        <f t="shared" si="1095"/>
        <v>-1</v>
      </c>
      <c r="H1077" s="151">
        <f t="shared" ref="H1077:H1079" si="1842">(E1077+F1077)/2</f>
        <v>34.5</v>
      </c>
      <c r="I1077" s="150">
        <f t="shared" si="1467"/>
        <v>-5</v>
      </c>
      <c r="J1077" s="165" t="s">
        <v>1543</v>
      </c>
      <c r="K1077" s="165" t="s">
        <v>1543</v>
      </c>
      <c r="L1077" s="166" t="s">
        <v>1721</v>
      </c>
      <c r="M1077" s="167">
        <f t="shared" si="1837"/>
        <v>7.126084</v>
      </c>
      <c r="N1077" s="149">
        <v>7126084.0</v>
      </c>
      <c r="O1077" s="167">
        <f t="shared" si="1838"/>
        <v>20.738724</v>
      </c>
      <c r="P1077" s="149">
        <v>2.0738724E7</v>
      </c>
      <c r="Q1077" s="167">
        <f t="shared" si="1839"/>
        <v>19.402248</v>
      </c>
      <c r="R1077" s="150">
        <f>S1077-P1077</f>
        <v>19402248</v>
      </c>
      <c r="S1077" s="149">
        <v>4.0140972E7</v>
      </c>
      <c r="T1077" s="149">
        <f t="shared" si="1840"/>
        <v>40.140972</v>
      </c>
      <c r="U1077" s="155">
        <f t="shared" si="1828"/>
        <v>0.48335272</v>
      </c>
      <c r="V1077" s="192">
        <v>22.0</v>
      </c>
      <c r="W1077" s="204">
        <f t="shared" ref="W1077:W1078" si="1843">SUM(S1077/(V1077*1000000))</f>
        <v>1.824589636</v>
      </c>
      <c r="X1077" s="155">
        <f t="shared" si="1829"/>
        <v>0.3239129091</v>
      </c>
      <c r="Y1077" s="164">
        <v>2017.0</v>
      </c>
      <c r="Z1077" s="171"/>
      <c r="AA1077" s="171"/>
      <c r="AB1077" s="172" t="s">
        <v>3681</v>
      </c>
      <c r="AC1077" s="171"/>
    </row>
    <row r="1078" ht="15.75" customHeight="1">
      <c r="A1078" s="226" t="s">
        <v>3682</v>
      </c>
      <c r="B1078" s="146">
        <v>32.0</v>
      </c>
      <c r="C1078" s="147">
        <v>48.0</v>
      </c>
      <c r="D1078" s="148">
        <f t="shared" si="1841"/>
        <v>40</v>
      </c>
      <c r="E1078" s="147">
        <v>38.0</v>
      </c>
      <c r="F1078" s="149">
        <v>44.0</v>
      </c>
      <c r="G1078" s="150">
        <f t="shared" si="1095"/>
        <v>-6</v>
      </c>
      <c r="H1078" s="151">
        <f t="shared" si="1842"/>
        <v>41</v>
      </c>
      <c r="I1078" s="150">
        <f t="shared" si="1467"/>
        <v>-1</v>
      </c>
      <c r="J1078" s="179" t="s">
        <v>1629</v>
      </c>
      <c r="K1078" s="152" t="s">
        <v>3204</v>
      </c>
      <c r="L1078" s="152" t="s">
        <v>1550</v>
      </c>
      <c r="M1078" s="153">
        <f t="shared" si="1837"/>
        <v>24.632284</v>
      </c>
      <c r="N1078" s="149">
        <v>2.4632284E7</v>
      </c>
      <c r="O1078" s="153">
        <f t="shared" si="1838"/>
        <v>51.024708</v>
      </c>
      <c r="P1078" s="149">
        <v>5.1024708E7</v>
      </c>
      <c r="Q1078" s="153">
        <f t="shared" si="1839"/>
        <v>109.517426</v>
      </c>
      <c r="R1078" s="149">
        <v>1.09517426E8</v>
      </c>
      <c r="S1078" s="149">
        <v>1.60542134E8</v>
      </c>
      <c r="T1078" s="154">
        <f t="shared" si="1840"/>
        <v>160.542134</v>
      </c>
      <c r="U1078" s="155">
        <f t="shared" si="1828"/>
        <v>0.6821724819</v>
      </c>
      <c r="V1078" s="156">
        <v>88.0</v>
      </c>
      <c r="W1078" s="204">
        <f t="shared" si="1843"/>
        <v>1.824342432</v>
      </c>
      <c r="X1078" s="155">
        <f t="shared" si="1829"/>
        <v>0.2799123182</v>
      </c>
      <c r="Y1078" s="147">
        <v>2018.0</v>
      </c>
      <c r="Z1078" s="159"/>
      <c r="AA1078" s="159"/>
      <c r="AB1078" s="160" t="s">
        <v>3683</v>
      </c>
      <c r="AC1078" s="159"/>
    </row>
    <row r="1079" ht="15.75" customHeight="1">
      <c r="A1079" s="222" t="s">
        <v>3684</v>
      </c>
      <c r="B1079" s="146">
        <v>38.0</v>
      </c>
      <c r="C1079" s="164">
        <v>40.0</v>
      </c>
      <c r="D1079" s="176">
        <f t="shared" si="1841"/>
        <v>39</v>
      </c>
      <c r="E1079" s="164">
        <v>49.0</v>
      </c>
      <c r="F1079" s="164">
        <v>57.0</v>
      </c>
      <c r="G1079" s="149">
        <f t="shared" si="1095"/>
        <v>-8</v>
      </c>
      <c r="H1079" s="164">
        <f t="shared" si="1842"/>
        <v>53</v>
      </c>
      <c r="I1079" s="177">
        <f t="shared" si="1467"/>
        <v>-14</v>
      </c>
      <c r="J1079" s="173" t="s">
        <v>1601</v>
      </c>
      <c r="K1079" s="173" t="s">
        <v>1601</v>
      </c>
      <c r="L1079" s="152" t="s">
        <v>1550</v>
      </c>
      <c r="M1079" s="153">
        <f t="shared" si="1837"/>
        <v>35.316382</v>
      </c>
      <c r="N1079" s="149">
        <v>3.5316382E7</v>
      </c>
      <c r="O1079" s="181">
        <f t="shared" si="1838"/>
        <v>82.051601</v>
      </c>
      <c r="P1079" s="149">
        <v>8.2051601E7</v>
      </c>
      <c r="Q1079" s="153">
        <f t="shared" si="1839"/>
        <v>163.572247</v>
      </c>
      <c r="R1079" s="154">
        <v>1.63572247E8</v>
      </c>
      <c r="S1079" s="154">
        <f>R1079+P1079</f>
        <v>245623848</v>
      </c>
      <c r="T1079" s="154">
        <f t="shared" si="1840"/>
        <v>245.623848</v>
      </c>
      <c r="U1079" s="178">
        <f>R1079/S1079</f>
        <v>0.6659461137</v>
      </c>
      <c r="V1079" s="156">
        <v>135.0</v>
      </c>
      <c r="W1079" s="157">
        <f t="shared" ref="W1079:W1081" si="1844">SUM(T1079/V1079)</f>
        <v>1.819435911</v>
      </c>
      <c r="X1079" s="178">
        <f>N1079/(V1079*1000000)</f>
        <v>0.2616028296</v>
      </c>
      <c r="Y1079" s="164">
        <v>2016.0</v>
      </c>
      <c r="Z1079" s="159"/>
      <c r="AA1079" s="159"/>
      <c r="AB1079" s="160" t="s">
        <v>3685</v>
      </c>
      <c r="AC1079" s="159"/>
    </row>
    <row r="1080" ht="15.75" customHeight="1">
      <c r="A1080" s="221" t="s">
        <v>3686</v>
      </c>
      <c r="B1080" s="175">
        <v>60.0</v>
      </c>
      <c r="C1080" s="158">
        <v>48.0</v>
      </c>
      <c r="D1080" s="184">
        <f t="shared" ref="D1080:D1087" si="1845">AVERAGE(B1080:C1080)</f>
        <v>54</v>
      </c>
      <c r="E1080" s="158">
        <v>79.0</v>
      </c>
      <c r="F1080" s="147">
        <v>74.0</v>
      </c>
      <c r="G1080" s="187">
        <f t="shared" si="1095"/>
        <v>5</v>
      </c>
      <c r="H1080" s="147">
        <f t="shared" ref="H1080:H1087" si="1846">AVERAGE(E1080:F1080)</f>
        <v>76.5</v>
      </c>
      <c r="I1080" s="185">
        <f t="shared" si="1467"/>
        <v>-22.5</v>
      </c>
      <c r="J1080" s="179" t="s">
        <v>1602</v>
      </c>
      <c r="K1080" s="179" t="s">
        <v>2111</v>
      </c>
      <c r="L1080" s="179" t="s">
        <v>1550</v>
      </c>
      <c r="M1080" s="153">
        <v>39.63</v>
      </c>
      <c r="N1080" s="187">
        <f>M1080*1000000</f>
        <v>39630000</v>
      </c>
      <c r="O1080" s="153">
        <v>186.85</v>
      </c>
      <c r="P1080" s="187">
        <f>O1080*1000000</f>
        <v>186850000</v>
      </c>
      <c r="Q1080" s="153">
        <v>358.6</v>
      </c>
      <c r="R1080" s="149">
        <f>SUM(Q1080*1000000)</f>
        <v>358600000</v>
      </c>
      <c r="S1080" s="154">
        <f>sum(N1080:P1080)</f>
        <v>226480186.9</v>
      </c>
      <c r="T1080" s="149">
        <f t="shared" si="1840"/>
        <v>226.4801869</v>
      </c>
      <c r="U1080" s="178">
        <f t="shared" ref="U1080:U1087" si="1847">(R1080/S1080)</f>
        <v>1.583361463</v>
      </c>
      <c r="V1080" s="156">
        <v>125.0</v>
      </c>
      <c r="W1080" s="188">
        <f t="shared" si="1844"/>
        <v>1.811841495</v>
      </c>
      <c r="X1080" s="193">
        <f t="shared" ref="X1080:X1087" si="1848">SUM(M1080/V1080)</f>
        <v>0.31704</v>
      </c>
      <c r="Y1080" s="147">
        <v>2011.0</v>
      </c>
      <c r="Z1080" s="159"/>
      <c r="AA1080" s="159"/>
      <c r="AB1080" s="159"/>
      <c r="AC1080" s="158"/>
    </row>
    <row r="1081" ht="15.75" customHeight="1">
      <c r="A1081" s="221" t="s">
        <v>3687</v>
      </c>
      <c r="B1081" s="183">
        <v>27.0</v>
      </c>
      <c r="C1081" s="158">
        <v>47.0</v>
      </c>
      <c r="D1081" s="184">
        <f t="shared" si="1845"/>
        <v>37</v>
      </c>
      <c r="E1081" s="230">
        <v>47.0</v>
      </c>
      <c r="F1081" s="158">
        <v>51.0</v>
      </c>
      <c r="G1081" s="147">
        <f t="shared" si="1095"/>
        <v>-4</v>
      </c>
      <c r="H1081" s="147">
        <f t="shared" si="1846"/>
        <v>49</v>
      </c>
      <c r="I1081" s="185">
        <f t="shared" si="1467"/>
        <v>-12</v>
      </c>
      <c r="J1081" s="179" t="s">
        <v>1565</v>
      </c>
      <c r="K1081" s="162" t="s">
        <v>3688</v>
      </c>
      <c r="L1081" s="179" t="s">
        <v>1540</v>
      </c>
      <c r="M1081" s="153">
        <v>6.702434</v>
      </c>
      <c r="N1081" s="149">
        <v>6702434.0</v>
      </c>
      <c r="O1081" s="181">
        <f t="shared" ref="O1081:O1082" si="1849">P1081/1000000</f>
        <v>15.000115</v>
      </c>
      <c r="P1081" s="187">
        <v>1.5000115E7</v>
      </c>
      <c r="Q1081" s="181">
        <f t="shared" ref="Q1081:Q1082" si="1850">R1081/1000000</f>
        <v>48.209103</v>
      </c>
      <c r="R1081" s="187">
        <v>4.8209103E7</v>
      </c>
      <c r="S1081" s="187">
        <v>6.3209218E7</v>
      </c>
      <c r="T1081" s="187">
        <f t="shared" si="1840"/>
        <v>63.209218</v>
      </c>
      <c r="U1081" s="178">
        <f t="shared" si="1847"/>
        <v>0.7626910208</v>
      </c>
      <c r="V1081" s="156">
        <v>35.0</v>
      </c>
      <c r="W1081" s="188">
        <f t="shared" si="1844"/>
        <v>1.805977657</v>
      </c>
      <c r="X1081" s="193">
        <f t="shared" si="1848"/>
        <v>0.1914981143</v>
      </c>
      <c r="Y1081" s="147">
        <v>2007.0</v>
      </c>
      <c r="Z1081" s="159"/>
      <c r="AA1081" s="159"/>
      <c r="AB1081" s="160" t="s">
        <v>3689</v>
      </c>
      <c r="AC1081" s="159"/>
    </row>
    <row r="1082" ht="15.75" customHeight="1">
      <c r="A1082" s="225" t="s">
        <v>3690</v>
      </c>
      <c r="B1082" s="206">
        <v>75.0</v>
      </c>
      <c r="C1082" s="151">
        <v>61.0</v>
      </c>
      <c r="D1082" s="207">
        <f t="shared" si="1845"/>
        <v>68</v>
      </c>
      <c r="E1082" s="151">
        <v>65.0</v>
      </c>
      <c r="F1082" s="151">
        <v>70.0</v>
      </c>
      <c r="G1082" s="151">
        <f t="shared" si="1095"/>
        <v>-5</v>
      </c>
      <c r="H1082" s="151">
        <f t="shared" si="1846"/>
        <v>67.5</v>
      </c>
      <c r="I1082" s="208">
        <f t="shared" si="1467"/>
        <v>0.5</v>
      </c>
      <c r="J1082" s="165" t="s">
        <v>1694</v>
      </c>
      <c r="K1082" s="165" t="s">
        <v>3691</v>
      </c>
      <c r="L1082" s="165" t="s">
        <v>1534</v>
      </c>
      <c r="M1082" s="181">
        <f>N1082/1000000</f>
        <v>17.275239</v>
      </c>
      <c r="N1082" s="150">
        <v>1.7275239E7</v>
      </c>
      <c r="O1082" s="181">
        <f t="shared" si="1849"/>
        <v>50.837305</v>
      </c>
      <c r="P1082" s="150">
        <v>5.0837305E7</v>
      </c>
      <c r="Q1082" s="153">
        <f t="shared" si="1850"/>
        <v>57.418465</v>
      </c>
      <c r="R1082" s="149">
        <v>5.7418465E7</v>
      </c>
      <c r="S1082" s="150">
        <v>1.0825577E8</v>
      </c>
      <c r="T1082" s="149">
        <f t="shared" si="1840"/>
        <v>108.25577</v>
      </c>
      <c r="U1082" s="178">
        <f t="shared" si="1847"/>
        <v>0.5303963475</v>
      </c>
      <c r="V1082" s="192">
        <v>60.0</v>
      </c>
      <c r="W1082" s="204">
        <f>SUM(S1082/(V1082*1000000))</f>
        <v>1.804262833</v>
      </c>
      <c r="X1082" s="193">
        <f t="shared" si="1848"/>
        <v>0.28792065</v>
      </c>
      <c r="Y1082" s="151">
        <v>2014.0</v>
      </c>
      <c r="Z1082" s="171"/>
      <c r="AA1082" s="159"/>
      <c r="AB1082" s="189" t="s">
        <v>3692</v>
      </c>
      <c r="AC1082" s="158"/>
    </row>
    <row r="1083" ht="15.75" customHeight="1">
      <c r="A1083" s="221" t="s">
        <v>3693</v>
      </c>
      <c r="B1083" s="175">
        <v>43.0</v>
      </c>
      <c r="C1083" s="158">
        <v>49.0</v>
      </c>
      <c r="D1083" s="202">
        <f t="shared" si="1845"/>
        <v>46</v>
      </c>
      <c r="E1083" s="158">
        <v>48.0</v>
      </c>
      <c r="F1083" s="147">
        <v>56.0</v>
      </c>
      <c r="G1083" s="147">
        <f t="shared" si="1095"/>
        <v>-8</v>
      </c>
      <c r="H1083" s="147">
        <f t="shared" si="1846"/>
        <v>52</v>
      </c>
      <c r="I1083" s="183">
        <f t="shared" si="1467"/>
        <v>-6</v>
      </c>
      <c r="J1083" s="179" t="s">
        <v>1602</v>
      </c>
      <c r="K1083" s="179" t="s">
        <v>1958</v>
      </c>
      <c r="L1083" s="179" t="s">
        <v>1540</v>
      </c>
      <c r="M1083" s="153">
        <v>13.33</v>
      </c>
      <c r="N1083" s="187">
        <f t="shared" ref="N1083:N1084" si="1851">M1083*1000000</f>
        <v>13330000</v>
      </c>
      <c r="O1083" s="153">
        <v>37.05</v>
      </c>
      <c r="P1083" s="187">
        <f t="shared" ref="P1083:P1084" si="1852">O1083*1000000</f>
        <v>37050000</v>
      </c>
      <c r="Q1083" s="153">
        <v>3.49</v>
      </c>
      <c r="R1083" s="149">
        <f t="shared" ref="R1083:R1084" si="1853">SUM(Q1083*1000000)</f>
        <v>3490000</v>
      </c>
      <c r="S1083" s="154">
        <f>SUM(N1083:P1083)</f>
        <v>50380037.05</v>
      </c>
      <c r="T1083" s="149">
        <f t="shared" si="1840"/>
        <v>50.38003705</v>
      </c>
      <c r="U1083" s="178">
        <f t="shared" si="1847"/>
        <v>0.06927347029</v>
      </c>
      <c r="V1083" s="156">
        <v>28.0</v>
      </c>
      <c r="W1083" s="188">
        <f t="shared" ref="W1083:W1084" si="1854">SUM(T1083/V1083)</f>
        <v>1.799287038</v>
      </c>
      <c r="X1083" s="193">
        <f t="shared" si="1848"/>
        <v>0.4760714286</v>
      </c>
      <c r="Y1083" s="147">
        <v>2011.0</v>
      </c>
      <c r="Z1083" s="159"/>
      <c r="AA1083" s="159"/>
      <c r="AB1083" s="189" t="s">
        <v>3694</v>
      </c>
      <c r="AC1083" s="158"/>
    </row>
    <row r="1084" ht="15.75" customHeight="1">
      <c r="A1084" s="221" t="s">
        <v>3695</v>
      </c>
      <c r="B1084" s="183">
        <v>45.0</v>
      </c>
      <c r="C1084" s="147">
        <v>51.0</v>
      </c>
      <c r="D1084" s="202">
        <f t="shared" si="1845"/>
        <v>48</v>
      </c>
      <c r="E1084" s="147">
        <v>58.0</v>
      </c>
      <c r="F1084" s="147">
        <v>54.0</v>
      </c>
      <c r="G1084" s="147">
        <f t="shared" si="1095"/>
        <v>4</v>
      </c>
      <c r="H1084" s="147">
        <f t="shared" si="1846"/>
        <v>56</v>
      </c>
      <c r="I1084" s="183">
        <f t="shared" si="1467"/>
        <v>-8</v>
      </c>
      <c r="J1084" s="179" t="s">
        <v>1543</v>
      </c>
      <c r="K1084" s="179" t="s">
        <v>3696</v>
      </c>
      <c r="L1084" s="179" t="s">
        <v>1540</v>
      </c>
      <c r="M1084" s="186">
        <v>8.3</v>
      </c>
      <c r="N1084" s="187">
        <f t="shared" si="1851"/>
        <v>8300000</v>
      </c>
      <c r="O1084" s="153">
        <v>21.54</v>
      </c>
      <c r="P1084" s="187">
        <f t="shared" si="1852"/>
        <v>21540000</v>
      </c>
      <c r="Q1084" s="153">
        <v>0.03</v>
      </c>
      <c r="R1084" s="149">
        <f t="shared" si="1853"/>
        <v>30000</v>
      </c>
      <c r="S1084" s="187">
        <f>T1084*1000000</f>
        <v>21570000</v>
      </c>
      <c r="T1084" s="187">
        <f>SUM(O1084+Q1084)</f>
        <v>21.57</v>
      </c>
      <c r="U1084" s="178">
        <f t="shared" si="1847"/>
        <v>0.001390820584</v>
      </c>
      <c r="V1084" s="156">
        <v>12.0</v>
      </c>
      <c r="W1084" s="188">
        <f t="shared" si="1854"/>
        <v>1.7975</v>
      </c>
      <c r="X1084" s="193">
        <f t="shared" si="1848"/>
        <v>0.6916666667</v>
      </c>
      <c r="Y1084" s="147">
        <v>2010.0</v>
      </c>
      <c r="Z1084" s="159"/>
      <c r="AA1084" s="159"/>
      <c r="AB1084" s="189" t="s">
        <v>3697</v>
      </c>
      <c r="AC1084" s="158"/>
    </row>
    <row r="1085" ht="15.75" customHeight="1">
      <c r="A1085" s="221" t="s">
        <v>3698</v>
      </c>
      <c r="B1085" s="183">
        <v>63.0</v>
      </c>
      <c r="C1085" s="147">
        <v>62.0</v>
      </c>
      <c r="D1085" s="184">
        <f t="shared" si="1845"/>
        <v>62.5</v>
      </c>
      <c r="E1085" s="147">
        <v>52.0</v>
      </c>
      <c r="F1085" s="147">
        <v>63.0</v>
      </c>
      <c r="G1085" s="147">
        <f t="shared" si="1095"/>
        <v>-11</v>
      </c>
      <c r="H1085" s="147">
        <f t="shared" si="1846"/>
        <v>57.5</v>
      </c>
      <c r="I1085" s="185">
        <f t="shared" si="1467"/>
        <v>5</v>
      </c>
      <c r="J1085" s="179" t="s">
        <v>1543</v>
      </c>
      <c r="K1085" s="179" t="s">
        <v>1616</v>
      </c>
      <c r="L1085" s="165" t="s">
        <v>1540</v>
      </c>
      <c r="M1085" s="186">
        <f>N1085/1000000</f>
        <v>10.61006</v>
      </c>
      <c r="N1085" s="187">
        <v>1.061006E7</v>
      </c>
      <c r="O1085" s="153">
        <f>P1085/1000000</f>
        <v>28.835528</v>
      </c>
      <c r="P1085" s="187">
        <v>2.8835528E7</v>
      </c>
      <c r="Q1085" s="153">
        <f>R1085/1000000</f>
        <v>25.074223</v>
      </c>
      <c r="R1085" s="154">
        <v>2.5074223E7</v>
      </c>
      <c r="S1085" s="187">
        <v>5.3909751E7</v>
      </c>
      <c r="T1085" s="187">
        <f>S1085/1000000</f>
        <v>53.909751</v>
      </c>
      <c r="U1085" s="178">
        <f t="shared" si="1847"/>
        <v>0.465114799</v>
      </c>
      <c r="V1085" s="156">
        <v>30.0</v>
      </c>
      <c r="W1085" s="188">
        <f>SUM((S1085/1000000)/V1085)</f>
        <v>1.7969917</v>
      </c>
      <c r="X1085" s="193">
        <f t="shared" si="1848"/>
        <v>0.3536686667</v>
      </c>
      <c r="Y1085" s="151">
        <v>2012.0</v>
      </c>
      <c r="Z1085" s="159"/>
      <c r="AA1085" s="159"/>
      <c r="AB1085" s="189" t="s">
        <v>3699</v>
      </c>
      <c r="AC1085" s="158"/>
    </row>
    <row r="1086" ht="15.75" customHeight="1">
      <c r="A1086" s="221" t="s">
        <v>3700</v>
      </c>
      <c r="B1086" s="183">
        <v>64.0</v>
      </c>
      <c r="C1086" s="147">
        <v>63.0</v>
      </c>
      <c r="D1086" s="202">
        <f t="shared" si="1845"/>
        <v>63.5</v>
      </c>
      <c r="E1086" s="147">
        <v>57.0</v>
      </c>
      <c r="F1086" s="147">
        <v>64.0</v>
      </c>
      <c r="G1086" s="147">
        <f t="shared" si="1095"/>
        <v>-7</v>
      </c>
      <c r="H1086" s="147">
        <f t="shared" si="1846"/>
        <v>60.5</v>
      </c>
      <c r="I1086" s="183">
        <f t="shared" si="1467"/>
        <v>3</v>
      </c>
      <c r="J1086" s="179" t="s">
        <v>1694</v>
      </c>
      <c r="K1086" s="179" t="s">
        <v>3701</v>
      </c>
      <c r="L1086" s="179" t="s">
        <v>1540</v>
      </c>
      <c r="M1086" s="186">
        <v>14.0</v>
      </c>
      <c r="N1086" s="187">
        <f>M1086*1000000</f>
        <v>14000000</v>
      </c>
      <c r="O1086" s="153">
        <v>50.29</v>
      </c>
      <c r="P1086" s="187">
        <f>O1086*1000000</f>
        <v>50290000</v>
      </c>
      <c r="Q1086" s="153">
        <v>14.28</v>
      </c>
      <c r="R1086" s="149">
        <f>SUM(Q1086*1000000)</f>
        <v>14280000</v>
      </c>
      <c r="S1086" s="187">
        <f>T1086*1000000</f>
        <v>64570000</v>
      </c>
      <c r="T1086" s="187">
        <f>SUM(O1086+Q1086)</f>
        <v>64.57</v>
      </c>
      <c r="U1086" s="178">
        <f t="shared" si="1847"/>
        <v>0.2211553353</v>
      </c>
      <c r="V1086" s="156">
        <v>36.0</v>
      </c>
      <c r="W1086" s="188">
        <f>SUM(T1086/V1086)</f>
        <v>1.793611111</v>
      </c>
      <c r="X1086" s="193">
        <f t="shared" si="1848"/>
        <v>0.3888888889</v>
      </c>
      <c r="Y1086" s="147">
        <v>2010.0</v>
      </c>
      <c r="Z1086" s="159"/>
      <c r="AA1086" s="159"/>
      <c r="AB1086" s="189" t="s">
        <v>3702</v>
      </c>
      <c r="AC1086" s="158"/>
    </row>
    <row r="1087" ht="15.75" customHeight="1">
      <c r="A1087" s="221" t="s">
        <v>3703</v>
      </c>
      <c r="B1087" s="183">
        <v>87.0</v>
      </c>
      <c r="C1087" s="147">
        <v>72.0</v>
      </c>
      <c r="D1087" s="184">
        <f t="shared" si="1845"/>
        <v>79.5</v>
      </c>
      <c r="E1087" s="147">
        <v>72.0</v>
      </c>
      <c r="F1087" s="147">
        <v>71.0</v>
      </c>
      <c r="G1087" s="147">
        <f t="shared" si="1095"/>
        <v>1</v>
      </c>
      <c r="H1087" s="147">
        <f t="shared" si="1846"/>
        <v>71.5</v>
      </c>
      <c r="I1087" s="185">
        <f t="shared" si="1467"/>
        <v>8</v>
      </c>
      <c r="J1087" s="179" t="s">
        <v>1594</v>
      </c>
      <c r="K1087" s="179" t="s">
        <v>1799</v>
      </c>
      <c r="L1087" s="165" t="s">
        <v>1540</v>
      </c>
      <c r="M1087" s="186">
        <f t="shared" ref="M1087:M1088" si="1855">N1087/1000000</f>
        <v>14.08705</v>
      </c>
      <c r="N1087" s="187">
        <v>1.408705E7</v>
      </c>
      <c r="O1087" s="153">
        <f t="shared" ref="O1087:O1088" si="1856">P1087/1000000</f>
        <v>56.003051</v>
      </c>
      <c r="P1087" s="187">
        <v>5.6003051E7</v>
      </c>
      <c r="Q1087" s="153">
        <f t="shared" ref="Q1087:Q1088" si="1857">R1087/1000000</f>
        <v>51.136348</v>
      </c>
      <c r="R1087" s="154">
        <v>5.1136348E7</v>
      </c>
      <c r="S1087" s="187">
        <v>1.07139399E8</v>
      </c>
      <c r="T1087" s="187">
        <f t="shared" ref="T1087:T1089" si="1858">S1087/1000000</f>
        <v>107.139399</v>
      </c>
      <c r="U1087" s="178">
        <f t="shared" si="1847"/>
        <v>0.4772879863</v>
      </c>
      <c r="V1087" s="156">
        <v>60.0</v>
      </c>
      <c r="W1087" s="188">
        <f>SUM((S1087/1000000)/V1087)</f>
        <v>1.78565665</v>
      </c>
      <c r="X1087" s="193">
        <f t="shared" si="1848"/>
        <v>0.2347841667</v>
      </c>
      <c r="Y1087" s="151">
        <v>2012.0</v>
      </c>
      <c r="Z1087" s="159"/>
      <c r="AA1087" s="159"/>
      <c r="AB1087" s="189" t="s">
        <v>3704</v>
      </c>
      <c r="AC1087" s="158"/>
    </row>
    <row r="1088" ht="15.75" customHeight="1">
      <c r="A1088" s="222" t="s">
        <v>3705</v>
      </c>
      <c r="B1088" s="146">
        <v>63.0</v>
      </c>
      <c r="C1088" s="164">
        <v>54.0</v>
      </c>
      <c r="D1088" s="176">
        <f>(B1088+C1088)/2</f>
        <v>58.5</v>
      </c>
      <c r="E1088" s="164">
        <v>77.0</v>
      </c>
      <c r="F1088" s="164">
        <v>63.0</v>
      </c>
      <c r="G1088" s="149">
        <f t="shared" si="1095"/>
        <v>14</v>
      </c>
      <c r="H1088" s="164">
        <f>(E1088+F1088)/2</f>
        <v>70</v>
      </c>
      <c r="I1088" s="177">
        <f t="shared" si="1467"/>
        <v>-11.5</v>
      </c>
      <c r="J1088" s="152" t="s">
        <v>1602</v>
      </c>
      <c r="K1088" s="152" t="s">
        <v>3706</v>
      </c>
      <c r="L1088" s="162" t="s">
        <v>1567</v>
      </c>
      <c r="M1088" s="153">
        <f t="shared" si="1855"/>
        <v>34.703397</v>
      </c>
      <c r="N1088" s="149">
        <v>3.4703397E7</v>
      </c>
      <c r="O1088" s="181">
        <f t="shared" si="1856"/>
        <v>92.630454</v>
      </c>
      <c r="P1088" s="149">
        <v>9.2630454E7</v>
      </c>
      <c r="Q1088" s="153">
        <f t="shared" si="1857"/>
        <v>67.755643</v>
      </c>
      <c r="R1088" s="154">
        <v>6.7755643E7</v>
      </c>
      <c r="S1088" s="154">
        <f>R1088+P1088</f>
        <v>160386097</v>
      </c>
      <c r="T1088" s="154">
        <f t="shared" si="1858"/>
        <v>160.386097</v>
      </c>
      <c r="U1088" s="178">
        <f>R1088/S1088</f>
        <v>0.4224533439</v>
      </c>
      <c r="V1088" s="156">
        <v>90.0</v>
      </c>
      <c r="W1088" s="157">
        <f t="shared" ref="W1088:W1090" si="1859">SUM(T1088/V1088)</f>
        <v>1.782067744</v>
      </c>
      <c r="X1088" s="178">
        <f>N1088/(V1088*1000000)</f>
        <v>0.3855933</v>
      </c>
      <c r="Y1088" s="164">
        <v>2016.0</v>
      </c>
      <c r="Z1088" s="159"/>
      <c r="AA1088" s="159"/>
      <c r="AB1088" s="160" t="s">
        <v>3707</v>
      </c>
      <c r="AC1088" s="159"/>
    </row>
    <row r="1089" ht="15.75" customHeight="1">
      <c r="A1089" s="221" t="s">
        <v>3708</v>
      </c>
      <c r="B1089" s="175">
        <v>84.0</v>
      </c>
      <c r="C1089" s="158">
        <v>63.0</v>
      </c>
      <c r="D1089" s="202">
        <f t="shared" ref="D1089:D1090" si="1860">AVERAGE(B1089:C1089)</f>
        <v>73.5</v>
      </c>
      <c r="E1089" s="158">
        <v>82.0</v>
      </c>
      <c r="F1089" s="147">
        <v>74.0</v>
      </c>
      <c r="G1089" s="147">
        <f t="shared" si="1095"/>
        <v>8</v>
      </c>
      <c r="H1089" s="147">
        <f t="shared" ref="H1089:H1090" si="1861">AVERAGE(E1089:F1089)</f>
        <v>78</v>
      </c>
      <c r="I1089" s="183">
        <f t="shared" si="1467"/>
        <v>-4.5</v>
      </c>
      <c r="J1089" s="179" t="s">
        <v>1983</v>
      </c>
      <c r="K1089" s="179" t="s">
        <v>1984</v>
      </c>
      <c r="L1089" s="179" t="s">
        <v>1534</v>
      </c>
      <c r="M1089" s="153">
        <v>13.21</v>
      </c>
      <c r="N1089" s="187">
        <f t="shared" ref="N1089:N1090" si="1862">M1089*1000000</f>
        <v>13210000</v>
      </c>
      <c r="O1089" s="153">
        <v>58.01</v>
      </c>
      <c r="P1089" s="187">
        <f t="shared" ref="P1089:P1090" si="1863">O1089*1000000</f>
        <v>58010000</v>
      </c>
      <c r="Q1089" s="153">
        <v>17.0</v>
      </c>
      <c r="R1089" s="149">
        <f t="shared" ref="R1089:R1090" si="1864">SUM(Q1089*1000000)</f>
        <v>17000000</v>
      </c>
      <c r="S1089" s="154">
        <f>SUM(N1089:P1089)</f>
        <v>71220058.01</v>
      </c>
      <c r="T1089" s="149">
        <f t="shared" si="1858"/>
        <v>71.22005801</v>
      </c>
      <c r="U1089" s="178">
        <f t="shared" ref="U1089:U1095" si="1865">(R1089/S1089)</f>
        <v>0.2386968008</v>
      </c>
      <c r="V1089" s="156">
        <v>40.0</v>
      </c>
      <c r="W1089" s="188">
        <f t="shared" si="1859"/>
        <v>1.78050145</v>
      </c>
      <c r="X1089" s="193">
        <f t="shared" ref="X1089:X1095" si="1866">SUM(M1089/V1089)</f>
        <v>0.33025</v>
      </c>
      <c r="Y1089" s="147">
        <v>2011.0</v>
      </c>
      <c r="Z1089" s="159"/>
      <c r="AA1089" s="159"/>
      <c r="AB1089" s="189" t="s">
        <v>3709</v>
      </c>
      <c r="AC1089" s="158"/>
    </row>
    <row r="1090" ht="15.75" customHeight="1">
      <c r="A1090" s="221" t="s">
        <v>3710</v>
      </c>
      <c r="B1090" s="183">
        <v>47.0</v>
      </c>
      <c r="C1090" s="147">
        <v>47.0</v>
      </c>
      <c r="D1090" s="184">
        <f t="shared" si="1860"/>
        <v>47</v>
      </c>
      <c r="E1090" s="147">
        <v>71.0</v>
      </c>
      <c r="F1090" s="147">
        <v>72.0</v>
      </c>
      <c r="G1090" s="147">
        <f t="shared" si="1095"/>
        <v>-1</v>
      </c>
      <c r="H1090" s="147">
        <f t="shared" si="1861"/>
        <v>71.5</v>
      </c>
      <c r="I1090" s="185">
        <f t="shared" si="1467"/>
        <v>-24.5</v>
      </c>
      <c r="J1090" s="179" t="s">
        <v>1602</v>
      </c>
      <c r="K1090" s="179" t="s">
        <v>2730</v>
      </c>
      <c r="L1090" s="179" t="s">
        <v>1534</v>
      </c>
      <c r="M1090" s="186">
        <v>25.7</v>
      </c>
      <c r="N1090" s="187">
        <f t="shared" si="1862"/>
        <v>25700000</v>
      </c>
      <c r="O1090" s="153">
        <v>77.22</v>
      </c>
      <c r="P1090" s="187">
        <f t="shared" si="1863"/>
        <v>77220000</v>
      </c>
      <c r="Q1090" s="153">
        <v>100.02</v>
      </c>
      <c r="R1090" s="149">
        <f t="shared" si="1864"/>
        <v>100020000</v>
      </c>
      <c r="S1090" s="187">
        <f>T1090*1000000</f>
        <v>177240000</v>
      </c>
      <c r="T1090" s="187">
        <f>SUM(O1090+Q1090)</f>
        <v>177.24</v>
      </c>
      <c r="U1090" s="178">
        <f t="shared" si="1865"/>
        <v>0.5643195667</v>
      </c>
      <c r="V1090" s="156">
        <v>100.0</v>
      </c>
      <c r="W1090" s="188">
        <f t="shared" si="1859"/>
        <v>1.7724</v>
      </c>
      <c r="X1090" s="193">
        <f t="shared" si="1866"/>
        <v>0.257</v>
      </c>
      <c r="Y1090" s="147">
        <v>2010.0</v>
      </c>
      <c r="Z1090" s="159"/>
      <c r="AA1090" s="159"/>
      <c r="AB1090" s="189" t="s">
        <v>3711</v>
      </c>
      <c r="AC1090" s="158"/>
    </row>
    <row r="1091" ht="15.75" customHeight="1">
      <c r="A1091" s="226" t="s">
        <v>3712</v>
      </c>
      <c r="B1091" s="146">
        <v>90.0</v>
      </c>
      <c r="C1091" s="147">
        <v>84.0</v>
      </c>
      <c r="D1091" s="148">
        <f>(B1091+C1091)/2</f>
        <v>87</v>
      </c>
      <c r="E1091" s="147">
        <v>63.0</v>
      </c>
      <c r="F1091" s="149">
        <v>71.0</v>
      </c>
      <c r="G1091" s="150">
        <f t="shared" si="1095"/>
        <v>-8</v>
      </c>
      <c r="H1091" s="151">
        <f>(E1091+F1091)/2</f>
        <v>67</v>
      </c>
      <c r="I1091" s="150">
        <f t="shared" si="1467"/>
        <v>20</v>
      </c>
      <c r="J1091" s="152" t="s">
        <v>3713</v>
      </c>
      <c r="K1091" s="152" t="s">
        <v>3714</v>
      </c>
      <c r="L1091" s="152" t="s">
        <v>1534</v>
      </c>
      <c r="M1091" s="153">
        <f>N1091/1000000</f>
        <v>12.361307</v>
      </c>
      <c r="N1091" s="149">
        <v>1.2361307E7</v>
      </c>
      <c r="O1091" s="153">
        <f>P1091/1000000</f>
        <v>41.990165</v>
      </c>
      <c r="P1091" s="149">
        <v>4.1990165E7</v>
      </c>
      <c r="Q1091" s="153">
        <f>R1091/1000000</f>
        <v>32.23139</v>
      </c>
      <c r="R1091" s="149">
        <v>3.223139E7</v>
      </c>
      <c r="S1091" s="149">
        <v>7.4221555E7</v>
      </c>
      <c r="T1091" s="154">
        <f>S1091/100000</f>
        <v>742.21555</v>
      </c>
      <c r="U1091" s="155">
        <f t="shared" si="1865"/>
        <v>0.4342591583</v>
      </c>
      <c r="V1091" s="156">
        <v>42.0</v>
      </c>
      <c r="W1091" s="204">
        <f>SUM(S1091/(V1091*1000000))</f>
        <v>1.767179881</v>
      </c>
      <c r="X1091" s="155">
        <f t="shared" si="1866"/>
        <v>0.2943168333</v>
      </c>
      <c r="Y1091" s="147">
        <v>2018.0</v>
      </c>
      <c r="Z1091" s="159"/>
      <c r="AA1091" s="159"/>
      <c r="AB1091" s="160" t="s">
        <v>3715</v>
      </c>
      <c r="AC1091" s="159"/>
    </row>
    <row r="1092" ht="15.75" customHeight="1">
      <c r="A1092" s="221" t="s">
        <v>3716</v>
      </c>
      <c r="B1092" s="183">
        <v>86.0</v>
      </c>
      <c r="C1092" s="147">
        <v>69.0</v>
      </c>
      <c r="D1092" s="184">
        <f t="shared" ref="D1092:D1093" si="1867">AVERAGE(B1092:C1092)</f>
        <v>77.5</v>
      </c>
      <c r="E1092" s="147">
        <v>73.0</v>
      </c>
      <c r="F1092" s="147">
        <v>68.0</v>
      </c>
      <c r="G1092" s="147">
        <f t="shared" si="1095"/>
        <v>5</v>
      </c>
      <c r="H1092" s="147">
        <f t="shared" ref="H1092:H1093" si="1868">AVERAGE(E1092:F1092)</f>
        <v>70.5</v>
      </c>
      <c r="I1092" s="185">
        <f t="shared" si="1467"/>
        <v>7</v>
      </c>
      <c r="J1092" s="179" t="s">
        <v>1602</v>
      </c>
      <c r="K1092" s="179" t="s">
        <v>2182</v>
      </c>
      <c r="L1092" s="179" t="s">
        <v>1529</v>
      </c>
      <c r="M1092" s="186">
        <v>22.69</v>
      </c>
      <c r="N1092" s="187">
        <f t="shared" ref="N1092:N1093" si="1869">M1092*1000000</f>
        <v>22690000</v>
      </c>
      <c r="O1092" s="153">
        <v>81.56</v>
      </c>
      <c r="P1092" s="187">
        <f t="shared" ref="P1092:P1093" si="1870">O1092*1000000</f>
        <v>81560000</v>
      </c>
      <c r="Q1092" s="153">
        <v>86.24</v>
      </c>
      <c r="R1092" s="149">
        <f t="shared" ref="R1092:R1093" si="1871">SUM(Q1092*1000000)</f>
        <v>86240000</v>
      </c>
      <c r="S1092" s="187">
        <f t="shared" ref="S1092:S1093" si="1872">T1092*1000000</f>
        <v>167800000</v>
      </c>
      <c r="T1092" s="187">
        <f>SUM(O1092+Q1092)</f>
        <v>167.8</v>
      </c>
      <c r="U1092" s="178">
        <f t="shared" si="1865"/>
        <v>0.5139451728</v>
      </c>
      <c r="V1092" s="156">
        <v>95.0</v>
      </c>
      <c r="W1092" s="188">
        <f t="shared" ref="W1092:W1093" si="1873">SUM(T1092/V1092)</f>
        <v>1.766315789</v>
      </c>
      <c r="X1092" s="193">
        <f t="shared" si="1866"/>
        <v>0.2388421053</v>
      </c>
      <c r="Y1092" s="147">
        <v>2010.0</v>
      </c>
      <c r="Z1092" s="159"/>
      <c r="AA1092" s="159"/>
      <c r="AB1092" s="189" t="s">
        <v>3717</v>
      </c>
      <c r="AC1092" s="158"/>
    </row>
    <row r="1093" ht="15.75" customHeight="1">
      <c r="A1093" s="221" t="s">
        <v>3718</v>
      </c>
      <c r="B1093" s="183">
        <v>78.0</v>
      </c>
      <c r="C1093" s="147">
        <v>63.0</v>
      </c>
      <c r="D1093" s="202">
        <f t="shared" si="1867"/>
        <v>70.5</v>
      </c>
      <c r="E1093" s="147">
        <v>26.0</v>
      </c>
      <c r="F1093" s="147">
        <v>86.0</v>
      </c>
      <c r="G1093" s="147">
        <f t="shared" si="1095"/>
        <v>-60</v>
      </c>
      <c r="H1093" s="147">
        <f t="shared" si="1868"/>
        <v>56</v>
      </c>
      <c r="I1093" s="183">
        <f t="shared" si="1467"/>
        <v>14.5</v>
      </c>
      <c r="J1093" s="179" t="s">
        <v>2004</v>
      </c>
      <c r="K1093" s="179" t="s">
        <v>2004</v>
      </c>
      <c r="L1093" s="179" t="s">
        <v>1534</v>
      </c>
      <c r="M1093" s="186">
        <v>3.3</v>
      </c>
      <c r="N1093" s="187">
        <f t="shared" si="1869"/>
        <v>3300000</v>
      </c>
      <c r="O1093" s="153">
        <v>17.66</v>
      </c>
      <c r="P1093" s="187">
        <f t="shared" si="1870"/>
        <v>17660000</v>
      </c>
      <c r="Q1093" s="153">
        <v>0.0</v>
      </c>
      <c r="R1093" s="149">
        <f t="shared" si="1871"/>
        <v>0</v>
      </c>
      <c r="S1093" s="187">
        <f t="shared" si="1872"/>
        <v>17660000</v>
      </c>
      <c r="T1093" s="187">
        <v>17.66</v>
      </c>
      <c r="U1093" s="178">
        <f t="shared" si="1865"/>
        <v>0</v>
      </c>
      <c r="V1093" s="156">
        <v>10.0</v>
      </c>
      <c r="W1093" s="188">
        <f t="shared" si="1873"/>
        <v>1.766</v>
      </c>
      <c r="X1093" s="193">
        <f t="shared" si="1866"/>
        <v>0.33</v>
      </c>
      <c r="Y1093" s="147">
        <v>2008.0</v>
      </c>
      <c r="Z1093" s="159"/>
      <c r="AA1093" s="159"/>
      <c r="AB1093" s="189" t="s">
        <v>3719</v>
      </c>
      <c r="AC1093" s="158"/>
    </row>
    <row r="1094" ht="15.75" customHeight="1">
      <c r="A1094" s="226" t="s">
        <v>3720</v>
      </c>
      <c r="B1094" s="146">
        <v>24.0</v>
      </c>
      <c r="C1094" s="147">
        <v>39.0</v>
      </c>
      <c r="D1094" s="148">
        <f>(B1094+C1094)/2</f>
        <v>31.5</v>
      </c>
      <c r="E1094" s="147">
        <v>38.0</v>
      </c>
      <c r="F1094" s="149">
        <v>31.0</v>
      </c>
      <c r="G1094" s="150">
        <f t="shared" si="1095"/>
        <v>7</v>
      </c>
      <c r="H1094" s="151">
        <f>(E1094+F1094)/2</f>
        <v>34.5</v>
      </c>
      <c r="I1094" s="150">
        <f t="shared" si="1467"/>
        <v>-3</v>
      </c>
      <c r="J1094" s="152" t="s">
        <v>1558</v>
      </c>
      <c r="K1094" s="152" t="s">
        <v>1558</v>
      </c>
      <c r="L1094" s="152" t="s">
        <v>1540</v>
      </c>
      <c r="M1094" s="153">
        <f t="shared" ref="M1094:M1096" si="1874">N1094/1000000</f>
        <v>13.743111</v>
      </c>
      <c r="N1094" s="149">
        <v>1.3743111E7</v>
      </c>
      <c r="O1094" s="153">
        <f t="shared" ref="O1094:O1096" si="1875">P1094/1000000</f>
        <v>31.71311</v>
      </c>
      <c r="P1094" s="149">
        <v>3.171311E7</v>
      </c>
      <c r="Q1094" s="153">
        <f t="shared" ref="Q1094:Q1096" si="1876">R1094/1000000</f>
        <v>1.819483</v>
      </c>
      <c r="R1094" s="149">
        <v>1819483.0</v>
      </c>
      <c r="S1094" s="149">
        <v>3.3532593E7</v>
      </c>
      <c r="T1094" s="154">
        <f>S1094/100000</f>
        <v>335.32593</v>
      </c>
      <c r="U1094" s="155">
        <f t="shared" si="1865"/>
        <v>0.05426013431</v>
      </c>
      <c r="V1094" s="156">
        <v>19.0</v>
      </c>
      <c r="W1094" s="204">
        <f>SUM(S1094/(V1094*1000000))</f>
        <v>1.764873316</v>
      </c>
      <c r="X1094" s="155">
        <f t="shared" si="1866"/>
        <v>0.7233216316</v>
      </c>
      <c r="Y1094" s="147">
        <v>2018.0</v>
      </c>
      <c r="Z1094" s="159"/>
      <c r="AA1094" s="159"/>
      <c r="AB1094" s="160" t="s">
        <v>3721</v>
      </c>
      <c r="AC1094" s="159"/>
    </row>
    <row r="1095" ht="15.75" customHeight="1">
      <c r="A1095" s="223" t="s">
        <v>3722</v>
      </c>
      <c r="B1095" s="175">
        <v>43.0</v>
      </c>
      <c r="C1095" s="158">
        <v>47.0</v>
      </c>
      <c r="D1095" s="209">
        <f>AVERAGE(B1095:C1095)</f>
        <v>45</v>
      </c>
      <c r="E1095" s="158">
        <v>63.0</v>
      </c>
      <c r="F1095" s="158">
        <v>67.0</v>
      </c>
      <c r="G1095" s="158">
        <f t="shared" si="1095"/>
        <v>-4</v>
      </c>
      <c r="H1095" s="158">
        <f>AVERAGE(E1095:F1095)</f>
        <v>65</v>
      </c>
      <c r="I1095" s="210">
        <f t="shared" si="1467"/>
        <v>-20</v>
      </c>
      <c r="J1095" s="162" t="s">
        <v>1537</v>
      </c>
      <c r="K1095" s="162" t="s">
        <v>3436</v>
      </c>
      <c r="L1095" s="162" t="s">
        <v>1550</v>
      </c>
      <c r="M1095" s="153">
        <f t="shared" si="1874"/>
        <v>18.048422</v>
      </c>
      <c r="N1095" s="154">
        <v>1.8048422E7</v>
      </c>
      <c r="O1095" s="153">
        <f t="shared" si="1875"/>
        <v>53.26256</v>
      </c>
      <c r="P1095" s="154">
        <v>5.326256E7</v>
      </c>
      <c r="Q1095" s="153">
        <f t="shared" si="1876"/>
        <v>94.813005</v>
      </c>
      <c r="R1095" s="154">
        <v>9.4813005E7</v>
      </c>
      <c r="S1095" s="154">
        <v>1.48075565E8</v>
      </c>
      <c r="T1095" s="154">
        <f t="shared" ref="T1095:T1096" si="1877">S1095/1000000</f>
        <v>148.075565</v>
      </c>
      <c r="U1095" s="178">
        <f t="shared" si="1865"/>
        <v>0.6403014907</v>
      </c>
      <c r="V1095" s="156">
        <v>84.0</v>
      </c>
      <c r="W1095" s="188">
        <f t="shared" ref="W1095:W1097" si="1878">SUM(T1095/V1095)</f>
        <v>1.762804345</v>
      </c>
      <c r="X1095" s="193">
        <f t="shared" si="1866"/>
        <v>0.2148621667</v>
      </c>
      <c r="Y1095" s="158">
        <v>2013.0</v>
      </c>
      <c r="Z1095" s="159"/>
      <c r="AA1095" s="159"/>
      <c r="AB1095" s="189" t="s">
        <v>3723</v>
      </c>
      <c r="AC1095" s="158"/>
    </row>
    <row r="1096" ht="15.75" customHeight="1">
      <c r="A1096" s="222" t="s">
        <v>3724</v>
      </c>
      <c r="B1096" s="146">
        <v>30.0</v>
      </c>
      <c r="C1096" s="164">
        <v>34.0</v>
      </c>
      <c r="D1096" s="176">
        <f>(B1096+C1096)/2</f>
        <v>32</v>
      </c>
      <c r="E1096" s="164">
        <v>51.0</v>
      </c>
      <c r="F1096" s="164">
        <v>60.0</v>
      </c>
      <c r="G1096" s="149">
        <f t="shared" si="1095"/>
        <v>-9</v>
      </c>
      <c r="H1096" s="164">
        <f>(E1096+F1096)/2</f>
        <v>55.5</v>
      </c>
      <c r="I1096" s="177">
        <f t="shared" si="1467"/>
        <v>-23.5</v>
      </c>
      <c r="J1096" s="173" t="s">
        <v>1601</v>
      </c>
      <c r="K1096" s="173" t="s">
        <v>1601</v>
      </c>
      <c r="L1096" s="152" t="s">
        <v>1534</v>
      </c>
      <c r="M1096" s="153">
        <f t="shared" si="1874"/>
        <v>26.858726</v>
      </c>
      <c r="N1096" s="149">
        <v>2.6858726E7</v>
      </c>
      <c r="O1096" s="181">
        <f t="shared" si="1875"/>
        <v>77.042381</v>
      </c>
      <c r="P1096" s="149">
        <v>7.7042381E7</v>
      </c>
      <c r="Q1096" s="153">
        <f t="shared" si="1876"/>
        <v>222.33594</v>
      </c>
      <c r="R1096" s="154">
        <v>2.2233594E8</v>
      </c>
      <c r="S1096" s="154">
        <f>R1096+P1096</f>
        <v>299378321</v>
      </c>
      <c r="T1096" s="154">
        <f t="shared" si="1877"/>
        <v>299.378321</v>
      </c>
      <c r="U1096" s="178">
        <f>R1096/S1096</f>
        <v>0.7426587846</v>
      </c>
      <c r="V1096" s="156">
        <v>170.0</v>
      </c>
      <c r="W1096" s="157">
        <f t="shared" si="1878"/>
        <v>1.761048947</v>
      </c>
      <c r="X1096" s="178">
        <f>N1096/(V1096*1000000)</f>
        <v>0.1579925059</v>
      </c>
      <c r="Y1096" s="164">
        <v>2016.0</v>
      </c>
      <c r="Z1096" s="159"/>
      <c r="AA1096" s="159"/>
      <c r="AB1096" s="160" t="s">
        <v>3725</v>
      </c>
      <c r="AC1096" s="159"/>
    </row>
    <row r="1097" ht="15.75" customHeight="1">
      <c r="A1097" s="221" t="s">
        <v>3726</v>
      </c>
      <c r="B1097" s="183">
        <v>79.0</v>
      </c>
      <c r="C1097" s="147">
        <v>62.0</v>
      </c>
      <c r="D1097" s="184">
        <f t="shared" ref="D1097:D1104" si="1879">AVERAGE(B1097:C1097)</f>
        <v>70.5</v>
      </c>
      <c r="E1097" s="147">
        <v>67.0</v>
      </c>
      <c r="F1097" s="147">
        <v>66.0</v>
      </c>
      <c r="G1097" s="147">
        <f t="shared" si="1095"/>
        <v>1</v>
      </c>
      <c r="H1097" s="147">
        <f t="shared" ref="H1097:H1104" si="1880">AVERAGE(E1097:F1097)</f>
        <v>66.5</v>
      </c>
      <c r="I1097" s="185">
        <f t="shared" si="1467"/>
        <v>4</v>
      </c>
      <c r="J1097" s="179" t="s">
        <v>1694</v>
      </c>
      <c r="K1097" s="179" t="s">
        <v>1897</v>
      </c>
      <c r="L1097" s="179" t="s">
        <v>1534</v>
      </c>
      <c r="M1097" s="186">
        <v>19.0</v>
      </c>
      <c r="N1097" s="187">
        <f>M1097*1000000</f>
        <v>19000000</v>
      </c>
      <c r="O1097" s="153">
        <v>71.2</v>
      </c>
      <c r="P1097" s="187">
        <f>O1097*1000000</f>
        <v>71200000</v>
      </c>
      <c r="Q1097" s="153">
        <v>91.64</v>
      </c>
      <c r="R1097" s="149">
        <f>SUM(Q1097*1000000)</f>
        <v>91640000</v>
      </c>
      <c r="S1097" s="187">
        <f>T1097*1000000</f>
        <v>162840000</v>
      </c>
      <c r="T1097" s="187">
        <v>162.84</v>
      </c>
      <c r="U1097" s="178">
        <f t="shared" ref="U1097:U1104" si="1881">(R1097/S1097)</f>
        <v>0.5627609924</v>
      </c>
      <c r="V1097" s="156">
        <v>92.5</v>
      </c>
      <c r="W1097" s="188">
        <f t="shared" si="1878"/>
        <v>1.760432432</v>
      </c>
      <c r="X1097" s="193">
        <f t="shared" ref="X1097:X1104" si="1882">SUM(M1097/V1097)</f>
        <v>0.2054054054</v>
      </c>
      <c r="Y1097" s="147">
        <v>2008.0</v>
      </c>
      <c r="Z1097" s="159"/>
      <c r="AA1097" s="159"/>
      <c r="AB1097" s="189" t="s">
        <v>3727</v>
      </c>
      <c r="AC1097" s="158"/>
    </row>
    <row r="1098" ht="15.75" customHeight="1">
      <c r="A1098" s="221" t="s">
        <v>3728</v>
      </c>
      <c r="B1098" s="183">
        <v>57.0</v>
      </c>
      <c r="C1098" s="147">
        <v>54.0</v>
      </c>
      <c r="D1098" s="184">
        <f t="shared" si="1879"/>
        <v>55.5</v>
      </c>
      <c r="E1098" s="147">
        <v>65.0</v>
      </c>
      <c r="F1098" s="147">
        <v>63.0</v>
      </c>
      <c r="G1098" s="147">
        <f t="shared" si="1095"/>
        <v>2</v>
      </c>
      <c r="H1098" s="147">
        <f t="shared" si="1880"/>
        <v>64</v>
      </c>
      <c r="I1098" s="185">
        <f t="shared" si="1467"/>
        <v>-8.5</v>
      </c>
      <c r="J1098" s="179" t="s">
        <v>1605</v>
      </c>
      <c r="K1098" s="179" t="s">
        <v>3729</v>
      </c>
      <c r="L1098" s="179" t="s">
        <v>1567</v>
      </c>
      <c r="M1098" s="186">
        <f>N1098/1000000</f>
        <v>11.643342</v>
      </c>
      <c r="N1098" s="187">
        <v>1.1643342E7</v>
      </c>
      <c r="O1098" s="153">
        <f t="shared" ref="O1098:O1099" si="1883">P1098/1000000</f>
        <v>24.397469</v>
      </c>
      <c r="P1098" s="187">
        <v>2.4397469E7</v>
      </c>
      <c r="Q1098" s="153">
        <f t="shared" ref="Q1098:Q1099" si="1884">R1098/1000000</f>
        <v>0.24</v>
      </c>
      <c r="R1098" s="154">
        <v>240000.0</v>
      </c>
      <c r="S1098" s="187">
        <v>2.4637469E7</v>
      </c>
      <c r="T1098" s="187">
        <f t="shared" ref="T1098:T1099" si="1885">S1098/1000000</f>
        <v>24.637469</v>
      </c>
      <c r="U1098" s="178">
        <f t="shared" si="1881"/>
        <v>0.009741260354</v>
      </c>
      <c r="V1098" s="156">
        <v>14.0</v>
      </c>
      <c r="W1098" s="188">
        <f>SUM((S1098/1000000)/V1098)</f>
        <v>1.759819214</v>
      </c>
      <c r="X1098" s="193">
        <f t="shared" si="1882"/>
        <v>0.8316672857</v>
      </c>
      <c r="Y1098" s="151">
        <v>2012.0</v>
      </c>
      <c r="Z1098" s="159"/>
      <c r="AA1098" s="159"/>
      <c r="AB1098" s="189" t="s">
        <v>3730</v>
      </c>
      <c r="AC1098" s="158"/>
    </row>
    <row r="1099" ht="15.75" customHeight="1">
      <c r="A1099" s="221" t="s">
        <v>3731</v>
      </c>
      <c r="B1099" s="183">
        <v>43.0</v>
      </c>
      <c r="C1099" s="147">
        <v>47.0</v>
      </c>
      <c r="D1099" s="202">
        <f t="shared" si="1879"/>
        <v>45</v>
      </c>
      <c r="E1099" s="147">
        <v>52.0</v>
      </c>
      <c r="F1099" s="147">
        <v>53.0</v>
      </c>
      <c r="G1099" s="147">
        <f t="shared" si="1095"/>
        <v>-1</v>
      </c>
      <c r="H1099" s="147">
        <f t="shared" si="1880"/>
        <v>52.5</v>
      </c>
      <c r="I1099" s="183">
        <f t="shared" si="1467"/>
        <v>-7.5</v>
      </c>
      <c r="J1099" s="179" t="s">
        <v>1565</v>
      </c>
      <c r="K1099" s="179" t="s">
        <v>1565</v>
      </c>
      <c r="L1099" s="179" t="s">
        <v>1540</v>
      </c>
      <c r="M1099" s="186">
        <v>4.712341</v>
      </c>
      <c r="N1099" s="149">
        <v>4712341.0</v>
      </c>
      <c r="O1099" s="181">
        <f t="shared" si="1883"/>
        <v>11.052958</v>
      </c>
      <c r="P1099" s="187">
        <v>1.1052958E7</v>
      </c>
      <c r="Q1099" s="181">
        <f t="shared" si="1884"/>
        <v>6.509113</v>
      </c>
      <c r="R1099" s="187">
        <v>6509113.0</v>
      </c>
      <c r="S1099" s="187">
        <v>1.7562071E7</v>
      </c>
      <c r="T1099" s="187">
        <f t="shared" si="1885"/>
        <v>17.562071</v>
      </c>
      <c r="U1099" s="178">
        <f t="shared" si="1881"/>
        <v>0.3706347048</v>
      </c>
      <c r="V1099" s="156">
        <v>10.0</v>
      </c>
      <c r="W1099" s="188">
        <f t="shared" ref="W1099:W1106" si="1886">SUM(T1099/V1099)</f>
        <v>1.7562071</v>
      </c>
      <c r="X1099" s="193">
        <f t="shared" si="1882"/>
        <v>0.4712341</v>
      </c>
      <c r="Y1099" s="147">
        <v>2007.0</v>
      </c>
      <c r="Z1099" s="159"/>
      <c r="AA1099" s="159"/>
      <c r="AB1099" s="160" t="s">
        <v>3732</v>
      </c>
      <c r="AC1099" s="159"/>
    </row>
    <row r="1100" ht="15.75" customHeight="1">
      <c r="A1100" s="221" t="s">
        <v>3733</v>
      </c>
      <c r="B1100" s="183">
        <v>64.0</v>
      </c>
      <c r="C1100" s="147">
        <v>56.0</v>
      </c>
      <c r="D1100" s="202">
        <f t="shared" si="1879"/>
        <v>60</v>
      </c>
      <c r="E1100" s="147">
        <v>70.0</v>
      </c>
      <c r="F1100" s="147">
        <v>68.0</v>
      </c>
      <c r="G1100" s="147">
        <f t="shared" si="1095"/>
        <v>2</v>
      </c>
      <c r="H1100" s="147">
        <f t="shared" si="1880"/>
        <v>69</v>
      </c>
      <c r="I1100" s="183">
        <f t="shared" si="1467"/>
        <v>-9</v>
      </c>
      <c r="J1100" s="179" t="s">
        <v>1543</v>
      </c>
      <c r="K1100" s="179" t="s">
        <v>1616</v>
      </c>
      <c r="L1100" s="179" t="s">
        <v>1540</v>
      </c>
      <c r="M1100" s="186">
        <v>10.07</v>
      </c>
      <c r="N1100" s="187">
        <f t="shared" ref="N1100:N1101" si="1887">M1100*1000000</f>
        <v>10070000</v>
      </c>
      <c r="O1100" s="153">
        <v>31.46</v>
      </c>
      <c r="P1100" s="187">
        <f t="shared" ref="P1100:P1101" si="1888">O1100*1000000</f>
        <v>31460000</v>
      </c>
      <c r="Q1100" s="153">
        <v>10.65</v>
      </c>
      <c r="R1100" s="149">
        <f t="shared" ref="R1100:R1101" si="1889">SUM(Q1100*1000000)</f>
        <v>10650000</v>
      </c>
      <c r="S1100" s="187">
        <f>T1100*1000000</f>
        <v>42110000</v>
      </c>
      <c r="T1100" s="187">
        <v>42.11</v>
      </c>
      <c r="U1100" s="178">
        <f t="shared" si="1881"/>
        <v>0.2529090477</v>
      </c>
      <c r="V1100" s="156">
        <v>24.0</v>
      </c>
      <c r="W1100" s="188">
        <f t="shared" si="1886"/>
        <v>1.754583333</v>
      </c>
      <c r="X1100" s="193">
        <f t="shared" si="1882"/>
        <v>0.4195833333</v>
      </c>
      <c r="Y1100" s="147">
        <v>2008.0</v>
      </c>
      <c r="Z1100" s="159"/>
      <c r="AA1100" s="159"/>
      <c r="AB1100" s="189" t="s">
        <v>3734</v>
      </c>
      <c r="AC1100" s="158"/>
    </row>
    <row r="1101" ht="15.75" customHeight="1">
      <c r="A1101" s="221" t="s">
        <v>3735</v>
      </c>
      <c r="B1101" s="175">
        <v>71.0</v>
      </c>
      <c r="C1101" s="158">
        <v>65.0</v>
      </c>
      <c r="D1101" s="202">
        <f t="shared" si="1879"/>
        <v>68</v>
      </c>
      <c r="E1101" s="158">
        <v>67.0</v>
      </c>
      <c r="F1101" s="147">
        <v>70.0</v>
      </c>
      <c r="G1101" s="147">
        <f t="shared" si="1095"/>
        <v>-3</v>
      </c>
      <c r="H1101" s="147">
        <f t="shared" si="1880"/>
        <v>68.5</v>
      </c>
      <c r="I1101" s="183">
        <f t="shared" si="1467"/>
        <v>-0.5</v>
      </c>
      <c r="J1101" s="179" t="s">
        <v>1602</v>
      </c>
      <c r="K1101" s="179" t="s">
        <v>2730</v>
      </c>
      <c r="L1101" s="179" t="s">
        <v>1540</v>
      </c>
      <c r="M1101" s="153">
        <v>12.37</v>
      </c>
      <c r="N1101" s="187">
        <f t="shared" si="1887"/>
        <v>12370000</v>
      </c>
      <c r="O1101" s="153">
        <v>40.26</v>
      </c>
      <c r="P1101" s="187">
        <f t="shared" si="1888"/>
        <v>40260000</v>
      </c>
      <c r="Q1101" s="153">
        <v>23.52</v>
      </c>
      <c r="R1101" s="149">
        <f t="shared" si="1889"/>
        <v>23520000</v>
      </c>
      <c r="S1101" s="154">
        <f>SUM(N1101:P1101)</f>
        <v>52630040.26</v>
      </c>
      <c r="T1101" s="149">
        <f t="shared" ref="T1101:T1103" si="1890">S1101/1000000</f>
        <v>52.63004026</v>
      </c>
      <c r="U1101" s="178">
        <f t="shared" si="1881"/>
        <v>0.4468930649</v>
      </c>
      <c r="V1101" s="156">
        <v>30.0</v>
      </c>
      <c r="W1101" s="188">
        <f t="shared" si="1886"/>
        <v>1.754334675</v>
      </c>
      <c r="X1101" s="193">
        <f t="shared" si="1882"/>
        <v>0.4123333333</v>
      </c>
      <c r="Y1101" s="147">
        <v>2011.0</v>
      </c>
      <c r="Z1101" s="159"/>
      <c r="AA1101" s="159"/>
      <c r="AB1101" s="189" t="s">
        <v>3736</v>
      </c>
      <c r="AC1101" s="158"/>
    </row>
    <row r="1102" ht="15.75" customHeight="1">
      <c r="A1102" s="221" t="s">
        <v>3737</v>
      </c>
      <c r="B1102" s="183">
        <v>78.0</v>
      </c>
      <c r="C1102" s="158">
        <v>64.0</v>
      </c>
      <c r="D1102" s="184">
        <f t="shared" si="1879"/>
        <v>71</v>
      </c>
      <c r="E1102" s="164">
        <v>70.0</v>
      </c>
      <c r="F1102" s="158">
        <v>87.0</v>
      </c>
      <c r="G1102" s="147">
        <f t="shared" si="1095"/>
        <v>-17</v>
      </c>
      <c r="H1102" s="147">
        <f t="shared" si="1880"/>
        <v>78.5</v>
      </c>
      <c r="I1102" s="185">
        <f t="shared" si="1467"/>
        <v>-7.5</v>
      </c>
      <c r="J1102" s="162" t="s">
        <v>1594</v>
      </c>
      <c r="K1102" s="162" t="s">
        <v>1594</v>
      </c>
      <c r="L1102" s="179" t="s">
        <v>1540</v>
      </c>
      <c r="M1102" s="153">
        <v>17.640249</v>
      </c>
      <c r="N1102" s="149">
        <v>1.7640249E7</v>
      </c>
      <c r="O1102" s="181">
        <f t="shared" ref="O1102:O1103" si="1891">P1102/1000000</f>
        <v>58.867694</v>
      </c>
      <c r="P1102" s="187">
        <v>5.8867694E7</v>
      </c>
      <c r="Q1102" s="181">
        <f t="shared" ref="Q1102:Q1103" si="1892">R1102/1000000</f>
        <v>90.176819</v>
      </c>
      <c r="R1102" s="187">
        <v>9.0176819E7</v>
      </c>
      <c r="S1102" s="187">
        <v>1.49044513E8</v>
      </c>
      <c r="T1102" s="187">
        <f t="shared" si="1890"/>
        <v>149.044513</v>
      </c>
      <c r="U1102" s="178">
        <f t="shared" si="1881"/>
        <v>0.6050327998</v>
      </c>
      <c r="V1102" s="156">
        <v>85.0</v>
      </c>
      <c r="W1102" s="188">
        <f t="shared" si="1886"/>
        <v>1.753464859</v>
      </c>
      <c r="X1102" s="193">
        <f t="shared" si="1882"/>
        <v>0.2075323412</v>
      </c>
      <c r="Y1102" s="147">
        <v>2007.0</v>
      </c>
      <c r="Z1102" s="159"/>
      <c r="AA1102" s="159"/>
      <c r="AB1102" s="160" t="s">
        <v>3738</v>
      </c>
      <c r="AC1102" s="159"/>
    </row>
    <row r="1103" ht="15.75" customHeight="1">
      <c r="A1103" s="223" t="s">
        <v>3739</v>
      </c>
      <c r="B1103" s="175">
        <v>31.0</v>
      </c>
      <c r="C1103" s="158">
        <v>40.0</v>
      </c>
      <c r="D1103" s="209">
        <f t="shared" si="1879"/>
        <v>35.5</v>
      </c>
      <c r="E1103" s="158">
        <v>57.0</v>
      </c>
      <c r="F1103" s="158">
        <v>63.0</v>
      </c>
      <c r="G1103" s="158">
        <f t="shared" si="1095"/>
        <v>-6</v>
      </c>
      <c r="H1103" s="158">
        <f t="shared" si="1880"/>
        <v>60</v>
      </c>
      <c r="I1103" s="210">
        <f t="shared" si="1467"/>
        <v>-24.5</v>
      </c>
      <c r="J1103" s="162" t="s">
        <v>1537</v>
      </c>
      <c r="K1103" s="162" t="s">
        <v>3740</v>
      </c>
      <c r="L1103" s="162" t="s">
        <v>1529</v>
      </c>
      <c r="M1103" s="153">
        <f>N1103/1000000</f>
        <v>17.070347</v>
      </c>
      <c r="N1103" s="154">
        <v>1.7070347E7</v>
      </c>
      <c r="O1103" s="153">
        <f t="shared" si="1891"/>
        <v>46.000903</v>
      </c>
      <c r="P1103" s="154">
        <v>4.6000903E7</v>
      </c>
      <c r="Q1103" s="153">
        <f t="shared" si="1892"/>
        <v>59.2</v>
      </c>
      <c r="R1103" s="154">
        <v>5.92E7</v>
      </c>
      <c r="S1103" s="154">
        <v>1.05200903E8</v>
      </c>
      <c r="T1103" s="154">
        <f t="shared" si="1890"/>
        <v>105.200903</v>
      </c>
      <c r="U1103" s="178">
        <f t="shared" si="1881"/>
        <v>0.5627328123</v>
      </c>
      <c r="V1103" s="156">
        <v>60.0</v>
      </c>
      <c r="W1103" s="188">
        <f t="shared" si="1886"/>
        <v>1.753348383</v>
      </c>
      <c r="X1103" s="193">
        <f t="shared" si="1882"/>
        <v>0.2845057833</v>
      </c>
      <c r="Y1103" s="158">
        <v>2013.0</v>
      </c>
      <c r="Z1103" s="159"/>
      <c r="AA1103" s="159"/>
      <c r="AB1103" s="189" t="s">
        <v>3741</v>
      </c>
      <c r="AC1103" s="158"/>
    </row>
    <row r="1104" ht="15.75" customHeight="1">
      <c r="A1104" s="221" t="s">
        <v>3742</v>
      </c>
      <c r="B1104" s="183">
        <v>36.0</v>
      </c>
      <c r="C1104" s="147">
        <v>36.0</v>
      </c>
      <c r="D1104" s="202">
        <f t="shared" si="1879"/>
        <v>36</v>
      </c>
      <c r="E1104" s="147">
        <v>37.0</v>
      </c>
      <c r="F1104" s="147">
        <v>46.0</v>
      </c>
      <c r="G1104" s="147">
        <f t="shared" si="1095"/>
        <v>-9</v>
      </c>
      <c r="H1104" s="147">
        <f t="shared" si="1880"/>
        <v>41.5</v>
      </c>
      <c r="I1104" s="183">
        <f t="shared" si="1467"/>
        <v>-5.5</v>
      </c>
      <c r="J1104" s="179" t="s">
        <v>1594</v>
      </c>
      <c r="K1104" s="179" t="s">
        <v>1799</v>
      </c>
      <c r="L1104" s="179" t="s">
        <v>1540</v>
      </c>
      <c r="M1104" s="186">
        <v>7.18</v>
      </c>
      <c r="N1104" s="187">
        <f>M1104*1000000</f>
        <v>7180000</v>
      </c>
      <c r="O1104" s="153">
        <v>30.11</v>
      </c>
      <c r="P1104" s="187">
        <f>O1104*1000000</f>
        <v>30110000</v>
      </c>
      <c r="Q1104" s="153">
        <v>34.73</v>
      </c>
      <c r="R1104" s="149">
        <f>SUM(Q1104*1000000)</f>
        <v>34730000</v>
      </c>
      <c r="S1104" s="187">
        <f>T1104*1000000</f>
        <v>64840000</v>
      </c>
      <c r="T1104" s="187">
        <v>64.84</v>
      </c>
      <c r="U1104" s="178">
        <f t="shared" si="1881"/>
        <v>0.5356261567</v>
      </c>
      <c r="V1104" s="156">
        <v>37.0</v>
      </c>
      <c r="W1104" s="188">
        <f t="shared" si="1886"/>
        <v>1.752432432</v>
      </c>
      <c r="X1104" s="193">
        <f t="shared" si="1882"/>
        <v>0.1940540541</v>
      </c>
      <c r="Y1104" s="147">
        <v>2008.0</v>
      </c>
      <c r="Z1104" s="159"/>
      <c r="AA1104" s="159"/>
      <c r="AB1104" s="189" t="s">
        <v>3743</v>
      </c>
      <c r="AC1104" s="158"/>
    </row>
    <row r="1105" ht="15.75" customHeight="1">
      <c r="A1105" s="222" t="s">
        <v>3744</v>
      </c>
      <c r="B1105" s="146">
        <v>7.0</v>
      </c>
      <c r="C1105" s="164">
        <v>18.0</v>
      </c>
      <c r="D1105" s="176">
        <f>(B1105+C1105)/2</f>
        <v>12.5</v>
      </c>
      <c r="E1105" s="164">
        <v>45.0</v>
      </c>
      <c r="F1105" s="164">
        <v>22.0</v>
      </c>
      <c r="G1105" s="149">
        <f t="shared" si="1095"/>
        <v>23</v>
      </c>
      <c r="H1105" s="164">
        <f>(E1105+F1105)/2</f>
        <v>33.5</v>
      </c>
      <c r="I1105" s="177">
        <f t="shared" si="1467"/>
        <v>-21</v>
      </c>
      <c r="J1105" s="162" t="s">
        <v>1605</v>
      </c>
      <c r="K1105" s="162" t="s">
        <v>1736</v>
      </c>
      <c r="L1105" s="152" t="s">
        <v>1540</v>
      </c>
      <c r="M1105" s="153">
        <f>N1105/1000000</f>
        <v>8.369184</v>
      </c>
      <c r="N1105" s="149">
        <v>8369184.0</v>
      </c>
      <c r="O1105" s="181">
        <f>P1105/1000000</f>
        <v>32.492859</v>
      </c>
      <c r="P1105" s="149">
        <v>3.2492859E7</v>
      </c>
      <c r="Q1105" s="153">
        <f>R1105/1000000</f>
        <v>11.3</v>
      </c>
      <c r="R1105" s="154">
        <v>1.13E7</v>
      </c>
      <c r="S1105" s="154">
        <f>R1105+P1105</f>
        <v>43792859</v>
      </c>
      <c r="T1105" s="154">
        <f>S1105/1000000</f>
        <v>43.792859</v>
      </c>
      <c r="U1105" s="178">
        <f>R1105/S1105</f>
        <v>0.2580329364</v>
      </c>
      <c r="V1105" s="156">
        <v>25.0</v>
      </c>
      <c r="W1105" s="157">
        <f t="shared" si="1886"/>
        <v>1.75171436</v>
      </c>
      <c r="X1105" s="178">
        <f>N1105/(V1105*1000000)</f>
        <v>0.33476736</v>
      </c>
      <c r="Y1105" s="164">
        <v>2016.0</v>
      </c>
      <c r="Z1105" s="159"/>
      <c r="AA1105" s="159"/>
      <c r="AB1105" s="160" t="s">
        <v>3745</v>
      </c>
      <c r="AC1105" s="159"/>
    </row>
    <row r="1106" ht="15.75" customHeight="1">
      <c r="A1106" s="221" t="s">
        <v>3746</v>
      </c>
      <c r="B1106" s="183">
        <v>56.0</v>
      </c>
      <c r="C1106" s="147">
        <v>58.0</v>
      </c>
      <c r="D1106" s="202">
        <f>AVERAGE(B1106:C1106)</f>
        <v>57</v>
      </c>
      <c r="E1106" s="147">
        <v>47.0</v>
      </c>
      <c r="F1106" s="147">
        <v>58.0</v>
      </c>
      <c r="G1106" s="147">
        <f t="shared" si="1095"/>
        <v>-11</v>
      </c>
      <c r="H1106" s="147">
        <f>AVERAGE(E1106:F1106)</f>
        <v>52.5</v>
      </c>
      <c r="I1106" s="183">
        <f t="shared" si="1467"/>
        <v>4.5</v>
      </c>
      <c r="J1106" s="179" t="s">
        <v>1543</v>
      </c>
      <c r="K1106" s="179" t="s">
        <v>2574</v>
      </c>
      <c r="L1106" s="179" t="s">
        <v>1540</v>
      </c>
      <c r="M1106" s="186">
        <v>7.0</v>
      </c>
      <c r="N1106" s="187">
        <f>M1106*1000000</f>
        <v>7000000</v>
      </c>
      <c r="O1106" s="153">
        <v>18.45</v>
      </c>
      <c r="P1106" s="187">
        <f>O1106*1000000</f>
        <v>18450000</v>
      </c>
      <c r="Q1106" s="153">
        <v>13.95</v>
      </c>
      <c r="R1106" s="149">
        <f>SUM(Q1106*1000000)</f>
        <v>13950000</v>
      </c>
      <c r="S1106" s="187">
        <f>T1106*1000000</f>
        <v>32400000</v>
      </c>
      <c r="T1106" s="187">
        <v>32.4</v>
      </c>
      <c r="U1106" s="178">
        <f t="shared" ref="U1106:U1124" si="1893">(R1106/S1106)</f>
        <v>0.4305555556</v>
      </c>
      <c r="V1106" s="156">
        <v>18.5</v>
      </c>
      <c r="W1106" s="188">
        <f t="shared" si="1886"/>
        <v>1.751351351</v>
      </c>
      <c r="X1106" s="193">
        <f t="shared" ref="X1106:X1124" si="1894">SUM(M1106/V1106)</f>
        <v>0.3783783784</v>
      </c>
      <c r="Y1106" s="147">
        <v>2009.0</v>
      </c>
      <c r="Z1106" s="159"/>
      <c r="AA1106" s="159"/>
      <c r="AB1106" s="189" t="s">
        <v>3747</v>
      </c>
      <c r="AC1106" s="158"/>
    </row>
    <row r="1107" ht="15.75" customHeight="1">
      <c r="A1107" s="222" t="s">
        <v>3748</v>
      </c>
      <c r="B1107" s="146">
        <v>54.0</v>
      </c>
      <c r="C1107" s="164">
        <v>55.0</v>
      </c>
      <c r="D1107" s="148">
        <f>(B1107+C1107)/2</f>
        <v>54.5</v>
      </c>
      <c r="E1107" s="164">
        <v>49.0</v>
      </c>
      <c r="F1107" s="164">
        <v>48.0</v>
      </c>
      <c r="G1107" s="151">
        <f t="shared" si="1095"/>
        <v>1</v>
      </c>
      <c r="H1107" s="151">
        <f>(E1107+F1107)/2</f>
        <v>48.5</v>
      </c>
      <c r="I1107" s="150">
        <f t="shared" si="1467"/>
        <v>6</v>
      </c>
      <c r="J1107" s="165" t="s">
        <v>1594</v>
      </c>
      <c r="K1107" s="165" t="s">
        <v>1594</v>
      </c>
      <c r="L1107" s="166" t="s">
        <v>1550</v>
      </c>
      <c r="M1107" s="167">
        <f>N1107/1000000</f>
        <v>20.433071</v>
      </c>
      <c r="N1107" s="149">
        <v>2.0433071E7</v>
      </c>
      <c r="O1107" s="167">
        <f>P1107/1000000</f>
        <v>59.281555</v>
      </c>
      <c r="P1107" s="149">
        <v>5.9281555E7</v>
      </c>
      <c r="Q1107" s="167">
        <f>R1107/1000000</f>
        <v>63.3</v>
      </c>
      <c r="R1107" s="150">
        <f>S1107-P1107</f>
        <v>63300000</v>
      </c>
      <c r="S1107" s="149">
        <v>1.22581555E8</v>
      </c>
      <c r="T1107" s="149">
        <f>S1107/1000000</f>
        <v>122.581555</v>
      </c>
      <c r="U1107" s="155">
        <f t="shared" si="1893"/>
        <v>0.516390904</v>
      </c>
      <c r="V1107" s="192">
        <v>70.0</v>
      </c>
      <c r="W1107" s="204">
        <f>SUM(S1107/(V1107*1000000))</f>
        <v>1.751165071</v>
      </c>
      <c r="X1107" s="155">
        <f t="shared" si="1894"/>
        <v>0.2919010143</v>
      </c>
      <c r="Y1107" s="164">
        <v>2017.0</v>
      </c>
      <c r="Z1107" s="171"/>
      <c r="AA1107" s="171"/>
      <c r="AB1107" s="172" t="s">
        <v>3749</v>
      </c>
      <c r="AC1107" s="171"/>
    </row>
    <row r="1108" ht="15.75" customHeight="1">
      <c r="A1108" s="221" t="s">
        <v>3750</v>
      </c>
      <c r="B1108" s="183">
        <v>89.0</v>
      </c>
      <c r="C1108" s="147">
        <v>76.0</v>
      </c>
      <c r="D1108" s="202">
        <f t="shared" ref="D1108:D1110" si="1895">AVERAGE(B1108:C1108)</f>
        <v>82.5</v>
      </c>
      <c r="E1108" s="147">
        <v>56.0</v>
      </c>
      <c r="F1108" s="147">
        <v>69.0</v>
      </c>
      <c r="G1108" s="147">
        <f t="shared" si="1095"/>
        <v>-13</v>
      </c>
      <c r="H1108" s="147">
        <f t="shared" ref="H1108:H1110" si="1896">AVERAGE(E1108:F1108)</f>
        <v>62.5</v>
      </c>
      <c r="I1108" s="183">
        <f t="shared" si="1467"/>
        <v>20</v>
      </c>
      <c r="J1108" s="179" t="s">
        <v>1543</v>
      </c>
      <c r="K1108" s="179" t="s">
        <v>1616</v>
      </c>
      <c r="L1108" s="179" t="s">
        <v>1540</v>
      </c>
      <c r="M1108" s="186">
        <v>5.7</v>
      </c>
      <c r="N1108" s="187">
        <f t="shared" ref="N1108:N1110" si="1897">M1108*1000000</f>
        <v>5700000</v>
      </c>
      <c r="O1108" s="153">
        <v>16.04</v>
      </c>
      <c r="P1108" s="187">
        <f t="shared" ref="P1108:P1110" si="1898">O1108*1000000</f>
        <v>16040000</v>
      </c>
      <c r="Q1108" s="153">
        <v>1.12</v>
      </c>
      <c r="R1108" s="149">
        <f t="shared" ref="R1108:R1110" si="1899">SUM(Q1108*1000000)</f>
        <v>1120000</v>
      </c>
      <c r="S1108" s="187">
        <f t="shared" ref="S1108:S1110" si="1900">T1108*1000000</f>
        <v>17160000</v>
      </c>
      <c r="T1108" s="187">
        <v>17.16</v>
      </c>
      <c r="U1108" s="178">
        <f t="shared" si="1893"/>
        <v>0.06526806527</v>
      </c>
      <c r="V1108" s="156">
        <v>9.8</v>
      </c>
      <c r="W1108" s="188">
        <f t="shared" ref="W1108:W1111" si="1901">SUM(T1108/V1108)</f>
        <v>1.751020408</v>
      </c>
      <c r="X1108" s="193">
        <f t="shared" si="1894"/>
        <v>0.5816326531</v>
      </c>
      <c r="Y1108" s="147">
        <v>2009.0</v>
      </c>
      <c r="Z1108" s="159"/>
      <c r="AA1108" s="159"/>
      <c r="AB1108" s="189" t="s">
        <v>3751</v>
      </c>
      <c r="AC1108" s="158"/>
    </row>
    <row r="1109" ht="15.75" customHeight="1">
      <c r="A1109" s="221" t="s">
        <v>3752</v>
      </c>
      <c r="B1109" s="183">
        <v>51.0</v>
      </c>
      <c r="C1109" s="147">
        <v>53.0</v>
      </c>
      <c r="D1109" s="184">
        <f t="shared" si="1895"/>
        <v>52</v>
      </c>
      <c r="E1109" s="147">
        <v>65.0</v>
      </c>
      <c r="F1109" s="147">
        <v>69.0</v>
      </c>
      <c r="G1109" s="147">
        <f t="shared" si="1095"/>
        <v>-4</v>
      </c>
      <c r="H1109" s="147">
        <f t="shared" si="1896"/>
        <v>67</v>
      </c>
      <c r="I1109" s="185">
        <f t="shared" si="1467"/>
        <v>-15</v>
      </c>
      <c r="J1109" s="179" t="s">
        <v>1594</v>
      </c>
      <c r="K1109" s="179" t="s">
        <v>3753</v>
      </c>
      <c r="L1109" s="179" t="s">
        <v>1534</v>
      </c>
      <c r="M1109" s="186">
        <v>16.1</v>
      </c>
      <c r="N1109" s="187">
        <f t="shared" si="1897"/>
        <v>16100000</v>
      </c>
      <c r="O1109" s="153">
        <v>55.68</v>
      </c>
      <c r="P1109" s="187">
        <f t="shared" si="1898"/>
        <v>55680000</v>
      </c>
      <c r="Q1109" s="153">
        <v>84.4</v>
      </c>
      <c r="R1109" s="149">
        <f t="shared" si="1899"/>
        <v>84400000</v>
      </c>
      <c r="S1109" s="187">
        <f t="shared" si="1900"/>
        <v>140080000</v>
      </c>
      <c r="T1109" s="187">
        <f>SUM(O1109+Q1109)</f>
        <v>140.08</v>
      </c>
      <c r="U1109" s="178">
        <f t="shared" si="1893"/>
        <v>0.6025128498</v>
      </c>
      <c r="V1109" s="156">
        <v>80.0</v>
      </c>
      <c r="W1109" s="188">
        <f t="shared" si="1901"/>
        <v>1.751</v>
      </c>
      <c r="X1109" s="193">
        <f t="shared" si="1894"/>
        <v>0.20125</v>
      </c>
      <c r="Y1109" s="147">
        <v>2010.0</v>
      </c>
      <c r="Z1109" s="159"/>
      <c r="AA1109" s="159"/>
      <c r="AB1109" s="189" t="s">
        <v>3754</v>
      </c>
      <c r="AC1109" s="158"/>
    </row>
    <row r="1110" ht="15.75" customHeight="1">
      <c r="A1110" s="221" t="s">
        <v>3755</v>
      </c>
      <c r="B1110" s="183">
        <v>2.0</v>
      </c>
      <c r="C1110" s="147">
        <v>15.0</v>
      </c>
      <c r="D1110" s="202">
        <f t="shared" si="1895"/>
        <v>8.5</v>
      </c>
      <c r="E1110" s="147">
        <v>28.0</v>
      </c>
      <c r="F1110" s="147">
        <v>15.0</v>
      </c>
      <c r="G1110" s="147">
        <f t="shared" si="1095"/>
        <v>13</v>
      </c>
      <c r="H1110" s="147">
        <f t="shared" si="1896"/>
        <v>21.5</v>
      </c>
      <c r="I1110" s="183">
        <f t="shared" si="1467"/>
        <v>-13</v>
      </c>
      <c r="J1110" s="179" t="s">
        <v>1543</v>
      </c>
      <c r="K1110" s="179" t="s">
        <v>1543</v>
      </c>
      <c r="L1110" s="179" t="s">
        <v>1540</v>
      </c>
      <c r="M1110" s="186">
        <v>5.8</v>
      </c>
      <c r="N1110" s="187">
        <f t="shared" si="1897"/>
        <v>5800000</v>
      </c>
      <c r="O1110" s="153">
        <v>14.19</v>
      </c>
      <c r="P1110" s="187">
        <f t="shared" si="1898"/>
        <v>14190000</v>
      </c>
      <c r="Q1110" s="153">
        <v>20.63</v>
      </c>
      <c r="R1110" s="149">
        <f t="shared" si="1899"/>
        <v>20630000</v>
      </c>
      <c r="S1110" s="187">
        <f t="shared" si="1900"/>
        <v>34820000</v>
      </c>
      <c r="T1110" s="187">
        <v>34.82</v>
      </c>
      <c r="U1110" s="178">
        <f t="shared" si="1893"/>
        <v>0.5924755887</v>
      </c>
      <c r="V1110" s="156">
        <v>20.0</v>
      </c>
      <c r="W1110" s="188">
        <f t="shared" si="1901"/>
        <v>1.741</v>
      </c>
      <c r="X1110" s="193">
        <f t="shared" si="1894"/>
        <v>0.29</v>
      </c>
      <c r="Y1110" s="147">
        <v>2008.0</v>
      </c>
      <c r="Z1110" s="159"/>
      <c r="AA1110" s="159"/>
      <c r="AB1110" s="189" t="s">
        <v>3756</v>
      </c>
      <c r="AC1110" s="158"/>
    </row>
    <row r="1111" ht="15.75" customHeight="1">
      <c r="A1111" s="224" t="s">
        <v>3757</v>
      </c>
      <c r="B1111" s="175">
        <v>86.0</v>
      </c>
      <c r="C1111" s="158">
        <v>67.0</v>
      </c>
      <c r="D1111" s="191">
        <f t="shared" ref="D1111:D1114" si="1902">(B1111+C1111)/2</f>
        <v>76.5</v>
      </c>
      <c r="E1111" s="158">
        <v>81.0</v>
      </c>
      <c r="F1111" s="158">
        <v>83.0</v>
      </c>
      <c r="G1111" s="164">
        <f t="shared" si="1095"/>
        <v>-2</v>
      </c>
      <c r="H1111" s="158">
        <f t="shared" ref="H1111:H1114" si="1903">(E1111+F1111)/2</f>
        <v>82</v>
      </c>
      <c r="I1111" s="164">
        <f t="shared" si="1467"/>
        <v>-5.5</v>
      </c>
      <c r="J1111" s="162" t="s">
        <v>1594</v>
      </c>
      <c r="K1111" s="162" t="s">
        <v>1594</v>
      </c>
      <c r="L1111" s="162" t="s">
        <v>1534</v>
      </c>
      <c r="M1111" s="153">
        <f t="shared" ref="M1111:M1114" si="1904">N1111/1000000</f>
        <v>44.213073</v>
      </c>
      <c r="N1111" s="154">
        <v>4.4213073E7</v>
      </c>
      <c r="O1111" s="153">
        <f t="shared" ref="O1111:O1114" si="1905">P1111/1000000</f>
        <v>127.742629</v>
      </c>
      <c r="P1111" s="149">
        <v>1.27742629E8</v>
      </c>
      <c r="Q1111" s="153">
        <f t="shared" ref="Q1111:Q1114" si="1906">R1111/1000000</f>
        <v>44.601164</v>
      </c>
      <c r="R1111" s="149">
        <v>4.4601164E7</v>
      </c>
      <c r="S1111" s="154">
        <f>SUM(P1111+(Q1111*1000000))</f>
        <v>172343793</v>
      </c>
      <c r="T1111" s="154">
        <f t="shared" ref="T1111:T1115" si="1907">S1111/1000000</f>
        <v>172.343793</v>
      </c>
      <c r="U1111" s="178">
        <f t="shared" si="1893"/>
        <v>0.2587918208</v>
      </c>
      <c r="V1111" s="156">
        <v>99.0</v>
      </c>
      <c r="W1111" s="188">
        <f t="shared" si="1901"/>
        <v>1.740846394</v>
      </c>
      <c r="X1111" s="193">
        <f t="shared" si="1894"/>
        <v>0.446596697</v>
      </c>
      <c r="Y1111" s="158">
        <v>2015.0</v>
      </c>
      <c r="Z1111" s="159"/>
      <c r="AA1111" s="159"/>
      <c r="AB1111" s="189" t="s">
        <v>3758</v>
      </c>
      <c r="AC1111" s="158"/>
    </row>
    <row r="1112" ht="15.75" customHeight="1">
      <c r="A1112" s="194" t="s">
        <v>3759</v>
      </c>
      <c r="B1112" s="146">
        <v>27.0</v>
      </c>
      <c r="C1112" s="146">
        <v>26.0</v>
      </c>
      <c r="D1112" s="195">
        <f t="shared" si="1902"/>
        <v>26.5</v>
      </c>
      <c r="E1112" s="146">
        <v>82.0</v>
      </c>
      <c r="F1112" s="146">
        <v>79.0</v>
      </c>
      <c r="G1112" s="146">
        <f t="shared" si="1095"/>
        <v>3</v>
      </c>
      <c r="H1112" s="146">
        <f t="shared" si="1903"/>
        <v>80.5</v>
      </c>
      <c r="I1112" s="146">
        <f t="shared" si="1467"/>
        <v>-54</v>
      </c>
      <c r="J1112" s="173" t="s">
        <v>1537</v>
      </c>
      <c r="K1112" s="196" t="s">
        <v>1537</v>
      </c>
      <c r="L1112" s="197" t="s">
        <v>1550</v>
      </c>
      <c r="M1112" s="181">
        <f t="shared" si="1904"/>
        <v>18.872919</v>
      </c>
      <c r="N1112" s="198">
        <v>1.8872919E7</v>
      </c>
      <c r="O1112" s="181">
        <f t="shared" si="1905"/>
        <v>44.819352</v>
      </c>
      <c r="P1112" s="149">
        <v>4.4819352E7</v>
      </c>
      <c r="Q1112" s="181">
        <f t="shared" si="1906"/>
        <v>42.222444</v>
      </c>
      <c r="R1112" s="198">
        <v>4.2222444E7</v>
      </c>
      <c r="S1112" s="149">
        <f>P1112+R1112</f>
        <v>87041796</v>
      </c>
      <c r="T1112" s="149">
        <f t="shared" si="1907"/>
        <v>87.041796</v>
      </c>
      <c r="U1112" s="199">
        <f t="shared" si="1893"/>
        <v>0.485082408</v>
      </c>
      <c r="V1112" s="192">
        <v>50.0</v>
      </c>
      <c r="W1112" s="200">
        <f t="shared" ref="W1112:W1114" si="1908">SUM(S1112/(V1112*1000000))</f>
        <v>1.74083592</v>
      </c>
      <c r="X1112" s="199">
        <f t="shared" si="1894"/>
        <v>0.37745838</v>
      </c>
      <c r="Y1112" s="146">
        <v>2019.0</v>
      </c>
      <c r="Z1112" s="201"/>
      <c r="AA1112" s="201"/>
      <c r="AB1112" s="211" t="s">
        <v>3760</v>
      </c>
      <c r="AC1112" s="159"/>
    </row>
    <row r="1113" ht="15.75" customHeight="1">
      <c r="A1113" s="222" t="s">
        <v>3761</v>
      </c>
      <c r="B1113" s="146">
        <v>67.0</v>
      </c>
      <c r="C1113" s="164">
        <v>54.0</v>
      </c>
      <c r="D1113" s="148">
        <f t="shared" si="1902"/>
        <v>60.5</v>
      </c>
      <c r="E1113" s="164">
        <v>55.0</v>
      </c>
      <c r="F1113" s="164">
        <v>63.0</v>
      </c>
      <c r="G1113" s="151">
        <f t="shared" si="1095"/>
        <v>-8</v>
      </c>
      <c r="H1113" s="151">
        <f t="shared" si="1903"/>
        <v>59</v>
      </c>
      <c r="I1113" s="150">
        <f t="shared" si="1467"/>
        <v>1.5</v>
      </c>
      <c r="J1113" s="165" t="s">
        <v>1629</v>
      </c>
      <c r="K1113" s="165" t="s">
        <v>1754</v>
      </c>
      <c r="L1113" s="166" t="s">
        <v>1540</v>
      </c>
      <c r="M1113" s="167">
        <f t="shared" si="1904"/>
        <v>12.501936</v>
      </c>
      <c r="N1113" s="149">
        <v>1.2501936E7</v>
      </c>
      <c r="O1113" s="167">
        <f t="shared" si="1905"/>
        <v>30.234022</v>
      </c>
      <c r="P1113" s="149">
        <v>3.0234022E7</v>
      </c>
      <c r="Q1113" s="167">
        <f t="shared" si="1906"/>
        <v>70.307784</v>
      </c>
      <c r="R1113" s="150">
        <f t="shared" ref="R1113:R1114" si="1909">S1113-P1113</f>
        <v>70307784</v>
      </c>
      <c r="S1113" s="149">
        <v>1.00541806E8</v>
      </c>
      <c r="T1113" s="149">
        <f t="shared" si="1907"/>
        <v>100.541806</v>
      </c>
      <c r="U1113" s="155">
        <f t="shared" si="1893"/>
        <v>0.69928905</v>
      </c>
      <c r="V1113" s="192">
        <v>58.0</v>
      </c>
      <c r="W1113" s="204">
        <f t="shared" si="1908"/>
        <v>1.733479414</v>
      </c>
      <c r="X1113" s="155">
        <f t="shared" si="1894"/>
        <v>0.2155506207</v>
      </c>
      <c r="Y1113" s="164">
        <v>2017.0</v>
      </c>
      <c r="Z1113" s="171"/>
      <c r="AA1113" s="171"/>
      <c r="AB1113" s="172" t="s">
        <v>3762</v>
      </c>
      <c r="AC1113" s="171"/>
    </row>
    <row r="1114" ht="15.75" customHeight="1">
      <c r="A1114" s="222" t="s">
        <v>3763</v>
      </c>
      <c r="B1114" s="146">
        <v>13.0</v>
      </c>
      <c r="C1114" s="164">
        <v>21.0</v>
      </c>
      <c r="D1114" s="148">
        <f t="shared" si="1902"/>
        <v>17</v>
      </c>
      <c r="E1114" s="164">
        <v>41.0</v>
      </c>
      <c r="F1114" s="164">
        <v>37.0</v>
      </c>
      <c r="G1114" s="151">
        <f t="shared" si="1095"/>
        <v>4</v>
      </c>
      <c r="H1114" s="151">
        <f t="shared" si="1903"/>
        <v>39</v>
      </c>
      <c r="I1114" s="150">
        <f t="shared" si="1467"/>
        <v>-22</v>
      </c>
      <c r="J1114" s="165" t="s">
        <v>1602</v>
      </c>
      <c r="K1114" s="165" t="s">
        <v>1602</v>
      </c>
      <c r="L1114" s="166" t="s">
        <v>1540</v>
      </c>
      <c r="M1114" s="167">
        <f t="shared" si="1904"/>
        <v>13.707376</v>
      </c>
      <c r="N1114" s="149">
        <v>1.3707376E7</v>
      </c>
      <c r="O1114" s="167">
        <f t="shared" si="1905"/>
        <v>33.28728</v>
      </c>
      <c r="P1114" s="149">
        <v>3.328728E7</v>
      </c>
      <c r="Q1114" s="167">
        <f t="shared" si="1906"/>
        <v>174.4</v>
      </c>
      <c r="R1114" s="150">
        <f t="shared" si="1909"/>
        <v>174400000</v>
      </c>
      <c r="S1114" s="149">
        <v>2.0768728E8</v>
      </c>
      <c r="T1114" s="149">
        <f t="shared" si="1907"/>
        <v>207.68728</v>
      </c>
      <c r="U1114" s="155">
        <f t="shared" si="1893"/>
        <v>0.8397240312</v>
      </c>
      <c r="V1114" s="192">
        <v>120.0</v>
      </c>
      <c r="W1114" s="204">
        <f t="shared" si="1908"/>
        <v>1.730727333</v>
      </c>
      <c r="X1114" s="155">
        <f t="shared" si="1894"/>
        <v>0.1142281333</v>
      </c>
      <c r="Y1114" s="164">
        <v>2017.0</v>
      </c>
      <c r="Z1114" s="171"/>
      <c r="AA1114" s="171"/>
      <c r="AB1114" s="172" t="s">
        <v>3764</v>
      </c>
      <c r="AC1114" s="171"/>
    </row>
    <row r="1115" ht="15.75" customHeight="1">
      <c r="A1115" s="221" t="s">
        <v>163</v>
      </c>
      <c r="B1115" s="175">
        <v>78.0</v>
      </c>
      <c r="C1115" s="158">
        <v>66.0</v>
      </c>
      <c r="D1115" s="202">
        <f t="shared" ref="D1115:D1116" si="1910">AVERAGE(B1115:C1115)</f>
        <v>72</v>
      </c>
      <c r="E1115" s="158">
        <v>75.0</v>
      </c>
      <c r="F1115" s="147">
        <v>69.0</v>
      </c>
      <c r="G1115" s="147">
        <f t="shared" si="1095"/>
        <v>6</v>
      </c>
      <c r="H1115" s="147">
        <f t="shared" ref="H1115:H1116" si="1911">AVERAGE(E1115:F1115)</f>
        <v>72</v>
      </c>
      <c r="I1115" s="183">
        <f t="shared" si="1467"/>
        <v>0</v>
      </c>
      <c r="J1115" s="179" t="s">
        <v>1602</v>
      </c>
      <c r="K1115" s="179" t="s">
        <v>2187</v>
      </c>
      <c r="L1115" s="179" t="s">
        <v>1534</v>
      </c>
      <c r="M1115" s="153">
        <v>65.06</v>
      </c>
      <c r="N1115" s="187">
        <f t="shared" ref="N1115:N1116" si="1912">M1115*1000000</f>
        <v>65060000</v>
      </c>
      <c r="O1115" s="153">
        <v>176.65</v>
      </c>
      <c r="P1115" s="187">
        <f t="shared" ref="P1115:P1116" si="1913">O1115*1000000</f>
        <v>176650000</v>
      </c>
      <c r="Q1115" s="153">
        <v>193.92</v>
      </c>
      <c r="R1115" s="149">
        <f t="shared" ref="R1115:R1116" si="1914">SUM(Q1115*1000000)</f>
        <v>193920000</v>
      </c>
      <c r="S1115" s="154">
        <f>SUM(N1115:P1115)</f>
        <v>241710176.7</v>
      </c>
      <c r="T1115" s="149">
        <f t="shared" si="1907"/>
        <v>241.7101767</v>
      </c>
      <c r="U1115" s="178">
        <f t="shared" si="1893"/>
        <v>0.8022831421</v>
      </c>
      <c r="V1115" s="156">
        <v>140.0</v>
      </c>
      <c r="W1115" s="188">
        <f t="shared" ref="W1115:W1116" si="1915">SUM(T1115/V1115)</f>
        <v>1.726501262</v>
      </c>
      <c r="X1115" s="193">
        <f t="shared" si="1894"/>
        <v>0.4647142857</v>
      </c>
      <c r="Y1115" s="147">
        <v>2011.0</v>
      </c>
      <c r="Z1115" s="159"/>
      <c r="AA1115" s="159"/>
      <c r="AB1115" s="189" t="s">
        <v>3765</v>
      </c>
      <c r="AC1115" s="158"/>
    </row>
    <row r="1116" ht="15.75" customHeight="1">
      <c r="A1116" s="221" t="s">
        <v>3766</v>
      </c>
      <c r="B1116" s="183">
        <v>33.0</v>
      </c>
      <c r="C1116" s="147">
        <v>32.0</v>
      </c>
      <c r="D1116" s="202">
        <f t="shared" si="1910"/>
        <v>32.5</v>
      </c>
      <c r="E1116" s="147">
        <v>62.0</v>
      </c>
      <c r="F1116" s="147">
        <v>53.0</v>
      </c>
      <c r="G1116" s="147">
        <f t="shared" si="1095"/>
        <v>9</v>
      </c>
      <c r="H1116" s="147">
        <f t="shared" si="1911"/>
        <v>57.5</v>
      </c>
      <c r="I1116" s="183">
        <f t="shared" si="1467"/>
        <v>-25</v>
      </c>
      <c r="J1116" s="179" t="s">
        <v>1602</v>
      </c>
      <c r="K1116" s="179" t="s">
        <v>2187</v>
      </c>
      <c r="L1116" s="179" t="s">
        <v>1534</v>
      </c>
      <c r="M1116" s="186">
        <v>54.7</v>
      </c>
      <c r="N1116" s="187">
        <f t="shared" si="1912"/>
        <v>54700000</v>
      </c>
      <c r="O1116" s="153">
        <v>150.2</v>
      </c>
      <c r="P1116" s="187">
        <f t="shared" si="1913"/>
        <v>150200000</v>
      </c>
      <c r="Q1116" s="153">
        <v>152.26</v>
      </c>
      <c r="R1116" s="149">
        <f t="shared" si="1914"/>
        <v>152260000</v>
      </c>
      <c r="S1116" s="154">
        <f>SUM(P1116+Q1116*1000000)</f>
        <v>302460000</v>
      </c>
      <c r="T1116" s="187">
        <v>302.1</v>
      </c>
      <c r="U1116" s="178">
        <f t="shared" si="1893"/>
        <v>0.503405409</v>
      </c>
      <c r="V1116" s="156">
        <v>175.0</v>
      </c>
      <c r="W1116" s="188">
        <f t="shared" si="1915"/>
        <v>1.726285714</v>
      </c>
      <c r="X1116" s="193">
        <f t="shared" si="1894"/>
        <v>0.3125714286</v>
      </c>
      <c r="Y1116" s="147">
        <v>2009.0</v>
      </c>
      <c r="Z1116" s="159"/>
      <c r="AA1116" s="159"/>
      <c r="AB1116" s="189" t="s">
        <v>3767</v>
      </c>
      <c r="AC1116" s="158"/>
    </row>
    <row r="1117" ht="15.75" customHeight="1">
      <c r="A1117" s="222" t="s">
        <v>3768</v>
      </c>
      <c r="B1117" s="146">
        <v>87.0</v>
      </c>
      <c r="C1117" s="164">
        <v>81.0</v>
      </c>
      <c r="D1117" s="148">
        <f>(B1117+C1117)/2</f>
        <v>84</v>
      </c>
      <c r="E1117" s="164">
        <v>81.0</v>
      </c>
      <c r="F1117" s="164">
        <v>84.0</v>
      </c>
      <c r="G1117" s="151">
        <f t="shared" si="1095"/>
        <v>-3</v>
      </c>
      <c r="H1117" s="151">
        <f>(E1117+F1117)/2</f>
        <v>82.5</v>
      </c>
      <c r="I1117" s="150">
        <f t="shared" si="1467"/>
        <v>1.5</v>
      </c>
      <c r="J1117" s="165" t="s">
        <v>1629</v>
      </c>
      <c r="K1117" s="165" t="s">
        <v>1629</v>
      </c>
      <c r="L1117" s="166" t="s">
        <v>1550</v>
      </c>
      <c r="M1117" s="167">
        <f>N1117/1000000</f>
        <v>32.753122</v>
      </c>
      <c r="N1117" s="149">
        <v>3.2753122E7</v>
      </c>
      <c r="O1117" s="167">
        <f>P1117/1000000</f>
        <v>91.366477</v>
      </c>
      <c r="P1117" s="149">
        <v>9.1366477E7</v>
      </c>
      <c r="Q1117" s="167">
        <f>R1117/1000000</f>
        <v>166.400313</v>
      </c>
      <c r="R1117" s="150">
        <f>S1117-P1117</f>
        <v>166400313</v>
      </c>
      <c r="S1117" s="149">
        <v>2.5776679E8</v>
      </c>
      <c r="T1117" s="149">
        <f>S1117/1000000</f>
        <v>257.76679</v>
      </c>
      <c r="U1117" s="155">
        <f t="shared" si="1893"/>
        <v>0.645545972</v>
      </c>
      <c r="V1117" s="192">
        <v>150.0</v>
      </c>
      <c r="W1117" s="204">
        <f>SUM(S1117/(V1117*1000000))</f>
        <v>1.718445267</v>
      </c>
      <c r="X1117" s="155">
        <f t="shared" si="1894"/>
        <v>0.2183541467</v>
      </c>
      <c r="Y1117" s="164">
        <v>2017.0</v>
      </c>
      <c r="Z1117" s="171" t="s">
        <v>1608</v>
      </c>
      <c r="AA1117" s="165" t="s">
        <v>3769</v>
      </c>
      <c r="AB1117" s="172" t="s">
        <v>3770</v>
      </c>
      <c r="AC1117" s="171"/>
    </row>
    <row r="1118" ht="15.75" customHeight="1">
      <c r="A1118" s="221" t="s">
        <v>3771</v>
      </c>
      <c r="B1118" s="183">
        <v>21.0</v>
      </c>
      <c r="C1118" s="147">
        <v>33.0</v>
      </c>
      <c r="D1118" s="202">
        <f>AVERAGE(B1118:C1118)</f>
        <v>27</v>
      </c>
      <c r="E1118" s="147">
        <v>49.0</v>
      </c>
      <c r="F1118" s="147">
        <v>54.0</v>
      </c>
      <c r="G1118" s="147">
        <f t="shared" si="1095"/>
        <v>-5</v>
      </c>
      <c r="H1118" s="147">
        <f>AVERAGE(E1118:F1118)</f>
        <v>51.5</v>
      </c>
      <c r="I1118" s="183">
        <f t="shared" si="1467"/>
        <v>-24.5</v>
      </c>
      <c r="J1118" s="179" t="s">
        <v>1543</v>
      </c>
      <c r="K1118" s="179" t="s">
        <v>1616</v>
      </c>
      <c r="L1118" s="179" t="s">
        <v>1540</v>
      </c>
      <c r="M1118" s="186">
        <v>9.2</v>
      </c>
      <c r="N1118" s="187">
        <f>M1118*1000000</f>
        <v>9200000</v>
      </c>
      <c r="O1118" s="153">
        <v>25.92</v>
      </c>
      <c r="P1118" s="187">
        <f>O1118*1000000</f>
        <v>25920000</v>
      </c>
      <c r="Q1118" s="153">
        <v>6.69</v>
      </c>
      <c r="R1118" s="149">
        <f>SUM(Q1118*1000000)</f>
        <v>6690000</v>
      </c>
      <c r="S1118" s="187">
        <f>T1118*1000000</f>
        <v>32610000</v>
      </c>
      <c r="T1118" s="187">
        <f>SUM(O1118+Q1118)</f>
        <v>32.61</v>
      </c>
      <c r="U1118" s="178">
        <f t="shared" si="1893"/>
        <v>0.2051517939</v>
      </c>
      <c r="V1118" s="156">
        <v>19.0</v>
      </c>
      <c r="W1118" s="188">
        <f>SUM(T1118/V1118)</f>
        <v>1.716315789</v>
      </c>
      <c r="X1118" s="193">
        <f t="shared" si="1894"/>
        <v>0.4842105263</v>
      </c>
      <c r="Y1118" s="147">
        <v>2010.0</v>
      </c>
      <c r="Z1118" s="159"/>
      <c r="AA1118" s="159"/>
      <c r="AB1118" s="189" t="s">
        <v>3772</v>
      </c>
      <c r="AC1118" s="158"/>
    </row>
    <row r="1119" ht="15.75" customHeight="1">
      <c r="A1119" s="222" t="s">
        <v>3773</v>
      </c>
      <c r="B1119" s="146">
        <v>41.0</v>
      </c>
      <c r="C1119" s="164">
        <v>48.0</v>
      </c>
      <c r="D1119" s="148">
        <f>(B1119+C1119)/2</f>
        <v>44.5</v>
      </c>
      <c r="E1119" s="164">
        <v>51.0</v>
      </c>
      <c r="F1119" s="164">
        <v>45.0</v>
      </c>
      <c r="G1119" s="151">
        <f t="shared" si="1095"/>
        <v>6</v>
      </c>
      <c r="H1119" s="151">
        <f>(E1119+F1119)/2</f>
        <v>48</v>
      </c>
      <c r="I1119" s="150">
        <f t="shared" si="1467"/>
        <v>-3.5</v>
      </c>
      <c r="J1119" s="165" t="s">
        <v>1565</v>
      </c>
      <c r="K1119" s="165" t="s">
        <v>1565</v>
      </c>
      <c r="L1119" s="166" t="s">
        <v>1534</v>
      </c>
      <c r="M1119" s="167">
        <f>N1119/1000000</f>
        <v>10.551336</v>
      </c>
      <c r="N1119" s="149">
        <v>1.0551336E7</v>
      </c>
      <c r="O1119" s="167">
        <f>P1119/1000000</f>
        <v>30.274513</v>
      </c>
      <c r="P1119" s="149">
        <v>3.0274513E7</v>
      </c>
      <c r="Q1119" s="167">
        <f>R1119/1000000</f>
        <v>29.580467</v>
      </c>
      <c r="R1119" s="150">
        <f>S1119-P1119</f>
        <v>29580467</v>
      </c>
      <c r="S1119" s="149">
        <v>5.985498E7</v>
      </c>
      <c r="T1119" s="149">
        <f>S1119/1000000</f>
        <v>59.85498</v>
      </c>
      <c r="U1119" s="155">
        <f t="shared" si="1893"/>
        <v>0.4942022702</v>
      </c>
      <c r="V1119" s="192">
        <v>35.0</v>
      </c>
      <c r="W1119" s="204">
        <f>SUM(S1119/(V1119*1000000))</f>
        <v>1.710142286</v>
      </c>
      <c r="X1119" s="155">
        <f t="shared" si="1894"/>
        <v>0.3014667429</v>
      </c>
      <c r="Y1119" s="164">
        <v>2017.0</v>
      </c>
      <c r="Z1119" s="171"/>
      <c r="AA1119" s="171"/>
      <c r="AB1119" s="172" t="s">
        <v>3774</v>
      </c>
      <c r="AC1119" s="171"/>
    </row>
    <row r="1120" ht="15.75" customHeight="1">
      <c r="A1120" s="221" t="s">
        <v>3775</v>
      </c>
      <c r="B1120" s="183">
        <v>53.0</v>
      </c>
      <c r="C1120" s="147">
        <v>57.0</v>
      </c>
      <c r="D1120" s="184">
        <f t="shared" ref="D1120:D1121" si="1916">AVERAGE(B1120:C1120)</f>
        <v>55</v>
      </c>
      <c r="E1120" s="147">
        <v>65.0</v>
      </c>
      <c r="F1120" s="147">
        <v>72.0</v>
      </c>
      <c r="G1120" s="147">
        <f t="shared" si="1095"/>
        <v>-7</v>
      </c>
      <c r="H1120" s="147">
        <f t="shared" ref="H1120:H1121" si="1917">AVERAGE(E1120:F1120)</f>
        <v>68.5</v>
      </c>
      <c r="I1120" s="185">
        <f t="shared" si="1467"/>
        <v>-13.5</v>
      </c>
      <c r="J1120" s="179" t="s">
        <v>1602</v>
      </c>
      <c r="K1120" s="179" t="s">
        <v>3776</v>
      </c>
      <c r="L1120" s="179" t="s">
        <v>1534</v>
      </c>
      <c r="M1120" s="186">
        <v>12.9</v>
      </c>
      <c r="N1120" s="187">
        <f t="shared" ref="N1120:N1121" si="1918">M1120*1000000</f>
        <v>12900000</v>
      </c>
      <c r="O1120" s="153">
        <v>39.39</v>
      </c>
      <c r="P1120" s="187">
        <f t="shared" ref="P1120:P1121" si="1919">O1120*1000000</f>
        <v>39390000</v>
      </c>
      <c r="Q1120" s="153">
        <v>75.7</v>
      </c>
      <c r="R1120" s="149">
        <f t="shared" ref="R1120:R1121" si="1920">SUM(Q1120*1000000)</f>
        <v>75700000</v>
      </c>
      <c r="S1120" s="187">
        <f t="shared" ref="S1120:S1121" si="1921">T1120*1000000</f>
        <v>115090000</v>
      </c>
      <c r="T1120" s="187">
        <v>115.09</v>
      </c>
      <c r="U1120" s="178">
        <f t="shared" si="1893"/>
        <v>0.6577461117</v>
      </c>
      <c r="V1120" s="156">
        <v>67.5</v>
      </c>
      <c r="W1120" s="188">
        <f t="shared" ref="W1120:W1121" si="1922">SUM(T1120/V1120)</f>
        <v>1.705037037</v>
      </c>
      <c r="X1120" s="193">
        <f t="shared" si="1894"/>
        <v>0.1911111111</v>
      </c>
      <c r="Y1120" s="147">
        <v>2008.0</v>
      </c>
      <c r="Z1120" s="159"/>
      <c r="AA1120" s="159"/>
      <c r="AB1120" s="189" t="s">
        <v>3777</v>
      </c>
      <c r="AC1120" s="158"/>
    </row>
    <row r="1121" ht="15.75" customHeight="1">
      <c r="A1121" s="221" t="s">
        <v>3778</v>
      </c>
      <c r="B1121" s="183">
        <v>78.0</v>
      </c>
      <c r="C1121" s="147">
        <v>64.0</v>
      </c>
      <c r="D1121" s="184">
        <f t="shared" si="1916"/>
        <v>71</v>
      </c>
      <c r="E1121" s="147">
        <v>57.0</v>
      </c>
      <c r="F1121" s="147">
        <v>67.0</v>
      </c>
      <c r="G1121" s="147">
        <f t="shared" si="1095"/>
        <v>-10</v>
      </c>
      <c r="H1121" s="147">
        <f t="shared" si="1917"/>
        <v>62</v>
      </c>
      <c r="I1121" s="185">
        <f t="shared" si="1467"/>
        <v>9</v>
      </c>
      <c r="J1121" s="179" t="s">
        <v>1602</v>
      </c>
      <c r="K1121" s="179" t="s">
        <v>1958</v>
      </c>
      <c r="L1121" s="179" t="s">
        <v>1540</v>
      </c>
      <c r="M1121" s="186">
        <v>35.5</v>
      </c>
      <c r="N1121" s="187">
        <f t="shared" si="1918"/>
        <v>35500000</v>
      </c>
      <c r="O1121" s="153">
        <v>119.22</v>
      </c>
      <c r="P1121" s="187">
        <f t="shared" si="1919"/>
        <v>119220000</v>
      </c>
      <c r="Q1121" s="153">
        <v>51.21</v>
      </c>
      <c r="R1121" s="149">
        <f t="shared" si="1920"/>
        <v>51210000</v>
      </c>
      <c r="S1121" s="187">
        <f t="shared" si="1921"/>
        <v>170430000</v>
      </c>
      <c r="T1121" s="187">
        <f>SUM(O1121+Q1121)</f>
        <v>170.43</v>
      </c>
      <c r="U1121" s="178">
        <f t="shared" si="1893"/>
        <v>0.3004752684</v>
      </c>
      <c r="V1121" s="156">
        <v>100.0</v>
      </c>
      <c r="W1121" s="188">
        <f t="shared" si="1922"/>
        <v>1.7043</v>
      </c>
      <c r="X1121" s="193">
        <f t="shared" si="1894"/>
        <v>0.355</v>
      </c>
      <c r="Y1121" s="147">
        <v>2010.0</v>
      </c>
      <c r="Z1121" s="159"/>
      <c r="AA1121" s="159"/>
      <c r="AB1121" s="189" t="s">
        <v>3779</v>
      </c>
      <c r="AC1121" s="158"/>
    </row>
    <row r="1122" ht="15.75" customHeight="1">
      <c r="A1122" s="226" t="s">
        <v>3780</v>
      </c>
      <c r="B1122" s="146">
        <v>88.0</v>
      </c>
      <c r="C1122" s="147">
        <v>84.0</v>
      </c>
      <c r="D1122" s="148">
        <f>(B1122+C1122)/2</f>
        <v>86</v>
      </c>
      <c r="E1122" s="147">
        <v>66.0</v>
      </c>
      <c r="F1122" s="149">
        <v>75.0</v>
      </c>
      <c r="G1122" s="150">
        <f t="shared" si="1095"/>
        <v>-9</v>
      </c>
      <c r="H1122" s="151">
        <f>(E1122+F1122)/2</f>
        <v>70.5</v>
      </c>
      <c r="I1122" s="150">
        <f t="shared" si="1467"/>
        <v>15.5</v>
      </c>
      <c r="J1122" s="152" t="s">
        <v>1547</v>
      </c>
      <c r="K1122" s="152" t="s">
        <v>1547</v>
      </c>
      <c r="L1122" s="152" t="s">
        <v>1529</v>
      </c>
      <c r="M1122" s="153">
        <f>N1122/1000000</f>
        <v>16.006065</v>
      </c>
      <c r="N1122" s="149">
        <v>1.6006065E7</v>
      </c>
      <c r="O1122" s="153">
        <f>P1122/1000000</f>
        <v>44.936545</v>
      </c>
      <c r="P1122" s="149">
        <v>4.4936545E7</v>
      </c>
      <c r="Q1122" s="153">
        <f>R1122/1000000</f>
        <v>55.512117</v>
      </c>
      <c r="R1122" s="149">
        <v>5.5512117E7</v>
      </c>
      <c r="S1122" s="149">
        <v>1.00448662E8</v>
      </c>
      <c r="T1122" s="154">
        <f>S1122/100000</f>
        <v>1004.48662</v>
      </c>
      <c r="U1122" s="155">
        <f t="shared" si="1893"/>
        <v>0.5526416768</v>
      </c>
      <c r="V1122" s="156">
        <v>59.0</v>
      </c>
      <c r="W1122" s="204">
        <f>SUM(S1122/(V1122*1000000))</f>
        <v>1.702519695</v>
      </c>
      <c r="X1122" s="155">
        <f t="shared" si="1894"/>
        <v>0.2712892373</v>
      </c>
      <c r="Y1122" s="147">
        <v>2018.0</v>
      </c>
      <c r="Z1122" s="159"/>
      <c r="AA1122" s="159"/>
      <c r="AB1122" s="160" t="s">
        <v>3781</v>
      </c>
      <c r="AC1122" s="159"/>
    </row>
    <row r="1123" ht="15.75" customHeight="1">
      <c r="A1123" s="221" t="s">
        <v>3782</v>
      </c>
      <c r="B1123" s="175">
        <v>35.0</v>
      </c>
      <c r="C1123" s="158">
        <v>37.0</v>
      </c>
      <c r="D1123" s="184">
        <f t="shared" ref="D1123:D1124" si="1923">AVERAGE(B1123:C1123)</f>
        <v>36</v>
      </c>
      <c r="E1123" s="158">
        <v>50.0</v>
      </c>
      <c r="F1123" s="147">
        <v>58.0</v>
      </c>
      <c r="G1123" s="147">
        <f t="shared" si="1095"/>
        <v>-8</v>
      </c>
      <c r="H1123" s="147">
        <f t="shared" ref="H1123:H1124" si="1924">AVERAGE(E1123:F1123)</f>
        <v>54</v>
      </c>
      <c r="I1123" s="185">
        <f t="shared" si="1467"/>
        <v>-18</v>
      </c>
      <c r="J1123" s="179" t="s">
        <v>1602</v>
      </c>
      <c r="K1123" s="179" t="s">
        <v>2187</v>
      </c>
      <c r="L1123" s="179" t="s">
        <v>1529</v>
      </c>
      <c r="M1123" s="153">
        <v>35.57</v>
      </c>
      <c r="N1123" s="187">
        <f t="shared" ref="N1123:N1124" si="1925">M1123*1000000</f>
        <v>35570000</v>
      </c>
      <c r="O1123" s="153">
        <v>83.55</v>
      </c>
      <c r="P1123" s="187">
        <f t="shared" ref="P1123:P1124" si="1926">O1123*1000000</f>
        <v>83550000</v>
      </c>
      <c r="Q1123" s="153">
        <v>128.27</v>
      </c>
      <c r="R1123" s="149">
        <f t="shared" ref="R1123:R1124" si="1927">SUM(Q1123*1000000)</f>
        <v>128270000</v>
      </c>
      <c r="S1123" s="154">
        <f>SUM(N1123:P1123)</f>
        <v>119120083.6</v>
      </c>
      <c r="T1123" s="149">
        <f t="shared" ref="T1123:T1126" si="1928">S1123/1000000</f>
        <v>119.1200836</v>
      </c>
      <c r="U1123" s="178">
        <f t="shared" si="1893"/>
        <v>1.076812542</v>
      </c>
      <c r="V1123" s="156">
        <v>70.0</v>
      </c>
      <c r="W1123" s="188">
        <f t="shared" ref="W1123:W1128" si="1929">SUM(T1123/V1123)</f>
        <v>1.701715479</v>
      </c>
      <c r="X1123" s="193">
        <f t="shared" si="1894"/>
        <v>0.5081428571</v>
      </c>
      <c r="Y1123" s="147">
        <v>2011.0</v>
      </c>
      <c r="Z1123" s="159"/>
      <c r="AA1123" s="159"/>
      <c r="AB1123" s="189" t="s">
        <v>3783</v>
      </c>
      <c r="AC1123" s="158"/>
    </row>
    <row r="1124" ht="15.75" customHeight="1">
      <c r="A1124" s="221" t="s">
        <v>3784</v>
      </c>
      <c r="B1124" s="175">
        <v>63.0</v>
      </c>
      <c r="C1124" s="158">
        <v>58.0</v>
      </c>
      <c r="D1124" s="202">
        <f t="shared" si="1923"/>
        <v>60.5</v>
      </c>
      <c r="E1124" s="158">
        <v>79.0</v>
      </c>
      <c r="F1124" s="147">
        <v>69.0</v>
      </c>
      <c r="G1124" s="147">
        <f t="shared" si="1095"/>
        <v>10</v>
      </c>
      <c r="H1124" s="147">
        <f t="shared" si="1924"/>
        <v>74</v>
      </c>
      <c r="I1124" s="183">
        <f t="shared" si="1467"/>
        <v>-13.5</v>
      </c>
      <c r="J1124" s="179" t="s">
        <v>2004</v>
      </c>
      <c r="K1124" s="179" t="s">
        <v>2004</v>
      </c>
      <c r="L1124" s="179" t="s">
        <v>1534</v>
      </c>
      <c r="M1124" s="153">
        <v>9.36</v>
      </c>
      <c r="N1124" s="187">
        <f t="shared" si="1925"/>
        <v>9360000</v>
      </c>
      <c r="O1124" s="153">
        <v>75.624</v>
      </c>
      <c r="P1124" s="187">
        <f t="shared" si="1926"/>
        <v>75624000</v>
      </c>
      <c r="Q1124" s="153">
        <v>44.457</v>
      </c>
      <c r="R1124" s="149">
        <f t="shared" si="1927"/>
        <v>44457000</v>
      </c>
      <c r="S1124" s="154">
        <f>sum(N1124:P1124)</f>
        <v>84984075.62</v>
      </c>
      <c r="T1124" s="149">
        <f t="shared" si="1928"/>
        <v>84.98407562</v>
      </c>
      <c r="U1124" s="178">
        <f t="shared" si="1893"/>
        <v>0.5231215339</v>
      </c>
      <c r="V1124" s="156">
        <v>50.0</v>
      </c>
      <c r="W1124" s="188">
        <f t="shared" si="1929"/>
        <v>1.699681512</v>
      </c>
      <c r="X1124" s="193">
        <f t="shared" si="1894"/>
        <v>0.1872</v>
      </c>
      <c r="Y1124" s="147">
        <v>2011.0</v>
      </c>
      <c r="Z1124" s="159"/>
      <c r="AA1124" s="159"/>
      <c r="AB1124" s="189" t="s">
        <v>3785</v>
      </c>
      <c r="AC1124" s="158"/>
    </row>
    <row r="1125" ht="15.75" customHeight="1">
      <c r="A1125" s="223" t="s">
        <v>3786</v>
      </c>
      <c r="B1125" s="175">
        <v>95.0</v>
      </c>
      <c r="C1125" s="158">
        <v>78.0</v>
      </c>
      <c r="D1125" s="176">
        <f>(B1125+C1125)/2</f>
        <v>86.5</v>
      </c>
      <c r="E1125" s="158">
        <v>81.0</v>
      </c>
      <c r="F1125" s="158">
        <v>72.0</v>
      </c>
      <c r="G1125" s="149">
        <f t="shared" si="1095"/>
        <v>9</v>
      </c>
      <c r="H1125" s="164">
        <f>(E1125+F1125)/2</f>
        <v>76.5</v>
      </c>
      <c r="I1125" s="177">
        <f t="shared" si="1467"/>
        <v>10</v>
      </c>
      <c r="J1125" s="162" t="s">
        <v>1547</v>
      </c>
      <c r="K1125" s="162" t="s">
        <v>1547</v>
      </c>
      <c r="L1125" s="162" t="s">
        <v>1534</v>
      </c>
      <c r="M1125" s="153">
        <f>N1125/1000000</f>
        <v>11.60017</v>
      </c>
      <c r="N1125" s="154">
        <v>1.160017E7</v>
      </c>
      <c r="O1125" s="153">
        <f t="shared" ref="O1125:O1126" si="1930">P1125/1000000</f>
        <v>40.663264</v>
      </c>
      <c r="P1125" s="154">
        <v>4.0663264E7</v>
      </c>
      <c r="Q1125" s="153">
        <f t="shared" ref="Q1125:Q1126" si="1931">R1125/1000000</f>
        <v>0</v>
      </c>
      <c r="R1125" s="154">
        <v>0.0</v>
      </c>
      <c r="S1125" s="154">
        <f>R1125+P1125</f>
        <v>40663264</v>
      </c>
      <c r="T1125" s="154">
        <f t="shared" si="1928"/>
        <v>40.663264</v>
      </c>
      <c r="U1125" s="178">
        <f>R1125/S1125</f>
        <v>0</v>
      </c>
      <c r="V1125" s="156">
        <v>24.0</v>
      </c>
      <c r="W1125" s="157">
        <f t="shared" si="1929"/>
        <v>1.694302667</v>
      </c>
      <c r="X1125" s="178">
        <f>N1125/(V1125*1000000)</f>
        <v>0.4833404167</v>
      </c>
      <c r="Y1125" s="158">
        <v>2016.0</v>
      </c>
      <c r="Z1125" s="159"/>
      <c r="AA1125" s="159"/>
      <c r="AB1125" s="189" t="s">
        <v>3787</v>
      </c>
      <c r="AC1125" s="159"/>
    </row>
    <row r="1126" ht="15.75" customHeight="1">
      <c r="A1126" s="221" t="s">
        <v>3788</v>
      </c>
      <c r="B1126" s="183">
        <v>66.0</v>
      </c>
      <c r="C1126" s="158">
        <v>61.0</v>
      </c>
      <c r="D1126" s="184">
        <f t="shared" ref="D1126:D1137" si="1932">AVERAGE(B1126:C1126)</f>
        <v>63.5</v>
      </c>
      <c r="E1126" s="158">
        <v>74.0</v>
      </c>
      <c r="F1126" s="158">
        <v>66.0</v>
      </c>
      <c r="G1126" s="147">
        <f t="shared" si="1095"/>
        <v>8</v>
      </c>
      <c r="H1126" s="147">
        <f t="shared" ref="H1126:H1137" si="1933">AVERAGE(E1126:F1126)</f>
        <v>70</v>
      </c>
      <c r="I1126" s="185">
        <f t="shared" si="1467"/>
        <v>-6.5</v>
      </c>
      <c r="J1126" s="162" t="s">
        <v>1594</v>
      </c>
      <c r="K1126" s="162" t="s">
        <v>1594</v>
      </c>
      <c r="L1126" s="179" t="s">
        <v>1534</v>
      </c>
      <c r="M1126" s="153">
        <v>25.123781</v>
      </c>
      <c r="N1126" s="149">
        <v>2.5123781E7</v>
      </c>
      <c r="O1126" s="181">
        <f t="shared" si="1930"/>
        <v>97.822171</v>
      </c>
      <c r="P1126" s="187">
        <v>9.7822171E7</v>
      </c>
      <c r="Q1126" s="181">
        <f t="shared" si="1931"/>
        <v>71.510807</v>
      </c>
      <c r="R1126" s="187">
        <v>7.1510807E7</v>
      </c>
      <c r="S1126" s="187">
        <v>1.69332978E8</v>
      </c>
      <c r="T1126" s="187">
        <f t="shared" si="1928"/>
        <v>169.332978</v>
      </c>
      <c r="U1126" s="178">
        <f t="shared" ref="U1126:U1137" si="1934">(R1126/S1126)</f>
        <v>0.4223088015</v>
      </c>
      <c r="V1126" s="156">
        <v>100.0</v>
      </c>
      <c r="W1126" s="188">
        <f t="shared" si="1929"/>
        <v>1.69332978</v>
      </c>
      <c r="X1126" s="193">
        <f t="shared" ref="X1126:X1137" si="1935">SUM(M1126/V1126)</f>
        <v>0.25123781</v>
      </c>
      <c r="Y1126" s="147">
        <v>2007.0</v>
      </c>
      <c r="Z1126" s="159"/>
      <c r="AA1126" s="159"/>
      <c r="AB1126" s="160" t="s">
        <v>3789</v>
      </c>
      <c r="AC1126" s="159"/>
    </row>
    <row r="1127" ht="15.75" customHeight="1">
      <c r="A1127" s="221" t="s">
        <v>3790</v>
      </c>
      <c r="B1127" s="183">
        <v>50.0</v>
      </c>
      <c r="C1127" s="147">
        <v>57.0</v>
      </c>
      <c r="D1127" s="202">
        <f t="shared" si="1932"/>
        <v>53.5</v>
      </c>
      <c r="E1127" s="147">
        <v>41.0</v>
      </c>
      <c r="F1127" s="147">
        <v>74.0</v>
      </c>
      <c r="G1127" s="147">
        <f t="shared" si="1095"/>
        <v>-33</v>
      </c>
      <c r="H1127" s="147">
        <f t="shared" si="1933"/>
        <v>57.5</v>
      </c>
      <c r="I1127" s="183">
        <f t="shared" si="1467"/>
        <v>-4</v>
      </c>
      <c r="J1127" s="179" t="s">
        <v>1543</v>
      </c>
      <c r="K1127" s="179" t="s">
        <v>1616</v>
      </c>
      <c r="L1127" s="179" t="s">
        <v>1540</v>
      </c>
      <c r="M1127" s="186">
        <v>4.09</v>
      </c>
      <c r="N1127" s="187">
        <f t="shared" ref="N1127:N1128" si="1936">M1127*1000000</f>
        <v>4090000</v>
      </c>
      <c r="O1127" s="153">
        <v>9.51</v>
      </c>
      <c r="P1127" s="187">
        <f t="shared" ref="P1127:P1128" si="1937">O1127*1000000</f>
        <v>9510000</v>
      </c>
      <c r="Q1127" s="153">
        <v>2.33</v>
      </c>
      <c r="R1127" s="149">
        <f t="shared" ref="R1127:R1128" si="1938">SUM(Q1127*1000000)</f>
        <v>2330000</v>
      </c>
      <c r="S1127" s="187">
        <f>T1127*1000000</f>
        <v>11840000</v>
      </c>
      <c r="T1127" s="187">
        <v>11.84</v>
      </c>
      <c r="U1127" s="178">
        <f t="shared" si="1934"/>
        <v>0.1967905405</v>
      </c>
      <c r="V1127" s="156">
        <v>7.0</v>
      </c>
      <c r="W1127" s="188">
        <f t="shared" si="1929"/>
        <v>1.691428571</v>
      </c>
      <c r="X1127" s="193">
        <f t="shared" si="1935"/>
        <v>0.5842857143</v>
      </c>
      <c r="Y1127" s="147">
        <v>2008.0</v>
      </c>
      <c r="Z1127" s="159"/>
      <c r="AA1127" s="159"/>
      <c r="AB1127" s="189" t="s">
        <v>3791</v>
      </c>
      <c r="AC1127" s="158"/>
    </row>
    <row r="1128" ht="15.75" customHeight="1">
      <c r="A1128" s="221" t="s">
        <v>3792</v>
      </c>
      <c r="B1128" s="175">
        <v>86.0</v>
      </c>
      <c r="C1128" s="158">
        <v>76.0</v>
      </c>
      <c r="D1128" s="202">
        <f t="shared" si="1932"/>
        <v>81</v>
      </c>
      <c r="E1128" s="158">
        <v>73.0</v>
      </c>
      <c r="F1128" s="147">
        <v>71.0</v>
      </c>
      <c r="G1128" s="147">
        <f t="shared" si="1095"/>
        <v>2</v>
      </c>
      <c r="H1128" s="147">
        <f t="shared" si="1933"/>
        <v>72</v>
      </c>
      <c r="I1128" s="183">
        <f t="shared" si="1467"/>
        <v>9</v>
      </c>
      <c r="J1128" s="152" t="s">
        <v>1527</v>
      </c>
      <c r="K1128" s="179" t="s">
        <v>1527</v>
      </c>
      <c r="L1128" s="179" t="s">
        <v>1540</v>
      </c>
      <c r="M1128" s="153">
        <v>0.56</v>
      </c>
      <c r="N1128" s="187">
        <f t="shared" si="1936"/>
        <v>560000</v>
      </c>
      <c r="O1128" s="153">
        <v>5.35</v>
      </c>
      <c r="P1128" s="187">
        <f t="shared" si="1937"/>
        <v>5350000</v>
      </c>
      <c r="Q1128" s="153">
        <v>14.15</v>
      </c>
      <c r="R1128" s="149">
        <f t="shared" si="1938"/>
        <v>14150000</v>
      </c>
      <c r="S1128" s="154">
        <f>SUM(N1128:P1128)</f>
        <v>5910005.35</v>
      </c>
      <c r="T1128" s="149">
        <f t="shared" ref="T1128:T1130" si="1939">S1128/1000000</f>
        <v>5.91000535</v>
      </c>
      <c r="U1128" s="178">
        <f t="shared" si="1934"/>
        <v>2.394244872</v>
      </c>
      <c r="V1128" s="156">
        <v>3.5</v>
      </c>
      <c r="W1128" s="188">
        <f t="shared" si="1929"/>
        <v>1.688572957</v>
      </c>
      <c r="X1128" s="193">
        <f t="shared" si="1935"/>
        <v>0.16</v>
      </c>
      <c r="Y1128" s="147">
        <v>2011.0</v>
      </c>
      <c r="Z1128" s="159"/>
      <c r="AA1128" s="159"/>
      <c r="AB1128" s="189" t="s">
        <v>3793</v>
      </c>
      <c r="AC1128" s="158"/>
    </row>
    <row r="1129" ht="15.75" customHeight="1">
      <c r="A1129" s="221" t="s">
        <v>3794</v>
      </c>
      <c r="B1129" s="183">
        <v>35.0</v>
      </c>
      <c r="C1129" s="147">
        <v>42.0</v>
      </c>
      <c r="D1129" s="184">
        <f t="shared" si="1932"/>
        <v>38.5</v>
      </c>
      <c r="E1129" s="147">
        <v>51.0</v>
      </c>
      <c r="F1129" s="147">
        <v>59.0</v>
      </c>
      <c r="G1129" s="147">
        <f t="shared" si="1095"/>
        <v>-8</v>
      </c>
      <c r="H1129" s="147">
        <f t="shared" si="1933"/>
        <v>55</v>
      </c>
      <c r="I1129" s="185">
        <f t="shared" si="1467"/>
        <v>-16.5</v>
      </c>
      <c r="J1129" s="179" t="s">
        <v>1602</v>
      </c>
      <c r="K1129" s="179" t="s">
        <v>3147</v>
      </c>
      <c r="L1129" s="165" t="s">
        <v>1534</v>
      </c>
      <c r="M1129" s="186">
        <f t="shared" ref="M1129:M1130" si="1940">N1129/1000000</f>
        <v>16.306974</v>
      </c>
      <c r="N1129" s="187">
        <v>1.6306974E7</v>
      </c>
      <c r="O1129" s="153">
        <f t="shared" ref="O1129:O1130" si="1941">P1129/1000000</f>
        <v>37.519139</v>
      </c>
      <c r="P1129" s="187">
        <v>3.7519139E7</v>
      </c>
      <c r="Q1129" s="153">
        <f t="shared" ref="Q1129:Q1130" si="1942">R1129/1000000</f>
        <v>78.952441</v>
      </c>
      <c r="R1129" s="154">
        <v>7.8952441E7</v>
      </c>
      <c r="S1129" s="187">
        <v>1.1647158E8</v>
      </c>
      <c r="T1129" s="187">
        <f t="shared" si="1939"/>
        <v>116.47158</v>
      </c>
      <c r="U1129" s="178">
        <f t="shared" si="1934"/>
        <v>0.6778687213</v>
      </c>
      <c r="V1129" s="156">
        <v>69.0</v>
      </c>
      <c r="W1129" s="188">
        <f>SUM((S1129/1000000)/V1129)</f>
        <v>1.687993913</v>
      </c>
      <c r="X1129" s="193">
        <f t="shared" si="1935"/>
        <v>0.2363329565</v>
      </c>
      <c r="Y1129" s="151">
        <v>2012.0</v>
      </c>
      <c r="Z1129" s="159"/>
      <c r="AA1129" s="159"/>
      <c r="AB1129" s="189" t="s">
        <v>3795</v>
      </c>
      <c r="AC1129" s="158"/>
    </row>
    <row r="1130" ht="15.75" customHeight="1">
      <c r="A1130" s="225" t="s">
        <v>3796</v>
      </c>
      <c r="B1130" s="206">
        <v>53.0</v>
      </c>
      <c r="C1130" s="151">
        <v>54.0</v>
      </c>
      <c r="D1130" s="207">
        <f t="shared" si="1932"/>
        <v>53.5</v>
      </c>
      <c r="E1130" s="151">
        <v>63.0</v>
      </c>
      <c r="F1130" s="151">
        <v>69.0</v>
      </c>
      <c r="G1130" s="151">
        <f t="shared" si="1095"/>
        <v>-6</v>
      </c>
      <c r="H1130" s="151">
        <f t="shared" si="1933"/>
        <v>66</v>
      </c>
      <c r="I1130" s="208">
        <f t="shared" si="1467"/>
        <v>-12.5</v>
      </c>
      <c r="J1130" s="165" t="s">
        <v>1634</v>
      </c>
      <c r="K1130" s="165" t="s">
        <v>3797</v>
      </c>
      <c r="L1130" s="165" t="s">
        <v>1534</v>
      </c>
      <c r="M1130" s="181">
        <f t="shared" si="1940"/>
        <v>13.319371</v>
      </c>
      <c r="N1130" s="150">
        <v>1.3319371E7</v>
      </c>
      <c r="O1130" s="181">
        <f t="shared" si="1941"/>
        <v>47.047013</v>
      </c>
      <c r="P1130" s="150">
        <v>4.7047013E7</v>
      </c>
      <c r="Q1130" s="153">
        <f t="shared" si="1942"/>
        <v>20.3</v>
      </c>
      <c r="R1130" s="149">
        <v>2.03E7</v>
      </c>
      <c r="S1130" s="150">
        <v>6.7347013E7</v>
      </c>
      <c r="T1130" s="149">
        <f t="shared" si="1939"/>
        <v>67.347013</v>
      </c>
      <c r="U1130" s="178">
        <f t="shared" si="1934"/>
        <v>0.3014239102</v>
      </c>
      <c r="V1130" s="192">
        <v>40.0</v>
      </c>
      <c r="W1130" s="204">
        <f>SUM(S1130/(V1130*1000000))</f>
        <v>1.683675325</v>
      </c>
      <c r="X1130" s="193">
        <f t="shared" si="1935"/>
        <v>0.332984275</v>
      </c>
      <c r="Y1130" s="151">
        <v>2014.0</v>
      </c>
      <c r="Z1130" s="171"/>
      <c r="AA1130" s="159"/>
      <c r="AB1130" s="189" t="s">
        <v>3798</v>
      </c>
      <c r="AC1130" s="158"/>
    </row>
    <row r="1131" ht="15.75" customHeight="1">
      <c r="A1131" s="221" t="s">
        <v>739</v>
      </c>
      <c r="B1131" s="183">
        <v>36.0</v>
      </c>
      <c r="C1131" s="147">
        <v>50.0</v>
      </c>
      <c r="D1131" s="184">
        <f t="shared" si="1932"/>
        <v>43</v>
      </c>
      <c r="E1131" s="147">
        <v>71.0</v>
      </c>
      <c r="F1131" s="147">
        <v>74.0</v>
      </c>
      <c r="G1131" s="187">
        <f t="shared" si="1095"/>
        <v>-3</v>
      </c>
      <c r="H1131" s="147">
        <f t="shared" si="1933"/>
        <v>72.5</v>
      </c>
      <c r="I1131" s="185">
        <f t="shared" si="1467"/>
        <v>-29.5</v>
      </c>
      <c r="J1131" s="179" t="s">
        <v>1602</v>
      </c>
      <c r="K1131" s="179" t="s">
        <v>1716</v>
      </c>
      <c r="L1131" s="179" t="s">
        <v>1534</v>
      </c>
      <c r="M1131" s="186">
        <v>30.0</v>
      </c>
      <c r="N1131" s="187">
        <f t="shared" ref="N1131:N1133" si="1943">M1131*1000000</f>
        <v>30000000</v>
      </c>
      <c r="O1131" s="153">
        <v>90.76</v>
      </c>
      <c r="P1131" s="187">
        <f t="shared" ref="P1131:P1133" si="1944">O1131*1000000</f>
        <v>90760000</v>
      </c>
      <c r="Q1131" s="153">
        <v>245.61</v>
      </c>
      <c r="R1131" s="149">
        <f t="shared" ref="R1131:R1133" si="1945">SUM(Q1131*1000000)</f>
        <v>245610000</v>
      </c>
      <c r="S1131" s="187">
        <f t="shared" ref="S1131:S1133" si="1946">T1131*1000000</f>
        <v>336370000</v>
      </c>
      <c r="T1131" s="187">
        <f>SUM(O1131+Q1131)</f>
        <v>336.37</v>
      </c>
      <c r="U1131" s="178">
        <f t="shared" si="1934"/>
        <v>0.7301780777</v>
      </c>
      <c r="V1131" s="156">
        <v>200.0</v>
      </c>
      <c r="W1131" s="188">
        <f t="shared" ref="W1131:W1133" si="1947">SUM(T1131/V1131)</f>
        <v>1.68185</v>
      </c>
      <c r="X1131" s="193">
        <f t="shared" si="1935"/>
        <v>0.15</v>
      </c>
      <c r="Y1131" s="147">
        <v>2010.0</v>
      </c>
      <c r="Z1131" s="159"/>
      <c r="AA1131" s="159"/>
      <c r="AB1131" s="189" t="s">
        <v>3799</v>
      </c>
      <c r="AC1131" s="158"/>
    </row>
    <row r="1132" ht="15.75" customHeight="1">
      <c r="A1132" s="221" t="s">
        <v>3800</v>
      </c>
      <c r="B1132" s="183">
        <v>42.0</v>
      </c>
      <c r="C1132" s="147">
        <v>43.0</v>
      </c>
      <c r="D1132" s="202">
        <f t="shared" si="1932"/>
        <v>42.5</v>
      </c>
      <c r="E1132" s="147">
        <v>69.0</v>
      </c>
      <c r="F1132" s="147">
        <v>68.0</v>
      </c>
      <c r="G1132" s="147">
        <f t="shared" si="1095"/>
        <v>1</v>
      </c>
      <c r="H1132" s="147">
        <f t="shared" si="1933"/>
        <v>68.5</v>
      </c>
      <c r="I1132" s="183">
        <f t="shared" si="1467"/>
        <v>-26</v>
      </c>
      <c r="J1132" s="179" t="s">
        <v>1602</v>
      </c>
      <c r="K1132" s="179" t="s">
        <v>1726</v>
      </c>
      <c r="L1132" s="179" t="s">
        <v>1567</v>
      </c>
      <c r="M1132" s="186">
        <v>12.62</v>
      </c>
      <c r="N1132" s="187">
        <f t="shared" si="1943"/>
        <v>12620000</v>
      </c>
      <c r="O1132" s="153">
        <v>36.32</v>
      </c>
      <c r="P1132" s="187">
        <f t="shared" si="1944"/>
        <v>36320000</v>
      </c>
      <c r="Q1132" s="153">
        <v>39.36</v>
      </c>
      <c r="R1132" s="149">
        <f t="shared" si="1945"/>
        <v>39360000</v>
      </c>
      <c r="S1132" s="187">
        <f t="shared" si="1946"/>
        <v>75680000</v>
      </c>
      <c r="T1132" s="187">
        <v>75.68</v>
      </c>
      <c r="U1132" s="178">
        <f t="shared" si="1934"/>
        <v>0.5200845666</v>
      </c>
      <c r="V1132" s="156">
        <v>45.0</v>
      </c>
      <c r="W1132" s="188">
        <f t="shared" si="1947"/>
        <v>1.681777778</v>
      </c>
      <c r="X1132" s="193">
        <f t="shared" si="1935"/>
        <v>0.2804444444</v>
      </c>
      <c r="Y1132" s="147">
        <v>2008.0</v>
      </c>
      <c r="Z1132" s="159"/>
      <c r="AA1132" s="159"/>
      <c r="AB1132" s="189" t="s">
        <v>3801</v>
      </c>
      <c r="AC1132" s="158"/>
    </row>
    <row r="1133" ht="15.75" customHeight="1">
      <c r="A1133" s="221" t="s">
        <v>3802</v>
      </c>
      <c r="B1133" s="183">
        <v>9.0</v>
      </c>
      <c r="C1133" s="147">
        <v>30.0</v>
      </c>
      <c r="D1133" s="184">
        <f t="shared" si="1932"/>
        <v>19.5</v>
      </c>
      <c r="E1133" s="147">
        <v>46.0</v>
      </c>
      <c r="F1133" s="147">
        <v>49.0</v>
      </c>
      <c r="G1133" s="147">
        <f t="shared" si="1095"/>
        <v>-3</v>
      </c>
      <c r="H1133" s="147">
        <f t="shared" si="1933"/>
        <v>47.5</v>
      </c>
      <c r="I1133" s="185">
        <f t="shared" si="1467"/>
        <v>-28</v>
      </c>
      <c r="J1133" s="179" t="s">
        <v>1543</v>
      </c>
      <c r="K1133" s="179" t="s">
        <v>2215</v>
      </c>
      <c r="L1133" s="179" t="s">
        <v>1534</v>
      </c>
      <c r="M1133" s="186">
        <v>11.6</v>
      </c>
      <c r="N1133" s="187">
        <f t="shared" si="1943"/>
        <v>11600000</v>
      </c>
      <c r="O1133" s="153">
        <v>33.64</v>
      </c>
      <c r="P1133" s="187">
        <f t="shared" si="1944"/>
        <v>33640000</v>
      </c>
      <c r="Q1133" s="153">
        <v>50.12</v>
      </c>
      <c r="R1133" s="149">
        <f t="shared" si="1945"/>
        <v>50120000</v>
      </c>
      <c r="S1133" s="187">
        <f t="shared" si="1946"/>
        <v>83760000</v>
      </c>
      <c r="T1133" s="187">
        <f>SUM(O1133+Q1133)</f>
        <v>83.76</v>
      </c>
      <c r="U1133" s="178">
        <f t="shared" si="1934"/>
        <v>0.5983763133</v>
      </c>
      <c r="V1133" s="156">
        <v>50.0</v>
      </c>
      <c r="W1133" s="188">
        <f t="shared" si="1947"/>
        <v>1.6752</v>
      </c>
      <c r="X1133" s="193">
        <f t="shared" si="1935"/>
        <v>0.232</v>
      </c>
      <c r="Y1133" s="147">
        <v>2010.0</v>
      </c>
      <c r="Z1133" s="159"/>
      <c r="AA1133" s="159"/>
      <c r="AB1133" s="189" t="s">
        <v>3803</v>
      </c>
      <c r="AC1133" s="158"/>
    </row>
    <row r="1134" ht="15.75" customHeight="1">
      <c r="A1134" s="225" t="s">
        <v>3804</v>
      </c>
      <c r="B1134" s="206">
        <v>47.0</v>
      </c>
      <c r="C1134" s="151">
        <v>48.0</v>
      </c>
      <c r="D1134" s="207">
        <f t="shared" si="1932"/>
        <v>47.5</v>
      </c>
      <c r="E1134" s="151">
        <v>73.0</v>
      </c>
      <c r="F1134" s="151">
        <v>71.0</v>
      </c>
      <c r="G1134" s="151">
        <f t="shared" si="1095"/>
        <v>2</v>
      </c>
      <c r="H1134" s="151">
        <f t="shared" si="1933"/>
        <v>72</v>
      </c>
      <c r="I1134" s="208">
        <f t="shared" si="1467"/>
        <v>-24.5</v>
      </c>
      <c r="J1134" s="165" t="s">
        <v>1565</v>
      </c>
      <c r="K1134" s="165" t="s">
        <v>1565</v>
      </c>
      <c r="L1134" s="165" t="s">
        <v>1623</v>
      </c>
      <c r="M1134" s="181">
        <f>N1134/1000000</f>
        <v>13.116226</v>
      </c>
      <c r="N1134" s="150">
        <v>1.3116226E7</v>
      </c>
      <c r="O1134" s="181">
        <f>P1134/1000000</f>
        <v>47.119388</v>
      </c>
      <c r="P1134" s="150">
        <v>4.7119388E7</v>
      </c>
      <c r="Q1134" s="153">
        <f>R1134/1000000</f>
        <v>36.6</v>
      </c>
      <c r="R1134" s="149">
        <v>3.66E7</v>
      </c>
      <c r="S1134" s="150">
        <v>8.3719388E7</v>
      </c>
      <c r="T1134" s="149">
        <f t="shared" ref="T1134:T1136" si="1948">S1134/1000000</f>
        <v>83.719388</v>
      </c>
      <c r="U1134" s="178">
        <f t="shared" si="1934"/>
        <v>0.4371747199</v>
      </c>
      <c r="V1134" s="192">
        <v>50.0</v>
      </c>
      <c r="W1134" s="204">
        <f>SUM(S1134/(V1134*1000000))</f>
        <v>1.67438776</v>
      </c>
      <c r="X1134" s="193">
        <f t="shared" si="1935"/>
        <v>0.26232452</v>
      </c>
      <c r="Y1134" s="151">
        <v>2014.0</v>
      </c>
      <c r="Z1134" s="171"/>
      <c r="AA1134" s="159"/>
      <c r="AB1134" s="189" t="s">
        <v>3805</v>
      </c>
      <c r="AC1134" s="158"/>
    </row>
    <row r="1135" ht="15.75" customHeight="1">
      <c r="A1135" s="221" t="s">
        <v>3806</v>
      </c>
      <c r="B1135" s="175">
        <v>19.0</v>
      </c>
      <c r="C1135" s="158">
        <v>33.0</v>
      </c>
      <c r="D1135" s="184">
        <f t="shared" si="1932"/>
        <v>26</v>
      </c>
      <c r="E1135" s="158">
        <v>63.0</v>
      </c>
      <c r="F1135" s="147">
        <v>64.0</v>
      </c>
      <c r="G1135" s="147">
        <f t="shared" si="1095"/>
        <v>-1</v>
      </c>
      <c r="H1135" s="147">
        <f t="shared" si="1933"/>
        <v>63.5</v>
      </c>
      <c r="I1135" s="185">
        <f t="shared" si="1467"/>
        <v>-37.5</v>
      </c>
      <c r="J1135" s="179" t="s">
        <v>1543</v>
      </c>
      <c r="K1135" s="179" t="s">
        <v>1616</v>
      </c>
      <c r="L1135" s="179" t="s">
        <v>1534</v>
      </c>
      <c r="M1135" s="153">
        <v>30.51</v>
      </c>
      <c r="N1135" s="187">
        <f t="shared" ref="N1135:N1137" si="1949">M1135*1000000</f>
        <v>30510000</v>
      </c>
      <c r="O1135" s="153">
        <v>103.03</v>
      </c>
      <c r="P1135" s="187">
        <f t="shared" ref="P1135:P1137" si="1950">O1135*1000000</f>
        <v>103030000</v>
      </c>
      <c r="Q1135" s="153">
        <v>111.92</v>
      </c>
      <c r="R1135" s="149">
        <f t="shared" ref="R1135:R1137" si="1951">SUM(Q1135*1000000)</f>
        <v>111920000</v>
      </c>
      <c r="S1135" s="154">
        <f t="shared" ref="S1135:S1136" si="1952">SUM(N1135:P1135)</f>
        <v>133540103</v>
      </c>
      <c r="T1135" s="149">
        <f t="shared" si="1948"/>
        <v>133.540103</v>
      </c>
      <c r="U1135" s="178">
        <f t="shared" si="1934"/>
        <v>0.8381002969</v>
      </c>
      <c r="V1135" s="156">
        <v>80.0</v>
      </c>
      <c r="W1135" s="188">
        <f t="shared" ref="W1135:W1140" si="1953">SUM(T1135/V1135)</f>
        <v>1.669251288</v>
      </c>
      <c r="X1135" s="193">
        <f t="shared" si="1935"/>
        <v>0.381375</v>
      </c>
      <c r="Y1135" s="147">
        <v>2011.0</v>
      </c>
      <c r="Z1135" s="159"/>
      <c r="AA1135" s="159"/>
      <c r="AB1135" s="189" t="s">
        <v>3807</v>
      </c>
      <c r="AC1135" s="158"/>
    </row>
    <row r="1136" ht="15.75" customHeight="1">
      <c r="A1136" s="221" t="s">
        <v>3808</v>
      </c>
      <c r="B1136" s="175">
        <v>72.0</v>
      </c>
      <c r="C1136" s="158">
        <v>60.0</v>
      </c>
      <c r="D1136" s="184">
        <f t="shared" si="1932"/>
        <v>66</v>
      </c>
      <c r="E1136" s="158">
        <v>67.0</v>
      </c>
      <c r="F1136" s="147">
        <v>66.0</v>
      </c>
      <c r="G1136" s="147">
        <f t="shared" si="1095"/>
        <v>1</v>
      </c>
      <c r="H1136" s="147">
        <f t="shared" si="1933"/>
        <v>66.5</v>
      </c>
      <c r="I1136" s="185">
        <f t="shared" si="1467"/>
        <v>-0.5</v>
      </c>
      <c r="J1136" s="179" t="s">
        <v>1750</v>
      </c>
      <c r="K1136" s="179" t="s">
        <v>3809</v>
      </c>
      <c r="L1136" s="179" t="s">
        <v>1534</v>
      </c>
      <c r="M1136" s="153">
        <v>21.16</v>
      </c>
      <c r="N1136" s="187">
        <f t="shared" si="1949"/>
        <v>21160000</v>
      </c>
      <c r="O1136" s="153">
        <v>62.5</v>
      </c>
      <c r="P1136" s="187">
        <f t="shared" si="1950"/>
        <v>62500000</v>
      </c>
      <c r="Q1136" s="153">
        <v>65.37</v>
      </c>
      <c r="R1136" s="149">
        <f t="shared" si="1951"/>
        <v>65370000</v>
      </c>
      <c r="S1136" s="154">
        <f t="shared" si="1952"/>
        <v>83660062.5</v>
      </c>
      <c r="T1136" s="149">
        <f t="shared" si="1948"/>
        <v>83.6600625</v>
      </c>
      <c r="U1136" s="178">
        <f t="shared" si="1934"/>
        <v>0.7813764184</v>
      </c>
      <c r="V1136" s="156">
        <v>50.2</v>
      </c>
      <c r="W1136" s="188">
        <f t="shared" si="1953"/>
        <v>1.66653511</v>
      </c>
      <c r="X1136" s="193">
        <f t="shared" si="1935"/>
        <v>0.4215139442</v>
      </c>
      <c r="Y1136" s="147">
        <v>2011.0</v>
      </c>
      <c r="Z1136" s="159"/>
      <c r="AA1136" s="159"/>
      <c r="AB1136" s="189" t="s">
        <v>3810</v>
      </c>
      <c r="AC1136" s="158"/>
    </row>
    <row r="1137" ht="15.75" customHeight="1">
      <c r="A1137" s="221" t="s">
        <v>3811</v>
      </c>
      <c r="B1137" s="183">
        <v>61.0</v>
      </c>
      <c r="C1137" s="147">
        <v>58.0</v>
      </c>
      <c r="D1137" s="202">
        <f t="shared" si="1932"/>
        <v>59.5</v>
      </c>
      <c r="E1137" s="147">
        <v>62.0</v>
      </c>
      <c r="F1137" s="147">
        <v>73.0</v>
      </c>
      <c r="G1137" s="147">
        <f t="shared" si="1095"/>
        <v>-11</v>
      </c>
      <c r="H1137" s="147">
        <f t="shared" si="1933"/>
        <v>67.5</v>
      </c>
      <c r="I1137" s="183">
        <f t="shared" si="1467"/>
        <v>-8</v>
      </c>
      <c r="J1137" s="152" t="s">
        <v>1527</v>
      </c>
      <c r="K1137" s="179" t="s">
        <v>2772</v>
      </c>
      <c r="L1137" s="179" t="s">
        <v>1567</v>
      </c>
      <c r="M1137" s="186">
        <v>9.5</v>
      </c>
      <c r="N1137" s="187">
        <f t="shared" si="1949"/>
        <v>9500000</v>
      </c>
      <c r="O1137" s="153">
        <v>28.5</v>
      </c>
      <c r="P1137" s="187">
        <f t="shared" si="1950"/>
        <v>28500000</v>
      </c>
      <c r="Q1137" s="153">
        <v>14.77</v>
      </c>
      <c r="R1137" s="149">
        <f t="shared" si="1951"/>
        <v>14770000</v>
      </c>
      <c r="S1137" s="187">
        <f>T1137*1000000</f>
        <v>43270000</v>
      </c>
      <c r="T1137" s="187">
        <v>43.27</v>
      </c>
      <c r="U1137" s="178">
        <f t="shared" si="1934"/>
        <v>0.3413450428</v>
      </c>
      <c r="V1137" s="156">
        <v>26.0</v>
      </c>
      <c r="W1137" s="188">
        <f t="shared" si="1953"/>
        <v>1.664230769</v>
      </c>
      <c r="X1137" s="193">
        <f t="shared" si="1935"/>
        <v>0.3653846154</v>
      </c>
      <c r="Y1137" s="147">
        <v>2009.0</v>
      </c>
      <c r="Z1137" s="159"/>
      <c r="AA1137" s="159"/>
      <c r="AB1137" s="189" t="s">
        <v>3812</v>
      </c>
      <c r="AC1137" s="158"/>
    </row>
    <row r="1138" ht="15.75" customHeight="1">
      <c r="A1138" s="222" t="s">
        <v>1030</v>
      </c>
      <c r="B1138" s="146">
        <v>77.0</v>
      </c>
      <c r="C1138" s="164">
        <v>66.0</v>
      </c>
      <c r="D1138" s="176">
        <f>(B1138+C1138)/2</f>
        <v>71.5</v>
      </c>
      <c r="E1138" s="164">
        <v>66.0</v>
      </c>
      <c r="F1138" s="164">
        <v>70.0</v>
      </c>
      <c r="G1138" s="149">
        <f t="shared" si="1095"/>
        <v>-4</v>
      </c>
      <c r="H1138" s="164">
        <f>(E1138+F1138)/2</f>
        <v>68</v>
      </c>
      <c r="I1138" s="177">
        <f t="shared" si="1467"/>
        <v>3.5</v>
      </c>
      <c r="J1138" s="152" t="s">
        <v>1601</v>
      </c>
      <c r="K1138" s="152" t="s">
        <v>1601</v>
      </c>
      <c r="L1138" s="152" t="s">
        <v>1540</v>
      </c>
      <c r="M1138" s="186">
        <f>N1138/1000000</f>
        <v>39.155217</v>
      </c>
      <c r="N1138" s="149">
        <v>3.9155217E7</v>
      </c>
      <c r="O1138" s="181">
        <f>P1138/1000000</f>
        <v>123.08712</v>
      </c>
      <c r="P1138" s="149">
        <v>1.2308712E8</v>
      </c>
      <c r="Q1138" s="186">
        <f>R1138/1000000</f>
        <v>209.120551</v>
      </c>
      <c r="R1138" s="187">
        <v>2.09120551E8</v>
      </c>
      <c r="S1138" s="187">
        <f>R1138+P1138</f>
        <v>332207671</v>
      </c>
      <c r="T1138" s="187">
        <f t="shared" ref="T1138:T1141" si="1954">S1138/1000000</f>
        <v>332.207671</v>
      </c>
      <c r="U1138" s="193">
        <f>R1138/S1138</f>
        <v>0.6294874238</v>
      </c>
      <c r="V1138" s="156">
        <v>200.0</v>
      </c>
      <c r="W1138" s="188">
        <f t="shared" si="1953"/>
        <v>1.661038355</v>
      </c>
      <c r="X1138" s="193">
        <f>N1138/(V1138*1000000)</f>
        <v>0.195776085</v>
      </c>
      <c r="Y1138" s="164">
        <v>2015.0</v>
      </c>
      <c r="Z1138" s="159"/>
      <c r="AA1138" s="159"/>
      <c r="AB1138" s="189" t="s">
        <v>3813</v>
      </c>
      <c r="AC1138" s="159"/>
    </row>
    <row r="1139" ht="15.75" customHeight="1">
      <c r="A1139" s="221" t="s">
        <v>3814</v>
      </c>
      <c r="B1139" s="175">
        <v>93.0</v>
      </c>
      <c r="C1139" s="158">
        <v>73.0</v>
      </c>
      <c r="D1139" s="184">
        <f t="shared" ref="D1139:D1140" si="1955">AVERAGE(B1139:C1139)</f>
        <v>83</v>
      </c>
      <c r="E1139" s="158">
        <v>86.0</v>
      </c>
      <c r="F1139" s="147">
        <v>76.0</v>
      </c>
      <c r="G1139" s="187">
        <f t="shared" si="1095"/>
        <v>10</v>
      </c>
      <c r="H1139" s="147">
        <f t="shared" ref="H1139:H1140" si="1956">AVERAGE(E1139:F1139)</f>
        <v>81</v>
      </c>
      <c r="I1139" s="185">
        <f t="shared" si="1467"/>
        <v>2</v>
      </c>
      <c r="J1139" s="179" t="s">
        <v>1602</v>
      </c>
      <c r="K1139" s="179" t="s">
        <v>2182</v>
      </c>
      <c r="L1139" s="179" t="s">
        <v>1550</v>
      </c>
      <c r="M1139" s="153">
        <v>29.55</v>
      </c>
      <c r="N1139" s="187">
        <f t="shared" ref="N1139:N1140" si="1957">M1139*1000000</f>
        <v>29550000</v>
      </c>
      <c r="O1139" s="153">
        <v>209.39</v>
      </c>
      <c r="P1139" s="187">
        <f t="shared" ref="P1139:P1140" si="1958">O1139*1000000</f>
        <v>209390000</v>
      </c>
      <c r="Q1139" s="153">
        <v>485.32</v>
      </c>
      <c r="R1139" s="149">
        <f t="shared" ref="R1139:R1140" si="1959">SUM(Q1139*1000000)</f>
        <v>485320000</v>
      </c>
      <c r="S1139" s="154">
        <f>sum(N1139:P1139)</f>
        <v>238940209.4</v>
      </c>
      <c r="T1139" s="149">
        <f t="shared" si="1954"/>
        <v>238.9402094</v>
      </c>
      <c r="U1139" s="178">
        <f t="shared" ref="U1139:U1144" si="1960">(R1139/S1139)</f>
        <v>2.031135744</v>
      </c>
      <c r="V1139" s="156">
        <v>145.0</v>
      </c>
      <c r="W1139" s="188">
        <f t="shared" si="1953"/>
        <v>1.647863513</v>
      </c>
      <c r="X1139" s="193">
        <f t="shared" ref="X1139:X1144" si="1961">SUM(M1139/V1139)</f>
        <v>0.2037931034</v>
      </c>
      <c r="Y1139" s="147">
        <v>2011.0</v>
      </c>
      <c r="Z1139" s="159"/>
      <c r="AA1139" s="159"/>
      <c r="AB1139" s="189" t="s">
        <v>3815</v>
      </c>
      <c r="AC1139" s="158"/>
    </row>
    <row r="1140" ht="15.75" customHeight="1">
      <c r="A1140" s="221" t="s">
        <v>1209</v>
      </c>
      <c r="B1140" s="175">
        <v>77.0</v>
      </c>
      <c r="C1140" s="158">
        <v>57.0</v>
      </c>
      <c r="D1140" s="184">
        <f t="shared" si="1955"/>
        <v>67</v>
      </c>
      <c r="E1140" s="158">
        <v>80.0</v>
      </c>
      <c r="F1140" s="147">
        <v>69.0</v>
      </c>
      <c r="G1140" s="187">
        <f t="shared" si="1095"/>
        <v>11</v>
      </c>
      <c r="H1140" s="147">
        <f t="shared" si="1956"/>
        <v>74.5</v>
      </c>
      <c r="I1140" s="185">
        <f t="shared" si="1467"/>
        <v>-7.5</v>
      </c>
      <c r="J1140" s="179" t="s">
        <v>1602</v>
      </c>
      <c r="K1140" s="179" t="s">
        <v>1716</v>
      </c>
      <c r="L1140" s="179" t="s">
        <v>1534</v>
      </c>
      <c r="M1140" s="153">
        <v>65.72</v>
      </c>
      <c r="N1140" s="187">
        <f t="shared" si="1957"/>
        <v>65720000</v>
      </c>
      <c r="O1140" s="153">
        <v>181.03</v>
      </c>
      <c r="P1140" s="187">
        <f t="shared" si="1958"/>
        <v>181030000</v>
      </c>
      <c r="Q1140" s="153">
        <v>268.29</v>
      </c>
      <c r="R1140" s="149">
        <f t="shared" si="1959"/>
        <v>268290000</v>
      </c>
      <c r="S1140" s="154">
        <f>SUM(N1140:P1140)</f>
        <v>246750181</v>
      </c>
      <c r="T1140" s="149">
        <f t="shared" si="1954"/>
        <v>246.750181</v>
      </c>
      <c r="U1140" s="178">
        <f t="shared" si="1960"/>
        <v>1.087294035</v>
      </c>
      <c r="V1140" s="156">
        <v>150.0</v>
      </c>
      <c r="W1140" s="188">
        <f t="shared" si="1953"/>
        <v>1.645001207</v>
      </c>
      <c r="X1140" s="193">
        <f t="shared" si="1961"/>
        <v>0.4381333333</v>
      </c>
      <c r="Y1140" s="147">
        <v>2011.0</v>
      </c>
      <c r="Z1140" s="159"/>
      <c r="AA1140" s="159"/>
      <c r="AB1140" s="189" t="s">
        <v>3816</v>
      </c>
      <c r="AC1140" s="158"/>
    </row>
    <row r="1141" ht="15.75" customHeight="1">
      <c r="A1141" s="222" t="s">
        <v>3817</v>
      </c>
      <c r="B1141" s="146">
        <v>26.0</v>
      </c>
      <c r="C1141" s="164">
        <v>37.0</v>
      </c>
      <c r="D1141" s="148">
        <f>(B1141+C1141)/2</f>
        <v>31.5</v>
      </c>
      <c r="E1141" s="164">
        <v>41.0</v>
      </c>
      <c r="F1141" s="164">
        <v>50.0</v>
      </c>
      <c r="G1141" s="151">
        <f t="shared" si="1095"/>
        <v>-9</v>
      </c>
      <c r="H1141" s="151">
        <f>(E1141+F1141)/2</f>
        <v>45.5</v>
      </c>
      <c r="I1141" s="150">
        <f t="shared" si="1467"/>
        <v>-14</v>
      </c>
      <c r="J1141" s="165" t="s">
        <v>1543</v>
      </c>
      <c r="K1141" s="165" t="s">
        <v>1543</v>
      </c>
      <c r="L1141" s="166" t="s">
        <v>1540</v>
      </c>
      <c r="M1141" s="167">
        <f>N1141/1000000</f>
        <v>12.201873</v>
      </c>
      <c r="N1141" s="149">
        <v>1.2201873E7</v>
      </c>
      <c r="O1141" s="167">
        <f>P1141/1000000</f>
        <v>32.187017</v>
      </c>
      <c r="P1141" s="149">
        <v>3.2187017E7</v>
      </c>
      <c r="Q1141" s="167">
        <f>R1141/1000000</f>
        <v>8.9</v>
      </c>
      <c r="R1141" s="150">
        <f>S1141-P1141</f>
        <v>8900000</v>
      </c>
      <c r="S1141" s="149">
        <v>4.1087017E7</v>
      </c>
      <c r="T1141" s="149">
        <f t="shared" si="1954"/>
        <v>41.087017</v>
      </c>
      <c r="U1141" s="155">
        <f t="shared" si="1960"/>
        <v>0.2166134378</v>
      </c>
      <c r="V1141" s="192">
        <v>25.0</v>
      </c>
      <c r="W1141" s="204">
        <f>SUM(S1141/(V1141*1000000))</f>
        <v>1.64348068</v>
      </c>
      <c r="X1141" s="155">
        <f t="shared" si="1961"/>
        <v>0.48807492</v>
      </c>
      <c r="Y1141" s="164">
        <v>2017.0</v>
      </c>
      <c r="Z1141" s="171"/>
      <c r="AA1141" s="171"/>
      <c r="AB1141" s="172" t="s">
        <v>3818</v>
      </c>
      <c r="AC1141" s="171"/>
    </row>
    <row r="1142" ht="15.75" customHeight="1">
      <c r="A1142" s="221" t="s">
        <v>3819</v>
      </c>
      <c r="B1142" s="183">
        <v>65.0</v>
      </c>
      <c r="C1142" s="147">
        <v>63.0</v>
      </c>
      <c r="D1142" s="202">
        <f>AVERAGE(B1142:C1142)</f>
        <v>64</v>
      </c>
      <c r="E1142" s="147">
        <v>67.0</v>
      </c>
      <c r="F1142" s="147">
        <v>67.0</v>
      </c>
      <c r="G1142" s="147">
        <f t="shared" si="1095"/>
        <v>0</v>
      </c>
      <c r="H1142" s="147">
        <f>AVERAGE(E1142:F1142)</f>
        <v>67</v>
      </c>
      <c r="I1142" s="183">
        <f t="shared" si="1467"/>
        <v>-3</v>
      </c>
      <c r="J1142" s="179" t="s">
        <v>1543</v>
      </c>
      <c r="K1142" s="179" t="s">
        <v>1616</v>
      </c>
      <c r="L1142" s="179" t="s">
        <v>1550</v>
      </c>
      <c r="M1142" s="186">
        <v>10.68</v>
      </c>
      <c r="N1142" s="187">
        <f>M1142*1000000</f>
        <v>10680000</v>
      </c>
      <c r="O1142" s="153">
        <v>44.09</v>
      </c>
      <c r="P1142" s="187">
        <f>O1142*1000000</f>
        <v>44090000</v>
      </c>
      <c r="Q1142" s="153">
        <v>0.26</v>
      </c>
      <c r="R1142" s="149">
        <f>SUM(Q1142*1000000)</f>
        <v>260000</v>
      </c>
      <c r="S1142" s="187">
        <f>T1142*1000000</f>
        <v>44350000</v>
      </c>
      <c r="T1142" s="187">
        <v>44.35</v>
      </c>
      <c r="U1142" s="178">
        <f t="shared" si="1960"/>
        <v>0.005862457723</v>
      </c>
      <c r="V1142" s="156">
        <v>27.0</v>
      </c>
      <c r="W1142" s="188">
        <f>SUM(T1142/V1142)</f>
        <v>1.642592593</v>
      </c>
      <c r="X1142" s="193">
        <f t="shared" si="1961"/>
        <v>0.3955555556</v>
      </c>
      <c r="Y1142" s="147">
        <v>2008.0</v>
      </c>
      <c r="Z1142" s="159"/>
      <c r="AA1142" s="159"/>
      <c r="AB1142" s="189" t="s">
        <v>3820</v>
      </c>
      <c r="AC1142" s="158"/>
    </row>
    <row r="1143" ht="15.75" customHeight="1">
      <c r="A1143" s="194" t="s">
        <v>3821</v>
      </c>
      <c r="B1143" s="146">
        <v>91.0</v>
      </c>
      <c r="C1143" s="146">
        <v>81.0</v>
      </c>
      <c r="D1143" s="195">
        <f t="shared" ref="D1143:D1145" si="1962">(B1143+C1143)/2</f>
        <v>86</v>
      </c>
      <c r="E1143" s="146">
        <v>98.0</v>
      </c>
      <c r="F1143" s="146">
        <v>75.0</v>
      </c>
      <c r="G1143" s="146">
        <f t="shared" si="1095"/>
        <v>23</v>
      </c>
      <c r="H1143" s="146">
        <f t="shared" ref="H1143:H1145" si="1963">(E1143+F1143)/2</f>
        <v>86.5</v>
      </c>
      <c r="I1143" s="146">
        <f t="shared" si="1467"/>
        <v>-0.5</v>
      </c>
      <c r="J1143" s="173" t="s">
        <v>1547</v>
      </c>
      <c r="K1143" s="196" t="s">
        <v>1547</v>
      </c>
      <c r="L1143" s="197" t="s">
        <v>1540</v>
      </c>
      <c r="M1143" s="181">
        <f t="shared" ref="M1143:M1146" si="1964">N1143/1000000</f>
        <v>31.474958</v>
      </c>
      <c r="N1143" s="198">
        <v>3.1474958E7</v>
      </c>
      <c r="O1143" s="181">
        <f t="shared" ref="O1143:O1146" si="1965">P1143/1000000</f>
        <v>83.797945</v>
      </c>
      <c r="P1143" s="149">
        <v>8.3797945E7</v>
      </c>
      <c r="Q1143" s="181">
        <f t="shared" ref="Q1143:Q1146" si="1966">R1143/1000000</f>
        <v>76.5</v>
      </c>
      <c r="R1143" s="198">
        <v>7.65E7</v>
      </c>
      <c r="S1143" s="149">
        <f t="shared" ref="S1143:S1144" si="1967">P1143+R1143</f>
        <v>160297945</v>
      </c>
      <c r="T1143" s="149">
        <f t="shared" ref="T1143:T1148" si="1968">S1143/1000000</f>
        <v>160.297945</v>
      </c>
      <c r="U1143" s="199">
        <f t="shared" si="1960"/>
        <v>0.4772363114</v>
      </c>
      <c r="V1143" s="192">
        <v>97.6</v>
      </c>
      <c r="W1143" s="200">
        <f t="shared" ref="W1143:W1144" si="1969">SUM(S1143/(V1143*1000000))</f>
        <v>1.642396977</v>
      </c>
      <c r="X1143" s="199">
        <f t="shared" si="1961"/>
        <v>0.3224893238</v>
      </c>
      <c r="Y1143" s="146">
        <v>2019.0</v>
      </c>
      <c r="Z1143" s="201"/>
      <c r="AA1143" s="201"/>
      <c r="AB1143" s="197" t="s">
        <v>1530</v>
      </c>
      <c r="AC1143" s="159"/>
    </row>
    <row r="1144" ht="15.75" customHeight="1">
      <c r="A1144" s="194" t="s">
        <v>3822</v>
      </c>
      <c r="B1144" s="146">
        <v>34.0</v>
      </c>
      <c r="C1144" s="175">
        <v>36.0</v>
      </c>
      <c r="D1144" s="195">
        <f t="shared" si="1962"/>
        <v>35</v>
      </c>
      <c r="E1144" s="146">
        <v>75.0</v>
      </c>
      <c r="F1144" s="146">
        <v>57.0</v>
      </c>
      <c r="G1144" s="146">
        <f t="shared" si="1095"/>
        <v>18</v>
      </c>
      <c r="H1144" s="146">
        <f t="shared" si="1963"/>
        <v>66</v>
      </c>
      <c r="I1144" s="146">
        <f t="shared" si="1467"/>
        <v>-31</v>
      </c>
      <c r="J1144" s="173" t="s">
        <v>1558</v>
      </c>
      <c r="K1144" s="196" t="s">
        <v>1558</v>
      </c>
      <c r="L1144" s="197" t="s">
        <v>1540</v>
      </c>
      <c r="M1144" s="181">
        <f t="shared" si="1964"/>
        <v>5.361937</v>
      </c>
      <c r="N1144" s="198">
        <v>5361937.0</v>
      </c>
      <c r="O1144" s="181">
        <f t="shared" si="1965"/>
        <v>13.631124</v>
      </c>
      <c r="P1144" s="149">
        <v>1.3631124E7</v>
      </c>
      <c r="Q1144" s="181">
        <f t="shared" si="1966"/>
        <v>2.787094</v>
      </c>
      <c r="R1144" s="198">
        <v>2787094.0</v>
      </c>
      <c r="S1144" s="149">
        <f t="shared" si="1967"/>
        <v>16418218</v>
      </c>
      <c r="T1144" s="149">
        <f t="shared" si="1968"/>
        <v>16.418218</v>
      </c>
      <c r="U1144" s="199">
        <f t="shared" si="1960"/>
        <v>0.1697561818</v>
      </c>
      <c r="V1144" s="192">
        <v>10.0</v>
      </c>
      <c r="W1144" s="200">
        <f t="shared" si="1969"/>
        <v>1.6418218</v>
      </c>
      <c r="X1144" s="199">
        <f t="shared" si="1961"/>
        <v>0.5361937</v>
      </c>
      <c r="Y1144" s="146">
        <v>2019.0</v>
      </c>
      <c r="Z1144" s="201"/>
      <c r="AA1144" s="201"/>
      <c r="AB1144" s="197" t="s">
        <v>1530</v>
      </c>
      <c r="AC1144" s="159"/>
    </row>
    <row r="1145" ht="15.75" customHeight="1">
      <c r="A1145" s="223" t="s">
        <v>3823</v>
      </c>
      <c r="B1145" s="175">
        <v>94.0</v>
      </c>
      <c r="C1145" s="158">
        <v>77.0</v>
      </c>
      <c r="D1145" s="176">
        <f t="shared" si="1962"/>
        <v>85.5</v>
      </c>
      <c r="E1145" s="158">
        <v>85.0</v>
      </c>
      <c r="F1145" s="158">
        <v>73.0</v>
      </c>
      <c r="G1145" s="149">
        <f t="shared" si="1095"/>
        <v>12</v>
      </c>
      <c r="H1145" s="164">
        <f t="shared" si="1963"/>
        <v>79</v>
      </c>
      <c r="I1145" s="177">
        <f t="shared" si="1467"/>
        <v>6.5</v>
      </c>
      <c r="J1145" s="162" t="s">
        <v>1558</v>
      </c>
      <c r="K1145" s="162" t="s">
        <v>1558</v>
      </c>
      <c r="L1145" s="152" t="s">
        <v>1540</v>
      </c>
      <c r="M1145" s="153">
        <f t="shared" si="1964"/>
        <v>4.754215</v>
      </c>
      <c r="N1145" s="154">
        <v>4754215.0</v>
      </c>
      <c r="O1145" s="153">
        <f t="shared" si="1965"/>
        <v>14.288406</v>
      </c>
      <c r="P1145" s="154">
        <v>1.4288406E7</v>
      </c>
      <c r="Q1145" s="153">
        <f t="shared" si="1966"/>
        <v>0.472777</v>
      </c>
      <c r="R1145" s="154">
        <v>472777.0</v>
      </c>
      <c r="S1145" s="154">
        <f>R1145+P1145</f>
        <v>14761183</v>
      </c>
      <c r="T1145" s="154">
        <f t="shared" si="1968"/>
        <v>14.761183</v>
      </c>
      <c r="U1145" s="178">
        <f>R1145/S1145</f>
        <v>0.03202839501</v>
      </c>
      <c r="V1145" s="156">
        <v>9.0</v>
      </c>
      <c r="W1145" s="157">
        <f>SUM(T1145/V1145)</f>
        <v>1.640131444</v>
      </c>
      <c r="X1145" s="178">
        <f>N1145/(V1145*1000000)</f>
        <v>0.5282461111</v>
      </c>
      <c r="Y1145" s="158">
        <v>2016.0</v>
      </c>
      <c r="Z1145" s="159"/>
      <c r="AA1145" s="159"/>
      <c r="AB1145" s="160" t="s">
        <v>3824</v>
      </c>
      <c r="AC1145" s="159"/>
    </row>
    <row r="1146" ht="15.75" customHeight="1">
      <c r="A1146" s="221" t="s">
        <v>3825</v>
      </c>
      <c r="B1146" s="183">
        <v>38.0</v>
      </c>
      <c r="C1146" s="147">
        <v>55.0</v>
      </c>
      <c r="D1146" s="184">
        <f t="shared" ref="D1146:D1149" si="1970">AVERAGE(B1146:C1146)</f>
        <v>46.5</v>
      </c>
      <c r="E1146" s="147">
        <v>46.0</v>
      </c>
      <c r="F1146" s="147">
        <v>56.0</v>
      </c>
      <c r="G1146" s="147">
        <f t="shared" si="1095"/>
        <v>-10</v>
      </c>
      <c r="H1146" s="147">
        <f t="shared" ref="H1146:H1149" si="1971">AVERAGE(E1146:F1146)</f>
        <v>51</v>
      </c>
      <c r="I1146" s="185">
        <f t="shared" si="1467"/>
        <v>-4.5</v>
      </c>
      <c r="J1146" s="179" t="s">
        <v>1543</v>
      </c>
      <c r="K1146" s="179" t="s">
        <v>2357</v>
      </c>
      <c r="L1146" s="165" t="s">
        <v>1534</v>
      </c>
      <c r="M1146" s="186">
        <f t="shared" si="1964"/>
        <v>29.685274</v>
      </c>
      <c r="N1146" s="187">
        <v>2.9685274E7</v>
      </c>
      <c r="O1146" s="153">
        <f t="shared" si="1965"/>
        <v>79.727149</v>
      </c>
      <c r="P1146" s="187">
        <v>7.9727149E7</v>
      </c>
      <c r="Q1146" s="153">
        <f t="shared" si="1966"/>
        <v>165.8</v>
      </c>
      <c r="R1146" s="154">
        <v>1.658E8</v>
      </c>
      <c r="S1146" s="187">
        <v>2.45527149E8</v>
      </c>
      <c r="T1146" s="187">
        <f t="shared" si="1968"/>
        <v>245.527149</v>
      </c>
      <c r="U1146" s="178">
        <f t="shared" ref="U1146:U1150" si="1972">(R1146/S1146)</f>
        <v>0.6752817384</v>
      </c>
      <c r="V1146" s="156">
        <v>150.0</v>
      </c>
      <c r="W1146" s="188">
        <f>SUM((S1146/1000000)/V1146)</f>
        <v>1.63684766</v>
      </c>
      <c r="X1146" s="193">
        <f t="shared" ref="X1146:X1150" si="1973">SUM(M1146/V1146)</f>
        <v>0.1979018267</v>
      </c>
      <c r="Y1146" s="151">
        <v>2012.0</v>
      </c>
      <c r="Z1146" s="159"/>
      <c r="AA1146" s="159"/>
      <c r="AB1146" s="189" t="s">
        <v>3826</v>
      </c>
      <c r="AC1146" s="158"/>
    </row>
    <row r="1147" ht="15.75" customHeight="1">
      <c r="A1147" s="221" t="s">
        <v>3827</v>
      </c>
      <c r="B1147" s="175">
        <v>83.0</v>
      </c>
      <c r="C1147" s="158">
        <v>65.0</v>
      </c>
      <c r="D1147" s="202">
        <f t="shared" si="1970"/>
        <v>74</v>
      </c>
      <c r="E1147" s="158">
        <v>84.0</v>
      </c>
      <c r="F1147" s="147">
        <v>73.0</v>
      </c>
      <c r="G1147" s="147">
        <f t="shared" si="1095"/>
        <v>11</v>
      </c>
      <c r="H1147" s="147">
        <f t="shared" si="1971"/>
        <v>78.5</v>
      </c>
      <c r="I1147" s="183">
        <f t="shared" si="1467"/>
        <v>-4.5</v>
      </c>
      <c r="J1147" s="179" t="s">
        <v>1634</v>
      </c>
      <c r="K1147" s="179" t="s">
        <v>3828</v>
      </c>
      <c r="L1147" s="179" t="s">
        <v>1529</v>
      </c>
      <c r="M1147" s="153">
        <v>1.75</v>
      </c>
      <c r="N1147" s="187">
        <f t="shared" ref="N1147:N1149" si="1974">M1147*1000000</f>
        <v>1750000</v>
      </c>
      <c r="O1147" s="153">
        <v>14.6</v>
      </c>
      <c r="P1147" s="187">
        <f t="shared" ref="P1147:P1149" si="1975">O1147*1000000</f>
        <v>14600000</v>
      </c>
      <c r="Q1147" s="153">
        <v>20.46</v>
      </c>
      <c r="R1147" s="149">
        <f t="shared" ref="R1147:R1149" si="1976">SUM(Q1147*1000000)</f>
        <v>20460000</v>
      </c>
      <c r="S1147" s="154">
        <f t="shared" ref="S1147:S1148" si="1977">SUM(N1147:P1147)</f>
        <v>16350014.6</v>
      </c>
      <c r="T1147" s="149">
        <f t="shared" si="1968"/>
        <v>16.3500146</v>
      </c>
      <c r="U1147" s="178">
        <f t="shared" si="1972"/>
        <v>1.251375029</v>
      </c>
      <c r="V1147" s="156">
        <v>10.0</v>
      </c>
      <c r="W1147" s="188">
        <f t="shared" ref="W1147:W1149" si="1978">SUM(T1147/V1147)</f>
        <v>1.63500146</v>
      </c>
      <c r="X1147" s="193">
        <f t="shared" si="1973"/>
        <v>0.175</v>
      </c>
      <c r="Y1147" s="147">
        <v>2011.0</v>
      </c>
      <c r="Z1147" s="159"/>
      <c r="AA1147" s="159"/>
      <c r="AB1147" s="189" t="s">
        <v>3829</v>
      </c>
      <c r="AC1147" s="158"/>
    </row>
    <row r="1148" ht="15.75" customHeight="1">
      <c r="A1148" s="221" t="s">
        <v>3830</v>
      </c>
      <c r="B1148" s="175">
        <v>84.0</v>
      </c>
      <c r="C1148" s="158">
        <v>70.0</v>
      </c>
      <c r="D1148" s="184">
        <f t="shared" si="1970"/>
        <v>77</v>
      </c>
      <c r="E1148" s="158">
        <v>63.0</v>
      </c>
      <c r="F1148" s="147">
        <v>64.0</v>
      </c>
      <c r="G1148" s="147">
        <f t="shared" si="1095"/>
        <v>-1</v>
      </c>
      <c r="H1148" s="147">
        <f t="shared" si="1971"/>
        <v>63.5</v>
      </c>
      <c r="I1148" s="185">
        <f t="shared" si="1467"/>
        <v>13.5</v>
      </c>
      <c r="J1148" s="179" t="s">
        <v>1629</v>
      </c>
      <c r="K1148" s="179" t="s">
        <v>1754</v>
      </c>
      <c r="L1148" s="179" t="s">
        <v>1540</v>
      </c>
      <c r="M1148" s="153">
        <v>22.4</v>
      </c>
      <c r="N1148" s="187">
        <f t="shared" si="1974"/>
        <v>22400000</v>
      </c>
      <c r="O1148" s="153">
        <v>75.66</v>
      </c>
      <c r="P1148" s="187">
        <f t="shared" si="1975"/>
        <v>75660000</v>
      </c>
      <c r="Q1148" s="153">
        <v>59.8</v>
      </c>
      <c r="R1148" s="149">
        <f t="shared" si="1976"/>
        <v>59800000</v>
      </c>
      <c r="S1148" s="154">
        <f t="shared" si="1977"/>
        <v>98060075.66</v>
      </c>
      <c r="T1148" s="149">
        <f t="shared" si="1968"/>
        <v>98.06007566</v>
      </c>
      <c r="U1148" s="178">
        <f t="shared" si="1972"/>
        <v>0.6098302454</v>
      </c>
      <c r="V1148" s="156">
        <v>60.0</v>
      </c>
      <c r="W1148" s="188">
        <f t="shared" si="1978"/>
        <v>1.634334594</v>
      </c>
      <c r="X1148" s="193">
        <f t="shared" si="1973"/>
        <v>0.3733333333</v>
      </c>
      <c r="Y1148" s="147">
        <v>2011.0</v>
      </c>
      <c r="Z1148" s="159"/>
      <c r="AA1148" s="159"/>
      <c r="AB1148" s="189" t="s">
        <v>3831</v>
      </c>
      <c r="AC1148" s="158"/>
    </row>
    <row r="1149" ht="15.75" customHeight="1">
      <c r="A1149" s="221" t="s">
        <v>3832</v>
      </c>
      <c r="B1149" s="183">
        <v>61.0</v>
      </c>
      <c r="C1149" s="147">
        <v>63.0</v>
      </c>
      <c r="D1149" s="202">
        <f t="shared" si="1970"/>
        <v>62</v>
      </c>
      <c r="E1149" s="147">
        <v>50.0</v>
      </c>
      <c r="F1149" s="147">
        <v>63.0</v>
      </c>
      <c r="G1149" s="147">
        <f t="shared" si="1095"/>
        <v>-13</v>
      </c>
      <c r="H1149" s="147">
        <f t="shared" si="1971"/>
        <v>56.5</v>
      </c>
      <c r="I1149" s="183">
        <f t="shared" si="1467"/>
        <v>5.5</v>
      </c>
      <c r="J1149" s="179" t="s">
        <v>1694</v>
      </c>
      <c r="K1149" s="179" t="s">
        <v>3833</v>
      </c>
      <c r="L1149" s="179" t="s">
        <v>1540</v>
      </c>
      <c r="M1149" s="186">
        <v>5.9</v>
      </c>
      <c r="N1149" s="187">
        <f t="shared" si="1974"/>
        <v>5900000</v>
      </c>
      <c r="O1149" s="153">
        <v>15.5</v>
      </c>
      <c r="P1149" s="187">
        <f t="shared" si="1975"/>
        <v>15500000</v>
      </c>
      <c r="Q1149" s="153">
        <v>7.33</v>
      </c>
      <c r="R1149" s="149">
        <f t="shared" si="1976"/>
        <v>7330000</v>
      </c>
      <c r="S1149" s="187">
        <f>T1149*1000000</f>
        <v>22830000</v>
      </c>
      <c r="T1149" s="187">
        <v>22.83</v>
      </c>
      <c r="U1149" s="178">
        <f t="shared" si="1972"/>
        <v>0.3210687692</v>
      </c>
      <c r="V1149" s="156">
        <v>14.0</v>
      </c>
      <c r="W1149" s="188">
        <f t="shared" si="1978"/>
        <v>1.630714286</v>
      </c>
      <c r="X1149" s="193">
        <f t="shared" si="1973"/>
        <v>0.4214285714</v>
      </c>
      <c r="Y1149" s="147">
        <v>2009.0</v>
      </c>
      <c r="Z1149" s="159"/>
      <c r="AA1149" s="159"/>
      <c r="AB1149" s="189" t="s">
        <v>3834</v>
      </c>
      <c r="AC1149" s="158"/>
    </row>
    <row r="1150" ht="15.75" customHeight="1">
      <c r="A1150" s="222" t="s">
        <v>3835</v>
      </c>
      <c r="B1150" s="146">
        <v>9.0</v>
      </c>
      <c r="C1150" s="164">
        <v>36.0</v>
      </c>
      <c r="D1150" s="148">
        <f t="shared" ref="D1150:D1152" si="1979">(B1150+C1150)/2</f>
        <v>22.5</v>
      </c>
      <c r="E1150" s="164">
        <v>44.0</v>
      </c>
      <c r="F1150" s="164">
        <v>39.0</v>
      </c>
      <c r="G1150" s="151">
        <f t="shared" si="1095"/>
        <v>5</v>
      </c>
      <c r="H1150" s="151">
        <f t="shared" ref="H1150:H1152" si="1980">(E1150+F1150)/2</f>
        <v>41.5</v>
      </c>
      <c r="I1150" s="150">
        <f t="shared" si="1467"/>
        <v>-19</v>
      </c>
      <c r="J1150" s="165" t="s">
        <v>1594</v>
      </c>
      <c r="K1150" s="165" t="s">
        <v>1594</v>
      </c>
      <c r="L1150" s="166" t="s">
        <v>1550</v>
      </c>
      <c r="M1150" s="167">
        <f t="shared" ref="M1150:M1152" si="1981">N1150/1000000</f>
        <v>8.342311</v>
      </c>
      <c r="N1150" s="149">
        <v>8342311.0</v>
      </c>
      <c r="O1150" s="167">
        <f t="shared" ref="O1150:O1152" si="1982">P1150/1000000</f>
        <v>28.370522</v>
      </c>
      <c r="P1150" s="149">
        <v>2.8370522E7</v>
      </c>
      <c r="Q1150" s="167">
        <f t="shared" ref="Q1150:Q1152" si="1983">R1150/1000000</f>
        <v>36.823191</v>
      </c>
      <c r="R1150" s="150">
        <f>S1150-P1150</f>
        <v>36823191</v>
      </c>
      <c r="S1150" s="149">
        <v>6.5193713E7</v>
      </c>
      <c r="T1150" s="149">
        <f t="shared" ref="T1150:T1153" si="1984">S1150/1000000</f>
        <v>65.193713</v>
      </c>
      <c r="U1150" s="155">
        <f t="shared" si="1972"/>
        <v>0.5648273324</v>
      </c>
      <c r="V1150" s="192">
        <v>40.0</v>
      </c>
      <c r="W1150" s="204">
        <f>SUM(S1150/(V1150*1000000))</f>
        <v>1.629842825</v>
      </c>
      <c r="X1150" s="155">
        <f t="shared" si="1973"/>
        <v>0.208557775</v>
      </c>
      <c r="Y1150" s="164">
        <v>2017.0</v>
      </c>
      <c r="Z1150" s="171"/>
      <c r="AA1150" s="171"/>
      <c r="AB1150" s="172" t="s">
        <v>3836</v>
      </c>
      <c r="AC1150" s="171"/>
    </row>
    <row r="1151" ht="15.75" customHeight="1">
      <c r="A1151" s="222" t="s">
        <v>3837</v>
      </c>
      <c r="B1151" s="146">
        <v>12.0</v>
      </c>
      <c r="C1151" s="164">
        <v>33.0</v>
      </c>
      <c r="D1151" s="176">
        <f t="shared" si="1979"/>
        <v>22.5</v>
      </c>
      <c r="E1151" s="164">
        <v>42.0</v>
      </c>
      <c r="F1151" s="164">
        <v>39.0</v>
      </c>
      <c r="G1151" s="149">
        <f t="shared" si="1095"/>
        <v>3</v>
      </c>
      <c r="H1151" s="164">
        <f t="shared" si="1980"/>
        <v>40.5</v>
      </c>
      <c r="I1151" s="177">
        <f t="shared" si="1467"/>
        <v>-18</v>
      </c>
      <c r="J1151" s="173" t="s">
        <v>1537</v>
      </c>
      <c r="K1151" s="173" t="s">
        <v>1537</v>
      </c>
      <c r="L1151" s="152" t="s">
        <v>1534</v>
      </c>
      <c r="M1151" s="153">
        <f t="shared" si="1981"/>
        <v>29.027348</v>
      </c>
      <c r="N1151" s="149">
        <v>2.9027348E7</v>
      </c>
      <c r="O1151" s="181">
        <f t="shared" si="1982"/>
        <v>66.184051</v>
      </c>
      <c r="P1151" s="149">
        <v>6.6184051E7</v>
      </c>
      <c r="Q1151" s="153">
        <f t="shared" si="1983"/>
        <v>113.062817</v>
      </c>
      <c r="R1151" s="154">
        <v>1.13062817E8</v>
      </c>
      <c r="S1151" s="154">
        <f>R1151+P1151</f>
        <v>179246868</v>
      </c>
      <c r="T1151" s="154">
        <f t="shared" si="1984"/>
        <v>179.246868</v>
      </c>
      <c r="U1151" s="178">
        <f>R1151/S1151</f>
        <v>0.6307659278</v>
      </c>
      <c r="V1151" s="156">
        <v>110.0</v>
      </c>
      <c r="W1151" s="157">
        <f>SUM(T1151/V1151)</f>
        <v>1.629516982</v>
      </c>
      <c r="X1151" s="178">
        <f>N1151/(V1151*1000000)</f>
        <v>0.2638849818</v>
      </c>
      <c r="Y1151" s="164">
        <v>2016.0</v>
      </c>
      <c r="Z1151" s="159"/>
      <c r="AA1151" s="159"/>
      <c r="AB1151" s="160" t="s">
        <v>3838</v>
      </c>
      <c r="AC1151" s="159"/>
    </row>
    <row r="1152" ht="15.75" customHeight="1">
      <c r="A1152" s="222" t="s">
        <v>3839</v>
      </c>
      <c r="B1152" s="146">
        <v>93.0</v>
      </c>
      <c r="C1152" s="164">
        <v>78.0</v>
      </c>
      <c r="D1152" s="148">
        <f t="shared" si="1979"/>
        <v>85.5</v>
      </c>
      <c r="E1152" s="164">
        <v>76.0</v>
      </c>
      <c r="F1152" s="164">
        <v>68.0</v>
      </c>
      <c r="G1152" s="151">
        <f t="shared" si="1095"/>
        <v>8</v>
      </c>
      <c r="H1152" s="151">
        <f t="shared" si="1980"/>
        <v>72</v>
      </c>
      <c r="I1152" s="150">
        <f t="shared" si="1467"/>
        <v>13.5</v>
      </c>
      <c r="J1152" s="165" t="s">
        <v>1602</v>
      </c>
      <c r="K1152" s="165" t="s">
        <v>1835</v>
      </c>
      <c r="L1152" s="166" t="s">
        <v>1540</v>
      </c>
      <c r="M1152" s="167">
        <f t="shared" si="1981"/>
        <v>7.600036</v>
      </c>
      <c r="N1152" s="149">
        <v>7600036.0</v>
      </c>
      <c r="O1152" s="167">
        <f t="shared" si="1982"/>
        <v>27.780977</v>
      </c>
      <c r="P1152" s="149">
        <v>2.7780977E7</v>
      </c>
      <c r="Q1152" s="167">
        <f t="shared" si="1983"/>
        <v>19.450002</v>
      </c>
      <c r="R1152" s="150">
        <f>S1152-P1152</f>
        <v>19450002</v>
      </c>
      <c r="S1152" s="149">
        <v>4.7230979E7</v>
      </c>
      <c r="T1152" s="149">
        <f t="shared" si="1984"/>
        <v>47.230979</v>
      </c>
      <c r="U1152" s="155">
        <f t="shared" ref="U1152:U1167" si="1985">(R1152/S1152)</f>
        <v>0.411806031</v>
      </c>
      <c r="V1152" s="192">
        <v>29.0</v>
      </c>
      <c r="W1152" s="204">
        <f>SUM(S1152/(V1152*1000000))</f>
        <v>1.628654448</v>
      </c>
      <c r="X1152" s="155">
        <f t="shared" ref="X1152:X1167" si="1986">SUM(M1152/V1152)</f>
        <v>0.2620702069</v>
      </c>
      <c r="Y1152" s="164">
        <v>2017.0</v>
      </c>
      <c r="Z1152" s="171"/>
      <c r="AA1152" s="171"/>
      <c r="AB1152" s="172" t="s">
        <v>3840</v>
      </c>
      <c r="AC1152" s="171"/>
    </row>
    <row r="1153" ht="15.75" customHeight="1">
      <c r="A1153" s="221" t="s">
        <v>3841</v>
      </c>
      <c r="B1153" s="175">
        <v>35.0</v>
      </c>
      <c r="C1153" s="158">
        <v>45.0</v>
      </c>
      <c r="D1153" s="202">
        <f t="shared" ref="D1153:D1156" si="1987">AVERAGE(B1153:C1153)</f>
        <v>40</v>
      </c>
      <c r="E1153" s="158">
        <v>44.0</v>
      </c>
      <c r="F1153" s="147">
        <v>55.0</v>
      </c>
      <c r="G1153" s="147">
        <f t="shared" si="1095"/>
        <v>-11</v>
      </c>
      <c r="H1153" s="147">
        <f t="shared" ref="H1153:H1156" si="1988">AVERAGE(E1153:F1153)</f>
        <v>49.5</v>
      </c>
      <c r="I1153" s="183">
        <f t="shared" si="1467"/>
        <v>-9.5</v>
      </c>
      <c r="J1153" s="179" t="s">
        <v>1543</v>
      </c>
      <c r="K1153" s="179" t="s">
        <v>1616</v>
      </c>
      <c r="L1153" s="179" t="s">
        <v>1540</v>
      </c>
      <c r="M1153" s="153">
        <v>13.54</v>
      </c>
      <c r="N1153" s="187">
        <f t="shared" ref="N1153:N1156" si="1989">M1153*1000000</f>
        <v>13540000</v>
      </c>
      <c r="O1153" s="153">
        <v>45.06</v>
      </c>
      <c r="P1153" s="187">
        <f t="shared" ref="P1153:P1156" si="1990">O1153*1000000</f>
        <v>45060000</v>
      </c>
      <c r="Q1153" s="153">
        <v>38.1</v>
      </c>
      <c r="R1153" s="149">
        <f t="shared" ref="R1153:R1156" si="1991">SUM(Q1153*1000000)</f>
        <v>38100000</v>
      </c>
      <c r="S1153" s="154">
        <f>SUM(N1153:P1153)</f>
        <v>58600045.06</v>
      </c>
      <c r="T1153" s="149">
        <f t="shared" si="1984"/>
        <v>58.60004506</v>
      </c>
      <c r="U1153" s="178">
        <f t="shared" si="1985"/>
        <v>0.6501701485</v>
      </c>
      <c r="V1153" s="156">
        <v>36.0</v>
      </c>
      <c r="W1153" s="188">
        <f t="shared" ref="W1153:W1156" si="1992">SUM(T1153/V1153)</f>
        <v>1.627779029</v>
      </c>
      <c r="X1153" s="193">
        <f t="shared" si="1986"/>
        <v>0.3761111111</v>
      </c>
      <c r="Y1153" s="147">
        <v>2011.0</v>
      </c>
      <c r="Z1153" s="159"/>
      <c r="AA1153" s="159"/>
      <c r="AB1153" s="189" t="s">
        <v>3842</v>
      </c>
      <c r="AC1153" s="158"/>
    </row>
    <row r="1154" ht="15.75" customHeight="1">
      <c r="A1154" s="221" t="s">
        <v>3843</v>
      </c>
      <c r="B1154" s="183">
        <v>36.0</v>
      </c>
      <c r="C1154" s="147">
        <v>47.0</v>
      </c>
      <c r="D1154" s="184">
        <f t="shared" si="1987"/>
        <v>41.5</v>
      </c>
      <c r="E1154" s="147">
        <v>66.0</v>
      </c>
      <c r="F1154" s="147">
        <v>66.0</v>
      </c>
      <c r="G1154" s="147">
        <f t="shared" si="1095"/>
        <v>0</v>
      </c>
      <c r="H1154" s="147">
        <f t="shared" si="1988"/>
        <v>66</v>
      </c>
      <c r="I1154" s="185">
        <f t="shared" si="1467"/>
        <v>-24.5</v>
      </c>
      <c r="J1154" s="179" t="s">
        <v>1928</v>
      </c>
      <c r="K1154" s="179" t="s">
        <v>1929</v>
      </c>
      <c r="L1154" s="179" t="s">
        <v>1540</v>
      </c>
      <c r="M1154" s="186">
        <v>11.95</v>
      </c>
      <c r="N1154" s="187">
        <f t="shared" si="1989"/>
        <v>11950000</v>
      </c>
      <c r="O1154" s="153">
        <v>39.44</v>
      </c>
      <c r="P1154" s="187">
        <f t="shared" si="1990"/>
        <v>39440000</v>
      </c>
      <c r="Q1154" s="153">
        <v>50.08</v>
      </c>
      <c r="R1154" s="149">
        <f t="shared" si="1991"/>
        <v>50080000</v>
      </c>
      <c r="S1154" s="187">
        <f t="shared" ref="S1154:S1155" si="1993">T1154*1000000</f>
        <v>89520000</v>
      </c>
      <c r="T1154" s="187">
        <f>SUM(O1154+Q1154)</f>
        <v>89.52</v>
      </c>
      <c r="U1154" s="178">
        <f t="shared" si="1985"/>
        <v>0.5594280608</v>
      </c>
      <c r="V1154" s="156">
        <v>55.0</v>
      </c>
      <c r="W1154" s="188">
        <f t="shared" si="1992"/>
        <v>1.627636364</v>
      </c>
      <c r="X1154" s="193">
        <f t="shared" si="1986"/>
        <v>0.2172727273</v>
      </c>
      <c r="Y1154" s="147">
        <v>2010.0</v>
      </c>
      <c r="Z1154" s="159"/>
      <c r="AA1154" s="159"/>
      <c r="AB1154" s="189" t="s">
        <v>3844</v>
      </c>
      <c r="AC1154" s="158"/>
    </row>
    <row r="1155" ht="15.75" customHeight="1">
      <c r="A1155" s="221" t="s">
        <v>38</v>
      </c>
      <c r="B1155" s="183">
        <v>52.0</v>
      </c>
      <c r="C1155" s="147">
        <v>55.0</v>
      </c>
      <c r="D1155" s="202">
        <f t="shared" si="1987"/>
        <v>53.5</v>
      </c>
      <c r="E1155" s="147">
        <v>72.0</v>
      </c>
      <c r="F1155" s="147">
        <v>73.0</v>
      </c>
      <c r="G1155" s="147">
        <f t="shared" si="1095"/>
        <v>-1</v>
      </c>
      <c r="H1155" s="147">
        <f t="shared" si="1988"/>
        <v>72.5</v>
      </c>
      <c r="I1155" s="183">
        <f t="shared" si="1467"/>
        <v>-19</v>
      </c>
      <c r="J1155" s="179" t="s">
        <v>1594</v>
      </c>
      <c r="K1155" s="179" t="s">
        <v>2106</v>
      </c>
      <c r="L1155" s="179" t="s">
        <v>1534</v>
      </c>
      <c r="M1155" s="186">
        <v>30.1</v>
      </c>
      <c r="N1155" s="187">
        <f t="shared" si="1989"/>
        <v>30100000</v>
      </c>
      <c r="O1155" s="153">
        <v>137.9</v>
      </c>
      <c r="P1155" s="187">
        <f t="shared" si="1990"/>
        <v>137900000</v>
      </c>
      <c r="Q1155" s="153">
        <v>187.43</v>
      </c>
      <c r="R1155" s="149">
        <f t="shared" si="1991"/>
        <v>187430000</v>
      </c>
      <c r="S1155" s="187">
        <f t="shared" si="1993"/>
        <v>325330000</v>
      </c>
      <c r="T1155" s="187">
        <v>325.33</v>
      </c>
      <c r="U1155" s="178">
        <f t="shared" si="1985"/>
        <v>0.5761227062</v>
      </c>
      <c r="V1155" s="156">
        <v>200.0</v>
      </c>
      <c r="W1155" s="188">
        <f t="shared" si="1992"/>
        <v>1.62665</v>
      </c>
      <c r="X1155" s="193">
        <f t="shared" si="1986"/>
        <v>0.1505</v>
      </c>
      <c r="Y1155" s="147">
        <v>2009.0</v>
      </c>
      <c r="Z1155" s="159"/>
      <c r="AA1155" s="159"/>
      <c r="AB1155" s="189" t="s">
        <v>3845</v>
      </c>
      <c r="AC1155" s="158"/>
    </row>
    <row r="1156" ht="15.75" customHeight="1">
      <c r="A1156" s="221" t="s">
        <v>3846</v>
      </c>
      <c r="B1156" s="175">
        <v>34.0</v>
      </c>
      <c r="C1156" s="158">
        <v>41.0</v>
      </c>
      <c r="D1156" s="202">
        <f t="shared" si="1987"/>
        <v>37.5</v>
      </c>
      <c r="E1156" s="158">
        <v>46.0</v>
      </c>
      <c r="F1156" s="147">
        <v>58.0</v>
      </c>
      <c r="G1156" s="147">
        <f t="shared" si="1095"/>
        <v>-12</v>
      </c>
      <c r="H1156" s="147">
        <f t="shared" si="1988"/>
        <v>52</v>
      </c>
      <c r="I1156" s="183">
        <f t="shared" si="1467"/>
        <v>-14.5</v>
      </c>
      <c r="J1156" s="179" t="s">
        <v>1543</v>
      </c>
      <c r="K1156" s="179" t="s">
        <v>1616</v>
      </c>
      <c r="L1156" s="179" t="s">
        <v>1540</v>
      </c>
      <c r="M1156" s="153">
        <v>13.1</v>
      </c>
      <c r="N1156" s="187">
        <f t="shared" si="1989"/>
        <v>13100000</v>
      </c>
      <c r="O1156" s="153">
        <v>35.61</v>
      </c>
      <c r="P1156" s="187">
        <f t="shared" si="1990"/>
        <v>35610000</v>
      </c>
      <c r="Q1156" s="153">
        <v>36.4</v>
      </c>
      <c r="R1156" s="149">
        <f t="shared" si="1991"/>
        <v>36400000</v>
      </c>
      <c r="S1156" s="154">
        <f>SUM(N1156:P1156)</f>
        <v>48710035.61</v>
      </c>
      <c r="T1156" s="149">
        <f>S1156/1000000</f>
        <v>48.71003561</v>
      </c>
      <c r="U1156" s="178">
        <f t="shared" si="1985"/>
        <v>0.747279273</v>
      </c>
      <c r="V1156" s="156">
        <v>30.0</v>
      </c>
      <c r="W1156" s="188">
        <f t="shared" si="1992"/>
        <v>1.623667854</v>
      </c>
      <c r="X1156" s="193">
        <f t="shared" si="1986"/>
        <v>0.4366666667</v>
      </c>
      <c r="Y1156" s="147">
        <v>2011.0</v>
      </c>
      <c r="Z1156" s="159"/>
      <c r="AA1156" s="159"/>
      <c r="AB1156" s="189" t="s">
        <v>3847</v>
      </c>
      <c r="AC1156" s="158"/>
    </row>
    <row r="1157" ht="15.75" customHeight="1">
      <c r="A1157" s="226" t="s">
        <v>3848</v>
      </c>
      <c r="B1157" s="146">
        <v>66.0</v>
      </c>
      <c r="C1157" s="147">
        <v>58.0</v>
      </c>
      <c r="D1157" s="148">
        <f t="shared" ref="D1157:D1158" si="1994">(B1157+C1157)/2</f>
        <v>62</v>
      </c>
      <c r="E1157" s="147">
        <v>66.0</v>
      </c>
      <c r="F1157" s="149">
        <v>70.0</v>
      </c>
      <c r="G1157" s="150">
        <f t="shared" si="1095"/>
        <v>-4</v>
      </c>
      <c r="H1157" s="151">
        <f t="shared" ref="H1157:H1158" si="1995">(E1157+F1157)/2</f>
        <v>68</v>
      </c>
      <c r="I1157" s="150">
        <f t="shared" si="1467"/>
        <v>-6</v>
      </c>
      <c r="J1157" s="152" t="s">
        <v>3713</v>
      </c>
      <c r="K1157" s="152" t="s">
        <v>3849</v>
      </c>
      <c r="L1157" s="152" t="s">
        <v>1529</v>
      </c>
      <c r="M1157" s="153">
        <f t="shared" ref="M1157:M1158" si="1996">N1157/1000000</f>
        <v>17.509431</v>
      </c>
      <c r="N1157" s="149">
        <v>1.7509431E7</v>
      </c>
      <c r="O1157" s="153">
        <f t="shared" ref="O1157:O1158" si="1997">P1157/1000000</f>
        <v>81.10811</v>
      </c>
      <c r="P1157" s="149">
        <v>8.110811E7</v>
      </c>
      <c r="Q1157" s="153">
        <f t="shared" ref="Q1157:Q1158" si="1998">R1157/1000000</f>
        <v>0</v>
      </c>
      <c r="R1157" s="149">
        <v>0.0</v>
      </c>
      <c r="S1157" s="149">
        <v>8.110811E7</v>
      </c>
      <c r="T1157" s="154">
        <f>S1157/100000</f>
        <v>811.0811</v>
      </c>
      <c r="U1157" s="155">
        <f t="shared" si="1985"/>
        <v>0</v>
      </c>
      <c r="V1157" s="156">
        <v>50.0</v>
      </c>
      <c r="W1157" s="204">
        <f t="shared" ref="W1157:W1158" si="1999">SUM(S1157/(V1157*1000000))</f>
        <v>1.6221622</v>
      </c>
      <c r="X1157" s="155">
        <f t="shared" si="1986"/>
        <v>0.35018862</v>
      </c>
      <c r="Y1157" s="147">
        <v>2018.0</v>
      </c>
      <c r="Z1157" s="159"/>
      <c r="AA1157" s="159"/>
      <c r="AB1157" s="162" t="s">
        <v>1530</v>
      </c>
      <c r="AC1157" s="159"/>
    </row>
    <row r="1158" ht="15.75" customHeight="1">
      <c r="A1158" s="222" t="s">
        <v>3850</v>
      </c>
      <c r="B1158" s="146">
        <v>93.0</v>
      </c>
      <c r="C1158" s="164">
        <v>87.0</v>
      </c>
      <c r="D1158" s="148">
        <f t="shared" si="1994"/>
        <v>90</v>
      </c>
      <c r="E1158" s="164">
        <v>87.0</v>
      </c>
      <c r="F1158" s="164">
        <v>77.0</v>
      </c>
      <c r="G1158" s="151">
        <f t="shared" si="1095"/>
        <v>10</v>
      </c>
      <c r="H1158" s="151">
        <f t="shared" si="1995"/>
        <v>82</v>
      </c>
      <c r="I1158" s="150">
        <f t="shared" si="1467"/>
        <v>8</v>
      </c>
      <c r="J1158" s="165" t="s">
        <v>1983</v>
      </c>
      <c r="K1158" s="165" t="s">
        <v>2582</v>
      </c>
      <c r="L1158" s="166" t="s">
        <v>1540</v>
      </c>
      <c r="M1158" s="167">
        <f t="shared" si="1996"/>
        <v>0.322168</v>
      </c>
      <c r="N1158" s="149">
        <v>322168.0</v>
      </c>
      <c r="O1158" s="167">
        <f t="shared" si="1997"/>
        <v>19.459498</v>
      </c>
      <c r="P1158" s="149">
        <v>1.9459498E7</v>
      </c>
      <c r="Q1158" s="167">
        <f t="shared" si="1998"/>
        <v>0</v>
      </c>
      <c r="R1158" s="150">
        <f>S1158-P1158</f>
        <v>0</v>
      </c>
      <c r="S1158" s="149">
        <v>1.9459498E7</v>
      </c>
      <c r="T1158" s="149">
        <f t="shared" ref="T1158:T1160" si="2000">S1158/1000000</f>
        <v>19.459498</v>
      </c>
      <c r="U1158" s="155">
        <f t="shared" si="1985"/>
        <v>0</v>
      </c>
      <c r="V1158" s="192">
        <v>12.0</v>
      </c>
      <c r="W1158" s="204">
        <f t="shared" si="1999"/>
        <v>1.621624833</v>
      </c>
      <c r="X1158" s="155">
        <f t="shared" si="1986"/>
        <v>0.02684733333</v>
      </c>
      <c r="Y1158" s="164">
        <v>2017.0</v>
      </c>
      <c r="Z1158" s="171" t="s">
        <v>1608</v>
      </c>
      <c r="AA1158" s="165" t="s">
        <v>3851</v>
      </c>
      <c r="AB1158" s="172" t="s">
        <v>3852</v>
      </c>
      <c r="AC1158" s="171"/>
    </row>
    <row r="1159" ht="15.75" customHeight="1">
      <c r="A1159" s="221" t="s">
        <v>1185</v>
      </c>
      <c r="B1159" s="175">
        <v>23.0</v>
      </c>
      <c r="C1159" s="158">
        <v>30.0</v>
      </c>
      <c r="D1159" s="184">
        <f>AVERAGE(B1159:C1159)</f>
        <v>26.5</v>
      </c>
      <c r="E1159" s="158">
        <v>50.0</v>
      </c>
      <c r="F1159" s="147">
        <v>44.0</v>
      </c>
      <c r="G1159" s="187">
        <f t="shared" si="1095"/>
        <v>6</v>
      </c>
      <c r="H1159" s="147">
        <f>AVERAGE(E1159:F1159)</f>
        <v>47</v>
      </c>
      <c r="I1159" s="185">
        <f t="shared" si="1467"/>
        <v>-20.5</v>
      </c>
      <c r="J1159" s="179" t="s">
        <v>1594</v>
      </c>
      <c r="K1159" s="179" t="s">
        <v>1799</v>
      </c>
      <c r="L1159" s="179" t="s">
        <v>1534</v>
      </c>
      <c r="M1159" s="153">
        <v>35.61</v>
      </c>
      <c r="N1159" s="187">
        <f>M1159*1000000</f>
        <v>35610000</v>
      </c>
      <c r="O1159" s="153">
        <v>142.61</v>
      </c>
      <c r="P1159" s="187">
        <f>O1159*1000000</f>
        <v>142610000</v>
      </c>
      <c r="Q1159" s="153">
        <v>421.14</v>
      </c>
      <c r="R1159" s="149">
        <f>SUM(Q1159*1000000)</f>
        <v>421140000</v>
      </c>
      <c r="S1159" s="154">
        <f>SUM(N1159:P1159)</f>
        <v>178220142.6</v>
      </c>
      <c r="T1159" s="149">
        <f t="shared" si="2000"/>
        <v>178.2201426</v>
      </c>
      <c r="U1159" s="178">
        <f t="shared" si="1985"/>
        <v>2.363032561</v>
      </c>
      <c r="V1159" s="156">
        <v>110.0</v>
      </c>
      <c r="W1159" s="188">
        <f>SUM(T1159/V1159)</f>
        <v>1.620183115</v>
      </c>
      <c r="X1159" s="193">
        <f t="shared" si="1986"/>
        <v>0.3237272727</v>
      </c>
      <c r="Y1159" s="147">
        <v>2011.0</v>
      </c>
      <c r="Z1159" s="159"/>
      <c r="AA1159" s="159"/>
      <c r="AB1159" s="189" t="s">
        <v>3853</v>
      </c>
      <c r="AC1159" s="158"/>
    </row>
    <row r="1160" ht="15.75" customHeight="1">
      <c r="A1160" s="194" t="s">
        <v>3854</v>
      </c>
      <c r="B1160" s="146">
        <v>22.0</v>
      </c>
      <c r="C1160" s="175">
        <v>24.0</v>
      </c>
      <c r="D1160" s="195">
        <f>(B1160+C1160)/2</f>
        <v>23</v>
      </c>
      <c r="E1160" s="146">
        <v>78.0</v>
      </c>
      <c r="F1160" s="146">
        <v>34.0</v>
      </c>
      <c r="G1160" s="146">
        <f t="shared" si="1095"/>
        <v>44</v>
      </c>
      <c r="H1160" s="146">
        <f>(E1160+F1160)/2</f>
        <v>56</v>
      </c>
      <c r="I1160" s="146">
        <f t="shared" si="1467"/>
        <v>-33</v>
      </c>
      <c r="J1160" s="173" t="s">
        <v>1558</v>
      </c>
      <c r="K1160" s="196" t="s">
        <v>1558</v>
      </c>
      <c r="L1160" s="197" t="s">
        <v>1540</v>
      </c>
      <c r="M1160" s="181">
        <f>N1160/1000000</f>
        <v>12.723781</v>
      </c>
      <c r="N1160" s="198">
        <v>1.2723781E7</v>
      </c>
      <c r="O1160" s="181">
        <f>P1160/1000000</f>
        <v>39.835194</v>
      </c>
      <c r="P1160" s="149">
        <v>3.9835194E7</v>
      </c>
      <c r="Q1160" s="181">
        <f>R1160/1000000</f>
        <v>7.02758</v>
      </c>
      <c r="R1160" s="198">
        <v>7027580.0</v>
      </c>
      <c r="S1160" s="149">
        <f>P1160+R1160</f>
        <v>46862774</v>
      </c>
      <c r="T1160" s="149">
        <f t="shared" si="2000"/>
        <v>46.862774</v>
      </c>
      <c r="U1160" s="199">
        <f t="shared" si="1985"/>
        <v>0.1499608196</v>
      </c>
      <c r="V1160" s="192">
        <v>29.0</v>
      </c>
      <c r="W1160" s="200">
        <f>SUM(S1160/(V1160*1000000))</f>
        <v>1.615957724</v>
      </c>
      <c r="X1160" s="199">
        <f t="shared" si="1986"/>
        <v>0.438751069</v>
      </c>
      <c r="Y1160" s="146">
        <v>2019.0</v>
      </c>
      <c r="Z1160" s="201"/>
      <c r="AA1160" s="201"/>
      <c r="AB1160" s="211" t="s">
        <v>3855</v>
      </c>
      <c r="AC1160" s="159"/>
    </row>
    <row r="1161" ht="15.75" customHeight="1">
      <c r="A1161" s="221">
        <v>9.0</v>
      </c>
      <c r="B1161" s="183">
        <v>57.0</v>
      </c>
      <c r="C1161" s="147">
        <v>60.0</v>
      </c>
      <c r="D1161" s="202">
        <f t="shared" ref="D1161:D1167" si="2001">AVERAGE(B1161:C1161)</f>
        <v>58.5</v>
      </c>
      <c r="E1161" s="147">
        <v>58.0</v>
      </c>
      <c r="F1161" s="147">
        <v>67.0</v>
      </c>
      <c r="G1161" s="147">
        <f t="shared" si="1095"/>
        <v>-9</v>
      </c>
      <c r="H1161" s="147">
        <f t="shared" ref="H1161:H1167" si="2002">AVERAGE(E1161:F1161)</f>
        <v>62.5</v>
      </c>
      <c r="I1161" s="183">
        <f t="shared" si="1467"/>
        <v>-4</v>
      </c>
      <c r="J1161" s="179" t="s">
        <v>1594</v>
      </c>
      <c r="K1161" s="179" t="s">
        <v>1775</v>
      </c>
      <c r="L1161" s="179" t="s">
        <v>1534</v>
      </c>
      <c r="M1161" s="186">
        <v>10.7</v>
      </c>
      <c r="N1161" s="187">
        <f>M1161*1000000</f>
        <v>10700000</v>
      </c>
      <c r="O1161" s="153">
        <v>31.74</v>
      </c>
      <c r="P1161" s="187">
        <f>O1161*1000000</f>
        <v>31740000</v>
      </c>
      <c r="Q1161" s="153">
        <v>16.67</v>
      </c>
      <c r="R1161" s="149">
        <f>SUM(Q1161*1000000)</f>
        <v>16670000</v>
      </c>
      <c r="S1161" s="187">
        <f>T1161*1000000</f>
        <v>48410000</v>
      </c>
      <c r="T1161" s="187">
        <v>48.41</v>
      </c>
      <c r="U1161" s="178">
        <f t="shared" si="1985"/>
        <v>0.3443503408</v>
      </c>
      <c r="V1161" s="156">
        <v>30.0</v>
      </c>
      <c r="W1161" s="188">
        <f t="shared" ref="W1161:W1164" si="2003">SUM(T1161/V1161)</f>
        <v>1.613666667</v>
      </c>
      <c r="X1161" s="193">
        <f t="shared" si="1986"/>
        <v>0.3566666667</v>
      </c>
      <c r="Y1161" s="147">
        <v>2009.0</v>
      </c>
      <c r="Z1161" s="159"/>
      <c r="AA1161" s="159"/>
      <c r="AB1161" s="189" t="s">
        <v>3856</v>
      </c>
      <c r="AC1161" s="158"/>
    </row>
    <row r="1162" ht="15.75" customHeight="1">
      <c r="A1162" s="223" t="s">
        <v>3857</v>
      </c>
      <c r="B1162" s="175">
        <v>34.0</v>
      </c>
      <c r="C1162" s="158">
        <v>42.0</v>
      </c>
      <c r="D1162" s="209">
        <f t="shared" si="2001"/>
        <v>38</v>
      </c>
      <c r="E1162" s="158">
        <v>52.0</v>
      </c>
      <c r="F1162" s="158">
        <v>59.0</v>
      </c>
      <c r="G1162" s="158">
        <f t="shared" si="1095"/>
        <v>-7</v>
      </c>
      <c r="H1162" s="158">
        <f t="shared" si="2002"/>
        <v>55.5</v>
      </c>
      <c r="I1162" s="210">
        <f t="shared" si="1467"/>
        <v>-17.5</v>
      </c>
      <c r="J1162" s="162" t="s">
        <v>1558</v>
      </c>
      <c r="K1162" s="162" t="s">
        <v>1558</v>
      </c>
      <c r="L1162" s="162" t="s">
        <v>1540</v>
      </c>
      <c r="M1162" s="153">
        <f>N1162/1000000</f>
        <v>17.325307</v>
      </c>
      <c r="N1162" s="154">
        <v>1.7325307E7</v>
      </c>
      <c r="O1162" s="153">
        <f>P1162/1000000</f>
        <v>44.672764</v>
      </c>
      <c r="P1162" s="154">
        <v>4.4672764E7</v>
      </c>
      <c r="Q1162" s="153">
        <f>R1162/1000000</f>
        <v>48.82008</v>
      </c>
      <c r="R1162" s="154">
        <v>4.882008E7</v>
      </c>
      <c r="S1162" s="154">
        <v>9.3492844E7</v>
      </c>
      <c r="T1162" s="154">
        <f t="shared" ref="T1162:T1163" si="2004">S1162/1000000</f>
        <v>93.492844</v>
      </c>
      <c r="U1162" s="178">
        <f t="shared" si="1985"/>
        <v>0.522179858</v>
      </c>
      <c r="V1162" s="192">
        <v>58.0</v>
      </c>
      <c r="W1162" s="188">
        <f t="shared" si="2003"/>
        <v>1.611945586</v>
      </c>
      <c r="X1162" s="193">
        <f t="shared" si="1986"/>
        <v>0.2987121897</v>
      </c>
      <c r="Y1162" s="158">
        <v>2013.0</v>
      </c>
      <c r="Z1162" s="159"/>
      <c r="AA1162" s="159"/>
      <c r="AB1162" s="189" t="s">
        <v>3858</v>
      </c>
      <c r="AC1162" s="158"/>
    </row>
    <row r="1163" ht="15.75" customHeight="1">
      <c r="A1163" s="221" t="s">
        <v>3859</v>
      </c>
      <c r="B1163" s="175">
        <v>22.0</v>
      </c>
      <c r="C1163" s="158">
        <v>39.0</v>
      </c>
      <c r="D1163" s="202">
        <f t="shared" si="2001"/>
        <v>30.5</v>
      </c>
      <c r="E1163" s="158">
        <v>43.0</v>
      </c>
      <c r="F1163" s="147">
        <v>52.0</v>
      </c>
      <c r="G1163" s="147">
        <f t="shared" si="1095"/>
        <v>-9</v>
      </c>
      <c r="H1163" s="147">
        <f t="shared" si="2002"/>
        <v>47.5</v>
      </c>
      <c r="I1163" s="183">
        <f t="shared" si="1467"/>
        <v>-17</v>
      </c>
      <c r="J1163" s="179" t="s">
        <v>1543</v>
      </c>
      <c r="K1163" s="179" t="s">
        <v>1543</v>
      </c>
      <c r="L1163" s="179" t="s">
        <v>1540</v>
      </c>
      <c r="M1163" s="153">
        <v>9.85</v>
      </c>
      <c r="N1163" s="187">
        <f t="shared" ref="N1163:N1164" si="2005">M1163*1000000</f>
        <v>9850000</v>
      </c>
      <c r="O1163" s="153">
        <v>30.441</v>
      </c>
      <c r="P1163" s="187">
        <f t="shared" ref="P1163:P1164" si="2006">O1163*1000000</f>
        <v>30441000</v>
      </c>
      <c r="Q1163" s="153">
        <v>4.5</v>
      </c>
      <c r="R1163" s="149">
        <f t="shared" ref="R1163:R1164" si="2007">SUM(Q1163*1000000)</f>
        <v>4500000</v>
      </c>
      <c r="S1163" s="154">
        <f>sum(N1163:P1163)</f>
        <v>40291030.44</v>
      </c>
      <c r="T1163" s="149">
        <f t="shared" si="2004"/>
        <v>40.29103044</v>
      </c>
      <c r="U1163" s="178">
        <f t="shared" si="1985"/>
        <v>0.1116873892</v>
      </c>
      <c r="V1163" s="156">
        <v>25.0</v>
      </c>
      <c r="W1163" s="188">
        <f t="shared" si="2003"/>
        <v>1.611641218</v>
      </c>
      <c r="X1163" s="193">
        <f t="shared" si="1986"/>
        <v>0.394</v>
      </c>
      <c r="Y1163" s="147">
        <v>2011.0</v>
      </c>
      <c r="Z1163" s="159"/>
      <c r="AA1163" s="159"/>
      <c r="AB1163" s="189" t="s">
        <v>3860</v>
      </c>
      <c r="AC1163" s="158"/>
    </row>
    <row r="1164" ht="15.75" customHeight="1">
      <c r="A1164" s="221" t="s">
        <v>789</v>
      </c>
      <c r="B1164" s="183">
        <v>42.0</v>
      </c>
      <c r="C1164" s="147">
        <v>53.0</v>
      </c>
      <c r="D1164" s="202">
        <f t="shared" si="2001"/>
        <v>47.5</v>
      </c>
      <c r="E1164" s="147">
        <v>59.0</v>
      </c>
      <c r="F1164" s="147">
        <v>62.0</v>
      </c>
      <c r="G1164" s="147">
        <f t="shared" si="1095"/>
        <v>-3</v>
      </c>
      <c r="H1164" s="147">
        <f t="shared" si="2002"/>
        <v>60.5</v>
      </c>
      <c r="I1164" s="183">
        <f t="shared" si="1467"/>
        <v>-13</v>
      </c>
      <c r="J1164" s="179" t="s">
        <v>1602</v>
      </c>
      <c r="K1164" s="179" t="s">
        <v>2054</v>
      </c>
      <c r="L1164" s="179" t="s">
        <v>1534</v>
      </c>
      <c r="M1164" s="186">
        <v>36.0</v>
      </c>
      <c r="N1164" s="187">
        <f t="shared" si="2005"/>
        <v>36000000</v>
      </c>
      <c r="O1164" s="153">
        <v>105.27</v>
      </c>
      <c r="P1164" s="187">
        <f t="shared" si="2006"/>
        <v>105270000</v>
      </c>
      <c r="Q1164" s="153">
        <v>216.4</v>
      </c>
      <c r="R1164" s="149">
        <f t="shared" si="2007"/>
        <v>216400000</v>
      </c>
      <c r="S1164" s="187">
        <f>T1164*1000000</f>
        <v>321670000</v>
      </c>
      <c r="T1164" s="187">
        <f>SUM(O1164+Q1164)</f>
        <v>321.67</v>
      </c>
      <c r="U1164" s="178">
        <f t="shared" si="1985"/>
        <v>0.6727391426</v>
      </c>
      <c r="V1164" s="156">
        <v>200.0</v>
      </c>
      <c r="W1164" s="188">
        <f t="shared" si="2003"/>
        <v>1.60835</v>
      </c>
      <c r="X1164" s="193">
        <f t="shared" si="1986"/>
        <v>0.18</v>
      </c>
      <c r="Y1164" s="147">
        <v>2010.0</v>
      </c>
      <c r="Z1164" s="159"/>
      <c r="AA1164" s="159"/>
      <c r="AB1164" s="189" t="s">
        <v>3861</v>
      </c>
      <c r="AC1164" s="158"/>
    </row>
    <row r="1165" ht="15.75" customHeight="1">
      <c r="A1165" s="225" t="s">
        <v>3862</v>
      </c>
      <c r="B1165" s="206">
        <v>78.0</v>
      </c>
      <c r="C1165" s="151">
        <v>61.0</v>
      </c>
      <c r="D1165" s="207">
        <f t="shared" si="2001"/>
        <v>69.5</v>
      </c>
      <c r="E1165" s="151">
        <v>59.0</v>
      </c>
      <c r="F1165" s="151">
        <v>63.0</v>
      </c>
      <c r="G1165" s="151">
        <f t="shared" si="1095"/>
        <v>-4</v>
      </c>
      <c r="H1165" s="151">
        <f t="shared" si="2002"/>
        <v>61</v>
      </c>
      <c r="I1165" s="208">
        <f t="shared" si="1467"/>
        <v>8.5</v>
      </c>
      <c r="J1165" s="165" t="s">
        <v>1694</v>
      </c>
      <c r="K1165" s="165" t="s">
        <v>3863</v>
      </c>
      <c r="L1165" s="165" t="s">
        <v>1550</v>
      </c>
      <c r="M1165" s="181">
        <f>N1165/1000000</f>
        <v>17.005126</v>
      </c>
      <c r="N1165" s="150">
        <v>1.7005126E7</v>
      </c>
      <c r="O1165" s="181">
        <f>P1165/1000000</f>
        <v>51.183113</v>
      </c>
      <c r="P1165" s="150">
        <v>5.1183113E7</v>
      </c>
      <c r="Q1165" s="153">
        <f>R1165/1000000</f>
        <v>29.2</v>
      </c>
      <c r="R1165" s="149">
        <v>2.92E7</v>
      </c>
      <c r="S1165" s="150">
        <v>8.0383113E7</v>
      </c>
      <c r="T1165" s="149">
        <f>S1165/1000000</f>
        <v>80.383113</v>
      </c>
      <c r="U1165" s="178">
        <f t="shared" si="1985"/>
        <v>0.3632603778</v>
      </c>
      <c r="V1165" s="192">
        <v>50.0</v>
      </c>
      <c r="W1165" s="204">
        <f>SUM(S1165/(V1165*1000000))</f>
        <v>1.60766226</v>
      </c>
      <c r="X1165" s="193">
        <f t="shared" si="1986"/>
        <v>0.34010252</v>
      </c>
      <c r="Y1165" s="151">
        <v>2014.0</v>
      </c>
      <c r="Z1165" s="171"/>
      <c r="AA1165" s="159"/>
      <c r="AB1165" s="189" t="s">
        <v>3864</v>
      </c>
      <c r="AC1165" s="158"/>
    </row>
    <row r="1166" ht="15.75" customHeight="1">
      <c r="A1166" s="221" t="s">
        <v>3865</v>
      </c>
      <c r="B1166" s="183">
        <v>7.0</v>
      </c>
      <c r="C1166" s="147">
        <v>26.0</v>
      </c>
      <c r="D1166" s="184">
        <f t="shared" si="2001"/>
        <v>16.5</v>
      </c>
      <c r="E1166" s="147">
        <v>32.0</v>
      </c>
      <c r="F1166" s="147">
        <v>46.0</v>
      </c>
      <c r="G1166" s="147">
        <f t="shared" si="1095"/>
        <v>-14</v>
      </c>
      <c r="H1166" s="147">
        <f t="shared" si="2002"/>
        <v>39</v>
      </c>
      <c r="I1166" s="185">
        <f t="shared" si="1467"/>
        <v>-22.5</v>
      </c>
      <c r="J1166" s="179" t="s">
        <v>1602</v>
      </c>
      <c r="K1166" s="179" t="s">
        <v>2187</v>
      </c>
      <c r="L1166" s="179" t="s">
        <v>1534</v>
      </c>
      <c r="M1166" s="186">
        <v>9.5</v>
      </c>
      <c r="N1166" s="187">
        <f t="shared" ref="N1166:N1167" si="2008">M1166*1000000</f>
        <v>9500000</v>
      </c>
      <c r="O1166" s="153">
        <v>22.53</v>
      </c>
      <c r="P1166" s="187">
        <f t="shared" ref="P1166:P1167" si="2009">O1166*1000000</f>
        <v>22530000</v>
      </c>
      <c r="Q1166" s="153">
        <v>49.58</v>
      </c>
      <c r="R1166" s="149">
        <f t="shared" ref="R1166:R1167" si="2010">SUM(Q1166*1000000)</f>
        <v>49580000</v>
      </c>
      <c r="S1166" s="187">
        <f t="shared" ref="S1166:S1167" si="2011">T1166*1000000</f>
        <v>72110000</v>
      </c>
      <c r="T1166" s="187">
        <v>72.11</v>
      </c>
      <c r="U1166" s="178">
        <f t="shared" si="1985"/>
        <v>0.6875606712</v>
      </c>
      <c r="V1166" s="156">
        <v>45.0</v>
      </c>
      <c r="W1166" s="188">
        <f t="shared" ref="W1166:W1168" si="2012">SUM(T1166/V1166)</f>
        <v>1.602444444</v>
      </c>
      <c r="X1166" s="193">
        <f t="shared" si="1986"/>
        <v>0.2111111111</v>
      </c>
      <c r="Y1166" s="147">
        <v>2008.0</v>
      </c>
      <c r="Z1166" s="159"/>
      <c r="AA1166" s="159"/>
      <c r="AB1166" s="189" t="s">
        <v>3866</v>
      </c>
      <c r="AC1166" s="158"/>
    </row>
    <row r="1167" ht="15.75" customHeight="1">
      <c r="A1167" s="221" t="s">
        <v>3867</v>
      </c>
      <c r="B1167" s="183">
        <v>18.0</v>
      </c>
      <c r="C1167" s="147">
        <v>28.0</v>
      </c>
      <c r="D1167" s="202">
        <f t="shared" si="2001"/>
        <v>23</v>
      </c>
      <c r="E1167" s="147">
        <v>45.0</v>
      </c>
      <c r="F1167" s="147">
        <v>53.0</v>
      </c>
      <c r="G1167" s="147">
        <f t="shared" si="1095"/>
        <v>-8</v>
      </c>
      <c r="H1167" s="147">
        <f t="shared" si="2002"/>
        <v>49</v>
      </c>
      <c r="I1167" s="183">
        <f t="shared" si="1467"/>
        <v>-26</v>
      </c>
      <c r="J1167" s="179" t="s">
        <v>1543</v>
      </c>
      <c r="K1167" s="179" t="s">
        <v>1616</v>
      </c>
      <c r="L1167" s="179" t="s">
        <v>1540</v>
      </c>
      <c r="M1167" s="186">
        <v>8.4</v>
      </c>
      <c r="N1167" s="187">
        <f t="shared" si="2008"/>
        <v>8400000</v>
      </c>
      <c r="O1167" s="153">
        <v>25.7</v>
      </c>
      <c r="P1167" s="187">
        <f t="shared" si="2009"/>
        <v>25700000</v>
      </c>
      <c r="Q1167" s="153">
        <v>6.3</v>
      </c>
      <c r="R1167" s="149">
        <f t="shared" si="2010"/>
        <v>6300000</v>
      </c>
      <c r="S1167" s="187">
        <f t="shared" si="2011"/>
        <v>32000000</v>
      </c>
      <c r="T1167" s="187">
        <f>SUM(O1167+Q1167)</f>
        <v>32</v>
      </c>
      <c r="U1167" s="178">
        <f t="shared" si="1985"/>
        <v>0.196875</v>
      </c>
      <c r="V1167" s="156">
        <v>20.0</v>
      </c>
      <c r="W1167" s="188">
        <f t="shared" si="2012"/>
        <v>1.6</v>
      </c>
      <c r="X1167" s="193">
        <f t="shared" si="1986"/>
        <v>0.42</v>
      </c>
      <c r="Y1167" s="147">
        <v>2010.0</v>
      </c>
      <c r="Z1167" s="159"/>
      <c r="AA1167" s="159"/>
      <c r="AB1167" s="189" t="s">
        <v>3868</v>
      </c>
      <c r="AC1167" s="158"/>
    </row>
    <row r="1168" ht="15.75" customHeight="1">
      <c r="A1168" s="222" t="s">
        <v>3869</v>
      </c>
      <c r="B1168" s="146">
        <v>72.0</v>
      </c>
      <c r="C1168" s="164">
        <v>68.0</v>
      </c>
      <c r="D1168" s="176">
        <f t="shared" ref="D1168:D1170" si="2013">(B1168+C1168)/2</f>
        <v>70</v>
      </c>
      <c r="E1168" s="164">
        <v>76.0</v>
      </c>
      <c r="F1168" s="164">
        <v>54.0</v>
      </c>
      <c r="G1168" s="149">
        <f t="shared" si="1095"/>
        <v>22</v>
      </c>
      <c r="H1168" s="164">
        <f t="shared" ref="H1168:H1170" si="2014">(E1168+F1168)/2</f>
        <v>65</v>
      </c>
      <c r="I1168" s="177">
        <f t="shared" si="1467"/>
        <v>5</v>
      </c>
      <c r="J1168" s="173" t="s">
        <v>1547</v>
      </c>
      <c r="K1168" s="173" t="s">
        <v>1547</v>
      </c>
      <c r="L1168" s="152" t="s">
        <v>1529</v>
      </c>
      <c r="M1168" s="153">
        <f t="shared" ref="M1168:M1173" si="2015">N1168/1000000</f>
        <v>7.004254</v>
      </c>
      <c r="N1168" s="149">
        <v>7004254.0</v>
      </c>
      <c r="O1168" s="181">
        <f t="shared" ref="O1168:O1173" si="2016">P1168/1000000</f>
        <v>15.774779</v>
      </c>
      <c r="P1168" s="149">
        <v>1.5774779E7</v>
      </c>
      <c r="Q1168" s="153">
        <f t="shared" ref="Q1168:Q1173" si="2017">R1168/1000000</f>
        <v>0.170165</v>
      </c>
      <c r="R1168" s="154">
        <v>170165.0</v>
      </c>
      <c r="S1168" s="154">
        <f>R1168+P1168</f>
        <v>15944944</v>
      </c>
      <c r="T1168" s="154">
        <f t="shared" ref="T1168:T1172" si="2018">S1168/1000000</f>
        <v>15.944944</v>
      </c>
      <c r="U1168" s="178">
        <f>R1168/S1168</f>
        <v>0.01067203497</v>
      </c>
      <c r="V1168" s="156">
        <v>10.0</v>
      </c>
      <c r="W1168" s="157">
        <f t="shared" si="2012"/>
        <v>1.5944944</v>
      </c>
      <c r="X1168" s="178">
        <f>N1168/(V1168*1000000)</f>
        <v>0.7004254</v>
      </c>
      <c r="Y1168" s="164">
        <v>2016.0</v>
      </c>
      <c r="Z1168" s="159"/>
      <c r="AA1168" s="159"/>
      <c r="AB1168" s="160" t="s">
        <v>3870</v>
      </c>
      <c r="AC1168" s="159"/>
    </row>
    <row r="1169" ht="15.75" customHeight="1">
      <c r="A1169" s="212" t="s">
        <v>822</v>
      </c>
      <c r="B1169" s="146">
        <v>91.0</v>
      </c>
      <c r="C1169" s="146">
        <v>71.0</v>
      </c>
      <c r="D1169" s="195">
        <f t="shared" si="2013"/>
        <v>81</v>
      </c>
      <c r="E1169" s="146">
        <v>90.0</v>
      </c>
      <c r="F1169" s="146">
        <v>81.0</v>
      </c>
      <c r="G1169" s="146">
        <f t="shared" si="1095"/>
        <v>9</v>
      </c>
      <c r="H1169" s="146">
        <f t="shared" si="2014"/>
        <v>85.5</v>
      </c>
      <c r="I1169" s="146">
        <f t="shared" si="1467"/>
        <v>-4.5</v>
      </c>
      <c r="J1169" s="152" t="s">
        <v>1537</v>
      </c>
      <c r="K1169" s="197" t="s">
        <v>2510</v>
      </c>
      <c r="L1169" s="197" t="s">
        <v>1534</v>
      </c>
      <c r="M1169" s="181">
        <f t="shared" si="2015"/>
        <v>53.505326</v>
      </c>
      <c r="N1169" s="149">
        <v>5.3505326E7</v>
      </c>
      <c r="O1169" s="181">
        <f t="shared" si="2016"/>
        <v>56.830326</v>
      </c>
      <c r="P1169" s="149">
        <v>5.6830326E7</v>
      </c>
      <c r="Q1169" s="181">
        <f t="shared" si="2017"/>
        <v>102.3</v>
      </c>
      <c r="R1169" s="149">
        <v>1.023E8</v>
      </c>
      <c r="S1169" s="149">
        <f>P1169+R1169</f>
        <v>159130326</v>
      </c>
      <c r="T1169" s="149">
        <f t="shared" si="2018"/>
        <v>159.130326</v>
      </c>
      <c r="U1169" s="199">
        <f>(R1169/S1169)</f>
        <v>0.6428692919</v>
      </c>
      <c r="V1169" s="192">
        <v>100.0</v>
      </c>
      <c r="W1169" s="200">
        <f>SUM(S1169/(V1169*1000000))</f>
        <v>1.59130326</v>
      </c>
      <c r="X1169" s="199">
        <f>SUM(M1169/V1169)</f>
        <v>0.53505326</v>
      </c>
      <c r="Y1169" s="146">
        <v>2019.0</v>
      </c>
      <c r="Z1169" s="201"/>
      <c r="AA1169" s="201"/>
      <c r="AB1169" s="196" t="s">
        <v>3871</v>
      </c>
      <c r="AC1169" s="159"/>
    </row>
    <row r="1170" ht="15.75" customHeight="1">
      <c r="A1170" s="222" t="s">
        <v>3872</v>
      </c>
      <c r="B1170" s="146">
        <v>73.0</v>
      </c>
      <c r="C1170" s="164">
        <v>67.0</v>
      </c>
      <c r="D1170" s="176">
        <f t="shared" si="2013"/>
        <v>70</v>
      </c>
      <c r="E1170" s="164">
        <v>54.0</v>
      </c>
      <c r="F1170" s="164">
        <v>86.0</v>
      </c>
      <c r="G1170" s="149">
        <f t="shared" si="1095"/>
        <v>-32</v>
      </c>
      <c r="H1170" s="164">
        <f t="shared" si="2014"/>
        <v>70</v>
      </c>
      <c r="I1170" s="177">
        <f t="shared" si="1467"/>
        <v>0</v>
      </c>
      <c r="J1170" s="173" t="s">
        <v>1558</v>
      </c>
      <c r="K1170" s="173" t="s">
        <v>1558</v>
      </c>
      <c r="L1170" s="152" t="s">
        <v>1534</v>
      </c>
      <c r="M1170" s="153">
        <f t="shared" si="2015"/>
        <v>46.018755</v>
      </c>
      <c r="N1170" s="149">
        <v>4.6018755E7</v>
      </c>
      <c r="O1170" s="181">
        <f t="shared" si="2016"/>
        <v>128.350574</v>
      </c>
      <c r="P1170" s="149">
        <v>1.28350574E8</v>
      </c>
      <c r="Q1170" s="153">
        <f t="shared" si="2017"/>
        <v>100.796935</v>
      </c>
      <c r="R1170" s="154">
        <v>1.00796935E8</v>
      </c>
      <c r="S1170" s="154">
        <f>R1170+P1170</f>
        <v>229147509</v>
      </c>
      <c r="T1170" s="154">
        <f t="shared" si="2018"/>
        <v>229.147509</v>
      </c>
      <c r="U1170" s="178">
        <f>R1170/S1170</f>
        <v>0.4398779434</v>
      </c>
      <c r="V1170" s="156">
        <v>144.0</v>
      </c>
      <c r="W1170" s="157">
        <f>SUM(T1170/V1170)</f>
        <v>1.591302146</v>
      </c>
      <c r="X1170" s="178">
        <f>N1170/(V1170*1000000)</f>
        <v>0.3195746875</v>
      </c>
      <c r="Y1170" s="164">
        <v>2016.0</v>
      </c>
      <c r="Z1170" s="159"/>
      <c r="AA1170" s="159"/>
      <c r="AB1170" s="160" t="s">
        <v>3873</v>
      </c>
      <c r="AC1170" s="159"/>
    </row>
    <row r="1171" ht="15.75" customHeight="1">
      <c r="A1171" s="221" t="s">
        <v>3874</v>
      </c>
      <c r="B1171" s="183">
        <v>30.0</v>
      </c>
      <c r="C1171" s="147">
        <v>43.0</v>
      </c>
      <c r="D1171" s="184">
        <f t="shared" ref="D1171:D1172" si="2019">AVERAGE(B1171:C1171)</f>
        <v>36.5</v>
      </c>
      <c r="E1171" s="147">
        <v>47.0</v>
      </c>
      <c r="F1171" s="147">
        <v>59.0</v>
      </c>
      <c r="G1171" s="147">
        <f t="shared" si="1095"/>
        <v>-12</v>
      </c>
      <c r="H1171" s="147">
        <f t="shared" ref="H1171:H1172" si="2020">AVERAGE(E1171:F1171)</f>
        <v>53</v>
      </c>
      <c r="I1171" s="185">
        <f t="shared" si="1467"/>
        <v>-16.5</v>
      </c>
      <c r="J1171" s="179" t="s">
        <v>1602</v>
      </c>
      <c r="K1171" s="179" t="s">
        <v>2187</v>
      </c>
      <c r="L1171" s="165" t="s">
        <v>1534</v>
      </c>
      <c r="M1171" s="186">
        <f t="shared" si="2015"/>
        <v>25.577758</v>
      </c>
      <c r="N1171" s="187">
        <v>2.5577758E7</v>
      </c>
      <c r="O1171" s="153">
        <f t="shared" si="2016"/>
        <v>58.877969</v>
      </c>
      <c r="P1171" s="187">
        <v>5.8877969E7</v>
      </c>
      <c r="Q1171" s="153">
        <f t="shared" si="2017"/>
        <v>139.589199</v>
      </c>
      <c r="R1171" s="154">
        <v>1.39589199E8</v>
      </c>
      <c r="S1171" s="187">
        <v>1.98467168E8</v>
      </c>
      <c r="T1171" s="187">
        <f t="shared" si="2018"/>
        <v>198.467168</v>
      </c>
      <c r="U1171" s="178">
        <f t="shared" ref="U1171:U1182" si="2021">(R1171/S1171)</f>
        <v>0.7033364783</v>
      </c>
      <c r="V1171" s="156">
        <v>125.0</v>
      </c>
      <c r="W1171" s="188">
        <f>SUM((S1171/1000000)/V1171)</f>
        <v>1.587737344</v>
      </c>
      <c r="X1171" s="193">
        <f t="shared" ref="X1171:X1182" si="2022">SUM(M1171/V1171)</f>
        <v>0.204622064</v>
      </c>
      <c r="Y1171" s="151">
        <v>2012.0</v>
      </c>
      <c r="Z1171" s="159"/>
      <c r="AA1171" s="159"/>
      <c r="AB1171" s="189" t="s">
        <v>3875</v>
      </c>
      <c r="AC1171" s="158"/>
    </row>
    <row r="1172" ht="15.75" customHeight="1">
      <c r="A1172" s="223" t="s">
        <v>3876</v>
      </c>
      <c r="B1172" s="175">
        <v>8.0</v>
      </c>
      <c r="C1172" s="158">
        <v>35.0</v>
      </c>
      <c r="D1172" s="209">
        <f t="shared" si="2019"/>
        <v>21.5</v>
      </c>
      <c r="E1172" s="158">
        <v>50.0</v>
      </c>
      <c r="F1172" s="158">
        <v>48.0</v>
      </c>
      <c r="G1172" s="158">
        <f t="shared" si="1095"/>
        <v>2</v>
      </c>
      <c r="H1172" s="158">
        <f t="shared" si="2020"/>
        <v>49</v>
      </c>
      <c r="I1172" s="210">
        <f t="shared" si="1467"/>
        <v>-27.5</v>
      </c>
      <c r="J1172" s="162" t="s">
        <v>1537</v>
      </c>
      <c r="K1172" s="162" t="s">
        <v>3877</v>
      </c>
      <c r="L1172" s="162" t="s">
        <v>1534</v>
      </c>
      <c r="M1172" s="153">
        <f t="shared" si="2015"/>
        <v>10.600112</v>
      </c>
      <c r="N1172" s="154">
        <v>1.0600112E7</v>
      </c>
      <c r="O1172" s="153">
        <f t="shared" si="2016"/>
        <v>26.627201</v>
      </c>
      <c r="P1172" s="154">
        <v>2.6627201E7</v>
      </c>
      <c r="Q1172" s="153">
        <f t="shared" si="2017"/>
        <v>36.7</v>
      </c>
      <c r="R1172" s="154">
        <v>3.67E7</v>
      </c>
      <c r="S1172" s="154">
        <v>6.3327201E7</v>
      </c>
      <c r="T1172" s="154">
        <f t="shared" si="2018"/>
        <v>63.327201</v>
      </c>
      <c r="U1172" s="178">
        <f t="shared" si="2021"/>
        <v>0.5795297979</v>
      </c>
      <c r="V1172" s="156">
        <v>40.0</v>
      </c>
      <c r="W1172" s="188">
        <f>SUM(T1172/V1172)</f>
        <v>1.583180025</v>
      </c>
      <c r="X1172" s="193">
        <f t="shared" si="2022"/>
        <v>0.2650028</v>
      </c>
      <c r="Y1172" s="158">
        <v>2013.0</v>
      </c>
      <c r="Z1172" s="159"/>
      <c r="AA1172" s="159"/>
      <c r="AB1172" s="189" t="s">
        <v>3878</v>
      </c>
      <c r="AC1172" s="158"/>
    </row>
    <row r="1173" ht="15.75" customHeight="1">
      <c r="A1173" s="226" t="s">
        <v>3879</v>
      </c>
      <c r="B1173" s="146">
        <v>82.0</v>
      </c>
      <c r="C1173" s="147">
        <v>57.0</v>
      </c>
      <c r="D1173" s="148">
        <f>(B1173+C1173)/2</f>
        <v>69.5</v>
      </c>
      <c r="E1173" s="147">
        <v>79.0</v>
      </c>
      <c r="F1173" s="149">
        <v>70.0</v>
      </c>
      <c r="G1173" s="150">
        <f t="shared" si="1095"/>
        <v>9</v>
      </c>
      <c r="H1173" s="151">
        <f>(E1173+F1173)/2</f>
        <v>74.5</v>
      </c>
      <c r="I1173" s="150">
        <f t="shared" si="1467"/>
        <v>-5</v>
      </c>
      <c r="J1173" s="152" t="s">
        <v>1558</v>
      </c>
      <c r="K1173" s="152" t="s">
        <v>1558</v>
      </c>
      <c r="L1173" s="152" t="s">
        <v>1529</v>
      </c>
      <c r="M1173" s="153">
        <f t="shared" si="2015"/>
        <v>14.504315</v>
      </c>
      <c r="N1173" s="149">
        <v>1.4504315E7</v>
      </c>
      <c r="O1173" s="153">
        <f t="shared" si="2016"/>
        <v>66.220028</v>
      </c>
      <c r="P1173" s="149">
        <v>6.6220028E7</v>
      </c>
      <c r="Q1173" s="153">
        <f t="shared" si="2017"/>
        <v>9.724832</v>
      </c>
      <c r="R1173" s="149">
        <v>9724832.0</v>
      </c>
      <c r="S1173" s="149">
        <v>7.594486E7</v>
      </c>
      <c r="T1173" s="154">
        <f>S1173/100000</f>
        <v>759.4486</v>
      </c>
      <c r="U1173" s="155">
        <f t="shared" si="2021"/>
        <v>0.1280512203</v>
      </c>
      <c r="V1173" s="156">
        <v>48.0</v>
      </c>
      <c r="W1173" s="204">
        <f>SUM(S1173/(V1173*1000000))</f>
        <v>1.582184583</v>
      </c>
      <c r="X1173" s="155">
        <f t="shared" si="2022"/>
        <v>0.3021732292</v>
      </c>
      <c r="Y1173" s="147">
        <v>2018.0</v>
      </c>
      <c r="Z1173" s="159"/>
      <c r="AA1173" s="159"/>
      <c r="AB1173" s="160" t="s">
        <v>3880</v>
      </c>
      <c r="AC1173" s="159"/>
    </row>
    <row r="1174" ht="15.75" customHeight="1">
      <c r="A1174" s="221" t="s">
        <v>3881</v>
      </c>
      <c r="B1174" s="183">
        <v>54.0</v>
      </c>
      <c r="C1174" s="147">
        <v>53.0</v>
      </c>
      <c r="D1174" s="202">
        <f t="shared" ref="D1174:D1179" si="2023">AVERAGE(B1174:C1174)</f>
        <v>53.5</v>
      </c>
      <c r="E1174" s="147">
        <v>46.0</v>
      </c>
      <c r="F1174" s="147">
        <v>54.0</v>
      </c>
      <c r="G1174" s="147">
        <f t="shared" si="1095"/>
        <v>-8</v>
      </c>
      <c r="H1174" s="147">
        <f t="shared" ref="H1174:H1179" si="2024">AVERAGE(E1174:F1174)</f>
        <v>50</v>
      </c>
      <c r="I1174" s="183">
        <f t="shared" si="1467"/>
        <v>3.5</v>
      </c>
      <c r="J1174" s="179" t="s">
        <v>1694</v>
      </c>
      <c r="K1174" s="179" t="s">
        <v>3882</v>
      </c>
      <c r="L1174" s="179" t="s">
        <v>1534</v>
      </c>
      <c r="M1174" s="186">
        <v>10.1</v>
      </c>
      <c r="N1174" s="187">
        <f>M1174*1000000</f>
        <v>10100000</v>
      </c>
      <c r="O1174" s="153">
        <v>50.88</v>
      </c>
      <c r="P1174" s="187">
        <f>O1174*1000000</f>
        <v>50880000</v>
      </c>
      <c r="Q1174" s="153">
        <v>36.07</v>
      </c>
      <c r="R1174" s="149">
        <f>SUM(Q1174*1000000)</f>
        <v>36070000</v>
      </c>
      <c r="S1174" s="187">
        <f>T1174*1000000</f>
        <v>86950000</v>
      </c>
      <c r="T1174" s="187">
        <v>86.95</v>
      </c>
      <c r="U1174" s="178">
        <f t="shared" si="2021"/>
        <v>0.4148361127</v>
      </c>
      <c r="V1174" s="156">
        <v>55.0</v>
      </c>
      <c r="W1174" s="188">
        <f t="shared" ref="W1174:W1178" si="2025">SUM(T1174/V1174)</f>
        <v>1.580909091</v>
      </c>
      <c r="X1174" s="193">
        <f t="shared" si="2022"/>
        <v>0.1836363636</v>
      </c>
      <c r="Y1174" s="147">
        <v>2008.0</v>
      </c>
      <c r="Z1174" s="159"/>
      <c r="AA1174" s="159"/>
      <c r="AB1174" s="189" t="s">
        <v>3883</v>
      </c>
      <c r="AC1174" s="158"/>
    </row>
    <row r="1175" ht="15.75" customHeight="1">
      <c r="A1175" s="221" t="s">
        <v>3884</v>
      </c>
      <c r="B1175" s="183">
        <v>82.0</v>
      </c>
      <c r="C1175" s="147">
        <v>69.0</v>
      </c>
      <c r="D1175" s="184">
        <f t="shared" si="2023"/>
        <v>75.5</v>
      </c>
      <c r="E1175" s="147">
        <v>73.0</v>
      </c>
      <c r="F1175" s="147">
        <v>69.0</v>
      </c>
      <c r="G1175" s="147">
        <f t="shared" si="1095"/>
        <v>4</v>
      </c>
      <c r="H1175" s="147">
        <f t="shared" si="2024"/>
        <v>71</v>
      </c>
      <c r="I1175" s="185">
        <f t="shared" si="1467"/>
        <v>4.5</v>
      </c>
      <c r="J1175" s="179" t="s">
        <v>1565</v>
      </c>
      <c r="K1175" s="179" t="s">
        <v>3688</v>
      </c>
      <c r="L1175" s="179" t="s">
        <v>1529</v>
      </c>
      <c r="M1175" s="186">
        <v>9.65625</v>
      </c>
      <c r="N1175" s="150">
        <v>9656250.0</v>
      </c>
      <c r="O1175" s="181">
        <f>P1175/1000000</f>
        <v>66.661095</v>
      </c>
      <c r="P1175" s="187">
        <v>6.6661095E7</v>
      </c>
      <c r="Q1175" s="181">
        <f>R1175/1000000</f>
        <v>51.814126</v>
      </c>
      <c r="R1175" s="187">
        <v>5.1814126E7</v>
      </c>
      <c r="S1175" s="187">
        <v>1.18475221E8</v>
      </c>
      <c r="T1175" s="187">
        <f t="shared" ref="T1175:T1180" si="2026">S1175/1000000</f>
        <v>118.475221</v>
      </c>
      <c r="U1175" s="178">
        <f t="shared" si="2021"/>
        <v>0.4373414589</v>
      </c>
      <c r="V1175" s="156">
        <v>75.0</v>
      </c>
      <c r="W1175" s="188">
        <f t="shared" si="2025"/>
        <v>1.579669613</v>
      </c>
      <c r="X1175" s="193">
        <f t="shared" si="2022"/>
        <v>0.12875</v>
      </c>
      <c r="Y1175" s="147">
        <v>2007.0</v>
      </c>
      <c r="Z1175" s="159"/>
      <c r="AA1175" s="159"/>
      <c r="AB1175" s="160" t="s">
        <v>3885</v>
      </c>
      <c r="AC1175" s="159"/>
    </row>
    <row r="1176" ht="15.75" customHeight="1">
      <c r="A1176" s="221" t="s">
        <v>3886</v>
      </c>
      <c r="B1176" s="175">
        <v>47.0</v>
      </c>
      <c r="C1176" s="158">
        <v>53.0</v>
      </c>
      <c r="D1176" s="184">
        <f t="shared" si="2023"/>
        <v>50</v>
      </c>
      <c r="E1176" s="158">
        <v>54.0</v>
      </c>
      <c r="F1176" s="147">
        <v>61.0</v>
      </c>
      <c r="G1176" s="147">
        <f t="shared" si="1095"/>
        <v>-7</v>
      </c>
      <c r="H1176" s="147">
        <f t="shared" si="2024"/>
        <v>57.5</v>
      </c>
      <c r="I1176" s="185">
        <f t="shared" si="1467"/>
        <v>-7.5</v>
      </c>
      <c r="J1176" s="179" t="s">
        <v>1543</v>
      </c>
      <c r="K1176" s="179" t="s">
        <v>1543</v>
      </c>
      <c r="L1176" s="179" t="s">
        <v>1534</v>
      </c>
      <c r="M1176" s="153">
        <v>18.45</v>
      </c>
      <c r="N1176" s="187">
        <f>M1176*1000000</f>
        <v>18450000</v>
      </c>
      <c r="O1176" s="153">
        <v>68.22</v>
      </c>
      <c r="P1176" s="187">
        <f>O1176*1000000</f>
        <v>68220000</v>
      </c>
      <c r="Q1176" s="153">
        <v>119.14</v>
      </c>
      <c r="R1176" s="149">
        <f>SUM(Q1176*1000000)</f>
        <v>119140000</v>
      </c>
      <c r="S1176" s="154">
        <f>SUM(N1176:P1176)</f>
        <v>86670068.22</v>
      </c>
      <c r="T1176" s="149">
        <f t="shared" si="2026"/>
        <v>86.67006822</v>
      </c>
      <c r="U1176" s="178">
        <f t="shared" si="2021"/>
        <v>1.374638355</v>
      </c>
      <c r="V1176" s="156">
        <v>55.0</v>
      </c>
      <c r="W1176" s="188">
        <f t="shared" si="2025"/>
        <v>1.575819422</v>
      </c>
      <c r="X1176" s="193">
        <f t="shared" si="2022"/>
        <v>0.3354545455</v>
      </c>
      <c r="Y1176" s="147">
        <v>2011.0</v>
      </c>
      <c r="Z1176" s="159"/>
      <c r="AA1176" s="159"/>
      <c r="AB1176" s="189" t="s">
        <v>3887</v>
      </c>
      <c r="AC1176" s="158"/>
    </row>
    <row r="1177" ht="15.75" customHeight="1">
      <c r="A1177" s="221" t="s">
        <v>3888</v>
      </c>
      <c r="B1177" s="183">
        <v>9.0</v>
      </c>
      <c r="C1177" s="147">
        <v>36.0</v>
      </c>
      <c r="D1177" s="202">
        <f t="shared" si="2023"/>
        <v>22.5</v>
      </c>
      <c r="E1177" s="147">
        <v>49.0</v>
      </c>
      <c r="F1177" s="147">
        <v>63.0</v>
      </c>
      <c r="G1177" s="147">
        <f t="shared" si="1095"/>
        <v>-14</v>
      </c>
      <c r="H1177" s="147">
        <f t="shared" si="2024"/>
        <v>56</v>
      </c>
      <c r="I1177" s="183">
        <f t="shared" si="1467"/>
        <v>-33.5</v>
      </c>
      <c r="J1177" s="179" t="s">
        <v>1395</v>
      </c>
      <c r="K1177" s="179" t="s">
        <v>1395</v>
      </c>
      <c r="L1177" s="179" t="s">
        <v>1540</v>
      </c>
      <c r="M1177" s="186">
        <v>10.025203</v>
      </c>
      <c r="N1177" s="149">
        <v>1.0025203E7</v>
      </c>
      <c r="O1177" s="181">
        <f t="shared" ref="O1177:O1180" si="2027">P1177/1000000</f>
        <v>25.126214</v>
      </c>
      <c r="P1177" s="187">
        <v>2.5126214E7</v>
      </c>
      <c r="Q1177" s="181">
        <f t="shared" ref="Q1177:Q1180" si="2028">R1177/1000000</f>
        <v>37.644845</v>
      </c>
      <c r="R1177" s="187">
        <v>3.7644845E7</v>
      </c>
      <c r="S1177" s="187">
        <v>6.2771059E7</v>
      </c>
      <c r="T1177" s="187">
        <f t="shared" si="2026"/>
        <v>62.771059</v>
      </c>
      <c r="U1177" s="178">
        <f t="shared" si="2021"/>
        <v>0.5997165828</v>
      </c>
      <c r="V1177" s="156">
        <v>40.0</v>
      </c>
      <c r="W1177" s="188">
        <f t="shared" si="2025"/>
        <v>1.569276475</v>
      </c>
      <c r="X1177" s="193">
        <f t="shared" si="2022"/>
        <v>0.250630075</v>
      </c>
      <c r="Y1177" s="147">
        <v>2007.0</v>
      </c>
      <c r="Z1177" s="159"/>
      <c r="AA1177" s="159"/>
      <c r="AB1177" s="160" t="s">
        <v>3889</v>
      </c>
      <c r="AC1177" s="159"/>
    </row>
    <row r="1178" ht="15.75" customHeight="1">
      <c r="A1178" s="221" t="s">
        <v>3890</v>
      </c>
      <c r="B1178" s="183">
        <v>47.0</v>
      </c>
      <c r="C1178" s="158">
        <v>53.0</v>
      </c>
      <c r="D1178" s="184">
        <f t="shared" si="2023"/>
        <v>50</v>
      </c>
      <c r="E1178" s="158">
        <v>80.0</v>
      </c>
      <c r="F1178" s="147">
        <v>81.0</v>
      </c>
      <c r="G1178" s="147">
        <f t="shared" si="1095"/>
        <v>-1</v>
      </c>
      <c r="H1178" s="147">
        <f t="shared" si="2024"/>
        <v>80.5</v>
      </c>
      <c r="I1178" s="185">
        <f t="shared" si="1467"/>
        <v>-30.5</v>
      </c>
      <c r="J1178" s="179" t="s">
        <v>1602</v>
      </c>
      <c r="K1178" s="179" t="s">
        <v>1602</v>
      </c>
      <c r="L1178" s="179" t="s">
        <v>1534</v>
      </c>
      <c r="M1178" s="153">
        <v>14.523571</v>
      </c>
      <c r="N1178" s="149">
        <v>1.4523571E7</v>
      </c>
      <c r="O1178" s="181">
        <f t="shared" si="2027"/>
        <v>47.003582</v>
      </c>
      <c r="P1178" s="187">
        <v>4.7003582E7</v>
      </c>
      <c r="Q1178" s="181">
        <f t="shared" si="2028"/>
        <v>48.693414</v>
      </c>
      <c r="R1178" s="187">
        <v>4.8693414E7</v>
      </c>
      <c r="S1178" s="187">
        <v>9.5696996E7</v>
      </c>
      <c r="T1178" s="187">
        <f t="shared" si="2026"/>
        <v>95.696996</v>
      </c>
      <c r="U1178" s="178">
        <f t="shared" si="2021"/>
        <v>0.5088290755</v>
      </c>
      <c r="V1178" s="156">
        <v>61.0</v>
      </c>
      <c r="W1178" s="188">
        <f t="shared" si="2025"/>
        <v>1.568803213</v>
      </c>
      <c r="X1178" s="193">
        <f t="shared" si="2022"/>
        <v>0.2380913279</v>
      </c>
      <c r="Y1178" s="147">
        <v>2007.0</v>
      </c>
      <c r="Z1178" s="159"/>
      <c r="AA1178" s="159"/>
      <c r="AB1178" s="160" t="s">
        <v>3891</v>
      </c>
      <c r="AC1178" s="159"/>
    </row>
    <row r="1179" ht="15.75" customHeight="1">
      <c r="A1179" s="225" t="s">
        <v>3892</v>
      </c>
      <c r="B1179" s="206">
        <v>46.0</v>
      </c>
      <c r="C1179" s="151">
        <v>55.0</v>
      </c>
      <c r="D1179" s="207">
        <f t="shared" si="2023"/>
        <v>50.5</v>
      </c>
      <c r="E1179" s="151">
        <v>33.0</v>
      </c>
      <c r="F1179" s="151">
        <v>58.0</v>
      </c>
      <c r="G1179" s="151">
        <f t="shared" si="1095"/>
        <v>-25</v>
      </c>
      <c r="H1179" s="151">
        <f t="shared" si="2024"/>
        <v>45.5</v>
      </c>
      <c r="I1179" s="208">
        <f t="shared" si="1467"/>
        <v>5</v>
      </c>
      <c r="J1179" s="165" t="s">
        <v>1565</v>
      </c>
      <c r="K1179" s="165" t="s">
        <v>2304</v>
      </c>
      <c r="L1179" s="179" t="s">
        <v>1567</v>
      </c>
      <c r="M1179" s="181">
        <f t="shared" ref="M1179:M1180" si="2029">N1179/1000000</f>
        <v>9.129999</v>
      </c>
      <c r="N1179" s="150">
        <v>9129999.0</v>
      </c>
      <c r="O1179" s="181">
        <f t="shared" si="2027"/>
        <v>33.680992</v>
      </c>
      <c r="P1179" s="150">
        <v>3.3680992E7</v>
      </c>
      <c r="Q1179" s="153">
        <f t="shared" si="2028"/>
        <v>5.490138</v>
      </c>
      <c r="R1179" s="149">
        <v>5490138.0</v>
      </c>
      <c r="S1179" s="150">
        <v>3.917113E7</v>
      </c>
      <c r="T1179" s="149">
        <f t="shared" si="2026"/>
        <v>39.17113</v>
      </c>
      <c r="U1179" s="178">
        <f t="shared" si="2021"/>
        <v>0.1401577641</v>
      </c>
      <c r="V1179" s="192">
        <v>25.0</v>
      </c>
      <c r="W1179" s="204">
        <f t="shared" ref="W1179:W1180" si="2030">SUM(S1179/(V1179*1000000))</f>
        <v>1.5668452</v>
      </c>
      <c r="X1179" s="193">
        <f t="shared" si="2022"/>
        <v>0.36519996</v>
      </c>
      <c r="Y1179" s="151">
        <v>2014.0</v>
      </c>
      <c r="Z1179" s="171"/>
      <c r="AA1179" s="159"/>
      <c r="AB1179" s="189" t="s">
        <v>3893</v>
      </c>
      <c r="AC1179" s="158"/>
    </row>
    <row r="1180" ht="15.75" customHeight="1">
      <c r="A1180" s="212" t="s">
        <v>3894</v>
      </c>
      <c r="B1180" s="146">
        <v>69.0</v>
      </c>
      <c r="C1180" s="146">
        <v>60.0</v>
      </c>
      <c r="D1180" s="195">
        <f>(B1180+C1180)/2</f>
        <v>64.5</v>
      </c>
      <c r="E1180" s="146">
        <v>50.0</v>
      </c>
      <c r="F1180" s="146">
        <v>57.0</v>
      </c>
      <c r="G1180" s="146">
        <f t="shared" si="1095"/>
        <v>-7</v>
      </c>
      <c r="H1180" s="146">
        <f>(E1180+F1180)/2</f>
        <v>53.5</v>
      </c>
      <c r="I1180" s="146">
        <f t="shared" si="1467"/>
        <v>11</v>
      </c>
      <c r="J1180" s="152" t="s">
        <v>2473</v>
      </c>
      <c r="K1180" s="197" t="s">
        <v>2644</v>
      </c>
      <c r="L1180" s="197" t="s">
        <v>1540</v>
      </c>
      <c r="M1180" s="181">
        <f t="shared" si="2029"/>
        <v>14.247758</v>
      </c>
      <c r="N1180" s="149">
        <v>1.4247758E7</v>
      </c>
      <c r="O1180" s="181">
        <f t="shared" si="2027"/>
        <v>48.429584</v>
      </c>
      <c r="P1180" s="149">
        <v>4.8429584E7</v>
      </c>
      <c r="Q1180" s="181">
        <f t="shared" si="2028"/>
        <v>0</v>
      </c>
      <c r="R1180" s="149">
        <v>0.0</v>
      </c>
      <c r="S1180" s="149">
        <f>P1180+R1180</f>
        <v>48429584</v>
      </c>
      <c r="T1180" s="149">
        <f t="shared" si="2026"/>
        <v>48.429584</v>
      </c>
      <c r="U1180" s="199">
        <f t="shared" si="2021"/>
        <v>0</v>
      </c>
      <c r="V1180" s="192">
        <v>31.0</v>
      </c>
      <c r="W1180" s="200">
        <f t="shared" si="2030"/>
        <v>1.562244645</v>
      </c>
      <c r="X1180" s="199">
        <f t="shared" si="2022"/>
        <v>0.4596050968</v>
      </c>
      <c r="Y1180" s="146">
        <v>2019.0</v>
      </c>
      <c r="Z1180" s="201"/>
      <c r="AA1180" s="201"/>
      <c r="AB1180" s="197" t="s">
        <v>1530</v>
      </c>
      <c r="AC1180" s="159"/>
    </row>
    <row r="1181" ht="15.75" customHeight="1">
      <c r="A1181" s="221" t="s">
        <v>3895</v>
      </c>
      <c r="B1181" s="183">
        <v>12.0</v>
      </c>
      <c r="C1181" s="147">
        <v>33.0</v>
      </c>
      <c r="D1181" s="202">
        <f t="shared" ref="D1181:D1182" si="2031">AVERAGE(B1181:C1181)</f>
        <v>22.5</v>
      </c>
      <c r="E1181" s="147">
        <v>48.0</v>
      </c>
      <c r="F1181" s="147">
        <v>57.0</v>
      </c>
      <c r="G1181" s="147">
        <f t="shared" si="1095"/>
        <v>-9</v>
      </c>
      <c r="H1181" s="147">
        <f t="shared" ref="H1181:H1182" si="2032">AVERAGE(E1181:F1181)</f>
        <v>52.5</v>
      </c>
      <c r="I1181" s="183">
        <f t="shared" si="1467"/>
        <v>-30</v>
      </c>
      <c r="J1181" s="179" t="s">
        <v>1983</v>
      </c>
      <c r="K1181" s="179" t="s">
        <v>3896</v>
      </c>
      <c r="L1181" s="179" t="s">
        <v>1567</v>
      </c>
      <c r="M1181" s="186">
        <v>11.6</v>
      </c>
      <c r="N1181" s="187">
        <f t="shared" ref="N1181:N1182" si="2033">M1181*1000000</f>
        <v>11600000</v>
      </c>
      <c r="O1181" s="153">
        <v>29.1</v>
      </c>
      <c r="P1181" s="187">
        <f t="shared" ref="P1181:P1182" si="2034">O1181*1000000</f>
        <v>29100000</v>
      </c>
      <c r="Q1181" s="153">
        <v>2.13</v>
      </c>
      <c r="R1181" s="149">
        <f t="shared" ref="R1181:R1182" si="2035">SUM(Q1181*1000000)</f>
        <v>2130000</v>
      </c>
      <c r="S1181" s="187">
        <f t="shared" ref="S1181:S1182" si="2036">T1181*1000000</f>
        <v>31200000</v>
      </c>
      <c r="T1181" s="187">
        <v>31.2</v>
      </c>
      <c r="U1181" s="178">
        <f t="shared" si="2021"/>
        <v>0.06826923077</v>
      </c>
      <c r="V1181" s="156">
        <v>20.0</v>
      </c>
      <c r="W1181" s="188">
        <f t="shared" ref="W1181:W1183" si="2037">SUM(T1181/V1181)</f>
        <v>1.56</v>
      </c>
      <c r="X1181" s="193">
        <f t="shared" si="2022"/>
        <v>0.58</v>
      </c>
      <c r="Y1181" s="147">
        <v>2009.0</v>
      </c>
      <c r="Z1181" s="159"/>
      <c r="AA1181" s="159"/>
      <c r="AB1181" s="189" t="s">
        <v>3897</v>
      </c>
      <c r="AC1181" s="158"/>
    </row>
    <row r="1182" ht="15.75" customHeight="1">
      <c r="A1182" s="221" t="s">
        <v>3898</v>
      </c>
      <c r="B1182" s="183">
        <v>43.0</v>
      </c>
      <c r="C1182" s="147">
        <v>51.0</v>
      </c>
      <c r="D1182" s="202">
        <f t="shared" si="2031"/>
        <v>47</v>
      </c>
      <c r="E1182" s="147">
        <v>35.0</v>
      </c>
      <c r="F1182" s="147">
        <v>66.0</v>
      </c>
      <c r="G1182" s="147">
        <f t="shared" si="1095"/>
        <v>-31</v>
      </c>
      <c r="H1182" s="147">
        <f t="shared" si="2032"/>
        <v>50.5</v>
      </c>
      <c r="I1182" s="183">
        <f t="shared" si="1467"/>
        <v>-3.5</v>
      </c>
      <c r="J1182" s="179" t="s">
        <v>1543</v>
      </c>
      <c r="K1182" s="179" t="s">
        <v>1616</v>
      </c>
      <c r="L1182" s="179" t="s">
        <v>1540</v>
      </c>
      <c r="M1182" s="186">
        <v>0.16</v>
      </c>
      <c r="N1182" s="187">
        <f t="shared" si="2033"/>
        <v>160000</v>
      </c>
      <c r="O1182" s="153">
        <v>3.24</v>
      </c>
      <c r="P1182" s="187">
        <f t="shared" si="2034"/>
        <v>3240000</v>
      </c>
      <c r="Q1182" s="153">
        <v>31.03</v>
      </c>
      <c r="R1182" s="149">
        <f t="shared" si="2035"/>
        <v>31030000</v>
      </c>
      <c r="S1182" s="187">
        <f t="shared" si="2036"/>
        <v>34270000</v>
      </c>
      <c r="T1182" s="187">
        <f>SUM(O1182+Q1182)</f>
        <v>34.27</v>
      </c>
      <c r="U1182" s="178">
        <f t="shared" si="2021"/>
        <v>0.9054566676</v>
      </c>
      <c r="V1182" s="156">
        <v>22.0</v>
      </c>
      <c r="W1182" s="188">
        <f t="shared" si="2037"/>
        <v>1.557727273</v>
      </c>
      <c r="X1182" s="193">
        <f t="shared" si="2022"/>
        <v>0.007272727273</v>
      </c>
      <c r="Y1182" s="147">
        <v>2010.0</v>
      </c>
      <c r="Z1182" s="159"/>
      <c r="AA1182" s="159"/>
      <c r="AB1182" s="189" t="s">
        <v>3899</v>
      </c>
      <c r="AC1182" s="158"/>
    </row>
    <row r="1183" ht="15.75" customHeight="1">
      <c r="A1183" s="222" t="s">
        <v>3900</v>
      </c>
      <c r="B1183" s="146">
        <v>60.0</v>
      </c>
      <c r="C1183" s="164">
        <v>56.0</v>
      </c>
      <c r="D1183" s="176">
        <f t="shared" ref="D1183:D1184" si="2038">(B1183+C1183)/2</f>
        <v>58</v>
      </c>
      <c r="E1183" s="164">
        <v>57.0</v>
      </c>
      <c r="F1183" s="164">
        <v>65.0</v>
      </c>
      <c r="G1183" s="149">
        <f t="shared" si="1095"/>
        <v>-8</v>
      </c>
      <c r="H1183" s="164">
        <f t="shared" ref="H1183:H1184" si="2039">(E1183+F1183)/2</f>
        <v>61</v>
      </c>
      <c r="I1183" s="177">
        <f t="shared" si="1467"/>
        <v>-3</v>
      </c>
      <c r="J1183" s="152" t="s">
        <v>1547</v>
      </c>
      <c r="K1183" s="152" t="s">
        <v>1547</v>
      </c>
      <c r="L1183" s="152" t="s">
        <v>1540</v>
      </c>
      <c r="M1183" s="186">
        <f t="shared" ref="M1183:M1184" si="2040">N1183/1000000</f>
        <v>17.015168</v>
      </c>
      <c r="N1183" s="149">
        <v>1.7015168E7</v>
      </c>
      <c r="O1183" s="181">
        <f t="shared" ref="O1183:O1184" si="2041">P1183/1000000</f>
        <v>56.451232</v>
      </c>
      <c r="P1183" s="149">
        <v>5.6451232E7</v>
      </c>
      <c r="Q1183" s="186">
        <f t="shared" ref="Q1183:Q1184" si="2042">R1183/1000000</f>
        <v>44.682827</v>
      </c>
      <c r="R1183" s="187">
        <v>4.4682827E7</v>
      </c>
      <c r="S1183" s="187">
        <f>R1183+P1183</f>
        <v>101134059</v>
      </c>
      <c r="T1183" s="187">
        <f>S1183/1000000</f>
        <v>101.134059</v>
      </c>
      <c r="U1183" s="193">
        <f>R1183/S1183</f>
        <v>0.4418177955</v>
      </c>
      <c r="V1183" s="156">
        <v>65.0</v>
      </c>
      <c r="W1183" s="188">
        <f t="shared" si="2037"/>
        <v>1.5559086</v>
      </c>
      <c r="X1183" s="193">
        <f>N1183/(V1183*1000000)</f>
        <v>0.2617718154</v>
      </c>
      <c r="Y1183" s="164">
        <v>2015.0</v>
      </c>
      <c r="Z1183" s="159"/>
      <c r="AA1183" s="159"/>
      <c r="AB1183" s="189" t="s">
        <v>3901</v>
      </c>
      <c r="AC1183" s="159"/>
    </row>
    <row r="1184" ht="15.75" customHeight="1">
      <c r="A1184" s="227" t="s">
        <v>3902</v>
      </c>
      <c r="B1184" s="146">
        <v>28.0</v>
      </c>
      <c r="C1184" s="147">
        <v>35.0</v>
      </c>
      <c r="D1184" s="148">
        <f t="shared" si="2038"/>
        <v>31.5</v>
      </c>
      <c r="E1184" s="147">
        <v>48.0</v>
      </c>
      <c r="F1184" s="149">
        <v>43.0</v>
      </c>
      <c r="G1184" s="150">
        <f t="shared" si="1095"/>
        <v>5</v>
      </c>
      <c r="H1184" s="151">
        <f t="shared" si="2039"/>
        <v>45.5</v>
      </c>
      <c r="I1184" s="150">
        <f t="shared" si="1467"/>
        <v>-14</v>
      </c>
      <c r="J1184" s="173" t="s">
        <v>1537</v>
      </c>
      <c r="K1184" s="173" t="s">
        <v>1537</v>
      </c>
      <c r="L1184" s="152" t="s">
        <v>1540</v>
      </c>
      <c r="M1184" s="153">
        <f t="shared" si="2040"/>
        <v>9.959053</v>
      </c>
      <c r="N1184" s="149">
        <v>9959053.0</v>
      </c>
      <c r="O1184" s="153">
        <f t="shared" si="2041"/>
        <v>20.868638</v>
      </c>
      <c r="P1184" s="149">
        <v>2.0868638E7</v>
      </c>
      <c r="Q1184" s="153">
        <f t="shared" si="2042"/>
        <v>0.884727</v>
      </c>
      <c r="R1184" s="154">
        <f>S1184-P1184</f>
        <v>884727</v>
      </c>
      <c r="S1184" s="149">
        <v>2.1753365E7</v>
      </c>
      <c r="T1184" s="154">
        <f>S1184/100000</f>
        <v>217.53365</v>
      </c>
      <c r="U1184" s="155">
        <f t="shared" ref="U1184:U1197" si="2043">(R1184/S1184)</f>
        <v>0.04067081116</v>
      </c>
      <c r="V1184" s="156">
        <v>14.0</v>
      </c>
      <c r="W1184" s="204">
        <f>SUM(S1184/(V1184*1000000))</f>
        <v>1.553811786</v>
      </c>
      <c r="X1184" s="155">
        <f t="shared" ref="X1184:X1197" si="2044">SUM(M1184/V1184)</f>
        <v>0.7113609286</v>
      </c>
      <c r="Y1184" s="147">
        <v>2018.0</v>
      </c>
      <c r="Z1184" s="159"/>
      <c r="AA1184" s="159"/>
      <c r="AB1184" s="160" t="s">
        <v>3903</v>
      </c>
      <c r="AC1184" s="159"/>
    </row>
    <row r="1185" ht="15.75" customHeight="1">
      <c r="A1185" s="221" t="s">
        <v>3904</v>
      </c>
      <c r="B1185" s="183">
        <v>24.0</v>
      </c>
      <c r="C1185" s="147">
        <v>38.0</v>
      </c>
      <c r="D1185" s="184">
        <f>AVERAGE(B1185:C1185)</f>
        <v>31</v>
      </c>
      <c r="E1185" s="147">
        <v>53.0</v>
      </c>
      <c r="F1185" s="147">
        <v>47.0</v>
      </c>
      <c r="G1185" s="147">
        <f t="shared" si="1095"/>
        <v>6</v>
      </c>
      <c r="H1185" s="147">
        <f>AVERAGE(E1185:F1185)</f>
        <v>50</v>
      </c>
      <c r="I1185" s="185">
        <f t="shared" si="1467"/>
        <v>-19</v>
      </c>
      <c r="J1185" s="179" t="s">
        <v>1543</v>
      </c>
      <c r="K1185" s="179" t="s">
        <v>1616</v>
      </c>
      <c r="L1185" s="179" t="s">
        <v>1534</v>
      </c>
      <c r="M1185" s="186">
        <v>15.0</v>
      </c>
      <c r="N1185" s="187">
        <f>M1185*1000000</f>
        <v>15000000</v>
      </c>
      <c r="O1185" s="153">
        <v>44.27</v>
      </c>
      <c r="P1185" s="187">
        <f>O1185*1000000</f>
        <v>44270000</v>
      </c>
      <c r="Q1185" s="153">
        <v>64.05</v>
      </c>
      <c r="R1185" s="149">
        <f>SUM(Q1185*1000000)</f>
        <v>64050000</v>
      </c>
      <c r="S1185" s="187">
        <f>T1185*1000000</f>
        <v>108300000</v>
      </c>
      <c r="T1185" s="187">
        <v>108.3</v>
      </c>
      <c r="U1185" s="178">
        <f t="shared" si="2043"/>
        <v>0.5914127424</v>
      </c>
      <c r="V1185" s="156">
        <v>70.0</v>
      </c>
      <c r="W1185" s="188">
        <f>SUM(T1185/V1185)</f>
        <v>1.547142857</v>
      </c>
      <c r="X1185" s="193">
        <f t="shared" si="2044"/>
        <v>0.2142857143</v>
      </c>
      <c r="Y1185" s="147">
        <v>2009.0</v>
      </c>
      <c r="Z1185" s="159"/>
      <c r="AA1185" s="159"/>
      <c r="AB1185" s="189" t="s">
        <v>3905</v>
      </c>
      <c r="AC1185" s="158"/>
    </row>
    <row r="1186" ht="15.75" customHeight="1">
      <c r="A1186" s="222" t="s">
        <v>3906</v>
      </c>
      <c r="B1186" s="146">
        <v>45.0</v>
      </c>
      <c r="C1186" s="164">
        <v>52.0</v>
      </c>
      <c r="D1186" s="148">
        <f>(B1186+C1186)/2</f>
        <v>48.5</v>
      </c>
      <c r="E1186" s="164">
        <v>52.0</v>
      </c>
      <c r="F1186" s="164">
        <v>69.0</v>
      </c>
      <c r="G1186" s="151">
        <f t="shared" si="1095"/>
        <v>-17</v>
      </c>
      <c r="H1186" s="151">
        <f>(E1186+F1186)/2</f>
        <v>60.5</v>
      </c>
      <c r="I1186" s="150">
        <f t="shared" si="1467"/>
        <v>-12</v>
      </c>
      <c r="J1186" s="165" t="s">
        <v>1629</v>
      </c>
      <c r="K1186" s="165" t="s">
        <v>1684</v>
      </c>
      <c r="L1186" s="166" t="s">
        <v>1534</v>
      </c>
      <c r="M1186" s="167">
        <f>N1186/1000000</f>
        <v>18.676033</v>
      </c>
      <c r="N1186" s="149">
        <v>1.8676033E7</v>
      </c>
      <c r="O1186" s="167">
        <f>P1186/1000000</f>
        <v>40.563557</v>
      </c>
      <c r="P1186" s="149">
        <v>4.0563557E7</v>
      </c>
      <c r="Q1186" s="167">
        <f>R1186/1000000</f>
        <v>129.238364</v>
      </c>
      <c r="R1186" s="150">
        <f>S1186-P1186</f>
        <v>129238364</v>
      </c>
      <c r="S1186" s="149">
        <v>1.69801921E8</v>
      </c>
      <c r="T1186" s="149">
        <f t="shared" ref="T1186:T1188" si="2045">S1186/1000000</f>
        <v>169.801921</v>
      </c>
      <c r="U1186" s="155">
        <f t="shared" si="2043"/>
        <v>0.7611124965</v>
      </c>
      <c r="V1186" s="192">
        <v>110.0</v>
      </c>
      <c r="W1186" s="204">
        <f>SUM(S1186/(V1186*1000000))</f>
        <v>1.543653827</v>
      </c>
      <c r="X1186" s="155">
        <f t="shared" si="2044"/>
        <v>0.1697821182</v>
      </c>
      <c r="Y1186" s="164">
        <v>2017.0</v>
      </c>
      <c r="Z1186" s="171"/>
      <c r="AA1186" s="171"/>
      <c r="AB1186" s="172" t="s">
        <v>3907</v>
      </c>
      <c r="AC1186" s="171"/>
    </row>
    <row r="1187" ht="15.75" customHeight="1">
      <c r="A1187" s="221" t="s">
        <v>3908</v>
      </c>
      <c r="B1187" s="175">
        <v>36.0</v>
      </c>
      <c r="C1187" s="158">
        <v>46.0</v>
      </c>
      <c r="D1187" s="202">
        <f>AVERAGE(B1187:C1187)</f>
        <v>41</v>
      </c>
      <c r="E1187" s="158">
        <v>59.0</v>
      </c>
      <c r="F1187" s="147">
        <v>60.0</v>
      </c>
      <c r="G1187" s="147">
        <f t="shared" si="1095"/>
        <v>-1</v>
      </c>
      <c r="H1187" s="147">
        <f>AVERAGE(E1187:F1187)</f>
        <v>59.5</v>
      </c>
      <c r="I1187" s="183">
        <f t="shared" si="1467"/>
        <v>-18.5</v>
      </c>
      <c r="J1187" s="179" t="s">
        <v>1602</v>
      </c>
      <c r="K1187" s="179" t="s">
        <v>1980</v>
      </c>
      <c r="L1187" s="179" t="s">
        <v>1534</v>
      </c>
      <c r="M1187" s="153">
        <v>32.21</v>
      </c>
      <c r="N1187" s="187">
        <f>M1187*1000000</f>
        <v>32210000</v>
      </c>
      <c r="O1187" s="153">
        <v>83.5</v>
      </c>
      <c r="P1187" s="187">
        <f>O1187*1000000</f>
        <v>83500000</v>
      </c>
      <c r="Q1187" s="153">
        <v>143.4</v>
      </c>
      <c r="R1187" s="149">
        <f>SUM(Q1187*1000000)</f>
        <v>143400000</v>
      </c>
      <c r="S1187" s="154">
        <f>SUM(N1187:P1187)</f>
        <v>115710083.5</v>
      </c>
      <c r="T1187" s="149">
        <f t="shared" si="2045"/>
        <v>115.7100835</v>
      </c>
      <c r="U1187" s="178">
        <f t="shared" si="2043"/>
        <v>1.239304265</v>
      </c>
      <c r="V1187" s="156">
        <v>75.0</v>
      </c>
      <c r="W1187" s="188">
        <f>SUM(T1187/V1187)</f>
        <v>1.542801113</v>
      </c>
      <c r="X1187" s="193">
        <f t="shared" si="2044"/>
        <v>0.4294666667</v>
      </c>
      <c r="Y1187" s="147">
        <v>2011.0</v>
      </c>
      <c r="Z1187" s="159"/>
      <c r="AA1187" s="159"/>
      <c r="AB1187" s="189" t="s">
        <v>3909</v>
      </c>
      <c r="AC1187" s="158"/>
    </row>
    <row r="1188" ht="15.75" customHeight="1">
      <c r="A1188" s="194" t="s">
        <v>3910</v>
      </c>
      <c r="B1188" s="146">
        <v>77.0</v>
      </c>
      <c r="C1188" s="146">
        <v>59.0</v>
      </c>
      <c r="D1188" s="195">
        <f t="shared" ref="D1188:D1190" si="2046">(B1188+C1188)/2</f>
        <v>68</v>
      </c>
      <c r="E1188" s="146">
        <v>89.0</v>
      </c>
      <c r="F1188" s="146">
        <v>66.0</v>
      </c>
      <c r="G1188" s="146">
        <f t="shared" si="1095"/>
        <v>23</v>
      </c>
      <c r="H1188" s="146">
        <f t="shared" ref="H1188:H1190" si="2047">(E1188+F1188)/2</f>
        <v>77.5</v>
      </c>
      <c r="I1188" s="146">
        <f t="shared" si="1467"/>
        <v>-9.5</v>
      </c>
      <c r="J1188" s="173" t="s">
        <v>1425</v>
      </c>
      <c r="K1188" s="196" t="s">
        <v>1425</v>
      </c>
      <c r="L1188" s="197" t="s">
        <v>1534</v>
      </c>
      <c r="M1188" s="181">
        <f t="shared" ref="M1188:M1190" si="2048">N1188/1000000</f>
        <v>14.114124</v>
      </c>
      <c r="N1188" s="198">
        <v>1.4114124E7</v>
      </c>
      <c r="O1188" s="181">
        <f t="shared" ref="O1188:O1190" si="2049">P1188/1000000</f>
        <v>30.796016</v>
      </c>
      <c r="P1188" s="149">
        <v>3.0796016E7</v>
      </c>
      <c r="Q1188" s="181">
        <f t="shared" ref="Q1188:Q1190" si="2050">R1188/1000000</f>
        <v>38.6</v>
      </c>
      <c r="R1188" s="198">
        <v>3.86E7</v>
      </c>
      <c r="S1188" s="149">
        <f>P1188+R1188</f>
        <v>69396016</v>
      </c>
      <c r="T1188" s="149">
        <f t="shared" si="2045"/>
        <v>69.396016</v>
      </c>
      <c r="U1188" s="199">
        <f t="shared" si="2043"/>
        <v>0.5562278964</v>
      </c>
      <c r="V1188" s="192">
        <v>45.0</v>
      </c>
      <c r="W1188" s="200">
        <f t="shared" ref="W1188:W1190" si="2051">SUM(S1188/(V1188*1000000))</f>
        <v>1.542133689</v>
      </c>
      <c r="X1188" s="199">
        <f t="shared" si="2044"/>
        <v>0.3136472</v>
      </c>
      <c r="Y1188" s="146">
        <v>2019.0</v>
      </c>
      <c r="Z1188" s="201"/>
      <c r="AA1188" s="201"/>
      <c r="AB1188" s="211" t="s">
        <v>3911</v>
      </c>
      <c r="AC1188" s="159"/>
    </row>
    <row r="1189" ht="15.75" customHeight="1">
      <c r="A1189" s="227" t="s">
        <v>3912</v>
      </c>
      <c r="B1189" s="146">
        <v>71.0</v>
      </c>
      <c r="C1189" s="147">
        <v>59.0</v>
      </c>
      <c r="D1189" s="148">
        <f t="shared" si="2046"/>
        <v>65</v>
      </c>
      <c r="E1189" s="147">
        <v>87.0</v>
      </c>
      <c r="F1189" s="149">
        <v>76.0</v>
      </c>
      <c r="G1189" s="150">
        <f t="shared" si="1095"/>
        <v>11</v>
      </c>
      <c r="H1189" s="151">
        <f t="shared" si="2047"/>
        <v>81.5</v>
      </c>
      <c r="I1189" s="150">
        <f t="shared" si="1467"/>
        <v>-16.5</v>
      </c>
      <c r="J1189" s="173" t="s">
        <v>1601</v>
      </c>
      <c r="K1189" s="173" t="s">
        <v>1601</v>
      </c>
      <c r="L1189" s="152" t="s">
        <v>1534</v>
      </c>
      <c r="M1189" s="153">
        <f t="shared" si="2048"/>
        <v>24.585139</v>
      </c>
      <c r="N1189" s="149">
        <v>2.4585139E7</v>
      </c>
      <c r="O1189" s="153">
        <f t="shared" si="2049"/>
        <v>78.163501</v>
      </c>
      <c r="P1189" s="149">
        <v>7.8163501E7</v>
      </c>
      <c r="Q1189" s="153">
        <f t="shared" si="2050"/>
        <v>37.391937</v>
      </c>
      <c r="R1189" s="154">
        <f>S1189-P1189</f>
        <v>37391937</v>
      </c>
      <c r="S1189" s="149">
        <v>1.15555438E8</v>
      </c>
      <c r="T1189" s="154">
        <f t="shared" ref="T1189:T1190" si="2052">S1189/100000</f>
        <v>1155.55438</v>
      </c>
      <c r="U1189" s="155">
        <f t="shared" si="2043"/>
        <v>0.3235843994</v>
      </c>
      <c r="V1189" s="156">
        <v>75.0</v>
      </c>
      <c r="W1189" s="204">
        <f t="shared" si="2051"/>
        <v>1.540739173</v>
      </c>
      <c r="X1189" s="155">
        <f t="shared" si="2044"/>
        <v>0.3278018533</v>
      </c>
      <c r="Y1189" s="147">
        <v>2018.0</v>
      </c>
      <c r="Z1189" s="159"/>
      <c r="AA1189" s="159"/>
      <c r="AB1189" s="160" t="s">
        <v>3913</v>
      </c>
      <c r="AC1189" s="159"/>
    </row>
    <row r="1190" ht="15.75" customHeight="1">
      <c r="A1190" s="226" t="s">
        <v>325</v>
      </c>
      <c r="B1190" s="146">
        <v>81.0</v>
      </c>
      <c r="C1190" s="147">
        <v>70.0</v>
      </c>
      <c r="D1190" s="148">
        <f t="shared" si="2046"/>
        <v>75.5</v>
      </c>
      <c r="E1190" s="147">
        <v>94.0</v>
      </c>
      <c r="F1190" s="149">
        <v>76.0</v>
      </c>
      <c r="G1190" s="150">
        <f t="shared" si="1095"/>
        <v>18</v>
      </c>
      <c r="H1190" s="151">
        <f t="shared" si="2047"/>
        <v>85</v>
      </c>
      <c r="I1190" s="150">
        <f t="shared" si="1467"/>
        <v>-9.5</v>
      </c>
      <c r="J1190" s="152" t="s">
        <v>1558</v>
      </c>
      <c r="K1190" s="152" t="s">
        <v>2796</v>
      </c>
      <c r="L1190" s="152" t="s">
        <v>1529</v>
      </c>
      <c r="M1190" s="153">
        <f t="shared" si="2048"/>
        <v>5.50152</v>
      </c>
      <c r="N1190" s="149">
        <v>5501520.0</v>
      </c>
      <c r="O1190" s="153">
        <f t="shared" si="2049"/>
        <v>35.252256</v>
      </c>
      <c r="P1190" s="149">
        <v>3.5252256E7</v>
      </c>
      <c r="Q1190" s="153">
        <f t="shared" si="2050"/>
        <v>0.160872</v>
      </c>
      <c r="R1190" s="149">
        <v>160872.0</v>
      </c>
      <c r="S1190" s="149">
        <v>3.5413128E7</v>
      </c>
      <c r="T1190" s="154">
        <f t="shared" si="2052"/>
        <v>354.13128</v>
      </c>
      <c r="U1190" s="155">
        <f t="shared" si="2043"/>
        <v>0.004542722123</v>
      </c>
      <c r="V1190" s="156">
        <v>23.0</v>
      </c>
      <c r="W1190" s="204">
        <f t="shared" si="2051"/>
        <v>1.539701217</v>
      </c>
      <c r="X1190" s="155">
        <f t="shared" si="2044"/>
        <v>0.2391965217</v>
      </c>
      <c r="Y1190" s="147">
        <v>2018.0</v>
      </c>
      <c r="Z1190" s="159"/>
      <c r="AA1190" s="159"/>
      <c r="AB1190" s="162" t="s">
        <v>1530</v>
      </c>
      <c r="AC1190" s="159"/>
    </row>
    <row r="1191" ht="15.75" customHeight="1">
      <c r="A1191" s="221" t="s">
        <v>3914</v>
      </c>
      <c r="B1191" s="183">
        <v>11.0</v>
      </c>
      <c r="C1191" s="147">
        <v>29.0</v>
      </c>
      <c r="D1191" s="202">
        <f t="shared" ref="D1191:D1197" si="2053">AVERAGE(B1191:C1191)</f>
        <v>20</v>
      </c>
      <c r="E1191" s="147">
        <v>53.0</v>
      </c>
      <c r="F1191" s="147">
        <v>44.0</v>
      </c>
      <c r="G1191" s="147">
        <f t="shared" si="1095"/>
        <v>9</v>
      </c>
      <c r="H1191" s="147">
        <f t="shared" ref="H1191:H1197" si="2054">AVERAGE(E1191:F1191)</f>
        <v>48.5</v>
      </c>
      <c r="I1191" s="183">
        <f t="shared" si="1467"/>
        <v>-28.5</v>
      </c>
      <c r="J1191" s="179" t="s">
        <v>1694</v>
      </c>
      <c r="K1191" s="179" t="s">
        <v>3915</v>
      </c>
      <c r="L1191" s="179" t="s">
        <v>1540</v>
      </c>
      <c r="M1191" s="186">
        <v>21.6</v>
      </c>
      <c r="N1191" s="187">
        <f>M1191*1000000</f>
        <v>21600000</v>
      </c>
      <c r="O1191" s="153">
        <v>70.23</v>
      </c>
      <c r="P1191" s="187">
        <f>O1191*1000000</f>
        <v>70230000</v>
      </c>
      <c r="Q1191" s="153">
        <v>41.0</v>
      </c>
      <c r="R1191" s="149">
        <f>SUM(Q1191*1000000)</f>
        <v>41000000</v>
      </c>
      <c r="S1191" s="187">
        <f>T1191*1000000</f>
        <v>111230000</v>
      </c>
      <c r="T1191" s="187">
        <v>111.23</v>
      </c>
      <c r="U1191" s="178">
        <f t="shared" si="2043"/>
        <v>0.368605592</v>
      </c>
      <c r="V1191" s="156">
        <v>72.5</v>
      </c>
      <c r="W1191" s="188">
        <f t="shared" ref="W1191:W1192" si="2055">SUM(T1191/V1191)</f>
        <v>1.534206897</v>
      </c>
      <c r="X1191" s="193">
        <f t="shared" si="2044"/>
        <v>0.2979310345</v>
      </c>
      <c r="Y1191" s="147">
        <v>2008.0</v>
      </c>
      <c r="Z1191" s="159"/>
      <c r="AA1191" s="159"/>
      <c r="AB1191" s="189" t="s">
        <v>3916</v>
      </c>
      <c r="AC1191" s="158"/>
    </row>
    <row r="1192" ht="15.75" customHeight="1">
      <c r="A1192" s="221" t="s">
        <v>3917</v>
      </c>
      <c r="B1192" s="183">
        <v>49.0</v>
      </c>
      <c r="C1192" s="147">
        <v>53.0</v>
      </c>
      <c r="D1192" s="202">
        <f t="shared" si="2053"/>
        <v>51</v>
      </c>
      <c r="E1192" s="147">
        <v>59.0</v>
      </c>
      <c r="F1192" s="147">
        <v>65.0</v>
      </c>
      <c r="G1192" s="147">
        <f t="shared" si="1095"/>
        <v>-6</v>
      </c>
      <c r="H1192" s="147">
        <f t="shared" si="2054"/>
        <v>62</v>
      </c>
      <c r="I1192" s="183">
        <f t="shared" si="1467"/>
        <v>-11</v>
      </c>
      <c r="J1192" s="179" t="s">
        <v>2004</v>
      </c>
      <c r="K1192" s="179" t="s">
        <v>2470</v>
      </c>
      <c r="L1192" s="179" t="s">
        <v>1534</v>
      </c>
      <c r="M1192" s="186">
        <v>6.832318</v>
      </c>
      <c r="N1192" s="150">
        <v>6832318.0</v>
      </c>
      <c r="O1192" s="181">
        <f t="shared" ref="O1192:O1193" si="2056">P1192/1000000</f>
        <v>25.61252</v>
      </c>
      <c r="P1192" s="187">
        <v>2.561252E7</v>
      </c>
      <c r="Q1192" s="181">
        <f t="shared" ref="Q1192:Q1193" si="2057">R1192/1000000</f>
        <v>5.05441</v>
      </c>
      <c r="R1192" s="187">
        <v>5054410.0</v>
      </c>
      <c r="S1192" s="187">
        <v>3.066693E7</v>
      </c>
      <c r="T1192" s="187">
        <f t="shared" ref="T1192:T1194" si="2058">S1192/1000000</f>
        <v>30.66693</v>
      </c>
      <c r="U1192" s="178">
        <f t="shared" si="2043"/>
        <v>0.1648163021</v>
      </c>
      <c r="V1192" s="156">
        <v>20.0</v>
      </c>
      <c r="W1192" s="188">
        <f t="shared" si="2055"/>
        <v>1.5333465</v>
      </c>
      <c r="X1192" s="193">
        <f t="shared" si="2044"/>
        <v>0.3416159</v>
      </c>
      <c r="Y1192" s="147">
        <v>2007.0</v>
      </c>
      <c r="Z1192" s="159"/>
      <c r="AA1192" s="159"/>
      <c r="AB1192" s="160" t="s">
        <v>3918</v>
      </c>
      <c r="AC1192" s="159"/>
    </row>
    <row r="1193" ht="15.75" customHeight="1">
      <c r="A1193" s="225" t="s">
        <v>3919</v>
      </c>
      <c r="B1193" s="206">
        <v>62.0</v>
      </c>
      <c r="C1193" s="151">
        <v>56.0</v>
      </c>
      <c r="D1193" s="207">
        <f t="shared" si="2053"/>
        <v>59</v>
      </c>
      <c r="E1193" s="151">
        <v>70.0</v>
      </c>
      <c r="F1193" s="151">
        <v>71.0</v>
      </c>
      <c r="G1193" s="151">
        <f t="shared" si="1095"/>
        <v>-1</v>
      </c>
      <c r="H1193" s="151">
        <f t="shared" si="2054"/>
        <v>70.5</v>
      </c>
      <c r="I1193" s="208">
        <f t="shared" si="1467"/>
        <v>-11.5</v>
      </c>
      <c r="J1193" s="165" t="s">
        <v>1634</v>
      </c>
      <c r="K1193" s="165" t="s">
        <v>3920</v>
      </c>
      <c r="L1193" s="165" t="s">
        <v>1529</v>
      </c>
      <c r="M1193" s="181">
        <f>N1193/1000000</f>
        <v>10.515659</v>
      </c>
      <c r="N1193" s="150">
        <v>1.0515659E7</v>
      </c>
      <c r="O1193" s="181">
        <f t="shared" si="2056"/>
        <v>36.457627</v>
      </c>
      <c r="P1193" s="150">
        <v>3.6457627E7</v>
      </c>
      <c r="Q1193" s="153">
        <f t="shared" si="2057"/>
        <v>1.85</v>
      </c>
      <c r="R1193" s="149">
        <v>1850000.0</v>
      </c>
      <c r="S1193" s="150">
        <v>3.8307627E7</v>
      </c>
      <c r="T1193" s="149">
        <f t="shared" si="2058"/>
        <v>38.307627</v>
      </c>
      <c r="U1193" s="178">
        <f t="shared" si="2043"/>
        <v>0.04829325502</v>
      </c>
      <c r="V1193" s="192">
        <v>25.0</v>
      </c>
      <c r="W1193" s="204">
        <f>SUM(S1193/(V1193*1000000))</f>
        <v>1.53230508</v>
      </c>
      <c r="X1193" s="193">
        <f t="shared" si="2044"/>
        <v>0.42062636</v>
      </c>
      <c r="Y1193" s="151">
        <v>2014.0</v>
      </c>
      <c r="Z1193" s="171"/>
      <c r="AA1193" s="159"/>
      <c r="AB1193" s="189" t="s">
        <v>3921</v>
      </c>
      <c r="AC1193" s="158"/>
    </row>
    <row r="1194" ht="15.75" customHeight="1">
      <c r="A1194" s="221" t="s">
        <v>3922</v>
      </c>
      <c r="B1194" s="175">
        <v>38.0</v>
      </c>
      <c r="C1194" s="158">
        <v>43.0</v>
      </c>
      <c r="D1194" s="202">
        <f t="shared" si="2053"/>
        <v>40.5</v>
      </c>
      <c r="E1194" s="158">
        <v>50.0</v>
      </c>
      <c r="F1194" s="147">
        <v>58.0</v>
      </c>
      <c r="G1194" s="147">
        <f t="shared" si="1095"/>
        <v>-8</v>
      </c>
      <c r="H1194" s="147">
        <f t="shared" si="2054"/>
        <v>54</v>
      </c>
      <c r="I1194" s="183">
        <f t="shared" si="1467"/>
        <v>-13.5</v>
      </c>
      <c r="J1194" s="179" t="s">
        <v>1694</v>
      </c>
      <c r="K1194" s="179" t="s">
        <v>3915</v>
      </c>
      <c r="L1194" s="179" t="s">
        <v>1540</v>
      </c>
      <c r="M1194" s="153">
        <v>7.45</v>
      </c>
      <c r="N1194" s="187">
        <f t="shared" ref="N1194:N1197" si="2059">M1194*1000000</f>
        <v>7450000</v>
      </c>
      <c r="O1194" s="153">
        <v>23.19</v>
      </c>
      <c r="P1194" s="187">
        <f t="shared" ref="P1194:P1197" si="2060">O1194*1000000</f>
        <v>23190000</v>
      </c>
      <c r="Q1194" s="153">
        <v>16.48</v>
      </c>
      <c r="R1194" s="149">
        <f t="shared" ref="R1194:R1197" si="2061">SUM(Q1194*1000000)</f>
        <v>16480000</v>
      </c>
      <c r="S1194" s="154">
        <f>SUM(N1194:P1194)</f>
        <v>30640023.19</v>
      </c>
      <c r="T1194" s="149">
        <f t="shared" si="2058"/>
        <v>30.64002319</v>
      </c>
      <c r="U1194" s="178">
        <f t="shared" si="2043"/>
        <v>0.5378586008</v>
      </c>
      <c r="V1194" s="156">
        <v>20.0</v>
      </c>
      <c r="W1194" s="188">
        <f t="shared" ref="W1194:W1198" si="2062">SUM(T1194/V1194)</f>
        <v>1.53200116</v>
      </c>
      <c r="X1194" s="193">
        <f t="shared" si="2044"/>
        <v>0.3725</v>
      </c>
      <c r="Y1194" s="147">
        <v>2011.0</v>
      </c>
      <c r="Z1194" s="159"/>
      <c r="AA1194" s="159"/>
      <c r="AB1194" s="189" t="s">
        <v>3923</v>
      </c>
      <c r="AC1194" s="158"/>
    </row>
    <row r="1195" ht="15.75" customHeight="1">
      <c r="A1195" s="221" t="s">
        <v>3924</v>
      </c>
      <c r="B1195" s="183">
        <v>39.0</v>
      </c>
      <c r="C1195" s="147">
        <v>45.0</v>
      </c>
      <c r="D1195" s="184">
        <f t="shared" si="2053"/>
        <v>42</v>
      </c>
      <c r="E1195" s="147">
        <v>42.0</v>
      </c>
      <c r="F1195" s="147">
        <v>57.0</v>
      </c>
      <c r="G1195" s="147">
        <f t="shared" si="1095"/>
        <v>-15</v>
      </c>
      <c r="H1195" s="147">
        <f t="shared" si="2054"/>
        <v>49.5</v>
      </c>
      <c r="I1195" s="185">
        <f t="shared" si="1467"/>
        <v>-7.5</v>
      </c>
      <c r="J1195" s="179" t="s">
        <v>1602</v>
      </c>
      <c r="K1195" s="179" t="s">
        <v>1726</v>
      </c>
      <c r="L1195" s="179" t="s">
        <v>1534</v>
      </c>
      <c r="M1195" s="186">
        <v>14.9</v>
      </c>
      <c r="N1195" s="187">
        <f t="shared" si="2059"/>
        <v>14900000</v>
      </c>
      <c r="O1195" s="153">
        <v>38.57</v>
      </c>
      <c r="P1195" s="187">
        <f t="shared" si="2060"/>
        <v>38570000</v>
      </c>
      <c r="Q1195" s="153">
        <v>83.86</v>
      </c>
      <c r="R1195" s="149">
        <f t="shared" si="2061"/>
        <v>83860000</v>
      </c>
      <c r="S1195" s="187">
        <f t="shared" ref="S1195:S1197" si="2063">T1195*1000000</f>
        <v>122430000</v>
      </c>
      <c r="T1195" s="187">
        <v>122.43</v>
      </c>
      <c r="U1195" s="178">
        <f t="shared" si="2043"/>
        <v>0.6849628359</v>
      </c>
      <c r="V1195" s="156">
        <v>80.0</v>
      </c>
      <c r="W1195" s="188">
        <f t="shared" si="2062"/>
        <v>1.530375</v>
      </c>
      <c r="X1195" s="193">
        <f t="shared" si="2044"/>
        <v>0.18625</v>
      </c>
      <c r="Y1195" s="147">
        <v>2009.0</v>
      </c>
      <c r="Z1195" s="159"/>
      <c r="AA1195" s="159"/>
      <c r="AB1195" s="189" t="s">
        <v>3925</v>
      </c>
      <c r="AC1195" s="158"/>
    </row>
    <row r="1196" ht="15.75" customHeight="1">
      <c r="A1196" s="221" t="s">
        <v>3926</v>
      </c>
      <c r="B1196" s="183">
        <v>14.0</v>
      </c>
      <c r="C1196" s="147">
        <v>38.0</v>
      </c>
      <c r="D1196" s="202">
        <f t="shared" si="2053"/>
        <v>26</v>
      </c>
      <c r="E1196" s="147">
        <v>49.0</v>
      </c>
      <c r="F1196" s="147">
        <v>55.0</v>
      </c>
      <c r="G1196" s="147">
        <f t="shared" si="1095"/>
        <v>-6</v>
      </c>
      <c r="H1196" s="147">
        <f t="shared" si="2054"/>
        <v>52</v>
      </c>
      <c r="I1196" s="183">
        <f t="shared" si="1467"/>
        <v>-26</v>
      </c>
      <c r="J1196" s="179" t="s">
        <v>1543</v>
      </c>
      <c r="K1196" s="179" t="s">
        <v>1543</v>
      </c>
      <c r="L1196" s="179" t="s">
        <v>1540</v>
      </c>
      <c r="M1196" s="186">
        <v>7.6</v>
      </c>
      <c r="N1196" s="187">
        <f t="shared" si="2059"/>
        <v>7600000</v>
      </c>
      <c r="O1196" s="153">
        <v>20.26</v>
      </c>
      <c r="P1196" s="187">
        <f t="shared" si="2060"/>
        <v>20260000</v>
      </c>
      <c r="Q1196" s="153">
        <v>1.15</v>
      </c>
      <c r="R1196" s="149">
        <f t="shared" si="2061"/>
        <v>1150000</v>
      </c>
      <c r="S1196" s="187">
        <f t="shared" si="2063"/>
        <v>21410000</v>
      </c>
      <c r="T1196" s="187">
        <f>SUM(O1196+Q1196)</f>
        <v>21.41</v>
      </c>
      <c r="U1196" s="178">
        <f t="shared" si="2043"/>
        <v>0.05371321812</v>
      </c>
      <c r="V1196" s="156">
        <v>14.0</v>
      </c>
      <c r="W1196" s="188">
        <f t="shared" si="2062"/>
        <v>1.529285714</v>
      </c>
      <c r="X1196" s="193">
        <f t="shared" si="2044"/>
        <v>0.5428571429</v>
      </c>
      <c r="Y1196" s="147">
        <v>2010.0</v>
      </c>
      <c r="Z1196" s="159"/>
      <c r="AA1196" s="159"/>
      <c r="AB1196" s="189" t="s">
        <v>3927</v>
      </c>
      <c r="AC1196" s="158"/>
    </row>
    <row r="1197" ht="15.75" customHeight="1">
      <c r="A1197" s="221" t="s">
        <v>3928</v>
      </c>
      <c r="B1197" s="183">
        <v>65.0</v>
      </c>
      <c r="C1197" s="147">
        <v>52.0</v>
      </c>
      <c r="D1197" s="202">
        <f t="shared" si="2053"/>
        <v>58.5</v>
      </c>
      <c r="E1197" s="147">
        <v>57.0</v>
      </c>
      <c r="F1197" s="147">
        <v>62.0</v>
      </c>
      <c r="G1197" s="147">
        <f t="shared" si="1095"/>
        <v>-5</v>
      </c>
      <c r="H1197" s="147">
        <f t="shared" si="2054"/>
        <v>59.5</v>
      </c>
      <c r="I1197" s="183">
        <f t="shared" si="1467"/>
        <v>-1</v>
      </c>
      <c r="J1197" s="179" t="s">
        <v>1543</v>
      </c>
      <c r="K1197" s="179" t="s">
        <v>1543</v>
      </c>
      <c r="L1197" s="179" t="s">
        <v>1540</v>
      </c>
      <c r="M1197" s="186">
        <v>4.05</v>
      </c>
      <c r="N1197" s="187">
        <f t="shared" si="2059"/>
        <v>4050000</v>
      </c>
      <c r="O1197" s="153">
        <v>11.18</v>
      </c>
      <c r="P1197" s="187">
        <f t="shared" si="2060"/>
        <v>11180000</v>
      </c>
      <c r="Q1197" s="153">
        <v>19.4</v>
      </c>
      <c r="R1197" s="149">
        <f t="shared" si="2061"/>
        <v>19400000</v>
      </c>
      <c r="S1197" s="187">
        <f t="shared" si="2063"/>
        <v>30580000</v>
      </c>
      <c r="T1197" s="187">
        <v>30.58</v>
      </c>
      <c r="U1197" s="178">
        <f t="shared" si="2043"/>
        <v>0.6344015697</v>
      </c>
      <c r="V1197" s="156">
        <v>20.0</v>
      </c>
      <c r="W1197" s="188">
        <f t="shared" si="2062"/>
        <v>1.529</v>
      </c>
      <c r="X1197" s="193">
        <f t="shared" si="2044"/>
        <v>0.2025</v>
      </c>
      <c r="Y1197" s="147">
        <v>2008.0</v>
      </c>
      <c r="Z1197" s="159"/>
      <c r="AA1197" s="159"/>
      <c r="AB1197" s="189" t="s">
        <v>3929</v>
      </c>
      <c r="AC1197" s="158"/>
    </row>
    <row r="1198" ht="15.75" customHeight="1">
      <c r="A1198" s="222" t="s">
        <v>3930</v>
      </c>
      <c r="B1198" s="146">
        <v>87.0</v>
      </c>
      <c r="C1198" s="164">
        <v>71.0</v>
      </c>
      <c r="D1198" s="176">
        <f t="shared" ref="D1198:D1203" si="2064">(B1198+C1198)/2</f>
        <v>79</v>
      </c>
      <c r="E1198" s="164">
        <v>74.0</v>
      </c>
      <c r="F1198" s="164">
        <v>72.0</v>
      </c>
      <c r="G1198" s="149">
        <f t="shared" si="1095"/>
        <v>2</v>
      </c>
      <c r="H1198" s="164">
        <f t="shared" ref="H1198:H1203" si="2065">(E1198+F1198)/2</f>
        <v>73</v>
      </c>
      <c r="I1198" s="177">
        <f t="shared" si="1467"/>
        <v>6</v>
      </c>
      <c r="J1198" s="173" t="s">
        <v>1547</v>
      </c>
      <c r="K1198" s="173" t="s">
        <v>1547</v>
      </c>
      <c r="L1198" s="152" t="s">
        <v>1529</v>
      </c>
      <c r="M1198" s="153">
        <f t="shared" ref="M1198:M1203" si="2066">N1198/1000000</f>
        <v>6.601313</v>
      </c>
      <c r="N1198" s="149">
        <v>6601313.0</v>
      </c>
      <c r="O1198" s="181">
        <f t="shared" ref="O1198:O1203" si="2067">P1198/1000000</f>
        <v>27.38377</v>
      </c>
      <c r="P1198" s="149">
        <v>2.738377E7</v>
      </c>
      <c r="Q1198" s="153">
        <f t="shared" ref="Q1198:Q1203" si="2068">R1198/1000000</f>
        <v>16.939503</v>
      </c>
      <c r="R1198" s="154">
        <v>1.6939503E7</v>
      </c>
      <c r="S1198" s="154">
        <f>R1198+P1198</f>
        <v>44323273</v>
      </c>
      <c r="T1198" s="154">
        <f t="shared" ref="T1198:T1199" si="2069">S1198/1000000</f>
        <v>44.323273</v>
      </c>
      <c r="U1198" s="178">
        <f>R1198/S1198</f>
        <v>0.3821807789</v>
      </c>
      <c r="V1198" s="156">
        <v>29.0</v>
      </c>
      <c r="W1198" s="157">
        <f t="shared" si="2062"/>
        <v>1.528388724</v>
      </c>
      <c r="X1198" s="178">
        <f>N1198/(V1198*1000000)</f>
        <v>0.2276314828</v>
      </c>
      <c r="Y1198" s="164">
        <v>2016.0</v>
      </c>
      <c r="Z1198" s="159"/>
      <c r="AA1198" s="159"/>
      <c r="AB1198" s="160" t="s">
        <v>3931</v>
      </c>
      <c r="AC1198" s="159"/>
    </row>
    <row r="1199" ht="15.75" customHeight="1">
      <c r="A1199" s="212" t="s">
        <v>3932</v>
      </c>
      <c r="B1199" s="146">
        <v>77.0</v>
      </c>
      <c r="C1199" s="146">
        <v>68.0</v>
      </c>
      <c r="D1199" s="195">
        <f t="shared" si="2064"/>
        <v>72.5</v>
      </c>
      <c r="E1199" s="146">
        <v>64.0</v>
      </c>
      <c r="F1199" s="146">
        <v>73.0</v>
      </c>
      <c r="G1199" s="146">
        <f t="shared" si="1095"/>
        <v>-9</v>
      </c>
      <c r="H1199" s="146">
        <f t="shared" si="2065"/>
        <v>68.5</v>
      </c>
      <c r="I1199" s="146">
        <f t="shared" si="1467"/>
        <v>4</v>
      </c>
      <c r="J1199" s="152" t="s">
        <v>1547</v>
      </c>
      <c r="K1199" s="197" t="s">
        <v>3933</v>
      </c>
      <c r="L1199" s="197" t="s">
        <v>1540</v>
      </c>
      <c r="M1199" s="181">
        <f t="shared" si="2066"/>
        <v>0.071207</v>
      </c>
      <c r="N1199" s="149">
        <v>71207.0</v>
      </c>
      <c r="O1199" s="181">
        <f t="shared" si="2067"/>
        <v>2.660165</v>
      </c>
      <c r="P1199" s="149">
        <v>2660165.0</v>
      </c>
      <c r="Q1199" s="181">
        <f t="shared" si="2068"/>
        <v>15.337185</v>
      </c>
      <c r="R1199" s="149">
        <v>1.5337185E7</v>
      </c>
      <c r="S1199" s="149">
        <f>P1199+R1199</f>
        <v>17997350</v>
      </c>
      <c r="T1199" s="149">
        <f t="shared" si="2069"/>
        <v>17.99735</v>
      </c>
      <c r="U1199" s="199">
        <f t="shared" ref="U1199:U1200" si="2070">(R1199/S1199)</f>
        <v>0.8521912948</v>
      </c>
      <c r="V1199" s="192">
        <v>11.8</v>
      </c>
      <c r="W1199" s="200">
        <f t="shared" ref="W1199:W1200" si="2071">SUM(S1199/(V1199*1000000))</f>
        <v>1.525199153</v>
      </c>
      <c r="X1199" s="199">
        <f t="shared" ref="X1199:X1200" si="2072">SUM(M1199/V1199)</f>
        <v>0.006034491525</v>
      </c>
      <c r="Y1199" s="146">
        <v>2019.0</v>
      </c>
      <c r="Z1199" s="201"/>
      <c r="AA1199" s="201"/>
      <c r="AB1199" s="211" t="s">
        <v>3934</v>
      </c>
      <c r="AC1199" s="159"/>
    </row>
    <row r="1200" ht="15.75" customHeight="1">
      <c r="A1200" s="227" t="s">
        <v>3935</v>
      </c>
      <c r="B1200" s="146">
        <v>73.0</v>
      </c>
      <c r="C1200" s="147">
        <v>56.0</v>
      </c>
      <c r="D1200" s="148">
        <f t="shared" si="2064"/>
        <v>64.5</v>
      </c>
      <c r="E1200" s="147">
        <v>67.0</v>
      </c>
      <c r="F1200" s="149">
        <v>63.0</v>
      </c>
      <c r="G1200" s="150">
        <f t="shared" si="1095"/>
        <v>4</v>
      </c>
      <c r="H1200" s="151">
        <f t="shared" si="2065"/>
        <v>65</v>
      </c>
      <c r="I1200" s="150">
        <f t="shared" si="1467"/>
        <v>-0.5</v>
      </c>
      <c r="J1200" s="173" t="s">
        <v>1547</v>
      </c>
      <c r="K1200" s="173" t="s">
        <v>1547</v>
      </c>
      <c r="L1200" s="152" t="s">
        <v>1529</v>
      </c>
      <c r="M1200" s="153">
        <f t="shared" si="2066"/>
        <v>11.603039</v>
      </c>
      <c r="N1200" s="149">
        <v>1.1603039E7</v>
      </c>
      <c r="O1200" s="153">
        <f t="shared" si="2067"/>
        <v>31.445011</v>
      </c>
      <c r="P1200" s="149">
        <v>3.1445011E7</v>
      </c>
      <c r="Q1200" s="153">
        <f t="shared" si="2068"/>
        <v>21.900001</v>
      </c>
      <c r="R1200" s="154">
        <f>S1200-P1200</f>
        <v>21900001</v>
      </c>
      <c r="S1200" s="149">
        <v>5.3345012E7</v>
      </c>
      <c r="T1200" s="154">
        <f>S1200/100000</f>
        <v>533.45012</v>
      </c>
      <c r="U1200" s="155">
        <f t="shared" si="2070"/>
        <v>0.4105351218</v>
      </c>
      <c r="V1200" s="156">
        <v>35.0</v>
      </c>
      <c r="W1200" s="204">
        <f t="shared" si="2071"/>
        <v>1.5241432</v>
      </c>
      <c r="X1200" s="155">
        <f t="shared" si="2072"/>
        <v>0.3315154</v>
      </c>
      <c r="Y1200" s="147">
        <v>2018.0</v>
      </c>
      <c r="Z1200" s="159"/>
      <c r="AA1200" s="159"/>
      <c r="AB1200" s="160" t="s">
        <v>3936</v>
      </c>
      <c r="AC1200" s="159"/>
    </row>
    <row r="1201" ht="15.75" customHeight="1">
      <c r="A1201" s="222" t="s">
        <v>3937</v>
      </c>
      <c r="B1201" s="146">
        <v>8.0</v>
      </c>
      <c r="C1201" s="164">
        <v>21.0</v>
      </c>
      <c r="D1201" s="176">
        <f t="shared" si="2064"/>
        <v>14.5</v>
      </c>
      <c r="E1201" s="164">
        <v>22.0</v>
      </c>
      <c r="F1201" s="164">
        <v>9.0</v>
      </c>
      <c r="G1201" s="149">
        <f t="shared" si="1095"/>
        <v>13</v>
      </c>
      <c r="H1201" s="164">
        <f t="shared" si="2065"/>
        <v>15.5</v>
      </c>
      <c r="I1201" s="177">
        <f t="shared" si="1467"/>
        <v>-1</v>
      </c>
      <c r="J1201" s="173" t="s">
        <v>1601</v>
      </c>
      <c r="K1201" s="173" t="s">
        <v>1601</v>
      </c>
      <c r="L1201" s="152" t="s">
        <v>1540</v>
      </c>
      <c r="M1201" s="153">
        <f t="shared" si="2066"/>
        <v>6.844137</v>
      </c>
      <c r="N1201" s="149">
        <v>6844137.0</v>
      </c>
      <c r="O1201" s="181">
        <f t="shared" si="2067"/>
        <v>17.062499</v>
      </c>
      <c r="P1201" s="149">
        <v>1.7062499E7</v>
      </c>
      <c r="Q1201" s="153">
        <f t="shared" si="2068"/>
        <v>10.363612</v>
      </c>
      <c r="R1201" s="154">
        <v>1.0363612E7</v>
      </c>
      <c r="S1201" s="154">
        <f>R1201+P1201</f>
        <v>27426111</v>
      </c>
      <c r="T1201" s="154">
        <f t="shared" ref="T1201:T1207" si="2073">S1201/1000000</f>
        <v>27.426111</v>
      </c>
      <c r="U1201" s="178">
        <f>R1201/S1201</f>
        <v>0.3778739173</v>
      </c>
      <c r="V1201" s="156">
        <v>18.0</v>
      </c>
      <c r="W1201" s="157">
        <f>SUM(T1201/V1201)</f>
        <v>1.523672833</v>
      </c>
      <c r="X1201" s="178">
        <f>N1201/(V1201*1000000)</f>
        <v>0.3802298333</v>
      </c>
      <c r="Y1201" s="164">
        <v>2016.0</v>
      </c>
      <c r="Z1201" s="159"/>
      <c r="AA1201" s="159"/>
      <c r="AB1201" s="160" t="s">
        <v>3938</v>
      </c>
      <c r="AC1201" s="159"/>
    </row>
    <row r="1202" ht="15.75" customHeight="1">
      <c r="A1202" s="194" t="s">
        <v>3939</v>
      </c>
      <c r="B1202" s="146">
        <v>79.0</v>
      </c>
      <c r="C1202" s="175">
        <v>58.0</v>
      </c>
      <c r="D1202" s="195">
        <f t="shared" si="2064"/>
        <v>68.5</v>
      </c>
      <c r="E1202" s="146">
        <v>95.0</v>
      </c>
      <c r="F1202" s="146">
        <v>62.0</v>
      </c>
      <c r="G1202" s="146">
        <f t="shared" si="1095"/>
        <v>33</v>
      </c>
      <c r="H1202" s="146">
        <f t="shared" si="2065"/>
        <v>78.5</v>
      </c>
      <c r="I1202" s="146">
        <f t="shared" si="1467"/>
        <v>-10</v>
      </c>
      <c r="J1202" s="215" t="s">
        <v>1558</v>
      </c>
      <c r="K1202" s="216" t="s">
        <v>1558</v>
      </c>
      <c r="L1202" s="197" t="s">
        <v>1534</v>
      </c>
      <c r="M1202" s="181">
        <f t="shared" si="2066"/>
        <v>0.349555</v>
      </c>
      <c r="N1202" s="198">
        <v>349555.0</v>
      </c>
      <c r="O1202" s="181">
        <f t="shared" si="2067"/>
        <v>18.647613</v>
      </c>
      <c r="P1202" s="149">
        <v>1.8647613E7</v>
      </c>
      <c r="Q1202" s="181">
        <f t="shared" si="2068"/>
        <v>2.587705</v>
      </c>
      <c r="R1202" s="198">
        <v>2587705.0</v>
      </c>
      <c r="S1202" s="149">
        <f>P1202+R1202</f>
        <v>21235318</v>
      </c>
      <c r="T1202" s="149">
        <f t="shared" si="2073"/>
        <v>21.235318</v>
      </c>
      <c r="U1202" s="199">
        <f t="shared" ref="U1202:U1222" si="2074">(R1202/S1202)</f>
        <v>0.1218585472</v>
      </c>
      <c r="V1202" s="192">
        <v>14.0</v>
      </c>
      <c r="W1202" s="200">
        <f>SUM(S1202/(V1202*1000000))</f>
        <v>1.516808429</v>
      </c>
      <c r="X1202" s="199">
        <f t="shared" ref="X1202:X1222" si="2075">SUM(M1202/V1202)</f>
        <v>0.02496821429</v>
      </c>
      <c r="Y1202" s="146">
        <v>2019.0</v>
      </c>
      <c r="Z1202" s="201"/>
      <c r="AA1202" s="201"/>
      <c r="AB1202" s="197" t="s">
        <v>1530</v>
      </c>
      <c r="AC1202" s="159"/>
    </row>
    <row r="1203" ht="15.75" customHeight="1">
      <c r="A1203" s="224" t="s">
        <v>3940</v>
      </c>
      <c r="B1203" s="175">
        <v>76.0</v>
      </c>
      <c r="C1203" s="158">
        <v>68.0</v>
      </c>
      <c r="D1203" s="191">
        <f t="shared" si="2064"/>
        <v>72</v>
      </c>
      <c r="E1203" s="164">
        <v>97.0</v>
      </c>
      <c r="F1203" s="158">
        <v>77.0</v>
      </c>
      <c r="G1203" s="164">
        <f t="shared" si="1095"/>
        <v>20</v>
      </c>
      <c r="H1203" s="158">
        <f t="shared" si="2065"/>
        <v>87</v>
      </c>
      <c r="I1203" s="164">
        <f t="shared" si="1467"/>
        <v>-15</v>
      </c>
      <c r="J1203" s="162" t="s">
        <v>1983</v>
      </c>
      <c r="K1203" s="162" t="s">
        <v>2043</v>
      </c>
      <c r="L1203" s="162" t="s">
        <v>1534</v>
      </c>
      <c r="M1203" s="153">
        <f t="shared" si="2066"/>
        <v>22.635037</v>
      </c>
      <c r="N1203" s="154">
        <v>2.2635037E7</v>
      </c>
      <c r="O1203" s="153">
        <f t="shared" si="2067"/>
        <v>61.853408</v>
      </c>
      <c r="P1203" s="149">
        <v>6.1853408E7</v>
      </c>
      <c r="Q1203" s="153">
        <f t="shared" si="2068"/>
        <v>18.5</v>
      </c>
      <c r="R1203" s="149">
        <v>1.85E7</v>
      </c>
      <c r="S1203" s="154">
        <f>SUM(P1203+Q1203*1000000)</f>
        <v>80353408</v>
      </c>
      <c r="T1203" s="154">
        <f t="shared" si="2073"/>
        <v>80.353408</v>
      </c>
      <c r="U1203" s="178">
        <f t="shared" si="2074"/>
        <v>0.230232923</v>
      </c>
      <c r="V1203" s="192">
        <v>53.0</v>
      </c>
      <c r="W1203" s="188">
        <f t="shared" ref="W1203:W1208" si="2076">SUM(T1203/V1203)</f>
        <v>1.516102038</v>
      </c>
      <c r="X1203" s="193">
        <f t="shared" si="2075"/>
        <v>0.4270761698</v>
      </c>
      <c r="Y1203" s="158">
        <v>2015.0</v>
      </c>
      <c r="Z1203" s="159"/>
      <c r="AA1203" s="159"/>
      <c r="AB1203" s="189" t="s">
        <v>3941</v>
      </c>
      <c r="AC1203" s="158"/>
    </row>
    <row r="1204" ht="15.75" customHeight="1">
      <c r="A1204" s="221" t="s">
        <v>3942</v>
      </c>
      <c r="B1204" s="175">
        <v>61.0</v>
      </c>
      <c r="C1204" s="158">
        <v>50.0</v>
      </c>
      <c r="D1204" s="184">
        <f t="shared" ref="D1204:D1205" si="2077">AVERAGE(B1204:C1204)</f>
        <v>55.5</v>
      </c>
      <c r="E1204" s="158">
        <v>56.0</v>
      </c>
      <c r="F1204" s="147">
        <v>64.0</v>
      </c>
      <c r="G1204" s="147">
        <f t="shared" si="1095"/>
        <v>-8</v>
      </c>
      <c r="H1204" s="147">
        <f t="shared" ref="H1204:H1205" si="2078">AVERAGE(E1204:F1204)</f>
        <v>60</v>
      </c>
      <c r="I1204" s="185">
        <f t="shared" si="1467"/>
        <v>-4.5</v>
      </c>
      <c r="J1204" s="179" t="s">
        <v>1395</v>
      </c>
      <c r="K1204" s="179" t="s">
        <v>1611</v>
      </c>
      <c r="L1204" s="179" t="s">
        <v>1550</v>
      </c>
      <c r="M1204" s="153">
        <v>18.03</v>
      </c>
      <c r="N1204" s="187">
        <f t="shared" ref="N1204:N1205" si="2079">M1204*1000000</f>
        <v>18030000</v>
      </c>
      <c r="O1204" s="153">
        <v>42.59</v>
      </c>
      <c r="P1204" s="187">
        <f t="shared" ref="P1204:P1205" si="2080">O1204*1000000</f>
        <v>42590000</v>
      </c>
      <c r="Q1204" s="153">
        <v>115.3</v>
      </c>
      <c r="R1204" s="149">
        <f t="shared" ref="R1204:R1205" si="2081">SUM(Q1204*1000000)</f>
        <v>115300000</v>
      </c>
      <c r="S1204" s="154">
        <f t="shared" ref="S1204:S1205" si="2082">SUM(N1204:P1204)</f>
        <v>60620042.59</v>
      </c>
      <c r="T1204" s="149">
        <f t="shared" si="2073"/>
        <v>60.62004259</v>
      </c>
      <c r="U1204" s="178">
        <f t="shared" si="2074"/>
        <v>1.902011201</v>
      </c>
      <c r="V1204" s="156">
        <v>40.0</v>
      </c>
      <c r="W1204" s="188">
        <f t="shared" si="2076"/>
        <v>1.515501065</v>
      </c>
      <c r="X1204" s="193">
        <f t="shared" si="2075"/>
        <v>0.45075</v>
      </c>
      <c r="Y1204" s="147">
        <v>2011.0</v>
      </c>
      <c r="Z1204" s="159"/>
      <c r="AA1204" s="159"/>
      <c r="AB1204" s="189" t="s">
        <v>3943</v>
      </c>
      <c r="AC1204" s="158"/>
    </row>
    <row r="1205" ht="15.75" customHeight="1">
      <c r="A1205" s="221" t="s">
        <v>3944</v>
      </c>
      <c r="B1205" s="175">
        <v>15.0</v>
      </c>
      <c r="C1205" s="158">
        <v>36.0</v>
      </c>
      <c r="D1205" s="202">
        <f t="shared" si="2077"/>
        <v>25.5</v>
      </c>
      <c r="E1205" s="158">
        <v>48.0</v>
      </c>
      <c r="F1205" s="147">
        <v>50.0</v>
      </c>
      <c r="G1205" s="147">
        <f t="shared" si="1095"/>
        <v>-2</v>
      </c>
      <c r="H1205" s="147">
        <f t="shared" si="2078"/>
        <v>49</v>
      </c>
      <c r="I1205" s="183">
        <f t="shared" si="1467"/>
        <v>-23.5</v>
      </c>
      <c r="J1205" s="179" t="s">
        <v>1543</v>
      </c>
      <c r="K1205" s="179" t="s">
        <v>1616</v>
      </c>
      <c r="L1205" s="179" t="s">
        <v>1534</v>
      </c>
      <c r="M1205" s="153">
        <v>13.95</v>
      </c>
      <c r="N1205" s="187">
        <f t="shared" si="2079"/>
        <v>13950000</v>
      </c>
      <c r="O1205" s="153">
        <v>39.05</v>
      </c>
      <c r="P1205" s="187">
        <f t="shared" si="2080"/>
        <v>39050000</v>
      </c>
      <c r="Q1205" s="153">
        <v>21.14</v>
      </c>
      <c r="R1205" s="149">
        <f t="shared" si="2081"/>
        <v>21140000</v>
      </c>
      <c r="S1205" s="154">
        <f t="shared" si="2082"/>
        <v>53000039.05</v>
      </c>
      <c r="T1205" s="149">
        <f t="shared" si="2073"/>
        <v>53.00003905</v>
      </c>
      <c r="U1205" s="178">
        <f t="shared" si="2074"/>
        <v>0.3988676306</v>
      </c>
      <c r="V1205" s="156">
        <v>35.0</v>
      </c>
      <c r="W1205" s="188">
        <f t="shared" si="2076"/>
        <v>1.51428683</v>
      </c>
      <c r="X1205" s="193">
        <f t="shared" si="2075"/>
        <v>0.3985714286</v>
      </c>
      <c r="Y1205" s="147">
        <v>2011.0</v>
      </c>
      <c r="Z1205" s="159"/>
      <c r="AA1205" s="159"/>
      <c r="AB1205" s="189" t="s">
        <v>3945</v>
      </c>
      <c r="AC1205" s="158"/>
    </row>
    <row r="1206" ht="15.75" customHeight="1">
      <c r="A1206" s="224" t="s">
        <v>3946</v>
      </c>
      <c r="B1206" s="175">
        <v>85.0</v>
      </c>
      <c r="C1206" s="158">
        <v>71.0</v>
      </c>
      <c r="D1206" s="191">
        <f>(B1206+C1206)/2</f>
        <v>78</v>
      </c>
      <c r="E1206" s="164">
        <v>77.0</v>
      </c>
      <c r="F1206" s="158">
        <v>75.0</v>
      </c>
      <c r="G1206" s="164">
        <f t="shared" si="1095"/>
        <v>2</v>
      </c>
      <c r="H1206" s="158">
        <f>(E1206+F1206)/2</f>
        <v>76</v>
      </c>
      <c r="I1206" s="164">
        <f t="shared" si="1467"/>
        <v>2</v>
      </c>
      <c r="J1206" s="162" t="s">
        <v>1565</v>
      </c>
      <c r="K1206" s="162" t="s">
        <v>1565</v>
      </c>
      <c r="L1206" s="162" t="s">
        <v>1534</v>
      </c>
      <c r="M1206" s="153">
        <f t="shared" ref="M1206:M1207" si="2083">N1206/1000000</f>
        <v>2.287234</v>
      </c>
      <c r="N1206" s="154">
        <v>2287234.0</v>
      </c>
      <c r="O1206" s="153">
        <f t="shared" ref="O1206:O1207" si="2084">P1206/1000000</f>
        <v>12.2365</v>
      </c>
      <c r="P1206" s="149">
        <v>1.22365E7</v>
      </c>
      <c r="Q1206" s="153">
        <f t="shared" ref="Q1206:Q1207" si="2085">R1206/1000000</f>
        <v>17.993477</v>
      </c>
      <c r="R1206" s="149">
        <v>1.7993477E7</v>
      </c>
      <c r="S1206" s="154">
        <f>SUM(P1206+Q1206*1000000)</f>
        <v>30229977</v>
      </c>
      <c r="T1206" s="154">
        <f t="shared" si="2073"/>
        <v>30.229977</v>
      </c>
      <c r="U1206" s="178">
        <f t="shared" si="2074"/>
        <v>0.5952196722</v>
      </c>
      <c r="V1206" s="192">
        <v>20.0</v>
      </c>
      <c r="W1206" s="188">
        <f t="shared" si="2076"/>
        <v>1.51149885</v>
      </c>
      <c r="X1206" s="193">
        <f t="shared" si="2075"/>
        <v>0.1143617</v>
      </c>
      <c r="Y1206" s="158">
        <v>2015.0</v>
      </c>
      <c r="Z1206" s="159"/>
      <c r="AA1206" s="159"/>
      <c r="AB1206" s="189" t="s">
        <v>3947</v>
      </c>
      <c r="AC1206" s="158"/>
    </row>
    <row r="1207" ht="15.75" customHeight="1">
      <c r="A1207" s="223" t="s">
        <v>3948</v>
      </c>
      <c r="B1207" s="175">
        <v>12.0</v>
      </c>
      <c r="C1207" s="158">
        <v>33.0</v>
      </c>
      <c r="D1207" s="209">
        <f t="shared" ref="D1207:D1208" si="2086">AVERAGE(B1207:C1207)</f>
        <v>22.5</v>
      </c>
      <c r="E1207" s="158">
        <v>59.0</v>
      </c>
      <c r="F1207" s="158">
        <v>64.0</v>
      </c>
      <c r="G1207" s="158">
        <f t="shared" si="1095"/>
        <v>-5</v>
      </c>
      <c r="H1207" s="158">
        <f t="shared" ref="H1207:H1208" si="2087">AVERAGE(E1207:F1207)</f>
        <v>61.5</v>
      </c>
      <c r="I1207" s="210">
        <f t="shared" si="1467"/>
        <v>-39</v>
      </c>
      <c r="J1207" s="162" t="s">
        <v>1537</v>
      </c>
      <c r="K1207" s="162" t="s">
        <v>3949</v>
      </c>
      <c r="L1207" s="162" t="s">
        <v>1534</v>
      </c>
      <c r="M1207" s="153">
        <f t="shared" si="2083"/>
        <v>9.336957</v>
      </c>
      <c r="N1207" s="154">
        <v>9336957.0</v>
      </c>
      <c r="O1207" s="153">
        <f t="shared" si="2084"/>
        <v>31.165421</v>
      </c>
      <c r="P1207" s="154">
        <v>3.1165421E7</v>
      </c>
      <c r="Q1207" s="153">
        <f t="shared" si="2085"/>
        <v>59.4</v>
      </c>
      <c r="R1207" s="154">
        <v>5.94E7</v>
      </c>
      <c r="S1207" s="154">
        <v>9.0565421E7</v>
      </c>
      <c r="T1207" s="154">
        <f t="shared" si="2073"/>
        <v>90.565421</v>
      </c>
      <c r="U1207" s="178">
        <f t="shared" si="2074"/>
        <v>0.6558794664</v>
      </c>
      <c r="V1207" s="156">
        <v>60.0</v>
      </c>
      <c r="W1207" s="188">
        <f t="shared" si="2076"/>
        <v>1.509423683</v>
      </c>
      <c r="X1207" s="193">
        <f t="shared" si="2075"/>
        <v>0.15561595</v>
      </c>
      <c r="Y1207" s="158">
        <v>2013.0</v>
      </c>
      <c r="Z1207" s="159"/>
      <c r="AA1207" s="159"/>
      <c r="AB1207" s="189" t="s">
        <v>3950</v>
      </c>
      <c r="AC1207" s="158"/>
    </row>
    <row r="1208" ht="15.75" customHeight="1">
      <c r="A1208" s="221" t="s">
        <v>3951</v>
      </c>
      <c r="B1208" s="183">
        <v>22.0</v>
      </c>
      <c r="C1208" s="147">
        <v>39.0</v>
      </c>
      <c r="D1208" s="184">
        <f t="shared" si="2086"/>
        <v>30.5</v>
      </c>
      <c r="E1208" s="147">
        <v>45.0</v>
      </c>
      <c r="F1208" s="147">
        <v>51.0</v>
      </c>
      <c r="G1208" s="147">
        <f t="shared" si="1095"/>
        <v>-6</v>
      </c>
      <c r="H1208" s="147">
        <f t="shared" si="2087"/>
        <v>48</v>
      </c>
      <c r="I1208" s="185">
        <f t="shared" si="1467"/>
        <v>-17.5</v>
      </c>
      <c r="J1208" s="179" t="s">
        <v>1594</v>
      </c>
      <c r="K1208" s="179" t="s">
        <v>1799</v>
      </c>
      <c r="L1208" s="179" t="s">
        <v>1540</v>
      </c>
      <c r="M1208" s="186">
        <v>12.3</v>
      </c>
      <c r="N1208" s="187">
        <f>M1208*1000000</f>
        <v>12300000</v>
      </c>
      <c r="O1208" s="153">
        <v>42.19</v>
      </c>
      <c r="P1208" s="187">
        <f>O1208*1000000</f>
        <v>42190000</v>
      </c>
      <c r="Q1208" s="153">
        <v>63.45</v>
      </c>
      <c r="R1208" s="149">
        <f>SUM(Q1208*1000000)</f>
        <v>63450000</v>
      </c>
      <c r="S1208" s="187">
        <f>T1208*1000000</f>
        <v>105640000</v>
      </c>
      <c r="T1208" s="187">
        <v>105.64</v>
      </c>
      <c r="U1208" s="178">
        <f t="shared" si="2074"/>
        <v>0.6006247633</v>
      </c>
      <c r="V1208" s="156">
        <v>70.0</v>
      </c>
      <c r="W1208" s="188">
        <f t="shared" si="2076"/>
        <v>1.509142857</v>
      </c>
      <c r="X1208" s="193">
        <f t="shared" si="2075"/>
        <v>0.1757142857</v>
      </c>
      <c r="Y1208" s="147">
        <v>2009.0</v>
      </c>
      <c r="Z1208" s="159"/>
      <c r="AA1208" s="159"/>
      <c r="AB1208" s="189" t="s">
        <v>3952</v>
      </c>
      <c r="AC1208" s="158"/>
    </row>
    <row r="1209" ht="15.75" customHeight="1">
      <c r="A1209" s="227" t="s">
        <v>3953</v>
      </c>
      <c r="B1209" s="146">
        <v>27.0</v>
      </c>
      <c r="C1209" s="147">
        <v>36.0</v>
      </c>
      <c r="D1209" s="148">
        <f t="shared" ref="D1209:D1210" si="2088">(B1209+C1209)/2</f>
        <v>31.5</v>
      </c>
      <c r="E1209" s="147">
        <v>35.0</v>
      </c>
      <c r="F1209" s="149">
        <v>42.0</v>
      </c>
      <c r="G1209" s="150">
        <f t="shared" si="1095"/>
        <v>-7</v>
      </c>
      <c r="H1209" s="151">
        <f t="shared" ref="H1209:H1210" si="2089">(E1209+F1209)/2</f>
        <v>38.5</v>
      </c>
      <c r="I1209" s="150">
        <f t="shared" si="1467"/>
        <v>-7</v>
      </c>
      <c r="J1209" s="173" t="s">
        <v>1601</v>
      </c>
      <c r="K1209" s="173" t="s">
        <v>1601</v>
      </c>
      <c r="L1209" s="152" t="s">
        <v>1550</v>
      </c>
      <c r="M1209" s="153">
        <f t="shared" ref="M1209:M1210" si="2090">N1209/1000000</f>
        <v>10.604774</v>
      </c>
      <c r="N1209" s="149">
        <v>1.0604774E7</v>
      </c>
      <c r="O1209" s="153">
        <f t="shared" ref="O1209:O1210" si="2091">P1209/1000000</f>
        <v>43.242871</v>
      </c>
      <c r="P1209" s="149">
        <v>4.3242871E7</v>
      </c>
      <c r="Q1209" s="153">
        <f>R1209/1000000</f>
        <v>45.729035</v>
      </c>
      <c r="R1209" s="154">
        <f>S1209-P1209</f>
        <v>45729035</v>
      </c>
      <c r="S1209" s="149">
        <v>8.8971906E7</v>
      </c>
      <c r="T1209" s="154">
        <f>S1209/100000</f>
        <v>889.71906</v>
      </c>
      <c r="U1209" s="155">
        <f t="shared" si="2074"/>
        <v>0.5139716238</v>
      </c>
      <c r="V1209" s="156">
        <v>59.0</v>
      </c>
      <c r="W1209" s="204">
        <f>SUM(S1209/(V1209*1000000))</f>
        <v>1.507998407</v>
      </c>
      <c r="X1209" s="155">
        <f t="shared" si="2075"/>
        <v>0.1797419322</v>
      </c>
      <c r="Y1209" s="147">
        <v>2018.0</v>
      </c>
      <c r="Z1209" s="159"/>
      <c r="AA1209" s="159"/>
      <c r="AB1209" s="160" t="s">
        <v>3954</v>
      </c>
      <c r="AC1209" s="159"/>
    </row>
    <row r="1210" ht="15.75" customHeight="1">
      <c r="A1210" s="224" t="s">
        <v>3955</v>
      </c>
      <c r="B1210" s="175">
        <v>41.0</v>
      </c>
      <c r="C1210" s="158">
        <v>45.0</v>
      </c>
      <c r="D1210" s="191">
        <f t="shared" si="2088"/>
        <v>43</v>
      </c>
      <c r="E1210" s="158">
        <v>41.0</v>
      </c>
      <c r="F1210" s="158">
        <v>43.0</v>
      </c>
      <c r="G1210" s="164">
        <f t="shared" si="1095"/>
        <v>-2</v>
      </c>
      <c r="H1210" s="158">
        <f t="shared" si="2089"/>
        <v>42</v>
      </c>
      <c r="I1210" s="164">
        <f t="shared" si="1467"/>
        <v>1</v>
      </c>
      <c r="J1210" s="152" t="s">
        <v>1527</v>
      </c>
      <c r="K1210" s="162" t="s">
        <v>1527</v>
      </c>
      <c r="L1210" s="162" t="s">
        <v>1534</v>
      </c>
      <c r="M1210" s="153">
        <f t="shared" si="2090"/>
        <v>6.652996</v>
      </c>
      <c r="N1210" s="154">
        <v>6652996.0</v>
      </c>
      <c r="O1210" s="153">
        <f t="shared" si="2091"/>
        <v>20.047288</v>
      </c>
      <c r="P1210" s="149">
        <v>2.0047288E7</v>
      </c>
      <c r="Q1210" s="181">
        <v>9.3</v>
      </c>
      <c r="R1210" s="149">
        <f t="shared" ref="R1210:R1214" si="2092">SUM(Q1210*1000000)</f>
        <v>9300000</v>
      </c>
      <c r="S1210" s="154">
        <f>SUM(P1210+Q1210*1000000)</f>
        <v>29347288</v>
      </c>
      <c r="T1210" s="154">
        <f>S1210/1000000</f>
        <v>29.347288</v>
      </c>
      <c r="U1210" s="178">
        <f t="shared" si="2074"/>
        <v>0.3168946991</v>
      </c>
      <c r="V1210" s="156">
        <v>19.5</v>
      </c>
      <c r="W1210" s="188">
        <f t="shared" ref="W1210:W1214" si="2093">SUM(T1210/V1210)</f>
        <v>1.504989128</v>
      </c>
      <c r="X1210" s="193">
        <f t="shared" si="2075"/>
        <v>0.3411792821</v>
      </c>
      <c r="Y1210" s="158">
        <v>2015.0</v>
      </c>
      <c r="Z1210" s="159"/>
      <c r="AA1210" s="159"/>
      <c r="AB1210" s="189" t="s">
        <v>2275</v>
      </c>
      <c r="AC1210" s="158"/>
    </row>
    <row r="1211" ht="15.75" customHeight="1">
      <c r="A1211" s="221" t="s">
        <v>3956</v>
      </c>
      <c r="B1211" s="183">
        <v>14.0</v>
      </c>
      <c r="C1211" s="147">
        <v>32.0</v>
      </c>
      <c r="D1211" s="202">
        <f t="shared" ref="D1211:D1214" si="2094">AVERAGE(B1211:C1211)</f>
        <v>23</v>
      </c>
      <c r="E1211" s="147">
        <v>56.0</v>
      </c>
      <c r="F1211" s="147">
        <v>55.0</v>
      </c>
      <c r="G1211" s="147">
        <f t="shared" si="1095"/>
        <v>1</v>
      </c>
      <c r="H1211" s="147">
        <f t="shared" ref="H1211:H1214" si="2095">AVERAGE(E1211:F1211)</f>
        <v>55.5</v>
      </c>
      <c r="I1211" s="183">
        <f t="shared" si="1467"/>
        <v>-32.5</v>
      </c>
      <c r="J1211" s="179" t="s">
        <v>1983</v>
      </c>
      <c r="K1211" s="179" t="s">
        <v>1984</v>
      </c>
      <c r="L1211" s="179" t="s">
        <v>1540</v>
      </c>
      <c r="M1211" s="186">
        <v>11.4</v>
      </c>
      <c r="N1211" s="187">
        <f t="shared" ref="N1211:N1214" si="2096">M1211*1000000</f>
        <v>11400000</v>
      </c>
      <c r="O1211" s="153">
        <v>28.69</v>
      </c>
      <c r="P1211" s="187">
        <f t="shared" ref="P1211:P1214" si="2097">O1211*1000000</f>
        <v>28690000</v>
      </c>
      <c r="Q1211" s="153">
        <v>23.97</v>
      </c>
      <c r="R1211" s="149">
        <f t="shared" si="2092"/>
        <v>23970000</v>
      </c>
      <c r="S1211" s="187">
        <f t="shared" ref="S1211:S1214" si="2098">T1211*1000000</f>
        <v>52660000</v>
      </c>
      <c r="T1211" s="187">
        <v>52.66</v>
      </c>
      <c r="U1211" s="178">
        <f t="shared" si="2074"/>
        <v>0.4551842005</v>
      </c>
      <c r="V1211" s="156">
        <v>35.0</v>
      </c>
      <c r="W1211" s="188">
        <f t="shared" si="2093"/>
        <v>1.504571429</v>
      </c>
      <c r="X1211" s="193">
        <f t="shared" si="2075"/>
        <v>0.3257142857</v>
      </c>
      <c r="Y1211" s="147">
        <v>2008.0</v>
      </c>
      <c r="Z1211" s="159"/>
      <c r="AA1211" s="159"/>
      <c r="AB1211" s="189" t="s">
        <v>3957</v>
      </c>
      <c r="AC1211" s="158"/>
    </row>
    <row r="1212" ht="15.75" customHeight="1">
      <c r="A1212" s="221" t="s">
        <v>3958</v>
      </c>
      <c r="B1212" s="183">
        <v>51.0</v>
      </c>
      <c r="C1212" s="147">
        <v>55.0</v>
      </c>
      <c r="D1212" s="184">
        <f t="shared" si="2094"/>
        <v>53</v>
      </c>
      <c r="E1212" s="147">
        <v>60.0</v>
      </c>
      <c r="F1212" s="147">
        <v>61.0</v>
      </c>
      <c r="G1212" s="147">
        <f t="shared" si="1095"/>
        <v>-1</v>
      </c>
      <c r="H1212" s="147">
        <f t="shared" si="2095"/>
        <v>60.5</v>
      </c>
      <c r="I1212" s="185">
        <f t="shared" si="1467"/>
        <v>-7.5</v>
      </c>
      <c r="J1212" s="179" t="s">
        <v>1602</v>
      </c>
      <c r="K1212" s="179" t="s">
        <v>1808</v>
      </c>
      <c r="L1212" s="179" t="s">
        <v>1534</v>
      </c>
      <c r="M1212" s="186">
        <v>23.37</v>
      </c>
      <c r="N1212" s="187">
        <f t="shared" si="2096"/>
        <v>23370000</v>
      </c>
      <c r="O1212" s="153">
        <v>65.45</v>
      </c>
      <c r="P1212" s="187">
        <f t="shared" si="2097"/>
        <v>65450000</v>
      </c>
      <c r="Q1212" s="153">
        <v>84.71</v>
      </c>
      <c r="R1212" s="149">
        <f t="shared" si="2092"/>
        <v>84710000</v>
      </c>
      <c r="S1212" s="187">
        <f t="shared" si="2098"/>
        <v>150160000</v>
      </c>
      <c r="T1212" s="187">
        <v>150.16</v>
      </c>
      <c r="U1212" s="178">
        <f t="shared" si="2074"/>
        <v>0.564131593</v>
      </c>
      <c r="V1212" s="156">
        <v>100.0</v>
      </c>
      <c r="W1212" s="188">
        <f t="shared" si="2093"/>
        <v>1.5016</v>
      </c>
      <c r="X1212" s="193">
        <f t="shared" si="2075"/>
        <v>0.2337</v>
      </c>
      <c r="Y1212" s="147">
        <v>2009.0</v>
      </c>
      <c r="Z1212" s="159"/>
      <c r="AA1212" s="159"/>
      <c r="AB1212" s="189" t="s">
        <v>3959</v>
      </c>
      <c r="AC1212" s="158"/>
    </row>
    <row r="1213" ht="15.75" customHeight="1">
      <c r="A1213" s="221" t="s">
        <v>3960</v>
      </c>
      <c r="B1213" s="183">
        <v>54.0</v>
      </c>
      <c r="C1213" s="147">
        <v>57.0</v>
      </c>
      <c r="D1213" s="202">
        <f t="shared" si="2094"/>
        <v>55.5</v>
      </c>
      <c r="E1213" s="147">
        <v>54.0</v>
      </c>
      <c r="F1213" s="147">
        <v>66.0</v>
      </c>
      <c r="G1213" s="147">
        <f t="shared" si="1095"/>
        <v>-12</v>
      </c>
      <c r="H1213" s="147">
        <f t="shared" si="2095"/>
        <v>60</v>
      </c>
      <c r="I1213" s="183">
        <f t="shared" si="1467"/>
        <v>-4.5</v>
      </c>
      <c r="J1213" s="179" t="s">
        <v>1543</v>
      </c>
      <c r="K1213" s="179" t="s">
        <v>1616</v>
      </c>
      <c r="L1213" s="179" t="s">
        <v>1540</v>
      </c>
      <c r="M1213" s="186">
        <v>9.2</v>
      </c>
      <c r="N1213" s="187">
        <f t="shared" si="2096"/>
        <v>9200000</v>
      </c>
      <c r="O1213" s="153">
        <v>31.01</v>
      </c>
      <c r="P1213" s="187">
        <f t="shared" si="2097"/>
        <v>31010000</v>
      </c>
      <c r="Q1213" s="153">
        <v>29.03</v>
      </c>
      <c r="R1213" s="149">
        <f t="shared" si="2092"/>
        <v>29030000</v>
      </c>
      <c r="S1213" s="187">
        <f t="shared" si="2098"/>
        <v>60040000</v>
      </c>
      <c r="T1213" s="187">
        <f>SUM(O1213+Q1213)</f>
        <v>60.04</v>
      </c>
      <c r="U1213" s="178">
        <f t="shared" si="2074"/>
        <v>0.4835109927</v>
      </c>
      <c r="V1213" s="156">
        <v>40.0</v>
      </c>
      <c r="W1213" s="188">
        <f t="shared" si="2093"/>
        <v>1.501</v>
      </c>
      <c r="X1213" s="193">
        <f t="shared" si="2075"/>
        <v>0.23</v>
      </c>
      <c r="Y1213" s="147">
        <v>2010.0</v>
      </c>
      <c r="Z1213" s="159"/>
      <c r="AA1213" s="159"/>
      <c r="AB1213" s="189" t="s">
        <v>3961</v>
      </c>
      <c r="AC1213" s="158"/>
    </row>
    <row r="1214" ht="15.75" customHeight="1">
      <c r="A1214" s="221" t="s">
        <v>3962</v>
      </c>
      <c r="B1214" s="183">
        <v>51.0</v>
      </c>
      <c r="C1214" s="147">
        <v>54.0</v>
      </c>
      <c r="D1214" s="202">
        <f t="shared" si="2094"/>
        <v>52.5</v>
      </c>
      <c r="E1214" s="147">
        <v>40.0</v>
      </c>
      <c r="F1214" s="147">
        <v>59.0</v>
      </c>
      <c r="G1214" s="147">
        <f t="shared" si="1095"/>
        <v>-19</v>
      </c>
      <c r="H1214" s="147">
        <f t="shared" si="2095"/>
        <v>49.5</v>
      </c>
      <c r="I1214" s="183">
        <f t="shared" si="1467"/>
        <v>3</v>
      </c>
      <c r="J1214" s="179" t="s">
        <v>1543</v>
      </c>
      <c r="K1214" s="179" t="s">
        <v>2336</v>
      </c>
      <c r="L1214" s="179" t="s">
        <v>1540</v>
      </c>
      <c r="M1214" s="186">
        <v>11.0</v>
      </c>
      <c r="N1214" s="187">
        <f t="shared" si="2096"/>
        <v>11000000</v>
      </c>
      <c r="O1214" s="153">
        <v>24.0</v>
      </c>
      <c r="P1214" s="187">
        <f t="shared" si="2097"/>
        <v>24000000</v>
      </c>
      <c r="Q1214" s="153">
        <v>2.96</v>
      </c>
      <c r="R1214" s="149">
        <f t="shared" si="2092"/>
        <v>2960000</v>
      </c>
      <c r="S1214" s="187">
        <f t="shared" si="2098"/>
        <v>26960000</v>
      </c>
      <c r="T1214" s="187">
        <v>26.96</v>
      </c>
      <c r="U1214" s="178">
        <f t="shared" si="2074"/>
        <v>0.1097922849</v>
      </c>
      <c r="V1214" s="156">
        <v>18.0</v>
      </c>
      <c r="W1214" s="188">
        <f t="shared" si="2093"/>
        <v>1.497777778</v>
      </c>
      <c r="X1214" s="193">
        <f t="shared" si="2075"/>
        <v>0.6111111111</v>
      </c>
      <c r="Y1214" s="147">
        <v>2009.0</v>
      </c>
      <c r="Z1214" s="159"/>
      <c r="AA1214" s="159"/>
      <c r="AB1214" s="189" t="s">
        <v>3963</v>
      </c>
      <c r="AC1214" s="158"/>
    </row>
    <row r="1215" ht="15.75" customHeight="1">
      <c r="A1215" s="194" t="s">
        <v>3964</v>
      </c>
      <c r="B1215" s="146">
        <v>11.0</v>
      </c>
      <c r="C1215" s="175">
        <v>39.0</v>
      </c>
      <c r="D1215" s="195">
        <f t="shared" ref="D1215:D1218" si="2099">(B1215+C1215)/2</f>
        <v>25</v>
      </c>
      <c r="E1215" s="146">
        <v>71.0</v>
      </c>
      <c r="F1215" s="146">
        <v>21.0</v>
      </c>
      <c r="G1215" s="146">
        <f t="shared" si="1095"/>
        <v>50</v>
      </c>
      <c r="H1215" s="146">
        <f t="shared" ref="H1215:H1218" si="2100">(E1215+F1215)/2</f>
        <v>46</v>
      </c>
      <c r="I1215" s="146">
        <f t="shared" si="1467"/>
        <v>-21</v>
      </c>
      <c r="J1215" s="173" t="s">
        <v>1558</v>
      </c>
      <c r="K1215" s="196" t="s">
        <v>1558</v>
      </c>
      <c r="L1215" s="197" t="s">
        <v>1540</v>
      </c>
      <c r="M1215" s="181">
        <f t="shared" ref="M1215:M1218" si="2101">N1215/1000000</f>
        <v>3.10673</v>
      </c>
      <c r="N1215" s="198">
        <v>3106730.0</v>
      </c>
      <c r="O1215" s="181">
        <f t="shared" ref="O1215:O1218" si="2102">P1215/1000000</f>
        <v>6.546159</v>
      </c>
      <c r="P1215" s="149">
        <v>6546159.0</v>
      </c>
      <c r="Q1215" s="181">
        <f>R1215/1000000</f>
        <v>0.906254</v>
      </c>
      <c r="R1215" s="198">
        <v>906254.0</v>
      </c>
      <c r="S1215" s="149">
        <f>P1215+R1215</f>
        <v>7452413</v>
      </c>
      <c r="T1215" s="149">
        <f t="shared" ref="T1215:T1218" si="2103">S1215/1000000</f>
        <v>7.452413</v>
      </c>
      <c r="U1215" s="199">
        <f t="shared" si="2074"/>
        <v>0.1216054451</v>
      </c>
      <c r="V1215" s="192">
        <v>5.0</v>
      </c>
      <c r="W1215" s="200">
        <f>SUM(S1215/(V1215*1000000))</f>
        <v>1.4904826</v>
      </c>
      <c r="X1215" s="199">
        <f t="shared" si="2075"/>
        <v>0.621346</v>
      </c>
      <c r="Y1215" s="146">
        <v>2019.0</v>
      </c>
      <c r="Z1215" s="201"/>
      <c r="AA1215" s="201"/>
      <c r="AB1215" s="197" t="s">
        <v>1530</v>
      </c>
      <c r="AC1215" s="159"/>
    </row>
    <row r="1216" ht="15.75" customHeight="1">
      <c r="A1216" s="224" t="s">
        <v>3965</v>
      </c>
      <c r="B1216" s="175">
        <v>94.0</v>
      </c>
      <c r="C1216" s="158">
        <v>75.0</v>
      </c>
      <c r="D1216" s="191">
        <f t="shared" si="2099"/>
        <v>84.5</v>
      </c>
      <c r="E1216" s="164">
        <v>70.0</v>
      </c>
      <c r="F1216" s="158">
        <v>69.0</v>
      </c>
      <c r="G1216" s="164">
        <f t="shared" si="1095"/>
        <v>1</v>
      </c>
      <c r="H1216" s="158">
        <f t="shared" si="2100"/>
        <v>69.5</v>
      </c>
      <c r="I1216" s="164">
        <f t="shared" si="1467"/>
        <v>15</v>
      </c>
      <c r="J1216" s="162" t="s">
        <v>1543</v>
      </c>
      <c r="K1216" s="162" t="s">
        <v>1626</v>
      </c>
      <c r="L1216" s="162" t="s">
        <v>1540</v>
      </c>
      <c r="M1216" s="153">
        <f t="shared" si="2101"/>
        <v>0.052901</v>
      </c>
      <c r="N1216" s="154">
        <v>52901.0</v>
      </c>
      <c r="O1216" s="153">
        <f t="shared" si="2102"/>
        <v>7.449681</v>
      </c>
      <c r="P1216" s="149">
        <v>7449681.0</v>
      </c>
      <c r="Q1216" s="181">
        <v>0.0</v>
      </c>
      <c r="R1216" s="149">
        <v>15084.0</v>
      </c>
      <c r="S1216" s="154">
        <f>SUM(P1216+Q1216*1000000)</f>
        <v>7449681</v>
      </c>
      <c r="T1216" s="154">
        <f t="shared" si="2103"/>
        <v>7.449681</v>
      </c>
      <c r="U1216" s="178">
        <f t="shared" si="2074"/>
        <v>0.002024784685</v>
      </c>
      <c r="V1216" s="192">
        <v>5.0</v>
      </c>
      <c r="W1216" s="188">
        <f>SUM(T1216/V1216)</f>
        <v>1.4899362</v>
      </c>
      <c r="X1216" s="193">
        <f t="shared" si="2075"/>
        <v>0.0105802</v>
      </c>
      <c r="Y1216" s="158">
        <v>2015.0</v>
      </c>
      <c r="Z1216" s="159"/>
      <c r="AA1216" s="159"/>
      <c r="AB1216" s="189" t="s">
        <v>3966</v>
      </c>
      <c r="AC1216" s="158"/>
    </row>
    <row r="1217" ht="15.75" customHeight="1">
      <c r="A1217" s="220" t="s">
        <v>3967</v>
      </c>
      <c r="B1217" s="146">
        <v>95.0</v>
      </c>
      <c r="C1217" s="146">
        <v>80.0</v>
      </c>
      <c r="D1217" s="195">
        <f t="shared" si="2099"/>
        <v>87.5</v>
      </c>
      <c r="E1217" s="146">
        <v>91.0</v>
      </c>
      <c r="F1217" s="146">
        <v>71.0</v>
      </c>
      <c r="G1217" s="146">
        <f t="shared" si="1095"/>
        <v>20</v>
      </c>
      <c r="H1217" s="146">
        <f t="shared" si="2100"/>
        <v>81</v>
      </c>
      <c r="I1217" s="146">
        <f t="shared" si="1467"/>
        <v>6.5</v>
      </c>
      <c r="J1217" s="173" t="s">
        <v>1547</v>
      </c>
      <c r="K1217" s="196" t="s">
        <v>1547</v>
      </c>
      <c r="L1217" s="197" t="s">
        <v>1540</v>
      </c>
      <c r="M1217" s="181">
        <f t="shared" si="2101"/>
        <v>13.251238</v>
      </c>
      <c r="N1217" s="198">
        <v>1.3251238E7</v>
      </c>
      <c r="O1217" s="181">
        <f t="shared" si="2102"/>
        <v>37.144754</v>
      </c>
      <c r="P1217" s="149">
        <v>3.7144754E7</v>
      </c>
      <c r="Q1217" s="181">
        <f t="shared" ref="Q1217:Q1218" si="2104">R1217/1000000</f>
        <v>0</v>
      </c>
      <c r="R1217" s="149">
        <v>0.0</v>
      </c>
      <c r="S1217" s="149">
        <f>P1217+R1217</f>
        <v>37144754</v>
      </c>
      <c r="T1217" s="149">
        <f t="shared" si="2103"/>
        <v>37.144754</v>
      </c>
      <c r="U1217" s="199">
        <f t="shared" si="2074"/>
        <v>0</v>
      </c>
      <c r="V1217" s="192">
        <v>25.0</v>
      </c>
      <c r="W1217" s="200">
        <f>SUM(S1217/(V1217*1000000))</f>
        <v>1.48579016</v>
      </c>
      <c r="X1217" s="199">
        <f t="shared" si="2075"/>
        <v>0.53004952</v>
      </c>
      <c r="Y1217" s="146">
        <v>2019.0</v>
      </c>
      <c r="Z1217" s="201"/>
      <c r="AA1217" s="201"/>
      <c r="AB1217" s="197" t="s">
        <v>1530</v>
      </c>
      <c r="AC1217" s="159"/>
    </row>
    <row r="1218" ht="15.75" customHeight="1">
      <c r="A1218" s="224" t="s">
        <v>3968</v>
      </c>
      <c r="B1218" s="175">
        <v>32.0</v>
      </c>
      <c r="C1218" s="158">
        <v>38.0</v>
      </c>
      <c r="D1218" s="191">
        <f t="shared" si="2099"/>
        <v>35</v>
      </c>
      <c r="E1218" s="164">
        <v>64.0</v>
      </c>
      <c r="F1218" s="158">
        <v>51.0</v>
      </c>
      <c r="G1218" s="164">
        <f t="shared" si="1095"/>
        <v>13</v>
      </c>
      <c r="H1218" s="158">
        <f t="shared" si="2100"/>
        <v>57.5</v>
      </c>
      <c r="I1218" s="164">
        <f t="shared" si="1467"/>
        <v>-22.5</v>
      </c>
      <c r="J1218" s="162" t="s">
        <v>1543</v>
      </c>
      <c r="K1218" s="162" t="s">
        <v>1543</v>
      </c>
      <c r="L1218" s="162" t="s">
        <v>1534</v>
      </c>
      <c r="M1218" s="153">
        <f t="shared" si="2101"/>
        <v>10.28325</v>
      </c>
      <c r="N1218" s="154">
        <v>1.028325E7</v>
      </c>
      <c r="O1218" s="153">
        <f t="shared" si="2102"/>
        <v>32.363404</v>
      </c>
      <c r="P1218" s="149">
        <v>3.2363404E7</v>
      </c>
      <c r="Q1218" s="153">
        <f t="shared" si="2104"/>
        <v>12.2</v>
      </c>
      <c r="R1218" s="149">
        <v>1.22E7</v>
      </c>
      <c r="S1218" s="154">
        <f>SUM(P1218+Q1218*1000000)</f>
        <v>44563404</v>
      </c>
      <c r="T1218" s="154">
        <f t="shared" si="2103"/>
        <v>44.563404</v>
      </c>
      <c r="U1218" s="178">
        <f t="shared" si="2074"/>
        <v>0.2737672374</v>
      </c>
      <c r="V1218" s="192">
        <v>30.0</v>
      </c>
      <c r="W1218" s="188">
        <f t="shared" ref="W1218:W1219" si="2105">SUM(T1218/V1218)</f>
        <v>1.4854468</v>
      </c>
      <c r="X1218" s="193">
        <f t="shared" si="2075"/>
        <v>0.342775</v>
      </c>
      <c r="Y1218" s="158">
        <v>2015.0</v>
      </c>
      <c r="Z1218" s="159"/>
      <c r="AA1218" s="159"/>
      <c r="AB1218" s="189" t="s">
        <v>3969</v>
      </c>
      <c r="AC1218" s="158"/>
    </row>
    <row r="1219" ht="15.75" customHeight="1">
      <c r="A1219" s="221" t="s">
        <v>3970</v>
      </c>
      <c r="B1219" s="183">
        <v>41.0</v>
      </c>
      <c r="C1219" s="147">
        <v>44.0</v>
      </c>
      <c r="D1219" s="202">
        <f>AVERAGE(B1219:C1219)</f>
        <v>42.5</v>
      </c>
      <c r="E1219" s="147">
        <v>50.0</v>
      </c>
      <c r="F1219" s="147">
        <v>67.0</v>
      </c>
      <c r="G1219" s="147">
        <f t="shared" si="1095"/>
        <v>-17</v>
      </c>
      <c r="H1219" s="147">
        <f>AVERAGE(E1219:F1219)</f>
        <v>58.5</v>
      </c>
      <c r="I1219" s="183">
        <f t="shared" si="1467"/>
        <v>-16</v>
      </c>
      <c r="J1219" s="179" t="s">
        <v>1602</v>
      </c>
      <c r="K1219" s="179" t="s">
        <v>2012</v>
      </c>
      <c r="L1219" s="179" t="s">
        <v>1540</v>
      </c>
      <c r="M1219" s="186">
        <v>8.52</v>
      </c>
      <c r="N1219" s="187">
        <f>M1219*1000000</f>
        <v>8520000</v>
      </c>
      <c r="O1219" s="153">
        <v>23.24</v>
      </c>
      <c r="P1219" s="187">
        <f>O1219*1000000</f>
        <v>23240000</v>
      </c>
      <c r="Q1219" s="153">
        <v>12.39</v>
      </c>
      <c r="R1219" s="149">
        <f>SUM(Q1219*1000000)</f>
        <v>12390000</v>
      </c>
      <c r="S1219" s="187">
        <f>T1219*1000000</f>
        <v>35630000</v>
      </c>
      <c r="T1219" s="187">
        <f>SUM(O1219+Q1219)</f>
        <v>35.63</v>
      </c>
      <c r="U1219" s="178">
        <f t="shared" si="2074"/>
        <v>0.347740668</v>
      </c>
      <c r="V1219" s="156">
        <v>24.0</v>
      </c>
      <c r="W1219" s="188">
        <f t="shared" si="2105"/>
        <v>1.484583333</v>
      </c>
      <c r="X1219" s="193">
        <f t="shared" si="2075"/>
        <v>0.355</v>
      </c>
      <c r="Y1219" s="147">
        <v>2010.0</v>
      </c>
      <c r="Z1219" s="159"/>
      <c r="AA1219" s="159"/>
      <c r="AB1219" s="189" t="s">
        <v>3971</v>
      </c>
      <c r="AC1219" s="158"/>
    </row>
    <row r="1220" ht="15.75" customHeight="1">
      <c r="A1220" s="222" t="s">
        <v>3972</v>
      </c>
      <c r="B1220" s="146">
        <v>68.0</v>
      </c>
      <c r="C1220" s="164">
        <v>74.0</v>
      </c>
      <c r="D1220" s="148">
        <f>(B1220+C1220)/2</f>
        <v>71</v>
      </c>
      <c r="E1220" s="164">
        <v>50.0</v>
      </c>
      <c r="F1220" s="164">
        <v>69.0</v>
      </c>
      <c r="G1220" s="151">
        <f t="shared" si="1095"/>
        <v>-19</v>
      </c>
      <c r="H1220" s="151">
        <f>(E1220+F1220)/2</f>
        <v>59.5</v>
      </c>
      <c r="I1220" s="150">
        <f t="shared" si="1467"/>
        <v>11.5</v>
      </c>
      <c r="J1220" s="165" t="s">
        <v>1565</v>
      </c>
      <c r="K1220" s="165" t="s">
        <v>1565</v>
      </c>
      <c r="L1220" s="166" t="s">
        <v>1540</v>
      </c>
      <c r="M1220" s="167">
        <f t="shared" ref="M1220:M1223" si="2106">N1220/1000000</f>
        <v>7.534673</v>
      </c>
      <c r="N1220" s="149">
        <v>7534673.0</v>
      </c>
      <c r="O1220" s="167">
        <f t="shared" ref="O1220:O1223" si="2107">P1220/1000000</f>
        <v>17.800004</v>
      </c>
      <c r="P1220" s="149">
        <v>1.7800004E7</v>
      </c>
      <c r="Q1220" s="167">
        <f t="shared" ref="Q1220:Q1223" si="2108">R1220/1000000</f>
        <v>26.716995</v>
      </c>
      <c r="R1220" s="150">
        <f>S1220-P1220</f>
        <v>26716995</v>
      </c>
      <c r="S1220" s="149">
        <v>4.4516999E7</v>
      </c>
      <c r="T1220" s="149">
        <f t="shared" ref="T1220:T1223" si="2109">S1220/1000000</f>
        <v>44.516999</v>
      </c>
      <c r="U1220" s="155">
        <f t="shared" si="2074"/>
        <v>0.6001526518</v>
      </c>
      <c r="V1220" s="192">
        <v>30.0</v>
      </c>
      <c r="W1220" s="204">
        <f t="shared" ref="W1220:W1222" si="2110">SUM(S1220/(V1220*1000000))</f>
        <v>1.483899967</v>
      </c>
      <c r="X1220" s="155">
        <f t="shared" si="2075"/>
        <v>0.2511557667</v>
      </c>
      <c r="Y1220" s="164">
        <v>2017.0</v>
      </c>
      <c r="Z1220" s="171"/>
      <c r="AA1220" s="171"/>
      <c r="AB1220" s="172" t="s">
        <v>3973</v>
      </c>
      <c r="AC1220" s="171"/>
    </row>
    <row r="1221" ht="15.75" customHeight="1">
      <c r="A1221" s="225" t="s">
        <v>3974</v>
      </c>
      <c r="B1221" s="206">
        <v>89.0</v>
      </c>
      <c r="C1221" s="151">
        <v>69.0</v>
      </c>
      <c r="D1221" s="207">
        <f>AVERAGE(B1221:C1221)</f>
        <v>79</v>
      </c>
      <c r="E1221" s="151">
        <v>76.0</v>
      </c>
      <c r="F1221" s="151">
        <v>76.0</v>
      </c>
      <c r="G1221" s="151">
        <f t="shared" si="1095"/>
        <v>0</v>
      </c>
      <c r="H1221" s="151">
        <f>AVERAGE(E1221:F1221)</f>
        <v>76</v>
      </c>
      <c r="I1221" s="208">
        <f t="shared" si="1467"/>
        <v>3</v>
      </c>
      <c r="J1221" s="165" t="s">
        <v>1983</v>
      </c>
      <c r="K1221" s="165" t="s">
        <v>2043</v>
      </c>
      <c r="L1221" s="165" t="s">
        <v>1534</v>
      </c>
      <c r="M1221" s="181">
        <f t="shared" si="2106"/>
        <v>4.104552</v>
      </c>
      <c r="N1221" s="150">
        <v>4104552.0</v>
      </c>
      <c r="O1221" s="181">
        <f t="shared" si="2107"/>
        <v>10.724389</v>
      </c>
      <c r="P1221" s="150">
        <v>1.0724389E7</v>
      </c>
      <c r="Q1221" s="153">
        <f t="shared" si="2108"/>
        <v>7.933992</v>
      </c>
      <c r="R1221" s="149">
        <v>7933992.0</v>
      </c>
      <c r="S1221" s="150">
        <v>1.8658381E7</v>
      </c>
      <c r="T1221" s="149">
        <f t="shared" si="2109"/>
        <v>18.658381</v>
      </c>
      <c r="U1221" s="178">
        <f t="shared" si="2074"/>
        <v>0.425224032</v>
      </c>
      <c r="V1221" s="192">
        <v>12.6</v>
      </c>
      <c r="W1221" s="204">
        <f t="shared" si="2110"/>
        <v>1.480823889</v>
      </c>
      <c r="X1221" s="193">
        <f t="shared" si="2075"/>
        <v>0.3257580952</v>
      </c>
      <c r="Y1221" s="151">
        <v>2014.0</v>
      </c>
      <c r="Z1221" s="171"/>
      <c r="AA1221" s="159"/>
      <c r="AB1221" s="189" t="s">
        <v>3975</v>
      </c>
      <c r="AC1221" s="158"/>
    </row>
    <row r="1222" ht="15.75" customHeight="1">
      <c r="A1222" s="222" t="s">
        <v>3976</v>
      </c>
      <c r="B1222" s="146">
        <v>25.0</v>
      </c>
      <c r="C1222" s="164">
        <v>45.0</v>
      </c>
      <c r="D1222" s="148">
        <f t="shared" ref="D1222:D1223" si="2111">(B1222+C1222)/2</f>
        <v>35</v>
      </c>
      <c r="E1222" s="149">
        <v>34.0</v>
      </c>
      <c r="F1222" s="164">
        <v>31.0</v>
      </c>
      <c r="G1222" s="150">
        <f t="shared" si="1095"/>
        <v>3</v>
      </c>
      <c r="H1222" s="151">
        <f t="shared" ref="H1222:H1223" si="2112">(E1222+F1222)/2</f>
        <v>32.5</v>
      </c>
      <c r="I1222" s="150">
        <f t="shared" si="1467"/>
        <v>2.5</v>
      </c>
      <c r="J1222" s="152" t="s">
        <v>1527</v>
      </c>
      <c r="K1222" s="165" t="s">
        <v>1527</v>
      </c>
      <c r="L1222" s="166" t="s">
        <v>1540</v>
      </c>
      <c r="M1222" s="167">
        <f t="shared" si="2106"/>
        <v>4.785431</v>
      </c>
      <c r="N1222" s="149">
        <v>4785431.0</v>
      </c>
      <c r="O1222" s="167">
        <f t="shared" si="2107"/>
        <v>11.368012</v>
      </c>
      <c r="P1222" s="149">
        <v>1.1368012E7</v>
      </c>
      <c r="Q1222" s="167">
        <f t="shared" si="2108"/>
        <v>6.4</v>
      </c>
      <c r="R1222" s="150">
        <f>S1222-P1222</f>
        <v>6400000</v>
      </c>
      <c r="S1222" s="149">
        <v>1.7768012E7</v>
      </c>
      <c r="T1222" s="149">
        <f t="shared" si="2109"/>
        <v>17.768012</v>
      </c>
      <c r="U1222" s="155">
        <f t="shared" si="2074"/>
        <v>0.3601978657</v>
      </c>
      <c r="V1222" s="192">
        <v>12.0</v>
      </c>
      <c r="W1222" s="204">
        <f t="shared" si="2110"/>
        <v>1.480667667</v>
      </c>
      <c r="X1222" s="155">
        <f t="shared" si="2075"/>
        <v>0.3987859167</v>
      </c>
      <c r="Y1222" s="164">
        <v>2017.0</v>
      </c>
      <c r="Z1222" s="171"/>
      <c r="AA1222" s="171"/>
      <c r="AB1222" s="172" t="s">
        <v>3977</v>
      </c>
      <c r="AC1222" s="171"/>
    </row>
    <row r="1223" ht="15.75" customHeight="1">
      <c r="A1223" s="222" t="s">
        <v>3978</v>
      </c>
      <c r="B1223" s="146">
        <v>11.0</v>
      </c>
      <c r="C1223" s="164">
        <v>11.0</v>
      </c>
      <c r="D1223" s="176">
        <f t="shared" si="2111"/>
        <v>11</v>
      </c>
      <c r="E1223" s="164">
        <v>43.0</v>
      </c>
      <c r="F1223" s="164">
        <v>25.0</v>
      </c>
      <c r="G1223" s="149">
        <f t="shared" si="1095"/>
        <v>18</v>
      </c>
      <c r="H1223" s="164">
        <f t="shared" si="2112"/>
        <v>34</v>
      </c>
      <c r="I1223" s="177">
        <f t="shared" si="1467"/>
        <v>-23</v>
      </c>
      <c r="J1223" s="173" t="s">
        <v>1558</v>
      </c>
      <c r="K1223" s="173" t="s">
        <v>1558</v>
      </c>
      <c r="L1223" s="152" t="s">
        <v>1540</v>
      </c>
      <c r="M1223" s="153">
        <f t="shared" si="2106"/>
        <v>0.028387</v>
      </c>
      <c r="N1223" s="149">
        <v>28387.0</v>
      </c>
      <c r="O1223" s="181">
        <f t="shared" si="2107"/>
        <v>19.700032</v>
      </c>
      <c r="P1223" s="149">
        <v>1.9700032E7</v>
      </c>
      <c r="Q1223" s="153">
        <f t="shared" si="2108"/>
        <v>24.524212</v>
      </c>
      <c r="R1223" s="154">
        <v>2.4524212E7</v>
      </c>
      <c r="S1223" s="154">
        <f>R1223+P1223</f>
        <v>44224244</v>
      </c>
      <c r="T1223" s="154">
        <f t="shared" si="2109"/>
        <v>44.224244</v>
      </c>
      <c r="U1223" s="178">
        <f>R1223/S1223</f>
        <v>0.5545422551</v>
      </c>
      <c r="V1223" s="156">
        <v>30.0</v>
      </c>
      <c r="W1223" s="157">
        <f t="shared" ref="W1223:W1227" si="2113">SUM(T1223/V1223)</f>
        <v>1.474141467</v>
      </c>
      <c r="X1223" s="178">
        <f>N1223/(V1223*1000000)</f>
        <v>0.0009462333333</v>
      </c>
      <c r="Y1223" s="164">
        <v>2016.0</v>
      </c>
      <c r="Z1223" s="159"/>
      <c r="AA1223" s="159"/>
      <c r="AB1223" s="160" t="s">
        <v>3979</v>
      </c>
      <c r="AC1223" s="159"/>
    </row>
    <row r="1224" ht="15.75" customHeight="1">
      <c r="A1224" s="221" t="s">
        <v>3980</v>
      </c>
      <c r="B1224" s="183">
        <v>84.0</v>
      </c>
      <c r="C1224" s="147">
        <v>64.0</v>
      </c>
      <c r="D1224" s="184">
        <f t="shared" ref="D1224:D1225" si="2114">AVERAGE(B1224:C1224)</f>
        <v>74</v>
      </c>
      <c r="E1224" s="147">
        <v>71.0</v>
      </c>
      <c r="F1224" s="147">
        <v>73.0</v>
      </c>
      <c r="G1224" s="147">
        <f t="shared" si="1095"/>
        <v>-2</v>
      </c>
      <c r="H1224" s="147">
        <f t="shared" ref="H1224:H1225" si="2115">AVERAGE(E1224:F1224)</f>
        <v>72</v>
      </c>
      <c r="I1224" s="185">
        <f t="shared" si="1467"/>
        <v>2</v>
      </c>
      <c r="J1224" s="162" t="s">
        <v>1527</v>
      </c>
      <c r="K1224" s="179" t="s">
        <v>3981</v>
      </c>
      <c r="L1224" s="179" t="s">
        <v>1534</v>
      </c>
      <c r="M1224" s="186">
        <v>14.1</v>
      </c>
      <c r="N1224" s="187">
        <f t="shared" ref="N1224:N1225" si="2116">M1224*1000000</f>
        <v>14100000</v>
      </c>
      <c r="O1224" s="153">
        <v>37.02</v>
      </c>
      <c r="P1224" s="187">
        <f t="shared" ref="P1224:P1225" si="2117">O1224*1000000</f>
        <v>37020000</v>
      </c>
      <c r="Q1224" s="153">
        <v>50.79</v>
      </c>
      <c r="R1224" s="149">
        <f t="shared" ref="R1224:R1225" si="2118">SUM(Q1224*1000000)</f>
        <v>50790000</v>
      </c>
      <c r="S1224" s="187">
        <f t="shared" ref="S1224:S1225" si="2119">T1224*1000000</f>
        <v>88300000</v>
      </c>
      <c r="T1224" s="187">
        <v>88.3</v>
      </c>
      <c r="U1224" s="178">
        <f t="shared" ref="U1224:U1239" si="2120">(R1224/S1224)</f>
        <v>0.575198188</v>
      </c>
      <c r="V1224" s="156">
        <v>60.0</v>
      </c>
      <c r="W1224" s="188">
        <f t="shared" si="2113"/>
        <v>1.471666667</v>
      </c>
      <c r="X1224" s="193">
        <f t="shared" ref="X1224:X1239" si="2121">SUM(M1224/V1224)</f>
        <v>0.235</v>
      </c>
      <c r="Y1224" s="147">
        <v>2009.0</v>
      </c>
      <c r="Z1224" s="159"/>
      <c r="AA1224" s="159"/>
      <c r="AB1224" s="189" t="s">
        <v>3982</v>
      </c>
      <c r="AC1224" s="158"/>
    </row>
    <row r="1225" ht="15.75" customHeight="1">
      <c r="A1225" s="221" t="s">
        <v>3983</v>
      </c>
      <c r="B1225" s="183">
        <v>12.0</v>
      </c>
      <c r="C1225" s="147">
        <v>27.0</v>
      </c>
      <c r="D1225" s="184">
        <f t="shared" si="2114"/>
        <v>19.5</v>
      </c>
      <c r="E1225" s="147">
        <v>31.0</v>
      </c>
      <c r="F1225" s="147">
        <v>51.0</v>
      </c>
      <c r="G1225" s="147">
        <f t="shared" si="1095"/>
        <v>-20</v>
      </c>
      <c r="H1225" s="147">
        <f t="shared" si="2115"/>
        <v>41</v>
      </c>
      <c r="I1225" s="185">
        <f t="shared" si="1467"/>
        <v>-21.5</v>
      </c>
      <c r="J1225" s="179" t="s">
        <v>1543</v>
      </c>
      <c r="K1225" s="179" t="s">
        <v>1616</v>
      </c>
      <c r="L1225" s="179" t="s">
        <v>1540</v>
      </c>
      <c r="M1225" s="186">
        <v>6.6</v>
      </c>
      <c r="N1225" s="187">
        <f t="shared" si="2116"/>
        <v>6600000</v>
      </c>
      <c r="O1225" s="153">
        <v>29.58</v>
      </c>
      <c r="P1225" s="187">
        <f t="shared" si="2117"/>
        <v>29580000</v>
      </c>
      <c r="Q1225" s="153">
        <v>55.7</v>
      </c>
      <c r="R1225" s="149">
        <f t="shared" si="2118"/>
        <v>55700000</v>
      </c>
      <c r="S1225" s="187">
        <f t="shared" si="2119"/>
        <v>85280000</v>
      </c>
      <c r="T1225" s="187">
        <v>85.28</v>
      </c>
      <c r="U1225" s="178">
        <f t="shared" si="2120"/>
        <v>0.6531425891</v>
      </c>
      <c r="V1225" s="156">
        <v>58.0</v>
      </c>
      <c r="W1225" s="188">
        <f t="shared" si="2113"/>
        <v>1.470344828</v>
      </c>
      <c r="X1225" s="193">
        <f t="shared" si="2121"/>
        <v>0.1137931034</v>
      </c>
      <c r="Y1225" s="147">
        <v>2009.0</v>
      </c>
      <c r="Z1225" s="159"/>
      <c r="AA1225" s="159"/>
      <c r="AB1225" s="189" t="s">
        <v>3984</v>
      </c>
      <c r="AC1225" s="158"/>
    </row>
    <row r="1226" ht="15.75" customHeight="1">
      <c r="A1226" s="224" t="s">
        <v>3985</v>
      </c>
      <c r="B1226" s="175">
        <v>8.0</v>
      </c>
      <c r="C1226" s="158">
        <v>31.0</v>
      </c>
      <c r="D1226" s="191">
        <f t="shared" ref="D1226:D1228" si="2122">(B1226+C1226)/2</f>
        <v>19.5</v>
      </c>
      <c r="E1226" s="164">
        <v>37.0</v>
      </c>
      <c r="F1226" s="158">
        <v>38.0</v>
      </c>
      <c r="G1226" s="164">
        <f t="shared" si="1095"/>
        <v>-1</v>
      </c>
      <c r="H1226" s="158">
        <f t="shared" ref="H1226:H1228" si="2123">(E1226+F1226)/2</f>
        <v>37.5</v>
      </c>
      <c r="I1226" s="164">
        <f t="shared" si="1467"/>
        <v>-18</v>
      </c>
      <c r="J1226" s="162" t="s">
        <v>1543</v>
      </c>
      <c r="K1226" s="162" t="s">
        <v>1543</v>
      </c>
      <c r="L1226" s="162" t="s">
        <v>1540</v>
      </c>
      <c r="M1226" s="153">
        <f t="shared" ref="M1226:M1233" si="2124">N1226/1000000</f>
        <v>13.942258</v>
      </c>
      <c r="N1226" s="154">
        <v>1.3942258E7</v>
      </c>
      <c r="O1226" s="153">
        <f t="shared" ref="O1226:O1233" si="2125">P1226/1000000</f>
        <v>34.580201</v>
      </c>
      <c r="P1226" s="149">
        <v>3.4580201E7</v>
      </c>
      <c r="Q1226" s="153">
        <f t="shared" ref="Q1226:Q1233" si="2126">R1226/1000000</f>
        <v>16.8</v>
      </c>
      <c r="R1226" s="149">
        <v>1.68E7</v>
      </c>
      <c r="S1226" s="154">
        <f t="shared" ref="S1226:S1227" si="2127">SUM(P1226+Q1226*1000000)</f>
        <v>51380201</v>
      </c>
      <c r="T1226" s="154">
        <f t="shared" ref="T1226:T1233" si="2128">S1226/1000000</f>
        <v>51.380201</v>
      </c>
      <c r="U1226" s="178">
        <f t="shared" si="2120"/>
        <v>0.3269741977</v>
      </c>
      <c r="V1226" s="156">
        <v>35.0</v>
      </c>
      <c r="W1226" s="188">
        <f t="shared" si="2113"/>
        <v>1.468005743</v>
      </c>
      <c r="X1226" s="193">
        <f t="shared" si="2121"/>
        <v>0.3983502286</v>
      </c>
      <c r="Y1226" s="158">
        <v>2015.0</v>
      </c>
      <c r="Z1226" s="159"/>
      <c r="AA1226" s="159"/>
      <c r="AB1226" s="189" t="s">
        <v>3986</v>
      </c>
      <c r="AC1226" s="158"/>
    </row>
    <row r="1227" ht="15.75" customHeight="1">
      <c r="A1227" s="224" t="s">
        <v>3987</v>
      </c>
      <c r="B1227" s="175">
        <v>86.0</v>
      </c>
      <c r="C1227" s="158">
        <v>70.0</v>
      </c>
      <c r="D1227" s="191">
        <f t="shared" si="2122"/>
        <v>78</v>
      </c>
      <c r="E1227" s="164">
        <v>84.0</v>
      </c>
      <c r="F1227" s="158">
        <v>74.0</v>
      </c>
      <c r="G1227" s="164">
        <f t="shared" si="1095"/>
        <v>10</v>
      </c>
      <c r="H1227" s="158">
        <f t="shared" si="2123"/>
        <v>79</v>
      </c>
      <c r="I1227" s="164">
        <f t="shared" si="1467"/>
        <v>-1</v>
      </c>
      <c r="J1227" s="162" t="s">
        <v>1694</v>
      </c>
      <c r="K1227" s="162" t="s">
        <v>1694</v>
      </c>
      <c r="L1227" s="162" t="s">
        <v>1529</v>
      </c>
      <c r="M1227" s="153">
        <f t="shared" si="2124"/>
        <v>3.719177</v>
      </c>
      <c r="N1227" s="154">
        <v>3719177.0</v>
      </c>
      <c r="O1227" s="153">
        <f t="shared" si="2125"/>
        <v>10.137502</v>
      </c>
      <c r="P1227" s="149">
        <v>1.0137502E7</v>
      </c>
      <c r="Q1227" s="153">
        <f t="shared" si="2126"/>
        <v>41.101314</v>
      </c>
      <c r="R1227" s="149">
        <v>4.1101314E7</v>
      </c>
      <c r="S1227" s="154">
        <f t="shared" si="2127"/>
        <v>51238816</v>
      </c>
      <c r="T1227" s="154">
        <f t="shared" si="2128"/>
        <v>51.238816</v>
      </c>
      <c r="U1227" s="178">
        <f t="shared" si="2120"/>
        <v>0.8021519076</v>
      </c>
      <c r="V1227" s="156">
        <v>35.0</v>
      </c>
      <c r="W1227" s="188">
        <f t="shared" si="2113"/>
        <v>1.463966171</v>
      </c>
      <c r="X1227" s="193">
        <f t="shared" si="2121"/>
        <v>0.1062622</v>
      </c>
      <c r="Y1227" s="158">
        <v>2015.0</v>
      </c>
      <c r="Z1227" s="159"/>
      <c r="AA1227" s="159"/>
      <c r="AB1227" s="189" t="s">
        <v>3988</v>
      </c>
      <c r="AC1227" s="158"/>
    </row>
    <row r="1228" ht="15.75" customHeight="1">
      <c r="A1228" s="222" t="s">
        <v>3989</v>
      </c>
      <c r="B1228" s="146">
        <v>38.0</v>
      </c>
      <c r="C1228" s="164">
        <v>44.0</v>
      </c>
      <c r="D1228" s="148">
        <f t="shared" si="2122"/>
        <v>41</v>
      </c>
      <c r="E1228" s="164">
        <v>51.0</v>
      </c>
      <c r="F1228" s="164">
        <v>46.0</v>
      </c>
      <c r="G1228" s="151">
        <f t="shared" si="1095"/>
        <v>5</v>
      </c>
      <c r="H1228" s="151">
        <f t="shared" si="2123"/>
        <v>48.5</v>
      </c>
      <c r="I1228" s="150">
        <f t="shared" si="1467"/>
        <v>-7.5</v>
      </c>
      <c r="J1228" s="165" t="s">
        <v>1602</v>
      </c>
      <c r="K1228" s="165" t="s">
        <v>2182</v>
      </c>
      <c r="L1228" s="166" t="s">
        <v>1540</v>
      </c>
      <c r="M1228" s="167">
        <f t="shared" si="2124"/>
        <v>10.016323</v>
      </c>
      <c r="N1228" s="149">
        <v>1.0016323E7</v>
      </c>
      <c r="O1228" s="167">
        <f t="shared" si="2125"/>
        <v>30.718107</v>
      </c>
      <c r="P1228" s="149">
        <v>3.0718107E7</v>
      </c>
      <c r="Q1228" s="167">
        <f t="shared" si="2126"/>
        <v>0</v>
      </c>
      <c r="R1228" s="150">
        <f>S1228-P1228</f>
        <v>0</v>
      </c>
      <c r="S1228" s="149">
        <v>3.0718107E7</v>
      </c>
      <c r="T1228" s="149">
        <f t="shared" si="2128"/>
        <v>30.718107</v>
      </c>
      <c r="U1228" s="155">
        <f t="shared" si="2120"/>
        <v>0</v>
      </c>
      <c r="V1228" s="192">
        <v>21.0</v>
      </c>
      <c r="W1228" s="204">
        <f t="shared" ref="W1228:W1229" si="2129">SUM(S1228/(V1228*1000000))</f>
        <v>1.462767</v>
      </c>
      <c r="X1228" s="155">
        <f t="shared" si="2121"/>
        <v>0.4769677619</v>
      </c>
      <c r="Y1228" s="164">
        <v>2017.0</v>
      </c>
      <c r="Z1228" s="171"/>
      <c r="AA1228" s="171"/>
      <c r="AB1228" s="165" t="s">
        <v>1530</v>
      </c>
      <c r="AC1228" s="171"/>
    </row>
    <row r="1229" ht="15.75" customHeight="1">
      <c r="A1229" s="225" t="s">
        <v>3990</v>
      </c>
      <c r="B1229" s="206">
        <v>67.0</v>
      </c>
      <c r="C1229" s="151">
        <v>58.0</v>
      </c>
      <c r="D1229" s="207">
        <f>AVERAGE(B1229:C1229)</f>
        <v>62.5</v>
      </c>
      <c r="E1229" s="151">
        <v>73.0</v>
      </c>
      <c r="F1229" s="151">
        <v>54.0</v>
      </c>
      <c r="G1229" s="151">
        <f t="shared" si="1095"/>
        <v>19</v>
      </c>
      <c r="H1229" s="151">
        <f>AVERAGE(E1229:F1229)</f>
        <v>63.5</v>
      </c>
      <c r="I1229" s="208">
        <f t="shared" si="1467"/>
        <v>-1</v>
      </c>
      <c r="J1229" s="165" t="s">
        <v>1565</v>
      </c>
      <c r="K1229" s="165" t="s">
        <v>3991</v>
      </c>
      <c r="L1229" s="165" t="s">
        <v>1550</v>
      </c>
      <c r="M1229" s="181">
        <f t="shared" si="2124"/>
        <v>15.873397</v>
      </c>
      <c r="N1229" s="150">
        <v>1.5873397E7</v>
      </c>
      <c r="O1229" s="181">
        <f t="shared" si="2125"/>
        <v>42.024533</v>
      </c>
      <c r="P1229" s="150">
        <v>4.2024533E7</v>
      </c>
      <c r="Q1229" s="153">
        <f t="shared" si="2126"/>
        <v>10.4</v>
      </c>
      <c r="R1229" s="149">
        <v>1.04E7</v>
      </c>
      <c r="S1229" s="150">
        <v>5.2424533E7</v>
      </c>
      <c r="T1229" s="149">
        <f t="shared" si="2128"/>
        <v>52.424533</v>
      </c>
      <c r="U1229" s="178">
        <f t="shared" si="2120"/>
        <v>0.1983804033</v>
      </c>
      <c r="V1229" s="192">
        <v>36.0</v>
      </c>
      <c r="W1229" s="204">
        <f t="shared" si="2129"/>
        <v>1.456237028</v>
      </c>
      <c r="X1229" s="193">
        <f t="shared" si="2121"/>
        <v>0.4409276944</v>
      </c>
      <c r="Y1229" s="151">
        <v>2014.0</v>
      </c>
      <c r="Z1229" s="171"/>
      <c r="AA1229" s="159"/>
      <c r="AB1229" s="189" t="s">
        <v>3992</v>
      </c>
      <c r="AC1229" s="158"/>
    </row>
    <row r="1230" ht="15.75" customHeight="1">
      <c r="A1230" s="224" t="s">
        <v>3993</v>
      </c>
      <c r="B1230" s="175">
        <v>17.0</v>
      </c>
      <c r="C1230" s="158">
        <v>32.0</v>
      </c>
      <c r="D1230" s="191">
        <f>(B1230+C1230)/2</f>
        <v>24.5</v>
      </c>
      <c r="E1230" s="164">
        <v>35.0</v>
      </c>
      <c r="F1230" s="158">
        <v>43.0</v>
      </c>
      <c r="G1230" s="164">
        <f t="shared" si="1095"/>
        <v>-8</v>
      </c>
      <c r="H1230" s="158">
        <f>(E1230+F1230)/2</f>
        <v>39</v>
      </c>
      <c r="I1230" s="164">
        <f t="shared" si="1467"/>
        <v>-14.5</v>
      </c>
      <c r="J1230" s="162" t="s">
        <v>1602</v>
      </c>
      <c r="K1230" s="162" t="s">
        <v>1602</v>
      </c>
      <c r="L1230" s="162" t="s">
        <v>1550</v>
      </c>
      <c r="M1230" s="153">
        <f t="shared" si="2124"/>
        <v>7.355622</v>
      </c>
      <c r="N1230" s="154">
        <v>7355622.0</v>
      </c>
      <c r="O1230" s="153">
        <f t="shared" si="2125"/>
        <v>16.016485</v>
      </c>
      <c r="P1230" s="149">
        <v>1.6016485E7</v>
      </c>
      <c r="Q1230" s="153">
        <f t="shared" si="2126"/>
        <v>16.016485</v>
      </c>
      <c r="R1230" s="149">
        <v>1.6016485E7</v>
      </c>
      <c r="S1230" s="154">
        <f>SUM(P1230+Q1230*1000000)</f>
        <v>32032970</v>
      </c>
      <c r="T1230" s="154">
        <f t="shared" si="2128"/>
        <v>32.03297</v>
      </c>
      <c r="U1230" s="178">
        <f t="shared" si="2120"/>
        <v>0.5</v>
      </c>
      <c r="V1230" s="192">
        <v>22.0</v>
      </c>
      <c r="W1230" s="188">
        <f>SUM(T1230/V1230)</f>
        <v>1.456044091</v>
      </c>
      <c r="X1230" s="193">
        <f t="shared" si="2121"/>
        <v>0.3343464545</v>
      </c>
      <c r="Y1230" s="158">
        <v>2015.0</v>
      </c>
      <c r="Z1230" s="159"/>
      <c r="AA1230" s="159"/>
      <c r="AB1230" s="189" t="s">
        <v>3994</v>
      </c>
      <c r="AC1230" s="158"/>
    </row>
    <row r="1231" ht="15.75" customHeight="1">
      <c r="A1231" s="221" t="s">
        <v>3995</v>
      </c>
      <c r="B1231" s="183">
        <v>80.0</v>
      </c>
      <c r="C1231" s="147">
        <v>67.0</v>
      </c>
      <c r="D1231" s="184">
        <f t="shared" ref="D1231:D1232" si="2130">AVERAGE(B1231:C1231)</f>
        <v>73.5</v>
      </c>
      <c r="E1231" s="147">
        <v>40.0</v>
      </c>
      <c r="F1231" s="147">
        <v>55.0</v>
      </c>
      <c r="G1231" s="147">
        <f t="shared" si="1095"/>
        <v>-15</v>
      </c>
      <c r="H1231" s="147">
        <f t="shared" ref="H1231:H1232" si="2131">AVERAGE(E1231:F1231)</f>
        <v>47.5</v>
      </c>
      <c r="I1231" s="185">
        <f t="shared" si="1467"/>
        <v>26</v>
      </c>
      <c r="J1231" s="179" t="s">
        <v>1602</v>
      </c>
      <c r="K1231" s="179" t="s">
        <v>2182</v>
      </c>
      <c r="L1231" s="165" t="s">
        <v>1540</v>
      </c>
      <c r="M1231" s="186">
        <f t="shared" si="2124"/>
        <v>8.42537</v>
      </c>
      <c r="N1231" s="187">
        <v>8425370.0</v>
      </c>
      <c r="O1231" s="153">
        <f t="shared" si="2125"/>
        <v>18.942396</v>
      </c>
      <c r="P1231" s="187">
        <v>1.8942396E7</v>
      </c>
      <c r="Q1231" s="153">
        <f t="shared" si="2126"/>
        <v>14.43021</v>
      </c>
      <c r="R1231" s="154">
        <v>1.443021E7</v>
      </c>
      <c r="S1231" s="187">
        <v>3.3372606E7</v>
      </c>
      <c r="T1231" s="187">
        <f t="shared" si="2128"/>
        <v>33.372606</v>
      </c>
      <c r="U1231" s="178">
        <f t="shared" si="2120"/>
        <v>0.4323968587</v>
      </c>
      <c r="V1231" s="156">
        <v>23.0</v>
      </c>
      <c r="W1231" s="188">
        <f t="shared" ref="W1231:W1232" si="2132">SUM((S1231/1000000)/V1231)</f>
        <v>1.45098287</v>
      </c>
      <c r="X1231" s="193">
        <f t="shared" si="2121"/>
        <v>0.3663204348</v>
      </c>
      <c r="Y1231" s="151">
        <v>2012.0</v>
      </c>
      <c r="Z1231" s="159"/>
      <c r="AA1231" s="159"/>
      <c r="AB1231" s="189" t="s">
        <v>3996</v>
      </c>
      <c r="AC1231" s="158"/>
    </row>
    <row r="1232" ht="15.75" customHeight="1">
      <c r="A1232" s="221" t="s">
        <v>3997</v>
      </c>
      <c r="B1232" s="183">
        <v>34.0</v>
      </c>
      <c r="C1232" s="147">
        <v>41.0</v>
      </c>
      <c r="D1232" s="184">
        <f t="shared" si="2130"/>
        <v>37.5</v>
      </c>
      <c r="E1232" s="147">
        <v>55.0</v>
      </c>
      <c r="F1232" s="147">
        <v>56.0</v>
      </c>
      <c r="G1232" s="147">
        <f t="shared" si="1095"/>
        <v>-1</v>
      </c>
      <c r="H1232" s="147">
        <f t="shared" si="2131"/>
        <v>55.5</v>
      </c>
      <c r="I1232" s="185">
        <f t="shared" si="1467"/>
        <v>-18</v>
      </c>
      <c r="J1232" s="179" t="s">
        <v>1602</v>
      </c>
      <c r="K1232" s="179" t="s">
        <v>2187</v>
      </c>
      <c r="L1232" s="165" t="s">
        <v>1540</v>
      </c>
      <c r="M1232" s="186">
        <f t="shared" si="2124"/>
        <v>25.534825</v>
      </c>
      <c r="N1232" s="187">
        <v>2.5534825E7</v>
      </c>
      <c r="O1232" s="153">
        <f t="shared" si="2125"/>
        <v>65.422625</v>
      </c>
      <c r="P1232" s="187">
        <v>6.5422625E7</v>
      </c>
      <c r="Q1232" s="153">
        <f t="shared" si="2126"/>
        <v>237.60286</v>
      </c>
      <c r="R1232" s="154">
        <v>2.3760286E8</v>
      </c>
      <c r="S1232" s="187">
        <v>3.03025485E8</v>
      </c>
      <c r="T1232" s="187">
        <f t="shared" si="2128"/>
        <v>303.025485</v>
      </c>
      <c r="U1232" s="178">
        <f t="shared" si="2120"/>
        <v>0.7841019048</v>
      </c>
      <c r="V1232" s="156">
        <v>209.0</v>
      </c>
      <c r="W1232" s="188">
        <f t="shared" si="2132"/>
        <v>1.449882703</v>
      </c>
      <c r="X1232" s="193">
        <f t="shared" si="2121"/>
        <v>0.1221761962</v>
      </c>
      <c r="Y1232" s="151">
        <v>2012.0</v>
      </c>
      <c r="Z1232" s="159"/>
      <c r="AA1232" s="159"/>
      <c r="AB1232" s="189" t="s">
        <v>3998</v>
      </c>
      <c r="AC1232" s="158"/>
    </row>
    <row r="1233" ht="15.75" customHeight="1">
      <c r="A1233" s="222" t="s">
        <v>3999</v>
      </c>
      <c r="B1233" s="146">
        <v>37.0</v>
      </c>
      <c r="C1233" s="164">
        <v>45.0</v>
      </c>
      <c r="D1233" s="148">
        <f>(B1233+C1233)/2</f>
        <v>41</v>
      </c>
      <c r="E1233" s="164">
        <v>30.0</v>
      </c>
      <c r="F1233" s="164">
        <v>28.0</v>
      </c>
      <c r="G1233" s="151">
        <f t="shared" si="1095"/>
        <v>2</v>
      </c>
      <c r="H1233" s="151">
        <f>(E1233+F1233)/2</f>
        <v>29</v>
      </c>
      <c r="I1233" s="150">
        <f t="shared" si="1467"/>
        <v>12</v>
      </c>
      <c r="J1233" s="165" t="s">
        <v>1543</v>
      </c>
      <c r="K1233" s="165" t="s">
        <v>1543</v>
      </c>
      <c r="L1233" s="166" t="s">
        <v>1540</v>
      </c>
      <c r="M1233" s="167">
        <f t="shared" si="2124"/>
        <v>19.542248</v>
      </c>
      <c r="N1233" s="149">
        <v>1.9542248E7</v>
      </c>
      <c r="O1233" s="167">
        <f t="shared" si="2125"/>
        <v>45.852178</v>
      </c>
      <c r="P1233" s="149">
        <v>4.5852178E7</v>
      </c>
      <c r="Q1233" s="167">
        <f t="shared" si="2126"/>
        <v>14.993533</v>
      </c>
      <c r="R1233" s="150">
        <f>S1233-P1233</f>
        <v>14993533</v>
      </c>
      <c r="S1233" s="149">
        <v>6.0845711E7</v>
      </c>
      <c r="T1233" s="149">
        <f t="shared" si="2128"/>
        <v>60.845711</v>
      </c>
      <c r="U1233" s="155">
        <f t="shared" si="2120"/>
        <v>0.2464188971</v>
      </c>
      <c r="V1233" s="192">
        <v>42.0</v>
      </c>
      <c r="W1233" s="204">
        <f>SUM(S1233/(V1233*1000000))</f>
        <v>1.448707405</v>
      </c>
      <c r="X1233" s="155">
        <f t="shared" si="2121"/>
        <v>0.465291619</v>
      </c>
      <c r="Y1233" s="164">
        <v>2017.0</v>
      </c>
      <c r="Z1233" s="171"/>
      <c r="AA1233" s="171"/>
      <c r="AB1233" s="172" t="s">
        <v>4000</v>
      </c>
      <c r="AC1233" s="171"/>
    </row>
    <row r="1234" ht="15.75" customHeight="1">
      <c r="A1234" s="221" t="s">
        <v>4001</v>
      </c>
      <c r="B1234" s="183">
        <v>62.0</v>
      </c>
      <c r="C1234" s="147">
        <v>61.0</v>
      </c>
      <c r="D1234" s="202">
        <f>AVERAGE(B1234:C1234)</f>
        <v>61.5</v>
      </c>
      <c r="E1234" s="147">
        <v>37.0</v>
      </c>
      <c r="F1234" s="147">
        <v>60.0</v>
      </c>
      <c r="G1234" s="147">
        <f t="shared" si="1095"/>
        <v>-23</v>
      </c>
      <c r="H1234" s="147">
        <f>AVERAGE(E1234:F1234)</f>
        <v>48.5</v>
      </c>
      <c r="I1234" s="183">
        <f t="shared" si="1467"/>
        <v>13</v>
      </c>
      <c r="J1234" s="179" t="s">
        <v>1543</v>
      </c>
      <c r="K1234" s="179" t="s">
        <v>3028</v>
      </c>
      <c r="L1234" s="179" t="s">
        <v>1540</v>
      </c>
      <c r="M1234" s="186">
        <v>4.3</v>
      </c>
      <c r="N1234" s="187">
        <f>M1234*1000000</f>
        <v>4300000</v>
      </c>
      <c r="O1234" s="153">
        <v>10.8</v>
      </c>
      <c r="P1234" s="187">
        <f>O1234*1000000</f>
        <v>10800000</v>
      </c>
      <c r="Q1234" s="153">
        <v>0.03</v>
      </c>
      <c r="R1234" s="149">
        <f>SUM(Q1234*1000000)</f>
        <v>30000</v>
      </c>
      <c r="S1234" s="187">
        <f>T1234*1000000</f>
        <v>10830000</v>
      </c>
      <c r="T1234" s="187">
        <v>10.83</v>
      </c>
      <c r="U1234" s="178">
        <f t="shared" si="2120"/>
        <v>0.002770083102</v>
      </c>
      <c r="V1234" s="156">
        <v>7.5</v>
      </c>
      <c r="W1234" s="188">
        <f>SUM(T1234/V1234)</f>
        <v>1.444</v>
      </c>
      <c r="X1234" s="193">
        <f t="shared" si="2121"/>
        <v>0.5733333333</v>
      </c>
      <c r="Y1234" s="147">
        <v>2009.0</v>
      </c>
      <c r="Z1234" s="159"/>
      <c r="AA1234" s="159"/>
      <c r="AB1234" s="189" t="s">
        <v>4002</v>
      </c>
      <c r="AC1234" s="158"/>
    </row>
    <row r="1235" ht="15.75" customHeight="1">
      <c r="A1235" s="226" t="s">
        <v>4003</v>
      </c>
      <c r="B1235" s="146">
        <v>34.0</v>
      </c>
      <c r="C1235" s="147">
        <v>39.0</v>
      </c>
      <c r="D1235" s="148">
        <f>(B1235+C1235)/2</f>
        <v>36.5</v>
      </c>
      <c r="E1235" s="147">
        <v>36.0</v>
      </c>
      <c r="F1235" s="149">
        <v>47.0</v>
      </c>
      <c r="G1235" s="150">
        <f t="shared" si="1095"/>
        <v>-11</v>
      </c>
      <c r="H1235" s="151">
        <f>(E1235+F1235)/2</f>
        <v>41.5</v>
      </c>
      <c r="I1235" s="150">
        <f t="shared" si="1467"/>
        <v>-5</v>
      </c>
      <c r="J1235" s="152" t="s">
        <v>1601</v>
      </c>
      <c r="K1235" s="152" t="s">
        <v>1601</v>
      </c>
      <c r="L1235" s="152" t="s">
        <v>1534</v>
      </c>
      <c r="M1235" s="153">
        <f>N1235/1000000</f>
        <v>20.352491</v>
      </c>
      <c r="N1235" s="149">
        <v>2.0352491E7</v>
      </c>
      <c r="O1235" s="153">
        <f>P1235/1000000</f>
        <v>54.743921</v>
      </c>
      <c r="P1235" s="149">
        <v>5.4743921E7</v>
      </c>
      <c r="Q1235" s="153">
        <f>R1235/1000000</f>
        <v>117.915111</v>
      </c>
      <c r="R1235" s="149">
        <v>1.17915111E8</v>
      </c>
      <c r="S1235" s="149">
        <v>1.72659032E8</v>
      </c>
      <c r="T1235" s="154">
        <f>S1235/1000000</f>
        <v>172.659032</v>
      </c>
      <c r="U1235" s="155">
        <f t="shared" si="2120"/>
        <v>0.6829362451</v>
      </c>
      <c r="V1235" s="156">
        <v>120.0</v>
      </c>
      <c r="W1235" s="204">
        <f>SUM(S1235/(V1235*1000000))</f>
        <v>1.438825267</v>
      </c>
      <c r="X1235" s="155">
        <f t="shared" si="2121"/>
        <v>0.1696040917</v>
      </c>
      <c r="Y1235" s="147">
        <v>2018.0</v>
      </c>
      <c r="Z1235" s="159"/>
      <c r="AA1235" s="159"/>
      <c r="AB1235" s="160" t="s">
        <v>4004</v>
      </c>
      <c r="AC1235" s="159"/>
    </row>
    <row r="1236" ht="15.75" customHeight="1">
      <c r="A1236" s="221" t="s">
        <v>4005</v>
      </c>
      <c r="B1236" s="183">
        <v>32.0</v>
      </c>
      <c r="C1236" s="147">
        <v>42.0</v>
      </c>
      <c r="D1236" s="184">
        <f>AVERAGE(B1236:C1236)</f>
        <v>37</v>
      </c>
      <c r="E1236" s="147">
        <v>57.0</v>
      </c>
      <c r="F1236" s="147">
        <v>62.0</v>
      </c>
      <c r="G1236" s="147">
        <f t="shared" si="1095"/>
        <v>-5</v>
      </c>
      <c r="H1236" s="147">
        <f>AVERAGE(E1236:F1236)</f>
        <v>59.5</v>
      </c>
      <c r="I1236" s="185">
        <f t="shared" si="1467"/>
        <v>-22.5</v>
      </c>
      <c r="J1236" s="179" t="s">
        <v>1750</v>
      </c>
      <c r="K1236" s="179" t="s">
        <v>4006</v>
      </c>
      <c r="L1236" s="179" t="s">
        <v>1534</v>
      </c>
      <c r="M1236" s="186">
        <v>17.0</v>
      </c>
      <c r="N1236" s="187">
        <f>M1236*1000000</f>
        <v>17000000</v>
      </c>
      <c r="O1236" s="153">
        <v>44.0</v>
      </c>
      <c r="P1236" s="187">
        <f>O1236*1000000</f>
        <v>44000000</v>
      </c>
      <c r="Q1236" s="153">
        <v>49.51</v>
      </c>
      <c r="R1236" s="149">
        <f t="shared" ref="R1236:R1239" si="2133">SUM(Q1236*1000000)</f>
        <v>49510000</v>
      </c>
      <c r="S1236" s="187">
        <f>T1236*1000000</f>
        <v>93510000</v>
      </c>
      <c r="T1236" s="187">
        <v>93.51</v>
      </c>
      <c r="U1236" s="178">
        <f t="shared" si="2120"/>
        <v>0.5294620896</v>
      </c>
      <c r="V1236" s="156">
        <v>65.0</v>
      </c>
      <c r="W1236" s="188">
        <f t="shared" ref="W1236:W1242" si="2134">SUM(T1236/V1236)</f>
        <v>1.438615385</v>
      </c>
      <c r="X1236" s="193">
        <f t="shared" si="2121"/>
        <v>0.2615384615</v>
      </c>
      <c r="Y1236" s="147">
        <v>2009.0</v>
      </c>
      <c r="Z1236" s="159"/>
      <c r="AA1236" s="159"/>
      <c r="AB1236" s="189" t="s">
        <v>4007</v>
      </c>
      <c r="AC1236" s="158"/>
    </row>
    <row r="1237" ht="15.75" customHeight="1">
      <c r="A1237" s="224" t="s">
        <v>4008</v>
      </c>
      <c r="B1237" s="175">
        <v>87.0</v>
      </c>
      <c r="C1237" s="158">
        <v>67.0</v>
      </c>
      <c r="D1237" s="158">
        <f>(B1237+C1237)/2</f>
        <v>77</v>
      </c>
      <c r="E1237" s="164">
        <v>76.0</v>
      </c>
      <c r="F1237" s="158">
        <v>79.0</v>
      </c>
      <c r="G1237" s="164">
        <f t="shared" si="1095"/>
        <v>-3</v>
      </c>
      <c r="H1237" s="158">
        <f>(E1237+F1237)/2</f>
        <v>77.5</v>
      </c>
      <c r="I1237" s="164">
        <f t="shared" si="1467"/>
        <v>-0.5</v>
      </c>
      <c r="J1237" s="162" t="s">
        <v>1983</v>
      </c>
      <c r="K1237" s="162" t="s">
        <v>2043</v>
      </c>
      <c r="L1237" s="162" t="s">
        <v>1534</v>
      </c>
      <c r="M1237" s="153">
        <f>N1237/1000000</f>
        <v>2.434908</v>
      </c>
      <c r="N1237" s="154">
        <v>2434908.0</v>
      </c>
      <c r="O1237" s="153">
        <f>P1237/1000000</f>
        <v>17.737646</v>
      </c>
      <c r="P1237" s="149">
        <v>1.7737646E7</v>
      </c>
      <c r="Q1237" s="181">
        <v>11.0</v>
      </c>
      <c r="R1237" s="149">
        <f t="shared" si="2133"/>
        <v>11000000</v>
      </c>
      <c r="S1237" s="154">
        <f>SUM(P1237+Q1237*1000000)</f>
        <v>28737646</v>
      </c>
      <c r="T1237" s="154">
        <f>S1237/1000000</f>
        <v>28.737646</v>
      </c>
      <c r="U1237" s="178">
        <f t="shared" si="2120"/>
        <v>0.3827731749</v>
      </c>
      <c r="V1237" s="192">
        <v>20.0</v>
      </c>
      <c r="W1237" s="188">
        <f t="shared" si="2134"/>
        <v>1.4368823</v>
      </c>
      <c r="X1237" s="193">
        <f t="shared" si="2121"/>
        <v>0.1217454</v>
      </c>
      <c r="Y1237" s="158">
        <v>2015.0</v>
      </c>
      <c r="Z1237" s="159"/>
      <c r="AA1237" s="159"/>
      <c r="AB1237" s="189" t="s">
        <v>4009</v>
      </c>
      <c r="AC1237" s="158"/>
    </row>
    <row r="1238" ht="15.75" customHeight="1">
      <c r="A1238" s="221" t="s">
        <v>4010</v>
      </c>
      <c r="B1238" s="183">
        <v>88.0</v>
      </c>
      <c r="C1238" s="147">
        <v>78.0</v>
      </c>
      <c r="D1238" s="183">
        <f t="shared" ref="D1238:D1239" si="2135">AVERAGE(B1238:C1238)</f>
        <v>83</v>
      </c>
      <c r="E1238" s="147">
        <v>62.0</v>
      </c>
      <c r="F1238" s="147">
        <v>74.0</v>
      </c>
      <c r="G1238" s="147">
        <f t="shared" si="1095"/>
        <v>-12</v>
      </c>
      <c r="H1238" s="147">
        <f t="shared" ref="H1238:H1239" si="2136">AVERAGE(E1238:F1238)</f>
        <v>68</v>
      </c>
      <c r="I1238" s="183">
        <f t="shared" si="1467"/>
        <v>15</v>
      </c>
      <c r="J1238" s="179" t="s">
        <v>1543</v>
      </c>
      <c r="K1238" s="179" t="s">
        <v>1543</v>
      </c>
      <c r="L1238" s="179" t="s">
        <v>1540</v>
      </c>
      <c r="M1238" s="186">
        <v>0.1</v>
      </c>
      <c r="N1238" s="187">
        <f t="shared" ref="N1238:N1239" si="2137">M1238*1000000</f>
        <v>100000</v>
      </c>
      <c r="O1238" s="153">
        <v>4.03</v>
      </c>
      <c r="P1238" s="187">
        <f t="shared" ref="P1238:P1239" si="2138">O1238*1000000</f>
        <v>4030000</v>
      </c>
      <c r="Q1238" s="153">
        <v>0.28</v>
      </c>
      <c r="R1238" s="149">
        <f t="shared" si="2133"/>
        <v>280000</v>
      </c>
      <c r="S1238" s="187">
        <f t="shared" ref="S1238:S1239" si="2139">T1238*1000000</f>
        <v>4310000</v>
      </c>
      <c r="T1238" s="187">
        <f t="shared" ref="T1238:T1239" si="2140">SUM(O1238+Q1238)</f>
        <v>4.31</v>
      </c>
      <c r="U1238" s="178">
        <f t="shared" si="2120"/>
        <v>0.06496519722</v>
      </c>
      <c r="V1238" s="156">
        <v>3.0</v>
      </c>
      <c r="W1238" s="188">
        <f t="shared" si="2134"/>
        <v>1.436666667</v>
      </c>
      <c r="X1238" s="193">
        <f t="shared" si="2121"/>
        <v>0.03333333333</v>
      </c>
      <c r="Y1238" s="147">
        <v>2010.0</v>
      </c>
      <c r="Z1238" s="159"/>
      <c r="AA1238" s="159"/>
      <c r="AB1238" s="189" t="s">
        <v>4011</v>
      </c>
      <c r="AC1238" s="158"/>
    </row>
    <row r="1239" ht="15.75" customHeight="1">
      <c r="A1239" s="221" t="s">
        <v>4012</v>
      </c>
      <c r="B1239" s="183">
        <v>42.0</v>
      </c>
      <c r="C1239" s="147">
        <v>46.0</v>
      </c>
      <c r="D1239" s="183">
        <f t="shared" si="2135"/>
        <v>44</v>
      </c>
      <c r="E1239" s="147">
        <v>57.0</v>
      </c>
      <c r="F1239" s="147">
        <v>62.0</v>
      </c>
      <c r="G1239" s="147">
        <f t="shared" si="1095"/>
        <v>-5</v>
      </c>
      <c r="H1239" s="147">
        <f t="shared" si="2136"/>
        <v>59.5</v>
      </c>
      <c r="I1239" s="183">
        <f t="shared" si="1467"/>
        <v>-15.5</v>
      </c>
      <c r="J1239" s="179" t="s">
        <v>1602</v>
      </c>
      <c r="K1239" s="179" t="s">
        <v>2388</v>
      </c>
      <c r="L1239" s="179" t="s">
        <v>1534</v>
      </c>
      <c r="M1239" s="186">
        <v>17.6</v>
      </c>
      <c r="N1239" s="187">
        <f t="shared" si="2137"/>
        <v>17600000</v>
      </c>
      <c r="O1239" s="153">
        <v>63.15</v>
      </c>
      <c r="P1239" s="187">
        <f t="shared" si="2138"/>
        <v>63150000</v>
      </c>
      <c r="Q1239" s="153">
        <v>152.13</v>
      </c>
      <c r="R1239" s="149">
        <f t="shared" si="2133"/>
        <v>152130000</v>
      </c>
      <c r="S1239" s="187">
        <f t="shared" si="2139"/>
        <v>215280000</v>
      </c>
      <c r="T1239" s="187">
        <f t="shared" si="2140"/>
        <v>215.28</v>
      </c>
      <c r="U1239" s="178">
        <f t="shared" si="2120"/>
        <v>0.7066610925</v>
      </c>
      <c r="V1239" s="156">
        <v>150.0</v>
      </c>
      <c r="W1239" s="188">
        <f t="shared" si="2134"/>
        <v>1.4352</v>
      </c>
      <c r="X1239" s="193">
        <f t="shared" si="2121"/>
        <v>0.1173333333</v>
      </c>
      <c r="Y1239" s="147">
        <v>2010.0</v>
      </c>
      <c r="Z1239" s="159"/>
      <c r="AA1239" s="159"/>
      <c r="AB1239" s="189" t="s">
        <v>4013</v>
      </c>
      <c r="AC1239" s="158"/>
    </row>
    <row r="1240" ht="15.75" customHeight="1">
      <c r="A1240" s="222" t="s">
        <v>4014</v>
      </c>
      <c r="B1240" s="146">
        <v>17.0</v>
      </c>
      <c r="C1240" s="164">
        <v>35.0</v>
      </c>
      <c r="D1240" s="214">
        <f t="shared" ref="D1240:D1241" si="2141">(B1240+C1240)/2</f>
        <v>26</v>
      </c>
      <c r="E1240" s="164">
        <v>47.0</v>
      </c>
      <c r="F1240" s="164">
        <v>51.0</v>
      </c>
      <c r="G1240" s="149">
        <f t="shared" si="1095"/>
        <v>-4</v>
      </c>
      <c r="H1240" s="164">
        <f t="shared" ref="H1240:H1241" si="2142">(E1240+F1240)/2</f>
        <v>49</v>
      </c>
      <c r="I1240" s="177">
        <f t="shared" si="1467"/>
        <v>-23</v>
      </c>
      <c r="J1240" s="173" t="s">
        <v>1537</v>
      </c>
      <c r="K1240" s="173" t="s">
        <v>1537</v>
      </c>
      <c r="L1240" s="152" t="s">
        <v>1550</v>
      </c>
      <c r="M1240" s="153">
        <f t="shared" ref="M1240:M1241" si="2143">N1240/1000000</f>
        <v>19.445035</v>
      </c>
      <c r="N1240" s="149">
        <v>1.9445035E7</v>
      </c>
      <c r="O1240" s="181">
        <f t="shared" ref="O1240:O1241" si="2144">P1240/1000000</f>
        <v>48.003015</v>
      </c>
      <c r="P1240" s="149">
        <v>4.8003015E7</v>
      </c>
      <c r="Q1240" s="153">
        <f t="shared" ref="Q1240:Q1241" si="2145">R1240/1000000</f>
        <v>116.599148</v>
      </c>
      <c r="R1240" s="154">
        <v>1.16599148E8</v>
      </c>
      <c r="S1240" s="154">
        <f>R1240+P1240</f>
        <v>164602163</v>
      </c>
      <c r="T1240" s="154">
        <f t="shared" ref="T1240:T1243" si="2146">S1240/1000000</f>
        <v>164.602163</v>
      </c>
      <c r="U1240" s="178">
        <f>R1240/S1240</f>
        <v>0.7083694763</v>
      </c>
      <c r="V1240" s="156">
        <v>115.0</v>
      </c>
      <c r="W1240" s="157">
        <f t="shared" si="2134"/>
        <v>1.431323157</v>
      </c>
      <c r="X1240" s="178">
        <f>N1240/(V1240*1000000)</f>
        <v>0.1690872609</v>
      </c>
      <c r="Y1240" s="164">
        <v>2016.0</v>
      </c>
      <c r="Z1240" s="159"/>
      <c r="AA1240" s="159"/>
      <c r="AB1240" s="160" t="s">
        <v>4015</v>
      </c>
      <c r="AC1240" s="159"/>
    </row>
    <row r="1241" ht="15.75" customHeight="1">
      <c r="A1241" s="224" t="s">
        <v>4016</v>
      </c>
      <c r="B1241" s="175">
        <v>60.0</v>
      </c>
      <c r="C1241" s="158">
        <v>59.0</v>
      </c>
      <c r="D1241" s="158">
        <f t="shared" si="2141"/>
        <v>59.5</v>
      </c>
      <c r="E1241" s="164">
        <v>58.0</v>
      </c>
      <c r="F1241" s="158">
        <v>75.0</v>
      </c>
      <c r="G1241" s="164">
        <f t="shared" si="1095"/>
        <v>-17</v>
      </c>
      <c r="H1241" s="158">
        <f t="shared" si="2142"/>
        <v>66.5</v>
      </c>
      <c r="I1241" s="164">
        <f t="shared" si="1467"/>
        <v>-7</v>
      </c>
      <c r="J1241" s="162" t="s">
        <v>1602</v>
      </c>
      <c r="K1241" s="162" t="s">
        <v>1602</v>
      </c>
      <c r="L1241" s="162" t="s">
        <v>1540</v>
      </c>
      <c r="M1241" s="153">
        <f t="shared" si="2143"/>
        <v>11.012305</v>
      </c>
      <c r="N1241" s="154">
        <v>1.1012305E7</v>
      </c>
      <c r="O1241" s="153">
        <f t="shared" si="2144"/>
        <v>26.461644</v>
      </c>
      <c r="P1241" s="149">
        <v>2.6461644E7</v>
      </c>
      <c r="Q1241" s="153">
        <f t="shared" si="2145"/>
        <v>45.1</v>
      </c>
      <c r="R1241" s="149">
        <v>4.51E7</v>
      </c>
      <c r="S1241" s="154">
        <f>SUM(P1241+Q1241*1000000)</f>
        <v>71561644</v>
      </c>
      <c r="T1241" s="154">
        <f t="shared" si="2146"/>
        <v>71.561644</v>
      </c>
      <c r="U1241" s="178">
        <f t="shared" ref="U1241:U1245" si="2147">(R1241/S1241)</f>
        <v>0.6302258791</v>
      </c>
      <c r="V1241" s="192">
        <v>50.0</v>
      </c>
      <c r="W1241" s="188">
        <f t="shared" si="2134"/>
        <v>1.43123288</v>
      </c>
      <c r="X1241" s="193">
        <f t="shared" ref="X1241:X1245" si="2148">SUM(M1241/V1241)</f>
        <v>0.2202461</v>
      </c>
      <c r="Y1241" s="158">
        <v>2015.0</v>
      </c>
      <c r="Z1241" s="159"/>
      <c r="AA1241" s="159"/>
      <c r="AB1241" s="189" t="s">
        <v>4017</v>
      </c>
      <c r="AC1241" s="158"/>
    </row>
    <row r="1242" ht="15.75" customHeight="1">
      <c r="A1242" s="221" t="s">
        <v>4018</v>
      </c>
      <c r="B1242" s="175">
        <v>77.0</v>
      </c>
      <c r="C1242" s="158">
        <v>72.0</v>
      </c>
      <c r="D1242" s="185">
        <f>AVERAGE(B1242:C1242)</f>
        <v>74.5</v>
      </c>
      <c r="E1242" s="158">
        <v>73.0</v>
      </c>
      <c r="F1242" s="147">
        <v>66.0</v>
      </c>
      <c r="G1242" s="147">
        <f t="shared" si="1095"/>
        <v>7</v>
      </c>
      <c r="H1242" s="147">
        <f>AVERAGE(E1242:F1242)</f>
        <v>69.5</v>
      </c>
      <c r="I1242" s="185">
        <f t="shared" si="1467"/>
        <v>5</v>
      </c>
      <c r="J1242" s="179" t="s">
        <v>1565</v>
      </c>
      <c r="K1242" s="179" t="s">
        <v>4019</v>
      </c>
      <c r="L1242" s="179" t="s">
        <v>1534</v>
      </c>
      <c r="M1242" s="153">
        <v>14.52</v>
      </c>
      <c r="N1242" s="187">
        <f>M1242*1000000</f>
        <v>14520000</v>
      </c>
      <c r="O1242" s="153">
        <v>79.884</v>
      </c>
      <c r="P1242" s="187">
        <f>O1242*1000000</f>
        <v>79884000</v>
      </c>
      <c r="Q1242" s="153">
        <v>97.7</v>
      </c>
      <c r="R1242" s="149">
        <f>SUM(Q1242*1000000)</f>
        <v>97700000</v>
      </c>
      <c r="S1242" s="154">
        <f>sum(N1242:P1242)</f>
        <v>94404079.88</v>
      </c>
      <c r="T1242" s="149">
        <f t="shared" si="2146"/>
        <v>94.40407988</v>
      </c>
      <c r="U1242" s="178">
        <f t="shared" si="2147"/>
        <v>1.034912899</v>
      </c>
      <c r="V1242" s="156">
        <v>66.0</v>
      </c>
      <c r="W1242" s="188">
        <f t="shared" si="2134"/>
        <v>1.430364847</v>
      </c>
      <c r="X1242" s="193">
        <f t="shared" si="2148"/>
        <v>0.22</v>
      </c>
      <c r="Y1242" s="147">
        <v>2011.0</v>
      </c>
      <c r="Z1242" s="159"/>
      <c r="AA1242" s="159"/>
      <c r="AB1242" s="189" t="s">
        <v>4020</v>
      </c>
      <c r="AC1242" s="158"/>
    </row>
    <row r="1243" ht="15.75" customHeight="1">
      <c r="A1243" s="227" t="s">
        <v>861</v>
      </c>
      <c r="B1243" s="146">
        <v>71.0</v>
      </c>
      <c r="C1243" s="147">
        <v>62.0</v>
      </c>
      <c r="D1243" s="149">
        <f>(B1243+C1243)/2</f>
        <v>66.5</v>
      </c>
      <c r="E1243" s="147">
        <v>64.0</v>
      </c>
      <c r="F1243" s="149">
        <v>62.0</v>
      </c>
      <c r="G1243" s="150">
        <f t="shared" si="1095"/>
        <v>2</v>
      </c>
      <c r="H1243" s="151">
        <f>(E1243+F1243)/2</f>
        <v>63</v>
      </c>
      <c r="I1243" s="150">
        <f t="shared" si="1467"/>
        <v>3.5</v>
      </c>
      <c r="J1243" s="173" t="s">
        <v>1601</v>
      </c>
      <c r="K1243" s="173" t="s">
        <v>1601</v>
      </c>
      <c r="L1243" s="152" t="s">
        <v>1663</v>
      </c>
      <c r="M1243" s="153">
        <f>N1243/1000000</f>
        <v>84.420489</v>
      </c>
      <c r="N1243" s="149">
        <v>8.4420489E7</v>
      </c>
      <c r="O1243" s="153">
        <f>P1243/1000000</f>
        <v>213.601143</v>
      </c>
      <c r="P1243" s="149">
        <v>2.13601143E8</v>
      </c>
      <c r="Q1243" s="153">
        <f>R1243/1000000</f>
        <v>179.038934</v>
      </c>
      <c r="R1243" s="154">
        <f>S1243-P1243</f>
        <v>179038934</v>
      </c>
      <c r="S1243" s="149">
        <v>3.92640077E8</v>
      </c>
      <c r="T1243" s="154">
        <f t="shared" si="2146"/>
        <v>392.640077</v>
      </c>
      <c r="U1243" s="155">
        <f t="shared" si="2147"/>
        <v>0.4559874157</v>
      </c>
      <c r="V1243" s="156">
        <v>275.0</v>
      </c>
      <c r="W1243" s="204">
        <f>SUM(S1243/(V1243*1000000))</f>
        <v>1.427782098</v>
      </c>
      <c r="X1243" s="155">
        <f t="shared" si="2148"/>
        <v>0.3069835964</v>
      </c>
      <c r="Y1243" s="147">
        <v>2018.0</v>
      </c>
      <c r="Z1243" s="159"/>
      <c r="AA1243" s="159"/>
      <c r="AB1243" s="160" t="s">
        <v>4021</v>
      </c>
      <c r="AC1243" s="159"/>
    </row>
    <row r="1244" ht="15.75" customHeight="1">
      <c r="A1244" s="221" t="s">
        <v>4022</v>
      </c>
      <c r="B1244" s="183">
        <v>64.0</v>
      </c>
      <c r="C1244" s="147">
        <v>56.0</v>
      </c>
      <c r="D1244" s="185">
        <f>AVERAGE(B1244:C1244)</f>
        <v>60</v>
      </c>
      <c r="E1244" s="147">
        <v>68.0</v>
      </c>
      <c r="F1244" s="147">
        <v>77.0</v>
      </c>
      <c r="G1244" s="147">
        <f t="shared" si="1095"/>
        <v>-9</v>
      </c>
      <c r="H1244" s="147">
        <f>AVERAGE(E1244:F1244)</f>
        <v>72.5</v>
      </c>
      <c r="I1244" s="185">
        <f t="shared" si="1467"/>
        <v>-12.5</v>
      </c>
      <c r="J1244" s="179" t="s">
        <v>1602</v>
      </c>
      <c r="K1244" s="179" t="s">
        <v>4023</v>
      </c>
      <c r="L1244" s="179" t="s">
        <v>1534</v>
      </c>
      <c r="M1244" s="186">
        <v>55.2</v>
      </c>
      <c r="N1244" s="187">
        <f>M1244*1000000</f>
        <v>55200000</v>
      </c>
      <c r="O1244" s="153">
        <v>107.5</v>
      </c>
      <c r="P1244" s="187">
        <f>O1244*1000000</f>
        <v>107500000</v>
      </c>
      <c r="Q1244" s="153">
        <v>77.7</v>
      </c>
      <c r="R1244" s="149">
        <f>SUM(Q1244*1000000)</f>
        <v>77700000</v>
      </c>
      <c r="S1244" s="187">
        <f>T1244*1000000</f>
        <v>185300000</v>
      </c>
      <c r="T1244" s="187">
        <v>185.3</v>
      </c>
      <c r="U1244" s="178">
        <f t="shared" si="2147"/>
        <v>0.4193200216</v>
      </c>
      <c r="V1244" s="156">
        <v>130.0</v>
      </c>
      <c r="W1244" s="188">
        <f>SUM(T1244/V1244)</f>
        <v>1.425384615</v>
      </c>
      <c r="X1244" s="193">
        <f t="shared" si="2148"/>
        <v>0.4246153846</v>
      </c>
      <c r="Y1244" s="147">
        <v>2009.0</v>
      </c>
      <c r="Z1244" s="159"/>
      <c r="AA1244" s="159"/>
      <c r="AB1244" s="189" t="s">
        <v>4024</v>
      </c>
      <c r="AC1244" s="158"/>
    </row>
    <row r="1245" ht="15.75" customHeight="1">
      <c r="A1245" s="222" t="s">
        <v>4025</v>
      </c>
      <c r="B1245" s="146">
        <v>44.0</v>
      </c>
      <c r="C1245" s="164">
        <v>44.0</v>
      </c>
      <c r="D1245" s="149">
        <f t="shared" ref="D1245:D1246" si="2149">(B1245+C1245)/2</f>
        <v>44</v>
      </c>
      <c r="E1245" s="164">
        <v>66.0</v>
      </c>
      <c r="F1245" s="164">
        <v>69.0</v>
      </c>
      <c r="G1245" s="151">
        <f t="shared" si="1095"/>
        <v>-3</v>
      </c>
      <c r="H1245" s="151">
        <f t="shared" ref="H1245:H1246" si="2150">(E1245+F1245)/2</f>
        <v>67.5</v>
      </c>
      <c r="I1245" s="150">
        <f t="shared" si="1467"/>
        <v>-23.5</v>
      </c>
      <c r="J1245" s="165" t="s">
        <v>1602</v>
      </c>
      <c r="K1245" s="165" t="s">
        <v>2054</v>
      </c>
      <c r="L1245" s="166" t="s">
        <v>1534</v>
      </c>
      <c r="M1245" s="167">
        <f t="shared" ref="M1245:M1247" si="2151">N1245/1000000</f>
        <v>40.300288</v>
      </c>
      <c r="N1245" s="149">
        <v>4.0300288E7</v>
      </c>
      <c r="O1245" s="167">
        <f t="shared" ref="O1245:O1247" si="2152">P1245/1000000</f>
        <v>85.36445</v>
      </c>
      <c r="P1245" s="149">
        <v>8.536445E7</v>
      </c>
      <c r="Q1245" s="167">
        <f t="shared" ref="Q1245:Q1247" si="2153">R1245/1000000</f>
        <v>56.97279</v>
      </c>
      <c r="R1245" s="150">
        <f>S1245-P1245</f>
        <v>56972790</v>
      </c>
      <c r="S1245" s="149">
        <v>1.4233724E8</v>
      </c>
      <c r="T1245" s="149">
        <f t="shared" ref="T1245:T1249" si="2154">S1245/1000000</f>
        <v>142.33724</v>
      </c>
      <c r="U1245" s="155">
        <f t="shared" si="2147"/>
        <v>0.4002662269</v>
      </c>
      <c r="V1245" s="192">
        <v>100.0</v>
      </c>
      <c r="W1245" s="204">
        <f>SUM(S1245/(V1245*1000000))</f>
        <v>1.4233724</v>
      </c>
      <c r="X1245" s="155">
        <f t="shared" si="2148"/>
        <v>0.40300288</v>
      </c>
      <c r="Y1245" s="164">
        <v>2017.0</v>
      </c>
      <c r="Z1245" s="171"/>
      <c r="AA1245" s="171"/>
      <c r="AB1245" s="172" t="s">
        <v>4026</v>
      </c>
      <c r="AC1245" s="171"/>
    </row>
    <row r="1246" ht="15.75" customHeight="1">
      <c r="A1246" s="223" t="s">
        <v>4027</v>
      </c>
      <c r="B1246" s="175">
        <v>40.0</v>
      </c>
      <c r="C1246" s="158">
        <v>38.0</v>
      </c>
      <c r="D1246" s="214">
        <f t="shared" si="2149"/>
        <v>39</v>
      </c>
      <c r="E1246" s="158">
        <v>63.0</v>
      </c>
      <c r="F1246" s="158">
        <v>50.0</v>
      </c>
      <c r="G1246" s="149">
        <f t="shared" si="1095"/>
        <v>13</v>
      </c>
      <c r="H1246" s="164">
        <f t="shared" si="2150"/>
        <v>56.5</v>
      </c>
      <c r="I1246" s="177">
        <f t="shared" si="1467"/>
        <v>-17.5</v>
      </c>
      <c r="J1246" s="162" t="s">
        <v>1558</v>
      </c>
      <c r="K1246" s="162" t="s">
        <v>1558</v>
      </c>
      <c r="L1246" s="152" t="s">
        <v>1540</v>
      </c>
      <c r="M1246" s="153">
        <f t="shared" si="2151"/>
        <v>11.002986</v>
      </c>
      <c r="N1246" s="154">
        <v>1.1002986E7</v>
      </c>
      <c r="O1246" s="153">
        <f t="shared" si="2152"/>
        <v>39.508337</v>
      </c>
      <c r="P1246" s="154">
        <v>3.9508337E7</v>
      </c>
      <c r="Q1246" s="153">
        <f t="shared" si="2153"/>
        <v>14.528677</v>
      </c>
      <c r="R1246" s="154">
        <v>1.4528677E7</v>
      </c>
      <c r="S1246" s="154">
        <f>R1246+P1246</f>
        <v>54037014</v>
      </c>
      <c r="T1246" s="154">
        <f t="shared" si="2154"/>
        <v>54.037014</v>
      </c>
      <c r="U1246" s="178">
        <f>R1246/S1246</f>
        <v>0.2688652819</v>
      </c>
      <c r="V1246" s="156">
        <v>38.0</v>
      </c>
      <c r="W1246" s="157">
        <f>SUM(T1246/V1246)</f>
        <v>1.422026684</v>
      </c>
      <c r="X1246" s="178">
        <f>N1246/(V1246*1000000)</f>
        <v>0.2895522632</v>
      </c>
      <c r="Y1246" s="158">
        <v>2016.0</v>
      </c>
      <c r="Z1246" s="159"/>
      <c r="AA1246" s="159"/>
      <c r="AB1246" s="159"/>
      <c r="AC1246" s="159"/>
    </row>
    <row r="1247" ht="15.75" customHeight="1">
      <c r="A1247" s="221" t="s">
        <v>4028</v>
      </c>
      <c r="B1247" s="183">
        <v>94.0</v>
      </c>
      <c r="C1247" s="147">
        <v>84.0</v>
      </c>
      <c r="D1247" s="185">
        <f t="shared" ref="D1247:D1250" si="2155">AVERAGE(B1247:C1247)</f>
        <v>89</v>
      </c>
      <c r="E1247" s="147">
        <v>86.0</v>
      </c>
      <c r="F1247" s="147">
        <v>80.0</v>
      </c>
      <c r="G1247" s="147">
        <f t="shared" si="1095"/>
        <v>6</v>
      </c>
      <c r="H1247" s="147">
        <f t="shared" ref="H1247:H1250" si="2156">AVERAGE(E1247:F1247)</f>
        <v>83</v>
      </c>
      <c r="I1247" s="185">
        <f t="shared" si="1467"/>
        <v>6</v>
      </c>
      <c r="J1247" s="179" t="s">
        <v>1543</v>
      </c>
      <c r="K1247" s="179" t="s">
        <v>1616</v>
      </c>
      <c r="L1247" s="165" t="s">
        <v>1540</v>
      </c>
      <c r="M1247" s="186">
        <f t="shared" si="2151"/>
        <v>0.522996</v>
      </c>
      <c r="N1247" s="187">
        <v>522996.0</v>
      </c>
      <c r="O1247" s="153">
        <f t="shared" si="2152"/>
        <v>45.512466</v>
      </c>
      <c r="P1247" s="187">
        <v>4.5512466E7</v>
      </c>
      <c r="Q1247" s="153">
        <f t="shared" si="2153"/>
        <v>22.7507</v>
      </c>
      <c r="R1247" s="154">
        <v>2.27507E7</v>
      </c>
      <c r="S1247" s="187">
        <v>2.27507E7</v>
      </c>
      <c r="T1247" s="187">
        <f t="shared" si="2154"/>
        <v>22.7507</v>
      </c>
      <c r="U1247" s="178">
        <f t="shared" ref="U1247:U1258" si="2157">(R1247/S1247)</f>
        <v>1</v>
      </c>
      <c r="V1247" s="156">
        <v>16.0</v>
      </c>
      <c r="W1247" s="188">
        <f>SUM((S1247/1000000)/V1247)</f>
        <v>1.42191875</v>
      </c>
      <c r="X1247" s="193">
        <f t="shared" ref="X1247:X1258" si="2158">SUM(M1247/V1247)</f>
        <v>0.03268725</v>
      </c>
      <c r="Y1247" s="151">
        <v>2012.0</v>
      </c>
      <c r="Z1247" s="159"/>
      <c r="AA1247" s="159"/>
      <c r="AB1247" s="189" t="str">
        <f>HYPERLINK("http://www.amazon.com/gp/product/B009RI4FRU/?tag=titb-20","http://www.amazon.com/gp/product/B009RI4FRU/?tag=titb-20")</f>
        <v>http://www.amazon.com/gp/product/B009RI4FRU/?tag=titb-20</v>
      </c>
      <c r="AC1247" s="158"/>
    </row>
    <row r="1248" ht="15.75" customHeight="1">
      <c r="A1248" s="221" t="s">
        <v>4029</v>
      </c>
      <c r="B1248" s="175">
        <v>58.0</v>
      </c>
      <c r="C1248" s="158">
        <v>52.0</v>
      </c>
      <c r="D1248" s="185">
        <f t="shared" si="2155"/>
        <v>55</v>
      </c>
      <c r="E1248" s="158">
        <v>57.0</v>
      </c>
      <c r="F1248" s="147">
        <v>69.0</v>
      </c>
      <c r="G1248" s="147">
        <f t="shared" si="1095"/>
        <v>-12</v>
      </c>
      <c r="H1248" s="147">
        <f t="shared" si="2156"/>
        <v>63</v>
      </c>
      <c r="I1248" s="185">
        <f t="shared" si="1467"/>
        <v>-8</v>
      </c>
      <c r="J1248" s="179" t="s">
        <v>1395</v>
      </c>
      <c r="K1248" s="179" t="s">
        <v>1596</v>
      </c>
      <c r="L1248" s="179" t="s">
        <v>1550</v>
      </c>
      <c r="M1248" s="153">
        <v>18.69</v>
      </c>
      <c r="N1248" s="187">
        <f t="shared" ref="N1248:N1250" si="2159">M1248*1000000</f>
        <v>18690000</v>
      </c>
      <c r="O1248" s="153">
        <v>38.18</v>
      </c>
      <c r="P1248" s="187">
        <f t="shared" ref="P1248:P1250" si="2160">O1248*1000000</f>
        <v>38180000</v>
      </c>
      <c r="Q1248" s="153">
        <v>58.96</v>
      </c>
      <c r="R1248" s="149">
        <f t="shared" ref="R1248:R1250" si="2161">SUM(Q1248*1000000)</f>
        <v>58960000</v>
      </c>
      <c r="S1248" s="154">
        <f t="shared" ref="S1248:S1249" si="2162">SUM(N1248:P1248)</f>
        <v>56870038.18</v>
      </c>
      <c r="T1248" s="149">
        <f t="shared" si="2154"/>
        <v>56.87003818</v>
      </c>
      <c r="U1248" s="178">
        <f t="shared" si="2157"/>
        <v>1.036749788</v>
      </c>
      <c r="V1248" s="156">
        <v>40.0</v>
      </c>
      <c r="W1248" s="188">
        <f t="shared" ref="W1248:W1250" si="2163">SUM(T1248/V1248)</f>
        <v>1.421750955</v>
      </c>
      <c r="X1248" s="193">
        <f t="shared" si="2158"/>
        <v>0.46725</v>
      </c>
      <c r="Y1248" s="147">
        <v>2011.0</v>
      </c>
      <c r="Z1248" s="159"/>
      <c r="AA1248" s="159"/>
      <c r="AB1248" s="189" t="s">
        <v>4030</v>
      </c>
      <c r="AC1248" s="158"/>
    </row>
    <row r="1249" ht="15.75" customHeight="1">
      <c r="A1249" s="221" t="s">
        <v>506</v>
      </c>
      <c r="B1249" s="175">
        <v>82.0</v>
      </c>
      <c r="C1249" s="158">
        <v>67.0</v>
      </c>
      <c r="D1249" s="185">
        <f t="shared" si="2155"/>
        <v>74.5</v>
      </c>
      <c r="E1249" s="158">
        <v>80.0</v>
      </c>
      <c r="F1249" s="147">
        <v>76.0</v>
      </c>
      <c r="G1249" s="187">
        <f t="shared" si="1095"/>
        <v>4</v>
      </c>
      <c r="H1249" s="147">
        <f t="shared" si="2156"/>
        <v>78</v>
      </c>
      <c r="I1249" s="185">
        <f t="shared" si="1467"/>
        <v>-3.5</v>
      </c>
      <c r="J1249" s="179" t="s">
        <v>1594</v>
      </c>
      <c r="K1249" s="179" t="s">
        <v>1775</v>
      </c>
      <c r="L1249" s="179" t="s">
        <v>1550</v>
      </c>
      <c r="M1249" s="153">
        <v>47.66</v>
      </c>
      <c r="N1249" s="187">
        <f t="shared" si="2159"/>
        <v>47660000</v>
      </c>
      <c r="O1249" s="153">
        <v>165.25</v>
      </c>
      <c r="P1249" s="187">
        <f t="shared" si="2160"/>
        <v>165250000</v>
      </c>
      <c r="Q1249" s="153">
        <v>500.44</v>
      </c>
      <c r="R1249" s="149">
        <f t="shared" si="2161"/>
        <v>500440000</v>
      </c>
      <c r="S1249" s="154">
        <f t="shared" si="2162"/>
        <v>212910165.3</v>
      </c>
      <c r="T1249" s="149">
        <f t="shared" si="2154"/>
        <v>212.9101653</v>
      </c>
      <c r="U1249" s="178">
        <f t="shared" si="2157"/>
        <v>2.350474903</v>
      </c>
      <c r="V1249" s="156">
        <v>150.0</v>
      </c>
      <c r="W1249" s="188">
        <f t="shared" si="2163"/>
        <v>1.419401102</v>
      </c>
      <c r="X1249" s="193">
        <f t="shared" si="2158"/>
        <v>0.3177333333</v>
      </c>
      <c r="Y1249" s="147">
        <v>2011.0</v>
      </c>
      <c r="Z1249" s="159"/>
      <c r="AA1249" s="159"/>
      <c r="AB1249" s="189" t="s">
        <v>4031</v>
      </c>
      <c r="AC1249" s="158"/>
    </row>
    <row r="1250" ht="15.75" customHeight="1">
      <c r="A1250" s="221" t="s">
        <v>4032</v>
      </c>
      <c r="B1250" s="183">
        <v>80.0</v>
      </c>
      <c r="C1250" s="147">
        <v>74.0</v>
      </c>
      <c r="D1250" s="183">
        <f t="shared" si="2155"/>
        <v>77</v>
      </c>
      <c r="E1250" s="147">
        <v>51.0</v>
      </c>
      <c r="F1250" s="147">
        <v>61.0</v>
      </c>
      <c r="G1250" s="147">
        <f t="shared" si="1095"/>
        <v>-10</v>
      </c>
      <c r="H1250" s="147">
        <f t="shared" si="2156"/>
        <v>56</v>
      </c>
      <c r="I1250" s="183">
        <f t="shared" si="1467"/>
        <v>21</v>
      </c>
      <c r="J1250" s="179" t="s">
        <v>1605</v>
      </c>
      <c r="K1250" s="179" t="s">
        <v>1605</v>
      </c>
      <c r="L1250" s="179" t="s">
        <v>1540</v>
      </c>
      <c r="M1250" s="186">
        <v>0.18</v>
      </c>
      <c r="N1250" s="187">
        <f t="shared" si="2159"/>
        <v>180000</v>
      </c>
      <c r="O1250" s="153">
        <v>7.47</v>
      </c>
      <c r="P1250" s="187">
        <f t="shared" si="2160"/>
        <v>7470000</v>
      </c>
      <c r="Q1250" s="153">
        <v>2.45</v>
      </c>
      <c r="R1250" s="149">
        <f t="shared" si="2161"/>
        <v>2450000</v>
      </c>
      <c r="S1250" s="187">
        <f>T1250*1000000</f>
        <v>9920000</v>
      </c>
      <c r="T1250" s="187">
        <f>SUM(O1250+Q1250)</f>
        <v>9.92</v>
      </c>
      <c r="U1250" s="178">
        <f t="shared" si="2157"/>
        <v>0.2469758065</v>
      </c>
      <c r="V1250" s="156">
        <v>7.0</v>
      </c>
      <c r="W1250" s="188">
        <f t="shared" si="2163"/>
        <v>1.417142857</v>
      </c>
      <c r="X1250" s="193">
        <f t="shared" si="2158"/>
        <v>0.02571428571</v>
      </c>
      <c r="Y1250" s="147">
        <v>2010.0</v>
      </c>
      <c r="Z1250" s="159"/>
      <c r="AA1250" s="159"/>
      <c r="AB1250" s="189" t="s">
        <v>4033</v>
      </c>
      <c r="AC1250" s="158"/>
    </row>
    <row r="1251" ht="15.75" customHeight="1">
      <c r="A1251" s="194" t="s">
        <v>4034</v>
      </c>
      <c r="B1251" s="146">
        <v>84.0</v>
      </c>
      <c r="C1251" s="146">
        <v>80.0</v>
      </c>
      <c r="D1251" s="146">
        <f>(B1251+C1251)/2</f>
        <v>82</v>
      </c>
      <c r="E1251" s="146">
        <v>40.0</v>
      </c>
      <c r="F1251" s="146">
        <v>62.0</v>
      </c>
      <c r="G1251" s="146">
        <f t="shared" si="1095"/>
        <v>-22</v>
      </c>
      <c r="H1251" s="146">
        <f>(E1251+F1251)/2</f>
        <v>51</v>
      </c>
      <c r="I1251" s="146">
        <f t="shared" si="1467"/>
        <v>31</v>
      </c>
      <c r="J1251" s="152" t="s">
        <v>1527</v>
      </c>
      <c r="K1251" s="197" t="s">
        <v>4035</v>
      </c>
      <c r="L1251" s="197" t="s">
        <v>1540</v>
      </c>
      <c r="M1251" s="181">
        <f>N1251/1000000</f>
        <v>19.001398</v>
      </c>
      <c r="N1251" s="198">
        <v>1.9001398E7</v>
      </c>
      <c r="O1251" s="181">
        <f>P1251/1000000</f>
        <v>50.175123</v>
      </c>
      <c r="P1251" s="149">
        <v>5.0175123E7</v>
      </c>
      <c r="Q1251" s="181">
        <f>R1251/1000000</f>
        <v>76.987552</v>
      </c>
      <c r="R1251" s="198">
        <v>7.6987552E7</v>
      </c>
      <c r="S1251" s="149">
        <f>P1251+R1251</f>
        <v>127162675</v>
      </c>
      <c r="T1251" s="149">
        <f t="shared" ref="T1251:T1253" si="2164">S1251/1000000</f>
        <v>127.162675</v>
      </c>
      <c r="U1251" s="199">
        <f t="shared" si="2157"/>
        <v>0.6054257037</v>
      </c>
      <c r="V1251" s="192">
        <v>90.0</v>
      </c>
      <c r="W1251" s="200">
        <f>SUM(S1251/(V1251*1000000))</f>
        <v>1.412918611</v>
      </c>
      <c r="X1251" s="199">
        <f t="shared" si="2158"/>
        <v>0.2111266444</v>
      </c>
      <c r="Y1251" s="146">
        <v>2019.0</v>
      </c>
      <c r="Z1251" s="201"/>
      <c r="AA1251" s="201"/>
      <c r="AB1251" s="211" t="s">
        <v>4036</v>
      </c>
      <c r="AC1251" s="159"/>
    </row>
    <row r="1252" ht="15.75" customHeight="1">
      <c r="A1252" s="221" t="s">
        <v>4037</v>
      </c>
      <c r="B1252" s="175">
        <v>83.0</v>
      </c>
      <c r="C1252" s="158">
        <v>85.0</v>
      </c>
      <c r="D1252" s="185">
        <f t="shared" ref="D1252:D1254" si="2165">AVERAGE(B1252:C1252)</f>
        <v>84</v>
      </c>
      <c r="E1252" s="158">
        <v>68.0</v>
      </c>
      <c r="F1252" s="147">
        <v>65.0</v>
      </c>
      <c r="G1252" s="147">
        <f t="shared" si="1095"/>
        <v>3</v>
      </c>
      <c r="H1252" s="147">
        <f t="shared" ref="H1252:H1254" si="2166">AVERAGE(E1252:F1252)</f>
        <v>66.5</v>
      </c>
      <c r="I1252" s="185">
        <f t="shared" si="1467"/>
        <v>17.5</v>
      </c>
      <c r="J1252" s="162" t="s">
        <v>1527</v>
      </c>
      <c r="K1252" s="179" t="s">
        <v>1646</v>
      </c>
      <c r="L1252" s="179" t="s">
        <v>1534</v>
      </c>
      <c r="M1252" s="153">
        <v>5.47</v>
      </c>
      <c r="N1252" s="187">
        <f t="shared" ref="N1252:N1254" si="2167">M1252*1000000</f>
        <v>5470000</v>
      </c>
      <c r="O1252" s="153">
        <v>24.149</v>
      </c>
      <c r="P1252" s="187">
        <f t="shared" ref="P1252:P1254" si="2168">O1252*1000000</f>
        <v>24149000</v>
      </c>
      <c r="Q1252" s="153">
        <v>56.481</v>
      </c>
      <c r="R1252" s="149">
        <f t="shared" ref="R1252:R1254" si="2169">SUM(Q1252*1000000)</f>
        <v>56481000</v>
      </c>
      <c r="S1252" s="154">
        <f>sum(N1252:P1252)</f>
        <v>29619024.15</v>
      </c>
      <c r="T1252" s="149">
        <f t="shared" si="2164"/>
        <v>29.61902415</v>
      </c>
      <c r="U1252" s="178">
        <f t="shared" si="2157"/>
        <v>1.906916302</v>
      </c>
      <c r="V1252" s="156">
        <v>21.0</v>
      </c>
      <c r="W1252" s="188">
        <f t="shared" ref="W1252:W1254" si="2170">SUM(T1252/V1252)</f>
        <v>1.410429721</v>
      </c>
      <c r="X1252" s="193">
        <f t="shared" si="2158"/>
        <v>0.2604761905</v>
      </c>
      <c r="Y1252" s="147">
        <v>2011.0</v>
      </c>
      <c r="Z1252" s="159"/>
      <c r="AA1252" s="159"/>
      <c r="AB1252" s="189" t="s">
        <v>4038</v>
      </c>
      <c r="AC1252" s="158"/>
    </row>
    <row r="1253" ht="15.75" customHeight="1">
      <c r="A1253" s="221" t="s">
        <v>4039</v>
      </c>
      <c r="B1253" s="175">
        <v>83.0</v>
      </c>
      <c r="C1253" s="158">
        <v>65.0</v>
      </c>
      <c r="D1253" s="185">
        <f t="shared" si="2165"/>
        <v>74</v>
      </c>
      <c r="E1253" s="158">
        <v>76.0</v>
      </c>
      <c r="F1253" s="147">
        <v>73.0</v>
      </c>
      <c r="G1253" s="187">
        <f t="shared" si="1095"/>
        <v>3</v>
      </c>
      <c r="H1253" s="147">
        <f t="shared" si="2166"/>
        <v>74.5</v>
      </c>
      <c r="I1253" s="185">
        <f t="shared" si="1467"/>
        <v>-0.5</v>
      </c>
      <c r="J1253" s="179" t="s">
        <v>1594</v>
      </c>
      <c r="K1253" s="179" t="s">
        <v>1799</v>
      </c>
      <c r="L1253" s="179" t="s">
        <v>1534</v>
      </c>
      <c r="M1253" s="153">
        <v>34.08</v>
      </c>
      <c r="N1253" s="187">
        <f t="shared" si="2167"/>
        <v>34080000</v>
      </c>
      <c r="O1253" s="153">
        <v>149.26</v>
      </c>
      <c r="P1253" s="187">
        <f t="shared" si="2168"/>
        <v>149260000</v>
      </c>
      <c r="Q1253" s="153">
        <v>405.73</v>
      </c>
      <c r="R1253" s="149">
        <f t="shared" si="2169"/>
        <v>405730000</v>
      </c>
      <c r="S1253" s="154">
        <f>SUM(N1253:P1253)</f>
        <v>183340149.3</v>
      </c>
      <c r="T1253" s="149">
        <f t="shared" si="2164"/>
        <v>183.3401493</v>
      </c>
      <c r="U1253" s="178">
        <f t="shared" si="2157"/>
        <v>2.212990453</v>
      </c>
      <c r="V1253" s="156">
        <v>130.0</v>
      </c>
      <c r="W1253" s="188">
        <f t="shared" si="2170"/>
        <v>1.41030884</v>
      </c>
      <c r="X1253" s="193">
        <f t="shared" si="2158"/>
        <v>0.2621538462</v>
      </c>
      <c r="Y1253" s="147">
        <v>2011.0</v>
      </c>
      <c r="Z1253" s="159"/>
      <c r="AA1253" s="159"/>
      <c r="AB1253" s="189" t="s">
        <v>4040</v>
      </c>
      <c r="AC1253" s="158"/>
    </row>
    <row r="1254" ht="15.75" customHeight="1">
      <c r="A1254" s="221" t="s">
        <v>4041</v>
      </c>
      <c r="B1254" s="183">
        <v>52.0</v>
      </c>
      <c r="C1254" s="147">
        <v>48.0</v>
      </c>
      <c r="D1254" s="183">
        <f t="shared" si="2165"/>
        <v>50</v>
      </c>
      <c r="E1254" s="147">
        <v>74.0</v>
      </c>
      <c r="F1254" s="147">
        <v>70.0</v>
      </c>
      <c r="G1254" s="147">
        <f t="shared" si="1095"/>
        <v>4</v>
      </c>
      <c r="H1254" s="147">
        <f t="shared" si="2166"/>
        <v>72</v>
      </c>
      <c r="I1254" s="183">
        <f t="shared" si="1467"/>
        <v>-22</v>
      </c>
      <c r="J1254" s="179" t="s">
        <v>1543</v>
      </c>
      <c r="K1254" s="179" t="s">
        <v>2574</v>
      </c>
      <c r="L1254" s="179" t="s">
        <v>1540</v>
      </c>
      <c r="M1254" s="186">
        <v>3.8</v>
      </c>
      <c r="N1254" s="187">
        <f t="shared" si="2167"/>
        <v>3800000</v>
      </c>
      <c r="O1254" s="153">
        <v>10.01</v>
      </c>
      <c r="P1254" s="187">
        <f t="shared" si="2168"/>
        <v>10010000</v>
      </c>
      <c r="Q1254" s="153">
        <v>11.14</v>
      </c>
      <c r="R1254" s="149">
        <f t="shared" si="2169"/>
        <v>11140000</v>
      </c>
      <c r="S1254" s="187">
        <f>T1254*1000000</f>
        <v>21150000</v>
      </c>
      <c r="T1254" s="187">
        <v>21.15</v>
      </c>
      <c r="U1254" s="178">
        <f t="shared" si="2157"/>
        <v>0.526713948</v>
      </c>
      <c r="V1254" s="156">
        <v>15.0</v>
      </c>
      <c r="W1254" s="188">
        <f t="shared" si="2170"/>
        <v>1.41</v>
      </c>
      <c r="X1254" s="193">
        <f t="shared" si="2158"/>
        <v>0.2533333333</v>
      </c>
      <c r="Y1254" s="147">
        <v>2008.0</v>
      </c>
      <c r="Z1254" s="159"/>
      <c r="AA1254" s="159"/>
      <c r="AB1254" s="189" t="s">
        <v>4042</v>
      </c>
      <c r="AC1254" s="158"/>
    </row>
    <row r="1255" ht="15.75" customHeight="1">
      <c r="A1255" s="226" t="s">
        <v>4043</v>
      </c>
      <c r="B1255" s="146">
        <v>97.0</v>
      </c>
      <c r="C1255" s="147">
        <v>82.0</v>
      </c>
      <c r="D1255" s="149">
        <f t="shared" ref="D1255:D1256" si="2171">(B1255+C1255)/2</f>
        <v>89.5</v>
      </c>
      <c r="E1255" s="147">
        <v>78.0</v>
      </c>
      <c r="F1255" s="149">
        <v>66.0</v>
      </c>
      <c r="G1255" s="150">
        <f t="shared" si="1095"/>
        <v>12</v>
      </c>
      <c r="H1255" s="151">
        <f t="shared" ref="H1255:H1256" si="2172">(E1255+F1255)/2</f>
        <v>72</v>
      </c>
      <c r="I1255" s="150">
        <f t="shared" si="1467"/>
        <v>17.5</v>
      </c>
      <c r="J1255" s="152" t="s">
        <v>3713</v>
      </c>
      <c r="K1255" s="152" t="s">
        <v>3849</v>
      </c>
      <c r="L1255" s="152" t="s">
        <v>1534</v>
      </c>
      <c r="M1255" s="153">
        <f t="shared" ref="M1255:M1256" si="2173">N1255/1000000</f>
        <v>7.602108</v>
      </c>
      <c r="N1255" s="149">
        <v>7602108.0</v>
      </c>
      <c r="O1255" s="153">
        <f t="shared" ref="O1255:O1259" si="2174">P1255/1000000</f>
        <v>29.683391</v>
      </c>
      <c r="P1255" s="149">
        <v>2.9683391E7</v>
      </c>
      <c r="Q1255" s="153">
        <f t="shared" ref="Q1255:Q1259" si="2175">R1255/1000000</f>
        <v>2.517368</v>
      </c>
      <c r="R1255" s="149">
        <v>2517368.0</v>
      </c>
      <c r="S1255" s="149">
        <v>3.2200759E7</v>
      </c>
      <c r="T1255" s="154">
        <f>S1255/100000</f>
        <v>322.00759</v>
      </c>
      <c r="U1255" s="155">
        <f t="shared" si="2157"/>
        <v>0.07817728768</v>
      </c>
      <c r="V1255" s="156">
        <v>23.0</v>
      </c>
      <c r="W1255" s="204">
        <f>SUM(S1255/(V1255*1000000))</f>
        <v>1.400033</v>
      </c>
      <c r="X1255" s="155">
        <f t="shared" si="2158"/>
        <v>0.3305264348</v>
      </c>
      <c r="Y1255" s="147">
        <v>2018.0</v>
      </c>
      <c r="Z1255" s="159"/>
      <c r="AA1255" s="159"/>
      <c r="AB1255" s="160" t="s">
        <v>4044</v>
      </c>
      <c r="AC1255" s="159"/>
    </row>
    <row r="1256" ht="15.75" customHeight="1">
      <c r="A1256" s="224" t="s">
        <v>262</v>
      </c>
      <c r="B1256" s="175">
        <v>9.0</v>
      </c>
      <c r="C1256" s="158">
        <v>27.0</v>
      </c>
      <c r="D1256" s="210">
        <f t="shared" si="2171"/>
        <v>18</v>
      </c>
      <c r="E1256" s="164">
        <v>20.0</v>
      </c>
      <c r="F1256" s="158">
        <v>26.0</v>
      </c>
      <c r="G1256" s="164">
        <f t="shared" si="1095"/>
        <v>-6</v>
      </c>
      <c r="H1256" s="158">
        <f t="shared" si="2172"/>
        <v>23</v>
      </c>
      <c r="I1256" s="177">
        <f t="shared" si="1467"/>
        <v>-5</v>
      </c>
      <c r="J1256" s="162" t="s">
        <v>1602</v>
      </c>
      <c r="K1256" s="162" t="s">
        <v>2054</v>
      </c>
      <c r="L1256" s="162" t="s">
        <v>1534</v>
      </c>
      <c r="M1256" s="153">
        <f t="shared" si="2173"/>
        <v>25.685737</v>
      </c>
      <c r="N1256" s="154">
        <v>2.5685737E7</v>
      </c>
      <c r="O1256" s="153">
        <f t="shared" si="2174"/>
        <v>56.117548</v>
      </c>
      <c r="P1256" s="149">
        <v>5.6117548E7</v>
      </c>
      <c r="Q1256" s="153">
        <f t="shared" si="2175"/>
        <v>111.765333</v>
      </c>
      <c r="R1256" s="149">
        <v>1.11765333E8</v>
      </c>
      <c r="S1256" s="154">
        <f>SUM(P1256+(Q1256*1000000))</f>
        <v>167882881</v>
      </c>
      <c r="T1256" s="154">
        <f t="shared" ref="T1256:T1260" si="2176">S1256/1000000</f>
        <v>167.882881</v>
      </c>
      <c r="U1256" s="178">
        <f t="shared" si="2157"/>
        <v>0.665733947</v>
      </c>
      <c r="V1256" s="192">
        <v>120.0</v>
      </c>
      <c r="W1256" s="188">
        <f t="shared" ref="W1256:W1262" si="2177">SUM(T1256/V1256)</f>
        <v>1.399024008</v>
      </c>
      <c r="X1256" s="193">
        <f t="shared" si="2158"/>
        <v>0.2140478083</v>
      </c>
      <c r="Y1256" s="158">
        <v>2015.0</v>
      </c>
      <c r="Z1256" s="159"/>
      <c r="AA1256" s="159"/>
      <c r="AB1256" s="189" t="s">
        <v>4045</v>
      </c>
      <c r="AC1256" s="158"/>
    </row>
    <row r="1257" ht="15.75" customHeight="1">
      <c r="A1257" s="221" t="s">
        <v>4046</v>
      </c>
      <c r="B1257" s="183">
        <v>88.0</v>
      </c>
      <c r="C1257" s="147">
        <v>76.0</v>
      </c>
      <c r="D1257" s="183">
        <f>AVERAGE(B1257:C1257)</f>
        <v>82</v>
      </c>
      <c r="E1257" s="147">
        <v>86.0</v>
      </c>
      <c r="F1257" s="147">
        <v>73.0</v>
      </c>
      <c r="G1257" s="147">
        <f t="shared" si="1095"/>
        <v>13</v>
      </c>
      <c r="H1257" s="147">
        <f>AVERAGE(E1257:F1257)</f>
        <v>79.5</v>
      </c>
      <c r="I1257" s="183">
        <f t="shared" si="1467"/>
        <v>2.5</v>
      </c>
      <c r="J1257" s="179" t="s">
        <v>1565</v>
      </c>
      <c r="K1257" s="179" t="s">
        <v>3706</v>
      </c>
      <c r="L1257" s="179" t="s">
        <v>1567</v>
      </c>
      <c r="M1257" s="186">
        <v>14.035033</v>
      </c>
      <c r="N1257" s="150">
        <v>1.4035033E7</v>
      </c>
      <c r="O1257" s="181">
        <f t="shared" si="2174"/>
        <v>53.606916</v>
      </c>
      <c r="P1257" s="187">
        <v>5.3606916E7</v>
      </c>
      <c r="Q1257" s="181">
        <f t="shared" si="2175"/>
        <v>16.173815</v>
      </c>
      <c r="R1257" s="187">
        <v>1.6173815E7</v>
      </c>
      <c r="S1257" s="187">
        <v>6.9780731E7</v>
      </c>
      <c r="T1257" s="187">
        <f t="shared" si="2176"/>
        <v>69.780731</v>
      </c>
      <c r="U1257" s="178">
        <f t="shared" si="2157"/>
        <v>0.2317805327</v>
      </c>
      <c r="V1257" s="156">
        <v>50.0</v>
      </c>
      <c r="W1257" s="188">
        <f t="shared" si="2177"/>
        <v>1.39561462</v>
      </c>
      <c r="X1257" s="193">
        <f t="shared" si="2158"/>
        <v>0.28070066</v>
      </c>
      <c r="Y1257" s="147">
        <v>2007.0</v>
      </c>
      <c r="Z1257" s="159"/>
      <c r="AA1257" s="159"/>
      <c r="AB1257" s="160" t="s">
        <v>4047</v>
      </c>
      <c r="AC1257" s="159"/>
    </row>
    <row r="1258" ht="15.75" customHeight="1">
      <c r="A1258" s="224" t="s">
        <v>4048</v>
      </c>
      <c r="B1258" s="175">
        <v>60.0</v>
      </c>
      <c r="C1258" s="158">
        <v>56.0</v>
      </c>
      <c r="D1258" s="158">
        <f t="shared" ref="D1258:D1259" si="2178">(B1258+C1258)/2</f>
        <v>58</v>
      </c>
      <c r="E1258" s="158">
        <v>76.0</v>
      </c>
      <c r="F1258" s="158">
        <v>62.0</v>
      </c>
      <c r="G1258" s="164">
        <f t="shared" si="1095"/>
        <v>14</v>
      </c>
      <c r="H1258" s="158">
        <f t="shared" ref="H1258:H1259" si="2179">(E1258+F1258)/2</f>
        <v>69</v>
      </c>
      <c r="I1258" s="164">
        <f t="shared" si="1467"/>
        <v>-11</v>
      </c>
      <c r="J1258" s="162" t="s">
        <v>1565</v>
      </c>
      <c r="K1258" s="162" t="s">
        <v>1565</v>
      </c>
      <c r="L1258" s="162" t="s">
        <v>4049</v>
      </c>
      <c r="M1258" s="153">
        <f t="shared" ref="M1258:M1259" si="2180">N1258/1000000</f>
        <v>10.5</v>
      </c>
      <c r="N1258" s="154">
        <v>1.05E7</v>
      </c>
      <c r="O1258" s="153">
        <f t="shared" si="2174"/>
        <v>34.542474</v>
      </c>
      <c r="P1258" s="149">
        <v>3.4542474E7</v>
      </c>
      <c r="Q1258" s="153">
        <f t="shared" si="2175"/>
        <v>14.081098</v>
      </c>
      <c r="R1258" s="149">
        <v>1.4081098E7</v>
      </c>
      <c r="S1258" s="154">
        <f>SUM(P1258+Q1258*1000000)</f>
        <v>48623572</v>
      </c>
      <c r="T1258" s="154">
        <f t="shared" si="2176"/>
        <v>48.623572</v>
      </c>
      <c r="U1258" s="178">
        <f t="shared" si="2157"/>
        <v>0.2895940677</v>
      </c>
      <c r="V1258" s="156">
        <v>35.0</v>
      </c>
      <c r="W1258" s="188">
        <f t="shared" si="2177"/>
        <v>1.389244914</v>
      </c>
      <c r="X1258" s="193">
        <f t="shared" si="2158"/>
        <v>0.3</v>
      </c>
      <c r="Y1258" s="158">
        <v>2015.0</v>
      </c>
      <c r="Z1258" s="159"/>
      <c r="AA1258" s="159"/>
      <c r="AB1258" s="189" t="s">
        <v>4050</v>
      </c>
      <c r="AC1258" s="158"/>
    </row>
    <row r="1259" ht="15.75" customHeight="1">
      <c r="A1259" s="222" t="s">
        <v>4051</v>
      </c>
      <c r="B1259" s="146">
        <v>50.0</v>
      </c>
      <c r="C1259" s="164">
        <v>48.0</v>
      </c>
      <c r="D1259" s="214">
        <f t="shared" si="2178"/>
        <v>49</v>
      </c>
      <c r="E1259" s="164">
        <v>83.0</v>
      </c>
      <c r="F1259" s="164">
        <v>68.0</v>
      </c>
      <c r="G1259" s="149">
        <f t="shared" si="1095"/>
        <v>15</v>
      </c>
      <c r="H1259" s="164">
        <f t="shared" si="2179"/>
        <v>75.5</v>
      </c>
      <c r="I1259" s="177">
        <f t="shared" si="1467"/>
        <v>-26.5</v>
      </c>
      <c r="J1259" s="173" t="s">
        <v>1547</v>
      </c>
      <c r="K1259" s="173" t="s">
        <v>1547</v>
      </c>
      <c r="L1259" s="152" t="s">
        <v>1529</v>
      </c>
      <c r="M1259" s="153">
        <f t="shared" si="2180"/>
        <v>16.194738</v>
      </c>
      <c r="N1259" s="149">
        <v>1.6194738E7</v>
      </c>
      <c r="O1259" s="181">
        <f t="shared" si="2174"/>
        <v>52.853219</v>
      </c>
      <c r="P1259" s="149">
        <v>5.2853219E7</v>
      </c>
      <c r="Q1259" s="153">
        <f t="shared" si="2175"/>
        <v>16.558151</v>
      </c>
      <c r="R1259" s="154">
        <v>1.6558151E7</v>
      </c>
      <c r="S1259" s="154">
        <f>R1259+P1259</f>
        <v>69411370</v>
      </c>
      <c r="T1259" s="154">
        <f t="shared" si="2176"/>
        <v>69.41137</v>
      </c>
      <c r="U1259" s="178">
        <f>R1259/S1259</f>
        <v>0.2385509896</v>
      </c>
      <c r="V1259" s="156">
        <v>50.0</v>
      </c>
      <c r="W1259" s="157">
        <f t="shared" si="2177"/>
        <v>1.3882274</v>
      </c>
      <c r="X1259" s="178">
        <f>N1259/(V1259*1000000)</f>
        <v>0.32389476</v>
      </c>
      <c r="Y1259" s="164">
        <v>2016.0</v>
      </c>
      <c r="Z1259" s="159"/>
      <c r="AA1259" s="159"/>
      <c r="AB1259" s="160" t="s">
        <v>4052</v>
      </c>
      <c r="AC1259" s="159"/>
    </row>
    <row r="1260" ht="15.75" customHeight="1">
      <c r="A1260" s="221" t="s">
        <v>4053</v>
      </c>
      <c r="B1260" s="175">
        <v>42.0</v>
      </c>
      <c r="C1260" s="158">
        <v>59.0</v>
      </c>
      <c r="D1260" s="183">
        <f t="shared" ref="D1260:D1262" si="2181">AVERAGE(B1260:C1260)</f>
        <v>50.5</v>
      </c>
      <c r="E1260" s="158">
        <v>84.0</v>
      </c>
      <c r="F1260" s="147">
        <v>65.0</v>
      </c>
      <c r="G1260" s="147">
        <f t="shared" si="1095"/>
        <v>19</v>
      </c>
      <c r="H1260" s="147">
        <f t="shared" ref="H1260:H1262" si="2182">AVERAGE(E1260:F1260)</f>
        <v>74.5</v>
      </c>
      <c r="I1260" s="183">
        <f t="shared" si="1467"/>
        <v>-24</v>
      </c>
      <c r="J1260" s="179" t="s">
        <v>1634</v>
      </c>
      <c r="K1260" s="179" t="s">
        <v>4054</v>
      </c>
      <c r="L1260" s="179" t="s">
        <v>1529</v>
      </c>
      <c r="M1260" s="153">
        <v>11.22</v>
      </c>
      <c r="N1260" s="187">
        <f t="shared" ref="N1260:N1262" si="2183">M1260*1000000</f>
        <v>11220000</v>
      </c>
      <c r="O1260" s="153">
        <v>37.31</v>
      </c>
      <c r="P1260" s="187">
        <f t="shared" ref="P1260:P1262" si="2184">O1260*1000000</f>
        <v>37310000</v>
      </c>
      <c r="Q1260" s="153">
        <v>47.3</v>
      </c>
      <c r="R1260" s="149">
        <f t="shared" ref="R1260:R1262" si="2185">SUM(Q1260*1000000)</f>
        <v>47300000</v>
      </c>
      <c r="S1260" s="154">
        <f>SUM(N1260:P1260)</f>
        <v>48530037.31</v>
      </c>
      <c r="T1260" s="149">
        <f t="shared" si="2176"/>
        <v>48.53003731</v>
      </c>
      <c r="U1260" s="178">
        <f t="shared" ref="U1260:U1265" si="2186">(R1260/S1260)</f>
        <v>0.9746541034</v>
      </c>
      <c r="V1260" s="156">
        <v>35.0</v>
      </c>
      <c r="W1260" s="188">
        <f t="shared" si="2177"/>
        <v>1.386572495</v>
      </c>
      <c r="X1260" s="193">
        <f t="shared" ref="X1260:X1265" si="2187">SUM(M1260/V1260)</f>
        <v>0.3205714286</v>
      </c>
      <c r="Y1260" s="147">
        <v>2011.0</v>
      </c>
      <c r="Z1260" s="159"/>
      <c r="AA1260" s="159"/>
      <c r="AB1260" s="189" t="s">
        <v>4055</v>
      </c>
      <c r="AC1260" s="158"/>
    </row>
    <row r="1261" ht="15.75" customHeight="1">
      <c r="A1261" s="221" t="s">
        <v>4056</v>
      </c>
      <c r="B1261" s="183">
        <v>85.0</v>
      </c>
      <c r="C1261" s="147">
        <v>82.0</v>
      </c>
      <c r="D1261" s="183">
        <f t="shared" si="2181"/>
        <v>83.5</v>
      </c>
      <c r="E1261" s="147">
        <v>61.0</v>
      </c>
      <c r="F1261" s="147">
        <v>56.0</v>
      </c>
      <c r="G1261" s="147">
        <f t="shared" si="1095"/>
        <v>5</v>
      </c>
      <c r="H1261" s="147">
        <f t="shared" si="2182"/>
        <v>58.5</v>
      </c>
      <c r="I1261" s="183">
        <f t="shared" si="1467"/>
        <v>25</v>
      </c>
      <c r="J1261" s="179" t="s">
        <v>1605</v>
      </c>
      <c r="K1261" s="179" t="s">
        <v>1605</v>
      </c>
      <c r="L1261" s="179" t="s">
        <v>1540</v>
      </c>
      <c r="M1261" s="186">
        <v>0.29</v>
      </c>
      <c r="N1261" s="187">
        <f t="shared" si="2183"/>
        <v>290000</v>
      </c>
      <c r="O1261" s="153">
        <v>12.8</v>
      </c>
      <c r="P1261" s="187">
        <f t="shared" si="2184"/>
        <v>12800000</v>
      </c>
      <c r="Q1261" s="153">
        <v>3.83</v>
      </c>
      <c r="R1261" s="149">
        <f t="shared" si="2185"/>
        <v>3830000</v>
      </c>
      <c r="S1261" s="187">
        <f t="shared" ref="S1261:S1262" si="2188">T1261*1000000</f>
        <v>16630000</v>
      </c>
      <c r="T1261" s="187">
        <v>16.63</v>
      </c>
      <c r="U1261" s="178">
        <f t="shared" si="2186"/>
        <v>0.2303066747</v>
      </c>
      <c r="V1261" s="156">
        <v>12.0</v>
      </c>
      <c r="W1261" s="188">
        <f t="shared" si="2177"/>
        <v>1.385833333</v>
      </c>
      <c r="X1261" s="193">
        <f t="shared" si="2187"/>
        <v>0.02416666667</v>
      </c>
      <c r="Y1261" s="147">
        <v>2008.0</v>
      </c>
      <c r="Z1261" s="159"/>
      <c r="AA1261" s="159"/>
      <c r="AB1261" s="189" t="s">
        <v>4057</v>
      </c>
      <c r="AC1261" s="158"/>
    </row>
    <row r="1262" ht="15.75" customHeight="1">
      <c r="A1262" s="221" t="s">
        <v>4058</v>
      </c>
      <c r="B1262" s="183">
        <v>77.0</v>
      </c>
      <c r="C1262" s="147">
        <v>64.0</v>
      </c>
      <c r="D1262" s="183">
        <f t="shared" si="2181"/>
        <v>70.5</v>
      </c>
      <c r="E1262" s="147">
        <v>55.0</v>
      </c>
      <c r="F1262" s="147">
        <v>55.0</v>
      </c>
      <c r="G1262" s="147">
        <f t="shared" si="1095"/>
        <v>0</v>
      </c>
      <c r="H1262" s="147">
        <f t="shared" si="2182"/>
        <v>55</v>
      </c>
      <c r="I1262" s="183">
        <f t="shared" si="1467"/>
        <v>15.5</v>
      </c>
      <c r="J1262" s="179" t="s">
        <v>1983</v>
      </c>
      <c r="K1262" s="179" t="s">
        <v>4059</v>
      </c>
      <c r="L1262" s="179" t="s">
        <v>1534</v>
      </c>
      <c r="M1262" s="186">
        <v>5.0</v>
      </c>
      <c r="N1262" s="187">
        <f t="shared" si="2183"/>
        <v>5000000</v>
      </c>
      <c r="O1262" s="153">
        <v>20.21</v>
      </c>
      <c r="P1262" s="187">
        <f t="shared" si="2184"/>
        <v>20210000</v>
      </c>
      <c r="Q1262" s="153">
        <v>7.45</v>
      </c>
      <c r="R1262" s="149">
        <f t="shared" si="2185"/>
        <v>7450000</v>
      </c>
      <c r="S1262" s="187">
        <f t="shared" si="2188"/>
        <v>27660000</v>
      </c>
      <c r="T1262" s="187">
        <v>27.66</v>
      </c>
      <c r="U1262" s="178">
        <f t="shared" si="2186"/>
        <v>0.2693420101</v>
      </c>
      <c r="V1262" s="156">
        <v>20.0</v>
      </c>
      <c r="W1262" s="188">
        <f t="shared" si="2177"/>
        <v>1.383</v>
      </c>
      <c r="X1262" s="193">
        <f t="shared" si="2187"/>
        <v>0.25</v>
      </c>
      <c r="Y1262" s="147">
        <v>2008.0</v>
      </c>
      <c r="Z1262" s="159"/>
      <c r="AA1262" s="159"/>
      <c r="AB1262" s="189" t="s">
        <v>4060</v>
      </c>
      <c r="AC1262" s="158"/>
    </row>
    <row r="1263" ht="15.75" customHeight="1">
      <c r="A1263" s="194" t="s">
        <v>4061</v>
      </c>
      <c r="B1263" s="146">
        <v>71.0</v>
      </c>
      <c r="C1263" s="146">
        <v>54.0</v>
      </c>
      <c r="D1263" s="146">
        <f>(B1263+C1263)/2</f>
        <v>62.5</v>
      </c>
      <c r="E1263" s="146">
        <v>82.0</v>
      </c>
      <c r="F1263" s="146">
        <v>40.0</v>
      </c>
      <c r="G1263" s="146">
        <f t="shared" si="1095"/>
        <v>42</v>
      </c>
      <c r="H1263" s="146">
        <f>(E1263+F1263)/2</f>
        <v>61</v>
      </c>
      <c r="I1263" s="146">
        <f t="shared" si="1467"/>
        <v>1.5</v>
      </c>
      <c r="J1263" s="173" t="s">
        <v>1537</v>
      </c>
      <c r="K1263" s="196" t="s">
        <v>1537</v>
      </c>
      <c r="L1263" s="197" t="s">
        <v>1550</v>
      </c>
      <c r="M1263" s="181">
        <f>N1263/1000000</f>
        <v>29.033832</v>
      </c>
      <c r="N1263" s="198">
        <v>2.9033832E7</v>
      </c>
      <c r="O1263" s="181">
        <f>P1263/1000000</f>
        <v>61.407804</v>
      </c>
      <c r="P1263" s="149">
        <v>6.1407804E7</v>
      </c>
      <c r="Q1263" s="181">
        <f>R1263/1000000</f>
        <v>194.307773</v>
      </c>
      <c r="R1263" s="198">
        <v>1.94307773E8</v>
      </c>
      <c r="S1263" s="149">
        <f>P1263+R1263</f>
        <v>255715577</v>
      </c>
      <c r="T1263" s="149">
        <f>S1263/1000000</f>
        <v>255.715577</v>
      </c>
      <c r="U1263" s="199">
        <f t="shared" si="2186"/>
        <v>0.7598589624</v>
      </c>
      <c r="V1263" s="192">
        <v>185.0</v>
      </c>
      <c r="W1263" s="200">
        <f>SUM(S1263/(V1263*1000000))</f>
        <v>1.382246362</v>
      </c>
      <c r="X1263" s="199">
        <f t="shared" si="2187"/>
        <v>0.1569396324</v>
      </c>
      <c r="Y1263" s="146">
        <v>2019.0</v>
      </c>
      <c r="Z1263" s="201"/>
      <c r="AA1263" s="201"/>
      <c r="AB1263" s="211" t="s">
        <v>4062</v>
      </c>
      <c r="AC1263" s="159"/>
    </row>
    <row r="1264" ht="15.75" customHeight="1">
      <c r="A1264" s="221" t="s">
        <v>4063</v>
      </c>
      <c r="B1264" s="183">
        <v>71.0</v>
      </c>
      <c r="C1264" s="147">
        <v>65.0</v>
      </c>
      <c r="D1264" s="183">
        <f t="shared" ref="D1264:D1265" si="2189">AVERAGE(B1264:C1264)</f>
        <v>68</v>
      </c>
      <c r="E1264" s="147">
        <v>57.0</v>
      </c>
      <c r="F1264" s="147">
        <v>65.0</v>
      </c>
      <c r="G1264" s="147">
        <f t="shared" si="1095"/>
        <v>-8</v>
      </c>
      <c r="H1264" s="147">
        <f t="shared" ref="H1264:H1265" si="2190">AVERAGE(E1264:F1264)</f>
        <v>61</v>
      </c>
      <c r="I1264" s="183">
        <f t="shared" si="1467"/>
        <v>7</v>
      </c>
      <c r="J1264" s="179" t="s">
        <v>1543</v>
      </c>
      <c r="K1264" s="179" t="s">
        <v>1616</v>
      </c>
      <c r="L1264" s="179" t="s">
        <v>1529</v>
      </c>
      <c r="M1264" s="186">
        <v>0.11</v>
      </c>
      <c r="N1264" s="187">
        <f>M1264*1000000</f>
        <v>110000</v>
      </c>
      <c r="O1264" s="153">
        <v>2.04</v>
      </c>
      <c r="P1264" s="187">
        <f>O1264*1000000</f>
        <v>2040000</v>
      </c>
      <c r="Q1264" s="153">
        <v>18.69</v>
      </c>
      <c r="R1264" s="149">
        <f>SUM(Q1264*1000000)</f>
        <v>18690000</v>
      </c>
      <c r="S1264" s="187">
        <f>T1264*1000000</f>
        <v>20730000</v>
      </c>
      <c r="T1264" s="187">
        <f>SUM(O1264+Q1264)</f>
        <v>20.73</v>
      </c>
      <c r="U1264" s="178">
        <f t="shared" si="2186"/>
        <v>0.9015918958</v>
      </c>
      <c r="V1264" s="156">
        <v>15.0</v>
      </c>
      <c r="W1264" s="188">
        <f>SUM(T1264/V1264)</f>
        <v>1.382</v>
      </c>
      <c r="X1264" s="193">
        <f t="shared" si="2187"/>
        <v>0.007333333333</v>
      </c>
      <c r="Y1264" s="147">
        <v>2010.0</v>
      </c>
      <c r="Z1264" s="159"/>
      <c r="AA1264" s="159"/>
      <c r="AB1264" s="189" t="s">
        <v>4064</v>
      </c>
      <c r="AC1264" s="158"/>
    </row>
    <row r="1265" ht="15.75" customHeight="1">
      <c r="A1265" s="225" t="s">
        <v>4065</v>
      </c>
      <c r="B1265" s="206">
        <v>8.0</v>
      </c>
      <c r="C1265" s="151">
        <v>29.0</v>
      </c>
      <c r="D1265" s="208">
        <f t="shared" si="2189"/>
        <v>18.5</v>
      </c>
      <c r="E1265" s="151">
        <v>60.0</v>
      </c>
      <c r="F1265" s="151">
        <v>48.0</v>
      </c>
      <c r="G1265" s="151">
        <f t="shared" si="1095"/>
        <v>12</v>
      </c>
      <c r="H1265" s="151">
        <f t="shared" si="2190"/>
        <v>54</v>
      </c>
      <c r="I1265" s="208">
        <f t="shared" si="1467"/>
        <v>-35.5</v>
      </c>
      <c r="J1265" s="165" t="s">
        <v>1565</v>
      </c>
      <c r="K1265" s="165" t="s">
        <v>1642</v>
      </c>
      <c r="L1265" s="165" t="s">
        <v>1534</v>
      </c>
      <c r="M1265" s="181">
        <f t="shared" ref="M1265:M1267" si="2191">N1265/1000000</f>
        <v>10.003827</v>
      </c>
      <c r="N1265" s="150">
        <v>1.0003827E7</v>
      </c>
      <c r="O1265" s="181">
        <f t="shared" ref="O1265:O1267" si="2192">P1265/1000000</f>
        <v>26.766213</v>
      </c>
      <c r="P1265" s="150">
        <v>2.6766213E7</v>
      </c>
      <c r="Q1265" s="153">
        <f t="shared" ref="Q1265:Q1267" si="2193">R1265/1000000</f>
        <v>9.16</v>
      </c>
      <c r="R1265" s="149">
        <v>9160000.0</v>
      </c>
      <c r="S1265" s="150">
        <v>3.5926213E7</v>
      </c>
      <c r="T1265" s="149">
        <f t="shared" ref="T1265:T1267" si="2194">S1265/1000000</f>
        <v>35.926213</v>
      </c>
      <c r="U1265" s="178">
        <f t="shared" si="2186"/>
        <v>0.2549670348</v>
      </c>
      <c r="V1265" s="192">
        <v>26.0</v>
      </c>
      <c r="W1265" s="204">
        <f>SUM(S1265/(V1265*1000000))</f>
        <v>1.381777423</v>
      </c>
      <c r="X1265" s="193">
        <f t="shared" si="2187"/>
        <v>0.3847625769</v>
      </c>
      <c r="Y1265" s="151">
        <v>2014.0</v>
      </c>
      <c r="Z1265" s="171"/>
      <c r="AA1265" s="159"/>
      <c r="AB1265" s="189" t="s">
        <v>4066</v>
      </c>
      <c r="AC1265" s="158"/>
    </row>
    <row r="1266" ht="15.75" customHeight="1">
      <c r="A1266" s="222" t="s">
        <v>4067</v>
      </c>
      <c r="B1266" s="146">
        <v>76.0</v>
      </c>
      <c r="C1266" s="164">
        <v>63.0</v>
      </c>
      <c r="D1266" s="214">
        <f>(B1266+C1266)/2</f>
        <v>69.5</v>
      </c>
      <c r="E1266" s="164">
        <v>57.0</v>
      </c>
      <c r="F1266" s="164">
        <v>64.0</v>
      </c>
      <c r="G1266" s="149">
        <f t="shared" si="1095"/>
        <v>-7</v>
      </c>
      <c r="H1266" s="164">
        <f>(E1266+F1266)/2</f>
        <v>60.5</v>
      </c>
      <c r="I1266" s="177">
        <f t="shared" si="1467"/>
        <v>9</v>
      </c>
      <c r="J1266" s="173" t="s">
        <v>1558</v>
      </c>
      <c r="K1266" s="173" t="s">
        <v>1558</v>
      </c>
      <c r="L1266" s="152" t="s">
        <v>1540</v>
      </c>
      <c r="M1266" s="153">
        <f t="shared" si="2191"/>
        <v>9.453224</v>
      </c>
      <c r="N1266" s="149">
        <v>9453224.0</v>
      </c>
      <c r="O1266" s="181">
        <f t="shared" si="2192"/>
        <v>20.591853</v>
      </c>
      <c r="P1266" s="149">
        <v>2.0591853E7</v>
      </c>
      <c r="Q1266" s="153">
        <f t="shared" si="2193"/>
        <v>0.018124</v>
      </c>
      <c r="R1266" s="154">
        <v>18124.0</v>
      </c>
      <c r="S1266" s="154">
        <f>R1266+P1266</f>
        <v>20609977</v>
      </c>
      <c r="T1266" s="154">
        <f t="shared" si="2194"/>
        <v>20.609977</v>
      </c>
      <c r="U1266" s="178">
        <f>R1266/S1266</f>
        <v>0.0008793799236</v>
      </c>
      <c r="V1266" s="156">
        <v>15.0</v>
      </c>
      <c r="W1266" s="157">
        <f t="shared" ref="W1266:W1270" si="2195">SUM(T1266/V1266)</f>
        <v>1.373998467</v>
      </c>
      <c r="X1266" s="178">
        <f>N1266/(V1266*1000000)</f>
        <v>0.6302149333</v>
      </c>
      <c r="Y1266" s="164">
        <v>2016.0</v>
      </c>
      <c r="Z1266" s="159"/>
      <c r="AA1266" s="159"/>
      <c r="AB1266" s="160" t="s">
        <v>4068</v>
      </c>
      <c r="AC1266" s="159"/>
    </row>
    <row r="1267" ht="15.75" customHeight="1">
      <c r="A1267" s="223" t="s">
        <v>4069</v>
      </c>
      <c r="B1267" s="175">
        <v>51.0</v>
      </c>
      <c r="C1267" s="158">
        <v>52.0</v>
      </c>
      <c r="D1267" s="210">
        <f t="shared" ref="D1267:D1271" si="2196">AVERAGE(B1267:C1267)</f>
        <v>51.5</v>
      </c>
      <c r="E1267" s="158">
        <v>63.0</v>
      </c>
      <c r="F1267" s="158">
        <v>59.0</v>
      </c>
      <c r="G1267" s="158">
        <f t="shared" si="1095"/>
        <v>4</v>
      </c>
      <c r="H1267" s="158">
        <f t="shared" ref="H1267:H1271" si="2197">AVERAGE(E1267:F1267)</f>
        <v>61</v>
      </c>
      <c r="I1267" s="210">
        <f t="shared" si="1467"/>
        <v>-9.5</v>
      </c>
      <c r="J1267" s="162" t="s">
        <v>1537</v>
      </c>
      <c r="K1267" s="162" t="s">
        <v>4070</v>
      </c>
      <c r="L1267" s="162" t="s">
        <v>1540</v>
      </c>
      <c r="M1267" s="153">
        <f t="shared" si="2191"/>
        <v>24.852258</v>
      </c>
      <c r="N1267" s="154">
        <v>2.4852258E7</v>
      </c>
      <c r="O1267" s="153">
        <f t="shared" si="2192"/>
        <v>73.103784</v>
      </c>
      <c r="P1267" s="154">
        <v>7.3103784E7</v>
      </c>
      <c r="Q1267" s="153">
        <f t="shared" si="2193"/>
        <v>132.262953</v>
      </c>
      <c r="R1267" s="154">
        <v>1.32262953E8</v>
      </c>
      <c r="S1267" s="154">
        <v>2.05366737E8</v>
      </c>
      <c r="T1267" s="154">
        <f t="shared" si="2194"/>
        <v>205.366737</v>
      </c>
      <c r="U1267" s="178">
        <f t="shared" ref="U1267:U1274" si="2198">(R1267/S1267)</f>
        <v>0.6440329867</v>
      </c>
      <c r="V1267" s="156">
        <v>150.0</v>
      </c>
      <c r="W1267" s="188">
        <f t="shared" si="2195"/>
        <v>1.36911158</v>
      </c>
      <c r="X1267" s="193">
        <f t="shared" ref="X1267:X1274" si="2199">SUM(M1267/V1267)</f>
        <v>0.16568172</v>
      </c>
      <c r="Y1267" s="158">
        <v>2013.0</v>
      </c>
      <c r="Z1267" s="159"/>
      <c r="AA1267" s="159"/>
      <c r="AB1267" s="189" t="s">
        <v>4071</v>
      </c>
      <c r="AC1267" s="158"/>
    </row>
    <row r="1268" ht="15.75" customHeight="1">
      <c r="A1268" s="221" t="s">
        <v>4072</v>
      </c>
      <c r="B1268" s="183">
        <v>20.0</v>
      </c>
      <c r="C1268" s="147">
        <v>45.0</v>
      </c>
      <c r="D1268" s="183">
        <f t="shared" si="2196"/>
        <v>32.5</v>
      </c>
      <c r="E1268" s="147">
        <v>56.0</v>
      </c>
      <c r="F1268" s="147">
        <v>57.0</v>
      </c>
      <c r="G1268" s="147">
        <f t="shared" si="1095"/>
        <v>-1</v>
      </c>
      <c r="H1268" s="147">
        <f t="shared" si="2197"/>
        <v>56.5</v>
      </c>
      <c r="I1268" s="183">
        <f t="shared" si="1467"/>
        <v>-24</v>
      </c>
      <c r="J1268" s="179" t="s">
        <v>1605</v>
      </c>
      <c r="K1268" s="179" t="s">
        <v>4073</v>
      </c>
      <c r="L1268" s="179" t="s">
        <v>1540</v>
      </c>
      <c r="M1268" s="186">
        <v>7.33</v>
      </c>
      <c r="N1268" s="187">
        <f t="shared" ref="N1268:N1270" si="2200">M1268*1000000</f>
        <v>7330000</v>
      </c>
      <c r="O1268" s="153">
        <v>20.22</v>
      </c>
      <c r="P1268" s="187">
        <f t="shared" ref="P1268:P1270" si="2201">O1268*1000000</f>
        <v>20220000</v>
      </c>
      <c r="Q1268" s="153">
        <v>0.31</v>
      </c>
      <c r="R1268" s="149">
        <f t="shared" ref="R1268:R1270" si="2202">SUM(Q1268*1000000)</f>
        <v>310000</v>
      </c>
      <c r="S1268" s="187">
        <f>T1268*1000000</f>
        <v>20530000</v>
      </c>
      <c r="T1268" s="187">
        <f>SUM(O1268+Q1268)</f>
        <v>20.53</v>
      </c>
      <c r="U1268" s="178">
        <f t="shared" si="2198"/>
        <v>0.01509985387</v>
      </c>
      <c r="V1268" s="156">
        <v>15.0</v>
      </c>
      <c r="W1268" s="188">
        <f t="shared" si="2195"/>
        <v>1.368666667</v>
      </c>
      <c r="X1268" s="193">
        <f t="shared" si="2199"/>
        <v>0.4886666667</v>
      </c>
      <c r="Y1268" s="147">
        <v>2010.0</v>
      </c>
      <c r="Z1268" s="159"/>
      <c r="AA1268" s="159"/>
      <c r="AB1268" s="189" t="s">
        <v>4074</v>
      </c>
      <c r="AC1268" s="158"/>
    </row>
    <row r="1269" ht="15.75" customHeight="1">
      <c r="A1269" s="221" t="s">
        <v>4075</v>
      </c>
      <c r="B1269" s="175">
        <v>68.0</v>
      </c>
      <c r="C1269" s="158">
        <v>59.0</v>
      </c>
      <c r="D1269" s="185">
        <f t="shared" si="2196"/>
        <v>63.5</v>
      </c>
      <c r="E1269" s="158">
        <v>61.0</v>
      </c>
      <c r="F1269" s="147">
        <v>61.0</v>
      </c>
      <c r="G1269" s="147">
        <f t="shared" si="1095"/>
        <v>0</v>
      </c>
      <c r="H1269" s="147">
        <f t="shared" si="2197"/>
        <v>61</v>
      </c>
      <c r="I1269" s="185">
        <f t="shared" si="1467"/>
        <v>2.5</v>
      </c>
      <c r="J1269" s="179" t="s">
        <v>1602</v>
      </c>
      <c r="K1269" s="179" t="s">
        <v>1958</v>
      </c>
      <c r="L1269" s="179" t="s">
        <v>1540</v>
      </c>
      <c r="M1269" s="153">
        <v>24.03</v>
      </c>
      <c r="N1269" s="187">
        <f t="shared" si="2200"/>
        <v>24030000</v>
      </c>
      <c r="O1269" s="153">
        <v>78.04</v>
      </c>
      <c r="P1269" s="187">
        <f t="shared" si="2201"/>
        <v>78040000</v>
      </c>
      <c r="Q1269" s="153">
        <v>74.88</v>
      </c>
      <c r="R1269" s="149">
        <f t="shared" si="2202"/>
        <v>74880000</v>
      </c>
      <c r="S1269" s="154">
        <f>SUM(N1269:P1269)</f>
        <v>102070078</v>
      </c>
      <c r="T1269" s="149">
        <f>S1269/1000000</f>
        <v>102.070078</v>
      </c>
      <c r="U1269" s="178">
        <f t="shared" si="2198"/>
        <v>0.7336136254</v>
      </c>
      <c r="V1269" s="156">
        <v>75.0</v>
      </c>
      <c r="W1269" s="188">
        <f t="shared" si="2195"/>
        <v>1.360934374</v>
      </c>
      <c r="X1269" s="193">
        <f t="shared" si="2199"/>
        <v>0.3204</v>
      </c>
      <c r="Y1269" s="147">
        <v>2011.0</v>
      </c>
      <c r="Z1269" s="159"/>
      <c r="AA1269" s="159"/>
      <c r="AB1269" s="189" t="s">
        <v>4076</v>
      </c>
      <c r="AC1269" s="158"/>
    </row>
    <row r="1270" ht="15.75" customHeight="1">
      <c r="A1270" s="221" t="s">
        <v>4077</v>
      </c>
      <c r="B1270" s="183">
        <v>85.0</v>
      </c>
      <c r="C1270" s="147">
        <v>72.0</v>
      </c>
      <c r="D1270" s="183">
        <f t="shared" si="2196"/>
        <v>78.5</v>
      </c>
      <c r="E1270" s="147">
        <v>60.0</v>
      </c>
      <c r="F1270" s="147">
        <v>73.0</v>
      </c>
      <c r="G1270" s="147">
        <f t="shared" si="1095"/>
        <v>-13</v>
      </c>
      <c r="H1270" s="147">
        <f t="shared" si="2197"/>
        <v>66.5</v>
      </c>
      <c r="I1270" s="183">
        <f t="shared" si="1467"/>
        <v>12</v>
      </c>
      <c r="J1270" s="179" t="s">
        <v>1543</v>
      </c>
      <c r="K1270" s="179" t="s">
        <v>2574</v>
      </c>
      <c r="L1270" s="179" t="s">
        <v>1540</v>
      </c>
      <c r="M1270" s="186">
        <v>5.01</v>
      </c>
      <c r="N1270" s="187">
        <f t="shared" si="2200"/>
        <v>5010000</v>
      </c>
      <c r="O1270" s="153">
        <v>13.37</v>
      </c>
      <c r="P1270" s="187">
        <f t="shared" si="2201"/>
        <v>13370000</v>
      </c>
      <c r="Q1270" s="153">
        <v>13.71</v>
      </c>
      <c r="R1270" s="149">
        <f t="shared" si="2202"/>
        <v>13710000</v>
      </c>
      <c r="S1270" s="187">
        <f>T1270*1000000</f>
        <v>27080000</v>
      </c>
      <c r="T1270" s="187">
        <v>27.08</v>
      </c>
      <c r="U1270" s="178">
        <f t="shared" si="2198"/>
        <v>0.5062776957</v>
      </c>
      <c r="V1270" s="156">
        <v>20.0</v>
      </c>
      <c r="W1270" s="188">
        <f t="shared" si="2195"/>
        <v>1.354</v>
      </c>
      <c r="X1270" s="193">
        <f t="shared" si="2199"/>
        <v>0.2505</v>
      </c>
      <c r="Y1270" s="147">
        <v>2008.0</v>
      </c>
      <c r="Z1270" s="159"/>
      <c r="AA1270" s="159"/>
      <c r="AB1270" s="189" t="s">
        <v>4078</v>
      </c>
      <c r="AC1270" s="158"/>
    </row>
    <row r="1271" ht="15.75" customHeight="1">
      <c r="A1271" s="221" t="s">
        <v>4079</v>
      </c>
      <c r="B1271" s="183">
        <v>57.0</v>
      </c>
      <c r="C1271" s="147">
        <v>55.0</v>
      </c>
      <c r="D1271" s="185">
        <f t="shared" si="2196"/>
        <v>56</v>
      </c>
      <c r="E1271" s="147">
        <v>60.0</v>
      </c>
      <c r="F1271" s="147">
        <v>63.0</v>
      </c>
      <c r="G1271" s="147">
        <f t="shared" si="1095"/>
        <v>-3</v>
      </c>
      <c r="H1271" s="147">
        <f t="shared" si="2197"/>
        <v>61.5</v>
      </c>
      <c r="I1271" s="185">
        <f t="shared" si="1467"/>
        <v>-5.5</v>
      </c>
      <c r="J1271" s="179" t="s">
        <v>1602</v>
      </c>
      <c r="K1271" s="179" t="s">
        <v>1808</v>
      </c>
      <c r="L1271" s="165" t="s">
        <v>1540</v>
      </c>
      <c r="M1271" s="186">
        <f t="shared" ref="M1271:M1272" si="2203">N1271/1000000</f>
        <v>7.892539</v>
      </c>
      <c r="N1271" s="187">
        <v>7892539.0</v>
      </c>
      <c r="O1271" s="153">
        <f t="shared" ref="O1271:O1272" si="2204">P1271/1000000</f>
        <v>17.14208</v>
      </c>
      <c r="P1271" s="187">
        <v>1.714208E7</v>
      </c>
      <c r="Q1271" s="153">
        <f t="shared" ref="Q1271:Q1272" si="2205">R1271/1000000</f>
        <v>23.204106</v>
      </c>
      <c r="R1271" s="154">
        <v>2.3204106E7</v>
      </c>
      <c r="S1271" s="187">
        <v>4.0346186E7</v>
      </c>
      <c r="T1271" s="187">
        <f t="shared" ref="T1271:T1272" si="2206">S1271/1000000</f>
        <v>40.346186</v>
      </c>
      <c r="U1271" s="178">
        <f t="shared" si="2198"/>
        <v>0.5751251432</v>
      </c>
      <c r="V1271" s="156">
        <v>30.0</v>
      </c>
      <c r="W1271" s="188">
        <f>SUM((S1271/1000000)/V1271)</f>
        <v>1.344872867</v>
      </c>
      <c r="X1271" s="193">
        <f t="shared" si="2199"/>
        <v>0.2630846333</v>
      </c>
      <c r="Y1271" s="151">
        <v>2012.0</v>
      </c>
      <c r="Z1271" s="159"/>
      <c r="AA1271" s="159"/>
      <c r="AB1271" s="189" t="s">
        <v>4080</v>
      </c>
      <c r="AC1271" s="158"/>
    </row>
    <row r="1272" ht="15.75" customHeight="1">
      <c r="A1272" s="224" t="s">
        <v>4081</v>
      </c>
      <c r="B1272" s="175">
        <v>68.0</v>
      </c>
      <c r="C1272" s="158">
        <v>55.0</v>
      </c>
      <c r="D1272" s="210">
        <f>(B1272+C1272)/2</f>
        <v>61.5</v>
      </c>
      <c r="E1272" s="164">
        <v>79.0</v>
      </c>
      <c r="F1272" s="158">
        <v>78.0</v>
      </c>
      <c r="G1272" s="164">
        <f t="shared" si="1095"/>
        <v>1</v>
      </c>
      <c r="H1272" s="158">
        <f>(E1272+F1272)/2</f>
        <v>78.5</v>
      </c>
      <c r="I1272" s="177">
        <f t="shared" si="1467"/>
        <v>-17</v>
      </c>
      <c r="J1272" s="162" t="s">
        <v>1602</v>
      </c>
      <c r="K1272" s="162" t="s">
        <v>1602</v>
      </c>
      <c r="L1272" s="162" t="s">
        <v>1534</v>
      </c>
      <c r="M1272" s="153">
        <f t="shared" si="2203"/>
        <v>13.421036</v>
      </c>
      <c r="N1272" s="154">
        <v>1.3421036E7</v>
      </c>
      <c r="O1272" s="153">
        <f t="shared" si="2204"/>
        <v>45.445109</v>
      </c>
      <c r="P1272" s="149">
        <v>4.5445109E7</v>
      </c>
      <c r="Q1272" s="153">
        <f t="shared" si="2205"/>
        <v>55.1</v>
      </c>
      <c r="R1272" s="149">
        <v>5.51E7</v>
      </c>
      <c r="S1272" s="154">
        <f>SUM(P1272+(Q1272*1000000))</f>
        <v>100545109</v>
      </c>
      <c r="T1272" s="154">
        <f t="shared" si="2206"/>
        <v>100.545109</v>
      </c>
      <c r="U1272" s="178">
        <f t="shared" si="2198"/>
        <v>0.5480127333</v>
      </c>
      <c r="V1272" s="192">
        <v>75.0</v>
      </c>
      <c r="W1272" s="188">
        <f t="shared" ref="W1272:W1273" si="2207">SUM(T1272/V1272)</f>
        <v>1.340601453</v>
      </c>
      <c r="X1272" s="193">
        <f t="shared" si="2199"/>
        <v>0.1789471467</v>
      </c>
      <c r="Y1272" s="158">
        <v>2015.0</v>
      </c>
      <c r="Z1272" s="159"/>
      <c r="AA1272" s="159"/>
      <c r="AB1272" s="189" t="s">
        <v>4082</v>
      </c>
      <c r="AC1272" s="158"/>
    </row>
    <row r="1273" ht="15.75" customHeight="1">
      <c r="A1273" s="221" t="s">
        <v>4083</v>
      </c>
      <c r="B1273" s="183">
        <v>83.0</v>
      </c>
      <c r="C1273" s="147">
        <v>77.0</v>
      </c>
      <c r="D1273" s="183">
        <f>AVERAGE(B1273:C1273)</f>
        <v>80</v>
      </c>
      <c r="E1273" s="147">
        <v>68.0</v>
      </c>
      <c r="F1273" s="147">
        <v>73.0</v>
      </c>
      <c r="G1273" s="147">
        <f t="shared" si="1095"/>
        <v>-5</v>
      </c>
      <c r="H1273" s="147">
        <f>AVERAGE(E1273:F1273)</f>
        <v>70.5</v>
      </c>
      <c r="I1273" s="183">
        <f t="shared" si="1467"/>
        <v>9.5</v>
      </c>
      <c r="J1273" s="162" t="s">
        <v>1527</v>
      </c>
      <c r="K1273" s="179" t="s">
        <v>1646</v>
      </c>
      <c r="L1273" s="179" t="s">
        <v>1534</v>
      </c>
      <c r="M1273" s="186">
        <v>2.0</v>
      </c>
      <c r="N1273" s="187">
        <f>M1273*1000000</f>
        <v>2000000</v>
      </c>
      <c r="O1273" s="153">
        <v>15.54</v>
      </c>
      <c r="P1273" s="187">
        <f>O1273*1000000</f>
        <v>15540000</v>
      </c>
      <c r="Q1273" s="153">
        <v>44.68</v>
      </c>
      <c r="R1273" s="149">
        <f>SUM(Q1273*1000000)</f>
        <v>44680000</v>
      </c>
      <c r="S1273" s="187">
        <f>T1273*1000000</f>
        <v>60220000</v>
      </c>
      <c r="T1273" s="187">
        <f>SUM(O1273+Q1273)</f>
        <v>60.22</v>
      </c>
      <c r="U1273" s="178">
        <f t="shared" si="2198"/>
        <v>0.7419461973</v>
      </c>
      <c r="V1273" s="156">
        <v>45.0</v>
      </c>
      <c r="W1273" s="188">
        <f t="shared" si="2207"/>
        <v>1.338222222</v>
      </c>
      <c r="X1273" s="193">
        <f t="shared" si="2199"/>
        <v>0.04444444444</v>
      </c>
      <c r="Y1273" s="147">
        <v>2010.0</v>
      </c>
      <c r="Z1273" s="159"/>
      <c r="AA1273" s="159"/>
      <c r="AB1273" s="189" t="s">
        <v>4084</v>
      </c>
      <c r="AC1273" s="158"/>
    </row>
    <row r="1274" ht="15.75" customHeight="1">
      <c r="A1274" s="194" t="s">
        <v>4085</v>
      </c>
      <c r="B1274" s="146">
        <v>81.0</v>
      </c>
      <c r="C1274" s="175">
        <v>67.0</v>
      </c>
      <c r="D1274" s="146">
        <f t="shared" ref="D1274:D1275" si="2208">(B1274+C1274)/2</f>
        <v>74</v>
      </c>
      <c r="E1274" s="146">
        <v>75.0</v>
      </c>
      <c r="F1274" s="146">
        <v>67.0</v>
      </c>
      <c r="G1274" s="146">
        <f t="shared" si="1095"/>
        <v>8</v>
      </c>
      <c r="H1274" s="146">
        <f t="shared" ref="H1274:H1275" si="2209">(E1274+F1274)/2</f>
        <v>71</v>
      </c>
      <c r="I1274" s="146">
        <f t="shared" si="1467"/>
        <v>3</v>
      </c>
      <c r="J1274" s="152" t="s">
        <v>1903</v>
      </c>
      <c r="K1274" s="197" t="s">
        <v>1904</v>
      </c>
      <c r="L1274" s="197" t="s">
        <v>1540</v>
      </c>
      <c r="M1274" s="181">
        <f t="shared" ref="M1274:M1275" si="2210">N1274/1000000</f>
        <v>9.740064</v>
      </c>
      <c r="N1274" s="198">
        <v>9740064.0</v>
      </c>
      <c r="O1274" s="181">
        <f t="shared" ref="O1274:O1275" si="2211">P1274/1000000</f>
        <v>30.316271</v>
      </c>
      <c r="P1274" s="149">
        <v>3.0316271E7</v>
      </c>
      <c r="Q1274" s="181">
        <f t="shared" ref="Q1274:Q1275" si="2212">R1274/1000000</f>
        <v>23.142738</v>
      </c>
      <c r="R1274" s="198">
        <v>2.3142738E7</v>
      </c>
      <c r="S1274" s="149">
        <f>P1274+R1274</f>
        <v>53459009</v>
      </c>
      <c r="T1274" s="149">
        <f t="shared" ref="T1274:T1276" si="2213">S1274/1000000</f>
        <v>53.459009</v>
      </c>
      <c r="U1274" s="199">
        <f t="shared" si="2198"/>
        <v>0.4329062291</v>
      </c>
      <c r="V1274" s="192">
        <v>40.0</v>
      </c>
      <c r="W1274" s="200">
        <f>SUM(S1274/(V1274*1000000))</f>
        <v>1.336475225</v>
      </c>
      <c r="X1274" s="199">
        <f t="shared" si="2199"/>
        <v>0.2435016</v>
      </c>
      <c r="Y1274" s="146">
        <v>2019.0</v>
      </c>
      <c r="Z1274" s="201"/>
      <c r="AA1274" s="201"/>
      <c r="AB1274" s="211" t="s">
        <v>4086</v>
      </c>
      <c r="AC1274" s="159"/>
    </row>
    <row r="1275" ht="15.75" customHeight="1">
      <c r="A1275" s="223" t="s">
        <v>4087</v>
      </c>
      <c r="B1275" s="175">
        <v>12.0</v>
      </c>
      <c r="C1275" s="158">
        <v>24.0</v>
      </c>
      <c r="D1275" s="214">
        <f t="shared" si="2208"/>
        <v>18</v>
      </c>
      <c r="E1275" s="158">
        <v>69.0</v>
      </c>
      <c r="F1275" s="158">
        <v>50.0</v>
      </c>
      <c r="G1275" s="149">
        <f t="shared" si="1095"/>
        <v>19</v>
      </c>
      <c r="H1275" s="164">
        <f t="shared" si="2209"/>
        <v>59.5</v>
      </c>
      <c r="I1275" s="177">
        <f t="shared" si="1467"/>
        <v>-41.5</v>
      </c>
      <c r="J1275" s="162" t="s">
        <v>1547</v>
      </c>
      <c r="K1275" s="162" t="s">
        <v>1547</v>
      </c>
      <c r="L1275" s="152" t="s">
        <v>1540</v>
      </c>
      <c r="M1275" s="153">
        <f t="shared" si="2210"/>
        <v>7.102085</v>
      </c>
      <c r="N1275" s="154">
        <v>7102085.0</v>
      </c>
      <c r="O1275" s="153">
        <f t="shared" si="2211"/>
        <v>27.734185</v>
      </c>
      <c r="P1275" s="154">
        <v>2.7734185E7</v>
      </c>
      <c r="Q1275" s="153">
        <f t="shared" si="2212"/>
        <v>20</v>
      </c>
      <c r="R1275" s="154">
        <v>2.0E7</v>
      </c>
      <c r="S1275" s="154">
        <f>R1275+P1275</f>
        <v>47734185</v>
      </c>
      <c r="T1275" s="154">
        <f t="shared" si="2213"/>
        <v>47.734185</v>
      </c>
      <c r="U1275" s="178">
        <f>R1275/S1275</f>
        <v>0.4189869378</v>
      </c>
      <c r="V1275" s="156">
        <v>36.0</v>
      </c>
      <c r="W1275" s="157">
        <f t="shared" ref="W1275:W1278" si="2214">SUM(T1275/V1275)</f>
        <v>1.325949583</v>
      </c>
      <c r="X1275" s="178">
        <f>N1275/(V1275*1000000)</f>
        <v>0.1972801389</v>
      </c>
      <c r="Y1275" s="158">
        <v>2016.0</v>
      </c>
      <c r="Z1275" s="159"/>
      <c r="AA1275" s="159"/>
      <c r="AB1275" s="159"/>
      <c r="AC1275" s="159"/>
    </row>
    <row r="1276" ht="15.75" customHeight="1">
      <c r="A1276" s="221" t="s">
        <v>4088</v>
      </c>
      <c r="B1276" s="175">
        <v>34.0</v>
      </c>
      <c r="C1276" s="158">
        <v>45.0</v>
      </c>
      <c r="D1276" s="185">
        <f t="shared" ref="D1276:D1278" si="2215">AVERAGE(B1276:C1276)</f>
        <v>39.5</v>
      </c>
      <c r="E1276" s="158">
        <v>61.0</v>
      </c>
      <c r="F1276" s="147">
        <v>64.0</v>
      </c>
      <c r="G1276" s="187">
        <f t="shared" si="1095"/>
        <v>-3</v>
      </c>
      <c r="H1276" s="147">
        <f t="shared" ref="H1276:H1278" si="2216">AVERAGE(E1276:F1276)</f>
        <v>62.5</v>
      </c>
      <c r="I1276" s="185">
        <f t="shared" si="1467"/>
        <v>-23</v>
      </c>
      <c r="J1276" s="179" t="s">
        <v>1602</v>
      </c>
      <c r="K1276" s="179" t="s">
        <v>1716</v>
      </c>
      <c r="L1276" s="179" t="s">
        <v>1550</v>
      </c>
      <c r="M1276" s="153">
        <v>90.15</v>
      </c>
      <c r="N1276" s="187">
        <f t="shared" ref="N1276:N1278" si="2217">M1276*1000000</f>
        <v>90150000</v>
      </c>
      <c r="O1276" s="153">
        <v>241.07</v>
      </c>
      <c r="P1276" s="187">
        <f t="shared" ref="P1276:P1278" si="2218">O1276*1000000</f>
        <v>241070000</v>
      </c>
      <c r="Q1276" s="153">
        <v>804.64</v>
      </c>
      <c r="R1276" s="149">
        <f t="shared" ref="R1276:R1278" si="2219">SUM(Q1276*1000000)</f>
        <v>804640000</v>
      </c>
      <c r="S1276" s="154">
        <f>SUM(N1276:P1276)</f>
        <v>331220241.1</v>
      </c>
      <c r="T1276" s="149">
        <f t="shared" si="2213"/>
        <v>331.2202411</v>
      </c>
      <c r="U1276" s="178">
        <f t="shared" ref="U1276:U1297" si="2220">(R1276/S1276)</f>
        <v>2.429320133</v>
      </c>
      <c r="V1276" s="156">
        <v>250.0</v>
      </c>
      <c r="W1276" s="188">
        <f t="shared" si="2214"/>
        <v>1.324880964</v>
      </c>
      <c r="X1276" s="193">
        <f t="shared" ref="X1276:X1297" si="2221">SUM(M1276/V1276)</f>
        <v>0.3606</v>
      </c>
      <c r="Y1276" s="147">
        <v>2011.0</v>
      </c>
      <c r="Z1276" s="159"/>
      <c r="AA1276" s="159"/>
      <c r="AB1276" s="189" t="s">
        <v>4089</v>
      </c>
      <c r="AC1276" s="158"/>
    </row>
    <row r="1277" ht="15.75" customHeight="1">
      <c r="A1277" s="221" t="s">
        <v>4090</v>
      </c>
      <c r="B1277" s="183">
        <v>13.0</v>
      </c>
      <c r="C1277" s="147">
        <v>30.0</v>
      </c>
      <c r="D1277" s="185">
        <f t="shared" si="2215"/>
        <v>21.5</v>
      </c>
      <c r="E1277" s="147">
        <v>43.0</v>
      </c>
      <c r="F1277" s="147">
        <v>52.0</v>
      </c>
      <c r="G1277" s="147">
        <f t="shared" si="1095"/>
        <v>-9</v>
      </c>
      <c r="H1277" s="147">
        <f t="shared" si="2216"/>
        <v>47.5</v>
      </c>
      <c r="I1277" s="185">
        <f t="shared" si="1467"/>
        <v>-26</v>
      </c>
      <c r="J1277" s="179" t="s">
        <v>1602</v>
      </c>
      <c r="K1277" s="179" t="s">
        <v>4091</v>
      </c>
      <c r="L1277" s="179" t="s">
        <v>1550</v>
      </c>
      <c r="M1277" s="186">
        <v>12.3</v>
      </c>
      <c r="N1277" s="187">
        <f t="shared" si="2217"/>
        <v>12300000</v>
      </c>
      <c r="O1277" s="153">
        <v>43.59</v>
      </c>
      <c r="P1277" s="187">
        <f t="shared" si="2218"/>
        <v>43590000</v>
      </c>
      <c r="Q1277" s="153">
        <v>68.9</v>
      </c>
      <c r="R1277" s="149">
        <f t="shared" si="2219"/>
        <v>68900000</v>
      </c>
      <c r="S1277" s="187">
        <f t="shared" ref="S1277:S1278" si="2222">T1277*1000000</f>
        <v>112490000</v>
      </c>
      <c r="T1277" s="187">
        <f t="shared" ref="T1277:T1278" si="2223">SUM(O1277+Q1277)</f>
        <v>112.49</v>
      </c>
      <c r="U1277" s="178">
        <f t="shared" si="2220"/>
        <v>0.6124988888</v>
      </c>
      <c r="V1277" s="156">
        <v>85.0</v>
      </c>
      <c r="W1277" s="188">
        <f t="shared" si="2214"/>
        <v>1.323411765</v>
      </c>
      <c r="X1277" s="193">
        <f t="shared" si="2221"/>
        <v>0.1447058824</v>
      </c>
      <c r="Y1277" s="147">
        <v>2010.0</v>
      </c>
      <c r="Z1277" s="159"/>
      <c r="AA1277" s="159"/>
      <c r="AB1277" s="189" t="s">
        <v>4092</v>
      </c>
      <c r="AC1277" s="158"/>
    </row>
    <row r="1278" ht="15.75" customHeight="1">
      <c r="A1278" s="221" t="s">
        <v>4093</v>
      </c>
      <c r="B1278" s="183">
        <v>53.0</v>
      </c>
      <c r="C1278" s="147">
        <v>51.0</v>
      </c>
      <c r="D1278" s="183">
        <f t="shared" si="2215"/>
        <v>52</v>
      </c>
      <c r="E1278" s="147">
        <v>56.0</v>
      </c>
      <c r="F1278" s="147">
        <v>55.0</v>
      </c>
      <c r="G1278" s="147">
        <f t="shared" si="1095"/>
        <v>1</v>
      </c>
      <c r="H1278" s="147">
        <f t="shared" si="2216"/>
        <v>55.5</v>
      </c>
      <c r="I1278" s="183">
        <f t="shared" si="1467"/>
        <v>-3.5</v>
      </c>
      <c r="J1278" s="179" t="s">
        <v>1543</v>
      </c>
      <c r="K1278" s="179" t="s">
        <v>1616</v>
      </c>
      <c r="L1278" s="179" t="s">
        <v>1540</v>
      </c>
      <c r="M1278" s="186">
        <v>6.9</v>
      </c>
      <c r="N1278" s="187">
        <f t="shared" si="2217"/>
        <v>6900000</v>
      </c>
      <c r="O1278" s="153">
        <v>17.8</v>
      </c>
      <c r="P1278" s="187">
        <f t="shared" si="2218"/>
        <v>17800000</v>
      </c>
      <c r="Q1278" s="153">
        <v>24.25</v>
      </c>
      <c r="R1278" s="149">
        <f t="shared" si="2219"/>
        <v>24250000</v>
      </c>
      <c r="S1278" s="187">
        <f t="shared" si="2222"/>
        <v>42050000</v>
      </c>
      <c r="T1278" s="187">
        <f t="shared" si="2223"/>
        <v>42.05</v>
      </c>
      <c r="U1278" s="178">
        <f t="shared" si="2220"/>
        <v>0.5766944114</v>
      </c>
      <c r="V1278" s="156">
        <v>32.0</v>
      </c>
      <c r="W1278" s="188">
        <f t="shared" si="2214"/>
        <v>1.3140625</v>
      </c>
      <c r="X1278" s="193">
        <f t="shared" si="2221"/>
        <v>0.215625</v>
      </c>
      <c r="Y1278" s="147">
        <v>2010.0</v>
      </c>
      <c r="Z1278" s="159"/>
      <c r="AA1278" s="159"/>
      <c r="AB1278" s="189" t="s">
        <v>4094</v>
      </c>
      <c r="AC1278" s="158"/>
    </row>
    <row r="1279" ht="15.75" customHeight="1">
      <c r="A1279" s="227" t="s">
        <v>4095</v>
      </c>
      <c r="B1279" s="146">
        <v>50.0</v>
      </c>
      <c r="C1279" s="147">
        <v>52.0</v>
      </c>
      <c r="D1279" s="149">
        <f>(B1279+C1279)/2</f>
        <v>51</v>
      </c>
      <c r="E1279" s="147">
        <v>71.0</v>
      </c>
      <c r="F1279" s="149">
        <v>56.0</v>
      </c>
      <c r="G1279" s="150">
        <f t="shared" si="1095"/>
        <v>15</v>
      </c>
      <c r="H1279" s="151">
        <f>(E1279+F1279)/2</f>
        <v>63.5</v>
      </c>
      <c r="I1279" s="150">
        <f t="shared" si="1467"/>
        <v>-12.5</v>
      </c>
      <c r="J1279" s="173" t="s">
        <v>1558</v>
      </c>
      <c r="K1279" s="173" t="s">
        <v>1558</v>
      </c>
      <c r="L1279" s="152" t="s">
        <v>1540</v>
      </c>
      <c r="M1279" s="153">
        <f>N1279/1000000</f>
        <v>12.103043</v>
      </c>
      <c r="N1279" s="149">
        <v>1.2103043E7</v>
      </c>
      <c r="O1279" s="153">
        <f>P1279/1000000</f>
        <v>32.392119</v>
      </c>
      <c r="P1279" s="149">
        <v>3.2392119E7</v>
      </c>
      <c r="Q1279" s="153">
        <f>R1279/1000000</f>
        <v>20.140198</v>
      </c>
      <c r="R1279" s="154">
        <f>S1279-P1279</f>
        <v>20140198</v>
      </c>
      <c r="S1279" s="149">
        <v>5.2532317E7</v>
      </c>
      <c r="T1279" s="154">
        <f>S1279/100000</f>
        <v>525.32317</v>
      </c>
      <c r="U1279" s="155">
        <f t="shared" si="2220"/>
        <v>0.3833868207</v>
      </c>
      <c r="V1279" s="156">
        <v>40.0</v>
      </c>
      <c r="W1279" s="204">
        <f>SUM(S1279/(V1279*1000000))</f>
        <v>1.313307925</v>
      </c>
      <c r="X1279" s="155">
        <f t="shared" si="2221"/>
        <v>0.302576075</v>
      </c>
      <c r="Y1279" s="147">
        <v>2018.0</v>
      </c>
      <c r="Z1279" s="159"/>
      <c r="AA1279" s="159"/>
      <c r="AB1279" s="160" t="s">
        <v>4096</v>
      </c>
      <c r="AC1279" s="159"/>
    </row>
    <row r="1280" ht="15.75" customHeight="1">
      <c r="A1280" s="221" t="s">
        <v>4097</v>
      </c>
      <c r="B1280" s="183">
        <v>81.0</v>
      </c>
      <c r="C1280" s="147">
        <v>66.0</v>
      </c>
      <c r="D1280" s="183">
        <f>AVERAGE(B1280:C1280)</f>
        <v>73.5</v>
      </c>
      <c r="E1280" s="147">
        <v>77.0</v>
      </c>
      <c r="F1280" s="147">
        <v>83.0</v>
      </c>
      <c r="G1280" s="147">
        <f t="shared" si="1095"/>
        <v>-6</v>
      </c>
      <c r="H1280" s="147">
        <f>AVERAGE(E1280:F1280)</f>
        <v>80</v>
      </c>
      <c r="I1280" s="183">
        <f t="shared" si="1467"/>
        <v>-6.5</v>
      </c>
      <c r="J1280" s="179" t="s">
        <v>1543</v>
      </c>
      <c r="K1280" s="179" t="s">
        <v>1543</v>
      </c>
      <c r="L1280" s="179" t="s">
        <v>1540</v>
      </c>
      <c r="M1280" s="186">
        <v>0.032</v>
      </c>
      <c r="N1280" s="187">
        <f>M1280*1000000</f>
        <v>32000</v>
      </c>
      <c r="O1280" s="153">
        <v>6.67</v>
      </c>
      <c r="P1280" s="187">
        <f>O1280*1000000</f>
        <v>6670000</v>
      </c>
      <c r="Q1280" s="153">
        <v>1.2</v>
      </c>
      <c r="R1280" s="149">
        <f>SUM(Q1280*1000000)</f>
        <v>1200000</v>
      </c>
      <c r="S1280" s="187">
        <f>T1280*1000000</f>
        <v>7870000</v>
      </c>
      <c r="T1280" s="187">
        <f>SUM(O1280+Q1280)</f>
        <v>7.87</v>
      </c>
      <c r="U1280" s="178">
        <f t="shared" si="2220"/>
        <v>0.1524777637</v>
      </c>
      <c r="V1280" s="156">
        <v>6.0</v>
      </c>
      <c r="W1280" s="188">
        <f t="shared" ref="W1280:W1287" si="2224">SUM(T1280/V1280)</f>
        <v>1.311666667</v>
      </c>
      <c r="X1280" s="193">
        <f t="shared" si="2221"/>
        <v>0.005333333333</v>
      </c>
      <c r="Y1280" s="147">
        <v>2010.0</v>
      </c>
      <c r="Z1280" s="159"/>
      <c r="AA1280" s="159"/>
      <c r="AB1280" s="189" t="s">
        <v>4098</v>
      </c>
      <c r="AC1280" s="158"/>
    </row>
    <row r="1281" ht="15.75" customHeight="1">
      <c r="A1281" s="224" t="s">
        <v>4099</v>
      </c>
      <c r="B1281" s="175">
        <v>77.0</v>
      </c>
      <c r="C1281" s="158">
        <v>60.0</v>
      </c>
      <c r="D1281" s="158">
        <f>(B1281+C1281)/2</f>
        <v>68.5</v>
      </c>
      <c r="E1281" s="164">
        <v>66.0</v>
      </c>
      <c r="F1281" s="158">
        <v>70.0</v>
      </c>
      <c r="G1281" s="164">
        <f t="shared" si="1095"/>
        <v>-4</v>
      </c>
      <c r="H1281" s="158">
        <f>(E1281+F1281)/2</f>
        <v>68</v>
      </c>
      <c r="I1281" s="164">
        <f t="shared" si="1467"/>
        <v>0.5</v>
      </c>
      <c r="J1281" s="162" t="s">
        <v>1395</v>
      </c>
      <c r="K1281" s="162" t="s">
        <v>2440</v>
      </c>
      <c r="L1281" s="162" t="s">
        <v>1534</v>
      </c>
      <c r="M1281" s="153">
        <f>N1281/1000000</f>
        <v>23.618556</v>
      </c>
      <c r="N1281" s="154">
        <v>2.3618556E7</v>
      </c>
      <c r="O1281" s="153">
        <f>P1281/1000000</f>
        <v>57.436461</v>
      </c>
      <c r="P1281" s="149">
        <v>5.7436461E7</v>
      </c>
      <c r="Q1281" s="153">
        <f>R1281/1000000</f>
        <v>18.6</v>
      </c>
      <c r="R1281" s="149">
        <v>1.86E7</v>
      </c>
      <c r="S1281" s="154">
        <f>SUM(P1281+Q1281*1000000)</f>
        <v>76036461</v>
      </c>
      <c r="T1281" s="154">
        <f>S1281/1000000</f>
        <v>76.036461</v>
      </c>
      <c r="U1281" s="178">
        <f t="shared" si="2220"/>
        <v>0.2446194859</v>
      </c>
      <c r="V1281" s="192">
        <v>58.0</v>
      </c>
      <c r="W1281" s="188">
        <f t="shared" si="2224"/>
        <v>1.310973466</v>
      </c>
      <c r="X1281" s="193">
        <f t="shared" si="2221"/>
        <v>0.4072164828</v>
      </c>
      <c r="Y1281" s="158">
        <v>2015.0</v>
      </c>
      <c r="Z1281" s="159"/>
      <c r="AA1281" s="159"/>
      <c r="AB1281" s="189" t="s">
        <v>4100</v>
      </c>
      <c r="AC1281" s="158"/>
    </row>
    <row r="1282" ht="15.75" customHeight="1">
      <c r="A1282" s="221" t="s">
        <v>4101</v>
      </c>
      <c r="B1282" s="183">
        <v>11.0</v>
      </c>
      <c r="C1282" s="147">
        <v>21.0</v>
      </c>
      <c r="D1282" s="185">
        <f t="shared" ref="D1282:D1289" si="2225">AVERAGE(B1282:C1282)</f>
        <v>16</v>
      </c>
      <c r="E1282" s="147">
        <v>45.0</v>
      </c>
      <c r="F1282" s="147">
        <v>38.0</v>
      </c>
      <c r="G1282" s="147">
        <f t="shared" si="1095"/>
        <v>7</v>
      </c>
      <c r="H1282" s="147">
        <f t="shared" ref="H1282:H1289" si="2226">AVERAGE(E1282:F1282)</f>
        <v>41.5</v>
      </c>
      <c r="I1282" s="185">
        <f t="shared" si="1467"/>
        <v>-25.5</v>
      </c>
      <c r="J1282" s="179" t="s">
        <v>1602</v>
      </c>
      <c r="K1282" s="179" t="s">
        <v>2699</v>
      </c>
      <c r="L1282" s="179" t="s">
        <v>1540</v>
      </c>
      <c r="M1282" s="186">
        <v>15.8</v>
      </c>
      <c r="N1282" s="187">
        <f>M1282*1000000</f>
        <v>15800000</v>
      </c>
      <c r="O1282" s="153">
        <v>47.06</v>
      </c>
      <c r="P1282" s="187">
        <f>O1282*1000000</f>
        <v>47060000</v>
      </c>
      <c r="Q1282" s="153">
        <v>51.1</v>
      </c>
      <c r="R1282" s="149">
        <f>SUM(Q1282*1000000)</f>
        <v>51100000</v>
      </c>
      <c r="S1282" s="187">
        <f>T1282*1000000</f>
        <v>98160000</v>
      </c>
      <c r="T1282" s="187">
        <f>SUM(O1282+Q1282)</f>
        <v>98.16</v>
      </c>
      <c r="U1282" s="178">
        <f t="shared" si="2220"/>
        <v>0.5205786471</v>
      </c>
      <c r="V1282" s="156">
        <v>75.0</v>
      </c>
      <c r="W1282" s="188">
        <f t="shared" si="2224"/>
        <v>1.3088</v>
      </c>
      <c r="X1282" s="193">
        <f t="shared" si="2221"/>
        <v>0.2106666667</v>
      </c>
      <c r="Y1282" s="147">
        <v>2010.0</v>
      </c>
      <c r="Z1282" s="159"/>
      <c r="AA1282" s="159"/>
      <c r="AB1282" s="189" t="s">
        <v>4102</v>
      </c>
      <c r="AC1282" s="158"/>
    </row>
    <row r="1283" ht="15.75" customHeight="1">
      <c r="A1283" s="221" t="s">
        <v>4103</v>
      </c>
      <c r="B1283" s="183">
        <v>71.0</v>
      </c>
      <c r="C1283" s="147">
        <v>59.0</v>
      </c>
      <c r="D1283" s="185">
        <f t="shared" si="2225"/>
        <v>65</v>
      </c>
      <c r="E1283" s="147">
        <v>50.0</v>
      </c>
      <c r="F1283" s="147">
        <v>63.0</v>
      </c>
      <c r="G1283" s="147">
        <f t="shared" si="1095"/>
        <v>-13</v>
      </c>
      <c r="H1283" s="147">
        <f t="shared" si="2226"/>
        <v>56.5</v>
      </c>
      <c r="I1283" s="185">
        <f t="shared" si="1467"/>
        <v>8.5</v>
      </c>
      <c r="J1283" s="179" t="s">
        <v>1594</v>
      </c>
      <c r="K1283" s="179" t="s">
        <v>1594</v>
      </c>
      <c r="L1283" s="179" t="s">
        <v>1540</v>
      </c>
      <c r="M1283" s="186">
        <v>27.515871</v>
      </c>
      <c r="N1283" s="150">
        <v>2.7515871E7</v>
      </c>
      <c r="O1283" s="181">
        <f>P1283/1000000</f>
        <v>82.195215</v>
      </c>
      <c r="P1283" s="187">
        <v>8.2195215E7</v>
      </c>
      <c r="Q1283" s="181">
        <f>R1283/1000000</f>
        <v>114.068876</v>
      </c>
      <c r="R1283" s="187">
        <v>1.14068876E8</v>
      </c>
      <c r="S1283" s="187">
        <v>1.96264091E8</v>
      </c>
      <c r="T1283" s="187">
        <f>S1283/1000000</f>
        <v>196.264091</v>
      </c>
      <c r="U1283" s="178">
        <f t="shared" si="2220"/>
        <v>0.5812009493</v>
      </c>
      <c r="V1283" s="156">
        <v>150.0</v>
      </c>
      <c r="W1283" s="188">
        <f t="shared" si="2224"/>
        <v>1.308427273</v>
      </c>
      <c r="X1283" s="193">
        <f t="shared" si="2221"/>
        <v>0.18343914</v>
      </c>
      <c r="Y1283" s="147">
        <v>2007.0</v>
      </c>
      <c r="Z1283" s="159"/>
      <c r="AA1283" s="159"/>
      <c r="AB1283" s="160" t="s">
        <v>4104</v>
      </c>
      <c r="AC1283" s="159"/>
    </row>
    <row r="1284" ht="15.75" customHeight="1">
      <c r="A1284" s="221" t="s">
        <v>4105</v>
      </c>
      <c r="B1284" s="183">
        <v>19.0</v>
      </c>
      <c r="C1284" s="147">
        <v>36.0</v>
      </c>
      <c r="D1284" s="183">
        <f t="shared" si="2225"/>
        <v>27.5</v>
      </c>
      <c r="E1284" s="147">
        <v>44.0</v>
      </c>
      <c r="F1284" s="147">
        <v>48.0</v>
      </c>
      <c r="G1284" s="147">
        <f t="shared" si="1095"/>
        <v>-4</v>
      </c>
      <c r="H1284" s="147">
        <f t="shared" si="2226"/>
        <v>46</v>
      </c>
      <c r="I1284" s="183">
        <f t="shared" si="1467"/>
        <v>-18.5</v>
      </c>
      <c r="J1284" s="179" t="s">
        <v>1602</v>
      </c>
      <c r="K1284" s="179" t="s">
        <v>2012</v>
      </c>
      <c r="L1284" s="179" t="s">
        <v>1540</v>
      </c>
      <c r="M1284" s="186">
        <v>16.3</v>
      </c>
      <c r="N1284" s="187">
        <f>M1284*1000000</f>
        <v>16300000</v>
      </c>
      <c r="O1284" s="153">
        <v>40.08</v>
      </c>
      <c r="P1284" s="187">
        <f>O1284*1000000</f>
        <v>40080000</v>
      </c>
      <c r="Q1284" s="153">
        <v>38.38</v>
      </c>
      <c r="R1284" s="149">
        <f>SUM(Q1284*1000000)</f>
        <v>38380000</v>
      </c>
      <c r="S1284" s="187">
        <f>T1284*1000000</f>
        <v>78460000</v>
      </c>
      <c r="T1284" s="187">
        <v>78.46</v>
      </c>
      <c r="U1284" s="178">
        <f t="shared" si="2220"/>
        <v>0.4891664542</v>
      </c>
      <c r="V1284" s="156">
        <v>60.0</v>
      </c>
      <c r="W1284" s="188">
        <f t="shared" si="2224"/>
        <v>1.307666667</v>
      </c>
      <c r="X1284" s="193">
        <f t="shared" si="2221"/>
        <v>0.2716666667</v>
      </c>
      <c r="Y1284" s="147">
        <v>2008.0</v>
      </c>
      <c r="Z1284" s="159"/>
      <c r="AA1284" s="159"/>
      <c r="AB1284" s="189" t="s">
        <v>4106</v>
      </c>
      <c r="AC1284" s="158"/>
    </row>
    <row r="1285" ht="15.75" customHeight="1">
      <c r="A1285" s="221" t="s">
        <v>4107</v>
      </c>
      <c r="B1285" s="183">
        <v>89.0</v>
      </c>
      <c r="C1285" s="158">
        <v>78.0</v>
      </c>
      <c r="D1285" s="183">
        <f t="shared" si="2225"/>
        <v>83.5</v>
      </c>
      <c r="E1285" s="158">
        <v>77.0</v>
      </c>
      <c r="F1285" s="158">
        <v>85.0</v>
      </c>
      <c r="G1285" s="147">
        <f t="shared" si="1095"/>
        <v>-8</v>
      </c>
      <c r="H1285" s="147">
        <f t="shared" si="2226"/>
        <v>81</v>
      </c>
      <c r="I1285" s="183">
        <f t="shared" si="1467"/>
        <v>2.5</v>
      </c>
      <c r="J1285" s="152" t="s">
        <v>1527</v>
      </c>
      <c r="K1285" s="162" t="s">
        <v>1527</v>
      </c>
      <c r="L1285" s="179" t="s">
        <v>1534</v>
      </c>
      <c r="M1285" s="153">
        <v>13.39561</v>
      </c>
      <c r="N1285" s="149">
        <v>1.339561E7</v>
      </c>
      <c r="O1285" s="181">
        <f>P1285/1000000</f>
        <v>33.080084</v>
      </c>
      <c r="P1285" s="187">
        <v>3.3080084E7</v>
      </c>
      <c r="Q1285" s="181">
        <f>R1285/1000000</f>
        <v>51.70583</v>
      </c>
      <c r="R1285" s="187">
        <v>5.170583E7</v>
      </c>
      <c r="S1285" s="187">
        <v>8.4785914E7</v>
      </c>
      <c r="T1285" s="187">
        <f t="shared" ref="T1285:T1286" si="2227">S1285/1000000</f>
        <v>84.785914</v>
      </c>
      <c r="U1285" s="178">
        <f t="shared" si="2220"/>
        <v>0.6098398609</v>
      </c>
      <c r="V1285" s="156">
        <v>65.0</v>
      </c>
      <c r="W1285" s="188">
        <f t="shared" si="2224"/>
        <v>1.304398677</v>
      </c>
      <c r="X1285" s="193">
        <f t="shared" si="2221"/>
        <v>0.2060863077</v>
      </c>
      <c r="Y1285" s="147">
        <v>2007.0</v>
      </c>
      <c r="Z1285" s="159"/>
      <c r="AA1285" s="159"/>
      <c r="AB1285" s="160" t="s">
        <v>4108</v>
      </c>
      <c r="AC1285" s="159"/>
    </row>
    <row r="1286" ht="15.75" customHeight="1">
      <c r="A1286" s="221" t="s">
        <v>4109</v>
      </c>
      <c r="B1286" s="175">
        <v>59.0</v>
      </c>
      <c r="C1286" s="158">
        <v>56.0</v>
      </c>
      <c r="D1286" s="183">
        <f t="shared" si="2225"/>
        <v>57.5</v>
      </c>
      <c r="E1286" s="158">
        <v>37.0</v>
      </c>
      <c r="F1286" s="147">
        <v>54.0</v>
      </c>
      <c r="G1286" s="147">
        <f t="shared" si="1095"/>
        <v>-17</v>
      </c>
      <c r="H1286" s="147">
        <f t="shared" si="2226"/>
        <v>45.5</v>
      </c>
      <c r="I1286" s="183">
        <f t="shared" si="1467"/>
        <v>12</v>
      </c>
      <c r="J1286" s="179" t="s">
        <v>1750</v>
      </c>
      <c r="K1286" s="179" t="s">
        <v>4110</v>
      </c>
      <c r="L1286" s="179" t="s">
        <v>1567</v>
      </c>
      <c r="M1286" s="153">
        <v>8.53</v>
      </c>
      <c r="N1286" s="187">
        <f t="shared" ref="N1286:N1287" si="2228">M1286*1000000</f>
        <v>8530000</v>
      </c>
      <c r="O1286" s="153">
        <v>24.05</v>
      </c>
      <c r="P1286" s="187">
        <f t="shared" ref="P1286:P1287" si="2229">O1286*1000000</f>
        <v>24050000</v>
      </c>
      <c r="Q1286" s="153">
        <v>12.95</v>
      </c>
      <c r="R1286" s="149">
        <f t="shared" ref="R1286:R1287" si="2230">SUM(Q1286*1000000)</f>
        <v>12950000</v>
      </c>
      <c r="S1286" s="154">
        <f>SUM(N1286:P1286)</f>
        <v>32580024.05</v>
      </c>
      <c r="T1286" s="149">
        <f t="shared" si="2227"/>
        <v>32.58002405</v>
      </c>
      <c r="U1286" s="178">
        <f t="shared" si="2220"/>
        <v>0.3974828251</v>
      </c>
      <c r="V1286" s="156">
        <v>25.0</v>
      </c>
      <c r="W1286" s="188">
        <f t="shared" si="2224"/>
        <v>1.303200962</v>
      </c>
      <c r="X1286" s="193">
        <f t="shared" si="2221"/>
        <v>0.3412</v>
      </c>
      <c r="Y1286" s="147">
        <v>2011.0</v>
      </c>
      <c r="Z1286" s="159"/>
      <c r="AA1286" s="159"/>
      <c r="AB1286" s="189" t="s">
        <v>4111</v>
      </c>
      <c r="AC1286" s="158"/>
    </row>
    <row r="1287" ht="15.75" customHeight="1">
      <c r="A1287" s="221" t="s">
        <v>4112</v>
      </c>
      <c r="B1287" s="183">
        <v>64.0</v>
      </c>
      <c r="C1287" s="147">
        <v>69.0</v>
      </c>
      <c r="D1287" s="183">
        <f t="shared" si="2225"/>
        <v>66.5</v>
      </c>
      <c r="E1287" s="147">
        <v>38.0</v>
      </c>
      <c r="F1287" s="147">
        <v>50.0</v>
      </c>
      <c r="G1287" s="147">
        <f t="shared" si="1095"/>
        <v>-12</v>
      </c>
      <c r="H1287" s="147">
        <f t="shared" si="2226"/>
        <v>44</v>
      </c>
      <c r="I1287" s="183">
        <f t="shared" si="1467"/>
        <v>22.5</v>
      </c>
      <c r="J1287" s="179" t="s">
        <v>1983</v>
      </c>
      <c r="K1287" s="179" t="s">
        <v>4113</v>
      </c>
      <c r="L1287" s="179" t="s">
        <v>1540</v>
      </c>
      <c r="M1287" s="186">
        <v>14.0</v>
      </c>
      <c r="N1287" s="187">
        <f t="shared" si="2228"/>
        <v>14000000</v>
      </c>
      <c r="O1287" s="153">
        <v>40.57</v>
      </c>
      <c r="P1287" s="187">
        <f t="shared" si="2229"/>
        <v>40570000</v>
      </c>
      <c r="Q1287" s="153">
        <v>37.57</v>
      </c>
      <c r="R1287" s="149">
        <f t="shared" si="2230"/>
        <v>37570000</v>
      </c>
      <c r="S1287" s="187">
        <f>T1287*1000000</f>
        <v>78140000</v>
      </c>
      <c r="T1287" s="187">
        <v>78.14</v>
      </c>
      <c r="U1287" s="178">
        <f t="shared" si="2220"/>
        <v>0.4808036857</v>
      </c>
      <c r="V1287" s="156">
        <v>60.0</v>
      </c>
      <c r="W1287" s="188">
        <f t="shared" si="2224"/>
        <v>1.302333333</v>
      </c>
      <c r="X1287" s="193">
        <f t="shared" si="2221"/>
        <v>0.2333333333</v>
      </c>
      <c r="Y1287" s="147">
        <v>2009.0</v>
      </c>
      <c r="Z1287" s="159"/>
      <c r="AA1287" s="159"/>
      <c r="AB1287" s="189" t="s">
        <v>4114</v>
      </c>
      <c r="AC1287" s="158"/>
    </row>
    <row r="1288" ht="15.75" customHeight="1">
      <c r="A1288" s="221" t="s">
        <v>4115</v>
      </c>
      <c r="B1288" s="183">
        <v>83.0</v>
      </c>
      <c r="C1288" s="147">
        <v>66.0</v>
      </c>
      <c r="D1288" s="185">
        <f t="shared" si="2225"/>
        <v>74.5</v>
      </c>
      <c r="E1288" s="147">
        <v>71.0</v>
      </c>
      <c r="F1288" s="147">
        <v>74.0</v>
      </c>
      <c r="G1288" s="147">
        <f t="shared" si="1095"/>
        <v>-3</v>
      </c>
      <c r="H1288" s="147">
        <f t="shared" si="2226"/>
        <v>72.5</v>
      </c>
      <c r="I1288" s="185">
        <f t="shared" si="1467"/>
        <v>2</v>
      </c>
      <c r="J1288" s="179" t="s">
        <v>1543</v>
      </c>
      <c r="K1288" s="179" t="s">
        <v>4116</v>
      </c>
      <c r="L1288" s="165" t="s">
        <v>1540</v>
      </c>
      <c r="M1288" s="186">
        <f>N1288/1000000</f>
        <v>4.174915</v>
      </c>
      <c r="N1288" s="187">
        <v>4174915.0</v>
      </c>
      <c r="O1288" s="153">
        <f>P1288/1000000</f>
        <v>15.024049</v>
      </c>
      <c r="P1288" s="187">
        <v>1.5024049E7</v>
      </c>
      <c r="Q1288" s="153">
        <f>R1288/1000000</f>
        <v>4.398212</v>
      </c>
      <c r="R1288" s="154">
        <v>4398212.0</v>
      </c>
      <c r="S1288" s="187">
        <v>1.9422261E7</v>
      </c>
      <c r="T1288" s="187">
        <f t="shared" ref="T1288:T1289" si="2231">S1288/1000000</f>
        <v>19.422261</v>
      </c>
      <c r="U1288" s="178">
        <f t="shared" si="2220"/>
        <v>0.2264521108</v>
      </c>
      <c r="V1288" s="156">
        <v>15.0</v>
      </c>
      <c r="W1288" s="188">
        <f>SUM((S1288/1000000)/V1288)</f>
        <v>1.2948174</v>
      </c>
      <c r="X1288" s="193">
        <f t="shared" si="2221"/>
        <v>0.2783276667</v>
      </c>
      <c r="Y1288" s="151">
        <v>2012.0</v>
      </c>
      <c r="Z1288" s="159"/>
      <c r="AA1288" s="159"/>
      <c r="AB1288" s="189" t="s">
        <v>4117</v>
      </c>
      <c r="AC1288" s="158"/>
    </row>
    <row r="1289" ht="15.75" customHeight="1">
      <c r="A1289" s="221" t="s">
        <v>4118</v>
      </c>
      <c r="B1289" s="175">
        <v>20.0</v>
      </c>
      <c r="C1289" s="158">
        <v>38.0</v>
      </c>
      <c r="D1289" s="185">
        <f t="shared" si="2225"/>
        <v>29</v>
      </c>
      <c r="E1289" s="158">
        <v>43.0</v>
      </c>
      <c r="F1289" s="147">
        <v>53.0</v>
      </c>
      <c r="G1289" s="147">
        <f t="shared" si="1095"/>
        <v>-10</v>
      </c>
      <c r="H1289" s="147">
        <f t="shared" si="2226"/>
        <v>48</v>
      </c>
      <c r="I1289" s="185">
        <f t="shared" si="1467"/>
        <v>-19</v>
      </c>
      <c r="J1289" s="179" t="s">
        <v>1395</v>
      </c>
      <c r="K1289" s="179" t="s">
        <v>1611</v>
      </c>
      <c r="L1289" s="179" t="s">
        <v>1534</v>
      </c>
      <c r="M1289" s="153">
        <v>14.8</v>
      </c>
      <c r="N1289" s="187">
        <f>M1289*1000000</f>
        <v>14800000</v>
      </c>
      <c r="O1289" s="153">
        <v>33.05</v>
      </c>
      <c r="P1289" s="187">
        <f>O1289*1000000</f>
        <v>33050000</v>
      </c>
      <c r="Q1289" s="153">
        <v>63.0</v>
      </c>
      <c r="R1289" s="149">
        <f>SUM(Q1289*1000000)</f>
        <v>63000000</v>
      </c>
      <c r="S1289" s="154">
        <f>SUM(N1289:P1289)</f>
        <v>47850033.05</v>
      </c>
      <c r="T1289" s="149">
        <f t="shared" si="2231"/>
        <v>47.85003305</v>
      </c>
      <c r="U1289" s="178">
        <f t="shared" si="2220"/>
        <v>1.316613511</v>
      </c>
      <c r="V1289" s="156">
        <v>37.0</v>
      </c>
      <c r="W1289" s="188">
        <f>SUM(T1289/V1289)</f>
        <v>1.293244136</v>
      </c>
      <c r="X1289" s="193">
        <f t="shared" si="2221"/>
        <v>0.4</v>
      </c>
      <c r="Y1289" s="147">
        <v>2011.0</v>
      </c>
      <c r="Z1289" s="159"/>
      <c r="AA1289" s="159"/>
      <c r="AB1289" s="189" t="s">
        <v>4119</v>
      </c>
      <c r="AC1289" s="158"/>
    </row>
    <row r="1290" ht="15.75" customHeight="1">
      <c r="A1290" s="227" t="s">
        <v>4120</v>
      </c>
      <c r="B1290" s="146">
        <v>52.0</v>
      </c>
      <c r="C1290" s="147">
        <v>52.0</v>
      </c>
      <c r="D1290" s="149">
        <f>(B1290+C1290)/2</f>
        <v>52</v>
      </c>
      <c r="E1290" s="147">
        <v>48.0</v>
      </c>
      <c r="F1290" s="149">
        <v>58.0</v>
      </c>
      <c r="G1290" s="150">
        <f t="shared" si="1095"/>
        <v>-10</v>
      </c>
      <c r="H1290" s="151">
        <f>(E1290+F1290)/2</f>
        <v>53</v>
      </c>
      <c r="I1290" s="150">
        <f t="shared" si="1467"/>
        <v>-1</v>
      </c>
      <c r="J1290" s="173" t="s">
        <v>1537</v>
      </c>
      <c r="K1290" s="173" t="s">
        <v>1537</v>
      </c>
      <c r="L1290" s="179" t="s">
        <v>1567</v>
      </c>
      <c r="M1290" s="153">
        <f>N1290/1000000</f>
        <v>6.87074</v>
      </c>
      <c r="N1290" s="149">
        <v>6870740.0</v>
      </c>
      <c r="O1290" s="153">
        <f>P1290/1000000</f>
        <v>20.537137</v>
      </c>
      <c r="P1290" s="149">
        <v>2.0537137E7</v>
      </c>
      <c r="Q1290" s="153">
        <f>R1290/1000000</f>
        <v>0.14066</v>
      </c>
      <c r="R1290" s="154">
        <f>S1290-P1290</f>
        <v>140660</v>
      </c>
      <c r="S1290" s="149">
        <v>2.0677797E7</v>
      </c>
      <c r="T1290" s="154">
        <f>S1290/100000</f>
        <v>206.77797</v>
      </c>
      <c r="U1290" s="155">
        <f t="shared" si="2220"/>
        <v>0.006802465466</v>
      </c>
      <c r="V1290" s="156">
        <v>16.0</v>
      </c>
      <c r="W1290" s="204">
        <f>SUM(S1290/(V1290*1000000))</f>
        <v>1.292362313</v>
      </c>
      <c r="X1290" s="155">
        <f t="shared" si="2221"/>
        <v>0.42942125</v>
      </c>
      <c r="Y1290" s="147">
        <v>2018.0</v>
      </c>
      <c r="Z1290" s="159"/>
      <c r="AA1290" s="159"/>
      <c r="AB1290" s="160" t="s">
        <v>4121</v>
      </c>
      <c r="AC1290" s="159"/>
    </row>
    <row r="1291" ht="15.75" customHeight="1">
      <c r="A1291" s="221" t="s">
        <v>172</v>
      </c>
      <c r="B1291" s="175">
        <v>38.0</v>
      </c>
      <c r="C1291" s="158">
        <v>57.0</v>
      </c>
      <c r="D1291" s="185">
        <f t="shared" ref="D1291:D1293" si="2232">AVERAGE(B1291:C1291)</f>
        <v>47.5</v>
      </c>
      <c r="E1291" s="158">
        <v>56.0</v>
      </c>
      <c r="F1291" s="147">
        <v>59.0</v>
      </c>
      <c r="G1291" s="187">
        <f t="shared" si="1095"/>
        <v>-3</v>
      </c>
      <c r="H1291" s="147">
        <f t="shared" ref="H1291:H1293" si="2233">AVERAGE(E1291:F1291)</f>
        <v>57.5</v>
      </c>
      <c r="I1291" s="185">
        <f t="shared" si="1467"/>
        <v>-10</v>
      </c>
      <c r="J1291" s="179" t="s">
        <v>1594</v>
      </c>
      <c r="K1291" s="179" t="s">
        <v>1799</v>
      </c>
      <c r="L1291" s="179" t="s">
        <v>1550</v>
      </c>
      <c r="M1291" s="153">
        <v>66.14</v>
      </c>
      <c r="N1291" s="187">
        <f t="shared" ref="N1291:N1293" si="2234">M1291*1000000</f>
        <v>66140000</v>
      </c>
      <c r="O1291" s="153">
        <v>191.45</v>
      </c>
      <c r="P1291" s="187">
        <f t="shared" ref="P1291:P1293" si="2235">O1291*1000000</f>
        <v>191450000</v>
      </c>
      <c r="Q1291" s="153">
        <v>368.4</v>
      </c>
      <c r="R1291" s="149">
        <f t="shared" ref="R1291:R1293" si="2236">SUM(Q1291*1000000)</f>
        <v>368400000</v>
      </c>
      <c r="S1291" s="154">
        <f>SUM(N1291:P1291)</f>
        <v>257590191.5</v>
      </c>
      <c r="T1291" s="149">
        <f>S1291/1000000</f>
        <v>257.5901915</v>
      </c>
      <c r="U1291" s="178">
        <f t="shared" si="2220"/>
        <v>1.43017868</v>
      </c>
      <c r="V1291" s="156">
        <v>200.0</v>
      </c>
      <c r="W1291" s="188">
        <f t="shared" ref="W1291:W1293" si="2237">SUM(T1291/V1291)</f>
        <v>1.287950957</v>
      </c>
      <c r="X1291" s="193">
        <f t="shared" si="2221"/>
        <v>0.3307</v>
      </c>
      <c r="Y1291" s="147">
        <v>2011.0</v>
      </c>
      <c r="Z1291" s="159"/>
      <c r="AA1291" s="159"/>
      <c r="AB1291" s="189" t="s">
        <v>4122</v>
      </c>
      <c r="AC1291" s="158"/>
    </row>
    <row r="1292" ht="15.75" customHeight="1">
      <c r="A1292" s="221" t="s">
        <v>4123</v>
      </c>
      <c r="B1292" s="183">
        <v>12.0</v>
      </c>
      <c r="C1292" s="147">
        <v>36.0</v>
      </c>
      <c r="D1292" s="183">
        <f t="shared" si="2232"/>
        <v>24</v>
      </c>
      <c r="E1292" s="147">
        <v>47.0</v>
      </c>
      <c r="F1292" s="147">
        <v>51.0</v>
      </c>
      <c r="G1292" s="147">
        <f t="shared" si="1095"/>
        <v>-4</v>
      </c>
      <c r="H1292" s="147">
        <f t="shared" si="2233"/>
        <v>49</v>
      </c>
      <c r="I1292" s="183">
        <f t="shared" si="1467"/>
        <v>-25</v>
      </c>
      <c r="J1292" s="179" t="s">
        <v>1694</v>
      </c>
      <c r="K1292" s="179" t="s">
        <v>4124</v>
      </c>
      <c r="L1292" s="179" t="s">
        <v>1550</v>
      </c>
      <c r="M1292" s="186">
        <v>11.6</v>
      </c>
      <c r="N1292" s="187">
        <f t="shared" si="2234"/>
        <v>11600000</v>
      </c>
      <c r="O1292" s="153">
        <v>35.92</v>
      </c>
      <c r="P1292" s="187">
        <f t="shared" si="2235"/>
        <v>35920000</v>
      </c>
      <c r="Q1292" s="153">
        <v>40.02</v>
      </c>
      <c r="R1292" s="149">
        <f t="shared" si="2236"/>
        <v>40020000</v>
      </c>
      <c r="S1292" s="187">
        <f t="shared" ref="S1292:S1293" si="2238">T1292*1000000</f>
        <v>75940000</v>
      </c>
      <c r="T1292" s="187">
        <v>75.94</v>
      </c>
      <c r="U1292" s="178">
        <f t="shared" si="2220"/>
        <v>0.526994996</v>
      </c>
      <c r="V1292" s="156">
        <v>59.0</v>
      </c>
      <c r="W1292" s="188">
        <f t="shared" si="2237"/>
        <v>1.287118644</v>
      </c>
      <c r="X1292" s="193">
        <f t="shared" si="2221"/>
        <v>0.1966101695</v>
      </c>
      <c r="Y1292" s="147">
        <v>2009.0</v>
      </c>
      <c r="Z1292" s="159"/>
      <c r="AA1292" s="159"/>
      <c r="AB1292" s="189" t="s">
        <v>4125</v>
      </c>
      <c r="AC1292" s="158"/>
    </row>
    <row r="1293" ht="15.75" customHeight="1">
      <c r="A1293" s="221" t="s">
        <v>4126</v>
      </c>
      <c r="B1293" s="183">
        <v>30.0</v>
      </c>
      <c r="C1293" s="147">
        <v>42.0</v>
      </c>
      <c r="D1293" s="183">
        <f t="shared" si="2232"/>
        <v>36</v>
      </c>
      <c r="E1293" s="147">
        <v>46.0</v>
      </c>
      <c r="F1293" s="147">
        <v>52.0</v>
      </c>
      <c r="G1293" s="147">
        <f t="shared" si="1095"/>
        <v>-6</v>
      </c>
      <c r="H1293" s="147">
        <f t="shared" si="2233"/>
        <v>49</v>
      </c>
      <c r="I1293" s="183">
        <f t="shared" si="1467"/>
        <v>-13</v>
      </c>
      <c r="J1293" s="179" t="s">
        <v>1694</v>
      </c>
      <c r="K1293" s="179" t="s">
        <v>3081</v>
      </c>
      <c r="L1293" s="179" t="s">
        <v>1540</v>
      </c>
      <c r="M1293" s="186">
        <v>8.0</v>
      </c>
      <c r="N1293" s="187">
        <f t="shared" si="2234"/>
        <v>8000000</v>
      </c>
      <c r="O1293" s="153">
        <v>25.2</v>
      </c>
      <c r="P1293" s="187">
        <f t="shared" si="2235"/>
        <v>25200000</v>
      </c>
      <c r="Q1293" s="153">
        <v>32.68</v>
      </c>
      <c r="R1293" s="149">
        <f t="shared" si="2236"/>
        <v>32680000</v>
      </c>
      <c r="S1293" s="187">
        <f t="shared" si="2238"/>
        <v>57880000</v>
      </c>
      <c r="T1293" s="187">
        <v>57.88</v>
      </c>
      <c r="U1293" s="178">
        <f t="shared" si="2220"/>
        <v>0.5646164478</v>
      </c>
      <c r="V1293" s="156">
        <v>45.0</v>
      </c>
      <c r="W1293" s="188">
        <f t="shared" si="2237"/>
        <v>1.286222222</v>
      </c>
      <c r="X1293" s="193">
        <f t="shared" si="2221"/>
        <v>0.1777777778</v>
      </c>
      <c r="Y1293" s="147">
        <v>2009.0</v>
      </c>
      <c r="Z1293" s="159"/>
      <c r="AA1293" s="159"/>
      <c r="AB1293" s="189" t="s">
        <v>4127</v>
      </c>
      <c r="AC1293" s="158"/>
    </row>
    <row r="1294" ht="15.75" customHeight="1">
      <c r="A1294" s="222" t="s">
        <v>4128</v>
      </c>
      <c r="B1294" s="146">
        <v>44.0</v>
      </c>
      <c r="C1294" s="164">
        <v>33.0</v>
      </c>
      <c r="D1294" s="149">
        <f>(B1294+C1294)/2</f>
        <v>38.5</v>
      </c>
      <c r="E1294" s="149">
        <v>42.0</v>
      </c>
      <c r="F1294" s="164">
        <v>32.0</v>
      </c>
      <c r="G1294" s="150">
        <f t="shared" si="1095"/>
        <v>10</v>
      </c>
      <c r="H1294" s="151">
        <f>(E1294+F1294)/2</f>
        <v>37</v>
      </c>
      <c r="I1294" s="150">
        <f t="shared" si="1467"/>
        <v>1.5</v>
      </c>
      <c r="J1294" s="179" t="s">
        <v>1629</v>
      </c>
      <c r="K1294" s="165" t="s">
        <v>1732</v>
      </c>
      <c r="L1294" s="166" t="s">
        <v>1540</v>
      </c>
      <c r="M1294" s="167">
        <f>N1294/1000000</f>
        <v>1.816499</v>
      </c>
      <c r="N1294" s="149">
        <v>1816499.0</v>
      </c>
      <c r="O1294" s="167">
        <f>P1294/1000000</f>
        <v>3.600146</v>
      </c>
      <c r="P1294" s="149">
        <v>3600146.0</v>
      </c>
      <c r="Q1294" s="167">
        <f>R1294/1000000</f>
        <v>0</v>
      </c>
      <c r="R1294" s="150">
        <f>S1294-P1294</f>
        <v>0</v>
      </c>
      <c r="S1294" s="149">
        <v>3600146.0</v>
      </c>
      <c r="T1294" s="149">
        <f>S1294/1000000</f>
        <v>3.600146</v>
      </c>
      <c r="U1294" s="155">
        <f t="shared" si="2220"/>
        <v>0</v>
      </c>
      <c r="V1294" s="192">
        <v>2.8</v>
      </c>
      <c r="W1294" s="204">
        <f>SUM(S1294/(V1294*1000000))</f>
        <v>1.285766429</v>
      </c>
      <c r="X1294" s="155">
        <f t="shared" si="2221"/>
        <v>0.6487496429</v>
      </c>
      <c r="Y1294" s="164">
        <v>2017.0</v>
      </c>
      <c r="Z1294" s="171"/>
      <c r="AA1294" s="171"/>
      <c r="AB1294" s="172" t="s">
        <v>4129</v>
      </c>
      <c r="AC1294" s="171"/>
    </row>
    <row r="1295" ht="15.75" customHeight="1">
      <c r="A1295" s="221" t="s">
        <v>4130</v>
      </c>
      <c r="B1295" s="183">
        <v>22.0</v>
      </c>
      <c r="C1295" s="147">
        <v>36.0</v>
      </c>
      <c r="D1295" s="183">
        <f t="shared" ref="D1295:D1297" si="2239">AVERAGE(B1295:C1295)</f>
        <v>29</v>
      </c>
      <c r="E1295" s="147">
        <v>47.0</v>
      </c>
      <c r="F1295" s="147">
        <v>70.0</v>
      </c>
      <c r="G1295" s="147">
        <f t="shared" si="1095"/>
        <v>-23</v>
      </c>
      <c r="H1295" s="147">
        <f t="shared" ref="H1295:H1297" si="2240">AVERAGE(E1295:F1295)</f>
        <v>58.5</v>
      </c>
      <c r="I1295" s="183">
        <f t="shared" si="1467"/>
        <v>-29.5</v>
      </c>
      <c r="J1295" s="179" t="s">
        <v>1602</v>
      </c>
      <c r="K1295" s="179" t="s">
        <v>1726</v>
      </c>
      <c r="L1295" s="179" t="s">
        <v>1540</v>
      </c>
      <c r="M1295" s="186">
        <v>10.1</v>
      </c>
      <c r="N1295" s="187">
        <f>M1295*1000000</f>
        <v>10100000</v>
      </c>
      <c r="O1295" s="153">
        <v>31.81</v>
      </c>
      <c r="P1295" s="187">
        <f>O1295*1000000</f>
        <v>31810000</v>
      </c>
      <c r="Q1295" s="153">
        <v>17.04</v>
      </c>
      <c r="R1295" s="149">
        <f>SUM(Q1295*1000000)</f>
        <v>17040000</v>
      </c>
      <c r="S1295" s="187">
        <f>T1295*1000000</f>
        <v>48850000</v>
      </c>
      <c r="T1295" s="187">
        <v>48.85</v>
      </c>
      <c r="U1295" s="178">
        <f t="shared" si="2220"/>
        <v>0.3488229273</v>
      </c>
      <c r="V1295" s="156">
        <v>38.0</v>
      </c>
      <c r="W1295" s="188">
        <f>SUM(T1295/V1295)</f>
        <v>1.285526316</v>
      </c>
      <c r="X1295" s="193">
        <f t="shared" si="2221"/>
        <v>0.2657894737</v>
      </c>
      <c r="Y1295" s="147">
        <v>2009.0</v>
      </c>
      <c r="Z1295" s="159"/>
      <c r="AA1295" s="159"/>
      <c r="AB1295" s="189" t="s">
        <v>4131</v>
      </c>
      <c r="AC1295" s="158"/>
    </row>
    <row r="1296" ht="15.75" customHeight="1">
      <c r="A1296" s="221" t="s">
        <v>4132</v>
      </c>
      <c r="B1296" s="183">
        <v>66.0</v>
      </c>
      <c r="C1296" s="147">
        <v>55.0</v>
      </c>
      <c r="D1296" s="185">
        <f t="shared" si="2239"/>
        <v>60.5</v>
      </c>
      <c r="E1296" s="147">
        <v>67.0</v>
      </c>
      <c r="F1296" s="147">
        <v>81.0</v>
      </c>
      <c r="G1296" s="147">
        <f t="shared" si="1095"/>
        <v>-14</v>
      </c>
      <c r="H1296" s="147">
        <f t="shared" si="2240"/>
        <v>74</v>
      </c>
      <c r="I1296" s="185">
        <f t="shared" si="1467"/>
        <v>-13.5</v>
      </c>
      <c r="J1296" s="179" t="s">
        <v>1694</v>
      </c>
      <c r="K1296" s="179" t="s">
        <v>4133</v>
      </c>
      <c r="L1296" s="165" t="s">
        <v>1534</v>
      </c>
      <c r="M1296" s="186">
        <f>N1296/1000000</f>
        <v>9.612247</v>
      </c>
      <c r="N1296" s="187">
        <v>9612247.0</v>
      </c>
      <c r="O1296" s="153">
        <f>P1296/1000000</f>
        <v>27.108272</v>
      </c>
      <c r="P1296" s="187">
        <v>2.7108272E7</v>
      </c>
      <c r="Q1296" s="153">
        <f>R1296/1000000</f>
        <v>103.374596</v>
      </c>
      <c r="R1296" s="154">
        <v>1.03374596E8</v>
      </c>
      <c r="S1296" s="187">
        <v>1.30482868E8</v>
      </c>
      <c r="T1296" s="187">
        <f t="shared" ref="T1296:T1306" si="2241">S1296/1000000</f>
        <v>130.482868</v>
      </c>
      <c r="U1296" s="178">
        <f t="shared" si="2220"/>
        <v>0.792246504</v>
      </c>
      <c r="V1296" s="156">
        <v>102.0</v>
      </c>
      <c r="W1296" s="188">
        <f>SUM((S1296/1000000)/V1296)</f>
        <v>1.279243804</v>
      </c>
      <c r="X1296" s="193">
        <f t="shared" si="2221"/>
        <v>0.09423771569</v>
      </c>
      <c r="Y1296" s="151">
        <v>2012.0</v>
      </c>
      <c r="Z1296" s="159"/>
      <c r="AA1296" s="159"/>
      <c r="AB1296" s="189" t="s">
        <v>4134</v>
      </c>
      <c r="AC1296" s="158"/>
    </row>
    <row r="1297" ht="15.75" customHeight="1">
      <c r="A1297" s="221" t="s">
        <v>4135</v>
      </c>
      <c r="B1297" s="175">
        <v>87.0</v>
      </c>
      <c r="C1297" s="158">
        <v>71.0</v>
      </c>
      <c r="D1297" s="185">
        <f t="shared" si="2239"/>
        <v>79</v>
      </c>
      <c r="E1297" s="158">
        <v>89.0</v>
      </c>
      <c r="F1297" s="147">
        <v>80.0</v>
      </c>
      <c r="G1297" s="147">
        <f t="shared" si="1095"/>
        <v>9</v>
      </c>
      <c r="H1297" s="147">
        <f t="shared" si="2240"/>
        <v>84.5</v>
      </c>
      <c r="I1297" s="185">
        <f t="shared" si="1467"/>
        <v>-5.5</v>
      </c>
      <c r="J1297" s="179" t="s">
        <v>1983</v>
      </c>
      <c r="K1297" s="179" t="s">
        <v>3896</v>
      </c>
      <c r="L1297" s="179" t="s">
        <v>1534</v>
      </c>
      <c r="M1297" s="153">
        <v>12.76</v>
      </c>
      <c r="N1297" s="187">
        <f>M1297*1000000</f>
        <v>12760000</v>
      </c>
      <c r="O1297" s="153">
        <v>102.06</v>
      </c>
      <c r="P1297" s="187">
        <f>O1297*1000000</f>
        <v>102060000</v>
      </c>
      <c r="Q1297" s="153">
        <v>130.101</v>
      </c>
      <c r="R1297" s="149">
        <f>SUM(Q1297*1000000)</f>
        <v>130101000</v>
      </c>
      <c r="S1297" s="154">
        <f>sum(N1297:P1297)</f>
        <v>114820102.1</v>
      </c>
      <c r="T1297" s="149">
        <f t="shared" si="2241"/>
        <v>114.8201021</v>
      </c>
      <c r="U1297" s="178">
        <f t="shared" si="2220"/>
        <v>1.133085563</v>
      </c>
      <c r="V1297" s="156">
        <v>90.0</v>
      </c>
      <c r="W1297" s="188">
        <f t="shared" ref="W1297:W1299" si="2242">SUM(T1297/V1297)</f>
        <v>1.275778912</v>
      </c>
      <c r="X1297" s="193">
        <f t="shared" si="2221"/>
        <v>0.1417777778</v>
      </c>
      <c r="Y1297" s="147">
        <v>2011.0</v>
      </c>
      <c r="Z1297" s="159"/>
      <c r="AA1297" s="159"/>
      <c r="AB1297" s="189" t="s">
        <v>4136</v>
      </c>
      <c r="AC1297" s="158"/>
    </row>
    <row r="1298" ht="15.75" customHeight="1">
      <c r="A1298" s="222" t="s">
        <v>4137</v>
      </c>
      <c r="B1298" s="146">
        <v>9.0</v>
      </c>
      <c r="C1298" s="164">
        <v>34.0</v>
      </c>
      <c r="D1298" s="214">
        <f t="shared" ref="D1298:D1303" si="2243">(B1298+C1298)/2</f>
        <v>21.5</v>
      </c>
      <c r="E1298" s="164">
        <v>30.0</v>
      </c>
      <c r="F1298" s="164">
        <v>37.0</v>
      </c>
      <c r="G1298" s="149">
        <f t="shared" si="1095"/>
        <v>-7</v>
      </c>
      <c r="H1298" s="164">
        <f t="shared" ref="H1298:H1303" si="2244">(E1298+F1298)/2</f>
        <v>33.5</v>
      </c>
      <c r="I1298" s="177">
        <f t="shared" si="1467"/>
        <v>-12</v>
      </c>
      <c r="J1298" s="152" t="s">
        <v>1537</v>
      </c>
      <c r="K1298" s="152" t="s">
        <v>1537</v>
      </c>
      <c r="L1298" s="179" t="s">
        <v>1567</v>
      </c>
      <c r="M1298" s="186">
        <f t="shared" ref="M1298:M1303" si="2245">N1298/1000000</f>
        <v>9.800252</v>
      </c>
      <c r="N1298" s="149">
        <v>9800252.0</v>
      </c>
      <c r="O1298" s="181">
        <f t="shared" ref="O1298:O1303" si="2246">P1298/1000000</f>
        <v>28.782481</v>
      </c>
      <c r="P1298" s="149">
        <v>2.8782481E7</v>
      </c>
      <c r="Q1298" s="186">
        <f t="shared" ref="Q1298:Q1303" si="2247">R1298/1000000</f>
        <v>104.93623</v>
      </c>
      <c r="R1298" s="187">
        <v>1.0493623E8</v>
      </c>
      <c r="S1298" s="187">
        <f t="shared" ref="S1298:S1299" si="2248">R1298+P1298</f>
        <v>133718711</v>
      </c>
      <c r="T1298" s="187">
        <f t="shared" si="2241"/>
        <v>133.718711</v>
      </c>
      <c r="U1298" s="193">
        <f t="shared" ref="U1298:U1299" si="2249">R1298/S1298</f>
        <v>0.7847535264</v>
      </c>
      <c r="V1298" s="156">
        <v>105.0</v>
      </c>
      <c r="W1298" s="188">
        <f t="shared" si="2242"/>
        <v>1.273511533</v>
      </c>
      <c r="X1298" s="193">
        <f t="shared" ref="X1298:X1299" si="2250">N1298/(V1298*1000000)</f>
        <v>0.09333573333</v>
      </c>
      <c r="Y1298" s="164">
        <v>2015.0</v>
      </c>
      <c r="Z1298" s="159"/>
      <c r="AA1298" s="159"/>
      <c r="AB1298" s="189" t="s">
        <v>4138</v>
      </c>
      <c r="AC1298" s="159"/>
    </row>
    <row r="1299" ht="15.75" customHeight="1">
      <c r="A1299" s="222" t="s">
        <v>4139</v>
      </c>
      <c r="B1299" s="146">
        <v>75.0</v>
      </c>
      <c r="C1299" s="164">
        <v>66.0</v>
      </c>
      <c r="D1299" s="214">
        <f t="shared" si="2243"/>
        <v>70.5</v>
      </c>
      <c r="E1299" s="164">
        <v>60.0</v>
      </c>
      <c r="F1299" s="164">
        <v>62.0</v>
      </c>
      <c r="G1299" s="149">
        <f t="shared" si="1095"/>
        <v>-2</v>
      </c>
      <c r="H1299" s="164">
        <f t="shared" si="2244"/>
        <v>61</v>
      </c>
      <c r="I1299" s="177">
        <f t="shared" si="1467"/>
        <v>9.5</v>
      </c>
      <c r="J1299" s="173" t="s">
        <v>1601</v>
      </c>
      <c r="K1299" s="173" t="s">
        <v>1601</v>
      </c>
      <c r="L1299" s="152" t="s">
        <v>1534</v>
      </c>
      <c r="M1299" s="153">
        <f t="shared" si="2245"/>
        <v>18.77535</v>
      </c>
      <c r="N1299" s="149">
        <v>1.877535E7</v>
      </c>
      <c r="O1299" s="181">
        <f t="shared" si="2246"/>
        <v>55.48377</v>
      </c>
      <c r="P1299" s="149">
        <v>5.548377E7</v>
      </c>
      <c r="Q1299" s="153">
        <f t="shared" si="2247"/>
        <v>122.435394</v>
      </c>
      <c r="R1299" s="154">
        <v>1.22435394E8</v>
      </c>
      <c r="S1299" s="154">
        <f t="shared" si="2248"/>
        <v>177919164</v>
      </c>
      <c r="T1299" s="154">
        <f t="shared" si="2241"/>
        <v>177.919164</v>
      </c>
      <c r="U1299" s="178">
        <f t="shared" si="2249"/>
        <v>0.6881518058</v>
      </c>
      <c r="V1299" s="156">
        <v>140.0</v>
      </c>
      <c r="W1299" s="157">
        <f t="shared" si="2242"/>
        <v>1.270851171</v>
      </c>
      <c r="X1299" s="178">
        <f t="shared" si="2250"/>
        <v>0.1341096429</v>
      </c>
      <c r="Y1299" s="164">
        <v>2016.0</v>
      </c>
      <c r="Z1299" s="159"/>
      <c r="AA1299" s="159"/>
      <c r="AB1299" s="160" t="s">
        <v>4140</v>
      </c>
      <c r="AC1299" s="159"/>
    </row>
    <row r="1300" ht="15.75" customHeight="1">
      <c r="A1300" s="222" t="s">
        <v>4141</v>
      </c>
      <c r="B1300" s="146">
        <v>49.0</v>
      </c>
      <c r="C1300" s="164">
        <v>51.0</v>
      </c>
      <c r="D1300" s="149">
        <f t="shared" si="2243"/>
        <v>50</v>
      </c>
      <c r="E1300" s="164">
        <v>55.0</v>
      </c>
      <c r="F1300" s="164">
        <v>65.0</v>
      </c>
      <c r="G1300" s="151">
        <f t="shared" si="1095"/>
        <v>-10</v>
      </c>
      <c r="H1300" s="151">
        <f t="shared" si="2244"/>
        <v>60</v>
      </c>
      <c r="I1300" s="150">
        <f t="shared" si="1467"/>
        <v>-10</v>
      </c>
      <c r="J1300" s="179" t="s">
        <v>1629</v>
      </c>
      <c r="K1300" s="165" t="s">
        <v>1629</v>
      </c>
      <c r="L1300" s="166" t="s">
        <v>1534</v>
      </c>
      <c r="M1300" s="167">
        <f t="shared" si="2245"/>
        <v>17.007624</v>
      </c>
      <c r="N1300" s="149">
        <v>1.7007624E7</v>
      </c>
      <c r="O1300" s="167">
        <f t="shared" si="2246"/>
        <v>40.47937</v>
      </c>
      <c r="P1300" s="149">
        <v>4.047937E7</v>
      </c>
      <c r="Q1300" s="167">
        <f t="shared" si="2247"/>
        <v>184.68474</v>
      </c>
      <c r="R1300" s="150">
        <f>S1300-P1300</f>
        <v>184684740</v>
      </c>
      <c r="S1300" s="149">
        <v>2.2516411E8</v>
      </c>
      <c r="T1300" s="149">
        <f t="shared" si="2241"/>
        <v>225.16411</v>
      </c>
      <c r="U1300" s="155">
        <f t="shared" ref="U1300:U1301" si="2251">(R1300/S1300)</f>
        <v>0.8202228144</v>
      </c>
      <c r="V1300" s="156">
        <v>177.2</v>
      </c>
      <c r="W1300" s="204">
        <f t="shared" ref="W1300:W1301" si="2252">SUM(S1300/(V1300*1000000))</f>
        <v>1.270677822</v>
      </c>
      <c r="X1300" s="155">
        <f t="shared" ref="X1300:X1301" si="2253">SUM(M1300/V1300)</f>
        <v>0.09597981941</v>
      </c>
      <c r="Y1300" s="164">
        <v>2017.0</v>
      </c>
      <c r="Z1300" s="171"/>
      <c r="AA1300" s="171"/>
      <c r="AB1300" s="172" t="s">
        <v>4142</v>
      </c>
      <c r="AC1300" s="171"/>
    </row>
    <row r="1301" ht="15.75" customHeight="1">
      <c r="A1301" s="233" t="s">
        <v>4143</v>
      </c>
      <c r="B1301" s="146">
        <v>47.0</v>
      </c>
      <c r="C1301" s="146">
        <v>51.0</v>
      </c>
      <c r="D1301" s="146">
        <f t="shared" si="2243"/>
        <v>49</v>
      </c>
      <c r="E1301" s="146">
        <v>58.0</v>
      </c>
      <c r="F1301" s="146">
        <v>56.0</v>
      </c>
      <c r="G1301" s="146">
        <f t="shared" si="1095"/>
        <v>2</v>
      </c>
      <c r="H1301" s="146">
        <f t="shared" si="2244"/>
        <v>57</v>
      </c>
      <c r="I1301" s="146">
        <f t="shared" si="1467"/>
        <v>-8</v>
      </c>
      <c r="J1301" s="152" t="s">
        <v>1601</v>
      </c>
      <c r="K1301" s="197" t="s">
        <v>4144</v>
      </c>
      <c r="L1301" s="197" t="s">
        <v>1534</v>
      </c>
      <c r="M1301" s="181">
        <f t="shared" si="2245"/>
        <v>45.990748</v>
      </c>
      <c r="N1301" s="149">
        <v>4.5990748E7</v>
      </c>
      <c r="O1301" s="181">
        <f t="shared" si="2246"/>
        <v>76.261456</v>
      </c>
      <c r="P1301" s="149">
        <v>7.6261456E7</v>
      </c>
      <c r="Q1301" s="181">
        <f t="shared" si="2247"/>
        <v>139.570743</v>
      </c>
      <c r="R1301" s="149">
        <v>1.39570743E8</v>
      </c>
      <c r="S1301" s="149">
        <f>P1301+R1301</f>
        <v>215832199</v>
      </c>
      <c r="T1301" s="149">
        <f t="shared" si="2241"/>
        <v>215.832199</v>
      </c>
      <c r="U1301" s="199">
        <f t="shared" si="2251"/>
        <v>0.6466632117</v>
      </c>
      <c r="V1301" s="192">
        <v>170.0</v>
      </c>
      <c r="W1301" s="200">
        <f t="shared" si="2252"/>
        <v>1.269601171</v>
      </c>
      <c r="X1301" s="199">
        <f t="shared" si="2253"/>
        <v>0.2705338118</v>
      </c>
      <c r="Y1301" s="146">
        <v>2019.0</v>
      </c>
      <c r="Z1301" s="201"/>
      <c r="AA1301" s="201"/>
      <c r="AB1301" s="196" t="s">
        <v>4145</v>
      </c>
      <c r="AC1301" s="159"/>
    </row>
    <row r="1302" ht="15.75" customHeight="1">
      <c r="A1302" s="223" t="s">
        <v>4146</v>
      </c>
      <c r="B1302" s="175">
        <v>14.0</v>
      </c>
      <c r="C1302" s="158">
        <v>30.0</v>
      </c>
      <c r="D1302" s="214">
        <f t="shared" si="2243"/>
        <v>22</v>
      </c>
      <c r="E1302" s="158">
        <v>21.0</v>
      </c>
      <c r="F1302" s="158">
        <v>39.0</v>
      </c>
      <c r="G1302" s="149">
        <f t="shared" si="1095"/>
        <v>-18</v>
      </c>
      <c r="H1302" s="164">
        <f t="shared" si="2244"/>
        <v>30</v>
      </c>
      <c r="I1302" s="177">
        <f t="shared" si="1467"/>
        <v>-8</v>
      </c>
      <c r="J1302" s="162" t="s">
        <v>1425</v>
      </c>
      <c r="K1302" s="162" t="s">
        <v>1425</v>
      </c>
      <c r="L1302" s="152" t="s">
        <v>1540</v>
      </c>
      <c r="M1302" s="153">
        <f t="shared" si="2245"/>
        <v>2.534884</v>
      </c>
      <c r="N1302" s="154">
        <v>2534884.0</v>
      </c>
      <c r="O1302" s="153">
        <f t="shared" si="2246"/>
        <v>4.799774</v>
      </c>
      <c r="P1302" s="154">
        <v>4799774.0</v>
      </c>
      <c r="Q1302" s="153">
        <f t="shared" si="2247"/>
        <v>1.542081</v>
      </c>
      <c r="R1302" s="154">
        <v>1542081.0</v>
      </c>
      <c r="S1302" s="154">
        <f>R1302+P1302</f>
        <v>6341855</v>
      </c>
      <c r="T1302" s="154">
        <f t="shared" si="2241"/>
        <v>6.341855</v>
      </c>
      <c r="U1302" s="178">
        <f>R1302/S1302</f>
        <v>0.2431592965</v>
      </c>
      <c r="V1302" s="156">
        <v>5.0</v>
      </c>
      <c r="W1302" s="157">
        <f>SUM(T1302/V1302)</f>
        <v>1.268371</v>
      </c>
      <c r="X1302" s="178">
        <f>N1302/(V1302*1000000)</f>
        <v>0.5069768</v>
      </c>
      <c r="Y1302" s="158">
        <v>2016.0</v>
      </c>
      <c r="Z1302" s="159"/>
      <c r="AA1302" s="159"/>
      <c r="AB1302" s="160" t="s">
        <v>4147</v>
      </c>
      <c r="AC1302" s="159"/>
    </row>
    <row r="1303" ht="15.75" customHeight="1">
      <c r="A1303" s="194" t="s">
        <v>4148</v>
      </c>
      <c r="B1303" s="146">
        <v>23.0</v>
      </c>
      <c r="C1303" s="146">
        <v>43.0</v>
      </c>
      <c r="D1303" s="146">
        <f t="shared" si="2243"/>
        <v>33</v>
      </c>
      <c r="E1303" s="146">
        <v>64.0</v>
      </c>
      <c r="F1303" s="146">
        <v>51.0</v>
      </c>
      <c r="G1303" s="146">
        <f t="shared" si="1095"/>
        <v>13</v>
      </c>
      <c r="H1303" s="146">
        <f t="shared" si="2244"/>
        <v>57.5</v>
      </c>
      <c r="I1303" s="146">
        <f t="shared" si="1467"/>
        <v>-24.5</v>
      </c>
      <c r="J1303" s="173" t="s">
        <v>1537</v>
      </c>
      <c r="K1303" s="196" t="s">
        <v>1537</v>
      </c>
      <c r="L1303" s="197" t="s">
        <v>1550</v>
      </c>
      <c r="M1303" s="181">
        <f t="shared" si="2245"/>
        <v>32.828348</v>
      </c>
      <c r="N1303" s="198">
        <v>3.2828348E7</v>
      </c>
      <c r="O1303" s="181">
        <f t="shared" si="2246"/>
        <v>65.845974</v>
      </c>
      <c r="P1303" s="149">
        <v>6.5845974E7</v>
      </c>
      <c r="Q1303" s="181">
        <f t="shared" si="2247"/>
        <v>186.597</v>
      </c>
      <c r="R1303" s="198">
        <v>1.86597E8</v>
      </c>
      <c r="S1303" s="149">
        <f>P1303+R1303</f>
        <v>252442974</v>
      </c>
      <c r="T1303" s="149">
        <f t="shared" si="2241"/>
        <v>252.442974</v>
      </c>
      <c r="U1303" s="199">
        <f t="shared" ref="U1303:U1312" si="2254">(R1303/S1303)</f>
        <v>0.7391649569</v>
      </c>
      <c r="V1303" s="192">
        <v>200.0</v>
      </c>
      <c r="W1303" s="200">
        <f>SUM(S1303/(V1303*1000000))</f>
        <v>1.26221487</v>
      </c>
      <c r="X1303" s="199">
        <f t="shared" ref="X1303:X1320" si="2255">SUM(M1303/V1303)</f>
        <v>0.16414174</v>
      </c>
      <c r="Y1303" s="146">
        <v>2019.0</v>
      </c>
      <c r="Z1303" s="201"/>
      <c r="AA1303" s="201"/>
      <c r="AB1303" s="211" t="s">
        <v>4149</v>
      </c>
      <c r="AC1303" s="159"/>
    </row>
    <row r="1304" ht="15.75" customHeight="1">
      <c r="A1304" s="221" t="s">
        <v>4150</v>
      </c>
      <c r="B1304" s="175">
        <v>37.0</v>
      </c>
      <c r="C1304" s="158">
        <v>48.0</v>
      </c>
      <c r="D1304" s="183">
        <f t="shared" ref="D1304:D1311" si="2256">AVERAGE(B1304:C1304)</f>
        <v>42.5</v>
      </c>
      <c r="E1304" s="158">
        <v>54.0</v>
      </c>
      <c r="F1304" s="147">
        <v>55.0</v>
      </c>
      <c r="G1304" s="147">
        <f t="shared" si="1095"/>
        <v>-1</v>
      </c>
      <c r="H1304" s="147">
        <f t="shared" ref="H1304:H1311" si="2257">AVERAGE(E1304:F1304)</f>
        <v>54.5</v>
      </c>
      <c r="I1304" s="183">
        <f t="shared" si="1467"/>
        <v>-12</v>
      </c>
      <c r="J1304" s="179" t="s">
        <v>1605</v>
      </c>
      <c r="K1304" s="179" t="s">
        <v>1605</v>
      </c>
      <c r="L1304" s="179" t="s">
        <v>1534</v>
      </c>
      <c r="M1304" s="153">
        <v>5.08</v>
      </c>
      <c r="N1304" s="187">
        <f t="shared" ref="N1304:N1311" si="2258">M1304*1000000</f>
        <v>5080000</v>
      </c>
      <c r="O1304" s="153">
        <v>13.84</v>
      </c>
      <c r="P1304" s="187">
        <f t="shared" ref="P1304:P1311" si="2259">O1304*1000000</f>
        <v>13840000</v>
      </c>
      <c r="Q1304" s="153">
        <v>45.55</v>
      </c>
      <c r="R1304" s="149">
        <f t="shared" ref="R1304:R1311" si="2260">SUM(Q1304*1000000)</f>
        <v>45550000</v>
      </c>
      <c r="S1304" s="154">
        <f t="shared" ref="S1304:S1306" si="2261">SUM(N1304:P1304)</f>
        <v>18920013.84</v>
      </c>
      <c r="T1304" s="149">
        <f t="shared" si="2241"/>
        <v>18.92001384</v>
      </c>
      <c r="U1304" s="178">
        <f t="shared" si="2254"/>
        <v>2.407503524</v>
      </c>
      <c r="V1304" s="156">
        <v>15.0</v>
      </c>
      <c r="W1304" s="188">
        <f t="shared" ref="W1304:W1311" si="2262">SUM(T1304/V1304)</f>
        <v>1.261334256</v>
      </c>
      <c r="X1304" s="193">
        <f t="shared" si="2255"/>
        <v>0.3386666667</v>
      </c>
      <c r="Y1304" s="147">
        <v>2011.0</v>
      </c>
      <c r="Z1304" s="159"/>
      <c r="AA1304" s="159"/>
      <c r="AB1304" s="189" t="s">
        <v>4151</v>
      </c>
      <c r="AC1304" s="158"/>
    </row>
    <row r="1305" ht="15.75" customHeight="1">
      <c r="A1305" s="221" t="s">
        <v>4152</v>
      </c>
      <c r="B1305" s="175">
        <v>72.0</v>
      </c>
      <c r="C1305" s="158">
        <v>57.0</v>
      </c>
      <c r="D1305" s="185">
        <f t="shared" si="2256"/>
        <v>64.5</v>
      </c>
      <c r="E1305" s="158">
        <v>70.0</v>
      </c>
      <c r="F1305" s="147">
        <v>70.0</v>
      </c>
      <c r="G1305" s="147">
        <f t="shared" si="1095"/>
        <v>0</v>
      </c>
      <c r="H1305" s="147">
        <f t="shared" si="2257"/>
        <v>70</v>
      </c>
      <c r="I1305" s="185">
        <f t="shared" si="1467"/>
        <v>-5.5</v>
      </c>
      <c r="J1305" s="179" t="s">
        <v>1694</v>
      </c>
      <c r="K1305" s="179" t="s">
        <v>3701</v>
      </c>
      <c r="L1305" s="179" t="s">
        <v>1540</v>
      </c>
      <c r="M1305" s="153">
        <v>13.04</v>
      </c>
      <c r="N1305" s="187">
        <f t="shared" si="2258"/>
        <v>13040000</v>
      </c>
      <c r="O1305" s="153">
        <v>37.41</v>
      </c>
      <c r="P1305" s="187">
        <f t="shared" si="2259"/>
        <v>37410000</v>
      </c>
      <c r="Q1305" s="153">
        <v>60.57</v>
      </c>
      <c r="R1305" s="149">
        <f t="shared" si="2260"/>
        <v>60570000</v>
      </c>
      <c r="S1305" s="154">
        <f t="shared" si="2261"/>
        <v>50450037.41</v>
      </c>
      <c r="T1305" s="149">
        <f t="shared" si="2241"/>
        <v>50.45003741</v>
      </c>
      <c r="U1305" s="178">
        <f t="shared" si="2254"/>
        <v>1.200593758</v>
      </c>
      <c r="V1305" s="156">
        <v>40.0</v>
      </c>
      <c r="W1305" s="188">
        <f t="shared" si="2262"/>
        <v>1.261250935</v>
      </c>
      <c r="X1305" s="193">
        <f t="shared" si="2255"/>
        <v>0.326</v>
      </c>
      <c r="Y1305" s="147">
        <v>2011.0</v>
      </c>
      <c r="Z1305" s="159"/>
      <c r="AA1305" s="159"/>
      <c r="AB1305" s="189" t="s">
        <v>4153</v>
      </c>
      <c r="AC1305" s="158"/>
    </row>
    <row r="1306" ht="15.75" customHeight="1">
      <c r="A1306" s="221" t="s">
        <v>1341</v>
      </c>
      <c r="B1306" s="175">
        <v>87.0</v>
      </c>
      <c r="C1306" s="158">
        <v>65.0</v>
      </c>
      <c r="D1306" s="183">
        <f t="shared" si="2256"/>
        <v>76</v>
      </c>
      <c r="E1306" s="158">
        <v>88.0</v>
      </c>
      <c r="F1306" s="147">
        <v>78.0</v>
      </c>
      <c r="G1306" s="147">
        <f t="shared" si="1095"/>
        <v>10</v>
      </c>
      <c r="H1306" s="147">
        <f t="shared" si="2257"/>
        <v>83</v>
      </c>
      <c r="I1306" s="183">
        <f t="shared" si="1467"/>
        <v>-7</v>
      </c>
      <c r="J1306" s="179" t="s">
        <v>1602</v>
      </c>
      <c r="K1306" s="179" t="s">
        <v>2187</v>
      </c>
      <c r="L1306" s="179" t="s">
        <v>1550</v>
      </c>
      <c r="M1306" s="153">
        <v>55.1</v>
      </c>
      <c r="N1306" s="187">
        <f t="shared" si="2258"/>
        <v>55100000</v>
      </c>
      <c r="O1306" s="153">
        <v>146.41</v>
      </c>
      <c r="P1306" s="187">
        <f t="shared" si="2259"/>
        <v>146410000</v>
      </c>
      <c r="Q1306" s="153">
        <v>207.22</v>
      </c>
      <c r="R1306" s="149">
        <f t="shared" si="2260"/>
        <v>207220000</v>
      </c>
      <c r="S1306" s="154">
        <f t="shared" si="2261"/>
        <v>201510146.4</v>
      </c>
      <c r="T1306" s="149">
        <f t="shared" si="2241"/>
        <v>201.5101464</v>
      </c>
      <c r="U1306" s="178">
        <f t="shared" si="2254"/>
        <v>1.028335316</v>
      </c>
      <c r="V1306" s="156">
        <v>160.0</v>
      </c>
      <c r="W1306" s="188">
        <f t="shared" si="2262"/>
        <v>1.259438415</v>
      </c>
      <c r="X1306" s="193">
        <f t="shared" si="2255"/>
        <v>0.344375</v>
      </c>
      <c r="Y1306" s="147">
        <v>2011.0</v>
      </c>
      <c r="Z1306" s="159"/>
      <c r="AA1306" s="159"/>
      <c r="AB1306" s="189" t="s">
        <v>4154</v>
      </c>
      <c r="AC1306" s="158"/>
    </row>
    <row r="1307" ht="15.75" customHeight="1">
      <c r="A1307" s="221" t="s">
        <v>4155</v>
      </c>
      <c r="B1307" s="183">
        <v>43.0</v>
      </c>
      <c r="C1307" s="147">
        <v>56.0</v>
      </c>
      <c r="D1307" s="183">
        <f t="shared" si="2256"/>
        <v>49.5</v>
      </c>
      <c r="E1307" s="147">
        <v>47.0</v>
      </c>
      <c r="F1307" s="147">
        <v>59.0</v>
      </c>
      <c r="G1307" s="147">
        <f t="shared" si="1095"/>
        <v>-12</v>
      </c>
      <c r="H1307" s="147">
        <f t="shared" si="2257"/>
        <v>53</v>
      </c>
      <c r="I1307" s="183">
        <f t="shared" si="1467"/>
        <v>-3.5</v>
      </c>
      <c r="J1307" s="179" t="s">
        <v>1543</v>
      </c>
      <c r="K1307" s="179" t="s">
        <v>1543</v>
      </c>
      <c r="L1307" s="179" t="s">
        <v>1534</v>
      </c>
      <c r="M1307" s="186">
        <v>23.5</v>
      </c>
      <c r="N1307" s="187">
        <f t="shared" si="2258"/>
        <v>23500000</v>
      </c>
      <c r="O1307" s="153">
        <v>73.03</v>
      </c>
      <c r="P1307" s="187">
        <f t="shared" si="2259"/>
        <v>73030000</v>
      </c>
      <c r="Q1307" s="153">
        <v>13.83</v>
      </c>
      <c r="R1307" s="149">
        <f t="shared" si="2260"/>
        <v>13830000</v>
      </c>
      <c r="S1307" s="187">
        <f t="shared" ref="S1307:S1309" si="2263">T1307*1000000</f>
        <v>86860000</v>
      </c>
      <c r="T1307" s="187">
        <f>SUM(O1307+Q1307)</f>
        <v>86.86</v>
      </c>
      <c r="U1307" s="178">
        <f t="shared" si="2254"/>
        <v>0.1592217361</v>
      </c>
      <c r="V1307" s="156">
        <v>69.0</v>
      </c>
      <c r="W1307" s="188">
        <f t="shared" si="2262"/>
        <v>1.25884058</v>
      </c>
      <c r="X1307" s="193">
        <f t="shared" si="2255"/>
        <v>0.3405797101</v>
      </c>
      <c r="Y1307" s="147">
        <v>2010.0</v>
      </c>
      <c r="Z1307" s="159"/>
      <c r="AA1307" s="159"/>
      <c r="AB1307" s="189" t="s">
        <v>4156</v>
      </c>
      <c r="AC1307" s="158"/>
    </row>
    <row r="1308" ht="15.75" customHeight="1">
      <c r="A1308" s="221" t="s">
        <v>4157</v>
      </c>
      <c r="B1308" s="183">
        <v>55.0</v>
      </c>
      <c r="C1308" s="147">
        <v>60.0</v>
      </c>
      <c r="D1308" s="183">
        <f t="shared" si="2256"/>
        <v>57.5</v>
      </c>
      <c r="E1308" s="147">
        <v>66.0</v>
      </c>
      <c r="F1308" s="147">
        <v>81.0</v>
      </c>
      <c r="G1308" s="147">
        <f t="shared" si="1095"/>
        <v>-15</v>
      </c>
      <c r="H1308" s="147">
        <f t="shared" si="2257"/>
        <v>73.5</v>
      </c>
      <c r="I1308" s="183">
        <f t="shared" si="1467"/>
        <v>-16</v>
      </c>
      <c r="J1308" s="179" t="s">
        <v>1602</v>
      </c>
      <c r="K1308" s="179" t="s">
        <v>2012</v>
      </c>
      <c r="L1308" s="179" t="s">
        <v>1540</v>
      </c>
      <c r="M1308" s="186">
        <v>7.9</v>
      </c>
      <c r="N1308" s="187">
        <f t="shared" si="2258"/>
        <v>7900000</v>
      </c>
      <c r="O1308" s="153">
        <v>23.53</v>
      </c>
      <c r="P1308" s="187">
        <f t="shared" si="2259"/>
        <v>23530000</v>
      </c>
      <c r="Q1308" s="153">
        <v>4.13</v>
      </c>
      <c r="R1308" s="149">
        <f t="shared" si="2260"/>
        <v>4130000</v>
      </c>
      <c r="S1308" s="187">
        <f t="shared" si="2263"/>
        <v>27660000</v>
      </c>
      <c r="T1308" s="187">
        <v>27.66</v>
      </c>
      <c r="U1308" s="178">
        <f t="shared" si="2254"/>
        <v>0.1493130875</v>
      </c>
      <c r="V1308" s="156">
        <v>22.0</v>
      </c>
      <c r="W1308" s="188">
        <f t="shared" si="2262"/>
        <v>1.257272727</v>
      </c>
      <c r="X1308" s="193">
        <f t="shared" si="2255"/>
        <v>0.3590909091</v>
      </c>
      <c r="Y1308" s="147">
        <v>2008.0</v>
      </c>
      <c r="Z1308" s="159"/>
      <c r="AA1308" s="159"/>
      <c r="AB1308" s="189" t="s">
        <v>4158</v>
      </c>
      <c r="AC1308" s="158"/>
    </row>
    <row r="1309" ht="15.75" customHeight="1">
      <c r="A1309" s="221" t="s">
        <v>4159</v>
      </c>
      <c r="B1309" s="183">
        <v>17.0</v>
      </c>
      <c r="C1309" s="147">
        <v>40.0</v>
      </c>
      <c r="D1309" s="183">
        <f t="shared" si="2256"/>
        <v>28.5</v>
      </c>
      <c r="E1309" s="147">
        <v>35.0</v>
      </c>
      <c r="F1309" s="147">
        <v>46.0</v>
      </c>
      <c r="G1309" s="147">
        <f t="shared" si="1095"/>
        <v>-11</v>
      </c>
      <c r="H1309" s="147">
        <f t="shared" si="2257"/>
        <v>40.5</v>
      </c>
      <c r="I1309" s="183">
        <f t="shared" si="1467"/>
        <v>-12</v>
      </c>
      <c r="J1309" s="179" t="s">
        <v>1602</v>
      </c>
      <c r="K1309" s="179" t="s">
        <v>4160</v>
      </c>
      <c r="L1309" s="179" t="s">
        <v>1540</v>
      </c>
      <c r="M1309" s="186">
        <v>10.6</v>
      </c>
      <c r="N1309" s="187">
        <f t="shared" si="2258"/>
        <v>10600000</v>
      </c>
      <c r="O1309" s="153">
        <v>25.66</v>
      </c>
      <c r="P1309" s="187">
        <f t="shared" si="2259"/>
        <v>25660000</v>
      </c>
      <c r="Q1309" s="153">
        <v>5.77</v>
      </c>
      <c r="R1309" s="149">
        <f t="shared" si="2260"/>
        <v>5770000</v>
      </c>
      <c r="S1309" s="187">
        <f t="shared" si="2263"/>
        <v>31430000</v>
      </c>
      <c r="T1309" s="187">
        <v>31.43</v>
      </c>
      <c r="U1309" s="178">
        <f t="shared" si="2254"/>
        <v>0.1835825644</v>
      </c>
      <c r="V1309" s="156">
        <v>25.0</v>
      </c>
      <c r="W1309" s="188">
        <f t="shared" si="2262"/>
        <v>1.2572</v>
      </c>
      <c r="X1309" s="193">
        <f t="shared" si="2255"/>
        <v>0.424</v>
      </c>
      <c r="Y1309" s="147">
        <v>2009.0</v>
      </c>
      <c r="Z1309" s="159"/>
      <c r="AA1309" s="159"/>
      <c r="AB1309" s="189" t="s">
        <v>4161</v>
      </c>
      <c r="AC1309" s="158"/>
    </row>
    <row r="1310" ht="15.75" customHeight="1">
      <c r="A1310" s="221" t="s">
        <v>4162</v>
      </c>
      <c r="B1310" s="175">
        <v>14.0</v>
      </c>
      <c r="C1310" s="158">
        <v>30.0</v>
      </c>
      <c r="D1310" s="185">
        <f t="shared" si="2256"/>
        <v>22</v>
      </c>
      <c r="E1310" s="158">
        <v>42.0</v>
      </c>
      <c r="F1310" s="147">
        <v>42.0</v>
      </c>
      <c r="G1310" s="147">
        <f t="shared" si="1095"/>
        <v>0</v>
      </c>
      <c r="H1310" s="147">
        <f t="shared" si="2257"/>
        <v>42</v>
      </c>
      <c r="I1310" s="185">
        <f t="shared" si="1467"/>
        <v>-20</v>
      </c>
      <c r="J1310" s="179" t="s">
        <v>1543</v>
      </c>
      <c r="K1310" s="179" t="s">
        <v>4163</v>
      </c>
      <c r="L1310" s="179" t="s">
        <v>1540</v>
      </c>
      <c r="M1310" s="153">
        <v>20.07</v>
      </c>
      <c r="N1310" s="187">
        <f t="shared" si="2258"/>
        <v>20070000</v>
      </c>
      <c r="O1310" s="153">
        <v>80.36</v>
      </c>
      <c r="P1310" s="187">
        <f t="shared" si="2259"/>
        <v>80360000</v>
      </c>
      <c r="Q1310" s="153">
        <v>89.49</v>
      </c>
      <c r="R1310" s="149">
        <f t="shared" si="2260"/>
        <v>89490000</v>
      </c>
      <c r="S1310" s="154">
        <f t="shared" ref="S1310:S1311" si="2264">SUM(N1310:P1310)</f>
        <v>100430080.4</v>
      </c>
      <c r="T1310" s="149">
        <f t="shared" ref="T1310:T1312" si="2265">S1310/1000000</f>
        <v>100.4300804</v>
      </c>
      <c r="U1310" s="178">
        <f t="shared" si="2254"/>
        <v>0.8910676929</v>
      </c>
      <c r="V1310" s="156">
        <v>80.0</v>
      </c>
      <c r="W1310" s="188">
        <f t="shared" si="2262"/>
        <v>1.255376005</v>
      </c>
      <c r="X1310" s="193">
        <f t="shared" si="2255"/>
        <v>0.250875</v>
      </c>
      <c r="Y1310" s="147">
        <v>2011.0</v>
      </c>
      <c r="Z1310" s="159"/>
      <c r="AA1310" s="159"/>
      <c r="AB1310" s="189" t="s">
        <v>4164</v>
      </c>
      <c r="AC1310" s="158"/>
    </row>
    <row r="1311" ht="15.75" customHeight="1">
      <c r="A1311" s="221" t="s">
        <v>4165</v>
      </c>
      <c r="B1311" s="175">
        <v>4.0</v>
      </c>
      <c r="C1311" s="158">
        <v>23.0</v>
      </c>
      <c r="D1311" s="185">
        <f t="shared" si="2256"/>
        <v>13.5</v>
      </c>
      <c r="E1311" s="158">
        <v>59.0</v>
      </c>
      <c r="F1311" s="147">
        <v>27.0</v>
      </c>
      <c r="G1311" s="147">
        <f t="shared" si="1095"/>
        <v>32</v>
      </c>
      <c r="H1311" s="147">
        <f t="shared" si="2257"/>
        <v>43</v>
      </c>
      <c r="I1311" s="185">
        <f t="shared" si="1467"/>
        <v>-29.5</v>
      </c>
      <c r="J1311" s="179" t="s">
        <v>1543</v>
      </c>
      <c r="K1311" s="179" t="s">
        <v>1543</v>
      </c>
      <c r="L1311" s="179" t="s">
        <v>1540</v>
      </c>
      <c r="M1311" s="153">
        <v>25.0</v>
      </c>
      <c r="N1311" s="187">
        <f t="shared" si="2258"/>
        <v>25000000</v>
      </c>
      <c r="O1311" s="153">
        <v>74.16</v>
      </c>
      <c r="P1311" s="187">
        <f t="shared" si="2259"/>
        <v>74160000</v>
      </c>
      <c r="Q1311" s="153">
        <v>75.52</v>
      </c>
      <c r="R1311" s="149">
        <f t="shared" si="2260"/>
        <v>75520000</v>
      </c>
      <c r="S1311" s="154">
        <f t="shared" si="2264"/>
        <v>99160074.16</v>
      </c>
      <c r="T1311" s="149">
        <f t="shared" si="2265"/>
        <v>99.16007416</v>
      </c>
      <c r="U1311" s="178">
        <f t="shared" si="2254"/>
        <v>0.7615968487</v>
      </c>
      <c r="V1311" s="156">
        <v>79.0</v>
      </c>
      <c r="W1311" s="188">
        <f t="shared" si="2262"/>
        <v>1.255190812</v>
      </c>
      <c r="X1311" s="193">
        <f t="shared" si="2255"/>
        <v>0.3164556962</v>
      </c>
      <c r="Y1311" s="147">
        <v>2011.0</v>
      </c>
      <c r="Z1311" s="159"/>
      <c r="AA1311" s="159"/>
      <c r="AB1311" s="189" t="s">
        <v>4166</v>
      </c>
      <c r="AC1311" s="158"/>
    </row>
    <row r="1312" ht="15.75" customHeight="1">
      <c r="A1312" s="194" t="s">
        <v>4167</v>
      </c>
      <c r="B1312" s="146">
        <v>26.0</v>
      </c>
      <c r="C1312" s="146">
        <v>38.0</v>
      </c>
      <c r="D1312" s="146">
        <f t="shared" ref="D1312:D1313" si="2266">(B1312+C1312)/2</f>
        <v>32</v>
      </c>
      <c r="E1312" s="146">
        <v>83.0</v>
      </c>
      <c r="F1312" s="146">
        <v>50.0</v>
      </c>
      <c r="G1312" s="146">
        <f t="shared" si="1095"/>
        <v>33</v>
      </c>
      <c r="H1312" s="146">
        <f t="shared" ref="H1312:H1313" si="2267">(E1312+F1312)/2</f>
        <v>66.5</v>
      </c>
      <c r="I1312" s="146">
        <f t="shared" si="1467"/>
        <v>-34.5</v>
      </c>
      <c r="J1312" s="173" t="s">
        <v>1537</v>
      </c>
      <c r="K1312" s="196" t="s">
        <v>1537</v>
      </c>
      <c r="L1312" s="197" t="s">
        <v>1540</v>
      </c>
      <c r="M1312" s="181">
        <f t="shared" ref="M1312:M1313" si="2268">N1312/1000000</f>
        <v>20.552372</v>
      </c>
      <c r="N1312" s="198">
        <v>2.0552372E7</v>
      </c>
      <c r="O1312" s="181">
        <f t="shared" ref="O1312:O1313" si="2269">P1312/1000000</f>
        <v>48.541509</v>
      </c>
      <c r="P1312" s="149">
        <v>4.8541509E7</v>
      </c>
      <c r="Q1312" s="181">
        <f>R1312/1000000</f>
        <v>124.4254</v>
      </c>
      <c r="R1312" s="198">
        <v>1.244254E8</v>
      </c>
      <c r="S1312" s="149">
        <f>P1312+R1312</f>
        <v>172966909</v>
      </c>
      <c r="T1312" s="149">
        <f t="shared" si="2265"/>
        <v>172.966909</v>
      </c>
      <c r="U1312" s="199">
        <f t="shared" si="2254"/>
        <v>0.7193595626</v>
      </c>
      <c r="V1312" s="192">
        <v>138.0</v>
      </c>
      <c r="W1312" s="200">
        <f t="shared" ref="W1312:W1313" si="2270">SUM(S1312/(V1312*1000000))</f>
        <v>1.253383399</v>
      </c>
      <c r="X1312" s="199">
        <f t="shared" si="2255"/>
        <v>0.1489302319</v>
      </c>
      <c r="Y1312" s="146">
        <v>2019.0</v>
      </c>
      <c r="Z1312" s="201"/>
      <c r="AA1312" s="201"/>
      <c r="AB1312" s="211" t="s">
        <v>4168</v>
      </c>
      <c r="AC1312" s="159"/>
    </row>
    <row r="1313" ht="15.75" customHeight="1">
      <c r="A1313" s="227" t="s">
        <v>4169</v>
      </c>
      <c r="B1313" s="146">
        <v>63.0</v>
      </c>
      <c r="C1313" s="147">
        <v>52.0</v>
      </c>
      <c r="D1313" s="149">
        <f t="shared" si="2266"/>
        <v>57.5</v>
      </c>
      <c r="E1313" s="147">
        <v>55.0</v>
      </c>
      <c r="F1313" s="149">
        <v>65.0</v>
      </c>
      <c r="G1313" s="150">
        <f t="shared" si="1095"/>
        <v>-10</v>
      </c>
      <c r="H1313" s="151">
        <f t="shared" si="2267"/>
        <v>60</v>
      </c>
      <c r="I1313" s="150">
        <f t="shared" si="1467"/>
        <v>-2.5</v>
      </c>
      <c r="J1313" s="173" t="s">
        <v>1547</v>
      </c>
      <c r="K1313" s="173" t="s">
        <v>1547</v>
      </c>
      <c r="L1313" s="152" t="s">
        <v>1534</v>
      </c>
      <c r="M1313" s="153">
        <f t="shared" si="2268"/>
        <v>3.016149</v>
      </c>
      <c r="N1313" s="149">
        <v>3016149.0</v>
      </c>
      <c r="O1313" s="153">
        <f t="shared" si="2269"/>
        <v>6.112914</v>
      </c>
      <c r="P1313" s="149">
        <v>6112914.0</v>
      </c>
      <c r="Q1313" s="153">
        <v>0.0</v>
      </c>
      <c r="R1313" s="154">
        <v>0.0</v>
      </c>
      <c r="S1313" s="149">
        <v>6112914.0</v>
      </c>
      <c r="T1313" s="154">
        <f>S1313/100000</f>
        <v>61.12914</v>
      </c>
      <c r="U1313" s="151">
        <v>0.0</v>
      </c>
      <c r="V1313" s="156">
        <v>4.9</v>
      </c>
      <c r="W1313" s="204">
        <f t="shared" si="2270"/>
        <v>1.247533469</v>
      </c>
      <c r="X1313" s="155">
        <f t="shared" si="2255"/>
        <v>0.6155406122</v>
      </c>
      <c r="Y1313" s="147">
        <v>2018.0</v>
      </c>
      <c r="Z1313" s="159"/>
      <c r="AA1313" s="159"/>
      <c r="AB1313" s="160" t="s">
        <v>4170</v>
      </c>
      <c r="AC1313" s="159"/>
    </row>
    <row r="1314" ht="15.75" customHeight="1">
      <c r="A1314" s="221" t="s">
        <v>4171</v>
      </c>
      <c r="B1314" s="183">
        <v>24.0</v>
      </c>
      <c r="C1314" s="147">
        <v>46.0</v>
      </c>
      <c r="D1314" s="183">
        <f t="shared" ref="D1314:D1320" si="2271">AVERAGE(B1314:C1314)</f>
        <v>35</v>
      </c>
      <c r="E1314" s="147">
        <v>64.0</v>
      </c>
      <c r="F1314" s="147">
        <v>63.0</v>
      </c>
      <c r="G1314" s="147">
        <f t="shared" si="1095"/>
        <v>1</v>
      </c>
      <c r="H1314" s="147">
        <f t="shared" ref="H1314:H1320" si="2272">AVERAGE(E1314:F1314)</f>
        <v>63.5</v>
      </c>
      <c r="I1314" s="183">
        <f t="shared" si="1467"/>
        <v>-28.5</v>
      </c>
      <c r="J1314" s="179" t="s">
        <v>1543</v>
      </c>
      <c r="K1314" s="179" t="s">
        <v>1616</v>
      </c>
      <c r="L1314" s="179" t="s">
        <v>1540</v>
      </c>
      <c r="M1314" s="186">
        <v>16.21</v>
      </c>
      <c r="N1314" s="187">
        <f t="shared" ref="N1314:N1319" si="2273">M1314*1000000</f>
        <v>16210000</v>
      </c>
      <c r="O1314" s="153">
        <v>42.44</v>
      </c>
      <c r="P1314" s="187">
        <f t="shared" ref="P1314:P1319" si="2274">O1314*1000000</f>
        <v>42440000</v>
      </c>
      <c r="Q1314" s="153">
        <v>1.21</v>
      </c>
      <c r="R1314" s="149">
        <f t="shared" ref="R1314:R1319" si="2275">SUM(Q1314*1000000)</f>
        <v>1210000</v>
      </c>
      <c r="S1314" s="187">
        <f>T1314*1000000</f>
        <v>43650000</v>
      </c>
      <c r="T1314" s="187">
        <v>43.65</v>
      </c>
      <c r="U1314" s="178">
        <f t="shared" ref="U1314:U1320" si="2276">(R1314/S1314)</f>
        <v>0.02772050401</v>
      </c>
      <c r="V1314" s="156">
        <v>35.0</v>
      </c>
      <c r="W1314" s="188">
        <f t="shared" ref="W1314:W1319" si="2277">SUM(T1314/V1314)</f>
        <v>1.247142857</v>
      </c>
      <c r="X1314" s="193">
        <f t="shared" si="2255"/>
        <v>0.4631428571</v>
      </c>
      <c r="Y1314" s="147">
        <v>2008.0</v>
      </c>
      <c r="Z1314" s="159"/>
      <c r="AA1314" s="159"/>
      <c r="AB1314" s="189" t="s">
        <v>4172</v>
      </c>
      <c r="AC1314" s="158"/>
    </row>
    <row r="1315" ht="15.75" customHeight="1">
      <c r="A1315" s="221" t="s">
        <v>4173</v>
      </c>
      <c r="B1315" s="175">
        <v>32.0</v>
      </c>
      <c r="C1315" s="158">
        <v>36.0</v>
      </c>
      <c r="D1315" s="185">
        <f t="shared" si="2271"/>
        <v>34</v>
      </c>
      <c r="E1315" s="158">
        <v>57.0</v>
      </c>
      <c r="F1315" s="147">
        <v>61.0</v>
      </c>
      <c r="G1315" s="147">
        <f t="shared" si="1095"/>
        <v>-4</v>
      </c>
      <c r="H1315" s="147">
        <f t="shared" si="2272"/>
        <v>59</v>
      </c>
      <c r="I1315" s="185">
        <f t="shared" si="1467"/>
        <v>-25</v>
      </c>
      <c r="J1315" s="179" t="s">
        <v>1605</v>
      </c>
      <c r="K1315" s="179" t="s">
        <v>4174</v>
      </c>
      <c r="L1315" s="179" t="s">
        <v>1534</v>
      </c>
      <c r="M1315" s="153">
        <v>19.45</v>
      </c>
      <c r="N1315" s="187">
        <f t="shared" si="2273"/>
        <v>19450000</v>
      </c>
      <c r="O1315" s="153">
        <v>55.1</v>
      </c>
      <c r="P1315" s="187">
        <f t="shared" si="2274"/>
        <v>55100000</v>
      </c>
      <c r="Q1315" s="153">
        <v>94.78</v>
      </c>
      <c r="R1315" s="149">
        <f t="shared" si="2275"/>
        <v>94780000</v>
      </c>
      <c r="S1315" s="154">
        <f>SUM(N1315:P1315)</f>
        <v>74550055.1</v>
      </c>
      <c r="T1315" s="149">
        <f>S1315/1000000</f>
        <v>74.5500551</v>
      </c>
      <c r="U1315" s="178">
        <f t="shared" si="2276"/>
        <v>1.271360563</v>
      </c>
      <c r="V1315" s="156">
        <v>60.0</v>
      </c>
      <c r="W1315" s="188">
        <f t="shared" si="2277"/>
        <v>1.242500918</v>
      </c>
      <c r="X1315" s="193">
        <f t="shared" si="2255"/>
        <v>0.3241666667</v>
      </c>
      <c r="Y1315" s="147">
        <v>2011.0</v>
      </c>
      <c r="Z1315" s="159"/>
      <c r="AA1315" s="159"/>
      <c r="AB1315" s="189" t="s">
        <v>4175</v>
      </c>
      <c r="AC1315" s="158"/>
    </row>
    <row r="1316" ht="15.75" customHeight="1">
      <c r="A1316" s="221" t="s">
        <v>4176</v>
      </c>
      <c r="B1316" s="183">
        <v>26.0</v>
      </c>
      <c r="C1316" s="147">
        <v>41.0</v>
      </c>
      <c r="D1316" s="183">
        <f t="shared" si="2271"/>
        <v>33.5</v>
      </c>
      <c r="E1316" s="147">
        <v>49.0</v>
      </c>
      <c r="F1316" s="147">
        <v>61.0</v>
      </c>
      <c r="G1316" s="147">
        <f t="shared" si="1095"/>
        <v>-12</v>
      </c>
      <c r="H1316" s="147">
        <f t="shared" si="2272"/>
        <v>55</v>
      </c>
      <c r="I1316" s="183">
        <f t="shared" si="1467"/>
        <v>-21.5</v>
      </c>
      <c r="J1316" s="179" t="s">
        <v>1543</v>
      </c>
      <c r="K1316" s="179" t="s">
        <v>1543</v>
      </c>
      <c r="L1316" s="179" t="s">
        <v>1540</v>
      </c>
      <c r="M1316" s="186">
        <v>10.3</v>
      </c>
      <c r="N1316" s="187">
        <f t="shared" si="2273"/>
        <v>10300000</v>
      </c>
      <c r="O1316" s="153">
        <v>32.86</v>
      </c>
      <c r="P1316" s="187">
        <f t="shared" si="2274"/>
        <v>32860000</v>
      </c>
      <c r="Q1316" s="153">
        <v>16.83</v>
      </c>
      <c r="R1316" s="149">
        <f t="shared" si="2275"/>
        <v>16830000</v>
      </c>
      <c r="S1316" s="187">
        <f>T1316*1000000</f>
        <v>49690000</v>
      </c>
      <c r="T1316" s="187">
        <v>49.69</v>
      </c>
      <c r="U1316" s="178">
        <f t="shared" si="2276"/>
        <v>0.3386999396</v>
      </c>
      <c r="V1316" s="156">
        <v>40.0</v>
      </c>
      <c r="W1316" s="188">
        <f t="shared" si="2277"/>
        <v>1.24225</v>
      </c>
      <c r="X1316" s="193">
        <f t="shared" si="2255"/>
        <v>0.2575</v>
      </c>
      <c r="Y1316" s="147">
        <v>2008.0</v>
      </c>
      <c r="Z1316" s="159"/>
      <c r="AA1316" s="159"/>
      <c r="AB1316" s="189" t="s">
        <v>4177</v>
      </c>
      <c r="AC1316" s="158"/>
    </row>
    <row r="1317" ht="15.75" customHeight="1">
      <c r="A1317" s="221" t="s">
        <v>4178</v>
      </c>
      <c r="B1317" s="175">
        <v>38.0</v>
      </c>
      <c r="C1317" s="158">
        <v>53.0</v>
      </c>
      <c r="D1317" s="183">
        <f t="shared" si="2271"/>
        <v>45.5</v>
      </c>
      <c r="E1317" s="158">
        <v>55.0</v>
      </c>
      <c r="F1317" s="147">
        <v>63.0</v>
      </c>
      <c r="G1317" s="147">
        <f t="shared" si="1095"/>
        <v>-8</v>
      </c>
      <c r="H1317" s="147">
        <f t="shared" si="2272"/>
        <v>59</v>
      </c>
      <c r="I1317" s="183">
        <f t="shared" si="1467"/>
        <v>-13.5</v>
      </c>
      <c r="J1317" s="179" t="s">
        <v>1602</v>
      </c>
      <c r="K1317" s="179" t="s">
        <v>1726</v>
      </c>
      <c r="L1317" s="179" t="s">
        <v>1540</v>
      </c>
      <c r="M1317" s="153">
        <v>12.05</v>
      </c>
      <c r="N1317" s="187">
        <f t="shared" si="2273"/>
        <v>12050000</v>
      </c>
      <c r="O1317" s="153">
        <v>37.52</v>
      </c>
      <c r="P1317" s="187">
        <f t="shared" si="2274"/>
        <v>37520000</v>
      </c>
      <c r="Q1317" s="153">
        <v>136.41</v>
      </c>
      <c r="R1317" s="149">
        <f t="shared" si="2275"/>
        <v>136410000</v>
      </c>
      <c r="S1317" s="154">
        <f>SUM(N1317:P1317)</f>
        <v>49570037.52</v>
      </c>
      <c r="T1317" s="149">
        <f>S1317/1000000</f>
        <v>49.57003752</v>
      </c>
      <c r="U1317" s="178">
        <f t="shared" si="2276"/>
        <v>2.751863965</v>
      </c>
      <c r="V1317" s="156">
        <v>40.0</v>
      </c>
      <c r="W1317" s="188">
        <f t="shared" si="2277"/>
        <v>1.239250938</v>
      </c>
      <c r="X1317" s="193">
        <f t="shared" si="2255"/>
        <v>0.30125</v>
      </c>
      <c r="Y1317" s="147">
        <v>2011.0</v>
      </c>
      <c r="Z1317" s="159"/>
      <c r="AA1317" s="159"/>
      <c r="AB1317" s="189" t="s">
        <v>4179</v>
      </c>
      <c r="AC1317" s="158"/>
    </row>
    <row r="1318" ht="15.75" customHeight="1">
      <c r="A1318" s="221" t="s">
        <v>4180</v>
      </c>
      <c r="B1318" s="183">
        <v>25.0</v>
      </c>
      <c r="C1318" s="147">
        <v>34.0</v>
      </c>
      <c r="D1318" s="183">
        <f t="shared" si="2271"/>
        <v>29.5</v>
      </c>
      <c r="E1318" s="147">
        <v>57.0</v>
      </c>
      <c r="F1318" s="147">
        <v>66.0</v>
      </c>
      <c r="G1318" s="147">
        <f t="shared" si="1095"/>
        <v>-9</v>
      </c>
      <c r="H1318" s="147">
        <f t="shared" si="2272"/>
        <v>61.5</v>
      </c>
      <c r="I1318" s="183">
        <f t="shared" si="1467"/>
        <v>-32</v>
      </c>
      <c r="J1318" s="179" t="s">
        <v>1602</v>
      </c>
      <c r="K1318" s="179" t="s">
        <v>1808</v>
      </c>
      <c r="L1318" s="179" t="s">
        <v>1540</v>
      </c>
      <c r="M1318" s="186">
        <v>13.3</v>
      </c>
      <c r="N1318" s="187">
        <f t="shared" si="2273"/>
        <v>13300000</v>
      </c>
      <c r="O1318" s="153">
        <v>38.12</v>
      </c>
      <c r="P1318" s="187">
        <f t="shared" si="2274"/>
        <v>38120000</v>
      </c>
      <c r="Q1318" s="153">
        <v>23.47</v>
      </c>
      <c r="R1318" s="149">
        <f t="shared" si="2275"/>
        <v>23470000</v>
      </c>
      <c r="S1318" s="187">
        <f>T1318*1000000</f>
        <v>61590000</v>
      </c>
      <c r="T1318" s="187">
        <v>61.59</v>
      </c>
      <c r="U1318" s="178">
        <f t="shared" si="2276"/>
        <v>0.3810683553</v>
      </c>
      <c r="V1318" s="156">
        <v>50.0</v>
      </c>
      <c r="W1318" s="188">
        <f t="shared" si="2277"/>
        <v>1.2318</v>
      </c>
      <c r="X1318" s="193">
        <f t="shared" si="2255"/>
        <v>0.266</v>
      </c>
      <c r="Y1318" s="147">
        <v>2009.0</v>
      </c>
      <c r="Z1318" s="159"/>
      <c r="AA1318" s="159"/>
      <c r="AB1318" s="189" t="s">
        <v>4181</v>
      </c>
      <c r="AC1318" s="158"/>
    </row>
    <row r="1319" ht="15.75" customHeight="1">
      <c r="A1319" s="221" t="s">
        <v>4182</v>
      </c>
      <c r="B1319" s="175">
        <v>11.0</v>
      </c>
      <c r="C1319" s="158">
        <v>29.0</v>
      </c>
      <c r="D1319" s="185">
        <f t="shared" si="2271"/>
        <v>20</v>
      </c>
      <c r="E1319" s="158">
        <v>41.0</v>
      </c>
      <c r="F1319" s="147">
        <v>42.0</v>
      </c>
      <c r="G1319" s="147">
        <f t="shared" si="1095"/>
        <v>-1</v>
      </c>
      <c r="H1319" s="147">
        <f t="shared" si="2272"/>
        <v>41.5</v>
      </c>
      <c r="I1319" s="185">
        <f t="shared" si="1467"/>
        <v>-21.5</v>
      </c>
      <c r="J1319" s="179" t="s">
        <v>1750</v>
      </c>
      <c r="K1319" s="179" t="s">
        <v>4183</v>
      </c>
      <c r="L1319" s="179" t="s">
        <v>1534</v>
      </c>
      <c r="M1319" s="153">
        <v>14.01</v>
      </c>
      <c r="N1319" s="187">
        <f t="shared" si="2273"/>
        <v>14010000</v>
      </c>
      <c r="O1319" s="153">
        <v>37.66</v>
      </c>
      <c r="P1319" s="187">
        <f t="shared" si="2274"/>
        <v>37660000</v>
      </c>
      <c r="Q1319" s="153">
        <v>51.5</v>
      </c>
      <c r="R1319" s="149">
        <f t="shared" si="2275"/>
        <v>51500000</v>
      </c>
      <c r="S1319" s="154">
        <f>SUM(N1319:P1319)</f>
        <v>51670037.66</v>
      </c>
      <c r="T1319" s="149">
        <f t="shared" ref="T1319:T1327" si="2278">S1319/1000000</f>
        <v>51.67003766</v>
      </c>
      <c r="U1319" s="178">
        <f t="shared" si="2276"/>
        <v>0.9967091632</v>
      </c>
      <c r="V1319" s="156">
        <v>42.0</v>
      </c>
      <c r="W1319" s="188">
        <f t="shared" si="2277"/>
        <v>1.230238992</v>
      </c>
      <c r="X1319" s="193">
        <f t="shared" si="2255"/>
        <v>0.3335714286</v>
      </c>
      <c r="Y1319" s="147">
        <v>2011.0</v>
      </c>
      <c r="Z1319" s="159"/>
      <c r="AA1319" s="159"/>
      <c r="AB1319" s="189" t="s">
        <v>4184</v>
      </c>
      <c r="AC1319" s="158"/>
    </row>
    <row r="1320" ht="15.75" customHeight="1">
      <c r="A1320" s="225" t="s">
        <v>4185</v>
      </c>
      <c r="B1320" s="206">
        <v>2.0</v>
      </c>
      <c r="C1320" s="151">
        <v>12.0</v>
      </c>
      <c r="D1320" s="208">
        <f t="shared" si="2271"/>
        <v>7</v>
      </c>
      <c r="E1320" s="151">
        <v>44.0</v>
      </c>
      <c r="F1320" s="151">
        <v>29.0</v>
      </c>
      <c r="G1320" s="151">
        <f t="shared" si="1095"/>
        <v>15</v>
      </c>
      <c r="H1320" s="151">
        <f t="shared" si="2272"/>
        <v>36.5</v>
      </c>
      <c r="I1320" s="208">
        <f t="shared" si="1467"/>
        <v>-29.5</v>
      </c>
      <c r="J1320" s="152" t="s">
        <v>1527</v>
      </c>
      <c r="K1320" s="165" t="s">
        <v>1527</v>
      </c>
      <c r="L1320" s="165" t="s">
        <v>1534</v>
      </c>
      <c r="M1320" s="181">
        <f t="shared" ref="M1320:M1326" si="2279">N1320/1000000</f>
        <v>6.300147</v>
      </c>
      <c r="N1320" s="150">
        <v>6300147.0</v>
      </c>
      <c r="O1320" s="181">
        <f t="shared" ref="O1320:O1326" si="2280">P1320/1000000</f>
        <v>14.019924</v>
      </c>
      <c r="P1320" s="150">
        <v>1.4019924E7</v>
      </c>
      <c r="Q1320" s="153">
        <f t="shared" ref="Q1320:Q1326" si="2281">R1320/1000000</f>
        <v>5.663</v>
      </c>
      <c r="R1320" s="149">
        <v>5663000.0</v>
      </c>
      <c r="S1320" s="150">
        <v>1.9682924E7</v>
      </c>
      <c r="T1320" s="149">
        <f t="shared" si="2278"/>
        <v>19.682924</v>
      </c>
      <c r="U1320" s="178">
        <f t="shared" si="2276"/>
        <v>0.2877113177</v>
      </c>
      <c r="V1320" s="192">
        <v>16.0</v>
      </c>
      <c r="W1320" s="204">
        <f>SUM(S1320/(V1320*1000000))</f>
        <v>1.23018275</v>
      </c>
      <c r="X1320" s="193">
        <f t="shared" si="2255"/>
        <v>0.3937591875</v>
      </c>
      <c r="Y1320" s="151">
        <v>2014.0</v>
      </c>
      <c r="Z1320" s="171"/>
      <c r="AA1320" s="159"/>
      <c r="AB1320" s="189" t="s">
        <v>4186</v>
      </c>
      <c r="AC1320" s="158"/>
    </row>
    <row r="1321" ht="15.75" customHeight="1">
      <c r="A1321" s="223" t="s">
        <v>4187</v>
      </c>
      <c r="B1321" s="175">
        <v>86.0</v>
      </c>
      <c r="C1321" s="158">
        <v>81.0</v>
      </c>
      <c r="D1321" s="214">
        <f>(B1321+C1321)/2</f>
        <v>83.5</v>
      </c>
      <c r="E1321" s="158">
        <v>73.0</v>
      </c>
      <c r="F1321" s="158">
        <v>79.0</v>
      </c>
      <c r="G1321" s="149">
        <f t="shared" si="1095"/>
        <v>-6</v>
      </c>
      <c r="H1321" s="164">
        <f>(E1321+F1321)/2</f>
        <v>76</v>
      </c>
      <c r="I1321" s="177">
        <f t="shared" si="1467"/>
        <v>7.5</v>
      </c>
      <c r="J1321" s="162" t="s">
        <v>1547</v>
      </c>
      <c r="K1321" s="162" t="s">
        <v>1547</v>
      </c>
      <c r="L1321" s="162" t="s">
        <v>1529</v>
      </c>
      <c r="M1321" s="153">
        <f t="shared" si="2279"/>
        <v>0.278715</v>
      </c>
      <c r="N1321" s="154">
        <v>278715.0</v>
      </c>
      <c r="O1321" s="153">
        <f t="shared" si="2280"/>
        <v>10.468089</v>
      </c>
      <c r="P1321" s="154">
        <v>1.0468089E7</v>
      </c>
      <c r="Q1321" s="153">
        <f t="shared" si="2281"/>
        <v>0.587351</v>
      </c>
      <c r="R1321" s="154">
        <v>587351.0</v>
      </c>
      <c r="S1321" s="154">
        <f>R1321+P1321</f>
        <v>11055440</v>
      </c>
      <c r="T1321" s="154">
        <f t="shared" si="2278"/>
        <v>11.05544</v>
      </c>
      <c r="U1321" s="178">
        <f>R1321/S1321</f>
        <v>0.05312778144</v>
      </c>
      <c r="V1321" s="156">
        <v>9.0</v>
      </c>
      <c r="W1321" s="157">
        <f t="shared" ref="W1321:W1322" si="2282">SUM(T1321/V1321)</f>
        <v>1.228382222</v>
      </c>
      <c r="X1321" s="178">
        <f>N1321/(V1321*1000000)</f>
        <v>0.03096833333</v>
      </c>
      <c r="Y1321" s="158">
        <v>2016.0</v>
      </c>
      <c r="Z1321" s="159"/>
      <c r="AA1321" s="159"/>
      <c r="AB1321" s="160" t="s">
        <v>4188</v>
      </c>
      <c r="AC1321" s="159"/>
    </row>
    <row r="1322" ht="15.75" customHeight="1">
      <c r="A1322" s="223" t="s">
        <v>4189</v>
      </c>
      <c r="B1322" s="175">
        <v>56.0</v>
      </c>
      <c r="C1322" s="158">
        <v>51.0</v>
      </c>
      <c r="D1322" s="210">
        <f>AVERAGE(B1322:C1322)</f>
        <v>53.5</v>
      </c>
      <c r="E1322" s="158">
        <v>61.0</v>
      </c>
      <c r="F1322" s="158">
        <v>60.0</v>
      </c>
      <c r="G1322" s="158">
        <f t="shared" si="1095"/>
        <v>1</v>
      </c>
      <c r="H1322" s="158">
        <f>AVERAGE(E1322:F1322)</f>
        <v>60.5</v>
      </c>
      <c r="I1322" s="210">
        <f t="shared" si="1467"/>
        <v>-7</v>
      </c>
      <c r="J1322" s="162" t="s">
        <v>1537</v>
      </c>
      <c r="K1322" s="162" t="s">
        <v>4070</v>
      </c>
      <c r="L1322" s="162" t="s">
        <v>1540</v>
      </c>
      <c r="M1322" s="153">
        <f t="shared" si="2279"/>
        <v>13.167607</v>
      </c>
      <c r="N1322" s="154">
        <v>1.3167607E7</v>
      </c>
      <c r="O1322" s="153">
        <f t="shared" si="2280"/>
        <v>42.930462</v>
      </c>
      <c r="P1322" s="154">
        <v>4.2930462E7</v>
      </c>
      <c r="Q1322" s="153">
        <f t="shared" si="2281"/>
        <v>14.894212</v>
      </c>
      <c r="R1322" s="154">
        <v>1.4894212E7</v>
      </c>
      <c r="S1322" s="154">
        <f>SUM(P1322+Q1322)</f>
        <v>42930476.89</v>
      </c>
      <c r="T1322" s="154">
        <f t="shared" si="2278"/>
        <v>42.93047689</v>
      </c>
      <c r="U1322" s="178">
        <f t="shared" ref="U1322:U1323" si="2283">(R1322/S1322)</f>
        <v>0.3469379582</v>
      </c>
      <c r="V1322" s="156">
        <v>35.0</v>
      </c>
      <c r="W1322" s="188">
        <f t="shared" si="2282"/>
        <v>1.226585054</v>
      </c>
      <c r="X1322" s="193">
        <f t="shared" ref="X1322:X1323" si="2284">SUM(M1322/V1322)</f>
        <v>0.3762173429</v>
      </c>
      <c r="Y1322" s="158">
        <v>2013.0</v>
      </c>
      <c r="Z1322" s="159"/>
      <c r="AA1322" s="159"/>
      <c r="AB1322" s="189" t="s">
        <v>4190</v>
      </c>
      <c r="AC1322" s="158"/>
    </row>
    <row r="1323" ht="15.75" customHeight="1">
      <c r="A1323" s="222" t="s">
        <v>4191</v>
      </c>
      <c r="B1323" s="146">
        <v>8.0</v>
      </c>
      <c r="C1323" s="164">
        <v>23.0</v>
      </c>
      <c r="D1323" s="149">
        <f t="shared" ref="D1323:D1324" si="2285">(B1323+C1323)/2</f>
        <v>15.5</v>
      </c>
      <c r="E1323" s="149">
        <v>21.0</v>
      </c>
      <c r="F1323" s="164">
        <v>32.0</v>
      </c>
      <c r="G1323" s="150">
        <f t="shared" si="1095"/>
        <v>-11</v>
      </c>
      <c r="H1323" s="151">
        <f t="shared" ref="H1323:H1324" si="2286">(E1323+F1323)/2</f>
        <v>26.5</v>
      </c>
      <c r="I1323" s="150">
        <f t="shared" si="1467"/>
        <v>-11</v>
      </c>
      <c r="J1323" s="152" t="s">
        <v>1527</v>
      </c>
      <c r="K1323" s="165" t="s">
        <v>1527</v>
      </c>
      <c r="L1323" s="152" t="s">
        <v>1534</v>
      </c>
      <c r="M1323" s="167">
        <f t="shared" si="2279"/>
        <v>3.372565</v>
      </c>
      <c r="N1323" s="149">
        <v>3372565.0</v>
      </c>
      <c r="O1323" s="167">
        <f t="shared" si="2280"/>
        <v>6.670765</v>
      </c>
      <c r="P1323" s="149">
        <v>6670765.0</v>
      </c>
      <c r="Q1323" s="167">
        <f t="shared" si="2281"/>
        <v>36</v>
      </c>
      <c r="R1323" s="150">
        <f>S1323-P1323</f>
        <v>36000000</v>
      </c>
      <c r="S1323" s="149">
        <v>4.2670765E7</v>
      </c>
      <c r="T1323" s="149">
        <f t="shared" si="2278"/>
        <v>42.670765</v>
      </c>
      <c r="U1323" s="155">
        <f t="shared" si="2283"/>
        <v>0.8436689616</v>
      </c>
      <c r="V1323" s="192">
        <v>35.0</v>
      </c>
      <c r="W1323" s="204">
        <f>SUM(S1323/(V1323*1000000))</f>
        <v>1.219164714</v>
      </c>
      <c r="X1323" s="155">
        <f t="shared" si="2284"/>
        <v>0.096359</v>
      </c>
      <c r="Y1323" s="164">
        <v>2017.0</v>
      </c>
      <c r="Z1323" s="171"/>
      <c r="AA1323" s="171"/>
      <c r="AB1323" s="172" t="s">
        <v>4192</v>
      </c>
      <c r="AC1323" s="171"/>
    </row>
    <row r="1324" ht="15.75" customHeight="1">
      <c r="A1324" s="222" t="s">
        <v>4193</v>
      </c>
      <c r="B1324" s="146">
        <v>30.0</v>
      </c>
      <c r="C1324" s="164">
        <v>37.0</v>
      </c>
      <c r="D1324" s="214">
        <f t="shared" si="2285"/>
        <v>33.5</v>
      </c>
      <c r="E1324" s="164">
        <v>49.0</v>
      </c>
      <c r="F1324" s="164">
        <v>77.0</v>
      </c>
      <c r="G1324" s="149">
        <f t="shared" si="1095"/>
        <v>-28</v>
      </c>
      <c r="H1324" s="164">
        <f t="shared" si="2286"/>
        <v>63</v>
      </c>
      <c r="I1324" s="177">
        <f t="shared" si="1467"/>
        <v>-29.5</v>
      </c>
      <c r="J1324" s="173" t="s">
        <v>1537</v>
      </c>
      <c r="K1324" s="173" t="s">
        <v>1537</v>
      </c>
      <c r="L1324" s="152" t="s">
        <v>1540</v>
      </c>
      <c r="M1324" s="153">
        <f t="shared" si="2279"/>
        <v>5.767278</v>
      </c>
      <c r="N1324" s="149">
        <v>5767278.0</v>
      </c>
      <c r="O1324" s="181">
        <f t="shared" si="2280"/>
        <v>14.708696</v>
      </c>
      <c r="P1324" s="149">
        <v>1.4708696E7</v>
      </c>
      <c r="Q1324" s="153">
        <f t="shared" si="2281"/>
        <v>24.095297</v>
      </c>
      <c r="R1324" s="154">
        <v>2.4095297E7</v>
      </c>
      <c r="S1324" s="154">
        <f>R1324+P1324</f>
        <v>38803993</v>
      </c>
      <c r="T1324" s="154">
        <f t="shared" si="2278"/>
        <v>38.803993</v>
      </c>
      <c r="U1324" s="178">
        <f>R1324/S1324</f>
        <v>0.620948906</v>
      </c>
      <c r="V1324" s="156">
        <v>32.0</v>
      </c>
      <c r="W1324" s="157">
        <f t="shared" ref="W1324:W1328" si="2287">SUM(T1324/V1324)</f>
        <v>1.212624781</v>
      </c>
      <c r="X1324" s="178">
        <f>N1324/(V1324*1000000)</f>
        <v>0.1802274375</v>
      </c>
      <c r="Y1324" s="164">
        <v>2016.0</v>
      </c>
      <c r="Z1324" s="159"/>
      <c r="AA1324" s="159"/>
      <c r="AB1324" s="160" t="s">
        <v>4194</v>
      </c>
      <c r="AC1324" s="159"/>
    </row>
    <row r="1325" ht="15.75" customHeight="1">
      <c r="A1325" s="223" t="s">
        <v>4195</v>
      </c>
      <c r="B1325" s="175">
        <v>31.0</v>
      </c>
      <c r="C1325" s="158">
        <v>37.0</v>
      </c>
      <c r="D1325" s="210">
        <f>AVERAGE(B1325:C1325)</f>
        <v>34</v>
      </c>
      <c r="E1325" s="158">
        <v>51.0</v>
      </c>
      <c r="F1325" s="158">
        <v>65.0</v>
      </c>
      <c r="G1325" s="158">
        <f t="shared" si="1095"/>
        <v>-14</v>
      </c>
      <c r="H1325" s="158">
        <f>AVERAGE(E1325:F1325)</f>
        <v>58</v>
      </c>
      <c r="I1325" s="210">
        <f t="shared" si="1467"/>
        <v>-24</v>
      </c>
      <c r="J1325" s="162" t="s">
        <v>1537</v>
      </c>
      <c r="K1325" s="162" t="s">
        <v>4196</v>
      </c>
      <c r="L1325" s="162" t="s">
        <v>1534</v>
      </c>
      <c r="M1325" s="153">
        <f t="shared" si="2279"/>
        <v>29.210849</v>
      </c>
      <c r="N1325" s="154">
        <v>2.9210849E7</v>
      </c>
      <c r="O1325" s="153">
        <f t="shared" si="2280"/>
        <v>89.302115</v>
      </c>
      <c r="P1325" s="154">
        <v>8.9302115E7</v>
      </c>
      <c r="Q1325" s="153">
        <f t="shared" si="2281"/>
        <v>171.2</v>
      </c>
      <c r="R1325" s="154">
        <v>1.712E8</v>
      </c>
      <c r="S1325" s="154">
        <v>2.60502115E8</v>
      </c>
      <c r="T1325" s="154">
        <f t="shared" si="2278"/>
        <v>260.502115</v>
      </c>
      <c r="U1325" s="178">
        <f>(R1325/S1325)</f>
        <v>0.657192361</v>
      </c>
      <c r="V1325" s="156">
        <v>215.0</v>
      </c>
      <c r="W1325" s="188">
        <f t="shared" si="2287"/>
        <v>1.211637744</v>
      </c>
      <c r="X1325" s="193">
        <f>SUM(M1325/V1325)</f>
        <v>0.135864414</v>
      </c>
      <c r="Y1325" s="158">
        <v>2013.0</v>
      </c>
      <c r="Z1325" s="159"/>
      <c r="AA1325" s="159"/>
      <c r="AB1325" s="189" t="s">
        <v>4197</v>
      </c>
      <c r="AC1325" s="158"/>
    </row>
    <row r="1326" ht="15.75" customHeight="1">
      <c r="A1326" s="222" t="s">
        <v>1260</v>
      </c>
      <c r="B1326" s="146">
        <v>75.0</v>
      </c>
      <c r="C1326" s="164">
        <v>56.0</v>
      </c>
      <c r="D1326" s="214">
        <f>(B1326+C1326)/2</f>
        <v>65.5</v>
      </c>
      <c r="E1326" s="164">
        <v>73.0</v>
      </c>
      <c r="F1326" s="164">
        <v>73.0</v>
      </c>
      <c r="G1326" s="164">
        <f>(E1326+F1326)/2</f>
        <v>73</v>
      </c>
      <c r="H1326" s="164">
        <f>(E1326+F1326)/2</f>
        <v>73</v>
      </c>
      <c r="I1326" s="177">
        <f>SUM(D1326-G1326)</f>
        <v>-7.5</v>
      </c>
      <c r="J1326" s="152" t="s">
        <v>1601</v>
      </c>
      <c r="K1326" s="152" t="s">
        <v>1601</v>
      </c>
      <c r="L1326" s="152" t="s">
        <v>1540</v>
      </c>
      <c r="M1326" s="153">
        <f t="shared" si="2279"/>
        <v>46.581142</v>
      </c>
      <c r="N1326" s="149">
        <v>4.6581142E7</v>
      </c>
      <c r="O1326" s="181">
        <f t="shared" si="2280"/>
        <v>151.287892</v>
      </c>
      <c r="P1326" s="149">
        <v>1.51287892E8</v>
      </c>
      <c r="Q1326" s="153">
        <f t="shared" si="2281"/>
        <v>185.465084</v>
      </c>
      <c r="R1326" s="154">
        <v>1.85465084E8</v>
      </c>
      <c r="S1326" s="154">
        <f>Q1326+P1326</f>
        <v>151288077.5</v>
      </c>
      <c r="T1326" s="154">
        <f t="shared" si="2278"/>
        <v>151.2880775</v>
      </c>
      <c r="U1326" s="178">
        <f>R1326/S1326</f>
        <v>1.225906807</v>
      </c>
      <c r="V1326" s="156">
        <v>125.0</v>
      </c>
      <c r="W1326" s="157">
        <f t="shared" si="2287"/>
        <v>1.21030462</v>
      </c>
      <c r="X1326" s="178">
        <f>N1326/(V1326*1000000)</f>
        <v>0.372649136</v>
      </c>
      <c r="Y1326" s="164">
        <v>2016.0</v>
      </c>
      <c r="Z1326" s="159"/>
      <c r="AA1326" s="159"/>
      <c r="AB1326" s="160" t="s">
        <v>4198</v>
      </c>
      <c r="AC1326" s="159"/>
    </row>
    <row r="1327" ht="15.75" customHeight="1">
      <c r="A1327" s="221" t="s">
        <v>4199</v>
      </c>
      <c r="B1327" s="175">
        <v>8.0</v>
      </c>
      <c r="C1327" s="158">
        <v>22.0</v>
      </c>
      <c r="D1327" s="185">
        <f t="shared" ref="D1327:D1328" si="2288">AVERAGE(B1327:C1327)</f>
        <v>15</v>
      </c>
      <c r="E1327" s="158">
        <v>48.0</v>
      </c>
      <c r="F1327" s="147">
        <v>47.0</v>
      </c>
      <c r="G1327" s="147">
        <f t="shared" ref="G1327:G1361" si="2289">SUM(E1327-F1327)</f>
        <v>1</v>
      </c>
      <c r="H1327" s="147">
        <f t="shared" ref="H1327:H1328" si="2290">AVERAGE(E1327:F1327)</f>
        <v>47.5</v>
      </c>
      <c r="I1327" s="185">
        <f t="shared" ref="I1327:I1361" si="2291">SUM(D1327-H1327)</f>
        <v>-32.5</v>
      </c>
      <c r="J1327" s="179" t="s">
        <v>1543</v>
      </c>
      <c r="K1327" s="179" t="s">
        <v>1616</v>
      </c>
      <c r="L1327" s="179" t="s">
        <v>1540</v>
      </c>
      <c r="M1327" s="153">
        <v>13.01</v>
      </c>
      <c r="N1327" s="187">
        <f t="shared" ref="N1327:N1328" si="2292">M1327*1000000</f>
        <v>13010000</v>
      </c>
      <c r="O1327" s="153">
        <v>54.54</v>
      </c>
      <c r="P1327" s="187">
        <f t="shared" ref="P1327:P1328" si="2293">O1327*1000000</f>
        <v>54540000</v>
      </c>
      <c r="Q1327" s="153">
        <v>87.5</v>
      </c>
      <c r="R1327" s="149">
        <f t="shared" ref="R1327:R1328" si="2294">SUM(Q1327*1000000)</f>
        <v>87500000</v>
      </c>
      <c r="S1327" s="154">
        <f>sum(N1327:P1327)</f>
        <v>67550054.54</v>
      </c>
      <c r="T1327" s="149">
        <f t="shared" si="2278"/>
        <v>67.55005454</v>
      </c>
      <c r="U1327" s="178">
        <f t="shared" ref="U1327:U1331" si="2295">(R1327/S1327)</f>
        <v>1.295335742</v>
      </c>
      <c r="V1327" s="156">
        <v>56.0</v>
      </c>
      <c r="W1327" s="188">
        <f t="shared" si="2287"/>
        <v>1.206250974</v>
      </c>
      <c r="X1327" s="193">
        <f t="shared" ref="X1327:X1344" si="2296">SUM(M1327/V1327)</f>
        <v>0.2323214286</v>
      </c>
      <c r="Y1327" s="147">
        <v>2011.0</v>
      </c>
      <c r="Z1327" s="159"/>
      <c r="AA1327" s="159"/>
      <c r="AB1327" s="189" t="s">
        <v>4200</v>
      </c>
      <c r="AC1327" s="158"/>
    </row>
    <row r="1328" ht="15.75" customHeight="1">
      <c r="A1328" s="221" t="s">
        <v>4201</v>
      </c>
      <c r="B1328" s="183">
        <v>58.0</v>
      </c>
      <c r="C1328" s="147">
        <v>52.0</v>
      </c>
      <c r="D1328" s="183">
        <f t="shared" si="2288"/>
        <v>55</v>
      </c>
      <c r="E1328" s="147">
        <v>39.0</v>
      </c>
      <c r="F1328" s="147">
        <v>64.0</v>
      </c>
      <c r="G1328" s="147">
        <f t="shared" si="2289"/>
        <v>-25</v>
      </c>
      <c r="H1328" s="147">
        <f t="shared" si="2290"/>
        <v>51.5</v>
      </c>
      <c r="I1328" s="183">
        <f t="shared" si="2291"/>
        <v>3.5</v>
      </c>
      <c r="J1328" s="179" t="s">
        <v>1602</v>
      </c>
      <c r="K1328" s="179" t="s">
        <v>3115</v>
      </c>
      <c r="L1328" s="179" t="s">
        <v>1540</v>
      </c>
      <c r="M1328" s="186">
        <v>9.3</v>
      </c>
      <c r="N1328" s="187">
        <f t="shared" si="2292"/>
        <v>9300000</v>
      </c>
      <c r="O1328" s="153">
        <v>25.4</v>
      </c>
      <c r="P1328" s="187">
        <f t="shared" si="2293"/>
        <v>25400000</v>
      </c>
      <c r="Q1328" s="153">
        <v>34.7</v>
      </c>
      <c r="R1328" s="149">
        <f t="shared" si="2294"/>
        <v>34700000</v>
      </c>
      <c r="S1328" s="187">
        <f>T1328*1000000</f>
        <v>60100000</v>
      </c>
      <c r="T1328" s="187">
        <v>60.1</v>
      </c>
      <c r="U1328" s="178">
        <f t="shared" si="2295"/>
        <v>0.5773710483</v>
      </c>
      <c r="V1328" s="156">
        <v>50.0</v>
      </c>
      <c r="W1328" s="188">
        <f t="shared" si="2287"/>
        <v>1.202</v>
      </c>
      <c r="X1328" s="193">
        <f t="shared" si="2296"/>
        <v>0.186</v>
      </c>
      <c r="Y1328" s="147">
        <v>2009.0</v>
      </c>
      <c r="Z1328" s="159"/>
      <c r="AA1328" s="159"/>
      <c r="AB1328" s="189" t="s">
        <v>4202</v>
      </c>
      <c r="AC1328" s="158"/>
    </row>
    <row r="1329" ht="15.75" customHeight="1">
      <c r="A1329" s="194" t="s">
        <v>4203</v>
      </c>
      <c r="B1329" s="146">
        <v>89.0</v>
      </c>
      <c r="C1329" s="175">
        <v>71.0</v>
      </c>
      <c r="D1329" s="146">
        <f>(B1329+C1329)/2</f>
        <v>80</v>
      </c>
      <c r="E1329" s="146">
        <v>91.0</v>
      </c>
      <c r="F1329" s="146">
        <v>68.0</v>
      </c>
      <c r="G1329" s="146">
        <f t="shared" si="2289"/>
        <v>23</v>
      </c>
      <c r="H1329" s="146">
        <f>(E1329+F1329)/2</f>
        <v>79.5</v>
      </c>
      <c r="I1329" s="146">
        <f t="shared" si="2291"/>
        <v>0.5</v>
      </c>
      <c r="J1329" s="173" t="s">
        <v>1547</v>
      </c>
      <c r="K1329" s="196" t="s">
        <v>1547</v>
      </c>
      <c r="L1329" s="197" t="s">
        <v>1529</v>
      </c>
      <c r="M1329" s="181">
        <f>N1329/1000000</f>
        <v>4.333305</v>
      </c>
      <c r="N1329" s="198">
        <v>4333305.0</v>
      </c>
      <c r="O1329" s="181">
        <f>P1329/1000000</f>
        <v>11.901145</v>
      </c>
      <c r="P1329" s="149">
        <v>1.1901145E7</v>
      </c>
      <c r="Q1329" s="181">
        <f>R1329/1000000</f>
        <v>6.118053</v>
      </c>
      <c r="R1329" s="198">
        <v>6118053.0</v>
      </c>
      <c r="S1329" s="149">
        <f>P1329+R1329</f>
        <v>18019198</v>
      </c>
      <c r="T1329" s="149">
        <f>S1329/1000000</f>
        <v>18.019198</v>
      </c>
      <c r="U1329" s="199">
        <f t="shared" si="2295"/>
        <v>0.339529706</v>
      </c>
      <c r="V1329" s="192">
        <v>15.0</v>
      </c>
      <c r="W1329" s="200">
        <f>SUM(S1329/(V1329*1000000))</f>
        <v>1.201279867</v>
      </c>
      <c r="X1329" s="199">
        <f t="shared" si="2296"/>
        <v>0.288887</v>
      </c>
      <c r="Y1329" s="146">
        <v>2019.0</v>
      </c>
      <c r="Z1329" s="201"/>
      <c r="AA1329" s="201"/>
      <c r="AB1329" s="211" t="s">
        <v>4204</v>
      </c>
      <c r="AC1329" s="159"/>
    </row>
    <row r="1330" ht="15.75" customHeight="1">
      <c r="A1330" s="221" t="s">
        <v>4205</v>
      </c>
      <c r="B1330" s="183">
        <v>22.0</v>
      </c>
      <c r="C1330" s="147">
        <v>41.0</v>
      </c>
      <c r="D1330" s="183">
        <f t="shared" ref="D1330:D1331" si="2297">AVERAGE(B1330:C1330)</f>
        <v>31.5</v>
      </c>
      <c r="E1330" s="147">
        <v>51.0</v>
      </c>
      <c r="F1330" s="147">
        <v>63.0</v>
      </c>
      <c r="G1330" s="147">
        <f t="shared" si="2289"/>
        <v>-12</v>
      </c>
      <c r="H1330" s="147">
        <f t="shared" ref="H1330:H1331" si="2298">AVERAGE(E1330:F1330)</f>
        <v>57</v>
      </c>
      <c r="I1330" s="183">
        <f t="shared" si="2291"/>
        <v>-25.5</v>
      </c>
      <c r="J1330" s="179" t="s">
        <v>1543</v>
      </c>
      <c r="K1330" s="179" t="s">
        <v>4116</v>
      </c>
      <c r="L1330" s="179" t="s">
        <v>1567</v>
      </c>
      <c r="M1330" s="186">
        <v>7.74</v>
      </c>
      <c r="N1330" s="187">
        <f t="shared" ref="N1330:N1331" si="2299">M1330*1000000</f>
        <v>7740000</v>
      </c>
      <c r="O1330" s="153">
        <v>20.67</v>
      </c>
      <c r="P1330" s="187">
        <f t="shared" ref="P1330:P1331" si="2300">O1330*1000000</f>
        <v>20670000</v>
      </c>
      <c r="Q1330" s="153">
        <v>5.74</v>
      </c>
      <c r="R1330" s="149">
        <f t="shared" ref="R1330:R1331" si="2301">SUM(Q1330*1000000)</f>
        <v>5740000</v>
      </c>
      <c r="S1330" s="187">
        <f>T1330*1000000</f>
        <v>26410000</v>
      </c>
      <c r="T1330" s="187">
        <v>26.41</v>
      </c>
      <c r="U1330" s="178">
        <f t="shared" si="2295"/>
        <v>0.2173419159</v>
      </c>
      <c r="V1330" s="156">
        <v>22.0</v>
      </c>
      <c r="W1330" s="188">
        <f t="shared" ref="W1330:W1331" si="2302">SUM(T1330/V1330)</f>
        <v>1.200454545</v>
      </c>
      <c r="X1330" s="193">
        <f t="shared" si="2296"/>
        <v>0.3518181818</v>
      </c>
      <c r="Y1330" s="147">
        <v>2008.0</v>
      </c>
      <c r="Z1330" s="159"/>
      <c r="AA1330" s="159"/>
      <c r="AB1330" s="189" t="s">
        <v>4206</v>
      </c>
      <c r="AC1330" s="158"/>
    </row>
    <row r="1331" ht="15.75" customHeight="1">
      <c r="A1331" s="221" t="s">
        <v>4207</v>
      </c>
      <c r="B1331" s="175">
        <v>88.0</v>
      </c>
      <c r="C1331" s="158">
        <v>75.0</v>
      </c>
      <c r="D1331" s="185">
        <f t="shared" si="2297"/>
        <v>81.5</v>
      </c>
      <c r="E1331" s="158">
        <v>69.0</v>
      </c>
      <c r="F1331" s="147">
        <v>74.0</v>
      </c>
      <c r="G1331" s="147">
        <f t="shared" si="2289"/>
        <v>-5</v>
      </c>
      <c r="H1331" s="147">
        <f t="shared" si="2298"/>
        <v>71.5</v>
      </c>
      <c r="I1331" s="185">
        <f t="shared" si="2291"/>
        <v>10</v>
      </c>
      <c r="J1331" s="179" t="s">
        <v>1594</v>
      </c>
      <c r="K1331" s="179" t="s">
        <v>1799</v>
      </c>
      <c r="L1331" s="179" t="s">
        <v>1540</v>
      </c>
      <c r="M1331" s="153">
        <v>38.08</v>
      </c>
      <c r="N1331" s="187">
        <f t="shared" si="2299"/>
        <v>38080000</v>
      </c>
      <c r="O1331" s="153">
        <v>123.48</v>
      </c>
      <c r="P1331" s="187">
        <f t="shared" si="2300"/>
        <v>123480000</v>
      </c>
      <c r="Q1331" s="153">
        <v>122.25</v>
      </c>
      <c r="R1331" s="149">
        <f t="shared" si="2301"/>
        <v>122250000</v>
      </c>
      <c r="S1331" s="154">
        <f>SUM(N1331:P1331)</f>
        <v>161560123.5</v>
      </c>
      <c r="T1331" s="149">
        <f>S1331/1000000</f>
        <v>161.5601235</v>
      </c>
      <c r="U1331" s="178">
        <f t="shared" si="2295"/>
        <v>0.7566842446</v>
      </c>
      <c r="V1331" s="156">
        <v>135.0</v>
      </c>
      <c r="W1331" s="188">
        <f t="shared" si="2302"/>
        <v>1.196741655</v>
      </c>
      <c r="X1331" s="193">
        <f t="shared" si="2296"/>
        <v>0.2820740741</v>
      </c>
      <c r="Y1331" s="147">
        <v>2011.0</v>
      </c>
      <c r="Z1331" s="179" t="s">
        <v>1608</v>
      </c>
      <c r="AA1331" s="162" t="s">
        <v>4208</v>
      </c>
      <c r="AB1331" s="189" t="s">
        <v>4209</v>
      </c>
      <c r="AC1331" s="158"/>
    </row>
    <row r="1332" ht="15.75" customHeight="1">
      <c r="A1332" s="227" t="s">
        <v>4210</v>
      </c>
      <c r="B1332" s="146">
        <v>91.0</v>
      </c>
      <c r="C1332" s="147">
        <v>65.0</v>
      </c>
      <c r="D1332" s="149">
        <f t="shared" ref="D1332:D1333" si="2303">(B1332+C1332)/2</f>
        <v>78</v>
      </c>
      <c r="E1332" s="147">
        <v>73.0</v>
      </c>
      <c r="F1332" s="149">
        <v>73.0</v>
      </c>
      <c r="G1332" s="150">
        <f t="shared" si="2289"/>
        <v>0</v>
      </c>
      <c r="H1332" s="151">
        <f t="shared" ref="H1332:H1333" si="2304">(E1332+F1332)/2</f>
        <v>73</v>
      </c>
      <c r="I1332" s="150">
        <f t="shared" si="2291"/>
        <v>5</v>
      </c>
      <c r="J1332" s="173" t="s">
        <v>1547</v>
      </c>
      <c r="K1332" s="173" t="s">
        <v>1547</v>
      </c>
      <c r="L1332" s="152" t="s">
        <v>1540</v>
      </c>
      <c r="M1332" s="153">
        <f t="shared" ref="M1332:M1333" si="2305">N1332/1000000</f>
        <v>0.074524</v>
      </c>
      <c r="N1332" s="149">
        <v>74524.0</v>
      </c>
      <c r="O1332" s="153">
        <f t="shared" ref="O1332:O1335" si="2306">P1332/1000000</f>
        <v>2.384689</v>
      </c>
      <c r="P1332" s="149">
        <v>2384689.0</v>
      </c>
      <c r="Q1332" s="153">
        <v>0.0</v>
      </c>
      <c r="R1332" s="154">
        <v>0.0</v>
      </c>
      <c r="S1332" s="149">
        <v>2384689.0</v>
      </c>
      <c r="T1332" s="154">
        <f>S1332/100000</f>
        <v>23.84689</v>
      </c>
      <c r="U1332" s="151">
        <v>0.0</v>
      </c>
      <c r="V1332" s="156">
        <v>2.0</v>
      </c>
      <c r="W1332" s="204">
        <f t="shared" ref="W1332:W1333" si="2307">SUM(S1332/(V1332*1000000))</f>
        <v>1.1923445</v>
      </c>
      <c r="X1332" s="155">
        <f t="shared" si="2296"/>
        <v>0.037262</v>
      </c>
      <c r="Y1332" s="147">
        <v>2018.0</v>
      </c>
      <c r="Z1332" s="159"/>
      <c r="AA1332" s="159"/>
      <c r="AB1332" s="160" t="s">
        <v>4211</v>
      </c>
      <c r="AC1332" s="159"/>
    </row>
    <row r="1333" ht="15.75" customHeight="1">
      <c r="A1333" s="222" t="s">
        <v>4212</v>
      </c>
      <c r="B1333" s="146">
        <v>17.0</v>
      </c>
      <c r="C1333" s="164">
        <v>32.0</v>
      </c>
      <c r="D1333" s="149">
        <f t="shared" si="2303"/>
        <v>24.5</v>
      </c>
      <c r="E1333" s="164">
        <v>32.0</v>
      </c>
      <c r="F1333" s="164">
        <v>40.0</v>
      </c>
      <c r="G1333" s="151">
        <f t="shared" si="2289"/>
        <v>-8</v>
      </c>
      <c r="H1333" s="151">
        <f t="shared" si="2304"/>
        <v>36</v>
      </c>
      <c r="I1333" s="150">
        <f t="shared" si="2291"/>
        <v>-11.5</v>
      </c>
      <c r="J1333" s="165" t="s">
        <v>1395</v>
      </c>
      <c r="K1333" s="165" t="s">
        <v>1395</v>
      </c>
      <c r="L1333" s="166" t="s">
        <v>1540</v>
      </c>
      <c r="M1333" s="167">
        <f t="shared" si="2305"/>
        <v>5.467084</v>
      </c>
      <c r="N1333" s="149">
        <v>5467084.0</v>
      </c>
      <c r="O1333" s="167">
        <f t="shared" si="2306"/>
        <v>14.301505</v>
      </c>
      <c r="P1333" s="149">
        <v>1.4301505E7</v>
      </c>
      <c r="Q1333" s="167">
        <f t="shared" ref="Q1333:Q1335" si="2308">R1333/1000000</f>
        <v>0</v>
      </c>
      <c r="R1333" s="150">
        <f>S1333-P1333</f>
        <v>0</v>
      </c>
      <c r="S1333" s="149">
        <v>1.4301505E7</v>
      </c>
      <c r="T1333" s="149">
        <f t="shared" ref="T1333:T1337" si="2309">S1333/1000000</f>
        <v>14.301505</v>
      </c>
      <c r="U1333" s="155">
        <f t="shared" ref="U1333:U1344" si="2310">(R1333/S1333)</f>
        <v>0</v>
      </c>
      <c r="V1333" s="192">
        <v>12.0</v>
      </c>
      <c r="W1333" s="204">
        <f t="shared" si="2307"/>
        <v>1.191792083</v>
      </c>
      <c r="X1333" s="155">
        <f t="shared" si="2296"/>
        <v>0.4555903333</v>
      </c>
      <c r="Y1333" s="164">
        <v>2017.0</v>
      </c>
      <c r="Z1333" s="171"/>
      <c r="AA1333" s="171"/>
      <c r="AB1333" s="172" t="s">
        <v>4213</v>
      </c>
      <c r="AC1333" s="171"/>
    </row>
    <row r="1334" ht="15.75" customHeight="1">
      <c r="A1334" s="221" t="s">
        <v>4214</v>
      </c>
      <c r="B1334" s="183">
        <v>11.0</v>
      </c>
      <c r="C1334" s="147">
        <v>29.0</v>
      </c>
      <c r="D1334" s="183">
        <f t="shared" ref="D1334:D1336" si="2311">AVERAGE(B1334:C1334)</f>
        <v>20</v>
      </c>
      <c r="E1334" s="147">
        <v>36.0</v>
      </c>
      <c r="F1334" s="147">
        <v>48.0</v>
      </c>
      <c r="G1334" s="147">
        <f t="shared" si="2289"/>
        <v>-12</v>
      </c>
      <c r="H1334" s="147">
        <f t="shared" ref="H1334:H1336" si="2312">AVERAGE(E1334:F1334)</f>
        <v>42</v>
      </c>
      <c r="I1334" s="183">
        <f t="shared" si="2291"/>
        <v>-22</v>
      </c>
      <c r="J1334" s="179" t="s">
        <v>1694</v>
      </c>
      <c r="K1334" s="179" t="s">
        <v>2685</v>
      </c>
      <c r="L1334" s="179" t="s">
        <v>1567</v>
      </c>
      <c r="M1334" s="186">
        <v>5.001214</v>
      </c>
      <c r="N1334" s="149">
        <v>5001214.0</v>
      </c>
      <c r="O1334" s="181">
        <f t="shared" si="2306"/>
        <v>10.232081</v>
      </c>
      <c r="P1334" s="187">
        <v>1.0232081E7</v>
      </c>
      <c r="Q1334" s="181">
        <f t="shared" si="2308"/>
        <v>20.59078</v>
      </c>
      <c r="R1334" s="187">
        <v>2.059078E7</v>
      </c>
      <c r="S1334" s="187">
        <v>3.0822861E7</v>
      </c>
      <c r="T1334" s="187">
        <f t="shared" si="2309"/>
        <v>30.822861</v>
      </c>
      <c r="U1334" s="178">
        <f t="shared" si="2310"/>
        <v>0.668035975</v>
      </c>
      <c r="V1334" s="156">
        <v>26.0</v>
      </c>
      <c r="W1334" s="188">
        <f>SUM(T1334/V1334)</f>
        <v>1.185494654</v>
      </c>
      <c r="X1334" s="193">
        <f t="shared" si="2296"/>
        <v>0.1923543846</v>
      </c>
      <c r="Y1334" s="147">
        <v>2007.0</v>
      </c>
      <c r="Z1334" s="159"/>
      <c r="AA1334" s="159"/>
      <c r="AB1334" s="160" t="s">
        <v>4215</v>
      </c>
      <c r="AC1334" s="159"/>
    </row>
    <row r="1335" ht="15.75" customHeight="1">
      <c r="A1335" s="225" t="s">
        <v>4216</v>
      </c>
      <c r="B1335" s="206">
        <v>61.0</v>
      </c>
      <c r="C1335" s="151">
        <v>54.0</v>
      </c>
      <c r="D1335" s="208">
        <f t="shared" si="2311"/>
        <v>57.5</v>
      </c>
      <c r="E1335" s="151">
        <v>66.0</v>
      </c>
      <c r="F1335" s="151">
        <v>66.0</v>
      </c>
      <c r="G1335" s="151">
        <f t="shared" si="2289"/>
        <v>0</v>
      </c>
      <c r="H1335" s="151">
        <f t="shared" si="2312"/>
        <v>66</v>
      </c>
      <c r="I1335" s="208">
        <f t="shared" si="2291"/>
        <v>-8.5</v>
      </c>
      <c r="J1335" s="165" t="s">
        <v>1565</v>
      </c>
      <c r="K1335" s="165" t="s">
        <v>3561</v>
      </c>
      <c r="L1335" s="165" t="s">
        <v>1623</v>
      </c>
      <c r="M1335" s="181">
        <f>N1335/1000000</f>
        <v>9.783603</v>
      </c>
      <c r="N1335" s="150">
        <v>9783603.0</v>
      </c>
      <c r="O1335" s="181">
        <f t="shared" si="2306"/>
        <v>28.842237</v>
      </c>
      <c r="P1335" s="150">
        <v>2.8842237E7</v>
      </c>
      <c r="Q1335" s="153">
        <f t="shared" si="2308"/>
        <v>0.619809</v>
      </c>
      <c r="R1335" s="149">
        <v>619809.0</v>
      </c>
      <c r="S1335" s="150">
        <v>2.9462046E7</v>
      </c>
      <c r="T1335" s="149">
        <f t="shared" si="2309"/>
        <v>29.462046</v>
      </c>
      <c r="U1335" s="178">
        <f t="shared" si="2310"/>
        <v>0.02103754098</v>
      </c>
      <c r="V1335" s="192">
        <v>25.0</v>
      </c>
      <c r="W1335" s="204">
        <f>SUM(S1335/(V1335*1000000))</f>
        <v>1.17848184</v>
      </c>
      <c r="X1335" s="193">
        <f t="shared" si="2296"/>
        <v>0.39134412</v>
      </c>
      <c r="Y1335" s="151">
        <v>2014.0</v>
      </c>
      <c r="Z1335" s="171"/>
      <c r="AA1335" s="159"/>
      <c r="AB1335" s="189" t="s">
        <v>4217</v>
      </c>
      <c r="AC1335" s="158"/>
    </row>
    <row r="1336" ht="15.75" customHeight="1">
      <c r="A1336" s="221" t="s">
        <v>4218</v>
      </c>
      <c r="B1336" s="175">
        <v>28.0</v>
      </c>
      <c r="C1336" s="158">
        <v>45.0</v>
      </c>
      <c r="D1336" s="183">
        <f t="shared" si="2311"/>
        <v>36.5</v>
      </c>
      <c r="E1336" s="158">
        <v>55.0</v>
      </c>
      <c r="F1336" s="147">
        <v>55.0</v>
      </c>
      <c r="G1336" s="147">
        <f t="shared" si="2289"/>
        <v>0</v>
      </c>
      <c r="H1336" s="147">
        <f t="shared" si="2312"/>
        <v>55</v>
      </c>
      <c r="I1336" s="183">
        <f t="shared" si="2291"/>
        <v>-18.5</v>
      </c>
      <c r="J1336" s="179" t="s">
        <v>1602</v>
      </c>
      <c r="K1336" s="179" t="s">
        <v>1808</v>
      </c>
      <c r="L1336" s="179" t="s">
        <v>1540</v>
      </c>
      <c r="M1336" s="153">
        <v>10.41</v>
      </c>
      <c r="N1336" s="187">
        <f>M1336*1000000</f>
        <v>10410000</v>
      </c>
      <c r="O1336" s="153">
        <v>36.67</v>
      </c>
      <c r="P1336" s="187">
        <f>O1336*1000000</f>
        <v>36670000</v>
      </c>
      <c r="Q1336" s="153">
        <v>24.3</v>
      </c>
      <c r="R1336" s="149">
        <f>SUM(Q1336*1000000)</f>
        <v>24300000</v>
      </c>
      <c r="S1336" s="154">
        <f>SUM(N1336:P1336)</f>
        <v>47080036.67</v>
      </c>
      <c r="T1336" s="149">
        <f t="shared" si="2309"/>
        <v>47.08003667</v>
      </c>
      <c r="U1336" s="178">
        <f t="shared" si="2310"/>
        <v>0.5161423338</v>
      </c>
      <c r="V1336" s="156">
        <v>40.0</v>
      </c>
      <c r="W1336" s="188">
        <f t="shared" ref="W1336:W1339" si="2313">SUM(T1336/V1336)</f>
        <v>1.177000917</v>
      </c>
      <c r="X1336" s="193">
        <f t="shared" si="2296"/>
        <v>0.26025</v>
      </c>
      <c r="Y1336" s="147">
        <v>2011.0</v>
      </c>
      <c r="Z1336" s="159"/>
      <c r="AA1336" s="159"/>
      <c r="AB1336" s="189" t="s">
        <v>4219</v>
      </c>
      <c r="AC1336" s="158"/>
    </row>
    <row r="1337" ht="15.75" customHeight="1">
      <c r="A1337" s="224" t="s">
        <v>4220</v>
      </c>
      <c r="B1337" s="175">
        <v>16.0</v>
      </c>
      <c r="C1337" s="158">
        <v>35.0</v>
      </c>
      <c r="D1337" s="210">
        <f>(B1337+C1337)/2</f>
        <v>25.5</v>
      </c>
      <c r="E1337" s="164">
        <v>50.0</v>
      </c>
      <c r="F1337" s="158">
        <v>47.0</v>
      </c>
      <c r="G1337" s="164">
        <f t="shared" si="2289"/>
        <v>3</v>
      </c>
      <c r="H1337" s="158">
        <f>(E1337+F1337)/2</f>
        <v>48.5</v>
      </c>
      <c r="I1337" s="177">
        <f t="shared" si="2291"/>
        <v>-23</v>
      </c>
      <c r="J1337" s="162" t="s">
        <v>1602</v>
      </c>
      <c r="K1337" s="162" t="s">
        <v>1980</v>
      </c>
      <c r="L1337" s="162" t="s">
        <v>1540</v>
      </c>
      <c r="M1337" s="153">
        <f>N1337/1000000</f>
        <v>10.812861</v>
      </c>
      <c r="N1337" s="154">
        <v>1.0812861E7</v>
      </c>
      <c r="O1337" s="153">
        <f>P1337/1000000</f>
        <v>23.520165</v>
      </c>
      <c r="P1337" s="149">
        <v>2.3520165E7</v>
      </c>
      <c r="Q1337" s="153">
        <f>R1337/1000000</f>
        <v>58.851554</v>
      </c>
      <c r="R1337" s="149">
        <v>5.8851554E7</v>
      </c>
      <c r="S1337" s="154">
        <f>SUM(P1337+(Q1337*1000000))</f>
        <v>82371719</v>
      </c>
      <c r="T1337" s="154">
        <f t="shared" si="2309"/>
        <v>82.371719</v>
      </c>
      <c r="U1337" s="178">
        <f t="shared" si="2310"/>
        <v>0.7144631035</v>
      </c>
      <c r="V1337" s="192">
        <v>70.0</v>
      </c>
      <c r="W1337" s="188">
        <f t="shared" si="2313"/>
        <v>1.176738843</v>
      </c>
      <c r="X1337" s="193">
        <f t="shared" si="2296"/>
        <v>0.1544694429</v>
      </c>
      <c r="Y1337" s="158">
        <v>2015.0</v>
      </c>
      <c r="Z1337" s="159"/>
      <c r="AA1337" s="159"/>
      <c r="AB1337" s="189" t="s">
        <v>4221</v>
      </c>
      <c r="AC1337" s="158"/>
    </row>
    <row r="1338" ht="15.75" customHeight="1">
      <c r="A1338" s="221" t="s">
        <v>4222</v>
      </c>
      <c r="B1338" s="183">
        <v>60.0</v>
      </c>
      <c r="C1338" s="147">
        <v>56.0</v>
      </c>
      <c r="D1338" s="183">
        <f t="shared" ref="D1338:D1339" si="2314">AVERAGE(B1338:C1338)</f>
        <v>58</v>
      </c>
      <c r="E1338" s="147">
        <v>42.0</v>
      </c>
      <c r="F1338" s="147">
        <v>50.0</v>
      </c>
      <c r="G1338" s="147">
        <f t="shared" si="2289"/>
        <v>-8</v>
      </c>
      <c r="H1338" s="147">
        <f t="shared" ref="H1338:H1339" si="2315">AVERAGE(E1338:F1338)</f>
        <v>46</v>
      </c>
      <c r="I1338" s="183">
        <f t="shared" si="2291"/>
        <v>12</v>
      </c>
      <c r="J1338" s="179" t="s">
        <v>1634</v>
      </c>
      <c r="K1338" s="179" t="s">
        <v>1635</v>
      </c>
      <c r="L1338" s="179" t="s">
        <v>1529</v>
      </c>
      <c r="M1338" s="186">
        <v>10.5</v>
      </c>
      <c r="N1338" s="187">
        <f t="shared" ref="N1338:N1339" si="2316">M1338*1000000</f>
        <v>10500000</v>
      </c>
      <c r="O1338" s="153">
        <v>25.53</v>
      </c>
      <c r="P1338" s="187">
        <f t="shared" ref="P1338:P1339" si="2317">O1338*1000000</f>
        <v>25530000</v>
      </c>
      <c r="Q1338" s="153">
        <v>3.97</v>
      </c>
      <c r="R1338" s="149">
        <f t="shared" ref="R1338:R1339" si="2318">SUM(Q1338*1000000)</f>
        <v>3970000</v>
      </c>
      <c r="S1338" s="187">
        <f t="shared" ref="S1338:S1339" si="2319">T1338*1000000</f>
        <v>29500000</v>
      </c>
      <c r="T1338" s="187">
        <v>29.5</v>
      </c>
      <c r="U1338" s="178">
        <f t="shared" si="2310"/>
        <v>0.1345762712</v>
      </c>
      <c r="V1338" s="156">
        <v>25.1</v>
      </c>
      <c r="W1338" s="188">
        <f t="shared" si="2313"/>
        <v>1.175298805</v>
      </c>
      <c r="X1338" s="193">
        <f t="shared" si="2296"/>
        <v>0.4183266932</v>
      </c>
      <c r="Y1338" s="147">
        <v>2008.0</v>
      </c>
      <c r="Z1338" s="159"/>
      <c r="AA1338" s="159"/>
      <c r="AB1338" s="189" t="s">
        <v>4223</v>
      </c>
      <c r="AC1338" s="158"/>
    </row>
    <row r="1339" ht="15.75" customHeight="1">
      <c r="A1339" s="221" t="s">
        <v>4224</v>
      </c>
      <c r="B1339" s="183">
        <v>47.0</v>
      </c>
      <c r="C1339" s="147">
        <v>44.0</v>
      </c>
      <c r="D1339" s="183">
        <f t="shared" si="2314"/>
        <v>45.5</v>
      </c>
      <c r="E1339" s="147">
        <v>55.0</v>
      </c>
      <c r="F1339" s="147">
        <v>65.0</v>
      </c>
      <c r="G1339" s="147">
        <f t="shared" si="2289"/>
        <v>-10</v>
      </c>
      <c r="H1339" s="147">
        <f t="shared" si="2315"/>
        <v>60</v>
      </c>
      <c r="I1339" s="183">
        <f t="shared" si="2291"/>
        <v>-14.5</v>
      </c>
      <c r="J1339" s="179" t="s">
        <v>1602</v>
      </c>
      <c r="K1339" s="179" t="s">
        <v>2012</v>
      </c>
      <c r="L1339" s="179" t="s">
        <v>1534</v>
      </c>
      <c r="M1339" s="186">
        <v>9.4</v>
      </c>
      <c r="N1339" s="187">
        <f t="shared" si="2316"/>
        <v>9400000</v>
      </c>
      <c r="O1339" s="153">
        <v>23.59</v>
      </c>
      <c r="P1339" s="187">
        <f t="shared" si="2317"/>
        <v>23590000</v>
      </c>
      <c r="Q1339" s="153">
        <v>5.79</v>
      </c>
      <c r="R1339" s="149">
        <f t="shared" si="2318"/>
        <v>5790000</v>
      </c>
      <c r="S1339" s="187">
        <f t="shared" si="2319"/>
        <v>29380000</v>
      </c>
      <c r="T1339" s="187">
        <f>SUM(O1339+Q1339)</f>
        <v>29.38</v>
      </c>
      <c r="U1339" s="178">
        <f t="shared" si="2310"/>
        <v>0.1970728387</v>
      </c>
      <c r="V1339" s="156">
        <v>25.0</v>
      </c>
      <c r="W1339" s="188">
        <f t="shared" si="2313"/>
        <v>1.1752</v>
      </c>
      <c r="X1339" s="193">
        <f t="shared" si="2296"/>
        <v>0.376</v>
      </c>
      <c r="Y1339" s="147">
        <v>2010.0</v>
      </c>
      <c r="Z1339" s="159"/>
      <c r="AA1339" s="159"/>
      <c r="AB1339" s="189" t="s">
        <v>4225</v>
      </c>
      <c r="AC1339" s="158"/>
    </row>
    <row r="1340" ht="15.75" customHeight="1">
      <c r="A1340" s="212" t="s">
        <v>4226</v>
      </c>
      <c r="B1340" s="146">
        <v>89.0</v>
      </c>
      <c r="C1340" s="146">
        <v>71.0</v>
      </c>
      <c r="D1340" s="146">
        <f>(B1340+C1340)/2</f>
        <v>80</v>
      </c>
      <c r="E1340" s="146">
        <v>87.0</v>
      </c>
      <c r="F1340" s="146">
        <v>63.0</v>
      </c>
      <c r="G1340" s="146">
        <f t="shared" si="2289"/>
        <v>24</v>
      </c>
      <c r="H1340" s="146">
        <f>(E1340+F1340)/2</f>
        <v>75</v>
      </c>
      <c r="I1340" s="146">
        <f t="shared" si="2291"/>
        <v>5</v>
      </c>
      <c r="J1340" s="152" t="s">
        <v>1601</v>
      </c>
      <c r="K1340" s="197" t="s">
        <v>4227</v>
      </c>
      <c r="L1340" s="197" t="s">
        <v>1540</v>
      </c>
      <c r="M1340" s="181">
        <f>N1340/1000000</f>
        <v>0.050878</v>
      </c>
      <c r="N1340" s="149">
        <v>50878.0</v>
      </c>
      <c r="O1340" s="181">
        <f>P1340/1000000</f>
        <v>2.336565</v>
      </c>
      <c r="P1340" s="149">
        <v>2336565.0</v>
      </c>
      <c r="Q1340" s="181">
        <f>R1340/1000000</f>
        <v>0</v>
      </c>
      <c r="R1340" s="149">
        <v>0.0</v>
      </c>
      <c r="S1340" s="149">
        <f>P1340+R1340</f>
        <v>2336565</v>
      </c>
      <c r="T1340" s="149">
        <f>S1340/1000000</f>
        <v>2.336565</v>
      </c>
      <c r="U1340" s="199">
        <f t="shared" si="2310"/>
        <v>0</v>
      </c>
      <c r="V1340" s="192">
        <v>2.0</v>
      </c>
      <c r="W1340" s="200">
        <f>SUM(S1340/(V1340*1000000))</f>
        <v>1.1682825</v>
      </c>
      <c r="X1340" s="199">
        <f t="shared" si="2296"/>
        <v>0.025439</v>
      </c>
      <c r="Y1340" s="146">
        <v>2019.0</v>
      </c>
      <c r="Z1340" s="201"/>
      <c r="AA1340" s="201"/>
      <c r="AB1340" s="211" t="s">
        <v>4228</v>
      </c>
      <c r="AC1340" s="159"/>
    </row>
    <row r="1341" ht="15.75" customHeight="1">
      <c r="A1341" s="221" t="s">
        <v>4229</v>
      </c>
      <c r="B1341" s="183">
        <v>93.0</v>
      </c>
      <c r="C1341" s="147">
        <v>83.0</v>
      </c>
      <c r="D1341" s="183">
        <f>AVERAGE(B1341:C1341)</f>
        <v>88</v>
      </c>
      <c r="E1341" s="147">
        <v>80.0</v>
      </c>
      <c r="F1341" s="147">
        <v>82.0</v>
      </c>
      <c r="G1341" s="147">
        <f t="shared" si="2289"/>
        <v>-2</v>
      </c>
      <c r="H1341" s="147">
        <f>AVERAGE(E1341:F1341)</f>
        <v>81</v>
      </c>
      <c r="I1341" s="183">
        <f t="shared" si="2291"/>
        <v>7</v>
      </c>
      <c r="J1341" s="179" t="s">
        <v>1594</v>
      </c>
      <c r="K1341" s="179" t="s">
        <v>1799</v>
      </c>
      <c r="L1341" s="179" t="s">
        <v>1534</v>
      </c>
      <c r="M1341" s="186">
        <v>7.0</v>
      </c>
      <c r="N1341" s="187">
        <f>M1341*1000000</f>
        <v>7000000</v>
      </c>
      <c r="O1341" s="153">
        <v>21.0</v>
      </c>
      <c r="P1341" s="187">
        <f>O1341*1000000</f>
        <v>21000000</v>
      </c>
      <c r="Q1341" s="153">
        <v>25.46</v>
      </c>
      <c r="R1341" s="149">
        <f>SUM(Q1341*1000000)</f>
        <v>25460000</v>
      </c>
      <c r="S1341" s="187">
        <f>T1341*1000000</f>
        <v>46460000</v>
      </c>
      <c r="T1341" s="187">
        <v>46.46</v>
      </c>
      <c r="U1341" s="178">
        <f t="shared" si="2310"/>
        <v>0.5479982781</v>
      </c>
      <c r="V1341" s="156">
        <v>40.0</v>
      </c>
      <c r="W1341" s="188">
        <f>SUM(T1341/V1341)</f>
        <v>1.1615</v>
      </c>
      <c r="X1341" s="193">
        <f t="shared" si="2296"/>
        <v>0.175</v>
      </c>
      <c r="Y1341" s="147">
        <v>2009.0</v>
      </c>
      <c r="Z1341" s="159"/>
      <c r="AA1341" s="159"/>
      <c r="AB1341" s="189" t="s">
        <v>4230</v>
      </c>
      <c r="AC1341" s="158"/>
    </row>
    <row r="1342" ht="15.75" customHeight="1">
      <c r="A1342" s="222" t="s">
        <v>4231</v>
      </c>
      <c r="B1342" s="146">
        <v>61.0</v>
      </c>
      <c r="C1342" s="164">
        <v>57.0</v>
      </c>
      <c r="D1342" s="149">
        <f t="shared" ref="D1342:D1347" si="2320">(B1342+C1342)/2</f>
        <v>59</v>
      </c>
      <c r="E1342" s="164">
        <v>77.0</v>
      </c>
      <c r="F1342" s="164">
        <v>72.0</v>
      </c>
      <c r="G1342" s="151">
        <f t="shared" si="2289"/>
        <v>5</v>
      </c>
      <c r="H1342" s="151">
        <f t="shared" ref="H1342:H1347" si="2321">(E1342+F1342)/2</f>
        <v>74.5</v>
      </c>
      <c r="I1342" s="150">
        <f t="shared" si="2291"/>
        <v>-15.5</v>
      </c>
      <c r="J1342" s="165" t="s">
        <v>1565</v>
      </c>
      <c r="K1342" s="165" t="s">
        <v>1565</v>
      </c>
      <c r="L1342" s="166" t="s">
        <v>1534</v>
      </c>
      <c r="M1342" s="167">
        <f t="shared" ref="M1342:M1347" si="2322">N1342/1000000</f>
        <v>3.288835</v>
      </c>
      <c r="N1342" s="149">
        <v>3288835.0</v>
      </c>
      <c r="O1342" s="167">
        <f t="shared" ref="O1342:O1347" si="2323">P1342/1000000</f>
        <v>17.445186</v>
      </c>
      <c r="P1342" s="149">
        <v>1.7445186E7</v>
      </c>
      <c r="Q1342" s="167">
        <f t="shared" ref="Q1342:Q1344" si="2324">R1342/1000000</f>
        <v>5.727421</v>
      </c>
      <c r="R1342" s="150">
        <f>S1342-P1342</f>
        <v>5727421</v>
      </c>
      <c r="S1342" s="149">
        <v>2.3172607E7</v>
      </c>
      <c r="T1342" s="149">
        <f t="shared" ref="T1342:T1354" si="2325">S1342/1000000</f>
        <v>23.172607</v>
      </c>
      <c r="U1342" s="155">
        <f t="shared" si="2310"/>
        <v>0.2471634288</v>
      </c>
      <c r="V1342" s="192">
        <v>20.0</v>
      </c>
      <c r="W1342" s="204">
        <f t="shared" ref="W1342:W1344" si="2326">SUM(S1342/(V1342*1000000))</f>
        <v>1.15863035</v>
      </c>
      <c r="X1342" s="155">
        <f t="shared" si="2296"/>
        <v>0.16444175</v>
      </c>
      <c r="Y1342" s="164">
        <v>2017.0</v>
      </c>
      <c r="Z1342" s="171"/>
      <c r="AA1342" s="171"/>
      <c r="AB1342" s="172" t="s">
        <v>4232</v>
      </c>
      <c r="AC1342" s="171"/>
    </row>
    <row r="1343" ht="15.75" customHeight="1">
      <c r="A1343" s="194" t="s">
        <v>4233</v>
      </c>
      <c r="B1343" s="146">
        <v>53.0</v>
      </c>
      <c r="C1343" s="175">
        <v>52.0</v>
      </c>
      <c r="D1343" s="146">
        <f t="shared" si="2320"/>
        <v>52.5</v>
      </c>
      <c r="E1343" s="146">
        <v>79.0</v>
      </c>
      <c r="F1343" s="146">
        <v>28.0</v>
      </c>
      <c r="G1343" s="146">
        <f t="shared" si="2289"/>
        <v>51</v>
      </c>
      <c r="H1343" s="146">
        <f t="shared" si="2321"/>
        <v>53.5</v>
      </c>
      <c r="I1343" s="146">
        <f t="shared" si="2291"/>
        <v>-1</v>
      </c>
      <c r="J1343" s="173" t="s">
        <v>1537</v>
      </c>
      <c r="K1343" s="196" t="s">
        <v>1537</v>
      </c>
      <c r="L1343" s="179" t="s">
        <v>1567</v>
      </c>
      <c r="M1343" s="181">
        <f t="shared" si="2322"/>
        <v>8.351109</v>
      </c>
      <c r="N1343" s="198">
        <v>8351109.0</v>
      </c>
      <c r="O1343" s="181">
        <f t="shared" si="2323"/>
        <v>17.199425</v>
      </c>
      <c r="P1343" s="149">
        <v>1.7199425E7</v>
      </c>
      <c r="Q1343" s="181">
        <f t="shared" si="2324"/>
        <v>38.4</v>
      </c>
      <c r="R1343" s="198">
        <v>3.84E7</v>
      </c>
      <c r="S1343" s="149">
        <f>P1343+R1343</f>
        <v>55599425</v>
      </c>
      <c r="T1343" s="149">
        <f t="shared" si="2325"/>
        <v>55.599425</v>
      </c>
      <c r="U1343" s="199">
        <f t="shared" si="2310"/>
        <v>0.6906546246</v>
      </c>
      <c r="V1343" s="192">
        <v>48.0</v>
      </c>
      <c r="W1343" s="200">
        <f t="shared" si="2326"/>
        <v>1.158321354</v>
      </c>
      <c r="X1343" s="199">
        <f t="shared" si="2296"/>
        <v>0.1739814375</v>
      </c>
      <c r="Y1343" s="146">
        <v>2019.0</v>
      </c>
      <c r="Z1343" s="201"/>
      <c r="AA1343" s="201"/>
      <c r="AB1343" s="211" t="s">
        <v>4234</v>
      </c>
      <c r="AC1343" s="159"/>
    </row>
    <row r="1344" ht="15.75" customHeight="1">
      <c r="A1344" s="222" t="s">
        <v>4235</v>
      </c>
      <c r="B1344" s="146">
        <v>93.0</v>
      </c>
      <c r="C1344" s="164">
        <v>76.0</v>
      </c>
      <c r="D1344" s="149">
        <f t="shared" si="2320"/>
        <v>84.5</v>
      </c>
      <c r="E1344" s="164">
        <v>91.0</v>
      </c>
      <c r="F1344" s="164">
        <v>78.0</v>
      </c>
      <c r="G1344" s="151">
        <f t="shared" si="2289"/>
        <v>13</v>
      </c>
      <c r="H1344" s="151">
        <f t="shared" si="2321"/>
        <v>84.5</v>
      </c>
      <c r="I1344" s="150">
        <f t="shared" si="2291"/>
        <v>0</v>
      </c>
      <c r="J1344" s="165" t="s">
        <v>1543</v>
      </c>
      <c r="K1344" s="165" t="s">
        <v>1543</v>
      </c>
      <c r="L1344" s="152" t="s">
        <v>1577</v>
      </c>
      <c r="M1344" s="167">
        <f t="shared" si="2322"/>
        <v>1.211345</v>
      </c>
      <c r="N1344" s="149">
        <v>1211345.0</v>
      </c>
      <c r="O1344" s="167">
        <f t="shared" si="2323"/>
        <v>9.878763</v>
      </c>
      <c r="P1344" s="149">
        <v>9878763.0</v>
      </c>
      <c r="Q1344" s="167">
        <f t="shared" si="2324"/>
        <v>1.7</v>
      </c>
      <c r="R1344" s="150">
        <f>S1344-P1344</f>
        <v>1700000</v>
      </c>
      <c r="S1344" s="149">
        <v>1.1578763E7</v>
      </c>
      <c r="T1344" s="149">
        <f t="shared" si="2325"/>
        <v>11.578763</v>
      </c>
      <c r="U1344" s="155">
        <f t="shared" si="2310"/>
        <v>0.1468205196</v>
      </c>
      <c r="V1344" s="192">
        <v>10.0</v>
      </c>
      <c r="W1344" s="204">
        <f t="shared" si="2326"/>
        <v>1.1578763</v>
      </c>
      <c r="X1344" s="155">
        <f t="shared" si="2296"/>
        <v>0.1211345</v>
      </c>
      <c r="Y1344" s="164">
        <v>2017.0</v>
      </c>
      <c r="Z1344" s="171"/>
      <c r="AA1344" s="171"/>
      <c r="AB1344" s="172" t="s">
        <v>4236</v>
      </c>
      <c r="AC1344" s="171"/>
    </row>
    <row r="1345" ht="15.75" customHeight="1">
      <c r="A1345" s="222" t="s">
        <v>4237</v>
      </c>
      <c r="B1345" s="146">
        <v>70.0</v>
      </c>
      <c r="C1345" s="164">
        <v>64.0</v>
      </c>
      <c r="D1345" s="214">
        <f t="shared" si="2320"/>
        <v>67</v>
      </c>
      <c r="E1345" s="164">
        <v>60.0</v>
      </c>
      <c r="F1345" s="164">
        <v>69.0</v>
      </c>
      <c r="G1345" s="149">
        <f t="shared" si="2289"/>
        <v>-9</v>
      </c>
      <c r="H1345" s="164">
        <f t="shared" si="2321"/>
        <v>64.5</v>
      </c>
      <c r="I1345" s="177">
        <f t="shared" si="2291"/>
        <v>2.5</v>
      </c>
      <c r="J1345" s="173" t="s">
        <v>1547</v>
      </c>
      <c r="K1345" s="173" t="s">
        <v>1547</v>
      </c>
      <c r="L1345" s="152" t="s">
        <v>1540</v>
      </c>
      <c r="M1345" s="153">
        <f t="shared" si="2322"/>
        <v>0.359289</v>
      </c>
      <c r="N1345" s="149">
        <v>359289.0</v>
      </c>
      <c r="O1345" s="181">
        <f t="shared" si="2323"/>
        <v>11.103205</v>
      </c>
      <c r="P1345" s="149">
        <v>1.1103205E7</v>
      </c>
      <c r="Q1345" s="153">
        <f>R1346/1000000</f>
        <v>21.471863</v>
      </c>
      <c r="R1345" s="154">
        <v>3.1909548E7</v>
      </c>
      <c r="S1345" s="154">
        <f>R1346+P1345</f>
        <v>32575068</v>
      </c>
      <c r="T1345" s="154">
        <f t="shared" si="2325"/>
        <v>32.575068</v>
      </c>
      <c r="U1345" s="178">
        <f t="shared" ref="U1345:U1347" si="2327">R1345/S1345</f>
        <v>0.9795696512</v>
      </c>
      <c r="V1345" s="156">
        <v>30.0</v>
      </c>
      <c r="W1345" s="157">
        <f t="shared" ref="W1345:W1351" si="2328">SUM(T1345/V1345)</f>
        <v>1.0858356</v>
      </c>
      <c r="X1345" s="178">
        <f t="shared" ref="X1345:X1347" si="2329">N1345/(V1345*1000000)</f>
        <v>0.0119763</v>
      </c>
      <c r="Y1345" s="164">
        <v>2016.0</v>
      </c>
      <c r="Z1345" s="159"/>
      <c r="AA1345" s="159"/>
      <c r="AB1345" s="160" t="s">
        <v>4238</v>
      </c>
      <c r="AC1345" s="159"/>
    </row>
    <row r="1346" ht="15.75" customHeight="1">
      <c r="A1346" s="222" t="s">
        <v>4239</v>
      </c>
      <c r="B1346" s="146">
        <v>97.0</v>
      </c>
      <c r="C1346" s="164">
        <v>84.0</v>
      </c>
      <c r="D1346" s="214">
        <f t="shared" si="2320"/>
        <v>90.5</v>
      </c>
      <c r="E1346" s="164">
        <v>87.0</v>
      </c>
      <c r="F1346" s="164">
        <v>81.0</v>
      </c>
      <c r="G1346" s="149">
        <f t="shared" si="2289"/>
        <v>6</v>
      </c>
      <c r="H1346" s="164">
        <f t="shared" si="2321"/>
        <v>84</v>
      </c>
      <c r="I1346" s="177">
        <f t="shared" si="2291"/>
        <v>6.5</v>
      </c>
      <c r="J1346" s="173" t="s">
        <v>1601</v>
      </c>
      <c r="K1346" s="173" t="s">
        <v>1601</v>
      </c>
      <c r="L1346" s="152" t="s">
        <v>1540</v>
      </c>
      <c r="M1346" s="153">
        <f t="shared" si="2322"/>
        <v>12.608372</v>
      </c>
      <c r="N1346" s="149">
        <v>1.2608372E7</v>
      </c>
      <c r="O1346" s="181">
        <f t="shared" si="2323"/>
        <v>47.905443</v>
      </c>
      <c r="P1346" s="149">
        <v>4.7905443E7</v>
      </c>
      <c r="Q1346" s="153">
        <f t="shared" ref="Q1346:Q1347" si="2330">R1346/1000000</f>
        <v>21.471863</v>
      </c>
      <c r="R1346" s="154">
        <v>2.1471863E7</v>
      </c>
      <c r="S1346" s="154">
        <f t="shared" ref="S1346:S1347" si="2331">R1346+P1346</f>
        <v>69377306</v>
      </c>
      <c r="T1346" s="154">
        <f t="shared" si="2325"/>
        <v>69.377306</v>
      </c>
      <c r="U1346" s="178">
        <f t="shared" si="2327"/>
        <v>0.3094940441</v>
      </c>
      <c r="V1346" s="156">
        <v>60.0</v>
      </c>
      <c r="W1346" s="157">
        <f t="shared" si="2328"/>
        <v>1.156288433</v>
      </c>
      <c r="X1346" s="178">
        <f t="shared" si="2329"/>
        <v>0.2101395333</v>
      </c>
      <c r="Y1346" s="164">
        <v>2016.0</v>
      </c>
      <c r="Z1346" s="159"/>
      <c r="AA1346" s="159"/>
      <c r="AB1346" s="160" t="s">
        <v>4240</v>
      </c>
      <c r="AC1346" s="159"/>
    </row>
    <row r="1347" ht="15.75" customHeight="1">
      <c r="A1347" s="222" t="s">
        <v>4241</v>
      </c>
      <c r="B1347" s="146">
        <v>54.0</v>
      </c>
      <c r="C1347" s="164">
        <v>52.0</v>
      </c>
      <c r="D1347" s="214">
        <f t="shared" si="2320"/>
        <v>53</v>
      </c>
      <c r="E1347" s="164">
        <v>43.0</v>
      </c>
      <c r="F1347" s="164">
        <v>63.0</v>
      </c>
      <c r="G1347" s="149">
        <f t="shared" si="2289"/>
        <v>-20</v>
      </c>
      <c r="H1347" s="164">
        <f t="shared" si="2321"/>
        <v>53</v>
      </c>
      <c r="I1347" s="177">
        <f t="shared" si="2291"/>
        <v>0</v>
      </c>
      <c r="J1347" s="152" t="s">
        <v>1527</v>
      </c>
      <c r="K1347" s="152" t="s">
        <v>1527</v>
      </c>
      <c r="L1347" s="152" t="s">
        <v>1540</v>
      </c>
      <c r="M1347" s="153">
        <f t="shared" si="2322"/>
        <v>6.109085</v>
      </c>
      <c r="N1347" s="149">
        <v>6109085.0</v>
      </c>
      <c r="O1347" s="181">
        <f t="shared" si="2323"/>
        <v>12.639297</v>
      </c>
      <c r="P1347" s="149">
        <v>1.2639297E7</v>
      </c>
      <c r="Q1347" s="153">
        <f t="shared" si="2330"/>
        <v>10.480145</v>
      </c>
      <c r="R1347" s="154">
        <v>1.0480145E7</v>
      </c>
      <c r="S1347" s="154">
        <f t="shared" si="2331"/>
        <v>23119442</v>
      </c>
      <c r="T1347" s="154">
        <f t="shared" si="2325"/>
        <v>23.119442</v>
      </c>
      <c r="U1347" s="178">
        <f t="shared" si="2327"/>
        <v>0.4533044093</v>
      </c>
      <c r="V1347" s="156">
        <v>20.0</v>
      </c>
      <c r="W1347" s="157">
        <f t="shared" si="2328"/>
        <v>1.1559721</v>
      </c>
      <c r="X1347" s="178">
        <f t="shared" si="2329"/>
        <v>0.30545425</v>
      </c>
      <c r="Y1347" s="164">
        <v>2016.0</v>
      </c>
      <c r="Z1347" s="159"/>
      <c r="AA1347" s="159"/>
      <c r="AB1347" s="160" t="s">
        <v>4242</v>
      </c>
      <c r="AC1347" s="159"/>
    </row>
    <row r="1348" ht="15.75" customHeight="1">
      <c r="A1348" s="221" t="s">
        <v>4243</v>
      </c>
      <c r="B1348" s="175">
        <v>91.0</v>
      </c>
      <c r="C1348" s="158">
        <v>74.0</v>
      </c>
      <c r="D1348" s="183">
        <f>AVERAGE(B1348:C1348)</f>
        <v>82.5</v>
      </c>
      <c r="E1348" s="158">
        <v>79.0</v>
      </c>
      <c r="F1348" s="147">
        <v>78.0</v>
      </c>
      <c r="G1348" s="147">
        <f t="shared" si="2289"/>
        <v>1</v>
      </c>
      <c r="H1348" s="147">
        <f>AVERAGE(E1348:F1348)</f>
        <v>78.5</v>
      </c>
      <c r="I1348" s="183">
        <f t="shared" si="2291"/>
        <v>4</v>
      </c>
      <c r="J1348" s="179" t="s">
        <v>1594</v>
      </c>
      <c r="K1348" s="179" t="s">
        <v>1799</v>
      </c>
      <c r="L1348" s="179" t="s">
        <v>1534</v>
      </c>
      <c r="M1348" s="153">
        <v>7.86</v>
      </c>
      <c r="N1348" s="187">
        <f>M1348*1000000</f>
        <v>7860000</v>
      </c>
      <c r="O1348" s="153">
        <v>26.69</v>
      </c>
      <c r="P1348" s="187">
        <f>O1348*1000000</f>
        <v>26690000</v>
      </c>
      <c r="Q1348" s="153">
        <v>6.46</v>
      </c>
      <c r="R1348" s="149">
        <f>SUM(Q1348*1000000)</f>
        <v>6460000</v>
      </c>
      <c r="S1348" s="154">
        <f>SUM(N1348:P1348)</f>
        <v>34550026.69</v>
      </c>
      <c r="T1348" s="149">
        <f t="shared" si="2325"/>
        <v>34.55002669</v>
      </c>
      <c r="U1348" s="178">
        <f>(R1348/S1348)</f>
        <v>0.1869752535</v>
      </c>
      <c r="V1348" s="156">
        <v>30.0</v>
      </c>
      <c r="W1348" s="188">
        <f t="shared" si="2328"/>
        <v>1.151667556</v>
      </c>
      <c r="X1348" s="193">
        <f>SUM(M1348/V1348)</f>
        <v>0.262</v>
      </c>
      <c r="Y1348" s="147">
        <v>2011.0</v>
      </c>
      <c r="Z1348" s="159"/>
      <c r="AA1348" s="159"/>
      <c r="AB1348" s="189" t="s">
        <v>4244</v>
      </c>
      <c r="AC1348" s="158"/>
    </row>
    <row r="1349" ht="15.75" customHeight="1">
      <c r="A1349" s="222" t="s">
        <v>4245</v>
      </c>
      <c r="B1349" s="146">
        <v>92.0</v>
      </c>
      <c r="C1349" s="164">
        <v>70.0</v>
      </c>
      <c r="D1349" s="214">
        <f>(B1349+C1349)/2</f>
        <v>81</v>
      </c>
      <c r="E1349" s="164">
        <v>79.0</v>
      </c>
      <c r="F1349" s="164">
        <v>76.0</v>
      </c>
      <c r="G1349" s="149">
        <f t="shared" si="2289"/>
        <v>3</v>
      </c>
      <c r="H1349" s="164">
        <f>(E1349+F1349)/2</f>
        <v>77.5</v>
      </c>
      <c r="I1349" s="177">
        <f t="shared" si="2291"/>
        <v>3.5</v>
      </c>
      <c r="J1349" s="173" t="s">
        <v>1558</v>
      </c>
      <c r="K1349" s="173" t="s">
        <v>1558</v>
      </c>
      <c r="L1349" s="152" t="s">
        <v>1540</v>
      </c>
      <c r="M1349" s="153">
        <f t="shared" ref="M1349:M1356" si="2332">N1349/1000000</f>
        <v>11.20327</v>
      </c>
      <c r="N1349" s="149">
        <v>1.120327E7</v>
      </c>
      <c r="O1349" s="181">
        <f t="shared" ref="O1349:O1356" si="2333">P1349/1000000</f>
        <v>36.261763</v>
      </c>
      <c r="P1349" s="149">
        <v>3.6261763E7</v>
      </c>
      <c r="Q1349" s="153">
        <f t="shared" ref="Q1349:Q1354" si="2334">R1349/1000000</f>
        <v>21</v>
      </c>
      <c r="R1349" s="154">
        <v>2.1E7</v>
      </c>
      <c r="S1349" s="154">
        <f>R1349+P1349</f>
        <v>57261763</v>
      </c>
      <c r="T1349" s="154">
        <f t="shared" si="2325"/>
        <v>57.261763</v>
      </c>
      <c r="U1349" s="178">
        <f>R1349/S1349</f>
        <v>0.3667368747</v>
      </c>
      <c r="V1349" s="156">
        <v>50.0</v>
      </c>
      <c r="W1349" s="157">
        <f t="shared" si="2328"/>
        <v>1.14523526</v>
      </c>
      <c r="X1349" s="178">
        <f>N1349/(V1349*1000000)</f>
        <v>0.2240654</v>
      </c>
      <c r="Y1349" s="164">
        <v>2016.0</v>
      </c>
      <c r="Z1349" s="159"/>
      <c r="AA1349" s="159"/>
      <c r="AB1349" s="160" t="s">
        <v>4246</v>
      </c>
      <c r="AC1349" s="159"/>
    </row>
    <row r="1350" ht="15.75" customHeight="1">
      <c r="A1350" s="223" t="s">
        <v>4247</v>
      </c>
      <c r="B1350" s="175">
        <v>60.0</v>
      </c>
      <c r="C1350" s="158">
        <v>51.0</v>
      </c>
      <c r="D1350" s="210">
        <f>AVERAGE(B1350:C1350)</f>
        <v>55.5</v>
      </c>
      <c r="E1350" s="158">
        <v>66.0</v>
      </c>
      <c r="F1350" s="158">
        <v>68.0</v>
      </c>
      <c r="G1350" s="158">
        <f t="shared" si="2289"/>
        <v>-2</v>
      </c>
      <c r="H1350" s="158">
        <f>AVERAGE(E1350:F1350)</f>
        <v>67</v>
      </c>
      <c r="I1350" s="210">
        <f t="shared" si="2291"/>
        <v>-11.5</v>
      </c>
      <c r="J1350" s="162" t="s">
        <v>1537</v>
      </c>
      <c r="K1350" s="162" t="s">
        <v>1992</v>
      </c>
      <c r="L1350" s="162" t="s">
        <v>1534</v>
      </c>
      <c r="M1350" s="153">
        <f t="shared" si="2332"/>
        <v>27.017351</v>
      </c>
      <c r="N1350" s="154">
        <v>2.7017351E7</v>
      </c>
      <c r="O1350" s="153">
        <f t="shared" si="2333"/>
        <v>61.737191</v>
      </c>
      <c r="P1350" s="154">
        <v>6.1737191E7</v>
      </c>
      <c r="Q1350" s="153">
        <f t="shared" si="2334"/>
        <v>63.8</v>
      </c>
      <c r="R1350" s="154">
        <v>6.38E7</v>
      </c>
      <c r="S1350" s="154">
        <v>1.25537191E8</v>
      </c>
      <c r="T1350" s="154">
        <f t="shared" si="2325"/>
        <v>125.537191</v>
      </c>
      <c r="U1350" s="178">
        <f>(R1350/S1350)</f>
        <v>0.5082159278</v>
      </c>
      <c r="V1350" s="156">
        <v>110.0</v>
      </c>
      <c r="W1350" s="188">
        <f t="shared" si="2328"/>
        <v>1.141247191</v>
      </c>
      <c r="X1350" s="193">
        <f>SUM(M1350/V1350)</f>
        <v>0.2456122818</v>
      </c>
      <c r="Y1350" s="158">
        <v>2013.0</v>
      </c>
      <c r="Z1350" s="159"/>
      <c r="AA1350" s="159"/>
      <c r="AB1350" s="189" t="s">
        <v>4248</v>
      </c>
      <c r="AC1350" s="158"/>
    </row>
    <row r="1351" ht="15.75" customHeight="1">
      <c r="A1351" s="223" t="s">
        <v>4249</v>
      </c>
      <c r="B1351" s="175">
        <v>33.0</v>
      </c>
      <c r="C1351" s="158">
        <v>42.0</v>
      </c>
      <c r="D1351" s="214">
        <f t="shared" ref="D1351:D1352" si="2335">(B1351+C1351)/2</f>
        <v>37.5</v>
      </c>
      <c r="E1351" s="158">
        <v>68.0</v>
      </c>
      <c r="F1351" s="158">
        <v>41.0</v>
      </c>
      <c r="G1351" s="149">
        <f t="shared" si="2289"/>
        <v>27</v>
      </c>
      <c r="H1351" s="164">
        <f t="shared" ref="H1351:H1352" si="2336">(E1351+F1351)/2</f>
        <v>54.5</v>
      </c>
      <c r="I1351" s="177">
        <f t="shared" si="2291"/>
        <v>-17</v>
      </c>
      <c r="J1351" s="179" t="s">
        <v>1629</v>
      </c>
      <c r="K1351" s="162" t="s">
        <v>1629</v>
      </c>
      <c r="L1351" s="152" t="s">
        <v>1540</v>
      </c>
      <c r="M1351" s="153">
        <f t="shared" si="2332"/>
        <v>14.869736</v>
      </c>
      <c r="N1351" s="154">
        <v>1.4869736E7</v>
      </c>
      <c r="O1351" s="153">
        <f t="shared" si="2333"/>
        <v>68.764116</v>
      </c>
      <c r="P1351" s="154">
        <v>6.8764116E7</v>
      </c>
      <c r="Q1351" s="153">
        <f t="shared" si="2334"/>
        <v>56.759938</v>
      </c>
      <c r="R1351" s="154">
        <v>5.6759938E7</v>
      </c>
      <c r="S1351" s="154">
        <f>R1351+P1351</f>
        <v>125524054</v>
      </c>
      <c r="T1351" s="154">
        <f t="shared" si="2325"/>
        <v>125.524054</v>
      </c>
      <c r="U1351" s="178">
        <f>R1351/S1351</f>
        <v>0.4521837544</v>
      </c>
      <c r="V1351" s="156">
        <v>110.0</v>
      </c>
      <c r="W1351" s="157">
        <f t="shared" si="2328"/>
        <v>1.141127764</v>
      </c>
      <c r="X1351" s="178">
        <f>N1351/(V1351*1000000)</f>
        <v>0.1351794182</v>
      </c>
      <c r="Y1351" s="158">
        <v>2016.0</v>
      </c>
      <c r="Z1351" s="159"/>
      <c r="AA1351" s="159"/>
      <c r="AB1351" s="160" t="s">
        <v>4250</v>
      </c>
      <c r="AC1351" s="159"/>
    </row>
    <row r="1352" ht="15.75" customHeight="1">
      <c r="A1352" s="222" t="s">
        <v>4251</v>
      </c>
      <c r="B1352" s="146">
        <v>16.0</v>
      </c>
      <c r="C1352" s="164">
        <v>43.0</v>
      </c>
      <c r="D1352" s="149">
        <f t="shared" si="2335"/>
        <v>29.5</v>
      </c>
      <c r="E1352" s="164">
        <v>22.0</v>
      </c>
      <c r="F1352" s="164">
        <v>50.0</v>
      </c>
      <c r="G1352" s="151">
        <f t="shared" si="2289"/>
        <v>-28</v>
      </c>
      <c r="H1352" s="151">
        <f t="shared" si="2336"/>
        <v>36</v>
      </c>
      <c r="I1352" s="150">
        <f t="shared" si="2291"/>
        <v>-6.5</v>
      </c>
      <c r="J1352" s="165" t="s">
        <v>1565</v>
      </c>
      <c r="K1352" s="165" t="s">
        <v>2094</v>
      </c>
      <c r="L1352" s="166" t="s">
        <v>1534</v>
      </c>
      <c r="M1352" s="167">
        <f t="shared" si="2332"/>
        <v>9.034148</v>
      </c>
      <c r="N1352" s="149">
        <v>9034148.0</v>
      </c>
      <c r="O1352" s="167">
        <f t="shared" si="2333"/>
        <v>20.497844</v>
      </c>
      <c r="P1352" s="149">
        <v>2.0497844E7</v>
      </c>
      <c r="Q1352" s="167">
        <f t="shared" si="2334"/>
        <v>0</v>
      </c>
      <c r="R1352" s="150">
        <f>S1352-P1352</f>
        <v>0</v>
      </c>
      <c r="S1352" s="149">
        <v>2.0497844E7</v>
      </c>
      <c r="T1352" s="149">
        <f t="shared" si="2325"/>
        <v>20.497844</v>
      </c>
      <c r="U1352" s="155">
        <f t="shared" ref="U1352:U1354" si="2337">(R1352/S1352)</f>
        <v>0</v>
      </c>
      <c r="V1352" s="192">
        <v>18.0</v>
      </c>
      <c r="W1352" s="204">
        <f>SUM(S1352/(V1352*1000000))</f>
        <v>1.138769111</v>
      </c>
      <c r="X1352" s="155">
        <f t="shared" ref="X1352:X1362" si="2338">SUM(M1352/V1352)</f>
        <v>0.5018971111</v>
      </c>
      <c r="Y1352" s="164">
        <v>2017.0</v>
      </c>
      <c r="Z1352" s="171"/>
      <c r="AA1352" s="171"/>
      <c r="AB1352" s="172" t="s">
        <v>4252</v>
      </c>
      <c r="AC1352" s="171"/>
    </row>
    <row r="1353" ht="15.75" customHeight="1">
      <c r="A1353" s="221" t="s">
        <v>4253</v>
      </c>
      <c r="B1353" s="183">
        <v>51.0</v>
      </c>
      <c r="C1353" s="147">
        <v>51.0</v>
      </c>
      <c r="D1353" s="185">
        <f>AVERAGE(B1353:C1353)</f>
        <v>51</v>
      </c>
      <c r="E1353" s="147">
        <v>60.0</v>
      </c>
      <c r="F1353" s="147">
        <v>70.0</v>
      </c>
      <c r="G1353" s="147">
        <f t="shared" si="2289"/>
        <v>-10</v>
      </c>
      <c r="H1353" s="147">
        <f>AVERAGE(E1353:F1353)</f>
        <v>65</v>
      </c>
      <c r="I1353" s="185">
        <f t="shared" si="2291"/>
        <v>-14</v>
      </c>
      <c r="J1353" s="179" t="s">
        <v>1602</v>
      </c>
      <c r="K1353" s="179" t="s">
        <v>1716</v>
      </c>
      <c r="L1353" s="165" t="s">
        <v>1534</v>
      </c>
      <c r="M1353" s="186">
        <f t="shared" si="2332"/>
        <v>30.180188</v>
      </c>
      <c r="N1353" s="187">
        <v>3.0180188E7</v>
      </c>
      <c r="O1353" s="153">
        <f t="shared" si="2333"/>
        <v>73.0781</v>
      </c>
      <c r="P1353" s="187">
        <v>7.30781E7</v>
      </c>
      <c r="Q1353" s="153">
        <f t="shared" si="2334"/>
        <v>211.061</v>
      </c>
      <c r="R1353" s="154">
        <v>2.11061E8</v>
      </c>
      <c r="S1353" s="187">
        <v>2.841391E8</v>
      </c>
      <c r="T1353" s="187">
        <f t="shared" si="2325"/>
        <v>284.1391</v>
      </c>
      <c r="U1353" s="178">
        <f t="shared" si="2337"/>
        <v>0.7428087159</v>
      </c>
      <c r="V1353" s="156">
        <v>250.0</v>
      </c>
      <c r="W1353" s="188">
        <f>SUM((S1353/1000000)/V1353)</f>
        <v>1.1365564</v>
      </c>
      <c r="X1353" s="193">
        <f t="shared" si="2338"/>
        <v>0.120720752</v>
      </c>
      <c r="Y1353" s="151">
        <v>2012.0</v>
      </c>
      <c r="Z1353" s="159"/>
      <c r="AA1353" s="159"/>
      <c r="AB1353" s="189" t="s">
        <v>4254</v>
      </c>
      <c r="AC1353" s="158"/>
    </row>
    <row r="1354" ht="15.75" customHeight="1">
      <c r="A1354" s="224" t="s">
        <v>4255</v>
      </c>
      <c r="B1354" s="175">
        <v>81.0</v>
      </c>
      <c r="C1354" s="158">
        <v>74.0</v>
      </c>
      <c r="D1354" s="158">
        <f t="shared" ref="D1354:D1356" si="2339">(B1354+C1354)/2</f>
        <v>77.5</v>
      </c>
      <c r="E1354" s="164">
        <v>88.0</v>
      </c>
      <c r="F1354" s="158">
        <v>84.0</v>
      </c>
      <c r="G1354" s="164">
        <f t="shared" si="2289"/>
        <v>4</v>
      </c>
      <c r="H1354" s="158">
        <f t="shared" ref="H1354:H1356" si="2340">(E1354+F1354)/2</f>
        <v>86</v>
      </c>
      <c r="I1354" s="164">
        <f t="shared" si="2291"/>
        <v>-8.5</v>
      </c>
      <c r="J1354" s="162" t="s">
        <v>1565</v>
      </c>
      <c r="K1354" s="162" t="s">
        <v>1565</v>
      </c>
      <c r="L1354" s="162" t="s">
        <v>1534</v>
      </c>
      <c r="M1354" s="153">
        <f t="shared" si="2332"/>
        <v>1.246803</v>
      </c>
      <c r="N1354" s="154">
        <v>1246803.0</v>
      </c>
      <c r="O1354" s="153">
        <f t="shared" si="2333"/>
        <v>6.758416</v>
      </c>
      <c r="P1354" s="149">
        <v>6758416.0</v>
      </c>
      <c r="Q1354" s="153">
        <f t="shared" si="2334"/>
        <v>2.316333</v>
      </c>
      <c r="R1354" s="149">
        <v>2316333.0</v>
      </c>
      <c r="S1354" s="154">
        <f>SUM(P1354+Q1354*1000000)</f>
        <v>9074749</v>
      </c>
      <c r="T1354" s="154">
        <f t="shared" si="2325"/>
        <v>9.074749</v>
      </c>
      <c r="U1354" s="178">
        <f t="shared" si="2337"/>
        <v>0.2552503656</v>
      </c>
      <c r="V1354" s="192">
        <v>8.0</v>
      </c>
      <c r="W1354" s="188">
        <f>SUM(T1354/V1354)</f>
        <v>1.134343625</v>
      </c>
      <c r="X1354" s="193">
        <f t="shared" si="2338"/>
        <v>0.155850375</v>
      </c>
      <c r="Y1354" s="158">
        <v>2015.0</v>
      </c>
      <c r="Z1354" s="159"/>
      <c r="AA1354" s="159"/>
      <c r="AB1354" s="189" t="s">
        <v>4256</v>
      </c>
      <c r="AC1354" s="158"/>
    </row>
    <row r="1355" ht="15.75" customHeight="1">
      <c r="A1355" s="227" t="s">
        <v>4257</v>
      </c>
      <c r="B1355" s="146">
        <v>17.0</v>
      </c>
      <c r="C1355" s="147">
        <v>31.0</v>
      </c>
      <c r="D1355" s="149">
        <f t="shared" si="2339"/>
        <v>24</v>
      </c>
      <c r="E1355" s="147">
        <v>75.0</v>
      </c>
      <c r="F1355" s="149">
        <v>71.0</v>
      </c>
      <c r="G1355" s="150">
        <f t="shared" si="2289"/>
        <v>4</v>
      </c>
      <c r="H1355" s="151">
        <f t="shared" si="2340"/>
        <v>73</v>
      </c>
      <c r="I1355" s="150">
        <f t="shared" si="2291"/>
        <v>-49</v>
      </c>
      <c r="J1355" s="173" t="s">
        <v>1537</v>
      </c>
      <c r="K1355" s="173" t="s">
        <v>1537</v>
      </c>
      <c r="L1355" s="179" t="s">
        <v>1567</v>
      </c>
      <c r="M1355" s="153">
        <f t="shared" si="2332"/>
        <v>13.010267</v>
      </c>
      <c r="N1355" s="149">
        <v>1.3010267E7</v>
      </c>
      <c r="O1355" s="153">
        <f t="shared" si="2333"/>
        <v>34.017028</v>
      </c>
      <c r="P1355" s="149">
        <v>3.4017028E7</v>
      </c>
      <c r="Q1355" s="153">
        <v>0.0</v>
      </c>
      <c r="R1355" s="154">
        <v>0.0</v>
      </c>
      <c r="S1355" s="149">
        <v>3.4017028E7</v>
      </c>
      <c r="T1355" s="154">
        <f>S1355/100000</f>
        <v>340.17028</v>
      </c>
      <c r="U1355" s="151">
        <v>0.0</v>
      </c>
      <c r="V1355" s="156">
        <v>30.0</v>
      </c>
      <c r="W1355" s="204">
        <f>SUM(S1355/(V1355*1000000))</f>
        <v>1.133900933</v>
      </c>
      <c r="X1355" s="155">
        <f t="shared" si="2338"/>
        <v>0.4336755667</v>
      </c>
      <c r="Y1355" s="147">
        <v>2018.0</v>
      </c>
      <c r="Z1355" s="159"/>
      <c r="AA1355" s="159"/>
      <c r="AB1355" s="160" t="s">
        <v>4258</v>
      </c>
      <c r="AC1355" s="159"/>
    </row>
    <row r="1356" ht="15.75" customHeight="1">
      <c r="A1356" s="224" t="s">
        <v>4259</v>
      </c>
      <c r="B1356" s="175">
        <v>69.0</v>
      </c>
      <c r="C1356" s="158">
        <v>66.0</v>
      </c>
      <c r="D1356" s="158">
        <f t="shared" si="2339"/>
        <v>67.5</v>
      </c>
      <c r="E1356" s="164">
        <v>62.0</v>
      </c>
      <c r="F1356" s="158">
        <v>73.0</v>
      </c>
      <c r="G1356" s="164">
        <f t="shared" si="2289"/>
        <v>-11</v>
      </c>
      <c r="H1356" s="158">
        <f t="shared" si="2340"/>
        <v>67.5</v>
      </c>
      <c r="I1356" s="164">
        <f t="shared" si="2291"/>
        <v>0</v>
      </c>
      <c r="J1356" s="162" t="s">
        <v>1395</v>
      </c>
      <c r="K1356" s="162" t="s">
        <v>1395</v>
      </c>
      <c r="L1356" s="162" t="s">
        <v>1540</v>
      </c>
      <c r="M1356" s="153">
        <f t="shared" si="2332"/>
        <v>13.14331</v>
      </c>
      <c r="N1356" s="154">
        <v>1.314331E7</v>
      </c>
      <c r="O1356" s="153">
        <f t="shared" si="2333"/>
        <v>27.961325</v>
      </c>
      <c r="P1356" s="149">
        <v>2.7961325E7</v>
      </c>
      <c r="Q1356" s="153">
        <f>R1356/1000000</f>
        <v>34.377759</v>
      </c>
      <c r="R1356" s="149">
        <v>3.4377759E7</v>
      </c>
      <c r="S1356" s="154">
        <f>SUM(P1356+Q1356*1000000)</f>
        <v>62339084</v>
      </c>
      <c r="T1356" s="154">
        <f t="shared" ref="T1356:T1361" si="2341">S1356/1000000</f>
        <v>62.339084</v>
      </c>
      <c r="U1356" s="178">
        <f t="shared" ref="U1356:U1361" si="2342">(R1356/S1356)</f>
        <v>0.551463974</v>
      </c>
      <c r="V1356" s="192">
        <v>55.0</v>
      </c>
      <c r="W1356" s="188">
        <f t="shared" ref="W1356:W1358" si="2343">SUM(T1356/V1356)</f>
        <v>1.133437891</v>
      </c>
      <c r="X1356" s="193">
        <f t="shared" si="2338"/>
        <v>0.2389692727</v>
      </c>
      <c r="Y1356" s="158">
        <v>2015.0</v>
      </c>
      <c r="Z1356" s="159"/>
      <c r="AA1356" s="159"/>
      <c r="AB1356" s="189" t="s">
        <v>4260</v>
      </c>
      <c r="AC1356" s="158"/>
    </row>
    <row r="1357" ht="15.75" customHeight="1">
      <c r="A1357" s="221" t="s">
        <v>4261</v>
      </c>
      <c r="B1357" s="175">
        <v>26.0</v>
      </c>
      <c r="C1357" s="158">
        <v>36.0</v>
      </c>
      <c r="D1357" s="183">
        <f t="shared" ref="D1357:D1358" si="2344">AVERAGE(B1357:C1357)</f>
        <v>31</v>
      </c>
      <c r="E1357" s="158">
        <v>49.0</v>
      </c>
      <c r="F1357" s="147">
        <v>50.0</v>
      </c>
      <c r="G1357" s="147">
        <f t="shared" si="2289"/>
        <v>-1</v>
      </c>
      <c r="H1357" s="147">
        <f t="shared" ref="H1357:H1358" si="2345">AVERAGE(E1357:F1357)</f>
        <v>49.5</v>
      </c>
      <c r="I1357" s="183">
        <f t="shared" si="2291"/>
        <v>-18.5</v>
      </c>
      <c r="J1357" s="179" t="s">
        <v>1543</v>
      </c>
      <c r="K1357" s="179" t="s">
        <v>1616</v>
      </c>
      <c r="L1357" s="179" t="s">
        <v>1567</v>
      </c>
      <c r="M1357" s="153">
        <v>12.22</v>
      </c>
      <c r="N1357" s="187">
        <f t="shared" ref="N1357:N1358" si="2346">M1357*1000000</f>
        <v>12220000</v>
      </c>
      <c r="O1357" s="153">
        <v>33.04</v>
      </c>
      <c r="P1357" s="187">
        <f t="shared" ref="P1357:P1358" si="2347">O1357*1000000</f>
        <v>33040000</v>
      </c>
      <c r="Q1357" s="153">
        <v>12.7</v>
      </c>
      <c r="R1357" s="149">
        <f t="shared" ref="R1357:R1358" si="2348">SUM(Q1357*1000000)</f>
        <v>12700000</v>
      </c>
      <c r="S1357" s="154">
        <f t="shared" ref="S1357:S1358" si="2349">SUM(N1357:P1357)</f>
        <v>45260033.04</v>
      </c>
      <c r="T1357" s="149">
        <f t="shared" si="2341"/>
        <v>45.26003304</v>
      </c>
      <c r="U1357" s="178">
        <f t="shared" si="2342"/>
        <v>0.2806007673</v>
      </c>
      <c r="V1357" s="156">
        <v>40.0</v>
      </c>
      <c r="W1357" s="188">
        <f t="shared" si="2343"/>
        <v>1.131500826</v>
      </c>
      <c r="X1357" s="193">
        <f t="shared" si="2338"/>
        <v>0.3055</v>
      </c>
      <c r="Y1357" s="147">
        <v>2011.0</v>
      </c>
      <c r="Z1357" s="159"/>
      <c r="AA1357" s="159"/>
      <c r="AB1357" s="189" t="s">
        <v>4262</v>
      </c>
      <c r="AC1357" s="158"/>
    </row>
    <row r="1358" ht="15.75" customHeight="1">
      <c r="A1358" s="221" t="s">
        <v>4263</v>
      </c>
      <c r="B1358" s="175">
        <v>39.0</v>
      </c>
      <c r="C1358" s="158">
        <v>55.0</v>
      </c>
      <c r="D1358" s="183">
        <f t="shared" si="2344"/>
        <v>47</v>
      </c>
      <c r="E1358" s="158">
        <v>43.0</v>
      </c>
      <c r="F1358" s="147">
        <v>60.0</v>
      </c>
      <c r="G1358" s="147">
        <f t="shared" si="2289"/>
        <v>-17</v>
      </c>
      <c r="H1358" s="147">
        <f t="shared" si="2345"/>
        <v>51.5</v>
      </c>
      <c r="I1358" s="183">
        <f t="shared" si="2291"/>
        <v>-4.5</v>
      </c>
      <c r="J1358" s="179" t="s">
        <v>1694</v>
      </c>
      <c r="K1358" s="179" t="s">
        <v>4264</v>
      </c>
      <c r="L1358" s="179" t="s">
        <v>1534</v>
      </c>
      <c r="M1358" s="153">
        <v>8.68</v>
      </c>
      <c r="N1358" s="187">
        <f t="shared" si="2346"/>
        <v>8680000</v>
      </c>
      <c r="O1358" s="153">
        <v>19.49</v>
      </c>
      <c r="P1358" s="187">
        <f t="shared" si="2347"/>
        <v>19490000</v>
      </c>
      <c r="Q1358" s="153">
        <v>7.63</v>
      </c>
      <c r="R1358" s="149">
        <f t="shared" si="2348"/>
        <v>7630000</v>
      </c>
      <c r="S1358" s="154">
        <f t="shared" si="2349"/>
        <v>28170019.49</v>
      </c>
      <c r="T1358" s="149">
        <f t="shared" si="2341"/>
        <v>28.17001949</v>
      </c>
      <c r="U1358" s="178">
        <f t="shared" si="2342"/>
        <v>0.2708553327</v>
      </c>
      <c r="V1358" s="156">
        <v>25.0</v>
      </c>
      <c r="W1358" s="188">
        <f t="shared" si="2343"/>
        <v>1.12680078</v>
      </c>
      <c r="X1358" s="193">
        <f t="shared" si="2338"/>
        <v>0.3472</v>
      </c>
      <c r="Y1358" s="147">
        <v>2011.0</v>
      </c>
      <c r="Z1358" s="159"/>
      <c r="AA1358" s="159"/>
      <c r="AB1358" s="189" t="s">
        <v>4265</v>
      </c>
      <c r="AC1358" s="158"/>
    </row>
    <row r="1359" ht="15.75" customHeight="1">
      <c r="A1359" s="222" t="s">
        <v>4266</v>
      </c>
      <c r="B1359" s="146">
        <v>45.0</v>
      </c>
      <c r="C1359" s="164">
        <v>48.0</v>
      </c>
      <c r="D1359" s="149">
        <f t="shared" ref="D1359:D1360" si="2350">(B1359+C1359)/2</f>
        <v>46.5</v>
      </c>
      <c r="E1359" s="164">
        <v>40.0</v>
      </c>
      <c r="F1359" s="164">
        <v>50.0</v>
      </c>
      <c r="G1359" s="151">
        <f t="shared" si="2289"/>
        <v>-10</v>
      </c>
      <c r="H1359" s="151">
        <f t="shared" ref="H1359:H1360" si="2351">(E1359+F1359)/2</f>
        <v>45</v>
      </c>
      <c r="I1359" s="150">
        <f t="shared" si="2291"/>
        <v>1.5</v>
      </c>
      <c r="J1359" s="165" t="s">
        <v>1605</v>
      </c>
      <c r="K1359" s="165" t="s">
        <v>1736</v>
      </c>
      <c r="L1359" s="166" t="s">
        <v>1540</v>
      </c>
      <c r="M1359" s="167">
        <f t="shared" ref="M1359:M1363" si="2352">N1359/1000000</f>
        <v>0.09885</v>
      </c>
      <c r="N1359" s="149">
        <v>98850.0</v>
      </c>
      <c r="O1359" s="167">
        <f t="shared" ref="O1359:O1363" si="2353">P1359/1000000</f>
        <v>5.617731</v>
      </c>
      <c r="P1359" s="149">
        <v>5617731.0</v>
      </c>
      <c r="Q1359" s="167">
        <f t="shared" ref="Q1359:Q1361" si="2354">R1359/1000000</f>
        <v>0</v>
      </c>
      <c r="R1359" s="150">
        <f t="shared" ref="R1359:R1360" si="2355">S1359-P1359</f>
        <v>0</v>
      </c>
      <c r="S1359" s="149">
        <v>5617731.0</v>
      </c>
      <c r="T1359" s="149">
        <f t="shared" si="2341"/>
        <v>5.617731</v>
      </c>
      <c r="U1359" s="155">
        <f t="shared" si="2342"/>
        <v>0</v>
      </c>
      <c r="V1359" s="192">
        <v>5.0</v>
      </c>
      <c r="W1359" s="204">
        <f t="shared" ref="W1359:W1360" si="2356">SUM(S1359/(V1359*1000000))</f>
        <v>1.1235462</v>
      </c>
      <c r="X1359" s="155">
        <f t="shared" si="2338"/>
        <v>0.01977</v>
      </c>
      <c r="Y1359" s="164">
        <v>2017.0</v>
      </c>
      <c r="Z1359" s="171"/>
      <c r="AA1359" s="171"/>
      <c r="AB1359" s="172" t="s">
        <v>4267</v>
      </c>
      <c r="AC1359" s="171"/>
    </row>
    <row r="1360" ht="15.75" customHeight="1">
      <c r="A1360" s="222" t="s">
        <v>4268</v>
      </c>
      <c r="B1360" s="146">
        <v>18.0</v>
      </c>
      <c r="C1360" s="164">
        <v>38.0</v>
      </c>
      <c r="D1360" s="149">
        <f t="shared" si="2350"/>
        <v>28</v>
      </c>
      <c r="E1360" s="164">
        <v>54.0</v>
      </c>
      <c r="F1360" s="164">
        <v>42.0</v>
      </c>
      <c r="G1360" s="151">
        <f t="shared" si="2289"/>
        <v>12</v>
      </c>
      <c r="H1360" s="151">
        <f t="shared" si="2351"/>
        <v>48</v>
      </c>
      <c r="I1360" s="150">
        <f t="shared" si="2291"/>
        <v>-20</v>
      </c>
      <c r="J1360" s="165" t="s">
        <v>1565</v>
      </c>
      <c r="K1360" s="165" t="s">
        <v>1565</v>
      </c>
      <c r="L1360" s="166" t="s">
        <v>1529</v>
      </c>
      <c r="M1360" s="167">
        <f t="shared" si="2352"/>
        <v>26.435354</v>
      </c>
      <c r="N1360" s="149">
        <v>2.6435354E7</v>
      </c>
      <c r="O1360" s="167">
        <f t="shared" si="2353"/>
        <v>44.922302</v>
      </c>
      <c r="P1360" s="149">
        <v>4.4922302E7</v>
      </c>
      <c r="Q1360" s="167">
        <f t="shared" si="2354"/>
        <v>0</v>
      </c>
      <c r="R1360" s="150">
        <f t="shared" si="2355"/>
        <v>0</v>
      </c>
      <c r="S1360" s="149">
        <v>4.4922302E7</v>
      </c>
      <c r="T1360" s="149">
        <f t="shared" si="2341"/>
        <v>44.922302</v>
      </c>
      <c r="U1360" s="155">
        <f t="shared" si="2342"/>
        <v>0</v>
      </c>
      <c r="V1360" s="192">
        <v>40.0</v>
      </c>
      <c r="W1360" s="204">
        <f t="shared" si="2356"/>
        <v>1.12305755</v>
      </c>
      <c r="X1360" s="155">
        <f t="shared" si="2338"/>
        <v>0.66088385</v>
      </c>
      <c r="Y1360" s="164">
        <v>2017.0</v>
      </c>
      <c r="Z1360" s="171"/>
      <c r="AA1360" s="171"/>
      <c r="AB1360" s="172" t="s">
        <v>4269</v>
      </c>
      <c r="AC1360" s="171"/>
    </row>
    <row r="1361" ht="15.75" customHeight="1">
      <c r="A1361" s="223" t="s">
        <v>4270</v>
      </c>
      <c r="B1361" s="175">
        <v>29.0</v>
      </c>
      <c r="C1361" s="158">
        <v>35.0</v>
      </c>
      <c r="D1361" s="210">
        <f>AVERAGE(B1361:C1361)</f>
        <v>32</v>
      </c>
      <c r="E1361" s="158">
        <v>47.0</v>
      </c>
      <c r="F1361" s="158">
        <v>65.0</v>
      </c>
      <c r="G1361" s="158">
        <f t="shared" si="2289"/>
        <v>-18</v>
      </c>
      <c r="H1361" s="158">
        <f>AVERAGE(E1361:F1361)</f>
        <v>56</v>
      </c>
      <c r="I1361" s="210">
        <f t="shared" si="2291"/>
        <v>-24</v>
      </c>
      <c r="J1361" s="162" t="s">
        <v>4271</v>
      </c>
      <c r="K1361" s="162" t="s">
        <v>4272</v>
      </c>
      <c r="L1361" s="162" t="s">
        <v>1540</v>
      </c>
      <c r="M1361" s="153">
        <f t="shared" si="2352"/>
        <v>7.021993</v>
      </c>
      <c r="N1361" s="154">
        <v>7021993.0</v>
      </c>
      <c r="O1361" s="153">
        <f t="shared" si="2353"/>
        <v>29.80726</v>
      </c>
      <c r="P1361" s="154">
        <v>2.980726E7</v>
      </c>
      <c r="Q1361" s="153">
        <f t="shared" si="2354"/>
        <v>15.1</v>
      </c>
      <c r="R1361" s="154">
        <v>1.51E7</v>
      </c>
      <c r="S1361" s="154">
        <v>4.490726E7</v>
      </c>
      <c r="T1361" s="154">
        <f t="shared" si="2341"/>
        <v>44.90726</v>
      </c>
      <c r="U1361" s="178">
        <f t="shared" si="2342"/>
        <v>0.3362485264</v>
      </c>
      <c r="V1361" s="156">
        <v>40.0</v>
      </c>
      <c r="W1361" s="188">
        <f>SUM(T1361/V1361)</f>
        <v>1.1226815</v>
      </c>
      <c r="X1361" s="193">
        <f t="shared" si="2338"/>
        <v>0.175549825</v>
      </c>
      <c r="Y1361" s="158">
        <v>2013.0</v>
      </c>
      <c r="Z1361" s="159"/>
      <c r="AA1361" s="159"/>
      <c r="AB1361" s="189" t="s">
        <v>4273</v>
      </c>
      <c r="AC1361" s="158"/>
    </row>
    <row r="1362" ht="15.75" customHeight="1">
      <c r="A1362" s="227" t="s">
        <v>4274</v>
      </c>
      <c r="B1362" s="146">
        <v>22.0</v>
      </c>
      <c r="C1362" s="158" t="s">
        <v>1530</v>
      </c>
      <c r="D1362" s="158" t="s">
        <v>1530</v>
      </c>
      <c r="E1362" s="158">
        <v>29.0</v>
      </c>
      <c r="F1362" s="158" t="s">
        <v>1530</v>
      </c>
      <c r="G1362" s="158" t="s">
        <v>1530</v>
      </c>
      <c r="H1362" s="158" t="s">
        <v>1530</v>
      </c>
      <c r="I1362" s="158" t="s">
        <v>1530</v>
      </c>
      <c r="J1362" s="152" t="s">
        <v>1903</v>
      </c>
      <c r="K1362" s="152" t="s">
        <v>1904</v>
      </c>
      <c r="L1362" s="152" t="s">
        <v>1540</v>
      </c>
      <c r="M1362" s="153">
        <f t="shared" si="2352"/>
        <v>1.147073</v>
      </c>
      <c r="N1362" s="149">
        <v>1147073.0</v>
      </c>
      <c r="O1362" s="153">
        <f t="shared" si="2353"/>
        <v>2.783739</v>
      </c>
      <c r="P1362" s="149">
        <v>2783739.0</v>
      </c>
      <c r="Q1362" s="153">
        <v>0.0</v>
      </c>
      <c r="R1362" s="154">
        <v>0.0</v>
      </c>
      <c r="S1362" s="149">
        <v>2783739.0</v>
      </c>
      <c r="T1362" s="154">
        <f>S1362/100000</f>
        <v>27.83739</v>
      </c>
      <c r="U1362" s="151">
        <v>0.0</v>
      </c>
      <c r="V1362" s="156">
        <v>2.48</v>
      </c>
      <c r="W1362" s="204">
        <f>SUM(S1362/(V1362*1000000))</f>
        <v>1.122475403</v>
      </c>
      <c r="X1362" s="155">
        <f t="shared" si="2338"/>
        <v>0.4625294355</v>
      </c>
      <c r="Y1362" s="147">
        <v>2018.0</v>
      </c>
      <c r="Z1362" s="159"/>
      <c r="AA1362" s="159"/>
      <c r="AB1362" s="160" t="s">
        <v>4275</v>
      </c>
      <c r="AC1362" s="159"/>
    </row>
    <row r="1363" ht="15.75" customHeight="1">
      <c r="A1363" s="222" t="s">
        <v>4276</v>
      </c>
      <c r="B1363" s="146">
        <v>23.0</v>
      </c>
      <c r="C1363" s="164">
        <v>34.0</v>
      </c>
      <c r="D1363" s="214">
        <f>(B1363+C1363)/2</f>
        <v>28.5</v>
      </c>
      <c r="E1363" s="164">
        <v>22.0</v>
      </c>
      <c r="F1363" s="164">
        <v>43.0</v>
      </c>
      <c r="G1363" s="149">
        <f t="shared" ref="G1363:G1400" si="2357">SUM(E1363-F1363)</f>
        <v>-21</v>
      </c>
      <c r="H1363" s="164">
        <f>(E1363+F1363)/2</f>
        <v>32.5</v>
      </c>
      <c r="I1363" s="177">
        <f t="shared" ref="I1363:I1400" si="2358">SUM(D1363-H1363)</f>
        <v>-4</v>
      </c>
      <c r="J1363" s="152" t="s">
        <v>1558</v>
      </c>
      <c r="K1363" s="152" t="s">
        <v>1558</v>
      </c>
      <c r="L1363" s="152" t="s">
        <v>1550</v>
      </c>
      <c r="M1363" s="153">
        <f t="shared" si="2352"/>
        <v>13.841146</v>
      </c>
      <c r="N1363" s="149">
        <v>1.3841146E7</v>
      </c>
      <c r="O1363" s="181">
        <f t="shared" si="2353"/>
        <v>28.848693</v>
      </c>
      <c r="P1363" s="149">
        <v>2.8848693E7</v>
      </c>
      <c r="Q1363" s="153">
        <f>R1363/1000000</f>
        <v>27.120307</v>
      </c>
      <c r="R1363" s="154">
        <v>2.7120307E7</v>
      </c>
      <c r="S1363" s="154">
        <f>R1363+P1363</f>
        <v>55969000</v>
      </c>
      <c r="T1363" s="154">
        <f t="shared" ref="T1363:T1365" si="2359">S1363/1000000</f>
        <v>55.969</v>
      </c>
      <c r="U1363" s="178">
        <f>R1363/S1363</f>
        <v>0.4845594347</v>
      </c>
      <c r="V1363" s="156">
        <v>50.0</v>
      </c>
      <c r="W1363" s="157">
        <f t="shared" ref="W1363:W1364" si="2360">SUM(T1363/V1363)</f>
        <v>1.11938</v>
      </c>
      <c r="X1363" s="178">
        <f>N1363/(V1363*1000000)</f>
        <v>0.27682292</v>
      </c>
      <c r="Y1363" s="164">
        <v>2016.0</v>
      </c>
      <c r="Z1363" s="159"/>
      <c r="AA1363" s="159"/>
      <c r="AB1363" s="160" t="s">
        <v>4277</v>
      </c>
      <c r="AC1363" s="159"/>
    </row>
    <row r="1364" ht="15.75" customHeight="1">
      <c r="A1364" s="221" t="s">
        <v>4278</v>
      </c>
      <c r="B1364" s="175">
        <v>4.0</v>
      </c>
      <c r="C1364" s="158">
        <v>25.0</v>
      </c>
      <c r="D1364" s="185">
        <f>AVERAGE(B1364:C1364)</f>
        <v>14.5</v>
      </c>
      <c r="E1364" s="158">
        <v>46.0</v>
      </c>
      <c r="F1364" s="147">
        <v>46.0</v>
      </c>
      <c r="G1364" s="147">
        <f t="shared" si="2357"/>
        <v>0</v>
      </c>
      <c r="H1364" s="147">
        <f>AVERAGE(E1364:F1364)</f>
        <v>46</v>
      </c>
      <c r="I1364" s="185">
        <f t="shared" si="2358"/>
        <v>-31.5</v>
      </c>
      <c r="J1364" s="179" t="s">
        <v>1602</v>
      </c>
      <c r="K1364" s="179" t="s">
        <v>2329</v>
      </c>
      <c r="L1364" s="179" t="s">
        <v>1540</v>
      </c>
      <c r="M1364" s="153">
        <v>10.93</v>
      </c>
      <c r="N1364" s="187">
        <f>M1364*1000000</f>
        <v>10930000</v>
      </c>
      <c r="O1364" s="153">
        <v>28.09</v>
      </c>
      <c r="P1364" s="187">
        <f>O1364*1000000</f>
        <v>28090000</v>
      </c>
      <c r="Q1364" s="153">
        <v>54.0</v>
      </c>
      <c r="R1364" s="149">
        <f>SUM(Q1364*1000000)</f>
        <v>54000000</v>
      </c>
      <c r="S1364" s="154">
        <f>SUM(N1364:P1364)</f>
        <v>39020028.09</v>
      </c>
      <c r="T1364" s="149">
        <f t="shared" si="2359"/>
        <v>39.02002809</v>
      </c>
      <c r="U1364" s="178">
        <f t="shared" ref="U1364:U1366" si="2361">(R1364/S1364)</f>
        <v>1.383904693</v>
      </c>
      <c r="V1364" s="156">
        <v>35.0</v>
      </c>
      <c r="W1364" s="188">
        <f t="shared" si="2360"/>
        <v>1.114857945</v>
      </c>
      <c r="X1364" s="193">
        <f t="shared" ref="X1364:X1366" si="2362">SUM(M1364/V1364)</f>
        <v>0.3122857143</v>
      </c>
      <c r="Y1364" s="147">
        <v>2011.0</v>
      </c>
      <c r="Z1364" s="159"/>
      <c r="AA1364" s="159"/>
      <c r="AB1364" s="189" t="s">
        <v>4279</v>
      </c>
      <c r="AC1364" s="158"/>
    </row>
    <row r="1365" ht="15.75" customHeight="1">
      <c r="A1365" s="212" t="s">
        <v>4280</v>
      </c>
      <c r="B1365" s="146">
        <v>100.0</v>
      </c>
      <c r="C1365" s="146">
        <v>65.0</v>
      </c>
      <c r="D1365" s="146">
        <f>(B1365+C1365)/2</f>
        <v>82.5</v>
      </c>
      <c r="E1365" s="146">
        <v>87.0</v>
      </c>
      <c r="F1365" s="146">
        <v>63.0</v>
      </c>
      <c r="G1365" s="146">
        <f t="shared" si="2357"/>
        <v>24</v>
      </c>
      <c r="H1365" s="146">
        <f>(E1365+F1365)/2</f>
        <v>75</v>
      </c>
      <c r="I1365" s="146">
        <f t="shared" si="2358"/>
        <v>7.5</v>
      </c>
      <c r="J1365" s="152" t="s">
        <v>1547</v>
      </c>
      <c r="K1365" s="197" t="s">
        <v>2932</v>
      </c>
      <c r="L1365" s="197" t="s">
        <v>1540</v>
      </c>
      <c r="M1365" s="181">
        <f>N1365/1000000</f>
        <v>2.045068</v>
      </c>
      <c r="N1365" s="149">
        <v>2045068.0</v>
      </c>
      <c r="O1365" s="181">
        <f>P1365/1000000</f>
        <v>5.566534</v>
      </c>
      <c r="P1365" s="149">
        <v>5566534.0</v>
      </c>
      <c r="Q1365" s="181">
        <f>R1365/1000000</f>
        <v>0</v>
      </c>
      <c r="R1365" s="149">
        <v>0.0</v>
      </c>
      <c r="S1365" s="149">
        <f>P1365+R1365</f>
        <v>5566534</v>
      </c>
      <c r="T1365" s="149">
        <f t="shared" si="2359"/>
        <v>5.566534</v>
      </c>
      <c r="U1365" s="199">
        <f t="shared" si="2361"/>
        <v>0</v>
      </c>
      <c r="V1365" s="192">
        <v>5.0</v>
      </c>
      <c r="W1365" s="200">
        <f>SUM(S1365/(V1365*1000000))</f>
        <v>1.1133068</v>
      </c>
      <c r="X1365" s="199">
        <f t="shared" si="2362"/>
        <v>0.4090136</v>
      </c>
      <c r="Y1365" s="146">
        <v>2019.0</v>
      </c>
      <c r="Z1365" s="201"/>
      <c r="AA1365" s="201"/>
      <c r="AB1365" s="211" t="s">
        <v>4281</v>
      </c>
      <c r="AC1365" s="159"/>
    </row>
    <row r="1366" ht="15.75" customHeight="1">
      <c r="A1366" s="221" t="s">
        <v>4282</v>
      </c>
      <c r="B1366" s="183">
        <v>46.0</v>
      </c>
      <c r="C1366" s="147">
        <v>47.0</v>
      </c>
      <c r="D1366" s="183">
        <f>AVERAGE(B1366:C1366)</f>
        <v>46.5</v>
      </c>
      <c r="E1366" s="147">
        <v>27.0</v>
      </c>
      <c r="F1366" s="147">
        <v>45.0</v>
      </c>
      <c r="G1366" s="147">
        <f t="shared" si="2357"/>
        <v>-18</v>
      </c>
      <c r="H1366" s="147">
        <f>AVERAGE(E1366:F1366)</f>
        <v>36</v>
      </c>
      <c r="I1366" s="183">
        <f t="shared" si="2358"/>
        <v>10.5</v>
      </c>
      <c r="J1366" s="179" t="s">
        <v>1629</v>
      </c>
      <c r="K1366" s="179" t="s">
        <v>2579</v>
      </c>
      <c r="L1366" s="179" t="s">
        <v>1534</v>
      </c>
      <c r="M1366" s="186">
        <v>7.6</v>
      </c>
      <c r="N1366" s="187">
        <f>M1366*1000000</f>
        <v>7600000</v>
      </c>
      <c r="O1366" s="153">
        <v>15.1</v>
      </c>
      <c r="P1366" s="187">
        <f>O1366*1000000</f>
        <v>15100000</v>
      </c>
      <c r="Q1366" s="153">
        <v>18.28</v>
      </c>
      <c r="R1366" s="149">
        <f>SUM(Q1366*1000000)</f>
        <v>18280000</v>
      </c>
      <c r="S1366" s="187">
        <f>T1366*1000000</f>
        <v>33380000</v>
      </c>
      <c r="T1366" s="187">
        <v>33.38</v>
      </c>
      <c r="U1366" s="178">
        <f t="shared" si="2361"/>
        <v>0.5476333134</v>
      </c>
      <c r="V1366" s="156">
        <v>30.0</v>
      </c>
      <c r="W1366" s="188">
        <f t="shared" ref="W1366:W1368" si="2363">SUM(T1366/V1366)</f>
        <v>1.112666667</v>
      </c>
      <c r="X1366" s="193">
        <f t="shared" si="2362"/>
        <v>0.2533333333</v>
      </c>
      <c r="Y1366" s="147">
        <v>2009.0</v>
      </c>
      <c r="Z1366" s="159"/>
      <c r="AA1366" s="159"/>
      <c r="AB1366" s="189" t="s">
        <v>4283</v>
      </c>
      <c r="AC1366" s="158"/>
    </row>
    <row r="1367" ht="15.75" customHeight="1">
      <c r="A1367" s="222" t="s">
        <v>4284</v>
      </c>
      <c r="B1367" s="146">
        <v>82.0</v>
      </c>
      <c r="C1367" s="164">
        <v>72.0</v>
      </c>
      <c r="D1367" s="214">
        <f>(B1367+C1367)/2</f>
        <v>77</v>
      </c>
      <c r="E1367" s="164">
        <v>85.0</v>
      </c>
      <c r="F1367" s="164">
        <v>78.0</v>
      </c>
      <c r="G1367" s="149">
        <f t="shared" si="2357"/>
        <v>7</v>
      </c>
      <c r="H1367" s="164">
        <f>(E1367+F1367)/2</f>
        <v>81.5</v>
      </c>
      <c r="I1367" s="177">
        <f t="shared" si="2358"/>
        <v>-4.5</v>
      </c>
      <c r="J1367" s="173" t="s">
        <v>1547</v>
      </c>
      <c r="K1367" s="173" t="s">
        <v>1547</v>
      </c>
      <c r="L1367" s="152" t="s">
        <v>1540</v>
      </c>
      <c r="M1367" s="153">
        <f>N1367/1000000</f>
        <v>0.093824</v>
      </c>
      <c r="N1367" s="149">
        <v>93824.0</v>
      </c>
      <c r="O1367" s="181">
        <f>P1367/1000000</f>
        <v>5.879835</v>
      </c>
      <c r="P1367" s="149">
        <v>5879835.0</v>
      </c>
      <c r="Q1367" s="153">
        <f>R1367/1000000</f>
        <v>4.089338</v>
      </c>
      <c r="R1367" s="154">
        <v>4089338.0</v>
      </c>
      <c r="S1367" s="154">
        <f>R1367+P1367</f>
        <v>9969173</v>
      </c>
      <c r="T1367" s="154">
        <f>S1367/1000000</f>
        <v>9.969173</v>
      </c>
      <c r="U1367" s="178">
        <f>R1367/S1367</f>
        <v>0.4101983184</v>
      </c>
      <c r="V1367" s="156">
        <v>9.0</v>
      </c>
      <c r="W1367" s="157">
        <f t="shared" si="2363"/>
        <v>1.107685889</v>
      </c>
      <c r="X1367" s="178">
        <f>N1367/(V1367*1000000)</f>
        <v>0.01042488889</v>
      </c>
      <c r="Y1367" s="164">
        <v>2016.0</v>
      </c>
      <c r="Z1367" s="159"/>
      <c r="AA1367" s="159"/>
      <c r="AB1367" s="160" t="s">
        <v>4285</v>
      </c>
      <c r="AC1367" s="159"/>
    </row>
    <row r="1368" ht="15.75" customHeight="1">
      <c r="A1368" s="221" t="s">
        <v>4286</v>
      </c>
      <c r="B1368" s="183">
        <v>75.0</v>
      </c>
      <c r="C1368" s="147">
        <v>64.0</v>
      </c>
      <c r="D1368" s="183">
        <f>AVERAGE(B1368:C1368)</f>
        <v>69.5</v>
      </c>
      <c r="E1368" s="147">
        <v>65.0</v>
      </c>
      <c r="F1368" s="147">
        <v>75.0</v>
      </c>
      <c r="G1368" s="147">
        <f t="shared" si="2357"/>
        <v>-10</v>
      </c>
      <c r="H1368" s="147">
        <f>AVERAGE(E1368:F1368)</f>
        <v>70</v>
      </c>
      <c r="I1368" s="183">
        <f t="shared" si="2358"/>
        <v>-0.5</v>
      </c>
      <c r="J1368" s="179" t="s">
        <v>1694</v>
      </c>
      <c r="K1368" s="179" t="s">
        <v>1694</v>
      </c>
      <c r="L1368" s="179" t="s">
        <v>1534</v>
      </c>
      <c r="M1368" s="186">
        <v>1.5</v>
      </c>
      <c r="N1368" s="187">
        <f>M1368*1000000</f>
        <v>1500000</v>
      </c>
      <c r="O1368" s="153">
        <v>8.12</v>
      </c>
      <c r="P1368" s="187">
        <f>O1368*1000000</f>
        <v>8120000</v>
      </c>
      <c r="Q1368" s="153">
        <v>19.51</v>
      </c>
      <c r="R1368" s="149">
        <f>SUM(Q1368*1000000)</f>
        <v>19510000</v>
      </c>
      <c r="S1368" s="187">
        <f>T1368*1000000</f>
        <v>27630000</v>
      </c>
      <c r="T1368" s="187">
        <v>27.63</v>
      </c>
      <c r="U1368" s="178">
        <f t="shared" ref="U1368:U1379" si="2364">(R1368/S1368)</f>
        <v>0.70611654</v>
      </c>
      <c r="V1368" s="156">
        <v>25.0</v>
      </c>
      <c r="W1368" s="188">
        <f t="shared" si="2363"/>
        <v>1.1052</v>
      </c>
      <c r="X1368" s="193">
        <f t="shared" ref="X1368:X1379" si="2365">SUM(M1368/V1368)</f>
        <v>0.06</v>
      </c>
      <c r="Y1368" s="147">
        <v>2009.0</v>
      </c>
      <c r="Z1368" s="159"/>
      <c r="AA1368" s="159"/>
      <c r="AB1368" s="189" t="s">
        <v>4287</v>
      </c>
      <c r="AC1368" s="158"/>
    </row>
    <row r="1369" ht="15.75" customHeight="1">
      <c r="A1369" s="227" t="s">
        <v>4288</v>
      </c>
      <c r="B1369" s="146">
        <v>85.0</v>
      </c>
      <c r="C1369" s="147">
        <v>74.0</v>
      </c>
      <c r="D1369" s="149">
        <f>(B1369+C1369)/2</f>
        <v>79.5</v>
      </c>
      <c r="E1369" s="147">
        <v>78.0</v>
      </c>
      <c r="F1369" s="149">
        <v>75.0</v>
      </c>
      <c r="G1369" s="150">
        <f t="shared" si="2357"/>
        <v>3</v>
      </c>
      <c r="H1369" s="151">
        <f>(E1369+F1369)/2</f>
        <v>76.5</v>
      </c>
      <c r="I1369" s="150">
        <f t="shared" si="2358"/>
        <v>3</v>
      </c>
      <c r="J1369" s="173" t="s">
        <v>1547</v>
      </c>
      <c r="K1369" s="173" t="s">
        <v>1547</v>
      </c>
      <c r="L1369" s="152" t="s">
        <v>1534</v>
      </c>
      <c r="M1369" s="153">
        <f>N1369/1000000</f>
        <v>0.237393</v>
      </c>
      <c r="N1369" s="149">
        <v>237393.0</v>
      </c>
      <c r="O1369" s="153">
        <f>P1369/1000000</f>
        <v>3.480702</v>
      </c>
      <c r="P1369" s="149">
        <v>3480702.0</v>
      </c>
      <c r="Q1369" s="153">
        <f>R1369/1000000</f>
        <v>3.145322</v>
      </c>
      <c r="R1369" s="154">
        <f>S1369-P1369</f>
        <v>3145322</v>
      </c>
      <c r="S1369" s="149">
        <v>6626024.0</v>
      </c>
      <c r="T1369" s="154">
        <f>S1369/100000</f>
        <v>66.26024</v>
      </c>
      <c r="U1369" s="155">
        <f t="shared" si="2364"/>
        <v>0.4746922136</v>
      </c>
      <c r="V1369" s="156">
        <v>6.0</v>
      </c>
      <c r="W1369" s="204">
        <f>SUM(S1369/(V1369*1000000))</f>
        <v>1.104337333</v>
      </c>
      <c r="X1369" s="155">
        <f t="shared" si="2365"/>
        <v>0.0395655</v>
      </c>
      <c r="Y1369" s="147">
        <v>2018.0</v>
      </c>
      <c r="Z1369" s="159"/>
      <c r="AA1369" s="159"/>
      <c r="AB1369" s="160" t="s">
        <v>4289</v>
      </c>
      <c r="AC1369" s="159"/>
    </row>
    <row r="1370" ht="15.75" customHeight="1">
      <c r="A1370" s="221" t="s">
        <v>4290</v>
      </c>
      <c r="B1370" s="175">
        <v>44.0</v>
      </c>
      <c r="C1370" s="158">
        <v>39.0</v>
      </c>
      <c r="D1370" s="185">
        <f>AVERAGE(B1370:C1370)</f>
        <v>41.5</v>
      </c>
      <c r="E1370" s="158">
        <v>47.0</v>
      </c>
      <c r="F1370" s="147">
        <v>57.0</v>
      </c>
      <c r="G1370" s="147">
        <f t="shared" si="2357"/>
        <v>-10</v>
      </c>
      <c r="H1370" s="147">
        <f>AVERAGE(E1370:F1370)</f>
        <v>52</v>
      </c>
      <c r="I1370" s="185">
        <f t="shared" si="2358"/>
        <v>-10.5</v>
      </c>
      <c r="J1370" s="179" t="s">
        <v>1602</v>
      </c>
      <c r="K1370" s="179" t="s">
        <v>1958</v>
      </c>
      <c r="L1370" s="179" t="s">
        <v>1534</v>
      </c>
      <c r="M1370" s="153">
        <v>33.5</v>
      </c>
      <c r="N1370" s="187">
        <f>M1370*1000000</f>
        <v>33500000</v>
      </c>
      <c r="O1370" s="153">
        <v>98.78</v>
      </c>
      <c r="P1370" s="187">
        <f>O1370*1000000</f>
        <v>98780000</v>
      </c>
      <c r="Q1370" s="153">
        <v>129.04</v>
      </c>
      <c r="R1370" s="149">
        <f>SUM(Q1370*1000000)</f>
        <v>129040000</v>
      </c>
      <c r="S1370" s="154">
        <f>SUM(N1370:P1370)</f>
        <v>132280098.8</v>
      </c>
      <c r="T1370" s="149">
        <f t="shared" ref="T1370:T1374" si="2366">S1370/1000000</f>
        <v>132.2800988</v>
      </c>
      <c r="U1370" s="178">
        <f t="shared" si="2364"/>
        <v>0.9755057729</v>
      </c>
      <c r="V1370" s="156">
        <v>120.0</v>
      </c>
      <c r="W1370" s="188">
        <f>SUM(T1370/V1370)</f>
        <v>1.102334157</v>
      </c>
      <c r="X1370" s="193">
        <f t="shared" si="2365"/>
        <v>0.2791666667</v>
      </c>
      <c r="Y1370" s="147">
        <v>2011.0</v>
      </c>
      <c r="Z1370" s="159"/>
      <c r="AA1370" s="159"/>
      <c r="AB1370" s="189" t="s">
        <v>4291</v>
      </c>
      <c r="AC1370" s="158"/>
    </row>
    <row r="1371" ht="15.75" customHeight="1">
      <c r="A1371" s="222" t="s">
        <v>4292</v>
      </c>
      <c r="B1371" s="146">
        <v>88.0</v>
      </c>
      <c r="C1371" s="164">
        <v>65.0</v>
      </c>
      <c r="D1371" s="149">
        <f>(B1371+C1371)/2</f>
        <v>76.5</v>
      </c>
      <c r="E1371" s="164">
        <v>90.0</v>
      </c>
      <c r="F1371" s="164">
        <v>75.0</v>
      </c>
      <c r="G1371" s="151">
        <f t="shared" si="2357"/>
        <v>15</v>
      </c>
      <c r="H1371" s="151">
        <f>(E1371+F1371)/2</f>
        <v>82.5</v>
      </c>
      <c r="I1371" s="150">
        <f t="shared" si="2358"/>
        <v>-6</v>
      </c>
      <c r="J1371" s="165" t="s">
        <v>1565</v>
      </c>
      <c r="K1371" s="165" t="s">
        <v>1565</v>
      </c>
      <c r="L1371" s="152" t="s">
        <v>1529</v>
      </c>
      <c r="M1371" s="167">
        <f t="shared" ref="M1371:M1374" si="2367">N1371/1000000</f>
        <v>0.04592</v>
      </c>
      <c r="N1371" s="149">
        <v>45920.0</v>
      </c>
      <c r="O1371" s="167">
        <f t="shared" ref="O1371:O1374" si="2368">P1371/1000000</f>
        <v>6.170998</v>
      </c>
      <c r="P1371" s="149">
        <v>6170998.0</v>
      </c>
      <c r="Q1371" s="167">
        <f t="shared" ref="Q1371:Q1374" si="2369">R1371/1000000</f>
        <v>0</v>
      </c>
      <c r="R1371" s="150">
        <f>S1371-P1371</f>
        <v>0</v>
      </c>
      <c r="S1371" s="149">
        <v>6170998.0</v>
      </c>
      <c r="T1371" s="149">
        <f t="shared" si="2366"/>
        <v>6.170998</v>
      </c>
      <c r="U1371" s="155">
        <f t="shared" si="2364"/>
        <v>0</v>
      </c>
      <c r="V1371" s="192">
        <v>5.6</v>
      </c>
      <c r="W1371" s="204">
        <f>SUM(S1371/(V1371*1000000))</f>
        <v>1.101963929</v>
      </c>
      <c r="X1371" s="155">
        <f t="shared" si="2365"/>
        <v>0.0082</v>
      </c>
      <c r="Y1371" s="164">
        <v>2017.0</v>
      </c>
      <c r="Z1371" s="171"/>
      <c r="AA1371" s="171"/>
      <c r="AB1371" s="172" t="s">
        <v>4293</v>
      </c>
      <c r="AC1371" s="171"/>
    </row>
    <row r="1372" ht="15.75" customHeight="1">
      <c r="A1372" s="221" t="s">
        <v>4294</v>
      </c>
      <c r="B1372" s="183">
        <v>32.0</v>
      </c>
      <c r="C1372" s="147">
        <v>40.0</v>
      </c>
      <c r="D1372" s="185">
        <f>AVERAGE(B1372:C1372)</f>
        <v>36</v>
      </c>
      <c r="E1372" s="147">
        <v>52.0</v>
      </c>
      <c r="F1372" s="147">
        <v>62.0</v>
      </c>
      <c r="G1372" s="147">
        <f t="shared" si="2357"/>
        <v>-10</v>
      </c>
      <c r="H1372" s="147">
        <f>AVERAGE(E1372:F1372)</f>
        <v>57</v>
      </c>
      <c r="I1372" s="185">
        <f t="shared" si="2358"/>
        <v>-21</v>
      </c>
      <c r="J1372" s="179" t="s">
        <v>1602</v>
      </c>
      <c r="K1372" s="179" t="s">
        <v>1808</v>
      </c>
      <c r="L1372" s="179" t="s">
        <v>1540</v>
      </c>
      <c r="M1372" s="186">
        <f t="shared" si="2367"/>
        <v>8.001932</v>
      </c>
      <c r="N1372" s="187">
        <v>8001932.0</v>
      </c>
      <c r="O1372" s="153">
        <f t="shared" si="2368"/>
        <v>18.62</v>
      </c>
      <c r="P1372" s="187">
        <v>1.862E7</v>
      </c>
      <c r="Q1372" s="153">
        <f t="shared" si="2369"/>
        <v>27.601189</v>
      </c>
      <c r="R1372" s="154">
        <v>2.7601189E7</v>
      </c>
      <c r="S1372" s="187">
        <v>4.6221189E7</v>
      </c>
      <c r="T1372" s="187">
        <f t="shared" si="2366"/>
        <v>46.221189</v>
      </c>
      <c r="U1372" s="178">
        <f t="shared" si="2364"/>
        <v>0.5971544566</v>
      </c>
      <c r="V1372" s="156">
        <v>42.0</v>
      </c>
      <c r="W1372" s="188">
        <f>SUM((S1372/1000000)/V1372)</f>
        <v>1.1005045</v>
      </c>
      <c r="X1372" s="193">
        <f t="shared" si="2365"/>
        <v>0.1905221905</v>
      </c>
      <c r="Y1372" s="151">
        <v>2012.0</v>
      </c>
      <c r="Z1372" s="159"/>
      <c r="AA1372" s="159"/>
      <c r="AB1372" s="189" t="s">
        <v>4295</v>
      </c>
      <c r="AC1372" s="158"/>
    </row>
    <row r="1373" ht="15.75" customHeight="1">
      <c r="A1373" s="220" t="s">
        <v>4296</v>
      </c>
      <c r="B1373" s="146">
        <v>95.0</v>
      </c>
      <c r="C1373" s="146">
        <v>91.0</v>
      </c>
      <c r="D1373" s="146">
        <f t="shared" ref="D1373:D1374" si="2370">(B1373+C1373)/2</f>
        <v>93</v>
      </c>
      <c r="E1373" s="146">
        <v>93.0</v>
      </c>
      <c r="F1373" s="146">
        <v>74.0</v>
      </c>
      <c r="G1373" s="146">
        <f t="shared" si="2357"/>
        <v>19</v>
      </c>
      <c r="H1373" s="146">
        <f t="shared" ref="H1373:H1374" si="2371">(E1373+F1373)/2</f>
        <v>83.5</v>
      </c>
      <c r="I1373" s="146">
        <f t="shared" si="2358"/>
        <v>9.5</v>
      </c>
      <c r="J1373" s="152" t="s">
        <v>1547</v>
      </c>
      <c r="K1373" s="197" t="s">
        <v>1819</v>
      </c>
      <c r="L1373" s="197" t="s">
        <v>1534</v>
      </c>
      <c r="M1373" s="181">
        <f t="shared" si="2367"/>
        <v>16.755</v>
      </c>
      <c r="N1373" s="198">
        <v>1.6755E7</v>
      </c>
      <c r="O1373" s="181">
        <f t="shared" si="2368"/>
        <v>37.605</v>
      </c>
      <c r="P1373" s="198">
        <v>3.7605E7</v>
      </c>
      <c r="Q1373" s="181">
        <f t="shared" si="2369"/>
        <v>6.343716</v>
      </c>
      <c r="R1373" s="198">
        <v>6343716.0</v>
      </c>
      <c r="S1373" s="149">
        <f>P1373+R1373</f>
        <v>43948716</v>
      </c>
      <c r="T1373" s="149">
        <f t="shared" si="2366"/>
        <v>43.948716</v>
      </c>
      <c r="U1373" s="199">
        <f t="shared" si="2364"/>
        <v>0.1443436027</v>
      </c>
      <c r="V1373" s="192">
        <v>40.0</v>
      </c>
      <c r="W1373" s="200">
        <f>SUM(S1373/(V1373*1000000))</f>
        <v>1.0987179</v>
      </c>
      <c r="X1373" s="199">
        <f t="shared" si="2365"/>
        <v>0.418875</v>
      </c>
      <c r="Y1373" s="146">
        <v>2019.0</v>
      </c>
      <c r="Z1373" s="201"/>
      <c r="AA1373" s="201"/>
      <c r="AB1373" s="197" t="s">
        <v>1530</v>
      </c>
      <c r="AC1373" s="159"/>
    </row>
    <row r="1374" ht="15.75" customHeight="1">
      <c r="A1374" s="224" t="s">
        <v>4297</v>
      </c>
      <c r="B1374" s="175">
        <v>50.0</v>
      </c>
      <c r="C1374" s="158">
        <v>60.0</v>
      </c>
      <c r="D1374" s="210">
        <f t="shared" si="2370"/>
        <v>55</v>
      </c>
      <c r="E1374" s="158">
        <v>52.0</v>
      </c>
      <c r="F1374" s="158">
        <v>64.0</v>
      </c>
      <c r="G1374" s="164">
        <f t="shared" si="2357"/>
        <v>-12</v>
      </c>
      <c r="H1374" s="158">
        <f t="shared" si="2371"/>
        <v>58</v>
      </c>
      <c r="I1374" s="177">
        <f t="shared" si="2358"/>
        <v>-3</v>
      </c>
      <c r="J1374" s="179" t="s">
        <v>1629</v>
      </c>
      <c r="K1374" s="162" t="s">
        <v>1629</v>
      </c>
      <c r="L1374" s="162" t="s">
        <v>1540</v>
      </c>
      <c r="M1374" s="153">
        <f t="shared" si="2367"/>
        <v>33.028165</v>
      </c>
      <c r="N1374" s="154">
        <v>3.3028165E7</v>
      </c>
      <c r="O1374" s="153">
        <f t="shared" si="2368"/>
        <v>93.436322</v>
      </c>
      <c r="P1374" s="149">
        <v>9.3436322E7</v>
      </c>
      <c r="Q1374" s="153">
        <f t="shared" si="2369"/>
        <v>115.2</v>
      </c>
      <c r="R1374" s="149">
        <v>1.152E8</v>
      </c>
      <c r="S1374" s="154">
        <f>SUM(P1374+(Q1374*1000000))</f>
        <v>208636322</v>
      </c>
      <c r="T1374" s="154">
        <f t="shared" si="2366"/>
        <v>208.636322</v>
      </c>
      <c r="U1374" s="178">
        <f t="shared" si="2364"/>
        <v>0.5521569729</v>
      </c>
      <c r="V1374" s="192">
        <v>190.0</v>
      </c>
      <c r="W1374" s="188">
        <f t="shared" ref="W1374:W1376" si="2372">SUM(T1374/V1374)</f>
        <v>1.098085905</v>
      </c>
      <c r="X1374" s="193">
        <f t="shared" si="2365"/>
        <v>0.1738324474</v>
      </c>
      <c r="Y1374" s="158">
        <v>2015.0</v>
      </c>
      <c r="Z1374" s="159"/>
      <c r="AA1374" s="159"/>
      <c r="AB1374" s="189" t="s">
        <v>4298</v>
      </c>
      <c r="AC1374" s="158"/>
    </row>
    <row r="1375" ht="15.75" customHeight="1">
      <c r="A1375" s="221" t="s">
        <v>4299</v>
      </c>
      <c r="B1375" s="183">
        <v>15.0</v>
      </c>
      <c r="C1375" s="147">
        <v>33.0</v>
      </c>
      <c r="D1375" s="183">
        <f t="shared" ref="D1375:D1376" si="2373">AVERAGE(B1375:C1375)</f>
        <v>24</v>
      </c>
      <c r="E1375" s="147">
        <v>36.0</v>
      </c>
      <c r="F1375" s="147">
        <v>53.0</v>
      </c>
      <c r="G1375" s="147">
        <f t="shared" si="2357"/>
        <v>-17</v>
      </c>
      <c r="H1375" s="147">
        <f t="shared" ref="H1375:H1376" si="2374">AVERAGE(E1375:F1375)</f>
        <v>44.5</v>
      </c>
      <c r="I1375" s="183">
        <f t="shared" si="2358"/>
        <v>-20.5</v>
      </c>
      <c r="J1375" s="179" t="s">
        <v>1602</v>
      </c>
      <c r="K1375" s="179" t="s">
        <v>3025</v>
      </c>
      <c r="L1375" s="179" t="s">
        <v>1540</v>
      </c>
      <c r="M1375" s="186">
        <v>9.51</v>
      </c>
      <c r="N1375" s="187">
        <f t="shared" ref="N1375:N1376" si="2375">M1375*1000000</f>
        <v>9510000</v>
      </c>
      <c r="O1375" s="153">
        <v>25.88</v>
      </c>
      <c r="P1375" s="187">
        <f t="shared" ref="P1375:P1376" si="2376">O1375*1000000</f>
        <v>25880000</v>
      </c>
      <c r="Q1375" s="153">
        <v>45.36</v>
      </c>
      <c r="R1375" s="149">
        <f t="shared" ref="R1375:R1376" si="2377">SUM(Q1375*1000000)</f>
        <v>45360000</v>
      </c>
      <c r="S1375" s="187">
        <f t="shared" ref="S1375:S1376" si="2378">T1375*1000000</f>
        <v>71240000</v>
      </c>
      <c r="T1375" s="187">
        <v>71.24</v>
      </c>
      <c r="U1375" s="178">
        <f t="shared" si="2364"/>
        <v>0.6367209433</v>
      </c>
      <c r="V1375" s="156">
        <v>65.0</v>
      </c>
      <c r="W1375" s="188">
        <f t="shared" si="2372"/>
        <v>1.096</v>
      </c>
      <c r="X1375" s="193">
        <f t="shared" si="2365"/>
        <v>0.1463076923</v>
      </c>
      <c r="Y1375" s="147">
        <v>2008.0</v>
      </c>
      <c r="Z1375" s="159"/>
      <c r="AA1375" s="159"/>
      <c r="AB1375" s="189" t="s">
        <v>4300</v>
      </c>
      <c r="AC1375" s="158"/>
    </row>
    <row r="1376" ht="15.75" customHeight="1">
      <c r="A1376" s="221" t="s">
        <v>4301</v>
      </c>
      <c r="B1376" s="183">
        <v>27.0</v>
      </c>
      <c r="C1376" s="147">
        <v>37.0</v>
      </c>
      <c r="D1376" s="183">
        <f t="shared" si="2373"/>
        <v>32</v>
      </c>
      <c r="E1376" s="147">
        <v>62.0</v>
      </c>
      <c r="F1376" s="147">
        <v>48.0</v>
      </c>
      <c r="G1376" s="147">
        <f t="shared" si="2357"/>
        <v>14</v>
      </c>
      <c r="H1376" s="147">
        <f t="shared" si="2374"/>
        <v>55</v>
      </c>
      <c r="I1376" s="183">
        <f t="shared" si="2358"/>
        <v>-23</v>
      </c>
      <c r="J1376" s="179" t="s">
        <v>1750</v>
      </c>
      <c r="K1376" s="179" t="s">
        <v>1751</v>
      </c>
      <c r="L1376" s="179" t="s">
        <v>1534</v>
      </c>
      <c r="M1376" s="186">
        <v>12.4</v>
      </c>
      <c r="N1376" s="187">
        <f t="shared" si="2375"/>
        <v>12400000</v>
      </c>
      <c r="O1376" s="153">
        <v>31.16</v>
      </c>
      <c r="P1376" s="187">
        <f t="shared" si="2376"/>
        <v>31160000</v>
      </c>
      <c r="Q1376" s="153">
        <v>17.03</v>
      </c>
      <c r="R1376" s="149">
        <f t="shared" si="2377"/>
        <v>17030000</v>
      </c>
      <c r="S1376" s="187">
        <f t="shared" si="2378"/>
        <v>48190000</v>
      </c>
      <c r="T1376" s="187">
        <f>SUM(O1376+Q1376)</f>
        <v>48.19</v>
      </c>
      <c r="U1376" s="178">
        <f t="shared" si="2364"/>
        <v>0.3533928201</v>
      </c>
      <c r="V1376" s="156">
        <v>44.0</v>
      </c>
      <c r="W1376" s="188">
        <f t="shared" si="2372"/>
        <v>1.095227273</v>
      </c>
      <c r="X1376" s="193">
        <f t="shared" si="2365"/>
        <v>0.2818181818</v>
      </c>
      <c r="Y1376" s="147">
        <v>2010.0</v>
      </c>
      <c r="Z1376" s="159"/>
      <c r="AA1376" s="159"/>
      <c r="AB1376" s="189" t="s">
        <v>4302</v>
      </c>
      <c r="AC1376" s="158"/>
    </row>
    <row r="1377" ht="15.75" customHeight="1">
      <c r="A1377" s="222" t="s">
        <v>4303</v>
      </c>
      <c r="B1377" s="146">
        <v>23.0</v>
      </c>
      <c r="C1377" s="164">
        <v>34.0</v>
      </c>
      <c r="D1377" s="149">
        <f>(B1377+C1377)/2</f>
        <v>28.5</v>
      </c>
      <c r="E1377" s="164">
        <v>38.0</v>
      </c>
      <c r="F1377" s="164">
        <v>43.0</v>
      </c>
      <c r="G1377" s="151">
        <f t="shared" si="2357"/>
        <v>-5</v>
      </c>
      <c r="H1377" s="151">
        <f>(E1377+F1377)/2</f>
        <v>40.5</v>
      </c>
      <c r="I1377" s="150">
        <f t="shared" si="2358"/>
        <v>-12</v>
      </c>
      <c r="J1377" s="165" t="s">
        <v>1983</v>
      </c>
      <c r="K1377" s="165" t="s">
        <v>2043</v>
      </c>
      <c r="L1377" s="179" t="s">
        <v>1567</v>
      </c>
      <c r="M1377" s="167">
        <f>N1377/1000000</f>
        <v>8.344128</v>
      </c>
      <c r="N1377" s="149">
        <v>8344128.0</v>
      </c>
      <c r="O1377" s="167">
        <f>P1377/1000000</f>
        <v>20.783704</v>
      </c>
      <c r="P1377" s="149">
        <v>2.0783704E7</v>
      </c>
      <c r="Q1377" s="167">
        <f>R1377/1000000</f>
        <v>11.976622</v>
      </c>
      <c r="R1377" s="150">
        <f>S1377-P1377</f>
        <v>11976622</v>
      </c>
      <c r="S1377" s="149">
        <v>3.2760326E7</v>
      </c>
      <c r="T1377" s="149">
        <f>S1377/1000000</f>
        <v>32.760326</v>
      </c>
      <c r="U1377" s="155">
        <f t="shared" si="2364"/>
        <v>0.3655831142</v>
      </c>
      <c r="V1377" s="192">
        <v>30.0</v>
      </c>
      <c r="W1377" s="204">
        <f>SUM(S1377/(V1377*1000000))</f>
        <v>1.092010867</v>
      </c>
      <c r="X1377" s="155">
        <f t="shared" si="2365"/>
        <v>0.2781376</v>
      </c>
      <c r="Y1377" s="164">
        <v>2017.0</v>
      </c>
      <c r="Z1377" s="171"/>
      <c r="AA1377" s="171"/>
      <c r="AB1377" s="172" t="s">
        <v>4304</v>
      </c>
      <c r="AC1377" s="171"/>
    </row>
    <row r="1378" ht="15.75" customHeight="1">
      <c r="A1378" s="221" t="s">
        <v>4305</v>
      </c>
      <c r="B1378" s="183">
        <v>68.0</v>
      </c>
      <c r="C1378" s="147">
        <v>63.0</v>
      </c>
      <c r="D1378" s="183">
        <f t="shared" ref="D1378:D1379" si="2379">AVERAGE(B1378:C1378)</f>
        <v>65.5</v>
      </c>
      <c r="E1378" s="147">
        <v>52.0</v>
      </c>
      <c r="F1378" s="147">
        <v>66.0</v>
      </c>
      <c r="G1378" s="147">
        <f t="shared" si="2357"/>
        <v>-14</v>
      </c>
      <c r="H1378" s="147">
        <f t="shared" ref="H1378:H1379" si="2380">AVERAGE(E1378:F1378)</f>
        <v>59</v>
      </c>
      <c r="I1378" s="183">
        <f t="shared" si="2358"/>
        <v>6.5</v>
      </c>
      <c r="J1378" s="179" t="s">
        <v>1543</v>
      </c>
      <c r="K1378" s="179" t="s">
        <v>1616</v>
      </c>
      <c r="L1378" s="179" t="s">
        <v>1540</v>
      </c>
      <c r="M1378" s="186">
        <v>6.9</v>
      </c>
      <c r="N1378" s="187">
        <f t="shared" ref="N1378:N1379" si="2381">M1378*1000000</f>
        <v>6900000</v>
      </c>
      <c r="O1378" s="153">
        <v>15.28</v>
      </c>
      <c r="P1378" s="187">
        <f t="shared" ref="P1378:P1379" si="2382">O1378*1000000</f>
        <v>15280000</v>
      </c>
      <c r="Q1378" s="153">
        <v>4.37</v>
      </c>
      <c r="R1378" s="149">
        <f t="shared" ref="R1378:R1379" si="2383">SUM(Q1378*1000000)</f>
        <v>4370000</v>
      </c>
      <c r="S1378" s="187">
        <f>T1378*1000000</f>
        <v>19650000</v>
      </c>
      <c r="T1378" s="187">
        <f>SUM(O1378+Q1378)</f>
        <v>19.65</v>
      </c>
      <c r="U1378" s="178">
        <f t="shared" si="2364"/>
        <v>0.2223918575</v>
      </c>
      <c r="V1378" s="156">
        <v>18.0</v>
      </c>
      <c r="W1378" s="188">
        <f t="shared" ref="W1378:W1383" si="2384">SUM(T1378/V1378)</f>
        <v>1.091666667</v>
      </c>
      <c r="X1378" s="193">
        <f t="shared" si="2365"/>
        <v>0.3833333333</v>
      </c>
      <c r="Y1378" s="147">
        <v>2010.0</v>
      </c>
      <c r="Z1378" s="159"/>
      <c r="AA1378" s="159"/>
      <c r="AB1378" s="189" t="s">
        <v>4306</v>
      </c>
      <c r="AC1378" s="158"/>
    </row>
    <row r="1379" ht="15.75" customHeight="1">
      <c r="A1379" s="221" t="s">
        <v>4307</v>
      </c>
      <c r="B1379" s="175">
        <v>16.0</v>
      </c>
      <c r="C1379" s="158">
        <v>22.0</v>
      </c>
      <c r="D1379" s="183">
        <f t="shared" si="2379"/>
        <v>19</v>
      </c>
      <c r="E1379" s="158">
        <v>25.0</v>
      </c>
      <c r="F1379" s="147">
        <v>45.0</v>
      </c>
      <c r="G1379" s="147">
        <f t="shared" si="2357"/>
        <v>-20</v>
      </c>
      <c r="H1379" s="147">
        <f t="shared" si="2380"/>
        <v>35</v>
      </c>
      <c r="I1379" s="183">
        <f t="shared" si="2358"/>
        <v>-16</v>
      </c>
      <c r="J1379" s="179" t="s">
        <v>1395</v>
      </c>
      <c r="K1379" s="179" t="s">
        <v>1611</v>
      </c>
      <c r="L1379" s="179" t="s">
        <v>1540</v>
      </c>
      <c r="M1379" s="153">
        <v>8.4</v>
      </c>
      <c r="N1379" s="187">
        <f t="shared" si="2381"/>
        <v>8400000</v>
      </c>
      <c r="O1379" s="153">
        <v>18.88</v>
      </c>
      <c r="P1379" s="187">
        <f t="shared" si="2382"/>
        <v>18880000</v>
      </c>
      <c r="Q1379" s="153">
        <v>21.26</v>
      </c>
      <c r="R1379" s="149">
        <f t="shared" si="2383"/>
        <v>21260000</v>
      </c>
      <c r="S1379" s="154">
        <f>SUM(N1379:P1379)</f>
        <v>27280018.88</v>
      </c>
      <c r="T1379" s="149">
        <f t="shared" ref="T1379:T1381" si="2385">S1379/1000000</f>
        <v>27.28001888</v>
      </c>
      <c r="U1379" s="178">
        <f t="shared" si="2364"/>
        <v>0.7793249738</v>
      </c>
      <c r="V1379" s="156">
        <v>25.0</v>
      </c>
      <c r="W1379" s="188">
        <f t="shared" si="2384"/>
        <v>1.091200755</v>
      </c>
      <c r="X1379" s="193">
        <f t="shared" si="2365"/>
        <v>0.336</v>
      </c>
      <c r="Y1379" s="147">
        <v>2011.0</v>
      </c>
      <c r="Z1379" s="159"/>
      <c r="AA1379" s="159"/>
      <c r="AB1379" s="189" t="s">
        <v>4308</v>
      </c>
      <c r="AC1379" s="158"/>
    </row>
    <row r="1380" ht="15.75" customHeight="1">
      <c r="A1380" s="222" t="s">
        <v>1030</v>
      </c>
      <c r="B1380" s="146">
        <v>77.0</v>
      </c>
      <c r="C1380" s="164">
        <v>66.0</v>
      </c>
      <c r="D1380" s="214">
        <f>(B1380+C1380)/2</f>
        <v>71.5</v>
      </c>
      <c r="E1380" s="164">
        <v>66.0</v>
      </c>
      <c r="F1380" s="164">
        <v>70.0</v>
      </c>
      <c r="G1380" s="149">
        <f t="shared" si="2357"/>
        <v>-4</v>
      </c>
      <c r="H1380" s="164">
        <f>(E1380+F1380)/2</f>
        <v>68</v>
      </c>
      <c r="I1380" s="177">
        <f t="shared" si="2358"/>
        <v>3.5</v>
      </c>
      <c r="J1380" s="173" t="s">
        <v>1601</v>
      </c>
      <c r="K1380" s="173" t="s">
        <v>1601</v>
      </c>
      <c r="L1380" s="152" t="s">
        <v>1540</v>
      </c>
      <c r="M1380" s="153">
        <f>N1380/1000000</f>
        <v>39.155217</v>
      </c>
      <c r="N1380" s="149">
        <v>3.9155217E7</v>
      </c>
      <c r="O1380" s="181">
        <f>P1380/1000000</f>
        <v>8.320188</v>
      </c>
      <c r="P1380" s="149">
        <v>8320188.0</v>
      </c>
      <c r="Q1380" s="153">
        <f>R1380/1000000</f>
        <v>209.120551</v>
      </c>
      <c r="R1380" s="154">
        <v>2.09120551E8</v>
      </c>
      <c r="S1380" s="154">
        <f>R1380+P1380</f>
        <v>217440739</v>
      </c>
      <c r="T1380" s="154">
        <f t="shared" si="2385"/>
        <v>217.440739</v>
      </c>
      <c r="U1380" s="178">
        <f>R1380/S1380</f>
        <v>0.9617358364</v>
      </c>
      <c r="V1380" s="156">
        <v>200.0</v>
      </c>
      <c r="W1380" s="157">
        <f t="shared" si="2384"/>
        <v>1.087203695</v>
      </c>
      <c r="X1380" s="178">
        <f>N1380/(V1380*1000000)</f>
        <v>0.195776085</v>
      </c>
      <c r="Y1380" s="164">
        <v>2016.0</v>
      </c>
      <c r="Z1380" s="159"/>
      <c r="AA1380" s="159"/>
      <c r="AB1380" s="160" t="s">
        <v>3813</v>
      </c>
      <c r="AC1380" s="159"/>
    </row>
    <row r="1381" ht="15.75" customHeight="1">
      <c r="A1381" s="221" t="s">
        <v>4309</v>
      </c>
      <c r="B1381" s="175">
        <v>30.0</v>
      </c>
      <c r="C1381" s="158">
        <v>42.0</v>
      </c>
      <c r="D1381" s="185">
        <f t="shared" ref="D1381:D1382" si="2386">AVERAGE(B1381:C1381)</f>
        <v>36</v>
      </c>
      <c r="E1381" s="158">
        <v>39.0</v>
      </c>
      <c r="F1381" s="147">
        <v>50.0</v>
      </c>
      <c r="G1381" s="147">
        <f t="shared" si="2357"/>
        <v>-11</v>
      </c>
      <c r="H1381" s="147">
        <f t="shared" ref="H1381:H1382" si="2387">AVERAGE(E1381:F1381)</f>
        <v>44.5</v>
      </c>
      <c r="I1381" s="185">
        <f t="shared" si="2358"/>
        <v>-8.5</v>
      </c>
      <c r="J1381" s="179" t="s">
        <v>1694</v>
      </c>
      <c r="K1381" s="179" t="s">
        <v>4310</v>
      </c>
      <c r="L1381" s="179" t="s">
        <v>1540</v>
      </c>
      <c r="M1381" s="153">
        <v>9.4</v>
      </c>
      <c r="N1381" s="187">
        <f t="shared" ref="N1381:N1382" si="2388">M1381*1000000</f>
        <v>9400000</v>
      </c>
      <c r="O1381" s="153">
        <v>23.21</v>
      </c>
      <c r="P1381" s="187">
        <f t="shared" ref="P1381:P1382" si="2389">O1381*1000000</f>
        <v>23210000</v>
      </c>
      <c r="Q1381" s="153">
        <v>85.4</v>
      </c>
      <c r="R1381" s="149">
        <f t="shared" ref="R1381:R1383" si="2390">SUM(Q1381*1000000)</f>
        <v>85400000</v>
      </c>
      <c r="S1381" s="154">
        <f>SUM(N1381:P1381)</f>
        <v>32610023.21</v>
      </c>
      <c r="T1381" s="149">
        <f t="shared" si="2385"/>
        <v>32.61002321</v>
      </c>
      <c r="U1381" s="178">
        <f t="shared" ref="U1381:U1387" si="2391">(R1381/S1381)</f>
        <v>2.618826716</v>
      </c>
      <c r="V1381" s="156">
        <v>30.0</v>
      </c>
      <c r="W1381" s="188">
        <f t="shared" si="2384"/>
        <v>1.087000774</v>
      </c>
      <c r="X1381" s="193">
        <f t="shared" ref="X1381:X1387" si="2392">SUM(M1381/V1381)</f>
        <v>0.3133333333</v>
      </c>
      <c r="Y1381" s="147">
        <v>2011.0</v>
      </c>
      <c r="Z1381" s="159"/>
      <c r="AA1381" s="159"/>
      <c r="AB1381" s="189" t="s">
        <v>4311</v>
      </c>
      <c r="AC1381" s="158"/>
    </row>
    <row r="1382" ht="15.75" customHeight="1">
      <c r="A1382" s="221" t="s">
        <v>4312</v>
      </c>
      <c r="B1382" s="183">
        <v>5.0</v>
      </c>
      <c r="C1382" s="147">
        <v>17.0</v>
      </c>
      <c r="D1382" s="183">
        <f t="shared" si="2386"/>
        <v>11</v>
      </c>
      <c r="E1382" s="147">
        <v>51.0</v>
      </c>
      <c r="F1382" s="147">
        <v>51.0</v>
      </c>
      <c r="G1382" s="147">
        <f t="shared" si="2357"/>
        <v>0</v>
      </c>
      <c r="H1382" s="147">
        <f t="shared" si="2387"/>
        <v>51</v>
      </c>
      <c r="I1382" s="183">
        <f t="shared" si="2358"/>
        <v>-40</v>
      </c>
      <c r="J1382" s="179" t="s">
        <v>1527</v>
      </c>
      <c r="K1382" s="179" t="s">
        <v>1646</v>
      </c>
      <c r="L1382" s="179" t="s">
        <v>1540</v>
      </c>
      <c r="M1382" s="186">
        <v>7.0</v>
      </c>
      <c r="N1382" s="187">
        <f t="shared" si="2388"/>
        <v>7000000</v>
      </c>
      <c r="O1382" s="153">
        <v>17.21</v>
      </c>
      <c r="P1382" s="187">
        <f t="shared" si="2389"/>
        <v>17210000</v>
      </c>
      <c r="Q1382" s="153">
        <v>15.38</v>
      </c>
      <c r="R1382" s="149">
        <f t="shared" si="2390"/>
        <v>15380000</v>
      </c>
      <c r="S1382" s="187">
        <f>T1382*1000000</f>
        <v>32590000</v>
      </c>
      <c r="T1382" s="187">
        <v>32.59</v>
      </c>
      <c r="U1382" s="178">
        <f t="shared" si="2391"/>
        <v>0.471923903</v>
      </c>
      <c r="V1382" s="156">
        <v>30.0</v>
      </c>
      <c r="W1382" s="188">
        <f t="shared" si="2384"/>
        <v>1.086333333</v>
      </c>
      <c r="X1382" s="193">
        <f t="shared" si="2392"/>
        <v>0.2333333333</v>
      </c>
      <c r="Y1382" s="147">
        <v>2008.0</v>
      </c>
      <c r="Z1382" s="159"/>
      <c r="AA1382" s="159"/>
      <c r="AB1382" s="189" t="s">
        <v>4313</v>
      </c>
      <c r="AC1382" s="158"/>
    </row>
    <row r="1383" ht="15.75" customHeight="1">
      <c r="A1383" s="224" t="s">
        <v>4314</v>
      </c>
      <c r="B1383" s="175">
        <v>85.0</v>
      </c>
      <c r="C1383" s="158">
        <v>82.0</v>
      </c>
      <c r="D1383" s="158">
        <f t="shared" ref="D1383:D1384" si="2393">(B1383+C1383)/2</f>
        <v>83.5</v>
      </c>
      <c r="E1383" s="164">
        <v>77.0</v>
      </c>
      <c r="F1383" s="158">
        <v>63.0</v>
      </c>
      <c r="G1383" s="164">
        <f t="shared" si="2357"/>
        <v>14</v>
      </c>
      <c r="H1383" s="158">
        <f t="shared" ref="H1383:H1384" si="2394">(E1383+F1383)/2</f>
        <v>70</v>
      </c>
      <c r="I1383" s="164">
        <f t="shared" si="2358"/>
        <v>13.5</v>
      </c>
      <c r="J1383" s="162" t="s">
        <v>1565</v>
      </c>
      <c r="K1383" s="162" t="s">
        <v>1565</v>
      </c>
      <c r="L1383" s="162" t="s">
        <v>1529</v>
      </c>
      <c r="M1383" s="153">
        <f t="shared" ref="M1383:M1384" si="2395">N1383/1000000</f>
        <v>7.105735</v>
      </c>
      <c r="N1383" s="154">
        <v>7105735.0</v>
      </c>
      <c r="O1383" s="153">
        <f t="shared" ref="O1383:O1384" si="2396">P1383/1000000</f>
        <v>16.658868</v>
      </c>
      <c r="P1383" s="149">
        <v>1.6658868E7</v>
      </c>
      <c r="Q1383" s="181">
        <v>15.9</v>
      </c>
      <c r="R1383" s="149">
        <f t="shared" si="2390"/>
        <v>15900000</v>
      </c>
      <c r="S1383" s="154">
        <f>SUM(P1383+Q1383*1000000)</f>
        <v>32558868</v>
      </c>
      <c r="T1383" s="154">
        <f>S1383/1000000</f>
        <v>32.558868</v>
      </c>
      <c r="U1383" s="178">
        <f t="shared" si="2391"/>
        <v>0.4883462165</v>
      </c>
      <c r="V1383" s="192">
        <v>30.0</v>
      </c>
      <c r="W1383" s="188">
        <f t="shared" si="2384"/>
        <v>1.0852956</v>
      </c>
      <c r="X1383" s="193">
        <f t="shared" si="2392"/>
        <v>0.2368578333</v>
      </c>
      <c r="Y1383" s="158">
        <v>2015.0</v>
      </c>
      <c r="Z1383" s="159"/>
      <c r="AA1383" s="159"/>
      <c r="AB1383" s="189" t="s">
        <v>4315</v>
      </c>
      <c r="AC1383" s="158"/>
    </row>
    <row r="1384" ht="15.75" customHeight="1">
      <c r="A1384" s="226" t="s">
        <v>4316</v>
      </c>
      <c r="B1384" s="146">
        <v>81.0</v>
      </c>
      <c r="C1384" s="147">
        <v>60.0</v>
      </c>
      <c r="D1384" s="149">
        <f t="shared" si="2393"/>
        <v>70.5</v>
      </c>
      <c r="E1384" s="147">
        <v>72.0</v>
      </c>
      <c r="F1384" s="149">
        <v>72.0</v>
      </c>
      <c r="G1384" s="150">
        <f t="shared" si="2357"/>
        <v>0</v>
      </c>
      <c r="H1384" s="151">
        <f t="shared" si="2394"/>
        <v>72</v>
      </c>
      <c r="I1384" s="150">
        <f t="shared" si="2358"/>
        <v>-1.5</v>
      </c>
      <c r="J1384" s="152" t="s">
        <v>1425</v>
      </c>
      <c r="K1384" s="152" t="s">
        <v>1425</v>
      </c>
      <c r="L1384" s="152" t="s">
        <v>1540</v>
      </c>
      <c r="M1384" s="153">
        <f t="shared" si="2395"/>
        <v>10.202108</v>
      </c>
      <c r="N1384" s="149">
        <v>1.0202108E7</v>
      </c>
      <c r="O1384" s="153">
        <f t="shared" si="2396"/>
        <v>21.704844</v>
      </c>
      <c r="P1384" s="149">
        <v>2.1704844E7</v>
      </c>
      <c r="Q1384" s="153">
        <f>R1384/1000000</f>
        <v>19.501211</v>
      </c>
      <c r="R1384" s="149">
        <v>1.9501211E7</v>
      </c>
      <c r="S1384" s="149">
        <v>4.1206055E7</v>
      </c>
      <c r="T1384" s="154">
        <f>S1384/100000</f>
        <v>412.06055</v>
      </c>
      <c r="U1384" s="155">
        <f t="shared" si="2391"/>
        <v>0.4732608108</v>
      </c>
      <c r="V1384" s="156">
        <v>38.0</v>
      </c>
      <c r="W1384" s="204">
        <f>SUM(S1384/(V1384*1000000))</f>
        <v>1.084369868</v>
      </c>
      <c r="X1384" s="155">
        <f t="shared" si="2392"/>
        <v>0.2684765263</v>
      </c>
      <c r="Y1384" s="147">
        <v>2018.0</v>
      </c>
      <c r="Z1384" s="159"/>
      <c r="AA1384" s="159"/>
      <c r="AB1384" s="160" t="s">
        <v>4317</v>
      </c>
      <c r="AC1384" s="159"/>
    </row>
    <row r="1385" ht="15.75" customHeight="1">
      <c r="A1385" s="221" t="s">
        <v>4318</v>
      </c>
      <c r="B1385" s="183">
        <v>23.0</v>
      </c>
      <c r="C1385" s="147">
        <v>25.0</v>
      </c>
      <c r="D1385" s="183">
        <f t="shared" ref="D1385:D1386" si="2397">AVERAGE(B1385:C1385)</f>
        <v>24</v>
      </c>
      <c r="E1385" s="147">
        <v>42.0</v>
      </c>
      <c r="F1385" s="147">
        <v>57.0</v>
      </c>
      <c r="G1385" s="147">
        <f t="shared" si="2357"/>
        <v>-15</v>
      </c>
      <c r="H1385" s="147">
        <f t="shared" ref="H1385:H1386" si="2398">AVERAGE(E1385:F1385)</f>
        <v>49.5</v>
      </c>
      <c r="I1385" s="183">
        <f t="shared" si="2358"/>
        <v>-25.5</v>
      </c>
      <c r="J1385" s="179" t="s">
        <v>1395</v>
      </c>
      <c r="K1385" s="179" t="s">
        <v>1639</v>
      </c>
      <c r="L1385" s="179" t="s">
        <v>1540</v>
      </c>
      <c r="M1385" s="186">
        <v>5.4</v>
      </c>
      <c r="N1385" s="187">
        <f>M1385*1000000</f>
        <v>5400000</v>
      </c>
      <c r="O1385" s="153">
        <v>13.26</v>
      </c>
      <c r="P1385" s="187">
        <f>O1385*1000000</f>
        <v>13260000</v>
      </c>
      <c r="Q1385" s="153">
        <v>14.93</v>
      </c>
      <c r="R1385" s="149">
        <f>SUM(Q1385*1000000)</f>
        <v>14930000</v>
      </c>
      <c r="S1385" s="187">
        <f>T1385*1000000</f>
        <v>28190000</v>
      </c>
      <c r="T1385" s="187">
        <f>SUM(O1385+Q1385)</f>
        <v>28.19</v>
      </c>
      <c r="U1385" s="178">
        <f t="shared" si="2391"/>
        <v>0.5296204328</v>
      </c>
      <c r="V1385" s="156">
        <v>26.0</v>
      </c>
      <c r="W1385" s="188">
        <f t="shared" ref="W1385:W1386" si="2399">SUM(T1385/V1385)</f>
        <v>1.084230769</v>
      </c>
      <c r="X1385" s="193">
        <f t="shared" si="2392"/>
        <v>0.2076923077</v>
      </c>
      <c r="Y1385" s="147">
        <v>2010.0</v>
      </c>
      <c r="Z1385" s="159"/>
      <c r="AA1385" s="159"/>
      <c r="AB1385" s="189" t="s">
        <v>4319</v>
      </c>
      <c r="AC1385" s="158"/>
    </row>
    <row r="1386" ht="15.75" customHeight="1">
      <c r="A1386" s="221" t="s">
        <v>4320</v>
      </c>
      <c r="B1386" s="183">
        <v>52.0</v>
      </c>
      <c r="C1386" s="151">
        <v>56.0</v>
      </c>
      <c r="D1386" s="183">
        <f t="shared" si="2397"/>
        <v>54</v>
      </c>
      <c r="E1386" s="151">
        <v>76.0</v>
      </c>
      <c r="F1386" s="151">
        <v>61.0</v>
      </c>
      <c r="G1386" s="147">
        <f t="shared" si="2357"/>
        <v>15</v>
      </c>
      <c r="H1386" s="147">
        <f t="shared" si="2398"/>
        <v>68.5</v>
      </c>
      <c r="I1386" s="183">
        <f t="shared" si="2358"/>
        <v>-14.5</v>
      </c>
      <c r="J1386" s="152" t="s">
        <v>1527</v>
      </c>
      <c r="K1386" s="165" t="s">
        <v>1527</v>
      </c>
      <c r="L1386" s="179" t="s">
        <v>1540</v>
      </c>
      <c r="M1386" s="181">
        <v>17.135055</v>
      </c>
      <c r="N1386" s="149">
        <v>1.7135055E7</v>
      </c>
      <c r="O1386" s="181">
        <f t="shared" ref="O1386:O1390" si="2400">P1386/1000000</f>
        <v>47.536778</v>
      </c>
      <c r="P1386" s="187">
        <v>4.7536778E7</v>
      </c>
      <c r="Q1386" s="181">
        <f t="shared" ref="Q1386:Q1390" si="2401">R1386/1000000</f>
        <v>39.072011</v>
      </c>
      <c r="R1386" s="187">
        <v>3.9072011E7</v>
      </c>
      <c r="S1386" s="187">
        <v>8.6608789E7</v>
      </c>
      <c r="T1386" s="187">
        <f>S1386/1000000</f>
        <v>86.608789</v>
      </c>
      <c r="U1386" s="178">
        <f t="shared" si="2391"/>
        <v>0.4511321709</v>
      </c>
      <c r="V1386" s="156">
        <v>80.0</v>
      </c>
      <c r="W1386" s="188">
        <f t="shared" si="2399"/>
        <v>1.082609863</v>
      </c>
      <c r="X1386" s="193">
        <f t="shared" si="2392"/>
        <v>0.2141881875</v>
      </c>
      <c r="Y1386" s="147">
        <v>2007.0</v>
      </c>
      <c r="Z1386" s="171"/>
      <c r="AA1386" s="159"/>
      <c r="AB1386" s="160" t="s">
        <v>4321</v>
      </c>
      <c r="AC1386" s="159"/>
    </row>
    <row r="1387" ht="15.75" customHeight="1">
      <c r="A1387" s="227" t="s">
        <v>4322</v>
      </c>
      <c r="B1387" s="146">
        <v>81.0</v>
      </c>
      <c r="C1387" s="147">
        <v>68.0</v>
      </c>
      <c r="D1387" s="149">
        <f t="shared" ref="D1387:D1390" si="2402">(B1387+C1387)/2</f>
        <v>74.5</v>
      </c>
      <c r="E1387" s="147">
        <v>51.0</v>
      </c>
      <c r="F1387" s="149">
        <v>64.0</v>
      </c>
      <c r="G1387" s="150">
        <f t="shared" si="2357"/>
        <v>-13</v>
      </c>
      <c r="H1387" s="151">
        <f t="shared" ref="H1387:H1390" si="2403">(E1387+F1387)/2</f>
        <v>57.5</v>
      </c>
      <c r="I1387" s="150">
        <f t="shared" si="2358"/>
        <v>17</v>
      </c>
      <c r="J1387" s="173" t="s">
        <v>1601</v>
      </c>
      <c r="K1387" s="173" t="s">
        <v>1601</v>
      </c>
      <c r="L1387" s="152" t="s">
        <v>1540</v>
      </c>
      <c r="M1387" s="153">
        <f t="shared" ref="M1387:M1390" si="2404">N1387/1000000</f>
        <v>3.190525</v>
      </c>
      <c r="N1387" s="149">
        <v>3190525.0</v>
      </c>
      <c r="O1387" s="153">
        <f t="shared" si="2400"/>
        <v>8.267544</v>
      </c>
      <c r="P1387" s="149">
        <v>8267544.0</v>
      </c>
      <c r="Q1387" s="153">
        <f t="shared" si="2401"/>
        <v>45.728842</v>
      </c>
      <c r="R1387" s="154">
        <f>S1387-P1387</f>
        <v>45728842</v>
      </c>
      <c r="S1387" s="149">
        <v>5.3996386E7</v>
      </c>
      <c r="T1387" s="154">
        <f>S1387/100000</f>
        <v>539.96386</v>
      </c>
      <c r="U1387" s="155">
        <f t="shared" si="2391"/>
        <v>0.8468870861</v>
      </c>
      <c r="V1387" s="156">
        <v>50.0</v>
      </c>
      <c r="W1387" s="204">
        <f>SUM(S1387/(V1387*1000000))</f>
        <v>1.07992772</v>
      </c>
      <c r="X1387" s="155">
        <f t="shared" si="2392"/>
        <v>0.0638105</v>
      </c>
      <c r="Y1387" s="147">
        <v>2018.0</v>
      </c>
      <c r="Z1387" s="159"/>
      <c r="AA1387" s="159"/>
      <c r="AB1387" s="160" t="s">
        <v>4323</v>
      </c>
      <c r="AC1387" s="159"/>
    </row>
    <row r="1388" ht="15.75" customHeight="1">
      <c r="A1388" s="222" t="s">
        <v>4324</v>
      </c>
      <c r="B1388" s="146">
        <v>16.0</v>
      </c>
      <c r="C1388" s="164">
        <v>25.0</v>
      </c>
      <c r="D1388" s="214">
        <f t="shared" si="2402"/>
        <v>20.5</v>
      </c>
      <c r="E1388" s="164">
        <v>38.0</v>
      </c>
      <c r="F1388" s="164">
        <v>45.0</v>
      </c>
      <c r="G1388" s="149">
        <f t="shared" si="2357"/>
        <v>-7</v>
      </c>
      <c r="H1388" s="164">
        <f t="shared" si="2403"/>
        <v>41.5</v>
      </c>
      <c r="I1388" s="177">
        <f t="shared" si="2358"/>
        <v>-21</v>
      </c>
      <c r="J1388" s="173" t="s">
        <v>1601</v>
      </c>
      <c r="K1388" s="173" t="s">
        <v>1601</v>
      </c>
      <c r="L1388" s="152" t="s">
        <v>1540</v>
      </c>
      <c r="M1388" s="153">
        <f t="shared" si="2404"/>
        <v>14.123903</v>
      </c>
      <c r="N1388" s="149">
        <v>1.4123903E7</v>
      </c>
      <c r="O1388" s="181">
        <f t="shared" si="2400"/>
        <v>31.153464</v>
      </c>
      <c r="P1388" s="149">
        <v>3.1153464E7</v>
      </c>
      <c r="Q1388" s="153">
        <f t="shared" si="2401"/>
        <v>119.5274</v>
      </c>
      <c r="R1388" s="154">
        <v>1.195274E8</v>
      </c>
      <c r="S1388" s="154">
        <f>R1388+P1388</f>
        <v>150680864</v>
      </c>
      <c r="T1388" s="154">
        <f t="shared" ref="T1388:T1389" si="2405">S1388/1000000</f>
        <v>150.680864</v>
      </c>
      <c r="U1388" s="178">
        <f>R1388/S1388</f>
        <v>0.7932487034</v>
      </c>
      <c r="V1388" s="156">
        <v>140.0</v>
      </c>
      <c r="W1388" s="157">
        <f>SUM(T1388/V1388)</f>
        <v>1.076291886</v>
      </c>
      <c r="X1388" s="178">
        <f>N1388/(V1388*1000000)</f>
        <v>0.1008850214</v>
      </c>
      <c r="Y1388" s="164">
        <v>2016.0</v>
      </c>
      <c r="Z1388" s="159"/>
      <c r="AA1388" s="159"/>
      <c r="AB1388" s="160" t="s">
        <v>4325</v>
      </c>
      <c r="AC1388" s="159"/>
    </row>
    <row r="1389" ht="15.75" customHeight="1">
      <c r="A1389" s="222" t="s">
        <v>4326</v>
      </c>
      <c r="B1389" s="146">
        <v>17.0</v>
      </c>
      <c r="C1389" s="164">
        <v>28.0</v>
      </c>
      <c r="D1389" s="149">
        <f t="shared" si="2402"/>
        <v>22.5</v>
      </c>
      <c r="E1389" s="164">
        <v>45.0</v>
      </c>
      <c r="F1389" s="164">
        <v>42.0</v>
      </c>
      <c r="G1389" s="151">
        <f t="shared" si="2357"/>
        <v>3</v>
      </c>
      <c r="H1389" s="151">
        <f t="shared" si="2403"/>
        <v>43.5</v>
      </c>
      <c r="I1389" s="150">
        <f t="shared" si="2358"/>
        <v>-21</v>
      </c>
      <c r="J1389" s="165" t="s">
        <v>1602</v>
      </c>
      <c r="K1389" s="165" t="s">
        <v>1835</v>
      </c>
      <c r="L1389" s="166" t="s">
        <v>1534</v>
      </c>
      <c r="M1389" s="167">
        <f t="shared" si="2404"/>
        <v>7.722802</v>
      </c>
      <c r="N1389" s="149">
        <v>7722802.0</v>
      </c>
      <c r="O1389" s="167">
        <f t="shared" si="2400"/>
        <v>18.600152</v>
      </c>
      <c r="P1389" s="149">
        <v>1.8600152E7</v>
      </c>
      <c r="Q1389" s="167">
        <f t="shared" si="2401"/>
        <v>8.2</v>
      </c>
      <c r="R1389" s="150">
        <f t="shared" ref="R1389:R1390" si="2406">S1389-P1389</f>
        <v>8200000</v>
      </c>
      <c r="S1389" s="149">
        <v>2.6800152E7</v>
      </c>
      <c r="T1389" s="149">
        <f t="shared" si="2405"/>
        <v>26.800152</v>
      </c>
      <c r="U1389" s="155">
        <f t="shared" ref="U1389:U1395" si="2407">(R1389/S1389)</f>
        <v>0.3059684139</v>
      </c>
      <c r="V1389" s="192">
        <v>25.0</v>
      </c>
      <c r="W1389" s="204">
        <f t="shared" ref="W1389:W1390" si="2408">SUM(S1389/(V1389*1000000))</f>
        <v>1.07200608</v>
      </c>
      <c r="X1389" s="155">
        <f t="shared" ref="X1389:X1395" si="2409">SUM(M1389/V1389)</f>
        <v>0.30891208</v>
      </c>
      <c r="Y1389" s="164">
        <v>2017.0</v>
      </c>
      <c r="Z1389" s="171"/>
      <c r="AA1389" s="171"/>
      <c r="AB1389" s="172" t="s">
        <v>4327</v>
      </c>
      <c r="AC1389" s="171"/>
    </row>
    <row r="1390" ht="15.75" customHeight="1">
      <c r="A1390" s="227" t="s">
        <v>4328</v>
      </c>
      <c r="B1390" s="146">
        <v>17.0</v>
      </c>
      <c r="C1390" s="147">
        <v>39.0</v>
      </c>
      <c r="D1390" s="149">
        <f t="shared" si="2402"/>
        <v>28</v>
      </c>
      <c r="E1390" s="147">
        <v>76.0</v>
      </c>
      <c r="F1390" s="149">
        <v>55.0</v>
      </c>
      <c r="G1390" s="150">
        <f t="shared" si="2357"/>
        <v>21</v>
      </c>
      <c r="H1390" s="151">
        <f t="shared" si="2403"/>
        <v>65.5</v>
      </c>
      <c r="I1390" s="150">
        <f t="shared" si="2358"/>
        <v>-37.5</v>
      </c>
      <c r="J1390" s="152" t="s">
        <v>1527</v>
      </c>
      <c r="K1390" s="152" t="s">
        <v>1528</v>
      </c>
      <c r="L1390" s="152" t="s">
        <v>1534</v>
      </c>
      <c r="M1390" s="153">
        <f t="shared" si="2404"/>
        <v>5.842609</v>
      </c>
      <c r="N1390" s="149">
        <v>5842609.0</v>
      </c>
      <c r="O1390" s="153">
        <f t="shared" si="2400"/>
        <v>12.481384</v>
      </c>
      <c r="P1390" s="149">
        <v>1.2481384E7</v>
      </c>
      <c r="Q1390" s="153">
        <f t="shared" si="2401"/>
        <v>23.859536</v>
      </c>
      <c r="R1390" s="154">
        <f t="shared" si="2406"/>
        <v>23859536</v>
      </c>
      <c r="S1390" s="149">
        <v>3.634092E7</v>
      </c>
      <c r="T1390" s="154">
        <f>S1390/100000</f>
        <v>363.4092</v>
      </c>
      <c r="U1390" s="155">
        <f t="shared" si="2407"/>
        <v>0.6565473852</v>
      </c>
      <c r="V1390" s="156">
        <v>34.0</v>
      </c>
      <c r="W1390" s="204">
        <f t="shared" si="2408"/>
        <v>1.068850588</v>
      </c>
      <c r="X1390" s="155">
        <f t="shared" si="2409"/>
        <v>0.1718414412</v>
      </c>
      <c r="Y1390" s="147">
        <v>2018.0</v>
      </c>
      <c r="Z1390" s="159"/>
      <c r="AA1390" s="159"/>
      <c r="AB1390" s="160" t="s">
        <v>4329</v>
      </c>
      <c r="AC1390" s="159"/>
    </row>
    <row r="1391" ht="15.75" customHeight="1">
      <c r="A1391" s="221" t="s">
        <v>4330</v>
      </c>
      <c r="B1391" s="183">
        <v>84.0</v>
      </c>
      <c r="C1391" s="147">
        <v>68.0</v>
      </c>
      <c r="D1391" s="183">
        <f t="shared" ref="D1391:D1392" si="2410">AVERAGE(B1391:C1391)</f>
        <v>76</v>
      </c>
      <c r="E1391" s="147">
        <v>73.0</v>
      </c>
      <c r="F1391" s="147">
        <v>69.0</v>
      </c>
      <c r="G1391" s="147">
        <f t="shared" si="2357"/>
        <v>4</v>
      </c>
      <c r="H1391" s="147">
        <f t="shared" ref="H1391:H1392" si="2411">AVERAGE(E1391:F1391)</f>
        <v>71</v>
      </c>
      <c r="I1391" s="183">
        <f t="shared" si="2358"/>
        <v>5</v>
      </c>
      <c r="J1391" s="162" t="s">
        <v>1565</v>
      </c>
      <c r="K1391" s="179" t="s">
        <v>4331</v>
      </c>
      <c r="L1391" s="179" t="s">
        <v>1534</v>
      </c>
      <c r="M1391" s="186">
        <v>4.7</v>
      </c>
      <c r="N1391" s="187">
        <f>M1391*1000000</f>
        <v>4700000</v>
      </c>
      <c r="O1391" s="153">
        <v>13.0</v>
      </c>
      <c r="P1391" s="187">
        <f>O1391*1000000</f>
        <v>13000000</v>
      </c>
      <c r="Q1391" s="153">
        <v>3.59</v>
      </c>
      <c r="R1391" s="149">
        <f>SUM(Q1391*1000000)</f>
        <v>3590000</v>
      </c>
      <c r="S1391" s="187">
        <f>T1391*1000000</f>
        <v>16000000</v>
      </c>
      <c r="T1391" s="187">
        <v>16.0</v>
      </c>
      <c r="U1391" s="178">
        <f t="shared" si="2407"/>
        <v>0.224375</v>
      </c>
      <c r="V1391" s="156">
        <v>15.0</v>
      </c>
      <c r="W1391" s="188">
        <f>SUM(T1391/V1391)</f>
        <v>1.066666667</v>
      </c>
      <c r="X1391" s="193">
        <f t="shared" si="2409"/>
        <v>0.3133333333</v>
      </c>
      <c r="Y1391" s="147">
        <v>2009.0</v>
      </c>
      <c r="Z1391" s="159"/>
      <c r="AA1391" s="159"/>
      <c r="AB1391" s="189" t="s">
        <v>4332</v>
      </c>
      <c r="AC1391" s="158"/>
    </row>
    <row r="1392" ht="15.75" customHeight="1">
      <c r="A1392" s="225" t="s">
        <v>4333</v>
      </c>
      <c r="B1392" s="206">
        <v>80.0</v>
      </c>
      <c r="C1392" s="151">
        <v>71.0</v>
      </c>
      <c r="D1392" s="208">
        <f t="shared" si="2410"/>
        <v>75.5</v>
      </c>
      <c r="E1392" s="151">
        <v>70.0</v>
      </c>
      <c r="F1392" s="151">
        <v>71.0</v>
      </c>
      <c r="G1392" s="151">
        <f t="shared" si="2357"/>
        <v>-1</v>
      </c>
      <c r="H1392" s="151">
        <f t="shared" si="2411"/>
        <v>70.5</v>
      </c>
      <c r="I1392" s="208">
        <f t="shared" si="2358"/>
        <v>5</v>
      </c>
      <c r="J1392" s="165" t="s">
        <v>1634</v>
      </c>
      <c r="K1392" s="165" t="s">
        <v>4334</v>
      </c>
      <c r="L1392" s="165" t="s">
        <v>1529</v>
      </c>
      <c r="M1392" s="181">
        <f t="shared" ref="M1392:M1393" si="2412">N1392/1000000</f>
        <v>13.585915</v>
      </c>
      <c r="N1392" s="150">
        <v>1.3585915E7</v>
      </c>
      <c r="O1392" s="181">
        <f t="shared" ref="O1392:O1393" si="2413">P1392/1000000</f>
        <v>30.7031</v>
      </c>
      <c r="P1392" s="150">
        <v>3.07031E7</v>
      </c>
      <c r="Q1392" s="153">
        <f t="shared" ref="Q1392:Q1393" si="2414">R1392/1000000</f>
        <v>1.208498</v>
      </c>
      <c r="R1392" s="149">
        <v>1208498.0</v>
      </c>
      <c r="S1392" s="150">
        <v>3.1911598E7</v>
      </c>
      <c r="T1392" s="149">
        <f>S1392/1000000</f>
        <v>31.911598</v>
      </c>
      <c r="U1392" s="178">
        <f t="shared" si="2407"/>
        <v>0.03787018124</v>
      </c>
      <c r="V1392" s="192">
        <v>30.0</v>
      </c>
      <c r="W1392" s="204">
        <f t="shared" ref="W1392:W1393" si="2415">SUM(S1392/(V1392*1000000))</f>
        <v>1.063719933</v>
      </c>
      <c r="X1392" s="193">
        <f t="shared" si="2409"/>
        <v>0.4528638333</v>
      </c>
      <c r="Y1392" s="151">
        <v>2014.0</v>
      </c>
      <c r="Z1392" s="171"/>
      <c r="AA1392" s="159"/>
      <c r="AB1392" s="189" t="s">
        <v>4335</v>
      </c>
      <c r="AC1392" s="158"/>
    </row>
    <row r="1393" ht="15.75" customHeight="1">
      <c r="A1393" s="227" t="s">
        <v>4336</v>
      </c>
      <c r="B1393" s="146">
        <v>42.0</v>
      </c>
      <c r="C1393" s="147">
        <v>53.0</v>
      </c>
      <c r="D1393" s="149">
        <f>(B1393+C1393)/2</f>
        <v>47.5</v>
      </c>
      <c r="E1393" s="147">
        <v>29.0</v>
      </c>
      <c r="F1393" s="149">
        <v>29.0</v>
      </c>
      <c r="G1393" s="150">
        <f t="shared" si="2357"/>
        <v>0</v>
      </c>
      <c r="H1393" s="151">
        <f>(E1393+F1393)/2</f>
        <v>29</v>
      </c>
      <c r="I1393" s="150">
        <f t="shared" si="2358"/>
        <v>18.5</v>
      </c>
      <c r="J1393" s="173" t="s">
        <v>1601</v>
      </c>
      <c r="K1393" s="173" t="s">
        <v>1601</v>
      </c>
      <c r="L1393" s="152" t="s">
        <v>1534</v>
      </c>
      <c r="M1393" s="153">
        <f t="shared" si="2412"/>
        <v>33.123609</v>
      </c>
      <c r="N1393" s="149">
        <v>3.3123609E7</v>
      </c>
      <c r="O1393" s="153">
        <f t="shared" si="2413"/>
        <v>100.478608</v>
      </c>
      <c r="P1393" s="149">
        <v>1.00478608E8</v>
      </c>
      <c r="Q1393" s="153">
        <f t="shared" si="2414"/>
        <v>32.197256</v>
      </c>
      <c r="R1393" s="154">
        <f>S1393-P1393</f>
        <v>32197256</v>
      </c>
      <c r="S1393" s="149">
        <v>1.32675864E8</v>
      </c>
      <c r="T1393" s="154">
        <f>S1393/100000</f>
        <v>1326.75864</v>
      </c>
      <c r="U1393" s="155">
        <f t="shared" si="2407"/>
        <v>0.2426760605</v>
      </c>
      <c r="V1393" s="156">
        <v>125.0</v>
      </c>
      <c r="W1393" s="204">
        <f t="shared" si="2415"/>
        <v>1.061406912</v>
      </c>
      <c r="X1393" s="155">
        <f t="shared" si="2409"/>
        <v>0.264988872</v>
      </c>
      <c r="Y1393" s="147">
        <v>2018.0</v>
      </c>
      <c r="Z1393" s="159"/>
      <c r="AA1393" s="159"/>
      <c r="AB1393" s="160" t="s">
        <v>4337</v>
      </c>
      <c r="AC1393" s="159"/>
    </row>
    <row r="1394" ht="15.75" customHeight="1">
      <c r="A1394" s="221" t="s">
        <v>4338</v>
      </c>
      <c r="B1394" s="183">
        <v>9.0</v>
      </c>
      <c r="C1394" s="147">
        <v>34.0</v>
      </c>
      <c r="D1394" s="183">
        <f>AVERAGE(B1394:C1394)</f>
        <v>21.5</v>
      </c>
      <c r="E1394" s="147">
        <v>43.0</v>
      </c>
      <c r="F1394" s="147">
        <v>67.0</v>
      </c>
      <c r="G1394" s="147">
        <f t="shared" si="2357"/>
        <v>-24</v>
      </c>
      <c r="H1394" s="147">
        <f>AVERAGE(E1394:F1394)</f>
        <v>55</v>
      </c>
      <c r="I1394" s="183">
        <f t="shared" si="2358"/>
        <v>-33.5</v>
      </c>
      <c r="J1394" s="179" t="s">
        <v>1543</v>
      </c>
      <c r="K1394" s="179" t="s">
        <v>1616</v>
      </c>
      <c r="L1394" s="179" t="s">
        <v>1540</v>
      </c>
      <c r="M1394" s="186">
        <v>3.2</v>
      </c>
      <c r="N1394" s="187">
        <f>M1394*1000000</f>
        <v>3200000</v>
      </c>
      <c r="O1394" s="153">
        <v>8.67</v>
      </c>
      <c r="P1394" s="187">
        <f>O1394*1000000</f>
        <v>8670000</v>
      </c>
      <c r="Q1394" s="153">
        <v>11.79</v>
      </c>
      <c r="R1394" s="149">
        <f>SUM(Q1394*1000000)</f>
        <v>11790000</v>
      </c>
      <c r="S1394" s="187">
        <f>T1394*1000000</f>
        <v>18010000</v>
      </c>
      <c r="T1394" s="187">
        <v>18.01</v>
      </c>
      <c r="U1394" s="178">
        <f t="shared" si="2407"/>
        <v>0.6546363132</v>
      </c>
      <c r="V1394" s="156">
        <v>17.0</v>
      </c>
      <c r="W1394" s="188">
        <f>SUM(T1394/V1394)</f>
        <v>1.059411765</v>
      </c>
      <c r="X1394" s="193">
        <f t="shared" si="2409"/>
        <v>0.1882352941</v>
      </c>
      <c r="Y1394" s="147">
        <v>2009.0</v>
      </c>
      <c r="Z1394" s="159"/>
      <c r="AA1394" s="159"/>
      <c r="AB1394" s="189" t="s">
        <v>4339</v>
      </c>
      <c r="AC1394" s="158"/>
    </row>
    <row r="1395" ht="15.75" customHeight="1">
      <c r="A1395" s="194" t="s">
        <v>4340</v>
      </c>
      <c r="B1395" s="146">
        <v>43.0</v>
      </c>
      <c r="C1395" s="146">
        <v>47.0</v>
      </c>
      <c r="D1395" s="146">
        <f t="shared" ref="D1395:D1396" si="2416">(B1395+C1395)/2</f>
        <v>45</v>
      </c>
      <c r="E1395" s="146">
        <v>92.0</v>
      </c>
      <c r="F1395" s="146">
        <v>53.0</v>
      </c>
      <c r="G1395" s="146">
        <f t="shared" si="2357"/>
        <v>39</v>
      </c>
      <c r="H1395" s="146">
        <f t="shared" ref="H1395:H1396" si="2417">(E1395+F1395)/2</f>
        <v>72.5</v>
      </c>
      <c r="I1395" s="146">
        <f t="shared" si="2358"/>
        <v>-27.5</v>
      </c>
      <c r="J1395" s="173" t="s">
        <v>1537</v>
      </c>
      <c r="K1395" s="196" t="s">
        <v>1537</v>
      </c>
      <c r="L1395" s="197" t="s">
        <v>1529</v>
      </c>
      <c r="M1395" s="181">
        <f t="shared" ref="M1395:M1396" si="2418">N1395/1000000</f>
        <v>17.897419</v>
      </c>
      <c r="N1395" s="198">
        <v>1.7897419E7</v>
      </c>
      <c r="O1395" s="181">
        <f t="shared" ref="O1395:O1396" si="2419">P1395/1000000</f>
        <v>51.189922</v>
      </c>
      <c r="P1395" s="149">
        <v>5.1189922E7</v>
      </c>
      <c r="Q1395" s="181">
        <f t="shared" ref="Q1395:Q1396" si="2420">R1395/1000000</f>
        <v>54.715413</v>
      </c>
      <c r="R1395" s="198">
        <v>5.4715413E7</v>
      </c>
      <c r="S1395" s="149">
        <f>P1395+R1395</f>
        <v>105905335</v>
      </c>
      <c r="T1395" s="149">
        <f t="shared" ref="T1395:T1396" si="2421">S1395/1000000</f>
        <v>105.905335</v>
      </c>
      <c r="U1395" s="199">
        <f t="shared" si="2407"/>
        <v>0.5166445392</v>
      </c>
      <c r="V1395" s="192">
        <v>100.0</v>
      </c>
      <c r="W1395" s="200">
        <f>SUM(S1395/(V1395*1000000))</f>
        <v>1.05905335</v>
      </c>
      <c r="X1395" s="199">
        <f t="shared" si="2409"/>
        <v>0.17897419</v>
      </c>
      <c r="Y1395" s="146">
        <v>2019.0</v>
      </c>
      <c r="Z1395" s="201"/>
      <c r="AA1395" s="201"/>
      <c r="AB1395" s="211" t="s">
        <v>4341</v>
      </c>
      <c r="AC1395" s="159"/>
    </row>
    <row r="1396" ht="15.75" customHeight="1">
      <c r="A1396" s="223" t="s">
        <v>4342</v>
      </c>
      <c r="B1396" s="175">
        <v>71.0</v>
      </c>
      <c r="C1396" s="158">
        <v>67.0</v>
      </c>
      <c r="D1396" s="214">
        <f t="shared" si="2416"/>
        <v>69</v>
      </c>
      <c r="E1396" s="158">
        <v>76.0</v>
      </c>
      <c r="F1396" s="158">
        <v>81.0</v>
      </c>
      <c r="G1396" s="149">
        <f t="shared" si="2357"/>
        <v>-5</v>
      </c>
      <c r="H1396" s="164">
        <f t="shared" si="2417"/>
        <v>78.5</v>
      </c>
      <c r="I1396" s="177">
        <f t="shared" si="2358"/>
        <v>-9.5</v>
      </c>
      <c r="J1396" s="162" t="s">
        <v>1565</v>
      </c>
      <c r="K1396" s="162" t="s">
        <v>2094</v>
      </c>
      <c r="L1396" s="162" t="s">
        <v>1534</v>
      </c>
      <c r="M1396" s="153">
        <f t="shared" si="2418"/>
        <v>3.161381</v>
      </c>
      <c r="N1396" s="154">
        <v>3161381.0</v>
      </c>
      <c r="O1396" s="153">
        <f t="shared" si="2419"/>
        <v>10.286142</v>
      </c>
      <c r="P1396" s="154">
        <v>1.0286142E7</v>
      </c>
      <c r="Q1396" s="153">
        <f t="shared" si="2420"/>
        <v>13.398972</v>
      </c>
      <c r="R1396" s="154">
        <v>1.3398972E7</v>
      </c>
      <c r="S1396" s="154">
        <f>R1396+P1396</f>
        <v>23685114</v>
      </c>
      <c r="T1396" s="154">
        <f t="shared" si="2421"/>
        <v>23.685114</v>
      </c>
      <c r="U1396" s="178">
        <f>R1396/S1396</f>
        <v>0.5657127933</v>
      </c>
      <c r="V1396" s="156">
        <v>22.5</v>
      </c>
      <c r="W1396" s="157">
        <f t="shared" ref="W1396:W1397" si="2422">SUM(T1396/V1396)</f>
        <v>1.052671733</v>
      </c>
      <c r="X1396" s="178">
        <f>N1396/(V1396*1000000)</f>
        <v>0.1405058222</v>
      </c>
      <c r="Y1396" s="158">
        <v>2016.0</v>
      </c>
      <c r="Z1396" s="159"/>
      <c r="AA1396" s="159"/>
      <c r="AB1396" s="160" t="s">
        <v>4343</v>
      </c>
      <c r="AC1396" s="159"/>
    </row>
    <row r="1397" ht="15.75" customHeight="1">
      <c r="A1397" s="221" t="s">
        <v>4344</v>
      </c>
      <c r="B1397" s="183">
        <v>13.0</v>
      </c>
      <c r="C1397" s="147">
        <v>27.0</v>
      </c>
      <c r="D1397" s="183">
        <f>AVERAGE(B1397:C1397)</f>
        <v>20</v>
      </c>
      <c r="E1397" s="147">
        <v>46.0</v>
      </c>
      <c r="F1397" s="147">
        <v>47.0</v>
      </c>
      <c r="G1397" s="147">
        <f t="shared" si="2357"/>
        <v>-1</v>
      </c>
      <c r="H1397" s="147">
        <f>AVERAGE(E1397:F1397)</f>
        <v>46.5</v>
      </c>
      <c r="I1397" s="183">
        <f t="shared" si="2358"/>
        <v>-26.5</v>
      </c>
      <c r="J1397" s="179" t="s">
        <v>1602</v>
      </c>
      <c r="K1397" s="179" t="s">
        <v>4091</v>
      </c>
      <c r="L1397" s="179" t="s">
        <v>1540</v>
      </c>
      <c r="M1397" s="186">
        <v>9.7</v>
      </c>
      <c r="N1397" s="187">
        <f>M1397*1000000</f>
        <v>9700000</v>
      </c>
      <c r="O1397" s="153">
        <v>24.31</v>
      </c>
      <c r="P1397" s="187">
        <f>O1397*1000000</f>
        <v>24310000</v>
      </c>
      <c r="Q1397" s="153">
        <v>20.93</v>
      </c>
      <c r="R1397" s="149">
        <f>SUM(Q1397*1000000)</f>
        <v>20930000</v>
      </c>
      <c r="S1397" s="187">
        <f>T1397*1000000</f>
        <v>45240000</v>
      </c>
      <c r="T1397" s="187">
        <f>SUM(O1397+Q1397)</f>
        <v>45.24</v>
      </c>
      <c r="U1397" s="178">
        <f t="shared" ref="U1397:U1402" si="2423">(R1397/S1397)</f>
        <v>0.4626436782</v>
      </c>
      <c r="V1397" s="156">
        <v>43.0</v>
      </c>
      <c r="W1397" s="188">
        <f t="shared" si="2422"/>
        <v>1.052093023</v>
      </c>
      <c r="X1397" s="193">
        <f t="shared" ref="X1397:X1402" si="2424">SUM(M1397/V1397)</f>
        <v>0.2255813953</v>
      </c>
      <c r="Y1397" s="147">
        <v>2010.0</v>
      </c>
      <c r="Z1397" s="159"/>
      <c r="AA1397" s="159"/>
      <c r="AB1397" s="189" t="s">
        <v>4345</v>
      </c>
      <c r="AC1397" s="158"/>
    </row>
    <row r="1398" ht="15.75" customHeight="1">
      <c r="A1398" s="222" t="s">
        <v>4346</v>
      </c>
      <c r="B1398" s="146">
        <v>82.0</v>
      </c>
      <c r="C1398" s="164">
        <v>62.0</v>
      </c>
      <c r="D1398" s="149">
        <f>(B1398+C1398)/2</f>
        <v>72</v>
      </c>
      <c r="E1398" s="164">
        <v>89.0</v>
      </c>
      <c r="F1398" s="164">
        <v>84.0</v>
      </c>
      <c r="G1398" s="151">
        <f t="shared" si="2357"/>
        <v>5</v>
      </c>
      <c r="H1398" s="151">
        <f>(E1398+F1398)/2</f>
        <v>86.5</v>
      </c>
      <c r="I1398" s="150">
        <f t="shared" si="2358"/>
        <v>-14.5</v>
      </c>
      <c r="J1398" s="165" t="s">
        <v>1594</v>
      </c>
      <c r="K1398" s="165" t="s">
        <v>1594</v>
      </c>
      <c r="L1398" s="152" t="s">
        <v>1529</v>
      </c>
      <c r="M1398" s="167">
        <f>N1398/1000000</f>
        <v>0.02318</v>
      </c>
      <c r="N1398" s="149">
        <v>23180.0</v>
      </c>
      <c r="O1398" s="167">
        <f t="shared" ref="O1398:O1399" si="2425">P1398/1000000</f>
        <v>5.784242</v>
      </c>
      <c r="P1398" s="149">
        <v>5784242.0</v>
      </c>
      <c r="Q1398" s="167">
        <f t="shared" ref="Q1398:Q1399" si="2426">R1398/1000000</f>
        <v>0</v>
      </c>
      <c r="R1398" s="150">
        <f>S1398-P1398</f>
        <v>0</v>
      </c>
      <c r="S1398" s="149">
        <v>5784242.0</v>
      </c>
      <c r="T1398" s="149">
        <f t="shared" ref="T1398:T1400" si="2427">S1398/1000000</f>
        <v>5.784242</v>
      </c>
      <c r="U1398" s="155">
        <f t="shared" si="2423"/>
        <v>0</v>
      </c>
      <c r="V1398" s="192">
        <v>5.5</v>
      </c>
      <c r="W1398" s="204">
        <f>SUM(S1398/(V1398*1000000))</f>
        <v>1.051680364</v>
      </c>
      <c r="X1398" s="155">
        <f t="shared" si="2424"/>
        <v>0.004214545455</v>
      </c>
      <c r="Y1398" s="164">
        <v>2017.0</v>
      </c>
      <c r="Z1398" s="171"/>
      <c r="AA1398" s="171"/>
      <c r="AB1398" s="172" t="s">
        <v>4347</v>
      </c>
      <c r="AC1398" s="171"/>
    </row>
    <row r="1399" ht="15.75" customHeight="1">
      <c r="A1399" s="221" t="s">
        <v>4348</v>
      </c>
      <c r="B1399" s="183">
        <v>29.0</v>
      </c>
      <c r="C1399" s="158">
        <v>42.0</v>
      </c>
      <c r="D1399" s="185">
        <f t="shared" ref="D1399:D1400" si="2428">AVERAGE(B1399:C1399)</f>
        <v>35.5</v>
      </c>
      <c r="E1399" s="158">
        <v>53.0</v>
      </c>
      <c r="F1399" s="147">
        <v>59.0</v>
      </c>
      <c r="G1399" s="147">
        <f t="shared" si="2357"/>
        <v>-6</v>
      </c>
      <c r="H1399" s="147">
        <f t="shared" ref="H1399:H1400" si="2429">AVERAGE(E1399:F1399)</f>
        <v>56</v>
      </c>
      <c r="I1399" s="185">
        <f t="shared" si="2358"/>
        <v>-20.5</v>
      </c>
      <c r="J1399" s="179" t="s">
        <v>1629</v>
      </c>
      <c r="K1399" s="179" t="s">
        <v>1754</v>
      </c>
      <c r="L1399" s="179" t="s">
        <v>1534</v>
      </c>
      <c r="M1399" s="153">
        <v>7.133049</v>
      </c>
      <c r="N1399" s="149">
        <v>7133049.0</v>
      </c>
      <c r="O1399" s="181">
        <f t="shared" si="2425"/>
        <v>18.211013</v>
      </c>
      <c r="P1399" s="187">
        <v>1.8211013E7</v>
      </c>
      <c r="Q1399" s="181">
        <f t="shared" si="2426"/>
        <v>55.330487</v>
      </c>
      <c r="R1399" s="187">
        <v>5.5330487E7</v>
      </c>
      <c r="S1399" s="187">
        <v>7.35415E7</v>
      </c>
      <c r="T1399" s="187">
        <f t="shared" si="2427"/>
        <v>73.5415</v>
      </c>
      <c r="U1399" s="178">
        <f t="shared" si="2423"/>
        <v>0.7523709334</v>
      </c>
      <c r="V1399" s="156">
        <v>70.0</v>
      </c>
      <c r="W1399" s="188">
        <f t="shared" ref="W1399:W1400" si="2430">SUM(T1399/V1399)</f>
        <v>1.050592857</v>
      </c>
      <c r="X1399" s="193">
        <f t="shared" si="2424"/>
        <v>0.1019007</v>
      </c>
      <c r="Y1399" s="147">
        <v>2007.0</v>
      </c>
      <c r="Z1399" s="159"/>
      <c r="AA1399" s="159"/>
      <c r="AB1399" s="162" t="s">
        <v>1530</v>
      </c>
      <c r="AC1399" s="159"/>
    </row>
    <row r="1400" ht="15.75" customHeight="1">
      <c r="A1400" s="221" t="s">
        <v>4349</v>
      </c>
      <c r="B1400" s="175">
        <v>47.0</v>
      </c>
      <c r="C1400" s="158">
        <v>46.0</v>
      </c>
      <c r="D1400" s="183">
        <f t="shared" si="2428"/>
        <v>46.5</v>
      </c>
      <c r="E1400" s="158">
        <v>62.0</v>
      </c>
      <c r="F1400" s="147">
        <v>60.0</v>
      </c>
      <c r="G1400" s="147">
        <f t="shared" si="2357"/>
        <v>2</v>
      </c>
      <c r="H1400" s="147">
        <f t="shared" si="2429"/>
        <v>61</v>
      </c>
      <c r="I1400" s="183">
        <f t="shared" si="2358"/>
        <v>-14.5</v>
      </c>
      <c r="J1400" s="179" t="s">
        <v>1694</v>
      </c>
      <c r="K1400" s="179" t="s">
        <v>4350</v>
      </c>
      <c r="L1400" s="179" t="s">
        <v>1534</v>
      </c>
      <c r="M1400" s="153">
        <v>10.04</v>
      </c>
      <c r="N1400" s="187">
        <f>M1400*1000000</f>
        <v>10040000</v>
      </c>
      <c r="O1400" s="153">
        <v>31.847</v>
      </c>
      <c r="P1400" s="187">
        <f>O1400*1000000</f>
        <v>31847000</v>
      </c>
      <c r="Q1400" s="153">
        <v>23.4</v>
      </c>
      <c r="R1400" s="149">
        <f>SUM(Q1400*1000000)</f>
        <v>23400000</v>
      </c>
      <c r="S1400" s="154">
        <f>sum(N1400:P1400)</f>
        <v>41887031.85</v>
      </c>
      <c r="T1400" s="149">
        <f t="shared" si="2427"/>
        <v>41.88703185</v>
      </c>
      <c r="U1400" s="178">
        <f t="shared" si="2423"/>
        <v>0.5586454558</v>
      </c>
      <c r="V1400" s="156">
        <v>40.0</v>
      </c>
      <c r="W1400" s="188">
        <f t="shared" si="2430"/>
        <v>1.047175796</v>
      </c>
      <c r="X1400" s="193">
        <f t="shared" si="2424"/>
        <v>0.251</v>
      </c>
      <c r="Y1400" s="147">
        <v>2011.0</v>
      </c>
      <c r="Z1400" s="159"/>
      <c r="AA1400" s="159"/>
      <c r="AB1400" s="189" t="s">
        <v>4351</v>
      </c>
      <c r="AC1400" s="158"/>
    </row>
    <row r="1401" ht="15.75" customHeight="1">
      <c r="A1401" s="221" t="s">
        <v>4352</v>
      </c>
      <c r="B1401" s="183">
        <v>38.0</v>
      </c>
      <c r="C1401" s="147">
        <v>50.0</v>
      </c>
      <c r="D1401" s="147">
        <v>44.0</v>
      </c>
      <c r="E1401" s="147">
        <v>40.0</v>
      </c>
      <c r="F1401" s="147">
        <v>66.0</v>
      </c>
      <c r="G1401" s="147">
        <v>-26.0</v>
      </c>
      <c r="H1401" s="147">
        <v>53.0</v>
      </c>
      <c r="I1401" s="147">
        <v>-9.0</v>
      </c>
      <c r="J1401" s="179" t="s">
        <v>1543</v>
      </c>
      <c r="K1401" s="179" t="s">
        <v>1543</v>
      </c>
      <c r="L1401" s="179" t="s">
        <v>1540</v>
      </c>
      <c r="M1401" s="186">
        <v>5.0</v>
      </c>
      <c r="N1401" s="228">
        <v>5290629.0</v>
      </c>
      <c r="O1401" s="153">
        <v>37.0</v>
      </c>
      <c r="P1401" s="228">
        <v>3.7134215E7</v>
      </c>
      <c r="Q1401" s="153">
        <f t="shared" ref="Q1401:Q1403" si="2431">R1401/1000000</f>
        <v>4.729511</v>
      </c>
      <c r="R1401" s="154">
        <v>4729511.0</v>
      </c>
      <c r="S1401" s="228">
        <v>4.1860614E7</v>
      </c>
      <c r="T1401" s="187">
        <v>42.0</v>
      </c>
      <c r="U1401" s="178">
        <f t="shared" si="2423"/>
        <v>0.1129823609</v>
      </c>
      <c r="V1401" s="156">
        <v>40.0</v>
      </c>
      <c r="W1401" s="188">
        <v>1.0465</v>
      </c>
      <c r="X1401" s="193">
        <f t="shared" si="2424"/>
        <v>0.125</v>
      </c>
      <c r="Y1401" s="151">
        <v>2012.0</v>
      </c>
      <c r="Z1401" s="159"/>
      <c r="AA1401" s="159"/>
      <c r="AB1401" s="189" t="s">
        <v>4353</v>
      </c>
      <c r="AC1401" s="158"/>
    </row>
    <row r="1402" ht="15.75" customHeight="1">
      <c r="A1402" s="224" t="s">
        <v>4354</v>
      </c>
      <c r="B1402" s="175">
        <v>26.0</v>
      </c>
      <c r="C1402" s="158">
        <v>40.0</v>
      </c>
      <c r="D1402" s="158">
        <f t="shared" ref="D1402:D1403" si="2432">(B1402+C1402)/2</f>
        <v>33</v>
      </c>
      <c r="E1402" s="164">
        <v>40.0</v>
      </c>
      <c r="F1402" s="158">
        <v>45.0</v>
      </c>
      <c r="G1402" s="164">
        <f t="shared" ref="G1402:G1421" si="2433">SUM(E1402-F1402)</f>
        <v>-5</v>
      </c>
      <c r="H1402" s="158">
        <f t="shared" ref="H1402:H1403" si="2434">(E1402+F1402)/2</f>
        <v>42.5</v>
      </c>
      <c r="I1402" s="164">
        <f t="shared" ref="I1402:I1421" si="2435">SUM(D1402-H1402)</f>
        <v>-9.5</v>
      </c>
      <c r="J1402" s="162" t="s">
        <v>1629</v>
      </c>
      <c r="K1402" s="162" t="s">
        <v>1629</v>
      </c>
      <c r="L1402" s="162" t="s">
        <v>1540</v>
      </c>
      <c r="M1402" s="153">
        <f t="shared" ref="M1402:M1403" si="2436">N1402/1000000</f>
        <v>18.372372</v>
      </c>
      <c r="N1402" s="154">
        <v>1.8372372E7</v>
      </c>
      <c r="O1402" s="153">
        <f t="shared" ref="O1402:O1403" si="2437">P1402/1000000</f>
        <v>47.387723</v>
      </c>
      <c r="P1402" s="149">
        <v>4.7387723E7</v>
      </c>
      <c r="Q1402" s="153">
        <f t="shared" si="2431"/>
        <v>136.5</v>
      </c>
      <c r="R1402" s="149">
        <v>1.365E8</v>
      </c>
      <c r="S1402" s="154">
        <f>SUM(P1402+(Q1402*1000000))</f>
        <v>183887723</v>
      </c>
      <c r="T1402" s="154">
        <f t="shared" ref="T1402:T1403" si="2438">S1402/1000000</f>
        <v>183.887723</v>
      </c>
      <c r="U1402" s="178">
        <f t="shared" si="2423"/>
        <v>0.7423007788</v>
      </c>
      <c r="V1402" s="192">
        <v>176.0</v>
      </c>
      <c r="W1402" s="188">
        <f t="shared" ref="W1402:W1407" si="2439">SUM(T1402/V1402)</f>
        <v>1.044816608</v>
      </c>
      <c r="X1402" s="193">
        <f t="shared" si="2424"/>
        <v>0.1043884773</v>
      </c>
      <c r="Y1402" s="158">
        <v>2015.0</v>
      </c>
      <c r="Z1402" s="159"/>
      <c r="AA1402" s="159"/>
      <c r="AB1402" s="189" t="s">
        <v>4355</v>
      </c>
      <c r="AC1402" s="158"/>
    </row>
    <row r="1403" ht="15.75" customHeight="1">
      <c r="A1403" s="223" t="s">
        <v>4356</v>
      </c>
      <c r="B1403" s="175">
        <v>61.0</v>
      </c>
      <c r="C1403" s="158">
        <v>60.0</v>
      </c>
      <c r="D1403" s="214">
        <f t="shared" si="2432"/>
        <v>60.5</v>
      </c>
      <c r="E1403" s="158">
        <v>68.0</v>
      </c>
      <c r="F1403" s="158">
        <v>63.0</v>
      </c>
      <c r="G1403" s="149">
        <f t="shared" si="2433"/>
        <v>5</v>
      </c>
      <c r="H1403" s="164">
        <f t="shared" si="2434"/>
        <v>65.5</v>
      </c>
      <c r="I1403" s="177">
        <f t="shared" si="2435"/>
        <v>-5</v>
      </c>
      <c r="J1403" s="162" t="s">
        <v>1605</v>
      </c>
      <c r="K1403" s="162" t="s">
        <v>4357</v>
      </c>
      <c r="L1403" s="152" t="s">
        <v>1540</v>
      </c>
      <c r="M1403" s="153">
        <f t="shared" si="2436"/>
        <v>12.701743</v>
      </c>
      <c r="N1403" s="154">
        <v>1.2701743E7</v>
      </c>
      <c r="O1403" s="153">
        <f t="shared" si="2437"/>
        <v>39.675535</v>
      </c>
      <c r="P1403" s="154">
        <v>3.9675535E7</v>
      </c>
      <c r="Q1403" s="153">
        <f t="shared" si="2431"/>
        <v>48.927686</v>
      </c>
      <c r="R1403" s="154">
        <v>4.8927686E7</v>
      </c>
      <c r="S1403" s="154">
        <f>R1403+P1403</f>
        <v>88603221</v>
      </c>
      <c r="T1403" s="154">
        <f t="shared" si="2438"/>
        <v>88.603221</v>
      </c>
      <c r="U1403" s="178">
        <f>R1403/S1403</f>
        <v>0.5522111437</v>
      </c>
      <c r="V1403" s="156">
        <v>85.0</v>
      </c>
      <c r="W1403" s="157">
        <f t="shared" si="2439"/>
        <v>1.042390835</v>
      </c>
      <c r="X1403" s="178">
        <f>N1403/(V1403*1000000)</f>
        <v>0.1494322706</v>
      </c>
      <c r="Y1403" s="158">
        <v>2016.0</v>
      </c>
      <c r="Z1403" s="159"/>
      <c r="AA1403" s="159"/>
      <c r="AB1403" s="160" t="s">
        <v>4358</v>
      </c>
      <c r="AC1403" s="159"/>
    </row>
    <row r="1404" ht="15.75" customHeight="1">
      <c r="A1404" s="221" t="s">
        <v>4359</v>
      </c>
      <c r="B1404" s="183">
        <v>39.0</v>
      </c>
      <c r="C1404" s="147">
        <v>50.0</v>
      </c>
      <c r="D1404" s="183">
        <f t="shared" ref="D1404:D1407" si="2440">AVERAGE(B1404:C1404)</f>
        <v>44.5</v>
      </c>
      <c r="E1404" s="147">
        <v>51.0</v>
      </c>
      <c r="F1404" s="147">
        <v>59.0</v>
      </c>
      <c r="G1404" s="147">
        <f t="shared" si="2433"/>
        <v>-8</v>
      </c>
      <c r="H1404" s="147">
        <f t="shared" ref="H1404:H1407" si="2441">AVERAGE(E1404:F1404)</f>
        <v>55</v>
      </c>
      <c r="I1404" s="183">
        <f t="shared" si="2435"/>
        <v>-10.5</v>
      </c>
      <c r="J1404" s="179" t="s">
        <v>1694</v>
      </c>
      <c r="K1404" s="179" t="s">
        <v>1897</v>
      </c>
      <c r="L1404" s="179" t="s">
        <v>1534</v>
      </c>
      <c r="M1404" s="186">
        <v>7.6</v>
      </c>
      <c r="N1404" s="187">
        <f t="shared" ref="N1404:N1407" si="2442">M1404*1000000</f>
        <v>7600000</v>
      </c>
      <c r="O1404" s="153">
        <v>17.3</v>
      </c>
      <c r="P1404" s="187">
        <f t="shared" ref="P1404:P1407" si="2443">O1404*1000000</f>
        <v>17300000</v>
      </c>
      <c r="Q1404" s="153">
        <v>45.14</v>
      </c>
      <c r="R1404" s="149">
        <f t="shared" ref="R1404:R1407" si="2444">SUM(Q1404*1000000)</f>
        <v>45140000</v>
      </c>
      <c r="S1404" s="187">
        <f t="shared" ref="S1404:S1407" si="2445">T1404*1000000</f>
        <v>62440000</v>
      </c>
      <c r="T1404" s="187">
        <v>62.44</v>
      </c>
      <c r="U1404" s="178">
        <f t="shared" ref="U1404:U1408" si="2446">(R1404/S1404)</f>
        <v>0.7229340167</v>
      </c>
      <c r="V1404" s="156">
        <v>60.0</v>
      </c>
      <c r="W1404" s="188">
        <f t="shared" si="2439"/>
        <v>1.040666667</v>
      </c>
      <c r="X1404" s="193">
        <f t="shared" ref="X1404:X1408" si="2447">SUM(M1404/V1404)</f>
        <v>0.1266666667</v>
      </c>
      <c r="Y1404" s="147">
        <v>2009.0</v>
      </c>
      <c r="Z1404" s="159"/>
      <c r="AA1404" s="159"/>
      <c r="AB1404" s="189" t="s">
        <v>4360</v>
      </c>
      <c r="AC1404" s="158"/>
    </row>
    <row r="1405" ht="15.75" customHeight="1">
      <c r="A1405" s="221" t="s">
        <v>4361</v>
      </c>
      <c r="B1405" s="183">
        <v>14.0</v>
      </c>
      <c r="C1405" s="147">
        <v>34.0</v>
      </c>
      <c r="D1405" s="183">
        <f t="shared" si="2440"/>
        <v>24</v>
      </c>
      <c r="E1405" s="147">
        <v>31.0</v>
      </c>
      <c r="F1405" s="147">
        <v>47.0</v>
      </c>
      <c r="G1405" s="147">
        <f t="shared" si="2433"/>
        <v>-16</v>
      </c>
      <c r="H1405" s="147">
        <f t="shared" si="2441"/>
        <v>39</v>
      </c>
      <c r="I1405" s="183">
        <f t="shared" si="2435"/>
        <v>-15</v>
      </c>
      <c r="J1405" s="179" t="s">
        <v>1694</v>
      </c>
      <c r="K1405" s="179" t="s">
        <v>4362</v>
      </c>
      <c r="L1405" s="179" t="s">
        <v>1540</v>
      </c>
      <c r="M1405" s="186">
        <v>19.6</v>
      </c>
      <c r="N1405" s="187">
        <f t="shared" si="2442"/>
        <v>19600000</v>
      </c>
      <c r="O1405" s="153">
        <v>43.33</v>
      </c>
      <c r="P1405" s="187">
        <f t="shared" si="2443"/>
        <v>43330000</v>
      </c>
      <c r="Q1405" s="153">
        <v>19.02</v>
      </c>
      <c r="R1405" s="149">
        <f t="shared" si="2444"/>
        <v>19020000</v>
      </c>
      <c r="S1405" s="187">
        <f t="shared" si="2445"/>
        <v>62350000</v>
      </c>
      <c r="T1405" s="187">
        <v>62.35</v>
      </c>
      <c r="U1405" s="178">
        <f t="shared" si="2446"/>
        <v>0.3050521251</v>
      </c>
      <c r="V1405" s="156">
        <v>60.0</v>
      </c>
      <c r="W1405" s="188">
        <f t="shared" si="2439"/>
        <v>1.039166667</v>
      </c>
      <c r="X1405" s="193">
        <f t="shared" si="2447"/>
        <v>0.3266666667</v>
      </c>
      <c r="Y1405" s="147">
        <v>2009.0</v>
      </c>
      <c r="Z1405" s="159"/>
      <c r="AA1405" s="159"/>
      <c r="AB1405" s="189" t="s">
        <v>4363</v>
      </c>
      <c r="AC1405" s="158"/>
    </row>
    <row r="1406" ht="15.75" customHeight="1">
      <c r="A1406" s="221" t="s">
        <v>4364</v>
      </c>
      <c r="B1406" s="183">
        <v>34.0</v>
      </c>
      <c r="C1406" s="147">
        <v>45.0</v>
      </c>
      <c r="D1406" s="183">
        <f t="shared" si="2440"/>
        <v>39.5</v>
      </c>
      <c r="E1406" s="147">
        <v>54.0</v>
      </c>
      <c r="F1406" s="147">
        <v>71.0</v>
      </c>
      <c r="G1406" s="147">
        <f t="shared" si="2433"/>
        <v>-17</v>
      </c>
      <c r="H1406" s="147">
        <f t="shared" si="2441"/>
        <v>62.5</v>
      </c>
      <c r="I1406" s="183">
        <f t="shared" si="2435"/>
        <v>-23</v>
      </c>
      <c r="J1406" s="179" t="s">
        <v>1983</v>
      </c>
      <c r="K1406" s="179" t="s">
        <v>1984</v>
      </c>
      <c r="L1406" s="179" t="s">
        <v>1540</v>
      </c>
      <c r="M1406" s="186">
        <v>6.26</v>
      </c>
      <c r="N1406" s="187">
        <f t="shared" si="2442"/>
        <v>6260000</v>
      </c>
      <c r="O1406" s="153">
        <v>15.74</v>
      </c>
      <c r="P1406" s="187">
        <f t="shared" si="2443"/>
        <v>15740000</v>
      </c>
      <c r="Q1406" s="153">
        <v>15.41</v>
      </c>
      <c r="R1406" s="149">
        <f t="shared" si="2444"/>
        <v>15410000</v>
      </c>
      <c r="S1406" s="187">
        <f t="shared" si="2445"/>
        <v>31150000</v>
      </c>
      <c r="T1406" s="187">
        <v>31.15</v>
      </c>
      <c r="U1406" s="178">
        <f t="shared" si="2446"/>
        <v>0.4947030498</v>
      </c>
      <c r="V1406" s="156">
        <v>30.0</v>
      </c>
      <c r="W1406" s="188">
        <f t="shared" si="2439"/>
        <v>1.038333333</v>
      </c>
      <c r="X1406" s="193">
        <f t="shared" si="2447"/>
        <v>0.2086666667</v>
      </c>
      <c r="Y1406" s="147">
        <v>2008.0</v>
      </c>
      <c r="Z1406" s="159"/>
      <c r="AA1406" s="159"/>
      <c r="AB1406" s="189" t="s">
        <v>4365</v>
      </c>
      <c r="AC1406" s="158"/>
    </row>
    <row r="1407" ht="15.75" customHeight="1">
      <c r="A1407" s="221" t="s">
        <v>4366</v>
      </c>
      <c r="B1407" s="183">
        <v>8.0</v>
      </c>
      <c r="C1407" s="147">
        <v>23.0</v>
      </c>
      <c r="D1407" s="183">
        <f t="shared" si="2440"/>
        <v>15.5</v>
      </c>
      <c r="E1407" s="147">
        <v>36.0</v>
      </c>
      <c r="F1407" s="147">
        <v>30.0</v>
      </c>
      <c r="G1407" s="147">
        <f t="shared" si="2433"/>
        <v>6</v>
      </c>
      <c r="H1407" s="147">
        <f t="shared" si="2441"/>
        <v>33</v>
      </c>
      <c r="I1407" s="183">
        <f t="shared" si="2435"/>
        <v>-17.5</v>
      </c>
      <c r="J1407" s="179" t="s">
        <v>1543</v>
      </c>
      <c r="K1407" s="179" t="s">
        <v>2215</v>
      </c>
      <c r="L1407" s="179" t="s">
        <v>1540</v>
      </c>
      <c r="M1407" s="186">
        <v>6.6</v>
      </c>
      <c r="N1407" s="187">
        <f t="shared" si="2442"/>
        <v>6600000</v>
      </c>
      <c r="O1407" s="153">
        <v>17.63</v>
      </c>
      <c r="P1407" s="187">
        <f t="shared" si="2443"/>
        <v>17630000</v>
      </c>
      <c r="Q1407" s="153">
        <v>18.61</v>
      </c>
      <c r="R1407" s="149">
        <f t="shared" si="2444"/>
        <v>18610000</v>
      </c>
      <c r="S1407" s="187">
        <f t="shared" si="2445"/>
        <v>36240000</v>
      </c>
      <c r="T1407" s="187">
        <f>SUM(O1407+Q1407)</f>
        <v>36.24</v>
      </c>
      <c r="U1407" s="178">
        <f t="shared" si="2446"/>
        <v>0.5135209713</v>
      </c>
      <c r="V1407" s="156">
        <v>35.0</v>
      </c>
      <c r="W1407" s="188">
        <f t="shared" si="2439"/>
        <v>1.035428571</v>
      </c>
      <c r="X1407" s="193">
        <f t="shared" si="2447"/>
        <v>0.1885714286</v>
      </c>
      <c r="Y1407" s="147">
        <v>2010.0</v>
      </c>
      <c r="Z1407" s="159"/>
      <c r="AA1407" s="159"/>
      <c r="AB1407" s="189" t="s">
        <v>4367</v>
      </c>
      <c r="AC1407" s="158"/>
    </row>
    <row r="1408" ht="15.75" customHeight="1">
      <c r="A1408" s="194" t="s">
        <v>4368</v>
      </c>
      <c r="B1408" s="146">
        <v>36.0</v>
      </c>
      <c r="C1408" s="175">
        <v>40.0</v>
      </c>
      <c r="D1408" s="146">
        <f t="shared" ref="D1408:D1409" si="2448">(B1408+C1408)/2</f>
        <v>38</v>
      </c>
      <c r="E1408" s="146">
        <v>81.0</v>
      </c>
      <c r="F1408" s="146">
        <v>64.0</v>
      </c>
      <c r="G1408" s="146">
        <f t="shared" si="2433"/>
        <v>17</v>
      </c>
      <c r="H1408" s="146">
        <f t="shared" ref="H1408:H1409" si="2449">(E1408+F1408)/2</f>
        <v>72.5</v>
      </c>
      <c r="I1408" s="146">
        <f t="shared" si="2435"/>
        <v>-34.5</v>
      </c>
      <c r="J1408" s="173" t="s">
        <v>1537</v>
      </c>
      <c r="K1408" s="196" t="s">
        <v>1537</v>
      </c>
      <c r="L1408" s="197" t="s">
        <v>1540</v>
      </c>
      <c r="M1408" s="181">
        <f t="shared" ref="M1408:M1409" si="2450">N1408/1000000</f>
        <v>3.600647</v>
      </c>
      <c r="N1408" s="198">
        <v>3600647.0</v>
      </c>
      <c r="O1408" s="181">
        <f t="shared" ref="O1408:O1409" si="2451">P1408/1000000</f>
        <v>7.743794</v>
      </c>
      <c r="P1408" s="149">
        <v>7743794.0</v>
      </c>
      <c r="Q1408" s="181">
        <f t="shared" ref="Q1408:Q1409" si="2452">R1408/1000000</f>
        <v>23.174932</v>
      </c>
      <c r="R1408" s="198">
        <v>2.3174932E7</v>
      </c>
      <c r="S1408" s="149">
        <f>P1408+R1408</f>
        <v>30918726</v>
      </c>
      <c r="T1408" s="149">
        <f t="shared" ref="T1408:T1410" si="2453">S1408/1000000</f>
        <v>30.918726</v>
      </c>
      <c r="U1408" s="199">
        <f t="shared" si="2446"/>
        <v>0.7495435614</v>
      </c>
      <c r="V1408" s="192">
        <v>30.0</v>
      </c>
      <c r="W1408" s="200">
        <f>SUM(S1408/(V1408*1000000))</f>
        <v>1.0306242</v>
      </c>
      <c r="X1408" s="199">
        <f t="shared" si="2447"/>
        <v>0.1200215667</v>
      </c>
      <c r="Y1408" s="146">
        <v>2019.0</v>
      </c>
      <c r="Z1408" s="201"/>
      <c r="AA1408" s="201"/>
      <c r="AB1408" s="211" t="s">
        <v>4369</v>
      </c>
      <c r="AC1408" s="159"/>
    </row>
    <row r="1409" ht="15.75" customHeight="1">
      <c r="A1409" s="222" t="s">
        <v>4370</v>
      </c>
      <c r="B1409" s="146">
        <v>84.0</v>
      </c>
      <c r="C1409" s="164">
        <v>68.0</v>
      </c>
      <c r="D1409" s="214">
        <f t="shared" si="2448"/>
        <v>76</v>
      </c>
      <c r="E1409" s="164">
        <v>86.0</v>
      </c>
      <c r="F1409" s="164">
        <v>75.0</v>
      </c>
      <c r="G1409" s="149">
        <f t="shared" si="2433"/>
        <v>11</v>
      </c>
      <c r="H1409" s="164">
        <f t="shared" si="2449"/>
        <v>80.5</v>
      </c>
      <c r="I1409" s="177">
        <f t="shared" si="2435"/>
        <v>-4.5</v>
      </c>
      <c r="J1409" s="173" t="s">
        <v>1547</v>
      </c>
      <c r="K1409" s="173" t="s">
        <v>1547</v>
      </c>
      <c r="L1409" s="152" t="s">
        <v>1529</v>
      </c>
      <c r="M1409" s="153">
        <f t="shared" si="2450"/>
        <v>20.223544</v>
      </c>
      <c r="N1409" s="149">
        <v>2.0223544E7</v>
      </c>
      <c r="O1409" s="181">
        <f t="shared" si="2451"/>
        <v>60.608245</v>
      </c>
      <c r="P1409" s="149">
        <v>6.0608245E7</v>
      </c>
      <c r="Q1409" s="153">
        <f t="shared" si="2452"/>
        <v>52.245472</v>
      </c>
      <c r="R1409" s="154">
        <v>5.2245472E7</v>
      </c>
      <c r="S1409" s="154">
        <f>R1409+P1409</f>
        <v>112853717</v>
      </c>
      <c r="T1409" s="154">
        <f t="shared" si="2453"/>
        <v>112.853717</v>
      </c>
      <c r="U1409" s="178">
        <f>R1409/S1409</f>
        <v>0.4629486152</v>
      </c>
      <c r="V1409" s="156">
        <v>110.0</v>
      </c>
      <c r="W1409" s="157">
        <f t="shared" ref="W1409:W1413" si="2454">SUM(T1409/V1409)</f>
        <v>1.025942882</v>
      </c>
      <c r="X1409" s="178">
        <f>N1409/(V1409*1000000)</f>
        <v>0.1838504</v>
      </c>
      <c r="Y1409" s="164">
        <v>2016.0</v>
      </c>
      <c r="Z1409" s="159"/>
      <c r="AA1409" s="159"/>
      <c r="AB1409" s="160" t="s">
        <v>4371</v>
      </c>
      <c r="AC1409" s="159"/>
    </row>
    <row r="1410" ht="15.75" customHeight="1">
      <c r="A1410" s="221" t="s">
        <v>4372</v>
      </c>
      <c r="B1410" s="175">
        <v>58.0</v>
      </c>
      <c r="C1410" s="158">
        <v>56.0</v>
      </c>
      <c r="D1410" s="183">
        <f t="shared" ref="D1410:D1411" si="2455">AVERAGE(B1410:C1410)</f>
        <v>57</v>
      </c>
      <c r="E1410" s="158">
        <v>81.0</v>
      </c>
      <c r="F1410" s="147">
        <v>71.0</v>
      </c>
      <c r="G1410" s="147">
        <f t="shared" si="2433"/>
        <v>10</v>
      </c>
      <c r="H1410" s="147">
        <f t="shared" ref="H1410:H1411" si="2456">AVERAGE(E1410:F1410)</f>
        <v>76</v>
      </c>
      <c r="I1410" s="183">
        <f t="shared" si="2435"/>
        <v>-19</v>
      </c>
      <c r="J1410" s="179" t="s">
        <v>1602</v>
      </c>
      <c r="K1410" s="179" t="s">
        <v>3209</v>
      </c>
      <c r="L1410" s="179" t="s">
        <v>1534</v>
      </c>
      <c r="M1410" s="153">
        <v>27.32</v>
      </c>
      <c r="N1410" s="187">
        <f t="shared" ref="N1410:N1411" si="2457">M1410*1000000</f>
        <v>27320000</v>
      </c>
      <c r="O1410" s="153">
        <v>85.47</v>
      </c>
      <c r="P1410" s="187">
        <f t="shared" ref="P1410:P1411" si="2458">O1410*1000000</f>
        <v>85470000</v>
      </c>
      <c r="Q1410" s="153">
        <v>213.8</v>
      </c>
      <c r="R1410" s="149">
        <f t="shared" ref="R1410:R1411" si="2459">SUM(Q1410*1000000)</f>
        <v>213800000</v>
      </c>
      <c r="S1410" s="154">
        <f>SUM(N1410:P1410)</f>
        <v>112790085.5</v>
      </c>
      <c r="T1410" s="149">
        <f t="shared" si="2453"/>
        <v>112.7900855</v>
      </c>
      <c r="U1410" s="178">
        <f t="shared" ref="U1410:U1411" si="2460">(R1410/S1410)</f>
        <v>1.89555668</v>
      </c>
      <c r="V1410" s="156">
        <v>110.0</v>
      </c>
      <c r="W1410" s="188">
        <f t="shared" si="2454"/>
        <v>1.025364413</v>
      </c>
      <c r="X1410" s="193">
        <f t="shared" ref="X1410:X1411" si="2461">SUM(M1410/V1410)</f>
        <v>0.2483636364</v>
      </c>
      <c r="Y1410" s="147">
        <v>2011.0</v>
      </c>
      <c r="Z1410" s="159"/>
      <c r="AA1410" s="159"/>
      <c r="AB1410" s="189" t="s">
        <v>4373</v>
      </c>
      <c r="AC1410" s="158"/>
    </row>
    <row r="1411" ht="15.75" customHeight="1">
      <c r="A1411" s="221" t="s">
        <v>4374</v>
      </c>
      <c r="B1411" s="183">
        <v>36.0</v>
      </c>
      <c r="C1411" s="147">
        <v>40.0</v>
      </c>
      <c r="D1411" s="183">
        <f t="shared" si="2455"/>
        <v>38</v>
      </c>
      <c r="E1411" s="147">
        <v>42.0</v>
      </c>
      <c r="F1411" s="147">
        <v>59.0</v>
      </c>
      <c r="G1411" s="147">
        <f t="shared" si="2433"/>
        <v>-17</v>
      </c>
      <c r="H1411" s="147">
        <f t="shared" si="2456"/>
        <v>50.5</v>
      </c>
      <c r="I1411" s="183">
        <f t="shared" si="2435"/>
        <v>-12.5</v>
      </c>
      <c r="J1411" s="179" t="s">
        <v>1594</v>
      </c>
      <c r="K1411" s="179" t="s">
        <v>2106</v>
      </c>
      <c r="L1411" s="179" t="s">
        <v>1540</v>
      </c>
      <c r="M1411" s="186">
        <v>7.8</v>
      </c>
      <c r="N1411" s="187">
        <f t="shared" si="2457"/>
        <v>7800000</v>
      </c>
      <c r="O1411" s="153">
        <v>19.53</v>
      </c>
      <c r="P1411" s="187">
        <f t="shared" si="2458"/>
        <v>19530000</v>
      </c>
      <c r="Q1411" s="153">
        <v>11.22</v>
      </c>
      <c r="R1411" s="149">
        <f t="shared" si="2459"/>
        <v>11220000</v>
      </c>
      <c r="S1411" s="187">
        <f>T1411*1000000</f>
        <v>30750000</v>
      </c>
      <c r="T1411" s="187">
        <v>30.75</v>
      </c>
      <c r="U1411" s="178">
        <f t="shared" si="2460"/>
        <v>0.3648780488</v>
      </c>
      <c r="V1411" s="156">
        <v>30.0</v>
      </c>
      <c r="W1411" s="188">
        <f t="shared" si="2454"/>
        <v>1.025</v>
      </c>
      <c r="X1411" s="193">
        <f t="shared" si="2461"/>
        <v>0.26</v>
      </c>
      <c r="Y1411" s="147">
        <v>2008.0</v>
      </c>
      <c r="Z1411" s="159"/>
      <c r="AA1411" s="159"/>
      <c r="AB1411" s="189" t="s">
        <v>4375</v>
      </c>
      <c r="AC1411" s="158"/>
    </row>
    <row r="1412" ht="15.75" customHeight="1">
      <c r="A1412" s="222" t="s">
        <v>4376</v>
      </c>
      <c r="B1412" s="146">
        <v>93.0</v>
      </c>
      <c r="C1412" s="164">
        <v>81.0</v>
      </c>
      <c r="D1412" s="214">
        <f>(B1412+C1412)/2</f>
        <v>87</v>
      </c>
      <c r="E1412" s="164">
        <v>82.0</v>
      </c>
      <c r="F1412" s="164">
        <v>81.0</v>
      </c>
      <c r="G1412" s="149">
        <f t="shared" si="2433"/>
        <v>1</v>
      </c>
      <c r="H1412" s="164">
        <f>(E1412+F1412)/2</f>
        <v>81.5</v>
      </c>
      <c r="I1412" s="177">
        <f t="shared" si="2435"/>
        <v>5.5</v>
      </c>
      <c r="J1412" s="173" t="s">
        <v>1547</v>
      </c>
      <c r="K1412" s="173" t="s">
        <v>1547</v>
      </c>
      <c r="L1412" s="152" t="s">
        <v>1534</v>
      </c>
      <c r="M1412" s="153">
        <f>N1412/1000000</f>
        <v>24.074047</v>
      </c>
      <c r="N1412" s="149">
        <v>2.4074047E7</v>
      </c>
      <c r="O1412" s="181">
        <f>P1412/1000000</f>
        <v>25.943101</v>
      </c>
      <c r="P1412" s="149">
        <v>2.5943101E7</v>
      </c>
      <c r="Q1412" s="153">
        <f>R1412/1000000</f>
        <v>21.993825</v>
      </c>
      <c r="R1412" s="154">
        <v>2.1993825E7</v>
      </c>
      <c r="S1412" s="154">
        <f>R1412+P1412</f>
        <v>47936926</v>
      </c>
      <c r="T1412" s="154">
        <f>S1412/1000000</f>
        <v>47.936926</v>
      </c>
      <c r="U1412" s="178">
        <f>R1412/S1412</f>
        <v>0.4588075798</v>
      </c>
      <c r="V1412" s="156">
        <v>47.0</v>
      </c>
      <c r="W1412" s="157">
        <f t="shared" si="2454"/>
        <v>1.019934596</v>
      </c>
      <c r="X1412" s="178">
        <f>N1412/(V1412*1000000)</f>
        <v>0.512213766</v>
      </c>
      <c r="Y1412" s="164">
        <v>2016.0</v>
      </c>
      <c r="Z1412" s="159"/>
      <c r="AA1412" s="159"/>
      <c r="AB1412" s="160" t="s">
        <v>4377</v>
      </c>
      <c r="AC1412" s="159"/>
    </row>
    <row r="1413" ht="15.75" customHeight="1">
      <c r="A1413" s="221" t="s">
        <v>4378</v>
      </c>
      <c r="B1413" s="183">
        <v>38.0</v>
      </c>
      <c r="C1413" s="147">
        <v>42.0</v>
      </c>
      <c r="D1413" s="183">
        <f>AVERAGE(B1413:C1413)</f>
        <v>40</v>
      </c>
      <c r="E1413" s="147">
        <v>57.0</v>
      </c>
      <c r="F1413" s="147">
        <v>66.0</v>
      </c>
      <c r="G1413" s="147">
        <f t="shared" si="2433"/>
        <v>-9</v>
      </c>
      <c r="H1413" s="147">
        <f>AVERAGE(E1413:F1413)</f>
        <v>61.5</v>
      </c>
      <c r="I1413" s="183">
        <f t="shared" si="2435"/>
        <v>-21.5</v>
      </c>
      <c r="J1413" s="179" t="s">
        <v>1602</v>
      </c>
      <c r="K1413" s="179" t="s">
        <v>1808</v>
      </c>
      <c r="L1413" s="179" t="s">
        <v>1540</v>
      </c>
      <c r="M1413" s="186">
        <v>8.2</v>
      </c>
      <c r="N1413" s="187">
        <f>M1413*1000000</f>
        <v>8200000</v>
      </c>
      <c r="O1413" s="153">
        <v>24.08</v>
      </c>
      <c r="P1413" s="187">
        <f>O1413*1000000</f>
        <v>24080000</v>
      </c>
      <c r="Q1413" s="153">
        <v>28.75</v>
      </c>
      <c r="R1413" s="149">
        <f>SUM(Q1413*1000000)</f>
        <v>28750000</v>
      </c>
      <c r="S1413" s="187">
        <f>T1413*1000000</f>
        <v>52830000</v>
      </c>
      <c r="T1413" s="187">
        <f>SUM(O1413+Q1413)</f>
        <v>52.83</v>
      </c>
      <c r="U1413" s="178">
        <f t="shared" ref="U1413:U1420" si="2462">(R1413/S1413)</f>
        <v>0.5441983721</v>
      </c>
      <c r="V1413" s="156">
        <v>52.0</v>
      </c>
      <c r="W1413" s="188">
        <f t="shared" si="2454"/>
        <v>1.015961538</v>
      </c>
      <c r="X1413" s="193">
        <f t="shared" ref="X1413:X1420" si="2463">SUM(M1413/V1413)</f>
        <v>0.1576923077</v>
      </c>
      <c r="Y1413" s="147">
        <v>2010.0</v>
      </c>
      <c r="Z1413" s="159"/>
      <c r="AA1413" s="159"/>
      <c r="AB1413" s="189" t="s">
        <v>4379</v>
      </c>
      <c r="AC1413" s="158"/>
    </row>
    <row r="1414" ht="15.75" customHeight="1">
      <c r="A1414" s="212" t="s">
        <v>4380</v>
      </c>
      <c r="B1414" s="146">
        <v>22.0</v>
      </c>
      <c r="C1414" s="146">
        <v>79.0</v>
      </c>
      <c r="D1414" s="146">
        <f>(B1414+C1414)/2</f>
        <v>50.5</v>
      </c>
      <c r="E1414" s="146">
        <v>62.0</v>
      </c>
      <c r="F1414" s="146">
        <v>69.0</v>
      </c>
      <c r="G1414" s="146">
        <f t="shared" si="2433"/>
        <v>-7</v>
      </c>
      <c r="H1414" s="146">
        <f>(E1414+F1414)/2</f>
        <v>65.5</v>
      </c>
      <c r="I1414" s="146">
        <f t="shared" si="2435"/>
        <v>-15</v>
      </c>
      <c r="J1414" s="152" t="s">
        <v>1537</v>
      </c>
      <c r="K1414" s="197" t="s">
        <v>4070</v>
      </c>
      <c r="L1414" s="197" t="s">
        <v>1534</v>
      </c>
      <c r="M1414" s="181">
        <f>N1414/1000000</f>
        <v>6.864744</v>
      </c>
      <c r="N1414" s="149">
        <v>6864744.0</v>
      </c>
      <c r="O1414" s="181">
        <f>P1414/1000000</f>
        <v>15.006824</v>
      </c>
      <c r="P1414" s="149">
        <v>1.5006824E7</v>
      </c>
      <c r="Q1414" s="181">
        <f>R1414/1000000</f>
        <v>0.208841</v>
      </c>
      <c r="R1414" s="149">
        <v>208841.0</v>
      </c>
      <c r="S1414" s="149">
        <f>P1414+R1414</f>
        <v>15215665</v>
      </c>
      <c r="T1414" s="149">
        <f>S1414/1000000</f>
        <v>15.215665</v>
      </c>
      <c r="U1414" s="199">
        <f t="shared" si="2462"/>
        <v>0.01372539419</v>
      </c>
      <c r="V1414" s="192">
        <v>15.0</v>
      </c>
      <c r="W1414" s="200">
        <f>SUM(S1414/(V1414*1000000))</f>
        <v>1.014377667</v>
      </c>
      <c r="X1414" s="199">
        <f t="shared" si="2463"/>
        <v>0.4576496</v>
      </c>
      <c r="Y1414" s="146">
        <v>2019.0</v>
      </c>
      <c r="Z1414" s="201"/>
      <c r="AA1414" s="201"/>
      <c r="AB1414" s="211" t="s">
        <v>4381</v>
      </c>
      <c r="AC1414" s="159"/>
    </row>
    <row r="1415" ht="15.75" customHeight="1">
      <c r="A1415" s="221" t="s">
        <v>4382</v>
      </c>
      <c r="B1415" s="183">
        <v>55.0</v>
      </c>
      <c r="C1415" s="147">
        <v>55.0</v>
      </c>
      <c r="D1415" s="183">
        <f t="shared" ref="D1415:D1416" si="2464">AVERAGE(B1415:C1415)</f>
        <v>55</v>
      </c>
      <c r="E1415" s="147">
        <v>56.0</v>
      </c>
      <c r="F1415" s="147">
        <v>67.0</v>
      </c>
      <c r="G1415" s="147">
        <f t="shared" si="2433"/>
        <v>-11</v>
      </c>
      <c r="H1415" s="147">
        <f t="shared" ref="H1415:H1416" si="2465">AVERAGE(E1415:F1415)</f>
        <v>61.5</v>
      </c>
      <c r="I1415" s="183">
        <f t="shared" si="2435"/>
        <v>-6.5</v>
      </c>
      <c r="J1415" s="179" t="s">
        <v>1983</v>
      </c>
      <c r="K1415" s="179" t="s">
        <v>3896</v>
      </c>
      <c r="L1415" s="179" t="s">
        <v>1534</v>
      </c>
      <c r="M1415" s="186">
        <v>17.2</v>
      </c>
      <c r="N1415" s="187">
        <f>M1415*1000000</f>
        <v>17200000</v>
      </c>
      <c r="O1415" s="153">
        <v>43.31</v>
      </c>
      <c r="P1415" s="187">
        <f>O1415*1000000</f>
        <v>43310000</v>
      </c>
      <c r="Q1415" s="153">
        <v>37.81</v>
      </c>
      <c r="R1415" s="149">
        <f>SUM(Q1415*1000000)</f>
        <v>37810000</v>
      </c>
      <c r="S1415" s="187">
        <f>T1415*1000000</f>
        <v>81120000</v>
      </c>
      <c r="T1415" s="187">
        <f>SUM(O1415+Q1415)</f>
        <v>81.12</v>
      </c>
      <c r="U1415" s="178">
        <f t="shared" si="2462"/>
        <v>0.4660996055</v>
      </c>
      <c r="V1415" s="156">
        <v>80.0</v>
      </c>
      <c r="W1415" s="188">
        <f t="shared" ref="W1415:W1416" si="2466">SUM(T1415/V1415)</f>
        <v>1.014</v>
      </c>
      <c r="X1415" s="193">
        <f t="shared" si="2463"/>
        <v>0.215</v>
      </c>
      <c r="Y1415" s="147">
        <v>2010.0</v>
      </c>
      <c r="Z1415" s="159"/>
      <c r="AA1415" s="159"/>
      <c r="AB1415" s="189" t="s">
        <v>4383</v>
      </c>
      <c r="AC1415" s="158"/>
    </row>
    <row r="1416" ht="15.75" customHeight="1">
      <c r="A1416" s="223" t="s">
        <v>4384</v>
      </c>
      <c r="B1416" s="175">
        <v>52.0</v>
      </c>
      <c r="C1416" s="158">
        <v>51.0</v>
      </c>
      <c r="D1416" s="210">
        <f t="shared" si="2464"/>
        <v>51.5</v>
      </c>
      <c r="E1416" s="158">
        <v>55.0</v>
      </c>
      <c r="F1416" s="158">
        <v>61.0</v>
      </c>
      <c r="G1416" s="158">
        <f t="shared" si="2433"/>
        <v>-6</v>
      </c>
      <c r="H1416" s="158">
        <f t="shared" si="2465"/>
        <v>58</v>
      </c>
      <c r="I1416" s="210">
        <f t="shared" si="2435"/>
        <v>-6.5</v>
      </c>
      <c r="J1416" s="162" t="s">
        <v>1601</v>
      </c>
      <c r="K1416" s="162" t="s">
        <v>4385</v>
      </c>
      <c r="L1416" s="162" t="s">
        <v>1534</v>
      </c>
      <c r="M1416" s="153">
        <f t="shared" ref="M1416:M1417" si="2467">N1416/1000000</f>
        <v>27.202226</v>
      </c>
      <c r="N1416" s="154">
        <v>2.7202226E7</v>
      </c>
      <c r="O1416" s="153">
        <f t="shared" ref="O1416:O1417" si="2468">P1416/1000000</f>
        <v>65.187603</v>
      </c>
      <c r="P1416" s="154">
        <v>6.5187603E7</v>
      </c>
      <c r="Q1416" s="153">
        <f t="shared" ref="Q1416:Q1417" si="2469">R1416/1000000</f>
        <v>132.5</v>
      </c>
      <c r="R1416" s="154">
        <v>1.325E8</v>
      </c>
      <c r="S1416" s="154">
        <v>1.97687603E8</v>
      </c>
      <c r="T1416" s="154">
        <f t="shared" ref="T1416:T1421" si="2470">S1416/1000000</f>
        <v>197.687603</v>
      </c>
      <c r="U1416" s="178">
        <f t="shared" si="2462"/>
        <v>0.6702494137</v>
      </c>
      <c r="V1416" s="156">
        <v>195.0</v>
      </c>
      <c r="W1416" s="188">
        <f t="shared" si="2466"/>
        <v>1.013782579</v>
      </c>
      <c r="X1416" s="193">
        <f t="shared" si="2463"/>
        <v>0.1394985949</v>
      </c>
      <c r="Y1416" s="158">
        <v>2013.0</v>
      </c>
      <c r="Z1416" s="159"/>
      <c r="AA1416" s="159"/>
      <c r="AB1416" s="189" t="s">
        <v>4386</v>
      </c>
      <c r="AC1416" s="158"/>
    </row>
    <row r="1417" ht="15.75" customHeight="1">
      <c r="A1417" s="222" t="s">
        <v>4387</v>
      </c>
      <c r="B1417" s="146">
        <v>65.0</v>
      </c>
      <c r="C1417" s="164">
        <v>57.0</v>
      </c>
      <c r="D1417" s="149">
        <f>(B1417+C1417)/2</f>
        <v>61</v>
      </c>
      <c r="E1417" s="164">
        <v>71.0</v>
      </c>
      <c r="F1417" s="164">
        <v>54.0</v>
      </c>
      <c r="G1417" s="151">
        <f t="shared" si="2433"/>
        <v>17</v>
      </c>
      <c r="H1417" s="151">
        <f>(E1417+F1417)/2</f>
        <v>62.5</v>
      </c>
      <c r="I1417" s="150">
        <f t="shared" si="2435"/>
        <v>-1.5</v>
      </c>
      <c r="J1417" s="165" t="s">
        <v>1565</v>
      </c>
      <c r="K1417" s="165" t="s">
        <v>1565</v>
      </c>
      <c r="L1417" s="166" t="s">
        <v>1529</v>
      </c>
      <c r="M1417" s="167">
        <f t="shared" si="2467"/>
        <v>0.158845</v>
      </c>
      <c r="N1417" s="149">
        <v>158845.0</v>
      </c>
      <c r="O1417" s="167">
        <f t="shared" si="2468"/>
        <v>22.15099</v>
      </c>
      <c r="P1417" s="149">
        <v>2.215099E7</v>
      </c>
      <c r="Q1417" s="167">
        <f t="shared" si="2469"/>
        <v>41.508267</v>
      </c>
      <c r="R1417" s="150">
        <f>S1417-P1417</f>
        <v>41508267</v>
      </c>
      <c r="S1417" s="149">
        <v>6.3659257E7</v>
      </c>
      <c r="T1417" s="149">
        <f t="shared" si="2470"/>
        <v>63.659257</v>
      </c>
      <c r="U1417" s="155">
        <f t="shared" si="2462"/>
        <v>0.6520381945</v>
      </c>
      <c r="V1417" s="192">
        <v>62.8</v>
      </c>
      <c r="W1417" s="204">
        <f>SUM(S1417/(V1417*1000000))</f>
        <v>1.013682436</v>
      </c>
      <c r="X1417" s="155">
        <f t="shared" si="2463"/>
        <v>0.002529378981</v>
      </c>
      <c r="Y1417" s="164">
        <v>2017.0</v>
      </c>
      <c r="Z1417" s="171"/>
      <c r="AA1417" s="171"/>
      <c r="AB1417" s="172" t="s">
        <v>4388</v>
      </c>
      <c r="AC1417" s="171"/>
    </row>
    <row r="1418" ht="15.75" customHeight="1">
      <c r="A1418" s="221" t="s">
        <v>4389</v>
      </c>
      <c r="B1418" s="175">
        <v>53.0</v>
      </c>
      <c r="C1418" s="158">
        <v>49.0</v>
      </c>
      <c r="D1418" s="183">
        <f>AVERAGE(B1418:C1418)</f>
        <v>51</v>
      </c>
      <c r="E1418" s="158">
        <v>52.0</v>
      </c>
      <c r="F1418" s="147">
        <v>61.0</v>
      </c>
      <c r="G1418" s="147">
        <f t="shared" si="2433"/>
        <v>-9</v>
      </c>
      <c r="H1418" s="147">
        <f>AVERAGE(E1418:F1418)</f>
        <v>56.5</v>
      </c>
      <c r="I1418" s="183">
        <f t="shared" si="2435"/>
        <v>-5.5</v>
      </c>
      <c r="J1418" s="179" t="s">
        <v>1602</v>
      </c>
      <c r="K1418" s="179" t="s">
        <v>1808</v>
      </c>
      <c r="L1418" s="179" t="s">
        <v>1540</v>
      </c>
      <c r="M1418" s="153">
        <v>11.4</v>
      </c>
      <c r="N1418" s="187">
        <f>M1418*1000000</f>
        <v>11400000</v>
      </c>
      <c r="O1418" s="153">
        <v>29.12</v>
      </c>
      <c r="P1418" s="187">
        <f>O1418*1000000</f>
        <v>29120000</v>
      </c>
      <c r="Q1418" s="153">
        <v>21.95</v>
      </c>
      <c r="R1418" s="149">
        <f>SUM(Q1418*1000000)</f>
        <v>21950000</v>
      </c>
      <c r="S1418" s="154">
        <f>SUM(N1418:P1418)</f>
        <v>40520029.12</v>
      </c>
      <c r="T1418" s="149">
        <f t="shared" si="2470"/>
        <v>40.52002912</v>
      </c>
      <c r="U1418" s="178">
        <f t="shared" si="2462"/>
        <v>0.5417074093</v>
      </c>
      <c r="V1418" s="156">
        <v>40.0</v>
      </c>
      <c r="W1418" s="188">
        <f>SUM(T1418/V1418)</f>
        <v>1.013000728</v>
      </c>
      <c r="X1418" s="193">
        <f t="shared" si="2463"/>
        <v>0.285</v>
      </c>
      <c r="Y1418" s="147">
        <v>2011.0</v>
      </c>
      <c r="Z1418" s="159"/>
      <c r="AA1418" s="159"/>
      <c r="AB1418" s="189" t="s">
        <v>4390</v>
      </c>
      <c r="AC1418" s="158"/>
    </row>
    <row r="1419" ht="15.75" customHeight="1">
      <c r="A1419" s="222" t="s">
        <v>4391</v>
      </c>
      <c r="B1419" s="146">
        <v>25.0</v>
      </c>
      <c r="C1419" s="164">
        <v>40.0</v>
      </c>
      <c r="D1419" s="149">
        <f t="shared" ref="D1419:D1421" si="2471">(B1419+C1419)/2</f>
        <v>32.5</v>
      </c>
      <c r="E1419" s="164">
        <v>40.0</v>
      </c>
      <c r="F1419" s="164">
        <v>61.0</v>
      </c>
      <c r="G1419" s="151">
        <f t="shared" si="2433"/>
        <v>-21</v>
      </c>
      <c r="H1419" s="151">
        <f t="shared" ref="H1419:H1421" si="2472">(E1419+F1419)/2</f>
        <v>50.5</v>
      </c>
      <c r="I1419" s="150">
        <f t="shared" si="2435"/>
        <v>-18</v>
      </c>
      <c r="J1419" s="165" t="s">
        <v>1543</v>
      </c>
      <c r="K1419" s="165" t="s">
        <v>1626</v>
      </c>
      <c r="L1419" s="166" t="s">
        <v>1540</v>
      </c>
      <c r="M1419" s="167">
        <f t="shared" ref="M1419:M1421" si="2473">N1419/1000000</f>
        <v>1.597928</v>
      </c>
      <c r="N1419" s="149">
        <v>1597928.0</v>
      </c>
      <c r="O1419" s="167">
        <f t="shared" ref="O1419:O1421" si="2474">P1419/1000000</f>
        <v>3.614896</v>
      </c>
      <c r="P1419" s="149">
        <v>3614896.0</v>
      </c>
      <c r="Q1419" s="167">
        <f t="shared" ref="Q1419:Q1423" si="2475">R1419/1000000</f>
        <v>1.427118</v>
      </c>
      <c r="R1419" s="150">
        <f t="shared" ref="R1419:R1420" si="2476">S1419-P1419</f>
        <v>1427118</v>
      </c>
      <c r="S1419" s="149">
        <v>5042014.0</v>
      </c>
      <c r="T1419" s="149">
        <f t="shared" si="2470"/>
        <v>5.042014</v>
      </c>
      <c r="U1419" s="155">
        <f t="shared" si="2462"/>
        <v>0.2830452276</v>
      </c>
      <c r="V1419" s="192">
        <v>5.0</v>
      </c>
      <c r="W1419" s="204">
        <f t="shared" ref="W1419:W1420" si="2477">SUM(S1419/(V1419*1000000))</f>
        <v>1.0084028</v>
      </c>
      <c r="X1419" s="155">
        <f t="shared" si="2463"/>
        <v>0.3195856</v>
      </c>
      <c r="Y1419" s="164">
        <v>2017.0</v>
      </c>
      <c r="Z1419" s="171"/>
      <c r="AA1419" s="171"/>
      <c r="AB1419" s="172" t="s">
        <v>4392</v>
      </c>
      <c r="AC1419" s="171"/>
    </row>
    <row r="1420" ht="15.75" customHeight="1">
      <c r="A1420" s="222" t="s">
        <v>4393</v>
      </c>
      <c r="B1420" s="146">
        <v>85.0</v>
      </c>
      <c r="C1420" s="164">
        <v>71.0</v>
      </c>
      <c r="D1420" s="149">
        <f t="shared" si="2471"/>
        <v>78</v>
      </c>
      <c r="E1420" s="164">
        <v>73.0</v>
      </c>
      <c r="F1420" s="164">
        <v>73.0</v>
      </c>
      <c r="G1420" s="151">
        <f t="shared" si="2433"/>
        <v>0</v>
      </c>
      <c r="H1420" s="151">
        <f t="shared" si="2472"/>
        <v>73</v>
      </c>
      <c r="I1420" s="150">
        <f t="shared" si="2435"/>
        <v>5</v>
      </c>
      <c r="J1420" s="165" t="s">
        <v>1543</v>
      </c>
      <c r="K1420" s="165" t="s">
        <v>1543</v>
      </c>
      <c r="L1420" s="166" t="s">
        <v>1540</v>
      </c>
      <c r="M1420" s="167">
        <f t="shared" si="2473"/>
        <v>0.135301</v>
      </c>
      <c r="N1420" s="149">
        <v>135301.0</v>
      </c>
      <c r="O1420" s="167">
        <f t="shared" si="2474"/>
        <v>3.024308</v>
      </c>
      <c r="P1420" s="149">
        <v>3024308.0</v>
      </c>
      <c r="Q1420" s="167">
        <f t="shared" si="2475"/>
        <v>0</v>
      </c>
      <c r="R1420" s="150">
        <f t="shared" si="2476"/>
        <v>0</v>
      </c>
      <c r="S1420" s="149">
        <v>3024308.0</v>
      </c>
      <c r="T1420" s="149">
        <f t="shared" si="2470"/>
        <v>3.024308</v>
      </c>
      <c r="U1420" s="155">
        <f t="shared" si="2462"/>
        <v>0</v>
      </c>
      <c r="V1420" s="192">
        <v>3.0</v>
      </c>
      <c r="W1420" s="204">
        <f t="shared" si="2477"/>
        <v>1.008102667</v>
      </c>
      <c r="X1420" s="155">
        <f t="shared" si="2463"/>
        <v>0.04510033333</v>
      </c>
      <c r="Y1420" s="164">
        <v>2017.0</v>
      </c>
      <c r="Z1420" s="171"/>
      <c r="AA1420" s="171"/>
      <c r="AB1420" s="172" t="s">
        <v>4394</v>
      </c>
      <c r="AC1420" s="171"/>
    </row>
    <row r="1421" ht="15.75" customHeight="1">
      <c r="A1421" s="222" t="s">
        <v>4395</v>
      </c>
      <c r="B1421" s="146">
        <v>60.0</v>
      </c>
      <c r="C1421" s="164">
        <v>59.0</v>
      </c>
      <c r="D1421" s="214">
        <f t="shared" si="2471"/>
        <v>59.5</v>
      </c>
      <c r="E1421" s="164">
        <v>48.0</v>
      </c>
      <c r="F1421" s="164">
        <v>44.0</v>
      </c>
      <c r="G1421" s="149">
        <f t="shared" si="2433"/>
        <v>4</v>
      </c>
      <c r="H1421" s="164">
        <f t="shared" si="2472"/>
        <v>46</v>
      </c>
      <c r="I1421" s="177">
        <f t="shared" si="2435"/>
        <v>13.5</v>
      </c>
      <c r="J1421" s="173" t="s">
        <v>1558</v>
      </c>
      <c r="K1421" s="173" t="s">
        <v>1558</v>
      </c>
      <c r="L1421" s="152" t="s">
        <v>1534</v>
      </c>
      <c r="M1421" s="153">
        <f t="shared" si="2473"/>
        <v>1.861118</v>
      </c>
      <c r="N1421" s="149">
        <v>1861118.0</v>
      </c>
      <c r="O1421" s="181">
        <f t="shared" si="2474"/>
        <v>4.761241</v>
      </c>
      <c r="P1421" s="149">
        <v>4761241.0</v>
      </c>
      <c r="Q1421" s="153">
        <f t="shared" si="2475"/>
        <v>32.508768</v>
      </c>
      <c r="R1421" s="154">
        <v>3.2508768E7</v>
      </c>
      <c r="S1421" s="154">
        <f>R1421+P1421</f>
        <v>37270009</v>
      </c>
      <c r="T1421" s="154">
        <f t="shared" si="2470"/>
        <v>37.270009</v>
      </c>
      <c r="U1421" s="178">
        <f>R1421/S1421</f>
        <v>0.8722500711</v>
      </c>
      <c r="V1421" s="156">
        <v>37.0</v>
      </c>
      <c r="W1421" s="157">
        <f>SUM(T1421/V1421)</f>
        <v>1.007297541</v>
      </c>
      <c r="X1421" s="178">
        <f>N1421/(V1421*1000000)</f>
        <v>0.05030048649</v>
      </c>
      <c r="Y1421" s="164">
        <v>2016.0</v>
      </c>
      <c r="Z1421" s="159"/>
      <c r="AA1421" s="159"/>
      <c r="AB1421" s="160" t="s">
        <v>4396</v>
      </c>
      <c r="AC1421" s="159"/>
    </row>
    <row r="1422" ht="15.75" customHeight="1">
      <c r="A1422" s="221" t="s">
        <v>4397</v>
      </c>
      <c r="B1422" s="183">
        <v>17.0</v>
      </c>
      <c r="C1422" s="147">
        <v>36.0</v>
      </c>
      <c r="D1422" s="147">
        <v>26.5</v>
      </c>
      <c r="E1422" s="147">
        <v>40.0</v>
      </c>
      <c r="F1422" s="147">
        <v>55.0</v>
      </c>
      <c r="G1422" s="147">
        <v>-15.0</v>
      </c>
      <c r="H1422" s="147">
        <v>47.5</v>
      </c>
      <c r="I1422" s="147">
        <v>-21.0</v>
      </c>
      <c r="J1422" s="179" t="s">
        <v>1543</v>
      </c>
      <c r="K1422" s="179" t="s">
        <v>4398</v>
      </c>
      <c r="L1422" s="179" t="s">
        <v>1540</v>
      </c>
      <c r="M1422" s="186">
        <v>13.0</v>
      </c>
      <c r="N1422" s="228">
        <v>1.2750297E7</v>
      </c>
      <c r="O1422" s="153">
        <v>35.0</v>
      </c>
      <c r="P1422" s="228">
        <v>3.5353E7</v>
      </c>
      <c r="Q1422" s="153">
        <f t="shared" si="2475"/>
        <v>32.914862</v>
      </c>
      <c r="R1422" s="154">
        <v>3.2914862E7</v>
      </c>
      <c r="S1422" s="228">
        <v>6.8267862E7</v>
      </c>
      <c r="T1422" s="187">
        <v>68.0</v>
      </c>
      <c r="U1422" s="178">
        <f t="shared" ref="U1422:U1424" si="2478">(R1422/S1422)</f>
        <v>0.4821428566</v>
      </c>
      <c r="V1422" s="156">
        <v>68.0</v>
      </c>
      <c r="W1422" s="188">
        <v>1.0039</v>
      </c>
      <c r="X1422" s="193">
        <f t="shared" ref="X1422:X1439" si="2479">SUM(M1422/V1422)</f>
        <v>0.1911764706</v>
      </c>
      <c r="Y1422" s="151">
        <v>2012.0</v>
      </c>
      <c r="Z1422" s="159"/>
      <c r="AA1422" s="159"/>
      <c r="AB1422" s="189" t="s">
        <v>4399</v>
      </c>
      <c r="AC1422" s="158"/>
    </row>
    <row r="1423" ht="15.75" customHeight="1">
      <c r="A1423" s="223" t="s">
        <v>4400</v>
      </c>
      <c r="B1423" s="175">
        <v>46.0</v>
      </c>
      <c r="C1423" s="158">
        <v>52.0</v>
      </c>
      <c r="D1423" s="210">
        <f t="shared" ref="D1423:D1424" si="2480">AVERAGE(B1423:C1423)</f>
        <v>49</v>
      </c>
      <c r="E1423" s="158">
        <v>54.0</v>
      </c>
      <c r="F1423" s="158">
        <v>61.0</v>
      </c>
      <c r="G1423" s="158">
        <f t="shared" ref="G1423:G1486" si="2481">SUM(E1423-F1423)</f>
        <v>-7</v>
      </c>
      <c r="H1423" s="158">
        <f t="shared" ref="H1423:H1424" si="2482">AVERAGE(E1423:F1423)</f>
        <v>57.5</v>
      </c>
      <c r="I1423" s="210">
        <f t="shared" ref="I1423:I1486" si="2483">SUM(D1423-H1423)</f>
        <v>-8.5</v>
      </c>
      <c r="J1423" s="162" t="s">
        <v>1547</v>
      </c>
      <c r="K1423" s="162" t="s">
        <v>4401</v>
      </c>
      <c r="L1423" s="162" t="s">
        <v>1534</v>
      </c>
      <c r="M1423" s="153">
        <f>N1423/1000000</f>
        <v>7.582595</v>
      </c>
      <c r="N1423" s="154">
        <v>7582595.0</v>
      </c>
      <c r="O1423" s="153">
        <f>P1423/1000000</f>
        <v>19.452138</v>
      </c>
      <c r="P1423" s="154">
        <v>1.9452138E7</v>
      </c>
      <c r="Q1423" s="153">
        <f t="shared" si="2475"/>
        <v>40.6</v>
      </c>
      <c r="R1423" s="154">
        <v>4.06E7</v>
      </c>
      <c r="S1423" s="154">
        <v>6.0052138E7</v>
      </c>
      <c r="T1423" s="154">
        <f>S1423/1000000</f>
        <v>60.052138</v>
      </c>
      <c r="U1423" s="178">
        <f t="shared" si="2478"/>
        <v>0.6760791764</v>
      </c>
      <c r="V1423" s="156">
        <v>60.0</v>
      </c>
      <c r="W1423" s="188">
        <f t="shared" ref="W1423:W1424" si="2484">SUM(T1423/V1423)</f>
        <v>1.000868967</v>
      </c>
      <c r="X1423" s="193">
        <f t="shared" si="2479"/>
        <v>0.1263765833</v>
      </c>
      <c r="Y1423" s="158">
        <v>2013.0</v>
      </c>
      <c r="Z1423" s="159"/>
      <c r="AA1423" s="159"/>
      <c r="AB1423" s="189" t="s">
        <v>4402</v>
      </c>
      <c r="AC1423" s="158"/>
    </row>
    <row r="1424" ht="15.75" customHeight="1">
      <c r="A1424" s="221" t="s">
        <v>4403</v>
      </c>
      <c r="B1424" s="183">
        <v>73.0</v>
      </c>
      <c r="C1424" s="147">
        <v>71.0</v>
      </c>
      <c r="D1424" s="183">
        <f t="shared" si="2480"/>
        <v>72</v>
      </c>
      <c r="E1424" s="147">
        <v>59.0</v>
      </c>
      <c r="F1424" s="147">
        <v>64.0</v>
      </c>
      <c r="G1424" s="147">
        <f t="shared" si="2481"/>
        <v>-5</v>
      </c>
      <c r="H1424" s="147">
        <f t="shared" si="2482"/>
        <v>61.5</v>
      </c>
      <c r="I1424" s="183">
        <f t="shared" si="2483"/>
        <v>10.5</v>
      </c>
      <c r="J1424" s="179" t="s">
        <v>1694</v>
      </c>
      <c r="K1424" s="179" t="s">
        <v>4404</v>
      </c>
      <c r="L1424" s="179" t="s">
        <v>1534</v>
      </c>
      <c r="M1424" s="186">
        <v>32.7</v>
      </c>
      <c r="N1424" s="187">
        <f>M1424*1000000</f>
        <v>32700000</v>
      </c>
      <c r="O1424" s="153">
        <v>77.23</v>
      </c>
      <c r="P1424" s="187">
        <f>O1424*1000000</f>
        <v>77230000</v>
      </c>
      <c r="Q1424" s="153">
        <v>22.85</v>
      </c>
      <c r="R1424" s="149">
        <f>SUM(Q1424*1000000)</f>
        <v>22850000</v>
      </c>
      <c r="S1424" s="187">
        <f>T1424*1000000</f>
        <v>100080000</v>
      </c>
      <c r="T1424" s="187">
        <v>100.08</v>
      </c>
      <c r="U1424" s="178">
        <f t="shared" si="2478"/>
        <v>0.2283173461</v>
      </c>
      <c r="V1424" s="156">
        <v>100.0</v>
      </c>
      <c r="W1424" s="188">
        <f t="shared" si="2484"/>
        <v>1.0008</v>
      </c>
      <c r="X1424" s="193">
        <f t="shared" si="2479"/>
        <v>0.327</v>
      </c>
      <c r="Y1424" s="147">
        <v>2009.0</v>
      </c>
      <c r="Z1424" s="159"/>
      <c r="AA1424" s="159"/>
      <c r="AB1424" s="189" t="s">
        <v>4405</v>
      </c>
      <c r="AC1424" s="158"/>
    </row>
    <row r="1425" ht="15.75" customHeight="1">
      <c r="A1425" s="227" t="s">
        <v>4406</v>
      </c>
      <c r="B1425" s="146">
        <v>98.0</v>
      </c>
      <c r="C1425" s="147">
        <v>90.0</v>
      </c>
      <c r="D1425" s="149">
        <f>(B1425+C1425)/2</f>
        <v>94</v>
      </c>
      <c r="E1425" s="147">
        <v>86.0</v>
      </c>
      <c r="F1425" s="149">
        <v>84.0</v>
      </c>
      <c r="G1425" s="150">
        <f t="shared" si="2481"/>
        <v>2</v>
      </c>
      <c r="H1425" s="151">
        <f>(E1425+F1425)/2</f>
        <v>85</v>
      </c>
      <c r="I1425" s="150">
        <f t="shared" si="2483"/>
        <v>9</v>
      </c>
      <c r="J1425" s="173" t="s">
        <v>1547</v>
      </c>
      <c r="K1425" s="173" t="s">
        <v>1547</v>
      </c>
      <c r="L1425" s="152" t="s">
        <v>1540</v>
      </c>
      <c r="M1425" s="153">
        <f>N1425/1000000</f>
        <v>0.263797</v>
      </c>
      <c r="N1425" s="149">
        <v>263797.0</v>
      </c>
      <c r="O1425" s="153">
        <f t="shared" ref="O1425:O1431" si="2485">P1425/1000000</f>
        <v>12.506396</v>
      </c>
      <c r="P1425" s="149">
        <v>1.2506396E7</v>
      </c>
      <c r="Q1425" s="153">
        <v>0.0</v>
      </c>
      <c r="R1425" s="154">
        <v>0.0</v>
      </c>
      <c r="S1425" s="149">
        <v>1.2506396E7</v>
      </c>
      <c r="T1425" s="154">
        <f>S1425/100000</f>
        <v>125.06396</v>
      </c>
      <c r="U1425" s="151">
        <v>0.0</v>
      </c>
      <c r="V1425" s="156">
        <v>12.5</v>
      </c>
      <c r="W1425" s="204">
        <f>SUM(S1425/(V1425*1000000))</f>
        <v>1.00051168</v>
      </c>
      <c r="X1425" s="155">
        <f t="shared" si="2479"/>
        <v>0.02110376</v>
      </c>
      <c r="Y1425" s="147">
        <v>2018.0</v>
      </c>
      <c r="Z1425" s="159"/>
      <c r="AA1425" s="159"/>
      <c r="AB1425" s="160" t="s">
        <v>4407</v>
      </c>
      <c r="AC1425" s="159"/>
    </row>
    <row r="1426" ht="15.75" customHeight="1">
      <c r="A1426" s="221" t="s">
        <v>4408</v>
      </c>
      <c r="B1426" s="183">
        <v>43.0</v>
      </c>
      <c r="C1426" s="158">
        <v>56.0</v>
      </c>
      <c r="D1426" s="183">
        <f t="shared" ref="D1426:D1428" si="2486">AVERAGE(B1426:C1426)</f>
        <v>49.5</v>
      </c>
      <c r="E1426" s="164">
        <v>64.0</v>
      </c>
      <c r="F1426" s="158">
        <v>71.0</v>
      </c>
      <c r="G1426" s="147">
        <f t="shared" si="2481"/>
        <v>-7</v>
      </c>
      <c r="H1426" s="147">
        <f t="shared" ref="H1426:H1428" si="2487">AVERAGE(E1426:F1426)</f>
        <v>67.5</v>
      </c>
      <c r="I1426" s="183">
        <f t="shared" si="2483"/>
        <v>-18</v>
      </c>
      <c r="J1426" s="162" t="s">
        <v>1565</v>
      </c>
      <c r="K1426" s="162" t="s">
        <v>2094</v>
      </c>
      <c r="L1426" s="179" t="s">
        <v>1540</v>
      </c>
      <c r="M1426" s="153">
        <v>13.471488</v>
      </c>
      <c r="N1426" s="149">
        <v>1.3471488E7</v>
      </c>
      <c r="O1426" s="181">
        <f t="shared" si="2485"/>
        <v>36.793804</v>
      </c>
      <c r="P1426" s="187">
        <v>3.6793804E7</v>
      </c>
      <c r="Q1426" s="181">
        <f t="shared" ref="Q1426:Q1430" si="2488">R1426/1000000</f>
        <v>32.993859</v>
      </c>
      <c r="R1426" s="187">
        <v>3.2993859E7</v>
      </c>
      <c r="S1426" s="187">
        <v>6.9787663E7</v>
      </c>
      <c r="T1426" s="187">
        <f t="shared" ref="T1426:T1428" si="2489">S1426/1000000</f>
        <v>69.787663</v>
      </c>
      <c r="U1426" s="178">
        <f t="shared" ref="U1426:U1433" si="2490">(R1426/S1426)</f>
        <v>0.4727749516</v>
      </c>
      <c r="V1426" s="156">
        <v>70.0</v>
      </c>
      <c r="W1426" s="188">
        <f t="shared" ref="W1426:W1428" si="2491">SUM(T1426/V1426)</f>
        <v>0.9969666143</v>
      </c>
      <c r="X1426" s="193">
        <f t="shared" si="2479"/>
        <v>0.1924498286</v>
      </c>
      <c r="Y1426" s="147">
        <v>2007.0</v>
      </c>
      <c r="Z1426" s="159"/>
      <c r="AA1426" s="159"/>
      <c r="AB1426" s="160" t="s">
        <v>4409</v>
      </c>
      <c r="AC1426" s="159"/>
    </row>
    <row r="1427" ht="15.75" customHeight="1">
      <c r="A1427" s="221" t="s">
        <v>4410</v>
      </c>
      <c r="B1427" s="183">
        <v>23.0</v>
      </c>
      <c r="C1427" s="151">
        <v>37.0</v>
      </c>
      <c r="D1427" s="185">
        <f t="shared" si="2486"/>
        <v>30</v>
      </c>
      <c r="E1427" s="151">
        <v>52.0</v>
      </c>
      <c r="F1427" s="151">
        <v>47.0</v>
      </c>
      <c r="G1427" s="147">
        <f t="shared" si="2481"/>
        <v>5</v>
      </c>
      <c r="H1427" s="147">
        <f t="shared" si="2487"/>
        <v>49.5</v>
      </c>
      <c r="I1427" s="185">
        <f t="shared" si="2483"/>
        <v>-19.5</v>
      </c>
      <c r="J1427" s="165" t="s">
        <v>1750</v>
      </c>
      <c r="K1427" s="165" t="s">
        <v>4411</v>
      </c>
      <c r="L1427" s="179" t="s">
        <v>1550</v>
      </c>
      <c r="M1427" s="181">
        <v>31.192615</v>
      </c>
      <c r="N1427" s="150">
        <v>3.1192615E7</v>
      </c>
      <c r="O1427" s="181">
        <f t="shared" si="2485"/>
        <v>100.462298</v>
      </c>
      <c r="P1427" s="187">
        <v>1.00462298E8</v>
      </c>
      <c r="Q1427" s="181">
        <f t="shared" si="2488"/>
        <v>72.92959</v>
      </c>
      <c r="R1427" s="187">
        <v>7.292959E7</v>
      </c>
      <c r="S1427" s="187">
        <v>1.73391888E8</v>
      </c>
      <c r="T1427" s="187">
        <f t="shared" si="2489"/>
        <v>173.391888</v>
      </c>
      <c r="U1427" s="178">
        <f t="shared" si="2490"/>
        <v>0.4206055476</v>
      </c>
      <c r="V1427" s="156">
        <v>175.0</v>
      </c>
      <c r="W1427" s="188">
        <f t="shared" si="2491"/>
        <v>0.9908107886</v>
      </c>
      <c r="X1427" s="193">
        <f t="shared" si="2479"/>
        <v>0.1782435143</v>
      </c>
      <c r="Y1427" s="147">
        <v>2007.0</v>
      </c>
      <c r="Z1427" s="171"/>
      <c r="AA1427" s="159"/>
      <c r="AB1427" s="160" t="s">
        <v>4412</v>
      </c>
      <c r="AC1427" s="159"/>
    </row>
    <row r="1428" ht="15.75" customHeight="1">
      <c r="A1428" s="221" t="s">
        <v>4413</v>
      </c>
      <c r="B1428" s="183">
        <v>27.0</v>
      </c>
      <c r="C1428" s="158">
        <v>33.0</v>
      </c>
      <c r="D1428" s="185">
        <f t="shared" si="2486"/>
        <v>30</v>
      </c>
      <c r="E1428" s="158">
        <v>19.0</v>
      </c>
      <c r="F1428" s="147">
        <v>29.0</v>
      </c>
      <c r="G1428" s="147">
        <f t="shared" si="2481"/>
        <v>-10</v>
      </c>
      <c r="H1428" s="147">
        <f t="shared" si="2487"/>
        <v>24</v>
      </c>
      <c r="I1428" s="185">
        <f t="shared" si="2483"/>
        <v>6</v>
      </c>
      <c r="J1428" s="179" t="s">
        <v>1602</v>
      </c>
      <c r="K1428" s="179" t="s">
        <v>1980</v>
      </c>
      <c r="L1428" s="179" t="s">
        <v>1540</v>
      </c>
      <c r="M1428" s="153">
        <v>5.041239</v>
      </c>
      <c r="N1428" s="150">
        <v>5041239.0</v>
      </c>
      <c r="O1428" s="181">
        <f t="shared" si="2485"/>
        <v>10.977721</v>
      </c>
      <c r="P1428" s="187">
        <v>1.0977721E7</v>
      </c>
      <c r="Q1428" s="181">
        <f t="shared" si="2488"/>
        <v>63.274132</v>
      </c>
      <c r="R1428" s="187">
        <v>6.3274132E7</v>
      </c>
      <c r="S1428" s="187">
        <v>7.4251853E7</v>
      </c>
      <c r="T1428" s="187">
        <f t="shared" si="2489"/>
        <v>74.251853</v>
      </c>
      <c r="U1428" s="178">
        <f t="shared" si="2490"/>
        <v>0.8521555954</v>
      </c>
      <c r="V1428" s="156">
        <v>75.0</v>
      </c>
      <c r="W1428" s="188">
        <f t="shared" si="2491"/>
        <v>0.9900247067</v>
      </c>
      <c r="X1428" s="193">
        <f t="shared" si="2479"/>
        <v>0.06721652</v>
      </c>
      <c r="Y1428" s="147">
        <v>2007.0</v>
      </c>
      <c r="Z1428" s="159"/>
      <c r="AA1428" s="159"/>
      <c r="AB1428" s="160" t="s">
        <v>4414</v>
      </c>
      <c r="AC1428" s="159"/>
    </row>
    <row r="1429" ht="15.75" customHeight="1">
      <c r="A1429" s="226" t="s">
        <v>4415</v>
      </c>
      <c r="B1429" s="146">
        <v>74.0</v>
      </c>
      <c r="C1429" s="147">
        <v>60.0</v>
      </c>
      <c r="D1429" s="149">
        <f t="shared" ref="D1429:D1431" si="2492">(B1429+C1429)/2</f>
        <v>67</v>
      </c>
      <c r="E1429" s="147">
        <v>75.0</v>
      </c>
      <c r="F1429" s="149">
        <v>74.0</v>
      </c>
      <c r="G1429" s="150">
        <f t="shared" si="2481"/>
        <v>1</v>
      </c>
      <c r="H1429" s="151">
        <f t="shared" ref="H1429:H1431" si="2493">(E1429+F1429)/2</f>
        <v>74.5</v>
      </c>
      <c r="I1429" s="150">
        <f t="shared" si="2483"/>
        <v>-7.5</v>
      </c>
      <c r="J1429" s="152" t="s">
        <v>1527</v>
      </c>
      <c r="K1429" s="152" t="s">
        <v>1533</v>
      </c>
      <c r="L1429" s="152" t="s">
        <v>1540</v>
      </c>
      <c r="M1429" s="153">
        <f t="shared" ref="M1429:M1431" si="2494">N1429/1000000</f>
        <v>7.132647</v>
      </c>
      <c r="N1429" s="149">
        <v>7132647.0</v>
      </c>
      <c r="O1429" s="153">
        <f t="shared" si="2485"/>
        <v>17.839115</v>
      </c>
      <c r="P1429" s="149">
        <v>1.7839115E7</v>
      </c>
      <c r="Q1429" s="153">
        <f t="shared" si="2488"/>
        <v>13.777762</v>
      </c>
      <c r="R1429" s="149">
        <v>1.3777762E7</v>
      </c>
      <c r="S1429" s="149">
        <v>3.1616877E7</v>
      </c>
      <c r="T1429" s="154">
        <f>S1429/100000</f>
        <v>316.16877</v>
      </c>
      <c r="U1429" s="155">
        <f t="shared" si="2490"/>
        <v>0.4357723883</v>
      </c>
      <c r="V1429" s="156">
        <v>32.0</v>
      </c>
      <c r="W1429" s="204">
        <f t="shared" ref="W1429:W1430" si="2495">SUM(S1429/(V1429*1000000))</f>
        <v>0.9880274063</v>
      </c>
      <c r="X1429" s="155">
        <f t="shared" si="2479"/>
        <v>0.2228952188</v>
      </c>
      <c r="Y1429" s="147">
        <v>2018.0</v>
      </c>
      <c r="Z1429" s="159"/>
      <c r="AA1429" s="159"/>
      <c r="AB1429" s="160" t="s">
        <v>4416</v>
      </c>
      <c r="AC1429" s="159"/>
    </row>
    <row r="1430" ht="15.75" customHeight="1">
      <c r="A1430" s="222" t="s">
        <v>4417</v>
      </c>
      <c r="B1430" s="146">
        <v>84.0</v>
      </c>
      <c r="C1430" s="164">
        <v>65.0</v>
      </c>
      <c r="D1430" s="149">
        <f t="shared" si="2492"/>
        <v>74.5</v>
      </c>
      <c r="E1430" s="164">
        <v>78.0</v>
      </c>
      <c r="F1430" s="164">
        <v>65.0</v>
      </c>
      <c r="G1430" s="151">
        <f t="shared" si="2481"/>
        <v>13</v>
      </c>
      <c r="H1430" s="151">
        <f t="shared" si="2493"/>
        <v>71.5</v>
      </c>
      <c r="I1430" s="150">
        <f t="shared" si="2483"/>
        <v>3</v>
      </c>
      <c r="J1430" s="165" t="s">
        <v>1565</v>
      </c>
      <c r="K1430" s="165" t="s">
        <v>1565</v>
      </c>
      <c r="L1430" s="152" t="s">
        <v>1529</v>
      </c>
      <c r="M1430" s="167">
        <f t="shared" si="2494"/>
        <v>0.06651</v>
      </c>
      <c r="N1430" s="149">
        <v>66510.0</v>
      </c>
      <c r="O1430" s="167">
        <f t="shared" si="2485"/>
        <v>3.902185</v>
      </c>
      <c r="P1430" s="149">
        <v>3902185.0</v>
      </c>
      <c r="Q1430" s="167">
        <f t="shared" si="2488"/>
        <v>9.916954</v>
      </c>
      <c r="R1430" s="150">
        <f>S1430-P1430</f>
        <v>9916954</v>
      </c>
      <c r="S1430" s="149">
        <v>1.3819139E7</v>
      </c>
      <c r="T1430" s="149">
        <f t="shared" ref="T1430:T1431" si="2496">S1430/1000000</f>
        <v>13.819139</v>
      </c>
      <c r="U1430" s="155">
        <f t="shared" si="2490"/>
        <v>0.717624593</v>
      </c>
      <c r="V1430" s="192">
        <v>14.0</v>
      </c>
      <c r="W1430" s="204">
        <f t="shared" si="2495"/>
        <v>0.9870813571</v>
      </c>
      <c r="X1430" s="155">
        <f t="shared" si="2479"/>
        <v>0.004750714286</v>
      </c>
      <c r="Y1430" s="164">
        <v>2017.0</v>
      </c>
      <c r="Z1430" s="171"/>
      <c r="AA1430" s="171"/>
      <c r="AB1430" s="172" t="s">
        <v>4418</v>
      </c>
      <c r="AC1430" s="171"/>
    </row>
    <row r="1431" ht="15.75" customHeight="1">
      <c r="A1431" s="224" t="s">
        <v>4419</v>
      </c>
      <c r="B1431" s="175">
        <v>91.0</v>
      </c>
      <c r="C1431" s="158">
        <v>82.0</v>
      </c>
      <c r="D1431" s="158">
        <f t="shared" si="2492"/>
        <v>86.5</v>
      </c>
      <c r="E1431" s="158">
        <v>88.0</v>
      </c>
      <c r="F1431" s="158">
        <v>79.0</v>
      </c>
      <c r="G1431" s="164">
        <f t="shared" si="2481"/>
        <v>9</v>
      </c>
      <c r="H1431" s="158">
        <f t="shared" si="2493"/>
        <v>83.5</v>
      </c>
      <c r="I1431" s="164">
        <f t="shared" si="2483"/>
        <v>3</v>
      </c>
      <c r="J1431" s="162" t="s">
        <v>1565</v>
      </c>
      <c r="K1431" s="162" t="s">
        <v>1565</v>
      </c>
      <c r="L1431" s="162" t="s">
        <v>1534</v>
      </c>
      <c r="M1431" s="153">
        <f t="shared" si="2494"/>
        <v>0.123238</v>
      </c>
      <c r="N1431" s="154">
        <v>123238.0</v>
      </c>
      <c r="O1431" s="153">
        <f t="shared" si="2485"/>
        <v>2.961006</v>
      </c>
      <c r="P1431" s="149">
        <v>2961006.0</v>
      </c>
      <c r="Q1431" s="181">
        <v>0.0</v>
      </c>
      <c r="R1431" s="149">
        <v>111460.0</v>
      </c>
      <c r="S1431" s="154">
        <f>SUM(P1431+Q1431*1000000)</f>
        <v>2961006</v>
      </c>
      <c r="T1431" s="154">
        <f t="shared" si="2496"/>
        <v>2.961006</v>
      </c>
      <c r="U1431" s="178">
        <f t="shared" si="2490"/>
        <v>0.037642612</v>
      </c>
      <c r="V1431" s="192">
        <v>3.0</v>
      </c>
      <c r="W1431" s="188">
        <f t="shared" ref="W1431:W1432" si="2497">SUM(T1431/V1431)</f>
        <v>0.987002</v>
      </c>
      <c r="X1431" s="193">
        <f t="shared" si="2479"/>
        <v>0.04107933333</v>
      </c>
      <c r="Y1431" s="158">
        <v>2015.0</v>
      </c>
      <c r="Z1431" s="159"/>
      <c r="AA1431" s="159"/>
      <c r="AB1431" s="189" t="s">
        <v>4420</v>
      </c>
      <c r="AC1431" s="158"/>
    </row>
    <row r="1432" ht="15.75" customHeight="1">
      <c r="A1432" s="221" t="s">
        <v>4421</v>
      </c>
      <c r="B1432" s="183">
        <v>46.0</v>
      </c>
      <c r="C1432" s="147">
        <v>49.0</v>
      </c>
      <c r="D1432" s="183">
        <f>AVERAGE(B1432:C1432)</f>
        <v>47.5</v>
      </c>
      <c r="E1432" s="147">
        <v>61.0</v>
      </c>
      <c r="F1432" s="147">
        <v>71.0</v>
      </c>
      <c r="G1432" s="147">
        <f t="shared" si="2481"/>
        <v>-10</v>
      </c>
      <c r="H1432" s="147">
        <f>AVERAGE(E1432:F1432)</f>
        <v>66</v>
      </c>
      <c r="I1432" s="183">
        <f t="shared" si="2483"/>
        <v>-18.5</v>
      </c>
      <c r="J1432" s="179" t="s">
        <v>1694</v>
      </c>
      <c r="K1432" s="179" t="s">
        <v>3915</v>
      </c>
      <c r="L1432" s="179" t="s">
        <v>1534</v>
      </c>
      <c r="M1432" s="186">
        <v>3.61</v>
      </c>
      <c r="N1432" s="187">
        <f>M1432*1000000</f>
        <v>3610000</v>
      </c>
      <c r="O1432" s="153">
        <v>8.4</v>
      </c>
      <c r="P1432" s="187">
        <f>O1432*1000000</f>
        <v>8400000</v>
      </c>
      <c r="Q1432" s="153">
        <v>10.35</v>
      </c>
      <c r="R1432" s="149">
        <f>SUM(Q1432*1000000)</f>
        <v>10350000</v>
      </c>
      <c r="S1432" s="187">
        <f>T1432*1000000</f>
        <v>18750000</v>
      </c>
      <c r="T1432" s="187">
        <v>18.75</v>
      </c>
      <c r="U1432" s="178">
        <f t="shared" si="2490"/>
        <v>0.552</v>
      </c>
      <c r="V1432" s="156">
        <v>19.0</v>
      </c>
      <c r="W1432" s="188">
        <f t="shared" si="2497"/>
        <v>0.9868421053</v>
      </c>
      <c r="X1432" s="193">
        <f t="shared" si="2479"/>
        <v>0.19</v>
      </c>
      <c r="Y1432" s="147">
        <v>2008.0</v>
      </c>
      <c r="Z1432" s="159"/>
      <c r="AA1432" s="159"/>
      <c r="AB1432" s="189" t="s">
        <v>4422</v>
      </c>
      <c r="AC1432" s="158"/>
    </row>
    <row r="1433" ht="15.75" customHeight="1">
      <c r="A1433" s="212" t="s">
        <v>4423</v>
      </c>
      <c r="B1433" s="146">
        <v>69.0</v>
      </c>
      <c r="C1433" s="146">
        <v>57.0</v>
      </c>
      <c r="D1433" s="146">
        <f t="shared" ref="D1433:D1434" si="2498">(B1433+C1433)/2</f>
        <v>63</v>
      </c>
      <c r="E1433" s="146">
        <v>58.0</v>
      </c>
      <c r="F1433" s="146">
        <v>60.0</v>
      </c>
      <c r="G1433" s="146">
        <f t="shared" si="2481"/>
        <v>-2</v>
      </c>
      <c r="H1433" s="146">
        <f t="shared" ref="H1433:H1434" si="2499">(E1433+F1433)/2</f>
        <v>59</v>
      </c>
      <c r="I1433" s="146">
        <f t="shared" si="2483"/>
        <v>4</v>
      </c>
      <c r="J1433" s="152" t="s">
        <v>1537</v>
      </c>
      <c r="K1433" s="197" t="s">
        <v>3740</v>
      </c>
      <c r="L1433" s="179" t="s">
        <v>1567</v>
      </c>
      <c r="M1433" s="181">
        <f t="shared" ref="M1433:M1434" si="2500">N1433/1000000</f>
        <v>11.030233</v>
      </c>
      <c r="N1433" s="149">
        <v>1.1030233E7</v>
      </c>
      <c r="O1433" s="181">
        <f t="shared" ref="O1433:O1434" si="2501">P1433/1000000</f>
        <v>32.05071</v>
      </c>
      <c r="P1433" s="149">
        <v>3.205071E7</v>
      </c>
      <c r="Q1433" s="181">
        <f>R1433/1000000</f>
        <v>27.075069</v>
      </c>
      <c r="R1433" s="149">
        <v>2.7075069E7</v>
      </c>
      <c r="S1433" s="149">
        <f>P1433+R1433</f>
        <v>59125779</v>
      </c>
      <c r="T1433" s="149">
        <f>S1433/1000000</f>
        <v>59.125779</v>
      </c>
      <c r="U1433" s="199">
        <f t="shared" si="2490"/>
        <v>0.4579232521</v>
      </c>
      <c r="V1433" s="192">
        <v>60.0</v>
      </c>
      <c r="W1433" s="200">
        <f t="shared" ref="W1433:W1434" si="2502">SUM(S1433/(V1433*1000000))</f>
        <v>0.98542965</v>
      </c>
      <c r="X1433" s="199">
        <f t="shared" si="2479"/>
        <v>0.1838372167</v>
      </c>
      <c r="Y1433" s="146">
        <v>2019.0</v>
      </c>
      <c r="Z1433" s="201"/>
      <c r="AA1433" s="201"/>
      <c r="AB1433" s="211" t="s">
        <v>4424</v>
      </c>
      <c r="AC1433" s="159"/>
    </row>
    <row r="1434" ht="15.75" customHeight="1">
      <c r="A1434" s="227" t="s">
        <v>4425</v>
      </c>
      <c r="B1434" s="146">
        <v>93.0</v>
      </c>
      <c r="C1434" s="147">
        <v>85.0</v>
      </c>
      <c r="D1434" s="149">
        <f t="shared" si="2498"/>
        <v>89</v>
      </c>
      <c r="E1434" s="147">
        <v>69.0</v>
      </c>
      <c r="F1434" s="149">
        <v>77.0</v>
      </c>
      <c r="G1434" s="150">
        <f t="shared" si="2481"/>
        <v>-8</v>
      </c>
      <c r="H1434" s="151">
        <f t="shared" si="2499"/>
        <v>73</v>
      </c>
      <c r="I1434" s="150">
        <f t="shared" si="2483"/>
        <v>16</v>
      </c>
      <c r="J1434" s="152" t="s">
        <v>1527</v>
      </c>
      <c r="K1434" s="152" t="s">
        <v>1528</v>
      </c>
      <c r="L1434" s="152" t="s">
        <v>1540</v>
      </c>
      <c r="M1434" s="153">
        <f t="shared" si="2500"/>
        <v>0.097562</v>
      </c>
      <c r="N1434" s="149">
        <v>97562.0</v>
      </c>
      <c r="O1434" s="153">
        <f t="shared" si="2501"/>
        <v>3.448256</v>
      </c>
      <c r="P1434" s="149">
        <v>3448256.0</v>
      </c>
      <c r="Q1434" s="153">
        <v>0.0</v>
      </c>
      <c r="R1434" s="154">
        <v>0.0</v>
      </c>
      <c r="S1434" s="149">
        <v>3448256.0</v>
      </c>
      <c r="T1434" s="154">
        <f>S1434/100000</f>
        <v>34.48256</v>
      </c>
      <c r="U1434" s="151">
        <v>0.0</v>
      </c>
      <c r="V1434" s="156">
        <v>3.5</v>
      </c>
      <c r="W1434" s="204">
        <f t="shared" si="2502"/>
        <v>0.985216</v>
      </c>
      <c r="X1434" s="155">
        <f t="shared" si="2479"/>
        <v>0.02787485714</v>
      </c>
      <c r="Y1434" s="147">
        <v>2018.0</v>
      </c>
      <c r="Z1434" s="159"/>
      <c r="AA1434" s="159"/>
      <c r="AB1434" s="160" t="s">
        <v>4426</v>
      </c>
      <c r="AC1434" s="159"/>
    </row>
    <row r="1435" ht="15.75" customHeight="1">
      <c r="A1435" s="221" t="s">
        <v>4427</v>
      </c>
      <c r="B1435" s="183">
        <v>38.0</v>
      </c>
      <c r="C1435" s="147">
        <v>43.0</v>
      </c>
      <c r="D1435" s="183">
        <f>AVERAGE(B1435:C1435)</f>
        <v>40.5</v>
      </c>
      <c r="E1435" s="147">
        <v>50.0</v>
      </c>
      <c r="F1435" s="147">
        <v>58.0</v>
      </c>
      <c r="G1435" s="147">
        <f t="shared" si="2481"/>
        <v>-8</v>
      </c>
      <c r="H1435" s="147">
        <f>AVERAGE(E1435:F1435)</f>
        <v>54</v>
      </c>
      <c r="I1435" s="183">
        <f t="shared" si="2483"/>
        <v>-13.5</v>
      </c>
      <c r="J1435" s="179" t="s">
        <v>1602</v>
      </c>
      <c r="K1435" s="179" t="s">
        <v>1716</v>
      </c>
      <c r="L1435" s="179" t="s">
        <v>1534</v>
      </c>
      <c r="M1435" s="186">
        <v>6.3</v>
      </c>
      <c r="N1435" s="187">
        <f>M1435*1000000</f>
        <v>6300000</v>
      </c>
      <c r="O1435" s="153">
        <v>13.87</v>
      </c>
      <c r="P1435" s="187">
        <f>O1435*1000000</f>
        <v>13870000</v>
      </c>
      <c r="Q1435" s="153">
        <v>25.36</v>
      </c>
      <c r="R1435" s="149">
        <f>SUM(Q1435*1000000)</f>
        <v>25360000</v>
      </c>
      <c r="S1435" s="187">
        <f>T1435*1000000</f>
        <v>39230000</v>
      </c>
      <c r="T1435" s="187">
        <v>39.23</v>
      </c>
      <c r="U1435" s="178">
        <f t="shared" ref="U1435:U1439" si="2503">(R1435/S1435)</f>
        <v>0.6464440479</v>
      </c>
      <c r="V1435" s="156">
        <v>40.0</v>
      </c>
      <c r="W1435" s="188">
        <f>SUM(T1435/V1435)</f>
        <v>0.98075</v>
      </c>
      <c r="X1435" s="193">
        <f t="shared" si="2479"/>
        <v>0.1575</v>
      </c>
      <c r="Y1435" s="147">
        <v>2009.0</v>
      </c>
      <c r="Z1435" s="159"/>
      <c r="AA1435" s="159"/>
      <c r="AB1435" s="189" t="s">
        <v>4428</v>
      </c>
      <c r="AC1435" s="158"/>
    </row>
    <row r="1436" ht="15.75" customHeight="1">
      <c r="A1436" s="222" t="s">
        <v>4429</v>
      </c>
      <c r="B1436" s="146">
        <v>29.0</v>
      </c>
      <c r="C1436" s="164">
        <v>49.0</v>
      </c>
      <c r="D1436" s="149">
        <f>(B1436+C1436)/2</f>
        <v>39</v>
      </c>
      <c r="E1436" s="149">
        <v>92.0</v>
      </c>
      <c r="F1436" s="164">
        <v>70.0</v>
      </c>
      <c r="G1436" s="150">
        <f t="shared" si="2481"/>
        <v>22</v>
      </c>
      <c r="H1436" s="151">
        <f>(E1436+F1436)/2</f>
        <v>81</v>
      </c>
      <c r="I1436" s="150">
        <f t="shared" si="2483"/>
        <v>-42</v>
      </c>
      <c r="J1436" s="165" t="s">
        <v>1565</v>
      </c>
      <c r="K1436" s="165" t="s">
        <v>1565</v>
      </c>
      <c r="L1436" s="152" t="s">
        <v>1534</v>
      </c>
      <c r="M1436" s="167">
        <f>N1436/1000000</f>
        <v>2.591985</v>
      </c>
      <c r="N1436" s="149">
        <v>2591985.0</v>
      </c>
      <c r="O1436" s="167">
        <f>P1436/1000000</f>
        <v>6.35491</v>
      </c>
      <c r="P1436" s="149">
        <v>6354910.0</v>
      </c>
      <c r="Q1436" s="167">
        <f>R1436/1000000</f>
        <v>0</v>
      </c>
      <c r="R1436" s="150">
        <f>S1436-P1436</f>
        <v>0</v>
      </c>
      <c r="S1436" s="150">
        <v>6354910.0</v>
      </c>
      <c r="T1436" s="149">
        <f t="shared" ref="T1436:T1440" si="2504">S1436/1000000</f>
        <v>6.35491</v>
      </c>
      <c r="U1436" s="155">
        <f t="shared" si="2503"/>
        <v>0</v>
      </c>
      <c r="V1436" s="192">
        <v>6.5</v>
      </c>
      <c r="W1436" s="204">
        <f>SUM(S1436/(V1436*1000000))</f>
        <v>0.9776784615</v>
      </c>
      <c r="X1436" s="155">
        <f t="shared" si="2479"/>
        <v>0.3987669231</v>
      </c>
      <c r="Y1436" s="164">
        <v>2017.0</v>
      </c>
      <c r="Z1436" s="171"/>
      <c r="AA1436" s="171"/>
      <c r="AB1436" s="172" t="s">
        <v>4430</v>
      </c>
      <c r="AC1436" s="171"/>
    </row>
    <row r="1437" ht="15.75" customHeight="1">
      <c r="A1437" s="221" t="s">
        <v>4431</v>
      </c>
      <c r="B1437" s="175">
        <v>24.0</v>
      </c>
      <c r="C1437" s="158">
        <v>39.0</v>
      </c>
      <c r="D1437" s="183">
        <f t="shared" ref="D1437:D1438" si="2505">AVERAGE(B1437:C1437)</f>
        <v>31.5</v>
      </c>
      <c r="E1437" s="158">
        <v>53.0</v>
      </c>
      <c r="F1437" s="147">
        <v>58.0</v>
      </c>
      <c r="G1437" s="147">
        <f t="shared" si="2481"/>
        <v>-5</v>
      </c>
      <c r="H1437" s="147">
        <f t="shared" ref="H1437:H1438" si="2506">AVERAGE(E1437:F1437)</f>
        <v>55.5</v>
      </c>
      <c r="I1437" s="183">
        <f t="shared" si="2483"/>
        <v>-24</v>
      </c>
      <c r="J1437" s="179" t="s">
        <v>1543</v>
      </c>
      <c r="K1437" s="179" t="s">
        <v>1543</v>
      </c>
      <c r="L1437" s="179" t="s">
        <v>1540</v>
      </c>
      <c r="M1437" s="153">
        <v>13.53</v>
      </c>
      <c r="N1437" s="187">
        <f t="shared" ref="N1437:N1438" si="2507">M1437*1000000</f>
        <v>13530000</v>
      </c>
      <c r="O1437" s="153">
        <v>37.08</v>
      </c>
      <c r="P1437" s="187">
        <f t="shared" ref="P1437:P1438" si="2508">O1437*1000000</f>
        <v>37080000</v>
      </c>
      <c r="Q1437" s="153">
        <v>38.37</v>
      </c>
      <c r="R1437" s="149">
        <f t="shared" ref="R1437:R1438" si="2509">SUM(Q1437*1000000)</f>
        <v>38370000</v>
      </c>
      <c r="S1437" s="154">
        <f t="shared" ref="S1437:S1438" si="2510">SUM(N1437:P1437)</f>
        <v>50610037.08</v>
      </c>
      <c r="T1437" s="149">
        <f t="shared" si="2504"/>
        <v>50.61003708</v>
      </c>
      <c r="U1437" s="178">
        <f t="shared" si="2503"/>
        <v>0.7581500077</v>
      </c>
      <c r="V1437" s="156">
        <v>52.0</v>
      </c>
      <c r="W1437" s="188">
        <f t="shared" ref="W1437:W1438" si="2511">SUM(T1437/V1437)</f>
        <v>0.9732699438</v>
      </c>
      <c r="X1437" s="193">
        <f t="shared" si="2479"/>
        <v>0.2601923077</v>
      </c>
      <c r="Y1437" s="147">
        <v>2011.0</v>
      </c>
      <c r="Z1437" s="159"/>
      <c r="AA1437" s="159"/>
      <c r="AB1437" s="189" t="s">
        <v>4432</v>
      </c>
      <c r="AC1437" s="158"/>
    </row>
    <row r="1438" ht="15.75" customHeight="1">
      <c r="A1438" s="221" t="s">
        <v>4433</v>
      </c>
      <c r="B1438" s="175">
        <v>24.0</v>
      </c>
      <c r="C1438" s="158">
        <v>35.0</v>
      </c>
      <c r="D1438" s="183">
        <f t="shared" si="2505"/>
        <v>29.5</v>
      </c>
      <c r="E1438" s="158">
        <v>50.0</v>
      </c>
      <c r="F1438" s="147">
        <v>52.0</v>
      </c>
      <c r="G1438" s="147">
        <f t="shared" si="2481"/>
        <v>-2</v>
      </c>
      <c r="H1438" s="147">
        <f t="shared" si="2506"/>
        <v>51</v>
      </c>
      <c r="I1438" s="183">
        <f t="shared" si="2483"/>
        <v>-21.5</v>
      </c>
      <c r="J1438" s="179" t="s">
        <v>1543</v>
      </c>
      <c r="K1438" s="179" t="s">
        <v>1616</v>
      </c>
      <c r="L1438" s="179" t="s">
        <v>1534</v>
      </c>
      <c r="M1438" s="153">
        <v>5.42</v>
      </c>
      <c r="N1438" s="187">
        <f t="shared" si="2507"/>
        <v>5420000</v>
      </c>
      <c r="O1438" s="153">
        <v>14.01</v>
      </c>
      <c r="P1438" s="187">
        <f t="shared" si="2508"/>
        <v>14010000</v>
      </c>
      <c r="Q1438" s="153">
        <v>16.42</v>
      </c>
      <c r="R1438" s="149">
        <f t="shared" si="2509"/>
        <v>16420000</v>
      </c>
      <c r="S1438" s="154">
        <f t="shared" si="2510"/>
        <v>19430014.01</v>
      </c>
      <c r="T1438" s="149">
        <f t="shared" si="2504"/>
        <v>19.43001401</v>
      </c>
      <c r="U1438" s="178">
        <f t="shared" si="2503"/>
        <v>0.8450843109</v>
      </c>
      <c r="V1438" s="156">
        <v>20.0</v>
      </c>
      <c r="W1438" s="188">
        <f t="shared" si="2511"/>
        <v>0.9715007005</v>
      </c>
      <c r="X1438" s="193">
        <f t="shared" si="2479"/>
        <v>0.271</v>
      </c>
      <c r="Y1438" s="147">
        <v>2011.0</v>
      </c>
      <c r="Z1438" s="159"/>
      <c r="AA1438" s="159"/>
      <c r="AB1438" s="189" t="s">
        <v>4434</v>
      </c>
      <c r="AC1438" s="158"/>
    </row>
    <row r="1439" ht="15.75" customHeight="1">
      <c r="A1439" s="222" t="s">
        <v>4435</v>
      </c>
      <c r="B1439" s="146">
        <v>83.0</v>
      </c>
      <c r="C1439" s="164">
        <v>66.0</v>
      </c>
      <c r="D1439" s="149">
        <f t="shared" ref="D1439:D1440" si="2512">(B1439+C1439)/2</f>
        <v>74.5</v>
      </c>
      <c r="E1439" s="149">
        <v>82.0</v>
      </c>
      <c r="F1439" s="164">
        <v>73.0</v>
      </c>
      <c r="G1439" s="150">
        <f t="shared" si="2481"/>
        <v>9</v>
      </c>
      <c r="H1439" s="151">
        <f t="shared" ref="H1439:H1440" si="2513">(E1439+F1439)/2</f>
        <v>77.5</v>
      </c>
      <c r="I1439" s="150">
        <f t="shared" si="2483"/>
        <v>-3</v>
      </c>
      <c r="J1439" s="165" t="s">
        <v>1565</v>
      </c>
      <c r="K1439" s="165" t="s">
        <v>1565</v>
      </c>
      <c r="L1439" s="152" t="s">
        <v>1529</v>
      </c>
      <c r="M1439" s="167">
        <f t="shared" ref="M1439:M1440" si="2514">N1439/1000000</f>
        <v>3.404102</v>
      </c>
      <c r="N1439" s="149">
        <v>3404102.0</v>
      </c>
      <c r="O1439" s="167">
        <f t="shared" ref="O1439:O1440" si="2515">P1439/1000000</f>
        <v>12.786053</v>
      </c>
      <c r="P1439" s="149">
        <v>1.2786053E7</v>
      </c>
      <c r="Q1439" s="167">
        <f t="shared" ref="Q1439:Q1440" si="2516">R1439/1000000</f>
        <v>11.335192</v>
      </c>
      <c r="R1439" s="150">
        <f>S1439-P1439</f>
        <v>11335192</v>
      </c>
      <c r="S1439" s="149">
        <v>2.4121245E7</v>
      </c>
      <c r="T1439" s="149">
        <f t="shared" si="2504"/>
        <v>24.121245</v>
      </c>
      <c r="U1439" s="155">
        <f t="shared" si="2503"/>
        <v>0.469925661</v>
      </c>
      <c r="V1439" s="192">
        <v>25.0</v>
      </c>
      <c r="W1439" s="204">
        <f>SUM(S1439/(V1439*1000000))</f>
        <v>0.9648498</v>
      </c>
      <c r="X1439" s="155">
        <f t="shared" si="2479"/>
        <v>0.13616408</v>
      </c>
      <c r="Y1439" s="164">
        <v>2017.0</v>
      </c>
      <c r="Z1439" s="171"/>
      <c r="AA1439" s="171"/>
      <c r="AB1439" s="172" t="s">
        <v>4436</v>
      </c>
      <c r="AC1439" s="171"/>
    </row>
    <row r="1440" ht="15.75" customHeight="1">
      <c r="A1440" s="222" t="s">
        <v>4437</v>
      </c>
      <c r="B1440" s="146">
        <v>50.0</v>
      </c>
      <c r="C1440" s="164">
        <v>55.0</v>
      </c>
      <c r="D1440" s="214">
        <f t="shared" si="2512"/>
        <v>52.5</v>
      </c>
      <c r="E1440" s="164">
        <v>72.0</v>
      </c>
      <c r="F1440" s="164">
        <v>57.0</v>
      </c>
      <c r="G1440" s="149">
        <f t="shared" si="2481"/>
        <v>15</v>
      </c>
      <c r="H1440" s="164">
        <f t="shared" si="2513"/>
        <v>64.5</v>
      </c>
      <c r="I1440" s="177">
        <f t="shared" si="2483"/>
        <v>-12</v>
      </c>
      <c r="J1440" s="173" t="s">
        <v>1547</v>
      </c>
      <c r="K1440" s="173" t="s">
        <v>1547</v>
      </c>
      <c r="L1440" s="152" t="s">
        <v>1540</v>
      </c>
      <c r="M1440" s="153">
        <f t="shared" si="2514"/>
        <v>15.134235</v>
      </c>
      <c r="N1440" s="149">
        <v>1.5134235E7</v>
      </c>
      <c r="O1440" s="181">
        <f t="shared" si="2515"/>
        <v>15.970925</v>
      </c>
      <c r="P1440" s="149">
        <v>1.5970925E7</v>
      </c>
      <c r="Q1440" s="153">
        <f t="shared" si="2516"/>
        <v>0.290351</v>
      </c>
      <c r="R1440" s="154">
        <v>290351.0</v>
      </c>
      <c r="S1440" s="154">
        <f>R1440+P1440</f>
        <v>16261276</v>
      </c>
      <c r="T1440" s="154">
        <f t="shared" si="2504"/>
        <v>16.261276</v>
      </c>
      <c r="U1440" s="178">
        <f>R1440/S1440</f>
        <v>0.01785536387</v>
      </c>
      <c r="V1440" s="156">
        <v>17.0</v>
      </c>
      <c r="W1440" s="157">
        <f t="shared" ref="W1440:W1441" si="2517">SUM(T1440/V1440)</f>
        <v>0.9565456471</v>
      </c>
      <c r="X1440" s="178">
        <f>N1440/(V1440*1000000)</f>
        <v>0.8902491176</v>
      </c>
      <c r="Y1440" s="164">
        <v>2016.0</v>
      </c>
      <c r="Z1440" s="159"/>
      <c r="AA1440" s="159"/>
      <c r="AB1440" s="160" t="s">
        <v>4438</v>
      </c>
      <c r="AC1440" s="159"/>
    </row>
    <row r="1441" ht="15.75" customHeight="1">
      <c r="A1441" s="221" t="s">
        <v>4439</v>
      </c>
      <c r="B1441" s="183">
        <v>68.0</v>
      </c>
      <c r="C1441" s="147">
        <v>60.0</v>
      </c>
      <c r="D1441" s="183">
        <f>AVERAGE(B1441:C1441)</f>
        <v>64</v>
      </c>
      <c r="E1441" s="147">
        <v>58.0</v>
      </c>
      <c r="F1441" s="147">
        <v>64.0</v>
      </c>
      <c r="G1441" s="147">
        <f t="shared" si="2481"/>
        <v>-6</v>
      </c>
      <c r="H1441" s="147">
        <f>AVERAGE(E1441:F1441)</f>
        <v>61</v>
      </c>
      <c r="I1441" s="183">
        <f t="shared" si="2483"/>
        <v>3</v>
      </c>
      <c r="J1441" s="179" t="s">
        <v>1543</v>
      </c>
      <c r="K1441" s="179" t="s">
        <v>1543</v>
      </c>
      <c r="L1441" s="179" t="s">
        <v>1540</v>
      </c>
      <c r="M1441" s="186">
        <v>22.7</v>
      </c>
      <c r="N1441" s="187">
        <f>M1441*1000000</f>
        <v>22700000</v>
      </c>
      <c r="O1441" s="153">
        <v>51.85</v>
      </c>
      <c r="P1441" s="187">
        <f>O1441*1000000</f>
        <v>51850000</v>
      </c>
      <c r="Q1441" s="153">
        <v>19.73</v>
      </c>
      <c r="R1441" s="149">
        <f>SUM(Q1441*1000000)</f>
        <v>19730000</v>
      </c>
      <c r="S1441" s="187">
        <f>T1441*1000000</f>
        <v>71580000</v>
      </c>
      <c r="T1441" s="187">
        <v>71.58</v>
      </c>
      <c r="U1441" s="178">
        <f>(R1441/S1441)</f>
        <v>0.2756356524</v>
      </c>
      <c r="V1441" s="156">
        <v>75.0</v>
      </c>
      <c r="W1441" s="188">
        <f t="shared" si="2517"/>
        <v>0.9544</v>
      </c>
      <c r="X1441" s="193">
        <f t="shared" ref="X1441:X1446" si="2518">SUM(M1441/V1441)</f>
        <v>0.3026666667</v>
      </c>
      <c r="Y1441" s="147">
        <v>2009.0</v>
      </c>
      <c r="Z1441" s="159"/>
      <c r="AA1441" s="159"/>
      <c r="AB1441" s="189" t="s">
        <v>4440</v>
      </c>
      <c r="AC1441" s="158"/>
    </row>
    <row r="1442" ht="15.75" customHeight="1">
      <c r="A1442" s="227" t="s">
        <v>4441</v>
      </c>
      <c r="B1442" s="146">
        <v>86.0</v>
      </c>
      <c r="C1442" s="147">
        <v>66.0</v>
      </c>
      <c r="D1442" s="149">
        <f>(B1442+C1442)/2</f>
        <v>76</v>
      </c>
      <c r="E1442" s="147">
        <v>85.0</v>
      </c>
      <c r="F1442" s="149">
        <v>80.0</v>
      </c>
      <c r="G1442" s="150">
        <f t="shared" si="2481"/>
        <v>5</v>
      </c>
      <c r="H1442" s="151">
        <f>(E1442+F1442)/2</f>
        <v>82.5</v>
      </c>
      <c r="I1442" s="150">
        <f t="shared" si="2483"/>
        <v>-6.5</v>
      </c>
      <c r="J1442" s="152" t="s">
        <v>1527</v>
      </c>
      <c r="K1442" s="152" t="s">
        <v>1528</v>
      </c>
      <c r="L1442" s="152" t="s">
        <v>1529</v>
      </c>
      <c r="M1442" s="153">
        <f>N1442/1000000</f>
        <v>0.134793</v>
      </c>
      <c r="N1442" s="149">
        <v>134793.0</v>
      </c>
      <c r="O1442" s="153">
        <f>P1442/1000000</f>
        <v>2.853526</v>
      </c>
      <c r="P1442" s="149">
        <v>2853526.0</v>
      </c>
      <c r="Q1442" s="153">
        <v>0.0</v>
      </c>
      <c r="R1442" s="154">
        <v>0.0</v>
      </c>
      <c r="S1442" s="149">
        <v>2853526.0</v>
      </c>
      <c r="T1442" s="154">
        <f>S1442/100000</f>
        <v>28.53526</v>
      </c>
      <c r="U1442" s="151">
        <v>0.0</v>
      </c>
      <c r="V1442" s="156">
        <v>3.0</v>
      </c>
      <c r="W1442" s="204">
        <f>SUM(S1442/(V1442*1000000))</f>
        <v>0.9511753333</v>
      </c>
      <c r="X1442" s="155">
        <f t="shared" si="2518"/>
        <v>0.044931</v>
      </c>
      <c r="Y1442" s="147">
        <v>2018.0</v>
      </c>
      <c r="Z1442" s="159"/>
      <c r="AA1442" s="159"/>
      <c r="AB1442" s="160" t="s">
        <v>4442</v>
      </c>
      <c r="AC1442" s="159"/>
    </row>
    <row r="1443" ht="15.75" customHeight="1">
      <c r="A1443" s="221" t="s">
        <v>4443</v>
      </c>
      <c r="B1443" s="183">
        <v>53.0</v>
      </c>
      <c r="C1443" s="147">
        <v>63.0</v>
      </c>
      <c r="D1443" s="185">
        <f>AVERAGE(B1443:C1443)</f>
        <v>58</v>
      </c>
      <c r="E1443" s="147">
        <v>60.0</v>
      </c>
      <c r="F1443" s="147">
        <v>66.0</v>
      </c>
      <c r="G1443" s="147">
        <f t="shared" si="2481"/>
        <v>-6</v>
      </c>
      <c r="H1443" s="147">
        <f>AVERAGE(E1443:F1443)</f>
        <v>63</v>
      </c>
      <c r="I1443" s="185">
        <f t="shared" si="2483"/>
        <v>-5</v>
      </c>
      <c r="J1443" s="179" t="s">
        <v>1602</v>
      </c>
      <c r="K1443" s="179" t="s">
        <v>2182</v>
      </c>
      <c r="L1443" s="179" t="s">
        <v>1534</v>
      </c>
      <c r="M1443" s="186">
        <v>14.3</v>
      </c>
      <c r="N1443" s="187">
        <f>M1443*1000000</f>
        <v>14300000</v>
      </c>
      <c r="O1443" s="153">
        <v>35.05</v>
      </c>
      <c r="P1443" s="187">
        <f>O1443*1000000</f>
        <v>35050000</v>
      </c>
      <c r="Q1443" s="153">
        <v>59.83</v>
      </c>
      <c r="R1443" s="149">
        <f>SUM(Q1443*1000000)</f>
        <v>59830000</v>
      </c>
      <c r="S1443" s="187">
        <f>T1443*1000000</f>
        <v>94880000</v>
      </c>
      <c r="T1443" s="187">
        <f>SUM(O1443+Q1443)</f>
        <v>94.88</v>
      </c>
      <c r="U1443" s="178">
        <f t="shared" ref="U1443:U1446" si="2519">(R1443/S1443)</f>
        <v>0.6305860034</v>
      </c>
      <c r="V1443" s="156">
        <v>100.0</v>
      </c>
      <c r="W1443" s="188">
        <f t="shared" ref="W1443:W1456" si="2520">SUM(T1443/V1443)</f>
        <v>0.9488</v>
      </c>
      <c r="X1443" s="193">
        <f t="shared" si="2518"/>
        <v>0.143</v>
      </c>
      <c r="Y1443" s="147">
        <v>2010.0</v>
      </c>
      <c r="Z1443" s="159"/>
      <c r="AA1443" s="159"/>
      <c r="AB1443" s="189" t="s">
        <v>4444</v>
      </c>
      <c r="AC1443" s="158"/>
    </row>
    <row r="1444" ht="15.75" customHeight="1">
      <c r="A1444" s="224" t="s">
        <v>4445</v>
      </c>
      <c r="B1444" s="175">
        <v>42.0</v>
      </c>
      <c r="C1444" s="158">
        <v>55.0</v>
      </c>
      <c r="D1444" s="158">
        <f>(B1444+C1444)/2</f>
        <v>48.5</v>
      </c>
      <c r="E1444" s="158">
        <v>63.0</v>
      </c>
      <c r="F1444" s="158">
        <v>52.0</v>
      </c>
      <c r="G1444" s="164">
        <f t="shared" si="2481"/>
        <v>11</v>
      </c>
      <c r="H1444" s="158">
        <f>(E1444+F1444)/2</f>
        <v>57.5</v>
      </c>
      <c r="I1444" s="164">
        <f t="shared" si="2483"/>
        <v>-9</v>
      </c>
      <c r="J1444" s="162" t="s">
        <v>1565</v>
      </c>
      <c r="K1444" s="162" t="s">
        <v>1565</v>
      </c>
      <c r="L1444" s="162" t="s">
        <v>1529</v>
      </c>
      <c r="M1444" s="153">
        <f>N1444/1000000</f>
        <v>5.787266</v>
      </c>
      <c r="N1444" s="154">
        <v>5787266.0</v>
      </c>
      <c r="O1444" s="153">
        <f>P1444/1000000</f>
        <v>11.94489</v>
      </c>
      <c r="P1444" s="149">
        <v>1.194489E7</v>
      </c>
      <c r="Q1444" s="153">
        <f>R1444/1000000</f>
        <v>12.675001</v>
      </c>
      <c r="R1444" s="149">
        <v>1.2675001E7</v>
      </c>
      <c r="S1444" s="154">
        <f>SUM(P1444+Q1444*1000000)</f>
        <v>24619891</v>
      </c>
      <c r="T1444" s="154">
        <f t="shared" ref="T1444:T1445" si="2521">S1444/1000000</f>
        <v>24.619891</v>
      </c>
      <c r="U1444" s="178">
        <f t="shared" si="2519"/>
        <v>0.5148276652</v>
      </c>
      <c r="V1444" s="192">
        <v>26.0</v>
      </c>
      <c r="W1444" s="188">
        <f t="shared" si="2520"/>
        <v>0.9469188846</v>
      </c>
      <c r="X1444" s="193">
        <f t="shared" si="2518"/>
        <v>0.2225871538</v>
      </c>
      <c r="Y1444" s="158">
        <v>2015.0</v>
      </c>
      <c r="Z1444" s="159"/>
      <c r="AA1444" s="159"/>
      <c r="AB1444" s="189" t="s">
        <v>4446</v>
      </c>
      <c r="AC1444" s="158"/>
    </row>
    <row r="1445" ht="15.75" customHeight="1">
      <c r="A1445" s="221" t="s">
        <v>4447</v>
      </c>
      <c r="B1445" s="175">
        <v>23.0</v>
      </c>
      <c r="C1445" s="158">
        <v>46.0</v>
      </c>
      <c r="D1445" s="183">
        <f t="shared" ref="D1445:D1446" si="2522">AVERAGE(B1445:C1445)</f>
        <v>34.5</v>
      </c>
      <c r="E1445" s="158">
        <v>31.0</v>
      </c>
      <c r="F1445" s="147">
        <v>44.0</v>
      </c>
      <c r="G1445" s="147">
        <f t="shared" si="2481"/>
        <v>-13</v>
      </c>
      <c r="H1445" s="147">
        <f t="shared" ref="H1445:H1446" si="2523">AVERAGE(E1445:F1445)</f>
        <v>37.5</v>
      </c>
      <c r="I1445" s="183">
        <f t="shared" si="2483"/>
        <v>-3</v>
      </c>
      <c r="J1445" s="179" t="s">
        <v>1543</v>
      </c>
      <c r="K1445" s="179" t="s">
        <v>1543</v>
      </c>
      <c r="L1445" s="179" t="s">
        <v>1540</v>
      </c>
      <c r="M1445" s="153">
        <v>17.8</v>
      </c>
      <c r="N1445" s="187">
        <f t="shared" ref="N1445:N1446" si="2524">M1445*1000000</f>
        <v>17800000</v>
      </c>
      <c r="O1445" s="153">
        <v>48.48</v>
      </c>
      <c r="P1445" s="187">
        <f t="shared" ref="P1445:P1446" si="2525">O1445*1000000</f>
        <v>48480000</v>
      </c>
      <c r="Q1445" s="153">
        <v>21.25</v>
      </c>
      <c r="R1445" s="149">
        <f t="shared" ref="R1445:R1446" si="2526">SUM(Q1445*1000000)</f>
        <v>21250000</v>
      </c>
      <c r="S1445" s="154">
        <f>SUM(N1445:P1445)</f>
        <v>66280048.48</v>
      </c>
      <c r="T1445" s="149">
        <f t="shared" si="2521"/>
        <v>66.28004848</v>
      </c>
      <c r="U1445" s="178">
        <f t="shared" si="2519"/>
        <v>0.3206093008</v>
      </c>
      <c r="V1445" s="156">
        <v>70.0</v>
      </c>
      <c r="W1445" s="188">
        <f t="shared" si="2520"/>
        <v>0.9468578354</v>
      </c>
      <c r="X1445" s="193">
        <f t="shared" si="2518"/>
        <v>0.2542857143</v>
      </c>
      <c r="Y1445" s="147">
        <v>2011.0</v>
      </c>
      <c r="Z1445" s="159"/>
      <c r="AA1445" s="159"/>
      <c r="AB1445" s="189" t="s">
        <v>4448</v>
      </c>
      <c r="AC1445" s="158"/>
    </row>
    <row r="1446" ht="15.75" customHeight="1">
      <c r="A1446" s="221" t="s">
        <v>4449</v>
      </c>
      <c r="B1446" s="183">
        <v>9.0</v>
      </c>
      <c r="C1446" s="147">
        <v>24.0</v>
      </c>
      <c r="D1446" s="183">
        <f t="shared" si="2522"/>
        <v>16.5</v>
      </c>
      <c r="E1446" s="147">
        <v>33.0</v>
      </c>
      <c r="F1446" s="147">
        <v>53.0</v>
      </c>
      <c r="G1446" s="147">
        <f t="shared" si="2481"/>
        <v>-20</v>
      </c>
      <c r="H1446" s="147">
        <f t="shared" si="2523"/>
        <v>43</v>
      </c>
      <c r="I1446" s="183">
        <f t="shared" si="2483"/>
        <v>-26.5</v>
      </c>
      <c r="J1446" s="179" t="s">
        <v>1602</v>
      </c>
      <c r="K1446" s="179" t="s">
        <v>1808</v>
      </c>
      <c r="L1446" s="179" t="s">
        <v>1567</v>
      </c>
      <c r="M1446" s="186">
        <v>7.8</v>
      </c>
      <c r="N1446" s="187">
        <f t="shared" si="2524"/>
        <v>7800000</v>
      </c>
      <c r="O1446" s="153">
        <v>15.3</v>
      </c>
      <c r="P1446" s="187">
        <f t="shared" si="2525"/>
        <v>15300000</v>
      </c>
      <c r="Q1446" s="153">
        <v>27.19</v>
      </c>
      <c r="R1446" s="149">
        <f t="shared" si="2526"/>
        <v>27190000</v>
      </c>
      <c r="S1446" s="187">
        <f>T1446*1000000</f>
        <v>42490000</v>
      </c>
      <c r="T1446" s="187">
        <v>42.49</v>
      </c>
      <c r="U1446" s="178">
        <f t="shared" si="2519"/>
        <v>0.6399152742</v>
      </c>
      <c r="V1446" s="156">
        <v>45.0</v>
      </c>
      <c r="W1446" s="188">
        <f t="shared" si="2520"/>
        <v>0.9442222222</v>
      </c>
      <c r="X1446" s="193">
        <f t="shared" si="2518"/>
        <v>0.1733333333</v>
      </c>
      <c r="Y1446" s="147">
        <v>2008.0</v>
      </c>
      <c r="Z1446" s="159"/>
      <c r="AA1446" s="159"/>
      <c r="AB1446" s="189" t="s">
        <v>4450</v>
      </c>
      <c r="AC1446" s="158"/>
    </row>
    <row r="1447" ht="15.75" customHeight="1">
      <c r="A1447" s="222" t="s">
        <v>4451</v>
      </c>
      <c r="B1447" s="146">
        <v>31.0</v>
      </c>
      <c r="C1447" s="164">
        <v>47.0</v>
      </c>
      <c r="D1447" s="214">
        <f t="shared" ref="D1447:D1450" si="2527">(B1447+C1447)/2</f>
        <v>39</v>
      </c>
      <c r="E1447" s="164">
        <v>42.0</v>
      </c>
      <c r="F1447" s="164">
        <v>46.0</v>
      </c>
      <c r="G1447" s="149">
        <f t="shared" si="2481"/>
        <v>-4</v>
      </c>
      <c r="H1447" s="164">
        <f t="shared" ref="H1447:H1450" si="2528">(E1447+F1447)/2</f>
        <v>44</v>
      </c>
      <c r="I1447" s="177">
        <f t="shared" si="2483"/>
        <v>-5</v>
      </c>
      <c r="J1447" s="173" t="s">
        <v>1558</v>
      </c>
      <c r="K1447" s="173" t="s">
        <v>1558</v>
      </c>
      <c r="L1447" s="152" t="s">
        <v>1529</v>
      </c>
      <c r="M1447" s="153">
        <f t="shared" ref="M1447:M1450" si="2529">N1447/1000000</f>
        <v>6.541205</v>
      </c>
      <c r="N1447" s="149">
        <v>6541205.0</v>
      </c>
      <c r="O1447" s="181">
        <f t="shared" ref="O1447:O1450" si="2530">P1447/1000000</f>
        <v>17.356894</v>
      </c>
      <c r="P1447" s="149">
        <v>1.7356894E7</v>
      </c>
      <c r="Q1447" s="153">
        <f t="shared" ref="Q1447:Q1448" si="2531">R1447/1000000</f>
        <v>6.169416</v>
      </c>
      <c r="R1447" s="154">
        <v>6169416.0</v>
      </c>
      <c r="S1447" s="154">
        <f t="shared" ref="S1447:S1448" si="2532">R1447+P1447</f>
        <v>23526310</v>
      </c>
      <c r="T1447" s="154">
        <f t="shared" ref="T1447:T1450" si="2533">S1447/1000000</f>
        <v>23.52631</v>
      </c>
      <c r="U1447" s="178">
        <f t="shared" ref="U1447:U1448" si="2534">R1447/S1447</f>
        <v>0.2622347491</v>
      </c>
      <c r="V1447" s="156">
        <v>25.0</v>
      </c>
      <c r="W1447" s="157">
        <f t="shared" si="2520"/>
        <v>0.9410524</v>
      </c>
      <c r="X1447" s="178">
        <f t="shared" ref="X1447:X1448" si="2535">N1447/(V1447*1000000)</f>
        <v>0.2616482</v>
      </c>
      <c r="Y1447" s="164">
        <v>2016.0</v>
      </c>
      <c r="Z1447" s="159"/>
      <c r="AA1447" s="159"/>
      <c r="AB1447" s="160" t="s">
        <v>1530</v>
      </c>
      <c r="AC1447" s="159"/>
    </row>
    <row r="1448" ht="15.75" customHeight="1">
      <c r="A1448" s="222" t="s">
        <v>4452</v>
      </c>
      <c r="B1448" s="146">
        <v>25.0</v>
      </c>
      <c r="C1448" s="164">
        <v>38.0</v>
      </c>
      <c r="D1448" s="214">
        <f t="shared" si="2527"/>
        <v>31.5</v>
      </c>
      <c r="E1448" s="164">
        <v>61.0</v>
      </c>
      <c r="F1448" s="164">
        <v>45.0</v>
      </c>
      <c r="G1448" s="149">
        <f t="shared" si="2481"/>
        <v>16</v>
      </c>
      <c r="H1448" s="164">
        <f t="shared" si="2528"/>
        <v>53</v>
      </c>
      <c r="I1448" s="177">
        <f t="shared" si="2483"/>
        <v>-21.5</v>
      </c>
      <c r="J1448" s="173" t="s">
        <v>1547</v>
      </c>
      <c r="K1448" s="173" t="s">
        <v>1547</v>
      </c>
      <c r="L1448" s="152" t="s">
        <v>1534</v>
      </c>
      <c r="M1448" s="153">
        <f t="shared" si="2529"/>
        <v>11.203815</v>
      </c>
      <c r="N1448" s="149">
        <v>1.1203815E7</v>
      </c>
      <c r="O1448" s="181">
        <f t="shared" si="2530"/>
        <v>26.410477</v>
      </c>
      <c r="P1448" s="149">
        <v>2.6410477E7</v>
      </c>
      <c r="Q1448" s="153">
        <f t="shared" si="2531"/>
        <v>67.650834</v>
      </c>
      <c r="R1448" s="154">
        <v>6.7650834E7</v>
      </c>
      <c r="S1448" s="154">
        <f t="shared" si="2532"/>
        <v>94061311</v>
      </c>
      <c r="T1448" s="154">
        <f t="shared" si="2533"/>
        <v>94.061311</v>
      </c>
      <c r="U1448" s="178">
        <f t="shared" si="2534"/>
        <v>0.7192206156</v>
      </c>
      <c r="V1448" s="156">
        <v>100.0</v>
      </c>
      <c r="W1448" s="157">
        <f t="shared" si="2520"/>
        <v>0.94061311</v>
      </c>
      <c r="X1448" s="178">
        <f t="shared" si="2535"/>
        <v>0.11203815</v>
      </c>
      <c r="Y1448" s="164">
        <v>2016.0</v>
      </c>
      <c r="Z1448" s="159"/>
      <c r="AA1448" s="159"/>
      <c r="AB1448" s="160" t="s">
        <v>4453</v>
      </c>
      <c r="AC1448" s="159"/>
    </row>
    <row r="1449" ht="15.75" customHeight="1">
      <c r="A1449" s="224" t="s">
        <v>4454</v>
      </c>
      <c r="B1449" s="175">
        <v>95.0</v>
      </c>
      <c r="C1449" s="158">
        <v>87.0</v>
      </c>
      <c r="D1449" s="158">
        <f t="shared" si="2527"/>
        <v>91</v>
      </c>
      <c r="E1449" s="164">
        <v>80.0</v>
      </c>
      <c r="F1449" s="158">
        <v>64.0</v>
      </c>
      <c r="G1449" s="164">
        <f t="shared" si="2481"/>
        <v>16</v>
      </c>
      <c r="H1449" s="158">
        <f t="shared" si="2528"/>
        <v>72</v>
      </c>
      <c r="I1449" s="164">
        <f t="shared" si="2483"/>
        <v>19</v>
      </c>
      <c r="J1449" s="162" t="s">
        <v>1565</v>
      </c>
      <c r="K1449" s="162" t="s">
        <v>1565</v>
      </c>
      <c r="L1449" s="162" t="s">
        <v>1534</v>
      </c>
      <c r="M1449" s="153">
        <f t="shared" si="2529"/>
        <v>0.393153</v>
      </c>
      <c r="N1449" s="154">
        <v>393153.0</v>
      </c>
      <c r="O1449" s="153">
        <f t="shared" si="2530"/>
        <v>1.477002</v>
      </c>
      <c r="P1449" s="149">
        <v>1477002.0</v>
      </c>
      <c r="Q1449" s="181">
        <v>0.4</v>
      </c>
      <c r="R1449" s="149">
        <f>SUM(Q1449*1000000)</f>
        <v>400000</v>
      </c>
      <c r="S1449" s="154">
        <f t="shared" ref="S1449:S1450" si="2536">SUM(P1449+Q1449*1000000)</f>
        <v>1877002</v>
      </c>
      <c r="T1449" s="154">
        <f t="shared" si="2533"/>
        <v>1.877002</v>
      </c>
      <c r="U1449" s="178">
        <f t="shared" ref="U1449:U1457" si="2537">(R1449/S1449)</f>
        <v>0.2131057932</v>
      </c>
      <c r="V1449" s="192">
        <v>2.0</v>
      </c>
      <c r="W1449" s="188">
        <f t="shared" si="2520"/>
        <v>0.938501</v>
      </c>
      <c r="X1449" s="193">
        <f t="shared" ref="X1449:X1457" si="2538">SUM(M1449/V1449)</f>
        <v>0.1965765</v>
      </c>
      <c r="Y1449" s="158">
        <v>2015.0</v>
      </c>
      <c r="Z1449" s="159"/>
      <c r="AA1449" s="159"/>
      <c r="AB1449" s="189" t="s">
        <v>4455</v>
      </c>
      <c r="AC1449" s="158"/>
    </row>
    <row r="1450" ht="15.75" customHeight="1">
      <c r="A1450" s="224" t="s">
        <v>4456</v>
      </c>
      <c r="B1450" s="175">
        <v>14.0</v>
      </c>
      <c r="C1450" s="158">
        <v>29.0</v>
      </c>
      <c r="D1450" s="158">
        <f t="shared" si="2527"/>
        <v>21.5</v>
      </c>
      <c r="E1450" s="164">
        <v>28.0</v>
      </c>
      <c r="F1450" s="158">
        <v>34.0</v>
      </c>
      <c r="G1450" s="164">
        <f t="shared" si="2481"/>
        <v>-6</v>
      </c>
      <c r="H1450" s="158">
        <f t="shared" si="2528"/>
        <v>31</v>
      </c>
      <c r="I1450" s="164">
        <f t="shared" si="2483"/>
        <v>-9.5</v>
      </c>
      <c r="J1450" s="162" t="s">
        <v>1543</v>
      </c>
      <c r="K1450" s="162" t="s">
        <v>1543</v>
      </c>
      <c r="L1450" s="162" t="s">
        <v>1550</v>
      </c>
      <c r="M1450" s="153">
        <f t="shared" si="2529"/>
        <v>5.963324</v>
      </c>
      <c r="N1450" s="154">
        <v>5963324.0</v>
      </c>
      <c r="O1450" s="153">
        <f t="shared" si="2530"/>
        <v>12.314651</v>
      </c>
      <c r="P1450" s="149">
        <v>1.2314651E7</v>
      </c>
      <c r="Q1450" s="153">
        <f>R1450/1000000</f>
        <v>0.767</v>
      </c>
      <c r="R1450" s="149">
        <v>767000.0</v>
      </c>
      <c r="S1450" s="154">
        <f t="shared" si="2536"/>
        <v>13081651</v>
      </c>
      <c r="T1450" s="154">
        <f t="shared" si="2533"/>
        <v>13.081651</v>
      </c>
      <c r="U1450" s="178">
        <f t="shared" si="2537"/>
        <v>0.05863174304</v>
      </c>
      <c r="V1450" s="192">
        <v>14.0</v>
      </c>
      <c r="W1450" s="188">
        <f t="shared" si="2520"/>
        <v>0.9344036429</v>
      </c>
      <c r="X1450" s="193">
        <f t="shared" si="2538"/>
        <v>0.4259517143</v>
      </c>
      <c r="Y1450" s="158">
        <v>2015.0</v>
      </c>
      <c r="Z1450" s="159"/>
      <c r="AA1450" s="159"/>
      <c r="AB1450" s="189" t="s">
        <v>4457</v>
      </c>
      <c r="AC1450" s="158"/>
    </row>
    <row r="1451" ht="15.75" customHeight="1">
      <c r="A1451" s="221" t="s">
        <v>4458</v>
      </c>
      <c r="B1451" s="183">
        <v>47.0</v>
      </c>
      <c r="C1451" s="147">
        <v>43.0</v>
      </c>
      <c r="D1451" s="183">
        <f t="shared" ref="D1451:D1455" si="2539">AVERAGE(B1451:C1451)</f>
        <v>45</v>
      </c>
      <c r="E1451" s="147">
        <v>33.0</v>
      </c>
      <c r="F1451" s="147">
        <v>60.0</v>
      </c>
      <c r="G1451" s="147">
        <f t="shared" si="2481"/>
        <v>-27</v>
      </c>
      <c r="H1451" s="147">
        <f t="shared" ref="H1451:H1455" si="2540">AVERAGE(E1451:F1451)</f>
        <v>46.5</v>
      </c>
      <c r="I1451" s="183">
        <f t="shared" si="2483"/>
        <v>-1.5</v>
      </c>
      <c r="J1451" s="179" t="s">
        <v>1602</v>
      </c>
      <c r="K1451" s="179" t="s">
        <v>1835</v>
      </c>
      <c r="L1451" s="179" t="s">
        <v>1534</v>
      </c>
      <c r="M1451" s="186">
        <v>4.0</v>
      </c>
      <c r="N1451" s="187">
        <f t="shared" ref="N1451:N1455" si="2541">M1451*1000000</f>
        <v>4000000</v>
      </c>
      <c r="O1451" s="153">
        <v>8.53</v>
      </c>
      <c r="P1451" s="187">
        <f t="shared" ref="P1451:P1455" si="2542">O1451*1000000</f>
        <v>8530000</v>
      </c>
      <c r="Q1451" s="153">
        <v>0.8</v>
      </c>
      <c r="R1451" s="149">
        <f t="shared" ref="R1451:R1455" si="2543">SUM(Q1451*1000000)</f>
        <v>800000</v>
      </c>
      <c r="S1451" s="187">
        <f t="shared" ref="S1451:S1455" si="2544">T1451*1000000</f>
        <v>9330000</v>
      </c>
      <c r="T1451" s="187">
        <f t="shared" ref="T1451:T1452" si="2545">SUM(O1451+Q1451)</f>
        <v>9.33</v>
      </c>
      <c r="U1451" s="178">
        <f t="shared" si="2537"/>
        <v>0.0857449089</v>
      </c>
      <c r="V1451" s="156">
        <v>10.0</v>
      </c>
      <c r="W1451" s="188">
        <f t="shared" si="2520"/>
        <v>0.933</v>
      </c>
      <c r="X1451" s="193">
        <f t="shared" si="2538"/>
        <v>0.4</v>
      </c>
      <c r="Y1451" s="147">
        <v>2010.0</v>
      </c>
      <c r="Z1451" s="159"/>
      <c r="AA1451" s="159"/>
      <c r="AB1451" s="189" t="s">
        <v>4459</v>
      </c>
      <c r="AC1451" s="158"/>
    </row>
    <row r="1452" ht="15.75" customHeight="1">
      <c r="A1452" s="221" t="s">
        <v>4460</v>
      </c>
      <c r="B1452" s="183">
        <v>33.0</v>
      </c>
      <c r="C1452" s="147">
        <v>43.0</v>
      </c>
      <c r="D1452" s="185">
        <f t="shared" si="2539"/>
        <v>38</v>
      </c>
      <c r="E1452" s="147">
        <v>38.0</v>
      </c>
      <c r="F1452" s="147">
        <v>51.0</v>
      </c>
      <c r="G1452" s="147">
        <f t="shared" si="2481"/>
        <v>-13</v>
      </c>
      <c r="H1452" s="147">
        <f t="shared" si="2540"/>
        <v>44.5</v>
      </c>
      <c r="I1452" s="185">
        <f t="shared" si="2483"/>
        <v>-6.5</v>
      </c>
      <c r="J1452" s="179" t="s">
        <v>1395</v>
      </c>
      <c r="K1452" s="179" t="s">
        <v>1611</v>
      </c>
      <c r="L1452" s="179" t="s">
        <v>1567</v>
      </c>
      <c r="M1452" s="186">
        <v>31.5</v>
      </c>
      <c r="N1452" s="187">
        <f t="shared" si="2541"/>
        <v>31500000</v>
      </c>
      <c r="O1452" s="153">
        <v>61.98</v>
      </c>
      <c r="P1452" s="187">
        <f t="shared" si="2542"/>
        <v>61980000</v>
      </c>
      <c r="Q1452" s="153">
        <v>77.81</v>
      </c>
      <c r="R1452" s="149">
        <f t="shared" si="2543"/>
        <v>77810000</v>
      </c>
      <c r="S1452" s="187">
        <f t="shared" si="2544"/>
        <v>139790000</v>
      </c>
      <c r="T1452" s="187">
        <f t="shared" si="2545"/>
        <v>139.79</v>
      </c>
      <c r="U1452" s="178">
        <f t="shared" si="2537"/>
        <v>0.5566206453</v>
      </c>
      <c r="V1452" s="156">
        <v>150.0</v>
      </c>
      <c r="W1452" s="188">
        <f t="shared" si="2520"/>
        <v>0.9319333333</v>
      </c>
      <c r="X1452" s="193">
        <f t="shared" si="2538"/>
        <v>0.21</v>
      </c>
      <c r="Y1452" s="147">
        <v>2010.0</v>
      </c>
      <c r="Z1452" s="159"/>
      <c r="AA1452" s="159"/>
      <c r="AB1452" s="189" t="s">
        <v>4461</v>
      </c>
      <c r="AC1452" s="158"/>
    </row>
    <row r="1453" ht="15.75" customHeight="1">
      <c r="A1453" s="221" t="s">
        <v>4462</v>
      </c>
      <c r="B1453" s="183">
        <v>22.0</v>
      </c>
      <c r="C1453" s="147">
        <v>31.0</v>
      </c>
      <c r="D1453" s="183">
        <f t="shared" si="2539"/>
        <v>26.5</v>
      </c>
      <c r="E1453" s="147">
        <v>52.0</v>
      </c>
      <c r="F1453" s="147">
        <v>58.0</v>
      </c>
      <c r="G1453" s="147">
        <f t="shared" si="2481"/>
        <v>-6</v>
      </c>
      <c r="H1453" s="147">
        <f t="shared" si="2540"/>
        <v>55</v>
      </c>
      <c r="I1453" s="183">
        <f t="shared" si="2483"/>
        <v>-28.5</v>
      </c>
      <c r="J1453" s="179" t="s">
        <v>1543</v>
      </c>
      <c r="K1453" s="179" t="s">
        <v>1543</v>
      </c>
      <c r="L1453" s="179" t="s">
        <v>1540</v>
      </c>
      <c r="M1453" s="186">
        <v>5.5</v>
      </c>
      <c r="N1453" s="187">
        <f t="shared" si="2541"/>
        <v>5500000</v>
      </c>
      <c r="O1453" s="153">
        <v>17.2</v>
      </c>
      <c r="P1453" s="187">
        <f t="shared" si="2542"/>
        <v>17200000</v>
      </c>
      <c r="Q1453" s="153">
        <v>1.37</v>
      </c>
      <c r="R1453" s="149">
        <f t="shared" si="2543"/>
        <v>1370000</v>
      </c>
      <c r="S1453" s="187">
        <f t="shared" si="2544"/>
        <v>18600000</v>
      </c>
      <c r="T1453" s="187">
        <v>18.6</v>
      </c>
      <c r="U1453" s="178">
        <f t="shared" si="2537"/>
        <v>0.07365591398</v>
      </c>
      <c r="V1453" s="156">
        <v>20.0</v>
      </c>
      <c r="W1453" s="188">
        <f t="shared" si="2520"/>
        <v>0.93</v>
      </c>
      <c r="X1453" s="193">
        <f t="shared" si="2538"/>
        <v>0.275</v>
      </c>
      <c r="Y1453" s="147">
        <v>2009.0</v>
      </c>
      <c r="Z1453" s="159"/>
      <c r="AA1453" s="159"/>
      <c r="AB1453" s="189" t="s">
        <v>4463</v>
      </c>
      <c r="AC1453" s="158"/>
    </row>
    <row r="1454" ht="15.75" customHeight="1">
      <c r="A1454" s="221" t="s">
        <v>4464</v>
      </c>
      <c r="B1454" s="183">
        <v>63.0</v>
      </c>
      <c r="C1454" s="147">
        <v>55.0</v>
      </c>
      <c r="D1454" s="183">
        <f t="shared" si="2539"/>
        <v>59</v>
      </c>
      <c r="E1454" s="147">
        <v>59.0</v>
      </c>
      <c r="F1454" s="147">
        <v>63.0</v>
      </c>
      <c r="G1454" s="147">
        <f t="shared" si="2481"/>
        <v>-4</v>
      </c>
      <c r="H1454" s="147">
        <f t="shared" si="2540"/>
        <v>61</v>
      </c>
      <c r="I1454" s="183">
        <f t="shared" si="2483"/>
        <v>-2</v>
      </c>
      <c r="J1454" s="179" t="s">
        <v>1543</v>
      </c>
      <c r="K1454" s="179" t="s">
        <v>1616</v>
      </c>
      <c r="L1454" s="179" t="s">
        <v>1540</v>
      </c>
      <c r="M1454" s="186">
        <v>17.41</v>
      </c>
      <c r="N1454" s="187">
        <f t="shared" si="2541"/>
        <v>17410000</v>
      </c>
      <c r="O1454" s="153">
        <v>60.49</v>
      </c>
      <c r="P1454" s="187">
        <f t="shared" si="2542"/>
        <v>60490000</v>
      </c>
      <c r="Q1454" s="153">
        <v>3.67</v>
      </c>
      <c r="R1454" s="149">
        <f t="shared" si="2543"/>
        <v>3670000</v>
      </c>
      <c r="S1454" s="187">
        <f t="shared" si="2544"/>
        <v>64160000</v>
      </c>
      <c r="T1454" s="187">
        <v>64.16</v>
      </c>
      <c r="U1454" s="178">
        <f t="shared" si="2537"/>
        <v>0.05720074813</v>
      </c>
      <c r="V1454" s="156">
        <v>70.0</v>
      </c>
      <c r="W1454" s="188">
        <f t="shared" si="2520"/>
        <v>0.9165714286</v>
      </c>
      <c r="X1454" s="193">
        <f t="shared" si="2538"/>
        <v>0.2487142857</v>
      </c>
      <c r="Y1454" s="147">
        <v>2008.0</v>
      </c>
      <c r="Z1454" s="159"/>
      <c r="AA1454" s="159"/>
      <c r="AB1454" s="189" t="s">
        <v>4465</v>
      </c>
      <c r="AC1454" s="158"/>
    </row>
    <row r="1455" ht="15.75" customHeight="1">
      <c r="A1455" s="221" t="s">
        <v>4466</v>
      </c>
      <c r="B1455" s="183">
        <v>46.0</v>
      </c>
      <c r="C1455" s="147">
        <v>44.0</v>
      </c>
      <c r="D1455" s="183">
        <f t="shared" si="2539"/>
        <v>45</v>
      </c>
      <c r="E1455" s="147">
        <v>32.0</v>
      </c>
      <c r="F1455" s="147">
        <v>54.0</v>
      </c>
      <c r="G1455" s="147">
        <f t="shared" si="2481"/>
        <v>-22</v>
      </c>
      <c r="H1455" s="147">
        <f t="shared" si="2540"/>
        <v>43</v>
      </c>
      <c r="I1455" s="183">
        <f t="shared" si="2483"/>
        <v>2</v>
      </c>
      <c r="J1455" s="179" t="s">
        <v>1395</v>
      </c>
      <c r="K1455" s="179" t="s">
        <v>1611</v>
      </c>
      <c r="L1455" s="179" t="s">
        <v>1534</v>
      </c>
      <c r="M1455" s="186">
        <v>8.0</v>
      </c>
      <c r="N1455" s="187">
        <f t="shared" si="2541"/>
        <v>8000000</v>
      </c>
      <c r="O1455" s="153">
        <v>17.43</v>
      </c>
      <c r="P1455" s="187">
        <f t="shared" si="2542"/>
        <v>17430000</v>
      </c>
      <c r="Q1455" s="153">
        <v>5.3</v>
      </c>
      <c r="R1455" s="149">
        <f t="shared" si="2543"/>
        <v>5300000</v>
      </c>
      <c r="S1455" s="187">
        <f t="shared" si="2544"/>
        <v>22730000</v>
      </c>
      <c r="T1455" s="187">
        <v>22.73</v>
      </c>
      <c r="U1455" s="178">
        <f t="shared" si="2537"/>
        <v>0.2331720194</v>
      </c>
      <c r="V1455" s="156">
        <v>25.0</v>
      </c>
      <c r="W1455" s="188">
        <f t="shared" si="2520"/>
        <v>0.9092</v>
      </c>
      <c r="X1455" s="193">
        <f t="shared" si="2538"/>
        <v>0.32</v>
      </c>
      <c r="Y1455" s="147">
        <v>2008.0</v>
      </c>
      <c r="Z1455" s="159"/>
      <c r="AA1455" s="159"/>
      <c r="AB1455" s="189" t="s">
        <v>4467</v>
      </c>
      <c r="AC1455" s="158"/>
    </row>
    <row r="1456" ht="15.75" customHeight="1">
      <c r="A1456" s="224" t="s">
        <v>4468</v>
      </c>
      <c r="B1456" s="175">
        <v>43.0</v>
      </c>
      <c r="C1456" s="158">
        <v>47.0</v>
      </c>
      <c r="D1456" s="210">
        <f t="shared" ref="D1456:D1459" si="2546">(B1456+C1456)/2</f>
        <v>45</v>
      </c>
      <c r="E1456" s="158">
        <v>57.0</v>
      </c>
      <c r="F1456" s="158">
        <v>70.0</v>
      </c>
      <c r="G1456" s="164">
        <f t="shared" si="2481"/>
        <v>-13</v>
      </c>
      <c r="H1456" s="158">
        <f t="shared" ref="H1456:H1459" si="2547">(E1456+F1456)/2</f>
        <v>63.5</v>
      </c>
      <c r="I1456" s="177">
        <f t="shared" si="2483"/>
        <v>-18.5</v>
      </c>
      <c r="J1456" s="162" t="s">
        <v>1565</v>
      </c>
      <c r="K1456" s="162" t="s">
        <v>1565</v>
      </c>
      <c r="L1456" s="162" t="s">
        <v>1534</v>
      </c>
      <c r="M1456" s="153">
        <f t="shared" ref="M1456:M1460" si="2548">N1456/1000000</f>
        <v>11.053366</v>
      </c>
      <c r="N1456" s="154">
        <v>1.1053366E7</v>
      </c>
      <c r="O1456" s="153">
        <f t="shared" ref="O1456:O1460" si="2549">P1456/1000000</f>
        <v>24.76035</v>
      </c>
      <c r="P1456" s="149">
        <v>2.476035E7</v>
      </c>
      <c r="Q1456" s="153">
        <f t="shared" ref="Q1456:Q1458" si="2550">R1456/1000000</f>
        <v>65.6</v>
      </c>
      <c r="R1456" s="149">
        <v>6.56E7</v>
      </c>
      <c r="S1456" s="154">
        <f>SUM(P1456+(Q1456*1000000))</f>
        <v>90360350</v>
      </c>
      <c r="T1456" s="154">
        <f t="shared" ref="T1456:T1462" si="2551">S1456/1000000</f>
        <v>90.36035</v>
      </c>
      <c r="U1456" s="178">
        <f t="shared" si="2537"/>
        <v>0.7259821371</v>
      </c>
      <c r="V1456" s="192">
        <v>100.0</v>
      </c>
      <c r="W1456" s="188">
        <f t="shared" si="2520"/>
        <v>0.9036035</v>
      </c>
      <c r="X1456" s="193">
        <f t="shared" si="2538"/>
        <v>0.11053366</v>
      </c>
      <c r="Y1456" s="158">
        <v>2015.0</v>
      </c>
      <c r="Z1456" s="159"/>
      <c r="AA1456" s="159"/>
      <c r="AB1456" s="189" t="str">
        <f>HYPERLINK("http://www.amazon.com/gp/product/B0197GGS6M/?tag=titb-20","http://www.amazon.com/gp/product/B0197GGS6M/?tag=titb-20")</f>
        <v>http://www.amazon.com/gp/product/B0197GGS6M/?tag=titb-20</v>
      </c>
      <c r="AC1456" s="158"/>
    </row>
    <row r="1457" ht="15.75" customHeight="1">
      <c r="A1457" s="194" t="s">
        <v>4469</v>
      </c>
      <c r="B1457" s="146">
        <v>17.0</v>
      </c>
      <c r="C1457" s="175">
        <v>31.0</v>
      </c>
      <c r="D1457" s="146">
        <f t="shared" si="2546"/>
        <v>24</v>
      </c>
      <c r="E1457" s="146">
        <v>51.0</v>
      </c>
      <c r="F1457" s="146">
        <v>54.0</v>
      </c>
      <c r="G1457" s="146">
        <f t="shared" si="2481"/>
        <v>-3</v>
      </c>
      <c r="H1457" s="146">
        <f t="shared" si="2547"/>
        <v>52.5</v>
      </c>
      <c r="I1457" s="146">
        <f t="shared" si="2483"/>
        <v>-28.5</v>
      </c>
      <c r="J1457" s="173" t="s">
        <v>1425</v>
      </c>
      <c r="K1457" s="196" t="s">
        <v>1425</v>
      </c>
      <c r="L1457" s="197" t="s">
        <v>1534</v>
      </c>
      <c r="M1457" s="181">
        <f t="shared" si="2548"/>
        <v>12.045147</v>
      </c>
      <c r="N1457" s="198">
        <v>1.2045147E7</v>
      </c>
      <c r="O1457" s="181">
        <f t="shared" si="2549"/>
        <v>21.903748</v>
      </c>
      <c r="P1457" s="149">
        <v>2.1903748E7</v>
      </c>
      <c r="Q1457" s="181">
        <f t="shared" si="2550"/>
        <v>22.760942</v>
      </c>
      <c r="R1457" s="198">
        <v>2.2760942E7</v>
      </c>
      <c r="S1457" s="149">
        <f>P1457+R1457</f>
        <v>44664690</v>
      </c>
      <c r="T1457" s="149">
        <f t="shared" si="2551"/>
        <v>44.66469</v>
      </c>
      <c r="U1457" s="199">
        <f t="shared" si="2537"/>
        <v>0.5095958799</v>
      </c>
      <c r="V1457" s="192">
        <v>50.0</v>
      </c>
      <c r="W1457" s="200">
        <f>SUM(S1457/(V1457*1000000))</f>
        <v>0.8932938</v>
      </c>
      <c r="X1457" s="199">
        <f t="shared" si="2538"/>
        <v>0.24090294</v>
      </c>
      <c r="Y1457" s="146">
        <v>2019.0</v>
      </c>
      <c r="Z1457" s="201"/>
      <c r="AA1457" s="201"/>
      <c r="AB1457" s="211" t="s">
        <v>4470</v>
      </c>
      <c r="AC1457" s="159"/>
    </row>
    <row r="1458" ht="15.75" customHeight="1">
      <c r="A1458" s="223" t="s">
        <v>4471</v>
      </c>
      <c r="B1458" s="175">
        <v>23.0</v>
      </c>
      <c r="C1458" s="158">
        <v>38.0</v>
      </c>
      <c r="D1458" s="214">
        <f t="shared" si="2546"/>
        <v>30.5</v>
      </c>
      <c r="E1458" s="158">
        <v>40.0</v>
      </c>
      <c r="F1458" s="158">
        <v>53.0</v>
      </c>
      <c r="G1458" s="149">
        <f t="shared" si="2481"/>
        <v>-13</v>
      </c>
      <c r="H1458" s="164">
        <f t="shared" si="2547"/>
        <v>46.5</v>
      </c>
      <c r="I1458" s="177">
        <f t="shared" si="2483"/>
        <v>-16</v>
      </c>
      <c r="J1458" s="162" t="s">
        <v>1558</v>
      </c>
      <c r="K1458" s="162" t="s">
        <v>1558</v>
      </c>
      <c r="L1458" s="152" t="s">
        <v>1540</v>
      </c>
      <c r="M1458" s="153">
        <f t="shared" si="2548"/>
        <v>6.17668</v>
      </c>
      <c r="N1458" s="154">
        <v>6176680.0</v>
      </c>
      <c r="O1458" s="153">
        <f t="shared" si="2549"/>
        <v>17.743394</v>
      </c>
      <c r="P1458" s="154">
        <v>1.7743394E7</v>
      </c>
      <c r="Q1458" s="153">
        <f t="shared" si="2550"/>
        <v>5.443315</v>
      </c>
      <c r="R1458" s="154">
        <v>5443315.0</v>
      </c>
      <c r="S1458" s="154">
        <f>R1458+P1458</f>
        <v>23186709</v>
      </c>
      <c r="T1458" s="154">
        <f t="shared" si="2551"/>
        <v>23.186709</v>
      </c>
      <c r="U1458" s="178">
        <f>R1458/S1458</f>
        <v>0.2347601378</v>
      </c>
      <c r="V1458" s="156">
        <v>26.0</v>
      </c>
      <c r="W1458" s="157">
        <f t="shared" ref="W1458:W1459" si="2552">SUM(T1458/V1458)</f>
        <v>0.8917965</v>
      </c>
      <c r="X1458" s="178">
        <f>N1458/(V1458*1000000)</f>
        <v>0.2375646154</v>
      </c>
      <c r="Y1458" s="158">
        <v>2016.0</v>
      </c>
      <c r="Z1458" s="159"/>
      <c r="AA1458" s="159"/>
      <c r="AB1458" s="162" t="s">
        <v>1530</v>
      </c>
      <c r="AC1458" s="159"/>
    </row>
    <row r="1459" ht="15.75" customHeight="1">
      <c r="A1459" s="224" t="s">
        <v>4472</v>
      </c>
      <c r="B1459" s="175">
        <v>20.0</v>
      </c>
      <c r="C1459" s="158">
        <v>30.0</v>
      </c>
      <c r="D1459" s="158">
        <f t="shared" si="2546"/>
        <v>25</v>
      </c>
      <c r="E1459" s="164">
        <v>80.0</v>
      </c>
      <c r="F1459" s="158">
        <v>62.0</v>
      </c>
      <c r="G1459" s="164">
        <f t="shared" si="2481"/>
        <v>18</v>
      </c>
      <c r="H1459" s="158">
        <f t="shared" si="2547"/>
        <v>71</v>
      </c>
      <c r="I1459" s="164">
        <f t="shared" si="2483"/>
        <v>-46</v>
      </c>
      <c r="J1459" s="162" t="s">
        <v>1565</v>
      </c>
      <c r="K1459" s="162" t="s">
        <v>1565</v>
      </c>
      <c r="L1459" s="162" t="s">
        <v>1540</v>
      </c>
      <c r="M1459" s="153">
        <f t="shared" si="2548"/>
        <v>2.750356</v>
      </c>
      <c r="N1459" s="154">
        <v>2750356.0</v>
      </c>
      <c r="O1459" s="153">
        <f t="shared" si="2549"/>
        <v>6.485961</v>
      </c>
      <c r="P1459" s="149">
        <v>6485961.0</v>
      </c>
      <c r="Q1459" s="181">
        <v>11.3</v>
      </c>
      <c r="R1459" s="149">
        <f>SUM(Q1459*1000000)</f>
        <v>11300000</v>
      </c>
      <c r="S1459" s="154">
        <f>SUM(P1459+Q1459*1000000)</f>
        <v>17785961</v>
      </c>
      <c r="T1459" s="154">
        <f t="shared" si="2551"/>
        <v>17.785961</v>
      </c>
      <c r="U1459" s="178">
        <f t="shared" ref="U1459:U1481" si="2553">(R1459/S1459)</f>
        <v>0.6353325525</v>
      </c>
      <c r="V1459" s="192">
        <v>20.0</v>
      </c>
      <c r="W1459" s="188">
        <f t="shared" si="2552"/>
        <v>0.88929805</v>
      </c>
      <c r="X1459" s="193">
        <f t="shared" ref="X1459:X1490" si="2554">SUM(M1459/V1459)</f>
        <v>0.1375178</v>
      </c>
      <c r="Y1459" s="158">
        <v>2015.0</v>
      </c>
      <c r="Z1459" s="159"/>
      <c r="AA1459" s="159"/>
      <c r="AB1459" s="189" t="s">
        <v>4473</v>
      </c>
      <c r="AC1459" s="158"/>
    </row>
    <row r="1460" ht="15.75" customHeight="1">
      <c r="A1460" s="221" t="s">
        <v>4474</v>
      </c>
      <c r="B1460" s="183">
        <v>76.0</v>
      </c>
      <c r="C1460" s="147">
        <v>66.0</v>
      </c>
      <c r="D1460" s="185">
        <f t="shared" ref="D1460:D1465" si="2555">AVERAGE(B1460:C1460)</f>
        <v>71</v>
      </c>
      <c r="E1460" s="147">
        <v>60.0</v>
      </c>
      <c r="F1460" s="147">
        <v>68.0</v>
      </c>
      <c r="G1460" s="147">
        <f t="shared" si="2481"/>
        <v>-8</v>
      </c>
      <c r="H1460" s="147">
        <f t="shared" ref="H1460:H1465" si="2556">AVERAGE(E1460:F1460)</f>
        <v>64</v>
      </c>
      <c r="I1460" s="185">
        <f t="shared" si="2483"/>
        <v>7</v>
      </c>
      <c r="J1460" s="179" t="s">
        <v>1602</v>
      </c>
      <c r="K1460" s="179" t="s">
        <v>1808</v>
      </c>
      <c r="L1460" s="179" t="s">
        <v>1540</v>
      </c>
      <c r="M1460" s="186">
        <f t="shared" si="2548"/>
        <v>6.030164</v>
      </c>
      <c r="N1460" s="187">
        <v>6030164.0</v>
      </c>
      <c r="O1460" s="153">
        <f t="shared" si="2549"/>
        <v>20.275446</v>
      </c>
      <c r="P1460" s="187">
        <v>2.0275446E7</v>
      </c>
      <c r="Q1460" s="153">
        <f>R1460/1000000</f>
        <v>10.808153</v>
      </c>
      <c r="R1460" s="154">
        <v>1.0808153E7</v>
      </c>
      <c r="S1460" s="187">
        <v>3.1083599E7</v>
      </c>
      <c r="T1460" s="187">
        <f t="shared" si="2551"/>
        <v>31.083599</v>
      </c>
      <c r="U1460" s="178">
        <f t="shared" si="2553"/>
        <v>0.3477124061</v>
      </c>
      <c r="V1460" s="156">
        <v>35.0</v>
      </c>
      <c r="W1460" s="188">
        <f>SUM((S1460/1000000)/V1460)</f>
        <v>0.8881028286</v>
      </c>
      <c r="X1460" s="193">
        <f t="shared" si="2554"/>
        <v>0.1722904</v>
      </c>
      <c r="Y1460" s="151">
        <v>2012.0</v>
      </c>
      <c r="Z1460" s="159"/>
      <c r="AA1460" s="159"/>
      <c r="AB1460" s="189" t="s">
        <v>4475</v>
      </c>
      <c r="AC1460" s="158"/>
    </row>
    <row r="1461" ht="15.75" customHeight="1">
      <c r="A1461" s="221" t="s">
        <v>4476</v>
      </c>
      <c r="B1461" s="175">
        <v>10.0</v>
      </c>
      <c r="C1461" s="158">
        <v>28.0</v>
      </c>
      <c r="D1461" s="185">
        <f t="shared" si="2555"/>
        <v>19</v>
      </c>
      <c r="E1461" s="158">
        <v>32.0</v>
      </c>
      <c r="F1461" s="147">
        <v>51.0</v>
      </c>
      <c r="G1461" s="147">
        <f t="shared" si="2481"/>
        <v>-19</v>
      </c>
      <c r="H1461" s="147">
        <f t="shared" si="2556"/>
        <v>41.5</v>
      </c>
      <c r="I1461" s="185">
        <f t="shared" si="2483"/>
        <v>-22.5</v>
      </c>
      <c r="J1461" s="179" t="s">
        <v>1602</v>
      </c>
      <c r="K1461" s="179" t="s">
        <v>1716</v>
      </c>
      <c r="L1461" s="179" t="s">
        <v>1534</v>
      </c>
      <c r="M1461" s="153">
        <v>10.6</v>
      </c>
      <c r="N1461" s="187">
        <f>M1461*1000000</f>
        <v>10600000</v>
      </c>
      <c r="O1461" s="153">
        <v>24.83</v>
      </c>
      <c r="P1461" s="187">
        <f>O1461*1000000</f>
        <v>24830000</v>
      </c>
      <c r="Q1461" s="153">
        <v>66.8</v>
      </c>
      <c r="R1461" s="149">
        <f>SUM(Q1461*1000000)</f>
        <v>66800000</v>
      </c>
      <c r="S1461" s="154">
        <f>SUM(N1461:P1461)</f>
        <v>35430024.83</v>
      </c>
      <c r="T1461" s="149">
        <f t="shared" si="2551"/>
        <v>35.43002483</v>
      </c>
      <c r="U1461" s="178">
        <f t="shared" si="2553"/>
        <v>1.885406525</v>
      </c>
      <c r="V1461" s="156">
        <v>40.0</v>
      </c>
      <c r="W1461" s="188">
        <f>SUM(T1461/V1461)</f>
        <v>0.8857506208</v>
      </c>
      <c r="X1461" s="193">
        <f t="shared" si="2554"/>
        <v>0.265</v>
      </c>
      <c r="Y1461" s="147">
        <v>2011.0</v>
      </c>
      <c r="Z1461" s="159"/>
      <c r="AA1461" s="159"/>
      <c r="AB1461" s="189" t="s">
        <v>4477</v>
      </c>
      <c r="AC1461" s="158"/>
    </row>
    <row r="1462" ht="15.75" customHeight="1">
      <c r="A1462" s="221" t="s">
        <v>4478</v>
      </c>
      <c r="B1462" s="183">
        <v>85.0</v>
      </c>
      <c r="C1462" s="147">
        <v>86.0</v>
      </c>
      <c r="D1462" s="185">
        <f t="shared" si="2555"/>
        <v>85.5</v>
      </c>
      <c r="E1462" s="147">
        <v>59.0</v>
      </c>
      <c r="F1462" s="147">
        <v>69.0</v>
      </c>
      <c r="G1462" s="147">
        <f t="shared" si="2481"/>
        <v>-10</v>
      </c>
      <c r="H1462" s="147">
        <f t="shared" si="2556"/>
        <v>64</v>
      </c>
      <c r="I1462" s="185">
        <f t="shared" si="2483"/>
        <v>21.5</v>
      </c>
      <c r="J1462" s="179" t="s">
        <v>1565</v>
      </c>
      <c r="K1462" s="179" t="s">
        <v>1565</v>
      </c>
      <c r="L1462" s="179" t="s">
        <v>1540</v>
      </c>
      <c r="M1462" s="186">
        <f>N1462/1000000</f>
        <v>0.736311</v>
      </c>
      <c r="N1462" s="187">
        <v>736311.0</v>
      </c>
      <c r="O1462" s="153">
        <f>P1462/1000000</f>
        <v>16.377274</v>
      </c>
      <c r="P1462" s="187">
        <v>1.6377274E7</v>
      </c>
      <c r="Q1462" s="153">
        <f>R1462/1000000</f>
        <v>11.880786</v>
      </c>
      <c r="R1462" s="154">
        <v>1.1880786E7</v>
      </c>
      <c r="S1462" s="187">
        <v>2.825806E7</v>
      </c>
      <c r="T1462" s="187">
        <f t="shared" si="2551"/>
        <v>28.25806</v>
      </c>
      <c r="U1462" s="178">
        <f t="shared" si="2553"/>
        <v>0.4204388412</v>
      </c>
      <c r="V1462" s="156">
        <v>32.0</v>
      </c>
      <c r="W1462" s="188">
        <f>SUM((S1462/1000000)/V1462)</f>
        <v>0.883064375</v>
      </c>
      <c r="X1462" s="193">
        <f t="shared" si="2554"/>
        <v>0.02300971875</v>
      </c>
      <c r="Y1462" s="151">
        <v>2012.0</v>
      </c>
      <c r="Z1462" s="159"/>
      <c r="AA1462" s="159"/>
      <c r="AB1462" s="189" t="s">
        <v>4479</v>
      </c>
      <c r="AC1462" s="158"/>
    </row>
    <row r="1463" ht="15.75" customHeight="1">
      <c r="A1463" s="221" t="s">
        <v>4480</v>
      </c>
      <c r="B1463" s="183">
        <v>36.0</v>
      </c>
      <c r="C1463" s="147">
        <v>47.0</v>
      </c>
      <c r="D1463" s="183">
        <f t="shared" si="2555"/>
        <v>41.5</v>
      </c>
      <c r="E1463" s="147">
        <v>44.0</v>
      </c>
      <c r="F1463" s="147">
        <v>63.0</v>
      </c>
      <c r="G1463" s="147">
        <f t="shared" si="2481"/>
        <v>-19</v>
      </c>
      <c r="H1463" s="147">
        <f t="shared" si="2556"/>
        <v>53.5</v>
      </c>
      <c r="I1463" s="183">
        <f t="shared" si="2483"/>
        <v>-12</v>
      </c>
      <c r="J1463" s="179" t="s">
        <v>1543</v>
      </c>
      <c r="K1463" s="179" t="s">
        <v>1543</v>
      </c>
      <c r="L1463" s="179" t="s">
        <v>1540</v>
      </c>
      <c r="M1463" s="186">
        <v>6.23</v>
      </c>
      <c r="N1463" s="187">
        <f t="shared" ref="N1463:N1465" si="2557">M1463*1000000</f>
        <v>6230000</v>
      </c>
      <c r="O1463" s="153">
        <v>16.29</v>
      </c>
      <c r="P1463" s="187">
        <f t="shared" ref="P1463:P1465" si="2558">O1463*1000000</f>
        <v>16290000</v>
      </c>
      <c r="Q1463" s="153">
        <v>1.34</v>
      </c>
      <c r="R1463" s="149">
        <f t="shared" ref="R1463:R1465" si="2559">SUM(Q1463*1000000)</f>
        <v>1340000</v>
      </c>
      <c r="S1463" s="187">
        <f t="shared" ref="S1463:S1465" si="2560">T1463*1000000</f>
        <v>17630000</v>
      </c>
      <c r="T1463" s="187">
        <v>17.63</v>
      </c>
      <c r="U1463" s="178">
        <f t="shared" si="2553"/>
        <v>0.07600680658</v>
      </c>
      <c r="V1463" s="156">
        <v>20.0</v>
      </c>
      <c r="W1463" s="188">
        <f t="shared" ref="W1463:W1465" si="2561">SUM(T1463/V1463)</f>
        <v>0.8815</v>
      </c>
      <c r="X1463" s="193">
        <f t="shared" si="2554"/>
        <v>0.3115</v>
      </c>
      <c r="Y1463" s="147">
        <v>2008.0</v>
      </c>
      <c r="Z1463" s="159"/>
      <c r="AA1463" s="159"/>
      <c r="AB1463" s="189" t="s">
        <v>4481</v>
      </c>
      <c r="AC1463" s="158"/>
    </row>
    <row r="1464" ht="15.75" customHeight="1">
      <c r="A1464" s="221" t="s">
        <v>4482</v>
      </c>
      <c r="B1464" s="183">
        <v>14.0</v>
      </c>
      <c r="C1464" s="147">
        <v>32.0</v>
      </c>
      <c r="D1464" s="183">
        <f t="shared" si="2555"/>
        <v>23</v>
      </c>
      <c r="E1464" s="147">
        <v>38.0</v>
      </c>
      <c r="F1464" s="147">
        <v>49.0</v>
      </c>
      <c r="G1464" s="147">
        <f t="shared" si="2481"/>
        <v>-11</v>
      </c>
      <c r="H1464" s="147">
        <f t="shared" si="2556"/>
        <v>43.5</v>
      </c>
      <c r="I1464" s="183">
        <f t="shared" si="2483"/>
        <v>-20.5</v>
      </c>
      <c r="J1464" s="179" t="s">
        <v>1543</v>
      </c>
      <c r="K1464" s="179" t="s">
        <v>1616</v>
      </c>
      <c r="L1464" s="179" t="s">
        <v>1534</v>
      </c>
      <c r="M1464" s="186">
        <v>4.9</v>
      </c>
      <c r="N1464" s="187">
        <f t="shared" si="2557"/>
        <v>4900000</v>
      </c>
      <c r="O1464" s="153">
        <v>14.8</v>
      </c>
      <c r="P1464" s="187">
        <f t="shared" si="2558"/>
        <v>14800000</v>
      </c>
      <c r="Q1464" s="153">
        <v>1.02</v>
      </c>
      <c r="R1464" s="149">
        <f t="shared" si="2559"/>
        <v>1020000</v>
      </c>
      <c r="S1464" s="187">
        <f t="shared" si="2560"/>
        <v>15820000</v>
      </c>
      <c r="T1464" s="187">
        <v>15.82</v>
      </c>
      <c r="U1464" s="178">
        <f t="shared" si="2553"/>
        <v>0.06447534766</v>
      </c>
      <c r="V1464" s="156">
        <v>18.0</v>
      </c>
      <c r="W1464" s="188">
        <f t="shared" si="2561"/>
        <v>0.8788888889</v>
      </c>
      <c r="X1464" s="193">
        <f t="shared" si="2554"/>
        <v>0.2722222222</v>
      </c>
      <c r="Y1464" s="147">
        <v>2009.0</v>
      </c>
      <c r="Z1464" s="159"/>
      <c r="AA1464" s="159"/>
      <c r="AB1464" s="189" t="s">
        <v>4483</v>
      </c>
      <c r="AC1464" s="158"/>
    </row>
    <row r="1465" ht="15.75" customHeight="1">
      <c r="A1465" s="221" t="s">
        <v>4484</v>
      </c>
      <c r="B1465" s="183">
        <v>41.0</v>
      </c>
      <c r="C1465" s="147">
        <v>49.0</v>
      </c>
      <c r="D1465" s="183">
        <f t="shared" si="2555"/>
        <v>45</v>
      </c>
      <c r="E1465" s="147">
        <v>33.0</v>
      </c>
      <c r="F1465" s="147">
        <v>70.0</v>
      </c>
      <c r="G1465" s="147">
        <f t="shared" si="2481"/>
        <v>-37</v>
      </c>
      <c r="H1465" s="147">
        <f t="shared" si="2556"/>
        <v>51.5</v>
      </c>
      <c r="I1465" s="183">
        <f t="shared" si="2483"/>
        <v>-6.5</v>
      </c>
      <c r="J1465" s="179" t="s">
        <v>1594</v>
      </c>
      <c r="K1465" s="179" t="s">
        <v>1799</v>
      </c>
      <c r="L1465" s="179" t="s">
        <v>1540</v>
      </c>
      <c r="M1465" s="186">
        <v>4.25</v>
      </c>
      <c r="N1465" s="187">
        <f t="shared" si="2557"/>
        <v>4250000</v>
      </c>
      <c r="O1465" s="153">
        <v>12.98</v>
      </c>
      <c r="P1465" s="187">
        <f t="shared" si="2558"/>
        <v>12980000</v>
      </c>
      <c r="Q1465" s="153">
        <v>0.17</v>
      </c>
      <c r="R1465" s="149">
        <f t="shared" si="2559"/>
        <v>170000</v>
      </c>
      <c r="S1465" s="187">
        <f t="shared" si="2560"/>
        <v>13150000</v>
      </c>
      <c r="T1465" s="187">
        <v>13.15</v>
      </c>
      <c r="U1465" s="178">
        <f t="shared" si="2553"/>
        <v>0.01292775665</v>
      </c>
      <c r="V1465" s="156">
        <v>15.0</v>
      </c>
      <c r="W1465" s="188">
        <f t="shared" si="2561"/>
        <v>0.8766666667</v>
      </c>
      <c r="X1465" s="193">
        <f t="shared" si="2554"/>
        <v>0.2833333333</v>
      </c>
      <c r="Y1465" s="147">
        <v>2008.0</v>
      </c>
      <c r="Z1465" s="159"/>
      <c r="AA1465" s="159"/>
      <c r="AB1465" s="189" t="s">
        <v>4485</v>
      </c>
      <c r="AC1465" s="158"/>
    </row>
    <row r="1466" ht="15.75" customHeight="1">
      <c r="A1466" s="194" t="s">
        <v>4486</v>
      </c>
      <c r="B1466" s="146">
        <v>39.0</v>
      </c>
      <c r="C1466" s="175">
        <v>49.0</v>
      </c>
      <c r="D1466" s="146">
        <f>(B1466+C1466)/2</f>
        <v>44</v>
      </c>
      <c r="E1466" s="146">
        <v>79.0</v>
      </c>
      <c r="F1466" s="146">
        <v>59.0</v>
      </c>
      <c r="G1466" s="146">
        <f t="shared" si="2481"/>
        <v>20</v>
      </c>
      <c r="H1466" s="146">
        <f>(E1466+F1466)/2</f>
        <v>69</v>
      </c>
      <c r="I1466" s="146">
        <f t="shared" si="2483"/>
        <v>-25</v>
      </c>
      <c r="J1466" s="152" t="s">
        <v>1527</v>
      </c>
      <c r="K1466" s="197" t="s">
        <v>1533</v>
      </c>
      <c r="L1466" s="197" t="s">
        <v>1540</v>
      </c>
      <c r="M1466" s="181">
        <f t="shared" ref="M1466:M1467" si="2562">N1466/1000000</f>
        <v>2.338669</v>
      </c>
      <c r="N1466" s="198">
        <v>2338669.0</v>
      </c>
      <c r="O1466" s="181">
        <f t="shared" ref="O1466:O1467" si="2563">P1466/1000000</f>
        <v>4.302776</v>
      </c>
      <c r="P1466" s="149">
        <v>4302776.0</v>
      </c>
      <c r="Q1466" s="181">
        <f t="shared" ref="Q1466:Q1467" si="2564">R1466/1000000</f>
        <v>0.072949</v>
      </c>
      <c r="R1466" s="198">
        <v>72949.0</v>
      </c>
      <c r="S1466" s="149">
        <f>P1466+R1466</f>
        <v>4375725</v>
      </c>
      <c r="T1466" s="149">
        <f t="shared" ref="T1466:T1468" si="2565">S1466/1000000</f>
        <v>4.375725</v>
      </c>
      <c r="U1466" s="199">
        <f t="shared" si="2553"/>
        <v>0.01667129447</v>
      </c>
      <c r="V1466" s="192">
        <v>5.0</v>
      </c>
      <c r="W1466" s="200">
        <f>SUM(S1466/(V1466*1000000))</f>
        <v>0.875145</v>
      </c>
      <c r="X1466" s="199">
        <f t="shared" si="2554"/>
        <v>0.4677338</v>
      </c>
      <c r="Y1466" s="146">
        <v>2019.0</v>
      </c>
      <c r="Z1466" s="201"/>
      <c r="AA1466" s="201"/>
      <c r="AB1466" s="197" t="s">
        <v>1530</v>
      </c>
      <c r="AC1466" s="159"/>
    </row>
    <row r="1467" ht="15.75" customHeight="1">
      <c r="A1467" s="221" t="s">
        <v>4487</v>
      </c>
      <c r="B1467" s="183">
        <v>40.0</v>
      </c>
      <c r="C1467" s="147">
        <v>46.0</v>
      </c>
      <c r="D1467" s="185">
        <f t="shared" ref="D1467:D1470" si="2566">AVERAGE(B1467:C1467)</f>
        <v>43</v>
      </c>
      <c r="E1467" s="147">
        <v>58.0</v>
      </c>
      <c r="F1467" s="147">
        <v>59.0</v>
      </c>
      <c r="G1467" s="147">
        <f t="shared" si="2481"/>
        <v>-1</v>
      </c>
      <c r="H1467" s="147">
        <f t="shared" ref="H1467:H1470" si="2567">AVERAGE(E1467:F1467)</f>
        <v>58.5</v>
      </c>
      <c r="I1467" s="185">
        <f t="shared" si="2483"/>
        <v>-15.5</v>
      </c>
      <c r="J1467" s="179" t="s">
        <v>1602</v>
      </c>
      <c r="K1467" s="179" t="s">
        <v>2054</v>
      </c>
      <c r="L1467" s="179" t="s">
        <v>1529</v>
      </c>
      <c r="M1467" s="186">
        <f t="shared" si="2562"/>
        <v>18.782154</v>
      </c>
      <c r="N1467" s="187">
        <v>1.8782154E7</v>
      </c>
      <c r="O1467" s="153">
        <f t="shared" si="2563"/>
        <v>49.876377</v>
      </c>
      <c r="P1467" s="187">
        <v>4.9876377E7</v>
      </c>
      <c r="Q1467" s="153">
        <f t="shared" si="2564"/>
        <v>0.489</v>
      </c>
      <c r="R1467" s="154">
        <v>489000.0</v>
      </c>
      <c r="S1467" s="187">
        <v>5.0365377E7</v>
      </c>
      <c r="T1467" s="187">
        <f t="shared" si="2565"/>
        <v>50.365377</v>
      </c>
      <c r="U1467" s="178">
        <f t="shared" si="2553"/>
        <v>0.009709050723</v>
      </c>
      <c r="V1467" s="156">
        <v>58.0</v>
      </c>
      <c r="W1467" s="188">
        <f>SUM((S1467/1000000)/V1467)</f>
        <v>0.868368569</v>
      </c>
      <c r="X1467" s="193">
        <f t="shared" si="2554"/>
        <v>0.3238302414</v>
      </c>
      <c r="Y1467" s="151">
        <v>2012.0</v>
      </c>
      <c r="Z1467" s="159"/>
      <c r="AA1467" s="159"/>
      <c r="AB1467" s="189" t="s">
        <v>4488</v>
      </c>
      <c r="AC1467" s="158"/>
    </row>
    <row r="1468" ht="15.75" customHeight="1">
      <c r="A1468" s="221" t="s">
        <v>4489</v>
      </c>
      <c r="B1468" s="175">
        <v>75.0</v>
      </c>
      <c r="C1468" s="158">
        <v>64.0</v>
      </c>
      <c r="D1468" s="183">
        <f t="shared" si="2566"/>
        <v>69.5</v>
      </c>
      <c r="E1468" s="158">
        <v>68.0</v>
      </c>
      <c r="F1468" s="147">
        <v>68.0</v>
      </c>
      <c r="G1468" s="147">
        <f t="shared" si="2481"/>
        <v>0</v>
      </c>
      <c r="H1468" s="147">
        <f t="shared" si="2567"/>
        <v>68</v>
      </c>
      <c r="I1468" s="183">
        <f t="shared" si="2483"/>
        <v>1.5</v>
      </c>
      <c r="J1468" s="179" t="s">
        <v>1543</v>
      </c>
      <c r="K1468" s="179" t="s">
        <v>2357</v>
      </c>
      <c r="L1468" s="179" t="s">
        <v>1567</v>
      </c>
      <c r="M1468" s="153">
        <v>7.71</v>
      </c>
      <c r="N1468" s="187">
        <f t="shared" ref="N1468:N1469" si="2568">M1468*1000000</f>
        <v>7710000</v>
      </c>
      <c r="O1468" s="153">
        <v>18.3</v>
      </c>
      <c r="P1468" s="187">
        <f t="shared" ref="P1468:P1469" si="2569">O1468*1000000</f>
        <v>18300000</v>
      </c>
      <c r="Q1468" s="153">
        <v>22.7</v>
      </c>
      <c r="R1468" s="149">
        <f t="shared" ref="R1468:R1469" si="2570">SUM(Q1468*1000000)</f>
        <v>22700000</v>
      </c>
      <c r="S1468" s="154">
        <f>SUM(N1468:P1468)</f>
        <v>26010018.3</v>
      </c>
      <c r="T1468" s="149">
        <f t="shared" si="2565"/>
        <v>26.0100183</v>
      </c>
      <c r="U1468" s="178">
        <f t="shared" si="2553"/>
        <v>0.8727406393</v>
      </c>
      <c r="V1468" s="156">
        <v>30.0</v>
      </c>
      <c r="W1468" s="188">
        <f t="shared" ref="W1468:W1470" si="2571">SUM(T1468/V1468)</f>
        <v>0.86700061</v>
      </c>
      <c r="X1468" s="193">
        <f t="shared" si="2554"/>
        <v>0.257</v>
      </c>
      <c r="Y1468" s="147">
        <v>2011.0</v>
      </c>
      <c r="Z1468" s="159"/>
      <c r="AA1468" s="159"/>
      <c r="AB1468" s="189" t="s">
        <v>4490</v>
      </c>
      <c r="AC1468" s="158"/>
    </row>
    <row r="1469" ht="15.75" customHeight="1">
      <c r="A1469" s="221" t="s">
        <v>4491</v>
      </c>
      <c r="B1469" s="183">
        <v>30.0</v>
      </c>
      <c r="C1469" s="147">
        <v>38.0</v>
      </c>
      <c r="D1469" s="183">
        <f t="shared" si="2566"/>
        <v>34</v>
      </c>
      <c r="E1469" s="147">
        <v>52.0</v>
      </c>
      <c r="F1469" s="147">
        <v>49.0</v>
      </c>
      <c r="G1469" s="147">
        <f t="shared" si="2481"/>
        <v>3</v>
      </c>
      <c r="H1469" s="147">
        <f t="shared" si="2567"/>
        <v>50.5</v>
      </c>
      <c r="I1469" s="183">
        <f t="shared" si="2483"/>
        <v>-16.5</v>
      </c>
      <c r="J1469" s="179" t="s">
        <v>1602</v>
      </c>
      <c r="K1469" s="179" t="s">
        <v>1808</v>
      </c>
      <c r="L1469" s="179" t="s">
        <v>1540</v>
      </c>
      <c r="M1469" s="186">
        <v>5.3</v>
      </c>
      <c r="N1469" s="187">
        <f t="shared" si="2568"/>
        <v>5300000</v>
      </c>
      <c r="O1469" s="153">
        <v>12.23</v>
      </c>
      <c r="P1469" s="187">
        <f t="shared" si="2569"/>
        <v>12230000</v>
      </c>
      <c r="Q1469" s="153">
        <v>5.05</v>
      </c>
      <c r="R1469" s="149">
        <f t="shared" si="2570"/>
        <v>5050000</v>
      </c>
      <c r="S1469" s="187">
        <f>T1469*1000000</f>
        <v>17280000</v>
      </c>
      <c r="T1469" s="187">
        <v>17.28</v>
      </c>
      <c r="U1469" s="178">
        <f t="shared" si="2553"/>
        <v>0.2922453704</v>
      </c>
      <c r="V1469" s="156">
        <v>20.0</v>
      </c>
      <c r="W1469" s="188">
        <f t="shared" si="2571"/>
        <v>0.864</v>
      </c>
      <c r="X1469" s="193">
        <f t="shared" si="2554"/>
        <v>0.265</v>
      </c>
      <c r="Y1469" s="147">
        <v>2009.0</v>
      </c>
      <c r="Z1469" s="159"/>
      <c r="AA1469" s="159"/>
      <c r="AB1469" s="189" t="s">
        <v>4492</v>
      </c>
      <c r="AC1469" s="158"/>
    </row>
    <row r="1470" ht="15.75" customHeight="1">
      <c r="A1470" s="223" t="s">
        <v>4493</v>
      </c>
      <c r="B1470" s="175">
        <v>14.0</v>
      </c>
      <c r="C1470" s="158">
        <v>28.0</v>
      </c>
      <c r="D1470" s="210">
        <f t="shared" si="2566"/>
        <v>21</v>
      </c>
      <c r="E1470" s="158">
        <v>48.0</v>
      </c>
      <c r="F1470" s="158">
        <v>63.0</v>
      </c>
      <c r="G1470" s="158">
        <f t="shared" si="2481"/>
        <v>-15</v>
      </c>
      <c r="H1470" s="158">
        <f t="shared" si="2567"/>
        <v>55.5</v>
      </c>
      <c r="I1470" s="210">
        <f t="shared" si="2483"/>
        <v>-34.5</v>
      </c>
      <c r="J1470" s="162" t="s">
        <v>1537</v>
      </c>
      <c r="K1470" s="162" t="s">
        <v>4494</v>
      </c>
      <c r="L1470" s="162" t="s">
        <v>1540</v>
      </c>
      <c r="M1470" s="153">
        <f t="shared" ref="M1470:M1472" si="2572">N1470/1000000</f>
        <v>9.91031</v>
      </c>
      <c r="N1470" s="154">
        <v>9910310.0</v>
      </c>
      <c r="O1470" s="153">
        <f t="shared" ref="O1470:O1472" si="2573">P1470/1000000</f>
        <v>38.362475</v>
      </c>
      <c r="P1470" s="154">
        <v>3.8362475E7</v>
      </c>
      <c r="Q1470" s="153">
        <f t="shared" ref="Q1470:Q1472" si="2574">R1470/1000000</f>
        <v>112.6</v>
      </c>
      <c r="R1470" s="154">
        <v>1.126E8</v>
      </c>
      <c r="S1470" s="154">
        <f>SUM(P1470+Q1470*1000000)</f>
        <v>150962475</v>
      </c>
      <c r="T1470" s="154">
        <f t="shared" ref="T1470:T1473" si="2575">S1470/1000000</f>
        <v>150.962475</v>
      </c>
      <c r="U1470" s="178">
        <f t="shared" si="2553"/>
        <v>0.745880723</v>
      </c>
      <c r="V1470" s="156">
        <v>175.0</v>
      </c>
      <c r="W1470" s="188">
        <f t="shared" si="2571"/>
        <v>0.8626427143</v>
      </c>
      <c r="X1470" s="193">
        <f t="shared" si="2554"/>
        <v>0.05663034286</v>
      </c>
      <c r="Y1470" s="158">
        <v>2013.0</v>
      </c>
      <c r="Z1470" s="159"/>
      <c r="AA1470" s="159"/>
      <c r="AB1470" s="189" t="s">
        <v>4495</v>
      </c>
      <c r="AC1470" s="158"/>
    </row>
    <row r="1471" ht="15.75" customHeight="1">
      <c r="A1471" s="222" t="s">
        <v>4496</v>
      </c>
      <c r="B1471" s="146">
        <v>17.0</v>
      </c>
      <c r="C1471" s="164">
        <v>30.0</v>
      </c>
      <c r="D1471" s="149">
        <f t="shared" ref="D1471:D1472" si="2576">(B1471+C1471)/2</f>
        <v>23.5</v>
      </c>
      <c r="E1471" s="164">
        <v>36.0</v>
      </c>
      <c r="F1471" s="164">
        <v>40.0</v>
      </c>
      <c r="G1471" s="151">
        <f t="shared" si="2481"/>
        <v>-4</v>
      </c>
      <c r="H1471" s="151">
        <f t="shared" ref="H1471:H1472" si="2577">(E1471+F1471)/2</f>
        <v>38</v>
      </c>
      <c r="I1471" s="150">
        <f t="shared" si="2483"/>
        <v>-14.5</v>
      </c>
      <c r="J1471" s="165" t="s">
        <v>1543</v>
      </c>
      <c r="K1471" s="165" t="s">
        <v>1543</v>
      </c>
      <c r="L1471" s="166" t="s">
        <v>1540</v>
      </c>
      <c r="M1471" s="167">
        <f t="shared" si="2572"/>
        <v>8.724795</v>
      </c>
      <c r="N1471" s="149">
        <v>8724795.0</v>
      </c>
      <c r="O1471" s="167">
        <f t="shared" si="2573"/>
        <v>25.584504</v>
      </c>
      <c r="P1471" s="149">
        <v>2.5584504E7</v>
      </c>
      <c r="Q1471" s="167">
        <f t="shared" si="2574"/>
        <v>8.6</v>
      </c>
      <c r="R1471" s="150">
        <f t="shared" ref="R1471:R1472" si="2578">S1471-P1471</f>
        <v>8600000</v>
      </c>
      <c r="S1471" s="149">
        <v>3.4184504E7</v>
      </c>
      <c r="T1471" s="149">
        <f t="shared" si="2575"/>
        <v>34.184504</v>
      </c>
      <c r="U1471" s="155">
        <f t="shared" si="2553"/>
        <v>0.2515759772</v>
      </c>
      <c r="V1471" s="192">
        <v>40.0</v>
      </c>
      <c r="W1471" s="204">
        <f t="shared" ref="W1471:W1472" si="2579">SUM(S1471/(V1471*1000000))</f>
        <v>0.8546126</v>
      </c>
      <c r="X1471" s="155">
        <f t="shared" si="2554"/>
        <v>0.218119875</v>
      </c>
      <c r="Y1471" s="164">
        <v>2017.0</v>
      </c>
      <c r="Z1471" s="171"/>
      <c r="AA1471" s="171"/>
      <c r="AB1471" s="172" t="s">
        <v>4497</v>
      </c>
      <c r="AC1471" s="171"/>
    </row>
    <row r="1472" ht="15.75" customHeight="1">
      <c r="A1472" s="222" t="s">
        <v>4498</v>
      </c>
      <c r="B1472" s="146">
        <v>29.0</v>
      </c>
      <c r="C1472" s="164">
        <v>41.0</v>
      </c>
      <c r="D1472" s="149">
        <f t="shared" si="2576"/>
        <v>35</v>
      </c>
      <c r="E1472" s="164">
        <v>69.0</v>
      </c>
      <c r="F1472" s="164">
        <v>72.0</v>
      </c>
      <c r="G1472" s="151">
        <f t="shared" si="2481"/>
        <v>-3</v>
      </c>
      <c r="H1472" s="151">
        <f t="shared" si="2577"/>
        <v>70.5</v>
      </c>
      <c r="I1472" s="150">
        <f t="shared" si="2483"/>
        <v>-35.5</v>
      </c>
      <c r="J1472" s="179" t="s">
        <v>1694</v>
      </c>
      <c r="K1472" s="179" t="s">
        <v>1694</v>
      </c>
      <c r="L1472" s="166" t="s">
        <v>1540</v>
      </c>
      <c r="M1472" s="167">
        <f t="shared" si="2572"/>
        <v>15.37127</v>
      </c>
      <c r="N1472" s="149">
        <v>1.537127E7</v>
      </c>
      <c r="O1472" s="167">
        <f t="shared" si="2573"/>
        <v>39.175066</v>
      </c>
      <c r="P1472" s="149">
        <v>3.9175066E7</v>
      </c>
      <c r="Q1472" s="167">
        <f t="shared" si="2574"/>
        <v>109.5</v>
      </c>
      <c r="R1472" s="150">
        <f t="shared" si="2578"/>
        <v>109500000</v>
      </c>
      <c r="S1472" s="149">
        <v>1.48675066E8</v>
      </c>
      <c r="T1472" s="149">
        <f t="shared" si="2575"/>
        <v>148.675066</v>
      </c>
      <c r="U1472" s="155">
        <f t="shared" si="2553"/>
        <v>0.7365054743</v>
      </c>
      <c r="V1472" s="192">
        <v>175.0</v>
      </c>
      <c r="W1472" s="204">
        <f t="shared" si="2579"/>
        <v>0.8495718057</v>
      </c>
      <c r="X1472" s="155">
        <f t="shared" si="2554"/>
        <v>0.08783582857</v>
      </c>
      <c r="Y1472" s="164">
        <v>2017.0</v>
      </c>
      <c r="Z1472" s="171"/>
      <c r="AA1472" s="171"/>
      <c r="AB1472" s="172" t="s">
        <v>4499</v>
      </c>
      <c r="AC1472" s="171"/>
    </row>
    <row r="1473" ht="15.75" customHeight="1">
      <c r="A1473" s="221" t="s">
        <v>4500</v>
      </c>
      <c r="B1473" s="175">
        <v>27.0</v>
      </c>
      <c r="C1473" s="158">
        <v>39.0</v>
      </c>
      <c r="D1473" s="185">
        <f>AVERAGE(B1473:C1473)</f>
        <v>33</v>
      </c>
      <c r="E1473" s="158">
        <v>48.0</v>
      </c>
      <c r="F1473" s="147">
        <v>56.0</v>
      </c>
      <c r="G1473" s="147">
        <f t="shared" si="2481"/>
        <v>-8</v>
      </c>
      <c r="H1473" s="147">
        <f>AVERAGE(E1473:F1473)</f>
        <v>52</v>
      </c>
      <c r="I1473" s="185">
        <f t="shared" si="2483"/>
        <v>-19</v>
      </c>
      <c r="J1473" s="179" t="s">
        <v>1602</v>
      </c>
      <c r="K1473" s="179" t="s">
        <v>2187</v>
      </c>
      <c r="L1473" s="179" t="s">
        <v>1534</v>
      </c>
      <c r="M1473" s="153">
        <v>53.17</v>
      </c>
      <c r="N1473" s="187">
        <f>M1473*1000000</f>
        <v>53170000</v>
      </c>
      <c r="O1473" s="153">
        <v>116.6</v>
      </c>
      <c r="P1473" s="187">
        <f>O1473*1000000</f>
        <v>116600000</v>
      </c>
      <c r="Q1473" s="153">
        <v>103.25</v>
      </c>
      <c r="R1473" s="149">
        <f>SUM(Q1473*1000000)</f>
        <v>103250000</v>
      </c>
      <c r="S1473" s="154">
        <f>SUM(N1473:P1473)</f>
        <v>169770116.6</v>
      </c>
      <c r="T1473" s="149">
        <f t="shared" si="2575"/>
        <v>169.7701166</v>
      </c>
      <c r="U1473" s="178">
        <f t="shared" si="2553"/>
        <v>0.6081753495</v>
      </c>
      <c r="V1473" s="156">
        <v>200.0</v>
      </c>
      <c r="W1473" s="188">
        <f>SUM(T1473/V1473)</f>
        <v>0.848850583</v>
      </c>
      <c r="X1473" s="193">
        <f t="shared" si="2554"/>
        <v>0.26585</v>
      </c>
      <c r="Y1473" s="147">
        <v>2011.0</v>
      </c>
      <c r="Z1473" s="159"/>
      <c r="AA1473" s="159"/>
      <c r="AB1473" s="189" t="s">
        <v>4501</v>
      </c>
      <c r="AC1473" s="158"/>
    </row>
    <row r="1474" ht="15.75" customHeight="1">
      <c r="A1474" s="226" t="s">
        <v>4502</v>
      </c>
      <c r="B1474" s="146">
        <v>8.0</v>
      </c>
      <c r="C1474" s="147">
        <v>24.0</v>
      </c>
      <c r="D1474" s="149">
        <f>(B1474+C1474)/2</f>
        <v>16</v>
      </c>
      <c r="E1474" s="147">
        <v>28.0</v>
      </c>
      <c r="F1474" s="149">
        <v>15.0</v>
      </c>
      <c r="G1474" s="150">
        <f t="shared" si="2481"/>
        <v>13</v>
      </c>
      <c r="H1474" s="151">
        <f>(E1474+F1474)/2</f>
        <v>21.5</v>
      </c>
      <c r="I1474" s="150">
        <f t="shared" si="2483"/>
        <v>-5.5</v>
      </c>
      <c r="J1474" s="152" t="s">
        <v>1558</v>
      </c>
      <c r="K1474" s="152" t="s">
        <v>1558</v>
      </c>
      <c r="L1474" s="152" t="s">
        <v>1534</v>
      </c>
      <c r="M1474" s="153">
        <f>N1474/1000000</f>
        <v>7.411522</v>
      </c>
      <c r="N1474" s="149">
        <v>7411522.0</v>
      </c>
      <c r="O1474" s="153">
        <f>P1474/1000000</f>
        <v>28.410922</v>
      </c>
      <c r="P1474" s="149">
        <v>2.8410922E7</v>
      </c>
      <c r="Q1474" s="153">
        <f>R1474/1000000</f>
        <v>7.1</v>
      </c>
      <c r="R1474" s="149">
        <v>7100000.0</v>
      </c>
      <c r="S1474" s="149">
        <v>3.5510922E7</v>
      </c>
      <c r="T1474" s="154">
        <f>S1474/100000</f>
        <v>355.10922</v>
      </c>
      <c r="U1474" s="155">
        <f t="shared" si="2553"/>
        <v>0.1999384865</v>
      </c>
      <c r="V1474" s="156">
        <v>42.0</v>
      </c>
      <c r="W1474" s="204">
        <f>SUM(S1474/(V1474*1000000))</f>
        <v>0.8454981429</v>
      </c>
      <c r="X1474" s="155">
        <f t="shared" si="2554"/>
        <v>0.1764648095</v>
      </c>
      <c r="Y1474" s="147">
        <v>2018.0</v>
      </c>
      <c r="Z1474" s="159"/>
      <c r="AA1474" s="159"/>
      <c r="AB1474" s="160" t="s">
        <v>4503</v>
      </c>
      <c r="AC1474" s="159"/>
    </row>
    <row r="1475" ht="15.75" customHeight="1">
      <c r="A1475" s="221" t="s">
        <v>4504</v>
      </c>
      <c r="B1475" s="183">
        <v>19.0</v>
      </c>
      <c r="C1475" s="147">
        <v>43.0</v>
      </c>
      <c r="D1475" s="183">
        <f>AVERAGE(B1475:C1475)</f>
        <v>31</v>
      </c>
      <c r="E1475" s="147">
        <v>42.0</v>
      </c>
      <c r="F1475" s="147">
        <v>55.0</v>
      </c>
      <c r="G1475" s="147">
        <f t="shared" si="2481"/>
        <v>-13</v>
      </c>
      <c r="H1475" s="147">
        <f>AVERAGE(E1475:F1475)</f>
        <v>48.5</v>
      </c>
      <c r="I1475" s="183">
        <f t="shared" si="2483"/>
        <v>-17.5</v>
      </c>
      <c r="J1475" s="179" t="s">
        <v>1694</v>
      </c>
      <c r="K1475" s="179" t="s">
        <v>3081</v>
      </c>
      <c r="L1475" s="179" t="s">
        <v>1540</v>
      </c>
      <c r="M1475" s="186">
        <v>5.25</v>
      </c>
      <c r="N1475" s="187">
        <f>M1475*1000000</f>
        <v>5250000</v>
      </c>
      <c r="O1475" s="153">
        <v>11.8</v>
      </c>
      <c r="P1475" s="187">
        <f>O1475*1000000</f>
        <v>11800000</v>
      </c>
      <c r="Q1475" s="153">
        <v>38.85</v>
      </c>
      <c r="R1475" s="149">
        <f t="shared" ref="R1475:R1478" si="2580">SUM(Q1475*1000000)</f>
        <v>38850000</v>
      </c>
      <c r="S1475" s="187">
        <f>T1475*1000000</f>
        <v>50650000</v>
      </c>
      <c r="T1475" s="187">
        <v>50.65</v>
      </c>
      <c r="U1475" s="178">
        <f t="shared" si="2553"/>
        <v>0.7670286278</v>
      </c>
      <c r="V1475" s="156">
        <v>60.0</v>
      </c>
      <c r="W1475" s="188">
        <f t="shared" ref="W1475:W1478" si="2581">SUM(T1475/V1475)</f>
        <v>0.8441666667</v>
      </c>
      <c r="X1475" s="193">
        <f t="shared" si="2554"/>
        <v>0.0875</v>
      </c>
      <c r="Y1475" s="147">
        <v>2008.0</v>
      </c>
      <c r="Z1475" s="159"/>
      <c r="AA1475" s="159"/>
      <c r="AB1475" s="189" t="s">
        <v>4505</v>
      </c>
      <c r="AC1475" s="158"/>
    </row>
    <row r="1476" ht="15.75" customHeight="1">
      <c r="A1476" s="224" t="s">
        <v>4506</v>
      </c>
      <c r="B1476" s="175">
        <v>77.0</v>
      </c>
      <c r="C1476" s="158">
        <v>58.0</v>
      </c>
      <c r="D1476" s="158">
        <f>(B1476+C1476)/2</f>
        <v>67.5</v>
      </c>
      <c r="E1476" s="164">
        <v>74.0</v>
      </c>
      <c r="F1476" s="158">
        <v>70.0</v>
      </c>
      <c r="G1476" s="164">
        <f t="shared" si="2481"/>
        <v>4</v>
      </c>
      <c r="H1476" s="158">
        <f>(E1476+F1476)/2</f>
        <v>72</v>
      </c>
      <c r="I1476" s="164">
        <f t="shared" si="2483"/>
        <v>-4.5</v>
      </c>
      <c r="J1476" s="162" t="s">
        <v>1543</v>
      </c>
      <c r="K1476" s="162" t="s">
        <v>1626</v>
      </c>
      <c r="L1476" s="162" t="s">
        <v>1529</v>
      </c>
      <c r="M1476" s="153">
        <f>N1476/1000000</f>
        <v>1.479158</v>
      </c>
      <c r="N1476" s="154">
        <v>1479158.0</v>
      </c>
      <c r="O1476" s="153">
        <f>P1476/1000000</f>
        <v>5.637066</v>
      </c>
      <c r="P1476" s="149">
        <v>5637066.0</v>
      </c>
      <c r="Q1476" s="181">
        <v>2.8</v>
      </c>
      <c r="R1476" s="149">
        <f t="shared" si="2580"/>
        <v>2800000</v>
      </c>
      <c r="S1476" s="154">
        <f>SUM(P1476+Q1476*1000000)</f>
        <v>8437066</v>
      </c>
      <c r="T1476" s="154">
        <f>S1476/1000000</f>
        <v>8.437066</v>
      </c>
      <c r="U1476" s="178">
        <f t="shared" si="2553"/>
        <v>0.3318689222</v>
      </c>
      <c r="V1476" s="192">
        <v>10.0</v>
      </c>
      <c r="W1476" s="188">
        <f t="shared" si="2581"/>
        <v>0.8437066</v>
      </c>
      <c r="X1476" s="193">
        <f t="shared" si="2554"/>
        <v>0.1479158</v>
      </c>
      <c r="Y1476" s="158">
        <v>2015.0</v>
      </c>
      <c r="Z1476" s="159"/>
      <c r="AA1476" s="159"/>
      <c r="AB1476" s="189" t="s">
        <v>4507</v>
      </c>
      <c r="AC1476" s="158"/>
    </row>
    <row r="1477" ht="15.75" customHeight="1">
      <c r="A1477" s="221" t="s">
        <v>4508</v>
      </c>
      <c r="B1477" s="183">
        <v>9.0</v>
      </c>
      <c r="C1477" s="147">
        <v>25.0</v>
      </c>
      <c r="D1477" s="183">
        <f t="shared" ref="D1477:D1478" si="2582">AVERAGE(B1477:C1477)</f>
        <v>17</v>
      </c>
      <c r="E1477" s="147">
        <v>29.0</v>
      </c>
      <c r="F1477" s="147">
        <v>47.0</v>
      </c>
      <c r="G1477" s="147">
        <f t="shared" si="2481"/>
        <v>-18</v>
      </c>
      <c r="H1477" s="147">
        <f t="shared" ref="H1477:H1478" si="2583">AVERAGE(E1477:F1477)</f>
        <v>38</v>
      </c>
      <c r="I1477" s="183">
        <f t="shared" si="2483"/>
        <v>-21</v>
      </c>
      <c r="J1477" s="179" t="s">
        <v>1395</v>
      </c>
      <c r="K1477" s="179" t="s">
        <v>1639</v>
      </c>
      <c r="L1477" s="179" t="s">
        <v>1540</v>
      </c>
      <c r="M1477" s="186">
        <v>6.84</v>
      </c>
      <c r="N1477" s="187">
        <f t="shared" ref="N1477:N1478" si="2584">M1477*1000000</f>
        <v>6840000</v>
      </c>
      <c r="O1477" s="153">
        <v>14.74</v>
      </c>
      <c r="P1477" s="187">
        <f t="shared" ref="P1477:P1478" si="2585">O1477*1000000</f>
        <v>14740000</v>
      </c>
      <c r="Q1477" s="153">
        <v>6.23</v>
      </c>
      <c r="R1477" s="149">
        <f t="shared" si="2580"/>
        <v>6230000</v>
      </c>
      <c r="S1477" s="187">
        <f>T1477*1000000</f>
        <v>20970000</v>
      </c>
      <c r="T1477" s="187">
        <f>SUM(O1477+Q1477)</f>
        <v>20.97</v>
      </c>
      <c r="U1477" s="178">
        <f t="shared" si="2553"/>
        <v>0.2970910825</v>
      </c>
      <c r="V1477" s="156">
        <v>25.0</v>
      </c>
      <c r="W1477" s="188">
        <f t="shared" si="2581"/>
        <v>0.8388</v>
      </c>
      <c r="X1477" s="193">
        <f t="shared" si="2554"/>
        <v>0.2736</v>
      </c>
      <c r="Y1477" s="147">
        <v>2010.0</v>
      </c>
      <c r="Z1477" s="159"/>
      <c r="AA1477" s="159"/>
      <c r="AB1477" s="189" t="s">
        <v>4509</v>
      </c>
      <c r="AC1477" s="158"/>
    </row>
    <row r="1478" ht="15.75" customHeight="1">
      <c r="A1478" s="221" t="s">
        <v>4510</v>
      </c>
      <c r="B1478" s="175">
        <v>44.0</v>
      </c>
      <c r="C1478" s="158">
        <v>50.0</v>
      </c>
      <c r="D1478" s="185">
        <f t="shared" si="2582"/>
        <v>47</v>
      </c>
      <c r="E1478" s="158">
        <v>50.0</v>
      </c>
      <c r="F1478" s="147">
        <v>60.0</v>
      </c>
      <c r="G1478" s="147">
        <f t="shared" si="2481"/>
        <v>-10</v>
      </c>
      <c r="H1478" s="147">
        <f t="shared" si="2583"/>
        <v>55</v>
      </c>
      <c r="I1478" s="185">
        <f t="shared" si="2483"/>
        <v>-8</v>
      </c>
      <c r="J1478" s="179" t="s">
        <v>1602</v>
      </c>
      <c r="K1478" s="179" t="s">
        <v>1726</v>
      </c>
      <c r="L1478" s="179" t="s">
        <v>1534</v>
      </c>
      <c r="M1478" s="153">
        <v>36.43</v>
      </c>
      <c r="N1478" s="187">
        <f t="shared" si="2584"/>
        <v>36430000</v>
      </c>
      <c r="O1478" s="153">
        <v>100.24</v>
      </c>
      <c r="P1478" s="187">
        <f t="shared" si="2585"/>
        <v>100240000</v>
      </c>
      <c r="Q1478" s="153">
        <v>74.58</v>
      </c>
      <c r="R1478" s="149">
        <f t="shared" si="2580"/>
        <v>74580000</v>
      </c>
      <c r="S1478" s="154">
        <f>SUM(N1478:P1478)</f>
        <v>136670100.2</v>
      </c>
      <c r="T1478" s="149">
        <f>S1478/1000000</f>
        <v>136.6701002</v>
      </c>
      <c r="U1478" s="178">
        <f t="shared" si="2553"/>
        <v>0.5456936072</v>
      </c>
      <c r="V1478" s="156">
        <v>163.0</v>
      </c>
      <c r="W1478" s="188">
        <f t="shared" si="2581"/>
        <v>0.8384668726</v>
      </c>
      <c r="X1478" s="193">
        <f t="shared" si="2554"/>
        <v>0.2234969325</v>
      </c>
      <c r="Y1478" s="147">
        <v>2011.0</v>
      </c>
      <c r="Z1478" s="159"/>
      <c r="AA1478" s="159"/>
      <c r="AB1478" s="189" t="s">
        <v>4511</v>
      </c>
      <c r="AC1478" s="158"/>
    </row>
    <row r="1479" ht="15.75" customHeight="1">
      <c r="A1479" s="226" t="s">
        <v>4512</v>
      </c>
      <c r="B1479" s="146">
        <v>60.0</v>
      </c>
      <c r="C1479" s="147">
        <v>59.0</v>
      </c>
      <c r="D1479" s="149">
        <f t="shared" ref="D1479:D1480" si="2586">(B1479+C1479)/2</f>
        <v>59.5</v>
      </c>
      <c r="E1479" s="147">
        <v>53.0</v>
      </c>
      <c r="F1479" s="149">
        <v>65.0</v>
      </c>
      <c r="G1479" s="150">
        <f t="shared" si="2481"/>
        <v>-12</v>
      </c>
      <c r="H1479" s="151">
        <f t="shared" ref="H1479:H1480" si="2587">(E1479+F1479)/2</f>
        <v>59</v>
      </c>
      <c r="I1479" s="150">
        <f t="shared" si="2483"/>
        <v>0.5</v>
      </c>
      <c r="J1479" s="152" t="s">
        <v>3713</v>
      </c>
      <c r="K1479" s="152" t="s">
        <v>3849</v>
      </c>
      <c r="L1479" s="152" t="s">
        <v>1529</v>
      </c>
      <c r="M1479" s="153">
        <f t="shared" ref="M1479:M1482" si="2588">N1479/1000000</f>
        <v>8.860431</v>
      </c>
      <c r="N1479" s="149">
        <v>8860431.0</v>
      </c>
      <c r="O1479" s="153">
        <f t="shared" ref="O1479:O1483" si="2589">P1479/1000000</f>
        <v>24.011188</v>
      </c>
      <c r="P1479" s="149">
        <v>2.4011188E7</v>
      </c>
      <c r="Q1479" s="153">
        <f t="shared" ref="Q1479:Q1481" si="2590">R1479/1000000</f>
        <v>0.077801</v>
      </c>
      <c r="R1479" s="149">
        <v>77801.0</v>
      </c>
      <c r="S1479" s="149">
        <v>2.4088989E7</v>
      </c>
      <c r="T1479" s="154">
        <f>S1479/100000</f>
        <v>240.88989</v>
      </c>
      <c r="U1479" s="155">
        <f t="shared" si="2553"/>
        <v>0.003229732888</v>
      </c>
      <c r="V1479" s="156">
        <v>29.0</v>
      </c>
      <c r="W1479" s="204">
        <f>SUM(S1479/(V1479*1000000))</f>
        <v>0.8306547931</v>
      </c>
      <c r="X1479" s="155">
        <f t="shared" si="2554"/>
        <v>0.3055321034</v>
      </c>
      <c r="Y1479" s="147">
        <v>2018.0</v>
      </c>
      <c r="Z1479" s="159"/>
      <c r="AA1479" s="159"/>
      <c r="AB1479" s="160" t="s">
        <v>4513</v>
      </c>
      <c r="AC1479" s="159"/>
    </row>
    <row r="1480" ht="15.75" customHeight="1">
      <c r="A1480" s="224" t="s">
        <v>4514</v>
      </c>
      <c r="B1480" s="175">
        <v>27.0</v>
      </c>
      <c r="C1480" s="158">
        <v>36.0</v>
      </c>
      <c r="D1480" s="158">
        <f t="shared" si="2586"/>
        <v>31.5</v>
      </c>
      <c r="E1480" s="158">
        <v>42.0</v>
      </c>
      <c r="F1480" s="158">
        <v>53.0</v>
      </c>
      <c r="G1480" s="164">
        <f t="shared" si="2481"/>
        <v>-11</v>
      </c>
      <c r="H1480" s="158">
        <f t="shared" si="2587"/>
        <v>47.5</v>
      </c>
      <c r="I1480" s="164">
        <f t="shared" si="2483"/>
        <v>-16</v>
      </c>
      <c r="J1480" s="162" t="s">
        <v>1565</v>
      </c>
      <c r="K1480" s="162" t="s">
        <v>1565</v>
      </c>
      <c r="L1480" s="162" t="s">
        <v>1534</v>
      </c>
      <c r="M1480" s="153">
        <f t="shared" si="2588"/>
        <v>2.469341</v>
      </c>
      <c r="N1480" s="154">
        <v>2469341.0</v>
      </c>
      <c r="O1480" s="153">
        <f t="shared" si="2589"/>
        <v>5.773519</v>
      </c>
      <c r="P1480" s="149">
        <v>5773519.0</v>
      </c>
      <c r="Q1480" s="153">
        <f t="shared" si="2590"/>
        <v>27.363123</v>
      </c>
      <c r="R1480" s="149">
        <v>2.7363123E7</v>
      </c>
      <c r="S1480" s="154">
        <f>SUM(P1480+Q1480*1000000)</f>
        <v>33136642</v>
      </c>
      <c r="T1480" s="154">
        <f t="shared" ref="T1480:T1481" si="2591">S1480/1000000</f>
        <v>33.136642</v>
      </c>
      <c r="U1480" s="178">
        <f t="shared" si="2553"/>
        <v>0.8257663224</v>
      </c>
      <c r="V1480" s="156">
        <v>40.0</v>
      </c>
      <c r="W1480" s="188">
        <f>SUM(T1480/V1480)</f>
        <v>0.82841605</v>
      </c>
      <c r="X1480" s="193">
        <f t="shared" si="2554"/>
        <v>0.061733525</v>
      </c>
      <c r="Y1480" s="158">
        <v>2015.0</v>
      </c>
      <c r="Z1480" s="162" t="s">
        <v>1608</v>
      </c>
      <c r="AA1480" s="162" t="s">
        <v>4515</v>
      </c>
      <c r="AB1480" s="189" t="s">
        <v>4516</v>
      </c>
      <c r="AC1480" s="158"/>
    </row>
    <row r="1481" ht="15.75" customHeight="1">
      <c r="A1481" s="221" t="s">
        <v>4517</v>
      </c>
      <c r="B1481" s="183">
        <v>20.0</v>
      </c>
      <c r="C1481" s="147">
        <v>31.0</v>
      </c>
      <c r="D1481" s="185">
        <f>AVERAGE(B1481:C1481)</f>
        <v>25.5</v>
      </c>
      <c r="E1481" s="147">
        <v>53.0</v>
      </c>
      <c r="F1481" s="147">
        <v>54.0</v>
      </c>
      <c r="G1481" s="147">
        <f t="shared" si="2481"/>
        <v>-1</v>
      </c>
      <c r="H1481" s="147">
        <f>AVERAGE(E1481:F1481)</f>
        <v>53.5</v>
      </c>
      <c r="I1481" s="185">
        <f t="shared" si="2483"/>
        <v>-28</v>
      </c>
      <c r="J1481" s="179" t="s">
        <v>1543</v>
      </c>
      <c r="K1481" s="179" t="s">
        <v>1543</v>
      </c>
      <c r="L1481" s="179" t="s">
        <v>1540</v>
      </c>
      <c r="M1481" s="186">
        <f t="shared" si="2588"/>
        <v>13.453714</v>
      </c>
      <c r="N1481" s="187">
        <v>1.3453714E7</v>
      </c>
      <c r="O1481" s="153">
        <f t="shared" si="2589"/>
        <v>36.931089</v>
      </c>
      <c r="P1481" s="187">
        <v>3.6931089E7</v>
      </c>
      <c r="Q1481" s="153">
        <f t="shared" si="2590"/>
        <v>20.788004</v>
      </c>
      <c r="R1481" s="154">
        <v>2.0788004E7</v>
      </c>
      <c r="S1481" s="187">
        <v>5.7719093E7</v>
      </c>
      <c r="T1481" s="187">
        <f t="shared" si="2591"/>
        <v>57.719093</v>
      </c>
      <c r="U1481" s="178">
        <f t="shared" si="2553"/>
        <v>0.3601581889</v>
      </c>
      <c r="V1481" s="156">
        <v>70.0</v>
      </c>
      <c r="W1481" s="188">
        <f>SUM((S1481/1000000)/V1481)</f>
        <v>0.8245584714</v>
      </c>
      <c r="X1481" s="193">
        <f t="shared" si="2554"/>
        <v>0.1921959143</v>
      </c>
      <c r="Y1481" s="151">
        <v>2012.0</v>
      </c>
      <c r="Z1481" s="159"/>
      <c r="AA1481" s="159"/>
      <c r="AB1481" s="189" t="s">
        <v>4518</v>
      </c>
      <c r="AC1481" s="158"/>
    </row>
    <row r="1482" ht="15.75" customHeight="1">
      <c r="A1482" s="227" t="s">
        <v>4519</v>
      </c>
      <c r="B1482" s="146">
        <v>87.0</v>
      </c>
      <c r="C1482" s="147">
        <v>79.0</v>
      </c>
      <c r="D1482" s="149">
        <f>(B1482+C1482)/2</f>
        <v>83</v>
      </c>
      <c r="E1482" s="147">
        <v>66.0</v>
      </c>
      <c r="F1482" s="149">
        <v>72.0</v>
      </c>
      <c r="G1482" s="150">
        <f t="shared" si="2481"/>
        <v>-6</v>
      </c>
      <c r="H1482" s="151">
        <f>(E1482+F1482)/2</f>
        <v>69</v>
      </c>
      <c r="I1482" s="150">
        <f t="shared" si="2483"/>
        <v>14</v>
      </c>
      <c r="J1482" s="152" t="s">
        <v>1527</v>
      </c>
      <c r="K1482" s="152" t="s">
        <v>1528</v>
      </c>
      <c r="L1482" s="152" t="s">
        <v>1534</v>
      </c>
      <c r="M1482" s="153">
        <f t="shared" si="2588"/>
        <v>11.071584</v>
      </c>
      <c r="N1482" s="149">
        <v>1.1071584E7</v>
      </c>
      <c r="O1482" s="153">
        <f t="shared" si="2589"/>
        <v>32.732301</v>
      </c>
      <c r="P1482" s="149">
        <v>3.2732301E7</v>
      </c>
      <c r="Q1482" s="153">
        <v>0.0</v>
      </c>
      <c r="R1482" s="154">
        <v>0.0</v>
      </c>
      <c r="S1482" s="149">
        <v>3.2732301E7</v>
      </c>
      <c r="T1482" s="154">
        <f>S1482/100000</f>
        <v>327.32301</v>
      </c>
      <c r="U1482" s="151">
        <v>0.0</v>
      </c>
      <c r="V1482" s="156">
        <v>40.0</v>
      </c>
      <c r="W1482" s="204">
        <f>SUM(S1482/(V1482*1000000))</f>
        <v>0.818307525</v>
      </c>
      <c r="X1482" s="155">
        <f t="shared" si="2554"/>
        <v>0.2767896</v>
      </c>
      <c r="Y1482" s="147">
        <v>2018.0</v>
      </c>
      <c r="Z1482" s="159"/>
      <c r="AA1482" s="159"/>
      <c r="AB1482" s="160" t="s">
        <v>4520</v>
      </c>
      <c r="AC1482" s="159"/>
    </row>
    <row r="1483" ht="15.75" customHeight="1">
      <c r="A1483" s="221" t="s">
        <v>4521</v>
      </c>
      <c r="B1483" s="183">
        <v>4.0</v>
      </c>
      <c r="C1483" s="147">
        <v>28.0</v>
      </c>
      <c r="D1483" s="183">
        <f t="shared" ref="D1483:D1485" si="2592">AVERAGE(B1483:C1483)</f>
        <v>16</v>
      </c>
      <c r="E1483" s="147">
        <v>34.0</v>
      </c>
      <c r="F1483" s="147">
        <v>35.0</v>
      </c>
      <c r="G1483" s="147">
        <f t="shared" si="2481"/>
        <v>-1</v>
      </c>
      <c r="H1483" s="147">
        <f t="shared" ref="H1483:H1485" si="2593">AVERAGE(E1483:F1483)</f>
        <v>34.5</v>
      </c>
      <c r="I1483" s="183">
        <f t="shared" si="2483"/>
        <v>-18.5</v>
      </c>
      <c r="J1483" s="179" t="s">
        <v>1594</v>
      </c>
      <c r="K1483" s="179" t="s">
        <v>1594</v>
      </c>
      <c r="L1483" s="179" t="s">
        <v>1534</v>
      </c>
      <c r="M1483" s="186">
        <v>6.608244</v>
      </c>
      <c r="N1483" s="149">
        <v>6608244.0</v>
      </c>
      <c r="O1483" s="181">
        <f t="shared" si="2589"/>
        <v>15.589393</v>
      </c>
      <c r="P1483" s="187">
        <v>1.5589393E7</v>
      </c>
      <c r="Q1483" s="181">
        <f>R1483/1000000</f>
        <v>22.495398</v>
      </c>
      <c r="R1483" s="187">
        <v>2.2495398E7</v>
      </c>
      <c r="S1483" s="187">
        <v>3.8084791E7</v>
      </c>
      <c r="T1483" s="187">
        <f>S1483/1000000</f>
        <v>38.084791</v>
      </c>
      <c r="U1483" s="178">
        <f t="shared" ref="U1483:U1490" si="2594">(R1483/S1483)</f>
        <v>0.5906661796</v>
      </c>
      <c r="V1483" s="156">
        <v>47.0</v>
      </c>
      <c r="W1483" s="188">
        <f t="shared" ref="W1483:W1485" si="2595">SUM(T1483/V1483)</f>
        <v>0.8103147021</v>
      </c>
      <c r="X1483" s="193">
        <f t="shared" si="2554"/>
        <v>0.1406009362</v>
      </c>
      <c r="Y1483" s="147">
        <v>2007.0</v>
      </c>
      <c r="Z1483" s="159"/>
      <c r="AA1483" s="159"/>
      <c r="AB1483" s="160" t="s">
        <v>4522</v>
      </c>
      <c r="AC1483" s="159"/>
    </row>
    <row r="1484" ht="15.75" customHeight="1">
      <c r="A1484" s="221" t="s">
        <v>4523</v>
      </c>
      <c r="B1484" s="183">
        <v>40.0</v>
      </c>
      <c r="C1484" s="147">
        <v>50.0</v>
      </c>
      <c r="D1484" s="183">
        <f t="shared" si="2592"/>
        <v>45</v>
      </c>
      <c r="E1484" s="147">
        <v>34.0</v>
      </c>
      <c r="F1484" s="147">
        <v>54.0</v>
      </c>
      <c r="G1484" s="147">
        <f t="shared" si="2481"/>
        <v>-20</v>
      </c>
      <c r="H1484" s="147">
        <f t="shared" si="2593"/>
        <v>44</v>
      </c>
      <c r="I1484" s="183">
        <f t="shared" si="2483"/>
        <v>1</v>
      </c>
      <c r="J1484" s="179" t="s">
        <v>1602</v>
      </c>
      <c r="K1484" s="179" t="s">
        <v>1808</v>
      </c>
      <c r="L1484" s="179" t="s">
        <v>1540</v>
      </c>
      <c r="M1484" s="186">
        <v>6.5</v>
      </c>
      <c r="N1484" s="187">
        <f t="shared" ref="N1484:N1485" si="2596">M1484*1000000</f>
        <v>6500000</v>
      </c>
      <c r="O1484" s="153">
        <v>15.99</v>
      </c>
      <c r="P1484" s="187">
        <f t="shared" ref="P1484:P1485" si="2597">O1484*1000000</f>
        <v>15990000</v>
      </c>
      <c r="Q1484" s="153">
        <v>6.95</v>
      </c>
      <c r="R1484" s="149">
        <f t="shared" ref="R1484:R1485" si="2598">SUM(Q1484*1000000)</f>
        <v>6950000</v>
      </c>
      <c r="S1484" s="187">
        <f t="shared" ref="S1484:S1485" si="2599">T1484*1000000</f>
        <v>16000000</v>
      </c>
      <c r="T1484" s="187">
        <v>16.0</v>
      </c>
      <c r="U1484" s="178">
        <f t="shared" si="2594"/>
        <v>0.434375</v>
      </c>
      <c r="V1484" s="156">
        <v>20.0</v>
      </c>
      <c r="W1484" s="188">
        <f t="shared" si="2595"/>
        <v>0.8</v>
      </c>
      <c r="X1484" s="193">
        <f t="shared" si="2554"/>
        <v>0.325</v>
      </c>
      <c r="Y1484" s="147">
        <v>2009.0</v>
      </c>
      <c r="Z1484" s="159"/>
      <c r="AA1484" s="159"/>
      <c r="AB1484" s="189" t="s">
        <v>4524</v>
      </c>
      <c r="AC1484" s="158"/>
    </row>
    <row r="1485" ht="15.75" customHeight="1">
      <c r="A1485" s="221" t="s">
        <v>4525</v>
      </c>
      <c r="B1485" s="183">
        <v>81.0</v>
      </c>
      <c r="C1485" s="147">
        <v>69.0</v>
      </c>
      <c r="D1485" s="183">
        <f t="shared" si="2592"/>
        <v>75</v>
      </c>
      <c r="E1485" s="147">
        <v>83.0</v>
      </c>
      <c r="F1485" s="147">
        <v>80.0</v>
      </c>
      <c r="G1485" s="147">
        <f t="shared" si="2481"/>
        <v>3</v>
      </c>
      <c r="H1485" s="147">
        <f t="shared" si="2593"/>
        <v>81.5</v>
      </c>
      <c r="I1485" s="183">
        <f t="shared" si="2483"/>
        <v>-6.5</v>
      </c>
      <c r="J1485" s="179" t="s">
        <v>1602</v>
      </c>
      <c r="K1485" s="179" t="s">
        <v>4526</v>
      </c>
      <c r="L1485" s="179" t="s">
        <v>1534</v>
      </c>
      <c r="M1485" s="186">
        <v>10.6</v>
      </c>
      <c r="N1485" s="187">
        <f t="shared" si="2596"/>
        <v>10600000</v>
      </c>
      <c r="O1485" s="153">
        <v>31.52</v>
      </c>
      <c r="P1485" s="187">
        <f t="shared" si="2597"/>
        <v>31520000</v>
      </c>
      <c r="Q1485" s="153">
        <v>16.14</v>
      </c>
      <c r="R1485" s="149">
        <f t="shared" si="2598"/>
        <v>16140000</v>
      </c>
      <c r="S1485" s="187">
        <f t="shared" si="2599"/>
        <v>47660000</v>
      </c>
      <c r="T1485" s="187">
        <f>SUM(O1485+Q1485)</f>
        <v>47.66</v>
      </c>
      <c r="U1485" s="178">
        <f t="shared" si="2594"/>
        <v>0.3386487621</v>
      </c>
      <c r="V1485" s="156">
        <v>60.0</v>
      </c>
      <c r="W1485" s="188">
        <f t="shared" si="2595"/>
        <v>0.7943333333</v>
      </c>
      <c r="X1485" s="193">
        <f t="shared" si="2554"/>
        <v>0.1766666667</v>
      </c>
      <c r="Y1485" s="147">
        <v>2010.0</v>
      </c>
      <c r="Z1485" s="159"/>
      <c r="AA1485" s="159"/>
      <c r="AB1485" s="189" t="s">
        <v>4527</v>
      </c>
      <c r="AC1485" s="158"/>
    </row>
    <row r="1486" ht="15.75" customHeight="1">
      <c r="A1486" s="226" t="s">
        <v>4528</v>
      </c>
      <c r="B1486" s="146">
        <v>41.0</v>
      </c>
      <c r="C1486" s="147">
        <v>43.0</v>
      </c>
      <c r="D1486" s="149">
        <f>(B1486+C1486)/2</f>
        <v>42</v>
      </c>
      <c r="E1486" s="147">
        <v>42.0</v>
      </c>
      <c r="F1486" s="149">
        <v>51.0</v>
      </c>
      <c r="G1486" s="150">
        <f t="shared" si="2481"/>
        <v>-9</v>
      </c>
      <c r="H1486" s="151">
        <f>(E1486+F1486)/2</f>
        <v>46.5</v>
      </c>
      <c r="I1486" s="150">
        <f t="shared" si="2483"/>
        <v>-4.5</v>
      </c>
      <c r="J1486" s="152" t="s">
        <v>3713</v>
      </c>
      <c r="K1486" s="152" t="s">
        <v>3714</v>
      </c>
      <c r="L1486" s="152" t="s">
        <v>1550</v>
      </c>
      <c r="M1486" s="153">
        <f>N1486/1000000</f>
        <v>7.810112</v>
      </c>
      <c r="N1486" s="149">
        <v>7810112.0</v>
      </c>
      <c r="O1486" s="153">
        <f>P1486/1000000</f>
        <v>14.841338</v>
      </c>
      <c r="P1486" s="149">
        <v>1.4841338E7</v>
      </c>
      <c r="Q1486" s="153">
        <f t="shared" ref="Q1486:Q1491" si="2600">R1486/1000000</f>
        <v>19.260853</v>
      </c>
      <c r="R1486" s="149">
        <v>1.9260853E7</v>
      </c>
      <c r="S1486" s="149">
        <v>3.4102191E7</v>
      </c>
      <c r="T1486" s="154">
        <f>S1486/100000</f>
        <v>341.02191</v>
      </c>
      <c r="U1486" s="155">
        <f t="shared" si="2594"/>
        <v>0.5647981093</v>
      </c>
      <c r="V1486" s="156">
        <v>43.0</v>
      </c>
      <c r="W1486" s="204">
        <f>SUM(S1486/(V1486*1000000))</f>
        <v>0.7930742093</v>
      </c>
      <c r="X1486" s="155">
        <f t="shared" si="2554"/>
        <v>0.1816305116</v>
      </c>
      <c r="Y1486" s="147">
        <v>2018.0</v>
      </c>
      <c r="Z1486" s="159"/>
      <c r="AA1486" s="159"/>
      <c r="AB1486" s="160" t="s">
        <v>4529</v>
      </c>
      <c r="AC1486" s="159"/>
    </row>
    <row r="1487" ht="15.75" customHeight="1">
      <c r="A1487" s="221" t="s">
        <v>4530</v>
      </c>
      <c r="B1487" s="183">
        <v>41.0</v>
      </c>
      <c r="C1487" s="147">
        <v>47.0</v>
      </c>
      <c r="D1487" s="147">
        <v>44.0</v>
      </c>
      <c r="E1487" s="147">
        <v>55.0</v>
      </c>
      <c r="F1487" s="147">
        <v>59.0</v>
      </c>
      <c r="G1487" s="147">
        <v>-4.0</v>
      </c>
      <c r="H1487" s="147">
        <v>57.0</v>
      </c>
      <c r="I1487" s="147">
        <v>-13.0</v>
      </c>
      <c r="J1487" s="179" t="s">
        <v>1543</v>
      </c>
      <c r="K1487" s="179" t="s">
        <v>2362</v>
      </c>
      <c r="L1487" s="179" t="s">
        <v>1534</v>
      </c>
      <c r="M1487" s="186">
        <v>14.0</v>
      </c>
      <c r="N1487" s="228">
        <v>1.4437269E7</v>
      </c>
      <c r="O1487" s="153">
        <v>39.0</v>
      </c>
      <c r="P1487" s="228">
        <v>3.8518613E7</v>
      </c>
      <c r="Q1487" s="153">
        <f t="shared" si="2600"/>
        <v>20.9</v>
      </c>
      <c r="R1487" s="154">
        <v>2.09E7</v>
      </c>
      <c r="S1487" s="228">
        <v>5.9418613E7</v>
      </c>
      <c r="T1487" s="187">
        <v>59.0</v>
      </c>
      <c r="U1487" s="178">
        <f t="shared" si="2594"/>
        <v>0.3517416336</v>
      </c>
      <c r="V1487" s="156">
        <v>75.0</v>
      </c>
      <c r="W1487" s="188">
        <v>0.7922</v>
      </c>
      <c r="X1487" s="193">
        <f t="shared" si="2554"/>
        <v>0.1866666667</v>
      </c>
      <c r="Y1487" s="151">
        <v>2012.0</v>
      </c>
      <c r="Z1487" s="159"/>
      <c r="AA1487" s="159"/>
      <c r="AB1487" s="189" t="s">
        <v>4531</v>
      </c>
      <c r="AC1487" s="158"/>
    </row>
    <row r="1488" ht="15.75" customHeight="1">
      <c r="A1488" s="224" t="s">
        <v>4532</v>
      </c>
      <c r="B1488" s="175">
        <v>12.0</v>
      </c>
      <c r="C1488" s="158">
        <v>27.0</v>
      </c>
      <c r="D1488" s="158">
        <f t="shared" ref="D1488:D1491" si="2601">(B1488+C1488)/2</f>
        <v>19.5</v>
      </c>
      <c r="E1488" s="164">
        <v>30.0</v>
      </c>
      <c r="F1488" s="158">
        <v>32.0</v>
      </c>
      <c r="G1488" s="164">
        <f t="shared" ref="G1488:G1511" si="2602">SUM(E1488-F1488)</f>
        <v>-2</v>
      </c>
      <c r="H1488" s="158">
        <f t="shared" ref="H1488:H1491" si="2603">(E1488+F1488)/2</f>
        <v>31</v>
      </c>
      <c r="I1488" s="164">
        <f t="shared" ref="I1488:I1511" si="2604">SUM(D1488-H1488)</f>
        <v>-11.5</v>
      </c>
      <c r="J1488" s="162" t="s">
        <v>1602</v>
      </c>
      <c r="K1488" s="162" t="s">
        <v>1835</v>
      </c>
      <c r="L1488" s="162" t="s">
        <v>1534</v>
      </c>
      <c r="M1488" s="153">
        <f t="shared" ref="M1488:M1491" si="2605">N1488/1000000</f>
        <v>4.200586</v>
      </c>
      <c r="N1488" s="154">
        <v>4200586.0</v>
      </c>
      <c r="O1488" s="153">
        <f t="shared" ref="O1488:O1491" si="2606">P1488/1000000</f>
        <v>7.696134</v>
      </c>
      <c r="P1488" s="149">
        <v>7696134.0</v>
      </c>
      <c r="Q1488" s="153">
        <f t="shared" si="2600"/>
        <v>39.579561</v>
      </c>
      <c r="R1488" s="149">
        <v>3.9579561E7</v>
      </c>
      <c r="S1488" s="154">
        <f>SUM(P1488+Q1488*1000000)</f>
        <v>47275695</v>
      </c>
      <c r="T1488" s="154">
        <f t="shared" ref="T1488:T1491" si="2607">S1488/1000000</f>
        <v>47.275695</v>
      </c>
      <c r="U1488" s="178">
        <f t="shared" si="2594"/>
        <v>0.8372073853</v>
      </c>
      <c r="V1488" s="156">
        <v>60.0</v>
      </c>
      <c r="W1488" s="188">
        <f>SUM(T1488/V1488)</f>
        <v>0.78792825</v>
      </c>
      <c r="X1488" s="193">
        <f t="shared" si="2554"/>
        <v>0.07000976667</v>
      </c>
      <c r="Y1488" s="158">
        <v>2015.0</v>
      </c>
      <c r="Z1488" s="159"/>
      <c r="AA1488" s="159"/>
      <c r="AB1488" s="189" t="s">
        <v>4533</v>
      </c>
      <c r="AC1488" s="158"/>
    </row>
    <row r="1489" ht="15.75" customHeight="1">
      <c r="A1489" s="212" t="s">
        <v>4534</v>
      </c>
      <c r="B1489" s="146">
        <v>67.0</v>
      </c>
      <c r="C1489" s="146">
        <v>51.0</v>
      </c>
      <c r="D1489" s="146">
        <f t="shared" si="2601"/>
        <v>59</v>
      </c>
      <c r="E1489" s="146">
        <v>67.0</v>
      </c>
      <c r="F1489" s="146">
        <v>62.0</v>
      </c>
      <c r="G1489" s="146">
        <f t="shared" si="2602"/>
        <v>5</v>
      </c>
      <c r="H1489" s="146">
        <f t="shared" si="2603"/>
        <v>64.5</v>
      </c>
      <c r="I1489" s="146">
        <f t="shared" si="2604"/>
        <v>-5.5</v>
      </c>
      <c r="J1489" s="152" t="s">
        <v>1547</v>
      </c>
      <c r="K1489" s="197" t="s">
        <v>1767</v>
      </c>
      <c r="L1489" s="197" t="s">
        <v>1534</v>
      </c>
      <c r="M1489" s="181">
        <f t="shared" si="2605"/>
        <v>0.606775</v>
      </c>
      <c r="N1489" s="149">
        <v>606775.0</v>
      </c>
      <c r="O1489" s="181">
        <f t="shared" si="2606"/>
        <v>1.182636</v>
      </c>
      <c r="P1489" s="149">
        <v>1182636.0</v>
      </c>
      <c r="Q1489" s="181">
        <f t="shared" si="2600"/>
        <v>2.124929</v>
      </c>
      <c r="R1489" s="149">
        <v>2124929.0</v>
      </c>
      <c r="S1489" s="149">
        <f>P1489+R1489</f>
        <v>3307565</v>
      </c>
      <c r="T1489" s="149">
        <f t="shared" si="2607"/>
        <v>3.307565</v>
      </c>
      <c r="U1489" s="199">
        <f t="shared" si="2594"/>
        <v>0.642445122</v>
      </c>
      <c r="V1489" s="192">
        <v>4.2</v>
      </c>
      <c r="W1489" s="200">
        <f t="shared" ref="W1489:W1490" si="2608">SUM(S1489/(V1489*1000000))</f>
        <v>0.7875154762</v>
      </c>
      <c r="X1489" s="199">
        <f t="shared" si="2554"/>
        <v>0.1444702381</v>
      </c>
      <c r="Y1489" s="146">
        <v>2019.0</v>
      </c>
      <c r="Z1489" s="201"/>
      <c r="AA1489" s="201"/>
      <c r="AB1489" s="197" t="s">
        <v>1530</v>
      </c>
      <c r="AC1489" s="159"/>
    </row>
    <row r="1490" ht="15.75" customHeight="1">
      <c r="A1490" s="222" t="s">
        <v>4535</v>
      </c>
      <c r="B1490" s="146">
        <v>83.0</v>
      </c>
      <c r="C1490" s="164">
        <v>66.0</v>
      </c>
      <c r="D1490" s="149">
        <f t="shared" si="2601"/>
        <v>74.5</v>
      </c>
      <c r="E1490" s="164">
        <v>88.0</v>
      </c>
      <c r="F1490" s="164">
        <v>60.0</v>
      </c>
      <c r="G1490" s="151">
        <f t="shared" si="2602"/>
        <v>28</v>
      </c>
      <c r="H1490" s="151">
        <f t="shared" si="2603"/>
        <v>74</v>
      </c>
      <c r="I1490" s="150">
        <f t="shared" si="2604"/>
        <v>0.5</v>
      </c>
      <c r="J1490" s="165" t="s">
        <v>1565</v>
      </c>
      <c r="K1490" s="165" t="s">
        <v>1565</v>
      </c>
      <c r="L1490" s="152" t="s">
        <v>1529</v>
      </c>
      <c r="M1490" s="167">
        <f t="shared" si="2605"/>
        <v>3.000805</v>
      </c>
      <c r="N1490" s="149">
        <v>3000805.0</v>
      </c>
      <c r="O1490" s="167">
        <f t="shared" si="2606"/>
        <v>9.403543</v>
      </c>
      <c r="P1490" s="149">
        <v>9403543.0</v>
      </c>
      <c r="Q1490" s="167">
        <f t="shared" si="2600"/>
        <v>0</v>
      </c>
      <c r="R1490" s="150">
        <f>S1490-P1490</f>
        <v>0</v>
      </c>
      <c r="S1490" s="149">
        <v>9403543.0</v>
      </c>
      <c r="T1490" s="149">
        <f t="shared" si="2607"/>
        <v>9.403543</v>
      </c>
      <c r="U1490" s="155">
        <f t="shared" si="2594"/>
        <v>0</v>
      </c>
      <c r="V1490" s="192">
        <v>12.0</v>
      </c>
      <c r="W1490" s="204">
        <f t="shared" si="2608"/>
        <v>0.7836285833</v>
      </c>
      <c r="X1490" s="155">
        <f t="shared" si="2554"/>
        <v>0.2500670833</v>
      </c>
      <c r="Y1490" s="164">
        <v>2017.0</v>
      </c>
      <c r="Z1490" s="171"/>
      <c r="AA1490" s="171"/>
      <c r="AB1490" s="172" t="s">
        <v>4536</v>
      </c>
      <c r="AC1490" s="171"/>
    </row>
    <row r="1491" ht="15.75" customHeight="1">
      <c r="A1491" s="222" t="s">
        <v>4537</v>
      </c>
      <c r="B1491" s="146">
        <v>63.0</v>
      </c>
      <c r="C1491" s="164">
        <v>58.0</v>
      </c>
      <c r="D1491" s="214">
        <f t="shared" si="2601"/>
        <v>60.5</v>
      </c>
      <c r="E1491" s="164">
        <v>73.0</v>
      </c>
      <c r="F1491" s="164">
        <v>71.0</v>
      </c>
      <c r="G1491" s="149">
        <f t="shared" si="2602"/>
        <v>2</v>
      </c>
      <c r="H1491" s="164">
        <f t="shared" si="2603"/>
        <v>72</v>
      </c>
      <c r="I1491" s="177">
        <f t="shared" si="2604"/>
        <v>-11.5</v>
      </c>
      <c r="J1491" s="173" t="s">
        <v>1547</v>
      </c>
      <c r="K1491" s="173" t="s">
        <v>1547</v>
      </c>
      <c r="L1491" s="152" t="s">
        <v>1534</v>
      </c>
      <c r="M1491" s="153">
        <f t="shared" si="2605"/>
        <v>8.000058</v>
      </c>
      <c r="N1491" s="149">
        <v>8000058.0</v>
      </c>
      <c r="O1491" s="181">
        <f t="shared" si="2606"/>
        <v>21.567387</v>
      </c>
      <c r="P1491" s="149">
        <v>2.1567387E7</v>
      </c>
      <c r="Q1491" s="153">
        <f t="shared" si="2600"/>
        <v>9.75915</v>
      </c>
      <c r="R1491" s="154">
        <v>9759150.0</v>
      </c>
      <c r="S1491" s="154">
        <f>R1491+P1491</f>
        <v>31326537</v>
      </c>
      <c r="T1491" s="154">
        <f t="shared" si="2607"/>
        <v>31.326537</v>
      </c>
      <c r="U1491" s="178">
        <f>R1491/S1491</f>
        <v>0.3115298062</v>
      </c>
      <c r="V1491" s="156">
        <v>40.0</v>
      </c>
      <c r="W1491" s="157">
        <f t="shared" ref="W1491:W1498" si="2609">SUM(T1491/V1491)</f>
        <v>0.783163425</v>
      </c>
      <c r="X1491" s="178">
        <f>N1491/(V1491*1000000)</f>
        <v>0.20000145</v>
      </c>
      <c r="Y1491" s="164">
        <v>2016.0</v>
      </c>
      <c r="Z1491" s="159"/>
      <c r="AA1491" s="159"/>
      <c r="AB1491" s="160" t="s">
        <v>4538</v>
      </c>
      <c r="AC1491" s="159"/>
    </row>
    <row r="1492" ht="15.75" customHeight="1">
      <c r="A1492" s="221" t="s">
        <v>4539</v>
      </c>
      <c r="B1492" s="183">
        <v>38.0</v>
      </c>
      <c r="C1492" s="147">
        <v>37.0</v>
      </c>
      <c r="D1492" s="183">
        <f t="shared" ref="D1492:D1495" si="2610">AVERAGE(B1492:C1492)</f>
        <v>37.5</v>
      </c>
      <c r="E1492" s="147">
        <v>61.0</v>
      </c>
      <c r="F1492" s="147">
        <v>76.0</v>
      </c>
      <c r="G1492" s="147">
        <f t="shared" si="2602"/>
        <v>-15</v>
      </c>
      <c r="H1492" s="147">
        <f t="shared" ref="H1492:H1495" si="2611">AVERAGE(E1492:F1492)</f>
        <v>68.5</v>
      </c>
      <c r="I1492" s="183">
        <f t="shared" si="2604"/>
        <v>-31</v>
      </c>
      <c r="J1492" s="179" t="s">
        <v>1602</v>
      </c>
      <c r="K1492" s="179" t="s">
        <v>1814</v>
      </c>
      <c r="L1492" s="179" t="s">
        <v>1534</v>
      </c>
      <c r="M1492" s="186">
        <v>18.6</v>
      </c>
      <c r="N1492" s="187">
        <f>M1492*1000000</f>
        <v>18600000</v>
      </c>
      <c r="O1492" s="153">
        <v>43.95</v>
      </c>
      <c r="P1492" s="187">
        <f>O1492*1000000</f>
        <v>43950000</v>
      </c>
      <c r="Q1492" s="153">
        <v>50.0</v>
      </c>
      <c r="R1492" s="149">
        <f>SUM(Q1492*1000000)</f>
        <v>50000000</v>
      </c>
      <c r="S1492" s="187">
        <f>T1492*1000000</f>
        <v>93950000</v>
      </c>
      <c r="T1492" s="187">
        <v>93.95</v>
      </c>
      <c r="U1492" s="178">
        <f t="shared" ref="U1492:U1509" si="2612">(R1492/S1492)</f>
        <v>0.5321979776</v>
      </c>
      <c r="V1492" s="156">
        <v>120.0</v>
      </c>
      <c r="W1492" s="188">
        <f t="shared" si="2609"/>
        <v>0.7829166667</v>
      </c>
      <c r="X1492" s="193">
        <f t="shared" ref="X1492:X1509" si="2613">SUM(M1492/V1492)</f>
        <v>0.155</v>
      </c>
      <c r="Y1492" s="147">
        <v>2008.0</v>
      </c>
      <c r="Z1492" s="159"/>
      <c r="AA1492" s="159"/>
      <c r="AB1492" s="189" t="s">
        <v>4540</v>
      </c>
      <c r="AC1492" s="158"/>
    </row>
    <row r="1493" ht="15.75" customHeight="1">
      <c r="A1493" s="223" t="s">
        <v>4541</v>
      </c>
      <c r="B1493" s="175">
        <v>58.0</v>
      </c>
      <c r="C1493" s="158">
        <v>60.0</v>
      </c>
      <c r="D1493" s="210">
        <f t="shared" si="2610"/>
        <v>59</v>
      </c>
      <c r="E1493" s="158">
        <v>69.0</v>
      </c>
      <c r="F1493" s="158">
        <v>59.0</v>
      </c>
      <c r="G1493" s="158">
        <f t="shared" si="2602"/>
        <v>10</v>
      </c>
      <c r="H1493" s="158">
        <f t="shared" si="2611"/>
        <v>64</v>
      </c>
      <c r="I1493" s="210">
        <f t="shared" si="2604"/>
        <v>-5</v>
      </c>
      <c r="J1493" s="162" t="s">
        <v>1681</v>
      </c>
      <c r="K1493" s="162" t="s">
        <v>1738</v>
      </c>
      <c r="L1493" s="162" t="s">
        <v>1529</v>
      </c>
      <c r="M1493" s="153">
        <f>N1493/1000000</f>
        <v>0.084283</v>
      </c>
      <c r="N1493" s="154">
        <v>84283.0</v>
      </c>
      <c r="O1493" s="153">
        <f>P1493/1000000</f>
        <v>8.323085</v>
      </c>
      <c r="P1493" s="154">
        <v>8323085.0</v>
      </c>
      <c r="Q1493" s="153">
        <f>R1493/1000000</f>
        <v>19.01075</v>
      </c>
      <c r="R1493" s="154">
        <v>1.901075E7</v>
      </c>
      <c r="S1493" s="154">
        <v>2.7333835E7</v>
      </c>
      <c r="T1493" s="154">
        <f>S1493/1000000</f>
        <v>27.333835</v>
      </c>
      <c r="U1493" s="178">
        <f t="shared" si="2612"/>
        <v>0.6955024789</v>
      </c>
      <c r="V1493" s="156">
        <v>35.0</v>
      </c>
      <c r="W1493" s="188">
        <f t="shared" si="2609"/>
        <v>0.7809667143</v>
      </c>
      <c r="X1493" s="193">
        <f t="shared" si="2613"/>
        <v>0.002408085714</v>
      </c>
      <c r="Y1493" s="158">
        <v>2013.0</v>
      </c>
      <c r="Z1493" s="159"/>
      <c r="AA1493" s="159"/>
      <c r="AB1493" s="189" t="s">
        <v>4542</v>
      </c>
      <c r="AC1493" s="158"/>
    </row>
    <row r="1494" ht="15.75" customHeight="1">
      <c r="A1494" s="221" t="s">
        <v>4543</v>
      </c>
      <c r="B1494" s="183">
        <v>46.0</v>
      </c>
      <c r="C1494" s="147">
        <v>47.0</v>
      </c>
      <c r="D1494" s="183">
        <f t="shared" si="2610"/>
        <v>46.5</v>
      </c>
      <c r="E1494" s="147">
        <v>55.0</v>
      </c>
      <c r="F1494" s="147">
        <v>73.0</v>
      </c>
      <c r="G1494" s="147">
        <f t="shared" si="2602"/>
        <v>-18</v>
      </c>
      <c r="H1494" s="147">
        <f t="shared" si="2611"/>
        <v>64</v>
      </c>
      <c r="I1494" s="183">
        <f t="shared" si="2604"/>
        <v>-17.5</v>
      </c>
      <c r="J1494" s="179" t="s">
        <v>1694</v>
      </c>
      <c r="K1494" s="179" t="s">
        <v>4264</v>
      </c>
      <c r="L1494" s="179" t="s">
        <v>1567</v>
      </c>
      <c r="M1494" s="186">
        <v>3.9</v>
      </c>
      <c r="N1494" s="187">
        <f t="shared" ref="N1494:N1495" si="2614">M1494*1000000</f>
        <v>3900000</v>
      </c>
      <c r="O1494" s="153">
        <v>9.2</v>
      </c>
      <c r="P1494" s="187">
        <f t="shared" ref="P1494:P1495" si="2615">O1494*1000000</f>
        <v>9200000</v>
      </c>
      <c r="Q1494" s="153">
        <v>7.2</v>
      </c>
      <c r="R1494" s="149">
        <f t="shared" ref="R1494:R1495" si="2616">SUM(Q1494*1000000)</f>
        <v>7200000</v>
      </c>
      <c r="S1494" s="187">
        <f t="shared" ref="S1494:S1495" si="2617">T1494*1000000</f>
        <v>16400000</v>
      </c>
      <c r="T1494" s="187">
        <v>16.4</v>
      </c>
      <c r="U1494" s="178">
        <f t="shared" si="2612"/>
        <v>0.4390243902</v>
      </c>
      <c r="V1494" s="156">
        <v>21.0</v>
      </c>
      <c r="W1494" s="188">
        <f t="shared" si="2609"/>
        <v>0.780952381</v>
      </c>
      <c r="X1494" s="193">
        <f t="shared" si="2613"/>
        <v>0.1857142857</v>
      </c>
      <c r="Y1494" s="147">
        <v>2009.0</v>
      </c>
      <c r="Z1494" s="159"/>
      <c r="AA1494" s="159"/>
      <c r="AB1494" s="189" t="s">
        <v>4544</v>
      </c>
      <c r="AC1494" s="158"/>
    </row>
    <row r="1495" ht="15.75" customHeight="1">
      <c r="A1495" s="221" t="s">
        <v>4545</v>
      </c>
      <c r="B1495" s="183">
        <v>68.0</v>
      </c>
      <c r="C1495" s="147">
        <v>61.0</v>
      </c>
      <c r="D1495" s="183">
        <f t="shared" si="2610"/>
        <v>64.5</v>
      </c>
      <c r="E1495" s="147">
        <v>71.0</v>
      </c>
      <c r="F1495" s="147">
        <v>70.0</v>
      </c>
      <c r="G1495" s="147">
        <f t="shared" si="2602"/>
        <v>1</v>
      </c>
      <c r="H1495" s="147">
        <f t="shared" si="2611"/>
        <v>70.5</v>
      </c>
      <c r="I1495" s="183">
        <f t="shared" si="2604"/>
        <v>-6</v>
      </c>
      <c r="J1495" s="179" t="s">
        <v>1634</v>
      </c>
      <c r="K1495" s="179" t="s">
        <v>1634</v>
      </c>
      <c r="L1495" s="179" t="s">
        <v>1540</v>
      </c>
      <c r="M1495" s="186">
        <v>1.62</v>
      </c>
      <c r="N1495" s="187">
        <f t="shared" si="2614"/>
        <v>1620000</v>
      </c>
      <c r="O1495" s="153">
        <v>6.79</v>
      </c>
      <c r="P1495" s="187">
        <f t="shared" si="2615"/>
        <v>6790000</v>
      </c>
      <c r="Q1495" s="153">
        <v>2.92</v>
      </c>
      <c r="R1495" s="149">
        <f t="shared" si="2616"/>
        <v>2920000</v>
      </c>
      <c r="S1495" s="187">
        <f t="shared" si="2617"/>
        <v>9710000</v>
      </c>
      <c r="T1495" s="187">
        <f>SUM(O1495+Q1495)</f>
        <v>9.71</v>
      </c>
      <c r="U1495" s="178">
        <f t="shared" si="2612"/>
        <v>0.3007209063</v>
      </c>
      <c r="V1495" s="156">
        <v>12.5</v>
      </c>
      <c r="W1495" s="188">
        <f t="shared" si="2609"/>
        <v>0.7768</v>
      </c>
      <c r="X1495" s="193">
        <f t="shared" si="2613"/>
        <v>0.1296</v>
      </c>
      <c r="Y1495" s="147">
        <v>2010.0</v>
      </c>
      <c r="Z1495" s="159"/>
      <c r="AA1495" s="159"/>
      <c r="AB1495" s="189" t="s">
        <v>4546</v>
      </c>
      <c r="AC1495" s="158"/>
    </row>
    <row r="1496" ht="15.75" customHeight="1">
      <c r="A1496" s="224" t="s">
        <v>4547</v>
      </c>
      <c r="B1496" s="175">
        <v>26.0</v>
      </c>
      <c r="C1496" s="158">
        <v>36.0</v>
      </c>
      <c r="D1496" s="210">
        <f>(B1496+C1496)/2</f>
        <v>31</v>
      </c>
      <c r="E1496" s="164">
        <v>50.0</v>
      </c>
      <c r="F1496" s="158">
        <v>50.0</v>
      </c>
      <c r="G1496" s="164">
        <f t="shared" si="2602"/>
        <v>0</v>
      </c>
      <c r="H1496" s="158">
        <f>(E1496+F1496)/2</f>
        <v>50</v>
      </c>
      <c r="I1496" s="177">
        <f t="shared" si="2604"/>
        <v>-19</v>
      </c>
      <c r="J1496" s="162" t="s">
        <v>1750</v>
      </c>
      <c r="K1496" s="162" t="s">
        <v>1750</v>
      </c>
      <c r="L1496" s="162" t="s">
        <v>1534</v>
      </c>
      <c r="M1496" s="153">
        <f>N1496/1000000</f>
        <v>15.315435</v>
      </c>
      <c r="N1496" s="154">
        <v>1.5315435E7</v>
      </c>
      <c r="O1496" s="153">
        <f>P1496/1000000</f>
        <v>32.37135</v>
      </c>
      <c r="P1496" s="149">
        <v>3.237135E7</v>
      </c>
      <c r="Q1496" s="153">
        <f>R1496/1000000</f>
        <v>81.6</v>
      </c>
      <c r="R1496" s="149">
        <v>8.16E7</v>
      </c>
      <c r="S1496" s="154">
        <f>SUM(P1496+(Q1496*1000000))</f>
        <v>113971350</v>
      </c>
      <c r="T1496" s="154">
        <f t="shared" ref="T1496:T1498" si="2618">S1496/1000000</f>
        <v>113.97135</v>
      </c>
      <c r="U1496" s="178">
        <f t="shared" si="2612"/>
        <v>0.7159694081</v>
      </c>
      <c r="V1496" s="192">
        <v>150.0</v>
      </c>
      <c r="W1496" s="188">
        <f t="shared" si="2609"/>
        <v>0.759809</v>
      </c>
      <c r="X1496" s="193">
        <f t="shared" si="2613"/>
        <v>0.1021029</v>
      </c>
      <c r="Y1496" s="158">
        <v>2015.0</v>
      </c>
      <c r="Z1496" s="159"/>
      <c r="AA1496" s="159"/>
      <c r="AB1496" s="189" t="s">
        <v>4548</v>
      </c>
      <c r="AC1496" s="158"/>
    </row>
    <row r="1497" ht="15.75" customHeight="1">
      <c r="A1497" s="221" t="s">
        <v>4549</v>
      </c>
      <c r="B1497" s="175">
        <v>83.0</v>
      </c>
      <c r="C1497" s="158">
        <v>71.0</v>
      </c>
      <c r="D1497" s="183">
        <f t="shared" ref="D1497:D1498" si="2619">AVERAGE(B1497:C1497)</f>
        <v>77</v>
      </c>
      <c r="E1497" s="158">
        <v>93.0</v>
      </c>
      <c r="F1497" s="147">
        <v>84.0</v>
      </c>
      <c r="G1497" s="147">
        <f t="shared" si="2602"/>
        <v>9</v>
      </c>
      <c r="H1497" s="147">
        <f t="shared" ref="H1497:H1498" si="2620">AVERAGE(E1497:F1497)</f>
        <v>88.5</v>
      </c>
      <c r="I1497" s="183">
        <f t="shared" si="2604"/>
        <v>-11.5</v>
      </c>
      <c r="J1497" s="162" t="s">
        <v>1565</v>
      </c>
      <c r="K1497" s="179" t="s">
        <v>4331</v>
      </c>
      <c r="L1497" s="179" t="s">
        <v>1540</v>
      </c>
      <c r="M1497" s="153">
        <v>5.24</v>
      </c>
      <c r="N1497" s="187">
        <f>M1497*1000000</f>
        <v>5240000</v>
      </c>
      <c r="O1497" s="153">
        <v>13.66</v>
      </c>
      <c r="P1497" s="187">
        <f>O1497*1000000</f>
        <v>13660000</v>
      </c>
      <c r="Q1497" s="153">
        <v>9.4</v>
      </c>
      <c r="R1497" s="149">
        <f>SUM(Q1497*1000000)</f>
        <v>9400000</v>
      </c>
      <c r="S1497" s="154">
        <f>SUM(N1497:P1497)</f>
        <v>18900013.66</v>
      </c>
      <c r="T1497" s="149">
        <f t="shared" si="2618"/>
        <v>18.90001366</v>
      </c>
      <c r="U1497" s="178">
        <f t="shared" si="2612"/>
        <v>0.4973541379</v>
      </c>
      <c r="V1497" s="156">
        <v>25.0</v>
      </c>
      <c r="W1497" s="188">
        <f t="shared" si="2609"/>
        <v>0.7560005464</v>
      </c>
      <c r="X1497" s="193">
        <f t="shared" si="2613"/>
        <v>0.2096</v>
      </c>
      <c r="Y1497" s="147">
        <v>2011.0</v>
      </c>
      <c r="Z1497" s="159"/>
      <c r="AA1497" s="159"/>
      <c r="AB1497" s="189" t="s">
        <v>4550</v>
      </c>
      <c r="AC1497" s="158"/>
    </row>
    <row r="1498" ht="15.75" customHeight="1">
      <c r="A1498" s="223" t="s">
        <v>4551</v>
      </c>
      <c r="B1498" s="175">
        <v>29.0</v>
      </c>
      <c r="C1498" s="158">
        <v>41.0</v>
      </c>
      <c r="D1498" s="210">
        <f t="shared" si="2619"/>
        <v>35</v>
      </c>
      <c r="E1498" s="158">
        <v>35.0</v>
      </c>
      <c r="F1498" s="158">
        <v>60.0</v>
      </c>
      <c r="G1498" s="158">
        <f t="shared" si="2602"/>
        <v>-25</v>
      </c>
      <c r="H1498" s="158">
        <f t="shared" si="2620"/>
        <v>47.5</v>
      </c>
      <c r="I1498" s="210">
        <f t="shared" si="2604"/>
        <v>-12.5</v>
      </c>
      <c r="J1498" s="162" t="s">
        <v>1537</v>
      </c>
      <c r="K1498" s="162" t="s">
        <v>2757</v>
      </c>
      <c r="L1498" s="162" t="s">
        <v>1550</v>
      </c>
      <c r="M1498" s="153">
        <f t="shared" ref="M1498:M1500" si="2621">N1498/1000000</f>
        <v>3.837183</v>
      </c>
      <c r="N1498" s="154">
        <v>3837183.0</v>
      </c>
      <c r="O1498" s="153">
        <f t="shared" ref="O1498:O1500" si="2622">P1498/1000000</f>
        <v>8.008161</v>
      </c>
      <c r="P1498" s="154">
        <v>8008161.0</v>
      </c>
      <c r="Q1498" s="153">
        <f t="shared" ref="Q1498:Q1500" si="2623">R1498/1000000</f>
        <v>7</v>
      </c>
      <c r="R1498" s="154">
        <v>7000000.0</v>
      </c>
      <c r="S1498" s="154">
        <v>1.5008161E7</v>
      </c>
      <c r="T1498" s="154">
        <f t="shared" si="2618"/>
        <v>15.008161</v>
      </c>
      <c r="U1498" s="178">
        <f t="shared" si="2612"/>
        <v>0.466412907</v>
      </c>
      <c r="V1498" s="192">
        <v>20.0</v>
      </c>
      <c r="W1498" s="188">
        <f t="shared" si="2609"/>
        <v>0.75040805</v>
      </c>
      <c r="X1498" s="193">
        <f t="shared" si="2613"/>
        <v>0.19185915</v>
      </c>
      <c r="Y1498" s="158">
        <v>2013.0</v>
      </c>
      <c r="Z1498" s="159"/>
      <c r="AA1498" s="159"/>
      <c r="AB1498" s="189" t="s">
        <v>4552</v>
      </c>
      <c r="AC1498" s="158"/>
    </row>
    <row r="1499" ht="15.75" customHeight="1">
      <c r="A1499" s="227" t="s">
        <v>4553</v>
      </c>
      <c r="B1499" s="146">
        <v>59.0</v>
      </c>
      <c r="C1499" s="147">
        <v>58.0</v>
      </c>
      <c r="D1499" s="149">
        <f t="shared" ref="D1499:D1500" si="2624">(B1499+C1499)/2</f>
        <v>58.5</v>
      </c>
      <c r="E1499" s="147">
        <v>33.0</v>
      </c>
      <c r="F1499" s="149">
        <v>58.0</v>
      </c>
      <c r="G1499" s="150">
        <f t="shared" si="2602"/>
        <v>-25</v>
      </c>
      <c r="H1499" s="151">
        <f t="shared" ref="H1499:H1500" si="2625">(E1499+F1499)/2</f>
        <v>45.5</v>
      </c>
      <c r="I1499" s="150">
        <f t="shared" si="2604"/>
        <v>13</v>
      </c>
      <c r="J1499" s="152" t="s">
        <v>1527</v>
      </c>
      <c r="K1499" s="152" t="s">
        <v>1528</v>
      </c>
      <c r="L1499" s="152" t="s">
        <v>1540</v>
      </c>
      <c r="M1499" s="153">
        <f t="shared" si="2621"/>
        <v>3.23279</v>
      </c>
      <c r="N1499" s="149">
        <v>3232790.0</v>
      </c>
      <c r="O1499" s="153">
        <f t="shared" si="2622"/>
        <v>6.708137</v>
      </c>
      <c r="P1499" s="149">
        <v>6708137.0</v>
      </c>
      <c r="Q1499" s="153">
        <f t="shared" si="2623"/>
        <v>4.516678</v>
      </c>
      <c r="R1499" s="154">
        <f t="shared" ref="R1499:R1500" si="2626">S1499-P1499</f>
        <v>4516678</v>
      </c>
      <c r="S1499" s="149">
        <v>1.1224815E7</v>
      </c>
      <c r="T1499" s="154">
        <f>S1499/100000</f>
        <v>112.24815</v>
      </c>
      <c r="U1499" s="155">
        <f t="shared" si="2612"/>
        <v>0.4023832909</v>
      </c>
      <c r="V1499" s="156">
        <v>15.0</v>
      </c>
      <c r="W1499" s="204">
        <f t="shared" ref="W1499:W1500" si="2627">SUM(S1499/(V1499*1000000))</f>
        <v>0.748321</v>
      </c>
      <c r="X1499" s="155">
        <f t="shared" si="2613"/>
        <v>0.2155193333</v>
      </c>
      <c r="Y1499" s="147">
        <v>2018.0</v>
      </c>
      <c r="Z1499" s="159"/>
      <c r="AA1499" s="159"/>
      <c r="AB1499" s="160" t="s">
        <v>4554</v>
      </c>
      <c r="AC1499" s="159"/>
    </row>
    <row r="1500" ht="15.75" customHeight="1">
      <c r="A1500" s="222" t="s">
        <v>4555</v>
      </c>
      <c r="B1500" s="146">
        <v>77.0</v>
      </c>
      <c r="C1500" s="164">
        <v>61.0</v>
      </c>
      <c r="D1500" s="149">
        <f t="shared" si="2624"/>
        <v>69</v>
      </c>
      <c r="E1500" s="164">
        <v>60.0</v>
      </c>
      <c r="F1500" s="164">
        <v>69.0</v>
      </c>
      <c r="G1500" s="151">
        <f t="shared" si="2602"/>
        <v>-9</v>
      </c>
      <c r="H1500" s="151">
        <f t="shared" si="2625"/>
        <v>64.5</v>
      </c>
      <c r="I1500" s="150">
        <f t="shared" si="2604"/>
        <v>4.5</v>
      </c>
      <c r="J1500" s="165" t="s">
        <v>1543</v>
      </c>
      <c r="K1500" s="165" t="s">
        <v>1626</v>
      </c>
      <c r="L1500" s="166" t="s">
        <v>1540</v>
      </c>
      <c r="M1500" s="167">
        <f t="shared" si="2621"/>
        <v>0.045317</v>
      </c>
      <c r="N1500" s="149">
        <v>45317.0</v>
      </c>
      <c r="O1500" s="167">
        <f t="shared" si="2622"/>
        <v>4.077333</v>
      </c>
      <c r="P1500" s="149">
        <v>4077333.0</v>
      </c>
      <c r="Q1500" s="167">
        <f t="shared" si="2623"/>
        <v>0</v>
      </c>
      <c r="R1500" s="150">
        <f t="shared" si="2626"/>
        <v>0</v>
      </c>
      <c r="S1500" s="149">
        <v>4077333.0</v>
      </c>
      <c r="T1500" s="149">
        <f>S1500/1000000</f>
        <v>4.077333</v>
      </c>
      <c r="U1500" s="155">
        <f t="shared" si="2612"/>
        <v>0</v>
      </c>
      <c r="V1500" s="192">
        <v>5.5</v>
      </c>
      <c r="W1500" s="204">
        <f t="shared" si="2627"/>
        <v>0.7413332727</v>
      </c>
      <c r="X1500" s="155">
        <f t="shared" si="2613"/>
        <v>0.008239454545</v>
      </c>
      <c r="Y1500" s="164">
        <v>2017.0</v>
      </c>
      <c r="Z1500" s="171"/>
      <c r="AA1500" s="171"/>
      <c r="AB1500" s="172" t="s">
        <v>4556</v>
      </c>
      <c r="AC1500" s="171"/>
    </row>
    <row r="1501" ht="15.75" customHeight="1">
      <c r="A1501" s="221" t="s">
        <v>4557</v>
      </c>
      <c r="B1501" s="183">
        <v>67.0</v>
      </c>
      <c r="C1501" s="147">
        <v>65.0</v>
      </c>
      <c r="D1501" s="183">
        <f>AVERAGE(B1501:C1501)</f>
        <v>66</v>
      </c>
      <c r="E1501" s="147">
        <v>64.0</v>
      </c>
      <c r="F1501" s="147">
        <v>71.0</v>
      </c>
      <c r="G1501" s="147">
        <f t="shared" si="2602"/>
        <v>-7</v>
      </c>
      <c r="H1501" s="147">
        <f>AVERAGE(E1501:F1501)</f>
        <v>67.5</v>
      </c>
      <c r="I1501" s="183">
        <f t="shared" si="2604"/>
        <v>-1.5</v>
      </c>
      <c r="J1501" s="179" t="s">
        <v>1634</v>
      </c>
      <c r="K1501" s="179" t="s">
        <v>1635</v>
      </c>
      <c r="L1501" s="179" t="s">
        <v>1529</v>
      </c>
      <c r="M1501" s="186">
        <v>3.4</v>
      </c>
      <c r="N1501" s="187">
        <f>M1501*1000000</f>
        <v>3400000</v>
      </c>
      <c r="O1501" s="153">
        <v>8.2</v>
      </c>
      <c r="P1501" s="187">
        <f>O1501*1000000</f>
        <v>8200000</v>
      </c>
      <c r="Q1501" s="153">
        <v>0.68</v>
      </c>
      <c r="R1501" s="149">
        <f>SUM(Q1501*1000000)</f>
        <v>680000</v>
      </c>
      <c r="S1501" s="187">
        <f>T1501*1000000</f>
        <v>8880000</v>
      </c>
      <c r="T1501" s="187">
        <v>8.88</v>
      </c>
      <c r="U1501" s="178">
        <f t="shared" si="2612"/>
        <v>0.07657657658</v>
      </c>
      <c r="V1501" s="156">
        <v>12.0</v>
      </c>
      <c r="W1501" s="188">
        <f>SUM(T1501/V1501)</f>
        <v>0.74</v>
      </c>
      <c r="X1501" s="193">
        <f t="shared" si="2613"/>
        <v>0.2833333333</v>
      </c>
      <c r="Y1501" s="147">
        <v>2008.0</v>
      </c>
      <c r="Z1501" s="159"/>
      <c r="AA1501" s="159"/>
      <c r="AB1501" s="189" t="s">
        <v>4558</v>
      </c>
      <c r="AC1501" s="158"/>
    </row>
    <row r="1502" ht="15.75" customHeight="1">
      <c r="A1502" s="194" t="s">
        <v>4559</v>
      </c>
      <c r="B1502" s="146">
        <v>51.0</v>
      </c>
      <c r="C1502" s="175">
        <v>52.0</v>
      </c>
      <c r="D1502" s="146">
        <f t="shared" ref="D1502:D1503" si="2628">(B1502+C1502)/2</f>
        <v>51.5</v>
      </c>
      <c r="E1502" s="146">
        <v>64.0</v>
      </c>
      <c r="F1502" s="146">
        <v>59.0</v>
      </c>
      <c r="G1502" s="146">
        <f t="shared" si="2602"/>
        <v>5</v>
      </c>
      <c r="H1502" s="146">
        <f t="shared" ref="H1502:H1503" si="2629">(E1502+F1502)/2</f>
        <v>61.5</v>
      </c>
      <c r="I1502" s="146">
        <f t="shared" si="2604"/>
        <v>-10</v>
      </c>
      <c r="J1502" s="173" t="s">
        <v>1547</v>
      </c>
      <c r="K1502" s="196" t="s">
        <v>1547</v>
      </c>
      <c r="L1502" s="197" t="s">
        <v>1534</v>
      </c>
      <c r="M1502" s="181">
        <f t="shared" ref="M1502:M1503" si="2630">N1502/1000000</f>
        <v>2.51153</v>
      </c>
      <c r="N1502" s="198">
        <v>2511530.0</v>
      </c>
      <c r="O1502" s="181">
        <f t="shared" ref="O1502:O1503" si="2631">P1502/1000000</f>
        <v>4.950029</v>
      </c>
      <c r="P1502" s="149">
        <v>4950029.0</v>
      </c>
      <c r="Q1502" s="181">
        <f t="shared" ref="Q1502:Q1503" si="2632">R1502/1000000</f>
        <v>1.7</v>
      </c>
      <c r="R1502" s="198">
        <v>1700000.0</v>
      </c>
      <c r="S1502" s="149">
        <f>P1502+R1502</f>
        <v>6650029</v>
      </c>
      <c r="T1502" s="149">
        <f>S1502/1000000</f>
        <v>6.650029</v>
      </c>
      <c r="U1502" s="199">
        <f t="shared" si="2612"/>
        <v>0.2556379829</v>
      </c>
      <c r="V1502" s="192">
        <v>9.0</v>
      </c>
      <c r="W1502" s="200">
        <f t="shared" ref="W1502:W1503" si="2633">SUM(S1502/(V1502*1000000))</f>
        <v>0.7388921111</v>
      </c>
      <c r="X1502" s="199">
        <f t="shared" si="2613"/>
        <v>0.2790588889</v>
      </c>
      <c r="Y1502" s="146">
        <v>2019.0</v>
      </c>
      <c r="Z1502" s="201"/>
      <c r="AA1502" s="201"/>
      <c r="AB1502" s="211" t="s">
        <v>4560</v>
      </c>
      <c r="AC1502" s="159"/>
    </row>
    <row r="1503" ht="15.75" customHeight="1">
      <c r="A1503" s="226" t="s">
        <v>789</v>
      </c>
      <c r="B1503" s="146">
        <v>16.0</v>
      </c>
      <c r="C1503" s="147">
        <v>32.0</v>
      </c>
      <c r="D1503" s="149">
        <f t="shared" si="2628"/>
        <v>24</v>
      </c>
      <c r="E1503" s="147">
        <v>45.0</v>
      </c>
      <c r="F1503" s="149">
        <v>35.0</v>
      </c>
      <c r="G1503" s="150">
        <f t="shared" si="2602"/>
        <v>10</v>
      </c>
      <c r="H1503" s="151">
        <f t="shared" si="2629"/>
        <v>40</v>
      </c>
      <c r="I1503" s="150">
        <f t="shared" si="2604"/>
        <v>-16</v>
      </c>
      <c r="J1503" s="152" t="s">
        <v>1537</v>
      </c>
      <c r="K1503" s="152" t="s">
        <v>1538</v>
      </c>
      <c r="L1503" s="152" t="s">
        <v>1534</v>
      </c>
      <c r="M1503" s="153">
        <f t="shared" si="2630"/>
        <v>9.19567</v>
      </c>
      <c r="N1503" s="149">
        <v>9195670.0</v>
      </c>
      <c r="O1503" s="153">
        <f t="shared" si="2631"/>
        <v>30.798508</v>
      </c>
      <c r="P1503" s="149">
        <v>3.0798508E7</v>
      </c>
      <c r="Q1503" s="153">
        <f t="shared" si="2632"/>
        <v>42.740595</v>
      </c>
      <c r="R1503" s="149">
        <v>4.2740595E7</v>
      </c>
      <c r="S1503" s="149">
        <v>7.3539103E7</v>
      </c>
      <c r="T1503" s="154">
        <f>S1503/100000</f>
        <v>735.39103</v>
      </c>
      <c r="U1503" s="155">
        <f t="shared" si="2612"/>
        <v>0.58119549</v>
      </c>
      <c r="V1503" s="156">
        <v>100.0</v>
      </c>
      <c r="W1503" s="204">
        <f t="shared" si="2633"/>
        <v>0.73539103</v>
      </c>
      <c r="X1503" s="155">
        <f t="shared" si="2613"/>
        <v>0.0919567</v>
      </c>
      <c r="Y1503" s="147">
        <v>2018.0</v>
      </c>
      <c r="Z1503" s="159"/>
      <c r="AA1503" s="159"/>
      <c r="AB1503" s="162" t="s">
        <v>1530</v>
      </c>
      <c r="AC1503" s="159"/>
    </row>
    <row r="1504" ht="15.75" customHeight="1">
      <c r="A1504" s="221" t="s">
        <v>4561</v>
      </c>
      <c r="B1504" s="175">
        <v>17.0</v>
      </c>
      <c r="C1504" s="158">
        <v>41.0</v>
      </c>
      <c r="D1504" s="185">
        <f>AVERAGE(B1504:C1504)</f>
        <v>29</v>
      </c>
      <c r="E1504" s="158">
        <v>37.0</v>
      </c>
      <c r="F1504" s="147">
        <v>50.0</v>
      </c>
      <c r="G1504" s="147">
        <f t="shared" si="2602"/>
        <v>-13</v>
      </c>
      <c r="H1504" s="147">
        <f>AVERAGE(E1504:F1504)</f>
        <v>43.5</v>
      </c>
      <c r="I1504" s="185">
        <f t="shared" si="2604"/>
        <v>-14.5</v>
      </c>
      <c r="J1504" s="179" t="s">
        <v>1602</v>
      </c>
      <c r="K1504" s="179" t="s">
        <v>3147</v>
      </c>
      <c r="L1504" s="179" t="s">
        <v>1534</v>
      </c>
      <c r="M1504" s="153">
        <v>14.95</v>
      </c>
      <c r="N1504" s="187">
        <f>M1504*1000000</f>
        <v>14950000</v>
      </c>
      <c r="O1504" s="153">
        <v>29.14</v>
      </c>
      <c r="P1504" s="187">
        <f>O1504*1000000</f>
        <v>29140000</v>
      </c>
      <c r="Q1504" s="153">
        <v>49.17</v>
      </c>
      <c r="R1504" s="149">
        <f>SUM(Q1504*1000000)</f>
        <v>49170000</v>
      </c>
      <c r="S1504" s="154">
        <f>SUM(N1504:P1504)</f>
        <v>44090029.14</v>
      </c>
      <c r="T1504" s="149">
        <f>S1504/1000000</f>
        <v>44.09002914</v>
      </c>
      <c r="U1504" s="178">
        <f t="shared" si="2612"/>
        <v>1.115218133</v>
      </c>
      <c r="V1504" s="156">
        <v>60.0</v>
      </c>
      <c r="W1504" s="188">
        <f>SUM(T1504/V1504)</f>
        <v>0.734833819</v>
      </c>
      <c r="X1504" s="193">
        <f t="shared" si="2613"/>
        <v>0.2491666667</v>
      </c>
      <c r="Y1504" s="147">
        <v>2011.0</v>
      </c>
      <c r="Z1504" s="159"/>
      <c r="AA1504" s="159"/>
      <c r="AB1504" s="189" t="s">
        <v>4562</v>
      </c>
      <c r="AC1504" s="158"/>
    </row>
    <row r="1505" ht="15.75" customHeight="1">
      <c r="A1505" s="226" t="s">
        <v>4563</v>
      </c>
      <c r="B1505" s="146">
        <v>60.0</v>
      </c>
      <c r="C1505" s="147">
        <v>58.0</v>
      </c>
      <c r="D1505" s="149">
        <f t="shared" ref="D1505:D1506" si="2634">(B1505+C1505)/2</f>
        <v>59</v>
      </c>
      <c r="E1505" s="147">
        <v>66.0</v>
      </c>
      <c r="F1505" s="149">
        <v>69.0</v>
      </c>
      <c r="G1505" s="150">
        <f t="shared" si="2602"/>
        <v>-3</v>
      </c>
      <c r="H1505" s="151">
        <f t="shared" ref="H1505:H1506" si="2635">(E1505+F1505)/2</f>
        <v>67.5</v>
      </c>
      <c r="I1505" s="150">
        <f t="shared" si="2604"/>
        <v>-8.5</v>
      </c>
      <c r="J1505" s="152" t="s">
        <v>1527</v>
      </c>
      <c r="K1505" s="152" t="s">
        <v>1533</v>
      </c>
      <c r="L1505" s="152" t="s">
        <v>1529</v>
      </c>
      <c r="M1505" s="153">
        <f t="shared" ref="M1505:M1506" si="2636">N1505/1000000</f>
        <v>6.022758</v>
      </c>
      <c r="N1505" s="149">
        <v>6022758.0</v>
      </c>
      <c r="O1505" s="153">
        <f t="shared" ref="O1505:O1506" si="2637">P1505/1000000</f>
        <v>17.612099</v>
      </c>
      <c r="P1505" s="149">
        <v>1.7612099E7</v>
      </c>
      <c r="Q1505" s="153">
        <f t="shared" ref="Q1505:Q1506" si="2638">R1505/1000000</f>
        <v>0</v>
      </c>
      <c r="R1505" s="149">
        <v>0.0</v>
      </c>
      <c r="S1505" s="149">
        <v>1.7612099E7</v>
      </c>
      <c r="T1505" s="154">
        <f>S1505/100000</f>
        <v>176.12099</v>
      </c>
      <c r="U1505" s="155">
        <f t="shared" si="2612"/>
        <v>0</v>
      </c>
      <c r="V1505" s="156">
        <v>24.0</v>
      </c>
      <c r="W1505" s="204">
        <f t="shared" ref="W1505:W1506" si="2639">SUM(S1505/(V1505*1000000))</f>
        <v>0.7338374583</v>
      </c>
      <c r="X1505" s="155">
        <f t="shared" si="2613"/>
        <v>0.25094825</v>
      </c>
      <c r="Y1505" s="147">
        <v>2018.0</v>
      </c>
      <c r="Z1505" s="159"/>
      <c r="AA1505" s="159"/>
      <c r="AB1505" s="160" t="s">
        <v>4564</v>
      </c>
      <c r="AC1505" s="159"/>
    </row>
    <row r="1506" ht="15.75" customHeight="1">
      <c r="A1506" s="222" t="s">
        <v>4565</v>
      </c>
      <c r="B1506" s="146">
        <v>88.0</v>
      </c>
      <c r="C1506" s="164">
        <v>75.0</v>
      </c>
      <c r="D1506" s="149">
        <f t="shared" si="2634"/>
        <v>81.5</v>
      </c>
      <c r="E1506" s="164">
        <v>56.0</v>
      </c>
      <c r="F1506" s="164">
        <v>63.0</v>
      </c>
      <c r="G1506" s="151">
        <f t="shared" si="2602"/>
        <v>-7</v>
      </c>
      <c r="H1506" s="151">
        <f t="shared" si="2635"/>
        <v>59.5</v>
      </c>
      <c r="I1506" s="150">
        <f t="shared" si="2604"/>
        <v>22</v>
      </c>
      <c r="J1506" s="165" t="s">
        <v>1565</v>
      </c>
      <c r="K1506" s="165" t="s">
        <v>2094</v>
      </c>
      <c r="L1506" s="166" t="s">
        <v>1540</v>
      </c>
      <c r="M1506" s="167">
        <f t="shared" si="2636"/>
        <v>0.099211</v>
      </c>
      <c r="N1506" s="149">
        <v>99211.0</v>
      </c>
      <c r="O1506" s="167">
        <f t="shared" si="2637"/>
        <v>3.814868</v>
      </c>
      <c r="P1506" s="149">
        <v>3814868.0</v>
      </c>
      <c r="Q1506" s="167">
        <f t="shared" si="2638"/>
        <v>0</v>
      </c>
      <c r="R1506" s="150">
        <f>S1506-P1506</f>
        <v>0</v>
      </c>
      <c r="S1506" s="149">
        <v>3814868.0</v>
      </c>
      <c r="T1506" s="149">
        <f>S1506/1000000</f>
        <v>3.814868</v>
      </c>
      <c r="U1506" s="155">
        <f t="shared" si="2612"/>
        <v>0</v>
      </c>
      <c r="V1506" s="192">
        <v>5.2</v>
      </c>
      <c r="W1506" s="204">
        <f t="shared" si="2639"/>
        <v>0.7336284615</v>
      </c>
      <c r="X1506" s="155">
        <f t="shared" si="2613"/>
        <v>0.01907903846</v>
      </c>
      <c r="Y1506" s="164">
        <v>2017.0</v>
      </c>
      <c r="Z1506" s="171"/>
      <c r="AA1506" s="171"/>
      <c r="AB1506" s="172" t="s">
        <v>4566</v>
      </c>
      <c r="AC1506" s="171"/>
    </row>
    <row r="1507" ht="15.75" customHeight="1">
      <c r="A1507" s="221" t="s">
        <v>4567</v>
      </c>
      <c r="B1507" s="183">
        <v>60.0</v>
      </c>
      <c r="C1507" s="147">
        <v>58.0</v>
      </c>
      <c r="D1507" s="183">
        <f t="shared" ref="D1507:D1508" si="2640">AVERAGE(B1507:C1507)</f>
        <v>59</v>
      </c>
      <c r="E1507" s="147">
        <v>72.0</v>
      </c>
      <c r="F1507" s="147">
        <v>63.0</v>
      </c>
      <c r="G1507" s="147">
        <f t="shared" si="2602"/>
        <v>9</v>
      </c>
      <c r="H1507" s="147">
        <f t="shared" ref="H1507:H1508" si="2641">AVERAGE(E1507:F1507)</f>
        <v>67.5</v>
      </c>
      <c r="I1507" s="183">
        <f t="shared" si="2604"/>
        <v>-8.5</v>
      </c>
      <c r="J1507" s="179" t="s">
        <v>1543</v>
      </c>
      <c r="K1507" s="179" t="s">
        <v>2726</v>
      </c>
      <c r="L1507" s="179" t="s">
        <v>1540</v>
      </c>
      <c r="M1507" s="186">
        <v>2.9</v>
      </c>
      <c r="N1507" s="187">
        <f t="shared" ref="N1507:N1508" si="2642">M1507*1000000</f>
        <v>2900000</v>
      </c>
      <c r="O1507" s="153">
        <v>8.01</v>
      </c>
      <c r="P1507" s="187">
        <f t="shared" ref="P1507:P1508" si="2643">O1507*1000000</f>
        <v>8010000</v>
      </c>
      <c r="Q1507" s="153">
        <v>28.33</v>
      </c>
      <c r="R1507" s="149">
        <f t="shared" ref="R1507:R1508" si="2644">SUM(Q1507*1000000)</f>
        <v>28330000</v>
      </c>
      <c r="S1507" s="187">
        <f>T1507*1000000</f>
        <v>36340000</v>
      </c>
      <c r="T1507" s="187">
        <v>36.34</v>
      </c>
      <c r="U1507" s="178">
        <f t="shared" si="2612"/>
        <v>0.7795817281</v>
      </c>
      <c r="V1507" s="156">
        <v>50.0</v>
      </c>
      <c r="W1507" s="188">
        <f t="shared" ref="W1507:W1508" si="2645">SUM(T1507/V1507)</f>
        <v>0.7268</v>
      </c>
      <c r="X1507" s="193">
        <f t="shared" si="2613"/>
        <v>0.058</v>
      </c>
      <c r="Y1507" s="147">
        <v>2009.0</v>
      </c>
      <c r="Z1507" s="159"/>
      <c r="AA1507" s="159"/>
      <c r="AB1507" s="189" t="s">
        <v>4568</v>
      </c>
      <c r="AC1507" s="158"/>
    </row>
    <row r="1508" ht="15.75" customHeight="1">
      <c r="A1508" s="221" t="s">
        <v>4569</v>
      </c>
      <c r="B1508" s="175">
        <v>36.0</v>
      </c>
      <c r="C1508" s="158">
        <v>49.0</v>
      </c>
      <c r="D1508" s="183">
        <f t="shared" si="2640"/>
        <v>42.5</v>
      </c>
      <c r="E1508" s="158">
        <v>52.0</v>
      </c>
      <c r="F1508" s="147">
        <v>63.0</v>
      </c>
      <c r="G1508" s="147">
        <f t="shared" si="2602"/>
        <v>-11</v>
      </c>
      <c r="H1508" s="147">
        <f t="shared" si="2641"/>
        <v>57.5</v>
      </c>
      <c r="I1508" s="183">
        <f t="shared" si="2604"/>
        <v>-15</v>
      </c>
      <c r="J1508" s="179" t="s">
        <v>1395</v>
      </c>
      <c r="K1508" s="179" t="s">
        <v>4570</v>
      </c>
      <c r="L1508" s="179" t="s">
        <v>1534</v>
      </c>
      <c r="M1508" s="153">
        <v>8.49</v>
      </c>
      <c r="N1508" s="187">
        <f t="shared" si="2642"/>
        <v>8490000</v>
      </c>
      <c r="O1508" s="153">
        <v>16.93</v>
      </c>
      <c r="P1508" s="187">
        <f t="shared" si="2643"/>
        <v>16930000</v>
      </c>
      <c r="Q1508" s="153">
        <v>10.5</v>
      </c>
      <c r="R1508" s="149">
        <f t="shared" si="2644"/>
        <v>10500000</v>
      </c>
      <c r="S1508" s="234">
        <v>2.7573078E7</v>
      </c>
      <c r="T1508" s="149">
        <f t="shared" ref="T1508:T1511" si="2646">S1508/1000000</f>
        <v>27.573078</v>
      </c>
      <c r="U1508" s="178">
        <f t="shared" si="2612"/>
        <v>0.3808062343</v>
      </c>
      <c r="V1508" s="156">
        <v>38.0</v>
      </c>
      <c r="W1508" s="188">
        <f t="shared" si="2645"/>
        <v>0.7256073158</v>
      </c>
      <c r="X1508" s="193">
        <f t="shared" si="2613"/>
        <v>0.2234210526</v>
      </c>
      <c r="Y1508" s="147">
        <v>2011.0</v>
      </c>
      <c r="Z1508" s="159"/>
      <c r="AA1508" s="159"/>
      <c r="AB1508" s="189" t="s">
        <v>4571</v>
      </c>
      <c r="AC1508" s="158"/>
    </row>
    <row r="1509" ht="15.75" customHeight="1">
      <c r="A1509" s="194" t="s">
        <v>4572</v>
      </c>
      <c r="B1509" s="146">
        <v>28.0</v>
      </c>
      <c r="C1509" s="175">
        <v>39.0</v>
      </c>
      <c r="D1509" s="146">
        <f t="shared" ref="D1509:D1510" si="2647">(B1509+C1509)/2</f>
        <v>33.5</v>
      </c>
      <c r="E1509" s="146">
        <v>56.0</v>
      </c>
      <c r="F1509" s="146">
        <v>45.0</v>
      </c>
      <c r="G1509" s="146">
        <f t="shared" si="2602"/>
        <v>11</v>
      </c>
      <c r="H1509" s="146">
        <f t="shared" ref="H1509:H1510" si="2648">(E1509+F1509)/2</f>
        <v>50.5</v>
      </c>
      <c r="I1509" s="146">
        <f t="shared" si="2604"/>
        <v>-17</v>
      </c>
      <c r="J1509" s="173" t="s">
        <v>1601</v>
      </c>
      <c r="K1509" s="196" t="s">
        <v>1601</v>
      </c>
      <c r="L1509" s="197" t="s">
        <v>1540</v>
      </c>
      <c r="M1509" s="181">
        <f t="shared" ref="M1509:M1510" si="2649">N1509/1000000</f>
        <v>8.603407</v>
      </c>
      <c r="N1509" s="198">
        <v>8603407.0</v>
      </c>
      <c r="O1509" s="181">
        <f t="shared" ref="O1509:O1510" si="2650">P1509/1000000</f>
        <v>20.150241</v>
      </c>
      <c r="P1509" s="149">
        <v>2.0150241E7</v>
      </c>
      <c r="Q1509" s="181">
        <f t="shared" ref="Q1509:Q1510" si="2651">R1509/1000000</f>
        <v>12.3</v>
      </c>
      <c r="R1509" s="198">
        <v>1.23E7</v>
      </c>
      <c r="S1509" s="149">
        <f>P1509+R1509</f>
        <v>32450241</v>
      </c>
      <c r="T1509" s="149">
        <f t="shared" si="2646"/>
        <v>32.450241</v>
      </c>
      <c r="U1509" s="199">
        <f t="shared" si="2612"/>
        <v>0.3790418691</v>
      </c>
      <c r="V1509" s="192">
        <v>45.0</v>
      </c>
      <c r="W1509" s="200">
        <f>SUM(S1509/(V1509*1000000))</f>
        <v>0.7211164667</v>
      </c>
      <c r="X1509" s="199">
        <f t="shared" si="2613"/>
        <v>0.1911868222</v>
      </c>
      <c r="Y1509" s="146">
        <v>2019.0</v>
      </c>
      <c r="Z1509" s="201"/>
      <c r="AA1509" s="201"/>
      <c r="AB1509" s="196" t="s">
        <v>4573</v>
      </c>
      <c r="AC1509" s="159"/>
    </row>
    <row r="1510" ht="15.75" customHeight="1">
      <c r="A1510" s="222" t="s">
        <v>4574</v>
      </c>
      <c r="B1510" s="146">
        <v>37.0</v>
      </c>
      <c r="C1510" s="164">
        <v>44.0</v>
      </c>
      <c r="D1510" s="214">
        <f t="shared" si="2647"/>
        <v>40.5</v>
      </c>
      <c r="E1510" s="164">
        <v>42.0</v>
      </c>
      <c r="F1510" s="164">
        <v>63.0</v>
      </c>
      <c r="G1510" s="149">
        <f t="shared" si="2602"/>
        <v>-21</v>
      </c>
      <c r="H1510" s="164">
        <f t="shared" si="2648"/>
        <v>52.5</v>
      </c>
      <c r="I1510" s="177">
        <f t="shared" si="2604"/>
        <v>-12</v>
      </c>
      <c r="J1510" s="173" t="s">
        <v>1558</v>
      </c>
      <c r="K1510" s="173" t="s">
        <v>1558</v>
      </c>
      <c r="L1510" s="152" t="s">
        <v>1540</v>
      </c>
      <c r="M1510" s="153">
        <f t="shared" si="2649"/>
        <v>3.258327</v>
      </c>
      <c r="N1510" s="149">
        <v>3258327.0</v>
      </c>
      <c r="O1510" s="181">
        <f t="shared" si="2650"/>
        <v>6.864016</v>
      </c>
      <c r="P1510" s="149">
        <v>6864016.0</v>
      </c>
      <c r="Q1510" s="153">
        <f t="shared" si="2651"/>
        <v>18.308092</v>
      </c>
      <c r="R1510" s="154">
        <v>1.8308092E7</v>
      </c>
      <c r="S1510" s="154">
        <f>R1510+P1510</f>
        <v>25172108</v>
      </c>
      <c r="T1510" s="154">
        <f t="shared" si="2646"/>
        <v>25.172108</v>
      </c>
      <c r="U1510" s="178">
        <f>R1510/S1510</f>
        <v>0.7273165998</v>
      </c>
      <c r="V1510" s="156">
        <v>35.0</v>
      </c>
      <c r="W1510" s="157">
        <f t="shared" ref="W1510:W1511" si="2652">SUM(T1510/V1510)</f>
        <v>0.7192030857</v>
      </c>
      <c r="X1510" s="178">
        <f>N1510/(V1510*1000000)</f>
        <v>0.09309505714</v>
      </c>
      <c r="Y1510" s="164">
        <v>2016.0</v>
      </c>
      <c r="Z1510" s="159"/>
      <c r="AA1510" s="159"/>
      <c r="AB1510" s="160" t="s">
        <v>4575</v>
      </c>
      <c r="AC1510" s="159"/>
    </row>
    <row r="1511" ht="15.75" customHeight="1">
      <c r="A1511" s="221" t="s">
        <v>4576</v>
      </c>
      <c r="B1511" s="175">
        <v>86.0</v>
      </c>
      <c r="C1511" s="158">
        <v>70.0</v>
      </c>
      <c r="D1511" s="183">
        <f>AVERAGE(B1511:C1511)</f>
        <v>78</v>
      </c>
      <c r="E1511" s="158">
        <v>61.0</v>
      </c>
      <c r="F1511" s="147">
        <v>70.0</v>
      </c>
      <c r="G1511" s="147">
        <f t="shared" si="2602"/>
        <v>-9</v>
      </c>
      <c r="H1511" s="147">
        <f>AVERAGE(E1511:F1511)</f>
        <v>65.5</v>
      </c>
      <c r="I1511" s="183">
        <f t="shared" si="2604"/>
        <v>12.5</v>
      </c>
      <c r="J1511" s="179" t="s">
        <v>1543</v>
      </c>
      <c r="K1511" s="179" t="s">
        <v>1543</v>
      </c>
      <c r="L1511" s="179" t="s">
        <v>1540</v>
      </c>
      <c r="M1511" s="153">
        <v>0.3</v>
      </c>
      <c r="N1511" s="187">
        <f>M1511*1000000</f>
        <v>300000</v>
      </c>
      <c r="O1511" s="153">
        <v>6.86</v>
      </c>
      <c r="P1511" s="187">
        <f>O1511*1000000</f>
        <v>6860000</v>
      </c>
      <c r="Q1511" s="153">
        <v>0.0</v>
      </c>
      <c r="R1511" s="149">
        <v>1001029.0</v>
      </c>
      <c r="S1511" s="154">
        <f>SUM(N1511:P1511)</f>
        <v>7160006.86</v>
      </c>
      <c r="T1511" s="149">
        <f t="shared" si="2646"/>
        <v>7.16000686</v>
      </c>
      <c r="U1511" s="178">
        <f t="shared" ref="U1511:U1513" si="2653">(R1511/S1511)</f>
        <v>0.1398083856</v>
      </c>
      <c r="V1511" s="156">
        <v>10.0</v>
      </c>
      <c r="W1511" s="188">
        <f t="shared" si="2652"/>
        <v>0.716000686</v>
      </c>
      <c r="X1511" s="193">
        <f t="shared" ref="X1511:X1513" si="2654">SUM(M1511/V1511)</f>
        <v>0.03</v>
      </c>
      <c r="Y1511" s="147">
        <v>2011.0</v>
      </c>
      <c r="Z1511" s="159"/>
      <c r="AA1511" s="159"/>
      <c r="AB1511" s="189" t="s">
        <v>4577</v>
      </c>
      <c r="AC1511" s="158"/>
    </row>
    <row r="1512" ht="15.75" customHeight="1">
      <c r="A1512" s="221" t="s">
        <v>4578</v>
      </c>
      <c r="B1512" s="183">
        <v>78.0</v>
      </c>
      <c r="C1512" s="147">
        <v>59.0</v>
      </c>
      <c r="D1512" s="147">
        <v>68.5</v>
      </c>
      <c r="E1512" s="147">
        <v>72.0</v>
      </c>
      <c r="F1512" s="147">
        <v>82.0</v>
      </c>
      <c r="G1512" s="147">
        <v>-10.0</v>
      </c>
      <c r="H1512" s="147">
        <v>77.0</v>
      </c>
      <c r="I1512" s="147">
        <v>-8.5</v>
      </c>
      <c r="J1512" s="179" t="s">
        <v>1602</v>
      </c>
      <c r="K1512" s="179" t="s">
        <v>2101</v>
      </c>
      <c r="L1512" s="179" t="s">
        <v>1534</v>
      </c>
      <c r="M1512" s="186">
        <v>6.0</v>
      </c>
      <c r="N1512" s="228">
        <v>6278491.0</v>
      </c>
      <c r="O1512" s="153">
        <v>13.0</v>
      </c>
      <c r="P1512" s="228">
        <v>1.3414714E7</v>
      </c>
      <c r="Q1512" s="153">
        <f>R1512/1000000</f>
        <v>22.211811</v>
      </c>
      <c r="R1512" s="154">
        <v>2.2211811E7</v>
      </c>
      <c r="S1512" s="228">
        <v>3.5626525E7</v>
      </c>
      <c r="T1512" s="187">
        <v>36.0</v>
      </c>
      <c r="U1512" s="178">
        <f t="shared" si="2653"/>
        <v>0.623462743</v>
      </c>
      <c r="V1512" s="156">
        <v>50.0</v>
      </c>
      <c r="W1512" s="188">
        <v>0.7125</v>
      </c>
      <c r="X1512" s="193">
        <f t="shared" si="2654"/>
        <v>0.12</v>
      </c>
      <c r="Y1512" s="151">
        <v>2012.0</v>
      </c>
      <c r="Z1512" s="159"/>
      <c r="AA1512" s="159"/>
      <c r="AB1512" s="189" t="s">
        <v>4579</v>
      </c>
      <c r="AC1512" s="158"/>
    </row>
    <row r="1513" ht="15.75" customHeight="1">
      <c r="A1513" s="221" t="s">
        <v>4580</v>
      </c>
      <c r="B1513" s="183">
        <v>52.0</v>
      </c>
      <c r="C1513" s="147">
        <v>56.0</v>
      </c>
      <c r="D1513" s="183">
        <f>AVERAGE(B1513:C1513)</f>
        <v>54</v>
      </c>
      <c r="E1513" s="147">
        <v>41.0</v>
      </c>
      <c r="F1513" s="147">
        <v>57.0</v>
      </c>
      <c r="G1513" s="147">
        <f t="shared" ref="G1513:G1623" si="2655">SUM(E1513-F1513)</f>
        <v>-16</v>
      </c>
      <c r="H1513" s="147">
        <f>AVERAGE(E1513:F1513)</f>
        <v>49</v>
      </c>
      <c r="I1513" s="183">
        <f t="shared" ref="I1513:I1623" si="2656">SUM(D1513-H1513)</f>
        <v>5</v>
      </c>
      <c r="J1513" s="179" t="s">
        <v>1543</v>
      </c>
      <c r="K1513" s="179" t="s">
        <v>3696</v>
      </c>
      <c r="L1513" s="179" t="s">
        <v>1540</v>
      </c>
      <c r="M1513" s="186">
        <v>12.7</v>
      </c>
      <c r="N1513" s="187">
        <f>M1513*1000000</f>
        <v>12700000</v>
      </c>
      <c r="O1513" s="153">
        <v>31.37</v>
      </c>
      <c r="P1513" s="187">
        <f>O1513*1000000</f>
        <v>31370000</v>
      </c>
      <c r="Q1513" s="153">
        <v>9.93</v>
      </c>
      <c r="R1513" s="149">
        <f>SUM(Q1513*1000000)</f>
        <v>9930000</v>
      </c>
      <c r="S1513" s="187">
        <f>T1513*1000000</f>
        <v>41300000</v>
      </c>
      <c r="T1513" s="187">
        <v>41.3</v>
      </c>
      <c r="U1513" s="178">
        <f t="shared" si="2653"/>
        <v>0.2404358354</v>
      </c>
      <c r="V1513" s="156">
        <v>58.0</v>
      </c>
      <c r="W1513" s="188">
        <f t="shared" ref="W1513:W1516" si="2657">SUM(T1513/V1513)</f>
        <v>0.7120689655</v>
      </c>
      <c r="X1513" s="193">
        <f t="shared" si="2654"/>
        <v>0.2189655172</v>
      </c>
      <c r="Y1513" s="147">
        <v>2008.0</v>
      </c>
      <c r="Z1513" s="159"/>
      <c r="AA1513" s="159"/>
      <c r="AB1513" s="189" t="s">
        <v>4581</v>
      </c>
      <c r="AC1513" s="158"/>
    </row>
    <row r="1514" ht="15.75" customHeight="1">
      <c r="A1514" s="222" t="s">
        <v>4582</v>
      </c>
      <c r="B1514" s="146">
        <v>68.0</v>
      </c>
      <c r="C1514" s="164">
        <v>57.0</v>
      </c>
      <c r="D1514" s="214">
        <f t="shared" ref="D1514:D1517" si="2658">(B1514+C1514)/2</f>
        <v>62.5</v>
      </c>
      <c r="E1514" s="164">
        <v>55.0</v>
      </c>
      <c r="F1514" s="164">
        <v>65.0</v>
      </c>
      <c r="G1514" s="149">
        <f t="shared" si="2655"/>
        <v>-10</v>
      </c>
      <c r="H1514" s="164">
        <f t="shared" ref="H1514:H1517" si="2659">(E1514+F1514)/2</f>
        <v>60</v>
      </c>
      <c r="I1514" s="177">
        <f t="shared" si="2656"/>
        <v>2.5</v>
      </c>
      <c r="J1514" s="173" t="s">
        <v>1558</v>
      </c>
      <c r="K1514" s="173" t="s">
        <v>1558</v>
      </c>
      <c r="L1514" s="152" t="s">
        <v>1529</v>
      </c>
      <c r="M1514" s="153">
        <f t="shared" ref="M1514:M1517" si="2660">N1514/1000000</f>
        <v>7.450275</v>
      </c>
      <c r="N1514" s="149">
        <v>7450275.0</v>
      </c>
      <c r="O1514" s="181">
        <f t="shared" ref="O1514:O1517" si="2661">P1514/1000000</f>
        <v>23.083334</v>
      </c>
      <c r="P1514" s="149">
        <v>2.3083334E7</v>
      </c>
      <c r="Q1514" s="153">
        <f t="shared" ref="Q1514:Q1517" si="2662">R1514/1000000</f>
        <v>1.832635</v>
      </c>
      <c r="R1514" s="154">
        <v>1832635.0</v>
      </c>
      <c r="S1514" s="154">
        <f t="shared" ref="S1514:S1515" si="2663">R1514+P1514</f>
        <v>24915969</v>
      </c>
      <c r="T1514" s="154">
        <f t="shared" ref="T1514:T1517" si="2664">S1514/1000000</f>
        <v>24.915969</v>
      </c>
      <c r="U1514" s="178">
        <f t="shared" ref="U1514:U1515" si="2665">R1514/S1514</f>
        <v>0.07355262804</v>
      </c>
      <c r="V1514" s="156">
        <v>35.0</v>
      </c>
      <c r="W1514" s="157">
        <f t="shared" si="2657"/>
        <v>0.7118848286</v>
      </c>
      <c r="X1514" s="178">
        <f t="shared" ref="X1514:X1515" si="2666">N1514/(V1514*1000000)</f>
        <v>0.212865</v>
      </c>
      <c r="Y1514" s="164">
        <v>2016.0</v>
      </c>
      <c r="Z1514" s="159"/>
      <c r="AA1514" s="159"/>
      <c r="AB1514" s="160" t="s">
        <v>4583</v>
      </c>
      <c r="AC1514" s="159"/>
    </row>
    <row r="1515" ht="15.75" customHeight="1">
      <c r="A1515" s="223" t="s">
        <v>4584</v>
      </c>
      <c r="B1515" s="175">
        <v>17.0</v>
      </c>
      <c r="C1515" s="158">
        <v>36.0</v>
      </c>
      <c r="D1515" s="214">
        <f t="shared" si="2658"/>
        <v>26.5</v>
      </c>
      <c r="E1515" s="158">
        <v>60.0</v>
      </c>
      <c r="F1515" s="158">
        <v>69.0</v>
      </c>
      <c r="G1515" s="149">
        <f t="shared" si="2655"/>
        <v>-9</v>
      </c>
      <c r="H1515" s="164">
        <f t="shared" si="2659"/>
        <v>64.5</v>
      </c>
      <c r="I1515" s="177">
        <f t="shared" si="2656"/>
        <v>-38</v>
      </c>
      <c r="J1515" s="162" t="s">
        <v>1537</v>
      </c>
      <c r="K1515" s="162" t="s">
        <v>1537</v>
      </c>
      <c r="L1515" s="162" t="s">
        <v>1534</v>
      </c>
      <c r="M1515" s="153">
        <f t="shared" si="2660"/>
        <v>10.278225</v>
      </c>
      <c r="N1515" s="154">
        <v>1.0278225E7</v>
      </c>
      <c r="O1515" s="153">
        <f t="shared" si="2661"/>
        <v>43.883438</v>
      </c>
      <c r="P1515" s="154">
        <v>4.3883438E7</v>
      </c>
      <c r="Q1515" s="153">
        <f t="shared" si="2662"/>
        <v>44.896328</v>
      </c>
      <c r="R1515" s="154">
        <v>4.4896328E7</v>
      </c>
      <c r="S1515" s="154">
        <f t="shared" si="2663"/>
        <v>88779766</v>
      </c>
      <c r="T1515" s="154">
        <f t="shared" si="2664"/>
        <v>88.779766</v>
      </c>
      <c r="U1515" s="178">
        <f t="shared" si="2665"/>
        <v>0.5057045093</v>
      </c>
      <c r="V1515" s="156">
        <v>125.0</v>
      </c>
      <c r="W1515" s="157">
        <f t="shared" si="2657"/>
        <v>0.710238128</v>
      </c>
      <c r="X1515" s="178">
        <f t="shared" si="2666"/>
        <v>0.0822258</v>
      </c>
      <c r="Y1515" s="158">
        <v>2016.0</v>
      </c>
      <c r="Z1515" s="159"/>
      <c r="AA1515" s="159"/>
      <c r="AB1515" s="159"/>
      <c r="AC1515" s="159"/>
    </row>
    <row r="1516" ht="15.75" customHeight="1">
      <c r="A1516" s="224" t="s">
        <v>4585</v>
      </c>
      <c r="B1516" s="175">
        <v>19.0</v>
      </c>
      <c r="C1516" s="158">
        <v>40.0</v>
      </c>
      <c r="D1516" s="158">
        <f t="shared" si="2658"/>
        <v>29.5</v>
      </c>
      <c r="E1516" s="164">
        <v>31.0</v>
      </c>
      <c r="F1516" s="158">
        <v>44.0</v>
      </c>
      <c r="G1516" s="164">
        <f t="shared" si="2655"/>
        <v>-13</v>
      </c>
      <c r="H1516" s="158">
        <f t="shared" si="2659"/>
        <v>37.5</v>
      </c>
      <c r="I1516" s="164">
        <f t="shared" si="2656"/>
        <v>-8</v>
      </c>
      <c r="J1516" s="162" t="s">
        <v>1543</v>
      </c>
      <c r="K1516" s="162" t="s">
        <v>1626</v>
      </c>
      <c r="L1516" s="162" t="s">
        <v>1540</v>
      </c>
      <c r="M1516" s="153">
        <f t="shared" si="2660"/>
        <v>9.670235</v>
      </c>
      <c r="N1516" s="154">
        <v>9670235.0</v>
      </c>
      <c r="O1516" s="153">
        <f t="shared" si="2661"/>
        <v>21.067116</v>
      </c>
      <c r="P1516" s="149">
        <v>2.1067116E7</v>
      </c>
      <c r="Q1516" s="153">
        <f t="shared" si="2662"/>
        <v>5.182904</v>
      </c>
      <c r="R1516" s="149">
        <v>5182904.0</v>
      </c>
      <c r="S1516" s="154">
        <f>SUM(P1516+Q1516*1000000)</f>
        <v>26250020</v>
      </c>
      <c r="T1516" s="154">
        <f t="shared" si="2664"/>
        <v>26.25002</v>
      </c>
      <c r="U1516" s="178">
        <f t="shared" ref="U1516:U1518" si="2667">(R1516/S1516)</f>
        <v>0.1974438115</v>
      </c>
      <c r="V1516" s="192">
        <v>37.0</v>
      </c>
      <c r="W1516" s="188">
        <f t="shared" si="2657"/>
        <v>0.70946</v>
      </c>
      <c r="X1516" s="193">
        <f t="shared" ref="X1516:X1518" si="2668">SUM(M1516/V1516)</f>
        <v>0.2613577027</v>
      </c>
      <c r="Y1516" s="158">
        <v>2015.0</v>
      </c>
      <c r="Z1516" s="159"/>
      <c r="AA1516" s="159"/>
      <c r="AB1516" s="189" t="s">
        <v>4586</v>
      </c>
      <c r="AC1516" s="158"/>
    </row>
    <row r="1517" ht="15.75" customHeight="1">
      <c r="A1517" s="194" t="s">
        <v>4587</v>
      </c>
      <c r="B1517" s="146">
        <v>50.0</v>
      </c>
      <c r="C1517" s="175">
        <v>51.0</v>
      </c>
      <c r="D1517" s="146">
        <f t="shared" si="2658"/>
        <v>50.5</v>
      </c>
      <c r="E1517" s="146">
        <v>91.0</v>
      </c>
      <c r="F1517" s="146">
        <v>62.0</v>
      </c>
      <c r="G1517" s="146">
        <f t="shared" si="2655"/>
        <v>29</v>
      </c>
      <c r="H1517" s="146">
        <f t="shared" si="2659"/>
        <v>76.5</v>
      </c>
      <c r="I1517" s="146">
        <f t="shared" si="2656"/>
        <v>-26</v>
      </c>
      <c r="J1517" s="152" t="s">
        <v>1527</v>
      </c>
      <c r="K1517" s="197" t="s">
        <v>1533</v>
      </c>
      <c r="L1517" s="197" t="s">
        <v>1540</v>
      </c>
      <c r="M1517" s="181">
        <f t="shared" si="2660"/>
        <v>9.261268</v>
      </c>
      <c r="N1517" s="198">
        <v>9261268.0</v>
      </c>
      <c r="O1517" s="181">
        <f t="shared" si="2661"/>
        <v>20.676747</v>
      </c>
      <c r="P1517" s="149">
        <v>2.0676747E7</v>
      </c>
      <c r="Q1517" s="181">
        <f t="shared" si="2662"/>
        <v>2.73</v>
      </c>
      <c r="R1517" s="198">
        <v>2730000.0</v>
      </c>
      <c r="S1517" s="149">
        <f>P1517+R1517</f>
        <v>23406747</v>
      </c>
      <c r="T1517" s="149">
        <f t="shared" si="2664"/>
        <v>23.406747</v>
      </c>
      <c r="U1517" s="199">
        <f t="shared" si="2667"/>
        <v>0.1166330375</v>
      </c>
      <c r="V1517" s="192">
        <v>33.0</v>
      </c>
      <c r="W1517" s="200">
        <f>SUM(S1517/(V1517*1000000))</f>
        <v>0.7092953636</v>
      </c>
      <c r="X1517" s="199">
        <f t="shared" si="2668"/>
        <v>0.2806444848</v>
      </c>
      <c r="Y1517" s="146">
        <v>2019.0</v>
      </c>
      <c r="Z1517" s="201"/>
      <c r="AA1517" s="201"/>
      <c r="AB1517" s="211" t="s">
        <v>4588</v>
      </c>
      <c r="AC1517" s="159"/>
    </row>
    <row r="1518" ht="15.75" customHeight="1">
      <c r="A1518" s="221" t="s">
        <v>4589</v>
      </c>
      <c r="B1518" s="183">
        <v>67.0</v>
      </c>
      <c r="C1518" s="147">
        <v>58.0</v>
      </c>
      <c r="D1518" s="183">
        <f>AVERAGE(B1518:C1518)</f>
        <v>62.5</v>
      </c>
      <c r="E1518" s="147">
        <v>74.0</v>
      </c>
      <c r="F1518" s="147">
        <v>67.0</v>
      </c>
      <c r="G1518" s="147">
        <f t="shared" si="2655"/>
        <v>7</v>
      </c>
      <c r="H1518" s="147">
        <f>AVERAGE(E1518:F1518)</f>
        <v>70.5</v>
      </c>
      <c r="I1518" s="183">
        <f t="shared" si="2656"/>
        <v>-8</v>
      </c>
      <c r="J1518" s="179" t="s">
        <v>1543</v>
      </c>
      <c r="K1518" s="179" t="s">
        <v>1616</v>
      </c>
      <c r="L1518" s="179" t="s">
        <v>1540</v>
      </c>
      <c r="M1518" s="186">
        <v>0.13</v>
      </c>
      <c r="N1518" s="187">
        <f>M1518*1000000</f>
        <v>130000</v>
      </c>
      <c r="O1518" s="153">
        <v>9.45</v>
      </c>
      <c r="P1518" s="187">
        <f>O1518*1000000</f>
        <v>9450000</v>
      </c>
      <c r="Q1518" s="153">
        <v>5.44</v>
      </c>
      <c r="R1518" s="149">
        <f>SUM(Q1518*1000000)</f>
        <v>5440000</v>
      </c>
      <c r="S1518" s="187">
        <f>T1518*1000000</f>
        <v>14890000</v>
      </c>
      <c r="T1518" s="187">
        <v>14.89</v>
      </c>
      <c r="U1518" s="178">
        <f t="shared" si="2667"/>
        <v>0.3653458697</v>
      </c>
      <c r="V1518" s="156">
        <v>21.0</v>
      </c>
      <c r="W1518" s="188">
        <f t="shared" ref="W1518:W1521" si="2669">SUM(T1518/V1518)</f>
        <v>0.709047619</v>
      </c>
      <c r="X1518" s="193">
        <f t="shared" si="2668"/>
        <v>0.00619047619</v>
      </c>
      <c r="Y1518" s="147">
        <v>2009.0</v>
      </c>
      <c r="Z1518" s="159"/>
      <c r="AA1518" s="159"/>
      <c r="AB1518" s="189" t="s">
        <v>4590</v>
      </c>
      <c r="AC1518" s="158"/>
    </row>
    <row r="1519" ht="15.75" customHeight="1">
      <c r="A1519" s="222" t="s">
        <v>4591</v>
      </c>
      <c r="B1519" s="146">
        <v>19.0</v>
      </c>
      <c r="C1519" s="164">
        <v>34.0</v>
      </c>
      <c r="D1519" s="214">
        <f>(B1519+C1519)/2</f>
        <v>26.5</v>
      </c>
      <c r="E1519" s="164">
        <v>46.0</v>
      </c>
      <c r="F1519" s="164">
        <v>51.0</v>
      </c>
      <c r="G1519" s="149">
        <f t="shared" si="2655"/>
        <v>-5</v>
      </c>
      <c r="H1519" s="164">
        <f>(E1519+F1519)/2</f>
        <v>48.5</v>
      </c>
      <c r="I1519" s="177">
        <f t="shared" si="2656"/>
        <v>-22</v>
      </c>
      <c r="J1519" s="173" t="s">
        <v>1558</v>
      </c>
      <c r="K1519" s="173" t="s">
        <v>1558</v>
      </c>
      <c r="L1519" s="152" t="s">
        <v>1540</v>
      </c>
      <c r="M1519" s="153">
        <f t="shared" ref="M1519:M1520" si="2670">N1519/1000000</f>
        <v>5.461475</v>
      </c>
      <c r="N1519" s="149">
        <v>5461475.0</v>
      </c>
      <c r="O1519" s="181">
        <f t="shared" ref="O1519:O1520" si="2671">P1519/1000000</f>
        <v>14.319483</v>
      </c>
      <c r="P1519" s="149">
        <v>1.4319483E7</v>
      </c>
      <c r="Q1519" s="153">
        <f t="shared" ref="Q1519:Q1520" si="2672">R1519/1000000</f>
        <v>13.912424</v>
      </c>
      <c r="R1519" s="154">
        <v>1.3912424E7</v>
      </c>
      <c r="S1519" s="154">
        <f>R1519+P1519</f>
        <v>28231907</v>
      </c>
      <c r="T1519" s="154">
        <f t="shared" ref="T1519:T1521" si="2673">S1519/1000000</f>
        <v>28.231907</v>
      </c>
      <c r="U1519" s="178">
        <f>R1519/S1519</f>
        <v>0.4927907987</v>
      </c>
      <c r="V1519" s="156">
        <v>40.0</v>
      </c>
      <c r="W1519" s="157">
        <f t="shared" si="2669"/>
        <v>0.705797675</v>
      </c>
      <c r="X1519" s="178">
        <f>N1519/(V1519*1000000)</f>
        <v>0.136536875</v>
      </c>
      <c r="Y1519" s="164">
        <v>2016.0</v>
      </c>
      <c r="Z1519" s="159"/>
      <c r="AA1519" s="159"/>
      <c r="AB1519" s="160" t="s">
        <v>4592</v>
      </c>
      <c r="AC1519" s="159"/>
    </row>
    <row r="1520" ht="15.75" customHeight="1">
      <c r="A1520" s="223" t="s">
        <v>4593</v>
      </c>
      <c r="B1520" s="175">
        <v>53.0</v>
      </c>
      <c r="C1520" s="158">
        <v>63.0</v>
      </c>
      <c r="D1520" s="210">
        <f t="shared" ref="D1520:D1521" si="2674">AVERAGE(B1520:C1520)</f>
        <v>58</v>
      </c>
      <c r="E1520" s="158">
        <v>52.0</v>
      </c>
      <c r="F1520" s="158">
        <v>73.0</v>
      </c>
      <c r="G1520" s="158">
        <f t="shared" si="2655"/>
        <v>-21</v>
      </c>
      <c r="H1520" s="158">
        <f t="shared" ref="H1520:H1521" si="2675">AVERAGE(E1520:F1520)</f>
        <v>62.5</v>
      </c>
      <c r="I1520" s="210">
        <f t="shared" si="2656"/>
        <v>-4.5</v>
      </c>
      <c r="J1520" s="162" t="s">
        <v>1547</v>
      </c>
      <c r="K1520" s="162" t="s">
        <v>3127</v>
      </c>
      <c r="L1520" s="162" t="s">
        <v>1540</v>
      </c>
      <c r="M1520" s="153">
        <f t="shared" si="2670"/>
        <v>5.220288</v>
      </c>
      <c r="N1520" s="154">
        <v>5220288.0</v>
      </c>
      <c r="O1520" s="153">
        <f t="shared" si="2671"/>
        <v>11.330849</v>
      </c>
      <c r="P1520" s="154">
        <v>1.1330849E7</v>
      </c>
      <c r="Q1520" s="153">
        <f t="shared" si="2672"/>
        <v>4.104</v>
      </c>
      <c r="R1520" s="154">
        <v>4104000.0</v>
      </c>
      <c r="S1520" s="154">
        <v>1.5434849E7</v>
      </c>
      <c r="T1520" s="154">
        <f t="shared" si="2673"/>
        <v>15.434849</v>
      </c>
      <c r="U1520" s="178">
        <f t="shared" ref="U1520:U1532" si="2676">(R1520/S1520)</f>
        <v>0.265891814</v>
      </c>
      <c r="V1520" s="156">
        <v>22.0</v>
      </c>
      <c r="W1520" s="188">
        <f t="shared" si="2669"/>
        <v>0.7015840455</v>
      </c>
      <c r="X1520" s="193">
        <f t="shared" ref="X1520:X1536" si="2677">SUM(M1520/V1520)</f>
        <v>0.2372858182</v>
      </c>
      <c r="Y1520" s="158">
        <v>2013.0</v>
      </c>
      <c r="Z1520" s="159"/>
      <c r="AA1520" s="159"/>
      <c r="AB1520" s="189" t="s">
        <v>4594</v>
      </c>
      <c r="AC1520" s="158"/>
    </row>
    <row r="1521" ht="15.75" customHeight="1">
      <c r="A1521" s="221" t="s">
        <v>4595</v>
      </c>
      <c r="B1521" s="175">
        <v>74.0</v>
      </c>
      <c r="C1521" s="158">
        <v>65.0</v>
      </c>
      <c r="D1521" s="183">
        <f t="shared" si="2674"/>
        <v>69.5</v>
      </c>
      <c r="E1521" s="158">
        <v>53.0</v>
      </c>
      <c r="F1521" s="147">
        <v>65.0</v>
      </c>
      <c r="G1521" s="147">
        <f t="shared" si="2655"/>
        <v>-12</v>
      </c>
      <c r="H1521" s="147">
        <f t="shared" si="2675"/>
        <v>59</v>
      </c>
      <c r="I1521" s="183">
        <f t="shared" si="2656"/>
        <v>10.5</v>
      </c>
      <c r="J1521" s="179" t="s">
        <v>1543</v>
      </c>
      <c r="K1521" s="179" t="s">
        <v>1543</v>
      </c>
      <c r="L1521" s="179" t="s">
        <v>1534</v>
      </c>
      <c r="M1521" s="153">
        <v>0.79</v>
      </c>
      <c r="N1521" s="187">
        <f>M1521*1000000</f>
        <v>790000</v>
      </c>
      <c r="O1521" s="153">
        <v>2.71</v>
      </c>
      <c r="P1521" s="187">
        <f>O1521*1000000</f>
        <v>2710000</v>
      </c>
      <c r="Q1521" s="153">
        <v>0.1</v>
      </c>
      <c r="R1521" s="149">
        <f>SUM(Q1521*1000000)</f>
        <v>100000</v>
      </c>
      <c r="S1521" s="154">
        <f>SUM(N1521:P1521)</f>
        <v>3500002.71</v>
      </c>
      <c r="T1521" s="149">
        <f t="shared" si="2673"/>
        <v>3.50000271</v>
      </c>
      <c r="U1521" s="178">
        <f t="shared" si="2676"/>
        <v>0.02857140645</v>
      </c>
      <c r="V1521" s="156">
        <v>5.0</v>
      </c>
      <c r="W1521" s="188">
        <f t="shared" si="2669"/>
        <v>0.700000542</v>
      </c>
      <c r="X1521" s="193">
        <f t="shared" si="2677"/>
        <v>0.158</v>
      </c>
      <c r="Y1521" s="147">
        <v>2011.0</v>
      </c>
      <c r="Z1521" s="159"/>
      <c r="AA1521" s="159"/>
      <c r="AB1521" s="189" t="s">
        <v>4596</v>
      </c>
      <c r="AC1521" s="158"/>
    </row>
    <row r="1522" ht="15.75" customHeight="1">
      <c r="A1522" s="226" t="s">
        <v>4597</v>
      </c>
      <c r="B1522" s="146">
        <v>27.0</v>
      </c>
      <c r="C1522" s="147">
        <v>44.0</v>
      </c>
      <c r="D1522" s="149">
        <f>(B1522+C1522)/2</f>
        <v>35.5</v>
      </c>
      <c r="E1522" s="147">
        <v>59.0</v>
      </c>
      <c r="F1522" s="149">
        <v>65.0</v>
      </c>
      <c r="G1522" s="150">
        <f t="shared" si="2655"/>
        <v>-6</v>
      </c>
      <c r="H1522" s="151">
        <f>(E1522+F1522)/2</f>
        <v>62</v>
      </c>
      <c r="I1522" s="150">
        <f t="shared" si="2656"/>
        <v>-26.5</v>
      </c>
      <c r="J1522" s="152" t="s">
        <v>1537</v>
      </c>
      <c r="K1522" s="152" t="s">
        <v>1538</v>
      </c>
      <c r="L1522" s="152" t="s">
        <v>1534</v>
      </c>
      <c r="M1522" s="153">
        <f t="shared" ref="M1522:M1523" si="2678">N1522/1000000</f>
        <v>7.55985</v>
      </c>
      <c r="N1522" s="149">
        <v>7559850.0</v>
      </c>
      <c r="O1522" s="153">
        <f t="shared" ref="O1522:O1523" si="2679">P1522/1000000</f>
        <v>15.54723</v>
      </c>
      <c r="P1522" s="149">
        <v>1.554723E7</v>
      </c>
      <c r="Q1522" s="153">
        <f t="shared" ref="Q1522:Q1523" si="2680">R1522/1000000</f>
        <v>53.7</v>
      </c>
      <c r="R1522" s="149">
        <v>5.37E7</v>
      </c>
      <c r="S1522" s="149">
        <v>6.924723E7</v>
      </c>
      <c r="T1522" s="154">
        <f>S1522/100000</f>
        <v>692.4723</v>
      </c>
      <c r="U1522" s="155">
        <f t="shared" si="2676"/>
        <v>0.7754822828</v>
      </c>
      <c r="V1522" s="156">
        <v>100.0</v>
      </c>
      <c r="W1522" s="204">
        <f>SUM(S1522/(V1522*1000000))</f>
        <v>0.6924723</v>
      </c>
      <c r="X1522" s="155">
        <f t="shared" si="2677"/>
        <v>0.0755985</v>
      </c>
      <c r="Y1522" s="147">
        <v>2018.0</v>
      </c>
      <c r="Z1522" s="159"/>
      <c r="AA1522" s="159"/>
      <c r="AB1522" s="160" t="s">
        <v>4598</v>
      </c>
      <c r="AC1522" s="159"/>
    </row>
    <row r="1523" ht="15.75" customHeight="1">
      <c r="A1523" s="221" t="s">
        <v>4599</v>
      </c>
      <c r="B1523" s="183">
        <v>12.0</v>
      </c>
      <c r="C1523" s="147">
        <v>31.0</v>
      </c>
      <c r="D1523" s="185">
        <f t="shared" ref="D1523:D1529" si="2681">AVERAGE(B1523:C1523)</f>
        <v>21.5</v>
      </c>
      <c r="E1523" s="147">
        <v>52.0</v>
      </c>
      <c r="F1523" s="147">
        <v>45.0</v>
      </c>
      <c r="G1523" s="147">
        <f t="shared" si="2655"/>
        <v>7</v>
      </c>
      <c r="H1523" s="147">
        <f t="shared" ref="H1523:H1529" si="2682">AVERAGE(E1523:F1523)</f>
        <v>48.5</v>
      </c>
      <c r="I1523" s="185">
        <f t="shared" si="2656"/>
        <v>-27</v>
      </c>
      <c r="J1523" s="179" t="s">
        <v>1602</v>
      </c>
      <c r="K1523" s="179" t="s">
        <v>3267</v>
      </c>
      <c r="L1523" s="179" t="s">
        <v>1567</v>
      </c>
      <c r="M1523" s="186">
        <f t="shared" si="2678"/>
        <v>14.276668</v>
      </c>
      <c r="N1523" s="187">
        <v>1.4276668E7</v>
      </c>
      <c r="O1523" s="153">
        <f t="shared" si="2679"/>
        <v>44.806783</v>
      </c>
      <c r="P1523" s="187">
        <v>4.4806783E7</v>
      </c>
      <c r="Q1523" s="153">
        <f t="shared" si="2680"/>
        <v>4</v>
      </c>
      <c r="R1523" s="154">
        <v>4000000.0</v>
      </c>
      <c r="S1523" s="154">
        <f>SUM(P1523+Q1523)</f>
        <v>44806787</v>
      </c>
      <c r="T1523" s="187">
        <f>S1523/1000000</f>
        <v>44.806787</v>
      </c>
      <c r="U1523" s="178">
        <f t="shared" si="2676"/>
        <v>0.08927218995</v>
      </c>
      <c r="V1523" s="156">
        <v>65.0</v>
      </c>
      <c r="W1523" s="188">
        <f>SUM((S1523/1000000)/V1523)</f>
        <v>0.6893351846</v>
      </c>
      <c r="X1523" s="193">
        <f t="shared" si="2677"/>
        <v>0.2196410462</v>
      </c>
      <c r="Y1523" s="151">
        <v>2012.0</v>
      </c>
      <c r="Z1523" s="159"/>
      <c r="AA1523" s="159"/>
      <c r="AB1523" s="189" t="s">
        <v>4600</v>
      </c>
      <c r="AC1523" s="158"/>
    </row>
    <row r="1524" ht="15.75" customHeight="1">
      <c r="A1524" s="221" t="s">
        <v>4601</v>
      </c>
      <c r="B1524" s="183">
        <v>26.0</v>
      </c>
      <c r="C1524" s="147">
        <v>32.0</v>
      </c>
      <c r="D1524" s="183">
        <f t="shared" si="2681"/>
        <v>29</v>
      </c>
      <c r="E1524" s="147">
        <v>38.0</v>
      </c>
      <c r="F1524" s="147">
        <v>49.0</v>
      </c>
      <c r="G1524" s="147">
        <f t="shared" si="2655"/>
        <v>-11</v>
      </c>
      <c r="H1524" s="147">
        <f t="shared" si="2682"/>
        <v>43.5</v>
      </c>
      <c r="I1524" s="183">
        <f t="shared" si="2656"/>
        <v>-14.5</v>
      </c>
      <c r="J1524" s="179" t="s">
        <v>1694</v>
      </c>
      <c r="K1524" s="179" t="s">
        <v>3701</v>
      </c>
      <c r="L1524" s="179" t="s">
        <v>1534</v>
      </c>
      <c r="M1524" s="186">
        <v>18.8</v>
      </c>
      <c r="N1524" s="187">
        <f>M1524*1000000</f>
        <v>18800000</v>
      </c>
      <c r="O1524" s="153">
        <v>49.43</v>
      </c>
      <c r="P1524" s="187">
        <f>O1524*1000000</f>
        <v>49430000</v>
      </c>
      <c r="Q1524" s="153">
        <v>19.34</v>
      </c>
      <c r="R1524" s="149">
        <f>SUM(Q1524*1000000)</f>
        <v>19340000</v>
      </c>
      <c r="S1524" s="187">
        <f>T1524*1000000</f>
        <v>68770000</v>
      </c>
      <c r="T1524" s="187">
        <v>68.77</v>
      </c>
      <c r="U1524" s="178">
        <f t="shared" si="2676"/>
        <v>0.2812272793</v>
      </c>
      <c r="V1524" s="156">
        <v>100.0</v>
      </c>
      <c r="W1524" s="188">
        <f t="shared" ref="W1524:W1529" si="2683">SUM(T1524/V1524)</f>
        <v>0.6877</v>
      </c>
      <c r="X1524" s="193">
        <f t="shared" si="2677"/>
        <v>0.188</v>
      </c>
      <c r="Y1524" s="147">
        <v>2009.0</v>
      </c>
      <c r="Z1524" s="159"/>
      <c r="AA1524" s="159"/>
      <c r="AB1524" s="189" t="str">
        <f>HYPERLINK("http://www.amazon.com/gp/product/B002WGHM4M/?tag=titb-20","http://www.amazon.com/gp/product/B002WGHM4M/?tag=titb-20")</f>
        <v>http://www.amazon.com/gp/product/B002WGHM4M/?tag=titb-20</v>
      </c>
      <c r="AC1524" s="158"/>
    </row>
    <row r="1525" ht="15.75" customHeight="1">
      <c r="A1525" s="221" t="s">
        <v>4602</v>
      </c>
      <c r="B1525" s="183">
        <v>67.0</v>
      </c>
      <c r="C1525" s="147">
        <v>49.0</v>
      </c>
      <c r="D1525" s="183">
        <f t="shared" si="2681"/>
        <v>58</v>
      </c>
      <c r="E1525" s="147">
        <v>65.0</v>
      </c>
      <c r="F1525" s="147">
        <v>78.0</v>
      </c>
      <c r="G1525" s="147">
        <f t="shared" si="2655"/>
        <v>-13</v>
      </c>
      <c r="H1525" s="147">
        <f t="shared" si="2682"/>
        <v>71.5</v>
      </c>
      <c r="I1525" s="183">
        <f t="shared" si="2656"/>
        <v>-13.5</v>
      </c>
      <c r="J1525" s="179" t="s">
        <v>1602</v>
      </c>
      <c r="K1525" s="179" t="s">
        <v>1602</v>
      </c>
      <c r="L1525" s="179" t="s">
        <v>1540</v>
      </c>
      <c r="M1525" s="186">
        <v>5.716554</v>
      </c>
      <c r="N1525" s="149">
        <v>5716554.0</v>
      </c>
      <c r="O1525" s="181">
        <f>P1525/1000000</f>
        <v>12.807139</v>
      </c>
      <c r="P1525" s="187">
        <v>1.2807139E7</v>
      </c>
      <c r="Q1525" s="181">
        <f>R1525/1000000</f>
        <v>13.911411</v>
      </c>
      <c r="R1525" s="187">
        <v>1.3911411E7</v>
      </c>
      <c r="S1525" s="187">
        <v>2.671855E7</v>
      </c>
      <c r="T1525" s="187">
        <f t="shared" ref="T1525:T1526" si="2684">S1525/1000000</f>
        <v>26.71855</v>
      </c>
      <c r="U1525" s="178">
        <f t="shared" si="2676"/>
        <v>0.5206648939</v>
      </c>
      <c r="V1525" s="156">
        <v>39.0</v>
      </c>
      <c r="W1525" s="188">
        <f t="shared" si="2683"/>
        <v>0.6850910256</v>
      </c>
      <c r="X1525" s="193">
        <f t="shared" si="2677"/>
        <v>0.1465783077</v>
      </c>
      <c r="Y1525" s="147">
        <v>2007.0</v>
      </c>
      <c r="Z1525" s="159"/>
      <c r="AA1525" s="159"/>
      <c r="AB1525" s="162" t="s">
        <v>1530</v>
      </c>
      <c r="AC1525" s="159"/>
    </row>
    <row r="1526" ht="15.75" customHeight="1">
      <c r="A1526" s="221" t="s">
        <v>4603</v>
      </c>
      <c r="B1526" s="175">
        <v>23.0</v>
      </c>
      <c r="C1526" s="158">
        <v>33.0</v>
      </c>
      <c r="D1526" s="185">
        <f t="shared" si="2681"/>
        <v>28</v>
      </c>
      <c r="E1526" s="158">
        <v>48.0</v>
      </c>
      <c r="F1526" s="147">
        <v>61.0</v>
      </c>
      <c r="G1526" s="147">
        <f t="shared" si="2655"/>
        <v>-13</v>
      </c>
      <c r="H1526" s="147">
        <f t="shared" si="2682"/>
        <v>54.5</v>
      </c>
      <c r="I1526" s="185">
        <f t="shared" si="2656"/>
        <v>-26.5</v>
      </c>
      <c r="J1526" s="179" t="s">
        <v>1602</v>
      </c>
      <c r="K1526" s="179" t="s">
        <v>3322</v>
      </c>
      <c r="L1526" s="179" t="s">
        <v>1540</v>
      </c>
      <c r="M1526" s="153">
        <v>19.06</v>
      </c>
      <c r="N1526" s="187">
        <f t="shared" ref="N1526:N1529" si="2685">M1526*1000000</f>
        <v>19060000</v>
      </c>
      <c r="O1526" s="153">
        <v>36.39</v>
      </c>
      <c r="P1526" s="187">
        <f t="shared" ref="P1526:P1529" si="2686">O1526*1000000</f>
        <v>36390000</v>
      </c>
      <c r="Q1526" s="153">
        <v>53.4</v>
      </c>
      <c r="R1526" s="149">
        <f t="shared" ref="R1526:R1529" si="2687">SUM(Q1526*1000000)</f>
        <v>53400000</v>
      </c>
      <c r="S1526" s="154">
        <f>SUM(N1526:P1526)</f>
        <v>55450036.39</v>
      </c>
      <c r="T1526" s="149">
        <f t="shared" si="2684"/>
        <v>55.45003639</v>
      </c>
      <c r="U1526" s="178">
        <f t="shared" si="2676"/>
        <v>0.9630291245</v>
      </c>
      <c r="V1526" s="156">
        <v>82.0</v>
      </c>
      <c r="W1526" s="188">
        <f t="shared" si="2683"/>
        <v>0.676219956</v>
      </c>
      <c r="X1526" s="193">
        <f t="shared" si="2677"/>
        <v>0.2324390244</v>
      </c>
      <c r="Y1526" s="147">
        <v>2011.0</v>
      </c>
      <c r="Z1526" s="159"/>
      <c r="AA1526" s="159"/>
      <c r="AB1526" s="189" t="s">
        <v>4604</v>
      </c>
      <c r="AC1526" s="158"/>
    </row>
    <row r="1527" ht="15.75" customHeight="1">
      <c r="A1527" s="221" t="s">
        <v>4605</v>
      </c>
      <c r="B1527" s="183">
        <v>37.0</v>
      </c>
      <c r="C1527" s="147">
        <v>49.0</v>
      </c>
      <c r="D1527" s="183">
        <f t="shared" si="2681"/>
        <v>43</v>
      </c>
      <c r="E1527" s="147">
        <v>40.0</v>
      </c>
      <c r="F1527" s="147">
        <v>41.0</v>
      </c>
      <c r="G1527" s="147">
        <f t="shared" si="2655"/>
        <v>-1</v>
      </c>
      <c r="H1527" s="147">
        <f t="shared" si="2682"/>
        <v>40.5</v>
      </c>
      <c r="I1527" s="183">
        <f t="shared" si="2656"/>
        <v>2.5</v>
      </c>
      <c r="J1527" s="179" t="s">
        <v>1928</v>
      </c>
      <c r="K1527" s="179" t="s">
        <v>1929</v>
      </c>
      <c r="L1527" s="179" t="s">
        <v>1534</v>
      </c>
      <c r="M1527" s="186">
        <v>5.45</v>
      </c>
      <c r="N1527" s="187">
        <f t="shared" si="2685"/>
        <v>5450000</v>
      </c>
      <c r="O1527" s="153">
        <v>19.67</v>
      </c>
      <c r="P1527" s="187">
        <f t="shared" si="2686"/>
        <v>19670000</v>
      </c>
      <c r="Q1527" s="153">
        <v>34.32</v>
      </c>
      <c r="R1527" s="149">
        <f t="shared" si="2687"/>
        <v>34320000</v>
      </c>
      <c r="S1527" s="187">
        <f t="shared" ref="S1527:S1528" si="2688">T1527*1000000</f>
        <v>53990000</v>
      </c>
      <c r="T1527" s="187">
        <v>53.99</v>
      </c>
      <c r="U1527" s="178">
        <f t="shared" si="2676"/>
        <v>0.6356732728</v>
      </c>
      <c r="V1527" s="156">
        <v>80.0</v>
      </c>
      <c r="W1527" s="188">
        <f t="shared" si="2683"/>
        <v>0.674875</v>
      </c>
      <c r="X1527" s="193">
        <f t="shared" si="2677"/>
        <v>0.068125</v>
      </c>
      <c r="Y1527" s="147">
        <v>2009.0</v>
      </c>
      <c r="Z1527" s="159"/>
      <c r="AA1527" s="159"/>
      <c r="AB1527" s="189" t="s">
        <v>4606</v>
      </c>
      <c r="AC1527" s="158"/>
    </row>
    <row r="1528" ht="15.75" customHeight="1">
      <c r="A1528" s="221" t="s">
        <v>4607</v>
      </c>
      <c r="B1528" s="183">
        <v>48.0</v>
      </c>
      <c r="C1528" s="147">
        <v>51.0</v>
      </c>
      <c r="D1528" s="183">
        <f t="shared" si="2681"/>
        <v>49.5</v>
      </c>
      <c r="E1528" s="147">
        <v>47.0</v>
      </c>
      <c r="F1528" s="147">
        <v>50.0</v>
      </c>
      <c r="G1528" s="147">
        <f t="shared" si="2655"/>
        <v>-3</v>
      </c>
      <c r="H1528" s="147">
        <f t="shared" si="2682"/>
        <v>48.5</v>
      </c>
      <c r="I1528" s="183">
        <f t="shared" si="2656"/>
        <v>1</v>
      </c>
      <c r="J1528" s="179" t="s">
        <v>1602</v>
      </c>
      <c r="K1528" s="179" t="s">
        <v>4608</v>
      </c>
      <c r="L1528" s="179" t="s">
        <v>1540</v>
      </c>
      <c r="M1528" s="186">
        <v>4.9</v>
      </c>
      <c r="N1528" s="187">
        <f t="shared" si="2685"/>
        <v>4900000</v>
      </c>
      <c r="O1528" s="153">
        <v>11.01</v>
      </c>
      <c r="P1528" s="187">
        <f t="shared" si="2686"/>
        <v>11010000</v>
      </c>
      <c r="Q1528" s="153">
        <v>11.2</v>
      </c>
      <c r="R1528" s="149">
        <f t="shared" si="2687"/>
        <v>11200000</v>
      </c>
      <c r="S1528" s="187">
        <f t="shared" si="2688"/>
        <v>22210000</v>
      </c>
      <c r="T1528" s="187">
        <v>22.21</v>
      </c>
      <c r="U1528" s="178">
        <f t="shared" si="2676"/>
        <v>0.5042773525</v>
      </c>
      <c r="V1528" s="156">
        <v>33.0</v>
      </c>
      <c r="W1528" s="188">
        <f t="shared" si="2683"/>
        <v>0.673030303</v>
      </c>
      <c r="X1528" s="193">
        <f t="shared" si="2677"/>
        <v>0.1484848485</v>
      </c>
      <c r="Y1528" s="147">
        <v>2008.0</v>
      </c>
      <c r="Z1528" s="159"/>
      <c r="AA1528" s="159"/>
      <c r="AB1528" s="189" t="s">
        <v>4609</v>
      </c>
      <c r="AC1528" s="158"/>
    </row>
    <row r="1529" ht="15.75" customHeight="1">
      <c r="A1529" s="221" t="s">
        <v>951</v>
      </c>
      <c r="B1529" s="175">
        <v>74.0</v>
      </c>
      <c r="C1529" s="158">
        <v>68.0</v>
      </c>
      <c r="D1529" s="185">
        <f t="shared" si="2681"/>
        <v>71</v>
      </c>
      <c r="E1529" s="158">
        <v>78.0</v>
      </c>
      <c r="F1529" s="147">
        <v>77.0</v>
      </c>
      <c r="G1529" s="187">
        <f t="shared" si="2655"/>
        <v>1</v>
      </c>
      <c r="H1529" s="147">
        <f t="shared" si="2682"/>
        <v>77.5</v>
      </c>
      <c r="I1529" s="185">
        <f t="shared" si="2656"/>
        <v>-6.5</v>
      </c>
      <c r="J1529" s="179" t="s">
        <v>1594</v>
      </c>
      <c r="K1529" s="179" t="s">
        <v>1775</v>
      </c>
      <c r="L1529" s="179" t="s">
        <v>1534</v>
      </c>
      <c r="M1529" s="153">
        <v>9.72</v>
      </c>
      <c r="N1529" s="187">
        <f t="shared" si="2685"/>
        <v>9720000</v>
      </c>
      <c r="O1529" s="153">
        <v>77.591</v>
      </c>
      <c r="P1529" s="187">
        <f t="shared" si="2686"/>
        <v>77591000</v>
      </c>
      <c r="Q1529" s="153">
        <v>296.402</v>
      </c>
      <c r="R1529" s="149">
        <f t="shared" si="2687"/>
        <v>296402000</v>
      </c>
      <c r="S1529" s="154">
        <f>sum(N1529:P1529)</f>
        <v>87311077.59</v>
      </c>
      <c r="T1529" s="149">
        <f t="shared" ref="T1529:T1530" si="2689">S1529/1000000</f>
        <v>87.31107759</v>
      </c>
      <c r="U1529" s="178">
        <f t="shared" si="2676"/>
        <v>3.394781146</v>
      </c>
      <c r="V1529" s="156">
        <v>130.0</v>
      </c>
      <c r="W1529" s="188">
        <f t="shared" si="2683"/>
        <v>0.6716236738</v>
      </c>
      <c r="X1529" s="193">
        <f t="shared" si="2677"/>
        <v>0.07476923077</v>
      </c>
      <c r="Y1529" s="147">
        <v>2011.0</v>
      </c>
      <c r="Z1529" s="159"/>
      <c r="AA1529" s="159"/>
      <c r="AB1529" s="189" t="s">
        <v>4610</v>
      </c>
      <c r="AC1529" s="158"/>
    </row>
    <row r="1530" ht="15.75" customHeight="1">
      <c r="A1530" s="212" t="s">
        <v>4611</v>
      </c>
      <c r="B1530" s="146">
        <v>31.0</v>
      </c>
      <c r="C1530" s="146">
        <v>46.0</v>
      </c>
      <c r="D1530" s="146">
        <f t="shared" ref="D1530:D1534" si="2690">(B1530+C1530)/2</f>
        <v>38.5</v>
      </c>
      <c r="E1530" s="146">
        <v>36.0</v>
      </c>
      <c r="F1530" s="146">
        <v>48.0</v>
      </c>
      <c r="G1530" s="146">
        <f t="shared" si="2655"/>
        <v>-12</v>
      </c>
      <c r="H1530" s="146">
        <f t="shared" ref="H1530:H1534" si="2691">(E1530+F1530)/2</f>
        <v>42</v>
      </c>
      <c r="I1530" s="146">
        <f t="shared" si="2656"/>
        <v>-3.5</v>
      </c>
      <c r="J1530" s="152" t="s">
        <v>1601</v>
      </c>
      <c r="K1530" s="197" t="s">
        <v>4612</v>
      </c>
      <c r="L1530" s="197" t="s">
        <v>1540</v>
      </c>
      <c r="M1530" s="181">
        <f t="shared" ref="M1530:M1534" si="2692">N1530/1000000</f>
        <v>15.853646</v>
      </c>
      <c r="N1530" s="149">
        <v>1.5853646E7</v>
      </c>
      <c r="O1530" s="181">
        <f t="shared" ref="O1530:O1534" si="2693">P1530/1000000</f>
        <v>42.096042</v>
      </c>
      <c r="P1530" s="149">
        <v>4.2096042E7</v>
      </c>
      <c r="Q1530" s="181">
        <f t="shared" ref="Q1530:Q1532" si="2694">R1530/1000000</f>
        <v>18</v>
      </c>
      <c r="R1530" s="149">
        <v>1.8E7</v>
      </c>
      <c r="S1530" s="149">
        <f>P1530+R1530</f>
        <v>60096042</v>
      </c>
      <c r="T1530" s="149">
        <f t="shared" si="2689"/>
        <v>60.096042</v>
      </c>
      <c r="U1530" s="199">
        <f t="shared" si="2676"/>
        <v>0.2995205574</v>
      </c>
      <c r="V1530" s="192">
        <v>90.0</v>
      </c>
      <c r="W1530" s="200">
        <f t="shared" ref="W1530:W1534" si="2695">SUM(S1530/(V1530*1000000))</f>
        <v>0.6677338</v>
      </c>
      <c r="X1530" s="199">
        <f t="shared" si="2677"/>
        <v>0.1761516222</v>
      </c>
      <c r="Y1530" s="146">
        <v>2019.0</v>
      </c>
      <c r="Z1530" s="201"/>
      <c r="AA1530" s="201"/>
      <c r="AB1530" s="196" t="s">
        <v>4613</v>
      </c>
      <c r="AC1530" s="159"/>
    </row>
    <row r="1531" ht="15.75" customHeight="1">
      <c r="A1531" s="227" t="s">
        <v>4614</v>
      </c>
      <c r="B1531" s="146">
        <v>20.0</v>
      </c>
      <c r="C1531" s="147">
        <v>39.0</v>
      </c>
      <c r="D1531" s="149">
        <f t="shared" si="2690"/>
        <v>29.5</v>
      </c>
      <c r="E1531" s="147">
        <v>47.0</v>
      </c>
      <c r="F1531" s="149">
        <v>53.0</v>
      </c>
      <c r="G1531" s="150">
        <f t="shared" si="2655"/>
        <v>-6</v>
      </c>
      <c r="H1531" s="151">
        <f t="shared" si="2691"/>
        <v>50</v>
      </c>
      <c r="I1531" s="150">
        <f t="shared" si="2656"/>
        <v>-20.5</v>
      </c>
      <c r="J1531" s="173" t="s">
        <v>1537</v>
      </c>
      <c r="K1531" s="173" t="s">
        <v>1537</v>
      </c>
      <c r="L1531" s="152" t="s">
        <v>1540</v>
      </c>
      <c r="M1531" s="153">
        <f t="shared" si="2692"/>
        <v>13.710825</v>
      </c>
      <c r="N1531" s="149">
        <v>1.3710825E7</v>
      </c>
      <c r="O1531" s="153">
        <f t="shared" si="2693"/>
        <v>26.083893</v>
      </c>
      <c r="P1531" s="149">
        <v>2.6083893E7</v>
      </c>
      <c r="Q1531" s="153">
        <f t="shared" si="2694"/>
        <v>7.224759</v>
      </c>
      <c r="R1531" s="154">
        <f t="shared" ref="R1531:R1532" si="2696">S1531-P1531</f>
        <v>7224759</v>
      </c>
      <c r="S1531" s="149">
        <v>3.3308652E7</v>
      </c>
      <c r="T1531" s="154">
        <f>S1531/100000</f>
        <v>333.08652</v>
      </c>
      <c r="U1531" s="155">
        <f t="shared" si="2676"/>
        <v>0.2169033739</v>
      </c>
      <c r="V1531" s="156">
        <v>50.0</v>
      </c>
      <c r="W1531" s="204">
        <f t="shared" si="2695"/>
        <v>0.66617304</v>
      </c>
      <c r="X1531" s="155">
        <f t="shared" si="2677"/>
        <v>0.2742165</v>
      </c>
      <c r="Y1531" s="147">
        <v>2018.0</v>
      </c>
      <c r="Z1531" s="159"/>
      <c r="AA1531" s="159"/>
      <c r="AB1531" s="160" t="s">
        <v>4615</v>
      </c>
      <c r="AC1531" s="159"/>
    </row>
    <row r="1532" ht="15.75" customHeight="1">
      <c r="A1532" s="222" t="s">
        <v>4616</v>
      </c>
      <c r="B1532" s="146">
        <v>41.0</v>
      </c>
      <c r="C1532" s="164">
        <v>47.0</v>
      </c>
      <c r="D1532" s="149">
        <f t="shared" si="2690"/>
        <v>44</v>
      </c>
      <c r="E1532" s="149">
        <v>41.0</v>
      </c>
      <c r="F1532" s="164">
        <v>70.0</v>
      </c>
      <c r="G1532" s="150">
        <f t="shared" si="2655"/>
        <v>-29</v>
      </c>
      <c r="H1532" s="151">
        <f t="shared" si="2691"/>
        <v>55.5</v>
      </c>
      <c r="I1532" s="150">
        <f t="shared" si="2656"/>
        <v>-11.5</v>
      </c>
      <c r="J1532" s="165" t="s">
        <v>1395</v>
      </c>
      <c r="K1532" s="165" t="s">
        <v>1395</v>
      </c>
      <c r="L1532" s="166" t="s">
        <v>1540</v>
      </c>
      <c r="M1532" s="167">
        <f t="shared" si="2692"/>
        <v>4.356941</v>
      </c>
      <c r="N1532" s="149">
        <v>4356941.0</v>
      </c>
      <c r="O1532" s="167">
        <f t="shared" si="2693"/>
        <v>8.106986</v>
      </c>
      <c r="P1532" s="149">
        <v>8106986.0</v>
      </c>
      <c r="Q1532" s="167">
        <f t="shared" si="2694"/>
        <v>18.452571</v>
      </c>
      <c r="R1532" s="150">
        <f t="shared" si="2696"/>
        <v>18452571</v>
      </c>
      <c r="S1532" s="149">
        <v>2.6559557E7</v>
      </c>
      <c r="T1532" s="149">
        <f>S1532/1000000</f>
        <v>26.559557</v>
      </c>
      <c r="U1532" s="155">
        <f t="shared" si="2676"/>
        <v>0.6947620022</v>
      </c>
      <c r="V1532" s="192">
        <v>40.0</v>
      </c>
      <c r="W1532" s="204">
        <f t="shared" si="2695"/>
        <v>0.663988925</v>
      </c>
      <c r="X1532" s="155">
        <f t="shared" si="2677"/>
        <v>0.108923525</v>
      </c>
      <c r="Y1532" s="164">
        <v>2017.0</v>
      </c>
      <c r="Z1532" s="171"/>
      <c r="AA1532" s="171"/>
      <c r="AB1532" s="172" t="s">
        <v>4617</v>
      </c>
      <c r="AC1532" s="171"/>
    </row>
    <row r="1533" ht="15.75" customHeight="1">
      <c r="A1533" s="226" t="s">
        <v>4618</v>
      </c>
      <c r="B1533" s="146">
        <v>71.0</v>
      </c>
      <c r="C1533" s="147">
        <v>65.0</v>
      </c>
      <c r="D1533" s="149">
        <f t="shared" si="2690"/>
        <v>68</v>
      </c>
      <c r="E1533" s="147">
        <v>72.0</v>
      </c>
      <c r="F1533" s="149">
        <v>71.0</v>
      </c>
      <c r="G1533" s="150">
        <f t="shared" si="2655"/>
        <v>1</v>
      </c>
      <c r="H1533" s="151">
        <f t="shared" si="2691"/>
        <v>71.5</v>
      </c>
      <c r="I1533" s="150">
        <f t="shared" si="2656"/>
        <v>-3.5</v>
      </c>
      <c r="J1533" s="152" t="s">
        <v>1547</v>
      </c>
      <c r="K1533" s="152" t="s">
        <v>1547</v>
      </c>
      <c r="L1533" s="152" t="s">
        <v>1540</v>
      </c>
      <c r="M1533" s="153">
        <f t="shared" si="2692"/>
        <v>10.110739</v>
      </c>
      <c r="N1533" s="149">
        <v>1.0110739E7</v>
      </c>
      <c r="O1533" s="153">
        <f t="shared" si="2693"/>
        <v>29.819114</v>
      </c>
      <c r="P1533" s="149">
        <v>2.9819114E7</v>
      </c>
      <c r="Q1533" s="153">
        <v>0.0</v>
      </c>
      <c r="R1533" s="154">
        <v>0.0</v>
      </c>
      <c r="S1533" s="149">
        <v>2.9819114E7</v>
      </c>
      <c r="T1533" s="154">
        <f t="shared" ref="T1533:T1534" si="2697">S1533/100000</f>
        <v>298.19114</v>
      </c>
      <c r="U1533" s="151">
        <v>0.0</v>
      </c>
      <c r="V1533" s="156">
        <v>45.0</v>
      </c>
      <c r="W1533" s="204">
        <f t="shared" si="2695"/>
        <v>0.6626469778</v>
      </c>
      <c r="X1533" s="155">
        <f t="shared" si="2677"/>
        <v>0.2246830889</v>
      </c>
      <c r="Y1533" s="147">
        <v>2018.0</v>
      </c>
      <c r="Z1533" s="159"/>
      <c r="AA1533" s="159"/>
      <c r="AB1533" s="160" t="s">
        <v>4619</v>
      </c>
      <c r="AC1533" s="159"/>
    </row>
    <row r="1534" ht="15.75" customHeight="1">
      <c r="A1534" s="227" t="s">
        <v>4620</v>
      </c>
      <c r="B1534" s="146">
        <v>59.0</v>
      </c>
      <c r="C1534" s="147">
        <v>47.0</v>
      </c>
      <c r="D1534" s="149">
        <f t="shared" si="2690"/>
        <v>53</v>
      </c>
      <c r="E1534" s="147">
        <v>85.0</v>
      </c>
      <c r="F1534" s="149">
        <v>62.0</v>
      </c>
      <c r="G1534" s="150">
        <f t="shared" si="2655"/>
        <v>23</v>
      </c>
      <c r="H1534" s="151">
        <f t="shared" si="2691"/>
        <v>73.5</v>
      </c>
      <c r="I1534" s="150">
        <f t="shared" si="2656"/>
        <v>-20.5</v>
      </c>
      <c r="J1534" s="152" t="s">
        <v>1903</v>
      </c>
      <c r="K1534" s="152" t="s">
        <v>1904</v>
      </c>
      <c r="L1534" s="152" t="s">
        <v>1540</v>
      </c>
      <c r="M1534" s="153">
        <f t="shared" si="2692"/>
        <v>2.554766</v>
      </c>
      <c r="N1534" s="149">
        <v>2554766.0</v>
      </c>
      <c r="O1534" s="153">
        <f t="shared" si="2693"/>
        <v>6.611475</v>
      </c>
      <c r="P1534" s="149">
        <v>6611475.0</v>
      </c>
      <c r="Q1534" s="153">
        <v>0.0</v>
      </c>
      <c r="R1534" s="154">
        <v>0.0</v>
      </c>
      <c r="S1534" s="149">
        <v>6611475.0</v>
      </c>
      <c r="T1534" s="154">
        <f t="shared" si="2697"/>
        <v>66.11475</v>
      </c>
      <c r="U1534" s="151">
        <v>0.0</v>
      </c>
      <c r="V1534" s="156">
        <v>10.0</v>
      </c>
      <c r="W1534" s="204">
        <f t="shared" si="2695"/>
        <v>0.6611475</v>
      </c>
      <c r="X1534" s="155">
        <f t="shared" si="2677"/>
        <v>0.2554766</v>
      </c>
      <c r="Y1534" s="147">
        <v>2018.0</v>
      </c>
      <c r="Z1534" s="159"/>
      <c r="AA1534" s="159"/>
      <c r="AB1534" s="160" t="s">
        <v>4621</v>
      </c>
      <c r="AC1534" s="159"/>
    </row>
    <row r="1535" ht="15.75" customHeight="1">
      <c r="A1535" s="221" t="s">
        <v>4622</v>
      </c>
      <c r="B1535" s="183">
        <v>14.0</v>
      </c>
      <c r="C1535" s="147">
        <v>24.0</v>
      </c>
      <c r="D1535" s="183">
        <f t="shared" ref="D1535:D1536" si="2698">AVERAGE(B1535:C1535)</f>
        <v>19</v>
      </c>
      <c r="E1535" s="147">
        <v>38.0</v>
      </c>
      <c r="F1535" s="147">
        <v>39.0</v>
      </c>
      <c r="G1535" s="147">
        <f t="shared" si="2655"/>
        <v>-1</v>
      </c>
      <c r="H1535" s="147">
        <f t="shared" ref="H1535:H1536" si="2699">AVERAGE(E1535:F1535)</f>
        <v>38.5</v>
      </c>
      <c r="I1535" s="183">
        <f t="shared" si="2656"/>
        <v>-19.5</v>
      </c>
      <c r="J1535" s="179" t="s">
        <v>1543</v>
      </c>
      <c r="K1535" s="179" t="s">
        <v>3696</v>
      </c>
      <c r="L1535" s="179" t="s">
        <v>1540</v>
      </c>
      <c r="M1535" s="186">
        <v>13.91</v>
      </c>
      <c r="N1535" s="187">
        <f>M1535*1000000</f>
        <v>13910000</v>
      </c>
      <c r="O1535" s="153">
        <v>32.24</v>
      </c>
      <c r="P1535" s="187">
        <f>O1535*1000000</f>
        <v>32240000</v>
      </c>
      <c r="Q1535" s="153">
        <v>8.63</v>
      </c>
      <c r="R1535" s="149">
        <f>SUM(Q1535*1000000)</f>
        <v>8630000</v>
      </c>
      <c r="S1535" s="187">
        <f>T1535*1000000</f>
        <v>40870000</v>
      </c>
      <c r="T1535" s="187">
        <v>40.87</v>
      </c>
      <c r="U1535" s="178">
        <f t="shared" ref="U1535:U1536" si="2700">(R1535/S1535)</f>
        <v>0.2111573281</v>
      </c>
      <c r="V1535" s="156">
        <v>62.0</v>
      </c>
      <c r="W1535" s="188">
        <f t="shared" ref="W1535:W1537" si="2701">SUM(T1535/V1535)</f>
        <v>0.6591935484</v>
      </c>
      <c r="X1535" s="193">
        <f t="shared" si="2677"/>
        <v>0.2243548387</v>
      </c>
      <c r="Y1535" s="147">
        <v>2008.0</v>
      </c>
      <c r="Z1535" s="159"/>
      <c r="AA1535" s="159"/>
      <c r="AB1535" s="189" t="s">
        <v>4623</v>
      </c>
      <c r="AC1535" s="158"/>
    </row>
    <row r="1536" ht="15.75" customHeight="1">
      <c r="A1536" s="221" t="s">
        <v>4624</v>
      </c>
      <c r="B1536" s="183">
        <v>54.0</v>
      </c>
      <c r="C1536" s="147">
        <v>56.0</v>
      </c>
      <c r="D1536" s="183">
        <f t="shared" si="2698"/>
        <v>55</v>
      </c>
      <c r="E1536" s="147">
        <v>82.0</v>
      </c>
      <c r="F1536" s="147">
        <v>73.0</v>
      </c>
      <c r="G1536" s="147">
        <f t="shared" si="2655"/>
        <v>9</v>
      </c>
      <c r="H1536" s="147">
        <f t="shared" si="2699"/>
        <v>77.5</v>
      </c>
      <c r="I1536" s="183">
        <f t="shared" si="2656"/>
        <v>-22.5</v>
      </c>
      <c r="J1536" s="179" t="s">
        <v>1928</v>
      </c>
      <c r="K1536" s="179" t="s">
        <v>1928</v>
      </c>
      <c r="L1536" s="179" t="s">
        <v>1540</v>
      </c>
      <c r="M1536" s="186">
        <v>3.824988</v>
      </c>
      <c r="N1536" s="150">
        <v>3824988.0</v>
      </c>
      <c r="O1536" s="181">
        <f t="shared" ref="O1536:O1539" si="2702">P1536/1000000</f>
        <v>24.343673</v>
      </c>
      <c r="P1536" s="187">
        <v>2.4343673E7</v>
      </c>
      <c r="Q1536" s="181">
        <f t="shared" ref="Q1536:Q1539" si="2703">R1536/1000000</f>
        <v>5.02347</v>
      </c>
      <c r="R1536" s="187">
        <v>5023470.0</v>
      </c>
      <c r="S1536" s="187">
        <v>2.9367143E7</v>
      </c>
      <c r="T1536" s="187">
        <f t="shared" ref="T1536:T1539" si="2704">S1536/1000000</f>
        <v>29.367143</v>
      </c>
      <c r="U1536" s="178">
        <f t="shared" si="2700"/>
        <v>0.1710574978</v>
      </c>
      <c r="V1536" s="156">
        <v>45.0</v>
      </c>
      <c r="W1536" s="188">
        <f t="shared" si="2701"/>
        <v>0.6526031778</v>
      </c>
      <c r="X1536" s="193">
        <f t="shared" si="2677"/>
        <v>0.08499973333</v>
      </c>
      <c r="Y1536" s="147">
        <v>2007.0</v>
      </c>
      <c r="Z1536" s="159"/>
      <c r="AA1536" s="159"/>
      <c r="AB1536" s="160" t="s">
        <v>4625</v>
      </c>
      <c r="AC1536" s="159"/>
    </row>
    <row r="1537" ht="15.75" customHeight="1">
      <c r="A1537" s="222" t="s">
        <v>4626</v>
      </c>
      <c r="B1537" s="146">
        <v>63.0</v>
      </c>
      <c r="C1537" s="164">
        <v>58.0</v>
      </c>
      <c r="D1537" s="214">
        <f t="shared" ref="D1537:D1539" si="2705">(B1537+C1537)/2</f>
        <v>60.5</v>
      </c>
      <c r="E1537" s="164">
        <v>66.0</v>
      </c>
      <c r="F1537" s="164">
        <v>66.0</v>
      </c>
      <c r="G1537" s="149">
        <f t="shared" si="2655"/>
        <v>0</v>
      </c>
      <c r="H1537" s="164">
        <f t="shared" ref="H1537:H1539" si="2706">(E1537+F1537)/2</f>
        <v>66</v>
      </c>
      <c r="I1537" s="177">
        <f t="shared" si="2656"/>
        <v>-5.5</v>
      </c>
      <c r="J1537" s="152" t="s">
        <v>1527</v>
      </c>
      <c r="K1537" s="152" t="s">
        <v>1527</v>
      </c>
      <c r="L1537" s="152" t="s">
        <v>1529</v>
      </c>
      <c r="M1537" s="153">
        <f t="shared" ref="M1537:M1539" si="2707">N1537/1000000</f>
        <v>10.288932</v>
      </c>
      <c r="N1537" s="149">
        <v>1.0288932E7</v>
      </c>
      <c r="O1537" s="181">
        <f t="shared" si="2702"/>
        <v>27.569558</v>
      </c>
      <c r="P1537" s="149">
        <v>2.7569558E7</v>
      </c>
      <c r="Q1537" s="153">
        <f t="shared" si="2703"/>
        <v>24.529532</v>
      </c>
      <c r="R1537" s="154">
        <v>2.4529532E7</v>
      </c>
      <c r="S1537" s="154">
        <f>R1537+P1537</f>
        <v>52099090</v>
      </c>
      <c r="T1537" s="154">
        <f t="shared" si="2704"/>
        <v>52.09909</v>
      </c>
      <c r="U1537" s="178">
        <f>R1537/S1537</f>
        <v>0.4708245768</v>
      </c>
      <c r="V1537" s="156">
        <v>80.0</v>
      </c>
      <c r="W1537" s="157">
        <f t="shared" si="2701"/>
        <v>0.651238625</v>
      </c>
      <c r="X1537" s="178">
        <f>N1537/(V1537*1000000)</f>
        <v>0.12861165</v>
      </c>
      <c r="Y1537" s="164">
        <v>2016.0</v>
      </c>
      <c r="Z1537" s="159"/>
      <c r="AA1537" s="159"/>
      <c r="AB1537" s="160" t="s">
        <v>4627</v>
      </c>
      <c r="AC1537" s="159"/>
    </row>
    <row r="1538" ht="15.75" customHeight="1">
      <c r="A1538" s="194" t="s">
        <v>4628</v>
      </c>
      <c r="B1538" s="146">
        <v>83.0</v>
      </c>
      <c r="C1538" s="175">
        <v>75.0</v>
      </c>
      <c r="D1538" s="146">
        <f t="shared" si="2705"/>
        <v>79</v>
      </c>
      <c r="E1538" s="146">
        <v>93.0</v>
      </c>
      <c r="F1538" s="146">
        <v>57.0</v>
      </c>
      <c r="G1538" s="146">
        <f t="shared" si="2655"/>
        <v>36</v>
      </c>
      <c r="H1538" s="146">
        <f t="shared" si="2706"/>
        <v>75</v>
      </c>
      <c r="I1538" s="146">
        <f t="shared" si="2656"/>
        <v>4</v>
      </c>
      <c r="J1538" s="173" t="s">
        <v>1547</v>
      </c>
      <c r="K1538" s="196" t="s">
        <v>1547</v>
      </c>
      <c r="L1538" s="197" t="s">
        <v>1540</v>
      </c>
      <c r="M1538" s="181">
        <f t="shared" si="2707"/>
        <v>11.89049</v>
      </c>
      <c r="N1538" s="198">
        <v>1.189049E7</v>
      </c>
      <c r="O1538" s="181">
        <f t="shared" si="2702"/>
        <v>19.49016</v>
      </c>
      <c r="P1538" s="149">
        <v>1.949016E7</v>
      </c>
      <c r="Q1538" s="181">
        <f t="shared" si="2703"/>
        <v>0</v>
      </c>
      <c r="R1538" s="149">
        <v>0.0</v>
      </c>
      <c r="S1538" s="149">
        <f>P1538+R1538</f>
        <v>19490160</v>
      </c>
      <c r="T1538" s="149">
        <f t="shared" si="2704"/>
        <v>19.49016</v>
      </c>
      <c r="U1538" s="199">
        <f>(R1538/S1538)</f>
        <v>0</v>
      </c>
      <c r="V1538" s="192">
        <v>30.0</v>
      </c>
      <c r="W1538" s="200">
        <f>SUM(S1538/(V1538*1000000))</f>
        <v>0.649672</v>
      </c>
      <c r="X1538" s="199">
        <f>SUM(M1538/V1538)</f>
        <v>0.3963496667</v>
      </c>
      <c r="Y1538" s="146">
        <v>2019.0</v>
      </c>
      <c r="Z1538" s="201"/>
      <c r="AA1538" s="201"/>
      <c r="AB1538" s="197" t="s">
        <v>1530</v>
      </c>
      <c r="AC1538" s="159"/>
    </row>
    <row r="1539" ht="15.75" customHeight="1">
      <c r="A1539" s="222" t="s">
        <v>4629</v>
      </c>
      <c r="B1539" s="146">
        <v>92.0</v>
      </c>
      <c r="C1539" s="164">
        <v>73.0</v>
      </c>
      <c r="D1539" s="214">
        <f t="shared" si="2705"/>
        <v>82.5</v>
      </c>
      <c r="E1539" s="164">
        <v>88.0</v>
      </c>
      <c r="F1539" s="164">
        <v>66.0</v>
      </c>
      <c r="G1539" s="149">
        <f t="shared" si="2655"/>
        <v>22</v>
      </c>
      <c r="H1539" s="164">
        <f t="shared" si="2706"/>
        <v>77</v>
      </c>
      <c r="I1539" s="177">
        <f t="shared" si="2656"/>
        <v>5.5</v>
      </c>
      <c r="J1539" s="173" t="s">
        <v>1547</v>
      </c>
      <c r="K1539" s="173" t="s">
        <v>1547</v>
      </c>
      <c r="L1539" s="152" t="s">
        <v>1529</v>
      </c>
      <c r="M1539" s="153">
        <f t="shared" si="2707"/>
        <v>3.049363</v>
      </c>
      <c r="N1539" s="149">
        <v>3049363.0</v>
      </c>
      <c r="O1539" s="181">
        <f t="shared" si="2702"/>
        <v>8.610752</v>
      </c>
      <c r="P1539" s="149">
        <v>8610752.0</v>
      </c>
      <c r="Q1539" s="153">
        <f t="shared" si="2703"/>
        <v>0.992493</v>
      </c>
      <c r="R1539" s="154">
        <v>992493.0</v>
      </c>
      <c r="S1539" s="154">
        <f>R1539+P1539</f>
        <v>9603245</v>
      </c>
      <c r="T1539" s="154">
        <f t="shared" si="2704"/>
        <v>9.603245</v>
      </c>
      <c r="U1539" s="178">
        <f>R1539/S1539</f>
        <v>0.1033497531</v>
      </c>
      <c r="V1539" s="156">
        <v>15.0</v>
      </c>
      <c r="W1539" s="157">
        <f t="shared" ref="W1539:W1540" si="2708">SUM(T1539/V1539)</f>
        <v>0.6402163333</v>
      </c>
      <c r="X1539" s="178">
        <f>N1539/(V1539*1000000)</f>
        <v>0.2032908667</v>
      </c>
      <c r="Y1539" s="164">
        <v>2016.0</v>
      </c>
      <c r="Z1539" s="159"/>
      <c r="AA1539" s="159"/>
      <c r="AB1539" s="160" t="s">
        <v>4630</v>
      </c>
      <c r="AC1539" s="159"/>
    </row>
    <row r="1540" ht="15.75" customHeight="1">
      <c r="A1540" s="221" t="s">
        <v>4631</v>
      </c>
      <c r="B1540" s="183">
        <v>56.0</v>
      </c>
      <c r="C1540" s="147">
        <v>61.0</v>
      </c>
      <c r="D1540" s="183">
        <f t="shared" ref="D1540:D1550" si="2709">AVERAGE(B1540:C1540)</f>
        <v>58.5</v>
      </c>
      <c r="E1540" s="147">
        <v>59.0</v>
      </c>
      <c r="F1540" s="147">
        <v>69.0</v>
      </c>
      <c r="G1540" s="147">
        <f t="shared" si="2655"/>
        <v>-10</v>
      </c>
      <c r="H1540" s="147">
        <f t="shared" ref="H1540:H1550" si="2710">AVERAGE(E1540:F1540)</f>
        <v>64</v>
      </c>
      <c r="I1540" s="183">
        <f t="shared" si="2656"/>
        <v>-5.5</v>
      </c>
      <c r="J1540" s="179" t="s">
        <v>1634</v>
      </c>
      <c r="K1540" s="179" t="s">
        <v>3404</v>
      </c>
      <c r="L1540" s="179" t="s">
        <v>1529</v>
      </c>
      <c r="M1540" s="186">
        <v>9.7</v>
      </c>
      <c r="N1540" s="187">
        <f>M1540*1000000</f>
        <v>9700000</v>
      </c>
      <c r="O1540" s="153">
        <v>31.7</v>
      </c>
      <c r="P1540" s="187">
        <f>O1540*1000000</f>
        <v>31700000</v>
      </c>
      <c r="Q1540" s="153">
        <v>6.61</v>
      </c>
      <c r="R1540" s="149">
        <f>SUM(Q1540*1000000)</f>
        <v>6610000</v>
      </c>
      <c r="S1540" s="187">
        <f>T1540*1000000</f>
        <v>38310000</v>
      </c>
      <c r="T1540" s="187">
        <v>38.31</v>
      </c>
      <c r="U1540" s="178">
        <f t="shared" ref="U1540:U1551" si="2711">(R1540/S1540)</f>
        <v>0.1725398068</v>
      </c>
      <c r="V1540" s="156">
        <v>60.0</v>
      </c>
      <c r="W1540" s="188">
        <f t="shared" si="2708"/>
        <v>0.6385</v>
      </c>
      <c r="X1540" s="193">
        <f t="shared" ref="X1540:X1551" si="2712">SUM(M1540/V1540)</f>
        <v>0.1616666667</v>
      </c>
      <c r="Y1540" s="147">
        <v>2009.0</v>
      </c>
      <c r="Z1540" s="159"/>
      <c r="AA1540" s="159"/>
      <c r="AB1540" s="189" t="s">
        <v>4632</v>
      </c>
      <c r="AC1540" s="158"/>
    </row>
    <row r="1541" ht="15.75" customHeight="1">
      <c r="A1541" s="225" t="s">
        <v>4633</v>
      </c>
      <c r="B1541" s="206">
        <v>98.0</v>
      </c>
      <c r="C1541" s="151">
        <v>94.0</v>
      </c>
      <c r="D1541" s="208">
        <f t="shared" si="2709"/>
        <v>96</v>
      </c>
      <c r="E1541" s="151">
        <v>58.0</v>
      </c>
      <c r="F1541" s="151">
        <v>68.0</v>
      </c>
      <c r="G1541" s="151">
        <f t="shared" si="2655"/>
        <v>-10</v>
      </c>
      <c r="H1541" s="151">
        <f t="shared" si="2710"/>
        <v>63</v>
      </c>
      <c r="I1541" s="208">
        <f t="shared" si="2656"/>
        <v>33</v>
      </c>
      <c r="J1541" s="165" t="s">
        <v>1565</v>
      </c>
      <c r="K1541" s="165" t="s">
        <v>4634</v>
      </c>
      <c r="L1541" s="165" t="s">
        <v>1529</v>
      </c>
      <c r="M1541" s="181">
        <f>N1541/1000000</f>
        <v>0.109</v>
      </c>
      <c r="N1541" s="150">
        <v>109000.0</v>
      </c>
      <c r="O1541" s="181">
        <f>P1541/1000000</f>
        <v>3.9585</v>
      </c>
      <c r="P1541" s="150">
        <v>3958500.0</v>
      </c>
      <c r="Q1541" s="153">
        <f>R1541/1000000</f>
        <v>1.447</v>
      </c>
      <c r="R1541" s="149">
        <v>1447000.0</v>
      </c>
      <c r="S1541" s="150">
        <v>5405500.0</v>
      </c>
      <c r="T1541" s="149">
        <f t="shared" ref="T1541:T1542" si="2713">S1541/1000000</f>
        <v>5.4055</v>
      </c>
      <c r="U1541" s="178">
        <f t="shared" si="2711"/>
        <v>0.2676903154</v>
      </c>
      <c r="V1541" s="192">
        <v>8.5</v>
      </c>
      <c r="W1541" s="204">
        <f>SUM(S1541/(V1541*1000000))</f>
        <v>0.6359411765</v>
      </c>
      <c r="X1541" s="193">
        <f t="shared" si="2712"/>
        <v>0.01282352941</v>
      </c>
      <c r="Y1541" s="151">
        <v>2014.0</v>
      </c>
      <c r="Z1541" s="171"/>
      <c r="AA1541" s="159"/>
      <c r="AB1541" s="189" t="s">
        <v>4635</v>
      </c>
      <c r="AC1541" s="158"/>
    </row>
    <row r="1542" ht="15.75" customHeight="1">
      <c r="A1542" s="221" t="s">
        <v>4636</v>
      </c>
      <c r="B1542" s="175">
        <v>41.0</v>
      </c>
      <c r="C1542" s="158">
        <v>50.0</v>
      </c>
      <c r="D1542" s="185">
        <f t="shared" si="2709"/>
        <v>45.5</v>
      </c>
      <c r="E1542" s="158">
        <v>59.0</v>
      </c>
      <c r="F1542" s="147">
        <v>56.0</v>
      </c>
      <c r="G1542" s="147">
        <f t="shared" si="2655"/>
        <v>3</v>
      </c>
      <c r="H1542" s="147">
        <f t="shared" si="2710"/>
        <v>57.5</v>
      </c>
      <c r="I1542" s="185">
        <f t="shared" si="2656"/>
        <v>-12</v>
      </c>
      <c r="J1542" s="179" t="s">
        <v>1594</v>
      </c>
      <c r="K1542" s="179" t="s">
        <v>2106</v>
      </c>
      <c r="L1542" s="179" t="s">
        <v>1550</v>
      </c>
      <c r="M1542" s="153">
        <v>21.24</v>
      </c>
      <c r="N1542" s="187">
        <f t="shared" ref="N1542:N1544" si="2714">M1542*1000000</f>
        <v>21240000</v>
      </c>
      <c r="O1542" s="153">
        <v>64.01</v>
      </c>
      <c r="P1542" s="187">
        <f t="shared" ref="P1542:P1544" si="2715">O1542*1000000</f>
        <v>64010000</v>
      </c>
      <c r="Q1542" s="153">
        <v>86.4</v>
      </c>
      <c r="R1542" s="149">
        <f t="shared" ref="R1542:R1544" si="2716">SUM(Q1542*1000000)</f>
        <v>86400000</v>
      </c>
      <c r="S1542" s="154">
        <f>SUM(N1542:P1542)</f>
        <v>85250064.01</v>
      </c>
      <c r="T1542" s="149">
        <f t="shared" si="2713"/>
        <v>85.25006401</v>
      </c>
      <c r="U1542" s="178">
        <f t="shared" si="2711"/>
        <v>1.013488975</v>
      </c>
      <c r="V1542" s="156">
        <v>135.0</v>
      </c>
      <c r="W1542" s="188">
        <f t="shared" ref="W1542:W1544" si="2717">SUM(T1542/V1542)</f>
        <v>0.6314819556</v>
      </c>
      <c r="X1542" s="193">
        <f t="shared" si="2712"/>
        <v>0.1573333333</v>
      </c>
      <c r="Y1542" s="147">
        <v>2011.0</v>
      </c>
      <c r="Z1542" s="159"/>
      <c r="AA1542" s="159"/>
      <c r="AB1542" s="189" t="s">
        <v>4637</v>
      </c>
      <c r="AC1542" s="158"/>
    </row>
    <row r="1543" ht="15.75" customHeight="1">
      <c r="A1543" s="221" t="s">
        <v>4638</v>
      </c>
      <c r="B1543" s="183">
        <v>70.0</v>
      </c>
      <c r="C1543" s="147">
        <v>69.0</v>
      </c>
      <c r="D1543" s="183">
        <f t="shared" si="2709"/>
        <v>69.5</v>
      </c>
      <c r="E1543" s="147">
        <v>70.0</v>
      </c>
      <c r="F1543" s="147">
        <v>74.0</v>
      </c>
      <c r="G1543" s="147">
        <f t="shared" si="2655"/>
        <v>-4</v>
      </c>
      <c r="H1543" s="147">
        <f t="shared" si="2710"/>
        <v>72</v>
      </c>
      <c r="I1543" s="183">
        <f t="shared" si="2656"/>
        <v>-2.5</v>
      </c>
      <c r="J1543" s="179" t="s">
        <v>1605</v>
      </c>
      <c r="K1543" s="179" t="s">
        <v>4174</v>
      </c>
      <c r="L1543" s="179" t="s">
        <v>1534</v>
      </c>
      <c r="M1543" s="186">
        <v>0.11</v>
      </c>
      <c r="N1543" s="187">
        <f t="shared" si="2714"/>
        <v>110000</v>
      </c>
      <c r="O1543" s="153">
        <v>2.43</v>
      </c>
      <c r="P1543" s="187">
        <f t="shared" si="2715"/>
        <v>2430000</v>
      </c>
      <c r="Q1543" s="153">
        <v>7.02</v>
      </c>
      <c r="R1543" s="149">
        <f t="shared" si="2716"/>
        <v>7020000</v>
      </c>
      <c r="S1543" s="187">
        <f>T1543*1000000</f>
        <v>9450000</v>
      </c>
      <c r="T1543" s="187">
        <f>SUM(O1543+Q1543)</f>
        <v>9.45</v>
      </c>
      <c r="U1543" s="178">
        <f t="shared" si="2711"/>
        <v>0.7428571429</v>
      </c>
      <c r="V1543" s="156">
        <v>15.0</v>
      </c>
      <c r="W1543" s="188">
        <f t="shared" si="2717"/>
        <v>0.63</v>
      </c>
      <c r="X1543" s="193">
        <f t="shared" si="2712"/>
        <v>0.007333333333</v>
      </c>
      <c r="Y1543" s="147">
        <v>2010.0</v>
      </c>
      <c r="Z1543" s="159"/>
      <c r="AA1543" s="159"/>
      <c r="AB1543" s="189" t="s">
        <v>4639</v>
      </c>
      <c r="AC1543" s="158"/>
    </row>
    <row r="1544" ht="15.75" customHeight="1">
      <c r="A1544" s="221" t="s">
        <v>4640</v>
      </c>
      <c r="B1544" s="175">
        <v>26.0</v>
      </c>
      <c r="C1544" s="158">
        <v>31.0</v>
      </c>
      <c r="D1544" s="183">
        <f t="shared" si="2709"/>
        <v>28.5</v>
      </c>
      <c r="E1544" s="158">
        <v>36.0</v>
      </c>
      <c r="F1544" s="147">
        <v>49.0</v>
      </c>
      <c r="G1544" s="147">
        <f t="shared" si="2655"/>
        <v>-13</v>
      </c>
      <c r="H1544" s="147">
        <f t="shared" si="2710"/>
        <v>42.5</v>
      </c>
      <c r="I1544" s="183">
        <f t="shared" si="2656"/>
        <v>-14</v>
      </c>
      <c r="J1544" s="179" t="s">
        <v>1694</v>
      </c>
      <c r="K1544" s="179" t="s">
        <v>4641</v>
      </c>
      <c r="L1544" s="179" t="s">
        <v>1540</v>
      </c>
      <c r="M1544" s="153">
        <v>9.36</v>
      </c>
      <c r="N1544" s="187">
        <f t="shared" si="2714"/>
        <v>9360000</v>
      </c>
      <c r="O1544" s="153">
        <v>21.6</v>
      </c>
      <c r="P1544" s="187">
        <f t="shared" si="2715"/>
        <v>21600000</v>
      </c>
      <c r="Q1544" s="153">
        <v>3.26</v>
      </c>
      <c r="R1544" s="149">
        <f t="shared" si="2716"/>
        <v>3260000</v>
      </c>
      <c r="S1544" s="154">
        <f>SUM(N1544:P1544)</f>
        <v>30960021.6</v>
      </c>
      <c r="T1544" s="149">
        <f t="shared" ref="T1544:T1545" si="2718">S1544/1000000</f>
        <v>30.9600216</v>
      </c>
      <c r="U1544" s="178">
        <f t="shared" si="2711"/>
        <v>0.1052970842</v>
      </c>
      <c r="V1544" s="156">
        <v>49.9</v>
      </c>
      <c r="W1544" s="188">
        <f t="shared" si="2717"/>
        <v>0.6204413146</v>
      </c>
      <c r="X1544" s="193">
        <f t="shared" si="2712"/>
        <v>0.1875751503</v>
      </c>
      <c r="Y1544" s="147">
        <v>2011.0</v>
      </c>
      <c r="Z1544" s="159"/>
      <c r="AA1544" s="159"/>
      <c r="AB1544" s="189" t="s">
        <v>4642</v>
      </c>
      <c r="AC1544" s="158"/>
    </row>
    <row r="1545" ht="15.75" customHeight="1">
      <c r="A1545" s="221" t="s">
        <v>4643</v>
      </c>
      <c r="B1545" s="183">
        <v>74.0</v>
      </c>
      <c r="C1545" s="147">
        <v>61.0</v>
      </c>
      <c r="D1545" s="185">
        <f t="shared" si="2709"/>
        <v>67.5</v>
      </c>
      <c r="E1545" s="147">
        <v>64.0</v>
      </c>
      <c r="F1545" s="147">
        <v>59.0</v>
      </c>
      <c r="G1545" s="147">
        <f t="shared" si="2655"/>
        <v>5</v>
      </c>
      <c r="H1545" s="147">
        <f t="shared" si="2710"/>
        <v>61.5</v>
      </c>
      <c r="I1545" s="185">
        <f t="shared" si="2656"/>
        <v>6</v>
      </c>
      <c r="J1545" s="179" t="s">
        <v>1605</v>
      </c>
      <c r="K1545" s="179" t="s">
        <v>1605</v>
      </c>
      <c r="L1545" s="179" t="s">
        <v>1534</v>
      </c>
      <c r="M1545" s="186">
        <f>N1545/1000000</f>
        <v>7.760205</v>
      </c>
      <c r="N1545" s="187">
        <v>7760205.0</v>
      </c>
      <c r="O1545" s="153">
        <f>P1545/1000000</f>
        <v>20.1573</v>
      </c>
      <c r="P1545" s="187">
        <v>2.01573E7</v>
      </c>
      <c r="Q1545" s="153">
        <f>R1545/1000000</f>
        <v>4.561915</v>
      </c>
      <c r="R1545" s="154">
        <v>4561915.0</v>
      </c>
      <c r="S1545" s="187">
        <v>2.4719215E7</v>
      </c>
      <c r="T1545" s="187">
        <f t="shared" si="2718"/>
        <v>24.719215</v>
      </c>
      <c r="U1545" s="178">
        <f t="shared" si="2711"/>
        <v>0.1845493475</v>
      </c>
      <c r="V1545" s="156">
        <v>40.0</v>
      </c>
      <c r="W1545" s="188">
        <f>SUM((S1545/1000000)/V1545)</f>
        <v>0.617980375</v>
      </c>
      <c r="X1545" s="193">
        <f t="shared" si="2712"/>
        <v>0.194005125</v>
      </c>
      <c r="Y1545" s="151">
        <v>2012.0</v>
      </c>
      <c r="Z1545" s="159"/>
      <c r="AA1545" s="159"/>
      <c r="AB1545" s="189" t="s">
        <v>4644</v>
      </c>
      <c r="AC1545" s="158"/>
    </row>
    <row r="1546" ht="15.75" customHeight="1">
      <c r="A1546" s="221" t="s">
        <v>4645</v>
      </c>
      <c r="B1546" s="183">
        <v>49.0</v>
      </c>
      <c r="C1546" s="147">
        <v>53.0</v>
      </c>
      <c r="D1546" s="183">
        <f t="shared" si="2709"/>
        <v>51</v>
      </c>
      <c r="E1546" s="147">
        <v>53.0</v>
      </c>
      <c r="F1546" s="147">
        <v>62.0</v>
      </c>
      <c r="G1546" s="147">
        <f t="shared" si="2655"/>
        <v>-9</v>
      </c>
      <c r="H1546" s="147">
        <f t="shared" si="2710"/>
        <v>57.5</v>
      </c>
      <c r="I1546" s="183">
        <f t="shared" si="2656"/>
        <v>-6.5</v>
      </c>
      <c r="J1546" s="179" t="s">
        <v>1594</v>
      </c>
      <c r="K1546" s="179" t="s">
        <v>4646</v>
      </c>
      <c r="L1546" s="179" t="s">
        <v>1534</v>
      </c>
      <c r="M1546" s="186">
        <v>6.7</v>
      </c>
      <c r="N1546" s="187">
        <f>M1546*1000000</f>
        <v>6700000</v>
      </c>
      <c r="O1546" s="153">
        <v>19.55</v>
      </c>
      <c r="P1546" s="187">
        <f>O1546*1000000</f>
        <v>19550000</v>
      </c>
      <c r="Q1546" s="153">
        <v>20.34</v>
      </c>
      <c r="R1546" s="149">
        <f t="shared" ref="R1546:R1548" si="2719">SUM(Q1546*1000000)</f>
        <v>20340000</v>
      </c>
      <c r="S1546" s="187">
        <f>T1546*1000000</f>
        <v>39890000</v>
      </c>
      <c r="T1546" s="187">
        <v>39.89</v>
      </c>
      <c r="U1546" s="178">
        <f t="shared" si="2711"/>
        <v>0.5099022311</v>
      </c>
      <c r="V1546" s="156">
        <v>65.0</v>
      </c>
      <c r="W1546" s="188">
        <f>SUM(T1546/V1546)</f>
        <v>0.6136923077</v>
      </c>
      <c r="X1546" s="193">
        <f t="shared" si="2712"/>
        <v>0.1030769231</v>
      </c>
      <c r="Y1546" s="147">
        <v>2009.0</v>
      </c>
      <c r="Z1546" s="159"/>
      <c r="AA1546" s="159"/>
      <c r="AB1546" s="189" t="s">
        <v>4647</v>
      </c>
      <c r="AC1546" s="158"/>
    </row>
    <row r="1547" ht="15.75" customHeight="1">
      <c r="A1547" s="225" t="s">
        <v>4648</v>
      </c>
      <c r="B1547" s="206">
        <v>39.0</v>
      </c>
      <c r="C1547" s="151">
        <v>55.0</v>
      </c>
      <c r="D1547" s="208">
        <f t="shared" si="2709"/>
        <v>47</v>
      </c>
      <c r="E1547" s="151">
        <v>38.0</v>
      </c>
      <c r="F1547" s="151">
        <v>60.0</v>
      </c>
      <c r="G1547" s="151">
        <f t="shared" si="2655"/>
        <v>-22</v>
      </c>
      <c r="H1547" s="151">
        <f t="shared" si="2710"/>
        <v>49</v>
      </c>
      <c r="I1547" s="208">
        <f t="shared" si="2656"/>
        <v>-2</v>
      </c>
      <c r="J1547" s="165" t="s">
        <v>1395</v>
      </c>
      <c r="K1547" s="165" t="s">
        <v>1395</v>
      </c>
      <c r="L1547" s="165" t="s">
        <v>1534</v>
      </c>
      <c r="M1547" s="181">
        <f>N1547/1000000</f>
        <v>0.846831</v>
      </c>
      <c r="N1547" s="150">
        <v>846831.0</v>
      </c>
      <c r="O1547" s="181">
        <f>P1547/1000000</f>
        <v>1.826705</v>
      </c>
      <c r="P1547" s="150">
        <v>1826705.0</v>
      </c>
      <c r="Q1547" s="181">
        <v>0.1</v>
      </c>
      <c r="R1547" s="149">
        <f t="shared" si="2719"/>
        <v>100000</v>
      </c>
      <c r="S1547" s="150">
        <v>1826705.0</v>
      </c>
      <c r="T1547" s="149">
        <f>S1547/1000000</f>
        <v>1.826705</v>
      </c>
      <c r="U1547" s="178">
        <f t="shared" si="2711"/>
        <v>0.05474337674</v>
      </c>
      <c r="V1547" s="192">
        <v>3.0</v>
      </c>
      <c r="W1547" s="204">
        <f>SUM(S1547/(V1547*1000000))</f>
        <v>0.6089016667</v>
      </c>
      <c r="X1547" s="193">
        <f t="shared" si="2712"/>
        <v>0.282277</v>
      </c>
      <c r="Y1547" s="151">
        <v>2014.0</v>
      </c>
      <c r="Z1547" s="171"/>
      <c r="AA1547" s="159"/>
      <c r="AB1547" s="189" t="s">
        <v>4649</v>
      </c>
      <c r="AC1547" s="158"/>
    </row>
    <row r="1548" ht="15.75" customHeight="1">
      <c r="A1548" s="221" t="s">
        <v>4650</v>
      </c>
      <c r="B1548" s="183">
        <v>79.0</v>
      </c>
      <c r="C1548" s="147">
        <v>66.0</v>
      </c>
      <c r="D1548" s="183">
        <f t="shared" si="2709"/>
        <v>72.5</v>
      </c>
      <c r="E1548" s="147">
        <v>60.0</v>
      </c>
      <c r="F1548" s="147">
        <v>69.0</v>
      </c>
      <c r="G1548" s="147">
        <f t="shared" si="2655"/>
        <v>-9</v>
      </c>
      <c r="H1548" s="147">
        <f t="shared" si="2710"/>
        <v>64.5</v>
      </c>
      <c r="I1548" s="183">
        <f t="shared" si="2656"/>
        <v>8</v>
      </c>
      <c r="J1548" s="179" t="s">
        <v>1543</v>
      </c>
      <c r="K1548" s="179" t="s">
        <v>4651</v>
      </c>
      <c r="L1548" s="179" t="s">
        <v>1540</v>
      </c>
      <c r="M1548" s="186">
        <v>2.2</v>
      </c>
      <c r="N1548" s="187">
        <f>M1548*1000000</f>
        <v>2200000</v>
      </c>
      <c r="O1548" s="153">
        <v>5.2</v>
      </c>
      <c r="P1548" s="187">
        <f>O1548*1000000</f>
        <v>5200000</v>
      </c>
      <c r="Q1548" s="153">
        <v>7.01</v>
      </c>
      <c r="R1548" s="149">
        <f t="shared" si="2719"/>
        <v>7010000</v>
      </c>
      <c r="S1548" s="187">
        <f>T1548*1000000</f>
        <v>12100000</v>
      </c>
      <c r="T1548" s="187">
        <v>12.1</v>
      </c>
      <c r="U1548" s="178">
        <f t="shared" si="2711"/>
        <v>0.579338843</v>
      </c>
      <c r="V1548" s="156">
        <v>20.0</v>
      </c>
      <c r="W1548" s="188">
        <f t="shared" ref="W1548:W1550" si="2720">SUM(T1548/V1548)</f>
        <v>0.605</v>
      </c>
      <c r="X1548" s="193">
        <f t="shared" si="2712"/>
        <v>0.11</v>
      </c>
      <c r="Y1548" s="147">
        <v>2009.0</v>
      </c>
      <c r="Z1548" s="159"/>
      <c r="AA1548" s="159"/>
      <c r="AB1548" s="189" t="s">
        <v>4652</v>
      </c>
      <c r="AC1548" s="158"/>
    </row>
    <row r="1549" ht="15.75" customHeight="1">
      <c r="A1549" s="223" t="s">
        <v>4653</v>
      </c>
      <c r="B1549" s="175">
        <v>13.0</v>
      </c>
      <c r="C1549" s="158">
        <v>25.0</v>
      </c>
      <c r="D1549" s="210">
        <f t="shared" si="2709"/>
        <v>19</v>
      </c>
      <c r="E1549" s="158">
        <v>39.0</v>
      </c>
      <c r="F1549" s="158">
        <v>47.0</v>
      </c>
      <c r="G1549" s="158">
        <f t="shared" si="2655"/>
        <v>-8</v>
      </c>
      <c r="H1549" s="158">
        <f t="shared" si="2710"/>
        <v>43</v>
      </c>
      <c r="I1549" s="210">
        <f t="shared" si="2656"/>
        <v>-24</v>
      </c>
      <c r="J1549" s="162" t="s">
        <v>1537</v>
      </c>
      <c r="K1549" s="162" t="s">
        <v>4654</v>
      </c>
      <c r="L1549" s="162" t="s">
        <v>1534</v>
      </c>
      <c r="M1549" s="153">
        <f>N1549/1000000</f>
        <v>12.691415</v>
      </c>
      <c r="N1549" s="154">
        <v>1.2691415E7</v>
      </c>
      <c r="O1549" s="153">
        <f>P1549/1000000</f>
        <v>33.618855</v>
      </c>
      <c r="P1549" s="154">
        <v>3.3618855E7</v>
      </c>
      <c r="Q1549" s="153">
        <f>R1549/1000000</f>
        <v>44.705365</v>
      </c>
      <c r="R1549" s="154">
        <v>4.4705365E7</v>
      </c>
      <c r="S1549" s="154">
        <v>7.832422E7</v>
      </c>
      <c r="T1549" s="154">
        <f t="shared" ref="T1549:T1555" si="2721">S1549/1000000</f>
        <v>78.32422</v>
      </c>
      <c r="U1549" s="178">
        <f t="shared" si="2711"/>
        <v>0.5707731912</v>
      </c>
      <c r="V1549" s="156">
        <v>130.0</v>
      </c>
      <c r="W1549" s="188">
        <f t="shared" si="2720"/>
        <v>0.602494</v>
      </c>
      <c r="X1549" s="193">
        <f t="shared" si="2712"/>
        <v>0.09762626923</v>
      </c>
      <c r="Y1549" s="158">
        <v>2013.0</v>
      </c>
      <c r="Z1549" s="159"/>
      <c r="AA1549" s="159"/>
      <c r="AB1549" s="189" t="s">
        <v>4655</v>
      </c>
      <c r="AC1549" s="158"/>
    </row>
    <row r="1550" ht="15.75" customHeight="1">
      <c r="A1550" s="221" t="s">
        <v>4656</v>
      </c>
      <c r="B1550" s="175">
        <v>56.0</v>
      </c>
      <c r="C1550" s="158">
        <v>55.0</v>
      </c>
      <c r="D1550" s="183">
        <f t="shared" si="2709"/>
        <v>55.5</v>
      </c>
      <c r="E1550" s="158">
        <v>65.0</v>
      </c>
      <c r="F1550" s="147">
        <v>68.0</v>
      </c>
      <c r="G1550" s="147">
        <f t="shared" si="2655"/>
        <v>-3</v>
      </c>
      <c r="H1550" s="147">
        <f t="shared" si="2710"/>
        <v>66.5</v>
      </c>
      <c r="I1550" s="183">
        <f t="shared" si="2656"/>
        <v>-11</v>
      </c>
      <c r="J1550" s="179" t="s">
        <v>1983</v>
      </c>
      <c r="K1550" s="179" t="s">
        <v>4657</v>
      </c>
      <c r="L1550" s="179" t="s">
        <v>1540</v>
      </c>
      <c r="M1550" s="153">
        <v>3.51</v>
      </c>
      <c r="N1550" s="187">
        <f>M1550*1000000</f>
        <v>3510000</v>
      </c>
      <c r="O1550" s="153">
        <v>11.54</v>
      </c>
      <c r="P1550" s="187">
        <f>O1550*1000000</f>
        <v>11540000</v>
      </c>
      <c r="Q1550" s="153">
        <v>3.94</v>
      </c>
      <c r="R1550" s="149">
        <f>SUM(Q1550*1000000)</f>
        <v>3940000</v>
      </c>
      <c r="S1550" s="154">
        <f>SUM(N1550:P1550)</f>
        <v>15050011.54</v>
      </c>
      <c r="T1550" s="149">
        <f t="shared" si="2721"/>
        <v>15.05001154</v>
      </c>
      <c r="U1550" s="178">
        <f t="shared" si="2711"/>
        <v>0.2617938192</v>
      </c>
      <c r="V1550" s="156">
        <v>25.0</v>
      </c>
      <c r="W1550" s="188">
        <f t="shared" si="2720"/>
        <v>0.6020004616</v>
      </c>
      <c r="X1550" s="193">
        <f t="shared" si="2712"/>
        <v>0.1404</v>
      </c>
      <c r="Y1550" s="147">
        <v>2011.0</v>
      </c>
      <c r="Z1550" s="159"/>
      <c r="AA1550" s="159"/>
      <c r="AB1550" s="189" t="s">
        <v>4658</v>
      </c>
      <c r="AC1550" s="158"/>
    </row>
    <row r="1551" ht="15.75" customHeight="1">
      <c r="A1551" s="212" t="s">
        <v>4659</v>
      </c>
      <c r="B1551" s="146">
        <v>52.0</v>
      </c>
      <c r="C1551" s="146">
        <v>56.0</v>
      </c>
      <c r="D1551" s="146">
        <f t="shared" ref="D1551:D1553" si="2722">(B1551+C1551)/2</f>
        <v>54</v>
      </c>
      <c r="E1551" s="146">
        <v>32.0</v>
      </c>
      <c r="F1551" s="146">
        <v>61.0</v>
      </c>
      <c r="G1551" s="146">
        <f t="shared" si="2655"/>
        <v>-29</v>
      </c>
      <c r="H1551" s="146">
        <f t="shared" ref="H1551:H1553" si="2723">(E1551+F1551)/2</f>
        <v>46.5</v>
      </c>
      <c r="I1551" s="146">
        <f t="shared" si="2656"/>
        <v>7.5</v>
      </c>
      <c r="J1551" s="152" t="s">
        <v>1558</v>
      </c>
      <c r="K1551" s="197" t="s">
        <v>1558</v>
      </c>
      <c r="L1551" s="197" t="s">
        <v>1540</v>
      </c>
      <c r="M1551" s="181">
        <f t="shared" ref="M1551:M1553" si="2724">N1551/1000000</f>
        <v>1.76307</v>
      </c>
      <c r="N1551" s="149">
        <v>1763070.0</v>
      </c>
      <c r="O1551" s="181">
        <f t="shared" ref="O1551:O1553" si="2725">P1551/1000000</f>
        <v>3.005408</v>
      </c>
      <c r="P1551" s="149">
        <v>3005408.0</v>
      </c>
      <c r="Q1551" s="181">
        <f t="shared" ref="Q1551:Q1553" si="2726">R1551/1000000</f>
        <v>0</v>
      </c>
      <c r="R1551" s="149">
        <v>0.0</v>
      </c>
      <c r="S1551" s="149">
        <f>P1551+R1551</f>
        <v>3005408</v>
      </c>
      <c r="T1551" s="149">
        <f t="shared" si="2721"/>
        <v>3.005408</v>
      </c>
      <c r="U1551" s="199">
        <f t="shared" si="2711"/>
        <v>0</v>
      </c>
      <c r="V1551" s="192">
        <v>5.0</v>
      </c>
      <c r="W1551" s="200">
        <f>SUM(S1551/(V1551*1000000))</f>
        <v>0.6010816</v>
      </c>
      <c r="X1551" s="199">
        <f t="shared" si="2712"/>
        <v>0.352614</v>
      </c>
      <c r="Y1551" s="146">
        <v>2019.0</v>
      </c>
      <c r="Z1551" s="201"/>
      <c r="AA1551" s="201"/>
      <c r="AB1551" s="211" t="s">
        <v>4660</v>
      </c>
      <c r="AC1551" s="159"/>
    </row>
    <row r="1552" ht="15.75" customHeight="1">
      <c r="A1552" s="222" t="s">
        <v>4661</v>
      </c>
      <c r="B1552" s="146">
        <v>18.0</v>
      </c>
      <c r="C1552" s="164">
        <v>29.0</v>
      </c>
      <c r="D1552" s="214">
        <f t="shared" si="2722"/>
        <v>23.5</v>
      </c>
      <c r="E1552" s="164">
        <v>45.0</v>
      </c>
      <c r="F1552" s="164">
        <v>65.0</v>
      </c>
      <c r="G1552" s="149">
        <f t="shared" si="2655"/>
        <v>-20</v>
      </c>
      <c r="H1552" s="164">
        <f t="shared" si="2723"/>
        <v>55</v>
      </c>
      <c r="I1552" s="177">
        <f t="shared" si="2656"/>
        <v>-31.5</v>
      </c>
      <c r="J1552" s="173" t="s">
        <v>1601</v>
      </c>
      <c r="K1552" s="173" t="s">
        <v>1601</v>
      </c>
      <c r="L1552" s="152" t="s">
        <v>1534</v>
      </c>
      <c r="M1552" s="153">
        <f t="shared" si="2724"/>
        <v>4.869278</v>
      </c>
      <c r="N1552" s="149">
        <v>4869278.0</v>
      </c>
      <c r="O1552" s="181">
        <f t="shared" si="2725"/>
        <v>8.81341</v>
      </c>
      <c r="P1552" s="149">
        <v>8813410.0</v>
      </c>
      <c r="Q1552" s="153">
        <f t="shared" si="2726"/>
        <v>3</v>
      </c>
      <c r="R1552" s="154">
        <v>3000000.0</v>
      </c>
      <c r="S1552" s="154">
        <f>R1552+P1552</f>
        <v>11813410</v>
      </c>
      <c r="T1552" s="154">
        <f t="shared" si="2721"/>
        <v>11.81341</v>
      </c>
      <c r="U1552" s="178">
        <f>R1552/S1552</f>
        <v>0.2539486905</v>
      </c>
      <c r="V1552" s="156">
        <v>20.0</v>
      </c>
      <c r="W1552" s="157">
        <f>SUM(T1552/V1552)</f>
        <v>0.5906705</v>
      </c>
      <c r="X1552" s="178">
        <f>N1552/(V1552*1000000)</f>
        <v>0.2434639</v>
      </c>
      <c r="Y1552" s="164">
        <v>2016.0</v>
      </c>
      <c r="Z1552" s="159"/>
      <c r="AA1552" s="159"/>
      <c r="AB1552" s="160" t="s">
        <v>4662</v>
      </c>
      <c r="AC1552" s="159"/>
    </row>
    <row r="1553" ht="15.75" customHeight="1">
      <c r="A1553" s="222" t="s">
        <v>4663</v>
      </c>
      <c r="B1553" s="146">
        <v>89.0</v>
      </c>
      <c r="C1553" s="164">
        <v>72.0</v>
      </c>
      <c r="D1553" s="149">
        <f t="shared" si="2722"/>
        <v>80.5</v>
      </c>
      <c r="E1553" s="164">
        <v>93.0</v>
      </c>
      <c r="F1553" s="164">
        <v>75.0</v>
      </c>
      <c r="G1553" s="151">
        <f t="shared" si="2655"/>
        <v>18</v>
      </c>
      <c r="H1553" s="151">
        <f t="shared" si="2723"/>
        <v>84</v>
      </c>
      <c r="I1553" s="150">
        <f t="shared" si="2656"/>
        <v>-3.5</v>
      </c>
      <c r="J1553" s="165" t="s">
        <v>1602</v>
      </c>
      <c r="K1553" s="165" t="s">
        <v>1602</v>
      </c>
      <c r="L1553" s="166" t="s">
        <v>1529</v>
      </c>
      <c r="M1553" s="167">
        <f t="shared" si="2724"/>
        <v>6.002665</v>
      </c>
      <c r="N1553" s="149">
        <v>6002665.0</v>
      </c>
      <c r="O1553" s="167">
        <f t="shared" si="2725"/>
        <v>18.020827</v>
      </c>
      <c r="P1553" s="149">
        <v>1.8020827E7</v>
      </c>
      <c r="Q1553" s="167">
        <f t="shared" si="2726"/>
        <v>4.400648</v>
      </c>
      <c r="R1553" s="150">
        <f>S1553-P1553</f>
        <v>4400648</v>
      </c>
      <c r="S1553" s="149">
        <v>2.2421475E7</v>
      </c>
      <c r="T1553" s="149">
        <f t="shared" si="2721"/>
        <v>22.421475</v>
      </c>
      <c r="U1553" s="155">
        <f t="shared" ref="U1553:U1556" si="2727">(R1553/S1553)</f>
        <v>0.1962693355</v>
      </c>
      <c r="V1553" s="192">
        <v>38.0</v>
      </c>
      <c r="W1553" s="204">
        <f>SUM(S1553/(V1553*1000000))</f>
        <v>0.5900388158</v>
      </c>
      <c r="X1553" s="155">
        <f t="shared" ref="X1553:X1556" si="2728">SUM(M1553/V1553)</f>
        <v>0.1579648684</v>
      </c>
      <c r="Y1553" s="164">
        <v>2017.0</v>
      </c>
      <c r="Z1553" s="171"/>
      <c r="AA1553" s="171"/>
      <c r="AB1553" s="172" t="s">
        <v>4664</v>
      </c>
      <c r="AC1553" s="171"/>
    </row>
    <row r="1554" ht="15.75" customHeight="1">
      <c r="A1554" s="221" t="s">
        <v>4665</v>
      </c>
      <c r="B1554" s="175">
        <v>7.0</v>
      </c>
      <c r="C1554" s="158">
        <v>35.0</v>
      </c>
      <c r="D1554" s="183">
        <f t="shared" ref="D1554:D1555" si="2729">AVERAGE(B1554:C1554)</f>
        <v>21</v>
      </c>
      <c r="E1554" s="158">
        <v>38.0</v>
      </c>
      <c r="F1554" s="147">
        <v>57.0</v>
      </c>
      <c r="G1554" s="147">
        <f t="shared" si="2655"/>
        <v>-19</v>
      </c>
      <c r="H1554" s="147">
        <f t="shared" ref="H1554:H1555" si="2730">AVERAGE(E1554:F1554)</f>
        <v>47.5</v>
      </c>
      <c r="I1554" s="183">
        <f t="shared" si="2656"/>
        <v>-26.5</v>
      </c>
      <c r="J1554" s="179" t="s">
        <v>1527</v>
      </c>
      <c r="K1554" s="179" t="s">
        <v>1646</v>
      </c>
      <c r="L1554" s="179" t="s">
        <v>1540</v>
      </c>
      <c r="M1554" s="153">
        <v>8.13</v>
      </c>
      <c r="N1554" s="187">
        <f>M1554*1000000</f>
        <v>8130000</v>
      </c>
      <c r="O1554" s="153">
        <v>21.3</v>
      </c>
      <c r="P1554" s="187">
        <f>O1554*1000000</f>
        <v>21300000</v>
      </c>
      <c r="Q1554" s="153">
        <v>17.2</v>
      </c>
      <c r="R1554" s="149">
        <f>SUM(Q1554*1000000)</f>
        <v>17200000</v>
      </c>
      <c r="S1554" s="154">
        <f>SUM(N1554:P1554)</f>
        <v>29430021.3</v>
      </c>
      <c r="T1554" s="149">
        <f t="shared" si="2721"/>
        <v>29.4300213</v>
      </c>
      <c r="U1554" s="178">
        <f t="shared" si="2727"/>
        <v>0.5844372257</v>
      </c>
      <c r="V1554" s="156">
        <v>50.0</v>
      </c>
      <c r="W1554" s="188">
        <f t="shared" ref="W1554:W1555" si="2731">SUM(T1554/V1554)</f>
        <v>0.588600426</v>
      </c>
      <c r="X1554" s="193">
        <f t="shared" si="2728"/>
        <v>0.1626</v>
      </c>
      <c r="Y1554" s="147">
        <v>2011.0</v>
      </c>
      <c r="Z1554" s="159"/>
      <c r="AA1554" s="159"/>
      <c r="AB1554" s="189" t="s">
        <v>4666</v>
      </c>
      <c r="AC1554" s="158"/>
    </row>
    <row r="1555" ht="15.75" customHeight="1">
      <c r="A1555" s="221" t="s">
        <v>4667</v>
      </c>
      <c r="B1555" s="183">
        <v>75.0</v>
      </c>
      <c r="C1555" s="158">
        <v>63.0</v>
      </c>
      <c r="D1555" s="183">
        <f t="shared" si="2729"/>
        <v>69</v>
      </c>
      <c r="E1555" s="158">
        <v>57.0</v>
      </c>
      <c r="F1555" s="147">
        <v>69.0</v>
      </c>
      <c r="G1555" s="147">
        <f t="shared" si="2655"/>
        <v>-12</v>
      </c>
      <c r="H1555" s="147">
        <f t="shared" si="2730"/>
        <v>63</v>
      </c>
      <c r="I1555" s="183">
        <f t="shared" si="2656"/>
        <v>6</v>
      </c>
      <c r="J1555" s="179" t="s">
        <v>1543</v>
      </c>
      <c r="K1555" s="179" t="s">
        <v>1543</v>
      </c>
      <c r="L1555" s="179" t="s">
        <v>1540</v>
      </c>
      <c r="M1555" s="153">
        <v>4.174383</v>
      </c>
      <c r="N1555" s="150">
        <v>4174383.0</v>
      </c>
      <c r="O1555" s="181">
        <f t="shared" ref="O1555:O1558" si="2732">P1555/1000000</f>
        <v>18.317151</v>
      </c>
      <c r="P1555" s="187">
        <v>1.8317151E7</v>
      </c>
      <c r="Q1555" s="181">
        <f t="shared" ref="Q1555:Q1557" si="2733">R1555/1000000</f>
        <v>2.258092</v>
      </c>
      <c r="R1555" s="187">
        <v>2258092.0</v>
      </c>
      <c r="S1555" s="187">
        <v>2.0575243E7</v>
      </c>
      <c r="T1555" s="187">
        <f t="shared" si="2721"/>
        <v>20.575243</v>
      </c>
      <c r="U1555" s="178">
        <f t="shared" si="2727"/>
        <v>0.1097480112</v>
      </c>
      <c r="V1555" s="156">
        <v>35.0</v>
      </c>
      <c r="W1555" s="188">
        <f t="shared" si="2731"/>
        <v>0.5878640857</v>
      </c>
      <c r="X1555" s="193">
        <f t="shared" si="2728"/>
        <v>0.1192680857</v>
      </c>
      <c r="Y1555" s="147">
        <v>2007.0</v>
      </c>
      <c r="Z1555" s="159"/>
      <c r="AA1555" s="159"/>
      <c r="AB1555" s="160" t="s">
        <v>4668</v>
      </c>
      <c r="AC1555" s="159"/>
    </row>
    <row r="1556" ht="15.75" customHeight="1">
      <c r="A1556" s="227" t="s">
        <v>4669</v>
      </c>
      <c r="B1556" s="146">
        <v>83.0</v>
      </c>
      <c r="C1556" s="147">
        <v>63.0</v>
      </c>
      <c r="D1556" s="149">
        <f t="shared" ref="D1556:D1558" si="2734">(B1556+C1556)/2</f>
        <v>73</v>
      </c>
      <c r="E1556" s="147">
        <v>79.0</v>
      </c>
      <c r="F1556" s="149">
        <v>68.0</v>
      </c>
      <c r="G1556" s="150">
        <f t="shared" si="2655"/>
        <v>11</v>
      </c>
      <c r="H1556" s="151">
        <f t="shared" ref="H1556:H1558" si="2735">(E1556+F1556)/2</f>
        <v>73.5</v>
      </c>
      <c r="I1556" s="150">
        <f t="shared" si="2656"/>
        <v>-0.5</v>
      </c>
      <c r="J1556" s="173" t="s">
        <v>1601</v>
      </c>
      <c r="K1556" s="173" t="s">
        <v>1601</v>
      </c>
      <c r="L1556" s="152" t="s">
        <v>1540</v>
      </c>
      <c r="M1556" s="153">
        <f t="shared" ref="M1556:M1558" si="2736">N1556/1000000</f>
        <v>10.352512</v>
      </c>
      <c r="N1556" s="149">
        <v>1.0352512E7</v>
      </c>
      <c r="O1556" s="153">
        <f t="shared" si="2732"/>
        <v>21.083037</v>
      </c>
      <c r="P1556" s="149">
        <v>2.1083037E7</v>
      </c>
      <c r="Q1556" s="153">
        <f t="shared" si="2733"/>
        <v>8.752823</v>
      </c>
      <c r="R1556" s="154">
        <f>S1556-P1556</f>
        <v>8752823</v>
      </c>
      <c r="S1556" s="149">
        <v>2.983586E7</v>
      </c>
      <c r="T1556" s="154">
        <f>S1556/100000</f>
        <v>298.3586</v>
      </c>
      <c r="U1556" s="155">
        <f t="shared" si="2727"/>
        <v>0.2933658691</v>
      </c>
      <c r="V1556" s="156">
        <v>51.0</v>
      </c>
      <c r="W1556" s="204">
        <f>SUM(S1556/(V1556*1000000))</f>
        <v>0.5850168627</v>
      </c>
      <c r="X1556" s="155">
        <f t="shared" si="2728"/>
        <v>0.2029904314</v>
      </c>
      <c r="Y1556" s="147">
        <v>2018.0</v>
      </c>
      <c r="Z1556" s="159"/>
      <c r="AA1556" s="159"/>
      <c r="AB1556" s="160" t="s">
        <v>4670</v>
      </c>
      <c r="AC1556" s="159"/>
    </row>
    <row r="1557" ht="15.75" customHeight="1">
      <c r="A1557" s="222" t="s">
        <v>4671</v>
      </c>
      <c r="B1557" s="146">
        <v>42.0</v>
      </c>
      <c r="C1557" s="164">
        <v>45.0</v>
      </c>
      <c r="D1557" s="214">
        <f t="shared" si="2734"/>
        <v>43.5</v>
      </c>
      <c r="E1557" s="164">
        <v>46.0</v>
      </c>
      <c r="F1557" s="164">
        <v>57.0</v>
      </c>
      <c r="G1557" s="149">
        <f t="shared" si="2655"/>
        <v>-11</v>
      </c>
      <c r="H1557" s="164">
        <f t="shared" si="2735"/>
        <v>51.5</v>
      </c>
      <c r="I1557" s="177">
        <f t="shared" si="2656"/>
        <v>-8</v>
      </c>
      <c r="J1557" s="173" t="s">
        <v>1558</v>
      </c>
      <c r="K1557" s="173" t="s">
        <v>1558</v>
      </c>
      <c r="L1557" s="152" t="s">
        <v>1534</v>
      </c>
      <c r="M1557" s="153">
        <f t="shared" si="2736"/>
        <v>5.32424</v>
      </c>
      <c r="N1557" s="149">
        <v>5324240.0</v>
      </c>
      <c r="O1557" s="181">
        <f t="shared" si="2732"/>
        <v>10.907291</v>
      </c>
      <c r="P1557" s="149">
        <v>1.0907291E7</v>
      </c>
      <c r="Q1557" s="153">
        <f t="shared" si="2733"/>
        <v>5.467037</v>
      </c>
      <c r="R1557" s="154">
        <v>5467037.0</v>
      </c>
      <c r="S1557" s="154">
        <f>R1557+P1557</f>
        <v>16374328</v>
      </c>
      <c r="T1557" s="154">
        <f t="shared" ref="T1557:T1558" si="2737">S1557/1000000</f>
        <v>16.374328</v>
      </c>
      <c r="U1557" s="178">
        <f>R1557/S1557</f>
        <v>0.3338785567</v>
      </c>
      <c r="V1557" s="156">
        <v>28.0</v>
      </c>
      <c r="W1557" s="157">
        <f t="shared" ref="W1557:W1559" si="2738">SUM(T1557/V1557)</f>
        <v>0.5847974286</v>
      </c>
      <c r="X1557" s="178">
        <f>N1557/(V1557*1000000)</f>
        <v>0.1901514286</v>
      </c>
      <c r="Y1557" s="164">
        <v>2016.0</v>
      </c>
      <c r="Z1557" s="159"/>
      <c r="AA1557" s="159"/>
      <c r="AB1557" s="160" t="s">
        <v>4672</v>
      </c>
      <c r="AC1557" s="159"/>
    </row>
    <row r="1558" ht="15.75" customHeight="1">
      <c r="A1558" s="224" t="s">
        <v>4673</v>
      </c>
      <c r="B1558" s="175">
        <v>83.0</v>
      </c>
      <c r="C1558" s="158">
        <v>57.0</v>
      </c>
      <c r="D1558" s="158">
        <f t="shared" si="2734"/>
        <v>70</v>
      </c>
      <c r="E1558" s="164">
        <v>91.0</v>
      </c>
      <c r="F1558" s="158">
        <v>78.0</v>
      </c>
      <c r="G1558" s="164">
        <f t="shared" si="2655"/>
        <v>13</v>
      </c>
      <c r="H1558" s="158">
        <f t="shared" si="2735"/>
        <v>84.5</v>
      </c>
      <c r="I1558" s="164">
        <f t="shared" si="2656"/>
        <v>-14.5</v>
      </c>
      <c r="J1558" s="162" t="s">
        <v>1565</v>
      </c>
      <c r="K1558" s="162" t="s">
        <v>1565</v>
      </c>
      <c r="L1558" s="162" t="s">
        <v>1529</v>
      </c>
      <c r="M1558" s="153">
        <f t="shared" si="2736"/>
        <v>4.002226</v>
      </c>
      <c r="N1558" s="154">
        <v>4002226.0</v>
      </c>
      <c r="O1558" s="153">
        <f t="shared" si="2732"/>
        <v>12.515813</v>
      </c>
      <c r="P1558" s="149">
        <v>1.2515813E7</v>
      </c>
      <c r="Q1558" s="181">
        <v>2.0</v>
      </c>
      <c r="R1558" s="149">
        <f t="shared" ref="R1558:R1559" si="2739">SUM(Q1558*1000000)</f>
        <v>2000000</v>
      </c>
      <c r="S1558" s="154">
        <f>SUM(P1558+Q1558*1000000)</f>
        <v>14515813</v>
      </c>
      <c r="T1558" s="154">
        <f t="shared" si="2737"/>
        <v>14.515813</v>
      </c>
      <c r="U1558" s="178">
        <f t="shared" ref="U1558:U1567" si="2740">(R1558/S1558)</f>
        <v>0.1377807774</v>
      </c>
      <c r="V1558" s="192">
        <v>25.0</v>
      </c>
      <c r="W1558" s="188">
        <f t="shared" si="2738"/>
        <v>0.58063252</v>
      </c>
      <c r="X1558" s="193">
        <f t="shared" ref="X1558:X1585" si="2741">SUM(M1558/V1558)</f>
        <v>0.16008904</v>
      </c>
      <c r="Y1558" s="158">
        <v>2015.0</v>
      </c>
      <c r="Z1558" s="159"/>
      <c r="AA1558" s="159"/>
      <c r="AB1558" s="189" t="s">
        <v>4674</v>
      </c>
      <c r="AC1558" s="158"/>
    </row>
    <row r="1559" ht="15.75" customHeight="1">
      <c r="A1559" s="221" t="s">
        <v>4675</v>
      </c>
      <c r="B1559" s="183">
        <v>22.0</v>
      </c>
      <c r="C1559" s="147">
        <v>32.0</v>
      </c>
      <c r="D1559" s="183">
        <f>AVERAGE(B1559:C1559)</f>
        <v>27</v>
      </c>
      <c r="E1559" s="147">
        <v>43.0</v>
      </c>
      <c r="F1559" s="147">
        <v>56.0</v>
      </c>
      <c r="G1559" s="147">
        <f t="shared" si="2655"/>
        <v>-13</v>
      </c>
      <c r="H1559" s="147">
        <f>AVERAGE(E1559:F1559)</f>
        <v>49.5</v>
      </c>
      <c r="I1559" s="183">
        <f t="shared" si="2656"/>
        <v>-22.5</v>
      </c>
      <c r="J1559" s="179" t="s">
        <v>1602</v>
      </c>
      <c r="K1559" s="179" t="s">
        <v>2101</v>
      </c>
      <c r="L1559" s="179" t="s">
        <v>1534</v>
      </c>
      <c r="M1559" s="186">
        <v>6.1</v>
      </c>
      <c r="N1559" s="187">
        <f>M1559*1000000</f>
        <v>6100000</v>
      </c>
      <c r="O1559" s="153">
        <v>13.79</v>
      </c>
      <c r="P1559" s="187">
        <f>O1559*1000000</f>
        <v>13790000</v>
      </c>
      <c r="Q1559" s="153">
        <v>4.62</v>
      </c>
      <c r="R1559" s="149">
        <f t="shared" si="2739"/>
        <v>4620000</v>
      </c>
      <c r="S1559" s="187">
        <f>T1559*1000000</f>
        <v>18410000</v>
      </c>
      <c r="T1559" s="187">
        <f>SUM(O1559+Q1559)</f>
        <v>18.41</v>
      </c>
      <c r="U1559" s="178">
        <f t="shared" si="2740"/>
        <v>0.2509505703</v>
      </c>
      <c r="V1559" s="156">
        <v>32.0</v>
      </c>
      <c r="W1559" s="188">
        <f t="shared" si="2738"/>
        <v>0.5753125</v>
      </c>
      <c r="X1559" s="193">
        <f t="shared" si="2741"/>
        <v>0.190625</v>
      </c>
      <c r="Y1559" s="147">
        <v>2010.0</v>
      </c>
      <c r="Z1559" s="159"/>
      <c r="AA1559" s="159"/>
      <c r="AB1559" s="189" t="s">
        <v>4676</v>
      </c>
      <c r="AC1559" s="158"/>
    </row>
    <row r="1560" ht="15.75" customHeight="1">
      <c r="A1560" s="220" t="s">
        <v>4677</v>
      </c>
      <c r="B1560" s="146">
        <v>66.0</v>
      </c>
      <c r="C1560" s="146">
        <v>65.0</v>
      </c>
      <c r="D1560" s="146">
        <f>(B1560+C1560)/2</f>
        <v>65.5</v>
      </c>
      <c r="E1560" s="146">
        <v>83.0</v>
      </c>
      <c r="F1560" s="146">
        <v>63.0</v>
      </c>
      <c r="G1560" s="146">
        <f t="shared" si="2655"/>
        <v>20</v>
      </c>
      <c r="H1560" s="146">
        <f>(E1560+F1560)/2</f>
        <v>73</v>
      </c>
      <c r="I1560" s="146">
        <f t="shared" si="2656"/>
        <v>-7.5</v>
      </c>
      <c r="J1560" s="152" t="s">
        <v>1681</v>
      </c>
      <c r="K1560" s="197" t="s">
        <v>3492</v>
      </c>
      <c r="L1560" s="197" t="s">
        <v>1529</v>
      </c>
      <c r="M1560" s="181">
        <f>N1560/1000000</f>
        <v>0.319157</v>
      </c>
      <c r="N1560" s="198">
        <v>319157.0</v>
      </c>
      <c r="O1560" s="181">
        <f>P1560/1000000</f>
        <v>18.109144</v>
      </c>
      <c r="P1560" s="198">
        <v>1.8109144E7</v>
      </c>
      <c r="Q1560" s="181">
        <f>R1560/1000000</f>
        <v>0.228919</v>
      </c>
      <c r="R1560" s="198">
        <v>228919.0</v>
      </c>
      <c r="S1560" s="149">
        <f>P1560+R1560</f>
        <v>18338063</v>
      </c>
      <c r="T1560" s="149">
        <f t="shared" ref="T1560:T1564" si="2742">S1560/1000000</f>
        <v>18.338063</v>
      </c>
      <c r="U1560" s="199">
        <f t="shared" si="2740"/>
        <v>0.01248327045</v>
      </c>
      <c r="V1560" s="192">
        <v>32.0</v>
      </c>
      <c r="W1560" s="200">
        <f>SUM(S1560/(V1560*1000000))</f>
        <v>0.5730644688</v>
      </c>
      <c r="X1560" s="199">
        <f t="shared" si="2741"/>
        <v>0.00997365625</v>
      </c>
      <c r="Y1560" s="146">
        <v>2019.0</v>
      </c>
      <c r="Z1560" s="201"/>
      <c r="AA1560" s="201"/>
      <c r="AB1560" s="197" t="s">
        <v>1530</v>
      </c>
      <c r="AC1560" s="159"/>
    </row>
    <row r="1561" ht="15.75" customHeight="1">
      <c r="A1561" s="221" t="s">
        <v>4678</v>
      </c>
      <c r="B1561" s="175">
        <v>85.0</v>
      </c>
      <c r="C1561" s="147">
        <v>76.0</v>
      </c>
      <c r="D1561" s="183">
        <f t="shared" ref="D1561:D1562" si="2743">AVERAGE(B1561:C1561)</f>
        <v>80.5</v>
      </c>
      <c r="E1561" s="147">
        <v>77.0</v>
      </c>
      <c r="F1561" s="147">
        <v>71.0</v>
      </c>
      <c r="G1561" s="147">
        <f t="shared" si="2655"/>
        <v>6</v>
      </c>
      <c r="H1561" s="147">
        <f t="shared" ref="H1561:H1562" si="2744">AVERAGE(E1561:F1561)</f>
        <v>74</v>
      </c>
      <c r="I1561" s="183">
        <f t="shared" si="2656"/>
        <v>6.5</v>
      </c>
      <c r="J1561" s="179" t="s">
        <v>1605</v>
      </c>
      <c r="K1561" s="179" t="s">
        <v>1605</v>
      </c>
      <c r="L1561" s="179" t="s">
        <v>1534</v>
      </c>
      <c r="M1561" s="153">
        <v>0.18</v>
      </c>
      <c r="N1561" s="187">
        <f t="shared" ref="N1561:N1562" si="2745">M1561*1000000</f>
        <v>180000</v>
      </c>
      <c r="O1561" s="153">
        <v>11.24</v>
      </c>
      <c r="P1561" s="187">
        <f t="shared" ref="P1561:P1562" si="2746">O1561*1000000</f>
        <v>11240000</v>
      </c>
      <c r="Q1561" s="153">
        <v>23.47</v>
      </c>
      <c r="R1561" s="149">
        <f t="shared" ref="R1561:R1562" si="2747">SUM(Q1561*1000000)</f>
        <v>23470000</v>
      </c>
      <c r="S1561" s="154">
        <f>SUM(N1561:P1561)</f>
        <v>11420011.24</v>
      </c>
      <c r="T1561" s="149">
        <f t="shared" si="2742"/>
        <v>11.42001124</v>
      </c>
      <c r="U1561" s="178">
        <f t="shared" si="2740"/>
        <v>2.055164352</v>
      </c>
      <c r="V1561" s="156">
        <v>20.0</v>
      </c>
      <c r="W1561" s="188">
        <f t="shared" ref="W1561:W1562" si="2748">SUM(T1561/V1561)</f>
        <v>0.571000562</v>
      </c>
      <c r="X1561" s="193">
        <f t="shared" si="2741"/>
        <v>0.009</v>
      </c>
      <c r="Y1561" s="147">
        <v>2011.0</v>
      </c>
      <c r="Z1561" s="159"/>
      <c r="AA1561" s="159"/>
      <c r="AB1561" s="189" t="s">
        <v>4679</v>
      </c>
      <c r="AC1561" s="158"/>
    </row>
    <row r="1562" ht="15.75" customHeight="1">
      <c r="A1562" s="221" t="s">
        <v>4680</v>
      </c>
      <c r="B1562" s="175">
        <v>93.0</v>
      </c>
      <c r="C1562" s="158">
        <v>83.0</v>
      </c>
      <c r="D1562" s="185">
        <f t="shared" si="2743"/>
        <v>88</v>
      </c>
      <c r="E1562" s="158">
        <v>84.0</v>
      </c>
      <c r="F1562" s="147">
        <v>75.0</v>
      </c>
      <c r="G1562" s="147">
        <f t="shared" si="2655"/>
        <v>9</v>
      </c>
      <c r="H1562" s="147">
        <f t="shared" si="2744"/>
        <v>79.5</v>
      </c>
      <c r="I1562" s="185">
        <f t="shared" si="2656"/>
        <v>8.5</v>
      </c>
      <c r="J1562" s="179" t="s">
        <v>1694</v>
      </c>
      <c r="K1562" s="179" t="s">
        <v>4681</v>
      </c>
      <c r="L1562" s="179" t="s">
        <v>1534</v>
      </c>
      <c r="M1562" s="153">
        <v>11.36</v>
      </c>
      <c r="N1562" s="187">
        <f t="shared" si="2745"/>
        <v>11360000</v>
      </c>
      <c r="O1562" s="153">
        <v>73.864</v>
      </c>
      <c r="P1562" s="187">
        <f t="shared" si="2746"/>
        <v>73864000</v>
      </c>
      <c r="Q1562" s="153">
        <v>111.905</v>
      </c>
      <c r="R1562" s="149">
        <f t="shared" si="2747"/>
        <v>111905000</v>
      </c>
      <c r="S1562" s="154">
        <f>sum(N1562:P1562)</f>
        <v>85224073.86</v>
      </c>
      <c r="T1562" s="149">
        <f t="shared" si="2742"/>
        <v>85.22407386</v>
      </c>
      <c r="U1562" s="178">
        <f t="shared" si="2740"/>
        <v>1.31306795</v>
      </c>
      <c r="V1562" s="156">
        <v>150.0</v>
      </c>
      <c r="W1562" s="188">
        <f t="shared" si="2748"/>
        <v>0.5681604924</v>
      </c>
      <c r="X1562" s="193">
        <f t="shared" si="2741"/>
        <v>0.07573333333</v>
      </c>
      <c r="Y1562" s="147">
        <v>2011.0</v>
      </c>
      <c r="Z1562" s="159"/>
      <c r="AA1562" s="159"/>
      <c r="AB1562" s="189" t="s">
        <v>4682</v>
      </c>
      <c r="AC1562" s="158"/>
    </row>
    <row r="1563" ht="15.75" customHeight="1">
      <c r="A1563" s="194" t="s">
        <v>4683</v>
      </c>
      <c r="B1563" s="146">
        <v>49.0</v>
      </c>
      <c r="C1563" s="175">
        <v>51.0</v>
      </c>
      <c r="D1563" s="146">
        <f t="shared" ref="D1563:D1565" si="2749">(B1563+C1563)/2</f>
        <v>50</v>
      </c>
      <c r="E1563" s="146">
        <v>74.0</v>
      </c>
      <c r="F1563" s="146">
        <v>65.0</v>
      </c>
      <c r="G1563" s="146">
        <f t="shared" si="2655"/>
        <v>9</v>
      </c>
      <c r="H1563" s="146">
        <f t="shared" ref="H1563:H1565" si="2750">(E1563+F1563)/2</f>
        <v>69.5</v>
      </c>
      <c r="I1563" s="146">
        <f t="shared" si="2656"/>
        <v>-19.5</v>
      </c>
      <c r="J1563" s="173" t="s">
        <v>1558</v>
      </c>
      <c r="K1563" s="196" t="s">
        <v>1558</v>
      </c>
      <c r="L1563" s="197" t="s">
        <v>1534</v>
      </c>
      <c r="M1563" s="181">
        <f t="shared" ref="M1563:M1565" si="2751">N1563/1000000</f>
        <v>3.462308</v>
      </c>
      <c r="N1563" s="198">
        <v>3462308.0</v>
      </c>
      <c r="O1563" s="181">
        <f t="shared" ref="O1563:O1565" si="2752">P1563/1000000</f>
        <v>9.198356</v>
      </c>
      <c r="P1563" s="149">
        <v>9198356.0</v>
      </c>
      <c r="Q1563" s="181">
        <f t="shared" ref="Q1563:Q1565" si="2753">R1563/1000000</f>
        <v>0.894768</v>
      </c>
      <c r="R1563" s="198">
        <v>894768.0</v>
      </c>
      <c r="S1563" s="149">
        <f>P1563+R1563</f>
        <v>10093124</v>
      </c>
      <c r="T1563" s="149">
        <f t="shared" si="2742"/>
        <v>10.093124</v>
      </c>
      <c r="U1563" s="199">
        <f t="shared" si="2740"/>
        <v>0.08865124415</v>
      </c>
      <c r="V1563" s="192">
        <v>18.0</v>
      </c>
      <c r="W1563" s="200">
        <f>SUM(S1563/(V1563*1000000))</f>
        <v>0.5607291111</v>
      </c>
      <c r="X1563" s="199">
        <f t="shared" si="2741"/>
        <v>0.1923504444</v>
      </c>
      <c r="Y1563" s="146">
        <v>2019.0</v>
      </c>
      <c r="Z1563" s="201"/>
      <c r="AA1563" s="201"/>
      <c r="AB1563" s="197" t="s">
        <v>1530</v>
      </c>
      <c r="AC1563" s="159"/>
    </row>
    <row r="1564" ht="15.75" customHeight="1">
      <c r="A1564" s="224" t="s">
        <v>4684</v>
      </c>
      <c r="B1564" s="175">
        <v>45.0</v>
      </c>
      <c r="C1564" s="158">
        <v>50.0</v>
      </c>
      <c r="D1564" s="158">
        <f t="shared" si="2749"/>
        <v>47.5</v>
      </c>
      <c r="E1564" s="164">
        <v>51.0</v>
      </c>
      <c r="F1564" s="158">
        <v>64.0</v>
      </c>
      <c r="G1564" s="164">
        <f t="shared" si="2655"/>
        <v>-13</v>
      </c>
      <c r="H1564" s="158">
        <f t="shared" si="2750"/>
        <v>57.5</v>
      </c>
      <c r="I1564" s="164">
        <f t="shared" si="2656"/>
        <v>-10</v>
      </c>
      <c r="J1564" s="162" t="s">
        <v>1602</v>
      </c>
      <c r="K1564" s="162" t="s">
        <v>1835</v>
      </c>
      <c r="L1564" s="162" t="s">
        <v>1540</v>
      </c>
      <c r="M1564" s="153">
        <f t="shared" si="2751"/>
        <v>5.454284</v>
      </c>
      <c r="N1564" s="154">
        <v>5454284.0</v>
      </c>
      <c r="O1564" s="153">
        <f t="shared" si="2752"/>
        <v>14.440985</v>
      </c>
      <c r="P1564" s="149">
        <v>1.4440985E7</v>
      </c>
      <c r="Q1564" s="153">
        <f t="shared" si="2753"/>
        <v>1</v>
      </c>
      <c r="R1564" s="149">
        <v>1000000.0</v>
      </c>
      <c r="S1564" s="154">
        <f>SUM(P1564+Q1564*1000000)</f>
        <v>15440985</v>
      </c>
      <c r="T1564" s="154">
        <f t="shared" si="2742"/>
        <v>15.440985</v>
      </c>
      <c r="U1564" s="178">
        <f t="shared" si="2740"/>
        <v>0.06476270782</v>
      </c>
      <c r="V1564" s="192">
        <v>28.0</v>
      </c>
      <c r="W1564" s="188">
        <f>SUM(T1564/V1564)</f>
        <v>0.55146375</v>
      </c>
      <c r="X1564" s="193">
        <f t="shared" si="2741"/>
        <v>0.1947958571</v>
      </c>
      <c r="Y1564" s="158">
        <v>2015.0</v>
      </c>
      <c r="Z1564" s="159"/>
      <c r="AA1564" s="159"/>
      <c r="AB1564" s="189" t="s">
        <v>4685</v>
      </c>
      <c r="AC1564" s="158"/>
    </row>
    <row r="1565" ht="15.75" customHeight="1">
      <c r="A1565" s="227" t="s">
        <v>4686</v>
      </c>
      <c r="B1565" s="146">
        <v>80.0</v>
      </c>
      <c r="C1565" s="147">
        <v>67.0</v>
      </c>
      <c r="D1565" s="149">
        <f t="shared" si="2749"/>
        <v>73.5</v>
      </c>
      <c r="E1565" s="147">
        <v>70.0</v>
      </c>
      <c r="F1565" s="149">
        <v>74.0</v>
      </c>
      <c r="G1565" s="150">
        <f t="shared" si="2655"/>
        <v>-4</v>
      </c>
      <c r="H1565" s="151">
        <f t="shared" si="2750"/>
        <v>72</v>
      </c>
      <c r="I1565" s="150">
        <f t="shared" si="2656"/>
        <v>1.5</v>
      </c>
      <c r="J1565" s="152" t="s">
        <v>1527</v>
      </c>
      <c r="K1565" s="152" t="s">
        <v>1528</v>
      </c>
      <c r="L1565" s="152" t="s">
        <v>1529</v>
      </c>
      <c r="M1565" s="153">
        <f t="shared" si="2751"/>
        <v>5.765854</v>
      </c>
      <c r="N1565" s="149">
        <v>5765854.0</v>
      </c>
      <c r="O1565" s="153">
        <f t="shared" si="2752"/>
        <v>17.395521</v>
      </c>
      <c r="P1565" s="149">
        <v>1.7395521E7</v>
      </c>
      <c r="Q1565" s="153">
        <f t="shared" si="2753"/>
        <v>0.59115</v>
      </c>
      <c r="R1565" s="154">
        <f>S1565-P1565</f>
        <v>591150</v>
      </c>
      <c r="S1565" s="149">
        <v>1.7986671E7</v>
      </c>
      <c r="T1565" s="154">
        <f>S1565/100000</f>
        <v>179.86671</v>
      </c>
      <c r="U1565" s="155">
        <f t="shared" si="2740"/>
        <v>0.03286600394</v>
      </c>
      <c r="V1565" s="156">
        <v>34.0</v>
      </c>
      <c r="W1565" s="204">
        <f>SUM(S1565/(V1565*1000000))</f>
        <v>0.5290197353</v>
      </c>
      <c r="X1565" s="155">
        <f t="shared" si="2741"/>
        <v>0.1695839412</v>
      </c>
      <c r="Y1565" s="147">
        <v>2018.0</v>
      </c>
      <c r="Z1565" s="159"/>
      <c r="AA1565" s="159"/>
      <c r="AB1565" s="160" t="s">
        <v>4687</v>
      </c>
      <c r="AC1565" s="159"/>
    </row>
    <row r="1566" ht="15.75" customHeight="1">
      <c r="A1566" s="221" t="s">
        <v>4688</v>
      </c>
      <c r="B1566" s="175">
        <v>80.0</v>
      </c>
      <c r="C1566" s="158">
        <v>72.0</v>
      </c>
      <c r="D1566" s="183">
        <f>AVERAGE(B1566:C1566)</f>
        <v>76</v>
      </c>
      <c r="E1566" s="158">
        <v>80.0</v>
      </c>
      <c r="F1566" s="147">
        <v>79.0</v>
      </c>
      <c r="G1566" s="147">
        <f t="shared" si="2655"/>
        <v>1</v>
      </c>
      <c r="H1566" s="147">
        <f>AVERAGE(E1566:F1566)</f>
        <v>79.5</v>
      </c>
      <c r="I1566" s="183">
        <f t="shared" si="2656"/>
        <v>-3.5</v>
      </c>
      <c r="J1566" s="179" t="s">
        <v>1565</v>
      </c>
      <c r="K1566" s="179" t="s">
        <v>1565</v>
      </c>
      <c r="L1566" s="179" t="s">
        <v>1540</v>
      </c>
      <c r="M1566" s="153">
        <v>0.34</v>
      </c>
      <c r="N1566" s="187">
        <f>M1566*1000000</f>
        <v>340000</v>
      </c>
      <c r="O1566" s="153">
        <v>3.09</v>
      </c>
      <c r="P1566" s="187">
        <f>O1566*1000000</f>
        <v>3090000</v>
      </c>
      <c r="Q1566" s="153">
        <v>13.784</v>
      </c>
      <c r="R1566" s="149">
        <f>SUM(Q1566*1000000)</f>
        <v>13784000</v>
      </c>
      <c r="S1566" s="154">
        <f>sum(N1566:P1566)</f>
        <v>3430003.09</v>
      </c>
      <c r="T1566" s="149">
        <f>S1566/1000000</f>
        <v>3.43000309</v>
      </c>
      <c r="U1566" s="178">
        <f t="shared" si="2740"/>
        <v>4.018655272</v>
      </c>
      <c r="V1566" s="156">
        <v>6.5</v>
      </c>
      <c r="W1566" s="188">
        <f>SUM(T1566/V1566)</f>
        <v>0.5276927831</v>
      </c>
      <c r="X1566" s="193">
        <f t="shared" si="2741"/>
        <v>0.05230769231</v>
      </c>
      <c r="Y1566" s="147">
        <v>2011.0</v>
      </c>
      <c r="Z1566" s="159"/>
      <c r="AA1566" s="159"/>
      <c r="AB1566" s="189" t="s">
        <v>4689</v>
      </c>
      <c r="AC1566" s="158"/>
    </row>
    <row r="1567" ht="15.75" customHeight="1">
      <c r="A1567" s="194" t="s">
        <v>4690</v>
      </c>
      <c r="B1567" s="146">
        <v>89.0</v>
      </c>
      <c r="C1567" s="175">
        <v>72.0</v>
      </c>
      <c r="D1567" s="146">
        <f t="shared" ref="D1567:D1571" si="2754">(B1567+C1567)/2</f>
        <v>80.5</v>
      </c>
      <c r="E1567" s="146">
        <v>87.0</v>
      </c>
      <c r="F1567" s="146">
        <v>56.0</v>
      </c>
      <c r="G1567" s="146">
        <f t="shared" si="2655"/>
        <v>31</v>
      </c>
      <c r="H1567" s="146">
        <f t="shared" ref="H1567:H1571" si="2755">(E1567+F1567)/2</f>
        <v>71.5</v>
      </c>
      <c r="I1567" s="146">
        <f t="shared" si="2656"/>
        <v>9</v>
      </c>
      <c r="J1567" s="173" t="s">
        <v>1547</v>
      </c>
      <c r="K1567" s="196" t="s">
        <v>1547</v>
      </c>
      <c r="L1567" s="197" t="s">
        <v>1540</v>
      </c>
      <c r="M1567" s="181">
        <f t="shared" ref="M1567:M1576" si="2756">N1567/1000000</f>
        <v>0.180711</v>
      </c>
      <c r="N1567" s="198">
        <v>180711.0</v>
      </c>
      <c r="O1567" s="181">
        <f t="shared" ref="O1567:O1579" si="2757">P1567/1000000</f>
        <v>7.136342</v>
      </c>
      <c r="P1567" s="149">
        <v>7136342.0</v>
      </c>
      <c r="Q1567" s="181">
        <f>R1567/1000000</f>
        <v>0.25042</v>
      </c>
      <c r="R1567" s="198">
        <v>250420.0</v>
      </c>
      <c r="S1567" s="149">
        <f>P1567+R1567</f>
        <v>7386762</v>
      </c>
      <c r="T1567" s="149">
        <v>7.4</v>
      </c>
      <c r="U1567" s="199">
        <f t="shared" si="2740"/>
        <v>0.03390118702</v>
      </c>
      <c r="V1567" s="192">
        <v>14.0</v>
      </c>
      <c r="W1567" s="200">
        <f t="shared" ref="W1567:W1571" si="2758">SUM(S1567/(V1567*1000000))</f>
        <v>0.5276258571</v>
      </c>
      <c r="X1567" s="199">
        <f t="shared" si="2741"/>
        <v>0.01290792857</v>
      </c>
      <c r="Y1567" s="146">
        <v>2019.0</v>
      </c>
      <c r="Z1567" s="201"/>
      <c r="AA1567" s="201"/>
      <c r="AB1567" s="211" t="s">
        <v>4691</v>
      </c>
      <c r="AC1567" s="159"/>
    </row>
    <row r="1568" ht="15.75" customHeight="1">
      <c r="A1568" s="227" t="s">
        <v>4692</v>
      </c>
      <c r="B1568" s="146">
        <v>87.0</v>
      </c>
      <c r="C1568" s="147">
        <v>75.0</v>
      </c>
      <c r="D1568" s="149">
        <f t="shared" si="2754"/>
        <v>81</v>
      </c>
      <c r="E1568" s="147">
        <v>68.0</v>
      </c>
      <c r="F1568" s="149">
        <v>70.0</v>
      </c>
      <c r="G1568" s="150">
        <f t="shared" si="2655"/>
        <v>-2</v>
      </c>
      <c r="H1568" s="151">
        <f t="shared" si="2755"/>
        <v>69</v>
      </c>
      <c r="I1568" s="150">
        <f t="shared" si="2656"/>
        <v>12</v>
      </c>
      <c r="J1568" s="173" t="s">
        <v>1547</v>
      </c>
      <c r="K1568" s="173" t="s">
        <v>1547</v>
      </c>
      <c r="L1568" s="152" t="s">
        <v>1540</v>
      </c>
      <c r="M1568" s="153">
        <f t="shared" si="2756"/>
        <v>1.22443</v>
      </c>
      <c r="N1568" s="149">
        <v>1224430.0</v>
      </c>
      <c r="O1568" s="153">
        <f t="shared" si="2757"/>
        <v>2.830775</v>
      </c>
      <c r="P1568" s="149">
        <v>2830775.0</v>
      </c>
      <c r="Q1568" s="153">
        <v>0.0</v>
      </c>
      <c r="R1568" s="154">
        <v>0.0</v>
      </c>
      <c r="S1568" s="149">
        <v>2830775.0</v>
      </c>
      <c r="T1568" s="154">
        <f>S1568/100000</f>
        <v>28.30775</v>
      </c>
      <c r="U1568" s="151">
        <v>0.0</v>
      </c>
      <c r="V1568" s="156">
        <v>5.4</v>
      </c>
      <c r="W1568" s="204">
        <f t="shared" si="2758"/>
        <v>0.5242175926</v>
      </c>
      <c r="X1568" s="155">
        <f t="shared" si="2741"/>
        <v>0.2267462963</v>
      </c>
      <c r="Y1568" s="147">
        <v>2018.0</v>
      </c>
      <c r="Z1568" s="159"/>
      <c r="AA1568" s="159"/>
      <c r="AB1568" s="160" t="s">
        <v>4693</v>
      </c>
      <c r="AC1568" s="159"/>
    </row>
    <row r="1569" ht="15.75" customHeight="1">
      <c r="A1569" s="222" t="s">
        <v>4694</v>
      </c>
      <c r="B1569" s="146">
        <v>50.0</v>
      </c>
      <c r="C1569" s="164">
        <v>58.0</v>
      </c>
      <c r="D1569" s="149">
        <f t="shared" si="2754"/>
        <v>54</v>
      </c>
      <c r="E1569" s="164">
        <v>66.0</v>
      </c>
      <c r="F1569" s="164">
        <v>63.0</v>
      </c>
      <c r="G1569" s="151">
        <f t="shared" si="2655"/>
        <v>3</v>
      </c>
      <c r="H1569" s="151">
        <f t="shared" si="2755"/>
        <v>64.5</v>
      </c>
      <c r="I1569" s="150">
        <f t="shared" si="2656"/>
        <v>-10.5</v>
      </c>
      <c r="J1569" s="165" t="s">
        <v>1602</v>
      </c>
      <c r="K1569" s="165" t="s">
        <v>2054</v>
      </c>
      <c r="L1569" s="166" t="s">
        <v>1540</v>
      </c>
      <c r="M1569" s="167">
        <f t="shared" si="2756"/>
        <v>0.061999</v>
      </c>
      <c r="N1569" s="149">
        <v>61999.0</v>
      </c>
      <c r="O1569" s="167">
        <f t="shared" si="2757"/>
        <v>11.532128</v>
      </c>
      <c r="P1569" s="149">
        <v>1.1532128E7</v>
      </c>
      <c r="Q1569" s="167">
        <f t="shared" ref="Q1569:Q1574" si="2759">R1569/1000000</f>
        <v>0</v>
      </c>
      <c r="R1569" s="150">
        <f t="shared" ref="R1569:R1570" si="2760">S1569-P1569</f>
        <v>0</v>
      </c>
      <c r="S1569" s="149">
        <v>1.1532128E7</v>
      </c>
      <c r="T1569" s="149">
        <f t="shared" ref="T1569:T1580" si="2761">S1569/1000000</f>
        <v>11.532128</v>
      </c>
      <c r="U1569" s="155">
        <f t="shared" ref="U1569:U1585" si="2762">(R1569/S1569)</f>
        <v>0</v>
      </c>
      <c r="V1569" s="192">
        <v>22.0</v>
      </c>
      <c r="W1569" s="204">
        <f t="shared" si="2758"/>
        <v>0.5241876364</v>
      </c>
      <c r="X1569" s="155">
        <f t="shared" si="2741"/>
        <v>0.002818136364</v>
      </c>
      <c r="Y1569" s="164">
        <v>2017.0</v>
      </c>
      <c r="Z1569" s="171"/>
      <c r="AA1569" s="171"/>
      <c r="AB1569" s="172" t="s">
        <v>4695</v>
      </c>
      <c r="AC1569" s="171"/>
    </row>
    <row r="1570" ht="15.75" customHeight="1">
      <c r="A1570" s="222" t="s">
        <v>4696</v>
      </c>
      <c r="B1570" s="146">
        <v>31.0</v>
      </c>
      <c r="C1570" s="164">
        <v>41.0</v>
      </c>
      <c r="D1570" s="149">
        <f t="shared" si="2754"/>
        <v>36</v>
      </c>
      <c r="E1570" s="164">
        <v>51.0</v>
      </c>
      <c r="F1570" s="164">
        <v>54.0</v>
      </c>
      <c r="G1570" s="151">
        <f t="shared" si="2655"/>
        <v>-3</v>
      </c>
      <c r="H1570" s="151">
        <f t="shared" si="2755"/>
        <v>52.5</v>
      </c>
      <c r="I1570" s="150">
        <f t="shared" si="2656"/>
        <v>-16.5</v>
      </c>
      <c r="J1570" s="165" t="s">
        <v>1602</v>
      </c>
      <c r="K1570" s="165" t="s">
        <v>1835</v>
      </c>
      <c r="L1570" s="166" t="s">
        <v>1540</v>
      </c>
      <c r="M1570" s="167">
        <f t="shared" si="2756"/>
        <v>10.950705</v>
      </c>
      <c r="N1570" s="149">
        <v>1.0950705E7</v>
      </c>
      <c r="O1570" s="167">
        <f t="shared" si="2757"/>
        <v>33.370166</v>
      </c>
      <c r="P1570" s="149">
        <v>3.3370166E7</v>
      </c>
      <c r="Q1570" s="167">
        <f t="shared" si="2759"/>
        <v>31.123749</v>
      </c>
      <c r="R1570" s="150">
        <f t="shared" si="2760"/>
        <v>31123749</v>
      </c>
      <c r="S1570" s="149">
        <v>6.4493915E7</v>
      </c>
      <c r="T1570" s="149">
        <f t="shared" si="2761"/>
        <v>64.493915</v>
      </c>
      <c r="U1570" s="155">
        <f t="shared" si="2762"/>
        <v>0.4825842717</v>
      </c>
      <c r="V1570" s="192">
        <v>125.0</v>
      </c>
      <c r="W1570" s="204">
        <f t="shared" si="2758"/>
        <v>0.51595132</v>
      </c>
      <c r="X1570" s="155">
        <f t="shared" si="2741"/>
        <v>0.08760564</v>
      </c>
      <c r="Y1570" s="164">
        <v>2017.0</v>
      </c>
      <c r="Z1570" s="171"/>
      <c r="AA1570" s="171"/>
      <c r="AB1570" s="172" t="s">
        <v>4697</v>
      </c>
      <c r="AC1570" s="171"/>
    </row>
    <row r="1571" ht="15.75" customHeight="1">
      <c r="A1571" s="194" t="s">
        <v>4698</v>
      </c>
      <c r="B1571" s="146">
        <v>61.0</v>
      </c>
      <c r="C1571" s="175">
        <v>60.0</v>
      </c>
      <c r="D1571" s="146">
        <f t="shared" si="2754"/>
        <v>60.5</v>
      </c>
      <c r="E1571" s="146">
        <v>80.0</v>
      </c>
      <c r="F1571" s="146">
        <v>51.0</v>
      </c>
      <c r="G1571" s="146">
        <f t="shared" si="2655"/>
        <v>29</v>
      </c>
      <c r="H1571" s="146">
        <f t="shared" si="2755"/>
        <v>65.5</v>
      </c>
      <c r="I1571" s="146">
        <f t="shared" si="2656"/>
        <v>-5</v>
      </c>
      <c r="J1571" s="173" t="s">
        <v>1547</v>
      </c>
      <c r="K1571" s="196" t="s">
        <v>1547</v>
      </c>
      <c r="L1571" s="197" t="s">
        <v>1534</v>
      </c>
      <c r="M1571" s="181">
        <f t="shared" si="2756"/>
        <v>3.500454</v>
      </c>
      <c r="N1571" s="198">
        <v>3500454.0</v>
      </c>
      <c r="O1571" s="181">
        <f t="shared" si="2757"/>
        <v>9.200043</v>
      </c>
      <c r="P1571" s="149">
        <v>9200043.0</v>
      </c>
      <c r="Q1571" s="181">
        <f t="shared" si="2759"/>
        <v>4.2</v>
      </c>
      <c r="R1571" s="198">
        <v>4200000.0</v>
      </c>
      <c r="S1571" s="149">
        <f>P1571+R1571</f>
        <v>13400043</v>
      </c>
      <c r="T1571" s="149">
        <f t="shared" si="2761"/>
        <v>13.400043</v>
      </c>
      <c r="U1571" s="199">
        <f t="shared" si="2762"/>
        <v>0.31343183</v>
      </c>
      <c r="V1571" s="192">
        <v>26.0</v>
      </c>
      <c r="W1571" s="200">
        <f t="shared" si="2758"/>
        <v>0.5153862692</v>
      </c>
      <c r="X1571" s="199">
        <f t="shared" si="2741"/>
        <v>0.1346328462</v>
      </c>
      <c r="Y1571" s="146">
        <v>2019.0</v>
      </c>
      <c r="Z1571" s="201"/>
      <c r="AA1571" s="201"/>
      <c r="AB1571" s="211" t="s">
        <v>4699</v>
      </c>
      <c r="AC1571" s="159"/>
    </row>
    <row r="1572" ht="15.75" customHeight="1">
      <c r="A1572" s="223" t="s">
        <v>4700</v>
      </c>
      <c r="B1572" s="175">
        <v>76.0</v>
      </c>
      <c r="C1572" s="158">
        <v>65.0</v>
      </c>
      <c r="D1572" s="210">
        <f t="shared" ref="D1572:D1573" si="2763">AVERAGE(B1572:C1572)</f>
        <v>70.5</v>
      </c>
      <c r="E1572" s="158">
        <v>60.0</v>
      </c>
      <c r="F1572" s="158">
        <v>67.0</v>
      </c>
      <c r="G1572" s="158">
        <f t="shared" si="2655"/>
        <v>-7</v>
      </c>
      <c r="H1572" s="158">
        <f t="shared" ref="H1572:H1573" si="2764">AVERAGE(E1572:F1572)</f>
        <v>63.5</v>
      </c>
      <c r="I1572" s="210">
        <f t="shared" si="2656"/>
        <v>7</v>
      </c>
      <c r="J1572" s="162" t="s">
        <v>1681</v>
      </c>
      <c r="K1572" s="162" t="s">
        <v>4701</v>
      </c>
      <c r="L1572" s="162" t="s">
        <v>1529</v>
      </c>
      <c r="M1572" s="153">
        <f t="shared" si="2756"/>
        <v>0.053452</v>
      </c>
      <c r="N1572" s="154">
        <v>53452.0</v>
      </c>
      <c r="O1572" s="153">
        <f t="shared" si="2757"/>
        <v>1.030064</v>
      </c>
      <c r="P1572" s="154">
        <v>1030064.0</v>
      </c>
      <c r="Q1572" s="153">
        <f t="shared" si="2759"/>
        <v>0.6</v>
      </c>
      <c r="R1572" s="154">
        <v>600000.0</v>
      </c>
      <c r="S1572" s="154">
        <f>SUM(P1572+Q1572)</f>
        <v>1030064.6</v>
      </c>
      <c r="T1572" s="154">
        <f t="shared" si="2761"/>
        <v>1.0300646</v>
      </c>
      <c r="U1572" s="178">
        <f t="shared" si="2762"/>
        <v>0.5824877391</v>
      </c>
      <c r="V1572" s="156">
        <v>2.0</v>
      </c>
      <c r="W1572" s="188">
        <f>SUM(T1572/V1572)</f>
        <v>0.5150323</v>
      </c>
      <c r="X1572" s="193">
        <f t="shared" si="2741"/>
        <v>0.026726</v>
      </c>
      <c r="Y1572" s="158">
        <v>2013.0</v>
      </c>
      <c r="Z1572" s="159"/>
      <c r="AA1572" s="159"/>
      <c r="AB1572" s="189" t="s">
        <v>4702</v>
      </c>
      <c r="AC1572" s="158"/>
    </row>
    <row r="1573" ht="15.75" customHeight="1">
      <c r="A1573" s="225" t="s">
        <v>4703</v>
      </c>
      <c r="B1573" s="206">
        <v>9.0</v>
      </c>
      <c r="C1573" s="151">
        <v>30.0</v>
      </c>
      <c r="D1573" s="208">
        <f t="shared" si="2763"/>
        <v>19.5</v>
      </c>
      <c r="E1573" s="151">
        <v>57.0</v>
      </c>
      <c r="F1573" s="151">
        <v>58.0</v>
      </c>
      <c r="G1573" s="151">
        <f t="shared" si="2655"/>
        <v>-1</v>
      </c>
      <c r="H1573" s="151">
        <f t="shared" si="2764"/>
        <v>57.5</v>
      </c>
      <c r="I1573" s="208">
        <f t="shared" si="2656"/>
        <v>-38</v>
      </c>
      <c r="J1573" s="165" t="s">
        <v>1750</v>
      </c>
      <c r="K1573" s="165" t="s">
        <v>1750</v>
      </c>
      <c r="L1573" s="165" t="s">
        <v>1534</v>
      </c>
      <c r="M1573" s="181">
        <f t="shared" si="2756"/>
        <v>3.921742</v>
      </c>
      <c r="N1573" s="150">
        <v>3921742.0</v>
      </c>
      <c r="O1573" s="181">
        <f t="shared" si="2757"/>
        <v>7.791979</v>
      </c>
      <c r="P1573" s="150">
        <v>7791979.0</v>
      </c>
      <c r="Q1573" s="153">
        <f t="shared" si="2759"/>
        <v>7.6</v>
      </c>
      <c r="R1573" s="149">
        <v>7600000.0</v>
      </c>
      <c r="S1573" s="150">
        <v>1.5391979E7</v>
      </c>
      <c r="T1573" s="149">
        <f t="shared" si="2761"/>
        <v>15.391979</v>
      </c>
      <c r="U1573" s="178">
        <f t="shared" si="2762"/>
        <v>0.4937636674</v>
      </c>
      <c r="V1573" s="192">
        <v>30.0</v>
      </c>
      <c r="W1573" s="204">
        <f t="shared" ref="W1573:W1576" si="2765">SUM(S1573/(V1573*1000000))</f>
        <v>0.5130659667</v>
      </c>
      <c r="X1573" s="193">
        <f t="shared" si="2741"/>
        <v>0.1307247333</v>
      </c>
      <c r="Y1573" s="151">
        <v>2014.0</v>
      </c>
      <c r="Z1573" s="171"/>
      <c r="AA1573" s="159"/>
      <c r="AB1573" s="189" t="s">
        <v>4704</v>
      </c>
      <c r="AC1573" s="158"/>
    </row>
    <row r="1574" ht="15.75" customHeight="1">
      <c r="A1574" s="222" t="s">
        <v>4705</v>
      </c>
      <c r="B1574" s="146">
        <v>86.0</v>
      </c>
      <c r="C1574" s="164">
        <v>73.0</v>
      </c>
      <c r="D1574" s="149">
        <f>(B1574+C1574)/2</f>
        <v>79.5</v>
      </c>
      <c r="E1574" s="164">
        <v>76.0</v>
      </c>
      <c r="F1574" s="164">
        <v>59.0</v>
      </c>
      <c r="G1574" s="151">
        <f t="shared" si="2655"/>
        <v>17</v>
      </c>
      <c r="H1574" s="151">
        <f>(E1574+F1574)/2</f>
        <v>67.5</v>
      </c>
      <c r="I1574" s="150">
        <f t="shared" si="2656"/>
        <v>12</v>
      </c>
      <c r="J1574" s="162" t="s">
        <v>1565</v>
      </c>
      <c r="K1574" s="165" t="s">
        <v>4706</v>
      </c>
      <c r="L1574" s="152" t="s">
        <v>1529</v>
      </c>
      <c r="M1574" s="167">
        <f t="shared" si="2756"/>
        <v>0.518332</v>
      </c>
      <c r="N1574" s="149">
        <v>518332.0</v>
      </c>
      <c r="O1574" s="167">
        <f t="shared" si="2757"/>
        <v>12.626314</v>
      </c>
      <c r="P1574" s="149">
        <v>1.2626314E7</v>
      </c>
      <c r="Q1574" s="167">
        <f t="shared" si="2759"/>
        <v>0</v>
      </c>
      <c r="R1574" s="150">
        <f>S1574-P1574</f>
        <v>0</v>
      </c>
      <c r="S1574" s="149">
        <v>1.2626314E7</v>
      </c>
      <c r="T1574" s="149">
        <f t="shared" si="2761"/>
        <v>12.626314</v>
      </c>
      <c r="U1574" s="155">
        <f t="shared" si="2762"/>
        <v>0</v>
      </c>
      <c r="V1574" s="192">
        <v>25.0</v>
      </c>
      <c r="W1574" s="204">
        <f t="shared" si="2765"/>
        <v>0.50505256</v>
      </c>
      <c r="X1574" s="155">
        <f t="shared" si="2741"/>
        <v>0.02073328</v>
      </c>
      <c r="Y1574" s="164">
        <v>2017.0</v>
      </c>
      <c r="Z1574" s="171"/>
      <c r="AA1574" s="171"/>
      <c r="AB1574" s="172" t="s">
        <v>4707</v>
      </c>
      <c r="AC1574" s="171"/>
    </row>
    <row r="1575" ht="15.75" customHeight="1">
      <c r="A1575" s="225" t="s">
        <v>4708</v>
      </c>
      <c r="B1575" s="206">
        <v>88.0</v>
      </c>
      <c r="C1575" s="151">
        <v>81.0</v>
      </c>
      <c r="D1575" s="208">
        <f>AVERAGE(B1575:C1575)</f>
        <v>84.5</v>
      </c>
      <c r="E1575" s="151">
        <v>67.0</v>
      </c>
      <c r="F1575" s="151">
        <v>71.0</v>
      </c>
      <c r="G1575" s="151">
        <f t="shared" si="2655"/>
        <v>-4</v>
      </c>
      <c r="H1575" s="151">
        <f>AVERAGE(E1575:F1575)</f>
        <v>69</v>
      </c>
      <c r="I1575" s="208">
        <f t="shared" si="2656"/>
        <v>15.5</v>
      </c>
      <c r="J1575" s="165" t="s">
        <v>1565</v>
      </c>
      <c r="K1575" s="165" t="s">
        <v>1565</v>
      </c>
      <c r="L1575" s="165" t="s">
        <v>1529</v>
      </c>
      <c r="M1575" s="181">
        <f t="shared" si="2756"/>
        <v>0.270877</v>
      </c>
      <c r="N1575" s="150">
        <v>270877.0</v>
      </c>
      <c r="O1575" s="181">
        <f t="shared" si="2757"/>
        <v>12.0963</v>
      </c>
      <c r="P1575" s="150">
        <v>1.20963E7</v>
      </c>
      <c r="Q1575" s="181">
        <v>6.9</v>
      </c>
      <c r="R1575" s="149">
        <f>SUM(Q1575*1000000)</f>
        <v>6900000</v>
      </c>
      <c r="S1575" s="150">
        <v>1.20963E7</v>
      </c>
      <c r="T1575" s="149">
        <f t="shared" si="2761"/>
        <v>12.0963</v>
      </c>
      <c r="U1575" s="178">
        <f t="shared" si="2762"/>
        <v>0.5704223606</v>
      </c>
      <c r="V1575" s="192">
        <v>24.0</v>
      </c>
      <c r="W1575" s="204">
        <f t="shared" si="2765"/>
        <v>0.5040125</v>
      </c>
      <c r="X1575" s="193">
        <f t="shared" si="2741"/>
        <v>0.01128654167</v>
      </c>
      <c r="Y1575" s="151">
        <v>2014.0</v>
      </c>
      <c r="Z1575" s="171"/>
      <c r="AA1575" s="159"/>
      <c r="AB1575" s="189" t="s">
        <v>4709</v>
      </c>
      <c r="AC1575" s="158"/>
    </row>
    <row r="1576" ht="15.75" customHeight="1">
      <c r="A1576" s="212" t="s">
        <v>4710</v>
      </c>
      <c r="B1576" s="146">
        <v>90.0</v>
      </c>
      <c r="C1576" s="146">
        <v>66.0</v>
      </c>
      <c r="D1576" s="146">
        <f>(B1576+C1576)/2</f>
        <v>78</v>
      </c>
      <c r="E1576" s="146">
        <v>64.0</v>
      </c>
      <c r="F1576" s="146">
        <v>59.0</v>
      </c>
      <c r="G1576" s="146">
        <f t="shared" si="2655"/>
        <v>5</v>
      </c>
      <c r="H1576" s="146">
        <f>(E1576+F1576)/2</f>
        <v>61.5</v>
      </c>
      <c r="I1576" s="146">
        <f t="shared" si="2656"/>
        <v>16.5</v>
      </c>
      <c r="J1576" s="152" t="s">
        <v>1537</v>
      </c>
      <c r="K1576" s="197" t="s">
        <v>3347</v>
      </c>
      <c r="L1576" s="197" t="s">
        <v>1540</v>
      </c>
      <c r="M1576" s="181">
        <f t="shared" si="2756"/>
        <v>7.173887</v>
      </c>
      <c r="N1576" s="149">
        <v>7173887.0</v>
      </c>
      <c r="O1576" s="181">
        <f t="shared" si="2757"/>
        <v>16.79079</v>
      </c>
      <c r="P1576" s="149">
        <v>1.679079E7</v>
      </c>
      <c r="Q1576" s="181">
        <f t="shared" ref="Q1576:Q1579" si="2766">R1576/1000000</f>
        <v>12.919249</v>
      </c>
      <c r="R1576" s="149">
        <v>1.2919249E7</v>
      </c>
      <c r="S1576" s="149">
        <f>P1576+R1576</f>
        <v>29710039</v>
      </c>
      <c r="T1576" s="149">
        <f t="shared" si="2761"/>
        <v>29.710039</v>
      </c>
      <c r="U1576" s="199">
        <f t="shared" si="2762"/>
        <v>0.4348445655</v>
      </c>
      <c r="V1576" s="192">
        <v>59.0</v>
      </c>
      <c r="W1576" s="200">
        <f t="shared" si="2765"/>
        <v>0.5035599831</v>
      </c>
      <c r="X1576" s="199">
        <f t="shared" si="2741"/>
        <v>0.1215913051</v>
      </c>
      <c r="Y1576" s="146">
        <v>2019.0</v>
      </c>
      <c r="Z1576" s="201"/>
      <c r="AA1576" s="201"/>
      <c r="AB1576" s="211" t="s">
        <v>4711</v>
      </c>
      <c r="AC1576" s="159"/>
    </row>
    <row r="1577" ht="15.75" customHeight="1">
      <c r="A1577" s="221" t="s">
        <v>4712</v>
      </c>
      <c r="B1577" s="183">
        <v>19.0</v>
      </c>
      <c r="C1577" s="147">
        <v>45.0</v>
      </c>
      <c r="D1577" s="183">
        <f>AVERAGE(B1577:C1577)</f>
        <v>32</v>
      </c>
      <c r="E1577" s="147">
        <v>40.0</v>
      </c>
      <c r="F1577" s="147">
        <v>72.0</v>
      </c>
      <c r="G1577" s="147">
        <f t="shared" si="2655"/>
        <v>-32</v>
      </c>
      <c r="H1577" s="147">
        <f>AVERAGE(E1577:F1577)</f>
        <v>56</v>
      </c>
      <c r="I1577" s="183">
        <f t="shared" si="2656"/>
        <v>-24</v>
      </c>
      <c r="J1577" s="179" t="s">
        <v>1629</v>
      </c>
      <c r="K1577" s="179" t="s">
        <v>1754</v>
      </c>
      <c r="L1577" s="179" t="s">
        <v>1534</v>
      </c>
      <c r="M1577" s="186">
        <v>5.951409</v>
      </c>
      <c r="N1577" s="149">
        <v>5951409.0</v>
      </c>
      <c r="O1577" s="181">
        <f t="shared" si="2757"/>
        <v>15.074191</v>
      </c>
      <c r="P1577" s="187">
        <v>1.5074191E7</v>
      </c>
      <c r="Q1577" s="181">
        <f t="shared" si="2766"/>
        <v>25.096367</v>
      </c>
      <c r="R1577" s="187">
        <v>2.5096367E7</v>
      </c>
      <c r="S1577" s="187">
        <v>4.0170558E7</v>
      </c>
      <c r="T1577" s="187">
        <f t="shared" si="2761"/>
        <v>40.170558</v>
      </c>
      <c r="U1577" s="178">
        <f t="shared" si="2762"/>
        <v>0.6247452923</v>
      </c>
      <c r="V1577" s="156">
        <v>80.0</v>
      </c>
      <c r="W1577" s="188">
        <f>SUM(T1577/V1577)</f>
        <v>0.502131975</v>
      </c>
      <c r="X1577" s="193">
        <f t="shared" si="2741"/>
        <v>0.0743926125</v>
      </c>
      <c r="Y1577" s="147">
        <v>2007.0</v>
      </c>
      <c r="Z1577" s="159"/>
      <c r="AA1577" s="159"/>
      <c r="AB1577" s="160" t="s">
        <v>4713</v>
      </c>
      <c r="AC1577" s="159"/>
    </row>
    <row r="1578" ht="15.75" customHeight="1">
      <c r="A1578" s="222" t="s">
        <v>4714</v>
      </c>
      <c r="B1578" s="146">
        <v>83.0</v>
      </c>
      <c r="C1578" s="164">
        <v>78.0</v>
      </c>
      <c r="D1578" s="149">
        <f t="shared" ref="D1578:D1579" si="2767">(B1578+C1578)/2</f>
        <v>80.5</v>
      </c>
      <c r="E1578" s="164">
        <v>80.0</v>
      </c>
      <c r="F1578" s="164">
        <v>62.0</v>
      </c>
      <c r="G1578" s="151">
        <f t="shared" si="2655"/>
        <v>18</v>
      </c>
      <c r="H1578" s="151">
        <f t="shared" ref="H1578:H1579" si="2768">(E1578+F1578)/2</f>
        <v>71</v>
      </c>
      <c r="I1578" s="150">
        <f t="shared" si="2656"/>
        <v>9.5</v>
      </c>
      <c r="J1578" s="165" t="s">
        <v>1983</v>
      </c>
      <c r="K1578" s="165" t="s">
        <v>2043</v>
      </c>
      <c r="L1578" s="166" t="s">
        <v>1577</v>
      </c>
      <c r="M1578" s="167">
        <f t="shared" ref="M1578:M1579" si="2769">N1578/1000000</f>
        <v>0.35019</v>
      </c>
      <c r="N1578" s="149">
        <v>350190.0</v>
      </c>
      <c r="O1578" s="167">
        <f t="shared" si="2757"/>
        <v>16.790139</v>
      </c>
      <c r="P1578" s="149">
        <v>1.6790139E7</v>
      </c>
      <c r="Q1578" s="167">
        <f t="shared" si="2766"/>
        <v>0</v>
      </c>
      <c r="R1578" s="150">
        <f t="shared" ref="R1578:R1579" si="2770">S1578-P1578</f>
        <v>0</v>
      </c>
      <c r="S1578" s="149">
        <v>1.6790139E7</v>
      </c>
      <c r="T1578" s="149">
        <f t="shared" si="2761"/>
        <v>16.790139</v>
      </c>
      <c r="U1578" s="155">
        <f t="shared" si="2762"/>
        <v>0</v>
      </c>
      <c r="V1578" s="192">
        <v>34.0</v>
      </c>
      <c r="W1578" s="204">
        <f t="shared" ref="W1578:W1579" si="2771">SUM(S1578/(V1578*1000000))</f>
        <v>0.4938276176</v>
      </c>
      <c r="X1578" s="155">
        <f t="shared" si="2741"/>
        <v>0.01029970588</v>
      </c>
      <c r="Y1578" s="164">
        <v>2017.0</v>
      </c>
      <c r="Z1578" s="171"/>
      <c r="AA1578" s="171"/>
      <c r="AB1578" s="172" t="s">
        <v>4715</v>
      </c>
      <c r="AC1578" s="171"/>
    </row>
    <row r="1579" ht="15.75" customHeight="1">
      <c r="A1579" s="222" t="s">
        <v>4716</v>
      </c>
      <c r="B1579" s="146">
        <v>16.0</v>
      </c>
      <c r="C1579" s="164">
        <v>33.0</v>
      </c>
      <c r="D1579" s="149">
        <f t="shared" si="2767"/>
        <v>24.5</v>
      </c>
      <c r="E1579" s="149">
        <v>55.0</v>
      </c>
      <c r="F1579" s="164">
        <v>44.0</v>
      </c>
      <c r="G1579" s="150">
        <f t="shared" si="2655"/>
        <v>11</v>
      </c>
      <c r="H1579" s="151">
        <f t="shared" si="2768"/>
        <v>49.5</v>
      </c>
      <c r="I1579" s="150">
        <f t="shared" si="2656"/>
        <v>-25</v>
      </c>
      <c r="J1579" s="179" t="s">
        <v>1629</v>
      </c>
      <c r="K1579" s="165" t="s">
        <v>4717</v>
      </c>
      <c r="L1579" s="166" t="s">
        <v>1540</v>
      </c>
      <c r="M1579" s="167">
        <f t="shared" si="2769"/>
        <v>3.775596</v>
      </c>
      <c r="N1579" s="149">
        <v>3775596.0</v>
      </c>
      <c r="O1579" s="167">
        <f t="shared" si="2757"/>
        <v>7.885294</v>
      </c>
      <c r="P1579" s="149">
        <v>7885294.0</v>
      </c>
      <c r="Q1579" s="167">
        <f t="shared" si="2766"/>
        <v>6.908091</v>
      </c>
      <c r="R1579" s="150">
        <f t="shared" si="2770"/>
        <v>6908091</v>
      </c>
      <c r="S1579" s="149">
        <v>1.4793385E7</v>
      </c>
      <c r="T1579" s="149">
        <f t="shared" si="2761"/>
        <v>14.793385</v>
      </c>
      <c r="U1579" s="155">
        <f t="shared" si="2762"/>
        <v>0.4669716228</v>
      </c>
      <c r="V1579" s="192">
        <v>30.0</v>
      </c>
      <c r="W1579" s="204">
        <f t="shared" si="2771"/>
        <v>0.4931128333</v>
      </c>
      <c r="X1579" s="155">
        <f t="shared" si="2741"/>
        <v>0.1258532</v>
      </c>
      <c r="Y1579" s="164">
        <v>2017.0</v>
      </c>
      <c r="Z1579" s="171"/>
      <c r="AA1579" s="171"/>
      <c r="AB1579" s="172" t="s">
        <v>4718</v>
      </c>
      <c r="AC1579" s="171"/>
    </row>
    <row r="1580" ht="15.75" customHeight="1">
      <c r="A1580" s="221" t="s">
        <v>4719</v>
      </c>
      <c r="B1580" s="175">
        <v>25.0</v>
      </c>
      <c r="C1580" s="158">
        <v>44.0</v>
      </c>
      <c r="D1580" s="183">
        <f t="shared" ref="D1580:D1581" si="2772">AVERAGE(B1580:C1580)</f>
        <v>34.5</v>
      </c>
      <c r="E1580" s="158">
        <v>48.0</v>
      </c>
      <c r="F1580" s="147">
        <v>57.0</v>
      </c>
      <c r="G1580" s="147">
        <f t="shared" si="2655"/>
        <v>-9</v>
      </c>
      <c r="H1580" s="147">
        <f t="shared" ref="H1580:H1581" si="2773">AVERAGE(E1580:F1580)</f>
        <v>52.5</v>
      </c>
      <c r="I1580" s="183">
        <f t="shared" si="2656"/>
        <v>-18</v>
      </c>
      <c r="J1580" s="179" t="s">
        <v>1602</v>
      </c>
      <c r="K1580" s="179" t="s">
        <v>1808</v>
      </c>
      <c r="L1580" s="179" t="s">
        <v>1534</v>
      </c>
      <c r="M1580" s="153">
        <v>9.35</v>
      </c>
      <c r="N1580" s="187">
        <f t="shared" ref="N1580:N1581" si="2774">M1580*1000000</f>
        <v>9350000</v>
      </c>
      <c r="O1580" s="153">
        <v>25.12</v>
      </c>
      <c r="P1580" s="187">
        <f t="shared" ref="P1580:P1581" si="2775">O1580*1000000</f>
        <v>25120000</v>
      </c>
      <c r="Q1580" s="153">
        <v>31.26</v>
      </c>
      <c r="R1580" s="149">
        <f t="shared" ref="R1580:R1581" si="2776">SUM(Q1580*1000000)</f>
        <v>31260000</v>
      </c>
      <c r="S1580" s="154">
        <f>SUM(N1580:P1580)</f>
        <v>34470025.12</v>
      </c>
      <c r="T1580" s="149">
        <f t="shared" si="2761"/>
        <v>34.47002512</v>
      </c>
      <c r="U1580" s="178">
        <f t="shared" si="2762"/>
        <v>0.9068748831</v>
      </c>
      <c r="V1580" s="156">
        <v>70.0</v>
      </c>
      <c r="W1580" s="188">
        <f t="shared" ref="W1580:W1581" si="2777">SUM(T1580/V1580)</f>
        <v>0.4924289303</v>
      </c>
      <c r="X1580" s="193">
        <f t="shared" si="2741"/>
        <v>0.1335714286</v>
      </c>
      <c r="Y1580" s="147">
        <v>2011.0</v>
      </c>
      <c r="Z1580" s="159"/>
      <c r="AA1580" s="159"/>
      <c r="AB1580" s="189" t="s">
        <v>4720</v>
      </c>
      <c r="AC1580" s="158"/>
    </row>
    <row r="1581" ht="15.75" customHeight="1">
      <c r="A1581" s="221" t="s">
        <v>4721</v>
      </c>
      <c r="B1581" s="183">
        <v>27.0</v>
      </c>
      <c r="C1581" s="147">
        <v>45.0</v>
      </c>
      <c r="D1581" s="183">
        <f t="shared" si="2772"/>
        <v>36</v>
      </c>
      <c r="E1581" s="147">
        <v>55.0</v>
      </c>
      <c r="F1581" s="147">
        <v>67.0</v>
      </c>
      <c r="G1581" s="147">
        <f t="shared" si="2655"/>
        <v>-12</v>
      </c>
      <c r="H1581" s="147">
        <f t="shared" si="2773"/>
        <v>61</v>
      </c>
      <c r="I1581" s="183">
        <f t="shared" si="2656"/>
        <v>-25</v>
      </c>
      <c r="J1581" s="179" t="s">
        <v>1565</v>
      </c>
      <c r="K1581" s="179" t="s">
        <v>1565</v>
      </c>
      <c r="L1581" s="179" t="s">
        <v>1529</v>
      </c>
      <c r="M1581" s="186">
        <v>6.0</v>
      </c>
      <c r="N1581" s="187">
        <f t="shared" si="2774"/>
        <v>6000000</v>
      </c>
      <c r="O1581" s="153">
        <v>12.07</v>
      </c>
      <c r="P1581" s="187">
        <f t="shared" si="2775"/>
        <v>12070000</v>
      </c>
      <c r="Q1581" s="153">
        <v>3.07</v>
      </c>
      <c r="R1581" s="149">
        <f t="shared" si="2776"/>
        <v>3070000</v>
      </c>
      <c r="S1581" s="187">
        <f>T1581*1000000</f>
        <v>15140000</v>
      </c>
      <c r="T1581" s="187">
        <f>SUM(O1581+Q1581)</f>
        <v>15.14</v>
      </c>
      <c r="U1581" s="178">
        <f t="shared" si="2762"/>
        <v>0.2027741083</v>
      </c>
      <c r="V1581" s="156">
        <v>31.0</v>
      </c>
      <c r="W1581" s="188">
        <f t="shared" si="2777"/>
        <v>0.4883870968</v>
      </c>
      <c r="X1581" s="193">
        <f t="shared" si="2741"/>
        <v>0.1935483871</v>
      </c>
      <c r="Y1581" s="147">
        <v>2010.0</v>
      </c>
      <c r="Z1581" s="159"/>
      <c r="AA1581" s="159"/>
      <c r="AB1581" s="189" t="s">
        <v>4722</v>
      </c>
      <c r="AC1581" s="158"/>
    </row>
    <row r="1582" ht="15.75" customHeight="1">
      <c r="A1582" s="233" t="s">
        <v>4723</v>
      </c>
      <c r="B1582" s="146">
        <v>98.0</v>
      </c>
      <c r="C1582" s="146">
        <v>100.0</v>
      </c>
      <c r="D1582" s="146">
        <f t="shared" ref="D1582:D1583" si="2778">(B1582+C1582)/2</f>
        <v>99</v>
      </c>
      <c r="E1582" s="146">
        <v>89.0</v>
      </c>
      <c r="F1582" s="146">
        <v>85.0</v>
      </c>
      <c r="G1582" s="146">
        <f t="shared" si="2655"/>
        <v>4</v>
      </c>
      <c r="H1582" s="146">
        <f t="shared" ref="H1582:H1583" si="2779">(E1582+F1582)/2</f>
        <v>87</v>
      </c>
      <c r="I1582" s="146">
        <f t="shared" si="2656"/>
        <v>12</v>
      </c>
      <c r="J1582" s="152" t="s">
        <v>1601</v>
      </c>
      <c r="K1582" s="197" t="s">
        <v>4724</v>
      </c>
      <c r="L1582" s="197" t="s">
        <v>1534</v>
      </c>
      <c r="M1582" s="181">
        <f t="shared" ref="M1582:M1583" si="2780">N1582/1000000</f>
        <v>1.195606</v>
      </c>
      <c r="N1582" s="149">
        <v>1195606.0</v>
      </c>
      <c r="O1582" s="181">
        <f t="shared" ref="O1582:O1583" si="2781">P1582/1000000</f>
        <v>24.770492</v>
      </c>
      <c r="P1582" s="154">
        <v>2.4770492E7</v>
      </c>
      <c r="Q1582" s="181">
        <f t="shared" ref="Q1582:Q1583" si="2782">R1582/1000000</f>
        <v>0</v>
      </c>
      <c r="R1582" s="149">
        <v>0.0</v>
      </c>
      <c r="S1582" s="149">
        <f t="shared" ref="S1582:S1583" si="2783">P1582+R1582</f>
        <v>24770492</v>
      </c>
      <c r="T1582" s="149">
        <f t="shared" ref="T1582:T1583" si="2784">S1582/1000000</f>
        <v>24.770492</v>
      </c>
      <c r="U1582" s="199">
        <f t="shared" si="2762"/>
        <v>0</v>
      </c>
      <c r="V1582" s="192">
        <v>51.0</v>
      </c>
      <c r="W1582" s="200">
        <f t="shared" ref="W1582:W1583" si="2785">SUM(S1582/(V1582*1000000))</f>
        <v>0.4856959216</v>
      </c>
      <c r="X1582" s="199">
        <f t="shared" si="2741"/>
        <v>0.0234432549</v>
      </c>
      <c r="Y1582" s="146">
        <v>2019.0</v>
      </c>
      <c r="Z1582" s="201"/>
      <c r="AA1582" s="201"/>
      <c r="AB1582" s="197" t="s">
        <v>1530</v>
      </c>
      <c r="AC1582" s="159"/>
    </row>
    <row r="1583" ht="15.75" customHeight="1">
      <c r="A1583" s="194" t="s">
        <v>4725</v>
      </c>
      <c r="B1583" s="146">
        <v>32.0</v>
      </c>
      <c r="C1583" s="175">
        <v>40.0</v>
      </c>
      <c r="D1583" s="146">
        <f t="shared" si="2778"/>
        <v>36</v>
      </c>
      <c r="E1583" s="146">
        <v>94.0</v>
      </c>
      <c r="F1583" s="146">
        <v>66.0</v>
      </c>
      <c r="G1583" s="146">
        <f t="shared" si="2655"/>
        <v>28</v>
      </c>
      <c r="H1583" s="146">
        <f t="shared" si="2779"/>
        <v>80</v>
      </c>
      <c r="I1583" s="146">
        <f t="shared" si="2656"/>
        <v>-44</v>
      </c>
      <c r="J1583" s="173" t="s">
        <v>1558</v>
      </c>
      <c r="K1583" s="196" t="s">
        <v>1558</v>
      </c>
      <c r="L1583" s="197" t="s">
        <v>1550</v>
      </c>
      <c r="M1583" s="181">
        <f t="shared" si="2780"/>
        <v>8.901419</v>
      </c>
      <c r="N1583" s="198">
        <v>8901419.0</v>
      </c>
      <c r="O1583" s="181">
        <f t="shared" si="2781"/>
        <v>21.360215</v>
      </c>
      <c r="P1583" s="149">
        <v>2.1360215E7</v>
      </c>
      <c r="Q1583" s="181">
        <f t="shared" si="2782"/>
        <v>0</v>
      </c>
      <c r="R1583" s="149">
        <v>0.0</v>
      </c>
      <c r="S1583" s="149">
        <f t="shared" si="2783"/>
        <v>21360215</v>
      </c>
      <c r="T1583" s="149">
        <f t="shared" si="2784"/>
        <v>21.360215</v>
      </c>
      <c r="U1583" s="199">
        <f t="shared" si="2762"/>
        <v>0</v>
      </c>
      <c r="V1583" s="192">
        <v>44.0</v>
      </c>
      <c r="W1583" s="200">
        <f t="shared" si="2785"/>
        <v>0.4854594318</v>
      </c>
      <c r="X1583" s="199">
        <f t="shared" si="2741"/>
        <v>0.2023049773</v>
      </c>
      <c r="Y1583" s="146">
        <v>2019.0</v>
      </c>
      <c r="Z1583" s="201"/>
      <c r="AA1583" s="201"/>
      <c r="AB1583" s="197" t="s">
        <v>1530</v>
      </c>
      <c r="AC1583" s="159"/>
    </row>
    <row r="1584" ht="15.75" customHeight="1">
      <c r="A1584" s="221" t="s">
        <v>4726</v>
      </c>
      <c r="B1584" s="183">
        <v>21.0</v>
      </c>
      <c r="C1584" s="147">
        <v>37.0</v>
      </c>
      <c r="D1584" s="183">
        <f t="shared" ref="D1584:D1585" si="2786">AVERAGE(B1584:C1584)</f>
        <v>29</v>
      </c>
      <c r="E1584" s="147">
        <v>35.0</v>
      </c>
      <c r="F1584" s="147">
        <v>58.0</v>
      </c>
      <c r="G1584" s="147">
        <f t="shared" si="2655"/>
        <v>-23</v>
      </c>
      <c r="H1584" s="147">
        <f t="shared" ref="H1584:H1585" si="2787">AVERAGE(E1584:F1584)</f>
        <v>46.5</v>
      </c>
      <c r="I1584" s="183">
        <f t="shared" si="2656"/>
        <v>-17.5</v>
      </c>
      <c r="J1584" s="179" t="s">
        <v>1694</v>
      </c>
      <c r="K1584" s="179" t="s">
        <v>2719</v>
      </c>
      <c r="L1584" s="179" t="s">
        <v>1529</v>
      </c>
      <c r="M1584" s="186">
        <v>3.9</v>
      </c>
      <c r="N1584" s="187">
        <f>M1584*1000000</f>
        <v>3900000</v>
      </c>
      <c r="O1584" s="153">
        <v>14.25</v>
      </c>
      <c r="P1584" s="187">
        <f>O1584*1000000</f>
        <v>14250000</v>
      </c>
      <c r="Q1584" s="153">
        <v>5.4</v>
      </c>
      <c r="R1584" s="149">
        <f>SUM(Q1584*1000000)</f>
        <v>5400000</v>
      </c>
      <c r="S1584" s="187">
        <f>T1584*1000000</f>
        <v>19200000</v>
      </c>
      <c r="T1584" s="187">
        <v>19.2</v>
      </c>
      <c r="U1584" s="178">
        <f t="shared" si="2762"/>
        <v>0.28125</v>
      </c>
      <c r="V1584" s="156">
        <v>40.0</v>
      </c>
      <c r="W1584" s="188">
        <f t="shared" ref="W1584:W1586" si="2788">SUM(T1584/V1584)</f>
        <v>0.48</v>
      </c>
      <c r="X1584" s="193">
        <f t="shared" si="2741"/>
        <v>0.0975</v>
      </c>
      <c r="Y1584" s="147">
        <v>2009.0</v>
      </c>
      <c r="Z1584" s="159"/>
      <c r="AA1584" s="159"/>
      <c r="AB1584" s="189" t="s">
        <v>4727</v>
      </c>
      <c r="AC1584" s="158"/>
    </row>
    <row r="1585" ht="15.75" customHeight="1">
      <c r="A1585" s="221" t="s">
        <v>4728</v>
      </c>
      <c r="B1585" s="183">
        <v>82.0</v>
      </c>
      <c r="C1585" s="151">
        <v>77.0</v>
      </c>
      <c r="D1585" s="183">
        <f t="shared" si="2786"/>
        <v>79.5</v>
      </c>
      <c r="E1585" s="151">
        <v>87.0</v>
      </c>
      <c r="F1585" s="151">
        <v>80.0</v>
      </c>
      <c r="G1585" s="147">
        <f t="shared" si="2655"/>
        <v>7</v>
      </c>
      <c r="H1585" s="147">
        <f t="shared" si="2787"/>
        <v>83.5</v>
      </c>
      <c r="I1585" s="183">
        <f t="shared" si="2656"/>
        <v>-4</v>
      </c>
      <c r="J1585" s="165" t="s">
        <v>1395</v>
      </c>
      <c r="K1585" s="165" t="s">
        <v>1395</v>
      </c>
      <c r="L1585" s="179" t="s">
        <v>1540</v>
      </c>
      <c r="M1585" s="181">
        <v>11.596613</v>
      </c>
      <c r="N1585" s="150">
        <v>1.1596613E7</v>
      </c>
      <c r="O1585" s="181">
        <f t="shared" ref="O1585:O1588" si="2789">P1585/1000000</f>
        <v>25.037897</v>
      </c>
      <c r="P1585" s="187">
        <v>2.5037897E7</v>
      </c>
      <c r="Q1585" s="181">
        <f t="shared" ref="Q1585:Q1587" si="2790">R1585/1000000</f>
        <v>0.384191</v>
      </c>
      <c r="R1585" s="187">
        <v>384191.0</v>
      </c>
      <c r="S1585" s="187">
        <v>2.5422088E7</v>
      </c>
      <c r="T1585" s="187">
        <f t="shared" ref="T1585:T1588" si="2791">S1585/1000000</f>
        <v>25.422088</v>
      </c>
      <c r="U1585" s="178">
        <f t="shared" si="2762"/>
        <v>0.01511248801</v>
      </c>
      <c r="V1585" s="156">
        <v>53.0</v>
      </c>
      <c r="W1585" s="188">
        <f t="shared" si="2788"/>
        <v>0.4796620377</v>
      </c>
      <c r="X1585" s="193">
        <f t="shared" si="2741"/>
        <v>0.2188040189</v>
      </c>
      <c r="Y1585" s="147">
        <v>2007.0</v>
      </c>
      <c r="Z1585" s="171"/>
      <c r="AA1585" s="159"/>
      <c r="AB1585" s="162" t="s">
        <v>1530</v>
      </c>
      <c r="AC1585" s="159"/>
    </row>
    <row r="1586" ht="15.75" customHeight="1">
      <c r="A1586" s="222" t="s">
        <v>4729</v>
      </c>
      <c r="B1586" s="146">
        <v>77.0</v>
      </c>
      <c r="C1586" s="164">
        <v>68.0</v>
      </c>
      <c r="D1586" s="214">
        <f t="shared" ref="D1586:D1588" si="2792">(B1586+C1586)/2</f>
        <v>72.5</v>
      </c>
      <c r="E1586" s="164">
        <v>67.0</v>
      </c>
      <c r="F1586" s="164">
        <v>74.0</v>
      </c>
      <c r="G1586" s="149">
        <f t="shared" si="2655"/>
        <v>-7</v>
      </c>
      <c r="H1586" s="164">
        <f t="shared" ref="H1586:H1588" si="2793">(E1586+F1586)/2</f>
        <v>70.5</v>
      </c>
      <c r="I1586" s="177">
        <f t="shared" si="2656"/>
        <v>2</v>
      </c>
      <c r="J1586" s="152" t="s">
        <v>1558</v>
      </c>
      <c r="K1586" s="152" t="s">
        <v>1558</v>
      </c>
      <c r="L1586" s="152" t="s">
        <v>1540</v>
      </c>
      <c r="M1586" s="153">
        <f t="shared" ref="M1586:M1588" si="2794">N1586/1000000</f>
        <v>4.698715</v>
      </c>
      <c r="N1586" s="149">
        <v>4698715.0</v>
      </c>
      <c r="O1586" s="181">
        <f t="shared" si="2789"/>
        <v>9.49613</v>
      </c>
      <c r="P1586" s="149">
        <v>9496130.0</v>
      </c>
      <c r="Q1586" s="153">
        <f t="shared" si="2790"/>
        <v>0.04099</v>
      </c>
      <c r="R1586" s="154">
        <v>40990.0</v>
      </c>
      <c r="S1586" s="154">
        <f>R1586+P1586</f>
        <v>9537120</v>
      </c>
      <c r="T1586" s="154">
        <f t="shared" si="2791"/>
        <v>9.53712</v>
      </c>
      <c r="U1586" s="178">
        <f>R1586/S1586</f>
        <v>0.004297943195</v>
      </c>
      <c r="V1586" s="156">
        <v>20.0</v>
      </c>
      <c r="W1586" s="157">
        <f t="shared" si="2788"/>
        <v>0.476856</v>
      </c>
      <c r="X1586" s="178">
        <f>N1586/(V1586*1000000)</f>
        <v>0.23493575</v>
      </c>
      <c r="Y1586" s="164">
        <v>2016.0</v>
      </c>
      <c r="Z1586" s="159"/>
      <c r="AA1586" s="159"/>
      <c r="AB1586" s="160" t="s">
        <v>4730</v>
      </c>
      <c r="AC1586" s="159"/>
    </row>
    <row r="1587" ht="15.75" customHeight="1">
      <c r="A1587" s="222" t="s">
        <v>4731</v>
      </c>
      <c r="B1587" s="146">
        <v>76.0</v>
      </c>
      <c r="C1587" s="164">
        <v>76.0</v>
      </c>
      <c r="D1587" s="149">
        <f t="shared" si="2792"/>
        <v>76</v>
      </c>
      <c r="E1587" s="149">
        <v>78.0</v>
      </c>
      <c r="F1587" s="164">
        <v>78.0</v>
      </c>
      <c r="G1587" s="150">
        <f t="shared" si="2655"/>
        <v>0</v>
      </c>
      <c r="H1587" s="151">
        <f t="shared" si="2793"/>
        <v>78</v>
      </c>
      <c r="I1587" s="150">
        <f t="shared" si="2656"/>
        <v>-2</v>
      </c>
      <c r="J1587" s="165" t="s">
        <v>1565</v>
      </c>
      <c r="K1587" s="165" t="s">
        <v>1565</v>
      </c>
      <c r="L1587" s="152" t="s">
        <v>1577</v>
      </c>
      <c r="M1587" s="167">
        <f t="shared" si="2794"/>
        <v>3.8177</v>
      </c>
      <c r="N1587" s="149">
        <v>3817700.0</v>
      </c>
      <c r="O1587" s="167">
        <f t="shared" si="2789"/>
        <v>9.47939</v>
      </c>
      <c r="P1587" s="149">
        <v>9479390.0</v>
      </c>
      <c r="Q1587" s="167">
        <f t="shared" si="2790"/>
        <v>0</v>
      </c>
      <c r="R1587" s="150">
        <f>S1587-P1587</f>
        <v>0</v>
      </c>
      <c r="S1587" s="149">
        <v>9479390.0</v>
      </c>
      <c r="T1587" s="149">
        <f t="shared" si="2791"/>
        <v>9.47939</v>
      </c>
      <c r="U1587" s="155">
        <f t="shared" ref="U1587:U1590" si="2795">(R1587/S1587)</f>
        <v>0</v>
      </c>
      <c r="V1587" s="192">
        <v>20.0</v>
      </c>
      <c r="W1587" s="204">
        <f>SUM(S1587/(V1587*1000000))</f>
        <v>0.4739695</v>
      </c>
      <c r="X1587" s="155">
        <f t="shared" ref="X1587:X1590" si="2796">SUM(M1587/V1587)</f>
        <v>0.190885</v>
      </c>
      <c r="Y1587" s="164">
        <v>2017.0</v>
      </c>
      <c r="Z1587" s="171"/>
      <c r="AA1587" s="171"/>
      <c r="AB1587" s="172" t="s">
        <v>4732</v>
      </c>
      <c r="AC1587" s="171"/>
    </row>
    <row r="1588" ht="15.75" customHeight="1">
      <c r="A1588" s="224" t="s">
        <v>4733</v>
      </c>
      <c r="B1588" s="175">
        <v>21.0</v>
      </c>
      <c r="C1588" s="158">
        <v>34.0</v>
      </c>
      <c r="D1588" s="158">
        <f t="shared" si="2792"/>
        <v>27.5</v>
      </c>
      <c r="E1588" s="164">
        <v>49.0</v>
      </c>
      <c r="F1588" s="158">
        <v>84.0</v>
      </c>
      <c r="G1588" s="164">
        <f t="shared" si="2655"/>
        <v>-35</v>
      </c>
      <c r="H1588" s="158">
        <f t="shared" si="2793"/>
        <v>66.5</v>
      </c>
      <c r="I1588" s="164">
        <f t="shared" si="2656"/>
        <v>-39</v>
      </c>
      <c r="J1588" s="179" t="s">
        <v>1629</v>
      </c>
      <c r="K1588" s="162" t="s">
        <v>1754</v>
      </c>
      <c r="L1588" s="162" t="s">
        <v>1540</v>
      </c>
      <c r="M1588" s="153">
        <f t="shared" si="2794"/>
        <v>5.40346</v>
      </c>
      <c r="N1588" s="154">
        <v>5403460.0</v>
      </c>
      <c r="O1588" s="153">
        <f t="shared" si="2789"/>
        <v>12.279691</v>
      </c>
      <c r="P1588" s="149">
        <v>1.2279691E7</v>
      </c>
      <c r="Q1588" s="181">
        <v>0.0</v>
      </c>
      <c r="R1588" s="149">
        <v>2.1434136E7</v>
      </c>
      <c r="S1588" s="154">
        <f>SUM(P1588+Q1588*1000000)</f>
        <v>12279691</v>
      </c>
      <c r="T1588" s="154">
        <f t="shared" si="2791"/>
        <v>12.279691</v>
      </c>
      <c r="U1588" s="178">
        <f t="shared" si="2795"/>
        <v>1.745494736</v>
      </c>
      <c r="V1588" s="192">
        <v>26.0</v>
      </c>
      <c r="W1588" s="188">
        <f t="shared" ref="W1588:W1592" si="2797">SUM(T1588/V1588)</f>
        <v>0.4722958077</v>
      </c>
      <c r="X1588" s="193">
        <f t="shared" si="2796"/>
        <v>0.2078253846</v>
      </c>
      <c r="Y1588" s="158">
        <v>2015.0</v>
      </c>
      <c r="Z1588" s="159"/>
      <c r="AA1588" s="159"/>
      <c r="AB1588" s="189" t="s">
        <v>4734</v>
      </c>
      <c r="AC1588" s="158"/>
    </row>
    <row r="1589" ht="15.75" customHeight="1">
      <c r="A1589" s="221" t="s">
        <v>4735</v>
      </c>
      <c r="B1589" s="183">
        <v>52.0</v>
      </c>
      <c r="C1589" s="147">
        <v>58.0</v>
      </c>
      <c r="D1589" s="183">
        <f t="shared" ref="D1589:D1590" si="2798">AVERAGE(B1589:C1589)</f>
        <v>55</v>
      </c>
      <c r="E1589" s="147">
        <v>48.0</v>
      </c>
      <c r="F1589" s="147">
        <v>64.0</v>
      </c>
      <c r="G1589" s="147">
        <f t="shared" si="2655"/>
        <v>-16</v>
      </c>
      <c r="H1589" s="147">
        <f t="shared" ref="H1589:H1590" si="2799">AVERAGE(E1589:F1589)</f>
        <v>56</v>
      </c>
      <c r="I1589" s="183">
        <f t="shared" si="2656"/>
        <v>-1</v>
      </c>
      <c r="J1589" s="179" t="s">
        <v>1694</v>
      </c>
      <c r="K1589" s="179" t="s">
        <v>1897</v>
      </c>
      <c r="L1589" s="179" t="s">
        <v>1534</v>
      </c>
      <c r="M1589" s="186">
        <v>3.13</v>
      </c>
      <c r="N1589" s="187">
        <f t="shared" ref="N1589:N1590" si="2800">M1589*1000000</f>
        <v>3130000</v>
      </c>
      <c r="O1589" s="153">
        <v>7.87</v>
      </c>
      <c r="P1589" s="187">
        <f t="shared" ref="P1589:P1590" si="2801">O1589*1000000</f>
        <v>7870000</v>
      </c>
      <c r="Q1589" s="153">
        <v>10.06</v>
      </c>
      <c r="R1589" s="149">
        <f t="shared" ref="R1589:R1590" si="2802">SUM(Q1589*1000000)</f>
        <v>10060000</v>
      </c>
      <c r="S1589" s="187">
        <f t="shared" ref="S1589:S1590" si="2803">T1589*1000000</f>
        <v>17930000</v>
      </c>
      <c r="T1589" s="187">
        <v>17.93</v>
      </c>
      <c r="U1589" s="178">
        <f t="shared" si="2795"/>
        <v>0.561070831</v>
      </c>
      <c r="V1589" s="156">
        <v>38.0</v>
      </c>
      <c r="W1589" s="188">
        <f t="shared" si="2797"/>
        <v>0.4718421053</v>
      </c>
      <c r="X1589" s="193">
        <f t="shared" si="2796"/>
        <v>0.08236842105</v>
      </c>
      <c r="Y1589" s="147">
        <v>2008.0</v>
      </c>
      <c r="Z1589" s="159"/>
      <c r="AA1589" s="159"/>
      <c r="AB1589" s="189" t="s">
        <v>4736</v>
      </c>
      <c r="AC1589" s="158"/>
    </row>
    <row r="1590" ht="15.75" customHeight="1">
      <c r="A1590" s="221" t="s">
        <v>4737</v>
      </c>
      <c r="B1590" s="183">
        <v>68.0</v>
      </c>
      <c r="C1590" s="147">
        <v>65.0</v>
      </c>
      <c r="D1590" s="183">
        <f t="shared" si="2798"/>
        <v>66.5</v>
      </c>
      <c r="E1590" s="147">
        <v>56.0</v>
      </c>
      <c r="F1590" s="147">
        <v>71.0</v>
      </c>
      <c r="G1590" s="147">
        <f t="shared" si="2655"/>
        <v>-15</v>
      </c>
      <c r="H1590" s="147">
        <f t="shared" si="2799"/>
        <v>63.5</v>
      </c>
      <c r="I1590" s="183">
        <f t="shared" si="2656"/>
        <v>3</v>
      </c>
      <c r="J1590" s="179" t="s">
        <v>1634</v>
      </c>
      <c r="K1590" s="179" t="s">
        <v>3404</v>
      </c>
      <c r="L1590" s="179" t="s">
        <v>1534</v>
      </c>
      <c r="M1590" s="186">
        <v>0.8</v>
      </c>
      <c r="N1590" s="187">
        <f t="shared" si="2800"/>
        <v>800000</v>
      </c>
      <c r="O1590" s="153">
        <v>3.57</v>
      </c>
      <c r="P1590" s="187">
        <f t="shared" si="2801"/>
        <v>3570000</v>
      </c>
      <c r="Q1590" s="153">
        <v>1.11</v>
      </c>
      <c r="R1590" s="149">
        <f t="shared" si="2802"/>
        <v>1110000</v>
      </c>
      <c r="S1590" s="187">
        <f t="shared" si="2803"/>
        <v>4680000</v>
      </c>
      <c r="T1590" s="187">
        <f>SUM(O1590+Q1590)</f>
        <v>4.68</v>
      </c>
      <c r="U1590" s="178">
        <f t="shared" si="2795"/>
        <v>0.2371794872</v>
      </c>
      <c r="V1590" s="156">
        <v>10.0</v>
      </c>
      <c r="W1590" s="188">
        <f t="shared" si="2797"/>
        <v>0.468</v>
      </c>
      <c r="X1590" s="193">
        <f t="shared" si="2796"/>
        <v>0.08</v>
      </c>
      <c r="Y1590" s="147">
        <v>2010.0</v>
      </c>
      <c r="Z1590" s="159"/>
      <c r="AA1590" s="159"/>
      <c r="AB1590" s="189" t="s">
        <v>4738</v>
      </c>
      <c r="AC1590" s="158"/>
    </row>
    <row r="1591" ht="15.75" customHeight="1">
      <c r="A1591" s="222" t="s">
        <v>4739</v>
      </c>
      <c r="B1591" s="146">
        <v>47.0</v>
      </c>
      <c r="C1591" s="164">
        <v>53.0</v>
      </c>
      <c r="D1591" s="214">
        <f>(B1591+C1591)/2</f>
        <v>50</v>
      </c>
      <c r="E1591" s="164">
        <v>66.0</v>
      </c>
      <c r="F1591" s="164">
        <v>64.0</v>
      </c>
      <c r="G1591" s="149">
        <f t="shared" si="2655"/>
        <v>2</v>
      </c>
      <c r="H1591" s="164">
        <f>(E1591+F1591)/2</f>
        <v>65</v>
      </c>
      <c r="I1591" s="177">
        <f t="shared" si="2656"/>
        <v>-15</v>
      </c>
      <c r="J1591" s="173" t="s">
        <v>1547</v>
      </c>
      <c r="K1591" s="173" t="s">
        <v>1547</v>
      </c>
      <c r="L1591" s="152" t="s">
        <v>1540</v>
      </c>
      <c r="M1591" s="153">
        <f>N1591/1000000</f>
        <v>7.572206</v>
      </c>
      <c r="N1591" s="149">
        <v>7572206.0</v>
      </c>
      <c r="O1591" s="181">
        <f>P1591/1000000</f>
        <v>20.810036</v>
      </c>
      <c r="P1591" s="149">
        <v>2.0810036E7</v>
      </c>
      <c r="Q1591" s="153">
        <f>R1591/1000000</f>
        <v>2.344199</v>
      </c>
      <c r="R1591" s="154">
        <v>2344199.0</v>
      </c>
      <c r="S1591" s="154">
        <f>R1591+P1591</f>
        <v>23154235</v>
      </c>
      <c r="T1591" s="154">
        <f>S1591/1000000</f>
        <v>23.154235</v>
      </c>
      <c r="U1591" s="178">
        <f>R1591/S1591</f>
        <v>0.1012427748</v>
      </c>
      <c r="V1591" s="156">
        <v>50.0</v>
      </c>
      <c r="W1591" s="157">
        <f t="shared" si="2797"/>
        <v>0.4630847</v>
      </c>
      <c r="X1591" s="178">
        <f>N1591/(V1591*1000000)</f>
        <v>0.15144412</v>
      </c>
      <c r="Y1591" s="164">
        <v>2016.0</v>
      </c>
      <c r="Z1591" s="159"/>
      <c r="AA1591" s="159"/>
      <c r="AB1591" s="160" t="s">
        <v>4740</v>
      </c>
      <c r="AC1591" s="159"/>
    </row>
    <row r="1592" ht="15.75" customHeight="1">
      <c r="A1592" s="221" t="s">
        <v>4741</v>
      </c>
      <c r="B1592" s="183">
        <v>65.0</v>
      </c>
      <c r="C1592" s="147">
        <v>61.0</v>
      </c>
      <c r="D1592" s="183">
        <f>AVERAGE(B1592:C1592)</f>
        <v>63</v>
      </c>
      <c r="E1592" s="147">
        <v>27.0</v>
      </c>
      <c r="F1592" s="147">
        <v>66.0</v>
      </c>
      <c r="G1592" s="147">
        <f t="shared" si="2655"/>
        <v>-39</v>
      </c>
      <c r="H1592" s="147">
        <f>AVERAGE(E1592:F1592)</f>
        <v>46.5</v>
      </c>
      <c r="I1592" s="183">
        <f t="shared" si="2656"/>
        <v>16.5</v>
      </c>
      <c r="J1592" s="179" t="s">
        <v>1565</v>
      </c>
      <c r="K1592" s="179" t="s">
        <v>4019</v>
      </c>
      <c r="L1592" s="179" t="s">
        <v>1540</v>
      </c>
      <c r="M1592" s="186">
        <v>4.56</v>
      </c>
      <c r="N1592" s="187">
        <f>M1592*1000000</f>
        <v>4560000</v>
      </c>
      <c r="O1592" s="153">
        <v>10.92</v>
      </c>
      <c r="P1592" s="187">
        <f>O1592*1000000</f>
        <v>10920000</v>
      </c>
      <c r="Q1592" s="153">
        <v>0.29</v>
      </c>
      <c r="R1592" s="149">
        <f>SUM(Q1592*1000000)</f>
        <v>290000</v>
      </c>
      <c r="S1592" s="187">
        <f>T1592*1000000</f>
        <v>11210000</v>
      </c>
      <c r="T1592" s="187">
        <v>11.21</v>
      </c>
      <c r="U1592" s="178">
        <f t="shared" ref="U1592:U1596" si="2804">(R1592/S1592)</f>
        <v>0.02586975914</v>
      </c>
      <c r="V1592" s="156">
        <v>25.0</v>
      </c>
      <c r="W1592" s="188">
        <f t="shared" si="2797"/>
        <v>0.4484</v>
      </c>
      <c r="X1592" s="193">
        <f t="shared" ref="X1592:X1607" si="2805">SUM(M1592/V1592)</f>
        <v>0.1824</v>
      </c>
      <c r="Y1592" s="147">
        <v>2008.0</v>
      </c>
      <c r="Z1592" s="159"/>
      <c r="AA1592" s="159"/>
      <c r="AB1592" s="189" t="s">
        <v>4742</v>
      </c>
      <c r="AC1592" s="158"/>
    </row>
    <row r="1593" ht="15.75" customHeight="1">
      <c r="A1593" s="212" t="s">
        <v>4743</v>
      </c>
      <c r="B1593" s="146">
        <v>53.0</v>
      </c>
      <c r="C1593" s="146">
        <v>49.0</v>
      </c>
      <c r="D1593" s="146">
        <f t="shared" ref="D1593:D1594" si="2806">(B1593+C1593)/2</f>
        <v>51</v>
      </c>
      <c r="E1593" s="146">
        <v>76.0</v>
      </c>
      <c r="F1593" s="146">
        <v>49.0</v>
      </c>
      <c r="G1593" s="146">
        <f t="shared" si="2655"/>
        <v>27</v>
      </c>
      <c r="H1593" s="146">
        <f t="shared" ref="H1593:H1594" si="2807">(E1593+F1593)/2</f>
        <v>62.5</v>
      </c>
      <c r="I1593" s="146">
        <f t="shared" si="2656"/>
        <v>-11.5</v>
      </c>
      <c r="J1593" s="152" t="s">
        <v>1681</v>
      </c>
      <c r="K1593" s="197" t="s">
        <v>1738</v>
      </c>
      <c r="L1593" s="197" t="s">
        <v>1534</v>
      </c>
      <c r="M1593" s="181">
        <f t="shared" ref="M1593:M1594" si="2808">N1593/1000000</f>
        <v>4.44619</v>
      </c>
      <c r="N1593" s="149">
        <v>4446190.0</v>
      </c>
      <c r="O1593" s="181">
        <f t="shared" ref="O1593:O1594" si="2809">P1593/1000000</f>
        <v>4.44619</v>
      </c>
      <c r="P1593" s="149">
        <v>4446190.0</v>
      </c>
      <c r="Q1593" s="181">
        <f t="shared" ref="Q1593:Q1594" si="2810">R1593/1000000</f>
        <v>0</v>
      </c>
      <c r="R1593" s="149">
        <v>0.0</v>
      </c>
      <c r="S1593" s="149">
        <f t="shared" ref="S1593:S1594" si="2811">P1593+R1593</f>
        <v>4446190</v>
      </c>
      <c r="T1593" s="149">
        <f t="shared" ref="T1593:T1594" si="2812">S1593/1000000</f>
        <v>4.44619</v>
      </c>
      <c r="U1593" s="199">
        <f t="shared" si="2804"/>
        <v>0</v>
      </c>
      <c r="V1593" s="192">
        <v>10.0</v>
      </c>
      <c r="W1593" s="200">
        <f t="shared" ref="W1593:W1594" si="2813">SUM(S1593/(V1593*1000000))</f>
        <v>0.444619</v>
      </c>
      <c r="X1593" s="199">
        <f t="shared" si="2805"/>
        <v>0.444619</v>
      </c>
      <c r="Y1593" s="146">
        <v>2019.0</v>
      </c>
      <c r="Z1593" s="201"/>
      <c r="AA1593" s="201"/>
      <c r="AB1593" s="211" t="s">
        <v>4744</v>
      </c>
      <c r="AC1593" s="159"/>
    </row>
    <row r="1594" ht="15.75" customHeight="1">
      <c r="A1594" s="194" t="s">
        <v>4745</v>
      </c>
      <c r="B1594" s="146">
        <v>60.0</v>
      </c>
      <c r="C1594" s="175">
        <v>58.0</v>
      </c>
      <c r="D1594" s="146">
        <f t="shared" si="2806"/>
        <v>59</v>
      </c>
      <c r="E1594" s="146">
        <v>97.0</v>
      </c>
      <c r="F1594" s="146">
        <v>52.0</v>
      </c>
      <c r="G1594" s="146">
        <f t="shared" si="2655"/>
        <v>45</v>
      </c>
      <c r="H1594" s="146">
        <f t="shared" si="2807"/>
        <v>74.5</v>
      </c>
      <c r="I1594" s="146">
        <f t="shared" si="2656"/>
        <v>-15.5</v>
      </c>
      <c r="J1594" s="173" t="s">
        <v>1547</v>
      </c>
      <c r="K1594" s="196" t="s">
        <v>1547</v>
      </c>
      <c r="L1594" s="197" t="s">
        <v>1529</v>
      </c>
      <c r="M1594" s="181">
        <f t="shared" si="2808"/>
        <v>2.156272</v>
      </c>
      <c r="N1594" s="198">
        <v>2156272.0</v>
      </c>
      <c r="O1594" s="181">
        <f t="shared" si="2809"/>
        <v>4.37682</v>
      </c>
      <c r="P1594" s="149">
        <v>4376820.0</v>
      </c>
      <c r="Q1594" s="181">
        <f t="shared" si="2810"/>
        <v>0</v>
      </c>
      <c r="R1594" s="149">
        <v>0.0</v>
      </c>
      <c r="S1594" s="149">
        <f t="shared" si="2811"/>
        <v>4376820</v>
      </c>
      <c r="T1594" s="149">
        <f t="shared" si="2812"/>
        <v>4.37682</v>
      </c>
      <c r="U1594" s="199">
        <f t="shared" si="2804"/>
        <v>0</v>
      </c>
      <c r="V1594" s="192">
        <v>10.0</v>
      </c>
      <c r="W1594" s="200">
        <f t="shared" si="2813"/>
        <v>0.437682</v>
      </c>
      <c r="X1594" s="199">
        <f t="shared" si="2805"/>
        <v>0.2156272</v>
      </c>
      <c r="Y1594" s="146">
        <v>2019.0</v>
      </c>
      <c r="Z1594" s="201"/>
      <c r="AA1594" s="201"/>
      <c r="AB1594" s="211" t="s">
        <v>4746</v>
      </c>
      <c r="AC1594" s="159"/>
    </row>
    <row r="1595" ht="15.75" customHeight="1">
      <c r="A1595" s="221" t="s">
        <v>4747</v>
      </c>
      <c r="B1595" s="183">
        <v>49.0</v>
      </c>
      <c r="C1595" s="147">
        <v>58.0</v>
      </c>
      <c r="D1595" s="183">
        <f>AVERAGE(B1595:C1595)</f>
        <v>53.5</v>
      </c>
      <c r="E1595" s="147">
        <v>20.0</v>
      </c>
      <c r="F1595" s="147">
        <v>63.0</v>
      </c>
      <c r="G1595" s="147">
        <f t="shared" si="2655"/>
        <v>-43</v>
      </c>
      <c r="H1595" s="147">
        <f>AVERAGE(E1595:F1595)</f>
        <v>41.5</v>
      </c>
      <c r="I1595" s="183">
        <f t="shared" si="2656"/>
        <v>12</v>
      </c>
      <c r="J1595" s="152" t="s">
        <v>1527</v>
      </c>
      <c r="K1595" s="179" t="s">
        <v>1527</v>
      </c>
      <c r="L1595" s="179" t="s">
        <v>1540</v>
      </c>
      <c r="M1595" s="186">
        <v>0.075</v>
      </c>
      <c r="N1595" s="187">
        <f>M1595*1000000</f>
        <v>75000</v>
      </c>
      <c r="O1595" s="153">
        <v>1.81</v>
      </c>
      <c r="P1595" s="187">
        <f>O1595*1000000</f>
        <v>1810000</v>
      </c>
      <c r="Q1595" s="153">
        <v>7.67</v>
      </c>
      <c r="R1595" s="149">
        <f>SUM(Q1595*1000000)</f>
        <v>7670000</v>
      </c>
      <c r="S1595" s="187">
        <f>T1595*1000000</f>
        <v>9480000</v>
      </c>
      <c r="T1595" s="187">
        <f>SUM(O1595+Q1595)</f>
        <v>9.48</v>
      </c>
      <c r="U1595" s="178">
        <f t="shared" si="2804"/>
        <v>0.80907173</v>
      </c>
      <c r="V1595" s="156">
        <v>22.0</v>
      </c>
      <c r="W1595" s="188">
        <f>SUM(T1595/V1595)</f>
        <v>0.4309090909</v>
      </c>
      <c r="X1595" s="193">
        <f t="shared" si="2805"/>
        <v>0.003409090909</v>
      </c>
      <c r="Y1595" s="147">
        <v>2010.0</v>
      </c>
      <c r="Z1595" s="159"/>
      <c r="AA1595" s="159"/>
      <c r="AB1595" s="189" t="s">
        <v>4748</v>
      </c>
      <c r="AC1595" s="158"/>
    </row>
    <row r="1596" ht="15.75" customHeight="1">
      <c r="A1596" s="222" t="s">
        <v>4749</v>
      </c>
      <c r="B1596" s="146">
        <v>21.0</v>
      </c>
      <c r="C1596" s="164">
        <v>31.0</v>
      </c>
      <c r="D1596" s="149">
        <f t="shared" ref="D1596:D1597" si="2814">(B1596+C1596)/2</f>
        <v>26</v>
      </c>
      <c r="E1596" s="164">
        <v>63.0</v>
      </c>
      <c r="F1596" s="164">
        <v>45.0</v>
      </c>
      <c r="G1596" s="151">
        <f t="shared" si="2655"/>
        <v>18</v>
      </c>
      <c r="H1596" s="151">
        <f t="shared" ref="H1596:H1597" si="2815">(E1596+F1596)/2</f>
        <v>54</v>
      </c>
      <c r="I1596" s="150">
        <f t="shared" si="2656"/>
        <v>-28</v>
      </c>
      <c r="J1596" s="165" t="s">
        <v>1565</v>
      </c>
      <c r="K1596" s="165" t="s">
        <v>1565</v>
      </c>
      <c r="L1596" s="166" t="s">
        <v>1540</v>
      </c>
      <c r="M1596" s="167">
        <f t="shared" ref="M1596:M1597" si="2816">N1596/1000000</f>
        <v>1.42454</v>
      </c>
      <c r="N1596" s="149">
        <v>1424540.0</v>
      </c>
      <c r="O1596" s="167">
        <f t="shared" ref="O1596:O1597" si="2817">P1596/1000000</f>
        <v>4.288104</v>
      </c>
      <c r="P1596" s="149">
        <v>4288104.0</v>
      </c>
      <c r="Q1596" s="167">
        <f>R1596/1000000</f>
        <v>0</v>
      </c>
      <c r="R1596" s="150">
        <f>S1596-P1596</f>
        <v>0</v>
      </c>
      <c r="S1596" s="149">
        <v>4288104.0</v>
      </c>
      <c r="T1596" s="149">
        <f>S1596/1000000</f>
        <v>4.288104</v>
      </c>
      <c r="U1596" s="155">
        <f t="shared" si="2804"/>
        <v>0</v>
      </c>
      <c r="V1596" s="192">
        <v>10.0</v>
      </c>
      <c r="W1596" s="204">
        <f t="shared" ref="W1596:W1597" si="2818">SUM(S1596/(V1596*1000000))</f>
        <v>0.4288104</v>
      </c>
      <c r="X1596" s="155">
        <f t="shared" si="2805"/>
        <v>0.142454</v>
      </c>
      <c r="Y1596" s="164">
        <v>2017.0</v>
      </c>
      <c r="Z1596" s="171"/>
      <c r="AA1596" s="171"/>
      <c r="AB1596" s="172" t="s">
        <v>4750</v>
      </c>
      <c r="AC1596" s="171"/>
    </row>
    <row r="1597" ht="15.75" customHeight="1">
      <c r="A1597" s="227" t="s">
        <v>4751</v>
      </c>
      <c r="B1597" s="146">
        <v>0.0</v>
      </c>
      <c r="C1597" s="147">
        <v>24.0</v>
      </c>
      <c r="D1597" s="149">
        <f t="shared" si="2814"/>
        <v>12</v>
      </c>
      <c r="E1597" s="147">
        <v>53.0</v>
      </c>
      <c r="F1597" s="149">
        <v>46.0</v>
      </c>
      <c r="G1597" s="150">
        <f t="shared" si="2655"/>
        <v>7</v>
      </c>
      <c r="H1597" s="151">
        <f t="shared" si="2815"/>
        <v>49.5</v>
      </c>
      <c r="I1597" s="150">
        <f t="shared" si="2656"/>
        <v>-37.5</v>
      </c>
      <c r="J1597" s="173" t="s">
        <v>1547</v>
      </c>
      <c r="K1597" s="173" t="s">
        <v>1547</v>
      </c>
      <c r="L1597" s="152" t="s">
        <v>1529</v>
      </c>
      <c r="M1597" s="153">
        <f t="shared" si="2816"/>
        <v>1.719902</v>
      </c>
      <c r="N1597" s="149">
        <v>1719902.0</v>
      </c>
      <c r="O1597" s="153">
        <f t="shared" si="2817"/>
        <v>4.286367</v>
      </c>
      <c r="P1597" s="149">
        <v>4286367.0</v>
      </c>
      <c r="Q1597" s="153">
        <v>0.0</v>
      </c>
      <c r="R1597" s="154">
        <v>0.0</v>
      </c>
      <c r="S1597" s="149">
        <v>4286367.0</v>
      </c>
      <c r="T1597" s="154">
        <f>S1597/100000</f>
        <v>42.86367</v>
      </c>
      <c r="U1597" s="151">
        <v>0.0</v>
      </c>
      <c r="V1597" s="156">
        <v>10.0</v>
      </c>
      <c r="W1597" s="204">
        <f t="shared" si="2818"/>
        <v>0.4286367</v>
      </c>
      <c r="X1597" s="155">
        <f t="shared" si="2805"/>
        <v>0.1719902</v>
      </c>
      <c r="Y1597" s="147">
        <v>2018.0</v>
      </c>
      <c r="Z1597" s="159"/>
      <c r="AA1597" s="159"/>
      <c r="AB1597" s="160" t="s">
        <v>4752</v>
      </c>
      <c r="AC1597" s="159"/>
    </row>
    <row r="1598" ht="15.75" customHeight="1">
      <c r="A1598" s="221" t="s">
        <v>4753</v>
      </c>
      <c r="B1598" s="175">
        <v>84.0</v>
      </c>
      <c r="C1598" s="158">
        <v>85.0</v>
      </c>
      <c r="D1598" s="183">
        <f>AVERAGE(B1598:C1598)</f>
        <v>84.5</v>
      </c>
      <c r="E1598" s="158">
        <v>61.0</v>
      </c>
      <c r="F1598" s="147">
        <v>66.0</v>
      </c>
      <c r="G1598" s="147">
        <f t="shared" si="2655"/>
        <v>-5</v>
      </c>
      <c r="H1598" s="147">
        <f>AVERAGE(E1598:F1598)</f>
        <v>63.5</v>
      </c>
      <c r="I1598" s="183">
        <f t="shared" si="2656"/>
        <v>21</v>
      </c>
      <c r="J1598" s="179" t="s">
        <v>1750</v>
      </c>
      <c r="K1598" s="179" t="s">
        <v>1750</v>
      </c>
      <c r="L1598" s="179" t="s">
        <v>1540</v>
      </c>
      <c r="M1598" s="153">
        <v>0.37</v>
      </c>
      <c r="N1598" s="187">
        <f>M1598*1000000</f>
        <v>370000</v>
      </c>
      <c r="O1598" s="153">
        <v>13.3</v>
      </c>
      <c r="P1598" s="187">
        <f>O1598*1000000</f>
        <v>13300000</v>
      </c>
      <c r="Q1598" s="153">
        <v>41.0</v>
      </c>
      <c r="R1598" s="149">
        <f>SUM(Q1598*1000000)</f>
        <v>41000000</v>
      </c>
      <c r="S1598" s="154">
        <f>SUM(N1598:P1598)</f>
        <v>13670013.3</v>
      </c>
      <c r="T1598" s="149">
        <f t="shared" ref="T1598:T1599" si="2819">S1598/1000000</f>
        <v>13.6700133</v>
      </c>
      <c r="U1598" s="178">
        <f t="shared" ref="U1598:U1607" si="2820">(R1598/S1598)</f>
        <v>2.999265553</v>
      </c>
      <c r="V1598" s="156">
        <v>32.0</v>
      </c>
      <c r="W1598" s="188">
        <f>SUM(T1598/V1598)</f>
        <v>0.4271879156</v>
      </c>
      <c r="X1598" s="193">
        <f t="shared" si="2805"/>
        <v>0.0115625</v>
      </c>
      <c r="Y1598" s="147">
        <v>2011.0</v>
      </c>
      <c r="Z1598" s="159"/>
      <c r="AA1598" s="159"/>
      <c r="AB1598" s="189" t="s">
        <v>4754</v>
      </c>
      <c r="AC1598" s="158"/>
    </row>
    <row r="1599" ht="15.75" customHeight="1">
      <c r="A1599" s="220" t="s">
        <v>4755</v>
      </c>
      <c r="B1599" s="146">
        <v>19.0</v>
      </c>
      <c r="C1599" s="146">
        <v>32.0</v>
      </c>
      <c r="D1599" s="146">
        <f>(B1599+C1599)/2</f>
        <v>25.5</v>
      </c>
      <c r="E1599" s="146">
        <v>54.0</v>
      </c>
      <c r="F1599" s="146">
        <v>63.0</v>
      </c>
      <c r="G1599" s="146">
        <f t="shared" si="2655"/>
        <v>-9</v>
      </c>
      <c r="H1599" s="146">
        <f>(E1599+F1599)/2</f>
        <v>58.5</v>
      </c>
      <c r="I1599" s="146">
        <f t="shared" si="2656"/>
        <v>-33</v>
      </c>
      <c r="J1599" s="152" t="s">
        <v>1547</v>
      </c>
      <c r="K1599" s="197" t="s">
        <v>4756</v>
      </c>
      <c r="L1599" s="197" t="s">
        <v>1534</v>
      </c>
      <c r="M1599" s="181">
        <f>N1599/1000000</f>
        <v>6.61987</v>
      </c>
      <c r="N1599" s="198">
        <v>6619870.0</v>
      </c>
      <c r="O1599" s="181">
        <f>P1599/1000000</f>
        <v>19.96259</v>
      </c>
      <c r="P1599" s="198">
        <v>1.996259E7</v>
      </c>
      <c r="Q1599" s="181">
        <f>R1599/1000000</f>
        <v>20.5</v>
      </c>
      <c r="R1599" s="198">
        <v>2.05E7</v>
      </c>
      <c r="S1599" s="149">
        <f>P1599+R1599</f>
        <v>40462590</v>
      </c>
      <c r="T1599" s="149">
        <f t="shared" si="2819"/>
        <v>40.46259</v>
      </c>
      <c r="U1599" s="199">
        <f t="shared" si="2820"/>
        <v>0.5066408255</v>
      </c>
      <c r="V1599" s="192">
        <v>95.0</v>
      </c>
      <c r="W1599" s="200">
        <f>SUM(S1599/(V1599*1000000))</f>
        <v>0.425922</v>
      </c>
      <c r="X1599" s="199">
        <f t="shared" si="2805"/>
        <v>0.06968284211</v>
      </c>
      <c r="Y1599" s="146">
        <v>2019.0</v>
      </c>
      <c r="Z1599" s="201"/>
      <c r="AA1599" s="201"/>
      <c r="AB1599" s="211" t="s">
        <v>4757</v>
      </c>
      <c r="AC1599" s="159"/>
    </row>
    <row r="1600" ht="15.75" customHeight="1">
      <c r="A1600" s="221" t="s">
        <v>4758</v>
      </c>
      <c r="B1600" s="183">
        <v>7.0</v>
      </c>
      <c r="C1600" s="147">
        <v>35.0</v>
      </c>
      <c r="D1600" s="183">
        <f t="shared" ref="D1600:D1602" si="2821">AVERAGE(B1600:C1600)</f>
        <v>21</v>
      </c>
      <c r="E1600" s="147">
        <v>31.0</v>
      </c>
      <c r="F1600" s="147">
        <v>66.0</v>
      </c>
      <c r="G1600" s="147">
        <f t="shared" si="2655"/>
        <v>-35</v>
      </c>
      <c r="H1600" s="147">
        <f t="shared" ref="H1600:H1602" si="2822">AVERAGE(E1600:F1600)</f>
        <v>48.5</v>
      </c>
      <c r="I1600" s="183">
        <f t="shared" si="2656"/>
        <v>-27.5</v>
      </c>
      <c r="J1600" s="179" t="s">
        <v>1543</v>
      </c>
      <c r="K1600" s="179" t="s">
        <v>1616</v>
      </c>
      <c r="L1600" s="179" t="s">
        <v>1540</v>
      </c>
      <c r="M1600" s="186">
        <v>2.6</v>
      </c>
      <c r="N1600" s="187">
        <f t="shared" ref="N1600:N1602" si="2823">M1600*1000000</f>
        <v>2600000</v>
      </c>
      <c r="O1600" s="153">
        <v>6.38</v>
      </c>
      <c r="P1600" s="187">
        <f t="shared" ref="P1600:P1602" si="2824">O1600*1000000</f>
        <v>6380000</v>
      </c>
      <c r="Q1600" s="153">
        <v>0.03</v>
      </c>
      <c r="R1600" s="149">
        <f t="shared" ref="R1600:R1602" si="2825">SUM(Q1600*1000000)</f>
        <v>30000</v>
      </c>
      <c r="S1600" s="187">
        <f t="shared" ref="S1600:S1602" si="2826">T1600*1000000</f>
        <v>6380000</v>
      </c>
      <c r="T1600" s="187">
        <v>6.38</v>
      </c>
      <c r="U1600" s="178">
        <f t="shared" si="2820"/>
        <v>0.004702194357</v>
      </c>
      <c r="V1600" s="156">
        <v>15.0</v>
      </c>
      <c r="W1600" s="188">
        <f t="shared" ref="W1600:W1602" si="2827">SUM(T1600/V1600)</f>
        <v>0.4253333333</v>
      </c>
      <c r="X1600" s="193">
        <f t="shared" si="2805"/>
        <v>0.1733333333</v>
      </c>
      <c r="Y1600" s="147">
        <v>2009.0</v>
      </c>
      <c r="Z1600" s="159"/>
      <c r="AA1600" s="159"/>
      <c r="AB1600" s="189" t="s">
        <v>4759</v>
      </c>
      <c r="AC1600" s="158"/>
    </row>
    <row r="1601" ht="15.75" customHeight="1">
      <c r="A1601" s="221" t="s">
        <v>4760</v>
      </c>
      <c r="B1601" s="183">
        <v>28.0</v>
      </c>
      <c r="C1601" s="147">
        <v>28.0</v>
      </c>
      <c r="D1601" s="183">
        <f t="shared" si="2821"/>
        <v>28</v>
      </c>
      <c r="E1601" s="147">
        <v>49.0</v>
      </c>
      <c r="F1601" s="147">
        <v>78.0</v>
      </c>
      <c r="G1601" s="147">
        <f t="shared" si="2655"/>
        <v>-29</v>
      </c>
      <c r="H1601" s="147">
        <f t="shared" si="2822"/>
        <v>63.5</v>
      </c>
      <c r="I1601" s="183">
        <f t="shared" si="2656"/>
        <v>-35.5</v>
      </c>
      <c r="J1601" s="179" t="s">
        <v>1602</v>
      </c>
      <c r="K1601" s="179" t="s">
        <v>4761</v>
      </c>
      <c r="L1601" s="179" t="s">
        <v>1534</v>
      </c>
      <c r="M1601" s="186">
        <v>4.4</v>
      </c>
      <c r="N1601" s="187">
        <f t="shared" si="2823"/>
        <v>4400000</v>
      </c>
      <c r="O1601" s="153">
        <v>10.3</v>
      </c>
      <c r="P1601" s="187">
        <f t="shared" si="2824"/>
        <v>10300000</v>
      </c>
      <c r="Q1601" s="153">
        <v>10.31</v>
      </c>
      <c r="R1601" s="149">
        <f t="shared" si="2825"/>
        <v>10310000</v>
      </c>
      <c r="S1601" s="187">
        <f t="shared" si="2826"/>
        <v>17000000</v>
      </c>
      <c r="T1601" s="187">
        <v>17.0</v>
      </c>
      <c r="U1601" s="178">
        <f t="shared" si="2820"/>
        <v>0.6064705882</v>
      </c>
      <c r="V1601" s="156">
        <v>40.0</v>
      </c>
      <c r="W1601" s="188">
        <f t="shared" si="2827"/>
        <v>0.425</v>
      </c>
      <c r="X1601" s="193">
        <f t="shared" si="2805"/>
        <v>0.11</v>
      </c>
      <c r="Y1601" s="147">
        <v>2009.0</v>
      </c>
      <c r="Z1601" s="159"/>
      <c r="AA1601" s="159"/>
      <c r="AB1601" s="189" t="s">
        <v>4762</v>
      </c>
      <c r="AC1601" s="158"/>
    </row>
    <row r="1602" ht="15.75" customHeight="1">
      <c r="A1602" s="221" t="s">
        <v>4763</v>
      </c>
      <c r="B1602" s="183">
        <v>38.0</v>
      </c>
      <c r="C1602" s="147">
        <v>54.0</v>
      </c>
      <c r="D1602" s="183">
        <f t="shared" si="2821"/>
        <v>46</v>
      </c>
      <c r="E1602" s="147">
        <v>44.0</v>
      </c>
      <c r="F1602" s="147">
        <v>57.0</v>
      </c>
      <c r="G1602" s="147">
        <f t="shared" si="2655"/>
        <v>-13</v>
      </c>
      <c r="H1602" s="147">
        <f t="shared" si="2822"/>
        <v>50.5</v>
      </c>
      <c r="I1602" s="183">
        <f t="shared" si="2656"/>
        <v>-4.5</v>
      </c>
      <c r="J1602" s="179" t="s">
        <v>1543</v>
      </c>
      <c r="K1602" s="179" t="s">
        <v>2215</v>
      </c>
      <c r="L1602" s="179" t="s">
        <v>1540</v>
      </c>
      <c r="M1602" s="186">
        <v>5.5</v>
      </c>
      <c r="N1602" s="187">
        <f t="shared" si="2823"/>
        <v>5500000</v>
      </c>
      <c r="O1602" s="153">
        <v>16.12</v>
      </c>
      <c r="P1602" s="187">
        <f t="shared" si="2824"/>
        <v>16120000</v>
      </c>
      <c r="Q1602" s="153">
        <v>6.86</v>
      </c>
      <c r="R1602" s="149">
        <f t="shared" si="2825"/>
        <v>6860000</v>
      </c>
      <c r="S1602" s="187">
        <f t="shared" si="2826"/>
        <v>22990000</v>
      </c>
      <c r="T1602" s="187">
        <v>22.99</v>
      </c>
      <c r="U1602" s="178">
        <f t="shared" si="2820"/>
        <v>0.2983906046</v>
      </c>
      <c r="V1602" s="156">
        <v>55.0</v>
      </c>
      <c r="W1602" s="188">
        <f t="shared" si="2827"/>
        <v>0.418</v>
      </c>
      <c r="X1602" s="193">
        <f t="shared" si="2805"/>
        <v>0.1</v>
      </c>
      <c r="Y1602" s="147">
        <v>2009.0</v>
      </c>
      <c r="Z1602" s="159"/>
      <c r="AA1602" s="159"/>
      <c r="AB1602" s="189" t="s">
        <v>4764</v>
      </c>
      <c r="AC1602" s="158"/>
    </row>
    <row r="1603" ht="15.75" customHeight="1">
      <c r="A1603" s="194" t="s">
        <v>4765</v>
      </c>
      <c r="B1603" s="146">
        <v>22.0</v>
      </c>
      <c r="C1603" s="175">
        <v>35.0</v>
      </c>
      <c r="D1603" s="146">
        <f>(B1603+C1603)/2</f>
        <v>28.5</v>
      </c>
      <c r="E1603" s="146">
        <v>69.0</v>
      </c>
      <c r="F1603" s="146">
        <v>39.0</v>
      </c>
      <c r="G1603" s="146">
        <f t="shared" si="2655"/>
        <v>30</v>
      </c>
      <c r="H1603" s="146">
        <f>(E1603+F1603)/2</f>
        <v>54</v>
      </c>
      <c r="I1603" s="146">
        <f t="shared" si="2656"/>
        <v>-25.5</v>
      </c>
      <c r="J1603" s="173" t="s">
        <v>1547</v>
      </c>
      <c r="K1603" s="196" t="s">
        <v>1547</v>
      </c>
      <c r="L1603" s="197" t="s">
        <v>1534</v>
      </c>
      <c r="M1603" s="181">
        <f>N1603/1000000</f>
        <v>5.52741</v>
      </c>
      <c r="N1603" s="198">
        <v>5527410.0</v>
      </c>
      <c r="O1603" s="181">
        <f>P1603/1000000</f>
        <v>12.180032</v>
      </c>
      <c r="P1603" s="149">
        <v>1.2180032E7</v>
      </c>
      <c r="Q1603" s="181">
        <f>R1603/1000000</f>
        <v>3.7</v>
      </c>
      <c r="R1603" s="198">
        <v>3700000.0</v>
      </c>
      <c r="S1603" s="149">
        <f>P1603+R1603</f>
        <v>15880032</v>
      </c>
      <c r="T1603" s="149">
        <f t="shared" ref="T1603:T1608" si="2828">S1603/1000000</f>
        <v>15.880032</v>
      </c>
      <c r="U1603" s="199">
        <f t="shared" si="2820"/>
        <v>0.2329970116</v>
      </c>
      <c r="V1603" s="192">
        <v>38.0</v>
      </c>
      <c r="W1603" s="200">
        <f>SUM(S1603/(V1603*1000000))</f>
        <v>0.4178955789</v>
      </c>
      <c r="X1603" s="199">
        <f t="shared" si="2805"/>
        <v>0.1454581579</v>
      </c>
      <c r="Y1603" s="146">
        <v>2019.0</v>
      </c>
      <c r="Z1603" s="201"/>
      <c r="AA1603" s="201"/>
      <c r="AB1603" s="211" t="s">
        <v>4766</v>
      </c>
      <c r="AC1603" s="159"/>
    </row>
    <row r="1604" ht="15.75" customHeight="1">
      <c r="A1604" s="221" t="s">
        <v>4767</v>
      </c>
      <c r="B1604" s="175">
        <v>28.0</v>
      </c>
      <c r="C1604" s="158">
        <v>42.0</v>
      </c>
      <c r="D1604" s="183">
        <f>AVERAGE(B1604:C1604)</f>
        <v>35</v>
      </c>
      <c r="E1604" s="158">
        <v>46.0</v>
      </c>
      <c r="F1604" s="147">
        <v>62.0</v>
      </c>
      <c r="G1604" s="147">
        <f t="shared" si="2655"/>
        <v>-16</v>
      </c>
      <c r="H1604" s="147">
        <f>AVERAGE(E1604:F1604)</f>
        <v>54</v>
      </c>
      <c r="I1604" s="183">
        <f t="shared" si="2656"/>
        <v>-19</v>
      </c>
      <c r="J1604" s="179" t="s">
        <v>1543</v>
      </c>
      <c r="K1604" s="179" t="s">
        <v>1616</v>
      </c>
      <c r="L1604" s="179" t="s">
        <v>1540</v>
      </c>
      <c r="M1604" s="153">
        <v>3.46</v>
      </c>
      <c r="N1604" s="187">
        <f>M1604*1000000</f>
        <v>3460000</v>
      </c>
      <c r="O1604" s="153">
        <v>6.93</v>
      </c>
      <c r="P1604" s="187">
        <f>O1604*1000000</f>
        <v>6930000</v>
      </c>
      <c r="Q1604" s="153">
        <v>0.6</v>
      </c>
      <c r="R1604" s="149">
        <f t="shared" ref="R1604:R1605" si="2829">SUM(Q1604*1000000)</f>
        <v>600000</v>
      </c>
      <c r="S1604" s="154">
        <f>SUM(N1604:P1604)</f>
        <v>10390006.93</v>
      </c>
      <c r="T1604" s="149">
        <f t="shared" si="2828"/>
        <v>10.39000693</v>
      </c>
      <c r="U1604" s="178">
        <f t="shared" si="2820"/>
        <v>0.05774779594</v>
      </c>
      <c r="V1604" s="156">
        <v>25.0</v>
      </c>
      <c r="W1604" s="188">
        <f t="shared" ref="W1604:W1610" si="2830">SUM(T1604/V1604)</f>
        <v>0.4156002772</v>
      </c>
      <c r="X1604" s="193">
        <f t="shared" si="2805"/>
        <v>0.1384</v>
      </c>
      <c r="Y1604" s="147">
        <v>2011.0</v>
      </c>
      <c r="Z1604" s="159"/>
      <c r="AA1604" s="159"/>
      <c r="AB1604" s="189" t="s">
        <v>4768</v>
      </c>
      <c r="AC1604" s="158"/>
    </row>
    <row r="1605" ht="15.75" customHeight="1">
      <c r="A1605" s="224" t="s">
        <v>4769</v>
      </c>
      <c r="B1605" s="175">
        <v>16.0</v>
      </c>
      <c r="C1605" s="158">
        <v>39.0</v>
      </c>
      <c r="D1605" s="158">
        <f t="shared" ref="D1605:D1606" si="2831">(B1605+C1605)/2</f>
        <v>27.5</v>
      </c>
      <c r="E1605" s="164">
        <v>34.0</v>
      </c>
      <c r="F1605" s="158">
        <v>45.0</v>
      </c>
      <c r="G1605" s="164">
        <f t="shared" si="2655"/>
        <v>-11</v>
      </c>
      <c r="H1605" s="158">
        <f t="shared" ref="H1605:H1606" si="2832">(E1605+F1605)/2</f>
        <v>39.5</v>
      </c>
      <c r="I1605" s="164">
        <f t="shared" si="2656"/>
        <v>-12</v>
      </c>
      <c r="J1605" s="152" t="s">
        <v>1527</v>
      </c>
      <c r="K1605" s="162" t="s">
        <v>1527</v>
      </c>
      <c r="L1605" s="162" t="s">
        <v>1534</v>
      </c>
      <c r="M1605" s="153">
        <f t="shared" ref="M1605:M1606" si="2833">N1605/1000000</f>
        <v>5.028702</v>
      </c>
      <c r="N1605" s="154">
        <v>5028702.0</v>
      </c>
      <c r="O1605" s="153">
        <f t="shared" ref="O1605:O1606" si="2834">P1605/1000000</f>
        <v>10.664749</v>
      </c>
      <c r="P1605" s="149">
        <v>1.0664749E7</v>
      </c>
      <c r="Q1605" s="181">
        <v>5.9</v>
      </c>
      <c r="R1605" s="149">
        <f t="shared" si="2829"/>
        <v>5900000</v>
      </c>
      <c r="S1605" s="154">
        <f t="shared" ref="S1605:S1606" si="2835">SUM(P1605+Q1605*1000000)</f>
        <v>16564749</v>
      </c>
      <c r="T1605" s="154">
        <f t="shared" si="2828"/>
        <v>16.564749</v>
      </c>
      <c r="U1605" s="178">
        <f t="shared" si="2820"/>
        <v>0.3561780501</v>
      </c>
      <c r="V1605" s="192">
        <v>40.0</v>
      </c>
      <c r="W1605" s="188">
        <f t="shared" si="2830"/>
        <v>0.414118725</v>
      </c>
      <c r="X1605" s="193">
        <f t="shared" si="2805"/>
        <v>0.12571755</v>
      </c>
      <c r="Y1605" s="158">
        <v>2015.0</v>
      </c>
      <c r="Z1605" s="159"/>
      <c r="AA1605" s="159"/>
      <c r="AB1605" s="189" t="s">
        <v>4770</v>
      </c>
      <c r="AC1605" s="158"/>
    </row>
    <row r="1606" ht="15.75" customHeight="1">
      <c r="A1606" s="224" t="s">
        <v>4771</v>
      </c>
      <c r="B1606" s="175">
        <v>11.0</v>
      </c>
      <c r="C1606" s="158">
        <v>32.0</v>
      </c>
      <c r="D1606" s="158">
        <f t="shared" si="2831"/>
        <v>21.5</v>
      </c>
      <c r="E1606" s="164">
        <v>27.0</v>
      </c>
      <c r="F1606" s="158">
        <v>38.0</v>
      </c>
      <c r="G1606" s="164">
        <f t="shared" si="2655"/>
        <v>-11</v>
      </c>
      <c r="H1606" s="158">
        <f t="shared" si="2832"/>
        <v>32.5</v>
      </c>
      <c r="I1606" s="164">
        <f t="shared" si="2656"/>
        <v>-11</v>
      </c>
      <c r="J1606" s="162" t="s">
        <v>1543</v>
      </c>
      <c r="K1606" s="162" t="s">
        <v>1543</v>
      </c>
      <c r="L1606" s="162" t="s">
        <v>1540</v>
      </c>
      <c r="M1606" s="153">
        <f t="shared" si="2833"/>
        <v>4.772613</v>
      </c>
      <c r="N1606" s="154">
        <v>4772613.0</v>
      </c>
      <c r="O1606" s="153">
        <f t="shared" si="2834"/>
        <v>10.219501</v>
      </c>
      <c r="P1606" s="149">
        <v>1.0219501E7</v>
      </c>
      <c r="Q1606" s="153">
        <f>R1606/1000000</f>
        <v>4.211752</v>
      </c>
      <c r="R1606" s="149">
        <v>4211752.0</v>
      </c>
      <c r="S1606" s="154">
        <f t="shared" si="2835"/>
        <v>14431253</v>
      </c>
      <c r="T1606" s="154">
        <f t="shared" si="2828"/>
        <v>14.431253</v>
      </c>
      <c r="U1606" s="178">
        <f t="shared" si="2820"/>
        <v>0.2918493633</v>
      </c>
      <c r="V1606" s="156">
        <v>35.0</v>
      </c>
      <c r="W1606" s="188">
        <f t="shared" si="2830"/>
        <v>0.4123215143</v>
      </c>
      <c r="X1606" s="193">
        <f t="shared" si="2805"/>
        <v>0.1363603714</v>
      </c>
      <c r="Y1606" s="158">
        <v>2015.0</v>
      </c>
      <c r="Z1606" s="159"/>
      <c r="AA1606" s="159"/>
      <c r="AB1606" s="189" t="s">
        <v>4772</v>
      </c>
      <c r="AC1606" s="158"/>
    </row>
    <row r="1607" ht="15.75" customHeight="1">
      <c r="A1607" s="221" t="s">
        <v>4773</v>
      </c>
      <c r="B1607" s="175">
        <v>50.0</v>
      </c>
      <c r="C1607" s="158">
        <v>56.0</v>
      </c>
      <c r="D1607" s="183">
        <f>AVERAGE(B1607:C1607)</f>
        <v>53</v>
      </c>
      <c r="E1607" s="158">
        <v>48.0</v>
      </c>
      <c r="F1607" s="147">
        <v>65.0</v>
      </c>
      <c r="G1607" s="147">
        <f t="shared" si="2655"/>
        <v>-17</v>
      </c>
      <c r="H1607" s="147">
        <f>AVERAGE(E1607:F1607)</f>
        <v>56.5</v>
      </c>
      <c r="I1607" s="183">
        <f t="shared" si="2656"/>
        <v>-3.5</v>
      </c>
      <c r="J1607" s="179" t="s">
        <v>1543</v>
      </c>
      <c r="K1607" s="179" t="s">
        <v>1543</v>
      </c>
      <c r="L1607" s="179" t="s">
        <v>1534</v>
      </c>
      <c r="M1607" s="153">
        <v>5.14</v>
      </c>
      <c r="N1607" s="187">
        <f>M1607*1000000</f>
        <v>5140000</v>
      </c>
      <c r="O1607" s="153">
        <v>13.11</v>
      </c>
      <c r="P1607" s="187">
        <f>O1607*1000000</f>
        <v>13110000</v>
      </c>
      <c r="Q1607" s="153">
        <v>10.84</v>
      </c>
      <c r="R1607" s="149">
        <f>SUM(Q1607*1000000)</f>
        <v>10840000</v>
      </c>
      <c r="S1607" s="154">
        <f>SUM(N1607:P1607)</f>
        <v>18250013.11</v>
      </c>
      <c r="T1607" s="149">
        <f t="shared" si="2828"/>
        <v>18.25001311</v>
      </c>
      <c r="U1607" s="178">
        <f t="shared" si="2820"/>
        <v>0.5939721761</v>
      </c>
      <c r="V1607" s="156">
        <v>45.0</v>
      </c>
      <c r="W1607" s="188">
        <f t="shared" si="2830"/>
        <v>0.4055558469</v>
      </c>
      <c r="X1607" s="193">
        <f t="shared" si="2805"/>
        <v>0.1142222222</v>
      </c>
      <c r="Y1607" s="147">
        <v>2011.0</v>
      </c>
      <c r="Z1607" s="159"/>
      <c r="AA1607" s="159"/>
      <c r="AB1607" s="189" t="s">
        <v>4774</v>
      </c>
      <c r="AC1607" s="158"/>
    </row>
    <row r="1608" ht="15.75" customHeight="1">
      <c r="A1608" s="222" t="s">
        <v>4775</v>
      </c>
      <c r="B1608" s="146">
        <v>46.0</v>
      </c>
      <c r="C1608" s="164">
        <v>33.0</v>
      </c>
      <c r="D1608" s="214">
        <f>(B1608+C1608)/2</f>
        <v>39.5</v>
      </c>
      <c r="E1608" s="164">
        <v>66.0</v>
      </c>
      <c r="F1608" s="164">
        <v>57.0</v>
      </c>
      <c r="G1608" s="149">
        <f t="shared" si="2655"/>
        <v>9</v>
      </c>
      <c r="H1608" s="164">
        <f>(E1608+F1608)/2</f>
        <v>61.5</v>
      </c>
      <c r="I1608" s="177">
        <f t="shared" si="2656"/>
        <v>-22</v>
      </c>
      <c r="J1608" s="173" t="s">
        <v>1547</v>
      </c>
      <c r="K1608" s="173" t="s">
        <v>1547</v>
      </c>
      <c r="L1608" s="152" t="s">
        <v>1534</v>
      </c>
      <c r="M1608" s="153">
        <f>N1608/1000000</f>
        <v>3.294876</v>
      </c>
      <c r="N1608" s="149">
        <v>3294876.0</v>
      </c>
      <c r="O1608" s="181">
        <f>P1608/1000000</f>
        <v>6.469813</v>
      </c>
      <c r="P1608" s="149">
        <v>6469813.0</v>
      </c>
      <c r="Q1608" s="153">
        <f>R1608/1000000</f>
        <v>0.843884</v>
      </c>
      <c r="R1608" s="154">
        <v>843884.0</v>
      </c>
      <c r="S1608" s="154">
        <f>R1608+P1608</f>
        <v>7313697</v>
      </c>
      <c r="T1608" s="154">
        <f t="shared" si="2828"/>
        <v>7.313697</v>
      </c>
      <c r="U1608" s="178">
        <f>R1608/S1608</f>
        <v>0.1153840527</v>
      </c>
      <c r="V1608" s="156">
        <v>18.5</v>
      </c>
      <c r="W1608" s="157">
        <f t="shared" si="2830"/>
        <v>0.395334973</v>
      </c>
      <c r="X1608" s="178">
        <f>N1608/(V1608*1000000)</f>
        <v>0.1781014054</v>
      </c>
      <c r="Y1608" s="164">
        <v>2016.0</v>
      </c>
      <c r="Z1608" s="159"/>
      <c r="AA1608" s="159"/>
      <c r="AB1608" s="160" t="s">
        <v>4776</v>
      </c>
      <c r="AC1608" s="159"/>
    </row>
    <row r="1609" ht="15.75" customHeight="1">
      <c r="A1609" s="221" t="s">
        <v>4777</v>
      </c>
      <c r="B1609" s="183">
        <v>39.0</v>
      </c>
      <c r="C1609" s="147">
        <v>52.0</v>
      </c>
      <c r="D1609" s="183">
        <f t="shared" ref="D1609:D1610" si="2836">AVERAGE(B1609:C1609)</f>
        <v>45.5</v>
      </c>
      <c r="E1609" s="147">
        <v>39.0</v>
      </c>
      <c r="F1609" s="147">
        <v>67.0</v>
      </c>
      <c r="G1609" s="147">
        <f t="shared" si="2655"/>
        <v>-28</v>
      </c>
      <c r="H1609" s="147">
        <f t="shared" ref="H1609:H1610" si="2837">AVERAGE(E1609:F1609)</f>
        <v>53</v>
      </c>
      <c r="I1609" s="183">
        <f t="shared" si="2656"/>
        <v>-7.5</v>
      </c>
      <c r="J1609" s="179" t="s">
        <v>1634</v>
      </c>
      <c r="K1609" s="179" t="s">
        <v>4778</v>
      </c>
      <c r="L1609" s="179" t="s">
        <v>1529</v>
      </c>
      <c r="M1609" s="186">
        <v>4.0</v>
      </c>
      <c r="N1609" s="187">
        <f t="shared" ref="N1609:N1610" si="2838">M1609*1000000</f>
        <v>4000000</v>
      </c>
      <c r="O1609" s="153">
        <v>11.54</v>
      </c>
      <c r="P1609" s="187">
        <f t="shared" ref="P1609:P1610" si="2839">O1609*1000000</f>
        <v>11540000</v>
      </c>
      <c r="Q1609" s="153">
        <v>0.23</v>
      </c>
      <c r="R1609" s="149">
        <f t="shared" ref="R1609:R1610" si="2840">SUM(Q1609*1000000)</f>
        <v>230000</v>
      </c>
      <c r="S1609" s="187">
        <f>T1609*1000000</f>
        <v>11770000</v>
      </c>
      <c r="T1609" s="187">
        <v>11.77</v>
      </c>
      <c r="U1609" s="178">
        <f t="shared" ref="U1609:U1611" si="2841">(R1609/S1609)</f>
        <v>0.01954120646</v>
      </c>
      <c r="V1609" s="156">
        <v>30.0</v>
      </c>
      <c r="W1609" s="188">
        <f t="shared" si="2830"/>
        <v>0.3923333333</v>
      </c>
      <c r="X1609" s="193">
        <f t="shared" ref="X1609:X1611" si="2842">SUM(M1609/V1609)</f>
        <v>0.1333333333</v>
      </c>
      <c r="Y1609" s="147">
        <v>2008.0</v>
      </c>
      <c r="Z1609" s="159"/>
      <c r="AA1609" s="159"/>
      <c r="AB1609" s="189" t="s">
        <v>4779</v>
      </c>
      <c r="AC1609" s="158"/>
    </row>
    <row r="1610" ht="15.75" customHeight="1">
      <c r="A1610" s="221" t="s">
        <v>4780</v>
      </c>
      <c r="B1610" s="175">
        <v>92.0</v>
      </c>
      <c r="C1610" s="158">
        <v>69.0</v>
      </c>
      <c r="D1610" s="185">
        <f t="shared" si="2836"/>
        <v>80.5</v>
      </c>
      <c r="E1610" s="158">
        <v>82.0</v>
      </c>
      <c r="F1610" s="147">
        <v>74.0</v>
      </c>
      <c r="G1610" s="147">
        <f t="shared" si="2655"/>
        <v>8</v>
      </c>
      <c r="H1610" s="147">
        <f t="shared" si="2837"/>
        <v>78</v>
      </c>
      <c r="I1610" s="185">
        <f t="shared" si="2656"/>
        <v>2.5</v>
      </c>
      <c r="J1610" s="179" t="s">
        <v>1594</v>
      </c>
      <c r="K1610" s="179" t="s">
        <v>2106</v>
      </c>
      <c r="L1610" s="179" t="s">
        <v>1540</v>
      </c>
      <c r="M1610" s="153">
        <v>12.07</v>
      </c>
      <c r="N1610" s="187">
        <f t="shared" si="2838"/>
        <v>12070000</v>
      </c>
      <c r="O1610" s="153">
        <v>46.46</v>
      </c>
      <c r="P1610" s="187">
        <f t="shared" si="2839"/>
        <v>46460000</v>
      </c>
      <c r="Q1610" s="153">
        <v>100.95</v>
      </c>
      <c r="R1610" s="149">
        <f t="shared" si="2840"/>
        <v>100950000</v>
      </c>
      <c r="S1610" s="154">
        <f>SUM(N1610:P1610)</f>
        <v>58530046.46</v>
      </c>
      <c r="T1610" s="149">
        <f t="shared" ref="T1610:T1615" si="2843">S1610/1000000</f>
        <v>58.53004646</v>
      </c>
      <c r="U1610" s="178">
        <f t="shared" si="2841"/>
        <v>1.724755166</v>
      </c>
      <c r="V1610" s="156">
        <v>150.0</v>
      </c>
      <c r="W1610" s="188">
        <f t="shared" si="2830"/>
        <v>0.3902003097</v>
      </c>
      <c r="X1610" s="193">
        <f t="shared" si="2842"/>
        <v>0.08046666667</v>
      </c>
      <c r="Y1610" s="147">
        <v>2011.0</v>
      </c>
      <c r="Z1610" s="159"/>
      <c r="AA1610" s="159"/>
      <c r="AB1610" s="189" t="s">
        <v>4781</v>
      </c>
      <c r="AC1610" s="158"/>
    </row>
    <row r="1611" ht="15.75" customHeight="1">
      <c r="A1611" s="194" t="s">
        <v>4782</v>
      </c>
      <c r="B1611" s="146">
        <v>51.0</v>
      </c>
      <c r="C1611" s="175">
        <v>48.0</v>
      </c>
      <c r="D1611" s="146">
        <f t="shared" ref="D1611:D1612" si="2844">(B1611+C1611)/2</f>
        <v>49.5</v>
      </c>
      <c r="E1611" s="146">
        <v>75.0</v>
      </c>
      <c r="F1611" s="146">
        <v>52.0</v>
      </c>
      <c r="G1611" s="146">
        <f t="shared" si="2655"/>
        <v>23</v>
      </c>
      <c r="H1611" s="146">
        <f t="shared" ref="H1611:H1612" si="2845">(E1611+F1611)/2</f>
        <v>63.5</v>
      </c>
      <c r="I1611" s="146">
        <f t="shared" si="2656"/>
        <v>-14</v>
      </c>
      <c r="J1611" s="173" t="s">
        <v>1547</v>
      </c>
      <c r="K1611" s="196" t="s">
        <v>1547</v>
      </c>
      <c r="L1611" s="197" t="s">
        <v>1529</v>
      </c>
      <c r="M1611" s="181">
        <f t="shared" ref="M1611:M1612" si="2846">N1611/1000000</f>
        <v>2.200537</v>
      </c>
      <c r="N1611" s="198">
        <v>2200537.0</v>
      </c>
      <c r="O1611" s="181">
        <f t="shared" ref="O1611:O1612" si="2847">P1611/1000000</f>
        <v>4.535154</v>
      </c>
      <c r="P1611" s="149">
        <v>4535154.0</v>
      </c>
      <c r="Q1611" s="181">
        <f t="shared" ref="Q1611:Q1612" si="2848">R1611/1000000</f>
        <v>3.241259</v>
      </c>
      <c r="R1611" s="198">
        <v>3241259.0</v>
      </c>
      <c r="S1611" s="149">
        <f>P1611+R1611</f>
        <v>7776413</v>
      </c>
      <c r="T1611" s="149">
        <f t="shared" si="2843"/>
        <v>7.776413</v>
      </c>
      <c r="U1611" s="199">
        <f t="shared" si="2841"/>
        <v>0.4168064376</v>
      </c>
      <c r="V1611" s="192">
        <v>20.0</v>
      </c>
      <c r="W1611" s="200">
        <f>SUM(S1611/(V1611*1000000))</f>
        <v>0.38882065</v>
      </c>
      <c r="X1611" s="199">
        <f t="shared" si="2842"/>
        <v>0.11002685</v>
      </c>
      <c r="Y1611" s="146">
        <v>2019.0</v>
      </c>
      <c r="Z1611" s="201"/>
      <c r="AA1611" s="201"/>
      <c r="AB1611" s="211" t="s">
        <v>4783</v>
      </c>
      <c r="AC1611" s="159"/>
    </row>
    <row r="1612" ht="15.75" customHeight="1">
      <c r="A1612" s="222" t="s">
        <v>4784</v>
      </c>
      <c r="B1612" s="146">
        <v>69.0</v>
      </c>
      <c r="C1612" s="164">
        <v>66.0</v>
      </c>
      <c r="D1612" s="214">
        <f t="shared" si="2844"/>
        <v>67.5</v>
      </c>
      <c r="E1612" s="164">
        <v>73.0</v>
      </c>
      <c r="F1612" s="164">
        <v>76.0</v>
      </c>
      <c r="G1612" s="149">
        <f t="shared" si="2655"/>
        <v>-3</v>
      </c>
      <c r="H1612" s="164">
        <f t="shared" si="2845"/>
        <v>74.5</v>
      </c>
      <c r="I1612" s="177">
        <f t="shared" si="2656"/>
        <v>-7</v>
      </c>
      <c r="J1612" s="152" t="s">
        <v>1527</v>
      </c>
      <c r="K1612" s="152" t="s">
        <v>1527</v>
      </c>
      <c r="L1612" s="152" t="s">
        <v>1529</v>
      </c>
      <c r="M1612" s="153">
        <f t="shared" si="2846"/>
        <v>5.303775</v>
      </c>
      <c r="N1612" s="149">
        <v>5303775.0</v>
      </c>
      <c r="O1612" s="181">
        <f t="shared" si="2847"/>
        <v>15.436808</v>
      </c>
      <c r="P1612" s="149">
        <v>1.5436808E7</v>
      </c>
      <c r="Q1612" s="153">
        <f t="shared" si="2848"/>
        <v>2.79267</v>
      </c>
      <c r="R1612" s="154">
        <v>2792670.0</v>
      </c>
      <c r="S1612" s="154">
        <f>R1612+P1612</f>
        <v>18229478</v>
      </c>
      <c r="T1612" s="154">
        <f t="shared" si="2843"/>
        <v>18.229478</v>
      </c>
      <c r="U1612" s="178">
        <f>R1612/S1612</f>
        <v>0.1531952807</v>
      </c>
      <c r="V1612" s="156">
        <v>47.0</v>
      </c>
      <c r="W1612" s="157">
        <f t="shared" ref="W1612:W1613" si="2849">SUM(T1612/V1612)</f>
        <v>0.387861234</v>
      </c>
      <c r="X1612" s="178">
        <f>N1612/(V1612*1000000)</f>
        <v>0.1128462766</v>
      </c>
      <c r="Y1612" s="164">
        <v>2016.0</v>
      </c>
      <c r="Z1612" s="159"/>
      <c r="AA1612" s="159"/>
      <c r="AB1612" s="160" t="s">
        <v>4785</v>
      </c>
      <c r="AC1612" s="159"/>
    </row>
    <row r="1613" ht="15.75" customHeight="1">
      <c r="A1613" s="221" t="s">
        <v>4786</v>
      </c>
      <c r="B1613" s="175">
        <v>24.0</v>
      </c>
      <c r="C1613" s="158">
        <v>35.0</v>
      </c>
      <c r="D1613" s="185">
        <f>AVERAGE(B1613:C1613)</f>
        <v>29.5</v>
      </c>
      <c r="E1613" s="158">
        <v>48.0</v>
      </c>
      <c r="F1613" s="147">
        <v>51.0</v>
      </c>
      <c r="G1613" s="147">
        <f t="shared" si="2655"/>
        <v>-3</v>
      </c>
      <c r="H1613" s="147">
        <f>AVERAGE(E1613:F1613)</f>
        <v>49.5</v>
      </c>
      <c r="I1613" s="185">
        <f t="shared" si="2656"/>
        <v>-20</v>
      </c>
      <c r="J1613" s="179" t="s">
        <v>1602</v>
      </c>
      <c r="K1613" s="179" t="s">
        <v>4787</v>
      </c>
      <c r="L1613" s="179" t="s">
        <v>1534</v>
      </c>
      <c r="M1613" s="153">
        <v>8.67</v>
      </c>
      <c r="N1613" s="187">
        <f>M1613*1000000</f>
        <v>8670000</v>
      </c>
      <c r="O1613" s="153">
        <v>20.37</v>
      </c>
      <c r="P1613" s="187">
        <f>O1613*1000000</f>
        <v>20370000</v>
      </c>
      <c r="Q1613" s="153">
        <v>111.9</v>
      </c>
      <c r="R1613" s="149">
        <f>SUM(Q1613*1000000)</f>
        <v>111900000</v>
      </c>
      <c r="S1613" s="154">
        <f>SUM(N1613:P1613)</f>
        <v>29040020.37</v>
      </c>
      <c r="T1613" s="149">
        <f t="shared" si="2843"/>
        <v>29.04002037</v>
      </c>
      <c r="U1613" s="178">
        <f t="shared" ref="U1613:U1628" si="2850">(R1613/S1613)</f>
        <v>3.853303082</v>
      </c>
      <c r="V1613" s="156">
        <v>75.0</v>
      </c>
      <c r="W1613" s="188">
        <f t="shared" si="2849"/>
        <v>0.3872002716</v>
      </c>
      <c r="X1613" s="193">
        <f t="shared" ref="X1613:X1639" si="2851">SUM(M1613/V1613)</f>
        <v>0.1156</v>
      </c>
      <c r="Y1613" s="147">
        <v>2011.0</v>
      </c>
      <c r="Z1613" s="159"/>
      <c r="AA1613" s="159"/>
      <c r="AB1613" s="189" t="s">
        <v>4788</v>
      </c>
      <c r="AC1613" s="158"/>
    </row>
    <row r="1614" ht="15.75" customHeight="1">
      <c r="A1614" s="222" t="s">
        <v>4789</v>
      </c>
      <c r="B1614" s="146">
        <v>15.0</v>
      </c>
      <c r="C1614" s="164">
        <v>31.0</v>
      </c>
      <c r="D1614" s="149">
        <f t="shared" ref="D1614:D1615" si="2852">(B1614+C1614)/2</f>
        <v>23</v>
      </c>
      <c r="E1614" s="149">
        <v>30.0</v>
      </c>
      <c r="F1614" s="164">
        <v>38.0</v>
      </c>
      <c r="G1614" s="150">
        <f t="shared" si="2655"/>
        <v>-8</v>
      </c>
      <c r="H1614" s="151">
        <f t="shared" ref="H1614:H1615" si="2853">(E1614+F1614)/2</f>
        <v>34</v>
      </c>
      <c r="I1614" s="150">
        <f t="shared" si="2656"/>
        <v>-11</v>
      </c>
      <c r="J1614" s="165" t="s">
        <v>1395</v>
      </c>
      <c r="K1614" s="165" t="s">
        <v>1395</v>
      </c>
      <c r="L1614" s="166" t="s">
        <v>1540</v>
      </c>
      <c r="M1614" s="167">
        <f t="shared" ref="M1614:M1615" si="2854">N1614/1000000</f>
        <v>2.002863</v>
      </c>
      <c r="N1614" s="149">
        <v>2002863.0</v>
      </c>
      <c r="O1614" s="167">
        <f t="shared" ref="O1614:O1615" si="2855">P1614/1000000</f>
        <v>3.759078</v>
      </c>
      <c r="P1614" s="149">
        <v>3759078.0</v>
      </c>
      <c r="Q1614" s="167">
        <f t="shared" ref="Q1614:Q1615" si="2856">R1614/1000000</f>
        <v>0</v>
      </c>
      <c r="R1614" s="150">
        <f>S1614-P1614</f>
        <v>0</v>
      </c>
      <c r="S1614" s="149">
        <v>3759078.0</v>
      </c>
      <c r="T1614" s="149">
        <f t="shared" si="2843"/>
        <v>3.759078</v>
      </c>
      <c r="U1614" s="155">
        <f t="shared" si="2850"/>
        <v>0</v>
      </c>
      <c r="V1614" s="192">
        <v>9.9</v>
      </c>
      <c r="W1614" s="204">
        <f t="shared" ref="W1614:W1615" si="2857">SUM(S1614/(V1614*1000000))</f>
        <v>0.3797048485</v>
      </c>
      <c r="X1614" s="155">
        <f t="shared" si="2851"/>
        <v>0.2023093939</v>
      </c>
      <c r="Y1614" s="164">
        <v>2017.0</v>
      </c>
      <c r="Z1614" s="171"/>
      <c r="AA1614" s="171"/>
      <c r="AB1614" s="172" t="s">
        <v>4790</v>
      </c>
      <c r="AC1614" s="171"/>
    </row>
    <row r="1615" ht="15.75" customHeight="1">
      <c r="A1615" s="212" t="s">
        <v>4791</v>
      </c>
      <c r="B1615" s="146">
        <v>75.0</v>
      </c>
      <c r="C1615" s="146">
        <v>64.0</v>
      </c>
      <c r="D1615" s="146">
        <f t="shared" si="2852"/>
        <v>69.5</v>
      </c>
      <c r="E1615" s="146">
        <v>83.0</v>
      </c>
      <c r="F1615" s="146">
        <v>71.0</v>
      </c>
      <c r="G1615" s="146">
        <f t="shared" si="2655"/>
        <v>12</v>
      </c>
      <c r="H1615" s="146">
        <f t="shared" si="2853"/>
        <v>77</v>
      </c>
      <c r="I1615" s="146">
        <f t="shared" si="2656"/>
        <v>-7.5</v>
      </c>
      <c r="J1615" s="152" t="s">
        <v>1547</v>
      </c>
      <c r="K1615" s="197" t="s">
        <v>4792</v>
      </c>
      <c r="L1615" s="197" t="s">
        <v>1529</v>
      </c>
      <c r="M1615" s="181">
        <f t="shared" si="2854"/>
        <v>0.088065</v>
      </c>
      <c r="N1615" s="149">
        <v>88065.0</v>
      </c>
      <c r="O1615" s="181">
        <f t="shared" si="2855"/>
        <v>6.420666</v>
      </c>
      <c r="P1615" s="154">
        <v>6420666.0</v>
      </c>
      <c r="Q1615" s="181">
        <f t="shared" si="2856"/>
        <v>0</v>
      </c>
      <c r="R1615" s="149">
        <v>0.0</v>
      </c>
      <c r="S1615" s="149">
        <f>P1615+R1615</f>
        <v>6420666</v>
      </c>
      <c r="T1615" s="149">
        <f t="shared" si="2843"/>
        <v>6.420666</v>
      </c>
      <c r="U1615" s="199">
        <f t="shared" si="2850"/>
        <v>0</v>
      </c>
      <c r="V1615" s="192">
        <v>17.3</v>
      </c>
      <c r="W1615" s="200">
        <f t="shared" si="2857"/>
        <v>0.371136763</v>
      </c>
      <c r="X1615" s="199">
        <f t="shared" si="2851"/>
        <v>0.005090462428</v>
      </c>
      <c r="Y1615" s="146">
        <v>2019.0</v>
      </c>
      <c r="Z1615" s="201"/>
      <c r="AA1615" s="201"/>
      <c r="AB1615" s="197" t="s">
        <v>1530</v>
      </c>
      <c r="AC1615" s="159"/>
    </row>
    <row r="1616" ht="15.75" customHeight="1">
      <c r="A1616" s="221" t="s">
        <v>4793</v>
      </c>
      <c r="B1616" s="183">
        <v>13.0</v>
      </c>
      <c r="C1616" s="147">
        <v>36.0</v>
      </c>
      <c r="D1616" s="183">
        <f>AVERAGE(B1616:C1616)</f>
        <v>24.5</v>
      </c>
      <c r="E1616" s="147">
        <v>56.0</v>
      </c>
      <c r="F1616" s="147">
        <v>67.0</v>
      </c>
      <c r="G1616" s="147">
        <f t="shared" si="2655"/>
        <v>-11</v>
      </c>
      <c r="H1616" s="147">
        <f>AVERAGE(E1616:F1616)</f>
        <v>61.5</v>
      </c>
      <c r="I1616" s="183">
        <f t="shared" si="2656"/>
        <v>-37</v>
      </c>
      <c r="J1616" s="179" t="s">
        <v>1694</v>
      </c>
      <c r="K1616" s="179" t="s">
        <v>1913</v>
      </c>
      <c r="L1616" s="179" t="s">
        <v>1540</v>
      </c>
      <c r="M1616" s="186">
        <v>13.6</v>
      </c>
      <c r="N1616" s="187">
        <f>M1616*1000000</f>
        <v>13600000</v>
      </c>
      <c r="O1616" s="153">
        <v>45.61</v>
      </c>
      <c r="P1616" s="187">
        <f>O1616*1000000</f>
        <v>45610000</v>
      </c>
      <c r="Q1616" s="153">
        <v>5.94</v>
      </c>
      <c r="R1616" s="149">
        <f>SUM(Q1616*1000000)</f>
        <v>5940000</v>
      </c>
      <c r="S1616" s="187">
        <f>T1616*1000000</f>
        <v>51550000</v>
      </c>
      <c r="T1616" s="187">
        <v>51.55</v>
      </c>
      <c r="U1616" s="178">
        <f t="shared" si="2850"/>
        <v>0.115227934</v>
      </c>
      <c r="V1616" s="156">
        <v>140.0</v>
      </c>
      <c r="W1616" s="188">
        <f>SUM(T1616/V1616)</f>
        <v>0.3682142857</v>
      </c>
      <c r="X1616" s="193">
        <f t="shared" si="2851"/>
        <v>0.09714285714</v>
      </c>
      <c r="Y1616" s="147">
        <v>2008.0</v>
      </c>
      <c r="Z1616" s="159"/>
      <c r="AA1616" s="159"/>
      <c r="AB1616" s="189" t="s">
        <v>4794</v>
      </c>
      <c r="AC1616" s="158"/>
    </row>
    <row r="1617" ht="15.75" customHeight="1">
      <c r="A1617" s="222" t="s">
        <v>4795</v>
      </c>
      <c r="B1617" s="146">
        <v>43.0</v>
      </c>
      <c r="C1617" s="164">
        <v>49.0</v>
      </c>
      <c r="D1617" s="149">
        <f>(B1617+C1617)/2</f>
        <v>46</v>
      </c>
      <c r="E1617" s="149">
        <v>45.0</v>
      </c>
      <c r="F1617" s="164">
        <v>64.0</v>
      </c>
      <c r="G1617" s="150">
        <f t="shared" si="2655"/>
        <v>-19</v>
      </c>
      <c r="H1617" s="151">
        <f>(E1617+F1617)/2</f>
        <v>54.5</v>
      </c>
      <c r="I1617" s="150">
        <f t="shared" si="2656"/>
        <v>-8.5</v>
      </c>
      <c r="J1617" s="165" t="s">
        <v>1694</v>
      </c>
      <c r="K1617" s="165" t="s">
        <v>1694</v>
      </c>
      <c r="L1617" s="152" t="s">
        <v>1529</v>
      </c>
      <c r="M1617" s="167">
        <f>N1617/1000000</f>
        <v>3.471316</v>
      </c>
      <c r="N1617" s="149">
        <v>3471316.0</v>
      </c>
      <c r="O1617" s="167">
        <f>P1617/1000000</f>
        <v>7.227038</v>
      </c>
      <c r="P1617" s="149">
        <v>7227038.0</v>
      </c>
      <c r="Q1617" s="167">
        <f>R1617/1000000</f>
        <v>0</v>
      </c>
      <c r="R1617" s="150">
        <f>S1617-P1617</f>
        <v>0</v>
      </c>
      <c r="S1617" s="149">
        <v>7227038.0</v>
      </c>
      <c r="T1617" s="149">
        <f t="shared" ref="T1617:T1619" si="2858">S1617/1000000</f>
        <v>7.227038</v>
      </c>
      <c r="U1617" s="155">
        <f t="shared" si="2850"/>
        <v>0</v>
      </c>
      <c r="V1617" s="192">
        <v>20.0</v>
      </c>
      <c r="W1617" s="204">
        <f>SUM(S1617/(V1617*1000000))</f>
        <v>0.3613519</v>
      </c>
      <c r="X1617" s="155">
        <f t="shared" si="2851"/>
        <v>0.1735658</v>
      </c>
      <c r="Y1617" s="164">
        <v>2017.0</v>
      </c>
      <c r="Z1617" s="171"/>
      <c r="AA1617" s="171"/>
      <c r="AB1617" s="172" t="s">
        <v>4796</v>
      </c>
      <c r="AC1617" s="171"/>
    </row>
    <row r="1618" ht="15.75" customHeight="1">
      <c r="A1618" s="221" t="s">
        <v>4797</v>
      </c>
      <c r="B1618" s="175">
        <v>92.0</v>
      </c>
      <c r="C1618" s="158">
        <v>85.0</v>
      </c>
      <c r="D1618" s="183">
        <f t="shared" ref="D1618:D1623" si="2859">AVERAGE(B1618:C1618)</f>
        <v>88.5</v>
      </c>
      <c r="E1618" s="158">
        <v>85.0</v>
      </c>
      <c r="F1618" s="147">
        <v>77.0</v>
      </c>
      <c r="G1618" s="147">
        <f t="shared" si="2655"/>
        <v>8</v>
      </c>
      <c r="H1618" s="147">
        <f t="shared" ref="H1618:H1623" si="2860">AVERAGE(E1618:F1618)</f>
        <v>81</v>
      </c>
      <c r="I1618" s="183">
        <f t="shared" si="2656"/>
        <v>7.5</v>
      </c>
      <c r="J1618" s="152" t="s">
        <v>1527</v>
      </c>
      <c r="K1618" s="179" t="s">
        <v>1527</v>
      </c>
      <c r="L1618" s="179" t="s">
        <v>1540</v>
      </c>
      <c r="M1618" s="153">
        <v>0.05</v>
      </c>
      <c r="N1618" s="187">
        <f t="shared" ref="N1618:N1623" si="2861">M1618*1000000</f>
        <v>50000</v>
      </c>
      <c r="O1618" s="153">
        <v>1.73</v>
      </c>
      <c r="P1618" s="187">
        <f t="shared" ref="P1618:P1623" si="2862">O1618*1000000</f>
        <v>1730000</v>
      </c>
      <c r="Q1618" s="153">
        <v>1.4</v>
      </c>
      <c r="R1618" s="149">
        <f t="shared" ref="R1618:R1623" si="2863">SUM(Q1618*1000000)</f>
        <v>1400000</v>
      </c>
      <c r="S1618" s="154">
        <f t="shared" ref="S1618:S1619" si="2864">SUM(N1618:P1618)</f>
        <v>1780001.73</v>
      </c>
      <c r="T1618" s="149">
        <f t="shared" si="2858"/>
        <v>1.78000173</v>
      </c>
      <c r="U1618" s="178">
        <f t="shared" si="2850"/>
        <v>0.7865160895</v>
      </c>
      <c r="V1618" s="156">
        <v>5.0</v>
      </c>
      <c r="W1618" s="188">
        <f t="shared" ref="W1618:W1623" si="2865">SUM(T1618/V1618)</f>
        <v>0.356000346</v>
      </c>
      <c r="X1618" s="193">
        <f t="shared" si="2851"/>
        <v>0.01</v>
      </c>
      <c r="Y1618" s="147">
        <v>2011.0</v>
      </c>
      <c r="Z1618" s="159"/>
      <c r="AA1618" s="159"/>
      <c r="AB1618" s="189" t="s">
        <v>4798</v>
      </c>
      <c r="AC1618" s="158"/>
    </row>
    <row r="1619" ht="15.75" customHeight="1">
      <c r="A1619" s="221" t="s">
        <v>4799</v>
      </c>
      <c r="B1619" s="175">
        <v>45.0</v>
      </c>
      <c r="C1619" s="158">
        <v>44.0</v>
      </c>
      <c r="D1619" s="183">
        <f t="shared" si="2859"/>
        <v>44.5</v>
      </c>
      <c r="E1619" s="158">
        <v>38.0</v>
      </c>
      <c r="F1619" s="147">
        <v>54.0</v>
      </c>
      <c r="G1619" s="147">
        <f t="shared" si="2655"/>
        <v>-16</v>
      </c>
      <c r="H1619" s="147">
        <f t="shared" si="2860"/>
        <v>46</v>
      </c>
      <c r="I1619" s="183">
        <f t="shared" si="2656"/>
        <v>-1.5</v>
      </c>
      <c r="J1619" s="179" t="s">
        <v>1602</v>
      </c>
      <c r="K1619" s="179" t="s">
        <v>4800</v>
      </c>
      <c r="L1619" s="179" t="s">
        <v>1540</v>
      </c>
      <c r="M1619" s="153">
        <v>5.19</v>
      </c>
      <c r="N1619" s="187">
        <f t="shared" si="2861"/>
        <v>5190000</v>
      </c>
      <c r="O1619" s="153">
        <v>10.72</v>
      </c>
      <c r="P1619" s="187">
        <f t="shared" si="2862"/>
        <v>10720000</v>
      </c>
      <c r="Q1619" s="153">
        <v>18.21</v>
      </c>
      <c r="R1619" s="149">
        <f t="shared" si="2863"/>
        <v>18210000</v>
      </c>
      <c r="S1619" s="154">
        <f t="shared" si="2864"/>
        <v>15910010.72</v>
      </c>
      <c r="T1619" s="149">
        <f t="shared" si="2858"/>
        <v>15.91001072</v>
      </c>
      <c r="U1619" s="178">
        <f t="shared" si="2850"/>
        <v>1.144562397</v>
      </c>
      <c r="V1619" s="156">
        <v>45.0</v>
      </c>
      <c r="W1619" s="188">
        <f t="shared" si="2865"/>
        <v>0.3535557938</v>
      </c>
      <c r="X1619" s="193">
        <f t="shared" si="2851"/>
        <v>0.1153333333</v>
      </c>
      <c r="Y1619" s="147">
        <v>2011.0</v>
      </c>
      <c r="Z1619" s="159"/>
      <c r="AA1619" s="159"/>
      <c r="AB1619" s="189" t="s">
        <v>4801</v>
      </c>
      <c r="AC1619" s="158"/>
    </row>
    <row r="1620" ht="15.75" customHeight="1">
      <c r="A1620" s="221" t="s">
        <v>4802</v>
      </c>
      <c r="B1620" s="183">
        <v>7.0</v>
      </c>
      <c r="C1620" s="147">
        <v>28.0</v>
      </c>
      <c r="D1620" s="183">
        <f t="shared" si="2859"/>
        <v>17.5</v>
      </c>
      <c r="E1620" s="147">
        <v>28.0</v>
      </c>
      <c r="F1620" s="147">
        <v>59.0</v>
      </c>
      <c r="G1620" s="147">
        <f t="shared" si="2655"/>
        <v>-31</v>
      </c>
      <c r="H1620" s="147">
        <f t="shared" si="2860"/>
        <v>43.5</v>
      </c>
      <c r="I1620" s="183">
        <f t="shared" si="2656"/>
        <v>-26</v>
      </c>
      <c r="J1620" s="179" t="s">
        <v>1602</v>
      </c>
      <c r="K1620" s="179" t="s">
        <v>3115</v>
      </c>
      <c r="L1620" s="179" t="s">
        <v>1534</v>
      </c>
      <c r="M1620" s="186">
        <v>4.9</v>
      </c>
      <c r="N1620" s="187">
        <f t="shared" si="2861"/>
        <v>4900000</v>
      </c>
      <c r="O1620" s="153">
        <v>10.28</v>
      </c>
      <c r="P1620" s="187">
        <f t="shared" si="2862"/>
        <v>10280000</v>
      </c>
      <c r="Q1620" s="153">
        <v>7.57</v>
      </c>
      <c r="R1620" s="149">
        <f t="shared" si="2863"/>
        <v>7570000</v>
      </c>
      <c r="S1620" s="187">
        <f>T1620*1000000</f>
        <v>12200000</v>
      </c>
      <c r="T1620" s="187">
        <v>12.2</v>
      </c>
      <c r="U1620" s="178">
        <f t="shared" si="2850"/>
        <v>0.6204918033</v>
      </c>
      <c r="V1620" s="156">
        <v>35.0</v>
      </c>
      <c r="W1620" s="188">
        <f t="shared" si="2865"/>
        <v>0.3485714286</v>
      </c>
      <c r="X1620" s="193">
        <f t="shared" si="2851"/>
        <v>0.14</v>
      </c>
      <c r="Y1620" s="147">
        <v>2009.0</v>
      </c>
      <c r="Z1620" s="159"/>
      <c r="AA1620" s="159"/>
      <c r="AB1620" s="189" t="s">
        <v>4803</v>
      </c>
      <c r="AC1620" s="158"/>
    </row>
    <row r="1621" ht="15.75" customHeight="1">
      <c r="A1621" s="221" t="s">
        <v>4804</v>
      </c>
      <c r="B1621" s="175">
        <v>22.0</v>
      </c>
      <c r="C1621" s="158">
        <v>36.0</v>
      </c>
      <c r="D1621" s="183">
        <f t="shared" si="2859"/>
        <v>29</v>
      </c>
      <c r="E1621" s="158">
        <v>34.0</v>
      </c>
      <c r="F1621" s="147">
        <v>53.0</v>
      </c>
      <c r="G1621" s="147">
        <f t="shared" si="2655"/>
        <v>-19</v>
      </c>
      <c r="H1621" s="147">
        <f t="shared" si="2860"/>
        <v>43.5</v>
      </c>
      <c r="I1621" s="183">
        <f t="shared" si="2656"/>
        <v>-14.5</v>
      </c>
      <c r="J1621" s="179" t="s">
        <v>1602</v>
      </c>
      <c r="K1621" s="179" t="s">
        <v>1716</v>
      </c>
      <c r="L1621" s="179" t="s">
        <v>1534</v>
      </c>
      <c r="M1621" s="153">
        <v>10.02</v>
      </c>
      <c r="N1621" s="187">
        <f t="shared" si="2861"/>
        <v>10020000</v>
      </c>
      <c r="O1621" s="153">
        <v>21.3</v>
      </c>
      <c r="P1621" s="187">
        <f t="shared" si="2862"/>
        <v>21300000</v>
      </c>
      <c r="Q1621" s="153">
        <v>27.5</v>
      </c>
      <c r="R1621" s="149">
        <f t="shared" si="2863"/>
        <v>27500000</v>
      </c>
      <c r="S1621" s="154">
        <f>SUM(N1621:P1621)</f>
        <v>31320021.3</v>
      </c>
      <c r="T1621" s="149">
        <f>S1621/1000000</f>
        <v>31.3200213</v>
      </c>
      <c r="U1621" s="178">
        <f t="shared" si="2850"/>
        <v>0.8780326085</v>
      </c>
      <c r="V1621" s="156">
        <v>90.0</v>
      </c>
      <c r="W1621" s="188">
        <f t="shared" si="2865"/>
        <v>0.3480002367</v>
      </c>
      <c r="X1621" s="193">
        <f t="shared" si="2851"/>
        <v>0.1113333333</v>
      </c>
      <c r="Y1621" s="147">
        <v>2011.0</v>
      </c>
      <c r="Z1621" s="159"/>
      <c r="AA1621" s="159"/>
      <c r="AB1621" s="189" t="s">
        <v>4805</v>
      </c>
      <c r="AC1621" s="158"/>
    </row>
    <row r="1622" ht="15.75" customHeight="1">
      <c r="A1622" s="221" t="s">
        <v>4806</v>
      </c>
      <c r="B1622" s="183">
        <v>81.0</v>
      </c>
      <c r="C1622" s="147">
        <v>69.0</v>
      </c>
      <c r="D1622" s="183">
        <f t="shared" si="2859"/>
        <v>75</v>
      </c>
      <c r="E1622" s="147">
        <v>47.0</v>
      </c>
      <c r="F1622" s="147">
        <v>54.0</v>
      </c>
      <c r="G1622" s="147">
        <f t="shared" si="2655"/>
        <v>-7</v>
      </c>
      <c r="H1622" s="147">
        <f t="shared" si="2860"/>
        <v>50.5</v>
      </c>
      <c r="I1622" s="183">
        <f t="shared" si="2656"/>
        <v>24.5</v>
      </c>
      <c r="J1622" s="179" t="s">
        <v>1543</v>
      </c>
      <c r="K1622" s="179" t="s">
        <v>1616</v>
      </c>
      <c r="L1622" s="179" t="s">
        <v>1540</v>
      </c>
      <c r="M1622" s="186">
        <v>0.09</v>
      </c>
      <c r="N1622" s="187">
        <f t="shared" si="2861"/>
        <v>90000</v>
      </c>
      <c r="O1622" s="153">
        <v>4.36</v>
      </c>
      <c r="P1622" s="187">
        <f t="shared" si="2862"/>
        <v>4360000</v>
      </c>
      <c r="Q1622" s="153">
        <v>0.82</v>
      </c>
      <c r="R1622" s="149">
        <f t="shared" si="2863"/>
        <v>820000</v>
      </c>
      <c r="S1622" s="187">
        <f t="shared" ref="S1622:S1623" si="2866">T1622*1000000</f>
        <v>5180000</v>
      </c>
      <c r="T1622" s="187">
        <f>SUM(O1622+Q1622)</f>
        <v>5.18</v>
      </c>
      <c r="U1622" s="178">
        <f t="shared" si="2850"/>
        <v>0.1583011583</v>
      </c>
      <c r="V1622" s="156">
        <v>15.0</v>
      </c>
      <c r="W1622" s="188">
        <f t="shared" si="2865"/>
        <v>0.3453333333</v>
      </c>
      <c r="X1622" s="193">
        <f t="shared" si="2851"/>
        <v>0.006</v>
      </c>
      <c r="Y1622" s="147">
        <v>2010.0</v>
      </c>
      <c r="Z1622" s="159"/>
      <c r="AA1622" s="159"/>
      <c r="AB1622" s="189" t="s">
        <v>4807</v>
      </c>
      <c r="AC1622" s="158"/>
    </row>
    <row r="1623" ht="15.75" customHeight="1">
      <c r="A1623" s="221" t="s">
        <v>4808</v>
      </c>
      <c r="B1623" s="183">
        <v>48.0</v>
      </c>
      <c r="C1623" s="147">
        <v>55.0</v>
      </c>
      <c r="D1623" s="183">
        <f t="shared" si="2859"/>
        <v>51.5</v>
      </c>
      <c r="E1623" s="147">
        <v>48.0</v>
      </c>
      <c r="F1623" s="147">
        <v>67.0</v>
      </c>
      <c r="G1623" s="147">
        <f t="shared" si="2655"/>
        <v>-19</v>
      </c>
      <c r="H1623" s="147">
        <f t="shared" si="2860"/>
        <v>57.5</v>
      </c>
      <c r="I1623" s="183">
        <f t="shared" si="2656"/>
        <v>-6</v>
      </c>
      <c r="J1623" s="179" t="s">
        <v>1543</v>
      </c>
      <c r="K1623" s="179" t="s">
        <v>3361</v>
      </c>
      <c r="L1623" s="179" t="s">
        <v>1534</v>
      </c>
      <c r="M1623" s="186">
        <v>3.5</v>
      </c>
      <c r="N1623" s="187">
        <f t="shared" si="2861"/>
        <v>3500000</v>
      </c>
      <c r="O1623" s="153">
        <v>7.46</v>
      </c>
      <c r="P1623" s="187">
        <f t="shared" si="2862"/>
        <v>7460000</v>
      </c>
      <c r="Q1623" s="153">
        <v>2.52</v>
      </c>
      <c r="R1623" s="149">
        <f t="shared" si="2863"/>
        <v>2520000</v>
      </c>
      <c r="S1623" s="187">
        <f t="shared" si="2866"/>
        <v>9980000</v>
      </c>
      <c r="T1623" s="187">
        <v>9.98</v>
      </c>
      <c r="U1623" s="178">
        <f t="shared" si="2850"/>
        <v>0.25250501</v>
      </c>
      <c r="V1623" s="156">
        <v>29.0</v>
      </c>
      <c r="W1623" s="188">
        <f t="shared" si="2865"/>
        <v>0.344137931</v>
      </c>
      <c r="X1623" s="193">
        <f t="shared" si="2851"/>
        <v>0.1206896552</v>
      </c>
      <c r="Y1623" s="147">
        <v>2009.0</v>
      </c>
      <c r="Z1623" s="159"/>
      <c r="AA1623" s="159"/>
      <c r="AB1623" s="189" t="s">
        <v>4809</v>
      </c>
      <c r="AC1623" s="158"/>
    </row>
    <row r="1624" ht="15.75" customHeight="1">
      <c r="A1624" s="220" t="s">
        <v>4810</v>
      </c>
      <c r="B1624" s="146">
        <v>17.0</v>
      </c>
      <c r="C1624" s="146" t="s">
        <v>1530</v>
      </c>
      <c r="D1624" s="146" t="s">
        <v>1530</v>
      </c>
      <c r="E1624" s="146">
        <v>60.0</v>
      </c>
      <c r="F1624" s="146" t="s">
        <v>1530</v>
      </c>
      <c r="G1624" s="146" t="s">
        <v>1530</v>
      </c>
      <c r="H1624" s="146" t="s">
        <v>1530</v>
      </c>
      <c r="I1624" s="146" t="s">
        <v>1530</v>
      </c>
      <c r="J1624" s="152" t="s">
        <v>1537</v>
      </c>
      <c r="K1624" s="197" t="s">
        <v>2510</v>
      </c>
      <c r="L1624" s="197" t="s">
        <v>1540</v>
      </c>
      <c r="M1624" s="181">
        <f t="shared" ref="M1624:M1625" si="2867">N1624/1000000</f>
        <v>0.65653</v>
      </c>
      <c r="N1624" s="198">
        <v>656530.0</v>
      </c>
      <c r="O1624" s="181">
        <f t="shared" ref="O1624:O1625" si="2868">P1624/1000000</f>
        <v>1.083213</v>
      </c>
      <c r="P1624" s="198">
        <v>1083213.0</v>
      </c>
      <c r="Q1624" s="181">
        <f t="shared" ref="Q1624:Q1625" si="2869">R1624/1000000</f>
        <v>12.676777</v>
      </c>
      <c r="R1624" s="198">
        <v>1.2676777E7</v>
      </c>
      <c r="S1624" s="149">
        <f t="shared" ref="S1624:S1625" si="2870">P1624+R1624</f>
        <v>13759990</v>
      </c>
      <c r="T1624" s="149">
        <f t="shared" ref="T1624:T1626" si="2871">S1624/1000000</f>
        <v>13.75999</v>
      </c>
      <c r="U1624" s="199">
        <f t="shared" si="2850"/>
        <v>0.9212780678</v>
      </c>
      <c r="V1624" s="192">
        <v>40.0</v>
      </c>
      <c r="W1624" s="200">
        <f t="shared" ref="W1624:W1625" si="2872">SUM(S1624/(V1624*1000000))</f>
        <v>0.34399975</v>
      </c>
      <c r="X1624" s="199">
        <f t="shared" si="2851"/>
        <v>0.01641325</v>
      </c>
      <c r="Y1624" s="146">
        <v>2019.0</v>
      </c>
      <c r="Z1624" s="201"/>
      <c r="AA1624" s="201"/>
      <c r="AB1624" s="211" t="s">
        <v>4811</v>
      </c>
      <c r="AC1624" s="159"/>
    </row>
    <row r="1625" ht="15.75" customHeight="1">
      <c r="A1625" s="233" t="s">
        <v>4812</v>
      </c>
      <c r="B1625" s="146">
        <v>19.0</v>
      </c>
      <c r="C1625" s="146">
        <v>37.0</v>
      </c>
      <c r="D1625" s="146">
        <f>(B1625+C1625)/2</f>
        <v>28</v>
      </c>
      <c r="E1625" s="146">
        <v>30.0</v>
      </c>
      <c r="F1625" s="146">
        <v>47.0</v>
      </c>
      <c r="G1625" s="146">
        <f t="shared" ref="G1625:G1678" si="2873">SUM(E1625-F1625)</f>
        <v>-17</v>
      </c>
      <c r="H1625" s="146">
        <f>(E1625+F1625)/2</f>
        <v>38.5</v>
      </c>
      <c r="I1625" s="146">
        <f t="shared" ref="I1625:I1678" si="2874">SUM(D1625-H1625)</f>
        <v>-10.5</v>
      </c>
      <c r="J1625" s="179" t="s">
        <v>1629</v>
      </c>
      <c r="K1625" s="197" t="s">
        <v>1940</v>
      </c>
      <c r="L1625" s="197" t="s">
        <v>1540</v>
      </c>
      <c r="M1625" s="181">
        <f t="shared" si="2867"/>
        <v>4.415403</v>
      </c>
      <c r="N1625" s="149">
        <v>4415403.0</v>
      </c>
      <c r="O1625" s="181">
        <f t="shared" si="2868"/>
        <v>8.547045</v>
      </c>
      <c r="P1625" s="149">
        <v>8547045.0</v>
      </c>
      <c r="Q1625" s="181">
        <f t="shared" si="2869"/>
        <v>0</v>
      </c>
      <c r="R1625" s="149">
        <v>0.0</v>
      </c>
      <c r="S1625" s="149">
        <f t="shared" si="2870"/>
        <v>8547045</v>
      </c>
      <c r="T1625" s="149">
        <f t="shared" si="2871"/>
        <v>8.547045</v>
      </c>
      <c r="U1625" s="199">
        <f t="shared" si="2850"/>
        <v>0</v>
      </c>
      <c r="V1625" s="192">
        <v>25.0</v>
      </c>
      <c r="W1625" s="200">
        <f t="shared" si="2872"/>
        <v>0.3418818</v>
      </c>
      <c r="X1625" s="199">
        <f t="shared" si="2851"/>
        <v>0.17661612</v>
      </c>
      <c r="Y1625" s="146">
        <v>2019.0</v>
      </c>
      <c r="Z1625" s="201"/>
      <c r="AA1625" s="201"/>
      <c r="AB1625" s="211" t="s">
        <v>4813</v>
      </c>
      <c r="AC1625" s="159"/>
    </row>
    <row r="1626" ht="15.75" customHeight="1">
      <c r="A1626" s="221" t="s">
        <v>4814</v>
      </c>
      <c r="B1626" s="175">
        <v>66.0</v>
      </c>
      <c r="C1626" s="158">
        <v>69.0</v>
      </c>
      <c r="D1626" s="183">
        <f t="shared" ref="D1626:D1627" si="2875">AVERAGE(B1626:C1626)</f>
        <v>67.5</v>
      </c>
      <c r="E1626" s="158">
        <v>55.0</v>
      </c>
      <c r="F1626" s="147">
        <v>64.0</v>
      </c>
      <c r="G1626" s="147">
        <f t="shared" si="2873"/>
        <v>-9</v>
      </c>
      <c r="H1626" s="147">
        <f t="shared" ref="H1626:H1627" si="2876">AVERAGE(E1626:F1626)</f>
        <v>59.5</v>
      </c>
      <c r="I1626" s="183">
        <f t="shared" si="2874"/>
        <v>8</v>
      </c>
      <c r="J1626" s="179" t="s">
        <v>1565</v>
      </c>
      <c r="K1626" s="179" t="s">
        <v>1565</v>
      </c>
      <c r="L1626" s="179" t="s">
        <v>1540</v>
      </c>
      <c r="M1626" s="153">
        <v>0.64</v>
      </c>
      <c r="N1626" s="187">
        <f t="shared" ref="N1626:N1627" si="2877">M1626*1000000</f>
        <v>640000</v>
      </c>
      <c r="O1626" s="153">
        <v>4.44</v>
      </c>
      <c r="P1626" s="187">
        <f t="shared" ref="P1626:P1627" si="2878">O1626*1000000</f>
        <v>4440000</v>
      </c>
      <c r="Q1626" s="153">
        <v>0.44</v>
      </c>
      <c r="R1626" s="149">
        <f t="shared" ref="R1626:R1627" si="2879">SUM(Q1626*1000000)</f>
        <v>440000</v>
      </c>
      <c r="S1626" s="154">
        <f>SUM(N1626:P1626)</f>
        <v>5080004.44</v>
      </c>
      <c r="T1626" s="149">
        <f t="shared" si="2871"/>
        <v>5.08000444</v>
      </c>
      <c r="U1626" s="178">
        <f t="shared" si="2850"/>
        <v>0.08661409753</v>
      </c>
      <c r="V1626" s="156">
        <v>15.0</v>
      </c>
      <c r="W1626" s="188">
        <f t="shared" ref="W1626:W1627" si="2880">SUM(T1626/V1626)</f>
        <v>0.3386669627</v>
      </c>
      <c r="X1626" s="193">
        <f t="shared" si="2851"/>
        <v>0.04266666667</v>
      </c>
      <c r="Y1626" s="147">
        <v>2011.0</v>
      </c>
      <c r="Z1626" s="159"/>
      <c r="AA1626" s="159"/>
      <c r="AB1626" s="189" t="s">
        <v>4815</v>
      </c>
      <c r="AC1626" s="158"/>
    </row>
    <row r="1627" ht="15.75" customHeight="1">
      <c r="A1627" s="221" t="s">
        <v>4816</v>
      </c>
      <c r="B1627" s="183">
        <v>45.0</v>
      </c>
      <c r="C1627" s="147">
        <v>49.0</v>
      </c>
      <c r="D1627" s="183">
        <f t="shared" si="2875"/>
        <v>47</v>
      </c>
      <c r="E1627" s="147">
        <v>42.0</v>
      </c>
      <c r="F1627" s="147">
        <v>57.0</v>
      </c>
      <c r="G1627" s="147">
        <f t="shared" si="2873"/>
        <v>-15</v>
      </c>
      <c r="H1627" s="147">
        <f t="shared" si="2876"/>
        <v>49.5</v>
      </c>
      <c r="I1627" s="183">
        <f t="shared" si="2874"/>
        <v>-2.5</v>
      </c>
      <c r="J1627" s="179" t="s">
        <v>1543</v>
      </c>
      <c r="K1627" s="179" t="s">
        <v>3361</v>
      </c>
      <c r="L1627" s="179" t="s">
        <v>1540</v>
      </c>
      <c r="M1627" s="186">
        <v>5.4</v>
      </c>
      <c r="N1627" s="187">
        <f t="shared" si="2877"/>
        <v>5400000</v>
      </c>
      <c r="O1627" s="153">
        <v>12.08</v>
      </c>
      <c r="P1627" s="187">
        <f t="shared" si="2878"/>
        <v>12080000</v>
      </c>
      <c r="Q1627" s="153">
        <v>0.25</v>
      </c>
      <c r="R1627" s="149">
        <f t="shared" si="2879"/>
        <v>250000</v>
      </c>
      <c r="S1627" s="187">
        <f>T1627*1000000</f>
        <v>12330000</v>
      </c>
      <c r="T1627" s="187">
        <v>12.33</v>
      </c>
      <c r="U1627" s="178">
        <f t="shared" si="2850"/>
        <v>0.0202757502</v>
      </c>
      <c r="V1627" s="156">
        <v>40.0</v>
      </c>
      <c r="W1627" s="188">
        <f t="shared" si="2880"/>
        <v>0.30825</v>
      </c>
      <c r="X1627" s="193">
        <f t="shared" si="2851"/>
        <v>0.135</v>
      </c>
      <c r="Y1627" s="147">
        <v>2008.0</v>
      </c>
      <c r="Z1627" s="159"/>
      <c r="AA1627" s="159"/>
      <c r="AB1627" s="189" t="s">
        <v>4817</v>
      </c>
      <c r="AC1627" s="158"/>
    </row>
    <row r="1628" ht="15.75" customHeight="1">
      <c r="A1628" s="222" t="s">
        <v>4818</v>
      </c>
      <c r="B1628" s="146">
        <v>89.0</v>
      </c>
      <c r="C1628" s="164">
        <v>76.0</v>
      </c>
      <c r="D1628" s="149">
        <f t="shared" ref="D1628:D1629" si="2881">(B1628+C1628)/2</f>
        <v>82.5</v>
      </c>
      <c r="E1628" s="164">
        <v>72.0</v>
      </c>
      <c r="F1628" s="164">
        <v>64.0</v>
      </c>
      <c r="G1628" s="151">
        <f t="shared" si="2873"/>
        <v>8</v>
      </c>
      <c r="H1628" s="151">
        <f t="shared" ref="H1628:H1629" si="2882">(E1628+F1628)/2</f>
        <v>68</v>
      </c>
      <c r="I1628" s="150">
        <f t="shared" si="2874"/>
        <v>14.5</v>
      </c>
      <c r="J1628" s="165" t="s">
        <v>1543</v>
      </c>
      <c r="K1628" s="165" t="s">
        <v>1626</v>
      </c>
      <c r="L1628" s="152" t="s">
        <v>1534</v>
      </c>
      <c r="M1628" s="167">
        <f t="shared" ref="M1628:M1629" si="2883">N1628/1000000</f>
        <v>0.076197</v>
      </c>
      <c r="N1628" s="149">
        <v>76197.0</v>
      </c>
      <c r="O1628" s="167">
        <f t="shared" ref="O1628:O1629" si="2884">P1628/1000000</f>
        <v>3.603484</v>
      </c>
      <c r="P1628" s="149">
        <v>3603484.0</v>
      </c>
      <c r="Q1628" s="167">
        <f>R1628/1000000</f>
        <v>0</v>
      </c>
      <c r="R1628" s="150">
        <f>S1628-P1628</f>
        <v>0</v>
      </c>
      <c r="S1628" s="149">
        <v>3603484.0</v>
      </c>
      <c r="T1628" s="149">
        <f>S1628/1000000</f>
        <v>3.603484</v>
      </c>
      <c r="U1628" s="155">
        <f t="shared" si="2850"/>
        <v>0</v>
      </c>
      <c r="V1628" s="192">
        <v>12.0</v>
      </c>
      <c r="W1628" s="204">
        <f t="shared" ref="W1628:W1629" si="2885">SUM(S1628/(V1628*1000000))</f>
        <v>0.3002903333</v>
      </c>
      <c r="X1628" s="155">
        <f t="shared" si="2851"/>
        <v>0.00634975</v>
      </c>
      <c r="Y1628" s="164">
        <v>2017.0</v>
      </c>
      <c r="Z1628" s="171"/>
      <c r="AA1628" s="171"/>
      <c r="AB1628" s="172" t="s">
        <v>4819</v>
      </c>
      <c r="AC1628" s="171"/>
    </row>
    <row r="1629" ht="15.75" customHeight="1">
      <c r="A1629" s="227" t="s">
        <v>4820</v>
      </c>
      <c r="B1629" s="146">
        <v>33.0</v>
      </c>
      <c r="C1629" s="147">
        <v>31.0</v>
      </c>
      <c r="D1629" s="149">
        <f t="shared" si="2881"/>
        <v>32</v>
      </c>
      <c r="E1629" s="147">
        <v>64.0</v>
      </c>
      <c r="F1629" s="149">
        <v>50.0</v>
      </c>
      <c r="G1629" s="150">
        <f t="shared" si="2873"/>
        <v>14</v>
      </c>
      <c r="H1629" s="151">
        <f t="shared" si="2882"/>
        <v>57</v>
      </c>
      <c r="I1629" s="150">
        <f t="shared" si="2874"/>
        <v>-25</v>
      </c>
      <c r="J1629" s="173" t="s">
        <v>1547</v>
      </c>
      <c r="K1629" s="173" t="s">
        <v>1547</v>
      </c>
      <c r="L1629" s="152" t="s">
        <v>1540</v>
      </c>
      <c r="M1629" s="153">
        <f t="shared" si="2883"/>
        <v>2.798229</v>
      </c>
      <c r="N1629" s="149">
        <v>2798229.0</v>
      </c>
      <c r="O1629" s="153">
        <f t="shared" si="2884"/>
        <v>3.000943</v>
      </c>
      <c r="P1629" s="149">
        <v>3000943.0</v>
      </c>
      <c r="Q1629" s="153">
        <v>0.0</v>
      </c>
      <c r="R1629" s="154">
        <v>0.0</v>
      </c>
      <c r="S1629" s="149">
        <v>3000943.0</v>
      </c>
      <c r="T1629" s="154">
        <f>S1629/100000</f>
        <v>30.00943</v>
      </c>
      <c r="U1629" s="151">
        <v>0.0</v>
      </c>
      <c r="V1629" s="156">
        <v>10.0</v>
      </c>
      <c r="W1629" s="204">
        <f t="shared" si="2885"/>
        <v>0.3000943</v>
      </c>
      <c r="X1629" s="155">
        <f t="shared" si="2851"/>
        <v>0.2798229</v>
      </c>
      <c r="Y1629" s="147">
        <v>2018.0</v>
      </c>
      <c r="Z1629" s="159"/>
      <c r="AA1629" s="159"/>
      <c r="AB1629" s="160" t="s">
        <v>4821</v>
      </c>
      <c r="AC1629" s="159"/>
    </row>
    <row r="1630" ht="15.75" customHeight="1">
      <c r="A1630" s="221" t="s">
        <v>4822</v>
      </c>
      <c r="B1630" s="175">
        <v>79.0</v>
      </c>
      <c r="C1630" s="158">
        <v>76.0</v>
      </c>
      <c r="D1630" s="183">
        <f>AVERAGE(B1630:C1630)</f>
        <v>77.5</v>
      </c>
      <c r="E1630" s="158">
        <v>89.0</v>
      </c>
      <c r="F1630" s="147">
        <v>62.0</v>
      </c>
      <c r="G1630" s="147">
        <f t="shared" si="2873"/>
        <v>27</v>
      </c>
      <c r="H1630" s="147">
        <f>AVERAGE(E1630:F1630)</f>
        <v>75.5</v>
      </c>
      <c r="I1630" s="183">
        <f t="shared" si="2874"/>
        <v>2</v>
      </c>
      <c r="J1630" s="179" t="s">
        <v>1634</v>
      </c>
      <c r="K1630" s="179" t="s">
        <v>4823</v>
      </c>
      <c r="L1630" s="179" t="s">
        <v>1534</v>
      </c>
      <c r="M1630" s="153">
        <v>0.17</v>
      </c>
      <c r="N1630" s="187">
        <f>M1630*1000000</f>
        <v>170000</v>
      </c>
      <c r="O1630" s="153">
        <v>5.7</v>
      </c>
      <c r="P1630" s="187">
        <f>O1630*1000000</f>
        <v>5700000</v>
      </c>
      <c r="Q1630" s="153">
        <v>21.76</v>
      </c>
      <c r="R1630" s="149">
        <f>SUM(Q1630*1000000)</f>
        <v>21760000</v>
      </c>
      <c r="S1630" s="154">
        <f>SUM(N1630:P1630)</f>
        <v>5870005.7</v>
      </c>
      <c r="T1630" s="149">
        <f t="shared" ref="T1630:T1631" si="2886">S1630/1000000</f>
        <v>5.8700057</v>
      </c>
      <c r="U1630" s="178">
        <f t="shared" ref="U1630:U1634" si="2887">(R1630/S1630)</f>
        <v>3.706981068</v>
      </c>
      <c r="V1630" s="156">
        <v>20.0</v>
      </c>
      <c r="W1630" s="188">
        <f>SUM(T1630/V1630)</f>
        <v>0.293500285</v>
      </c>
      <c r="X1630" s="193">
        <f t="shared" si="2851"/>
        <v>0.0085</v>
      </c>
      <c r="Y1630" s="147">
        <v>2011.0</v>
      </c>
      <c r="Z1630" s="159"/>
      <c r="AA1630" s="159"/>
      <c r="AB1630" s="189" t="s">
        <v>4824</v>
      </c>
      <c r="AC1630" s="158"/>
    </row>
    <row r="1631" ht="15.75" customHeight="1">
      <c r="A1631" s="194" t="s">
        <v>4825</v>
      </c>
      <c r="B1631" s="146">
        <v>71.0</v>
      </c>
      <c r="C1631" s="175">
        <v>46.0</v>
      </c>
      <c r="D1631" s="146">
        <f>(B1631+C1631)/2</f>
        <v>58.5</v>
      </c>
      <c r="E1631" s="146">
        <v>94.0</v>
      </c>
      <c r="F1631" s="146">
        <v>61.0</v>
      </c>
      <c r="G1631" s="146">
        <f t="shared" si="2873"/>
        <v>33</v>
      </c>
      <c r="H1631" s="146">
        <f>(E1631+F1631)/2</f>
        <v>77.5</v>
      </c>
      <c r="I1631" s="146">
        <f t="shared" si="2874"/>
        <v>-19</v>
      </c>
      <c r="J1631" s="173" t="s">
        <v>1558</v>
      </c>
      <c r="K1631" s="196" t="s">
        <v>1558</v>
      </c>
      <c r="L1631" s="197" t="s">
        <v>1550</v>
      </c>
      <c r="M1631" s="181">
        <f>N1631/1000000</f>
        <v>0.09352</v>
      </c>
      <c r="N1631" s="198">
        <v>93520.0</v>
      </c>
      <c r="O1631" s="181">
        <f>P1631/1000000</f>
        <v>2.801841</v>
      </c>
      <c r="P1631" s="149">
        <v>2801841.0</v>
      </c>
      <c r="Q1631" s="181">
        <f>R1631/1000000</f>
        <v>0.099748</v>
      </c>
      <c r="R1631" s="198">
        <v>99748.0</v>
      </c>
      <c r="S1631" s="149">
        <f>P1631+R1631</f>
        <v>2901589</v>
      </c>
      <c r="T1631" s="149">
        <f t="shared" si="2886"/>
        <v>2.901589</v>
      </c>
      <c r="U1631" s="199">
        <f t="shared" si="2887"/>
        <v>0.03437702583</v>
      </c>
      <c r="V1631" s="192">
        <v>10.0</v>
      </c>
      <c r="W1631" s="200">
        <f>SUM(S1631/(V1631*1000000))</f>
        <v>0.2901589</v>
      </c>
      <c r="X1631" s="199">
        <f t="shared" si="2851"/>
        <v>0.009352</v>
      </c>
      <c r="Y1631" s="146">
        <v>2019.0</v>
      </c>
      <c r="Z1631" s="201"/>
      <c r="AA1631" s="201"/>
      <c r="AB1631" s="211" t="s">
        <v>4826</v>
      </c>
      <c r="AC1631" s="159"/>
    </row>
    <row r="1632" ht="15.75" customHeight="1">
      <c r="A1632" s="221" t="s">
        <v>4827</v>
      </c>
      <c r="B1632" s="183">
        <v>27.0</v>
      </c>
      <c r="C1632" s="147">
        <v>30.0</v>
      </c>
      <c r="D1632" s="183">
        <f>AVERAGE(B1632:C1632)</f>
        <v>28.5</v>
      </c>
      <c r="E1632" s="147">
        <v>47.0</v>
      </c>
      <c r="F1632" s="147">
        <v>70.0</v>
      </c>
      <c r="G1632" s="147">
        <f t="shared" si="2873"/>
        <v>-23</v>
      </c>
      <c r="H1632" s="147">
        <f>AVERAGE(E1632:F1632)</f>
        <v>58.5</v>
      </c>
      <c r="I1632" s="183">
        <f t="shared" si="2874"/>
        <v>-30</v>
      </c>
      <c r="J1632" s="179" t="s">
        <v>1602</v>
      </c>
      <c r="K1632" s="179" t="s">
        <v>2012</v>
      </c>
      <c r="L1632" s="179" t="s">
        <v>4828</v>
      </c>
      <c r="M1632" s="186">
        <v>4.3</v>
      </c>
      <c r="N1632" s="187">
        <f>M1632*1000000</f>
        <v>4300000</v>
      </c>
      <c r="O1632" s="153">
        <v>8.05</v>
      </c>
      <c r="P1632" s="187">
        <f>O1632*1000000</f>
        <v>8050000</v>
      </c>
      <c r="Q1632" s="153">
        <v>2.05</v>
      </c>
      <c r="R1632" s="149">
        <f t="shared" ref="R1632:R1633" si="2888">SUM(Q1632*1000000)</f>
        <v>2050000</v>
      </c>
      <c r="S1632" s="187">
        <f>T1632*1000000</f>
        <v>10100000</v>
      </c>
      <c r="T1632" s="187">
        <v>10.1</v>
      </c>
      <c r="U1632" s="178">
        <f t="shared" si="2887"/>
        <v>0.202970297</v>
      </c>
      <c r="V1632" s="156">
        <v>35.0</v>
      </c>
      <c r="W1632" s="188">
        <f t="shared" ref="W1632:W1633" si="2889">SUM(T1632/V1632)</f>
        <v>0.2885714286</v>
      </c>
      <c r="X1632" s="193">
        <f t="shared" si="2851"/>
        <v>0.1228571429</v>
      </c>
      <c r="Y1632" s="147">
        <v>2008.0</v>
      </c>
      <c r="Z1632" s="159"/>
      <c r="AA1632" s="159"/>
      <c r="AB1632" s="189" t="s">
        <v>4829</v>
      </c>
      <c r="AC1632" s="158"/>
    </row>
    <row r="1633" ht="15.75" customHeight="1">
      <c r="A1633" s="224" t="s">
        <v>4830</v>
      </c>
      <c r="B1633" s="175">
        <v>35.0</v>
      </c>
      <c r="C1633" s="158">
        <v>39.0</v>
      </c>
      <c r="D1633" s="158">
        <f t="shared" ref="D1633:D1635" si="2890">(B1633+C1633)/2</f>
        <v>37</v>
      </c>
      <c r="E1633" s="158">
        <v>75.0</v>
      </c>
      <c r="F1633" s="158">
        <v>50.0</v>
      </c>
      <c r="G1633" s="164">
        <f t="shared" si="2873"/>
        <v>25</v>
      </c>
      <c r="H1633" s="158">
        <f t="shared" ref="H1633:H1635" si="2891">(E1633+F1633)/2</f>
        <v>62.5</v>
      </c>
      <c r="I1633" s="164">
        <f t="shared" si="2874"/>
        <v>-25.5</v>
      </c>
      <c r="J1633" s="162" t="s">
        <v>1605</v>
      </c>
      <c r="K1633" s="162" t="s">
        <v>1736</v>
      </c>
      <c r="L1633" s="162" t="s">
        <v>1534</v>
      </c>
      <c r="M1633" s="153">
        <f t="shared" ref="M1633:M1635" si="2892">N1633/1000000</f>
        <v>0.362422</v>
      </c>
      <c r="N1633" s="154">
        <v>362422.0</v>
      </c>
      <c r="O1633" s="153">
        <f t="shared" ref="O1633:O1635" si="2893">P1633/1000000</f>
        <v>1.009301</v>
      </c>
      <c r="P1633" s="149">
        <v>1009301.0</v>
      </c>
      <c r="Q1633" s="181">
        <v>0.0</v>
      </c>
      <c r="R1633" s="149">
        <f t="shared" si="2888"/>
        <v>0</v>
      </c>
      <c r="S1633" s="154">
        <f>SUM(P1633+Q1633*1000000)</f>
        <v>1009301</v>
      </c>
      <c r="T1633" s="154">
        <f t="shared" ref="T1633:T1634" si="2894">S1633/1000000</f>
        <v>1.009301</v>
      </c>
      <c r="U1633" s="178">
        <f t="shared" si="2887"/>
        <v>0</v>
      </c>
      <c r="V1633" s="156">
        <v>3.5</v>
      </c>
      <c r="W1633" s="188">
        <f t="shared" si="2889"/>
        <v>0.2883717143</v>
      </c>
      <c r="X1633" s="193">
        <f t="shared" si="2851"/>
        <v>0.1035491429</v>
      </c>
      <c r="Y1633" s="158">
        <v>2015.0</v>
      </c>
      <c r="Z1633" s="159"/>
      <c r="AA1633" s="159"/>
      <c r="AB1633" s="189" t="s">
        <v>4831</v>
      </c>
      <c r="AC1633" s="158"/>
    </row>
    <row r="1634" ht="15.75" customHeight="1">
      <c r="A1634" s="222" t="s">
        <v>4832</v>
      </c>
      <c r="B1634" s="146">
        <v>87.0</v>
      </c>
      <c r="C1634" s="164">
        <v>78.0</v>
      </c>
      <c r="D1634" s="149">
        <f t="shared" si="2890"/>
        <v>82.5</v>
      </c>
      <c r="E1634" s="164">
        <v>57.0</v>
      </c>
      <c r="F1634" s="164">
        <v>69.0</v>
      </c>
      <c r="G1634" s="151">
        <f t="shared" si="2873"/>
        <v>-12</v>
      </c>
      <c r="H1634" s="151">
        <f t="shared" si="2891"/>
        <v>63</v>
      </c>
      <c r="I1634" s="150">
        <f t="shared" si="2874"/>
        <v>19.5</v>
      </c>
      <c r="J1634" s="165" t="s">
        <v>1602</v>
      </c>
      <c r="K1634" s="165" t="s">
        <v>2054</v>
      </c>
      <c r="L1634" s="152" t="s">
        <v>1577</v>
      </c>
      <c r="M1634" s="167">
        <f t="shared" si="2892"/>
        <v>0.110175</v>
      </c>
      <c r="N1634" s="149">
        <v>110175.0</v>
      </c>
      <c r="O1634" s="167">
        <f t="shared" si="2893"/>
        <v>8.58041</v>
      </c>
      <c r="P1634" s="149">
        <v>8580410.0</v>
      </c>
      <c r="Q1634" s="167">
        <f>R1634/1000000</f>
        <v>0</v>
      </c>
      <c r="R1634" s="150">
        <f>S1634-P1634</f>
        <v>0</v>
      </c>
      <c r="S1634" s="149">
        <v>8580410.0</v>
      </c>
      <c r="T1634" s="149">
        <f t="shared" si="2894"/>
        <v>8.58041</v>
      </c>
      <c r="U1634" s="155">
        <f t="shared" si="2887"/>
        <v>0</v>
      </c>
      <c r="V1634" s="192">
        <v>30.0</v>
      </c>
      <c r="W1634" s="204">
        <f t="shared" ref="W1634:W1635" si="2895">SUM(S1634/(V1634*1000000))</f>
        <v>0.2860136667</v>
      </c>
      <c r="X1634" s="155">
        <f t="shared" si="2851"/>
        <v>0.0036725</v>
      </c>
      <c r="Y1634" s="164">
        <v>2017.0</v>
      </c>
      <c r="Z1634" s="171"/>
      <c r="AA1634" s="171"/>
      <c r="AB1634" s="172" t="s">
        <v>4833</v>
      </c>
      <c r="AC1634" s="171"/>
    </row>
    <row r="1635" ht="15.75" customHeight="1">
      <c r="A1635" s="227" t="s">
        <v>4834</v>
      </c>
      <c r="B1635" s="146">
        <v>21.0</v>
      </c>
      <c r="C1635" s="147">
        <v>27.0</v>
      </c>
      <c r="D1635" s="149">
        <f t="shared" si="2890"/>
        <v>24</v>
      </c>
      <c r="E1635" s="147">
        <v>51.0</v>
      </c>
      <c r="F1635" s="149">
        <v>47.0</v>
      </c>
      <c r="G1635" s="150">
        <f t="shared" si="2873"/>
        <v>4</v>
      </c>
      <c r="H1635" s="151">
        <f t="shared" si="2891"/>
        <v>49</v>
      </c>
      <c r="I1635" s="150">
        <f t="shared" si="2874"/>
        <v>-25</v>
      </c>
      <c r="J1635" s="152" t="s">
        <v>1543</v>
      </c>
      <c r="K1635" s="173" t="s">
        <v>1555</v>
      </c>
      <c r="L1635" s="152" t="s">
        <v>1540</v>
      </c>
      <c r="M1635" s="153">
        <f t="shared" si="2892"/>
        <v>9.532425</v>
      </c>
      <c r="N1635" s="149">
        <v>9532425.0</v>
      </c>
      <c r="O1635" s="153">
        <f t="shared" si="2893"/>
        <v>11.389229</v>
      </c>
      <c r="P1635" s="149">
        <v>1.1389229E7</v>
      </c>
      <c r="Q1635" s="153">
        <v>0.0</v>
      </c>
      <c r="R1635" s="154">
        <v>0.0</v>
      </c>
      <c r="S1635" s="149">
        <v>1.1389229E7</v>
      </c>
      <c r="T1635" s="154">
        <f>S1635/100000</f>
        <v>113.89229</v>
      </c>
      <c r="U1635" s="151">
        <v>0.0</v>
      </c>
      <c r="V1635" s="156">
        <v>40.0</v>
      </c>
      <c r="W1635" s="204">
        <f t="shared" si="2895"/>
        <v>0.284730725</v>
      </c>
      <c r="X1635" s="155">
        <f t="shared" si="2851"/>
        <v>0.238310625</v>
      </c>
      <c r="Y1635" s="147">
        <v>2018.0</v>
      </c>
      <c r="Z1635" s="159"/>
      <c r="AA1635" s="159"/>
      <c r="AB1635" s="160" t="s">
        <v>4835</v>
      </c>
      <c r="AC1635" s="159"/>
    </row>
    <row r="1636" ht="15.75" customHeight="1">
      <c r="A1636" s="221" t="s">
        <v>4836</v>
      </c>
      <c r="B1636" s="183">
        <v>78.0</v>
      </c>
      <c r="C1636" s="147">
        <v>63.0</v>
      </c>
      <c r="D1636" s="183">
        <f>AVERAGE(B1636:C1636)</f>
        <v>70.5</v>
      </c>
      <c r="E1636" s="147">
        <v>70.0</v>
      </c>
      <c r="F1636" s="147">
        <v>73.0</v>
      </c>
      <c r="G1636" s="147">
        <f t="shared" si="2873"/>
        <v>-3</v>
      </c>
      <c r="H1636" s="147">
        <f>AVERAGE(E1636:F1636)</f>
        <v>71.5</v>
      </c>
      <c r="I1636" s="183">
        <f t="shared" si="2874"/>
        <v>-1</v>
      </c>
      <c r="J1636" s="179" t="s">
        <v>1543</v>
      </c>
      <c r="K1636" s="179" t="s">
        <v>1616</v>
      </c>
      <c r="L1636" s="179" t="s">
        <v>1534</v>
      </c>
      <c r="M1636" s="186">
        <v>2.49</v>
      </c>
      <c r="N1636" s="187">
        <f>M1636*1000000</f>
        <v>2490000</v>
      </c>
      <c r="O1636" s="153">
        <v>12.31</v>
      </c>
      <c r="P1636" s="187">
        <f>O1636*1000000</f>
        <v>12310000</v>
      </c>
      <c r="Q1636" s="153">
        <v>4.41</v>
      </c>
      <c r="R1636" s="149">
        <f>SUM(Q1636*1000000)</f>
        <v>4410000</v>
      </c>
      <c r="S1636" s="187">
        <f>T1636*1000000</f>
        <v>16720000</v>
      </c>
      <c r="T1636" s="187">
        <v>16.72</v>
      </c>
      <c r="U1636" s="178">
        <f t="shared" ref="U1636:U1639" si="2896">(R1636/S1636)</f>
        <v>0.2637559809</v>
      </c>
      <c r="V1636" s="156">
        <v>60.0</v>
      </c>
      <c r="W1636" s="188">
        <f>SUM(T1636/V1636)</f>
        <v>0.2786666667</v>
      </c>
      <c r="X1636" s="193">
        <f t="shared" si="2851"/>
        <v>0.0415</v>
      </c>
      <c r="Y1636" s="147">
        <v>2008.0</v>
      </c>
      <c r="Z1636" s="159"/>
      <c r="AA1636" s="159"/>
      <c r="AB1636" s="189" t="s">
        <v>4837</v>
      </c>
      <c r="AC1636" s="158"/>
    </row>
    <row r="1637" ht="15.75" customHeight="1">
      <c r="A1637" s="212" t="s">
        <v>4838</v>
      </c>
      <c r="B1637" s="146">
        <v>45.0</v>
      </c>
      <c r="C1637" s="146">
        <v>54.0</v>
      </c>
      <c r="D1637" s="146">
        <f>(B1637+C1637)/2</f>
        <v>49.5</v>
      </c>
      <c r="E1637" s="146">
        <v>42.0</v>
      </c>
      <c r="F1637" s="146">
        <v>53.0</v>
      </c>
      <c r="G1637" s="146">
        <f t="shared" si="2873"/>
        <v>-11</v>
      </c>
      <c r="H1637" s="146">
        <f>(E1637+F1637)/2</f>
        <v>47.5</v>
      </c>
      <c r="I1637" s="146">
        <f t="shared" si="2874"/>
        <v>2</v>
      </c>
      <c r="J1637" s="179" t="s">
        <v>1629</v>
      </c>
      <c r="K1637" s="197" t="s">
        <v>4839</v>
      </c>
      <c r="L1637" s="197" t="s">
        <v>1540</v>
      </c>
      <c r="M1637" s="181">
        <f t="shared" ref="M1637:M1638" si="2897">N1637/1000000</f>
        <v>3.131525</v>
      </c>
      <c r="N1637" s="149">
        <v>3131525.0</v>
      </c>
      <c r="O1637" s="181">
        <f>P1637/1000000</f>
        <v>5.958315</v>
      </c>
      <c r="P1637" s="149">
        <v>5958315.0</v>
      </c>
      <c r="Q1637" s="181">
        <f t="shared" ref="Q1637:Q1638" si="2898">R1637/1000000</f>
        <v>0.98249</v>
      </c>
      <c r="R1637" s="149">
        <v>982490.0</v>
      </c>
      <c r="S1637" s="149">
        <f>P1637+R1637</f>
        <v>6940805</v>
      </c>
      <c r="T1637" s="149">
        <f t="shared" ref="T1637:T1640" si="2899">S1637/1000000</f>
        <v>6.940805</v>
      </c>
      <c r="U1637" s="199">
        <f t="shared" si="2896"/>
        <v>0.141552745</v>
      </c>
      <c r="V1637" s="192">
        <v>25.0</v>
      </c>
      <c r="W1637" s="200">
        <f>SUM(S1637/(V1637*1000000))</f>
        <v>0.2776322</v>
      </c>
      <c r="X1637" s="199">
        <f t="shared" si="2851"/>
        <v>0.125261</v>
      </c>
      <c r="Y1637" s="146">
        <v>2019.0</v>
      </c>
      <c r="Z1637" s="201"/>
      <c r="AA1637" s="201"/>
      <c r="AB1637" s="197" t="s">
        <v>1530</v>
      </c>
      <c r="AC1637" s="159"/>
    </row>
    <row r="1638" ht="15.75" customHeight="1">
      <c r="A1638" s="221" t="s">
        <v>4840</v>
      </c>
      <c r="B1638" s="175">
        <v>57.0</v>
      </c>
      <c r="C1638" s="158">
        <v>50.0</v>
      </c>
      <c r="D1638" s="183">
        <f t="shared" ref="D1638:D1639" si="2900">AVERAGE(B1638:C1638)</f>
        <v>53.5</v>
      </c>
      <c r="E1638" s="158">
        <v>59.0</v>
      </c>
      <c r="F1638" s="147">
        <v>64.0</v>
      </c>
      <c r="G1638" s="147">
        <f t="shared" si="2873"/>
        <v>-5</v>
      </c>
      <c r="H1638" s="147">
        <f t="shared" ref="H1638:H1639" si="2901">AVERAGE(E1638:F1638)</f>
        <v>61.5</v>
      </c>
      <c r="I1638" s="183">
        <f t="shared" si="2874"/>
        <v>-8</v>
      </c>
      <c r="J1638" s="179" t="s">
        <v>1602</v>
      </c>
      <c r="K1638" s="179" t="s">
        <v>4841</v>
      </c>
      <c r="L1638" s="179" t="s">
        <v>1540</v>
      </c>
      <c r="M1638" s="153">
        <f t="shared" si="2897"/>
        <v>0.20423</v>
      </c>
      <c r="N1638" s="187">
        <v>204230.0</v>
      </c>
      <c r="O1638" s="153">
        <v>1.1</v>
      </c>
      <c r="P1638" s="187">
        <f t="shared" ref="P1638:P1639" si="2902">O1638*1000000</f>
        <v>1100000</v>
      </c>
      <c r="Q1638" s="153">
        <f t="shared" si="2898"/>
        <v>0.769778</v>
      </c>
      <c r="R1638" s="154">
        <v>769778.0</v>
      </c>
      <c r="S1638" s="154">
        <f>SUM(P1638+Q1638)</f>
        <v>1100000.77</v>
      </c>
      <c r="T1638" s="154">
        <f t="shared" si="2899"/>
        <v>1.10000077</v>
      </c>
      <c r="U1638" s="178">
        <f t="shared" si="2896"/>
        <v>0.6997976921</v>
      </c>
      <c r="V1638" s="156">
        <v>4.0</v>
      </c>
      <c r="W1638" s="188">
        <f t="shared" ref="W1638:W1640" si="2903">SUM(T1638/V1638)</f>
        <v>0.2750001924</v>
      </c>
      <c r="X1638" s="193">
        <f t="shared" si="2851"/>
        <v>0.0510575</v>
      </c>
      <c r="Y1638" s="147">
        <v>2011.0</v>
      </c>
      <c r="Z1638" s="159"/>
      <c r="AA1638" s="159"/>
      <c r="AB1638" s="189" t="s">
        <v>4842</v>
      </c>
      <c r="AC1638" s="158"/>
    </row>
    <row r="1639" ht="15.75" customHeight="1">
      <c r="A1639" s="221" t="s">
        <v>4843</v>
      </c>
      <c r="B1639" s="175">
        <v>38.0</v>
      </c>
      <c r="C1639" s="158">
        <v>46.0</v>
      </c>
      <c r="D1639" s="183">
        <f t="shared" si="2900"/>
        <v>42</v>
      </c>
      <c r="E1639" s="158">
        <v>55.0</v>
      </c>
      <c r="F1639" s="147">
        <v>63.0</v>
      </c>
      <c r="G1639" s="147">
        <f t="shared" si="2873"/>
        <v>-8</v>
      </c>
      <c r="H1639" s="147">
        <f t="shared" si="2901"/>
        <v>59</v>
      </c>
      <c r="I1639" s="183">
        <f t="shared" si="2874"/>
        <v>-17</v>
      </c>
      <c r="J1639" s="179" t="s">
        <v>1694</v>
      </c>
      <c r="K1639" s="179" t="s">
        <v>4124</v>
      </c>
      <c r="L1639" s="179" t="s">
        <v>1550</v>
      </c>
      <c r="M1639" s="153">
        <v>3.83</v>
      </c>
      <c r="N1639" s="187">
        <f>M1639*1000000</f>
        <v>3830000</v>
      </c>
      <c r="O1639" s="153">
        <v>8.31</v>
      </c>
      <c r="P1639" s="187">
        <f t="shared" si="2902"/>
        <v>8310000</v>
      </c>
      <c r="Q1639" s="153">
        <v>151.77</v>
      </c>
      <c r="R1639" s="149">
        <f>SUM(Q1639*1000000)</f>
        <v>151770000</v>
      </c>
      <c r="S1639" s="154">
        <f>SUM(N1639:P1639)</f>
        <v>12140008.31</v>
      </c>
      <c r="T1639" s="149">
        <f t="shared" si="2899"/>
        <v>12.14000831</v>
      </c>
      <c r="U1639" s="178">
        <f t="shared" si="2896"/>
        <v>12.50163889</v>
      </c>
      <c r="V1639" s="156">
        <v>45.0</v>
      </c>
      <c r="W1639" s="188">
        <f t="shared" si="2903"/>
        <v>0.2697779624</v>
      </c>
      <c r="X1639" s="193">
        <f t="shared" si="2851"/>
        <v>0.08511111111</v>
      </c>
      <c r="Y1639" s="147">
        <v>2011.0</v>
      </c>
      <c r="Z1639" s="159"/>
      <c r="AA1639" s="159"/>
      <c r="AB1639" s="189" t="s">
        <v>4844</v>
      </c>
      <c r="AC1639" s="158"/>
    </row>
    <row r="1640" ht="15.75" customHeight="1">
      <c r="A1640" s="223" t="s">
        <v>4845</v>
      </c>
      <c r="B1640" s="175">
        <v>69.0</v>
      </c>
      <c r="C1640" s="158">
        <v>63.0</v>
      </c>
      <c r="D1640" s="214">
        <f t="shared" ref="D1640:D1641" si="2904">(B1640+C1640)/2</f>
        <v>66</v>
      </c>
      <c r="E1640" s="158">
        <v>58.0</v>
      </c>
      <c r="F1640" s="158">
        <v>45.0</v>
      </c>
      <c r="G1640" s="149">
        <f t="shared" si="2873"/>
        <v>13</v>
      </c>
      <c r="H1640" s="164">
        <f t="shared" ref="H1640:H1641" si="2905">(E1640+F1640)/2</f>
        <v>51.5</v>
      </c>
      <c r="I1640" s="177">
        <f t="shared" si="2874"/>
        <v>14.5</v>
      </c>
      <c r="J1640" s="162" t="s">
        <v>1565</v>
      </c>
      <c r="K1640" s="162" t="s">
        <v>2094</v>
      </c>
      <c r="L1640" s="152" t="s">
        <v>1540</v>
      </c>
      <c r="M1640" s="153">
        <f t="shared" ref="M1640:M1643" si="2906">N1640/1000000</f>
        <v>1.844972</v>
      </c>
      <c r="N1640" s="154">
        <v>1844972.0</v>
      </c>
      <c r="O1640" s="153">
        <f t="shared" ref="O1640:O1643" si="2907">P1640/1000000</f>
        <v>3.500605</v>
      </c>
      <c r="P1640" s="154">
        <v>3500605.0</v>
      </c>
      <c r="Q1640" s="153">
        <f>R1640/1000000</f>
        <v>0</v>
      </c>
      <c r="R1640" s="154">
        <v>0.0</v>
      </c>
      <c r="S1640" s="154">
        <f>R1640+P1640</f>
        <v>3500605</v>
      </c>
      <c r="T1640" s="154">
        <f t="shared" si="2899"/>
        <v>3.500605</v>
      </c>
      <c r="U1640" s="178">
        <f>R1640/S1640</f>
        <v>0</v>
      </c>
      <c r="V1640" s="156">
        <v>13.0</v>
      </c>
      <c r="W1640" s="157">
        <f t="shared" si="2903"/>
        <v>0.2692773077</v>
      </c>
      <c r="X1640" s="178">
        <f>N1640/(V1640*1000000)</f>
        <v>0.1419209231</v>
      </c>
      <c r="Y1640" s="158">
        <v>2016.0</v>
      </c>
      <c r="Z1640" s="159"/>
      <c r="AA1640" s="159"/>
      <c r="AB1640" s="162" t="s">
        <v>1530</v>
      </c>
      <c r="AC1640" s="159"/>
    </row>
    <row r="1641" ht="15.75" customHeight="1">
      <c r="A1641" s="227" t="s">
        <v>4846</v>
      </c>
      <c r="B1641" s="146">
        <v>19.0</v>
      </c>
      <c r="C1641" s="147">
        <v>37.0</v>
      </c>
      <c r="D1641" s="149">
        <f t="shared" si="2904"/>
        <v>28</v>
      </c>
      <c r="E1641" s="147">
        <v>29.0</v>
      </c>
      <c r="F1641" s="149">
        <v>37.0</v>
      </c>
      <c r="G1641" s="150">
        <f t="shared" si="2873"/>
        <v>-8</v>
      </c>
      <c r="H1641" s="151">
        <f t="shared" si="2905"/>
        <v>33</v>
      </c>
      <c r="I1641" s="150">
        <f t="shared" si="2874"/>
        <v>-5</v>
      </c>
      <c r="J1641" s="173" t="s">
        <v>1558</v>
      </c>
      <c r="K1641" s="173" t="s">
        <v>1558</v>
      </c>
      <c r="L1641" s="152" t="s">
        <v>1540</v>
      </c>
      <c r="M1641" s="153">
        <f t="shared" si="2906"/>
        <v>2.390164</v>
      </c>
      <c r="N1641" s="149">
        <v>2390164.0</v>
      </c>
      <c r="O1641" s="153">
        <f t="shared" si="2907"/>
        <v>5.059608</v>
      </c>
      <c r="P1641" s="149">
        <v>5059608.0</v>
      </c>
      <c r="Q1641" s="153">
        <v>0.0</v>
      </c>
      <c r="R1641" s="154">
        <v>0.0</v>
      </c>
      <c r="S1641" s="149">
        <v>5059608.0</v>
      </c>
      <c r="T1641" s="154">
        <f>S1641/100000</f>
        <v>50.59608</v>
      </c>
      <c r="U1641" s="151">
        <v>0.0</v>
      </c>
      <c r="V1641" s="156">
        <v>19.0</v>
      </c>
      <c r="W1641" s="204">
        <f t="shared" ref="W1641:W1643" si="2908">SUM(S1641/(V1641*1000000))</f>
        <v>0.2662951579</v>
      </c>
      <c r="X1641" s="155">
        <f t="shared" ref="X1641:X1669" si="2909">SUM(M1641/V1641)</f>
        <v>0.1257981053</v>
      </c>
      <c r="Y1641" s="147">
        <v>2018.0</v>
      </c>
      <c r="Z1641" s="159"/>
      <c r="AA1641" s="159"/>
      <c r="AB1641" s="160" t="s">
        <v>4847</v>
      </c>
      <c r="AC1641" s="159"/>
    </row>
    <row r="1642" ht="15.75" customHeight="1">
      <c r="A1642" s="225" t="s">
        <v>4848</v>
      </c>
      <c r="B1642" s="206">
        <v>53.0</v>
      </c>
      <c r="C1642" s="151">
        <v>52.0</v>
      </c>
      <c r="D1642" s="208">
        <f>AVERAGE(B1642:C1642)</f>
        <v>52.5</v>
      </c>
      <c r="E1642" s="151">
        <v>50.0</v>
      </c>
      <c r="F1642" s="151">
        <v>61.0</v>
      </c>
      <c r="G1642" s="151">
        <f t="shared" si="2873"/>
        <v>-11</v>
      </c>
      <c r="H1642" s="151">
        <f>AVERAGE(E1642:F1642)</f>
        <v>55.5</v>
      </c>
      <c r="I1642" s="208">
        <f t="shared" si="2874"/>
        <v>-3</v>
      </c>
      <c r="J1642" s="165" t="s">
        <v>1543</v>
      </c>
      <c r="K1642" s="165" t="s">
        <v>1543</v>
      </c>
      <c r="L1642" s="165" t="s">
        <v>1540</v>
      </c>
      <c r="M1642" s="181">
        <f t="shared" si="2906"/>
        <v>1.794666</v>
      </c>
      <c r="N1642" s="150">
        <v>1794666.0</v>
      </c>
      <c r="O1642" s="181">
        <f t="shared" si="2907"/>
        <v>6.105175</v>
      </c>
      <c r="P1642" s="150">
        <v>6105175.0</v>
      </c>
      <c r="Q1642" s="153">
        <f t="shared" ref="Q1642:Q1643" si="2910">R1642/1000000</f>
        <v>5.2</v>
      </c>
      <c r="R1642" s="149">
        <v>5200000.0</v>
      </c>
      <c r="S1642" s="150">
        <v>1.1305175E7</v>
      </c>
      <c r="T1642" s="149">
        <f t="shared" ref="T1642:T1643" si="2911">S1642/1000000</f>
        <v>11.305175</v>
      </c>
      <c r="U1642" s="178">
        <f t="shared" ref="U1642:U1657" si="2912">(R1642/S1642)</f>
        <v>0.4599663428</v>
      </c>
      <c r="V1642" s="192">
        <v>43.0</v>
      </c>
      <c r="W1642" s="204">
        <f t="shared" si="2908"/>
        <v>0.2629110465</v>
      </c>
      <c r="X1642" s="193">
        <f t="shared" si="2909"/>
        <v>0.0417364186</v>
      </c>
      <c r="Y1642" s="151">
        <v>2014.0</v>
      </c>
      <c r="Z1642" s="171"/>
      <c r="AA1642" s="159"/>
      <c r="AB1642" s="189" t="s">
        <v>4849</v>
      </c>
      <c r="AC1642" s="158"/>
    </row>
    <row r="1643" ht="15.75" customHeight="1">
      <c r="A1643" s="194" t="s">
        <v>4850</v>
      </c>
      <c r="B1643" s="146">
        <v>89.0</v>
      </c>
      <c r="C1643" s="175">
        <v>68.0</v>
      </c>
      <c r="D1643" s="146">
        <f>(B1643+C1643)/2</f>
        <v>78.5</v>
      </c>
      <c r="E1643" s="146">
        <v>67.0</v>
      </c>
      <c r="F1643" s="146">
        <v>74.0</v>
      </c>
      <c r="G1643" s="146">
        <f t="shared" si="2873"/>
        <v>-7</v>
      </c>
      <c r="H1643" s="146">
        <f>(E1643+F1643)/2</f>
        <v>70.5</v>
      </c>
      <c r="I1643" s="146">
        <f t="shared" si="2874"/>
        <v>8</v>
      </c>
      <c r="J1643" s="173" t="s">
        <v>1601</v>
      </c>
      <c r="K1643" s="196" t="s">
        <v>1601</v>
      </c>
      <c r="L1643" s="197" t="s">
        <v>1540</v>
      </c>
      <c r="M1643" s="181">
        <f t="shared" si="2906"/>
        <v>5.94495</v>
      </c>
      <c r="N1643" s="198">
        <v>5944950.0</v>
      </c>
      <c r="O1643" s="181">
        <f t="shared" si="2907"/>
        <v>16.649539</v>
      </c>
      <c r="P1643" s="149">
        <v>1.6649539E7</v>
      </c>
      <c r="Q1643" s="181">
        <f t="shared" si="2910"/>
        <v>9.59993</v>
      </c>
      <c r="R1643" s="198">
        <v>9599930.0</v>
      </c>
      <c r="S1643" s="149">
        <f>P1643+R1643</f>
        <v>26249469</v>
      </c>
      <c r="T1643" s="149">
        <f t="shared" si="2911"/>
        <v>26.249469</v>
      </c>
      <c r="U1643" s="199">
        <f t="shared" si="2912"/>
        <v>0.365719017</v>
      </c>
      <c r="V1643" s="192">
        <v>100.0</v>
      </c>
      <c r="W1643" s="200">
        <f t="shared" si="2908"/>
        <v>0.26249469</v>
      </c>
      <c r="X1643" s="199">
        <f t="shared" si="2909"/>
        <v>0.0594495</v>
      </c>
      <c r="Y1643" s="146">
        <v>2019.0</v>
      </c>
      <c r="Z1643" s="201"/>
      <c r="AA1643" s="201"/>
      <c r="AB1643" s="211" t="s">
        <v>4851</v>
      </c>
      <c r="AC1643" s="159"/>
    </row>
    <row r="1644" ht="15.75" customHeight="1">
      <c r="A1644" s="221" t="s">
        <v>4852</v>
      </c>
      <c r="B1644" s="183">
        <v>62.0</v>
      </c>
      <c r="C1644" s="147">
        <v>58.0</v>
      </c>
      <c r="D1644" s="183">
        <f>AVERAGE(B1644:C1644)</f>
        <v>60</v>
      </c>
      <c r="E1644" s="147">
        <v>73.0</v>
      </c>
      <c r="F1644" s="147">
        <v>81.0</v>
      </c>
      <c r="G1644" s="147">
        <f t="shared" si="2873"/>
        <v>-8</v>
      </c>
      <c r="H1644" s="147">
        <f>AVERAGE(E1644:F1644)</f>
        <v>77</v>
      </c>
      <c r="I1644" s="183">
        <f t="shared" si="2874"/>
        <v>-17</v>
      </c>
      <c r="J1644" s="179" t="s">
        <v>1634</v>
      </c>
      <c r="K1644" s="179" t="s">
        <v>1748</v>
      </c>
      <c r="L1644" s="179" t="s">
        <v>1534</v>
      </c>
      <c r="M1644" s="186">
        <v>4.56</v>
      </c>
      <c r="N1644" s="187">
        <f>M1644*1000000</f>
        <v>4560000</v>
      </c>
      <c r="O1644" s="153">
        <v>9.79</v>
      </c>
      <c r="P1644" s="187">
        <f>O1644*1000000</f>
        <v>9790000</v>
      </c>
      <c r="Q1644" s="153">
        <v>0.01</v>
      </c>
      <c r="R1644" s="149">
        <f>SUM(Q1644*1000000)</f>
        <v>10000</v>
      </c>
      <c r="S1644" s="187">
        <f>T1644*1000000</f>
        <v>9800000</v>
      </c>
      <c r="T1644" s="187">
        <v>9.8</v>
      </c>
      <c r="U1644" s="178">
        <f t="shared" si="2912"/>
        <v>0.001020408163</v>
      </c>
      <c r="V1644" s="156">
        <v>37.5</v>
      </c>
      <c r="W1644" s="188">
        <f t="shared" ref="W1644:W1646" si="2913">SUM(T1644/V1644)</f>
        <v>0.2613333333</v>
      </c>
      <c r="X1644" s="193">
        <f t="shared" si="2909"/>
        <v>0.1216</v>
      </c>
      <c r="Y1644" s="147">
        <v>2008.0</v>
      </c>
      <c r="Z1644" s="159"/>
      <c r="AA1644" s="159"/>
      <c r="AB1644" s="189" t="s">
        <v>4853</v>
      </c>
      <c r="AC1644" s="158"/>
    </row>
    <row r="1645" ht="15.75" customHeight="1">
      <c r="A1645" s="224" t="s">
        <v>4854</v>
      </c>
      <c r="B1645" s="175">
        <v>28.0</v>
      </c>
      <c r="C1645" s="158">
        <v>42.0</v>
      </c>
      <c r="D1645" s="158">
        <f t="shared" ref="D1645:D1648" si="2914">(B1645+C1645)/2</f>
        <v>35</v>
      </c>
      <c r="E1645" s="164">
        <v>89.0</v>
      </c>
      <c r="F1645" s="158">
        <v>44.0</v>
      </c>
      <c r="G1645" s="164">
        <f t="shared" si="2873"/>
        <v>45</v>
      </c>
      <c r="H1645" s="158">
        <f t="shared" ref="H1645:H1648" si="2915">(E1645+F1645)/2</f>
        <v>66.5</v>
      </c>
      <c r="I1645" s="164">
        <f t="shared" si="2874"/>
        <v>-31.5</v>
      </c>
      <c r="J1645" s="162" t="s">
        <v>1543</v>
      </c>
      <c r="K1645" s="162" t="s">
        <v>1543</v>
      </c>
      <c r="L1645" s="162" t="s">
        <v>1540</v>
      </c>
      <c r="M1645" s="153">
        <f t="shared" ref="M1645:M1648" si="2916">N1645/1000000</f>
        <v>5.002521</v>
      </c>
      <c r="N1645" s="154">
        <v>5002521.0</v>
      </c>
      <c r="O1645" s="153">
        <f t="shared" ref="O1645:O1648" si="2917">P1645/1000000</f>
        <v>5.002521</v>
      </c>
      <c r="P1645" s="149">
        <v>5002521.0</v>
      </c>
      <c r="Q1645" s="153">
        <f t="shared" ref="Q1645:Q1648" si="2918">R1645/1000000</f>
        <v>4.577251</v>
      </c>
      <c r="R1645" s="149">
        <v>4577251.0</v>
      </c>
      <c r="S1645" s="154">
        <f t="shared" ref="S1645:S1646" si="2919">SUM(P1645+Q1645*1000000)</f>
        <v>9579772</v>
      </c>
      <c r="T1645" s="154">
        <f t="shared" ref="T1645:T1648" si="2920">S1645/1000000</f>
        <v>9.579772</v>
      </c>
      <c r="U1645" s="178">
        <f t="shared" si="2912"/>
        <v>0.4778037515</v>
      </c>
      <c r="V1645" s="192">
        <v>37.0</v>
      </c>
      <c r="W1645" s="188">
        <f t="shared" si="2913"/>
        <v>0.2589127568</v>
      </c>
      <c r="X1645" s="193">
        <f t="shared" si="2909"/>
        <v>0.1352032703</v>
      </c>
      <c r="Y1645" s="158">
        <v>2015.0</v>
      </c>
      <c r="Z1645" s="159"/>
      <c r="AA1645" s="159"/>
      <c r="AB1645" s="189" t="s">
        <v>4855</v>
      </c>
      <c r="AC1645" s="158"/>
    </row>
    <row r="1646" ht="15.75" customHeight="1">
      <c r="A1646" s="224" t="s">
        <v>4856</v>
      </c>
      <c r="B1646" s="175">
        <v>32.0</v>
      </c>
      <c r="C1646" s="158">
        <v>44.0</v>
      </c>
      <c r="D1646" s="158">
        <f t="shared" si="2914"/>
        <v>38</v>
      </c>
      <c r="E1646" s="158">
        <v>44.0</v>
      </c>
      <c r="F1646" s="158">
        <v>68.0</v>
      </c>
      <c r="G1646" s="164">
        <f t="shared" si="2873"/>
        <v>-24</v>
      </c>
      <c r="H1646" s="158">
        <f t="shared" si="2915"/>
        <v>56</v>
      </c>
      <c r="I1646" s="164">
        <f t="shared" si="2874"/>
        <v>-18</v>
      </c>
      <c r="J1646" s="162" t="s">
        <v>1565</v>
      </c>
      <c r="K1646" s="162" t="s">
        <v>1565</v>
      </c>
      <c r="L1646" s="162" t="s">
        <v>1540</v>
      </c>
      <c r="M1646" s="153">
        <f t="shared" si="2916"/>
        <v>0.09625</v>
      </c>
      <c r="N1646" s="154">
        <v>96250.0</v>
      </c>
      <c r="O1646" s="153">
        <f t="shared" si="2917"/>
        <v>0.53846</v>
      </c>
      <c r="P1646" s="149">
        <v>538460.0</v>
      </c>
      <c r="Q1646" s="153">
        <f t="shared" si="2918"/>
        <v>2.017065</v>
      </c>
      <c r="R1646" s="149">
        <v>2017065.0</v>
      </c>
      <c r="S1646" s="154">
        <f t="shared" si="2919"/>
        <v>2555525</v>
      </c>
      <c r="T1646" s="154">
        <f t="shared" si="2920"/>
        <v>2.555525</v>
      </c>
      <c r="U1646" s="178">
        <f t="shared" si="2912"/>
        <v>0.7892957416</v>
      </c>
      <c r="V1646" s="156">
        <v>10.0</v>
      </c>
      <c r="W1646" s="188">
        <f t="shared" si="2913"/>
        <v>0.2555525</v>
      </c>
      <c r="X1646" s="193">
        <f t="shared" si="2909"/>
        <v>0.009625</v>
      </c>
      <c r="Y1646" s="158">
        <v>2015.0</v>
      </c>
      <c r="Z1646" s="159"/>
      <c r="AA1646" s="159"/>
      <c r="AB1646" s="189" t="s">
        <v>4857</v>
      </c>
      <c r="AC1646" s="158"/>
    </row>
    <row r="1647" ht="15.75" customHeight="1">
      <c r="A1647" s="220" t="s">
        <v>4858</v>
      </c>
      <c r="B1647" s="146">
        <v>83.0</v>
      </c>
      <c r="C1647" s="146">
        <v>79.0</v>
      </c>
      <c r="D1647" s="146">
        <f t="shared" si="2914"/>
        <v>81</v>
      </c>
      <c r="E1647" s="146">
        <v>71.0</v>
      </c>
      <c r="F1647" s="146">
        <v>88.0</v>
      </c>
      <c r="G1647" s="146">
        <f t="shared" si="2873"/>
        <v>-17</v>
      </c>
      <c r="H1647" s="146">
        <f t="shared" si="2915"/>
        <v>79.5</v>
      </c>
      <c r="I1647" s="146">
        <f t="shared" si="2874"/>
        <v>1.5</v>
      </c>
      <c r="J1647" s="152" t="s">
        <v>1681</v>
      </c>
      <c r="K1647" s="197" t="s">
        <v>4859</v>
      </c>
      <c r="L1647" s="197" t="s">
        <v>1529</v>
      </c>
      <c r="M1647" s="181">
        <f t="shared" si="2916"/>
        <v>0.050383</v>
      </c>
      <c r="N1647" s="198">
        <v>50383.0</v>
      </c>
      <c r="O1647" s="181">
        <f t="shared" si="2917"/>
        <v>1.015637</v>
      </c>
      <c r="P1647" s="198">
        <v>1015637.0</v>
      </c>
      <c r="Q1647" s="181">
        <f t="shared" si="2918"/>
        <v>1.015637</v>
      </c>
      <c r="R1647" s="198">
        <v>1015637.0</v>
      </c>
      <c r="S1647" s="149">
        <f>P1647+R1647</f>
        <v>2031274</v>
      </c>
      <c r="T1647" s="149">
        <f t="shared" si="2920"/>
        <v>2.031274</v>
      </c>
      <c r="U1647" s="199">
        <f t="shared" si="2912"/>
        <v>0.5</v>
      </c>
      <c r="V1647" s="192">
        <v>8.0</v>
      </c>
      <c r="W1647" s="200">
        <f>SUM(S1647/(V1647*1000000))</f>
        <v>0.25390925</v>
      </c>
      <c r="X1647" s="199">
        <f t="shared" si="2909"/>
        <v>0.006297875</v>
      </c>
      <c r="Y1647" s="146">
        <v>2019.0</v>
      </c>
      <c r="Z1647" s="201"/>
      <c r="AA1647" s="201"/>
      <c r="AB1647" s="197" t="s">
        <v>1530</v>
      </c>
      <c r="AC1647" s="159"/>
    </row>
    <row r="1648" ht="15.75" customHeight="1">
      <c r="A1648" s="224" t="s">
        <v>4860</v>
      </c>
      <c r="B1648" s="175">
        <v>34.0</v>
      </c>
      <c r="C1648" s="158">
        <v>51.0</v>
      </c>
      <c r="D1648" s="158">
        <f t="shared" si="2914"/>
        <v>42.5</v>
      </c>
      <c r="E1648" s="164">
        <v>25.0</v>
      </c>
      <c r="F1648" s="158">
        <v>53.0</v>
      </c>
      <c r="G1648" s="164">
        <f t="shared" si="2873"/>
        <v>-28</v>
      </c>
      <c r="H1648" s="158">
        <f t="shared" si="2915"/>
        <v>39</v>
      </c>
      <c r="I1648" s="164">
        <f t="shared" si="2874"/>
        <v>3.5</v>
      </c>
      <c r="J1648" s="152" t="s">
        <v>1527</v>
      </c>
      <c r="K1648" s="162" t="s">
        <v>1527</v>
      </c>
      <c r="L1648" s="162" t="s">
        <v>1540</v>
      </c>
      <c r="M1648" s="153">
        <f t="shared" si="2916"/>
        <v>3.901815</v>
      </c>
      <c r="N1648" s="154">
        <v>3901815.0</v>
      </c>
      <c r="O1648" s="153">
        <f t="shared" si="2917"/>
        <v>7.889395</v>
      </c>
      <c r="P1648" s="149">
        <v>7889395.0</v>
      </c>
      <c r="Q1648" s="153">
        <f t="shared" si="2918"/>
        <v>9.863545</v>
      </c>
      <c r="R1648" s="149">
        <v>9863545.0</v>
      </c>
      <c r="S1648" s="154">
        <f>SUM(P1648+(Q1648*1000000))</f>
        <v>17752940</v>
      </c>
      <c r="T1648" s="154">
        <f t="shared" si="2920"/>
        <v>17.75294</v>
      </c>
      <c r="U1648" s="178">
        <f t="shared" si="2912"/>
        <v>0.5556006498</v>
      </c>
      <c r="V1648" s="192">
        <v>70.0</v>
      </c>
      <c r="W1648" s="188">
        <f t="shared" ref="W1648:W1650" si="2921">SUM(T1648/V1648)</f>
        <v>0.2536134286</v>
      </c>
      <c r="X1648" s="193">
        <f t="shared" si="2909"/>
        <v>0.05574021429</v>
      </c>
      <c r="Y1648" s="158">
        <v>2015.0</v>
      </c>
      <c r="Z1648" s="159"/>
      <c r="AA1648" s="159"/>
      <c r="AB1648" s="189" t="s">
        <v>4861</v>
      </c>
      <c r="AC1648" s="158"/>
    </row>
    <row r="1649" ht="15.75" customHeight="1">
      <c r="A1649" s="221" t="s">
        <v>4862</v>
      </c>
      <c r="B1649" s="183">
        <v>16.0</v>
      </c>
      <c r="C1649" s="147">
        <v>17.0</v>
      </c>
      <c r="D1649" s="183">
        <f t="shared" ref="D1649:D1650" si="2922">AVERAGE(B1649:C1649)</f>
        <v>16.5</v>
      </c>
      <c r="E1649" s="147">
        <v>28.0</v>
      </c>
      <c r="F1649" s="147">
        <v>32.0</v>
      </c>
      <c r="G1649" s="147">
        <f t="shared" si="2873"/>
        <v>-4</v>
      </c>
      <c r="H1649" s="147">
        <f t="shared" ref="H1649:H1650" si="2923">AVERAGE(E1649:F1649)</f>
        <v>30</v>
      </c>
      <c r="I1649" s="183">
        <f t="shared" si="2874"/>
        <v>-13.5</v>
      </c>
      <c r="J1649" s="179" t="s">
        <v>1602</v>
      </c>
      <c r="K1649" s="179" t="s">
        <v>2101</v>
      </c>
      <c r="L1649" s="179" t="s">
        <v>1534</v>
      </c>
      <c r="M1649" s="186">
        <v>4.7</v>
      </c>
      <c r="N1649" s="187">
        <f t="shared" ref="N1649:N1650" si="2924">M1649*1000000</f>
        <v>4700000</v>
      </c>
      <c r="O1649" s="153">
        <v>8.74</v>
      </c>
      <c r="P1649" s="187">
        <f t="shared" ref="P1649:P1650" si="2925">O1649*1000000</f>
        <v>8740000</v>
      </c>
      <c r="Q1649" s="153">
        <v>4.02</v>
      </c>
      <c r="R1649" s="149">
        <f t="shared" ref="R1649:R1650" si="2926">SUM(Q1649*1000000)</f>
        <v>4020000</v>
      </c>
      <c r="S1649" s="187">
        <f t="shared" ref="S1649:S1650" si="2927">T1649*1000000</f>
        <v>12340000</v>
      </c>
      <c r="T1649" s="187">
        <v>12.34</v>
      </c>
      <c r="U1649" s="178">
        <f t="shared" si="2912"/>
        <v>0.3257698541</v>
      </c>
      <c r="V1649" s="156">
        <v>50.0</v>
      </c>
      <c r="W1649" s="188">
        <f t="shared" si="2921"/>
        <v>0.2468</v>
      </c>
      <c r="X1649" s="193">
        <f t="shared" si="2909"/>
        <v>0.094</v>
      </c>
      <c r="Y1649" s="147">
        <v>2009.0</v>
      </c>
      <c r="Z1649" s="159"/>
      <c r="AA1649" s="159"/>
      <c r="AB1649" s="189" t="s">
        <v>4863</v>
      </c>
      <c r="AC1649" s="158"/>
    </row>
    <row r="1650" ht="15.75" customHeight="1">
      <c r="A1650" s="221" t="s">
        <v>4864</v>
      </c>
      <c r="B1650" s="183">
        <v>75.0</v>
      </c>
      <c r="C1650" s="147">
        <v>76.0</v>
      </c>
      <c r="D1650" s="183">
        <f t="shared" si="2922"/>
        <v>75.5</v>
      </c>
      <c r="E1650" s="147">
        <v>40.0</v>
      </c>
      <c r="F1650" s="147">
        <v>52.0</v>
      </c>
      <c r="G1650" s="147">
        <f t="shared" si="2873"/>
        <v>-12</v>
      </c>
      <c r="H1650" s="147">
        <f t="shared" si="2923"/>
        <v>46</v>
      </c>
      <c r="I1650" s="183">
        <f t="shared" si="2874"/>
        <v>29.5</v>
      </c>
      <c r="J1650" s="179" t="s">
        <v>1543</v>
      </c>
      <c r="K1650" s="179" t="s">
        <v>1616</v>
      </c>
      <c r="L1650" s="179" t="s">
        <v>1540</v>
      </c>
      <c r="M1650" s="186">
        <v>0.11</v>
      </c>
      <c r="N1650" s="187">
        <f t="shared" si="2924"/>
        <v>110000</v>
      </c>
      <c r="O1650" s="153">
        <v>4.23</v>
      </c>
      <c r="P1650" s="187">
        <f t="shared" si="2925"/>
        <v>4230000</v>
      </c>
      <c r="Q1650" s="153">
        <v>1.92</v>
      </c>
      <c r="R1650" s="149">
        <f t="shared" si="2926"/>
        <v>1920000</v>
      </c>
      <c r="S1650" s="187">
        <f t="shared" si="2927"/>
        <v>6150000</v>
      </c>
      <c r="T1650" s="187">
        <f>SUM(O1650+Q1650)</f>
        <v>6.15</v>
      </c>
      <c r="U1650" s="178">
        <f t="shared" si="2912"/>
        <v>0.312195122</v>
      </c>
      <c r="V1650" s="156">
        <v>25.0</v>
      </c>
      <c r="W1650" s="188">
        <f t="shared" si="2921"/>
        <v>0.246</v>
      </c>
      <c r="X1650" s="193">
        <f t="shared" si="2909"/>
        <v>0.0044</v>
      </c>
      <c r="Y1650" s="147">
        <v>2010.0</v>
      </c>
      <c r="Z1650" s="159"/>
      <c r="AA1650" s="159"/>
      <c r="AB1650" s="189" t="s">
        <v>4865</v>
      </c>
      <c r="AC1650" s="158"/>
    </row>
    <row r="1651" ht="15.75" customHeight="1">
      <c r="A1651" s="227" t="s">
        <v>4866</v>
      </c>
      <c r="B1651" s="146">
        <v>71.0</v>
      </c>
      <c r="C1651" s="147">
        <v>48.0</v>
      </c>
      <c r="D1651" s="149">
        <f>(B1651+C1651)/2</f>
        <v>59.5</v>
      </c>
      <c r="E1651" s="147">
        <v>65.0</v>
      </c>
      <c r="F1651" s="149">
        <v>64.0</v>
      </c>
      <c r="G1651" s="150">
        <f t="shared" si="2873"/>
        <v>1</v>
      </c>
      <c r="H1651" s="151">
        <f>(E1651+F1651)/2</f>
        <v>64.5</v>
      </c>
      <c r="I1651" s="150">
        <f t="shared" si="2874"/>
        <v>-5</v>
      </c>
      <c r="J1651" s="173" t="s">
        <v>1547</v>
      </c>
      <c r="K1651" s="173" t="s">
        <v>1547</v>
      </c>
      <c r="L1651" s="152" t="s">
        <v>1529</v>
      </c>
      <c r="M1651" s="153">
        <f>N1651/1000000</f>
        <v>0.423817</v>
      </c>
      <c r="N1651" s="149">
        <v>423817.0</v>
      </c>
      <c r="O1651" s="153">
        <f>P1651/1000000</f>
        <v>1.010385</v>
      </c>
      <c r="P1651" s="149">
        <v>1010385.0</v>
      </c>
      <c r="Q1651" s="153">
        <f>R1651/1000000</f>
        <v>0</v>
      </c>
      <c r="R1651" s="154">
        <v>0.0</v>
      </c>
      <c r="S1651" s="149">
        <v>1010385.0</v>
      </c>
      <c r="T1651" s="154">
        <f>S1651/100000</f>
        <v>10.10385</v>
      </c>
      <c r="U1651" s="155">
        <f t="shared" si="2912"/>
        <v>0</v>
      </c>
      <c r="V1651" s="156">
        <v>4.2</v>
      </c>
      <c r="W1651" s="204">
        <f>SUM(S1651/(V1651*1000000))</f>
        <v>0.2405678571</v>
      </c>
      <c r="X1651" s="155">
        <f t="shared" si="2909"/>
        <v>0.1009088095</v>
      </c>
      <c r="Y1651" s="147">
        <v>2018.0</v>
      </c>
      <c r="Z1651" s="159"/>
      <c r="AA1651" s="159"/>
      <c r="AB1651" s="162" t="s">
        <v>1530</v>
      </c>
      <c r="AC1651" s="159"/>
    </row>
    <row r="1652" ht="15.75" customHeight="1">
      <c r="A1652" s="221" t="s">
        <v>4867</v>
      </c>
      <c r="B1652" s="183">
        <v>13.0</v>
      </c>
      <c r="C1652" s="147">
        <v>33.0</v>
      </c>
      <c r="D1652" s="183">
        <f>AVERAGE(B1652:C1652)</f>
        <v>23</v>
      </c>
      <c r="E1652" s="147">
        <v>24.0</v>
      </c>
      <c r="F1652" s="147">
        <v>46.0</v>
      </c>
      <c r="G1652" s="147">
        <f t="shared" si="2873"/>
        <v>-22</v>
      </c>
      <c r="H1652" s="147">
        <f>AVERAGE(E1652:F1652)</f>
        <v>35</v>
      </c>
      <c r="I1652" s="183">
        <f t="shared" si="2874"/>
        <v>-12</v>
      </c>
      <c r="J1652" s="179" t="s">
        <v>1602</v>
      </c>
      <c r="K1652" s="179" t="s">
        <v>4868</v>
      </c>
      <c r="L1652" s="179" t="s">
        <v>1534</v>
      </c>
      <c r="M1652" s="186">
        <v>5.4</v>
      </c>
      <c r="N1652" s="187">
        <f>M1652*1000000</f>
        <v>5400000</v>
      </c>
      <c r="O1652" s="153">
        <v>10.55</v>
      </c>
      <c r="P1652" s="187">
        <f>O1652*1000000</f>
        <v>10550000</v>
      </c>
      <c r="Q1652" s="153">
        <v>0.36</v>
      </c>
      <c r="R1652" s="149">
        <f>SUM(Q1652*1000000)</f>
        <v>360000</v>
      </c>
      <c r="S1652" s="187">
        <f>T1652*1000000</f>
        <v>10910000</v>
      </c>
      <c r="T1652" s="187">
        <f>SUM(O1652+Q1652)</f>
        <v>10.91</v>
      </c>
      <c r="U1652" s="178">
        <f t="shared" si="2912"/>
        <v>0.03299725023</v>
      </c>
      <c r="V1652" s="156">
        <v>47.0</v>
      </c>
      <c r="W1652" s="188">
        <f>SUM(T1652/V1652)</f>
        <v>0.2321276596</v>
      </c>
      <c r="X1652" s="193">
        <f t="shared" si="2909"/>
        <v>0.114893617</v>
      </c>
      <c r="Y1652" s="147">
        <v>2010.0</v>
      </c>
      <c r="Z1652" s="159"/>
      <c r="AA1652" s="159"/>
      <c r="AB1652" s="189" t="s">
        <v>4869</v>
      </c>
      <c r="AC1652" s="158"/>
    </row>
    <row r="1653" ht="15.75" customHeight="1">
      <c r="A1653" s="222" t="s">
        <v>4870</v>
      </c>
      <c r="B1653" s="146">
        <v>28.0</v>
      </c>
      <c r="C1653" s="164">
        <v>42.0</v>
      </c>
      <c r="D1653" s="149">
        <f t="shared" ref="D1653:D1656" si="2928">(B1653+C1653)/2</f>
        <v>35</v>
      </c>
      <c r="E1653" s="149">
        <v>24.0</v>
      </c>
      <c r="F1653" s="164">
        <v>36.0</v>
      </c>
      <c r="G1653" s="150">
        <f t="shared" si="2873"/>
        <v>-12</v>
      </c>
      <c r="H1653" s="151">
        <f t="shared" ref="H1653:H1656" si="2929">(E1653+F1653)/2</f>
        <v>30</v>
      </c>
      <c r="I1653" s="150">
        <f t="shared" si="2874"/>
        <v>5</v>
      </c>
      <c r="J1653" s="165" t="s">
        <v>1983</v>
      </c>
      <c r="K1653" s="165" t="s">
        <v>2582</v>
      </c>
      <c r="L1653" s="166" t="s">
        <v>1540</v>
      </c>
      <c r="M1653" s="167">
        <f t="shared" ref="M1653:M1656" si="2930">N1653/1000000</f>
        <v>2.840246</v>
      </c>
      <c r="N1653" s="149">
        <v>2840246.0</v>
      </c>
      <c r="O1653" s="167">
        <f t="shared" ref="O1653:O1656" si="2931">P1653/1000000</f>
        <v>5.775178</v>
      </c>
      <c r="P1653" s="149">
        <v>5775178.0</v>
      </c>
      <c r="Q1653" s="167">
        <f t="shared" ref="Q1653:Q1656" si="2932">R1653/1000000</f>
        <v>0</v>
      </c>
      <c r="R1653" s="150">
        <f t="shared" ref="R1653:R1654" si="2933">S1653-P1653</f>
        <v>0</v>
      </c>
      <c r="S1653" s="149">
        <v>5775178.0</v>
      </c>
      <c r="T1653" s="149">
        <f t="shared" ref="T1653:T1656" si="2934">S1653/1000000</f>
        <v>5.775178</v>
      </c>
      <c r="U1653" s="155">
        <f t="shared" si="2912"/>
        <v>0</v>
      </c>
      <c r="V1653" s="192">
        <v>25.0</v>
      </c>
      <c r="W1653" s="204">
        <f t="shared" ref="W1653:W1656" si="2935">SUM(S1653/(V1653*1000000))</f>
        <v>0.23100712</v>
      </c>
      <c r="X1653" s="155">
        <f t="shared" si="2909"/>
        <v>0.11360984</v>
      </c>
      <c r="Y1653" s="164">
        <v>2017.0</v>
      </c>
      <c r="Z1653" s="171"/>
      <c r="AA1653" s="171"/>
      <c r="AB1653" s="172" t="s">
        <v>4871</v>
      </c>
      <c r="AC1653" s="171"/>
    </row>
    <row r="1654" ht="15.75" customHeight="1">
      <c r="A1654" s="222" t="s">
        <v>4872</v>
      </c>
      <c r="B1654" s="146">
        <v>23.0</v>
      </c>
      <c r="C1654" s="164">
        <v>35.0</v>
      </c>
      <c r="D1654" s="149">
        <f t="shared" si="2928"/>
        <v>29</v>
      </c>
      <c r="E1654" s="149">
        <v>72.0</v>
      </c>
      <c r="F1654" s="164">
        <v>45.0</v>
      </c>
      <c r="G1654" s="150">
        <f t="shared" si="2873"/>
        <v>27</v>
      </c>
      <c r="H1654" s="151">
        <f t="shared" si="2929"/>
        <v>58.5</v>
      </c>
      <c r="I1654" s="150">
        <f t="shared" si="2874"/>
        <v>-29.5</v>
      </c>
      <c r="J1654" s="165" t="s">
        <v>1602</v>
      </c>
      <c r="K1654" s="165" t="s">
        <v>1602</v>
      </c>
      <c r="L1654" s="166" t="s">
        <v>1540</v>
      </c>
      <c r="M1654" s="167">
        <f t="shared" si="2930"/>
        <v>2.70243</v>
      </c>
      <c r="N1654" s="149">
        <v>2702430.0</v>
      </c>
      <c r="O1654" s="167">
        <f t="shared" si="2931"/>
        <v>6.901965</v>
      </c>
      <c r="P1654" s="149">
        <v>6901965.0</v>
      </c>
      <c r="Q1654" s="167">
        <f t="shared" si="2932"/>
        <v>0</v>
      </c>
      <c r="R1654" s="150">
        <f t="shared" si="2933"/>
        <v>0</v>
      </c>
      <c r="S1654" s="149">
        <v>6901965.0</v>
      </c>
      <c r="T1654" s="149">
        <f t="shared" si="2934"/>
        <v>6.901965</v>
      </c>
      <c r="U1654" s="155">
        <f t="shared" si="2912"/>
        <v>0</v>
      </c>
      <c r="V1654" s="192">
        <v>31.0</v>
      </c>
      <c r="W1654" s="204">
        <f t="shared" si="2935"/>
        <v>0.2226440323</v>
      </c>
      <c r="X1654" s="155">
        <f t="shared" si="2909"/>
        <v>0.08717516129</v>
      </c>
      <c r="Y1654" s="164">
        <v>2017.0</v>
      </c>
      <c r="Z1654" s="171"/>
      <c r="AA1654" s="171"/>
      <c r="AB1654" s="172" t="s">
        <v>4873</v>
      </c>
      <c r="AC1654" s="171"/>
    </row>
    <row r="1655" ht="15.75" customHeight="1">
      <c r="A1655" s="194" t="s">
        <v>4874</v>
      </c>
      <c r="B1655" s="146">
        <v>24.0</v>
      </c>
      <c r="C1655" s="175">
        <v>40.0</v>
      </c>
      <c r="D1655" s="146">
        <f t="shared" si="2928"/>
        <v>32</v>
      </c>
      <c r="E1655" s="146">
        <v>72.0</v>
      </c>
      <c r="F1655" s="146">
        <v>70.0</v>
      </c>
      <c r="G1655" s="146">
        <f t="shared" si="2873"/>
        <v>2</v>
      </c>
      <c r="H1655" s="146">
        <f t="shared" si="2929"/>
        <v>71</v>
      </c>
      <c r="I1655" s="146">
        <f t="shared" si="2874"/>
        <v>-39</v>
      </c>
      <c r="J1655" s="173" t="s">
        <v>1547</v>
      </c>
      <c r="K1655" s="196" t="s">
        <v>1547</v>
      </c>
      <c r="L1655" s="197" t="s">
        <v>1534</v>
      </c>
      <c r="M1655" s="181">
        <f t="shared" si="2930"/>
        <v>2.679027</v>
      </c>
      <c r="N1655" s="198">
        <v>2679027.0</v>
      </c>
      <c r="O1655" s="181">
        <f t="shared" si="2931"/>
        <v>5.332621</v>
      </c>
      <c r="P1655" s="149">
        <v>5332621.0</v>
      </c>
      <c r="Q1655" s="181">
        <f t="shared" si="2932"/>
        <v>4.6</v>
      </c>
      <c r="R1655" s="198">
        <v>4600000.0</v>
      </c>
      <c r="S1655" s="149">
        <f t="shared" ref="S1655:S1656" si="2936">P1655+R1655</f>
        <v>9932621</v>
      </c>
      <c r="T1655" s="149">
        <f t="shared" si="2934"/>
        <v>9.932621</v>
      </c>
      <c r="U1655" s="199">
        <f t="shared" si="2912"/>
        <v>0.4631204593</v>
      </c>
      <c r="V1655" s="192">
        <v>45.0</v>
      </c>
      <c r="W1655" s="200">
        <f t="shared" si="2935"/>
        <v>0.2207249111</v>
      </c>
      <c r="X1655" s="199">
        <f t="shared" si="2909"/>
        <v>0.05953393333</v>
      </c>
      <c r="Y1655" s="146">
        <v>2019.0</v>
      </c>
      <c r="Z1655" s="201"/>
      <c r="AA1655" s="201"/>
      <c r="AB1655" s="197" t="s">
        <v>1530</v>
      </c>
      <c r="AC1655" s="159"/>
    </row>
    <row r="1656" ht="15.75" customHeight="1">
      <c r="A1656" s="194" t="s">
        <v>4875</v>
      </c>
      <c r="B1656" s="146">
        <v>83.0</v>
      </c>
      <c r="C1656" s="175">
        <v>66.0</v>
      </c>
      <c r="D1656" s="146">
        <f t="shared" si="2928"/>
        <v>74.5</v>
      </c>
      <c r="E1656" s="146">
        <v>85.0</v>
      </c>
      <c r="F1656" s="146">
        <v>70.0</v>
      </c>
      <c r="G1656" s="146">
        <f t="shared" si="2873"/>
        <v>15</v>
      </c>
      <c r="H1656" s="146">
        <f t="shared" si="2929"/>
        <v>77.5</v>
      </c>
      <c r="I1656" s="146">
        <f t="shared" si="2874"/>
        <v>-3</v>
      </c>
      <c r="J1656" s="173" t="s">
        <v>1547</v>
      </c>
      <c r="K1656" s="196" t="s">
        <v>1547</v>
      </c>
      <c r="L1656" s="197" t="s">
        <v>1529</v>
      </c>
      <c r="M1656" s="181">
        <f t="shared" si="2930"/>
        <v>2.916548</v>
      </c>
      <c r="N1656" s="198">
        <v>2916548.0</v>
      </c>
      <c r="O1656" s="181">
        <f t="shared" si="2931"/>
        <v>23.898614</v>
      </c>
      <c r="P1656" s="149">
        <v>2.3898614E7</v>
      </c>
      <c r="Q1656" s="181">
        <f t="shared" si="2932"/>
        <v>13.293898</v>
      </c>
      <c r="R1656" s="198">
        <v>1.3293898E7</v>
      </c>
      <c r="S1656" s="149">
        <f t="shared" si="2936"/>
        <v>37192512</v>
      </c>
      <c r="T1656" s="149">
        <f t="shared" si="2934"/>
        <v>37.192512</v>
      </c>
      <c r="U1656" s="199">
        <f t="shared" si="2912"/>
        <v>0.3574347976</v>
      </c>
      <c r="V1656" s="192">
        <v>175.0</v>
      </c>
      <c r="W1656" s="200">
        <f t="shared" si="2935"/>
        <v>0.21252864</v>
      </c>
      <c r="X1656" s="199">
        <f t="shared" si="2909"/>
        <v>0.01666598857</v>
      </c>
      <c r="Y1656" s="146">
        <v>2019.0</v>
      </c>
      <c r="Z1656" s="201"/>
      <c r="AA1656" s="201"/>
      <c r="AB1656" s="211" t="s">
        <v>4876</v>
      </c>
      <c r="AC1656" s="159"/>
    </row>
    <row r="1657" ht="15.75" customHeight="1">
      <c r="A1657" s="221" t="s">
        <v>4877</v>
      </c>
      <c r="B1657" s="183">
        <v>34.0</v>
      </c>
      <c r="C1657" s="147">
        <v>37.0</v>
      </c>
      <c r="D1657" s="183">
        <f>AVERAGE(B1657:C1657)</f>
        <v>35.5</v>
      </c>
      <c r="E1657" s="147">
        <v>68.0</v>
      </c>
      <c r="F1657" s="147">
        <v>55.0</v>
      </c>
      <c r="G1657" s="147">
        <f t="shared" si="2873"/>
        <v>13</v>
      </c>
      <c r="H1657" s="147">
        <f>AVERAGE(E1657:F1657)</f>
        <v>61.5</v>
      </c>
      <c r="I1657" s="183">
        <f t="shared" si="2874"/>
        <v>-26</v>
      </c>
      <c r="J1657" s="179" t="s">
        <v>1602</v>
      </c>
      <c r="K1657" s="179" t="s">
        <v>1808</v>
      </c>
      <c r="L1657" s="179" t="s">
        <v>1534</v>
      </c>
      <c r="M1657" s="186">
        <v>3.5</v>
      </c>
      <c r="N1657" s="187">
        <f>M1657*1000000</f>
        <v>3500000</v>
      </c>
      <c r="O1657" s="153">
        <v>7.92</v>
      </c>
      <c r="P1657" s="187">
        <f>O1657*1000000</f>
        <v>7920000</v>
      </c>
      <c r="Q1657" s="153">
        <v>1.4</v>
      </c>
      <c r="R1657" s="149">
        <f>SUM(Q1657*1000000)</f>
        <v>1400000</v>
      </c>
      <c r="S1657" s="187">
        <f>T1657*1000000</f>
        <v>9320000</v>
      </c>
      <c r="T1657" s="187">
        <v>9.32</v>
      </c>
      <c r="U1657" s="178">
        <f t="shared" si="2912"/>
        <v>0.1502145923</v>
      </c>
      <c r="V1657" s="156">
        <v>45.0</v>
      </c>
      <c r="W1657" s="188">
        <f>SUM(T1657/V1657)</f>
        <v>0.2071111111</v>
      </c>
      <c r="X1657" s="193">
        <f t="shared" si="2909"/>
        <v>0.07777777778</v>
      </c>
      <c r="Y1657" s="147">
        <v>2008.0</v>
      </c>
      <c r="Z1657" s="159"/>
      <c r="AA1657" s="159"/>
      <c r="AB1657" s="189" t="s">
        <v>4878</v>
      </c>
      <c r="AC1657" s="158"/>
    </row>
    <row r="1658" ht="15.75" customHeight="1">
      <c r="A1658" s="227" t="s">
        <v>4879</v>
      </c>
      <c r="B1658" s="146">
        <v>70.0</v>
      </c>
      <c r="C1658" s="147">
        <v>53.0</v>
      </c>
      <c r="D1658" s="149">
        <f t="shared" ref="D1658:D1660" si="2937">(B1658+C1658)/2</f>
        <v>61.5</v>
      </c>
      <c r="E1658" s="147">
        <v>55.0</v>
      </c>
      <c r="F1658" s="149">
        <v>74.0</v>
      </c>
      <c r="G1658" s="150">
        <f t="shared" si="2873"/>
        <v>-19</v>
      </c>
      <c r="H1658" s="151">
        <f t="shared" ref="H1658:H1660" si="2938">(E1658+F1658)/2</f>
        <v>64.5</v>
      </c>
      <c r="I1658" s="150">
        <f t="shared" si="2874"/>
        <v>-3</v>
      </c>
      <c r="J1658" s="173" t="s">
        <v>1558</v>
      </c>
      <c r="K1658" s="173" t="s">
        <v>1558</v>
      </c>
      <c r="L1658" s="152" t="s">
        <v>1540</v>
      </c>
      <c r="M1658" s="153">
        <f t="shared" ref="M1658:M1660" si="2939">N1658/1000000</f>
        <v>0.060132</v>
      </c>
      <c r="N1658" s="149">
        <v>60132.0</v>
      </c>
      <c r="O1658" s="153">
        <f t="shared" ref="O1658:O1660" si="2940">P1658/1000000</f>
        <v>1.418682</v>
      </c>
      <c r="P1658" s="149">
        <v>1418682.0</v>
      </c>
      <c r="Q1658" s="153">
        <f t="shared" ref="Q1658:Q1660" si="2941">R1658/1000000</f>
        <v>0</v>
      </c>
      <c r="R1658" s="154">
        <v>0.0</v>
      </c>
      <c r="S1658" s="149">
        <v>1418682.0</v>
      </c>
      <c r="T1658" s="154">
        <f>S1658/100000</f>
        <v>14.18682</v>
      </c>
      <c r="U1658" s="151">
        <v>0.0</v>
      </c>
      <c r="V1658" s="156">
        <v>7.0</v>
      </c>
      <c r="W1658" s="204">
        <f t="shared" ref="W1658:W1660" si="2942">SUM(S1658/(V1658*1000000))</f>
        <v>0.2026688571</v>
      </c>
      <c r="X1658" s="155">
        <f t="shared" si="2909"/>
        <v>0.008590285714</v>
      </c>
      <c r="Y1658" s="147">
        <v>2018.0</v>
      </c>
      <c r="Z1658" s="159"/>
      <c r="AA1658" s="159"/>
      <c r="AB1658" s="160" t="s">
        <v>4880</v>
      </c>
      <c r="AC1658" s="159"/>
    </row>
    <row r="1659" ht="15.75" customHeight="1">
      <c r="A1659" s="222" t="s">
        <v>4881</v>
      </c>
      <c r="B1659" s="146">
        <v>80.0</v>
      </c>
      <c r="C1659" s="164">
        <v>70.0</v>
      </c>
      <c r="D1659" s="149">
        <f t="shared" si="2937"/>
        <v>75</v>
      </c>
      <c r="E1659" s="164">
        <v>59.0</v>
      </c>
      <c r="F1659" s="164">
        <v>61.0</v>
      </c>
      <c r="G1659" s="151">
        <f t="shared" si="2873"/>
        <v>-2</v>
      </c>
      <c r="H1659" s="151">
        <f t="shared" si="2938"/>
        <v>60</v>
      </c>
      <c r="I1659" s="150">
        <f t="shared" si="2874"/>
        <v>15</v>
      </c>
      <c r="J1659" s="165" t="s">
        <v>1629</v>
      </c>
      <c r="K1659" s="165" t="s">
        <v>1684</v>
      </c>
      <c r="L1659" s="166" t="s">
        <v>1540</v>
      </c>
      <c r="M1659" s="167">
        <f t="shared" si="2939"/>
        <v>0.120226</v>
      </c>
      <c r="N1659" s="149">
        <v>120226.0</v>
      </c>
      <c r="O1659" s="167">
        <f t="shared" si="2940"/>
        <v>3.029287</v>
      </c>
      <c r="P1659" s="149">
        <v>3029287.0</v>
      </c>
      <c r="Q1659" s="167">
        <f t="shared" si="2941"/>
        <v>0</v>
      </c>
      <c r="R1659" s="150">
        <f t="shared" ref="R1659:R1660" si="2943">S1659-P1659</f>
        <v>0</v>
      </c>
      <c r="S1659" s="149">
        <v>3029287.0</v>
      </c>
      <c r="T1659" s="149">
        <f t="shared" ref="T1659:T1660" si="2944">S1659/1000000</f>
        <v>3.029287</v>
      </c>
      <c r="U1659" s="155">
        <f t="shared" ref="U1659:U1664" si="2945">(R1659/S1659)</f>
        <v>0</v>
      </c>
      <c r="V1659" s="192">
        <v>15.0</v>
      </c>
      <c r="W1659" s="204">
        <f t="shared" si="2942"/>
        <v>0.2019524667</v>
      </c>
      <c r="X1659" s="155">
        <f t="shared" si="2909"/>
        <v>0.008015066667</v>
      </c>
      <c r="Y1659" s="164">
        <v>2017.0</v>
      </c>
      <c r="Z1659" s="171"/>
      <c r="AA1659" s="171"/>
      <c r="AB1659" s="172" t="s">
        <v>4882</v>
      </c>
      <c r="AC1659" s="171"/>
    </row>
    <row r="1660" ht="15.75" customHeight="1">
      <c r="A1660" s="222" t="s">
        <v>4883</v>
      </c>
      <c r="B1660" s="146">
        <v>94.0</v>
      </c>
      <c r="C1660" s="164">
        <v>76.0</v>
      </c>
      <c r="D1660" s="149">
        <f t="shared" si="2937"/>
        <v>85</v>
      </c>
      <c r="E1660" s="164">
        <v>86.0</v>
      </c>
      <c r="F1660" s="164">
        <v>76.0</v>
      </c>
      <c r="G1660" s="151">
        <f t="shared" si="2873"/>
        <v>10</v>
      </c>
      <c r="H1660" s="151">
        <f t="shared" si="2938"/>
        <v>81</v>
      </c>
      <c r="I1660" s="150">
        <f t="shared" si="2874"/>
        <v>4</v>
      </c>
      <c r="J1660" s="165" t="s">
        <v>1565</v>
      </c>
      <c r="K1660" s="165" t="s">
        <v>1565</v>
      </c>
      <c r="L1660" s="152" t="s">
        <v>1577</v>
      </c>
      <c r="M1660" s="167">
        <f t="shared" si="2939"/>
        <v>1.61104</v>
      </c>
      <c r="N1660" s="149">
        <v>1611040.0</v>
      </c>
      <c r="O1660" s="167">
        <f t="shared" si="2940"/>
        <v>4.211129</v>
      </c>
      <c r="P1660" s="149">
        <v>4211129.0</v>
      </c>
      <c r="Q1660" s="167">
        <f t="shared" si="2941"/>
        <v>1.778798</v>
      </c>
      <c r="R1660" s="150">
        <f t="shared" si="2943"/>
        <v>1778798</v>
      </c>
      <c r="S1660" s="149">
        <v>5989927.0</v>
      </c>
      <c r="T1660" s="149">
        <f t="shared" si="2944"/>
        <v>5.989927</v>
      </c>
      <c r="U1660" s="155">
        <f t="shared" si="2945"/>
        <v>0.2969648879</v>
      </c>
      <c r="V1660" s="192">
        <v>30.0</v>
      </c>
      <c r="W1660" s="204">
        <f t="shared" si="2942"/>
        <v>0.1996642333</v>
      </c>
      <c r="X1660" s="155">
        <f t="shared" si="2909"/>
        <v>0.05370133333</v>
      </c>
      <c r="Y1660" s="164">
        <v>2017.0</v>
      </c>
      <c r="Z1660" s="171"/>
      <c r="AA1660" s="171"/>
      <c r="AB1660" s="172" t="s">
        <v>4884</v>
      </c>
      <c r="AC1660" s="171"/>
    </row>
    <row r="1661" ht="15.75" customHeight="1">
      <c r="A1661" s="221" t="s">
        <v>4885</v>
      </c>
      <c r="B1661" s="183">
        <v>61.0</v>
      </c>
      <c r="C1661" s="147">
        <v>55.0</v>
      </c>
      <c r="D1661" s="183">
        <f>AVERAGE(B1661:C1661)</f>
        <v>58</v>
      </c>
      <c r="E1661" s="147">
        <v>47.0</v>
      </c>
      <c r="F1661" s="147">
        <v>68.0</v>
      </c>
      <c r="G1661" s="147">
        <f t="shared" si="2873"/>
        <v>-21</v>
      </c>
      <c r="H1661" s="147">
        <f>AVERAGE(E1661:F1661)</f>
        <v>57.5</v>
      </c>
      <c r="I1661" s="183">
        <f t="shared" si="2874"/>
        <v>0.5</v>
      </c>
      <c r="J1661" s="179" t="s">
        <v>1543</v>
      </c>
      <c r="K1661" s="179" t="s">
        <v>1626</v>
      </c>
      <c r="L1661" s="179" t="s">
        <v>1540</v>
      </c>
      <c r="M1661" s="186">
        <v>0.51</v>
      </c>
      <c r="N1661" s="187">
        <f>M1661*1000000</f>
        <v>510000</v>
      </c>
      <c r="O1661" s="153">
        <v>1.48</v>
      </c>
      <c r="P1661" s="187">
        <f>O1661*1000000</f>
        <v>1480000</v>
      </c>
      <c r="Q1661" s="153">
        <v>0.49</v>
      </c>
      <c r="R1661" s="149">
        <f>SUM(Q1661*1000000)</f>
        <v>490000</v>
      </c>
      <c r="S1661" s="187">
        <f>T1661*1000000</f>
        <v>1970000</v>
      </c>
      <c r="T1661" s="187">
        <f>SUM(O1661+Q1661)</f>
        <v>1.97</v>
      </c>
      <c r="U1661" s="178">
        <f t="shared" si="2945"/>
        <v>0.2487309645</v>
      </c>
      <c r="V1661" s="156">
        <v>10.0</v>
      </c>
      <c r="W1661" s="188">
        <f>SUM(T1661/V1661)</f>
        <v>0.197</v>
      </c>
      <c r="X1661" s="193">
        <f t="shared" si="2909"/>
        <v>0.051</v>
      </c>
      <c r="Y1661" s="147">
        <v>2010.0</v>
      </c>
      <c r="Z1661" s="159"/>
      <c r="AA1661" s="159"/>
      <c r="AB1661" s="189" t="s">
        <v>4886</v>
      </c>
      <c r="AC1661" s="158"/>
    </row>
    <row r="1662" ht="15.75" customHeight="1">
      <c r="A1662" s="222" t="s">
        <v>4887</v>
      </c>
      <c r="B1662" s="146">
        <v>5.0</v>
      </c>
      <c r="C1662" s="164">
        <v>21.0</v>
      </c>
      <c r="D1662" s="149">
        <f>(B1662+C1662)/2</f>
        <v>13</v>
      </c>
      <c r="E1662" s="149">
        <v>17.0</v>
      </c>
      <c r="F1662" s="164">
        <v>41.0</v>
      </c>
      <c r="G1662" s="150">
        <f t="shared" si="2873"/>
        <v>-24</v>
      </c>
      <c r="H1662" s="151">
        <f>(E1662+F1662)/2</f>
        <v>29</v>
      </c>
      <c r="I1662" s="150">
        <f t="shared" si="2874"/>
        <v>-16</v>
      </c>
      <c r="J1662" s="165" t="s">
        <v>1602</v>
      </c>
      <c r="K1662" s="165" t="s">
        <v>1835</v>
      </c>
      <c r="L1662" s="166" t="s">
        <v>1540</v>
      </c>
      <c r="M1662" s="167">
        <f>N1662/1000000</f>
        <v>3.201459</v>
      </c>
      <c r="N1662" s="149">
        <v>3201459.0</v>
      </c>
      <c r="O1662" s="167">
        <f>P1662/1000000</f>
        <v>4.278904</v>
      </c>
      <c r="P1662" s="149">
        <v>4278904.0</v>
      </c>
      <c r="Q1662" s="167">
        <f>R1662/1000000</f>
        <v>0</v>
      </c>
      <c r="R1662" s="150">
        <f>S1662-P1662</f>
        <v>0</v>
      </c>
      <c r="S1662" s="149">
        <v>4278904.0</v>
      </c>
      <c r="T1662" s="149">
        <f t="shared" ref="T1662:T1664" si="2946">S1662/1000000</f>
        <v>4.278904</v>
      </c>
      <c r="U1662" s="155">
        <f t="shared" si="2945"/>
        <v>0</v>
      </c>
      <c r="V1662" s="192">
        <v>22.0</v>
      </c>
      <c r="W1662" s="204">
        <f>SUM(S1662/(V1662*1000000))</f>
        <v>0.1944956364</v>
      </c>
      <c r="X1662" s="155">
        <f t="shared" si="2909"/>
        <v>0.1455208636</v>
      </c>
      <c r="Y1662" s="164">
        <v>2017.0</v>
      </c>
      <c r="Z1662" s="171"/>
      <c r="AA1662" s="171"/>
      <c r="AB1662" s="165" t="s">
        <v>1530</v>
      </c>
      <c r="AC1662" s="171"/>
    </row>
    <row r="1663" ht="15.75" customHeight="1">
      <c r="A1663" s="221" t="s">
        <v>4888</v>
      </c>
      <c r="B1663" s="175">
        <v>36.0</v>
      </c>
      <c r="C1663" s="158">
        <v>49.0</v>
      </c>
      <c r="D1663" s="183">
        <f t="shared" ref="D1663:D1664" si="2947">AVERAGE(B1663:C1663)</f>
        <v>42.5</v>
      </c>
      <c r="E1663" s="158">
        <v>43.0</v>
      </c>
      <c r="F1663" s="147">
        <v>56.0</v>
      </c>
      <c r="G1663" s="147">
        <f t="shared" si="2873"/>
        <v>-13</v>
      </c>
      <c r="H1663" s="147">
        <f t="shared" ref="H1663:H1664" si="2948">AVERAGE(E1663:F1663)</f>
        <v>49.5</v>
      </c>
      <c r="I1663" s="183">
        <f t="shared" si="2874"/>
        <v>-7</v>
      </c>
      <c r="J1663" s="179" t="s">
        <v>1594</v>
      </c>
      <c r="K1663" s="179" t="s">
        <v>1775</v>
      </c>
      <c r="L1663" s="179" t="s">
        <v>1534</v>
      </c>
      <c r="M1663" s="153">
        <v>6.91</v>
      </c>
      <c r="N1663" s="187">
        <f t="shared" ref="N1663:N1664" si="2949">M1663*1000000</f>
        <v>6910000</v>
      </c>
      <c r="O1663" s="153">
        <v>21.39</v>
      </c>
      <c r="P1663" s="187">
        <f t="shared" ref="P1663:P1664" si="2950">O1663*1000000</f>
        <v>21390000</v>
      </c>
      <c r="Q1663" s="153">
        <v>17.6</v>
      </c>
      <c r="R1663" s="149">
        <f t="shared" ref="R1663:R1664" si="2951">SUM(Q1663*1000000)</f>
        <v>17600000</v>
      </c>
      <c r="S1663" s="154">
        <f t="shared" ref="S1663:S1664" si="2952">SUM(N1663:P1663)</f>
        <v>28300021.39</v>
      </c>
      <c r="T1663" s="149">
        <f t="shared" si="2946"/>
        <v>28.30002139</v>
      </c>
      <c r="U1663" s="178">
        <f t="shared" si="2945"/>
        <v>0.6219076572</v>
      </c>
      <c r="V1663" s="156">
        <v>150.0</v>
      </c>
      <c r="W1663" s="188">
        <f t="shared" ref="W1663:W1664" si="2953">SUM(T1663/V1663)</f>
        <v>0.1886668093</v>
      </c>
      <c r="X1663" s="193">
        <f t="shared" si="2909"/>
        <v>0.04606666667</v>
      </c>
      <c r="Y1663" s="147">
        <v>2011.0</v>
      </c>
      <c r="Z1663" s="159"/>
      <c r="AA1663" s="159"/>
      <c r="AB1663" s="189" t="s">
        <v>4889</v>
      </c>
      <c r="AC1663" s="158"/>
    </row>
    <row r="1664" ht="15.75" customHeight="1">
      <c r="A1664" s="221" t="s">
        <v>4890</v>
      </c>
      <c r="B1664" s="175">
        <v>46.0</v>
      </c>
      <c r="C1664" s="158">
        <v>50.0</v>
      </c>
      <c r="D1664" s="183">
        <f t="shared" si="2947"/>
        <v>48</v>
      </c>
      <c r="E1664" s="158">
        <v>66.0</v>
      </c>
      <c r="F1664" s="147">
        <v>62.0</v>
      </c>
      <c r="G1664" s="147">
        <f t="shared" si="2873"/>
        <v>4</v>
      </c>
      <c r="H1664" s="147">
        <f t="shared" si="2948"/>
        <v>64</v>
      </c>
      <c r="I1664" s="183">
        <f t="shared" si="2874"/>
        <v>-16</v>
      </c>
      <c r="J1664" s="152" t="s">
        <v>1527</v>
      </c>
      <c r="K1664" s="179" t="s">
        <v>2087</v>
      </c>
      <c r="L1664" s="179" t="s">
        <v>1540</v>
      </c>
      <c r="M1664" s="153">
        <v>1.02</v>
      </c>
      <c r="N1664" s="187">
        <f t="shared" si="2949"/>
        <v>1020000</v>
      </c>
      <c r="O1664" s="153">
        <v>4.46</v>
      </c>
      <c r="P1664" s="187">
        <f t="shared" si="2950"/>
        <v>4460000</v>
      </c>
      <c r="Q1664" s="153">
        <v>10.93</v>
      </c>
      <c r="R1664" s="149">
        <f t="shared" si="2951"/>
        <v>10930000</v>
      </c>
      <c r="S1664" s="154">
        <f t="shared" si="2952"/>
        <v>5480004.46</v>
      </c>
      <c r="T1664" s="149">
        <f t="shared" si="2946"/>
        <v>5.48000446</v>
      </c>
      <c r="U1664" s="178">
        <f t="shared" si="2945"/>
        <v>1.994523924</v>
      </c>
      <c r="V1664" s="156">
        <v>30.0</v>
      </c>
      <c r="W1664" s="188">
        <f t="shared" si="2953"/>
        <v>0.1826668153</v>
      </c>
      <c r="X1664" s="193">
        <f t="shared" si="2909"/>
        <v>0.034</v>
      </c>
      <c r="Y1664" s="147">
        <v>2011.0</v>
      </c>
      <c r="Z1664" s="159"/>
      <c r="AA1664" s="159"/>
      <c r="AB1664" s="189" t="s">
        <v>4891</v>
      </c>
      <c r="AC1664" s="158"/>
    </row>
    <row r="1665" ht="15.75" customHeight="1">
      <c r="A1665" s="227" t="s">
        <v>4892</v>
      </c>
      <c r="B1665" s="146">
        <v>44.0</v>
      </c>
      <c r="C1665" s="147">
        <v>35.0</v>
      </c>
      <c r="D1665" s="149">
        <f>(B1665+C1665)/2</f>
        <v>39.5</v>
      </c>
      <c r="E1665" s="147">
        <v>25.0</v>
      </c>
      <c r="F1665" s="149">
        <v>43.0</v>
      </c>
      <c r="G1665" s="150">
        <f t="shared" si="2873"/>
        <v>-18</v>
      </c>
      <c r="H1665" s="151">
        <f>(E1665+F1665)/2</f>
        <v>34</v>
      </c>
      <c r="I1665" s="150">
        <f t="shared" si="2874"/>
        <v>5.5</v>
      </c>
      <c r="J1665" s="152" t="s">
        <v>1527</v>
      </c>
      <c r="K1665" s="152" t="s">
        <v>1528</v>
      </c>
      <c r="L1665" s="152" t="s">
        <v>1540</v>
      </c>
      <c r="M1665" s="153">
        <f t="shared" ref="M1665:M1680" si="2954">N1665/1000000</f>
        <v>3.024399</v>
      </c>
      <c r="N1665" s="149">
        <v>3024399.0</v>
      </c>
      <c r="O1665" s="153">
        <f t="shared" ref="O1665:O1680" si="2955">P1665/1000000</f>
        <v>6.115824</v>
      </c>
      <c r="P1665" s="149">
        <v>6115824.0</v>
      </c>
      <c r="Q1665" s="153">
        <v>0.0</v>
      </c>
      <c r="R1665" s="154">
        <v>0.0</v>
      </c>
      <c r="S1665" s="149">
        <v>6115824.0</v>
      </c>
      <c r="T1665" s="154">
        <f>S1665/100000</f>
        <v>61.15824</v>
      </c>
      <c r="U1665" s="151">
        <v>0.0</v>
      </c>
      <c r="V1665" s="156">
        <v>35.0</v>
      </c>
      <c r="W1665" s="204">
        <f>SUM(S1665/(V1665*1000000))</f>
        <v>0.1747378286</v>
      </c>
      <c r="X1665" s="155">
        <f t="shared" si="2909"/>
        <v>0.0864114</v>
      </c>
      <c r="Y1665" s="147">
        <v>2018.0</v>
      </c>
      <c r="Z1665" s="159"/>
      <c r="AA1665" s="159"/>
      <c r="AB1665" s="160" t="s">
        <v>4893</v>
      </c>
      <c r="AC1665" s="159"/>
    </row>
    <row r="1666" ht="15.75" customHeight="1">
      <c r="A1666" s="223" t="s">
        <v>4894</v>
      </c>
      <c r="B1666" s="175">
        <v>91.0</v>
      </c>
      <c r="C1666" s="158">
        <v>88.0</v>
      </c>
      <c r="D1666" s="210">
        <f t="shared" ref="D1666:D1667" si="2956">AVERAGE(B1666:C1666)</f>
        <v>89.5</v>
      </c>
      <c r="E1666" s="158">
        <v>85.0</v>
      </c>
      <c r="F1666" s="158">
        <v>82.0</v>
      </c>
      <c r="G1666" s="158">
        <f t="shared" si="2873"/>
        <v>3</v>
      </c>
      <c r="H1666" s="158">
        <f t="shared" ref="H1666:H1667" si="2957">AVERAGE(E1666:F1666)</f>
        <v>83.5</v>
      </c>
      <c r="I1666" s="210">
        <f t="shared" si="2874"/>
        <v>6</v>
      </c>
      <c r="J1666" s="162" t="s">
        <v>1547</v>
      </c>
      <c r="K1666" s="162" t="s">
        <v>1819</v>
      </c>
      <c r="L1666" s="162" t="s">
        <v>1540</v>
      </c>
      <c r="M1666" s="153">
        <f t="shared" si="2954"/>
        <v>0.100316</v>
      </c>
      <c r="N1666" s="154">
        <v>100316.0</v>
      </c>
      <c r="O1666" s="153">
        <f t="shared" si="2955"/>
        <v>2.199787</v>
      </c>
      <c r="P1666" s="154">
        <v>2199787.0</v>
      </c>
      <c r="Q1666" s="153">
        <f t="shared" ref="Q1666:Q1671" si="2958">R1666/1000000</f>
        <v>5.180019</v>
      </c>
      <c r="R1666" s="154">
        <v>5180019.0</v>
      </c>
      <c r="S1666" s="154">
        <v>7379806.0</v>
      </c>
      <c r="T1666" s="154">
        <f t="shared" ref="T1666:T1670" si="2959">S1666/1000000</f>
        <v>7.379806</v>
      </c>
      <c r="U1666" s="178">
        <f t="shared" ref="U1666:U1669" si="2960">(R1666/S1666)</f>
        <v>0.701918045</v>
      </c>
      <c r="V1666" s="156">
        <v>44.0</v>
      </c>
      <c r="W1666" s="188">
        <f t="shared" ref="W1666:W1667" si="2961">SUM(T1666/V1666)</f>
        <v>0.1677228636</v>
      </c>
      <c r="X1666" s="193">
        <f t="shared" si="2909"/>
        <v>0.002279909091</v>
      </c>
      <c r="Y1666" s="158">
        <v>2013.0</v>
      </c>
      <c r="Z1666" s="159"/>
      <c r="AA1666" s="159"/>
      <c r="AB1666" s="189" t="s">
        <v>4895</v>
      </c>
      <c r="AC1666" s="158"/>
    </row>
    <row r="1667" ht="15.75" customHeight="1">
      <c r="A1667" s="223" t="s">
        <v>4896</v>
      </c>
      <c r="B1667" s="175">
        <v>41.0</v>
      </c>
      <c r="C1667" s="158">
        <v>49.0</v>
      </c>
      <c r="D1667" s="210">
        <f t="shared" si="2956"/>
        <v>45</v>
      </c>
      <c r="E1667" s="158">
        <v>37.0</v>
      </c>
      <c r="F1667" s="158">
        <v>47.0</v>
      </c>
      <c r="G1667" s="158">
        <f t="shared" si="2873"/>
        <v>-10</v>
      </c>
      <c r="H1667" s="158">
        <f t="shared" si="2957"/>
        <v>42</v>
      </c>
      <c r="I1667" s="210">
        <f t="shared" si="2874"/>
        <v>3</v>
      </c>
      <c r="J1667" s="162" t="s">
        <v>1537</v>
      </c>
      <c r="K1667" s="162" t="s">
        <v>4897</v>
      </c>
      <c r="L1667" s="162" t="s">
        <v>1534</v>
      </c>
      <c r="M1667" s="153">
        <f t="shared" si="2954"/>
        <v>0.885382</v>
      </c>
      <c r="N1667" s="154">
        <v>885382.0</v>
      </c>
      <c r="O1667" s="153">
        <f t="shared" si="2955"/>
        <v>2.193658</v>
      </c>
      <c r="P1667" s="154">
        <v>2193658.0</v>
      </c>
      <c r="Q1667" s="153">
        <f t="shared" si="2958"/>
        <v>2.667364</v>
      </c>
      <c r="R1667" s="154">
        <v>2667364.0</v>
      </c>
      <c r="S1667" s="154">
        <v>4861022.0</v>
      </c>
      <c r="T1667" s="154">
        <f t="shared" si="2959"/>
        <v>4.861022</v>
      </c>
      <c r="U1667" s="178">
        <f t="shared" si="2960"/>
        <v>0.5487249389</v>
      </c>
      <c r="V1667" s="192">
        <v>30.0</v>
      </c>
      <c r="W1667" s="188">
        <f t="shared" si="2961"/>
        <v>0.1620340667</v>
      </c>
      <c r="X1667" s="193">
        <f t="shared" si="2909"/>
        <v>0.02951273333</v>
      </c>
      <c r="Y1667" s="158">
        <v>2013.0</v>
      </c>
      <c r="Z1667" s="159"/>
      <c r="AA1667" s="159"/>
      <c r="AB1667" s="189" t="s">
        <v>4898</v>
      </c>
      <c r="AC1667" s="158"/>
    </row>
    <row r="1668" ht="15.75" customHeight="1">
      <c r="A1668" s="222" t="s">
        <v>4899</v>
      </c>
      <c r="B1668" s="146">
        <v>46.0</v>
      </c>
      <c r="C1668" s="164">
        <v>48.0</v>
      </c>
      <c r="D1668" s="149">
        <f t="shared" ref="D1668:D1678" si="2962">(B1668+C1668)/2</f>
        <v>47</v>
      </c>
      <c r="E1668" s="149">
        <v>45.0</v>
      </c>
      <c r="F1668" s="164">
        <v>64.0</v>
      </c>
      <c r="G1668" s="150">
        <f t="shared" si="2873"/>
        <v>-19</v>
      </c>
      <c r="H1668" s="151">
        <f t="shared" ref="H1668:H1678" si="2963">(E1668+F1668)/2</f>
        <v>54.5</v>
      </c>
      <c r="I1668" s="150">
        <f t="shared" si="2874"/>
        <v>-7.5</v>
      </c>
      <c r="J1668" s="165" t="s">
        <v>1594</v>
      </c>
      <c r="K1668" s="165" t="s">
        <v>1594</v>
      </c>
      <c r="L1668" s="152" t="s">
        <v>1534</v>
      </c>
      <c r="M1668" s="167">
        <f t="shared" si="2954"/>
        <v>3.704749</v>
      </c>
      <c r="N1668" s="149">
        <v>3704749.0</v>
      </c>
      <c r="O1668" s="167">
        <f t="shared" si="2955"/>
        <v>9.420546</v>
      </c>
      <c r="P1668" s="149">
        <v>9420546.0</v>
      </c>
      <c r="Q1668" s="167">
        <f t="shared" si="2958"/>
        <v>0</v>
      </c>
      <c r="R1668" s="150">
        <f t="shared" ref="R1668:R1669" si="2964">S1668-P1668</f>
        <v>0</v>
      </c>
      <c r="S1668" s="149">
        <v>9420546.0</v>
      </c>
      <c r="T1668" s="149">
        <f t="shared" si="2959"/>
        <v>9.420546</v>
      </c>
      <c r="U1668" s="155">
        <f t="shared" si="2960"/>
        <v>0</v>
      </c>
      <c r="V1668" s="192">
        <v>60.0</v>
      </c>
      <c r="W1668" s="204">
        <f t="shared" ref="W1668:W1669" si="2965">SUM(S1668/(V1668*1000000))</f>
        <v>0.1570091</v>
      </c>
      <c r="X1668" s="155">
        <f t="shared" si="2909"/>
        <v>0.06174581667</v>
      </c>
      <c r="Y1668" s="164">
        <v>2017.0</v>
      </c>
      <c r="Z1668" s="171"/>
      <c r="AA1668" s="171"/>
      <c r="AB1668" s="172" t="s">
        <v>4900</v>
      </c>
      <c r="AC1668" s="171"/>
    </row>
    <row r="1669" ht="15.75" customHeight="1">
      <c r="A1669" s="222" t="s">
        <v>4901</v>
      </c>
      <c r="B1669" s="146">
        <v>100.0</v>
      </c>
      <c r="C1669" s="164">
        <v>90.0</v>
      </c>
      <c r="D1669" s="149">
        <f t="shared" si="2962"/>
        <v>95</v>
      </c>
      <c r="E1669" s="164">
        <v>92.0</v>
      </c>
      <c r="F1669" s="164">
        <v>78.0</v>
      </c>
      <c r="G1669" s="151">
        <f t="shared" si="2873"/>
        <v>14</v>
      </c>
      <c r="H1669" s="151">
        <f t="shared" si="2963"/>
        <v>85</v>
      </c>
      <c r="I1669" s="150">
        <f t="shared" si="2874"/>
        <v>10</v>
      </c>
      <c r="J1669" s="165" t="s">
        <v>1629</v>
      </c>
      <c r="K1669" s="165" t="s">
        <v>1629</v>
      </c>
      <c r="L1669" s="166" t="s">
        <v>1540</v>
      </c>
      <c r="M1669" s="167">
        <f t="shared" si="2954"/>
        <v>1.767758</v>
      </c>
      <c r="N1669" s="149">
        <v>1767758.0</v>
      </c>
      <c r="O1669" s="167">
        <f t="shared" si="2955"/>
        <v>3.100479</v>
      </c>
      <c r="P1669" s="149">
        <v>3100479.0</v>
      </c>
      <c r="Q1669" s="167">
        <f t="shared" si="2958"/>
        <v>0</v>
      </c>
      <c r="R1669" s="150">
        <f t="shared" si="2964"/>
        <v>0</v>
      </c>
      <c r="S1669" s="149">
        <v>3100479.0</v>
      </c>
      <c r="T1669" s="149">
        <f t="shared" si="2959"/>
        <v>3.100479</v>
      </c>
      <c r="U1669" s="155">
        <f t="shared" si="2960"/>
        <v>0</v>
      </c>
      <c r="V1669" s="192">
        <v>20.0</v>
      </c>
      <c r="W1669" s="204">
        <f t="shared" si="2965"/>
        <v>0.15502395</v>
      </c>
      <c r="X1669" s="155">
        <f t="shared" si="2909"/>
        <v>0.0883879</v>
      </c>
      <c r="Y1669" s="164">
        <v>2017.0</v>
      </c>
      <c r="Z1669" s="171"/>
      <c r="AA1669" s="171"/>
      <c r="AB1669" s="172" t="s">
        <v>4902</v>
      </c>
      <c r="AC1669" s="171"/>
    </row>
    <row r="1670" ht="15.75" customHeight="1">
      <c r="A1670" s="223" t="s">
        <v>4903</v>
      </c>
      <c r="B1670" s="175">
        <v>55.0</v>
      </c>
      <c r="C1670" s="158">
        <v>59.0</v>
      </c>
      <c r="D1670" s="214">
        <f t="shared" si="2962"/>
        <v>57</v>
      </c>
      <c r="E1670" s="158">
        <v>42.0</v>
      </c>
      <c r="F1670" s="158">
        <v>62.0</v>
      </c>
      <c r="G1670" s="149">
        <f t="shared" si="2873"/>
        <v>-20</v>
      </c>
      <c r="H1670" s="164">
        <f t="shared" si="2963"/>
        <v>52</v>
      </c>
      <c r="I1670" s="177">
        <f t="shared" si="2874"/>
        <v>5</v>
      </c>
      <c r="J1670" s="162" t="s">
        <v>1543</v>
      </c>
      <c r="K1670" s="162" t="s">
        <v>1626</v>
      </c>
      <c r="L1670" s="152" t="s">
        <v>1540</v>
      </c>
      <c r="M1670" s="153">
        <f t="shared" si="2954"/>
        <v>1.589625</v>
      </c>
      <c r="N1670" s="154">
        <v>1589625.0</v>
      </c>
      <c r="O1670" s="153">
        <f t="shared" si="2955"/>
        <v>3.652206</v>
      </c>
      <c r="P1670" s="154">
        <v>3652206.0</v>
      </c>
      <c r="Q1670" s="153">
        <f t="shared" si="2958"/>
        <v>0</v>
      </c>
      <c r="R1670" s="154">
        <v>0.0</v>
      </c>
      <c r="S1670" s="154">
        <f>R1670+P1670</f>
        <v>3652206</v>
      </c>
      <c r="T1670" s="154">
        <f t="shared" si="2959"/>
        <v>3.652206</v>
      </c>
      <c r="U1670" s="178">
        <f>R1670/S1670</f>
        <v>0</v>
      </c>
      <c r="V1670" s="156">
        <v>25.0</v>
      </c>
      <c r="W1670" s="157">
        <f>SUM(T1670/V1670)</f>
        <v>0.14608824</v>
      </c>
      <c r="X1670" s="178">
        <f>N1670/(V1670*1000000)</f>
        <v>0.063585</v>
      </c>
      <c r="Y1670" s="158">
        <v>2016.0</v>
      </c>
      <c r="Z1670" s="159"/>
      <c r="AA1670" s="159"/>
      <c r="AB1670" s="162" t="s">
        <v>1530</v>
      </c>
      <c r="AC1670" s="159"/>
    </row>
    <row r="1671" ht="15.75" customHeight="1">
      <c r="A1671" s="227" t="s">
        <v>4904</v>
      </c>
      <c r="B1671" s="146">
        <v>92.0</v>
      </c>
      <c r="C1671" s="147">
        <v>80.0</v>
      </c>
      <c r="D1671" s="149">
        <f t="shared" si="2962"/>
        <v>86</v>
      </c>
      <c r="E1671" s="147">
        <v>73.0</v>
      </c>
      <c r="F1671" s="149">
        <v>75.0</v>
      </c>
      <c r="G1671" s="150">
        <f t="shared" si="2873"/>
        <v>-2</v>
      </c>
      <c r="H1671" s="151">
        <f t="shared" si="2963"/>
        <v>74</v>
      </c>
      <c r="I1671" s="150">
        <f t="shared" si="2874"/>
        <v>12</v>
      </c>
      <c r="J1671" s="173" t="s">
        <v>1547</v>
      </c>
      <c r="K1671" s="173" t="s">
        <v>1547</v>
      </c>
      <c r="L1671" s="152" t="s">
        <v>1534</v>
      </c>
      <c r="M1671" s="153">
        <f t="shared" si="2954"/>
        <v>0.046975</v>
      </c>
      <c r="N1671" s="149">
        <v>46975.0</v>
      </c>
      <c r="O1671" s="153">
        <f t="shared" si="2955"/>
        <v>1.163056</v>
      </c>
      <c r="P1671" s="149">
        <v>1163056.0</v>
      </c>
      <c r="Q1671" s="153">
        <f t="shared" si="2958"/>
        <v>0</v>
      </c>
      <c r="R1671" s="154">
        <v>0.0</v>
      </c>
      <c r="S1671" s="149">
        <v>1163056.0</v>
      </c>
      <c r="T1671" s="154">
        <f>S1671/100000</f>
        <v>11.63056</v>
      </c>
      <c r="U1671" s="151">
        <v>0.0</v>
      </c>
      <c r="V1671" s="156">
        <v>8.0</v>
      </c>
      <c r="W1671" s="204">
        <f>SUM(S1671/(V1671*1000000))</f>
        <v>0.145382</v>
      </c>
      <c r="X1671" s="155">
        <f t="shared" ref="X1671:X1672" si="2966">SUM(M1671/V1671)</f>
        <v>0.005871875</v>
      </c>
      <c r="Y1671" s="147">
        <v>2018.0</v>
      </c>
      <c r="Z1671" s="159"/>
      <c r="AA1671" s="159"/>
      <c r="AB1671" s="160" t="s">
        <v>4905</v>
      </c>
      <c r="AC1671" s="159"/>
    </row>
    <row r="1672" ht="15.75" customHeight="1">
      <c r="A1672" s="224" t="s">
        <v>4906</v>
      </c>
      <c r="B1672" s="175">
        <v>17.0</v>
      </c>
      <c r="C1672" s="158">
        <v>25.0</v>
      </c>
      <c r="D1672" s="158">
        <f t="shared" si="2962"/>
        <v>21</v>
      </c>
      <c r="E1672" s="164">
        <v>50.0</v>
      </c>
      <c r="F1672" s="158">
        <v>51.0</v>
      </c>
      <c r="G1672" s="164">
        <f t="shared" si="2873"/>
        <v>-1</v>
      </c>
      <c r="H1672" s="158">
        <f t="shared" si="2963"/>
        <v>50.5</v>
      </c>
      <c r="I1672" s="164">
        <f t="shared" si="2874"/>
        <v>-29.5</v>
      </c>
      <c r="J1672" s="162" t="s">
        <v>1594</v>
      </c>
      <c r="K1672" s="162" t="s">
        <v>1594</v>
      </c>
      <c r="L1672" s="162" t="s">
        <v>1540</v>
      </c>
      <c r="M1672" s="153">
        <f t="shared" si="2954"/>
        <v>5.504441</v>
      </c>
      <c r="N1672" s="154">
        <v>5504441.0</v>
      </c>
      <c r="O1672" s="153">
        <f t="shared" si="2955"/>
        <v>12.429583</v>
      </c>
      <c r="P1672" s="149">
        <v>1.2429583E7</v>
      </c>
      <c r="Q1672" s="181">
        <v>1.1</v>
      </c>
      <c r="R1672" s="149">
        <f>SUM(Q1672*1000000)</f>
        <v>1100000</v>
      </c>
      <c r="S1672" s="154">
        <f>SUM(P1672+(Q1672*1000000))</f>
        <v>13529583</v>
      </c>
      <c r="T1672" s="154">
        <f t="shared" ref="T1672:T1676" si="2967">S1672/1000000</f>
        <v>13.529583</v>
      </c>
      <c r="U1672" s="178">
        <f>(R1672/S1672)</f>
        <v>0.08130331881</v>
      </c>
      <c r="V1672" s="192">
        <v>95.0</v>
      </c>
      <c r="W1672" s="188">
        <f t="shared" ref="W1672:W1673" si="2968">SUM(T1672/V1672)</f>
        <v>0.1424166632</v>
      </c>
      <c r="X1672" s="193">
        <f t="shared" si="2966"/>
        <v>0.05794148421</v>
      </c>
      <c r="Y1672" s="158">
        <v>2015.0</v>
      </c>
      <c r="Z1672" s="159"/>
      <c r="AA1672" s="159"/>
      <c r="AB1672" s="189" t="s">
        <v>4907</v>
      </c>
      <c r="AC1672" s="158"/>
    </row>
    <row r="1673" ht="15.75" customHeight="1">
      <c r="A1673" s="223" t="s">
        <v>4908</v>
      </c>
      <c r="B1673" s="175">
        <v>37.0</v>
      </c>
      <c r="C1673" s="158">
        <v>51.0</v>
      </c>
      <c r="D1673" s="214">
        <f t="shared" si="2962"/>
        <v>44</v>
      </c>
      <c r="E1673" s="158">
        <v>63.0</v>
      </c>
      <c r="F1673" s="158">
        <v>73.0</v>
      </c>
      <c r="G1673" s="149">
        <f t="shared" si="2873"/>
        <v>-10</v>
      </c>
      <c r="H1673" s="164">
        <f t="shared" si="2963"/>
        <v>68</v>
      </c>
      <c r="I1673" s="177">
        <f t="shared" si="2874"/>
        <v>-24</v>
      </c>
      <c r="J1673" s="162" t="s">
        <v>3713</v>
      </c>
      <c r="K1673" s="162" t="s">
        <v>3713</v>
      </c>
      <c r="L1673" s="162" t="s">
        <v>1534</v>
      </c>
      <c r="M1673" s="153">
        <f t="shared" si="2954"/>
        <v>0.033336</v>
      </c>
      <c r="N1673" s="154">
        <v>33336.0</v>
      </c>
      <c r="O1673" s="153">
        <f t="shared" si="2955"/>
        <v>5.605644</v>
      </c>
      <c r="P1673" s="154">
        <v>5605644.0</v>
      </c>
      <c r="Q1673" s="153">
        <f t="shared" ref="Q1673:Q1674" si="2969">R1673/1000000</f>
        <v>3.3</v>
      </c>
      <c r="R1673" s="154">
        <v>3300000.0</v>
      </c>
      <c r="S1673" s="154">
        <f>R1673+P1673</f>
        <v>8905644</v>
      </c>
      <c r="T1673" s="154">
        <f t="shared" si="2967"/>
        <v>8.905644</v>
      </c>
      <c r="U1673" s="178">
        <f>R1673/S1673</f>
        <v>0.3705515289</v>
      </c>
      <c r="V1673" s="156">
        <v>65.0</v>
      </c>
      <c r="W1673" s="157">
        <f t="shared" si="2968"/>
        <v>0.1370099077</v>
      </c>
      <c r="X1673" s="178">
        <f>N1673/(V1673*1000000)</f>
        <v>0.0005128615385</v>
      </c>
      <c r="Y1673" s="158">
        <v>2016.0</v>
      </c>
      <c r="Z1673" s="159"/>
      <c r="AA1673" s="159"/>
      <c r="AB1673" s="159"/>
      <c r="AC1673" s="159"/>
    </row>
    <row r="1674" ht="15.75" customHeight="1">
      <c r="A1674" s="212" t="s">
        <v>4909</v>
      </c>
      <c r="B1674" s="146">
        <v>10.0</v>
      </c>
      <c r="C1674" s="146">
        <v>19.0</v>
      </c>
      <c r="D1674" s="146">
        <f t="shared" si="2962"/>
        <v>14.5</v>
      </c>
      <c r="E1674" s="146">
        <v>37.0</v>
      </c>
      <c r="F1674" s="146">
        <v>42.0</v>
      </c>
      <c r="G1674" s="146">
        <f t="shared" si="2873"/>
        <v>-5</v>
      </c>
      <c r="H1674" s="146">
        <f t="shared" si="2963"/>
        <v>39.5</v>
      </c>
      <c r="I1674" s="146">
        <f t="shared" si="2874"/>
        <v>-25</v>
      </c>
      <c r="J1674" s="179" t="s">
        <v>1629</v>
      </c>
      <c r="K1674" s="197" t="s">
        <v>4910</v>
      </c>
      <c r="L1674" s="197" t="s">
        <v>1540</v>
      </c>
      <c r="M1674" s="181">
        <f t="shared" si="2954"/>
        <v>2.375325</v>
      </c>
      <c r="N1674" s="149">
        <v>2375325.0</v>
      </c>
      <c r="O1674" s="181">
        <f t="shared" si="2955"/>
        <v>4.046429</v>
      </c>
      <c r="P1674" s="149">
        <v>4046429.0</v>
      </c>
      <c r="Q1674" s="181">
        <f t="shared" si="2969"/>
        <v>0</v>
      </c>
      <c r="R1674" s="149">
        <v>0.0</v>
      </c>
      <c r="S1674" s="149">
        <f>P1674+R1674</f>
        <v>4046429</v>
      </c>
      <c r="T1674" s="149">
        <f t="shared" si="2967"/>
        <v>4.046429</v>
      </c>
      <c r="U1674" s="199">
        <f t="shared" ref="U1674:U1676" si="2970">(R1674/S1674)</f>
        <v>0</v>
      </c>
      <c r="V1674" s="192">
        <v>30.0</v>
      </c>
      <c r="W1674" s="200">
        <f>SUM(S1674/(V1674*1000000))</f>
        <v>0.1348809667</v>
      </c>
      <c r="X1674" s="199">
        <f t="shared" ref="X1674:X1678" si="2971">SUM(M1674/V1674)</f>
        <v>0.0791775</v>
      </c>
      <c r="Y1674" s="146">
        <v>2019.0</v>
      </c>
      <c r="Z1674" s="201"/>
      <c r="AA1674" s="201"/>
      <c r="AB1674" s="211" t="s">
        <v>4911</v>
      </c>
      <c r="AC1674" s="159"/>
    </row>
    <row r="1675" ht="15.75" customHeight="1">
      <c r="A1675" s="224" t="s">
        <v>4912</v>
      </c>
      <c r="B1675" s="175">
        <v>90.0</v>
      </c>
      <c r="C1675" s="158">
        <v>81.0</v>
      </c>
      <c r="D1675" s="158">
        <f t="shared" si="2962"/>
        <v>85.5</v>
      </c>
      <c r="E1675" s="158">
        <v>61.0</v>
      </c>
      <c r="F1675" s="158">
        <v>80.0</v>
      </c>
      <c r="G1675" s="164">
        <f t="shared" si="2873"/>
        <v>-19</v>
      </c>
      <c r="H1675" s="158">
        <f t="shared" si="2963"/>
        <v>70.5</v>
      </c>
      <c r="I1675" s="164">
        <f t="shared" si="2874"/>
        <v>15</v>
      </c>
      <c r="J1675" s="162" t="s">
        <v>1565</v>
      </c>
      <c r="K1675" s="162" t="s">
        <v>1565</v>
      </c>
      <c r="L1675" s="162" t="s">
        <v>1540</v>
      </c>
      <c r="M1675" s="153">
        <f t="shared" si="2954"/>
        <v>0.008682</v>
      </c>
      <c r="N1675" s="154">
        <v>8682.0</v>
      </c>
      <c r="O1675" s="153">
        <f t="shared" si="2955"/>
        <v>0.098495</v>
      </c>
      <c r="P1675" s="149">
        <v>98495.0</v>
      </c>
      <c r="Q1675" s="181">
        <v>0.3</v>
      </c>
      <c r="R1675" s="149">
        <f>SUM(Q1675*1000000)</f>
        <v>300000</v>
      </c>
      <c r="S1675" s="154">
        <f>SUM(P1675+Q1675*1000000)</f>
        <v>398495</v>
      </c>
      <c r="T1675" s="154">
        <f t="shared" si="2967"/>
        <v>0.398495</v>
      </c>
      <c r="U1675" s="178">
        <f t="shared" si="2970"/>
        <v>0.7528325324</v>
      </c>
      <c r="V1675" s="192">
        <v>3.0</v>
      </c>
      <c r="W1675" s="188">
        <f>SUM(T1675/V1675)</f>
        <v>0.1328316667</v>
      </c>
      <c r="X1675" s="193">
        <f t="shared" si="2971"/>
        <v>0.002894</v>
      </c>
      <c r="Y1675" s="158">
        <v>2015.0</v>
      </c>
      <c r="Z1675" s="159"/>
      <c r="AA1675" s="159"/>
      <c r="AB1675" s="189" t="s">
        <v>4913</v>
      </c>
      <c r="AC1675" s="158"/>
    </row>
    <row r="1676" ht="15.75" customHeight="1">
      <c r="A1676" s="194" t="s">
        <v>4914</v>
      </c>
      <c r="B1676" s="146">
        <v>14.0</v>
      </c>
      <c r="C1676" s="175">
        <v>28.0</v>
      </c>
      <c r="D1676" s="146">
        <f t="shared" si="2962"/>
        <v>21</v>
      </c>
      <c r="E1676" s="146">
        <v>60.0</v>
      </c>
      <c r="F1676" s="146">
        <v>21.0</v>
      </c>
      <c r="G1676" s="146">
        <f t="shared" si="2873"/>
        <v>39</v>
      </c>
      <c r="H1676" s="146">
        <f t="shared" si="2963"/>
        <v>40.5</v>
      </c>
      <c r="I1676" s="146">
        <f t="shared" si="2874"/>
        <v>-19.5</v>
      </c>
      <c r="J1676" s="173" t="s">
        <v>1601</v>
      </c>
      <c r="K1676" s="196" t="s">
        <v>1601</v>
      </c>
      <c r="L1676" s="197" t="s">
        <v>1540</v>
      </c>
      <c r="M1676" s="181">
        <f t="shared" si="2954"/>
        <v>2.901335</v>
      </c>
      <c r="N1676" s="198">
        <v>2901335.0</v>
      </c>
      <c r="O1676" s="181">
        <f t="shared" si="2955"/>
        <v>5.667265</v>
      </c>
      <c r="P1676" s="149">
        <v>5667265.0</v>
      </c>
      <c r="Q1676" s="181">
        <f>R1676/1000000</f>
        <v>0.95617</v>
      </c>
      <c r="R1676" s="198">
        <v>956170.0</v>
      </c>
      <c r="S1676" s="149">
        <f>P1676+R1676</f>
        <v>6623435</v>
      </c>
      <c r="T1676" s="149">
        <f t="shared" si="2967"/>
        <v>6.623435</v>
      </c>
      <c r="U1676" s="199">
        <f t="shared" si="2970"/>
        <v>0.1443616492</v>
      </c>
      <c r="V1676" s="192">
        <v>50.0</v>
      </c>
      <c r="W1676" s="200">
        <f t="shared" ref="W1676:W1677" si="2972">SUM(S1676/(V1676*1000000))</f>
        <v>0.1324687</v>
      </c>
      <c r="X1676" s="199">
        <f t="shared" si="2971"/>
        <v>0.0580267</v>
      </c>
      <c r="Y1676" s="146">
        <v>2019.0</v>
      </c>
      <c r="Z1676" s="201"/>
      <c r="AA1676" s="201"/>
      <c r="AB1676" s="197" t="s">
        <v>1530</v>
      </c>
      <c r="AC1676" s="159"/>
    </row>
    <row r="1677" ht="15.75" customHeight="1">
      <c r="A1677" s="227" t="s">
        <v>4915</v>
      </c>
      <c r="B1677" s="146">
        <v>84.0</v>
      </c>
      <c r="C1677" s="147">
        <v>57.0</v>
      </c>
      <c r="D1677" s="149">
        <f t="shared" si="2962"/>
        <v>70.5</v>
      </c>
      <c r="E1677" s="147">
        <v>97.0</v>
      </c>
      <c r="F1677" s="149">
        <v>79.0</v>
      </c>
      <c r="G1677" s="150">
        <f t="shared" si="2873"/>
        <v>18</v>
      </c>
      <c r="H1677" s="151">
        <f t="shared" si="2963"/>
        <v>88</v>
      </c>
      <c r="I1677" s="150">
        <f t="shared" si="2874"/>
        <v>-17.5</v>
      </c>
      <c r="J1677" s="173" t="s">
        <v>1601</v>
      </c>
      <c r="K1677" s="173" t="s">
        <v>1601</v>
      </c>
      <c r="L1677" s="152" t="s">
        <v>1529</v>
      </c>
      <c r="M1677" s="153">
        <f t="shared" si="2954"/>
        <v>1.164403</v>
      </c>
      <c r="N1677" s="149">
        <v>1164403.0</v>
      </c>
      <c r="O1677" s="153">
        <f t="shared" si="2955"/>
        <v>3.054285</v>
      </c>
      <c r="P1677" s="149">
        <v>3054285.0</v>
      </c>
      <c r="Q1677" s="153">
        <v>0.0</v>
      </c>
      <c r="R1677" s="154">
        <v>0.0</v>
      </c>
      <c r="S1677" s="149">
        <v>3054285.0</v>
      </c>
      <c r="T1677" s="154">
        <f>S1677/100000</f>
        <v>30.54285</v>
      </c>
      <c r="U1677" s="151">
        <v>0.0</v>
      </c>
      <c r="V1677" s="156">
        <v>25.0</v>
      </c>
      <c r="W1677" s="204">
        <f t="shared" si="2972"/>
        <v>0.1221714</v>
      </c>
      <c r="X1677" s="155">
        <f t="shared" si="2971"/>
        <v>0.04657612</v>
      </c>
      <c r="Y1677" s="147">
        <v>2018.0</v>
      </c>
      <c r="Z1677" s="159"/>
      <c r="AA1677" s="159"/>
      <c r="AB1677" s="160" t="s">
        <v>4916</v>
      </c>
      <c r="AC1677" s="159"/>
    </row>
    <row r="1678" ht="15.75" customHeight="1">
      <c r="A1678" s="224" t="s">
        <v>4917</v>
      </c>
      <c r="B1678" s="175">
        <v>34.0</v>
      </c>
      <c r="C1678" s="158">
        <v>34.0</v>
      </c>
      <c r="D1678" s="158">
        <f t="shared" si="2962"/>
        <v>34</v>
      </c>
      <c r="E1678" s="158">
        <v>83.0</v>
      </c>
      <c r="F1678" s="158">
        <v>53.0</v>
      </c>
      <c r="G1678" s="164">
        <f t="shared" si="2873"/>
        <v>30</v>
      </c>
      <c r="H1678" s="158">
        <f t="shared" si="2963"/>
        <v>68</v>
      </c>
      <c r="I1678" s="164">
        <f t="shared" si="2874"/>
        <v>-34</v>
      </c>
      <c r="J1678" s="162" t="s">
        <v>1565</v>
      </c>
      <c r="K1678" s="162" t="s">
        <v>1565</v>
      </c>
      <c r="L1678" s="162" t="s">
        <v>1529</v>
      </c>
      <c r="M1678" s="153">
        <f t="shared" si="2954"/>
        <v>1.365</v>
      </c>
      <c r="N1678" s="154">
        <v>1365000.0</v>
      </c>
      <c r="O1678" s="153">
        <f t="shared" si="2955"/>
        <v>2.246</v>
      </c>
      <c r="P1678" s="149">
        <v>2246000.0</v>
      </c>
      <c r="Q1678" s="181">
        <v>0.0</v>
      </c>
      <c r="R1678" s="149">
        <f>SUM(Q1678*1000000)</f>
        <v>0</v>
      </c>
      <c r="S1678" s="154">
        <f>SUM(P1678+Q1678*1000000)</f>
        <v>2246000</v>
      </c>
      <c r="T1678" s="154">
        <f t="shared" ref="T1678:T1688" si="2973">S1678/1000000</f>
        <v>2.246</v>
      </c>
      <c r="U1678" s="178">
        <f>(R1678/S1678)</f>
        <v>0</v>
      </c>
      <c r="V1678" s="156">
        <v>20.0</v>
      </c>
      <c r="W1678" s="188">
        <f t="shared" ref="W1678:W1681" si="2974">SUM(T1678/V1678)</f>
        <v>0.1123</v>
      </c>
      <c r="X1678" s="193">
        <f t="shared" si="2971"/>
        <v>0.06825</v>
      </c>
      <c r="Y1678" s="158">
        <v>2015.0</v>
      </c>
      <c r="Z1678" s="159"/>
      <c r="AA1678" s="159"/>
      <c r="AB1678" s="189" t="s">
        <v>4918</v>
      </c>
      <c r="AC1678" s="158"/>
    </row>
    <row r="1679" ht="15.75" customHeight="1">
      <c r="A1679" s="223" t="s">
        <v>4919</v>
      </c>
      <c r="B1679" s="175">
        <v>60.0</v>
      </c>
      <c r="C1679" s="158" t="s">
        <v>1530</v>
      </c>
      <c r="D1679" s="214" t="s">
        <v>1530</v>
      </c>
      <c r="E1679" s="158">
        <v>88.0</v>
      </c>
      <c r="F1679" s="158" t="s">
        <v>1530</v>
      </c>
      <c r="G1679" s="149" t="s">
        <v>1530</v>
      </c>
      <c r="H1679" s="164" t="s">
        <v>1530</v>
      </c>
      <c r="I1679" s="164" t="s">
        <v>1530</v>
      </c>
      <c r="J1679" s="162" t="s">
        <v>1605</v>
      </c>
      <c r="K1679" s="162" t="s">
        <v>1736</v>
      </c>
      <c r="L1679" s="162" t="s">
        <v>1534</v>
      </c>
      <c r="M1679" s="153">
        <f t="shared" si="2954"/>
        <v>0.227354</v>
      </c>
      <c r="N1679" s="154">
        <v>227354.0</v>
      </c>
      <c r="O1679" s="153">
        <f t="shared" si="2955"/>
        <v>0.32191</v>
      </c>
      <c r="P1679" s="154">
        <v>321910.0</v>
      </c>
      <c r="Q1679" s="153">
        <f t="shared" ref="Q1679:Q1680" si="2975">R1679/1000000</f>
        <v>0</v>
      </c>
      <c r="R1679" s="154">
        <v>0.0</v>
      </c>
      <c r="S1679" s="154">
        <f t="shared" ref="S1679:S1680" si="2976">R1679+P1679</f>
        <v>321910</v>
      </c>
      <c r="T1679" s="154">
        <f t="shared" si="2973"/>
        <v>0.32191</v>
      </c>
      <c r="U1679" s="178">
        <f t="shared" ref="U1679:U1680" si="2977">R1679/S1679</f>
        <v>0</v>
      </c>
      <c r="V1679" s="156">
        <v>3.0</v>
      </c>
      <c r="W1679" s="157">
        <f t="shared" si="2974"/>
        <v>0.1073033333</v>
      </c>
      <c r="X1679" s="178">
        <f t="shared" ref="X1679:X1680" si="2978">N1679/(V1679*1000000)</f>
        <v>0.07578466667</v>
      </c>
      <c r="Y1679" s="158">
        <v>2016.0</v>
      </c>
      <c r="Z1679" s="159"/>
      <c r="AA1679" s="159"/>
      <c r="AB1679" s="162" t="s">
        <v>1530</v>
      </c>
      <c r="AC1679" s="159"/>
    </row>
    <row r="1680" ht="15.75" customHeight="1">
      <c r="A1680" s="223" t="s">
        <v>4920</v>
      </c>
      <c r="B1680" s="175">
        <v>88.0</v>
      </c>
      <c r="C1680" s="158">
        <v>82.0</v>
      </c>
      <c r="D1680" s="214">
        <f>(B1680+C1680)/2</f>
        <v>85</v>
      </c>
      <c r="E1680" s="158">
        <v>75.0</v>
      </c>
      <c r="F1680" s="158">
        <v>85.0</v>
      </c>
      <c r="G1680" s="149">
        <f t="shared" ref="G1680:G1695" si="2979">SUM(E1680-F1680)</f>
        <v>-10</v>
      </c>
      <c r="H1680" s="164">
        <f>(E1680+F1680)/2</f>
        <v>80</v>
      </c>
      <c r="I1680" s="177">
        <f t="shared" ref="I1680:I1695" si="2980">SUM(D1680-H1680)</f>
        <v>5</v>
      </c>
      <c r="J1680" s="162" t="s">
        <v>1547</v>
      </c>
      <c r="K1680" s="162" t="s">
        <v>1547</v>
      </c>
      <c r="L1680" s="162" t="s">
        <v>1534</v>
      </c>
      <c r="M1680" s="153">
        <f t="shared" si="2954"/>
        <v>0.13088</v>
      </c>
      <c r="N1680" s="154">
        <v>130880.0</v>
      </c>
      <c r="O1680" s="153">
        <f t="shared" si="2955"/>
        <v>0.35507</v>
      </c>
      <c r="P1680" s="154">
        <v>355070.0</v>
      </c>
      <c r="Q1680" s="153">
        <f t="shared" si="2975"/>
        <v>4.625</v>
      </c>
      <c r="R1680" s="154">
        <v>4625000.0</v>
      </c>
      <c r="S1680" s="154">
        <f t="shared" si="2976"/>
        <v>4980070</v>
      </c>
      <c r="T1680" s="154">
        <f t="shared" si="2973"/>
        <v>4.98007</v>
      </c>
      <c r="U1680" s="178">
        <f t="shared" si="2977"/>
        <v>0.9287018054</v>
      </c>
      <c r="V1680" s="156">
        <v>50.0</v>
      </c>
      <c r="W1680" s="157">
        <f t="shared" si="2974"/>
        <v>0.0996014</v>
      </c>
      <c r="X1680" s="178">
        <f t="shared" si="2978"/>
        <v>0.0026176</v>
      </c>
      <c r="Y1680" s="158">
        <v>2016.0</v>
      </c>
      <c r="Z1680" s="159"/>
      <c r="AA1680" s="159"/>
      <c r="AB1680" s="159"/>
      <c r="AC1680" s="159"/>
    </row>
    <row r="1681" ht="15.75" customHeight="1">
      <c r="A1681" s="221" t="s">
        <v>4921</v>
      </c>
      <c r="B1681" s="175">
        <v>6.0</v>
      </c>
      <c r="C1681" s="158">
        <v>31.0</v>
      </c>
      <c r="D1681" s="183">
        <f>AVERAGE(B1681:C1681)</f>
        <v>18.5</v>
      </c>
      <c r="E1681" s="158">
        <v>28.0</v>
      </c>
      <c r="F1681" s="147">
        <v>55.0</v>
      </c>
      <c r="G1681" s="147">
        <f t="shared" si="2979"/>
        <v>-27</v>
      </c>
      <c r="H1681" s="147">
        <f>AVERAGE(E1681:F1681)</f>
        <v>41.5</v>
      </c>
      <c r="I1681" s="183">
        <f t="shared" si="2980"/>
        <v>-23</v>
      </c>
      <c r="J1681" s="179" t="s">
        <v>1543</v>
      </c>
      <c r="K1681" s="179" t="s">
        <v>4922</v>
      </c>
      <c r="L1681" s="179" t="s">
        <v>1534</v>
      </c>
      <c r="M1681" s="153">
        <v>0.75</v>
      </c>
      <c r="N1681" s="187">
        <f>M1681*1000000</f>
        <v>750000</v>
      </c>
      <c r="O1681" s="153">
        <v>1.19</v>
      </c>
      <c r="P1681" s="187">
        <f>O1681*1000000</f>
        <v>1190000</v>
      </c>
      <c r="Q1681" s="153">
        <v>3.45</v>
      </c>
      <c r="R1681" s="149">
        <f>SUM(Q1681*1000000)</f>
        <v>3450000</v>
      </c>
      <c r="S1681" s="154">
        <f>SUM(N1681:P1681)</f>
        <v>1940001.19</v>
      </c>
      <c r="T1681" s="149">
        <f t="shared" si="2973"/>
        <v>1.94000119</v>
      </c>
      <c r="U1681" s="178">
        <f t="shared" ref="U1681:U1684" si="2981">(R1681/S1681)</f>
        <v>1.778349425</v>
      </c>
      <c r="V1681" s="156">
        <v>20.0</v>
      </c>
      <c r="W1681" s="188">
        <f t="shared" si="2974"/>
        <v>0.0970000595</v>
      </c>
      <c r="X1681" s="193">
        <f t="shared" ref="X1681:X1686" si="2982">SUM(M1681/V1681)</f>
        <v>0.0375</v>
      </c>
      <c r="Y1681" s="147">
        <v>2011.0</v>
      </c>
      <c r="Z1681" s="159"/>
      <c r="AA1681" s="159"/>
      <c r="AB1681" s="189" t="s">
        <v>4923</v>
      </c>
      <c r="AC1681" s="158"/>
    </row>
    <row r="1682" ht="15.75" customHeight="1">
      <c r="A1682" s="222" t="s">
        <v>4924</v>
      </c>
      <c r="B1682" s="146">
        <v>49.0</v>
      </c>
      <c r="C1682" s="164">
        <v>49.0</v>
      </c>
      <c r="D1682" s="149">
        <f t="shared" ref="D1682:D1683" si="2983">(B1682+C1682)/2</f>
        <v>49</v>
      </c>
      <c r="E1682" s="149">
        <v>92.0</v>
      </c>
      <c r="F1682" s="164">
        <v>71.0</v>
      </c>
      <c r="G1682" s="150">
        <f t="shared" si="2979"/>
        <v>21</v>
      </c>
      <c r="H1682" s="151">
        <f t="shared" ref="H1682:H1683" si="2984">(E1682+F1682)/2</f>
        <v>81.5</v>
      </c>
      <c r="I1682" s="150">
        <f t="shared" si="2980"/>
        <v>-32.5</v>
      </c>
      <c r="J1682" s="165" t="s">
        <v>1565</v>
      </c>
      <c r="K1682" s="165" t="s">
        <v>1565</v>
      </c>
      <c r="L1682" s="166" t="s">
        <v>1540</v>
      </c>
      <c r="M1682" s="167">
        <f t="shared" ref="M1682:M1685" si="2985">N1682/1000000</f>
        <v>4.095718</v>
      </c>
      <c r="N1682" s="149">
        <v>4095718.0</v>
      </c>
      <c r="O1682" s="167">
        <f t="shared" ref="O1682:O1685" si="2986">P1682/1000000</f>
        <v>8.224288</v>
      </c>
      <c r="P1682" s="149">
        <v>8224288.0</v>
      </c>
      <c r="Q1682" s="167">
        <f>R1682/1000000</f>
        <v>0</v>
      </c>
      <c r="R1682" s="150">
        <f>S1682-P1682</f>
        <v>0</v>
      </c>
      <c r="S1682" s="149">
        <v>8224288.0</v>
      </c>
      <c r="T1682" s="149">
        <f t="shared" si="2973"/>
        <v>8.224288</v>
      </c>
      <c r="U1682" s="155">
        <f t="shared" si="2981"/>
        <v>0</v>
      </c>
      <c r="V1682" s="192">
        <v>90.0</v>
      </c>
      <c r="W1682" s="204">
        <f>SUM(S1682/(V1682*1000000))</f>
        <v>0.09138097778</v>
      </c>
      <c r="X1682" s="155">
        <f t="shared" si="2982"/>
        <v>0.04550797778</v>
      </c>
      <c r="Y1682" s="164">
        <v>2017.0</v>
      </c>
      <c r="Z1682" s="171"/>
      <c r="AA1682" s="171"/>
      <c r="AB1682" s="172" t="s">
        <v>4925</v>
      </c>
      <c r="AC1682" s="171"/>
    </row>
    <row r="1683" ht="15.75" customHeight="1">
      <c r="A1683" s="224" t="s">
        <v>4926</v>
      </c>
      <c r="B1683" s="175">
        <v>46.0</v>
      </c>
      <c r="C1683" s="158">
        <v>50.0</v>
      </c>
      <c r="D1683" s="158">
        <f t="shared" si="2983"/>
        <v>48</v>
      </c>
      <c r="E1683" s="158">
        <v>53.0</v>
      </c>
      <c r="F1683" s="158">
        <v>72.0</v>
      </c>
      <c r="G1683" s="164">
        <f t="shared" si="2979"/>
        <v>-19</v>
      </c>
      <c r="H1683" s="158">
        <f t="shared" si="2984"/>
        <v>62.5</v>
      </c>
      <c r="I1683" s="164">
        <f t="shared" si="2980"/>
        <v>-14.5</v>
      </c>
      <c r="J1683" s="162" t="s">
        <v>1565</v>
      </c>
      <c r="K1683" s="162" t="s">
        <v>1565</v>
      </c>
      <c r="L1683" s="162" t="s">
        <v>1529</v>
      </c>
      <c r="M1683" s="153">
        <f t="shared" si="2985"/>
        <v>0.037983</v>
      </c>
      <c r="N1683" s="154">
        <v>37983.0</v>
      </c>
      <c r="O1683" s="153">
        <f t="shared" si="2986"/>
        <v>0.573335</v>
      </c>
      <c r="P1683" s="149">
        <v>573335.0</v>
      </c>
      <c r="Q1683" s="181">
        <v>0.0</v>
      </c>
      <c r="R1683" s="149">
        <v>1186027.0</v>
      </c>
      <c r="S1683" s="154">
        <f>SUM(P1683+Q1683*1000000)</f>
        <v>573335</v>
      </c>
      <c r="T1683" s="154">
        <f t="shared" si="2973"/>
        <v>0.573335</v>
      </c>
      <c r="U1683" s="178">
        <f t="shared" si="2981"/>
        <v>2.068645731</v>
      </c>
      <c r="V1683" s="156">
        <v>7.0</v>
      </c>
      <c r="W1683" s="188">
        <f t="shared" ref="W1683:W1687" si="2987">SUM(T1683/V1683)</f>
        <v>0.081905</v>
      </c>
      <c r="X1683" s="193">
        <f t="shared" si="2982"/>
        <v>0.005426142857</v>
      </c>
      <c r="Y1683" s="158">
        <v>2015.0</v>
      </c>
      <c r="Z1683" s="162" t="s">
        <v>1608</v>
      </c>
      <c r="AA1683" s="162" t="s">
        <v>4927</v>
      </c>
      <c r="AB1683" s="189" t="s">
        <v>4928</v>
      </c>
      <c r="AC1683" s="158"/>
    </row>
    <row r="1684" ht="15.75" customHeight="1">
      <c r="A1684" s="223" t="s">
        <v>4929</v>
      </c>
      <c r="B1684" s="175">
        <v>22.0</v>
      </c>
      <c r="C1684" s="158">
        <v>41.0</v>
      </c>
      <c r="D1684" s="210">
        <f>AVERAGE(B1684:C1684)</f>
        <v>31.5</v>
      </c>
      <c r="E1684" s="158">
        <v>48.0</v>
      </c>
      <c r="F1684" s="158">
        <v>59.0</v>
      </c>
      <c r="G1684" s="158">
        <f t="shared" si="2979"/>
        <v>-11</v>
      </c>
      <c r="H1684" s="158">
        <f>AVERAGE(E1684:F1684)</f>
        <v>53.5</v>
      </c>
      <c r="I1684" s="210">
        <f t="shared" si="2980"/>
        <v>-22</v>
      </c>
      <c r="J1684" s="162" t="s">
        <v>1547</v>
      </c>
      <c r="K1684" s="162" t="s">
        <v>1819</v>
      </c>
      <c r="L1684" s="162" t="s">
        <v>1534</v>
      </c>
      <c r="M1684" s="153">
        <f t="shared" si="2985"/>
        <v>0.520116</v>
      </c>
      <c r="N1684" s="154">
        <v>520116.0</v>
      </c>
      <c r="O1684" s="153">
        <f t="shared" si="2986"/>
        <v>1.162635</v>
      </c>
      <c r="P1684" s="154">
        <v>1162635.0</v>
      </c>
      <c r="Q1684" s="153">
        <f t="shared" ref="Q1684:Q1685" si="2988">R1684/1000000</f>
        <v>1.8</v>
      </c>
      <c r="R1684" s="154">
        <v>1800000.0</v>
      </c>
      <c r="S1684" s="154">
        <f>SUM(P1684+Q1684)</f>
        <v>1162636.8</v>
      </c>
      <c r="T1684" s="154">
        <f t="shared" si="2973"/>
        <v>1.1626368</v>
      </c>
      <c r="U1684" s="178">
        <f t="shared" si="2981"/>
        <v>1.548204908</v>
      </c>
      <c r="V1684" s="156">
        <v>15.0</v>
      </c>
      <c r="W1684" s="188">
        <f t="shared" si="2987"/>
        <v>0.07750912</v>
      </c>
      <c r="X1684" s="193">
        <f t="shared" si="2982"/>
        <v>0.0346744</v>
      </c>
      <c r="Y1684" s="158">
        <v>2013.0</v>
      </c>
      <c r="Z1684" s="159"/>
      <c r="AA1684" s="159"/>
      <c r="AB1684" s="189" t="s">
        <v>4930</v>
      </c>
      <c r="AC1684" s="158"/>
    </row>
    <row r="1685" ht="15.75" customHeight="1">
      <c r="A1685" s="223" t="s">
        <v>4931</v>
      </c>
      <c r="B1685" s="175">
        <v>94.0</v>
      </c>
      <c r="C1685" s="158">
        <v>82.0</v>
      </c>
      <c r="D1685" s="214">
        <f>(B1685+C1685)/2</f>
        <v>88</v>
      </c>
      <c r="E1685" s="158">
        <v>76.0</v>
      </c>
      <c r="F1685" s="158">
        <v>83.0</v>
      </c>
      <c r="G1685" s="149">
        <f t="shared" si="2979"/>
        <v>-7</v>
      </c>
      <c r="H1685" s="164">
        <f>(E1685+F1685)/2</f>
        <v>79.5</v>
      </c>
      <c r="I1685" s="177">
        <f t="shared" si="2980"/>
        <v>8.5</v>
      </c>
      <c r="J1685" s="162" t="s">
        <v>1543</v>
      </c>
      <c r="K1685" s="162" t="s">
        <v>1626</v>
      </c>
      <c r="L1685" s="162" t="s">
        <v>1529</v>
      </c>
      <c r="M1685" s="153">
        <f t="shared" si="2985"/>
        <v>0.1112</v>
      </c>
      <c r="N1685" s="154">
        <v>111200.0</v>
      </c>
      <c r="O1685" s="153">
        <f t="shared" si="2986"/>
        <v>0.395412</v>
      </c>
      <c r="P1685" s="154">
        <v>395412.0</v>
      </c>
      <c r="Q1685" s="153">
        <f t="shared" si="2988"/>
        <v>0</v>
      </c>
      <c r="R1685" s="154">
        <v>0.0</v>
      </c>
      <c r="S1685" s="154">
        <f>R1685+P1685</f>
        <v>395412</v>
      </c>
      <c r="T1685" s="154">
        <f t="shared" si="2973"/>
        <v>0.395412</v>
      </c>
      <c r="U1685" s="178">
        <f>R1685/S1685</f>
        <v>0</v>
      </c>
      <c r="V1685" s="156">
        <v>7.0</v>
      </c>
      <c r="W1685" s="188">
        <f t="shared" si="2987"/>
        <v>0.05648742857</v>
      </c>
      <c r="X1685" s="193">
        <f t="shared" si="2982"/>
        <v>0.01588571429</v>
      </c>
      <c r="Y1685" s="158">
        <v>2016.0</v>
      </c>
      <c r="Z1685" s="159"/>
      <c r="AA1685" s="159"/>
      <c r="AB1685" s="179" t="s">
        <v>1530</v>
      </c>
      <c r="AC1685" s="159"/>
    </row>
    <row r="1686" ht="15.75" customHeight="1">
      <c r="A1686" s="221" t="s">
        <v>4932</v>
      </c>
      <c r="B1686" s="175">
        <v>62.0</v>
      </c>
      <c r="C1686" s="158">
        <v>60.0</v>
      </c>
      <c r="D1686" s="183">
        <f>AVERAGE(B1686:C1686)</f>
        <v>61</v>
      </c>
      <c r="E1686" s="158">
        <v>57.0</v>
      </c>
      <c r="F1686" s="147">
        <v>64.0</v>
      </c>
      <c r="G1686" s="147">
        <f t="shared" si="2979"/>
        <v>-7</v>
      </c>
      <c r="H1686" s="147">
        <f>AVERAGE(E1686:F1686)</f>
        <v>60.5</v>
      </c>
      <c r="I1686" s="183">
        <f t="shared" si="2980"/>
        <v>0.5</v>
      </c>
      <c r="J1686" s="179" t="s">
        <v>1565</v>
      </c>
      <c r="K1686" s="179" t="s">
        <v>1565</v>
      </c>
      <c r="L1686" s="179" t="s">
        <v>1540</v>
      </c>
      <c r="M1686" s="153">
        <v>0.11</v>
      </c>
      <c r="N1686" s="187">
        <f>M1686*1000000</f>
        <v>110000</v>
      </c>
      <c r="O1686" s="153">
        <v>0.97</v>
      </c>
      <c r="P1686" s="187">
        <f>O1686*1000000</f>
        <v>970000</v>
      </c>
      <c r="Q1686" s="153">
        <v>5.4</v>
      </c>
      <c r="R1686" s="149">
        <f>SUM(Q1686*1000000)</f>
        <v>5400000</v>
      </c>
      <c r="S1686" s="154">
        <f>SUM(N1686:P1686)</f>
        <v>1080000.97</v>
      </c>
      <c r="T1686" s="149">
        <f t="shared" si="2973"/>
        <v>1.08000097</v>
      </c>
      <c r="U1686" s="178">
        <f>(R1686/S1686)</f>
        <v>4.999995509</v>
      </c>
      <c r="V1686" s="156">
        <v>21.0</v>
      </c>
      <c r="W1686" s="188">
        <f t="shared" si="2987"/>
        <v>0.05142861762</v>
      </c>
      <c r="X1686" s="193">
        <f t="shared" si="2982"/>
        <v>0.005238095238</v>
      </c>
      <c r="Y1686" s="147">
        <v>2011.0</v>
      </c>
      <c r="Z1686" s="159"/>
      <c r="AA1686" s="159"/>
      <c r="AB1686" s="189" t="s">
        <v>4933</v>
      </c>
      <c r="AC1686" s="158"/>
    </row>
    <row r="1687" ht="15.75" customHeight="1">
      <c r="A1687" s="223" t="s">
        <v>4934</v>
      </c>
      <c r="B1687" s="175">
        <v>79.0</v>
      </c>
      <c r="C1687" s="158">
        <v>70.0</v>
      </c>
      <c r="D1687" s="214">
        <f t="shared" ref="D1687:D1695" si="2989">(B1687+C1687)/2</f>
        <v>74.5</v>
      </c>
      <c r="E1687" s="158">
        <v>85.0</v>
      </c>
      <c r="F1687" s="158">
        <v>65.0</v>
      </c>
      <c r="G1687" s="149">
        <f t="shared" si="2979"/>
        <v>20</v>
      </c>
      <c r="H1687" s="164">
        <f t="shared" ref="H1687:H1695" si="2990">(E1687+F1687)/2</f>
        <v>75</v>
      </c>
      <c r="I1687" s="177">
        <f t="shared" si="2980"/>
        <v>-0.5</v>
      </c>
      <c r="J1687" s="162" t="s">
        <v>1547</v>
      </c>
      <c r="K1687" s="162" t="s">
        <v>1547</v>
      </c>
      <c r="L1687" s="162" t="s">
        <v>1534</v>
      </c>
      <c r="M1687" s="153">
        <f t="shared" ref="M1687:M1695" si="2991">N1687/1000000</f>
        <v>0.161306</v>
      </c>
      <c r="N1687" s="154">
        <v>161306.0</v>
      </c>
      <c r="O1687" s="153">
        <f t="shared" ref="O1687:O1695" si="2992">P1687/1000000</f>
        <v>0.713831</v>
      </c>
      <c r="P1687" s="154">
        <v>713831.0</v>
      </c>
      <c r="Q1687" s="153">
        <f t="shared" ref="Q1687:Q1695" si="2993">R1687/1000000</f>
        <v>1.5</v>
      </c>
      <c r="R1687" s="154">
        <v>1500000.0</v>
      </c>
      <c r="S1687" s="154">
        <f>R1687+P1687</f>
        <v>2213831</v>
      </c>
      <c r="T1687" s="154">
        <f t="shared" si="2973"/>
        <v>2.213831</v>
      </c>
      <c r="U1687" s="178">
        <f>R1687/S1687</f>
        <v>0.6775584948</v>
      </c>
      <c r="V1687" s="156">
        <v>45.0</v>
      </c>
      <c r="W1687" s="157">
        <f t="shared" si="2987"/>
        <v>0.04919624444</v>
      </c>
      <c r="X1687" s="178">
        <f>N1687/(V1687*1000000)</f>
        <v>0.003584577778</v>
      </c>
      <c r="Y1687" s="158">
        <v>2016.0</v>
      </c>
      <c r="Z1687" s="159"/>
      <c r="AA1687" s="159"/>
      <c r="AB1687" s="159"/>
      <c r="AC1687" s="159"/>
    </row>
    <row r="1688" ht="15.75" customHeight="1">
      <c r="A1688" s="212" t="s">
        <v>4935</v>
      </c>
      <c r="B1688" s="146">
        <v>24.0</v>
      </c>
      <c r="C1688" s="146">
        <v>43.0</v>
      </c>
      <c r="D1688" s="146">
        <f t="shared" si="2989"/>
        <v>33.5</v>
      </c>
      <c r="E1688" s="146">
        <v>75.0</v>
      </c>
      <c r="F1688" s="146">
        <v>57.0</v>
      </c>
      <c r="G1688" s="146">
        <f t="shared" si="2979"/>
        <v>18</v>
      </c>
      <c r="H1688" s="146">
        <f t="shared" si="2990"/>
        <v>66</v>
      </c>
      <c r="I1688" s="146">
        <f t="shared" si="2980"/>
        <v>-32.5</v>
      </c>
      <c r="J1688" s="152" t="s">
        <v>1903</v>
      </c>
      <c r="K1688" s="197" t="s">
        <v>4936</v>
      </c>
      <c r="L1688" s="197" t="s">
        <v>1534</v>
      </c>
      <c r="M1688" s="181">
        <f t="shared" si="2991"/>
        <v>0.056419</v>
      </c>
      <c r="N1688" s="149">
        <v>56419.0</v>
      </c>
      <c r="O1688" s="181">
        <f t="shared" si="2992"/>
        <v>1.088679</v>
      </c>
      <c r="P1688" s="154">
        <v>1088679.0</v>
      </c>
      <c r="Q1688" s="181">
        <f t="shared" si="2993"/>
        <v>0</v>
      </c>
      <c r="R1688" s="149">
        <v>0.0</v>
      </c>
      <c r="S1688" s="149">
        <f>P1688+R1688</f>
        <v>1088679</v>
      </c>
      <c r="T1688" s="149">
        <f t="shared" si="2973"/>
        <v>1.088679</v>
      </c>
      <c r="U1688" s="199">
        <f t="shared" ref="U1688:U1695" si="2994">(R1688/S1688)</f>
        <v>0</v>
      </c>
      <c r="V1688" s="192">
        <v>23.0</v>
      </c>
      <c r="W1688" s="200">
        <f t="shared" ref="W1688:W1689" si="2995">SUM(S1688/(V1688*1000000))</f>
        <v>0.04733386957</v>
      </c>
      <c r="X1688" s="199">
        <f t="shared" ref="X1688:X1689" si="2996">SUM(M1688/V1688)</f>
        <v>0.002453</v>
      </c>
      <c r="Y1688" s="146">
        <v>2019.0</v>
      </c>
      <c r="Z1688" s="201"/>
      <c r="AA1688" s="201"/>
      <c r="AB1688" s="211" t="s">
        <v>4937</v>
      </c>
      <c r="AC1688" s="159"/>
    </row>
    <row r="1689" ht="15.75" customHeight="1">
      <c r="A1689" s="227" t="s">
        <v>4938</v>
      </c>
      <c r="B1689" s="146">
        <v>54.0</v>
      </c>
      <c r="C1689" s="147">
        <v>52.0</v>
      </c>
      <c r="D1689" s="149">
        <f t="shared" si="2989"/>
        <v>53</v>
      </c>
      <c r="E1689" s="147">
        <v>78.0</v>
      </c>
      <c r="F1689" s="149">
        <v>47.0</v>
      </c>
      <c r="G1689" s="150">
        <f t="shared" si="2979"/>
        <v>31</v>
      </c>
      <c r="H1689" s="151">
        <f t="shared" si="2990"/>
        <v>62.5</v>
      </c>
      <c r="I1689" s="150">
        <f t="shared" si="2980"/>
        <v>-9.5</v>
      </c>
      <c r="J1689" s="173" t="s">
        <v>1547</v>
      </c>
      <c r="K1689" s="173" t="s">
        <v>1547</v>
      </c>
      <c r="L1689" s="152" t="s">
        <v>4939</v>
      </c>
      <c r="M1689" s="153">
        <f t="shared" si="2991"/>
        <v>1.090073</v>
      </c>
      <c r="N1689" s="149">
        <v>1090073.0</v>
      </c>
      <c r="O1689" s="153">
        <f t="shared" si="2992"/>
        <v>1.090073</v>
      </c>
      <c r="P1689" s="149">
        <v>1090073.0</v>
      </c>
      <c r="Q1689" s="153">
        <f t="shared" si="2993"/>
        <v>2.4785</v>
      </c>
      <c r="R1689" s="154">
        <f>S1689-P1689</f>
        <v>2478500</v>
      </c>
      <c r="S1689" s="149">
        <v>3568573.0</v>
      </c>
      <c r="T1689" s="154">
        <f>S1689/100000</f>
        <v>35.68573</v>
      </c>
      <c r="U1689" s="155">
        <f t="shared" si="2994"/>
        <v>0.6945353227</v>
      </c>
      <c r="V1689" s="156">
        <v>90.0</v>
      </c>
      <c r="W1689" s="204">
        <f t="shared" si="2995"/>
        <v>0.03965081111</v>
      </c>
      <c r="X1689" s="155">
        <f t="shared" si="2996"/>
        <v>0.01211192222</v>
      </c>
      <c r="Y1689" s="147">
        <v>2018.0</v>
      </c>
      <c r="Z1689" s="159"/>
      <c r="AA1689" s="159"/>
      <c r="AB1689" s="160" t="s">
        <v>4940</v>
      </c>
      <c r="AC1689" s="159"/>
    </row>
    <row r="1690" ht="15.75" customHeight="1">
      <c r="A1690" s="212" t="s">
        <v>4941</v>
      </c>
      <c r="B1690" s="146">
        <v>91.0</v>
      </c>
      <c r="C1690" s="146">
        <v>80.0</v>
      </c>
      <c r="D1690" s="146">
        <f t="shared" si="2989"/>
        <v>85.5</v>
      </c>
      <c r="E1690" s="146">
        <v>41.0</v>
      </c>
      <c r="F1690" s="146">
        <v>67.0</v>
      </c>
      <c r="G1690" s="146">
        <f t="shared" si="2979"/>
        <v>-26</v>
      </c>
      <c r="H1690" s="146">
        <f t="shared" si="2990"/>
        <v>54</v>
      </c>
      <c r="I1690" s="146">
        <f t="shared" si="2980"/>
        <v>31.5</v>
      </c>
      <c r="J1690" s="152" t="s">
        <v>1547</v>
      </c>
      <c r="K1690" s="197" t="s">
        <v>1767</v>
      </c>
      <c r="L1690" s="179" t="s">
        <v>1567</v>
      </c>
      <c r="M1690" s="181">
        <f t="shared" si="2991"/>
        <v>0.145218</v>
      </c>
      <c r="N1690" s="149">
        <v>145218.0</v>
      </c>
      <c r="O1690" s="181">
        <f t="shared" si="2992"/>
        <v>5.007471</v>
      </c>
      <c r="P1690" s="149">
        <v>5007471.0</v>
      </c>
      <c r="Q1690" s="181">
        <f t="shared" si="2993"/>
        <v>0.74566</v>
      </c>
      <c r="R1690" s="149">
        <v>745660.0</v>
      </c>
      <c r="S1690" s="149">
        <f t="shared" ref="S1690:S1695" si="2997">P1690+R1690</f>
        <v>5753131</v>
      </c>
      <c r="T1690" s="149">
        <f t="shared" ref="T1690:T1695" si="2998">S1690/1000000</f>
        <v>5.753131</v>
      </c>
      <c r="U1690" s="199">
        <f t="shared" si="2994"/>
        <v>0.1296094249</v>
      </c>
      <c r="V1690" s="168" t="s">
        <v>1530</v>
      </c>
      <c r="W1690" s="200">
        <v>0.0</v>
      </c>
      <c r="X1690" s="235" t="s">
        <v>1562</v>
      </c>
      <c r="Y1690" s="146">
        <v>2019.0</v>
      </c>
      <c r="Z1690" s="201"/>
      <c r="AA1690" s="201"/>
      <c r="AB1690" s="211" t="s">
        <v>4942</v>
      </c>
      <c r="AC1690" s="159"/>
    </row>
    <row r="1691" ht="15.75" customHeight="1">
      <c r="A1691" s="212" t="s">
        <v>4943</v>
      </c>
      <c r="B1691" s="146">
        <v>56.0</v>
      </c>
      <c r="C1691" s="146">
        <v>53.0</v>
      </c>
      <c r="D1691" s="146">
        <f t="shared" si="2989"/>
        <v>54.5</v>
      </c>
      <c r="E1691" s="146">
        <v>44.0</v>
      </c>
      <c r="F1691" s="146">
        <v>61.0</v>
      </c>
      <c r="G1691" s="146">
        <f t="shared" si="2979"/>
        <v>-17</v>
      </c>
      <c r="H1691" s="146">
        <f t="shared" si="2990"/>
        <v>52.5</v>
      </c>
      <c r="I1691" s="146">
        <f t="shared" si="2980"/>
        <v>2</v>
      </c>
      <c r="J1691" s="152" t="s">
        <v>1547</v>
      </c>
      <c r="K1691" s="197" t="s">
        <v>4944</v>
      </c>
      <c r="L1691" s="197" t="s">
        <v>1540</v>
      </c>
      <c r="M1691" s="181">
        <f t="shared" si="2991"/>
        <v>4.48191</v>
      </c>
      <c r="N1691" s="149">
        <v>4481910.0</v>
      </c>
      <c r="O1691" s="181">
        <f t="shared" si="2992"/>
        <v>10.519425</v>
      </c>
      <c r="P1691" s="149">
        <v>1.0519425E7</v>
      </c>
      <c r="Q1691" s="181">
        <f t="shared" si="2993"/>
        <v>0.7</v>
      </c>
      <c r="R1691" s="149">
        <v>700000.0</v>
      </c>
      <c r="S1691" s="149">
        <f t="shared" si="2997"/>
        <v>11219425</v>
      </c>
      <c r="T1691" s="149">
        <f t="shared" si="2998"/>
        <v>11.219425</v>
      </c>
      <c r="U1691" s="199">
        <f t="shared" si="2994"/>
        <v>0.06239178924</v>
      </c>
      <c r="V1691" s="168" t="s">
        <v>1530</v>
      </c>
      <c r="W1691" s="200">
        <v>0.0</v>
      </c>
      <c r="X1691" s="235" t="s">
        <v>1562</v>
      </c>
      <c r="Y1691" s="146">
        <v>2019.0</v>
      </c>
      <c r="Z1691" s="201"/>
      <c r="AA1691" s="201"/>
      <c r="AB1691" s="211" t="s">
        <v>4945</v>
      </c>
      <c r="AC1691" s="159"/>
    </row>
    <row r="1692" ht="15.75" customHeight="1">
      <c r="A1692" s="194" t="s">
        <v>4946</v>
      </c>
      <c r="B1692" s="146">
        <v>97.0</v>
      </c>
      <c r="C1692" s="175">
        <v>88.0</v>
      </c>
      <c r="D1692" s="146">
        <f t="shared" si="2989"/>
        <v>92.5</v>
      </c>
      <c r="E1692" s="146">
        <v>91.0</v>
      </c>
      <c r="F1692" s="146">
        <v>79.0</v>
      </c>
      <c r="G1692" s="146">
        <f t="shared" si="2979"/>
        <v>12</v>
      </c>
      <c r="H1692" s="146">
        <f t="shared" si="2990"/>
        <v>85</v>
      </c>
      <c r="I1692" s="146">
        <f t="shared" si="2980"/>
        <v>7.5</v>
      </c>
      <c r="J1692" s="173" t="s">
        <v>1547</v>
      </c>
      <c r="K1692" s="196" t="s">
        <v>1547</v>
      </c>
      <c r="L1692" s="197" t="s">
        <v>1540</v>
      </c>
      <c r="M1692" s="181">
        <f t="shared" si="2991"/>
        <v>0.152636</v>
      </c>
      <c r="N1692" s="198">
        <v>152636.0</v>
      </c>
      <c r="O1692" s="181">
        <f t="shared" si="2992"/>
        <v>3.490325</v>
      </c>
      <c r="P1692" s="149">
        <v>3490325.0</v>
      </c>
      <c r="Q1692" s="181">
        <f t="shared" si="2993"/>
        <v>31.855379</v>
      </c>
      <c r="R1692" s="198">
        <v>3.1855379E7</v>
      </c>
      <c r="S1692" s="149">
        <f t="shared" si="2997"/>
        <v>35345704</v>
      </c>
      <c r="T1692" s="149">
        <f t="shared" si="2998"/>
        <v>35.345704</v>
      </c>
      <c r="U1692" s="199">
        <f t="shared" si="2994"/>
        <v>0.90125179</v>
      </c>
      <c r="V1692" s="168" t="s">
        <v>1530</v>
      </c>
      <c r="W1692" s="200">
        <v>0.0</v>
      </c>
      <c r="X1692" s="235" t="s">
        <v>1562</v>
      </c>
      <c r="Y1692" s="146">
        <v>2019.0</v>
      </c>
      <c r="Z1692" s="201"/>
      <c r="AA1692" s="201"/>
      <c r="AB1692" s="211" t="s">
        <v>4947</v>
      </c>
      <c r="AC1692" s="159"/>
    </row>
    <row r="1693" ht="15.75" customHeight="1">
      <c r="A1693" s="194" t="s">
        <v>4948</v>
      </c>
      <c r="B1693" s="146">
        <v>44.0</v>
      </c>
      <c r="C1693" s="175">
        <v>43.0</v>
      </c>
      <c r="D1693" s="146">
        <f t="shared" si="2989"/>
        <v>43.5</v>
      </c>
      <c r="E1693" s="146">
        <v>96.0</v>
      </c>
      <c r="F1693" s="146">
        <v>76.0</v>
      </c>
      <c r="G1693" s="146">
        <f t="shared" si="2979"/>
        <v>20</v>
      </c>
      <c r="H1693" s="146">
        <f t="shared" si="2990"/>
        <v>86</v>
      </c>
      <c r="I1693" s="146">
        <f t="shared" si="2980"/>
        <v>-42.5</v>
      </c>
      <c r="J1693" s="173" t="s">
        <v>1547</v>
      </c>
      <c r="K1693" s="196" t="s">
        <v>1547</v>
      </c>
      <c r="L1693" s="197" t="s">
        <v>1534</v>
      </c>
      <c r="M1693" s="181">
        <f t="shared" si="2991"/>
        <v>8.137584</v>
      </c>
      <c r="N1693" s="198">
        <v>8137584.0</v>
      </c>
      <c r="O1693" s="181">
        <f t="shared" si="2992"/>
        <v>26.402818</v>
      </c>
      <c r="P1693" s="149">
        <v>2.6402818E7</v>
      </c>
      <c r="Q1693" s="181">
        <f t="shared" si="2993"/>
        <v>7.371145</v>
      </c>
      <c r="R1693" s="198">
        <v>7371145.0</v>
      </c>
      <c r="S1693" s="149">
        <f t="shared" si="2997"/>
        <v>33773963</v>
      </c>
      <c r="T1693" s="149">
        <f t="shared" si="2998"/>
        <v>33.773963</v>
      </c>
      <c r="U1693" s="199">
        <f t="shared" si="2994"/>
        <v>0.218249336</v>
      </c>
      <c r="V1693" s="168" t="s">
        <v>1530</v>
      </c>
      <c r="W1693" s="200">
        <v>0.0</v>
      </c>
      <c r="X1693" s="235" t="s">
        <v>1562</v>
      </c>
      <c r="Y1693" s="146">
        <v>2019.0</v>
      </c>
      <c r="Z1693" s="201"/>
      <c r="AA1693" s="201"/>
      <c r="AB1693" s="211" t="s">
        <v>4949</v>
      </c>
      <c r="AC1693" s="159"/>
    </row>
    <row r="1694" ht="15.75" customHeight="1">
      <c r="A1694" s="220" t="s">
        <v>4950</v>
      </c>
      <c r="B1694" s="146">
        <v>93.0</v>
      </c>
      <c r="C1694" s="175">
        <v>83.0</v>
      </c>
      <c r="D1694" s="146">
        <f t="shared" si="2989"/>
        <v>88</v>
      </c>
      <c r="E1694" s="146">
        <v>84.0</v>
      </c>
      <c r="F1694" s="146">
        <v>71.0</v>
      </c>
      <c r="G1694" s="146">
        <f t="shared" si="2979"/>
        <v>13</v>
      </c>
      <c r="H1694" s="146">
        <f t="shared" si="2990"/>
        <v>77.5</v>
      </c>
      <c r="I1694" s="146">
        <f t="shared" si="2980"/>
        <v>10.5</v>
      </c>
      <c r="J1694" s="173" t="s">
        <v>1547</v>
      </c>
      <c r="K1694" s="196" t="s">
        <v>1547</v>
      </c>
      <c r="L1694" s="197" t="s">
        <v>1540</v>
      </c>
      <c r="M1694" s="181">
        <f t="shared" si="2991"/>
        <v>0.235272</v>
      </c>
      <c r="N1694" s="198">
        <v>235272.0</v>
      </c>
      <c r="O1694" s="181">
        <f t="shared" si="2992"/>
        <v>4.515719</v>
      </c>
      <c r="P1694" s="149">
        <v>4515719.0</v>
      </c>
      <c r="Q1694" s="181">
        <f t="shared" si="2993"/>
        <v>0.091298</v>
      </c>
      <c r="R1694" s="198">
        <v>91298.0</v>
      </c>
      <c r="S1694" s="149">
        <f t="shared" si="2997"/>
        <v>4607017</v>
      </c>
      <c r="T1694" s="149">
        <f t="shared" si="2998"/>
        <v>4.607017</v>
      </c>
      <c r="U1694" s="199">
        <f t="shared" si="2994"/>
        <v>0.01981716152</v>
      </c>
      <c r="V1694" s="168" t="s">
        <v>1530</v>
      </c>
      <c r="W1694" s="200">
        <v>0.0</v>
      </c>
      <c r="X1694" s="235" t="s">
        <v>1562</v>
      </c>
      <c r="Y1694" s="146">
        <v>2019.0</v>
      </c>
      <c r="Z1694" s="201"/>
      <c r="AA1694" s="201"/>
      <c r="AB1694" s="197" t="s">
        <v>1530</v>
      </c>
      <c r="AC1694" s="159"/>
    </row>
    <row r="1695" ht="15.75" customHeight="1">
      <c r="A1695" s="212" t="s">
        <v>4951</v>
      </c>
      <c r="B1695" s="146">
        <v>94.0</v>
      </c>
      <c r="C1695" s="146">
        <v>77.0</v>
      </c>
      <c r="D1695" s="146">
        <f t="shared" si="2989"/>
        <v>85.5</v>
      </c>
      <c r="E1695" s="146">
        <v>70.0</v>
      </c>
      <c r="F1695" s="146">
        <v>60.0</v>
      </c>
      <c r="G1695" s="146">
        <f t="shared" si="2979"/>
        <v>10</v>
      </c>
      <c r="H1695" s="146">
        <f t="shared" si="2990"/>
        <v>65</v>
      </c>
      <c r="I1695" s="146">
        <f t="shared" si="2980"/>
        <v>20.5</v>
      </c>
      <c r="J1695" s="152" t="s">
        <v>1547</v>
      </c>
      <c r="K1695" s="197" t="s">
        <v>1547</v>
      </c>
      <c r="L1695" s="197" t="s">
        <v>1529</v>
      </c>
      <c r="M1695" s="181">
        <f t="shared" si="2991"/>
        <v>0.071657</v>
      </c>
      <c r="N1695" s="149">
        <v>71657.0</v>
      </c>
      <c r="O1695" s="181">
        <f t="shared" si="2992"/>
        <v>2.05391</v>
      </c>
      <c r="P1695" s="154">
        <v>2053910.0</v>
      </c>
      <c r="Q1695" s="181">
        <f t="shared" si="2993"/>
        <v>0</v>
      </c>
      <c r="R1695" s="149">
        <v>0.0</v>
      </c>
      <c r="S1695" s="149">
        <f t="shared" si="2997"/>
        <v>2053910</v>
      </c>
      <c r="T1695" s="149">
        <f t="shared" si="2998"/>
        <v>2.05391</v>
      </c>
      <c r="U1695" s="199">
        <f t="shared" si="2994"/>
        <v>0</v>
      </c>
      <c r="V1695" s="168" t="s">
        <v>1530</v>
      </c>
      <c r="W1695" s="200">
        <v>0.0</v>
      </c>
      <c r="X1695" s="235" t="s">
        <v>1562</v>
      </c>
      <c r="Y1695" s="146">
        <v>2019.0</v>
      </c>
      <c r="Z1695" s="201"/>
      <c r="AA1695" s="201"/>
      <c r="AB1695" s="211" t="s">
        <v>4952</v>
      </c>
      <c r="AC1695" s="159"/>
    </row>
  </sheetData>
  <hyperlinks>
    <hyperlink r:id="rId2" location="tab=summary" ref="A2"/>
    <hyperlink r:id="rId3" ref="AB2"/>
    <hyperlink r:id="rId4" ref="AB3"/>
    <hyperlink r:id="rId5" location="tab=summary" ref="A5"/>
    <hyperlink r:id="rId6" ref="AB5"/>
    <hyperlink r:id="rId7" ref="AB6"/>
    <hyperlink r:id="rId8" ref="J7"/>
    <hyperlink r:id="rId9" ref="K7"/>
    <hyperlink r:id="rId10" location="tab=summary" ref="A8"/>
    <hyperlink r:id="rId11" ref="J8"/>
    <hyperlink r:id="rId12" ref="K8"/>
    <hyperlink r:id="rId13" ref="AB8"/>
    <hyperlink r:id="rId14" location="tab=summary" ref="A9"/>
    <hyperlink r:id="rId15" ref="J9"/>
    <hyperlink r:id="rId16" ref="K9"/>
    <hyperlink r:id="rId17" ref="AB9"/>
    <hyperlink r:id="rId18" ref="AB10"/>
    <hyperlink r:id="rId19" location="tab=summary" ref="A11"/>
    <hyperlink r:id="rId20" ref="K11"/>
    <hyperlink r:id="rId21" ref="AB11"/>
    <hyperlink r:id="rId22" location="tab=summary" ref="A12"/>
    <hyperlink r:id="rId23" ref="J12"/>
    <hyperlink r:id="rId24" ref="K12"/>
    <hyperlink r:id="rId25" ref="AB12"/>
    <hyperlink r:id="rId26" location="tab=summary" ref="A13"/>
    <hyperlink r:id="rId27" ref="J13"/>
    <hyperlink r:id="rId28" ref="K13"/>
    <hyperlink r:id="rId29" ref="AB13"/>
    <hyperlink r:id="rId30" ref="AB14"/>
    <hyperlink r:id="rId31" location="tab=summary" ref="A16"/>
    <hyperlink r:id="rId32" ref="J16"/>
    <hyperlink r:id="rId33" ref="K16"/>
    <hyperlink r:id="rId34" ref="AB16"/>
    <hyperlink r:id="rId35" location="tab=summary" ref="A17"/>
    <hyperlink r:id="rId36" ref="J17"/>
    <hyperlink r:id="rId37" ref="K17"/>
    <hyperlink r:id="rId38" ref="AB17"/>
    <hyperlink r:id="rId39" ref="AB18"/>
    <hyperlink r:id="rId40" ref="AB19"/>
    <hyperlink r:id="rId41" ref="AB20"/>
    <hyperlink r:id="rId42" location="tab=summary" ref="A21"/>
    <hyperlink r:id="rId43" ref="J21"/>
    <hyperlink r:id="rId44" ref="K21"/>
    <hyperlink r:id="rId45" ref="AB21"/>
    <hyperlink r:id="rId46" ref="AB22"/>
    <hyperlink r:id="rId47" location="tab=summary" ref="A23"/>
    <hyperlink r:id="rId48" ref="J23"/>
    <hyperlink r:id="rId49" ref="K23"/>
    <hyperlink r:id="rId50" ref="AB23"/>
    <hyperlink r:id="rId51" location="tab=summary" ref="A24"/>
    <hyperlink r:id="rId52" ref="J24"/>
    <hyperlink r:id="rId53" ref="K24"/>
    <hyperlink r:id="rId54" ref="AB24"/>
    <hyperlink r:id="rId55" location="tab=summary" ref="A25"/>
    <hyperlink r:id="rId56" ref="J25"/>
    <hyperlink r:id="rId57" ref="K25"/>
    <hyperlink r:id="rId58" ref="AB25"/>
    <hyperlink r:id="rId59" location="tab=summary" ref="A26"/>
    <hyperlink r:id="rId60" ref="J26"/>
    <hyperlink r:id="rId61" ref="K26"/>
    <hyperlink r:id="rId62" ref="AB26"/>
    <hyperlink r:id="rId63" location="tab=summary" ref="A27"/>
    <hyperlink r:id="rId64" ref="J27"/>
    <hyperlink r:id="rId65" ref="K27"/>
    <hyperlink r:id="rId66" ref="AB27"/>
    <hyperlink r:id="rId67" ref="AB28"/>
    <hyperlink r:id="rId68" ref="AB29"/>
    <hyperlink r:id="rId69" ref="AB30"/>
    <hyperlink r:id="rId70" ref="AB31"/>
    <hyperlink r:id="rId71" location="tab=summary" ref="A32"/>
    <hyperlink r:id="rId72" ref="J32"/>
    <hyperlink r:id="rId73" ref="K32"/>
    <hyperlink r:id="rId74" ref="AB33"/>
    <hyperlink r:id="rId75" ref="AB34"/>
    <hyperlink r:id="rId76" ref="AB35"/>
    <hyperlink r:id="rId77" ref="AB36"/>
    <hyperlink r:id="rId78" ref="AB37"/>
    <hyperlink r:id="rId79" ref="AB38"/>
    <hyperlink r:id="rId80" ref="AB39"/>
    <hyperlink r:id="rId81" ref="AB40"/>
    <hyperlink r:id="rId82" ref="AB41"/>
    <hyperlink r:id="rId83" ref="AB42"/>
    <hyperlink r:id="rId84" ref="AB43"/>
    <hyperlink r:id="rId85" ref="AB44"/>
    <hyperlink r:id="rId86" ref="AB45"/>
    <hyperlink r:id="rId87" ref="AB46"/>
    <hyperlink r:id="rId88" ref="AB47"/>
    <hyperlink r:id="rId89" ref="J48"/>
    <hyperlink r:id="rId90" ref="K48"/>
    <hyperlink r:id="rId91" ref="AB48"/>
    <hyperlink r:id="rId92" ref="AB49"/>
    <hyperlink r:id="rId93" ref="J50"/>
    <hyperlink r:id="rId94" ref="K50"/>
    <hyperlink r:id="rId95" ref="AB50"/>
    <hyperlink r:id="rId96" ref="AB51"/>
    <hyperlink r:id="rId97" ref="AB52"/>
    <hyperlink r:id="rId98" location="tab=summary" ref="A53"/>
    <hyperlink r:id="rId99" ref="AB53"/>
    <hyperlink r:id="rId100" ref="AB54"/>
    <hyperlink r:id="rId101" ref="AB55"/>
    <hyperlink r:id="rId102" ref="AB56"/>
    <hyperlink r:id="rId103" ref="AB57"/>
    <hyperlink r:id="rId104" ref="AB58"/>
    <hyperlink r:id="rId105" ref="AB59"/>
    <hyperlink r:id="rId106" ref="AB60"/>
    <hyperlink r:id="rId107" ref="AB61"/>
    <hyperlink r:id="rId108" ref="AB62"/>
    <hyperlink r:id="rId109" ref="AB63"/>
    <hyperlink r:id="rId110" ref="AB64"/>
    <hyperlink r:id="rId111" ref="AB65"/>
    <hyperlink r:id="rId112" ref="AB66"/>
    <hyperlink r:id="rId113" ref="AB67"/>
    <hyperlink r:id="rId114" location="tab=summary" ref="A68"/>
    <hyperlink r:id="rId115" ref="J68"/>
    <hyperlink r:id="rId116" ref="K68"/>
    <hyperlink r:id="rId117" ref="AB68"/>
    <hyperlink r:id="rId118" ref="AB69"/>
    <hyperlink r:id="rId119" location="tab=summary" ref="A70"/>
    <hyperlink r:id="rId120" ref="AB70"/>
    <hyperlink r:id="rId121" ref="AB71"/>
    <hyperlink r:id="rId122" ref="AB72"/>
    <hyperlink r:id="rId123" ref="AB73"/>
    <hyperlink r:id="rId124" ref="AB74"/>
    <hyperlink r:id="rId125" ref="A75"/>
    <hyperlink r:id="rId126" ref="AB75"/>
    <hyperlink r:id="rId127" ref="AB76"/>
    <hyperlink r:id="rId128" location="tab=summary" ref="A77"/>
    <hyperlink r:id="rId129" ref="J77"/>
    <hyperlink r:id="rId130" ref="K77"/>
    <hyperlink r:id="rId131" ref="AB77"/>
    <hyperlink r:id="rId132" ref="AB78"/>
    <hyperlink r:id="rId133" ref="AB79"/>
    <hyperlink r:id="rId134" ref="AB80"/>
    <hyperlink r:id="rId135" ref="AB81"/>
    <hyperlink r:id="rId136" ref="AB82"/>
    <hyperlink r:id="rId137" ref="J83"/>
    <hyperlink r:id="rId138" ref="K83"/>
    <hyperlink r:id="rId139" ref="AB83"/>
    <hyperlink r:id="rId140" ref="AB84"/>
    <hyperlink r:id="rId141" ref="AB85"/>
    <hyperlink r:id="rId142" ref="AB86"/>
    <hyperlink r:id="rId143" ref="AB87"/>
    <hyperlink r:id="rId144" ref="A88"/>
    <hyperlink r:id="rId145" ref="K88"/>
    <hyperlink r:id="rId146" ref="AB89"/>
    <hyperlink r:id="rId147" ref="AB90"/>
    <hyperlink r:id="rId148" ref="AB91"/>
    <hyperlink r:id="rId149" location="tab=summary" ref="A92"/>
    <hyperlink r:id="rId150" ref="J92"/>
    <hyperlink r:id="rId151" ref="K92"/>
    <hyperlink r:id="rId152" ref="AB92"/>
    <hyperlink r:id="rId153" ref="J93"/>
    <hyperlink r:id="rId154" ref="K93"/>
    <hyperlink r:id="rId155" ref="AB93"/>
    <hyperlink r:id="rId156" ref="J94"/>
    <hyperlink r:id="rId157" ref="K94"/>
    <hyperlink r:id="rId158" ref="AB94"/>
    <hyperlink r:id="rId159" ref="AB95"/>
    <hyperlink r:id="rId160" ref="AB96"/>
    <hyperlink r:id="rId161" ref="AB97"/>
    <hyperlink r:id="rId162" ref="AB98"/>
    <hyperlink r:id="rId163" ref="A99"/>
    <hyperlink r:id="rId164" ref="AB99"/>
    <hyperlink r:id="rId165" ref="AB100"/>
    <hyperlink r:id="rId166" ref="AB101"/>
    <hyperlink r:id="rId167" ref="A102"/>
    <hyperlink r:id="rId168" ref="AB102"/>
    <hyperlink r:id="rId169" location="tab=summary" ref="A103"/>
    <hyperlink r:id="rId170" ref="J103"/>
    <hyperlink r:id="rId171" ref="K103"/>
    <hyperlink r:id="rId172" ref="AB103"/>
    <hyperlink r:id="rId173" ref="AB104"/>
    <hyperlink r:id="rId174" ref="J105"/>
    <hyperlink r:id="rId175" ref="K105"/>
    <hyperlink r:id="rId176" ref="AB105"/>
    <hyperlink r:id="rId177" ref="AB106"/>
    <hyperlink r:id="rId178" ref="J107"/>
    <hyperlink r:id="rId179" ref="K107"/>
    <hyperlink r:id="rId180" ref="AB107"/>
    <hyperlink r:id="rId181" ref="AB108"/>
    <hyperlink r:id="rId182" ref="AB109"/>
    <hyperlink r:id="rId183" ref="AB110"/>
    <hyperlink r:id="rId184" ref="AB111"/>
    <hyperlink r:id="rId185" ref="AB112"/>
    <hyperlink r:id="rId186" ref="AB113"/>
    <hyperlink r:id="rId187" ref="AB114"/>
    <hyperlink r:id="rId188" ref="AB115"/>
    <hyperlink r:id="rId189" ref="AB116"/>
    <hyperlink r:id="rId190" ref="AB117"/>
    <hyperlink r:id="rId191" location="tab=summary" ref="A118"/>
    <hyperlink r:id="rId192" ref="J118"/>
    <hyperlink r:id="rId193" ref="K118"/>
    <hyperlink r:id="rId194" ref="AB118"/>
    <hyperlink r:id="rId195" ref="A120"/>
    <hyperlink r:id="rId196" ref="AB120"/>
    <hyperlink r:id="rId197" location="tab=summary" ref="A121"/>
    <hyperlink r:id="rId198" ref="J121"/>
    <hyperlink r:id="rId199" ref="K121"/>
    <hyperlink r:id="rId200" ref="AB122"/>
    <hyperlink r:id="rId201" ref="AB123"/>
    <hyperlink r:id="rId202" ref="AB124"/>
    <hyperlink r:id="rId203" ref="AB125"/>
    <hyperlink r:id="rId204" ref="AB126"/>
    <hyperlink r:id="rId205" ref="J127"/>
    <hyperlink r:id="rId206" ref="K127"/>
    <hyperlink r:id="rId207" ref="AB127"/>
    <hyperlink r:id="rId208" ref="AB128"/>
    <hyperlink r:id="rId209" ref="AB129"/>
    <hyperlink r:id="rId210" location="tab=summary" ref="A130"/>
    <hyperlink r:id="rId211" ref="J130"/>
    <hyperlink r:id="rId212" ref="K130"/>
    <hyperlink r:id="rId213" ref="AB130"/>
    <hyperlink r:id="rId214" ref="AB131"/>
    <hyperlink r:id="rId215" ref="AB132"/>
    <hyperlink r:id="rId216" ref="AB133"/>
    <hyperlink r:id="rId217" ref="AB134"/>
    <hyperlink r:id="rId218" ref="AB135"/>
    <hyperlink r:id="rId219" ref="AB136"/>
    <hyperlink r:id="rId220" location="tab=summary" ref="A137"/>
    <hyperlink r:id="rId221" ref="J137"/>
    <hyperlink r:id="rId222" ref="K137"/>
    <hyperlink r:id="rId223" ref="AB137"/>
    <hyperlink r:id="rId224" ref="AB138"/>
    <hyperlink r:id="rId225" location="tab=summary" ref="A139"/>
    <hyperlink r:id="rId226" ref="J139"/>
    <hyperlink r:id="rId227" ref="K139"/>
    <hyperlink r:id="rId228" ref="AB139"/>
    <hyperlink r:id="rId229" ref="AB140"/>
    <hyperlink r:id="rId230" location="tab=summary" ref="A141"/>
    <hyperlink r:id="rId231" ref="AB141"/>
    <hyperlink r:id="rId232" location="tab=summary" ref="A142"/>
    <hyperlink r:id="rId233" ref="AB142"/>
    <hyperlink r:id="rId234" ref="AB143"/>
    <hyperlink r:id="rId235" ref="AB144"/>
    <hyperlink r:id="rId236" ref="AB145"/>
    <hyperlink r:id="rId237" ref="AB146"/>
    <hyperlink r:id="rId238" ref="AB147"/>
    <hyperlink r:id="rId239" ref="AB148"/>
    <hyperlink r:id="rId240" ref="J149"/>
    <hyperlink r:id="rId241" ref="K149"/>
    <hyperlink r:id="rId242" ref="AB149"/>
    <hyperlink r:id="rId243" ref="AB150"/>
    <hyperlink r:id="rId244" ref="J151"/>
    <hyperlink r:id="rId245" ref="K151"/>
    <hyperlink r:id="rId246" ref="AB151"/>
    <hyperlink r:id="rId247" ref="J152"/>
    <hyperlink r:id="rId248" ref="K152"/>
    <hyperlink r:id="rId249" ref="AB152"/>
    <hyperlink r:id="rId250" ref="AB153"/>
    <hyperlink r:id="rId251" ref="J154"/>
    <hyperlink r:id="rId252" ref="K154"/>
    <hyperlink r:id="rId253" ref="AB154"/>
    <hyperlink r:id="rId254" ref="A155"/>
    <hyperlink r:id="rId255" ref="AB155"/>
    <hyperlink r:id="rId256" ref="AB156"/>
    <hyperlink r:id="rId257" ref="AB157"/>
    <hyperlink r:id="rId258" ref="J158"/>
    <hyperlink r:id="rId259" ref="K158"/>
    <hyperlink r:id="rId260" ref="AB158"/>
    <hyperlink r:id="rId261" ref="AB159"/>
    <hyperlink r:id="rId262" ref="AB160"/>
    <hyperlink r:id="rId263" ref="AB161"/>
    <hyperlink r:id="rId264" ref="AB162"/>
    <hyperlink r:id="rId265" ref="AB163"/>
    <hyperlink r:id="rId266" ref="AB164"/>
    <hyperlink r:id="rId267" ref="AB165"/>
    <hyperlink r:id="rId268" location="tab=summary" ref="A166"/>
    <hyperlink r:id="rId269" ref="AB166"/>
    <hyperlink r:id="rId270" ref="AB167"/>
    <hyperlink r:id="rId271" ref="AB168"/>
    <hyperlink r:id="rId272" ref="AB169"/>
    <hyperlink r:id="rId273" ref="AB170"/>
    <hyperlink r:id="rId274" ref="J171"/>
    <hyperlink r:id="rId275" ref="K171"/>
    <hyperlink r:id="rId276" ref="AB171"/>
    <hyperlink r:id="rId277" ref="AB172"/>
    <hyperlink r:id="rId278" ref="AB173"/>
    <hyperlink r:id="rId279" ref="AB174"/>
    <hyperlink r:id="rId280" ref="AB175"/>
    <hyperlink r:id="rId281" ref="AB176"/>
    <hyperlink r:id="rId282" ref="AB177"/>
    <hyperlink r:id="rId283" ref="AB178"/>
    <hyperlink r:id="rId284" ref="AB179"/>
    <hyperlink r:id="rId285" ref="J180"/>
    <hyperlink r:id="rId286" ref="K180"/>
    <hyperlink r:id="rId287" ref="AB180"/>
    <hyperlink r:id="rId288" ref="AB181"/>
    <hyperlink r:id="rId289" ref="AB182"/>
    <hyperlink r:id="rId290" location="tab=summary" ref="A183"/>
    <hyperlink r:id="rId291" ref="J183"/>
    <hyperlink r:id="rId292" ref="K183"/>
    <hyperlink r:id="rId293" ref="AB183"/>
    <hyperlink r:id="rId294" ref="AB184"/>
    <hyperlink r:id="rId295" ref="AB185"/>
    <hyperlink r:id="rId296" ref="AB186"/>
    <hyperlink r:id="rId297" ref="AB187"/>
    <hyperlink r:id="rId298" location="tab=summary" ref="A188"/>
    <hyperlink r:id="rId299" ref="J188"/>
    <hyperlink r:id="rId300" ref="K188"/>
    <hyperlink r:id="rId301" ref="AB188"/>
    <hyperlink r:id="rId302" ref="AB189"/>
    <hyperlink r:id="rId303" ref="AB190"/>
    <hyperlink r:id="rId304" ref="AB191"/>
    <hyperlink r:id="rId305" ref="AB192"/>
    <hyperlink r:id="rId306" ref="AB193"/>
    <hyperlink r:id="rId307" location="tab=summary" ref="A194"/>
    <hyperlink r:id="rId308" ref="J194"/>
    <hyperlink r:id="rId309" ref="K194"/>
    <hyperlink r:id="rId310" ref="AB194"/>
    <hyperlink r:id="rId311" location="tab=summary" ref="A195"/>
    <hyperlink r:id="rId312" ref="J195"/>
    <hyperlink r:id="rId313" ref="K195"/>
    <hyperlink r:id="rId314" ref="AB195"/>
    <hyperlink r:id="rId315" location="tab=summary" ref="A196"/>
    <hyperlink r:id="rId316" ref="AB196"/>
    <hyperlink r:id="rId317" location="tab=summary" ref="A197"/>
    <hyperlink r:id="rId318" ref="AB197"/>
    <hyperlink r:id="rId319" ref="AB198"/>
    <hyperlink r:id="rId320" ref="AB199"/>
    <hyperlink r:id="rId321" ref="AB200"/>
    <hyperlink r:id="rId322" location="tab=summary" ref="A201"/>
    <hyperlink r:id="rId323" ref="J201"/>
    <hyperlink r:id="rId324" ref="K201"/>
    <hyperlink r:id="rId325" ref="AB201"/>
    <hyperlink r:id="rId326" ref="J202"/>
    <hyperlink r:id="rId327" ref="K202"/>
    <hyperlink r:id="rId328" ref="AB202"/>
    <hyperlink r:id="rId329" ref="AB203"/>
    <hyperlink r:id="rId330" ref="AB204"/>
    <hyperlink r:id="rId331" ref="AB205"/>
    <hyperlink r:id="rId332" ref="AB206"/>
    <hyperlink r:id="rId333" ref="AB207"/>
    <hyperlink r:id="rId334" ref="AB208"/>
    <hyperlink r:id="rId335" ref="AB209"/>
    <hyperlink r:id="rId336" location="tab=summary" ref="A210"/>
    <hyperlink r:id="rId337" ref="AB210"/>
    <hyperlink r:id="rId338" ref="J211"/>
    <hyperlink r:id="rId339" ref="K211"/>
    <hyperlink r:id="rId340" ref="AB211"/>
    <hyperlink r:id="rId341" ref="AB212"/>
    <hyperlink r:id="rId342" ref="AB213"/>
    <hyperlink r:id="rId343" ref="AB214"/>
    <hyperlink r:id="rId344" ref="A215"/>
    <hyperlink r:id="rId345" ref="AB215"/>
    <hyperlink r:id="rId346" ref="AB216"/>
    <hyperlink r:id="rId347" ref="AB217"/>
    <hyperlink r:id="rId348" location="tab=summary" ref="A218"/>
    <hyperlink r:id="rId349" ref="J218"/>
    <hyperlink r:id="rId350" ref="K218"/>
    <hyperlink r:id="rId351" ref="AB218"/>
    <hyperlink r:id="rId352" ref="AB219"/>
    <hyperlink r:id="rId353" ref="AB220"/>
    <hyperlink r:id="rId354" ref="AB221"/>
    <hyperlink r:id="rId355" location="tab=summary" ref="A222"/>
    <hyperlink r:id="rId356" ref="J222"/>
    <hyperlink r:id="rId357" ref="K222"/>
    <hyperlink r:id="rId358" ref="AB222"/>
    <hyperlink r:id="rId359" ref="AB223"/>
    <hyperlink r:id="rId360" location="tab=summary" ref="A224"/>
    <hyperlink r:id="rId361" ref="J224"/>
    <hyperlink r:id="rId362" ref="K224"/>
    <hyperlink r:id="rId363" ref="AB224"/>
    <hyperlink r:id="rId364" ref="J225"/>
    <hyperlink r:id="rId365" ref="K225"/>
    <hyperlink r:id="rId366" ref="AB225"/>
    <hyperlink r:id="rId367" ref="AB226"/>
    <hyperlink r:id="rId368" ref="AB227"/>
    <hyperlink r:id="rId369" ref="AB228"/>
    <hyperlink r:id="rId370" ref="AB229"/>
    <hyperlink r:id="rId371" ref="AB230"/>
    <hyperlink r:id="rId372" ref="AB231"/>
    <hyperlink r:id="rId373" ref="AB232"/>
    <hyperlink r:id="rId374" location="tab=summary" ref="A233"/>
    <hyperlink r:id="rId375" ref="J233"/>
    <hyperlink r:id="rId376" ref="K233"/>
    <hyperlink r:id="rId377" ref="AB233"/>
    <hyperlink r:id="rId378" ref="AB234"/>
    <hyperlink r:id="rId379" ref="A235"/>
    <hyperlink r:id="rId380" ref="AB235"/>
    <hyperlink r:id="rId381" ref="AB236"/>
    <hyperlink r:id="rId382" ref="AB237"/>
    <hyperlink r:id="rId383" ref="AB238"/>
    <hyperlink r:id="rId384" location="tab=summary" ref="A239"/>
    <hyperlink r:id="rId385" ref="J239"/>
    <hyperlink r:id="rId386" ref="K239"/>
    <hyperlink r:id="rId387" ref="AB239"/>
    <hyperlink r:id="rId388" location="tab=summary" ref="A240"/>
    <hyperlink r:id="rId389" ref="J240"/>
    <hyperlink r:id="rId390" ref="K240"/>
    <hyperlink r:id="rId391" ref="AB240"/>
    <hyperlink r:id="rId392" ref="AB241"/>
    <hyperlink r:id="rId393" ref="AB242"/>
    <hyperlink r:id="rId394" ref="AB243"/>
    <hyperlink r:id="rId395" ref="AB244"/>
    <hyperlink r:id="rId396" location="tab=summary" ref="A245"/>
    <hyperlink r:id="rId397" ref="J245"/>
    <hyperlink r:id="rId398" ref="K245"/>
    <hyperlink r:id="rId399" ref="AB245"/>
    <hyperlink r:id="rId400" ref="AB246"/>
    <hyperlink r:id="rId401" ref="AB247"/>
    <hyperlink r:id="rId402" ref="AB248"/>
    <hyperlink r:id="rId403" ref="AB249"/>
    <hyperlink r:id="rId404" ref="AB250"/>
    <hyperlink r:id="rId405" ref="AB251"/>
    <hyperlink r:id="rId406" ref="AB252"/>
    <hyperlink r:id="rId407" ref="AB253"/>
    <hyperlink r:id="rId408" ref="AB254"/>
    <hyperlink r:id="rId409" location="tab=summary" ref="A255"/>
    <hyperlink r:id="rId410" ref="J255"/>
    <hyperlink r:id="rId411" ref="K255"/>
    <hyperlink r:id="rId412" ref="AB255"/>
    <hyperlink r:id="rId413" ref="J256"/>
    <hyperlink r:id="rId414" ref="K256"/>
    <hyperlink r:id="rId415" ref="AB256"/>
    <hyperlink r:id="rId416" ref="AB257"/>
    <hyperlink r:id="rId417" location="tab=summary" ref="A258"/>
    <hyperlink r:id="rId418" ref="J258"/>
    <hyperlink r:id="rId419" ref="K258"/>
    <hyperlink r:id="rId420" ref="AB258"/>
    <hyperlink r:id="rId421" ref="AB259"/>
    <hyperlink r:id="rId422" ref="AB260"/>
    <hyperlink r:id="rId423" ref="J261"/>
    <hyperlink r:id="rId424" ref="K261"/>
    <hyperlink r:id="rId425" ref="AB261"/>
    <hyperlink r:id="rId426" ref="AB262"/>
    <hyperlink r:id="rId427" location="tab=summary" ref="A263"/>
    <hyperlink r:id="rId428" ref="J263"/>
    <hyperlink r:id="rId429" ref="K263"/>
    <hyperlink r:id="rId430" ref="AB263"/>
    <hyperlink r:id="rId431" location="tab=summary" ref="A264"/>
    <hyperlink r:id="rId432" ref="J264"/>
    <hyperlink r:id="rId433" ref="K264"/>
    <hyperlink r:id="rId434" ref="AB264"/>
    <hyperlink r:id="rId435" ref="AB265"/>
    <hyperlink r:id="rId436" ref="AB266"/>
    <hyperlink r:id="rId437" ref="AB268"/>
    <hyperlink r:id="rId438" ref="AB269"/>
    <hyperlink r:id="rId439" ref="AB270"/>
    <hyperlink r:id="rId440" ref="AB271"/>
    <hyperlink r:id="rId441" ref="AB272"/>
    <hyperlink r:id="rId442" ref="AB273"/>
    <hyperlink r:id="rId443" ref="AB274"/>
    <hyperlink r:id="rId444" ref="AB275"/>
    <hyperlink r:id="rId445" ref="AB276"/>
    <hyperlink r:id="rId446" ref="AB277"/>
    <hyperlink r:id="rId447" ref="AB278"/>
    <hyperlink r:id="rId448" ref="AB279"/>
    <hyperlink r:id="rId449" ref="AB280"/>
    <hyperlink r:id="rId450" ref="AB281"/>
    <hyperlink r:id="rId451" ref="AB282"/>
    <hyperlink r:id="rId452" location="tab=summary" ref="A283"/>
    <hyperlink r:id="rId453" ref="J283"/>
    <hyperlink r:id="rId454" ref="K283"/>
    <hyperlink r:id="rId455" ref="AB283"/>
    <hyperlink r:id="rId456" ref="AB284"/>
    <hyperlink r:id="rId457" ref="AB285"/>
    <hyperlink r:id="rId458" ref="AB286"/>
    <hyperlink r:id="rId459" ref="AB287"/>
    <hyperlink r:id="rId460" location="tab=summary" ref="A288"/>
    <hyperlink r:id="rId461" ref="J288"/>
    <hyperlink r:id="rId462" ref="K288"/>
    <hyperlink r:id="rId463" ref="AB289"/>
    <hyperlink r:id="rId464" ref="AB290"/>
    <hyperlink r:id="rId465" ref="AB291"/>
    <hyperlink r:id="rId466" ref="AB292"/>
    <hyperlink r:id="rId467" ref="AB293"/>
    <hyperlink r:id="rId468" location="tab=summary" ref="A294"/>
    <hyperlink r:id="rId469" ref="J294"/>
    <hyperlink r:id="rId470" ref="K294"/>
    <hyperlink r:id="rId471" ref="AB294"/>
    <hyperlink r:id="rId472" location="tab=summary" ref="A295"/>
    <hyperlink r:id="rId473" ref="J295"/>
    <hyperlink r:id="rId474" ref="K295"/>
    <hyperlink r:id="rId475" ref="AB295"/>
    <hyperlink r:id="rId476" location="tab=summary" ref="A296"/>
    <hyperlink r:id="rId477" ref="J296"/>
    <hyperlink r:id="rId478" ref="K296"/>
    <hyperlink r:id="rId479" ref="AB296"/>
    <hyperlink r:id="rId480" ref="AB297"/>
    <hyperlink r:id="rId481" ref="AB298"/>
    <hyperlink r:id="rId482" location="tab=summary" ref="A299"/>
    <hyperlink r:id="rId483" ref="J299"/>
    <hyperlink r:id="rId484" ref="K299"/>
    <hyperlink r:id="rId485" ref="AB299"/>
    <hyperlink r:id="rId486" ref="AB300"/>
    <hyperlink r:id="rId487" ref="J301"/>
    <hyperlink r:id="rId488" ref="K301"/>
    <hyperlink r:id="rId489" ref="AB301"/>
    <hyperlink r:id="rId490" location="tab=summary" ref="A302"/>
    <hyperlink r:id="rId491" ref="J302"/>
    <hyperlink r:id="rId492" ref="K302"/>
    <hyperlink r:id="rId493" ref="AB302"/>
    <hyperlink r:id="rId494" ref="J303"/>
    <hyperlink r:id="rId495" ref="K303"/>
    <hyperlink r:id="rId496" ref="AB303"/>
    <hyperlink r:id="rId497" ref="AB304"/>
    <hyperlink r:id="rId498" location="tab=summary" ref="A305"/>
    <hyperlink r:id="rId499" ref="J305"/>
    <hyperlink r:id="rId500" ref="K305"/>
    <hyperlink r:id="rId501" ref="AB305"/>
    <hyperlink r:id="rId502" location="tab=summary" ref="A306"/>
    <hyperlink r:id="rId503" ref="J306"/>
    <hyperlink r:id="rId504" ref="K306"/>
    <hyperlink r:id="rId505" ref="AB306"/>
    <hyperlink r:id="rId506" ref="AB307"/>
    <hyperlink r:id="rId507" ref="J308"/>
    <hyperlink r:id="rId508" ref="K308"/>
    <hyperlink r:id="rId509" ref="AB308"/>
    <hyperlink r:id="rId510" ref="AB309"/>
    <hyperlink r:id="rId511" location="tab=summary" ref="A310"/>
    <hyperlink r:id="rId512" ref="J310"/>
    <hyperlink r:id="rId513" ref="K310"/>
    <hyperlink r:id="rId514" ref="AB310"/>
    <hyperlink r:id="rId515" ref="AB311"/>
    <hyperlink r:id="rId516" location="tab=summary" ref="A312"/>
    <hyperlink r:id="rId517" ref="J312"/>
    <hyperlink r:id="rId518" ref="K312"/>
    <hyperlink r:id="rId519" ref="AB312"/>
    <hyperlink r:id="rId520" ref="AB313"/>
    <hyperlink r:id="rId521" ref="AB314"/>
    <hyperlink r:id="rId522" ref="AB315"/>
    <hyperlink r:id="rId523" ref="AB316"/>
    <hyperlink r:id="rId524" ref="AB317"/>
    <hyperlink r:id="rId525" ref="AB318"/>
    <hyperlink r:id="rId526" ref="AB319"/>
    <hyperlink r:id="rId527" location="tab=summary" ref="A320"/>
    <hyperlink r:id="rId528" ref="J320"/>
    <hyperlink r:id="rId529" ref="K320"/>
    <hyperlink r:id="rId530" ref="AB320"/>
    <hyperlink r:id="rId531" location="tab=summary" ref="A321"/>
    <hyperlink r:id="rId532" ref="J321"/>
    <hyperlink r:id="rId533" ref="K321"/>
    <hyperlink r:id="rId534" ref="AB321"/>
    <hyperlink r:id="rId535" ref="AB322"/>
    <hyperlink r:id="rId536" ref="AB323"/>
    <hyperlink r:id="rId537" ref="AB324"/>
    <hyperlink r:id="rId538" ref="AB325"/>
    <hyperlink r:id="rId539" ref="AB326"/>
    <hyperlink r:id="rId540" ref="AB327"/>
    <hyperlink r:id="rId541" ref="AB328"/>
    <hyperlink r:id="rId542" ref="AB329"/>
    <hyperlink r:id="rId543" ref="AB330"/>
    <hyperlink r:id="rId544" ref="AB331"/>
    <hyperlink r:id="rId545" location="tab=summary" ref="A332"/>
    <hyperlink r:id="rId546" ref="J332"/>
    <hyperlink r:id="rId547" ref="K332"/>
    <hyperlink r:id="rId548" ref="AB332"/>
    <hyperlink r:id="rId549" ref="AB333"/>
    <hyperlink r:id="rId550" ref="AB334"/>
    <hyperlink r:id="rId551" ref="AB335"/>
    <hyperlink r:id="rId552" ref="AB336"/>
    <hyperlink r:id="rId553" ref="AB337"/>
    <hyperlink r:id="rId554" ref="AB338"/>
    <hyperlink r:id="rId555" location="tab=summary" ref="A339"/>
    <hyperlink r:id="rId556" ref="J339"/>
    <hyperlink r:id="rId557" ref="K339"/>
    <hyperlink r:id="rId558" ref="AB339"/>
    <hyperlink r:id="rId559" ref="AB340"/>
    <hyperlink r:id="rId560" ref="J341"/>
    <hyperlink r:id="rId561" ref="K341"/>
    <hyperlink r:id="rId562" ref="AB341"/>
    <hyperlink r:id="rId563" ref="AB342"/>
    <hyperlink r:id="rId564" ref="AB343"/>
    <hyperlink r:id="rId565" ref="AB344"/>
    <hyperlink r:id="rId566" ref="AB345"/>
    <hyperlink r:id="rId567" ref="AB346"/>
    <hyperlink r:id="rId568" ref="AB347"/>
    <hyperlink r:id="rId569" ref="AB348"/>
    <hyperlink r:id="rId570" ref="AB349"/>
    <hyperlink r:id="rId571" ref="AB350"/>
    <hyperlink r:id="rId572" ref="AB351"/>
    <hyperlink r:id="rId573" ref="J352"/>
    <hyperlink r:id="rId574" ref="K352"/>
    <hyperlink r:id="rId575" ref="AB352"/>
    <hyperlink r:id="rId576" ref="AB353"/>
    <hyperlink r:id="rId577" ref="AB354"/>
    <hyperlink r:id="rId578" ref="AB355"/>
    <hyperlink r:id="rId579" ref="AB356"/>
    <hyperlink r:id="rId580" ref="AB357"/>
    <hyperlink r:id="rId581" ref="J358"/>
    <hyperlink r:id="rId582" ref="K358"/>
    <hyperlink r:id="rId583" ref="AB358"/>
    <hyperlink r:id="rId584" ref="AB359"/>
    <hyperlink r:id="rId585" ref="AB360"/>
    <hyperlink r:id="rId586" ref="AB361"/>
    <hyperlink r:id="rId587" location="tab=summary" ref="A362"/>
    <hyperlink r:id="rId588" ref="J362"/>
    <hyperlink r:id="rId589" ref="K362"/>
    <hyperlink r:id="rId590" ref="AB362"/>
    <hyperlink r:id="rId591" ref="AB363"/>
    <hyperlink r:id="rId592" ref="AB364"/>
    <hyperlink r:id="rId593" location="tab=summary" ref="A365"/>
    <hyperlink r:id="rId594" ref="J365"/>
    <hyperlink r:id="rId595" ref="K365"/>
    <hyperlink r:id="rId596" ref="AB365"/>
    <hyperlink r:id="rId597" location="tab=summary" ref="A366"/>
    <hyperlink r:id="rId598" ref="J366"/>
    <hyperlink r:id="rId599" ref="K366"/>
    <hyperlink r:id="rId600" ref="AB366"/>
    <hyperlink r:id="rId601" ref="AB368"/>
    <hyperlink r:id="rId602" ref="AB369"/>
    <hyperlink r:id="rId603" ref="AB370"/>
    <hyperlink r:id="rId604" ref="AB371"/>
    <hyperlink r:id="rId605" ref="AB372"/>
    <hyperlink r:id="rId606" ref="AB373"/>
    <hyperlink r:id="rId607" ref="AB374"/>
    <hyperlink r:id="rId608" ref="J375"/>
    <hyperlink r:id="rId609" ref="K375"/>
    <hyperlink r:id="rId610" ref="AB375"/>
    <hyperlink r:id="rId611" ref="AB376"/>
    <hyperlink r:id="rId612" ref="AB377"/>
    <hyperlink r:id="rId613" ref="AB378"/>
    <hyperlink r:id="rId614" ref="AB379"/>
    <hyperlink r:id="rId615" ref="AB380"/>
    <hyperlink r:id="rId616" ref="AB381"/>
    <hyperlink r:id="rId617" ref="AB382"/>
    <hyperlink r:id="rId618" location="tab=summary" ref="A383"/>
    <hyperlink r:id="rId619" ref="J383"/>
    <hyperlink r:id="rId620" ref="K383"/>
    <hyperlink r:id="rId621" ref="AB383"/>
    <hyperlink r:id="rId622" ref="AB384"/>
    <hyperlink r:id="rId623" location="tab=summary" ref="A385"/>
    <hyperlink r:id="rId624" ref="J385"/>
    <hyperlink r:id="rId625" ref="K385"/>
    <hyperlink r:id="rId626" ref="AB385"/>
    <hyperlink r:id="rId627" ref="AB386"/>
    <hyperlink r:id="rId628" location="tab=summary" ref="A387"/>
    <hyperlink r:id="rId629" ref="AB387"/>
    <hyperlink r:id="rId630" ref="AB388"/>
    <hyperlink r:id="rId631" ref="AB389"/>
    <hyperlink r:id="rId632" ref="J390"/>
    <hyperlink r:id="rId633" ref="K390"/>
    <hyperlink r:id="rId634" ref="AB390"/>
    <hyperlink r:id="rId635" ref="AB391"/>
    <hyperlink r:id="rId636" ref="AB392"/>
    <hyperlink r:id="rId637" ref="AB393"/>
    <hyperlink r:id="rId638" ref="AB394"/>
    <hyperlink r:id="rId639" ref="AB395"/>
    <hyperlink r:id="rId640" ref="AB396"/>
    <hyperlink r:id="rId641" ref="AB397"/>
    <hyperlink r:id="rId642" ref="AB398"/>
    <hyperlink r:id="rId643" location="tab=summary" ref="A399"/>
    <hyperlink r:id="rId644" ref="J399"/>
    <hyperlink r:id="rId645" ref="K399"/>
    <hyperlink r:id="rId646" ref="AB399"/>
    <hyperlink r:id="rId647" ref="AB400"/>
    <hyperlink r:id="rId648" ref="AB401"/>
    <hyperlink r:id="rId649" location="tab=summary" ref="A402"/>
    <hyperlink r:id="rId650" ref="J402"/>
    <hyperlink r:id="rId651" ref="K402"/>
    <hyperlink r:id="rId652" ref="AB402"/>
    <hyperlink r:id="rId653" ref="AB403"/>
    <hyperlink r:id="rId654" location="tab=summary" ref="A404"/>
    <hyperlink r:id="rId655" ref="J404"/>
    <hyperlink r:id="rId656" ref="K404"/>
    <hyperlink r:id="rId657" ref="AB404"/>
    <hyperlink r:id="rId658" ref="AB405"/>
    <hyperlink r:id="rId659" location="tab=summary" ref="A406"/>
    <hyperlink r:id="rId660" ref="J406"/>
    <hyperlink r:id="rId661" ref="K406"/>
    <hyperlink r:id="rId662" ref="AB406"/>
    <hyperlink r:id="rId663" ref="AB407"/>
    <hyperlink r:id="rId664" ref="AB408"/>
    <hyperlink r:id="rId665" ref="AB409"/>
    <hyperlink r:id="rId666" ref="AB410"/>
    <hyperlink r:id="rId667" ref="AB411"/>
    <hyperlink r:id="rId668" ref="AB412"/>
    <hyperlink r:id="rId669" ref="J413"/>
    <hyperlink r:id="rId670" ref="K413"/>
    <hyperlink r:id="rId671" ref="AB413"/>
    <hyperlink r:id="rId672" ref="AB414"/>
    <hyperlink r:id="rId673" ref="AB415"/>
    <hyperlink r:id="rId674" ref="J416"/>
    <hyperlink r:id="rId675" ref="K416"/>
    <hyperlink r:id="rId676" ref="AB416"/>
    <hyperlink r:id="rId677" ref="AB417"/>
    <hyperlink r:id="rId678" ref="J418"/>
    <hyperlink r:id="rId679" ref="K418"/>
    <hyperlink r:id="rId680" ref="AB418"/>
    <hyperlink r:id="rId681" ref="AB419"/>
    <hyperlink r:id="rId682" ref="AB420"/>
    <hyperlink r:id="rId683" ref="AB421"/>
    <hyperlink r:id="rId684" ref="AB422"/>
    <hyperlink r:id="rId685" ref="AB423"/>
    <hyperlink r:id="rId686" ref="AB424"/>
    <hyperlink r:id="rId687" ref="AB425"/>
    <hyperlink r:id="rId688" ref="AB426"/>
    <hyperlink r:id="rId689" ref="AB427"/>
    <hyperlink r:id="rId690" ref="AB428"/>
    <hyperlink r:id="rId691" ref="AB429"/>
    <hyperlink r:id="rId692" ref="J430"/>
    <hyperlink r:id="rId693" ref="K430"/>
    <hyperlink r:id="rId694" ref="AB430"/>
    <hyperlink r:id="rId695" ref="AB431"/>
    <hyperlink r:id="rId696" ref="AB432"/>
    <hyperlink r:id="rId697" ref="AB433"/>
    <hyperlink r:id="rId698" ref="J434"/>
    <hyperlink r:id="rId699" ref="K434"/>
    <hyperlink r:id="rId700" ref="AB434"/>
    <hyperlink r:id="rId701" ref="AB435"/>
    <hyperlink r:id="rId702" ref="A436"/>
    <hyperlink r:id="rId703" ref="AB437"/>
    <hyperlink r:id="rId704" ref="AB438"/>
    <hyperlink r:id="rId705" ref="AB439"/>
    <hyperlink r:id="rId706" ref="AB440"/>
    <hyperlink r:id="rId707" ref="AB441"/>
    <hyperlink r:id="rId708" ref="AB442"/>
    <hyperlink r:id="rId709" ref="J443"/>
    <hyperlink r:id="rId710" ref="K443"/>
    <hyperlink r:id="rId711" ref="AB443"/>
    <hyperlink r:id="rId712" ref="AB444"/>
    <hyperlink r:id="rId713" ref="AB445"/>
    <hyperlink r:id="rId714" ref="AB446"/>
    <hyperlink r:id="rId715" ref="AB447"/>
    <hyperlink r:id="rId716" ref="AB448"/>
    <hyperlink r:id="rId717" ref="J450"/>
    <hyperlink r:id="rId718" ref="K450"/>
    <hyperlink r:id="rId719" ref="AB450"/>
    <hyperlink r:id="rId720" ref="AB451"/>
    <hyperlink r:id="rId721" ref="AB452"/>
    <hyperlink r:id="rId722" ref="A453"/>
    <hyperlink r:id="rId723" ref="AB453"/>
    <hyperlink r:id="rId724" ref="AB454"/>
    <hyperlink r:id="rId725" location="tab=summary" ref="A455"/>
    <hyperlink r:id="rId726" ref="J455"/>
    <hyperlink r:id="rId727" ref="K455"/>
    <hyperlink r:id="rId728" ref="AB455"/>
    <hyperlink r:id="rId729" ref="AB456"/>
    <hyperlink r:id="rId730" ref="AB457"/>
    <hyperlink r:id="rId731" ref="AB458"/>
    <hyperlink r:id="rId732" ref="AB459"/>
    <hyperlink r:id="rId733" ref="AB460"/>
    <hyperlink r:id="rId734" ref="AB461"/>
    <hyperlink r:id="rId735" ref="AB462"/>
    <hyperlink r:id="rId736" location="tab=summary" ref="A463"/>
    <hyperlink r:id="rId737" ref="J463"/>
    <hyperlink r:id="rId738" ref="K463"/>
    <hyperlink r:id="rId739" ref="AB463"/>
    <hyperlink r:id="rId740" ref="AB464"/>
    <hyperlink r:id="rId741" ref="AB465"/>
    <hyperlink r:id="rId742" ref="AB466"/>
    <hyperlink r:id="rId743" ref="AB467"/>
    <hyperlink r:id="rId744" ref="AB468"/>
    <hyperlink r:id="rId745" ref="AB469"/>
    <hyperlink r:id="rId746" ref="AB470"/>
    <hyperlink r:id="rId747" ref="AB471"/>
    <hyperlink r:id="rId748" ref="AB472"/>
    <hyperlink r:id="rId749" ref="AB473"/>
    <hyperlink r:id="rId750" ref="AB474"/>
    <hyperlink r:id="rId751" ref="AB475"/>
    <hyperlink r:id="rId752" ref="AB476"/>
    <hyperlink r:id="rId753" ref="AB477"/>
    <hyperlink r:id="rId754" ref="AB478"/>
    <hyperlink r:id="rId755" ref="AB479"/>
    <hyperlink r:id="rId756" ref="AB480"/>
    <hyperlink r:id="rId757" ref="AB481"/>
    <hyperlink r:id="rId758" ref="AB482"/>
    <hyperlink r:id="rId759" ref="AB483"/>
    <hyperlink r:id="rId760" ref="AB485"/>
    <hyperlink r:id="rId761" ref="AB486"/>
    <hyperlink r:id="rId762" ref="AB487"/>
    <hyperlink r:id="rId763" ref="AB488"/>
    <hyperlink r:id="rId764" ref="AB489"/>
    <hyperlink r:id="rId765" ref="AB490"/>
    <hyperlink r:id="rId766" ref="AB491"/>
    <hyperlink r:id="rId767" ref="A492"/>
    <hyperlink r:id="rId768" ref="AB492"/>
    <hyperlink r:id="rId769" ref="AB493"/>
    <hyperlink r:id="rId770" ref="AB494"/>
    <hyperlink r:id="rId771" ref="AB495"/>
    <hyperlink r:id="rId772" ref="AB497"/>
    <hyperlink r:id="rId773" ref="AB498"/>
    <hyperlink r:id="rId774" ref="AB499"/>
    <hyperlink r:id="rId775" ref="AB500"/>
    <hyperlink r:id="rId776" ref="AB501"/>
    <hyperlink r:id="rId777" location="tab=summary" ref="A502"/>
    <hyperlink r:id="rId778" ref="J502"/>
    <hyperlink r:id="rId779" ref="K502"/>
    <hyperlink r:id="rId780" ref="AB502"/>
    <hyperlink r:id="rId781" ref="AB503"/>
    <hyperlink r:id="rId782" ref="AB504"/>
    <hyperlink r:id="rId783" ref="J505"/>
    <hyperlink r:id="rId784" ref="K505"/>
    <hyperlink r:id="rId785" ref="AB505"/>
    <hyperlink r:id="rId786" ref="AB506"/>
    <hyperlink r:id="rId787" ref="AB507"/>
    <hyperlink r:id="rId788" ref="J508"/>
    <hyperlink r:id="rId789" ref="K508"/>
    <hyperlink r:id="rId790" ref="AB508"/>
    <hyperlink r:id="rId791" ref="AB509"/>
    <hyperlink r:id="rId792" ref="AB510"/>
    <hyperlink r:id="rId793" ref="AB511"/>
    <hyperlink r:id="rId794" ref="AB512"/>
    <hyperlink r:id="rId795" ref="AB513"/>
    <hyperlink r:id="rId796" ref="AB514"/>
    <hyperlink r:id="rId797" ref="AB515"/>
    <hyperlink r:id="rId798" ref="AB516"/>
    <hyperlink r:id="rId799" ref="J517"/>
    <hyperlink r:id="rId800" ref="K517"/>
    <hyperlink r:id="rId801" ref="AB517"/>
    <hyperlink r:id="rId802" ref="AB518"/>
    <hyperlink r:id="rId803" ref="AB519"/>
    <hyperlink r:id="rId804" ref="AB520"/>
    <hyperlink r:id="rId805" location="tab=summary" ref="A521"/>
    <hyperlink r:id="rId806" ref="J521"/>
    <hyperlink r:id="rId807" ref="K521"/>
    <hyperlink r:id="rId808" ref="AB521"/>
    <hyperlink r:id="rId809" ref="AB522"/>
    <hyperlink r:id="rId810" ref="AB523"/>
    <hyperlink r:id="rId811" ref="AB524"/>
    <hyperlink r:id="rId812" ref="AB526"/>
    <hyperlink r:id="rId813" ref="AB527"/>
    <hyperlink r:id="rId814" ref="J529"/>
    <hyperlink r:id="rId815" ref="K529"/>
    <hyperlink r:id="rId816" ref="AB529"/>
    <hyperlink r:id="rId817" ref="AB530"/>
    <hyperlink r:id="rId818" ref="AB531"/>
    <hyperlink r:id="rId819" ref="AB532"/>
    <hyperlink r:id="rId820" ref="AB533"/>
    <hyperlink r:id="rId821" ref="AB534"/>
    <hyperlink r:id="rId822" ref="AB535"/>
    <hyperlink r:id="rId823" ref="AB536"/>
    <hyperlink r:id="rId824" ref="AB537"/>
    <hyperlink r:id="rId825" ref="AB538"/>
    <hyperlink r:id="rId826" ref="A539"/>
    <hyperlink r:id="rId827" ref="AB539"/>
    <hyperlink r:id="rId828" ref="AB540"/>
    <hyperlink r:id="rId829" location="tab=summary" ref="A541"/>
    <hyperlink r:id="rId830" ref="AB541"/>
    <hyperlink r:id="rId831" ref="AB542"/>
    <hyperlink r:id="rId832" ref="AB543"/>
    <hyperlink r:id="rId833" ref="AB544"/>
    <hyperlink r:id="rId834" ref="AB545"/>
    <hyperlink r:id="rId835" ref="AB546"/>
    <hyperlink r:id="rId836" ref="AB547"/>
    <hyperlink r:id="rId837" ref="AB548"/>
    <hyperlink r:id="rId838" ref="AB549"/>
    <hyperlink r:id="rId839" ref="AB550"/>
    <hyperlink r:id="rId840" ref="AB551"/>
    <hyperlink r:id="rId841" ref="AB552"/>
    <hyperlink r:id="rId842" ref="AB553"/>
    <hyperlink r:id="rId843" location="tab=summary" ref="A554"/>
    <hyperlink r:id="rId844" ref="J554"/>
    <hyperlink r:id="rId845" ref="K554"/>
    <hyperlink r:id="rId846" ref="AB554"/>
    <hyperlink r:id="rId847" ref="AB555"/>
    <hyperlink r:id="rId848" ref="J556"/>
    <hyperlink r:id="rId849" ref="K556"/>
    <hyperlink r:id="rId850" ref="AB556"/>
    <hyperlink r:id="rId851" ref="AB557"/>
    <hyperlink r:id="rId852" ref="J558"/>
    <hyperlink r:id="rId853" ref="K558"/>
    <hyperlink r:id="rId854" ref="AB558"/>
    <hyperlink r:id="rId855" ref="J559"/>
    <hyperlink r:id="rId856" ref="K559"/>
    <hyperlink r:id="rId857" ref="AB559"/>
    <hyperlink r:id="rId858" ref="AB560"/>
    <hyperlink r:id="rId859" ref="AB561"/>
    <hyperlink r:id="rId860" ref="AB562"/>
    <hyperlink r:id="rId861" location="tab=summary" ref="A563"/>
    <hyperlink r:id="rId862" ref="J563"/>
    <hyperlink r:id="rId863" ref="K563"/>
    <hyperlink r:id="rId864" ref="AB563"/>
    <hyperlink r:id="rId865" ref="AB564"/>
    <hyperlink r:id="rId866" ref="AB565"/>
    <hyperlink r:id="rId867" ref="AB566"/>
    <hyperlink r:id="rId868" ref="AB567"/>
    <hyperlink r:id="rId869" ref="AB568"/>
    <hyperlink r:id="rId870" ref="A570"/>
    <hyperlink r:id="rId871" ref="AB570"/>
    <hyperlink r:id="rId872" ref="AB571"/>
    <hyperlink r:id="rId873" ref="AB572"/>
    <hyperlink r:id="rId874" ref="AB573"/>
    <hyperlink r:id="rId875" ref="AB574"/>
    <hyperlink r:id="rId876" ref="AB575"/>
    <hyperlink r:id="rId877" ref="J576"/>
    <hyperlink r:id="rId878" ref="K576"/>
    <hyperlink r:id="rId879" ref="AB576"/>
    <hyperlink r:id="rId880" ref="AB577"/>
    <hyperlink r:id="rId881" ref="AB578"/>
    <hyperlink r:id="rId882" ref="AB579"/>
    <hyperlink r:id="rId883" ref="AB580"/>
    <hyperlink r:id="rId884" ref="AB581"/>
    <hyperlink r:id="rId885" ref="AB582"/>
    <hyperlink r:id="rId886" ref="AB583"/>
    <hyperlink r:id="rId887" ref="AB584"/>
    <hyperlink r:id="rId888" ref="AB585"/>
    <hyperlink r:id="rId889" ref="AB586"/>
    <hyperlink r:id="rId890" ref="AB587"/>
    <hyperlink r:id="rId891" ref="J588"/>
    <hyperlink r:id="rId892" ref="K588"/>
    <hyperlink r:id="rId893" ref="AB588"/>
    <hyperlink r:id="rId894" ref="AB589"/>
    <hyperlink r:id="rId895" ref="AB590"/>
    <hyperlink r:id="rId896" ref="AB591"/>
    <hyperlink r:id="rId897" ref="AB592"/>
    <hyperlink r:id="rId898" ref="AB593"/>
    <hyperlink r:id="rId899" ref="AB594"/>
    <hyperlink r:id="rId900" ref="AB595"/>
    <hyperlink r:id="rId901" ref="AB596"/>
    <hyperlink r:id="rId902" ref="AB597"/>
    <hyperlink r:id="rId903" location="tab=summary" ref="A598"/>
    <hyperlink r:id="rId904" ref="J598"/>
    <hyperlink r:id="rId905" ref="K598"/>
    <hyperlink r:id="rId906" ref="AB598"/>
    <hyperlink r:id="rId907" ref="AB599"/>
    <hyperlink r:id="rId908" ref="AB600"/>
    <hyperlink r:id="rId909" ref="AB601"/>
    <hyperlink r:id="rId910" ref="AB602"/>
    <hyperlink r:id="rId911" ref="AB603"/>
    <hyperlink r:id="rId912" ref="AB604"/>
    <hyperlink r:id="rId913" ref="AB605"/>
    <hyperlink r:id="rId914" ref="AB606"/>
    <hyperlink r:id="rId915" ref="AB607"/>
    <hyperlink r:id="rId916" ref="AB608"/>
    <hyperlink r:id="rId917" ref="AB609"/>
    <hyperlink r:id="rId918" location="tab=summary" ref="A610"/>
    <hyperlink r:id="rId919" ref="J610"/>
    <hyperlink r:id="rId920" ref="K610"/>
    <hyperlink r:id="rId921" ref="AB611"/>
    <hyperlink r:id="rId922" ref="AB612"/>
    <hyperlink r:id="rId923" location="tab=summary" ref="A613"/>
    <hyperlink r:id="rId924" ref="AB613"/>
    <hyperlink r:id="rId925" ref="AB614"/>
    <hyperlink r:id="rId926" ref="AB615"/>
    <hyperlink r:id="rId927" location="tab=summary" ref="A616"/>
    <hyperlink r:id="rId928" ref="AB616"/>
    <hyperlink r:id="rId929" ref="AB617"/>
    <hyperlink r:id="rId930" location="tab=summary" ref="A618"/>
    <hyperlink r:id="rId931" ref="AB618"/>
    <hyperlink r:id="rId932" location="tab=summary" ref="A619"/>
    <hyperlink r:id="rId933" ref="J619"/>
    <hyperlink r:id="rId934" ref="K619"/>
    <hyperlink r:id="rId935" ref="AB619"/>
    <hyperlink r:id="rId936" ref="AB620"/>
    <hyperlink r:id="rId937" ref="AB621"/>
    <hyperlink r:id="rId938" ref="AB622"/>
    <hyperlink r:id="rId939" ref="AB623"/>
    <hyperlink r:id="rId940" ref="AB624"/>
    <hyperlink r:id="rId941" ref="AB626"/>
    <hyperlink r:id="rId942" ref="AB627"/>
    <hyperlink r:id="rId943" ref="AB628"/>
    <hyperlink r:id="rId944" ref="AB629"/>
    <hyperlink r:id="rId945" ref="AB630"/>
    <hyperlink r:id="rId946" ref="AB631"/>
    <hyperlink r:id="rId947" ref="AB632"/>
    <hyperlink r:id="rId948" ref="AB633"/>
    <hyperlink r:id="rId949" ref="AB634"/>
    <hyperlink r:id="rId950" ref="AB635"/>
    <hyperlink r:id="rId951" ref="AB636"/>
    <hyperlink r:id="rId952" ref="AB637"/>
    <hyperlink r:id="rId953" ref="AB638"/>
    <hyperlink r:id="rId954" ref="J639"/>
    <hyperlink r:id="rId955" ref="K639"/>
    <hyperlink r:id="rId956" ref="AB639"/>
    <hyperlink r:id="rId957" location="tab=summary" ref="A640"/>
    <hyperlink r:id="rId958" ref="J640"/>
    <hyperlink r:id="rId959" ref="K640"/>
    <hyperlink r:id="rId960" ref="AB640"/>
    <hyperlink r:id="rId961" ref="AB641"/>
    <hyperlink r:id="rId962" ref="AB642"/>
    <hyperlink r:id="rId963" ref="AB643"/>
    <hyperlink r:id="rId964" ref="AB644"/>
    <hyperlink r:id="rId965" ref="A645"/>
    <hyperlink r:id="rId966" ref="AB645"/>
    <hyperlink r:id="rId967" ref="AB646"/>
    <hyperlink r:id="rId968" ref="AB647"/>
    <hyperlink r:id="rId969" ref="AB648"/>
    <hyperlink r:id="rId970" ref="AB649"/>
    <hyperlink r:id="rId971" ref="AB650"/>
    <hyperlink r:id="rId972" ref="AB651"/>
    <hyperlink r:id="rId973" ref="AB652"/>
    <hyperlink r:id="rId974" ref="AB653"/>
    <hyperlink r:id="rId975" ref="AB654"/>
    <hyperlink r:id="rId976" location="tab=summary" ref="A655"/>
    <hyperlink r:id="rId977" ref="J655"/>
    <hyperlink r:id="rId978" ref="K655"/>
    <hyperlink r:id="rId979" ref="AB655"/>
    <hyperlink r:id="rId980" ref="AB656"/>
    <hyperlink r:id="rId981" ref="AB657"/>
    <hyperlink r:id="rId982" ref="AB658"/>
    <hyperlink r:id="rId983" location="tab=summary" ref="A659"/>
    <hyperlink r:id="rId984" ref="J659"/>
    <hyperlink r:id="rId985" ref="K659"/>
    <hyperlink r:id="rId986" ref="AB659"/>
    <hyperlink r:id="rId987" ref="AB660"/>
    <hyperlink r:id="rId988" ref="AB661"/>
    <hyperlink r:id="rId989" ref="AB663"/>
    <hyperlink r:id="rId990" ref="AB664"/>
    <hyperlink r:id="rId991" ref="AB665"/>
    <hyperlink r:id="rId992" ref="A666"/>
    <hyperlink r:id="rId993" ref="AB666"/>
    <hyperlink r:id="rId994" location="tab=summary" ref="A667"/>
    <hyperlink r:id="rId995" ref="J667"/>
    <hyperlink r:id="rId996" ref="K667"/>
    <hyperlink r:id="rId997" ref="AB667"/>
    <hyperlink r:id="rId998" ref="AB668"/>
    <hyperlink r:id="rId999" ref="AB669"/>
    <hyperlink r:id="rId1000" ref="AB670"/>
    <hyperlink r:id="rId1001" ref="J671"/>
    <hyperlink r:id="rId1002" ref="K671"/>
    <hyperlink r:id="rId1003" ref="AB671"/>
    <hyperlink r:id="rId1004" ref="AB672"/>
    <hyperlink r:id="rId1005" ref="AB673"/>
    <hyperlink r:id="rId1006" ref="AB674"/>
    <hyperlink r:id="rId1007" ref="J675"/>
    <hyperlink r:id="rId1008" ref="K675"/>
    <hyperlink r:id="rId1009" ref="AB675"/>
    <hyperlink r:id="rId1010" ref="AB676"/>
    <hyperlink r:id="rId1011" ref="AB677"/>
    <hyperlink r:id="rId1012" ref="AB678"/>
    <hyperlink r:id="rId1013" ref="AB679"/>
    <hyperlink r:id="rId1014" ref="J680"/>
    <hyperlink r:id="rId1015" ref="K680"/>
    <hyperlink r:id="rId1016" ref="AB680"/>
    <hyperlink r:id="rId1017" ref="AB681"/>
    <hyperlink r:id="rId1018" ref="AB682"/>
    <hyperlink r:id="rId1019" ref="AB683"/>
    <hyperlink r:id="rId1020" ref="AB684"/>
    <hyperlink r:id="rId1021" ref="AB685"/>
    <hyperlink r:id="rId1022" ref="J686"/>
    <hyperlink r:id="rId1023" ref="K686"/>
    <hyperlink r:id="rId1024" ref="AB686"/>
    <hyperlink r:id="rId1025" ref="AB687"/>
    <hyperlink r:id="rId1026" ref="AB688"/>
    <hyperlink r:id="rId1027" ref="AB689"/>
    <hyperlink r:id="rId1028" ref="AB690"/>
    <hyperlink r:id="rId1029" ref="AB691"/>
    <hyperlink r:id="rId1030" ref="AB692"/>
    <hyperlink r:id="rId1031" ref="AB693"/>
    <hyperlink r:id="rId1032" ref="J694"/>
    <hyperlink r:id="rId1033" ref="K694"/>
    <hyperlink r:id="rId1034" ref="AB694"/>
    <hyperlink r:id="rId1035" ref="AB695"/>
    <hyperlink r:id="rId1036" ref="AB696"/>
    <hyperlink r:id="rId1037" ref="AB697"/>
    <hyperlink r:id="rId1038" ref="J698"/>
    <hyperlink r:id="rId1039" ref="K698"/>
    <hyperlink r:id="rId1040" ref="AB698"/>
    <hyperlink r:id="rId1041" ref="AB699"/>
    <hyperlink r:id="rId1042" ref="AB700"/>
    <hyperlink r:id="rId1043" ref="AB701"/>
    <hyperlink r:id="rId1044" ref="J702"/>
    <hyperlink r:id="rId1045" ref="K702"/>
    <hyperlink r:id="rId1046" ref="AB702"/>
    <hyperlink r:id="rId1047" ref="J703"/>
    <hyperlink r:id="rId1048" ref="K703"/>
    <hyperlink r:id="rId1049" ref="AB703"/>
    <hyperlink r:id="rId1050" ref="AB704"/>
    <hyperlink r:id="rId1051" ref="AB705"/>
    <hyperlink r:id="rId1052" ref="AB706"/>
    <hyperlink r:id="rId1053" location="tab=summary" ref="A707"/>
    <hyperlink r:id="rId1054" ref="J707"/>
    <hyperlink r:id="rId1055" ref="K707"/>
    <hyperlink r:id="rId1056" ref="AB707"/>
    <hyperlink r:id="rId1057" ref="AB708"/>
    <hyperlink r:id="rId1058" ref="AB709"/>
    <hyperlink r:id="rId1059" ref="AB710"/>
    <hyperlink r:id="rId1060" ref="J711"/>
    <hyperlink r:id="rId1061" ref="K711"/>
    <hyperlink r:id="rId1062" ref="AB711"/>
    <hyperlink r:id="rId1063" ref="AB712"/>
    <hyperlink r:id="rId1064" location="tab=summary" ref="A713"/>
    <hyperlink r:id="rId1065" ref="J713"/>
    <hyperlink r:id="rId1066" ref="K713"/>
    <hyperlink r:id="rId1067" ref="AB713"/>
    <hyperlink r:id="rId1068" ref="AB714"/>
    <hyperlink r:id="rId1069" ref="AB715"/>
    <hyperlink r:id="rId1070" ref="AB716"/>
    <hyperlink r:id="rId1071" ref="AB717"/>
    <hyperlink r:id="rId1072" location="tab=summary" ref="A718"/>
    <hyperlink r:id="rId1073" ref="AB718"/>
    <hyperlink r:id="rId1074" ref="AB719"/>
    <hyperlink r:id="rId1075" ref="AB720"/>
    <hyperlink r:id="rId1076" ref="AB721"/>
    <hyperlink r:id="rId1077" ref="J722"/>
    <hyperlink r:id="rId1078" ref="K722"/>
    <hyperlink r:id="rId1079" ref="AB722"/>
    <hyperlink r:id="rId1080" ref="AB723"/>
    <hyperlink r:id="rId1081" ref="AB724"/>
    <hyperlink r:id="rId1082" ref="AB725"/>
    <hyperlink r:id="rId1083" ref="AB726"/>
    <hyperlink r:id="rId1084" ref="AB727"/>
    <hyperlink r:id="rId1085" location="tab=summary" ref="A728"/>
    <hyperlink r:id="rId1086" ref="J728"/>
    <hyperlink r:id="rId1087" ref="K728"/>
    <hyperlink r:id="rId1088" ref="AB728"/>
    <hyperlink r:id="rId1089" ref="AB729"/>
    <hyperlink r:id="rId1090" ref="AB730"/>
    <hyperlink r:id="rId1091" ref="AB731"/>
    <hyperlink r:id="rId1092" ref="AB732"/>
    <hyperlink r:id="rId1093" ref="J733"/>
    <hyperlink r:id="rId1094" ref="K733"/>
    <hyperlink r:id="rId1095" ref="AB733"/>
    <hyperlink r:id="rId1096" ref="AB734"/>
    <hyperlink r:id="rId1097" ref="AB735"/>
    <hyperlink r:id="rId1098" ref="AB736"/>
    <hyperlink r:id="rId1099" location="tab=summary" ref="A737"/>
    <hyperlink r:id="rId1100" ref="J737"/>
    <hyperlink r:id="rId1101" ref="K737"/>
    <hyperlink r:id="rId1102" ref="AB737"/>
    <hyperlink r:id="rId1103" ref="J738"/>
    <hyperlink r:id="rId1104" ref="K738"/>
    <hyperlink r:id="rId1105" ref="AB738"/>
    <hyperlink r:id="rId1106" ref="AB739"/>
    <hyperlink r:id="rId1107" ref="AB740"/>
    <hyperlink r:id="rId1108" ref="AB741"/>
    <hyperlink r:id="rId1109" ref="AB742"/>
    <hyperlink r:id="rId1110" ref="AB743"/>
    <hyperlink r:id="rId1111" ref="AB744"/>
    <hyperlink r:id="rId1112" ref="AB745"/>
    <hyperlink r:id="rId1113" ref="AB746"/>
    <hyperlink r:id="rId1114" ref="AB747"/>
    <hyperlink r:id="rId1115" ref="AB748"/>
    <hyperlink r:id="rId1116" ref="AB749"/>
    <hyperlink r:id="rId1117" ref="AB750"/>
    <hyperlink r:id="rId1118" ref="AB752"/>
    <hyperlink r:id="rId1119" ref="AB753"/>
    <hyperlink r:id="rId1120" ref="AB754"/>
    <hyperlink r:id="rId1121" location="tab=summary" ref="A755"/>
    <hyperlink r:id="rId1122" ref="J755"/>
    <hyperlink r:id="rId1123" ref="K755"/>
    <hyperlink r:id="rId1124" ref="AB755"/>
    <hyperlink r:id="rId1125" location="tab=summary" ref="A756"/>
    <hyperlink r:id="rId1126" ref="J756"/>
    <hyperlink r:id="rId1127" ref="K756"/>
    <hyperlink r:id="rId1128" ref="AB756"/>
    <hyperlink r:id="rId1129" ref="AB757"/>
    <hyperlink r:id="rId1130" ref="AB758"/>
    <hyperlink r:id="rId1131" ref="AB759"/>
    <hyperlink r:id="rId1132" location="tab=summary" ref="A760"/>
    <hyperlink r:id="rId1133" ref="AB760"/>
    <hyperlink r:id="rId1134" ref="AB761"/>
    <hyperlink r:id="rId1135" ref="AB762"/>
    <hyperlink r:id="rId1136" ref="AB763"/>
    <hyperlink r:id="rId1137" ref="AB764"/>
    <hyperlink r:id="rId1138" ref="AB765"/>
    <hyperlink r:id="rId1139" location="tab=summary" ref="A766"/>
    <hyperlink r:id="rId1140" ref="J766"/>
    <hyperlink r:id="rId1141" ref="K766"/>
    <hyperlink r:id="rId1142" ref="AB766"/>
    <hyperlink r:id="rId1143" ref="AB767"/>
    <hyperlink r:id="rId1144" location="tab=summary" ref="A768"/>
    <hyperlink r:id="rId1145" ref="J768"/>
    <hyperlink r:id="rId1146" ref="K768"/>
    <hyperlink r:id="rId1147" ref="AB768"/>
    <hyperlink r:id="rId1148" ref="AB769"/>
    <hyperlink r:id="rId1149" ref="AB770"/>
    <hyperlink r:id="rId1150" ref="AB771"/>
    <hyperlink r:id="rId1151" ref="AB772"/>
    <hyperlink r:id="rId1152" ref="J773"/>
    <hyperlink r:id="rId1153" ref="K773"/>
    <hyperlink r:id="rId1154" ref="AB773"/>
    <hyperlink r:id="rId1155" ref="AB774"/>
    <hyperlink r:id="rId1156" ref="AB775"/>
    <hyperlink r:id="rId1157" ref="AB776"/>
    <hyperlink r:id="rId1158" location="tab=summary" ref="A777"/>
    <hyperlink r:id="rId1159" ref="J777"/>
    <hyperlink r:id="rId1160" ref="K777"/>
    <hyperlink r:id="rId1161" ref="AB778"/>
    <hyperlink r:id="rId1162" ref="AB779"/>
    <hyperlink r:id="rId1163" ref="AB780"/>
    <hyperlink r:id="rId1164" ref="AB781"/>
    <hyperlink r:id="rId1165" ref="AB782"/>
    <hyperlink r:id="rId1166" ref="J783"/>
    <hyperlink r:id="rId1167" ref="K783"/>
    <hyperlink r:id="rId1168" ref="AB783"/>
    <hyperlink r:id="rId1169" ref="J784"/>
    <hyperlink r:id="rId1170" ref="K784"/>
    <hyperlink r:id="rId1171" ref="AB784"/>
    <hyperlink r:id="rId1172" ref="AB785"/>
    <hyperlink r:id="rId1173" ref="J786"/>
    <hyperlink r:id="rId1174" ref="K786"/>
    <hyperlink r:id="rId1175" ref="AB786"/>
    <hyperlink r:id="rId1176" location="tab=summary" ref="A787"/>
    <hyperlink r:id="rId1177" ref="J787"/>
    <hyperlink r:id="rId1178" ref="K787"/>
    <hyperlink r:id="rId1179" ref="AB787"/>
    <hyperlink r:id="rId1180" ref="AB788"/>
    <hyperlink r:id="rId1181" ref="AB789"/>
    <hyperlink r:id="rId1182" ref="AB791"/>
    <hyperlink r:id="rId1183" ref="AB792"/>
    <hyperlink r:id="rId1184" ref="AB793"/>
    <hyperlink r:id="rId1185" ref="AB794"/>
    <hyperlink r:id="rId1186" ref="AB795"/>
    <hyperlink r:id="rId1187" location="tab=summary" ref="A797"/>
    <hyperlink r:id="rId1188" ref="J797"/>
    <hyperlink r:id="rId1189" ref="K797"/>
    <hyperlink r:id="rId1190" ref="AB797"/>
    <hyperlink r:id="rId1191" ref="AB798"/>
    <hyperlink r:id="rId1192" ref="AB799"/>
    <hyperlink r:id="rId1193" ref="AB800"/>
    <hyperlink r:id="rId1194" ref="AB801"/>
    <hyperlink r:id="rId1195" ref="AB802"/>
    <hyperlink r:id="rId1196" ref="AB803"/>
    <hyperlink r:id="rId1197" ref="AB804"/>
    <hyperlink r:id="rId1198" ref="AB805"/>
    <hyperlink r:id="rId1199" ref="AB806"/>
    <hyperlink r:id="rId1200" ref="AB807"/>
    <hyperlink r:id="rId1201" ref="AB808"/>
    <hyperlink r:id="rId1202" ref="AB809"/>
    <hyperlink r:id="rId1203" ref="J810"/>
    <hyperlink r:id="rId1204" ref="K810"/>
    <hyperlink r:id="rId1205" ref="AB810"/>
    <hyperlink r:id="rId1206" ref="AB811"/>
    <hyperlink r:id="rId1207" ref="AB812"/>
    <hyperlink r:id="rId1208" ref="AB813"/>
    <hyperlink r:id="rId1209" ref="AB814"/>
    <hyperlink r:id="rId1210" ref="AB815"/>
    <hyperlink r:id="rId1211" ref="AB816"/>
    <hyperlink r:id="rId1212" ref="AB817"/>
    <hyperlink r:id="rId1213" ref="AB818"/>
    <hyperlink r:id="rId1214" ref="AB819"/>
    <hyperlink r:id="rId1215" ref="AB820"/>
    <hyperlink r:id="rId1216" ref="AB821"/>
    <hyperlink r:id="rId1217" ref="AB822"/>
    <hyperlink r:id="rId1218" location="tab=summary" ref="A823"/>
    <hyperlink r:id="rId1219" ref="J823"/>
    <hyperlink r:id="rId1220" ref="K823"/>
    <hyperlink r:id="rId1221" ref="AB823"/>
    <hyperlink r:id="rId1222" ref="AB824"/>
    <hyperlink r:id="rId1223" ref="AB825"/>
    <hyperlink r:id="rId1224" ref="AB826"/>
    <hyperlink r:id="rId1225" ref="AB827"/>
    <hyperlink r:id="rId1226" ref="AB828"/>
    <hyperlink r:id="rId1227" ref="AB829"/>
    <hyperlink r:id="rId1228" ref="AB830"/>
    <hyperlink r:id="rId1229" ref="AB831"/>
    <hyperlink r:id="rId1230" ref="AB832"/>
    <hyperlink r:id="rId1231" ref="AB833"/>
    <hyperlink r:id="rId1232" ref="AB834"/>
    <hyperlink r:id="rId1233" ref="AB835"/>
    <hyperlink r:id="rId1234" ref="AB836"/>
    <hyperlink r:id="rId1235" ref="AB837"/>
    <hyperlink r:id="rId1236" ref="AB838"/>
    <hyperlink r:id="rId1237" ref="AB839"/>
    <hyperlink r:id="rId1238" ref="AB840"/>
    <hyperlink r:id="rId1239" ref="AB841"/>
    <hyperlink r:id="rId1240" ref="AB842"/>
    <hyperlink r:id="rId1241" ref="AB843"/>
    <hyperlink r:id="rId1242" location="tab=summary" ref="A844"/>
    <hyperlink r:id="rId1243" ref="AB844"/>
    <hyperlink r:id="rId1244" ref="J845"/>
    <hyperlink r:id="rId1245" ref="K845"/>
    <hyperlink r:id="rId1246" ref="AB845"/>
    <hyperlink r:id="rId1247" ref="AB846"/>
    <hyperlink r:id="rId1248" ref="AB847"/>
    <hyperlink r:id="rId1249" ref="AB848"/>
    <hyperlink r:id="rId1250" ref="AB849"/>
    <hyperlink r:id="rId1251" ref="AB850"/>
    <hyperlink r:id="rId1252" ref="AB851"/>
    <hyperlink r:id="rId1253" ref="AB852"/>
    <hyperlink r:id="rId1254" ref="AB853"/>
    <hyperlink r:id="rId1255" ref="AB854"/>
    <hyperlink r:id="rId1256" ref="AB855"/>
    <hyperlink r:id="rId1257" ref="A856"/>
    <hyperlink r:id="rId1258" ref="AB856"/>
    <hyperlink r:id="rId1259" ref="AB857"/>
    <hyperlink r:id="rId1260" ref="AB858"/>
    <hyperlink r:id="rId1261" ref="AB859"/>
    <hyperlink r:id="rId1262" ref="AB860"/>
    <hyperlink r:id="rId1263" ref="AB861"/>
    <hyperlink r:id="rId1264" location="tab=summary" ref="A862"/>
    <hyperlink r:id="rId1265" ref="J862"/>
    <hyperlink r:id="rId1266" ref="K862"/>
    <hyperlink r:id="rId1267" ref="AB862"/>
    <hyperlink r:id="rId1268" ref="AB864"/>
    <hyperlink r:id="rId1269" ref="AB865"/>
    <hyperlink r:id="rId1270" location="tab=summary" ref="A866"/>
    <hyperlink r:id="rId1271" ref="J866"/>
    <hyperlink r:id="rId1272" ref="K866"/>
    <hyperlink r:id="rId1273" ref="AB866"/>
    <hyperlink r:id="rId1274" ref="AB869"/>
    <hyperlink r:id="rId1275" ref="AB870"/>
    <hyperlink r:id="rId1276" ref="AB872"/>
    <hyperlink r:id="rId1277" ref="AB873"/>
    <hyperlink r:id="rId1278" ref="AB874"/>
    <hyperlink r:id="rId1279" ref="AB875"/>
    <hyperlink r:id="rId1280" ref="AB876"/>
    <hyperlink r:id="rId1281" ref="J877"/>
    <hyperlink r:id="rId1282" ref="K877"/>
    <hyperlink r:id="rId1283" ref="AB877"/>
    <hyperlink r:id="rId1284" location="tab=summary" ref="A878"/>
    <hyperlink r:id="rId1285" ref="AB878"/>
    <hyperlink r:id="rId1286" ref="AB879"/>
    <hyperlink r:id="rId1287" ref="AB880"/>
    <hyperlink r:id="rId1288" ref="AB881"/>
    <hyperlink r:id="rId1289" ref="AB882"/>
    <hyperlink r:id="rId1290" ref="AB883"/>
    <hyperlink r:id="rId1291" ref="A884"/>
    <hyperlink r:id="rId1292" ref="AB884"/>
    <hyperlink r:id="rId1293" ref="AB885"/>
    <hyperlink r:id="rId1294" ref="J886"/>
    <hyperlink r:id="rId1295" ref="K886"/>
    <hyperlink r:id="rId1296" ref="AB886"/>
    <hyperlink r:id="rId1297" location="tab=summary" ref="A887"/>
    <hyperlink r:id="rId1298" ref="J887"/>
    <hyperlink r:id="rId1299" ref="K887"/>
    <hyperlink r:id="rId1300" ref="AB887"/>
    <hyperlink r:id="rId1301" location="tab=summary" ref="A888"/>
    <hyperlink r:id="rId1302" ref="J888"/>
    <hyperlink r:id="rId1303" ref="K888"/>
    <hyperlink r:id="rId1304" ref="AB888"/>
    <hyperlink r:id="rId1305" ref="AB889"/>
    <hyperlink r:id="rId1306" ref="AB890"/>
    <hyperlink r:id="rId1307" ref="AB891"/>
    <hyperlink r:id="rId1308" location="tab=summary" ref="A893"/>
    <hyperlink r:id="rId1309" ref="J893"/>
    <hyperlink r:id="rId1310" ref="K893"/>
    <hyperlink r:id="rId1311" ref="AB893"/>
    <hyperlink r:id="rId1312" ref="AB894"/>
    <hyperlink r:id="rId1313" location="tab=summary" ref="A895"/>
    <hyperlink r:id="rId1314" ref="J895"/>
    <hyperlink r:id="rId1315" ref="K895"/>
    <hyperlink r:id="rId1316" ref="AB895"/>
    <hyperlink r:id="rId1317" ref="J896"/>
    <hyperlink r:id="rId1318" ref="K896"/>
    <hyperlink r:id="rId1319" ref="AB896"/>
    <hyperlink r:id="rId1320" ref="AB897"/>
    <hyperlink r:id="rId1321" ref="J898"/>
    <hyperlink r:id="rId1322" ref="K898"/>
    <hyperlink r:id="rId1323" ref="AB898"/>
    <hyperlink r:id="rId1324" ref="AB899"/>
    <hyperlink r:id="rId1325" ref="AB900"/>
    <hyperlink r:id="rId1326" ref="J901"/>
    <hyperlink r:id="rId1327" ref="K901"/>
    <hyperlink r:id="rId1328" ref="AB901"/>
    <hyperlink r:id="rId1329" ref="AB902"/>
    <hyperlink r:id="rId1330" ref="AB903"/>
    <hyperlink r:id="rId1331" ref="AB904"/>
    <hyperlink r:id="rId1332" ref="AB905"/>
    <hyperlink r:id="rId1333" ref="AB906"/>
    <hyperlink r:id="rId1334" ref="AB907"/>
    <hyperlink r:id="rId1335" ref="AB908"/>
    <hyperlink r:id="rId1336" ref="AB909"/>
    <hyperlink r:id="rId1337" ref="AB910"/>
    <hyperlink r:id="rId1338" ref="AB911"/>
    <hyperlink r:id="rId1339" location="tab=summary" ref="A912"/>
    <hyperlink r:id="rId1340" ref="J912"/>
    <hyperlink r:id="rId1341" ref="K912"/>
    <hyperlink r:id="rId1342" ref="AB912"/>
    <hyperlink r:id="rId1343" ref="AB913"/>
    <hyperlink r:id="rId1344" ref="AB914"/>
    <hyperlink r:id="rId1345" ref="J915"/>
    <hyperlink r:id="rId1346" ref="K915"/>
    <hyperlink r:id="rId1347" ref="AB915"/>
    <hyperlink r:id="rId1348" ref="AB916"/>
    <hyperlink r:id="rId1349" ref="AB917"/>
    <hyperlink r:id="rId1350" ref="AB918"/>
    <hyperlink r:id="rId1351" ref="AB919"/>
    <hyperlink r:id="rId1352" ref="AB920"/>
    <hyperlink r:id="rId1353" ref="AB921"/>
    <hyperlink r:id="rId1354" ref="AB922"/>
    <hyperlink r:id="rId1355" ref="AB923"/>
    <hyperlink r:id="rId1356" ref="AB924"/>
    <hyperlink r:id="rId1357" ref="J925"/>
    <hyperlink r:id="rId1358" ref="K925"/>
    <hyperlink r:id="rId1359" ref="AB925"/>
    <hyperlink r:id="rId1360" location="tab=summary" ref="A926"/>
    <hyperlink r:id="rId1361" ref="J926"/>
    <hyperlink r:id="rId1362" ref="K926"/>
    <hyperlink r:id="rId1363" ref="AB926"/>
    <hyperlink r:id="rId1364" location="tab=summary" ref="A927"/>
    <hyperlink r:id="rId1365" ref="J927"/>
    <hyperlink r:id="rId1366" ref="K927"/>
    <hyperlink r:id="rId1367" ref="AB927"/>
    <hyperlink r:id="rId1368" ref="AB928"/>
    <hyperlink r:id="rId1369" location="tab=summary" ref="A929"/>
    <hyperlink r:id="rId1370" ref="J929"/>
    <hyperlink r:id="rId1371" ref="K929"/>
    <hyperlink r:id="rId1372" ref="AB929"/>
    <hyperlink r:id="rId1373" ref="AB930"/>
    <hyperlink r:id="rId1374" ref="AB931"/>
    <hyperlink r:id="rId1375" ref="AB932"/>
    <hyperlink r:id="rId1376" ref="AB933"/>
    <hyperlink r:id="rId1377" ref="AB934"/>
    <hyperlink r:id="rId1378" ref="AB935"/>
    <hyperlink r:id="rId1379" ref="AB936"/>
    <hyperlink r:id="rId1380" ref="AB937"/>
    <hyperlink r:id="rId1381" ref="AB938"/>
    <hyperlink r:id="rId1382" ref="AB939"/>
    <hyperlink r:id="rId1383" ref="AB940"/>
    <hyperlink r:id="rId1384" ref="AB941"/>
    <hyperlink r:id="rId1385" ref="AB942"/>
    <hyperlink r:id="rId1386" ref="AB943"/>
    <hyperlink r:id="rId1387" ref="AB944"/>
    <hyperlink r:id="rId1388" ref="AB945"/>
    <hyperlink r:id="rId1389" ref="AB946"/>
    <hyperlink r:id="rId1390" ref="AB947"/>
    <hyperlink r:id="rId1391" ref="AB948"/>
    <hyperlink r:id="rId1392" ref="AB949"/>
    <hyperlink r:id="rId1393" ref="AB950"/>
    <hyperlink r:id="rId1394" ref="AB951"/>
    <hyperlink r:id="rId1395" location="tab=summary" ref="A952"/>
    <hyperlink r:id="rId1396" ref="AB952"/>
    <hyperlink r:id="rId1397" ref="AB953"/>
    <hyperlink r:id="rId1398" location="tab=summary" ref="A955"/>
    <hyperlink r:id="rId1399" ref="J955"/>
    <hyperlink r:id="rId1400" ref="K955"/>
    <hyperlink r:id="rId1401" ref="AB955"/>
    <hyperlink r:id="rId1402" ref="AB956"/>
    <hyperlink r:id="rId1403" ref="J957"/>
    <hyperlink r:id="rId1404" ref="K957"/>
    <hyperlink r:id="rId1405" ref="AB957"/>
    <hyperlink r:id="rId1406" ref="AB958"/>
    <hyperlink r:id="rId1407" ref="AB959"/>
    <hyperlink r:id="rId1408" ref="AB960"/>
    <hyperlink r:id="rId1409" ref="AB961"/>
    <hyperlink r:id="rId1410" ref="AB962"/>
    <hyperlink r:id="rId1411" ref="AB963"/>
    <hyperlink r:id="rId1412" ref="AB964"/>
    <hyperlink r:id="rId1413" ref="J965"/>
    <hyperlink r:id="rId1414" ref="K965"/>
    <hyperlink r:id="rId1415" ref="AB965"/>
    <hyperlink r:id="rId1416" ref="AB966"/>
    <hyperlink r:id="rId1417" ref="AB967"/>
    <hyperlink r:id="rId1418" ref="AB968"/>
    <hyperlink r:id="rId1419" ref="AB969"/>
    <hyperlink r:id="rId1420" ref="AB971"/>
    <hyperlink r:id="rId1421" ref="AB972"/>
    <hyperlink r:id="rId1422" ref="AB973"/>
    <hyperlink r:id="rId1423" ref="AB974"/>
    <hyperlink r:id="rId1424" ref="AB975"/>
    <hyperlink r:id="rId1425" ref="AB976"/>
    <hyperlink r:id="rId1426" ref="AB977"/>
    <hyperlink r:id="rId1427" ref="AB978"/>
    <hyperlink r:id="rId1428" ref="AB979"/>
    <hyperlink r:id="rId1429" ref="AB980"/>
    <hyperlink r:id="rId1430" ref="AB981"/>
    <hyperlink r:id="rId1431" ref="AB982"/>
    <hyperlink r:id="rId1432" ref="AB983"/>
    <hyperlink r:id="rId1433" ref="AB984"/>
    <hyperlink r:id="rId1434" ref="AB985"/>
    <hyperlink r:id="rId1435" ref="AB986"/>
    <hyperlink r:id="rId1436" ref="AB987"/>
    <hyperlink r:id="rId1437" ref="A988"/>
    <hyperlink r:id="rId1438" ref="AB988"/>
    <hyperlink r:id="rId1439" ref="AB989"/>
    <hyperlink r:id="rId1440" ref="AB990"/>
    <hyperlink r:id="rId1441" ref="AB991"/>
    <hyperlink r:id="rId1442" location="tab=summary" ref="A992"/>
    <hyperlink r:id="rId1443" ref="J992"/>
    <hyperlink r:id="rId1444" ref="K992"/>
    <hyperlink r:id="rId1445" ref="AB992"/>
    <hyperlink r:id="rId1446" ref="AB993"/>
    <hyperlink r:id="rId1447" ref="AB994"/>
    <hyperlink r:id="rId1448" ref="AB995"/>
    <hyperlink r:id="rId1449" ref="AB996"/>
    <hyperlink r:id="rId1450" ref="AB997"/>
    <hyperlink r:id="rId1451" ref="AB998"/>
    <hyperlink r:id="rId1452" ref="AB999"/>
    <hyperlink r:id="rId1453" ref="AB1000"/>
    <hyperlink r:id="rId1454" ref="AB1001"/>
    <hyperlink r:id="rId1455" ref="AB1002"/>
    <hyperlink r:id="rId1456" ref="AB1004"/>
    <hyperlink r:id="rId1457" ref="A1005"/>
    <hyperlink r:id="rId1458" ref="AB1005"/>
    <hyperlink r:id="rId1459" ref="AB1006"/>
    <hyperlink r:id="rId1460" ref="AB1007"/>
    <hyperlink r:id="rId1461" ref="AB1008"/>
    <hyperlink r:id="rId1462" ref="AB1009"/>
    <hyperlink r:id="rId1463" ref="AB1010"/>
    <hyperlink r:id="rId1464" ref="AB1011"/>
    <hyperlink r:id="rId1465" ref="AB1012"/>
    <hyperlink r:id="rId1466" ref="AB1013"/>
    <hyperlink r:id="rId1467" ref="AB1014"/>
    <hyperlink r:id="rId1468" ref="AB1015"/>
    <hyperlink r:id="rId1469" ref="AB1016"/>
    <hyperlink r:id="rId1470" ref="AB1017"/>
    <hyperlink r:id="rId1471" ref="AB1018"/>
    <hyperlink r:id="rId1472" location="tab=summary" ref="A1019"/>
    <hyperlink r:id="rId1473" ref="J1019"/>
    <hyperlink r:id="rId1474" ref="K1019"/>
    <hyperlink r:id="rId1475" ref="AB1019"/>
    <hyperlink r:id="rId1476" ref="AB1020"/>
    <hyperlink r:id="rId1477" ref="AB1021"/>
    <hyperlink r:id="rId1478" ref="J1022"/>
    <hyperlink r:id="rId1479" ref="K1022"/>
    <hyperlink r:id="rId1480" ref="AB1022"/>
    <hyperlink r:id="rId1481" ref="AB1023"/>
    <hyperlink r:id="rId1482" ref="AB1024"/>
    <hyperlink r:id="rId1483" ref="AB1025"/>
    <hyperlink r:id="rId1484" ref="AB1026"/>
    <hyperlink r:id="rId1485" ref="AB1027"/>
    <hyperlink r:id="rId1486" ref="AB1028"/>
    <hyperlink r:id="rId1487" ref="AB1029"/>
    <hyperlink r:id="rId1488" ref="AB1030"/>
    <hyperlink r:id="rId1489" ref="AB1031"/>
    <hyperlink r:id="rId1490" ref="J1032"/>
    <hyperlink r:id="rId1491" ref="K1032"/>
    <hyperlink r:id="rId1492" ref="AB1032"/>
    <hyperlink r:id="rId1493" ref="AB1033"/>
    <hyperlink r:id="rId1494" ref="AB1034"/>
    <hyperlink r:id="rId1495" ref="AB1036"/>
    <hyperlink r:id="rId1496" ref="AB1037"/>
    <hyperlink r:id="rId1497" ref="AB1038"/>
    <hyperlink r:id="rId1498" ref="AB1039"/>
    <hyperlink r:id="rId1499" ref="AB1040"/>
    <hyperlink r:id="rId1500" ref="AB1041"/>
    <hyperlink r:id="rId1501" ref="AB1042"/>
    <hyperlink r:id="rId1502" ref="AB1043"/>
    <hyperlink r:id="rId1503" ref="AB1044"/>
    <hyperlink r:id="rId1504" ref="AB1045"/>
    <hyperlink r:id="rId1505" location="tab=summary" ref="A1046"/>
    <hyperlink r:id="rId1506" ref="J1046"/>
    <hyperlink r:id="rId1507" ref="K1046"/>
    <hyperlink r:id="rId1508" ref="AB1046"/>
    <hyperlink r:id="rId1509" ref="AB1047"/>
    <hyperlink r:id="rId1510" ref="AB1048"/>
    <hyperlink r:id="rId1511" ref="AB1049"/>
    <hyperlink r:id="rId1512" location="tab=summary" ref="A1050"/>
    <hyperlink r:id="rId1513" ref="J1050"/>
    <hyperlink r:id="rId1514" ref="K1050"/>
    <hyperlink r:id="rId1515" ref="AB1050"/>
    <hyperlink r:id="rId1516" ref="AB1051"/>
    <hyperlink r:id="rId1517" ref="AB1052"/>
    <hyperlink r:id="rId1518" ref="AB1053"/>
    <hyperlink r:id="rId1519" ref="AB1054"/>
    <hyperlink r:id="rId1520" ref="AB1055"/>
    <hyperlink r:id="rId1521" ref="AB1056"/>
    <hyperlink r:id="rId1522" ref="AB1057"/>
    <hyperlink r:id="rId1523" location="tab=summary" ref="A1058"/>
    <hyperlink r:id="rId1524" ref="J1058"/>
    <hyperlink r:id="rId1525" ref="K1058"/>
    <hyperlink r:id="rId1526" ref="AB1058"/>
    <hyperlink r:id="rId1527" ref="AB1059"/>
    <hyperlink r:id="rId1528" ref="AB1060"/>
    <hyperlink r:id="rId1529" ref="AB1061"/>
    <hyperlink r:id="rId1530" location="tab=summary" ref="A1062"/>
    <hyperlink r:id="rId1531" ref="J1062"/>
    <hyperlink r:id="rId1532" ref="K1062"/>
    <hyperlink r:id="rId1533" ref="AB1062"/>
    <hyperlink r:id="rId1534" ref="A1063"/>
    <hyperlink r:id="rId1535" ref="AB1063"/>
    <hyperlink r:id="rId1536" ref="AB1064"/>
    <hyperlink r:id="rId1537" ref="AB1065"/>
    <hyperlink r:id="rId1538" ref="AB1066"/>
    <hyperlink r:id="rId1539" ref="AB1067"/>
    <hyperlink r:id="rId1540" ref="AB1068"/>
    <hyperlink r:id="rId1541" ref="J1069"/>
    <hyperlink r:id="rId1542" ref="K1069"/>
    <hyperlink r:id="rId1543" ref="AB1069"/>
    <hyperlink r:id="rId1544" ref="AB1070"/>
    <hyperlink r:id="rId1545" ref="AB1071"/>
    <hyperlink r:id="rId1546" ref="AB1072"/>
    <hyperlink r:id="rId1547" ref="AB1073"/>
    <hyperlink r:id="rId1548" ref="AB1075"/>
    <hyperlink r:id="rId1549" ref="AB1076"/>
    <hyperlink r:id="rId1550" ref="AB1077"/>
    <hyperlink r:id="rId1551" ref="AB1078"/>
    <hyperlink r:id="rId1552" ref="J1079"/>
    <hyperlink r:id="rId1553" ref="K1079"/>
    <hyperlink r:id="rId1554" ref="AB1079"/>
    <hyperlink r:id="rId1555" ref="AB1081"/>
    <hyperlink r:id="rId1556" ref="AB1082"/>
    <hyperlink r:id="rId1557" ref="AB1083"/>
    <hyperlink r:id="rId1558" ref="AB1084"/>
    <hyperlink r:id="rId1559" ref="AB1085"/>
    <hyperlink r:id="rId1560" ref="AB1086"/>
    <hyperlink r:id="rId1561" ref="AB1087"/>
    <hyperlink r:id="rId1562" ref="AB1088"/>
    <hyperlink r:id="rId1563" ref="AB1089"/>
    <hyperlink r:id="rId1564" ref="AB1090"/>
    <hyperlink r:id="rId1565" ref="AB1091"/>
    <hyperlink r:id="rId1566" ref="AB1092"/>
    <hyperlink r:id="rId1567" ref="AB1093"/>
    <hyperlink r:id="rId1568" ref="AB1094"/>
    <hyperlink r:id="rId1569" ref="AB1095"/>
    <hyperlink r:id="rId1570" ref="J1096"/>
    <hyperlink r:id="rId1571" ref="K1096"/>
    <hyperlink r:id="rId1572" ref="AB1096"/>
    <hyperlink r:id="rId1573" ref="AB1097"/>
    <hyperlink r:id="rId1574" ref="AB1098"/>
    <hyperlink r:id="rId1575" ref="AB1099"/>
    <hyperlink r:id="rId1576" ref="AB1100"/>
    <hyperlink r:id="rId1577" ref="AB1101"/>
    <hyperlink r:id="rId1578" ref="AB1102"/>
    <hyperlink r:id="rId1579" ref="AB1103"/>
    <hyperlink r:id="rId1580" ref="AB1104"/>
    <hyperlink r:id="rId1581" ref="AB1105"/>
    <hyperlink r:id="rId1582" ref="AB1106"/>
    <hyperlink r:id="rId1583" ref="AB1107"/>
    <hyperlink r:id="rId1584" ref="AB1108"/>
    <hyperlink r:id="rId1585" ref="AB1109"/>
    <hyperlink r:id="rId1586" ref="AB1110"/>
    <hyperlink r:id="rId1587" ref="AB1111"/>
    <hyperlink r:id="rId1588" location="tab=summary" ref="A1112"/>
    <hyperlink r:id="rId1589" ref="J1112"/>
    <hyperlink r:id="rId1590" ref="K1112"/>
    <hyperlink r:id="rId1591" ref="AB1112"/>
    <hyperlink r:id="rId1592" ref="AB1113"/>
    <hyperlink r:id="rId1593" ref="AB1114"/>
    <hyperlink r:id="rId1594" ref="AB1115"/>
    <hyperlink r:id="rId1595" ref="AB1116"/>
    <hyperlink r:id="rId1596" ref="AB1117"/>
    <hyperlink r:id="rId1597" ref="AB1118"/>
    <hyperlink r:id="rId1598" ref="AB1119"/>
    <hyperlink r:id="rId1599" ref="AB1120"/>
    <hyperlink r:id="rId1600" ref="AB1121"/>
    <hyperlink r:id="rId1601" ref="AB1122"/>
    <hyperlink r:id="rId1602" ref="AB1123"/>
    <hyperlink r:id="rId1603" ref="AB1124"/>
    <hyperlink r:id="rId1604" ref="AB1125"/>
    <hyperlink r:id="rId1605" ref="AB1126"/>
    <hyperlink r:id="rId1606" ref="AB1127"/>
    <hyperlink r:id="rId1607" ref="AB1128"/>
    <hyperlink r:id="rId1608" ref="AB1129"/>
    <hyperlink r:id="rId1609" ref="AB1130"/>
    <hyperlink r:id="rId1610" ref="AB1131"/>
    <hyperlink r:id="rId1611" ref="AB1132"/>
    <hyperlink r:id="rId1612" ref="AB1133"/>
    <hyperlink r:id="rId1613" ref="AB1134"/>
    <hyperlink r:id="rId1614" ref="AB1135"/>
    <hyperlink r:id="rId1615" ref="AB1136"/>
    <hyperlink r:id="rId1616" ref="AB1137"/>
    <hyperlink r:id="rId1617" ref="AB1138"/>
    <hyperlink r:id="rId1618" ref="AB1139"/>
    <hyperlink r:id="rId1619" ref="AB1140"/>
    <hyperlink r:id="rId1620" ref="AB1141"/>
    <hyperlink r:id="rId1621" ref="AB1142"/>
    <hyperlink r:id="rId1622" location="tab=summary" ref="A1143"/>
    <hyperlink r:id="rId1623" ref="J1143"/>
    <hyperlink r:id="rId1624" ref="K1143"/>
    <hyperlink r:id="rId1625" location="tab=summary" ref="A1144"/>
    <hyperlink r:id="rId1626" ref="J1144"/>
    <hyperlink r:id="rId1627" ref="K1144"/>
    <hyperlink r:id="rId1628" ref="AB1145"/>
    <hyperlink r:id="rId1629" ref="AB1146"/>
    <hyperlink r:id="rId1630" ref="AB1147"/>
    <hyperlink r:id="rId1631" ref="AB1148"/>
    <hyperlink r:id="rId1632" ref="AB1149"/>
    <hyperlink r:id="rId1633" ref="AB1150"/>
    <hyperlink r:id="rId1634" ref="J1151"/>
    <hyperlink r:id="rId1635" ref="K1151"/>
    <hyperlink r:id="rId1636" ref="AB1151"/>
    <hyperlink r:id="rId1637" ref="AB1152"/>
    <hyperlink r:id="rId1638" ref="AB1153"/>
    <hyperlink r:id="rId1639" ref="AB1154"/>
    <hyperlink r:id="rId1640" ref="AB1155"/>
    <hyperlink r:id="rId1641" ref="AB1156"/>
    <hyperlink r:id="rId1642" ref="AB1158"/>
    <hyperlink r:id="rId1643" ref="AB1159"/>
    <hyperlink r:id="rId1644" location="tab=summary" ref="A1160"/>
    <hyperlink r:id="rId1645" ref="J1160"/>
    <hyperlink r:id="rId1646" ref="K1160"/>
    <hyperlink r:id="rId1647" ref="AB1160"/>
    <hyperlink r:id="rId1648" ref="AB1161"/>
    <hyperlink r:id="rId1649" ref="AB1162"/>
    <hyperlink r:id="rId1650" ref="AB1163"/>
    <hyperlink r:id="rId1651" ref="AB1164"/>
    <hyperlink r:id="rId1652" ref="AB1165"/>
    <hyperlink r:id="rId1653" ref="AB1166"/>
    <hyperlink r:id="rId1654" ref="AB1167"/>
    <hyperlink r:id="rId1655" ref="J1168"/>
    <hyperlink r:id="rId1656" ref="K1168"/>
    <hyperlink r:id="rId1657" ref="AB1168"/>
    <hyperlink r:id="rId1658" ref="A1169"/>
    <hyperlink r:id="rId1659" ref="AB1169"/>
    <hyperlink r:id="rId1660" ref="J1170"/>
    <hyperlink r:id="rId1661" ref="K1170"/>
    <hyperlink r:id="rId1662" ref="AB1170"/>
    <hyperlink r:id="rId1663" ref="AB1171"/>
    <hyperlink r:id="rId1664" ref="AB1172"/>
    <hyperlink r:id="rId1665" ref="AB1173"/>
    <hyperlink r:id="rId1666" ref="AB1174"/>
    <hyperlink r:id="rId1667" ref="AB1175"/>
    <hyperlink r:id="rId1668" ref="AB1176"/>
    <hyperlink r:id="rId1669" ref="AB1177"/>
    <hyperlink r:id="rId1670" ref="AB1178"/>
    <hyperlink r:id="rId1671" ref="AB1179"/>
    <hyperlink r:id="rId1672" ref="A1180"/>
    <hyperlink r:id="rId1673" ref="AB1181"/>
    <hyperlink r:id="rId1674" ref="AB1182"/>
    <hyperlink r:id="rId1675" ref="AB1183"/>
    <hyperlink r:id="rId1676" location="tab=summary" ref="A1184"/>
    <hyperlink r:id="rId1677" ref="J1184"/>
    <hyperlink r:id="rId1678" ref="K1184"/>
    <hyperlink r:id="rId1679" ref="AB1184"/>
    <hyperlink r:id="rId1680" ref="AB1185"/>
    <hyperlink r:id="rId1681" ref="AB1186"/>
    <hyperlink r:id="rId1682" ref="AB1187"/>
    <hyperlink r:id="rId1683" location="tab=summary" ref="A1188"/>
    <hyperlink r:id="rId1684" ref="J1188"/>
    <hyperlink r:id="rId1685" ref="K1188"/>
    <hyperlink r:id="rId1686" ref="AB1188"/>
    <hyperlink r:id="rId1687" location="tab=summary" ref="A1189"/>
    <hyperlink r:id="rId1688" ref="J1189"/>
    <hyperlink r:id="rId1689" ref="K1189"/>
    <hyperlink r:id="rId1690" ref="AB1189"/>
    <hyperlink r:id="rId1691" ref="AB1191"/>
    <hyperlink r:id="rId1692" ref="AB1192"/>
    <hyperlink r:id="rId1693" ref="AB1193"/>
    <hyperlink r:id="rId1694" ref="AB1194"/>
    <hyperlink r:id="rId1695" ref="AB1195"/>
    <hyperlink r:id="rId1696" ref="AB1196"/>
    <hyperlink r:id="rId1697" ref="AB1197"/>
    <hyperlink r:id="rId1698" ref="J1198"/>
    <hyperlink r:id="rId1699" ref="K1198"/>
    <hyperlink r:id="rId1700" ref="AB1198"/>
    <hyperlink r:id="rId1701" ref="A1199"/>
    <hyperlink r:id="rId1702" ref="AB1199"/>
    <hyperlink r:id="rId1703" location="tab=summary" ref="A1200"/>
    <hyperlink r:id="rId1704" ref="J1200"/>
    <hyperlink r:id="rId1705" ref="K1200"/>
    <hyperlink r:id="rId1706" ref="AB1200"/>
    <hyperlink r:id="rId1707" ref="J1201"/>
    <hyperlink r:id="rId1708" ref="K1201"/>
    <hyperlink r:id="rId1709" ref="AB1201"/>
    <hyperlink r:id="rId1710" location="tab=summary" ref="A1202"/>
    <hyperlink r:id="rId1711" ref="AB1203"/>
    <hyperlink r:id="rId1712" ref="AB1204"/>
    <hyperlink r:id="rId1713" ref="AB1205"/>
    <hyperlink r:id="rId1714" ref="AB1206"/>
    <hyperlink r:id="rId1715" ref="AB1207"/>
    <hyperlink r:id="rId1716" ref="AB1208"/>
    <hyperlink r:id="rId1717" location="tab=summary" ref="A1209"/>
    <hyperlink r:id="rId1718" ref="J1209"/>
    <hyperlink r:id="rId1719" ref="K1209"/>
    <hyperlink r:id="rId1720" ref="AB1209"/>
    <hyperlink r:id="rId1721" ref="AB1210"/>
    <hyperlink r:id="rId1722" ref="AB1211"/>
    <hyperlink r:id="rId1723" ref="AB1212"/>
    <hyperlink r:id="rId1724" ref="AB1213"/>
    <hyperlink r:id="rId1725" ref="AB1214"/>
    <hyperlink r:id="rId1726" location="tab=summary" ref="A1215"/>
    <hyperlink r:id="rId1727" ref="J1215"/>
    <hyperlink r:id="rId1728" ref="K1215"/>
    <hyperlink r:id="rId1729" ref="AB1216"/>
    <hyperlink r:id="rId1730" ref="J1217"/>
    <hyperlink r:id="rId1731" ref="K1217"/>
    <hyperlink r:id="rId1732" ref="AB1218"/>
    <hyperlink r:id="rId1733" ref="AB1219"/>
    <hyperlink r:id="rId1734" ref="AB1220"/>
    <hyperlink r:id="rId1735" ref="AB1221"/>
    <hyperlink r:id="rId1736" ref="AB1222"/>
    <hyperlink r:id="rId1737" ref="J1223"/>
    <hyperlink r:id="rId1738" ref="K1223"/>
    <hyperlink r:id="rId1739" ref="AB1223"/>
    <hyperlink r:id="rId1740" ref="AB1224"/>
    <hyperlink r:id="rId1741" ref="AB1225"/>
    <hyperlink r:id="rId1742" ref="AB1226"/>
    <hyperlink r:id="rId1743" ref="AB1227"/>
    <hyperlink r:id="rId1744" ref="AB1229"/>
    <hyperlink r:id="rId1745" ref="AB1230"/>
    <hyperlink r:id="rId1746" ref="AB1231"/>
    <hyperlink r:id="rId1747" ref="AB1232"/>
    <hyperlink r:id="rId1748" ref="AB1233"/>
    <hyperlink r:id="rId1749" ref="AB1234"/>
    <hyperlink r:id="rId1750" ref="AB1235"/>
    <hyperlink r:id="rId1751" ref="AB1236"/>
    <hyperlink r:id="rId1752" ref="AB1237"/>
    <hyperlink r:id="rId1753" ref="AB1238"/>
    <hyperlink r:id="rId1754" ref="AB1239"/>
    <hyperlink r:id="rId1755" ref="J1240"/>
    <hyperlink r:id="rId1756" ref="K1240"/>
    <hyperlink r:id="rId1757" ref="AB1240"/>
    <hyperlink r:id="rId1758" ref="AB1241"/>
    <hyperlink r:id="rId1759" ref="AB1242"/>
    <hyperlink r:id="rId1760" location="tab=summary" ref="A1243"/>
    <hyperlink r:id="rId1761" ref="J1243"/>
    <hyperlink r:id="rId1762" ref="K1243"/>
    <hyperlink r:id="rId1763" ref="AB1243"/>
    <hyperlink r:id="rId1764" ref="AB1244"/>
    <hyperlink r:id="rId1765" ref="AB1245"/>
    <hyperlink r:id="rId1766" ref="AB1248"/>
    <hyperlink r:id="rId1767" ref="AB1249"/>
    <hyperlink r:id="rId1768" ref="AB1250"/>
    <hyperlink r:id="rId1769" location="tab=summary" ref="A1251"/>
    <hyperlink r:id="rId1770" ref="AB1251"/>
    <hyperlink r:id="rId1771" ref="AB1252"/>
    <hyperlink r:id="rId1772" ref="AB1253"/>
    <hyperlink r:id="rId1773" ref="AB1254"/>
    <hyperlink r:id="rId1774" ref="AB1255"/>
    <hyperlink r:id="rId1775" ref="AB1256"/>
    <hyperlink r:id="rId1776" ref="AB1257"/>
    <hyperlink r:id="rId1777" ref="AB1258"/>
    <hyperlink r:id="rId1778" ref="J1259"/>
    <hyperlink r:id="rId1779" ref="K1259"/>
    <hyperlink r:id="rId1780" ref="AB1259"/>
    <hyperlink r:id="rId1781" ref="AB1260"/>
    <hyperlink r:id="rId1782" ref="AB1261"/>
    <hyperlink r:id="rId1783" ref="AB1262"/>
    <hyperlink r:id="rId1784" location="tab=summary" ref="A1263"/>
    <hyperlink r:id="rId1785" ref="J1263"/>
    <hyperlink r:id="rId1786" ref="K1263"/>
    <hyperlink r:id="rId1787" ref="AB1263"/>
    <hyperlink r:id="rId1788" ref="AB1264"/>
    <hyperlink r:id="rId1789" ref="AB1265"/>
    <hyperlink r:id="rId1790" ref="J1266"/>
    <hyperlink r:id="rId1791" ref="K1266"/>
    <hyperlink r:id="rId1792" ref="AB1266"/>
    <hyperlink r:id="rId1793" ref="AB1267"/>
    <hyperlink r:id="rId1794" ref="AB1268"/>
    <hyperlink r:id="rId1795" ref="AB1269"/>
    <hyperlink r:id="rId1796" ref="AB1270"/>
    <hyperlink r:id="rId1797" ref="AB1271"/>
    <hyperlink r:id="rId1798" ref="AB1272"/>
    <hyperlink r:id="rId1799" ref="AB1273"/>
    <hyperlink r:id="rId1800" location="tab=summary" ref="A1274"/>
    <hyperlink r:id="rId1801" ref="AB1274"/>
    <hyperlink r:id="rId1802" ref="AB1276"/>
    <hyperlink r:id="rId1803" ref="AB1277"/>
    <hyperlink r:id="rId1804" ref="AB1278"/>
    <hyperlink r:id="rId1805" location="tab=summary" ref="A1279"/>
    <hyperlink r:id="rId1806" ref="J1279"/>
    <hyperlink r:id="rId1807" ref="K1279"/>
    <hyperlink r:id="rId1808" ref="AB1279"/>
    <hyperlink r:id="rId1809" ref="AB1280"/>
    <hyperlink r:id="rId1810" ref="AB1281"/>
    <hyperlink r:id="rId1811" ref="AB1282"/>
    <hyperlink r:id="rId1812" ref="AB1283"/>
    <hyperlink r:id="rId1813" ref="AB1284"/>
    <hyperlink r:id="rId1814" ref="AB1285"/>
    <hyperlink r:id="rId1815" ref="AB1286"/>
    <hyperlink r:id="rId1816" ref="AB1287"/>
    <hyperlink r:id="rId1817" ref="AB1288"/>
    <hyperlink r:id="rId1818" ref="AB1289"/>
    <hyperlink r:id="rId1819" location="tab=summary" ref="A1290"/>
    <hyperlink r:id="rId1820" ref="J1290"/>
    <hyperlink r:id="rId1821" ref="K1290"/>
    <hyperlink r:id="rId1822" ref="AB1290"/>
    <hyperlink r:id="rId1823" ref="AB1291"/>
    <hyperlink r:id="rId1824" ref="AB1292"/>
    <hyperlink r:id="rId1825" ref="AB1293"/>
    <hyperlink r:id="rId1826" ref="AB1294"/>
    <hyperlink r:id="rId1827" ref="AB1295"/>
    <hyperlink r:id="rId1828" ref="AB1296"/>
    <hyperlink r:id="rId1829" ref="AB1297"/>
    <hyperlink r:id="rId1830" ref="AB1298"/>
    <hyperlink r:id="rId1831" ref="J1299"/>
    <hyperlink r:id="rId1832" ref="K1299"/>
    <hyperlink r:id="rId1833" ref="AB1299"/>
    <hyperlink r:id="rId1834" ref="AB1300"/>
    <hyperlink r:id="rId1835" ref="AB1301"/>
    <hyperlink r:id="rId1836" ref="AB1302"/>
    <hyperlink r:id="rId1837" location="tab=summary" ref="A1303"/>
    <hyperlink r:id="rId1838" ref="J1303"/>
    <hyperlink r:id="rId1839" ref="K1303"/>
    <hyperlink r:id="rId1840" ref="AB1303"/>
    <hyperlink r:id="rId1841" ref="AB1304"/>
    <hyperlink r:id="rId1842" ref="AB1305"/>
    <hyperlink r:id="rId1843" ref="AB1306"/>
    <hyperlink r:id="rId1844" ref="AB1307"/>
    <hyperlink r:id="rId1845" ref="AB1308"/>
    <hyperlink r:id="rId1846" ref="AB1309"/>
    <hyperlink r:id="rId1847" ref="AB1310"/>
    <hyperlink r:id="rId1848" ref="AB1311"/>
    <hyperlink r:id="rId1849" location="tab=summary" ref="A1312"/>
    <hyperlink r:id="rId1850" ref="J1312"/>
    <hyperlink r:id="rId1851" ref="K1312"/>
    <hyperlink r:id="rId1852" ref="AB1312"/>
    <hyperlink r:id="rId1853" location="tab=summary" ref="A1313"/>
    <hyperlink r:id="rId1854" ref="J1313"/>
    <hyperlink r:id="rId1855" ref="K1313"/>
    <hyperlink r:id="rId1856" ref="AB1313"/>
    <hyperlink r:id="rId1857" ref="AB1314"/>
    <hyperlink r:id="rId1858" ref="AB1315"/>
    <hyperlink r:id="rId1859" ref="AB1316"/>
    <hyperlink r:id="rId1860" ref="AB1317"/>
    <hyperlink r:id="rId1861" ref="AB1318"/>
    <hyperlink r:id="rId1862" ref="AB1319"/>
    <hyperlink r:id="rId1863" ref="AB1320"/>
    <hyperlink r:id="rId1864" ref="AB1321"/>
    <hyperlink r:id="rId1865" ref="AB1322"/>
    <hyperlink r:id="rId1866" ref="AB1323"/>
    <hyperlink r:id="rId1867" ref="J1324"/>
    <hyperlink r:id="rId1868" ref="K1324"/>
    <hyperlink r:id="rId1869" ref="AB1324"/>
    <hyperlink r:id="rId1870" ref="AB1325"/>
    <hyperlink r:id="rId1871" ref="AB1326"/>
    <hyperlink r:id="rId1872" ref="AB1327"/>
    <hyperlink r:id="rId1873" ref="AB1328"/>
    <hyperlink r:id="rId1874" location="tab=summary" ref="A1329"/>
    <hyperlink r:id="rId1875" ref="J1329"/>
    <hyperlink r:id="rId1876" ref="K1329"/>
    <hyperlink r:id="rId1877" ref="AB1329"/>
    <hyperlink r:id="rId1878" ref="AB1330"/>
    <hyperlink r:id="rId1879" ref="AB1331"/>
    <hyperlink r:id="rId1880" location="tab=summary" ref="A1332"/>
    <hyperlink r:id="rId1881" ref="J1332"/>
    <hyperlink r:id="rId1882" ref="K1332"/>
    <hyperlink r:id="rId1883" ref="AB1332"/>
    <hyperlink r:id="rId1884" ref="AB1333"/>
    <hyperlink r:id="rId1885" ref="AB1334"/>
    <hyperlink r:id="rId1886" ref="AB1335"/>
    <hyperlink r:id="rId1887" ref="AB1336"/>
    <hyperlink r:id="rId1888" ref="AB1337"/>
    <hyperlink r:id="rId1889" ref="AB1338"/>
    <hyperlink r:id="rId1890" ref="AB1339"/>
    <hyperlink r:id="rId1891" ref="A1340"/>
    <hyperlink r:id="rId1892" ref="AB1340"/>
    <hyperlink r:id="rId1893" ref="AB1341"/>
    <hyperlink r:id="rId1894" ref="AB1342"/>
    <hyperlink r:id="rId1895" location="tab=summary" ref="A1343"/>
    <hyperlink r:id="rId1896" ref="J1343"/>
    <hyperlink r:id="rId1897" ref="K1343"/>
    <hyperlink r:id="rId1898" ref="AB1343"/>
    <hyperlink r:id="rId1899" ref="AB1344"/>
    <hyperlink r:id="rId1900" ref="J1345"/>
    <hyperlink r:id="rId1901" ref="K1345"/>
    <hyperlink r:id="rId1902" ref="AB1345"/>
    <hyperlink r:id="rId1903" ref="J1346"/>
    <hyperlink r:id="rId1904" ref="K1346"/>
    <hyperlink r:id="rId1905" ref="AB1346"/>
    <hyperlink r:id="rId1906" ref="AB1347"/>
    <hyperlink r:id="rId1907" ref="AB1348"/>
    <hyperlink r:id="rId1908" ref="J1349"/>
    <hyperlink r:id="rId1909" ref="K1349"/>
    <hyperlink r:id="rId1910" ref="AB1349"/>
    <hyperlink r:id="rId1911" ref="AB1350"/>
    <hyperlink r:id="rId1912" ref="AB1351"/>
    <hyperlink r:id="rId1913" ref="AB1352"/>
    <hyperlink r:id="rId1914" ref="AB1353"/>
    <hyperlink r:id="rId1915" ref="AB1354"/>
    <hyperlink r:id="rId1916" location="tab=summary" ref="A1355"/>
    <hyperlink r:id="rId1917" ref="J1355"/>
    <hyperlink r:id="rId1918" ref="K1355"/>
    <hyperlink r:id="rId1919" ref="AB1355"/>
    <hyperlink r:id="rId1920" ref="AB1356"/>
    <hyperlink r:id="rId1921" ref="AB1357"/>
    <hyperlink r:id="rId1922" ref="AB1358"/>
    <hyperlink r:id="rId1923" ref="AB1359"/>
    <hyperlink r:id="rId1924" ref="AB1360"/>
    <hyperlink r:id="rId1925" ref="AB1361"/>
    <hyperlink r:id="rId1926" location="tab=summary" ref="A1362"/>
    <hyperlink r:id="rId1927" ref="AB1362"/>
    <hyperlink r:id="rId1928" ref="AB1363"/>
    <hyperlink r:id="rId1929" ref="AB1364"/>
    <hyperlink r:id="rId1930" ref="A1365"/>
    <hyperlink r:id="rId1931" ref="AB1365"/>
    <hyperlink r:id="rId1932" ref="AB1366"/>
    <hyperlink r:id="rId1933" ref="J1367"/>
    <hyperlink r:id="rId1934" ref="K1367"/>
    <hyperlink r:id="rId1935" ref="AB1367"/>
    <hyperlink r:id="rId1936" ref="AB1368"/>
    <hyperlink r:id="rId1937" location="tab=summary" ref="A1369"/>
    <hyperlink r:id="rId1938" ref="J1369"/>
    <hyperlink r:id="rId1939" ref="K1369"/>
    <hyperlink r:id="rId1940" ref="AB1369"/>
    <hyperlink r:id="rId1941" ref="AB1370"/>
    <hyperlink r:id="rId1942" ref="AB1371"/>
    <hyperlink r:id="rId1943" ref="AB1372"/>
    <hyperlink r:id="rId1944" ref="AB1374"/>
    <hyperlink r:id="rId1945" ref="AB1375"/>
    <hyperlink r:id="rId1946" ref="AB1376"/>
    <hyperlink r:id="rId1947" ref="AB1377"/>
    <hyperlink r:id="rId1948" ref="AB1378"/>
    <hyperlink r:id="rId1949" ref="AB1379"/>
    <hyperlink r:id="rId1950" ref="J1380"/>
    <hyperlink r:id="rId1951" ref="K1380"/>
    <hyperlink r:id="rId1952" ref="AB1380"/>
    <hyperlink r:id="rId1953" ref="AB1381"/>
    <hyperlink r:id="rId1954" ref="AB1382"/>
    <hyperlink r:id="rId1955" ref="AB1383"/>
    <hyperlink r:id="rId1956" ref="AB1384"/>
    <hyperlink r:id="rId1957" ref="AB1385"/>
    <hyperlink r:id="rId1958" ref="AB1386"/>
    <hyperlink r:id="rId1959" location="tab=summary" ref="A1387"/>
    <hyperlink r:id="rId1960" ref="J1387"/>
    <hyperlink r:id="rId1961" ref="K1387"/>
    <hyperlink r:id="rId1962" ref="AB1387"/>
    <hyperlink r:id="rId1963" ref="J1388"/>
    <hyperlink r:id="rId1964" ref="K1388"/>
    <hyperlink r:id="rId1965" ref="AB1388"/>
    <hyperlink r:id="rId1966" ref="AB1389"/>
    <hyperlink r:id="rId1967" location="tab=summary" ref="A1390"/>
    <hyperlink r:id="rId1968" ref="AB1390"/>
    <hyperlink r:id="rId1969" ref="AB1391"/>
    <hyperlink r:id="rId1970" ref="AB1392"/>
    <hyperlink r:id="rId1971" location="tab=summary" ref="A1393"/>
    <hyperlink r:id="rId1972" ref="J1393"/>
    <hyperlink r:id="rId1973" ref="K1393"/>
    <hyperlink r:id="rId1974" ref="AB1393"/>
    <hyperlink r:id="rId1975" ref="AB1394"/>
    <hyperlink r:id="rId1976" location="tab=summary" ref="A1395"/>
    <hyperlink r:id="rId1977" ref="J1395"/>
    <hyperlink r:id="rId1978" ref="K1395"/>
    <hyperlink r:id="rId1979" ref="AB1395"/>
    <hyperlink r:id="rId1980" ref="AB1396"/>
    <hyperlink r:id="rId1981" ref="AB1397"/>
    <hyperlink r:id="rId1982" ref="AB1398"/>
    <hyperlink r:id="rId1983" ref="AB1400"/>
    <hyperlink r:id="rId1984" ref="AB1401"/>
    <hyperlink r:id="rId1985" ref="AB1402"/>
    <hyperlink r:id="rId1986" ref="AB1403"/>
    <hyperlink r:id="rId1987" ref="AB1404"/>
    <hyperlink r:id="rId1988" ref="AB1405"/>
    <hyperlink r:id="rId1989" ref="AB1406"/>
    <hyperlink r:id="rId1990" ref="AB1407"/>
    <hyperlink r:id="rId1991" location="tab=summary" ref="A1408"/>
    <hyperlink r:id="rId1992" ref="J1408"/>
    <hyperlink r:id="rId1993" ref="K1408"/>
    <hyperlink r:id="rId1994" ref="AB1408"/>
    <hyperlink r:id="rId1995" ref="J1409"/>
    <hyperlink r:id="rId1996" ref="K1409"/>
    <hyperlink r:id="rId1997" ref="AB1409"/>
    <hyperlink r:id="rId1998" ref="AB1410"/>
    <hyperlink r:id="rId1999" ref="AB1411"/>
    <hyperlink r:id="rId2000" ref="J1412"/>
    <hyperlink r:id="rId2001" ref="K1412"/>
    <hyperlink r:id="rId2002" ref="AB1412"/>
    <hyperlink r:id="rId2003" ref="AB1413"/>
    <hyperlink r:id="rId2004" ref="A1414"/>
    <hyperlink r:id="rId2005" ref="AB1414"/>
    <hyperlink r:id="rId2006" ref="AB1415"/>
    <hyperlink r:id="rId2007" ref="AB1416"/>
    <hyperlink r:id="rId2008" ref="AB1417"/>
    <hyperlink r:id="rId2009" ref="AB1418"/>
    <hyperlink r:id="rId2010" ref="AB1419"/>
    <hyperlink r:id="rId2011" ref="AB1420"/>
    <hyperlink r:id="rId2012" ref="J1421"/>
    <hyperlink r:id="rId2013" ref="K1421"/>
    <hyperlink r:id="rId2014" ref="AB1421"/>
    <hyperlink r:id="rId2015" ref="AB1422"/>
    <hyperlink r:id="rId2016" ref="AB1423"/>
    <hyperlink r:id="rId2017" ref="AB1424"/>
    <hyperlink r:id="rId2018" location="tab=summary" ref="A1425"/>
    <hyperlink r:id="rId2019" ref="J1425"/>
    <hyperlink r:id="rId2020" ref="K1425"/>
    <hyperlink r:id="rId2021" ref="AB1425"/>
    <hyperlink r:id="rId2022" ref="AB1426"/>
    <hyperlink r:id="rId2023" ref="AB1427"/>
    <hyperlink r:id="rId2024" ref="AB1428"/>
    <hyperlink r:id="rId2025" ref="AB1429"/>
    <hyperlink r:id="rId2026" ref="AB1430"/>
    <hyperlink r:id="rId2027" ref="AB1431"/>
    <hyperlink r:id="rId2028" ref="AB1432"/>
    <hyperlink r:id="rId2029" ref="A1433"/>
    <hyperlink r:id="rId2030" ref="AB1433"/>
    <hyperlink r:id="rId2031" location="tab=summary" ref="A1434"/>
    <hyperlink r:id="rId2032" ref="AB1434"/>
    <hyperlink r:id="rId2033" ref="AB1435"/>
    <hyperlink r:id="rId2034" ref="AB1436"/>
    <hyperlink r:id="rId2035" ref="AB1437"/>
    <hyperlink r:id="rId2036" ref="AB1438"/>
    <hyperlink r:id="rId2037" ref="AB1439"/>
    <hyperlink r:id="rId2038" ref="J1440"/>
    <hyperlink r:id="rId2039" ref="K1440"/>
    <hyperlink r:id="rId2040" ref="AB1440"/>
    <hyperlink r:id="rId2041" ref="AB1441"/>
    <hyperlink r:id="rId2042" location="tab=summary" ref="A1442"/>
    <hyperlink r:id="rId2043" ref="AB1442"/>
    <hyperlink r:id="rId2044" ref="AB1443"/>
    <hyperlink r:id="rId2045" ref="AB1444"/>
    <hyperlink r:id="rId2046" ref="AB1445"/>
    <hyperlink r:id="rId2047" ref="AB1446"/>
    <hyperlink r:id="rId2048" ref="J1447"/>
    <hyperlink r:id="rId2049" ref="K1447"/>
    <hyperlink r:id="rId2050" ref="AB1447"/>
    <hyperlink r:id="rId2051" ref="J1448"/>
    <hyperlink r:id="rId2052" ref="K1448"/>
    <hyperlink r:id="rId2053" ref="AB1448"/>
    <hyperlink r:id="rId2054" ref="AB1449"/>
    <hyperlink r:id="rId2055" ref="AB1450"/>
    <hyperlink r:id="rId2056" ref="AB1451"/>
    <hyperlink r:id="rId2057" ref="AB1452"/>
    <hyperlink r:id="rId2058" ref="AB1453"/>
    <hyperlink r:id="rId2059" ref="AB1454"/>
    <hyperlink r:id="rId2060" ref="AB1455"/>
    <hyperlink r:id="rId2061" location="tab=summary" ref="A1457"/>
    <hyperlink r:id="rId2062" ref="J1457"/>
    <hyperlink r:id="rId2063" ref="K1457"/>
    <hyperlink r:id="rId2064" ref="AB1457"/>
    <hyperlink r:id="rId2065" ref="AB1459"/>
    <hyperlink r:id="rId2066" ref="AB1460"/>
    <hyperlink r:id="rId2067" ref="AB1461"/>
    <hyperlink r:id="rId2068" ref="AB1462"/>
    <hyperlink r:id="rId2069" ref="AB1463"/>
    <hyperlink r:id="rId2070" ref="AB1464"/>
    <hyperlink r:id="rId2071" ref="AB1465"/>
    <hyperlink r:id="rId2072" location="tab=summary" ref="A1466"/>
    <hyperlink r:id="rId2073" ref="AB1467"/>
    <hyperlink r:id="rId2074" ref="AB1468"/>
    <hyperlink r:id="rId2075" ref="AB1469"/>
    <hyperlink r:id="rId2076" ref="AB1470"/>
    <hyperlink r:id="rId2077" ref="AB1471"/>
    <hyperlink r:id="rId2078" ref="AB1472"/>
    <hyperlink r:id="rId2079" ref="AB1473"/>
    <hyperlink r:id="rId2080" ref="AB1474"/>
    <hyperlink r:id="rId2081" ref="AB1475"/>
    <hyperlink r:id="rId2082" ref="AB1476"/>
    <hyperlink r:id="rId2083" ref="AB1477"/>
    <hyperlink r:id="rId2084" ref="AB1478"/>
    <hyperlink r:id="rId2085" ref="AB1479"/>
    <hyperlink r:id="rId2086" ref="AB1480"/>
    <hyperlink r:id="rId2087" ref="AB1481"/>
    <hyperlink r:id="rId2088" location="tab=summary" ref="A1482"/>
    <hyperlink r:id="rId2089" ref="AB1482"/>
    <hyperlink r:id="rId2090" ref="AB1483"/>
    <hyperlink r:id="rId2091" ref="AB1484"/>
    <hyperlink r:id="rId2092" ref="AB1485"/>
    <hyperlink r:id="rId2093" ref="AB1486"/>
    <hyperlink r:id="rId2094" ref="AB1487"/>
    <hyperlink r:id="rId2095" ref="AB1488"/>
    <hyperlink r:id="rId2096" ref="A1489"/>
    <hyperlink r:id="rId2097" ref="AB1490"/>
    <hyperlink r:id="rId2098" ref="J1491"/>
    <hyperlink r:id="rId2099" ref="K1491"/>
    <hyperlink r:id="rId2100" ref="AB1491"/>
    <hyperlink r:id="rId2101" ref="AB1492"/>
    <hyperlink r:id="rId2102" ref="AB1493"/>
    <hyperlink r:id="rId2103" ref="AB1494"/>
    <hyperlink r:id="rId2104" ref="AB1495"/>
    <hyperlink r:id="rId2105" ref="AB1496"/>
    <hyperlink r:id="rId2106" ref="AB1497"/>
    <hyperlink r:id="rId2107" ref="AB1498"/>
    <hyperlink r:id="rId2108" location="tab=summary" ref="A1499"/>
    <hyperlink r:id="rId2109" ref="AB1499"/>
    <hyperlink r:id="rId2110" ref="AB1500"/>
    <hyperlink r:id="rId2111" ref="AB1501"/>
    <hyperlink r:id="rId2112" location="tab=summary" ref="A1502"/>
    <hyperlink r:id="rId2113" ref="J1502"/>
    <hyperlink r:id="rId2114" ref="K1502"/>
    <hyperlink r:id="rId2115" ref="AB1502"/>
    <hyperlink r:id="rId2116" ref="AB1504"/>
    <hyperlink r:id="rId2117" ref="AB1505"/>
    <hyperlink r:id="rId2118" ref="AB1506"/>
    <hyperlink r:id="rId2119" ref="AB1507"/>
    <hyperlink r:id="rId2120" ref="AB1508"/>
    <hyperlink r:id="rId2121" location="tab=summary" ref="A1509"/>
    <hyperlink r:id="rId2122" ref="J1509"/>
    <hyperlink r:id="rId2123" ref="K1509"/>
    <hyperlink r:id="rId2124" ref="AB1509"/>
    <hyperlink r:id="rId2125" ref="J1510"/>
    <hyperlink r:id="rId2126" ref="K1510"/>
    <hyperlink r:id="rId2127" ref="AB1510"/>
    <hyperlink r:id="rId2128" ref="AB1511"/>
    <hyperlink r:id="rId2129" ref="AB1512"/>
    <hyperlink r:id="rId2130" ref="AB1513"/>
    <hyperlink r:id="rId2131" ref="J1514"/>
    <hyperlink r:id="rId2132" ref="K1514"/>
    <hyperlink r:id="rId2133" ref="AB1514"/>
    <hyperlink r:id="rId2134" ref="AB1516"/>
    <hyperlink r:id="rId2135" location="tab=summary" ref="A1517"/>
    <hyperlink r:id="rId2136" ref="AB1517"/>
    <hyperlink r:id="rId2137" ref="AB1518"/>
    <hyperlink r:id="rId2138" ref="J1519"/>
    <hyperlink r:id="rId2139" ref="K1519"/>
    <hyperlink r:id="rId2140" ref="AB1519"/>
    <hyperlink r:id="rId2141" ref="AB1520"/>
    <hyperlink r:id="rId2142" ref="AB1521"/>
    <hyperlink r:id="rId2143" ref="AB1522"/>
    <hyperlink r:id="rId2144" ref="AB1523"/>
    <hyperlink r:id="rId2145" ref="AB1526"/>
    <hyperlink r:id="rId2146" ref="AB1527"/>
    <hyperlink r:id="rId2147" ref="AB1528"/>
    <hyperlink r:id="rId2148" ref="AB1529"/>
    <hyperlink r:id="rId2149" ref="A1530"/>
    <hyperlink r:id="rId2150" ref="AB1530"/>
    <hyperlink r:id="rId2151" location="tab=summary" ref="A1531"/>
    <hyperlink r:id="rId2152" ref="J1531"/>
    <hyperlink r:id="rId2153" ref="K1531"/>
    <hyperlink r:id="rId2154" ref="AB1531"/>
    <hyperlink r:id="rId2155" ref="AB1532"/>
    <hyperlink r:id="rId2156" ref="AB1533"/>
    <hyperlink r:id="rId2157" location="tab=summary" ref="A1534"/>
    <hyperlink r:id="rId2158" ref="AB1534"/>
    <hyperlink r:id="rId2159" ref="AB1535"/>
    <hyperlink r:id="rId2160" ref="AB1536"/>
    <hyperlink r:id="rId2161" ref="AB1537"/>
    <hyperlink r:id="rId2162" location="tab=summary" ref="A1538"/>
    <hyperlink r:id="rId2163" ref="J1538"/>
    <hyperlink r:id="rId2164" ref="K1538"/>
    <hyperlink r:id="rId2165" ref="J1539"/>
    <hyperlink r:id="rId2166" ref="K1539"/>
    <hyperlink r:id="rId2167" ref="AB1539"/>
    <hyperlink r:id="rId2168" ref="AB1540"/>
    <hyperlink r:id="rId2169" ref="AB1541"/>
    <hyperlink r:id="rId2170" ref="AB1542"/>
    <hyperlink r:id="rId2171" ref="AB1543"/>
    <hyperlink r:id="rId2172" ref="AB1544"/>
    <hyperlink r:id="rId2173" ref="AB1545"/>
    <hyperlink r:id="rId2174" ref="AB1546"/>
    <hyperlink r:id="rId2175" ref="AB1547"/>
    <hyperlink r:id="rId2176" ref="AB1548"/>
    <hyperlink r:id="rId2177" ref="AB1549"/>
    <hyperlink r:id="rId2178" ref="AB1550"/>
    <hyperlink r:id="rId2179" ref="A1551"/>
    <hyperlink r:id="rId2180" ref="AB1551"/>
    <hyperlink r:id="rId2181" ref="J1552"/>
    <hyperlink r:id="rId2182" ref="K1552"/>
    <hyperlink r:id="rId2183" ref="AB1552"/>
    <hyperlink r:id="rId2184" ref="AB1553"/>
    <hyperlink r:id="rId2185" ref="AB1554"/>
    <hyperlink r:id="rId2186" ref="AB1555"/>
    <hyperlink r:id="rId2187" location="tab=summary" ref="A1556"/>
    <hyperlink r:id="rId2188" ref="J1556"/>
    <hyperlink r:id="rId2189" ref="K1556"/>
    <hyperlink r:id="rId2190" ref="AB1556"/>
    <hyperlink r:id="rId2191" ref="J1557"/>
    <hyperlink r:id="rId2192" ref="K1557"/>
    <hyperlink r:id="rId2193" ref="AB1557"/>
    <hyperlink r:id="rId2194" ref="AB1558"/>
    <hyperlink r:id="rId2195" ref="AB1559"/>
    <hyperlink r:id="rId2196" ref="AB1561"/>
    <hyperlink r:id="rId2197" ref="AB1562"/>
    <hyperlink r:id="rId2198" location="tab=summary" ref="A1563"/>
    <hyperlink r:id="rId2199" ref="J1563"/>
    <hyperlink r:id="rId2200" ref="K1563"/>
    <hyperlink r:id="rId2201" ref="AB1564"/>
    <hyperlink r:id="rId2202" location="tab=summary" ref="A1565"/>
    <hyperlink r:id="rId2203" ref="AB1565"/>
    <hyperlink r:id="rId2204" ref="AB1566"/>
    <hyperlink r:id="rId2205" location="tab=summary" ref="A1567"/>
    <hyperlink r:id="rId2206" ref="J1567"/>
    <hyperlink r:id="rId2207" ref="K1567"/>
    <hyperlink r:id="rId2208" ref="AB1567"/>
    <hyperlink r:id="rId2209" location="tab=summary" ref="A1568"/>
    <hyperlink r:id="rId2210" ref="J1568"/>
    <hyperlink r:id="rId2211" ref="K1568"/>
    <hyperlink r:id="rId2212" ref="AB1568"/>
    <hyperlink r:id="rId2213" ref="AB1569"/>
    <hyperlink r:id="rId2214" ref="AB1570"/>
    <hyperlink r:id="rId2215" location="tab=summary" ref="A1571"/>
    <hyperlink r:id="rId2216" ref="J1571"/>
    <hyperlink r:id="rId2217" ref="K1571"/>
    <hyperlink r:id="rId2218" ref="AB1571"/>
    <hyperlink r:id="rId2219" ref="AB1572"/>
    <hyperlink r:id="rId2220" ref="AB1573"/>
    <hyperlink r:id="rId2221" ref="AB1574"/>
    <hyperlink r:id="rId2222" ref="AB1575"/>
    <hyperlink r:id="rId2223" ref="A1576"/>
    <hyperlink r:id="rId2224" ref="AB1576"/>
    <hyperlink r:id="rId2225" ref="AB1577"/>
    <hyperlink r:id="rId2226" ref="AB1578"/>
    <hyperlink r:id="rId2227" ref="AB1579"/>
    <hyperlink r:id="rId2228" ref="AB1580"/>
    <hyperlink r:id="rId2229" ref="AB1581"/>
    <hyperlink r:id="rId2230" location="tab=summary" ref="A1583"/>
    <hyperlink r:id="rId2231" ref="J1583"/>
    <hyperlink r:id="rId2232" ref="K1583"/>
    <hyperlink r:id="rId2233" ref="AB1584"/>
    <hyperlink r:id="rId2234" ref="AB1586"/>
    <hyperlink r:id="rId2235" ref="AB1587"/>
    <hyperlink r:id="rId2236" ref="AB1588"/>
    <hyperlink r:id="rId2237" ref="AB1589"/>
    <hyperlink r:id="rId2238" ref="AB1590"/>
    <hyperlink r:id="rId2239" ref="J1591"/>
    <hyperlink r:id="rId2240" ref="K1591"/>
    <hyperlink r:id="rId2241" ref="AB1591"/>
    <hyperlink r:id="rId2242" ref="AB1592"/>
    <hyperlink r:id="rId2243" ref="A1593"/>
    <hyperlink r:id="rId2244" ref="AB1593"/>
    <hyperlink r:id="rId2245" location="tab=summary" ref="A1594"/>
    <hyperlink r:id="rId2246" ref="J1594"/>
    <hyperlink r:id="rId2247" ref="K1594"/>
    <hyperlink r:id="rId2248" ref="AB1594"/>
    <hyperlink r:id="rId2249" ref="AB1595"/>
    <hyperlink r:id="rId2250" ref="AB1596"/>
    <hyperlink r:id="rId2251" location="tab=summary" ref="A1597"/>
    <hyperlink r:id="rId2252" ref="J1597"/>
    <hyperlink r:id="rId2253" ref="K1597"/>
    <hyperlink r:id="rId2254" ref="AB1597"/>
    <hyperlink r:id="rId2255" ref="AB1598"/>
    <hyperlink r:id="rId2256" ref="AB1599"/>
    <hyperlink r:id="rId2257" ref="AB1600"/>
    <hyperlink r:id="rId2258" ref="AB1601"/>
    <hyperlink r:id="rId2259" ref="AB1602"/>
    <hyperlink r:id="rId2260" location="tab=summary" ref="A1603"/>
    <hyperlink r:id="rId2261" ref="J1603"/>
    <hyperlink r:id="rId2262" ref="K1603"/>
    <hyperlink r:id="rId2263" ref="AB1603"/>
    <hyperlink r:id="rId2264" ref="AB1604"/>
    <hyperlink r:id="rId2265" ref="AB1605"/>
    <hyperlink r:id="rId2266" ref="AB1606"/>
    <hyperlink r:id="rId2267" ref="AB1607"/>
    <hyperlink r:id="rId2268" ref="J1608"/>
    <hyperlink r:id="rId2269" ref="K1608"/>
    <hyperlink r:id="rId2270" ref="AB1608"/>
    <hyperlink r:id="rId2271" ref="AB1609"/>
    <hyperlink r:id="rId2272" ref="AB1610"/>
    <hyperlink r:id="rId2273" location="tab=summary" ref="A1611"/>
    <hyperlink r:id="rId2274" ref="J1611"/>
    <hyperlink r:id="rId2275" ref="K1611"/>
    <hyperlink r:id="rId2276" ref="AB1611"/>
    <hyperlink r:id="rId2277" ref="AB1612"/>
    <hyperlink r:id="rId2278" ref="AB1613"/>
    <hyperlink r:id="rId2279" ref="AB1614"/>
    <hyperlink r:id="rId2280" ref="A1615"/>
    <hyperlink r:id="rId2281" ref="AB1616"/>
    <hyperlink r:id="rId2282" ref="AB1617"/>
    <hyperlink r:id="rId2283" ref="AB1618"/>
    <hyperlink r:id="rId2284" ref="AB1619"/>
    <hyperlink r:id="rId2285" ref="AB1620"/>
    <hyperlink r:id="rId2286" ref="AB1621"/>
    <hyperlink r:id="rId2287" ref="AB1622"/>
    <hyperlink r:id="rId2288" ref="AB1623"/>
    <hyperlink r:id="rId2289" ref="AB1624"/>
    <hyperlink r:id="rId2290" ref="AB1625"/>
    <hyperlink r:id="rId2291" ref="AB1626"/>
    <hyperlink r:id="rId2292" ref="AB1627"/>
    <hyperlink r:id="rId2293" ref="AB1628"/>
    <hyperlink r:id="rId2294" location="tab=summary" ref="A1629"/>
    <hyperlink r:id="rId2295" ref="J1629"/>
    <hyperlink r:id="rId2296" ref="K1629"/>
    <hyperlink r:id="rId2297" ref="AB1629"/>
    <hyperlink r:id="rId2298" ref="AB1630"/>
    <hyperlink r:id="rId2299" location="tab=summary" ref="A1631"/>
    <hyperlink r:id="rId2300" ref="J1631"/>
    <hyperlink r:id="rId2301" ref="K1631"/>
    <hyperlink r:id="rId2302" ref="AB1631"/>
    <hyperlink r:id="rId2303" ref="AB1632"/>
    <hyperlink r:id="rId2304" ref="AB1633"/>
    <hyperlink r:id="rId2305" ref="AB1634"/>
    <hyperlink r:id="rId2306" location="tab=summary" ref="A1635"/>
    <hyperlink r:id="rId2307" ref="K1635"/>
    <hyperlink r:id="rId2308" ref="AB1635"/>
    <hyperlink r:id="rId2309" ref="AB1636"/>
    <hyperlink r:id="rId2310" ref="A1637"/>
    <hyperlink r:id="rId2311" ref="AB1638"/>
    <hyperlink r:id="rId2312" ref="AB1639"/>
    <hyperlink r:id="rId2313" location="tab=summary" ref="A1641"/>
    <hyperlink r:id="rId2314" ref="J1641"/>
    <hyperlink r:id="rId2315" ref="K1641"/>
    <hyperlink r:id="rId2316" ref="AB1641"/>
    <hyperlink r:id="rId2317" ref="AB1642"/>
    <hyperlink r:id="rId2318" location="tab=summary" ref="A1643"/>
    <hyperlink r:id="rId2319" ref="J1643"/>
    <hyperlink r:id="rId2320" ref="K1643"/>
    <hyperlink r:id="rId2321" ref="AB1643"/>
    <hyperlink r:id="rId2322" ref="AB1644"/>
    <hyperlink r:id="rId2323" ref="AB1645"/>
    <hyperlink r:id="rId2324" ref="AB1646"/>
    <hyperlink r:id="rId2325" ref="AB1648"/>
    <hyperlink r:id="rId2326" ref="AB1649"/>
    <hyperlink r:id="rId2327" ref="AB1650"/>
    <hyperlink r:id="rId2328" location="tab=summary" ref="A1651"/>
    <hyperlink r:id="rId2329" ref="J1651"/>
    <hyperlink r:id="rId2330" ref="K1651"/>
    <hyperlink r:id="rId2331" ref="AB1652"/>
    <hyperlink r:id="rId2332" ref="AB1653"/>
    <hyperlink r:id="rId2333" ref="AB1654"/>
    <hyperlink r:id="rId2334" location="tab=summary" ref="A1655"/>
    <hyperlink r:id="rId2335" ref="J1655"/>
    <hyperlink r:id="rId2336" ref="K1655"/>
    <hyperlink r:id="rId2337" location="tab=summary" ref="A1656"/>
    <hyperlink r:id="rId2338" ref="J1656"/>
    <hyperlink r:id="rId2339" ref="K1656"/>
    <hyperlink r:id="rId2340" ref="AB1656"/>
    <hyperlink r:id="rId2341" ref="AB1657"/>
    <hyperlink r:id="rId2342" location="tab=summary" ref="A1658"/>
    <hyperlink r:id="rId2343" ref="J1658"/>
    <hyperlink r:id="rId2344" ref="K1658"/>
    <hyperlink r:id="rId2345" ref="AB1658"/>
    <hyperlink r:id="rId2346" ref="AB1659"/>
    <hyperlink r:id="rId2347" ref="AB1660"/>
    <hyperlink r:id="rId2348" ref="AB1661"/>
    <hyperlink r:id="rId2349" ref="AB1663"/>
    <hyperlink r:id="rId2350" ref="AB1664"/>
    <hyperlink r:id="rId2351" location="tab=summary" ref="A1665"/>
    <hyperlink r:id="rId2352" ref="AB1665"/>
    <hyperlink r:id="rId2353" ref="AB1666"/>
    <hyperlink r:id="rId2354" ref="AB1667"/>
    <hyperlink r:id="rId2355" ref="AB1668"/>
    <hyperlink r:id="rId2356" ref="AB1669"/>
    <hyperlink r:id="rId2357" location="tab=summary" ref="A1671"/>
    <hyperlink r:id="rId2358" ref="J1671"/>
    <hyperlink r:id="rId2359" ref="K1671"/>
    <hyperlink r:id="rId2360" ref="AB1671"/>
    <hyperlink r:id="rId2361" ref="AB1672"/>
    <hyperlink r:id="rId2362" ref="A1674"/>
    <hyperlink r:id="rId2363" ref="AB1674"/>
    <hyperlink r:id="rId2364" ref="AB1675"/>
    <hyperlink r:id="rId2365" location="tab=summary" ref="A1676"/>
    <hyperlink r:id="rId2366" ref="J1676"/>
    <hyperlink r:id="rId2367" ref="K1676"/>
    <hyperlink r:id="rId2368" location="tab=summary" ref="A1677"/>
    <hyperlink r:id="rId2369" ref="J1677"/>
    <hyperlink r:id="rId2370" ref="K1677"/>
    <hyperlink r:id="rId2371" ref="AB1677"/>
    <hyperlink r:id="rId2372" ref="AB1678"/>
    <hyperlink r:id="rId2373" ref="AB1681"/>
    <hyperlink r:id="rId2374" ref="AB1682"/>
    <hyperlink r:id="rId2375" ref="AB1683"/>
    <hyperlink r:id="rId2376" ref="AB1684"/>
    <hyperlink r:id="rId2377" ref="AB1686"/>
    <hyperlink r:id="rId2378" ref="A1688"/>
    <hyperlink r:id="rId2379" ref="AB1688"/>
    <hyperlink r:id="rId2380" location="tab=summary" ref="A1689"/>
    <hyperlink r:id="rId2381" ref="J1689"/>
    <hyperlink r:id="rId2382" ref="K1689"/>
    <hyperlink r:id="rId2383" ref="AB1689"/>
    <hyperlink r:id="rId2384" ref="A1690"/>
    <hyperlink r:id="rId2385" ref="AB1690"/>
    <hyperlink r:id="rId2386" ref="A1691"/>
    <hyperlink r:id="rId2387" ref="AB1691"/>
    <hyperlink r:id="rId2388" location="tab=summary" ref="A1692"/>
    <hyperlink r:id="rId2389" ref="J1692"/>
    <hyperlink r:id="rId2390" ref="K1692"/>
    <hyperlink r:id="rId2391" ref="AB1692"/>
    <hyperlink r:id="rId2392" location="tab=summary" ref="A1693"/>
    <hyperlink r:id="rId2393" ref="J1693"/>
    <hyperlink r:id="rId2394" ref="K1693"/>
    <hyperlink r:id="rId2395" ref="AB1693"/>
    <hyperlink r:id="rId2396" ref="J1694"/>
    <hyperlink r:id="rId2397" ref="K1694"/>
    <hyperlink r:id="rId2398" ref="A1695"/>
    <hyperlink r:id="rId2399" ref="AB1695"/>
  </hyperlinks>
  <drawing r:id="rId2400"/>
  <legacyDrawing r:id="rId240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20.25"/>
    <col customWidth="1" min="2" max="6" width="12.63"/>
  </cols>
  <sheetData>
    <row r="1" ht="15.75" customHeight="1">
      <c r="A1" s="236" t="s">
        <v>1498</v>
      </c>
      <c r="B1" s="237" t="s">
        <v>1517</v>
      </c>
      <c r="C1" s="238" t="s">
        <v>1520</v>
      </c>
      <c r="D1" s="239" t="s">
        <v>1357</v>
      </c>
      <c r="E1" s="240" t="s">
        <v>1519</v>
      </c>
      <c r="F1" s="240" t="s">
        <v>1512</v>
      </c>
      <c r="G1" s="239" t="s">
        <v>8</v>
      </c>
      <c r="H1" s="240" t="s">
        <v>1360</v>
      </c>
      <c r="I1" s="241" t="s">
        <v>4953</v>
      </c>
      <c r="J1" s="237" t="s">
        <v>1516</v>
      </c>
      <c r="K1" s="241" t="s">
        <v>1522</v>
      </c>
      <c r="L1" s="239" t="s">
        <v>13</v>
      </c>
      <c r="M1" s="239" t="s">
        <v>14</v>
      </c>
      <c r="N1" s="239" t="s">
        <v>15</v>
      </c>
      <c r="O1" s="239" t="s">
        <v>16</v>
      </c>
      <c r="P1" s="239" t="s">
        <v>1499</v>
      </c>
      <c r="Q1" s="241" t="s">
        <v>1500</v>
      </c>
      <c r="R1" s="242" t="s">
        <v>1501</v>
      </c>
      <c r="S1" s="243" t="s">
        <v>1502</v>
      </c>
      <c r="T1" s="241" t="s">
        <v>1503</v>
      </c>
      <c r="U1" s="241" t="s">
        <v>1504</v>
      </c>
      <c r="V1" s="241" t="s">
        <v>1505</v>
      </c>
      <c r="W1" s="241" t="s">
        <v>1506</v>
      </c>
      <c r="X1" s="244" t="s">
        <v>1507</v>
      </c>
      <c r="Y1" s="244" t="s">
        <v>1508</v>
      </c>
      <c r="Z1" s="244" t="s">
        <v>1509</v>
      </c>
      <c r="AA1" s="240" t="s">
        <v>1510</v>
      </c>
      <c r="AB1" s="237" t="s">
        <v>1511</v>
      </c>
      <c r="AC1" s="237" t="s">
        <v>1513</v>
      </c>
      <c r="AD1" s="240" t="s">
        <v>1514</v>
      </c>
      <c r="AE1" s="237" t="s">
        <v>1515</v>
      </c>
      <c r="AF1" s="245" t="s">
        <v>1521</v>
      </c>
      <c r="AG1" s="244" t="s">
        <v>1523</v>
      </c>
      <c r="AH1" s="246" t="s">
        <v>1524</v>
      </c>
      <c r="AI1" s="246" t="s">
        <v>1525</v>
      </c>
      <c r="AJ1" s="244"/>
    </row>
    <row r="2" ht="15.75" customHeight="1">
      <c r="A2" s="247" t="s">
        <v>1493</v>
      </c>
      <c r="B2" s="248">
        <f t="shared" ref="B2:B90" si="1">J2/1000000</f>
        <v>22.179483</v>
      </c>
      <c r="C2" s="249">
        <f t="shared" ref="C2:C647" si="2">SUM(B2/E2)</f>
        <v>11.0897415</v>
      </c>
      <c r="D2" s="250">
        <f t="shared" ref="D2:D1686" si="3">SUM(C2/1)</f>
        <v>11.0897415</v>
      </c>
      <c r="E2" s="251">
        <v>2.0</v>
      </c>
      <c r="F2" s="111">
        <f t="shared" ref="F2:F90" si="4">AC2/1000000</f>
        <v>19.0748</v>
      </c>
      <c r="G2" s="48">
        <f t="shared" ref="G2:G1686" si="5">SUM(F2/B2)</f>
        <v>0.8600200465</v>
      </c>
      <c r="H2" s="111">
        <f t="shared" ref="H2:H1686" si="6">B2*I2</f>
        <v>3.104683</v>
      </c>
      <c r="I2" s="252">
        <f t="shared" ref="I2:I996" si="7">(AE2/J2)</f>
        <v>0.1399799535</v>
      </c>
      <c r="J2" s="248">
        <v>2.2179483E7</v>
      </c>
      <c r="K2" s="253">
        <v>2007.0</v>
      </c>
      <c r="L2" s="254" t="s">
        <v>18</v>
      </c>
      <c r="M2" s="254"/>
      <c r="N2" s="254"/>
      <c r="O2" s="254"/>
      <c r="P2" s="254">
        <v>89.0</v>
      </c>
      <c r="Q2" s="255">
        <v>75.0</v>
      </c>
      <c r="R2" s="256">
        <f t="shared" ref="R2:R693" si="8">AVERAGE(P2:Q2)</f>
        <v>82</v>
      </c>
      <c r="S2" s="255">
        <v>74.0</v>
      </c>
      <c r="T2" s="253">
        <v>75.0</v>
      </c>
      <c r="U2" s="253">
        <f t="shared" ref="U2:U693" si="9">SUM(S2-T2)</f>
        <v>-1</v>
      </c>
      <c r="V2" s="253">
        <f t="shared" ref="V2:V693" si="10">AVERAGE(S2:T2)</f>
        <v>74.5</v>
      </c>
      <c r="W2" s="254">
        <f t="shared" ref="W2:W693" si="11">SUM(R2-V2)</f>
        <v>7.5</v>
      </c>
      <c r="X2" s="257" t="s">
        <v>1605</v>
      </c>
      <c r="Y2" s="257" t="s">
        <v>1734</v>
      </c>
      <c r="Z2" s="257" t="s">
        <v>1540</v>
      </c>
      <c r="AA2" s="251">
        <v>2.012857</v>
      </c>
      <c r="AB2" s="49">
        <v>2012857.0</v>
      </c>
      <c r="AC2" s="248">
        <v>1.90748E7</v>
      </c>
      <c r="AD2" s="111">
        <f t="shared" ref="AD2:AD90" si="12">AE2/1000000</f>
        <v>3.104683</v>
      </c>
      <c r="AE2" s="248">
        <v>3104683.0</v>
      </c>
      <c r="AF2" s="258">
        <f t="shared" ref="AF2:AF996" si="13">SUM(AA2/E2)</f>
        <v>1.0064285</v>
      </c>
      <c r="AG2" s="257"/>
      <c r="AH2" s="257"/>
      <c r="AI2" s="259" t="s">
        <v>1735</v>
      </c>
      <c r="AJ2" s="257"/>
    </row>
    <row r="3" ht="15.75" customHeight="1">
      <c r="A3" s="260" t="s">
        <v>2915</v>
      </c>
      <c r="B3" s="248">
        <f t="shared" si="1"/>
        <v>18.197398</v>
      </c>
      <c r="C3" s="249">
        <f t="shared" si="2"/>
        <v>3.032899667</v>
      </c>
      <c r="D3" s="250">
        <f t="shared" si="3"/>
        <v>3.032899667</v>
      </c>
      <c r="E3" s="251">
        <v>6.0</v>
      </c>
      <c r="F3" s="111">
        <f t="shared" si="4"/>
        <v>13.235267</v>
      </c>
      <c r="G3" s="48">
        <f t="shared" si="5"/>
        <v>0.7273164548</v>
      </c>
      <c r="H3" s="111">
        <f t="shared" si="6"/>
        <v>4.962131</v>
      </c>
      <c r="I3" s="252">
        <f t="shared" si="7"/>
        <v>0.2726835452</v>
      </c>
      <c r="J3" s="248">
        <v>1.8197398E7</v>
      </c>
      <c r="K3" s="253">
        <v>2007.0</v>
      </c>
      <c r="L3" s="254" t="s">
        <v>18</v>
      </c>
      <c r="M3" s="254"/>
      <c r="N3" s="254"/>
      <c r="O3" s="254"/>
      <c r="P3" s="254">
        <v>1.0</v>
      </c>
      <c r="Q3" s="253">
        <v>13.0</v>
      </c>
      <c r="R3" s="256">
        <f t="shared" si="8"/>
        <v>7</v>
      </c>
      <c r="S3" s="253">
        <v>38.0</v>
      </c>
      <c r="T3" s="253">
        <v>19.0</v>
      </c>
      <c r="U3" s="253">
        <f t="shared" si="9"/>
        <v>19</v>
      </c>
      <c r="V3" s="253">
        <f t="shared" si="10"/>
        <v>28.5</v>
      </c>
      <c r="W3" s="254">
        <f t="shared" si="11"/>
        <v>-21.5</v>
      </c>
      <c r="X3" s="257" t="s">
        <v>2004</v>
      </c>
      <c r="Y3" s="257" t="s">
        <v>2005</v>
      </c>
      <c r="Z3" s="257" t="s">
        <v>1550</v>
      </c>
      <c r="AA3" s="250">
        <v>3.402678</v>
      </c>
      <c r="AB3" s="261">
        <v>3402678.0</v>
      </c>
      <c r="AC3" s="248">
        <v>1.3235267E7</v>
      </c>
      <c r="AD3" s="111">
        <f t="shared" si="12"/>
        <v>4.962131</v>
      </c>
      <c r="AE3" s="248">
        <v>4962131.0</v>
      </c>
      <c r="AF3" s="258">
        <f t="shared" si="13"/>
        <v>0.567113</v>
      </c>
      <c r="AG3" s="257"/>
      <c r="AH3" s="257"/>
      <c r="AI3" s="259" t="s">
        <v>2916</v>
      </c>
      <c r="AJ3" s="257"/>
    </row>
    <row r="4" ht="15.75" customHeight="1">
      <c r="A4" s="247" t="s">
        <v>1439</v>
      </c>
      <c r="B4" s="248">
        <f t="shared" si="1"/>
        <v>231.184173</v>
      </c>
      <c r="C4" s="249">
        <f t="shared" si="2"/>
        <v>30.8245564</v>
      </c>
      <c r="D4" s="250">
        <f t="shared" si="3"/>
        <v>30.8245564</v>
      </c>
      <c r="E4" s="251">
        <v>7.5</v>
      </c>
      <c r="F4" s="111">
        <f t="shared" si="4"/>
        <v>143.495265</v>
      </c>
      <c r="G4" s="48">
        <f t="shared" si="5"/>
        <v>0.6206967507</v>
      </c>
      <c r="H4" s="111">
        <f t="shared" si="6"/>
        <v>87.688908</v>
      </c>
      <c r="I4" s="252">
        <f t="shared" si="7"/>
        <v>0.3793032493</v>
      </c>
      <c r="J4" s="248">
        <v>2.31184173E8</v>
      </c>
      <c r="K4" s="253">
        <v>2007.0</v>
      </c>
      <c r="L4" s="254" t="s">
        <v>18</v>
      </c>
      <c r="M4" s="254"/>
      <c r="N4" s="254"/>
      <c r="O4" s="254"/>
      <c r="P4" s="254">
        <v>94.0</v>
      </c>
      <c r="Q4" s="255">
        <v>81.0</v>
      </c>
      <c r="R4" s="262">
        <f t="shared" si="8"/>
        <v>87.5</v>
      </c>
      <c r="S4" s="33">
        <v>88.0</v>
      </c>
      <c r="T4" s="255">
        <v>83.0</v>
      </c>
      <c r="U4" s="253">
        <f t="shared" si="9"/>
        <v>5</v>
      </c>
      <c r="V4" s="253">
        <f t="shared" si="10"/>
        <v>85.5</v>
      </c>
      <c r="W4" s="263">
        <f t="shared" si="11"/>
        <v>2</v>
      </c>
      <c r="X4" s="264" t="s">
        <v>1543</v>
      </c>
      <c r="Y4" s="264" t="s">
        <v>1626</v>
      </c>
      <c r="Z4" s="257" t="s">
        <v>1540</v>
      </c>
      <c r="AA4" s="251">
        <v>0.413869</v>
      </c>
      <c r="AB4" s="49">
        <v>413869.0</v>
      </c>
      <c r="AC4" s="248">
        <v>1.43495265E8</v>
      </c>
      <c r="AD4" s="111">
        <f t="shared" si="12"/>
        <v>87.688908</v>
      </c>
      <c r="AE4" s="248">
        <v>8.7688908E7</v>
      </c>
      <c r="AF4" s="258">
        <f t="shared" si="13"/>
        <v>0.05518253333</v>
      </c>
      <c r="AG4" s="257" t="s">
        <v>1608</v>
      </c>
      <c r="AH4" s="264" t="s">
        <v>1609</v>
      </c>
      <c r="AI4" s="259" t="s">
        <v>1627</v>
      </c>
      <c r="AJ4" s="257"/>
    </row>
    <row r="5" ht="15.75" customHeight="1">
      <c r="A5" s="247" t="s">
        <v>1458</v>
      </c>
      <c r="B5" s="248">
        <f t="shared" si="1"/>
        <v>139.352633</v>
      </c>
      <c r="C5" s="249">
        <f t="shared" si="2"/>
        <v>13.9352633</v>
      </c>
      <c r="D5" s="250">
        <f t="shared" si="3"/>
        <v>13.9352633</v>
      </c>
      <c r="E5" s="251">
        <v>10.0</v>
      </c>
      <c r="F5" s="111">
        <f t="shared" si="4"/>
        <v>63.300095</v>
      </c>
      <c r="G5" s="48">
        <f t="shared" si="5"/>
        <v>0.4542439826</v>
      </c>
      <c r="H5" s="111">
        <f t="shared" si="6"/>
        <v>76.052538</v>
      </c>
      <c r="I5" s="252">
        <f t="shared" si="7"/>
        <v>0.5457560174</v>
      </c>
      <c r="J5" s="248">
        <v>1.39352633E8</v>
      </c>
      <c r="K5" s="253">
        <v>2007.0</v>
      </c>
      <c r="L5" s="254" t="s">
        <v>18</v>
      </c>
      <c r="M5" s="254"/>
      <c r="N5" s="254"/>
      <c r="O5" s="254"/>
      <c r="P5" s="254">
        <v>18.0</v>
      </c>
      <c r="Q5" s="253">
        <v>36.0</v>
      </c>
      <c r="R5" s="262">
        <f t="shared" si="8"/>
        <v>27</v>
      </c>
      <c r="S5" s="253">
        <v>62.0</v>
      </c>
      <c r="T5" s="253">
        <v>61.0</v>
      </c>
      <c r="U5" s="253">
        <f t="shared" si="9"/>
        <v>1</v>
      </c>
      <c r="V5" s="253">
        <f t="shared" si="10"/>
        <v>61.5</v>
      </c>
      <c r="W5" s="263">
        <f t="shared" si="11"/>
        <v>-34.5</v>
      </c>
      <c r="X5" s="257" t="s">
        <v>1395</v>
      </c>
      <c r="Y5" s="257" t="s">
        <v>1395</v>
      </c>
      <c r="Z5" s="257" t="s">
        <v>1550</v>
      </c>
      <c r="AA5" s="250">
        <v>31.756764</v>
      </c>
      <c r="AB5" s="49">
        <v>3.1756764E7</v>
      </c>
      <c r="AC5" s="248">
        <v>6.3300095E7</v>
      </c>
      <c r="AD5" s="111">
        <f t="shared" si="12"/>
        <v>76.052538</v>
      </c>
      <c r="AE5" s="248">
        <v>7.6052538E7</v>
      </c>
      <c r="AF5" s="258">
        <f t="shared" si="13"/>
        <v>3.1756764</v>
      </c>
      <c r="AG5" s="257"/>
      <c r="AH5" s="257"/>
      <c r="AI5" s="259" t="s">
        <v>1699</v>
      </c>
      <c r="AJ5" s="257"/>
    </row>
    <row r="6" ht="15.75" customHeight="1">
      <c r="A6" s="260" t="s">
        <v>2629</v>
      </c>
      <c r="B6" s="248">
        <f t="shared" si="1"/>
        <v>35.619521</v>
      </c>
      <c r="C6" s="249">
        <f t="shared" si="2"/>
        <v>3.5619521</v>
      </c>
      <c r="D6" s="250">
        <f t="shared" si="3"/>
        <v>3.5619521</v>
      </c>
      <c r="E6" s="251">
        <v>10.0</v>
      </c>
      <c r="F6" s="111">
        <f t="shared" si="4"/>
        <v>17.609452</v>
      </c>
      <c r="G6" s="48">
        <f t="shared" si="5"/>
        <v>0.4943764404</v>
      </c>
      <c r="H6" s="111">
        <f t="shared" si="6"/>
        <v>18.010069</v>
      </c>
      <c r="I6" s="252">
        <f t="shared" si="7"/>
        <v>0.5056235596</v>
      </c>
      <c r="J6" s="248">
        <v>3.5619521E7</v>
      </c>
      <c r="K6" s="253">
        <v>2007.0</v>
      </c>
      <c r="L6" s="254" t="s">
        <v>18</v>
      </c>
      <c r="M6" s="254"/>
      <c r="N6" s="254"/>
      <c r="O6" s="254"/>
      <c r="P6" s="254">
        <v>45.0</v>
      </c>
      <c r="Q6" s="253">
        <v>46.0</v>
      </c>
      <c r="R6" s="256">
        <f t="shared" si="8"/>
        <v>45.5</v>
      </c>
      <c r="S6" s="253">
        <v>39.0</v>
      </c>
      <c r="T6" s="253">
        <v>50.0</v>
      </c>
      <c r="U6" s="253">
        <f t="shared" si="9"/>
        <v>-11</v>
      </c>
      <c r="V6" s="253">
        <f t="shared" si="10"/>
        <v>44.5</v>
      </c>
      <c r="W6" s="254">
        <f t="shared" si="11"/>
        <v>1</v>
      </c>
      <c r="X6" s="257" t="s">
        <v>1395</v>
      </c>
      <c r="Y6" s="257" t="s">
        <v>1395</v>
      </c>
      <c r="Z6" s="257" t="s">
        <v>1550</v>
      </c>
      <c r="AA6" s="250">
        <v>8.203391</v>
      </c>
      <c r="AB6" s="49">
        <v>8203391.0</v>
      </c>
      <c r="AC6" s="248">
        <v>1.7609452E7</v>
      </c>
      <c r="AD6" s="111">
        <f t="shared" si="12"/>
        <v>18.010069</v>
      </c>
      <c r="AE6" s="248">
        <v>1.8010069E7</v>
      </c>
      <c r="AF6" s="258">
        <f t="shared" si="13"/>
        <v>0.8203391</v>
      </c>
      <c r="AG6" s="257"/>
      <c r="AH6" s="257"/>
      <c r="AI6" s="259" t="s">
        <v>2630</v>
      </c>
      <c r="AJ6" s="257"/>
    </row>
    <row r="7" ht="15.75" customHeight="1">
      <c r="A7" s="265" t="s">
        <v>2830</v>
      </c>
      <c r="B7" s="248">
        <f t="shared" si="1"/>
        <v>31.609243</v>
      </c>
      <c r="C7" s="249">
        <f t="shared" si="2"/>
        <v>3.1609243</v>
      </c>
      <c r="D7" s="250">
        <f t="shared" si="3"/>
        <v>3.1609243</v>
      </c>
      <c r="E7" s="251">
        <v>10.0</v>
      </c>
      <c r="F7" s="111">
        <f t="shared" si="4"/>
        <v>31.366978</v>
      </c>
      <c r="G7" s="48">
        <f t="shared" si="5"/>
        <v>0.9923356279</v>
      </c>
      <c r="H7" s="111">
        <f t="shared" si="6"/>
        <v>0.242265</v>
      </c>
      <c r="I7" s="252">
        <f t="shared" si="7"/>
        <v>0.007664372095</v>
      </c>
      <c r="J7" s="266">
        <v>3.1609243E7</v>
      </c>
      <c r="K7" s="255">
        <v>2007.0</v>
      </c>
      <c r="L7" s="254" t="s">
        <v>18</v>
      </c>
      <c r="M7" s="267"/>
      <c r="N7" s="267"/>
      <c r="O7" s="267"/>
      <c r="P7" s="267">
        <v>26.0</v>
      </c>
      <c r="Q7" s="255">
        <v>49.0</v>
      </c>
      <c r="R7" s="256">
        <f t="shared" si="8"/>
        <v>37.5</v>
      </c>
      <c r="S7" s="255">
        <v>81.0</v>
      </c>
      <c r="T7" s="255">
        <v>57.0</v>
      </c>
      <c r="U7" s="253">
        <f t="shared" si="9"/>
        <v>24</v>
      </c>
      <c r="V7" s="253">
        <f t="shared" si="10"/>
        <v>69</v>
      </c>
      <c r="W7" s="254">
        <f t="shared" si="11"/>
        <v>-31.5</v>
      </c>
      <c r="X7" s="257" t="s">
        <v>1605</v>
      </c>
      <c r="Y7" s="264" t="s">
        <v>1734</v>
      </c>
      <c r="Z7" s="264" t="s">
        <v>1540</v>
      </c>
      <c r="AA7" s="251">
        <v>11.210754</v>
      </c>
      <c r="AB7" s="49">
        <v>1.1210754E7</v>
      </c>
      <c r="AC7" s="266">
        <v>3.1366978E7</v>
      </c>
      <c r="AD7" s="111">
        <f t="shared" si="12"/>
        <v>0.242265</v>
      </c>
      <c r="AE7" s="266">
        <v>242265.0</v>
      </c>
      <c r="AF7" s="258">
        <f t="shared" si="13"/>
        <v>1.1210754</v>
      </c>
      <c r="AG7" s="257"/>
      <c r="AH7" s="257"/>
      <c r="AI7" s="264" t="s">
        <v>1530</v>
      </c>
      <c r="AJ7" s="257"/>
    </row>
    <row r="8" ht="15.75" customHeight="1">
      <c r="A8" s="260" t="s">
        <v>3731</v>
      </c>
      <c r="B8" s="248">
        <f t="shared" si="1"/>
        <v>17.562071</v>
      </c>
      <c r="C8" s="249">
        <f t="shared" si="2"/>
        <v>1.7562071</v>
      </c>
      <c r="D8" s="250">
        <f t="shared" si="3"/>
        <v>1.7562071</v>
      </c>
      <c r="E8" s="251">
        <v>10.0</v>
      </c>
      <c r="F8" s="111">
        <f t="shared" si="4"/>
        <v>11.052958</v>
      </c>
      <c r="G8" s="48">
        <f t="shared" si="5"/>
        <v>0.6293652952</v>
      </c>
      <c r="H8" s="111">
        <f t="shared" si="6"/>
        <v>6.509113</v>
      </c>
      <c r="I8" s="252">
        <f t="shared" si="7"/>
        <v>0.3706347048</v>
      </c>
      <c r="J8" s="248">
        <v>1.7562071E7</v>
      </c>
      <c r="K8" s="253">
        <v>2007.0</v>
      </c>
      <c r="L8" s="254" t="s">
        <v>18</v>
      </c>
      <c r="M8" s="254"/>
      <c r="N8" s="254"/>
      <c r="O8" s="254"/>
      <c r="P8" s="254">
        <v>43.0</v>
      </c>
      <c r="Q8" s="253">
        <v>47.0</v>
      </c>
      <c r="R8" s="256">
        <f t="shared" si="8"/>
        <v>45</v>
      </c>
      <c r="S8" s="253">
        <v>52.0</v>
      </c>
      <c r="T8" s="253">
        <v>53.0</v>
      </c>
      <c r="U8" s="253">
        <f t="shared" si="9"/>
        <v>-1</v>
      </c>
      <c r="V8" s="253">
        <f t="shared" si="10"/>
        <v>52.5</v>
      </c>
      <c r="W8" s="254">
        <f t="shared" si="11"/>
        <v>-7.5</v>
      </c>
      <c r="X8" s="257" t="s">
        <v>1565</v>
      </c>
      <c r="Y8" s="257" t="s">
        <v>1565</v>
      </c>
      <c r="Z8" s="257" t="s">
        <v>1540</v>
      </c>
      <c r="AA8" s="250">
        <v>4.712341</v>
      </c>
      <c r="AB8" s="49">
        <v>4712341.0</v>
      </c>
      <c r="AC8" s="248">
        <v>1.1052958E7</v>
      </c>
      <c r="AD8" s="111">
        <f t="shared" si="12"/>
        <v>6.509113</v>
      </c>
      <c r="AE8" s="248">
        <v>6509113.0</v>
      </c>
      <c r="AF8" s="258">
        <f t="shared" si="13"/>
        <v>0.4712341</v>
      </c>
      <c r="AG8" s="257"/>
      <c r="AH8" s="257"/>
      <c r="AI8" s="259" t="s">
        <v>3732</v>
      </c>
      <c r="AJ8" s="257"/>
    </row>
    <row r="9" ht="15.75" customHeight="1">
      <c r="A9" s="247" t="s">
        <v>2159</v>
      </c>
      <c r="B9" s="248">
        <f t="shared" si="1"/>
        <v>75.511123</v>
      </c>
      <c r="C9" s="249">
        <f t="shared" si="2"/>
        <v>5.393651643</v>
      </c>
      <c r="D9" s="250">
        <f t="shared" si="3"/>
        <v>5.393651643</v>
      </c>
      <c r="E9" s="251">
        <v>14.0</v>
      </c>
      <c r="F9" s="111">
        <f t="shared" si="4"/>
        <v>61.356221</v>
      </c>
      <c r="G9" s="48">
        <f t="shared" si="5"/>
        <v>0.812545471</v>
      </c>
      <c r="H9" s="111">
        <f t="shared" si="6"/>
        <v>14.154902</v>
      </c>
      <c r="I9" s="252">
        <f t="shared" si="7"/>
        <v>0.187454529</v>
      </c>
      <c r="J9" s="248">
        <v>7.5511123E7</v>
      </c>
      <c r="K9" s="253">
        <v>2007.0</v>
      </c>
      <c r="L9" s="254" t="s">
        <v>18</v>
      </c>
      <c r="M9" s="254"/>
      <c r="N9" s="254"/>
      <c r="O9" s="254"/>
      <c r="P9" s="254">
        <v>27.0</v>
      </c>
      <c r="Q9" s="268">
        <v>44.0</v>
      </c>
      <c r="R9" s="256">
        <f t="shared" si="8"/>
        <v>35.5</v>
      </c>
      <c r="S9" s="268">
        <v>81.0</v>
      </c>
      <c r="T9" s="268">
        <v>70.0</v>
      </c>
      <c r="U9" s="253">
        <f t="shared" si="9"/>
        <v>11</v>
      </c>
      <c r="V9" s="253">
        <f t="shared" si="10"/>
        <v>75.5</v>
      </c>
      <c r="W9" s="254">
        <f t="shared" si="11"/>
        <v>-40</v>
      </c>
      <c r="X9" s="269" t="s">
        <v>1565</v>
      </c>
      <c r="Y9" s="269" t="s">
        <v>2160</v>
      </c>
      <c r="Z9" s="257" t="s">
        <v>1540</v>
      </c>
      <c r="AA9" s="111">
        <v>21.833312</v>
      </c>
      <c r="AB9" s="49">
        <v>2.1833312E7</v>
      </c>
      <c r="AC9" s="248">
        <v>6.1356221E7</v>
      </c>
      <c r="AD9" s="111">
        <f t="shared" si="12"/>
        <v>14.154902</v>
      </c>
      <c r="AE9" s="248">
        <v>1.4154902E7</v>
      </c>
      <c r="AF9" s="258">
        <f t="shared" si="13"/>
        <v>1.559522286</v>
      </c>
      <c r="AG9" s="269"/>
      <c r="AH9" s="257"/>
      <c r="AI9" s="259" t="s">
        <v>2161</v>
      </c>
      <c r="AJ9" s="257"/>
    </row>
    <row r="10" ht="15.75" customHeight="1">
      <c r="A10" s="260" t="s">
        <v>2556</v>
      </c>
      <c r="B10" s="248">
        <f t="shared" si="1"/>
        <v>55.862886</v>
      </c>
      <c r="C10" s="249">
        <f t="shared" si="2"/>
        <v>3.7241924</v>
      </c>
      <c r="D10" s="250">
        <f t="shared" si="3"/>
        <v>3.7241924</v>
      </c>
      <c r="E10" s="251">
        <v>15.0</v>
      </c>
      <c r="F10" s="111">
        <f t="shared" si="4"/>
        <v>55.204525</v>
      </c>
      <c r="G10" s="48">
        <f t="shared" si="5"/>
        <v>0.9882146977</v>
      </c>
      <c r="H10" s="111">
        <f t="shared" si="6"/>
        <v>0.658361</v>
      </c>
      <c r="I10" s="252">
        <f t="shared" si="7"/>
        <v>0.01178530232</v>
      </c>
      <c r="J10" s="248">
        <v>5.5862886E7</v>
      </c>
      <c r="K10" s="253">
        <v>2007.0</v>
      </c>
      <c r="L10" s="254" t="s">
        <v>18</v>
      </c>
      <c r="M10" s="254"/>
      <c r="N10" s="254"/>
      <c r="O10" s="254"/>
      <c r="P10" s="254">
        <v>46.0</v>
      </c>
      <c r="Q10" s="253">
        <v>54.0</v>
      </c>
      <c r="R10" s="256">
        <f t="shared" si="8"/>
        <v>50</v>
      </c>
      <c r="S10" s="253">
        <v>78.0</v>
      </c>
      <c r="T10" s="253">
        <v>78.0</v>
      </c>
      <c r="U10" s="253">
        <f t="shared" si="9"/>
        <v>0</v>
      </c>
      <c r="V10" s="253">
        <f t="shared" si="10"/>
        <v>78</v>
      </c>
      <c r="W10" s="254">
        <f t="shared" si="11"/>
        <v>-28</v>
      </c>
      <c r="X10" s="257" t="s">
        <v>1543</v>
      </c>
      <c r="Y10" s="257" t="s">
        <v>1543</v>
      </c>
      <c r="Z10" s="257" t="s">
        <v>1534</v>
      </c>
      <c r="AA10" s="250">
        <v>21.353789</v>
      </c>
      <c r="AB10" s="49">
        <v>2.1353789E7</v>
      </c>
      <c r="AC10" s="248">
        <v>5.5204525E7</v>
      </c>
      <c r="AD10" s="111">
        <f t="shared" si="12"/>
        <v>0.658361</v>
      </c>
      <c r="AE10" s="248">
        <v>658361.0</v>
      </c>
      <c r="AF10" s="258">
        <f t="shared" si="13"/>
        <v>1.423585933</v>
      </c>
      <c r="AG10" s="257"/>
      <c r="AH10" s="257"/>
      <c r="AI10" s="264" t="s">
        <v>1530</v>
      </c>
      <c r="AJ10" s="257"/>
    </row>
    <row r="11" ht="15.75" customHeight="1">
      <c r="A11" s="260" t="s">
        <v>2564</v>
      </c>
      <c r="B11" s="248">
        <f t="shared" si="1"/>
        <v>55.634566</v>
      </c>
      <c r="C11" s="249">
        <f t="shared" si="2"/>
        <v>3.708971067</v>
      </c>
      <c r="D11" s="250">
        <f t="shared" si="3"/>
        <v>3.708971067</v>
      </c>
      <c r="E11" s="251">
        <v>15.0</v>
      </c>
      <c r="F11" s="111">
        <f t="shared" si="4"/>
        <v>18.354356</v>
      </c>
      <c r="G11" s="48">
        <f t="shared" si="5"/>
        <v>0.3299092151</v>
      </c>
      <c r="H11" s="111">
        <f t="shared" si="6"/>
        <v>37.28021</v>
      </c>
      <c r="I11" s="252">
        <f t="shared" si="7"/>
        <v>0.6700907849</v>
      </c>
      <c r="J11" s="248">
        <v>5.5634566E7</v>
      </c>
      <c r="K11" s="253">
        <v>2007.0</v>
      </c>
      <c r="L11" s="254" t="s">
        <v>18</v>
      </c>
      <c r="M11" s="254"/>
      <c r="N11" s="254"/>
      <c r="O11" s="254"/>
      <c r="P11" s="254">
        <v>82.0</v>
      </c>
      <c r="Q11" s="255">
        <v>73.0</v>
      </c>
      <c r="R11" s="256">
        <f t="shared" si="8"/>
        <v>77.5</v>
      </c>
      <c r="S11" s="255">
        <v>89.0</v>
      </c>
      <c r="T11" s="255">
        <v>82.0</v>
      </c>
      <c r="U11" s="253">
        <f t="shared" si="9"/>
        <v>7</v>
      </c>
      <c r="V11" s="253">
        <f t="shared" si="10"/>
        <v>85.5</v>
      </c>
      <c r="W11" s="254">
        <f t="shared" si="11"/>
        <v>-8</v>
      </c>
      <c r="X11" s="264" t="s">
        <v>1694</v>
      </c>
      <c r="Y11" s="264" t="s">
        <v>1694</v>
      </c>
      <c r="Z11" s="257" t="s">
        <v>1534</v>
      </c>
      <c r="AA11" s="251">
        <v>0.21244</v>
      </c>
      <c r="AB11" s="49">
        <v>212440.0</v>
      </c>
      <c r="AC11" s="248">
        <v>1.8354356E7</v>
      </c>
      <c r="AD11" s="111">
        <f t="shared" si="12"/>
        <v>37.28021</v>
      </c>
      <c r="AE11" s="248">
        <v>3.728021E7</v>
      </c>
      <c r="AF11" s="258">
        <f t="shared" si="13"/>
        <v>0.01416266667</v>
      </c>
      <c r="AG11" s="257"/>
      <c r="AH11" s="257"/>
      <c r="AI11" s="259" t="s">
        <v>2565</v>
      </c>
      <c r="AJ11" s="257"/>
    </row>
    <row r="12" ht="15.75" customHeight="1">
      <c r="A12" s="260" t="s">
        <v>3207</v>
      </c>
      <c r="B12" s="248">
        <f t="shared" si="1"/>
        <v>37.46599</v>
      </c>
      <c r="C12" s="249">
        <f t="shared" si="2"/>
        <v>2.497732667</v>
      </c>
      <c r="D12" s="250">
        <f t="shared" si="3"/>
        <v>2.497732667</v>
      </c>
      <c r="E12" s="251">
        <v>15.0</v>
      </c>
      <c r="F12" s="111">
        <f t="shared" si="4"/>
        <v>20.804166</v>
      </c>
      <c r="G12" s="48">
        <f t="shared" si="5"/>
        <v>0.5552813632</v>
      </c>
      <c r="H12" s="111">
        <f t="shared" si="6"/>
        <v>16.661824</v>
      </c>
      <c r="I12" s="252">
        <f t="shared" si="7"/>
        <v>0.4447186368</v>
      </c>
      <c r="J12" s="248">
        <v>3.746599E7</v>
      </c>
      <c r="K12" s="253">
        <v>2007.0</v>
      </c>
      <c r="L12" s="254" t="s">
        <v>18</v>
      </c>
      <c r="M12" s="254"/>
      <c r="N12" s="254"/>
      <c r="O12" s="254"/>
      <c r="P12" s="254">
        <v>11.0</v>
      </c>
      <c r="Q12" s="253">
        <v>32.0</v>
      </c>
      <c r="R12" s="256">
        <f t="shared" si="8"/>
        <v>21.5</v>
      </c>
      <c r="S12" s="253">
        <v>40.0</v>
      </c>
      <c r="T12" s="253">
        <v>48.0</v>
      </c>
      <c r="U12" s="253">
        <f t="shared" si="9"/>
        <v>-8</v>
      </c>
      <c r="V12" s="253">
        <f t="shared" si="10"/>
        <v>44</v>
      </c>
      <c r="W12" s="254">
        <f t="shared" si="11"/>
        <v>-22.5</v>
      </c>
      <c r="X12" s="257" t="s">
        <v>1395</v>
      </c>
      <c r="Y12" s="257" t="s">
        <v>1395</v>
      </c>
      <c r="Z12" s="257" t="s">
        <v>1550</v>
      </c>
      <c r="AA12" s="250">
        <v>9.686362</v>
      </c>
      <c r="AB12" s="49">
        <v>9686362.0</v>
      </c>
      <c r="AC12" s="248">
        <v>2.0804166E7</v>
      </c>
      <c r="AD12" s="111">
        <f t="shared" si="12"/>
        <v>16.661824</v>
      </c>
      <c r="AE12" s="248">
        <v>1.6661824E7</v>
      </c>
      <c r="AF12" s="258">
        <f t="shared" si="13"/>
        <v>0.6457574667</v>
      </c>
      <c r="AG12" s="257"/>
      <c r="AH12" s="257"/>
      <c r="AI12" s="259" t="s">
        <v>3208</v>
      </c>
      <c r="AJ12" s="257"/>
    </row>
    <row r="13" ht="15.75" customHeight="1">
      <c r="A13" s="260" t="s">
        <v>2721</v>
      </c>
      <c r="B13" s="248">
        <f t="shared" si="1"/>
        <v>57.103895</v>
      </c>
      <c r="C13" s="249">
        <f t="shared" si="2"/>
        <v>3.359052647</v>
      </c>
      <c r="D13" s="250">
        <f t="shared" si="3"/>
        <v>3.359052647</v>
      </c>
      <c r="E13" s="251">
        <v>17.0</v>
      </c>
      <c r="F13" s="111">
        <f t="shared" si="4"/>
        <v>35.787686</v>
      </c>
      <c r="G13" s="48">
        <f t="shared" si="5"/>
        <v>0.6267118206</v>
      </c>
      <c r="H13" s="111">
        <f t="shared" si="6"/>
        <v>21.316209</v>
      </c>
      <c r="I13" s="252">
        <f t="shared" si="7"/>
        <v>0.3732881794</v>
      </c>
      <c r="J13" s="248">
        <v>5.7103895E7</v>
      </c>
      <c r="K13" s="253">
        <v>2007.0</v>
      </c>
      <c r="L13" s="254" t="s">
        <v>18</v>
      </c>
      <c r="M13" s="254"/>
      <c r="N13" s="254"/>
      <c r="O13" s="254"/>
      <c r="P13" s="254">
        <v>27.0</v>
      </c>
      <c r="Q13" s="253">
        <v>45.0</v>
      </c>
      <c r="R13" s="256">
        <f t="shared" si="8"/>
        <v>36</v>
      </c>
      <c r="S13" s="253">
        <v>62.0</v>
      </c>
      <c r="T13" s="253">
        <v>60.0</v>
      </c>
      <c r="U13" s="253">
        <f t="shared" si="9"/>
        <v>2</v>
      </c>
      <c r="V13" s="253">
        <f t="shared" si="10"/>
        <v>61</v>
      </c>
      <c r="W13" s="254">
        <f t="shared" si="11"/>
        <v>-25</v>
      </c>
      <c r="X13" s="257" t="s">
        <v>1602</v>
      </c>
      <c r="Y13" s="257" t="s">
        <v>1835</v>
      </c>
      <c r="Z13" s="257" t="s">
        <v>1540</v>
      </c>
      <c r="AA13" s="250">
        <v>14.638755</v>
      </c>
      <c r="AB13" s="49">
        <v>1.4638755E7</v>
      </c>
      <c r="AC13" s="248">
        <v>3.5787686E7</v>
      </c>
      <c r="AD13" s="111">
        <f t="shared" si="12"/>
        <v>21.316209</v>
      </c>
      <c r="AE13" s="248">
        <v>2.1316209E7</v>
      </c>
      <c r="AF13" s="258">
        <f t="shared" si="13"/>
        <v>0.8611032353</v>
      </c>
      <c r="AG13" s="257"/>
      <c r="AH13" s="257"/>
      <c r="AI13" s="259" t="s">
        <v>2722</v>
      </c>
      <c r="AJ13" s="257"/>
    </row>
    <row r="14" ht="15.75" customHeight="1">
      <c r="A14" s="260" t="s">
        <v>3573</v>
      </c>
      <c r="B14" s="248">
        <f t="shared" si="1"/>
        <v>34.918208</v>
      </c>
      <c r="C14" s="249">
        <f t="shared" si="2"/>
        <v>1.995326171</v>
      </c>
      <c r="D14" s="250">
        <f t="shared" si="3"/>
        <v>1.995326171</v>
      </c>
      <c r="E14" s="251">
        <v>17.5</v>
      </c>
      <c r="F14" s="111">
        <f t="shared" si="4"/>
        <v>11.897548</v>
      </c>
      <c r="G14" s="48">
        <f t="shared" si="5"/>
        <v>0.3407261908</v>
      </c>
      <c r="H14" s="111">
        <f t="shared" si="6"/>
        <v>23.02066</v>
      </c>
      <c r="I14" s="252">
        <f t="shared" si="7"/>
        <v>0.6592738092</v>
      </c>
      <c r="J14" s="248">
        <v>3.4918208E7</v>
      </c>
      <c r="K14" s="253">
        <v>2007.0</v>
      </c>
      <c r="L14" s="254" t="s">
        <v>18</v>
      </c>
      <c r="M14" s="254"/>
      <c r="N14" s="254"/>
      <c r="O14" s="254"/>
      <c r="P14" s="254">
        <v>67.0</v>
      </c>
      <c r="Q14" s="255">
        <v>67.0</v>
      </c>
      <c r="R14" s="256">
        <f t="shared" si="8"/>
        <v>67</v>
      </c>
      <c r="S14" s="33">
        <v>78.0</v>
      </c>
      <c r="T14" s="255">
        <v>73.0</v>
      </c>
      <c r="U14" s="253">
        <f t="shared" si="9"/>
        <v>5</v>
      </c>
      <c r="V14" s="253">
        <f t="shared" si="10"/>
        <v>75.5</v>
      </c>
      <c r="W14" s="254">
        <f t="shared" si="11"/>
        <v>-8.5</v>
      </c>
      <c r="X14" s="264" t="s">
        <v>1543</v>
      </c>
      <c r="Y14" s="264" t="s">
        <v>1543</v>
      </c>
      <c r="Z14" s="257" t="s">
        <v>1540</v>
      </c>
      <c r="AA14" s="251">
        <v>1.761335</v>
      </c>
      <c r="AB14" s="49">
        <v>1761335.0</v>
      </c>
      <c r="AC14" s="248">
        <v>1.1897548E7</v>
      </c>
      <c r="AD14" s="111">
        <f t="shared" si="12"/>
        <v>23.02066</v>
      </c>
      <c r="AE14" s="248">
        <v>2.302066E7</v>
      </c>
      <c r="AF14" s="258">
        <f t="shared" si="13"/>
        <v>0.1006477143</v>
      </c>
      <c r="AG14" s="257"/>
      <c r="AH14" s="257"/>
      <c r="AI14" s="259" t="s">
        <v>3574</v>
      </c>
      <c r="AJ14" s="257"/>
    </row>
    <row r="15" ht="15.75" customHeight="1">
      <c r="A15" s="260" t="s">
        <v>2832</v>
      </c>
      <c r="B15" s="248">
        <f t="shared" si="1"/>
        <v>56.829147</v>
      </c>
      <c r="C15" s="249">
        <f t="shared" si="2"/>
        <v>3.157174833</v>
      </c>
      <c r="D15" s="250">
        <f t="shared" si="3"/>
        <v>3.157174833</v>
      </c>
      <c r="E15" s="251">
        <v>18.0</v>
      </c>
      <c r="F15" s="111">
        <f t="shared" si="4"/>
        <v>25.593755</v>
      </c>
      <c r="G15" s="48">
        <f t="shared" si="5"/>
        <v>0.4503631737</v>
      </c>
      <c r="H15" s="111">
        <f t="shared" si="6"/>
        <v>31.235392</v>
      </c>
      <c r="I15" s="252">
        <f t="shared" si="7"/>
        <v>0.5496368263</v>
      </c>
      <c r="J15" s="248">
        <v>5.6829147E7</v>
      </c>
      <c r="K15" s="253">
        <v>2007.0</v>
      </c>
      <c r="L15" s="254" t="s">
        <v>18</v>
      </c>
      <c r="M15" s="254"/>
      <c r="N15" s="254"/>
      <c r="O15" s="254"/>
      <c r="P15" s="254">
        <v>72.0</v>
      </c>
      <c r="Q15" s="253">
        <v>58.0</v>
      </c>
      <c r="R15" s="256">
        <f t="shared" si="8"/>
        <v>65</v>
      </c>
      <c r="S15" s="253">
        <v>65.0</v>
      </c>
      <c r="T15" s="253">
        <v>69.0</v>
      </c>
      <c r="U15" s="253">
        <f t="shared" si="9"/>
        <v>-4</v>
      </c>
      <c r="V15" s="253">
        <f t="shared" si="10"/>
        <v>67</v>
      </c>
      <c r="W15" s="254">
        <f t="shared" si="11"/>
        <v>-2</v>
      </c>
      <c r="X15" s="257" t="s">
        <v>1395</v>
      </c>
      <c r="Y15" s="257" t="s">
        <v>1395</v>
      </c>
      <c r="Z15" s="257" t="s">
        <v>1534</v>
      </c>
      <c r="AA15" s="250">
        <v>8.931973</v>
      </c>
      <c r="AB15" s="49">
        <v>8931973.0</v>
      </c>
      <c r="AC15" s="248">
        <v>2.5593755E7</v>
      </c>
      <c r="AD15" s="111">
        <f t="shared" si="12"/>
        <v>31.235392</v>
      </c>
      <c r="AE15" s="248">
        <v>3.1235392E7</v>
      </c>
      <c r="AF15" s="258">
        <f t="shared" si="13"/>
        <v>0.4962207222</v>
      </c>
      <c r="AG15" s="257"/>
      <c r="AH15" s="257"/>
      <c r="AI15" s="259" t="s">
        <v>2833</v>
      </c>
      <c r="AJ15" s="257"/>
    </row>
    <row r="16" ht="15.75" customHeight="1">
      <c r="A16" s="260" t="s">
        <v>3663</v>
      </c>
      <c r="B16" s="248">
        <f t="shared" si="1"/>
        <v>35.300645</v>
      </c>
      <c r="C16" s="249">
        <f t="shared" si="2"/>
        <v>1.857928684</v>
      </c>
      <c r="D16" s="250">
        <f t="shared" si="3"/>
        <v>1.857928684</v>
      </c>
      <c r="E16" s="251">
        <v>19.0</v>
      </c>
      <c r="F16" s="111">
        <f t="shared" si="4"/>
        <v>19.363565</v>
      </c>
      <c r="G16" s="48">
        <f t="shared" si="5"/>
        <v>0.5485328951</v>
      </c>
      <c r="H16" s="111">
        <f t="shared" si="6"/>
        <v>15.93708</v>
      </c>
      <c r="I16" s="252">
        <f t="shared" si="7"/>
        <v>0.4514671049</v>
      </c>
      <c r="J16" s="248">
        <v>3.5300645E7</v>
      </c>
      <c r="K16" s="253">
        <v>2007.0</v>
      </c>
      <c r="L16" s="254" t="s">
        <v>18</v>
      </c>
      <c r="M16" s="254"/>
      <c r="N16" s="254"/>
      <c r="O16" s="254"/>
      <c r="P16" s="254">
        <v>55.0</v>
      </c>
      <c r="Q16" s="253">
        <v>54.0</v>
      </c>
      <c r="R16" s="256">
        <f t="shared" si="8"/>
        <v>54.5</v>
      </c>
      <c r="S16" s="253">
        <v>42.0</v>
      </c>
      <c r="T16" s="253">
        <v>86.0</v>
      </c>
      <c r="U16" s="253">
        <f t="shared" si="9"/>
        <v>-44</v>
      </c>
      <c r="V16" s="253">
        <f t="shared" si="10"/>
        <v>64</v>
      </c>
      <c r="W16" s="254">
        <f t="shared" si="11"/>
        <v>-9.5</v>
      </c>
      <c r="X16" s="257" t="s">
        <v>1395</v>
      </c>
      <c r="Y16" s="257" t="s">
        <v>1611</v>
      </c>
      <c r="Z16" s="257" t="s">
        <v>1540</v>
      </c>
      <c r="AA16" s="250">
        <v>7.603376</v>
      </c>
      <c r="AB16" s="49">
        <v>7603376.0</v>
      </c>
      <c r="AC16" s="248">
        <v>1.9363565E7</v>
      </c>
      <c r="AD16" s="111">
        <f t="shared" si="12"/>
        <v>15.93708</v>
      </c>
      <c r="AE16" s="248">
        <v>1.593708E7</v>
      </c>
      <c r="AF16" s="258">
        <f t="shared" si="13"/>
        <v>0.4001776842</v>
      </c>
      <c r="AG16" s="257"/>
      <c r="AH16" s="257"/>
      <c r="AI16" s="259" t="s">
        <v>3664</v>
      </c>
      <c r="AJ16" s="257"/>
    </row>
    <row r="17" ht="15.75" customHeight="1">
      <c r="A17" s="247" t="s">
        <v>1841</v>
      </c>
      <c r="B17" s="248">
        <f t="shared" si="1"/>
        <v>169.871719</v>
      </c>
      <c r="C17" s="249">
        <f t="shared" si="2"/>
        <v>8.49358595</v>
      </c>
      <c r="D17" s="250">
        <f t="shared" si="3"/>
        <v>8.49358595</v>
      </c>
      <c r="E17" s="251">
        <v>20.0</v>
      </c>
      <c r="F17" s="111">
        <f t="shared" si="4"/>
        <v>121.463226</v>
      </c>
      <c r="G17" s="48">
        <f t="shared" si="5"/>
        <v>0.7150291215</v>
      </c>
      <c r="H17" s="111">
        <f t="shared" si="6"/>
        <v>48.408493</v>
      </c>
      <c r="I17" s="252">
        <f t="shared" si="7"/>
        <v>0.2849708785</v>
      </c>
      <c r="J17" s="248">
        <v>1.69871719E8</v>
      </c>
      <c r="K17" s="253">
        <v>2007.0</v>
      </c>
      <c r="L17" s="254" t="s">
        <v>18</v>
      </c>
      <c r="M17" s="254"/>
      <c r="N17" s="254"/>
      <c r="O17" s="254"/>
      <c r="P17" s="254">
        <v>87.0</v>
      </c>
      <c r="Q17" s="255">
        <v>76.0</v>
      </c>
      <c r="R17" s="262">
        <f t="shared" si="8"/>
        <v>81.5</v>
      </c>
      <c r="S17" s="255">
        <v>87.0</v>
      </c>
      <c r="T17" s="255">
        <v>80.0</v>
      </c>
      <c r="U17" s="253">
        <f t="shared" si="9"/>
        <v>7</v>
      </c>
      <c r="V17" s="253">
        <f t="shared" si="10"/>
        <v>83.5</v>
      </c>
      <c r="W17" s="263">
        <f t="shared" si="11"/>
        <v>-2</v>
      </c>
      <c r="X17" s="264" t="s">
        <v>1543</v>
      </c>
      <c r="Y17" s="264" t="s">
        <v>1543</v>
      </c>
      <c r="Z17" s="257" t="s">
        <v>1540</v>
      </c>
      <c r="AA17" s="251">
        <v>33.052411</v>
      </c>
      <c r="AB17" s="49">
        <v>3.3052411E7</v>
      </c>
      <c r="AC17" s="248">
        <v>1.21463226E8</v>
      </c>
      <c r="AD17" s="111">
        <f t="shared" si="12"/>
        <v>48.408493</v>
      </c>
      <c r="AE17" s="248">
        <v>4.8408493E7</v>
      </c>
      <c r="AF17" s="258">
        <f t="shared" si="13"/>
        <v>1.65262055</v>
      </c>
      <c r="AG17" s="257"/>
      <c r="AH17" s="257"/>
      <c r="AI17" s="259" t="s">
        <v>1842</v>
      </c>
      <c r="AJ17" s="257"/>
    </row>
    <row r="18" ht="15.75" customHeight="1">
      <c r="A18" s="247" t="s">
        <v>2093</v>
      </c>
      <c r="B18" s="248">
        <f t="shared" si="1"/>
        <v>117.760134</v>
      </c>
      <c r="C18" s="249">
        <f t="shared" si="2"/>
        <v>5.8880067</v>
      </c>
      <c r="D18" s="250">
        <f t="shared" si="3"/>
        <v>5.8880067</v>
      </c>
      <c r="E18" s="251">
        <v>20.0</v>
      </c>
      <c r="F18" s="111">
        <f t="shared" si="4"/>
        <v>80.209692</v>
      </c>
      <c r="G18" s="48">
        <f t="shared" si="5"/>
        <v>0.6811277236</v>
      </c>
      <c r="H18" s="111">
        <f t="shared" si="6"/>
        <v>37.550442</v>
      </c>
      <c r="I18" s="252">
        <f t="shared" si="7"/>
        <v>0.3188722764</v>
      </c>
      <c r="J18" s="248">
        <v>1.17760134E8</v>
      </c>
      <c r="K18" s="253">
        <v>2007.0</v>
      </c>
      <c r="L18" s="254" t="s">
        <v>18</v>
      </c>
      <c r="M18" s="254"/>
      <c r="N18" s="254"/>
      <c r="O18" s="254"/>
      <c r="P18" s="254">
        <v>67.0</v>
      </c>
      <c r="Q18" s="253">
        <v>62.0</v>
      </c>
      <c r="R18" s="256">
        <f t="shared" si="8"/>
        <v>64.5</v>
      </c>
      <c r="S18" s="253">
        <v>77.0</v>
      </c>
      <c r="T18" s="253">
        <v>81.0</v>
      </c>
      <c r="U18" s="253">
        <f t="shared" si="9"/>
        <v>-4</v>
      </c>
      <c r="V18" s="253">
        <f t="shared" si="10"/>
        <v>79</v>
      </c>
      <c r="W18" s="254">
        <f t="shared" si="11"/>
        <v>-14.5</v>
      </c>
      <c r="X18" s="257" t="s">
        <v>1565</v>
      </c>
      <c r="Y18" s="257" t="s">
        <v>2094</v>
      </c>
      <c r="Z18" s="257" t="s">
        <v>1534</v>
      </c>
      <c r="AA18" s="250">
        <v>22.224982</v>
      </c>
      <c r="AB18" s="261">
        <v>2.2224982E7</v>
      </c>
      <c r="AC18" s="248">
        <v>8.0209692E7</v>
      </c>
      <c r="AD18" s="111">
        <f t="shared" si="12"/>
        <v>37.550442</v>
      </c>
      <c r="AE18" s="248">
        <v>3.7550442E7</v>
      </c>
      <c r="AF18" s="258">
        <f t="shared" si="13"/>
        <v>1.1112491</v>
      </c>
      <c r="AG18" s="257"/>
      <c r="AH18" s="257"/>
      <c r="AI18" s="259" t="s">
        <v>2095</v>
      </c>
      <c r="AJ18" s="257"/>
    </row>
    <row r="19" ht="15.75" customHeight="1">
      <c r="A19" s="247" t="s">
        <v>2350</v>
      </c>
      <c r="B19" s="248">
        <f t="shared" si="1"/>
        <v>86.865564</v>
      </c>
      <c r="C19" s="249">
        <f t="shared" si="2"/>
        <v>4.3432782</v>
      </c>
      <c r="D19" s="250">
        <f t="shared" si="3"/>
        <v>4.3432782</v>
      </c>
      <c r="E19" s="251">
        <v>20.0</v>
      </c>
      <c r="F19" s="111">
        <f t="shared" si="4"/>
        <v>39.739367</v>
      </c>
      <c r="G19" s="48">
        <f t="shared" si="5"/>
        <v>0.4574812523</v>
      </c>
      <c r="H19" s="111">
        <f t="shared" si="6"/>
        <v>47.126197</v>
      </c>
      <c r="I19" s="252">
        <f t="shared" si="7"/>
        <v>0.5425187477</v>
      </c>
      <c r="J19" s="248">
        <v>8.6865564E7</v>
      </c>
      <c r="K19" s="253">
        <v>2007.0</v>
      </c>
      <c r="L19" s="254" t="s">
        <v>18</v>
      </c>
      <c r="M19" s="254"/>
      <c r="N19" s="254"/>
      <c r="O19" s="254"/>
      <c r="P19" s="254">
        <v>2.0</v>
      </c>
      <c r="Q19" s="255">
        <v>17.0</v>
      </c>
      <c r="R19" s="256">
        <f t="shared" si="8"/>
        <v>9.5</v>
      </c>
      <c r="S19" s="33">
        <v>29.0</v>
      </c>
      <c r="T19" s="255">
        <v>21.0</v>
      </c>
      <c r="U19" s="253">
        <f t="shared" si="9"/>
        <v>8</v>
      </c>
      <c r="V19" s="253">
        <f t="shared" si="10"/>
        <v>25</v>
      </c>
      <c r="W19" s="254">
        <f t="shared" si="11"/>
        <v>-15.5</v>
      </c>
      <c r="X19" s="264" t="s">
        <v>1543</v>
      </c>
      <c r="Y19" s="264" t="s">
        <v>1543</v>
      </c>
      <c r="Z19" s="257" t="s">
        <v>1540</v>
      </c>
      <c r="AA19" s="251">
        <v>18.612544</v>
      </c>
      <c r="AB19" s="49">
        <v>1.8612544E7</v>
      </c>
      <c r="AC19" s="248">
        <v>3.9739367E7</v>
      </c>
      <c r="AD19" s="111">
        <f t="shared" si="12"/>
        <v>47.126197</v>
      </c>
      <c r="AE19" s="248">
        <v>4.7126197E7</v>
      </c>
      <c r="AF19" s="258">
        <f t="shared" si="13"/>
        <v>0.9306272</v>
      </c>
      <c r="AG19" s="257"/>
      <c r="AH19" s="257"/>
      <c r="AI19" s="259" t="s">
        <v>2351</v>
      </c>
      <c r="AJ19" s="257"/>
    </row>
    <row r="20" ht="15.75" customHeight="1">
      <c r="A20" s="247" t="s">
        <v>2408</v>
      </c>
      <c r="B20" s="248">
        <f t="shared" si="1"/>
        <v>83.996355</v>
      </c>
      <c r="C20" s="249">
        <f t="shared" si="2"/>
        <v>4.19981775</v>
      </c>
      <c r="D20" s="250">
        <f t="shared" si="3"/>
        <v>4.19981775</v>
      </c>
      <c r="E20" s="251">
        <v>20.0</v>
      </c>
      <c r="F20" s="111">
        <f t="shared" si="4"/>
        <v>47.852604</v>
      </c>
      <c r="G20" s="48">
        <f t="shared" si="5"/>
        <v>0.569698578</v>
      </c>
      <c r="H20" s="111">
        <f t="shared" si="6"/>
        <v>36.143751</v>
      </c>
      <c r="I20" s="252">
        <f t="shared" si="7"/>
        <v>0.430301422</v>
      </c>
      <c r="J20" s="248">
        <v>8.3996355E7</v>
      </c>
      <c r="K20" s="253">
        <v>2007.0</v>
      </c>
      <c r="L20" s="254" t="s">
        <v>18</v>
      </c>
      <c r="M20" s="254"/>
      <c r="N20" s="254"/>
      <c r="O20" s="254"/>
      <c r="P20" s="254">
        <v>8.0</v>
      </c>
      <c r="Q20" s="268">
        <v>29.0</v>
      </c>
      <c r="R20" s="256">
        <f t="shared" si="8"/>
        <v>18.5</v>
      </c>
      <c r="S20" s="268">
        <v>50.0</v>
      </c>
      <c r="T20" s="268">
        <v>55.0</v>
      </c>
      <c r="U20" s="253">
        <f t="shared" si="9"/>
        <v>-5</v>
      </c>
      <c r="V20" s="253">
        <f t="shared" si="10"/>
        <v>52.5</v>
      </c>
      <c r="W20" s="254">
        <f t="shared" si="11"/>
        <v>-34</v>
      </c>
      <c r="X20" s="270" t="s">
        <v>1527</v>
      </c>
      <c r="Y20" s="269" t="s">
        <v>1527</v>
      </c>
      <c r="Z20" s="257" t="s">
        <v>1540</v>
      </c>
      <c r="AA20" s="111">
        <v>17.558689</v>
      </c>
      <c r="AB20" s="49">
        <v>1.7558689E7</v>
      </c>
      <c r="AC20" s="248">
        <v>4.7852604E7</v>
      </c>
      <c r="AD20" s="111">
        <f t="shared" si="12"/>
        <v>36.143751</v>
      </c>
      <c r="AE20" s="248">
        <v>3.6143751E7</v>
      </c>
      <c r="AF20" s="258">
        <f t="shared" si="13"/>
        <v>0.87793445</v>
      </c>
      <c r="AG20" s="269"/>
      <c r="AH20" s="257"/>
      <c r="AI20" s="264" t="s">
        <v>1530</v>
      </c>
      <c r="AJ20" s="257"/>
    </row>
    <row r="21" ht="15.75" customHeight="1">
      <c r="A21" s="260" t="s">
        <v>2501</v>
      </c>
      <c r="B21" s="248">
        <f t="shared" si="1"/>
        <v>78.469884</v>
      </c>
      <c r="C21" s="249">
        <f t="shared" si="2"/>
        <v>3.9234942</v>
      </c>
      <c r="D21" s="250">
        <f t="shared" si="3"/>
        <v>3.9234942</v>
      </c>
      <c r="E21" s="251">
        <v>20.0</v>
      </c>
      <c r="F21" s="111">
        <f t="shared" si="4"/>
        <v>58.272029</v>
      </c>
      <c r="G21" s="48">
        <f t="shared" si="5"/>
        <v>0.7426037357</v>
      </c>
      <c r="H21" s="111">
        <f t="shared" si="6"/>
        <v>20.197855</v>
      </c>
      <c r="I21" s="252">
        <f t="shared" si="7"/>
        <v>0.2573962643</v>
      </c>
      <c r="J21" s="248">
        <v>7.8469884E7</v>
      </c>
      <c r="K21" s="253">
        <v>2007.0</v>
      </c>
      <c r="L21" s="254" t="s">
        <v>18</v>
      </c>
      <c r="M21" s="254"/>
      <c r="N21" s="254"/>
      <c r="O21" s="254"/>
      <c r="P21" s="254">
        <v>26.0</v>
      </c>
      <c r="Q21" s="253">
        <v>47.0</v>
      </c>
      <c r="R21" s="256">
        <f t="shared" si="8"/>
        <v>36.5</v>
      </c>
      <c r="S21" s="253">
        <v>59.0</v>
      </c>
      <c r="T21" s="253">
        <v>57.0</v>
      </c>
      <c r="U21" s="253">
        <f t="shared" si="9"/>
        <v>2</v>
      </c>
      <c r="V21" s="253">
        <f t="shared" si="10"/>
        <v>58</v>
      </c>
      <c r="W21" s="254">
        <f t="shared" si="11"/>
        <v>-21.5</v>
      </c>
      <c r="X21" s="257" t="s">
        <v>1395</v>
      </c>
      <c r="Y21" s="257" t="s">
        <v>1395</v>
      </c>
      <c r="Z21" s="257" t="s">
        <v>1567</v>
      </c>
      <c r="AA21" s="250">
        <v>26.362367</v>
      </c>
      <c r="AB21" s="261">
        <v>2.6362367E7</v>
      </c>
      <c r="AC21" s="248">
        <v>5.8272029E7</v>
      </c>
      <c r="AD21" s="111">
        <f t="shared" si="12"/>
        <v>20.197855</v>
      </c>
      <c r="AE21" s="248">
        <v>2.0197855E7</v>
      </c>
      <c r="AF21" s="258">
        <f t="shared" si="13"/>
        <v>1.31811835</v>
      </c>
      <c r="AG21" s="257"/>
      <c r="AH21" s="257"/>
      <c r="AI21" s="264" t="s">
        <v>1530</v>
      </c>
      <c r="AJ21" s="257"/>
    </row>
    <row r="22" ht="15.75" customHeight="1">
      <c r="A22" s="260" t="s">
        <v>2586</v>
      </c>
      <c r="B22" s="248">
        <f t="shared" si="1"/>
        <v>73.193878</v>
      </c>
      <c r="C22" s="249">
        <f t="shared" si="2"/>
        <v>3.6596939</v>
      </c>
      <c r="D22" s="250">
        <f t="shared" si="3"/>
        <v>3.6596939</v>
      </c>
      <c r="E22" s="251">
        <v>20.0</v>
      </c>
      <c r="F22" s="111">
        <f t="shared" si="4"/>
        <v>15.800078</v>
      </c>
      <c r="G22" s="48">
        <f t="shared" si="5"/>
        <v>0.2158661138</v>
      </c>
      <c r="H22" s="111">
        <f t="shared" si="6"/>
        <v>57.3938</v>
      </c>
      <c r="I22" s="252">
        <f t="shared" si="7"/>
        <v>0.7841338862</v>
      </c>
      <c r="J22" s="248">
        <v>7.3193878E7</v>
      </c>
      <c r="K22" s="253">
        <v>2007.0</v>
      </c>
      <c r="L22" s="254" t="s">
        <v>18</v>
      </c>
      <c r="M22" s="254"/>
      <c r="N22" s="254"/>
      <c r="O22" s="254"/>
      <c r="P22" s="254">
        <v>66.0</v>
      </c>
      <c r="Q22" s="255">
        <v>61.0</v>
      </c>
      <c r="R22" s="262">
        <f t="shared" si="8"/>
        <v>63.5</v>
      </c>
      <c r="S22" s="33">
        <v>84.0</v>
      </c>
      <c r="T22" s="255">
        <v>79.0</v>
      </c>
      <c r="U22" s="253">
        <f t="shared" si="9"/>
        <v>5</v>
      </c>
      <c r="V22" s="253">
        <f t="shared" si="10"/>
        <v>81.5</v>
      </c>
      <c r="W22" s="263">
        <f t="shared" si="11"/>
        <v>-18</v>
      </c>
      <c r="X22" s="264" t="s">
        <v>1565</v>
      </c>
      <c r="Y22" s="264" t="s">
        <v>1565</v>
      </c>
      <c r="Z22" s="257" t="s">
        <v>1534</v>
      </c>
      <c r="AA22" s="251">
        <v>0.471713</v>
      </c>
      <c r="AB22" s="49">
        <v>471713.0</v>
      </c>
      <c r="AC22" s="248">
        <v>1.5800078E7</v>
      </c>
      <c r="AD22" s="111">
        <f t="shared" si="12"/>
        <v>57.3938</v>
      </c>
      <c r="AE22" s="248">
        <v>5.73938E7</v>
      </c>
      <c r="AF22" s="258">
        <f t="shared" si="13"/>
        <v>0.02358565</v>
      </c>
      <c r="AG22" s="257"/>
      <c r="AH22" s="257"/>
      <c r="AI22" s="259" t="s">
        <v>2587</v>
      </c>
      <c r="AJ22" s="257"/>
    </row>
    <row r="23" ht="15.75" customHeight="1">
      <c r="A23" s="260" t="s">
        <v>3253</v>
      </c>
      <c r="B23" s="248">
        <f t="shared" si="1"/>
        <v>48.1219</v>
      </c>
      <c r="C23" s="249">
        <f t="shared" si="2"/>
        <v>2.406095</v>
      </c>
      <c r="D23" s="250">
        <f t="shared" si="3"/>
        <v>2.406095</v>
      </c>
      <c r="E23" s="251">
        <v>20.0</v>
      </c>
      <c r="F23" s="111">
        <f t="shared" si="4"/>
        <v>28.549298</v>
      </c>
      <c r="G23" s="48">
        <f t="shared" si="5"/>
        <v>0.5932703821</v>
      </c>
      <c r="H23" s="111">
        <f t="shared" si="6"/>
        <v>19.572602</v>
      </c>
      <c r="I23" s="252">
        <f t="shared" si="7"/>
        <v>0.4067296179</v>
      </c>
      <c r="J23" s="248">
        <v>4.81219E7</v>
      </c>
      <c r="K23" s="253">
        <v>2007.0</v>
      </c>
      <c r="L23" s="254" t="s">
        <v>18</v>
      </c>
      <c r="M23" s="254"/>
      <c r="N23" s="254"/>
      <c r="O23" s="254"/>
      <c r="P23" s="254">
        <v>56.0</v>
      </c>
      <c r="Q23" s="253">
        <v>45.0</v>
      </c>
      <c r="R23" s="256">
        <f t="shared" si="8"/>
        <v>50.5</v>
      </c>
      <c r="S23" s="253">
        <v>76.0</v>
      </c>
      <c r="T23" s="253">
        <v>88.0</v>
      </c>
      <c r="U23" s="253">
        <f t="shared" si="9"/>
        <v>-12</v>
      </c>
      <c r="V23" s="253">
        <f t="shared" si="10"/>
        <v>82</v>
      </c>
      <c r="W23" s="254">
        <f t="shared" si="11"/>
        <v>-31.5</v>
      </c>
      <c r="X23" s="270" t="s">
        <v>1527</v>
      </c>
      <c r="Y23" s="257" t="s">
        <v>1527</v>
      </c>
      <c r="Z23" s="257" t="s">
        <v>1540</v>
      </c>
      <c r="AA23" s="250">
        <v>10.017067</v>
      </c>
      <c r="AB23" s="49">
        <v>1.0017067E7</v>
      </c>
      <c r="AC23" s="248">
        <v>2.8549298E7</v>
      </c>
      <c r="AD23" s="111">
        <f t="shared" si="12"/>
        <v>19.572602</v>
      </c>
      <c r="AE23" s="248">
        <v>1.9572602E7</v>
      </c>
      <c r="AF23" s="258">
        <f t="shared" si="13"/>
        <v>0.50085335</v>
      </c>
      <c r="AG23" s="257"/>
      <c r="AH23" s="257"/>
      <c r="AI23" s="259" t="s">
        <v>3254</v>
      </c>
      <c r="AJ23" s="257"/>
    </row>
    <row r="24" ht="15.75" customHeight="1">
      <c r="A24" s="260" t="s">
        <v>3297</v>
      </c>
      <c r="B24" s="248">
        <f t="shared" si="1"/>
        <v>46.999951</v>
      </c>
      <c r="C24" s="249">
        <f t="shared" si="2"/>
        <v>2.34999755</v>
      </c>
      <c r="D24" s="250">
        <f t="shared" si="3"/>
        <v>2.34999755</v>
      </c>
      <c r="E24" s="251">
        <v>20.0</v>
      </c>
      <c r="F24" s="111">
        <f t="shared" si="4"/>
        <v>25.930652</v>
      </c>
      <c r="G24" s="48">
        <f t="shared" si="5"/>
        <v>0.5517165752</v>
      </c>
      <c r="H24" s="111">
        <f t="shared" si="6"/>
        <v>21.069299</v>
      </c>
      <c r="I24" s="252">
        <f t="shared" si="7"/>
        <v>0.4482834248</v>
      </c>
      <c r="J24" s="248">
        <v>4.6999951E7</v>
      </c>
      <c r="K24" s="253">
        <v>2007.0</v>
      </c>
      <c r="L24" s="254" t="s">
        <v>18</v>
      </c>
      <c r="M24" s="254"/>
      <c r="N24" s="254"/>
      <c r="O24" s="254"/>
      <c r="P24" s="254">
        <v>33.0</v>
      </c>
      <c r="Q24" s="268">
        <v>46.0</v>
      </c>
      <c r="R24" s="256">
        <f t="shared" si="8"/>
        <v>39.5</v>
      </c>
      <c r="S24" s="268">
        <v>51.0</v>
      </c>
      <c r="T24" s="268">
        <v>61.0</v>
      </c>
      <c r="U24" s="253">
        <f t="shared" si="9"/>
        <v>-10</v>
      </c>
      <c r="V24" s="253">
        <f t="shared" si="10"/>
        <v>56</v>
      </c>
      <c r="W24" s="254">
        <f t="shared" si="11"/>
        <v>-16.5</v>
      </c>
      <c r="X24" s="269" t="s">
        <v>1543</v>
      </c>
      <c r="Y24" s="269" t="s">
        <v>1626</v>
      </c>
      <c r="Z24" s="257" t="s">
        <v>1534</v>
      </c>
      <c r="AA24" s="111">
        <v>7.480927</v>
      </c>
      <c r="AB24" s="49">
        <v>7480927.0</v>
      </c>
      <c r="AC24" s="248">
        <v>2.5930652E7</v>
      </c>
      <c r="AD24" s="111">
        <f t="shared" si="12"/>
        <v>21.069299</v>
      </c>
      <c r="AE24" s="248">
        <v>2.1069299E7</v>
      </c>
      <c r="AF24" s="258">
        <f t="shared" si="13"/>
        <v>0.37404635</v>
      </c>
      <c r="AG24" s="269"/>
      <c r="AH24" s="257"/>
      <c r="AI24" s="264" t="s">
        <v>1530</v>
      </c>
      <c r="AJ24" s="257"/>
    </row>
    <row r="25" ht="15.75" customHeight="1">
      <c r="A25" s="260" t="s">
        <v>3917</v>
      </c>
      <c r="B25" s="248">
        <f t="shared" si="1"/>
        <v>30.66693</v>
      </c>
      <c r="C25" s="249">
        <f t="shared" si="2"/>
        <v>1.5333465</v>
      </c>
      <c r="D25" s="250">
        <f t="shared" si="3"/>
        <v>1.5333465</v>
      </c>
      <c r="E25" s="251">
        <v>20.0</v>
      </c>
      <c r="F25" s="111">
        <f t="shared" si="4"/>
        <v>25.61252</v>
      </c>
      <c r="G25" s="48">
        <f t="shared" si="5"/>
        <v>0.8351836979</v>
      </c>
      <c r="H25" s="111">
        <f t="shared" si="6"/>
        <v>5.05441</v>
      </c>
      <c r="I25" s="252">
        <f t="shared" si="7"/>
        <v>0.1648163021</v>
      </c>
      <c r="J25" s="248">
        <v>3.066693E7</v>
      </c>
      <c r="K25" s="253">
        <v>2007.0</v>
      </c>
      <c r="L25" s="254" t="s">
        <v>18</v>
      </c>
      <c r="M25" s="254"/>
      <c r="N25" s="254"/>
      <c r="O25" s="254"/>
      <c r="P25" s="254">
        <v>49.0</v>
      </c>
      <c r="Q25" s="253">
        <v>53.0</v>
      </c>
      <c r="R25" s="256">
        <f t="shared" si="8"/>
        <v>51</v>
      </c>
      <c r="S25" s="253">
        <v>59.0</v>
      </c>
      <c r="T25" s="253">
        <v>65.0</v>
      </c>
      <c r="U25" s="253">
        <f t="shared" si="9"/>
        <v>-6</v>
      </c>
      <c r="V25" s="253">
        <f t="shared" si="10"/>
        <v>62</v>
      </c>
      <c r="W25" s="254">
        <f t="shared" si="11"/>
        <v>-11</v>
      </c>
      <c r="X25" s="257" t="s">
        <v>2004</v>
      </c>
      <c r="Y25" s="257" t="s">
        <v>2470</v>
      </c>
      <c r="Z25" s="257" t="s">
        <v>1534</v>
      </c>
      <c r="AA25" s="250">
        <v>6.832318</v>
      </c>
      <c r="AB25" s="261">
        <v>6832318.0</v>
      </c>
      <c r="AC25" s="248">
        <v>2.561252E7</v>
      </c>
      <c r="AD25" s="111">
        <f t="shared" si="12"/>
        <v>5.05441</v>
      </c>
      <c r="AE25" s="248">
        <v>5054410.0</v>
      </c>
      <c r="AF25" s="258">
        <f t="shared" si="13"/>
        <v>0.3416159</v>
      </c>
      <c r="AG25" s="257"/>
      <c r="AH25" s="257"/>
      <c r="AI25" s="259" t="s">
        <v>3918</v>
      </c>
      <c r="AJ25" s="257"/>
    </row>
    <row r="26" ht="15.75" customHeight="1">
      <c r="A26" s="260" t="s">
        <v>3149</v>
      </c>
      <c r="B26" s="248">
        <f t="shared" si="1"/>
        <v>54.825935</v>
      </c>
      <c r="C26" s="249">
        <f t="shared" si="2"/>
        <v>2.61075881</v>
      </c>
      <c r="D26" s="250">
        <f t="shared" si="3"/>
        <v>2.61075881</v>
      </c>
      <c r="E26" s="251">
        <v>21.0</v>
      </c>
      <c r="F26" s="111">
        <f t="shared" si="4"/>
        <v>28.563179</v>
      </c>
      <c r="G26" s="48">
        <f t="shared" si="5"/>
        <v>0.5209793321</v>
      </c>
      <c r="H26" s="111">
        <f t="shared" si="6"/>
        <v>26.262756</v>
      </c>
      <c r="I26" s="252">
        <f t="shared" si="7"/>
        <v>0.4790206679</v>
      </c>
      <c r="J26" s="248">
        <v>5.4825935E7</v>
      </c>
      <c r="K26" s="253">
        <v>2007.0</v>
      </c>
      <c r="L26" s="254" t="s">
        <v>18</v>
      </c>
      <c r="M26" s="254"/>
      <c r="N26" s="254"/>
      <c r="O26" s="254"/>
      <c r="P26" s="254">
        <v>55.0</v>
      </c>
      <c r="Q26" s="268">
        <v>59.0</v>
      </c>
      <c r="R26" s="256">
        <f t="shared" si="8"/>
        <v>57</v>
      </c>
      <c r="S26" s="268">
        <v>61.0</v>
      </c>
      <c r="T26" s="268">
        <v>62.0</v>
      </c>
      <c r="U26" s="253">
        <f t="shared" si="9"/>
        <v>-1</v>
      </c>
      <c r="V26" s="253">
        <f t="shared" si="10"/>
        <v>61.5</v>
      </c>
      <c r="W26" s="254">
        <f t="shared" si="11"/>
        <v>-4.5</v>
      </c>
      <c r="X26" s="269" t="s">
        <v>1983</v>
      </c>
      <c r="Y26" s="269" t="s">
        <v>2043</v>
      </c>
      <c r="Z26" s="257" t="s">
        <v>1540</v>
      </c>
      <c r="AA26" s="111">
        <v>10.826287</v>
      </c>
      <c r="AB26" s="261">
        <v>1.0826287E7</v>
      </c>
      <c r="AC26" s="248">
        <v>2.8563179E7</v>
      </c>
      <c r="AD26" s="111">
        <f t="shared" si="12"/>
        <v>26.262756</v>
      </c>
      <c r="AE26" s="248">
        <v>2.6262756E7</v>
      </c>
      <c r="AF26" s="258">
        <f t="shared" si="13"/>
        <v>0.5155374762</v>
      </c>
      <c r="AG26" s="269"/>
      <c r="AH26" s="257"/>
      <c r="AI26" s="259" t="s">
        <v>3150</v>
      </c>
      <c r="AJ26" s="257"/>
    </row>
    <row r="27" ht="15.75" customHeight="1">
      <c r="A27" s="247" t="s">
        <v>2003</v>
      </c>
      <c r="B27" s="248">
        <f t="shared" si="1"/>
        <v>147.869324</v>
      </c>
      <c r="C27" s="249">
        <f t="shared" si="2"/>
        <v>6.721332909</v>
      </c>
      <c r="D27" s="250">
        <f t="shared" si="3"/>
        <v>6.721332909</v>
      </c>
      <c r="E27" s="251">
        <v>22.0</v>
      </c>
      <c r="F27" s="111">
        <f t="shared" si="4"/>
        <v>90.636983</v>
      </c>
      <c r="G27" s="48">
        <f t="shared" si="5"/>
        <v>0.6129532519</v>
      </c>
      <c r="H27" s="111">
        <f t="shared" si="6"/>
        <v>57.232341</v>
      </c>
      <c r="I27" s="252">
        <f t="shared" si="7"/>
        <v>0.3870467481</v>
      </c>
      <c r="J27" s="248">
        <v>1.47869324E8</v>
      </c>
      <c r="K27" s="253">
        <v>2007.0</v>
      </c>
      <c r="L27" s="254" t="s">
        <v>18</v>
      </c>
      <c r="M27" s="254"/>
      <c r="N27" s="254"/>
      <c r="O27" s="254"/>
      <c r="P27" s="254">
        <v>27.0</v>
      </c>
      <c r="Q27" s="255">
        <v>44.0</v>
      </c>
      <c r="R27" s="262">
        <f t="shared" si="8"/>
        <v>35.5</v>
      </c>
      <c r="S27" s="255">
        <v>69.0</v>
      </c>
      <c r="T27" s="255">
        <v>62.0</v>
      </c>
      <c r="U27" s="253">
        <f t="shared" si="9"/>
        <v>7</v>
      </c>
      <c r="V27" s="253">
        <f t="shared" si="10"/>
        <v>65.5</v>
      </c>
      <c r="W27" s="263">
        <f t="shared" si="11"/>
        <v>-30</v>
      </c>
      <c r="X27" s="264" t="s">
        <v>2004</v>
      </c>
      <c r="Y27" s="264" t="s">
        <v>2005</v>
      </c>
      <c r="Z27" s="257" t="s">
        <v>1540</v>
      </c>
      <c r="AA27" s="251">
        <v>22.950971</v>
      </c>
      <c r="AB27" s="49">
        <v>2.2950971E7</v>
      </c>
      <c r="AC27" s="248">
        <v>9.0636983E7</v>
      </c>
      <c r="AD27" s="111">
        <f t="shared" si="12"/>
        <v>57.232341</v>
      </c>
      <c r="AE27" s="248">
        <v>5.7232341E7</v>
      </c>
      <c r="AF27" s="258">
        <f t="shared" si="13"/>
        <v>1.043225955</v>
      </c>
      <c r="AG27" s="257"/>
      <c r="AH27" s="257"/>
      <c r="AI27" s="259" t="s">
        <v>2006</v>
      </c>
      <c r="AJ27" s="257"/>
    </row>
    <row r="28" ht="15.75" customHeight="1">
      <c r="A28" s="247" t="s">
        <v>2425</v>
      </c>
      <c r="B28" s="248">
        <f t="shared" si="1"/>
        <v>99.963983</v>
      </c>
      <c r="C28" s="249">
        <f t="shared" si="2"/>
        <v>4.165165958</v>
      </c>
      <c r="D28" s="250">
        <f t="shared" si="3"/>
        <v>4.165165958</v>
      </c>
      <c r="E28" s="251">
        <v>24.0</v>
      </c>
      <c r="F28" s="111">
        <f t="shared" si="4"/>
        <v>39.687694</v>
      </c>
      <c r="G28" s="48">
        <f t="shared" si="5"/>
        <v>0.3970199347</v>
      </c>
      <c r="H28" s="111">
        <f t="shared" si="6"/>
        <v>60.276289</v>
      </c>
      <c r="I28" s="252">
        <f t="shared" si="7"/>
        <v>0.6029800653</v>
      </c>
      <c r="J28" s="248">
        <v>9.9963983E7</v>
      </c>
      <c r="K28" s="253">
        <v>2007.0</v>
      </c>
      <c r="L28" s="254" t="s">
        <v>18</v>
      </c>
      <c r="M28" s="254"/>
      <c r="N28" s="254"/>
      <c r="O28" s="254"/>
      <c r="P28" s="254">
        <v>15.0</v>
      </c>
      <c r="Q28" s="255">
        <v>35.0</v>
      </c>
      <c r="R28" s="262">
        <f t="shared" si="8"/>
        <v>25</v>
      </c>
      <c r="S28" s="255">
        <v>57.0</v>
      </c>
      <c r="T28" s="255">
        <v>65.0</v>
      </c>
      <c r="U28" s="253">
        <f t="shared" si="9"/>
        <v>-8</v>
      </c>
      <c r="V28" s="253">
        <f t="shared" si="10"/>
        <v>61</v>
      </c>
      <c r="W28" s="263">
        <f t="shared" si="11"/>
        <v>-36</v>
      </c>
      <c r="X28" s="264" t="s">
        <v>1602</v>
      </c>
      <c r="Y28" s="264" t="s">
        <v>1602</v>
      </c>
      <c r="Z28" s="257" t="s">
        <v>1534</v>
      </c>
      <c r="AA28" s="251">
        <v>13.180769</v>
      </c>
      <c r="AB28" s="49">
        <v>1.3180769E7</v>
      </c>
      <c r="AC28" s="248">
        <v>3.9687694E7</v>
      </c>
      <c r="AD28" s="111">
        <f t="shared" si="12"/>
        <v>60.276289</v>
      </c>
      <c r="AE28" s="248">
        <v>6.0276289E7</v>
      </c>
      <c r="AF28" s="258">
        <f t="shared" si="13"/>
        <v>0.5491987083</v>
      </c>
      <c r="AG28" s="257"/>
      <c r="AH28" s="257"/>
      <c r="AI28" s="259" t="s">
        <v>2426</v>
      </c>
      <c r="AJ28" s="257"/>
    </row>
    <row r="29" ht="15.75" customHeight="1">
      <c r="A29" s="247" t="s">
        <v>2042</v>
      </c>
      <c r="B29" s="248">
        <f t="shared" si="1"/>
        <v>160.999457</v>
      </c>
      <c r="C29" s="249">
        <f t="shared" si="2"/>
        <v>6.43997828</v>
      </c>
      <c r="D29" s="250">
        <f t="shared" si="3"/>
        <v>6.43997828</v>
      </c>
      <c r="E29" s="251">
        <v>25.0</v>
      </c>
      <c r="F29" s="111">
        <f t="shared" si="4"/>
        <v>74.283625</v>
      </c>
      <c r="G29" s="48">
        <f t="shared" si="5"/>
        <v>0.4613905313</v>
      </c>
      <c r="H29" s="111">
        <f t="shared" si="6"/>
        <v>86.715832</v>
      </c>
      <c r="I29" s="252">
        <f t="shared" si="7"/>
        <v>0.5386094687</v>
      </c>
      <c r="J29" s="248">
        <v>1.60999457E8</v>
      </c>
      <c r="K29" s="253">
        <v>2007.0</v>
      </c>
      <c r="L29" s="254" t="s">
        <v>18</v>
      </c>
      <c r="M29" s="254"/>
      <c r="N29" s="254"/>
      <c r="O29" s="254"/>
      <c r="P29" s="254">
        <v>95.0</v>
      </c>
      <c r="Q29" s="253">
        <v>91.0</v>
      </c>
      <c r="R29" s="262">
        <f t="shared" si="8"/>
        <v>93</v>
      </c>
      <c r="S29" s="253">
        <v>86.0</v>
      </c>
      <c r="T29" s="253">
        <v>76.0</v>
      </c>
      <c r="U29" s="253">
        <f t="shared" si="9"/>
        <v>10</v>
      </c>
      <c r="V29" s="253">
        <f t="shared" si="10"/>
        <v>81</v>
      </c>
      <c r="W29" s="263">
        <f t="shared" si="11"/>
        <v>12</v>
      </c>
      <c r="X29" s="257" t="s">
        <v>1983</v>
      </c>
      <c r="Y29" s="257" t="s">
        <v>2043</v>
      </c>
      <c r="Z29" s="257" t="s">
        <v>1534</v>
      </c>
      <c r="AA29" s="250">
        <v>1.226333</v>
      </c>
      <c r="AB29" s="49">
        <v>1226333.0</v>
      </c>
      <c r="AC29" s="248">
        <v>7.4283625E7</v>
      </c>
      <c r="AD29" s="111">
        <f t="shared" si="12"/>
        <v>86.715832</v>
      </c>
      <c r="AE29" s="248">
        <v>8.6715832E7</v>
      </c>
      <c r="AF29" s="258">
        <f t="shared" si="13"/>
        <v>0.04905332</v>
      </c>
      <c r="AG29" s="257" t="s">
        <v>1608</v>
      </c>
      <c r="AH29" s="264" t="s">
        <v>2044</v>
      </c>
      <c r="AI29" s="259" t="s">
        <v>2045</v>
      </c>
      <c r="AJ29" s="257"/>
    </row>
    <row r="30" ht="15.75" customHeight="1">
      <c r="A30" s="260" t="s">
        <v>2560</v>
      </c>
      <c r="B30" s="248">
        <f t="shared" si="1"/>
        <v>92.991835</v>
      </c>
      <c r="C30" s="249">
        <f t="shared" si="2"/>
        <v>3.7196734</v>
      </c>
      <c r="D30" s="250">
        <f t="shared" si="3"/>
        <v>3.7196734</v>
      </c>
      <c r="E30" s="251">
        <v>25.0</v>
      </c>
      <c r="F30" s="111">
        <f t="shared" si="4"/>
        <v>49.033882</v>
      </c>
      <c r="G30" s="48">
        <f t="shared" si="5"/>
        <v>0.527292337</v>
      </c>
      <c r="H30" s="111">
        <f t="shared" si="6"/>
        <v>43.957953</v>
      </c>
      <c r="I30" s="252">
        <f t="shared" si="7"/>
        <v>0.472707663</v>
      </c>
      <c r="J30" s="248">
        <v>9.2991835E7</v>
      </c>
      <c r="K30" s="253">
        <v>2007.0</v>
      </c>
      <c r="L30" s="254" t="s">
        <v>18</v>
      </c>
      <c r="M30" s="254"/>
      <c r="N30" s="254"/>
      <c r="O30" s="254"/>
      <c r="P30" s="254">
        <v>90.0</v>
      </c>
      <c r="Q30" s="253">
        <v>82.0</v>
      </c>
      <c r="R30" s="256">
        <f t="shared" si="8"/>
        <v>86</v>
      </c>
      <c r="S30" s="253">
        <v>69.0</v>
      </c>
      <c r="T30" s="253">
        <v>78.0</v>
      </c>
      <c r="U30" s="253">
        <f t="shared" si="9"/>
        <v>-9</v>
      </c>
      <c r="V30" s="253">
        <f t="shared" si="10"/>
        <v>73.5</v>
      </c>
      <c r="W30" s="254">
        <f t="shared" si="11"/>
        <v>12.5</v>
      </c>
      <c r="X30" s="270" t="s">
        <v>1527</v>
      </c>
      <c r="Y30" s="257" t="s">
        <v>1527</v>
      </c>
      <c r="Z30" s="257" t="s">
        <v>1540</v>
      </c>
      <c r="AA30" s="250">
        <v>0.71991</v>
      </c>
      <c r="AB30" s="49">
        <v>719910.0</v>
      </c>
      <c r="AC30" s="248">
        <v>4.9033882E7</v>
      </c>
      <c r="AD30" s="111">
        <f t="shared" si="12"/>
        <v>43.957953</v>
      </c>
      <c r="AE30" s="248">
        <v>4.3957953E7</v>
      </c>
      <c r="AF30" s="258">
        <f t="shared" si="13"/>
        <v>0.0287964</v>
      </c>
      <c r="AG30" s="257" t="s">
        <v>1608</v>
      </c>
      <c r="AH30" s="264" t="s">
        <v>1888</v>
      </c>
      <c r="AI30" s="264" t="s">
        <v>1530</v>
      </c>
      <c r="AJ30" s="257"/>
    </row>
    <row r="31" ht="15.75" customHeight="1">
      <c r="A31" s="260" t="s">
        <v>2907</v>
      </c>
      <c r="B31" s="248">
        <f t="shared" si="1"/>
        <v>76.181531</v>
      </c>
      <c r="C31" s="249">
        <f t="shared" si="2"/>
        <v>3.04726124</v>
      </c>
      <c r="D31" s="250">
        <f t="shared" si="3"/>
        <v>3.04726124</v>
      </c>
      <c r="E31" s="251">
        <v>25.0</v>
      </c>
      <c r="F31" s="111">
        <f t="shared" si="4"/>
        <v>40.222514</v>
      </c>
      <c r="G31" s="48">
        <f t="shared" si="5"/>
        <v>0.5279824844</v>
      </c>
      <c r="H31" s="111">
        <f t="shared" si="6"/>
        <v>35.959017</v>
      </c>
      <c r="I31" s="252">
        <f t="shared" si="7"/>
        <v>0.4720175156</v>
      </c>
      <c r="J31" s="248">
        <v>7.6181531E7</v>
      </c>
      <c r="K31" s="253">
        <v>2007.0</v>
      </c>
      <c r="L31" s="254" t="s">
        <v>18</v>
      </c>
      <c r="M31" s="254"/>
      <c r="N31" s="254"/>
      <c r="O31" s="254"/>
      <c r="P31" s="254">
        <v>91.0</v>
      </c>
      <c r="Q31" s="253">
        <v>92.0</v>
      </c>
      <c r="R31" s="256">
        <f t="shared" si="8"/>
        <v>91.5</v>
      </c>
      <c r="S31" s="253">
        <v>86.0</v>
      </c>
      <c r="T31" s="253">
        <v>92.0</v>
      </c>
      <c r="U31" s="253">
        <f t="shared" si="9"/>
        <v>-6</v>
      </c>
      <c r="V31" s="253">
        <f t="shared" si="10"/>
        <v>89</v>
      </c>
      <c r="W31" s="254">
        <f t="shared" si="11"/>
        <v>2.5</v>
      </c>
      <c r="X31" s="257" t="s">
        <v>1565</v>
      </c>
      <c r="Y31" s="257" t="s">
        <v>1565</v>
      </c>
      <c r="Z31" s="257" t="s">
        <v>1534</v>
      </c>
      <c r="AA31" s="250">
        <v>4.869383</v>
      </c>
      <c r="AB31" s="49">
        <v>4869383.0</v>
      </c>
      <c r="AC31" s="248">
        <v>4.0222514E7</v>
      </c>
      <c r="AD31" s="111">
        <f t="shared" si="12"/>
        <v>35.959017</v>
      </c>
      <c r="AE31" s="248">
        <v>3.5959017E7</v>
      </c>
      <c r="AF31" s="258">
        <f t="shared" si="13"/>
        <v>0.19477532</v>
      </c>
      <c r="AG31" s="257" t="s">
        <v>1608</v>
      </c>
      <c r="AH31" s="264" t="s">
        <v>2908</v>
      </c>
      <c r="AI31" s="259" t="s">
        <v>2909</v>
      </c>
      <c r="AJ31" s="257"/>
    </row>
    <row r="32" ht="15.75" customHeight="1">
      <c r="A32" s="260" t="s">
        <v>3041</v>
      </c>
      <c r="B32" s="248">
        <f t="shared" si="1"/>
        <v>68.947813</v>
      </c>
      <c r="C32" s="249">
        <f t="shared" si="2"/>
        <v>2.75791252</v>
      </c>
      <c r="D32" s="250">
        <f t="shared" si="3"/>
        <v>2.75791252</v>
      </c>
      <c r="E32" s="251">
        <v>25.0</v>
      </c>
      <c r="F32" s="111">
        <f t="shared" si="4"/>
        <v>32.061555</v>
      </c>
      <c r="G32" s="48">
        <f t="shared" si="5"/>
        <v>0.4650119214</v>
      </c>
      <c r="H32" s="111">
        <f t="shared" si="6"/>
        <v>36.886258</v>
      </c>
      <c r="I32" s="252">
        <f t="shared" si="7"/>
        <v>0.5349880786</v>
      </c>
      <c r="J32" s="248">
        <v>6.8947813E7</v>
      </c>
      <c r="K32" s="253">
        <v>2007.0</v>
      </c>
      <c r="L32" s="254" t="s">
        <v>18</v>
      </c>
      <c r="M32" s="254"/>
      <c r="N32" s="254"/>
      <c r="O32" s="254"/>
      <c r="P32" s="254">
        <v>36.0</v>
      </c>
      <c r="Q32" s="253">
        <v>48.0</v>
      </c>
      <c r="R32" s="256">
        <f t="shared" si="8"/>
        <v>42</v>
      </c>
      <c r="S32" s="253">
        <v>55.0</v>
      </c>
      <c r="T32" s="253">
        <v>56.0</v>
      </c>
      <c r="U32" s="253">
        <f t="shared" si="9"/>
        <v>-1</v>
      </c>
      <c r="V32" s="253">
        <f t="shared" si="10"/>
        <v>55.5</v>
      </c>
      <c r="W32" s="254">
        <f t="shared" si="11"/>
        <v>-13.5</v>
      </c>
      <c r="X32" s="257" t="s">
        <v>1750</v>
      </c>
      <c r="Y32" s="257" t="s">
        <v>3042</v>
      </c>
      <c r="Z32" s="257" t="s">
        <v>1540</v>
      </c>
      <c r="AA32" s="250">
        <v>9.630085</v>
      </c>
      <c r="AB32" s="49">
        <v>9630085.0</v>
      </c>
      <c r="AC32" s="248">
        <v>3.2061555E7</v>
      </c>
      <c r="AD32" s="111">
        <f t="shared" si="12"/>
        <v>36.886258</v>
      </c>
      <c r="AE32" s="248">
        <v>3.6886258E7</v>
      </c>
      <c r="AF32" s="258">
        <f t="shared" si="13"/>
        <v>0.3852034</v>
      </c>
      <c r="AG32" s="257"/>
      <c r="AH32" s="257"/>
      <c r="AI32" s="259" t="s">
        <v>3043</v>
      </c>
      <c r="AJ32" s="257"/>
    </row>
    <row r="33" ht="15.75" customHeight="1">
      <c r="A33" s="260" t="s">
        <v>3279</v>
      </c>
      <c r="B33" s="248">
        <f t="shared" si="1"/>
        <v>59.192128</v>
      </c>
      <c r="C33" s="249">
        <f t="shared" si="2"/>
        <v>2.36768512</v>
      </c>
      <c r="D33" s="250">
        <f t="shared" si="3"/>
        <v>2.36768512</v>
      </c>
      <c r="E33" s="251">
        <v>25.0</v>
      </c>
      <c r="F33" s="111">
        <f t="shared" si="4"/>
        <v>35.017297</v>
      </c>
      <c r="G33" s="48">
        <f t="shared" si="5"/>
        <v>0.5915870604</v>
      </c>
      <c r="H33" s="111">
        <f t="shared" si="6"/>
        <v>24.174831</v>
      </c>
      <c r="I33" s="252">
        <f t="shared" si="7"/>
        <v>0.4084129396</v>
      </c>
      <c r="J33" s="248">
        <v>5.9192128E7</v>
      </c>
      <c r="K33" s="253">
        <v>2007.0</v>
      </c>
      <c r="L33" s="254" t="s">
        <v>18</v>
      </c>
      <c r="M33" s="254"/>
      <c r="N33" s="254"/>
      <c r="O33" s="254"/>
      <c r="P33" s="254">
        <v>3.0</v>
      </c>
      <c r="Q33" s="253">
        <v>19.0</v>
      </c>
      <c r="R33" s="256">
        <f t="shared" si="8"/>
        <v>11</v>
      </c>
      <c r="S33" s="253">
        <v>57.0</v>
      </c>
      <c r="T33" s="253">
        <v>41.0</v>
      </c>
      <c r="U33" s="253">
        <f t="shared" si="9"/>
        <v>16</v>
      </c>
      <c r="V33" s="253">
        <f t="shared" si="10"/>
        <v>49</v>
      </c>
      <c r="W33" s="254">
        <f t="shared" si="11"/>
        <v>-38</v>
      </c>
      <c r="X33" s="257" t="s">
        <v>1605</v>
      </c>
      <c r="Y33" s="257" t="s">
        <v>1734</v>
      </c>
      <c r="Z33" s="257" t="s">
        <v>1540</v>
      </c>
      <c r="AA33" s="250">
        <v>13.652001</v>
      </c>
      <c r="AB33" s="261">
        <v>1.3652001E7</v>
      </c>
      <c r="AC33" s="248">
        <v>3.5017297E7</v>
      </c>
      <c r="AD33" s="111">
        <f t="shared" si="12"/>
        <v>24.174831</v>
      </c>
      <c r="AE33" s="248">
        <v>2.4174831E7</v>
      </c>
      <c r="AF33" s="258">
        <f t="shared" si="13"/>
        <v>0.54608004</v>
      </c>
      <c r="AG33" s="257"/>
      <c r="AH33" s="257"/>
      <c r="AI33" s="259" t="s">
        <v>3280</v>
      </c>
      <c r="AJ33" s="257"/>
    </row>
    <row r="34" ht="15.75" customHeight="1">
      <c r="A34" s="260" t="s">
        <v>4214</v>
      </c>
      <c r="B34" s="248">
        <f t="shared" si="1"/>
        <v>30.822861</v>
      </c>
      <c r="C34" s="249">
        <f t="shared" si="2"/>
        <v>1.185494654</v>
      </c>
      <c r="D34" s="250">
        <f t="shared" si="3"/>
        <v>1.185494654</v>
      </c>
      <c r="E34" s="251">
        <v>26.0</v>
      </c>
      <c r="F34" s="111">
        <f t="shared" si="4"/>
        <v>10.232081</v>
      </c>
      <c r="G34" s="48">
        <f t="shared" si="5"/>
        <v>0.331964025</v>
      </c>
      <c r="H34" s="111">
        <f t="shared" si="6"/>
        <v>20.59078</v>
      </c>
      <c r="I34" s="252">
        <f t="shared" si="7"/>
        <v>0.668035975</v>
      </c>
      <c r="J34" s="248">
        <v>3.0822861E7</v>
      </c>
      <c r="K34" s="253">
        <v>2007.0</v>
      </c>
      <c r="L34" s="254" t="s">
        <v>18</v>
      </c>
      <c r="M34" s="254"/>
      <c r="N34" s="254"/>
      <c r="O34" s="254"/>
      <c r="P34" s="254">
        <v>11.0</v>
      </c>
      <c r="Q34" s="253">
        <v>29.0</v>
      </c>
      <c r="R34" s="256">
        <f t="shared" si="8"/>
        <v>20</v>
      </c>
      <c r="S34" s="253">
        <v>36.0</v>
      </c>
      <c r="T34" s="253">
        <v>48.0</v>
      </c>
      <c r="U34" s="253">
        <f t="shared" si="9"/>
        <v>-12</v>
      </c>
      <c r="V34" s="253">
        <f t="shared" si="10"/>
        <v>42</v>
      </c>
      <c r="W34" s="254">
        <f t="shared" si="11"/>
        <v>-22</v>
      </c>
      <c r="X34" s="257" t="s">
        <v>1694</v>
      </c>
      <c r="Y34" s="257" t="s">
        <v>2685</v>
      </c>
      <c r="Z34" s="257" t="s">
        <v>1567</v>
      </c>
      <c r="AA34" s="250">
        <v>5.001214</v>
      </c>
      <c r="AB34" s="49">
        <v>5001214.0</v>
      </c>
      <c r="AC34" s="248">
        <v>1.0232081E7</v>
      </c>
      <c r="AD34" s="111">
        <f t="shared" si="12"/>
        <v>20.59078</v>
      </c>
      <c r="AE34" s="248">
        <v>2.059078E7</v>
      </c>
      <c r="AF34" s="258">
        <f t="shared" si="13"/>
        <v>0.1923543846</v>
      </c>
      <c r="AG34" s="257"/>
      <c r="AH34" s="257"/>
      <c r="AI34" s="259" t="s">
        <v>4215</v>
      </c>
      <c r="AJ34" s="257"/>
    </row>
    <row r="35" ht="15.75" customHeight="1">
      <c r="A35" s="260" t="s">
        <v>2760</v>
      </c>
      <c r="B35" s="248">
        <f t="shared" si="1"/>
        <v>92.60105</v>
      </c>
      <c r="C35" s="249">
        <f t="shared" si="2"/>
        <v>3.307180357</v>
      </c>
      <c r="D35" s="250">
        <f t="shared" si="3"/>
        <v>3.307180357</v>
      </c>
      <c r="E35" s="251">
        <v>28.0</v>
      </c>
      <c r="F35" s="111">
        <f t="shared" si="4"/>
        <v>43.107979</v>
      </c>
      <c r="G35" s="48">
        <f t="shared" si="5"/>
        <v>0.4655236523</v>
      </c>
      <c r="H35" s="111">
        <f t="shared" si="6"/>
        <v>49.493071</v>
      </c>
      <c r="I35" s="252">
        <f t="shared" si="7"/>
        <v>0.5344763477</v>
      </c>
      <c r="J35" s="248">
        <v>9.260105E7</v>
      </c>
      <c r="K35" s="253">
        <v>2007.0</v>
      </c>
      <c r="L35" s="254" t="s">
        <v>18</v>
      </c>
      <c r="M35" s="254"/>
      <c r="N35" s="254"/>
      <c r="O35" s="254"/>
      <c r="P35" s="254">
        <v>39.0</v>
      </c>
      <c r="Q35" s="253">
        <v>50.0</v>
      </c>
      <c r="R35" s="262">
        <f t="shared" si="8"/>
        <v>44.5</v>
      </c>
      <c r="S35" s="253">
        <v>62.0</v>
      </c>
      <c r="T35" s="253">
        <v>66.0</v>
      </c>
      <c r="U35" s="253">
        <f t="shared" si="9"/>
        <v>-4</v>
      </c>
      <c r="V35" s="253">
        <f t="shared" si="10"/>
        <v>64</v>
      </c>
      <c r="W35" s="263">
        <f t="shared" si="11"/>
        <v>-19.5</v>
      </c>
      <c r="X35" s="257" t="s">
        <v>1605</v>
      </c>
      <c r="Y35" s="257" t="s">
        <v>1734</v>
      </c>
      <c r="Z35" s="257" t="s">
        <v>1540</v>
      </c>
      <c r="AA35" s="250">
        <v>11.704357</v>
      </c>
      <c r="AB35" s="49">
        <v>1.1704357E7</v>
      </c>
      <c r="AC35" s="248">
        <v>4.3107979E7</v>
      </c>
      <c r="AD35" s="111">
        <f t="shared" si="12"/>
        <v>49.493071</v>
      </c>
      <c r="AE35" s="248">
        <v>4.9493071E7</v>
      </c>
      <c r="AF35" s="258">
        <f t="shared" si="13"/>
        <v>0.41801275</v>
      </c>
      <c r="AG35" s="257"/>
      <c r="AH35" s="257"/>
      <c r="AI35" s="259" t="s">
        <v>2761</v>
      </c>
      <c r="AJ35" s="257"/>
    </row>
    <row r="36" ht="15.75" customHeight="1">
      <c r="A36" s="247" t="s">
        <v>2207</v>
      </c>
      <c r="B36" s="248">
        <f t="shared" si="1"/>
        <v>153.093505</v>
      </c>
      <c r="C36" s="249">
        <f t="shared" si="2"/>
        <v>5.103116833</v>
      </c>
      <c r="D36" s="250">
        <f t="shared" si="3"/>
        <v>5.103116833</v>
      </c>
      <c r="E36" s="251">
        <v>30.0</v>
      </c>
      <c r="F36" s="111">
        <f t="shared" si="4"/>
        <v>53.695808</v>
      </c>
      <c r="G36" s="48">
        <f t="shared" si="5"/>
        <v>0.3507386417</v>
      </c>
      <c r="H36" s="111">
        <f t="shared" si="6"/>
        <v>99.397697</v>
      </c>
      <c r="I36" s="252">
        <f t="shared" si="7"/>
        <v>0.6492613583</v>
      </c>
      <c r="J36" s="248">
        <v>1.53093505E8</v>
      </c>
      <c r="K36" s="253">
        <v>2007.0</v>
      </c>
      <c r="L36" s="254" t="s">
        <v>18</v>
      </c>
      <c r="M36" s="254"/>
      <c r="N36" s="254"/>
      <c r="O36" s="254"/>
      <c r="P36" s="254">
        <v>21.0</v>
      </c>
      <c r="Q36" s="253">
        <v>39.0</v>
      </c>
      <c r="R36" s="262">
        <f t="shared" si="8"/>
        <v>30</v>
      </c>
      <c r="S36" s="253">
        <v>80.0</v>
      </c>
      <c r="T36" s="253">
        <v>68.0</v>
      </c>
      <c r="U36" s="253">
        <f t="shared" si="9"/>
        <v>12</v>
      </c>
      <c r="V36" s="253">
        <f t="shared" si="10"/>
        <v>74</v>
      </c>
      <c r="W36" s="263">
        <f t="shared" si="11"/>
        <v>-44</v>
      </c>
      <c r="X36" s="257" t="s">
        <v>1605</v>
      </c>
      <c r="Y36" s="257" t="s">
        <v>1605</v>
      </c>
      <c r="Z36" s="257" t="s">
        <v>1534</v>
      </c>
      <c r="AA36" s="250">
        <v>6.481221</v>
      </c>
      <c r="AB36" s="261">
        <v>6481221.0</v>
      </c>
      <c r="AC36" s="248">
        <v>5.3695808E7</v>
      </c>
      <c r="AD36" s="111">
        <f t="shared" si="12"/>
        <v>99.397697</v>
      </c>
      <c r="AE36" s="248">
        <v>9.9397697E7</v>
      </c>
      <c r="AF36" s="258">
        <f t="shared" si="13"/>
        <v>0.2160407</v>
      </c>
      <c r="AG36" s="257"/>
      <c r="AH36" s="257"/>
      <c r="AI36" s="259" t="s">
        <v>2208</v>
      </c>
      <c r="AJ36" s="257"/>
    </row>
    <row r="37" ht="15.75" customHeight="1">
      <c r="A37" s="260" t="s">
        <v>3300</v>
      </c>
      <c r="B37" s="248">
        <f t="shared" si="1"/>
        <v>75.095087</v>
      </c>
      <c r="C37" s="249">
        <f t="shared" si="2"/>
        <v>2.346721469</v>
      </c>
      <c r="D37" s="250">
        <f t="shared" si="3"/>
        <v>2.346721469</v>
      </c>
      <c r="E37" s="251">
        <v>32.0</v>
      </c>
      <c r="F37" s="111">
        <f t="shared" si="4"/>
        <v>39.568996</v>
      </c>
      <c r="G37" s="48">
        <f t="shared" si="5"/>
        <v>0.5269185719</v>
      </c>
      <c r="H37" s="111">
        <f t="shared" si="6"/>
        <v>35.526091</v>
      </c>
      <c r="I37" s="252">
        <f t="shared" si="7"/>
        <v>0.4730814281</v>
      </c>
      <c r="J37" s="248">
        <v>7.5095087E7</v>
      </c>
      <c r="K37" s="253">
        <v>2007.0</v>
      </c>
      <c r="L37" s="254" t="s">
        <v>18</v>
      </c>
      <c r="M37" s="254"/>
      <c r="N37" s="254"/>
      <c r="O37" s="254"/>
      <c r="P37" s="254">
        <v>50.0</v>
      </c>
      <c r="Q37" s="253">
        <v>53.0</v>
      </c>
      <c r="R37" s="256">
        <f t="shared" si="8"/>
        <v>51.5</v>
      </c>
      <c r="S37" s="253">
        <v>56.0</v>
      </c>
      <c r="T37" s="253">
        <v>65.0</v>
      </c>
      <c r="U37" s="253">
        <f t="shared" si="9"/>
        <v>-9</v>
      </c>
      <c r="V37" s="253">
        <f t="shared" si="10"/>
        <v>60.5</v>
      </c>
      <c r="W37" s="254">
        <f t="shared" si="11"/>
        <v>-9</v>
      </c>
      <c r="X37" s="257" t="s">
        <v>1395</v>
      </c>
      <c r="Y37" s="257" t="s">
        <v>1395</v>
      </c>
      <c r="Z37" s="257" t="s">
        <v>1534</v>
      </c>
      <c r="AA37" s="250">
        <v>15.951902</v>
      </c>
      <c r="AB37" s="261">
        <v>1.5951902E7</v>
      </c>
      <c r="AC37" s="248">
        <v>3.9568996E7</v>
      </c>
      <c r="AD37" s="111">
        <f t="shared" si="12"/>
        <v>35.526091</v>
      </c>
      <c r="AE37" s="248">
        <v>3.5526091E7</v>
      </c>
      <c r="AF37" s="258">
        <f t="shared" si="13"/>
        <v>0.4984969375</v>
      </c>
      <c r="AG37" s="257"/>
      <c r="AH37" s="257"/>
      <c r="AI37" s="259" t="s">
        <v>3301</v>
      </c>
      <c r="AJ37" s="257"/>
    </row>
    <row r="38" ht="15.75" customHeight="1">
      <c r="A38" s="247" t="s">
        <v>2024</v>
      </c>
      <c r="B38" s="248">
        <f t="shared" si="1"/>
        <v>219.001261</v>
      </c>
      <c r="C38" s="249">
        <f t="shared" si="2"/>
        <v>6.636401848</v>
      </c>
      <c r="D38" s="250">
        <f t="shared" si="3"/>
        <v>6.636401848</v>
      </c>
      <c r="E38" s="251">
        <v>33.0</v>
      </c>
      <c r="F38" s="111">
        <f t="shared" si="4"/>
        <v>148.768917</v>
      </c>
      <c r="G38" s="48">
        <f t="shared" si="5"/>
        <v>0.6793062118</v>
      </c>
      <c r="H38" s="111">
        <f t="shared" si="6"/>
        <v>70.232344</v>
      </c>
      <c r="I38" s="252">
        <f t="shared" si="7"/>
        <v>0.3206937882</v>
      </c>
      <c r="J38" s="248">
        <v>2.19001261E8</v>
      </c>
      <c r="K38" s="253">
        <v>2007.0</v>
      </c>
      <c r="L38" s="254" t="s">
        <v>18</v>
      </c>
      <c r="M38" s="254"/>
      <c r="N38" s="254"/>
      <c r="O38" s="254"/>
      <c r="P38" s="254">
        <v>91.0</v>
      </c>
      <c r="Q38" s="253">
        <v>85.0</v>
      </c>
      <c r="R38" s="262">
        <f t="shared" si="8"/>
        <v>88</v>
      </c>
      <c r="S38" s="253">
        <v>83.0</v>
      </c>
      <c r="T38" s="253">
        <v>67.0</v>
      </c>
      <c r="U38" s="253">
        <f t="shared" si="9"/>
        <v>16</v>
      </c>
      <c r="V38" s="253">
        <f t="shared" si="10"/>
        <v>75</v>
      </c>
      <c r="W38" s="263">
        <f t="shared" si="11"/>
        <v>13</v>
      </c>
      <c r="X38" s="257" t="s">
        <v>1605</v>
      </c>
      <c r="Y38" s="257" t="s">
        <v>1734</v>
      </c>
      <c r="Z38" s="257" t="s">
        <v>1540</v>
      </c>
      <c r="AA38" s="250">
        <v>30.69099</v>
      </c>
      <c r="AB38" s="49">
        <v>3.069099E7</v>
      </c>
      <c r="AC38" s="248">
        <v>1.48768917E8</v>
      </c>
      <c r="AD38" s="111">
        <f t="shared" si="12"/>
        <v>70.232344</v>
      </c>
      <c r="AE38" s="248">
        <v>7.0232344E7</v>
      </c>
      <c r="AF38" s="258">
        <f t="shared" si="13"/>
        <v>0.93003</v>
      </c>
      <c r="AG38" s="257"/>
      <c r="AH38" s="257"/>
      <c r="AI38" s="259" t="s">
        <v>2025</v>
      </c>
      <c r="AJ38" s="257"/>
    </row>
    <row r="39" ht="15.75" customHeight="1">
      <c r="A39" s="260" t="s">
        <v>3069</v>
      </c>
      <c r="B39" s="248">
        <f t="shared" si="1"/>
        <v>95.009888</v>
      </c>
      <c r="C39" s="249">
        <f t="shared" si="2"/>
        <v>2.714568229</v>
      </c>
      <c r="D39" s="250">
        <f t="shared" si="3"/>
        <v>2.714568229</v>
      </c>
      <c r="E39" s="251">
        <v>35.0</v>
      </c>
      <c r="F39" s="111">
        <f t="shared" si="4"/>
        <v>54.149098</v>
      </c>
      <c r="G39" s="48">
        <f t="shared" si="5"/>
        <v>0.5699311844</v>
      </c>
      <c r="H39" s="111">
        <f t="shared" si="6"/>
        <v>40.86079</v>
      </c>
      <c r="I39" s="252">
        <f t="shared" si="7"/>
        <v>0.4300688156</v>
      </c>
      <c r="J39" s="248">
        <v>9.5009888E7</v>
      </c>
      <c r="K39" s="253">
        <v>2007.0</v>
      </c>
      <c r="L39" s="254" t="s">
        <v>18</v>
      </c>
      <c r="M39" s="254"/>
      <c r="N39" s="254"/>
      <c r="O39" s="254"/>
      <c r="P39" s="254">
        <v>33.0</v>
      </c>
      <c r="Q39" s="268">
        <v>41.0</v>
      </c>
      <c r="R39" s="256">
        <f t="shared" si="8"/>
        <v>37</v>
      </c>
      <c r="S39" s="268">
        <v>60.0</v>
      </c>
      <c r="T39" s="268">
        <v>69.0</v>
      </c>
      <c r="U39" s="253">
        <f t="shared" si="9"/>
        <v>-9</v>
      </c>
      <c r="V39" s="253">
        <f t="shared" si="10"/>
        <v>64.5</v>
      </c>
      <c r="W39" s="254">
        <f t="shared" si="11"/>
        <v>-27.5</v>
      </c>
      <c r="X39" s="269" t="s">
        <v>1594</v>
      </c>
      <c r="Y39" s="269" t="s">
        <v>1594</v>
      </c>
      <c r="Z39" s="257" t="s">
        <v>1534</v>
      </c>
      <c r="AA39" s="111">
        <v>24.255205</v>
      </c>
      <c r="AB39" s="49">
        <v>2.4255205E7</v>
      </c>
      <c r="AC39" s="248">
        <v>5.4149098E7</v>
      </c>
      <c r="AD39" s="111">
        <f t="shared" si="12"/>
        <v>40.86079</v>
      </c>
      <c r="AE39" s="248">
        <v>4.086079E7</v>
      </c>
      <c r="AF39" s="258">
        <f t="shared" si="13"/>
        <v>0.6930058571</v>
      </c>
      <c r="AG39" s="269"/>
      <c r="AH39" s="257"/>
      <c r="AI39" s="259" t="s">
        <v>3070</v>
      </c>
      <c r="AJ39" s="257"/>
    </row>
    <row r="40" ht="15.75" customHeight="1">
      <c r="A40" s="260" t="s">
        <v>3587</v>
      </c>
      <c r="B40" s="248">
        <f t="shared" si="1"/>
        <v>69.307224</v>
      </c>
      <c r="C40" s="249">
        <f t="shared" si="2"/>
        <v>1.9802064</v>
      </c>
      <c r="D40" s="250">
        <f t="shared" si="3"/>
        <v>1.9802064</v>
      </c>
      <c r="E40" s="251">
        <v>35.0</v>
      </c>
      <c r="F40" s="111">
        <f t="shared" si="4"/>
        <v>43.799818</v>
      </c>
      <c r="G40" s="48">
        <f t="shared" si="5"/>
        <v>0.6319661281</v>
      </c>
      <c r="H40" s="111">
        <f t="shared" si="6"/>
        <v>25.507406</v>
      </c>
      <c r="I40" s="252">
        <f t="shared" si="7"/>
        <v>0.3680338719</v>
      </c>
      <c r="J40" s="248">
        <v>6.9307224E7</v>
      </c>
      <c r="K40" s="253">
        <v>2007.0</v>
      </c>
      <c r="L40" s="254" t="s">
        <v>18</v>
      </c>
      <c r="M40" s="254"/>
      <c r="N40" s="254"/>
      <c r="O40" s="254"/>
      <c r="P40" s="254">
        <v>8.0</v>
      </c>
      <c r="Q40" s="255">
        <v>25.0</v>
      </c>
      <c r="R40" s="256">
        <f t="shared" si="8"/>
        <v>16.5</v>
      </c>
      <c r="S40" s="255">
        <v>53.0</v>
      </c>
      <c r="T40" s="253">
        <v>46.0</v>
      </c>
      <c r="U40" s="253">
        <f t="shared" si="9"/>
        <v>7</v>
      </c>
      <c r="V40" s="253">
        <f t="shared" si="10"/>
        <v>49.5</v>
      </c>
      <c r="W40" s="254">
        <f t="shared" si="11"/>
        <v>-33</v>
      </c>
      <c r="X40" s="257" t="s">
        <v>1605</v>
      </c>
      <c r="Y40" s="257" t="s">
        <v>1734</v>
      </c>
      <c r="Z40" s="257" t="s">
        <v>1540</v>
      </c>
      <c r="AA40" s="251">
        <v>10.422258</v>
      </c>
      <c r="AB40" s="49">
        <v>1.0422258E7</v>
      </c>
      <c r="AC40" s="248">
        <v>4.3799818E7</v>
      </c>
      <c r="AD40" s="111">
        <f t="shared" si="12"/>
        <v>25.507406</v>
      </c>
      <c r="AE40" s="248">
        <v>2.5507406E7</v>
      </c>
      <c r="AF40" s="258">
        <f t="shared" si="13"/>
        <v>0.2977788</v>
      </c>
      <c r="AG40" s="257"/>
      <c r="AH40" s="257"/>
      <c r="AI40" s="259" t="s">
        <v>3588</v>
      </c>
      <c r="AJ40" s="257"/>
    </row>
    <row r="41" ht="15.75" customHeight="1">
      <c r="A41" s="260" t="s">
        <v>3687</v>
      </c>
      <c r="B41" s="248">
        <f t="shared" si="1"/>
        <v>63.209218</v>
      </c>
      <c r="C41" s="249">
        <f t="shared" si="2"/>
        <v>1.805977657</v>
      </c>
      <c r="D41" s="250">
        <f t="shared" si="3"/>
        <v>1.805977657</v>
      </c>
      <c r="E41" s="251">
        <v>35.0</v>
      </c>
      <c r="F41" s="111">
        <f t="shared" si="4"/>
        <v>15.000115</v>
      </c>
      <c r="G41" s="48">
        <f t="shared" si="5"/>
        <v>0.2373089792</v>
      </c>
      <c r="H41" s="111">
        <f t="shared" si="6"/>
        <v>48.209103</v>
      </c>
      <c r="I41" s="252">
        <f t="shared" si="7"/>
        <v>0.7626910208</v>
      </c>
      <c r="J41" s="248">
        <v>6.3209218E7</v>
      </c>
      <c r="K41" s="253">
        <v>2007.0</v>
      </c>
      <c r="L41" s="254" t="s">
        <v>18</v>
      </c>
      <c r="M41" s="254"/>
      <c r="N41" s="254"/>
      <c r="O41" s="254"/>
      <c r="P41" s="254">
        <v>27.0</v>
      </c>
      <c r="Q41" s="255">
        <v>47.0</v>
      </c>
      <c r="R41" s="262">
        <f t="shared" si="8"/>
        <v>37</v>
      </c>
      <c r="S41" s="33">
        <v>47.0</v>
      </c>
      <c r="T41" s="255">
        <v>51.0</v>
      </c>
      <c r="U41" s="253">
        <f t="shared" si="9"/>
        <v>-4</v>
      </c>
      <c r="V41" s="253">
        <f t="shared" si="10"/>
        <v>49</v>
      </c>
      <c r="W41" s="263">
        <f t="shared" si="11"/>
        <v>-12</v>
      </c>
      <c r="X41" s="257" t="s">
        <v>1565</v>
      </c>
      <c r="Y41" s="264" t="s">
        <v>3688</v>
      </c>
      <c r="Z41" s="257" t="s">
        <v>1540</v>
      </c>
      <c r="AA41" s="251">
        <v>6.702434</v>
      </c>
      <c r="AB41" s="49">
        <v>6702434.0</v>
      </c>
      <c r="AC41" s="248">
        <v>1.5000115E7</v>
      </c>
      <c r="AD41" s="111">
        <f t="shared" si="12"/>
        <v>48.209103</v>
      </c>
      <c r="AE41" s="248">
        <v>4.8209103E7</v>
      </c>
      <c r="AF41" s="258">
        <f t="shared" si="13"/>
        <v>0.1914981143</v>
      </c>
      <c r="AG41" s="257"/>
      <c r="AH41" s="257"/>
      <c r="AI41" s="259" t="s">
        <v>3689</v>
      </c>
      <c r="AJ41" s="257"/>
    </row>
    <row r="42" ht="15.75" customHeight="1">
      <c r="A42" s="260" t="s">
        <v>4667</v>
      </c>
      <c r="B42" s="248">
        <f t="shared" si="1"/>
        <v>20.575243</v>
      </c>
      <c r="C42" s="249">
        <f t="shared" si="2"/>
        <v>0.5878640857</v>
      </c>
      <c r="D42" s="250">
        <f t="shared" si="3"/>
        <v>0.5878640857</v>
      </c>
      <c r="E42" s="251">
        <v>35.0</v>
      </c>
      <c r="F42" s="111">
        <f t="shared" si="4"/>
        <v>18.317151</v>
      </c>
      <c r="G42" s="48">
        <f t="shared" si="5"/>
        <v>0.8902519888</v>
      </c>
      <c r="H42" s="111">
        <f t="shared" si="6"/>
        <v>2.258092</v>
      </c>
      <c r="I42" s="252">
        <f t="shared" si="7"/>
        <v>0.1097480112</v>
      </c>
      <c r="J42" s="248">
        <v>2.0575243E7</v>
      </c>
      <c r="K42" s="253">
        <v>2007.0</v>
      </c>
      <c r="L42" s="254" t="s">
        <v>18</v>
      </c>
      <c r="M42" s="254"/>
      <c r="N42" s="254"/>
      <c r="O42" s="254"/>
      <c r="P42" s="254">
        <v>75.0</v>
      </c>
      <c r="Q42" s="255">
        <v>63.0</v>
      </c>
      <c r="R42" s="256">
        <f t="shared" si="8"/>
        <v>69</v>
      </c>
      <c r="S42" s="255">
        <v>57.0</v>
      </c>
      <c r="T42" s="253">
        <v>69.0</v>
      </c>
      <c r="U42" s="253">
        <f t="shared" si="9"/>
        <v>-12</v>
      </c>
      <c r="V42" s="253">
        <f t="shared" si="10"/>
        <v>63</v>
      </c>
      <c r="W42" s="254">
        <f t="shared" si="11"/>
        <v>6</v>
      </c>
      <c r="X42" s="257" t="s">
        <v>1543</v>
      </c>
      <c r="Y42" s="257" t="s">
        <v>1543</v>
      </c>
      <c r="Z42" s="257" t="s">
        <v>1540</v>
      </c>
      <c r="AA42" s="251">
        <v>4.174383</v>
      </c>
      <c r="AB42" s="261">
        <v>4174383.0</v>
      </c>
      <c r="AC42" s="248">
        <v>1.8317151E7</v>
      </c>
      <c r="AD42" s="111">
        <f t="shared" si="12"/>
        <v>2.258092</v>
      </c>
      <c r="AE42" s="248">
        <v>2258092.0</v>
      </c>
      <c r="AF42" s="258">
        <f t="shared" si="13"/>
        <v>0.1192680857</v>
      </c>
      <c r="AG42" s="257"/>
      <c r="AH42" s="257"/>
      <c r="AI42" s="259" t="s">
        <v>4668</v>
      </c>
      <c r="AJ42" s="257"/>
    </row>
    <row r="43" ht="15.75" customHeight="1">
      <c r="A43" s="260" t="s">
        <v>4602</v>
      </c>
      <c r="B43" s="248">
        <f t="shared" si="1"/>
        <v>26.71855</v>
      </c>
      <c r="C43" s="249">
        <f t="shared" si="2"/>
        <v>0.6850910256</v>
      </c>
      <c r="D43" s="250">
        <f t="shared" si="3"/>
        <v>0.6850910256</v>
      </c>
      <c r="E43" s="251">
        <v>39.0</v>
      </c>
      <c r="F43" s="111">
        <f t="shared" si="4"/>
        <v>12.807139</v>
      </c>
      <c r="G43" s="48">
        <f t="shared" si="5"/>
        <v>0.4793351061</v>
      </c>
      <c r="H43" s="111">
        <f t="shared" si="6"/>
        <v>13.911411</v>
      </c>
      <c r="I43" s="252">
        <f t="shared" si="7"/>
        <v>0.5206648939</v>
      </c>
      <c r="J43" s="248">
        <v>2.671855E7</v>
      </c>
      <c r="K43" s="253">
        <v>2007.0</v>
      </c>
      <c r="L43" s="254" t="s">
        <v>18</v>
      </c>
      <c r="M43" s="254"/>
      <c r="N43" s="254"/>
      <c r="O43" s="254"/>
      <c r="P43" s="254">
        <v>67.0</v>
      </c>
      <c r="Q43" s="253">
        <v>49.0</v>
      </c>
      <c r="R43" s="256">
        <f t="shared" si="8"/>
        <v>58</v>
      </c>
      <c r="S43" s="253">
        <v>65.0</v>
      </c>
      <c r="T43" s="253">
        <v>78.0</v>
      </c>
      <c r="U43" s="253">
        <f t="shared" si="9"/>
        <v>-13</v>
      </c>
      <c r="V43" s="253">
        <f t="shared" si="10"/>
        <v>71.5</v>
      </c>
      <c r="W43" s="254">
        <f t="shared" si="11"/>
        <v>-13.5</v>
      </c>
      <c r="X43" s="257" t="s">
        <v>1602</v>
      </c>
      <c r="Y43" s="257" t="s">
        <v>1602</v>
      </c>
      <c r="Z43" s="257" t="s">
        <v>1540</v>
      </c>
      <c r="AA43" s="250">
        <v>5.716554</v>
      </c>
      <c r="AB43" s="49">
        <v>5716554.0</v>
      </c>
      <c r="AC43" s="248">
        <v>1.2807139E7</v>
      </c>
      <c r="AD43" s="111">
        <f t="shared" si="12"/>
        <v>13.911411</v>
      </c>
      <c r="AE43" s="248">
        <v>1.3911411E7</v>
      </c>
      <c r="AF43" s="258">
        <f t="shared" si="13"/>
        <v>0.1465783077</v>
      </c>
      <c r="AG43" s="257"/>
      <c r="AH43" s="257"/>
      <c r="AI43" s="264" t="s">
        <v>1530</v>
      </c>
      <c r="AJ43" s="257"/>
    </row>
    <row r="44" ht="15.75" customHeight="1">
      <c r="A44" s="260" t="s">
        <v>2590</v>
      </c>
      <c r="B44" s="248">
        <f t="shared" si="1"/>
        <v>145.896422</v>
      </c>
      <c r="C44" s="249">
        <f t="shared" si="2"/>
        <v>3.64741055</v>
      </c>
      <c r="D44" s="250">
        <f t="shared" si="3"/>
        <v>3.64741055</v>
      </c>
      <c r="E44" s="251">
        <v>40.0</v>
      </c>
      <c r="F44" s="111">
        <f t="shared" si="4"/>
        <v>50.572589</v>
      </c>
      <c r="G44" s="48">
        <f t="shared" si="5"/>
        <v>0.346633511</v>
      </c>
      <c r="H44" s="111">
        <f t="shared" si="6"/>
        <v>95.323833</v>
      </c>
      <c r="I44" s="252">
        <f t="shared" si="7"/>
        <v>0.653366489</v>
      </c>
      <c r="J44" s="248">
        <v>1.45896422E8</v>
      </c>
      <c r="K44" s="253">
        <v>2007.0</v>
      </c>
      <c r="L44" s="254" t="s">
        <v>18</v>
      </c>
      <c r="M44" s="254"/>
      <c r="N44" s="254"/>
      <c r="O44" s="254"/>
      <c r="P44" s="254">
        <v>63.0</v>
      </c>
      <c r="Q44" s="255">
        <v>59.0</v>
      </c>
      <c r="R44" s="262">
        <f t="shared" si="8"/>
        <v>61</v>
      </c>
      <c r="S44" s="255">
        <v>68.0</v>
      </c>
      <c r="T44" s="253">
        <v>83.0</v>
      </c>
      <c r="U44" s="253">
        <f t="shared" si="9"/>
        <v>-15</v>
      </c>
      <c r="V44" s="253">
        <f t="shared" si="10"/>
        <v>75.5</v>
      </c>
      <c r="W44" s="263">
        <f t="shared" si="11"/>
        <v>-14.5</v>
      </c>
      <c r="X44" s="257" t="s">
        <v>1605</v>
      </c>
      <c r="Y44" s="257" t="s">
        <v>1734</v>
      </c>
      <c r="Z44" s="257" t="s">
        <v>1540</v>
      </c>
      <c r="AA44" s="251">
        <v>13.62363</v>
      </c>
      <c r="AB44" s="49">
        <v>1.362363E7</v>
      </c>
      <c r="AC44" s="248">
        <v>5.0572589E7</v>
      </c>
      <c r="AD44" s="111">
        <f t="shared" si="12"/>
        <v>95.323833</v>
      </c>
      <c r="AE44" s="248">
        <v>9.5323833E7</v>
      </c>
      <c r="AF44" s="258">
        <f t="shared" si="13"/>
        <v>0.34059075</v>
      </c>
      <c r="AG44" s="257"/>
      <c r="AH44" s="257"/>
      <c r="AI44" s="259" t="s">
        <v>2591</v>
      </c>
      <c r="AJ44" s="257"/>
    </row>
    <row r="45" ht="15.75" customHeight="1">
      <c r="A45" s="260" t="s">
        <v>2798</v>
      </c>
      <c r="B45" s="248">
        <f t="shared" si="1"/>
        <v>128.883716</v>
      </c>
      <c r="C45" s="249">
        <f t="shared" si="2"/>
        <v>3.2220929</v>
      </c>
      <c r="D45" s="250">
        <f t="shared" si="3"/>
        <v>3.2220929</v>
      </c>
      <c r="E45" s="251">
        <v>40.0</v>
      </c>
      <c r="F45" s="111">
        <f t="shared" si="4"/>
        <v>41.797066</v>
      </c>
      <c r="G45" s="48">
        <f t="shared" si="5"/>
        <v>0.3243005967</v>
      </c>
      <c r="H45" s="111">
        <f t="shared" si="6"/>
        <v>87.08665</v>
      </c>
      <c r="I45" s="252">
        <f t="shared" si="7"/>
        <v>0.6756994033</v>
      </c>
      <c r="J45" s="248">
        <v>1.28883716E8</v>
      </c>
      <c r="K45" s="253">
        <v>2007.0</v>
      </c>
      <c r="L45" s="254" t="s">
        <v>18</v>
      </c>
      <c r="M45" s="254"/>
      <c r="N45" s="254"/>
      <c r="O45" s="254"/>
      <c r="P45" s="254">
        <v>14.0</v>
      </c>
      <c r="Q45" s="268">
        <v>29.0</v>
      </c>
      <c r="R45" s="262">
        <f t="shared" si="8"/>
        <v>21.5</v>
      </c>
      <c r="S45" s="268">
        <v>31.0</v>
      </c>
      <c r="T45" s="268">
        <v>45.0</v>
      </c>
      <c r="U45" s="253">
        <f t="shared" si="9"/>
        <v>-14</v>
      </c>
      <c r="V45" s="253">
        <f t="shared" si="10"/>
        <v>38</v>
      </c>
      <c r="W45" s="263">
        <f t="shared" si="11"/>
        <v>-16.5</v>
      </c>
      <c r="X45" s="269" t="s">
        <v>1629</v>
      </c>
      <c r="Y45" s="269" t="s">
        <v>1732</v>
      </c>
      <c r="Z45" s="257" t="s">
        <v>1550</v>
      </c>
      <c r="AA45" s="111">
        <v>10.059425</v>
      </c>
      <c r="AB45" s="261">
        <v>1.0059425E7</v>
      </c>
      <c r="AC45" s="248">
        <v>4.1797066E7</v>
      </c>
      <c r="AD45" s="111">
        <f t="shared" si="12"/>
        <v>87.08665</v>
      </c>
      <c r="AE45" s="248">
        <v>8.708665E7</v>
      </c>
      <c r="AF45" s="258">
        <f t="shared" si="13"/>
        <v>0.251485625</v>
      </c>
      <c r="AG45" s="257"/>
      <c r="AH45" s="269"/>
      <c r="AI45" s="259" t="s">
        <v>2799</v>
      </c>
      <c r="AJ45" s="257"/>
    </row>
    <row r="46" ht="15.75" customHeight="1">
      <c r="A46" s="260" t="s">
        <v>3888</v>
      </c>
      <c r="B46" s="248">
        <f t="shared" si="1"/>
        <v>62.771059</v>
      </c>
      <c r="C46" s="249">
        <f t="shared" si="2"/>
        <v>1.569276475</v>
      </c>
      <c r="D46" s="250">
        <f t="shared" si="3"/>
        <v>1.569276475</v>
      </c>
      <c r="E46" s="251">
        <v>40.0</v>
      </c>
      <c r="F46" s="111">
        <f t="shared" si="4"/>
        <v>25.126214</v>
      </c>
      <c r="G46" s="48">
        <f t="shared" si="5"/>
        <v>0.4002834172</v>
      </c>
      <c r="H46" s="111">
        <f t="shared" si="6"/>
        <v>37.644845</v>
      </c>
      <c r="I46" s="252">
        <f t="shared" si="7"/>
        <v>0.5997165828</v>
      </c>
      <c r="J46" s="248">
        <v>6.2771059E7</v>
      </c>
      <c r="K46" s="253">
        <v>2007.0</v>
      </c>
      <c r="L46" s="254" t="s">
        <v>18</v>
      </c>
      <c r="M46" s="254"/>
      <c r="N46" s="254"/>
      <c r="O46" s="254"/>
      <c r="P46" s="254">
        <v>9.0</v>
      </c>
      <c r="Q46" s="253">
        <v>36.0</v>
      </c>
      <c r="R46" s="256">
        <f t="shared" si="8"/>
        <v>22.5</v>
      </c>
      <c r="S46" s="253">
        <v>49.0</v>
      </c>
      <c r="T46" s="253">
        <v>63.0</v>
      </c>
      <c r="U46" s="253">
        <f t="shared" si="9"/>
        <v>-14</v>
      </c>
      <c r="V46" s="253">
        <f t="shared" si="10"/>
        <v>56</v>
      </c>
      <c r="W46" s="254">
        <f t="shared" si="11"/>
        <v>-33.5</v>
      </c>
      <c r="X46" s="257" t="s">
        <v>1395</v>
      </c>
      <c r="Y46" s="257" t="s">
        <v>1395</v>
      </c>
      <c r="Z46" s="257" t="s">
        <v>1540</v>
      </c>
      <c r="AA46" s="250">
        <v>10.025203</v>
      </c>
      <c r="AB46" s="49">
        <v>1.0025203E7</v>
      </c>
      <c r="AC46" s="248">
        <v>2.5126214E7</v>
      </c>
      <c r="AD46" s="111">
        <f t="shared" si="12"/>
        <v>37.644845</v>
      </c>
      <c r="AE46" s="248">
        <v>3.7644845E7</v>
      </c>
      <c r="AF46" s="258">
        <f t="shared" si="13"/>
        <v>0.250630075</v>
      </c>
      <c r="AG46" s="257"/>
      <c r="AH46" s="257"/>
      <c r="AI46" s="259" t="s">
        <v>3889</v>
      </c>
      <c r="AJ46" s="257"/>
    </row>
    <row r="47" ht="15.75" customHeight="1">
      <c r="A47" s="260" t="s">
        <v>2526</v>
      </c>
      <c r="B47" s="248">
        <f t="shared" si="1"/>
        <v>174.310293</v>
      </c>
      <c r="C47" s="249">
        <f t="shared" si="2"/>
        <v>3.873562067</v>
      </c>
      <c r="D47" s="250">
        <f t="shared" si="3"/>
        <v>3.873562067</v>
      </c>
      <c r="E47" s="251">
        <v>45.0</v>
      </c>
      <c r="F47" s="111">
        <f t="shared" si="4"/>
        <v>93.466502</v>
      </c>
      <c r="G47" s="48">
        <f t="shared" si="5"/>
        <v>0.5362075893</v>
      </c>
      <c r="H47" s="111">
        <f t="shared" si="6"/>
        <v>80.843791</v>
      </c>
      <c r="I47" s="252">
        <f t="shared" si="7"/>
        <v>0.4637924107</v>
      </c>
      <c r="J47" s="248">
        <v>1.74310293E8</v>
      </c>
      <c r="K47" s="253">
        <v>2007.0</v>
      </c>
      <c r="L47" s="254" t="s">
        <v>18</v>
      </c>
      <c r="M47" s="254"/>
      <c r="N47" s="254"/>
      <c r="O47" s="254"/>
      <c r="P47" s="254">
        <v>41.0</v>
      </c>
      <c r="Q47" s="253">
        <v>42.0</v>
      </c>
      <c r="R47" s="262">
        <f t="shared" si="8"/>
        <v>41.5</v>
      </c>
      <c r="S47" s="253">
        <v>77.0</v>
      </c>
      <c r="T47" s="253">
        <v>74.0</v>
      </c>
      <c r="U47" s="253">
        <f t="shared" si="9"/>
        <v>3</v>
      </c>
      <c r="V47" s="253">
        <f t="shared" si="10"/>
        <v>75.5</v>
      </c>
      <c r="W47" s="263">
        <f t="shared" si="11"/>
        <v>-34</v>
      </c>
      <c r="X47" s="270" t="s">
        <v>1527</v>
      </c>
      <c r="Y47" s="269" t="s">
        <v>1527</v>
      </c>
      <c r="Z47" s="257" t="s">
        <v>1540</v>
      </c>
      <c r="AA47" s="250">
        <v>19.392416</v>
      </c>
      <c r="AB47" s="49">
        <v>1.9392416E7</v>
      </c>
      <c r="AC47" s="248">
        <v>9.3466502E7</v>
      </c>
      <c r="AD47" s="111">
        <f t="shared" si="12"/>
        <v>80.843791</v>
      </c>
      <c r="AE47" s="248">
        <v>8.0843791E7</v>
      </c>
      <c r="AF47" s="258">
        <f t="shared" si="13"/>
        <v>0.4309425778</v>
      </c>
      <c r="AG47" s="257"/>
      <c r="AH47" s="257"/>
      <c r="AI47" s="259" t="s">
        <v>2527</v>
      </c>
      <c r="AJ47" s="257"/>
    </row>
    <row r="48" ht="15.75" customHeight="1">
      <c r="A48" s="260" t="s">
        <v>4624</v>
      </c>
      <c r="B48" s="248">
        <f t="shared" si="1"/>
        <v>29.367143</v>
      </c>
      <c r="C48" s="249">
        <f t="shared" si="2"/>
        <v>0.6526031778</v>
      </c>
      <c r="D48" s="250">
        <f t="shared" si="3"/>
        <v>0.6526031778</v>
      </c>
      <c r="E48" s="251">
        <v>45.0</v>
      </c>
      <c r="F48" s="111">
        <f t="shared" si="4"/>
        <v>24.343673</v>
      </c>
      <c r="G48" s="48">
        <f t="shared" si="5"/>
        <v>0.8289425022</v>
      </c>
      <c r="H48" s="111">
        <f t="shared" si="6"/>
        <v>5.02347</v>
      </c>
      <c r="I48" s="252">
        <f t="shared" si="7"/>
        <v>0.1710574978</v>
      </c>
      <c r="J48" s="248">
        <v>2.9367143E7</v>
      </c>
      <c r="K48" s="253">
        <v>2007.0</v>
      </c>
      <c r="L48" s="254" t="s">
        <v>18</v>
      </c>
      <c r="M48" s="254"/>
      <c r="N48" s="254"/>
      <c r="O48" s="254"/>
      <c r="P48" s="254">
        <v>54.0</v>
      </c>
      <c r="Q48" s="253">
        <v>56.0</v>
      </c>
      <c r="R48" s="256">
        <f t="shared" si="8"/>
        <v>55</v>
      </c>
      <c r="S48" s="253">
        <v>82.0</v>
      </c>
      <c r="T48" s="253">
        <v>73.0</v>
      </c>
      <c r="U48" s="253">
        <f t="shared" si="9"/>
        <v>9</v>
      </c>
      <c r="V48" s="253">
        <f t="shared" si="10"/>
        <v>77.5</v>
      </c>
      <c r="W48" s="254">
        <f t="shared" si="11"/>
        <v>-22.5</v>
      </c>
      <c r="X48" s="257" t="s">
        <v>1928</v>
      </c>
      <c r="Y48" s="257" t="s">
        <v>1928</v>
      </c>
      <c r="Z48" s="257" t="s">
        <v>1540</v>
      </c>
      <c r="AA48" s="250">
        <v>3.824988</v>
      </c>
      <c r="AB48" s="261">
        <v>3824988.0</v>
      </c>
      <c r="AC48" s="248">
        <v>2.4343673E7</v>
      </c>
      <c r="AD48" s="111">
        <f t="shared" si="12"/>
        <v>5.02347</v>
      </c>
      <c r="AE48" s="248">
        <v>5023470.0</v>
      </c>
      <c r="AF48" s="258">
        <f t="shared" si="13"/>
        <v>0.08499973333</v>
      </c>
      <c r="AG48" s="257"/>
      <c r="AH48" s="257"/>
      <c r="AI48" s="259" t="s">
        <v>4625</v>
      </c>
      <c r="AJ48" s="257"/>
    </row>
    <row r="49" ht="15.75" customHeight="1">
      <c r="A49" s="260" t="s">
        <v>4521</v>
      </c>
      <c r="B49" s="248">
        <f t="shared" si="1"/>
        <v>38.084791</v>
      </c>
      <c r="C49" s="249">
        <f t="shared" si="2"/>
        <v>0.8103147021</v>
      </c>
      <c r="D49" s="250">
        <f t="shared" si="3"/>
        <v>0.8103147021</v>
      </c>
      <c r="E49" s="251">
        <v>47.0</v>
      </c>
      <c r="F49" s="111">
        <f t="shared" si="4"/>
        <v>15.589393</v>
      </c>
      <c r="G49" s="48">
        <f t="shared" si="5"/>
        <v>0.4093338204</v>
      </c>
      <c r="H49" s="111">
        <f t="shared" si="6"/>
        <v>22.495398</v>
      </c>
      <c r="I49" s="252">
        <f t="shared" si="7"/>
        <v>0.5906661796</v>
      </c>
      <c r="J49" s="248">
        <v>3.8084791E7</v>
      </c>
      <c r="K49" s="253">
        <v>2007.0</v>
      </c>
      <c r="L49" s="254" t="s">
        <v>18</v>
      </c>
      <c r="M49" s="254"/>
      <c r="N49" s="254"/>
      <c r="O49" s="254"/>
      <c r="P49" s="254">
        <v>4.0</v>
      </c>
      <c r="Q49" s="253">
        <v>28.0</v>
      </c>
      <c r="R49" s="256">
        <f t="shared" si="8"/>
        <v>16</v>
      </c>
      <c r="S49" s="253">
        <v>34.0</v>
      </c>
      <c r="T49" s="253">
        <v>35.0</v>
      </c>
      <c r="U49" s="253">
        <f t="shared" si="9"/>
        <v>-1</v>
      </c>
      <c r="V49" s="253">
        <f t="shared" si="10"/>
        <v>34.5</v>
      </c>
      <c r="W49" s="254">
        <f t="shared" si="11"/>
        <v>-18.5</v>
      </c>
      <c r="X49" s="257" t="s">
        <v>1594</v>
      </c>
      <c r="Y49" s="257" t="s">
        <v>1594</v>
      </c>
      <c r="Z49" s="257" t="s">
        <v>1534</v>
      </c>
      <c r="AA49" s="250">
        <v>6.608244</v>
      </c>
      <c r="AB49" s="49">
        <v>6608244.0</v>
      </c>
      <c r="AC49" s="248">
        <v>1.5589393E7</v>
      </c>
      <c r="AD49" s="111">
        <f t="shared" si="12"/>
        <v>22.495398</v>
      </c>
      <c r="AE49" s="248">
        <v>2.2495398E7</v>
      </c>
      <c r="AF49" s="258">
        <f t="shared" si="13"/>
        <v>0.1406009362</v>
      </c>
      <c r="AG49" s="257"/>
      <c r="AH49" s="257"/>
      <c r="AI49" s="259" t="s">
        <v>4522</v>
      </c>
      <c r="AJ49" s="257"/>
    </row>
    <row r="50" ht="15.75" customHeight="1">
      <c r="A50" s="260" t="s">
        <v>2904</v>
      </c>
      <c r="B50" s="248">
        <f t="shared" si="1"/>
        <v>152.523164</v>
      </c>
      <c r="C50" s="249">
        <f t="shared" si="2"/>
        <v>3.05046328</v>
      </c>
      <c r="D50" s="250">
        <f t="shared" si="3"/>
        <v>3.05046328</v>
      </c>
      <c r="E50" s="251">
        <v>50.0</v>
      </c>
      <c r="F50" s="111">
        <f t="shared" si="4"/>
        <v>52.898073</v>
      </c>
      <c r="G50" s="48">
        <f t="shared" si="5"/>
        <v>0.3468199296</v>
      </c>
      <c r="H50" s="111">
        <f t="shared" si="6"/>
        <v>99.625091</v>
      </c>
      <c r="I50" s="252">
        <f t="shared" si="7"/>
        <v>0.6531800704</v>
      </c>
      <c r="J50" s="248">
        <v>1.52523164E8</v>
      </c>
      <c r="K50" s="253">
        <v>2007.0</v>
      </c>
      <c r="L50" s="254" t="s">
        <v>18</v>
      </c>
      <c r="M50" s="254"/>
      <c r="N50" s="254"/>
      <c r="O50" s="254"/>
      <c r="P50" s="254">
        <v>86.0</v>
      </c>
      <c r="Q50" s="33">
        <v>83.0</v>
      </c>
      <c r="R50" s="262">
        <f t="shared" si="8"/>
        <v>84.5</v>
      </c>
      <c r="S50" s="255">
        <v>81.0</v>
      </c>
      <c r="T50" s="255">
        <v>76.0</v>
      </c>
      <c r="U50" s="253">
        <f t="shared" si="9"/>
        <v>5</v>
      </c>
      <c r="V50" s="253">
        <f t="shared" si="10"/>
        <v>78.5</v>
      </c>
      <c r="W50" s="263">
        <f t="shared" si="11"/>
        <v>6</v>
      </c>
      <c r="X50" s="264" t="s">
        <v>1928</v>
      </c>
      <c r="Y50" s="264" t="s">
        <v>1928</v>
      </c>
      <c r="Z50" s="257" t="s">
        <v>1534</v>
      </c>
      <c r="AA50" s="251">
        <v>9.300805</v>
      </c>
      <c r="AB50" s="49">
        <v>9300805.0</v>
      </c>
      <c r="AC50" s="248">
        <v>5.2898073E7</v>
      </c>
      <c r="AD50" s="111">
        <f t="shared" si="12"/>
        <v>99.625091</v>
      </c>
      <c r="AE50" s="248">
        <v>9.9625091E7</v>
      </c>
      <c r="AF50" s="258">
        <f t="shared" si="13"/>
        <v>0.1860161</v>
      </c>
      <c r="AG50" s="257" t="s">
        <v>1608</v>
      </c>
      <c r="AH50" s="264" t="s">
        <v>2905</v>
      </c>
      <c r="AI50" s="259" t="s">
        <v>2906</v>
      </c>
      <c r="AJ50" s="257"/>
    </row>
    <row r="51" ht="15.75" customHeight="1">
      <c r="A51" s="260" t="s">
        <v>4046</v>
      </c>
      <c r="B51" s="248">
        <f t="shared" si="1"/>
        <v>69.780731</v>
      </c>
      <c r="C51" s="249">
        <f t="shared" si="2"/>
        <v>1.39561462</v>
      </c>
      <c r="D51" s="250">
        <f t="shared" si="3"/>
        <v>1.39561462</v>
      </c>
      <c r="E51" s="251">
        <v>50.0</v>
      </c>
      <c r="F51" s="111">
        <f t="shared" si="4"/>
        <v>53.606916</v>
      </c>
      <c r="G51" s="48">
        <f t="shared" si="5"/>
        <v>0.7682194673</v>
      </c>
      <c r="H51" s="111">
        <f t="shared" si="6"/>
        <v>16.173815</v>
      </c>
      <c r="I51" s="252">
        <f t="shared" si="7"/>
        <v>0.2317805327</v>
      </c>
      <c r="J51" s="248">
        <v>6.9780731E7</v>
      </c>
      <c r="K51" s="253">
        <v>2007.0</v>
      </c>
      <c r="L51" s="254" t="s">
        <v>18</v>
      </c>
      <c r="M51" s="254"/>
      <c r="N51" s="254"/>
      <c r="O51" s="254"/>
      <c r="P51" s="254">
        <v>88.0</v>
      </c>
      <c r="Q51" s="253">
        <v>76.0</v>
      </c>
      <c r="R51" s="256">
        <f t="shared" si="8"/>
        <v>82</v>
      </c>
      <c r="S51" s="253">
        <v>86.0</v>
      </c>
      <c r="T51" s="253">
        <v>73.0</v>
      </c>
      <c r="U51" s="253">
        <f t="shared" si="9"/>
        <v>13</v>
      </c>
      <c r="V51" s="253">
        <f t="shared" si="10"/>
        <v>79.5</v>
      </c>
      <c r="W51" s="254">
        <f t="shared" si="11"/>
        <v>2.5</v>
      </c>
      <c r="X51" s="257" t="s">
        <v>1565</v>
      </c>
      <c r="Y51" s="257" t="s">
        <v>3706</v>
      </c>
      <c r="Z51" s="257" t="s">
        <v>1567</v>
      </c>
      <c r="AA51" s="250">
        <v>14.035033</v>
      </c>
      <c r="AB51" s="261">
        <v>1.4035033E7</v>
      </c>
      <c r="AC51" s="248">
        <v>5.3606916E7</v>
      </c>
      <c r="AD51" s="111">
        <f t="shared" si="12"/>
        <v>16.173815</v>
      </c>
      <c r="AE51" s="248">
        <v>1.6173815E7</v>
      </c>
      <c r="AF51" s="258">
        <f t="shared" si="13"/>
        <v>0.28070066</v>
      </c>
      <c r="AG51" s="257"/>
      <c r="AH51" s="257"/>
      <c r="AI51" s="259" t="s">
        <v>4047</v>
      </c>
      <c r="AJ51" s="257"/>
    </row>
    <row r="52" ht="15.75" customHeight="1">
      <c r="A52" s="260" t="s">
        <v>4728</v>
      </c>
      <c r="B52" s="248">
        <f t="shared" si="1"/>
        <v>25.422088</v>
      </c>
      <c r="C52" s="249">
        <f t="shared" si="2"/>
        <v>0.4796620377</v>
      </c>
      <c r="D52" s="250">
        <f t="shared" si="3"/>
        <v>0.4796620377</v>
      </c>
      <c r="E52" s="251">
        <v>53.0</v>
      </c>
      <c r="F52" s="111">
        <f t="shared" si="4"/>
        <v>25.037897</v>
      </c>
      <c r="G52" s="48">
        <f t="shared" si="5"/>
        <v>0.984887512</v>
      </c>
      <c r="H52" s="111">
        <f t="shared" si="6"/>
        <v>0.384191</v>
      </c>
      <c r="I52" s="252">
        <f t="shared" si="7"/>
        <v>0.01511248801</v>
      </c>
      <c r="J52" s="248">
        <v>2.5422088E7</v>
      </c>
      <c r="K52" s="253">
        <v>2007.0</v>
      </c>
      <c r="L52" s="254" t="s">
        <v>18</v>
      </c>
      <c r="M52" s="254"/>
      <c r="N52" s="254"/>
      <c r="O52" s="254"/>
      <c r="P52" s="254">
        <v>82.0</v>
      </c>
      <c r="Q52" s="268">
        <v>77.0</v>
      </c>
      <c r="R52" s="256">
        <f t="shared" si="8"/>
        <v>79.5</v>
      </c>
      <c r="S52" s="268">
        <v>87.0</v>
      </c>
      <c r="T52" s="268">
        <v>80.0</v>
      </c>
      <c r="U52" s="253">
        <f t="shared" si="9"/>
        <v>7</v>
      </c>
      <c r="V52" s="253">
        <f t="shared" si="10"/>
        <v>83.5</v>
      </c>
      <c r="W52" s="254">
        <f t="shared" si="11"/>
        <v>-4</v>
      </c>
      <c r="X52" s="269" t="s">
        <v>1395</v>
      </c>
      <c r="Y52" s="269" t="s">
        <v>1395</v>
      </c>
      <c r="Z52" s="257" t="s">
        <v>1540</v>
      </c>
      <c r="AA52" s="111">
        <v>11.596613</v>
      </c>
      <c r="AB52" s="261">
        <v>1.1596613E7</v>
      </c>
      <c r="AC52" s="248">
        <v>2.5037897E7</v>
      </c>
      <c r="AD52" s="111">
        <f t="shared" si="12"/>
        <v>0.384191</v>
      </c>
      <c r="AE52" s="248">
        <v>384191.0</v>
      </c>
      <c r="AF52" s="258">
        <f t="shared" si="13"/>
        <v>0.2188040189</v>
      </c>
      <c r="AG52" s="269"/>
      <c r="AH52" s="257"/>
      <c r="AI52" s="264" t="s">
        <v>1530</v>
      </c>
      <c r="AJ52" s="257"/>
    </row>
    <row r="53" ht="15.75" customHeight="1">
      <c r="A53" s="260" t="s">
        <v>3124</v>
      </c>
      <c r="B53" s="248">
        <f t="shared" si="1"/>
        <v>159.313561</v>
      </c>
      <c r="C53" s="249">
        <f t="shared" si="2"/>
        <v>2.655226017</v>
      </c>
      <c r="D53" s="250">
        <f t="shared" si="3"/>
        <v>2.655226017</v>
      </c>
      <c r="E53" s="251">
        <v>60.0</v>
      </c>
      <c r="F53" s="111">
        <f t="shared" si="4"/>
        <v>95.673607</v>
      </c>
      <c r="G53" s="48">
        <f t="shared" si="5"/>
        <v>0.6005364917</v>
      </c>
      <c r="H53" s="111">
        <f t="shared" si="6"/>
        <v>63.639954</v>
      </c>
      <c r="I53" s="252">
        <f t="shared" si="7"/>
        <v>0.3994635083</v>
      </c>
      <c r="J53" s="248">
        <v>1.59313561E8</v>
      </c>
      <c r="K53" s="253">
        <v>2007.0</v>
      </c>
      <c r="L53" s="254" t="s">
        <v>18</v>
      </c>
      <c r="M53" s="254"/>
      <c r="N53" s="254"/>
      <c r="O53" s="254"/>
      <c r="P53" s="254">
        <v>9.0</v>
      </c>
      <c r="Q53" s="268">
        <v>27.0</v>
      </c>
      <c r="R53" s="262">
        <f t="shared" si="8"/>
        <v>18</v>
      </c>
      <c r="S53" s="268">
        <v>53.0</v>
      </c>
      <c r="T53" s="268">
        <v>43.0</v>
      </c>
      <c r="U53" s="253">
        <f t="shared" si="9"/>
        <v>10</v>
      </c>
      <c r="V53" s="253">
        <f t="shared" si="10"/>
        <v>48</v>
      </c>
      <c r="W53" s="263">
        <f t="shared" si="11"/>
        <v>-30</v>
      </c>
      <c r="X53" s="257" t="s">
        <v>1605</v>
      </c>
      <c r="Y53" s="257" t="s">
        <v>1734</v>
      </c>
      <c r="Z53" s="257" t="s">
        <v>1540</v>
      </c>
      <c r="AA53" s="111">
        <v>34.195434</v>
      </c>
      <c r="AB53" s="49">
        <v>3.4195434E7</v>
      </c>
      <c r="AC53" s="248">
        <v>9.5673607E7</v>
      </c>
      <c r="AD53" s="111">
        <f t="shared" si="12"/>
        <v>63.639954</v>
      </c>
      <c r="AE53" s="248">
        <v>6.3639954E7</v>
      </c>
      <c r="AF53" s="258">
        <f t="shared" si="13"/>
        <v>0.5699239</v>
      </c>
      <c r="AG53" s="269"/>
      <c r="AH53" s="257"/>
      <c r="AI53" s="259" t="s">
        <v>3125</v>
      </c>
      <c r="AJ53" s="257"/>
    </row>
    <row r="54" ht="15.75" customHeight="1">
      <c r="A54" s="260" t="s">
        <v>3467</v>
      </c>
      <c r="B54" s="248">
        <f t="shared" si="1"/>
        <v>127.76665</v>
      </c>
      <c r="C54" s="249">
        <f t="shared" si="2"/>
        <v>2.129444167</v>
      </c>
      <c r="D54" s="250">
        <f t="shared" si="3"/>
        <v>2.129444167</v>
      </c>
      <c r="E54" s="251">
        <v>60.0</v>
      </c>
      <c r="F54" s="111">
        <f t="shared" si="4"/>
        <v>36.787257</v>
      </c>
      <c r="G54" s="48">
        <f t="shared" si="5"/>
        <v>0.2879253467</v>
      </c>
      <c r="H54" s="111">
        <f t="shared" si="6"/>
        <v>90.979393</v>
      </c>
      <c r="I54" s="252">
        <f t="shared" si="7"/>
        <v>0.7120746533</v>
      </c>
      <c r="J54" s="248">
        <v>1.2776665E8</v>
      </c>
      <c r="K54" s="253">
        <v>2007.0</v>
      </c>
      <c r="L54" s="254" t="s">
        <v>18</v>
      </c>
      <c r="M54" s="254"/>
      <c r="N54" s="254"/>
      <c r="O54" s="254"/>
      <c r="P54" s="254">
        <v>30.0</v>
      </c>
      <c r="Q54" s="253">
        <v>46.0</v>
      </c>
      <c r="R54" s="262">
        <f t="shared" si="8"/>
        <v>38</v>
      </c>
      <c r="S54" s="253">
        <v>37.0</v>
      </c>
      <c r="T54" s="253">
        <v>51.0</v>
      </c>
      <c r="U54" s="253">
        <f t="shared" si="9"/>
        <v>-14</v>
      </c>
      <c r="V54" s="253">
        <f t="shared" si="10"/>
        <v>44</v>
      </c>
      <c r="W54" s="263">
        <f t="shared" si="11"/>
        <v>-6</v>
      </c>
      <c r="X54" s="257" t="s">
        <v>1605</v>
      </c>
      <c r="Y54" s="257" t="s">
        <v>1734</v>
      </c>
      <c r="Z54" s="257" t="s">
        <v>1567</v>
      </c>
      <c r="AA54" s="250">
        <v>14.022105</v>
      </c>
      <c r="AB54" s="49">
        <v>1.4022105E7</v>
      </c>
      <c r="AC54" s="248">
        <v>3.6787257E7</v>
      </c>
      <c r="AD54" s="111">
        <f t="shared" si="12"/>
        <v>90.979393</v>
      </c>
      <c r="AE54" s="248">
        <v>9.0979393E7</v>
      </c>
      <c r="AF54" s="258">
        <f t="shared" si="13"/>
        <v>0.23370175</v>
      </c>
      <c r="AG54" s="257"/>
      <c r="AH54" s="257"/>
      <c r="AI54" s="259" t="s">
        <v>3468</v>
      </c>
      <c r="AJ54" s="257"/>
    </row>
    <row r="55" ht="15.75" customHeight="1">
      <c r="A55" s="260" t="s">
        <v>3256</v>
      </c>
      <c r="B55" s="248">
        <f t="shared" si="1"/>
        <v>145.708642</v>
      </c>
      <c r="C55" s="249">
        <f t="shared" si="2"/>
        <v>2.388666262</v>
      </c>
      <c r="D55" s="250">
        <f t="shared" si="3"/>
        <v>2.388666262</v>
      </c>
      <c r="E55" s="251">
        <v>61.0</v>
      </c>
      <c r="F55" s="111">
        <f t="shared" si="4"/>
        <v>118.594548</v>
      </c>
      <c r="G55" s="48">
        <f t="shared" si="5"/>
        <v>0.813915677</v>
      </c>
      <c r="H55" s="111">
        <f t="shared" si="6"/>
        <v>27.114094</v>
      </c>
      <c r="I55" s="252">
        <f t="shared" si="7"/>
        <v>0.186084323</v>
      </c>
      <c r="J55" s="248">
        <v>1.45708642E8</v>
      </c>
      <c r="K55" s="253">
        <v>2007.0</v>
      </c>
      <c r="L55" s="254" t="s">
        <v>18</v>
      </c>
      <c r="M55" s="254"/>
      <c r="N55" s="254"/>
      <c r="O55" s="254"/>
      <c r="P55" s="254">
        <v>69.0</v>
      </c>
      <c r="Q55" s="255">
        <v>64.0</v>
      </c>
      <c r="R55" s="256">
        <f t="shared" si="8"/>
        <v>66.5</v>
      </c>
      <c r="S55" s="255">
        <v>68.0</v>
      </c>
      <c r="T55" s="253">
        <v>70.0</v>
      </c>
      <c r="U55" s="253">
        <f t="shared" si="9"/>
        <v>-2</v>
      </c>
      <c r="V55" s="253">
        <f t="shared" si="10"/>
        <v>69</v>
      </c>
      <c r="W55" s="254">
        <f t="shared" si="11"/>
        <v>-2.5</v>
      </c>
      <c r="X55" s="257" t="s">
        <v>1543</v>
      </c>
      <c r="Y55" s="257" t="s">
        <v>3257</v>
      </c>
      <c r="Z55" s="257" t="s">
        <v>1540</v>
      </c>
      <c r="AA55" s="251">
        <v>33.014202</v>
      </c>
      <c r="AB55" s="261">
        <v>3.3014202E7</v>
      </c>
      <c r="AC55" s="248">
        <v>1.18594548E8</v>
      </c>
      <c r="AD55" s="111">
        <f t="shared" si="12"/>
        <v>27.114094</v>
      </c>
      <c r="AE55" s="248">
        <v>2.7114094E7</v>
      </c>
      <c r="AF55" s="258">
        <f t="shared" si="13"/>
        <v>0.5412164262</v>
      </c>
      <c r="AG55" s="257"/>
      <c r="AH55" s="257"/>
      <c r="AI55" s="259" t="s">
        <v>3258</v>
      </c>
      <c r="AJ55" s="257"/>
    </row>
    <row r="56" ht="15.75" customHeight="1">
      <c r="A56" s="260" t="s">
        <v>3890</v>
      </c>
      <c r="B56" s="248">
        <f t="shared" si="1"/>
        <v>95.696996</v>
      </c>
      <c r="C56" s="249">
        <f t="shared" si="2"/>
        <v>1.568803213</v>
      </c>
      <c r="D56" s="250">
        <f t="shared" si="3"/>
        <v>1.568803213</v>
      </c>
      <c r="E56" s="251">
        <v>61.0</v>
      </c>
      <c r="F56" s="111">
        <f t="shared" si="4"/>
        <v>47.003582</v>
      </c>
      <c r="G56" s="48">
        <f t="shared" si="5"/>
        <v>0.4911709245</v>
      </c>
      <c r="H56" s="111">
        <f t="shared" si="6"/>
        <v>48.693414</v>
      </c>
      <c r="I56" s="252">
        <f t="shared" si="7"/>
        <v>0.5088290755</v>
      </c>
      <c r="J56" s="248">
        <v>9.5696996E7</v>
      </c>
      <c r="K56" s="253">
        <v>2007.0</v>
      </c>
      <c r="L56" s="254" t="s">
        <v>18</v>
      </c>
      <c r="M56" s="254"/>
      <c r="N56" s="254"/>
      <c r="O56" s="254"/>
      <c r="P56" s="254">
        <v>47.0</v>
      </c>
      <c r="Q56" s="255">
        <v>53.0</v>
      </c>
      <c r="R56" s="262">
        <f t="shared" si="8"/>
        <v>50</v>
      </c>
      <c r="S56" s="255">
        <v>80.0</v>
      </c>
      <c r="T56" s="253">
        <v>81.0</v>
      </c>
      <c r="U56" s="253">
        <f t="shared" si="9"/>
        <v>-1</v>
      </c>
      <c r="V56" s="253">
        <f t="shared" si="10"/>
        <v>80.5</v>
      </c>
      <c r="W56" s="263">
        <f t="shared" si="11"/>
        <v>-30.5</v>
      </c>
      <c r="X56" s="257" t="s">
        <v>1602</v>
      </c>
      <c r="Y56" s="257" t="s">
        <v>1602</v>
      </c>
      <c r="Z56" s="257" t="s">
        <v>1534</v>
      </c>
      <c r="AA56" s="251">
        <v>14.523571</v>
      </c>
      <c r="AB56" s="49">
        <v>1.4523571E7</v>
      </c>
      <c r="AC56" s="248">
        <v>4.7003582E7</v>
      </c>
      <c r="AD56" s="111">
        <f t="shared" si="12"/>
        <v>48.693414</v>
      </c>
      <c r="AE56" s="248">
        <v>4.8693414E7</v>
      </c>
      <c r="AF56" s="258">
        <f t="shared" si="13"/>
        <v>0.2380913279</v>
      </c>
      <c r="AG56" s="257"/>
      <c r="AH56" s="257"/>
      <c r="AI56" s="259" t="s">
        <v>3891</v>
      </c>
      <c r="AJ56" s="257"/>
    </row>
    <row r="57" ht="15.75" customHeight="1">
      <c r="A57" s="271">
        <v>300.0</v>
      </c>
      <c r="B57" s="248">
        <f t="shared" si="1"/>
        <v>456.068181</v>
      </c>
      <c r="C57" s="249">
        <f t="shared" si="2"/>
        <v>7.016433554</v>
      </c>
      <c r="D57" s="250">
        <f t="shared" si="3"/>
        <v>7.016433554</v>
      </c>
      <c r="E57" s="251">
        <v>65.0</v>
      </c>
      <c r="F57" s="111">
        <f t="shared" si="4"/>
        <v>210.614939</v>
      </c>
      <c r="G57" s="48">
        <f t="shared" si="5"/>
        <v>0.4618058171</v>
      </c>
      <c r="H57" s="111">
        <f t="shared" si="6"/>
        <v>245.453242</v>
      </c>
      <c r="I57" s="252">
        <f t="shared" si="7"/>
        <v>0.5381941829</v>
      </c>
      <c r="J57" s="248">
        <v>4.56068181E8</v>
      </c>
      <c r="K57" s="253">
        <v>2007.0</v>
      </c>
      <c r="L57" s="254" t="s">
        <v>18</v>
      </c>
      <c r="M57" s="254"/>
      <c r="N57" s="254"/>
      <c r="O57" s="254"/>
      <c r="P57" s="254">
        <v>60.0</v>
      </c>
      <c r="Q57" s="253">
        <v>51.0</v>
      </c>
      <c r="R57" s="262">
        <f t="shared" si="8"/>
        <v>55.5</v>
      </c>
      <c r="S57" s="253">
        <v>89.0</v>
      </c>
      <c r="T57" s="253">
        <v>71.0</v>
      </c>
      <c r="U57" s="248">
        <f t="shared" si="9"/>
        <v>18</v>
      </c>
      <c r="V57" s="253">
        <f t="shared" si="10"/>
        <v>80</v>
      </c>
      <c r="W57" s="263">
        <f t="shared" si="11"/>
        <v>-24.5</v>
      </c>
      <c r="X57" s="257" t="s">
        <v>1694</v>
      </c>
      <c r="Y57" s="257" t="s">
        <v>1964</v>
      </c>
      <c r="Z57" s="257" t="s">
        <v>1534</v>
      </c>
      <c r="AA57" s="250">
        <v>70.885301</v>
      </c>
      <c r="AB57" s="261">
        <v>7.0885301E7</v>
      </c>
      <c r="AC57" s="248">
        <v>2.10614939E8</v>
      </c>
      <c r="AD57" s="111">
        <f t="shared" si="12"/>
        <v>245.453242</v>
      </c>
      <c r="AE57" s="248">
        <v>2.45453242E8</v>
      </c>
      <c r="AF57" s="258">
        <f t="shared" si="13"/>
        <v>1.090543092</v>
      </c>
      <c r="AG57" s="257"/>
      <c r="AH57" s="257"/>
      <c r="AI57" s="259" t="s">
        <v>1965</v>
      </c>
      <c r="AJ57" s="257"/>
    </row>
    <row r="58" ht="15.75" customHeight="1">
      <c r="A58" s="260" t="s">
        <v>4107</v>
      </c>
      <c r="B58" s="248">
        <f t="shared" si="1"/>
        <v>84.785914</v>
      </c>
      <c r="C58" s="249">
        <f t="shared" si="2"/>
        <v>1.304398677</v>
      </c>
      <c r="D58" s="250">
        <f t="shared" si="3"/>
        <v>1.304398677</v>
      </c>
      <c r="E58" s="251">
        <v>65.0</v>
      </c>
      <c r="F58" s="111">
        <f t="shared" si="4"/>
        <v>33.080084</v>
      </c>
      <c r="G58" s="48">
        <f t="shared" si="5"/>
        <v>0.3901601391</v>
      </c>
      <c r="H58" s="111">
        <f t="shared" si="6"/>
        <v>51.70583</v>
      </c>
      <c r="I58" s="252">
        <f t="shared" si="7"/>
        <v>0.6098398609</v>
      </c>
      <c r="J58" s="248">
        <v>8.4785914E7</v>
      </c>
      <c r="K58" s="253">
        <v>2007.0</v>
      </c>
      <c r="L58" s="254" t="s">
        <v>18</v>
      </c>
      <c r="M58" s="254"/>
      <c r="N58" s="254"/>
      <c r="O58" s="254"/>
      <c r="P58" s="254">
        <v>89.0</v>
      </c>
      <c r="Q58" s="255">
        <v>78.0</v>
      </c>
      <c r="R58" s="256">
        <f t="shared" si="8"/>
        <v>83.5</v>
      </c>
      <c r="S58" s="255">
        <v>77.0</v>
      </c>
      <c r="T58" s="255">
        <v>85.0</v>
      </c>
      <c r="U58" s="253">
        <f t="shared" si="9"/>
        <v>-8</v>
      </c>
      <c r="V58" s="253">
        <f t="shared" si="10"/>
        <v>81</v>
      </c>
      <c r="W58" s="254">
        <f t="shared" si="11"/>
        <v>2.5</v>
      </c>
      <c r="X58" s="270" t="s">
        <v>1527</v>
      </c>
      <c r="Y58" s="264" t="s">
        <v>1527</v>
      </c>
      <c r="Z58" s="257" t="s">
        <v>1534</v>
      </c>
      <c r="AA58" s="251">
        <v>13.39561</v>
      </c>
      <c r="AB58" s="49">
        <v>1.339561E7</v>
      </c>
      <c r="AC58" s="248">
        <v>3.3080084E7</v>
      </c>
      <c r="AD58" s="111">
        <f t="shared" si="12"/>
        <v>51.70583</v>
      </c>
      <c r="AE58" s="248">
        <v>5.170583E7</v>
      </c>
      <c r="AF58" s="258">
        <f t="shared" si="13"/>
        <v>0.2060863077</v>
      </c>
      <c r="AG58" s="257"/>
      <c r="AH58" s="257"/>
      <c r="AI58" s="259" t="s">
        <v>4108</v>
      </c>
      <c r="AJ58" s="257"/>
    </row>
    <row r="59" ht="15.75" customHeight="1">
      <c r="A59" s="247" t="s">
        <v>57</v>
      </c>
      <c r="B59" s="248">
        <f t="shared" si="1"/>
        <v>360.465888</v>
      </c>
      <c r="C59" s="249">
        <f t="shared" si="2"/>
        <v>5.149512686</v>
      </c>
      <c r="D59" s="250">
        <f t="shared" si="3"/>
        <v>5.149512686</v>
      </c>
      <c r="E59" s="251">
        <v>70.0</v>
      </c>
      <c r="F59" s="111">
        <f t="shared" si="4"/>
        <v>217.326974</v>
      </c>
      <c r="G59" s="48">
        <f t="shared" si="5"/>
        <v>0.6029057984</v>
      </c>
      <c r="H59" s="111">
        <f t="shared" si="6"/>
        <v>143.138914</v>
      </c>
      <c r="I59" s="252">
        <f t="shared" si="7"/>
        <v>0.3970942016</v>
      </c>
      <c r="J59" s="248">
        <v>3.60465888E8</v>
      </c>
      <c r="K59" s="253">
        <v>2007.0</v>
      </c>
      <c r="L59" s="254" t="s">
        <v>18</v>
      </c>
      <c r="M59" s="254"/>
      <c r="N59" s="254"/>
      <c r="O59" s="254"/>
      <c r="P59" s="254">
        <v>26.0</v>
      </c>
      <c r="Q59" s="255">
        <v>39.0</v>
      </c>
      <c r="R59" s="256">
        <f t="shared" si="8"/>
        <v>32.5</v>
      </c>
      <c r="S59" s="255">
        <v>65.0</v>
      </c>
      <c r="T59" s="255">
        <v>55.0</v>
      </c>
      <c r="U59" s="253">
        <f t="shared" si="9"/>
        <v>10</v>
      </c>
      <c r="V59" s="253">
        <f t="shared" si="10"/>
        <v>60</v>
      </c>
      <c r="W59" s="254">
        <f t="shared" si="11"/>
        <v>-27.5</v>
      </c>
      <c r="X59" s="270" t="s">
        <v>2004</v>
      </c>
      <c r="Y59" s="270" t="s">
        <v>2005</v>
      </c>
      <c r="Z59" s="257" t="s">
        <v>1534</v>
      </c>
      <c r="AA59" s="251">
        <v>44.307417</v>
      </c>
      <c r="AB59" s="49">
        <v>4.4307417E7</v>
      </c>
      <c r="AC59" s="248">
        <v>2.17326974E8</v>
      </c>
      <c r="AD59" s="111">
        <f t="shared" si="12"/>
        <v>143.138914</v>
      </c>
      <c r="AE59" s="248">
        <v>1.43138914E8</v>
      </c>
      <c r="AF59" s="258">
        <f t="shared" si="13"/>
        <v>0.6329631</v>
      </c>
      <c r="AG59" s="257"/>
      <c r="AH59" s="257"/>
      <c r="AI59" s="259" t="s">
        <v>2200</v>
      </c>
      <c r="AJ59" s="257"/>
    </row>
    <row r="60" ht="15.75" customHeight="1">
      <c r="A60" s="260" t="s">
        <v>4348</v>
      </c>
      <c r="B60" s="248">
        <f t="shared" si="1"/>
        <v>73.5415</v>
      </c>
      <c r="C60" s="249">
        <f t="shared" si="2"/>
        <v>1.050592857</v>
      </c>
      <c r="D60" s="250">
        <f t="shared" si="3"/>
        <v>1.050592857</v>
      </c>
      <c r="E60" s="251">
        <v>70.0</v>
      </c>
      <c r="F60" s="111">
        <f t="shared" si="4"/>
        <v>18.211013</v>
      </c>
      <c r="G60" s="48">
        <f t="shared" si="5"/>
        <v>0.2476290666</v>
      </c>
      <c r="H60" s="111">
        <f t="shared" si="6"/>
        <v>55.330487</v>
      </c>
      <c r="I60" s="252">
        <f t="shared" si="7"/>
        <v>0.7523709334</v>
      </c>
      <c r="J60" s="248">
        <v>7.35415E7</v>
      </c>
      <c r="K60" s="253">
        <v>2007.0</v>
      </c>
      <c r="L60" s="254" t="s">
        <v>18</v>
      </c>
      <c r="M60" s="254"/>
      <c r="N60" s="254"/>
      <c r="O60" s="254"/>
      <c r="P60" s="254">
        <v>29.0</v>
      </c>
      <c r="Q60" s="255">
        <v>42.0</v>
      </c>
      <c r="R60" s="262">
        <f t="shared" si="8"/>
        <v>35.5</v>
      </c>
      <c r="S60" s="255">
        <v>53.0</v>
      </c>
      <c r="T60" s="253">
        <v>59.0</v>
      </c>
      <c r="U60" s="253">
        <f t="shared" si="9"/>
        <v>-6</v>
      </c>
      <c r="V60" s="253">
        <f t="shared" si="10"/>
        <v>56</v>
      </c>
      <c r="W60" s="263">
        <f t="shared" si="11"/>
        <v>-20.5</v>
      </c>
      <c r="X60" s="257" t="s">
        <v>1629</v>
      </c>
      <c r="Y60" s="257" t="s">
        <v>1754</v>
      </c>
      <c r="Z60" s="257" t="s">
        <v>1534</v>
      </c>
      <c r="AA60" s="251">
        <v>7.133049</v>
      </c>
      <c r="AB60" s="49">
        <v>7133049.0</v>
      </c>
      <c r="AC60" s="248">
        <v>1.8211013E7</v>
      </c>
      <c r="AD60" s="111">
        <f t="shared" si="12"/>
        <v>55.330487</v>
      </c>
      <c r="AE60" s="248">
        <v>5.5330487E7</v>
      </c>
      <c r="AF60" s="258">
        <f t="shared" si="13"/>
        <v>0.1019007</v>
      </c>
      <c r="AG60" s="257"/>
      <c r="AH60" s="257"/>
      <c r="AI60" s="264" t="s">
        <v>1530</v>
      </c>
      <c r="AJ60" s="257"/>
    </row>
    <row r="61" ht="15.75" customHeight="1">
      <c r="A61" s="260" t="s">
        <v>4408</v>
      </c>
      <c r="B61" s="248">
        <f t="shared" si="1"/>
        <v>69.787663</v>
      </c>
      <c r="C61" s="249">
        <f t="shared" si="2"/>
        <v>0.9969666143</v>
      </c>
      <c r="D61" s="250">
        <f t="shared" si="3"/>
        <v>0.9969666143</v>
      </c>
      <c r="E61" s="251">
        <v>70.0</v>
      </c>
      <c r="F61" s="111">
        <f t="shared" si="4"/>
        <v>36.793804</v>
      </c>
      <c r="G61" s="48">
        <f t="shared" si="5"/>
        <v>0.5272250484</v>
      </c>
      <c r="H61" s="111">
        <f t="shared" si="6"/>
        <v>32.993859</v>
      </c>
      <c r="I61" s="252">
        <f t="shared" si="7"/>
        <v>0.4727749516</v>
      </c>
      <c r="J61" s="248">
        <v>6.9787663E7</v>
      </c>
      <c r="K61" s="253">
        <v>2007.0</v>
      </c>
      <c r="L61" s="254" t="s">
        <v>18</v>
      </c>
      <c r="M61" s="254"/>
      <c r="N61" s="254"/>
      <c r="O61" s="254"/>
      <c r="P61" s="254">
        <v>43.0</v>
      </c>
      <c r="Q61" s="255">
        <v>56.0</v>
      </c>
      <c r="R61" s="256">
        <f t="shared" si="8"/>
        <v>49.5</v>
      </c>
      <c r="S61" s="33">
        <v>64.0</v>
      </c>
      <c r="T61" s="255">
        <v>71.0</v>
      </c>
      <c r="U61" s="253">
        <f t="shared" si="9"/>
        <v>-7</v>
      </c>
      <c r="V61" s="253">
        <f t="shared" si="10"/>
        <v>67.5</v>
      </c>
      <c r="W61" s="254">
        <f t="shared" si="11"/>
        <v>-18</v>
      </c>
      <c r="X61" s="264" t="s">
        <v>1565</v>
      </c>
      <c r="Y61" s="264" t="s">
        <v>2094</v>
      </c>
      <c r="Z61" s="257" t="s">
        <v>1540</v>
      </c>
      <c r="AA61" s="251">
        <v>13.471488</v>
      </c>
      <c r="AB61" s="49">
        <v>1.3471488E7</v>
      </c>
      <c r="AC61" s="248">
        <v>3.6793804E7</v>
      </c>
      <c r="AD61" s="111">
        <f t="shared" si="12"/>
        <v>32.993859</v>
      </c>
      <c r="AE61" s="248">
        <v>3.2993859E7</v>
      </c>
      <c r="AF61" s="258">
        <f t="shared" si="13"/>
        <v>0.1924498286</v>
      </c>
      <c r="AG61" s="257"/>
      <c r="AH61" s="257"/>
      <c r="AI61" s="259" t="s">
        <v>4409</v>
      </c>
      <c r="AJ61" s="257"/>
    </row>
    <row r="62" ht="15.75" customHeight="1">
      <c r="A62" s="247" t="s">
        <v>1179</v>
      </c>
      <c r="B62" s="248">
        <f t="shared" si="1"/>
        <v>527.067737</v>
      </c>
      <c r="C62" s="249">
        <f t="shared" si="2"/>
        <v>7.027569827</v>
      </c>
      <c r="D62" s="250">
        <f t="shared" si="3"/>
        <v>7.027569827</v>
      </c>
      <c r="E62" s="251">
        <v>75.0</v>
      </c>
      <c r="F62" s="111">
        <f t="shared" si="4"/>
        <v>183.135014</v>
      </c>
      <c r="G62" s="48">
        <f t="shared" si="5"/>
        <v>0.3474601102</v>
      </c>
      <c r="H62" s="111">
        <f t="shared" si="6"/>
        <v>343.932723</v>
      </c>
      <c r="I62" s="252">
        <f t="shared" si="7"/>
        <v>0.6525398898</v>
      </c>
      <c r="J62" s="248">
        <v>5.27067737E8</v>
      </c>
      <c r="K62" s="253">
        <v>2007.0</v>
      </c>
      <c r="L62" s="254" t="s">
        <v>18</v>
      </c>
      <c r="M62" s="254"/>
      <c r="N62" s="254"/>
      <c r="O62" s="254"/>
      <c r="P62" s="254">
        <v>90.0</v>
      </c>
      <c r="Q62" s="33">
        <v>80.0</v>
      </c>
      <c r="R62" s="262">
        <f t="shared" si="8"/>
        <v>85</v>
      </c>
      <c r="S62" s="255">
        <v>77.0</v>
      </c>
      <c r="T62" s="255">
        <v>76.0</v>
      </c>
      <c r="U62" s="248">
        <f t="shared" si="9"/>
        <v>1</v>
      </c>
      <c r="V62" s="253">
        <f t="shared" si="10"/>
        <v>76.5</v>
      </c>
      <c r="W62" s="263">
        <f t="shared" si="11"/>
        <v>8.5</v>
      </c>
      <c r="X62" s="264" t="s">
        <v>1594</v>
      </c>
      <c r="Y62" s="264" t="s">
        <v>1594</v>
      </c>
      <c r="Z62" s="257" t="s">
        <v>1534</v>
      </c>
      <c r="AA62" s="251">
        <v>74.036787</v>
      </c>
      <c r="AB62" s="49">
        <v>7.4036787E7</v>
      </c>
      <c r="AC62" s="248">
        <v>1.83135014E8</v>
      </c>
      <c r="AD62" s="111">
        <f t="shared" si="12"/>
        <v>343.932723</v>
      </c>
      <c r="AE62" s="248">
        <v>3.43932723E8</v>
      </c>
      <c r="AF62" s="258">
        <f t="shared" si="13"/>
        <v>0.98715716</v>
      </c>
      <c r="AG62" s="257"/>
      <c r="AH62" s="257"/>
      <c r="AI62" s="259" t="s">
        <v>1960</v>
      </c>
      <c r="AJ62" s="257"/>
    </row>
    <row r="63" ht="15.75" customHeight="1">
      <c r="A63" s="260" t="s">
        <v>3084</v>
      </c>
      <c r="B63" s="248">
        <f t="shared" si="1"/>
        <v>202.548575</v>
      </c>
      <c r="C63" s="249">
        <f t="shared" si="2"/>
        <v>2.700647667</v>
      </c>
      <c r="D63" s="250">
        <f t="shared" si="3"/>
        <v>2.700647667</v>
      </c>
      <c r="E63" s="251">
        <v>75.0</v>
      </c>
      <c r="F63" s="111">
        <f t="shared" si="4"/>
        <v>118.871849</v>
      </c>
      <c r="G63" s="48">
        <f t="shared" si="5"/>
        <v>0.5868806976</v>
      </c>
      <c r="H63" s="111">
        <f t="shared" si="6"/>
        <v>83.676726</v>
      </c>
      <c r="I63" s="252">
        <f t="shared" si="7"/>
        <v>0.4131193024</v>
      </c>
      <c r="J63" s="248">
        <v>2.02548575E8</v>
      </c>
      <c r="K63" s="253">
        <v>2007.0</v>
      </c>
      <c r="L63" s="254" t="s">
        <v>18</v>
      </c>
      <c r="M63" s="254"/>
      <c r="N63" s="254"/>
      <c r="O63" s="254"/>
      <c r="P63" s="254">
        <v>92.0</v>
      </c>
      <c r="Q63" s="255">
        <v>81.0</v>
      </c>
      <c r="R63" s="262">
        <f t="shared" si="8"/>
        <v>86.5</v>
      </c>
      <c r="S63" s="255">
        <v>85.0</v>
      </c>
      <c r="T63" s="255">
        <v>75.0</v>
      </c>
      <c r="U63" s="253">
        <f t="shared" si="9"/>
        <v>10</v>
      </c>
      <c r="V63" s="253">
        <f t="shared" si="10"/>
        <v>80</v>
      </c>
      <c r="W63" s="263">
        <f t="shared" si="11"/>
        <v>6.5</v>
      </c>
      <c r="X63" s="264" t="s">
        <v>1928</v>
      </c>
      <c r="Y63" s="264" t="s">
        <v>1928</v>
      </c>
      <c r="Z63" s="257" t="s">
        <v>1534</v>
      </c>
      <c r="AA63" s="251">
        <v>27.476745</v>
      </c>
      <c r="AB63" s="49">
        <v>2.7476745E7</v>
      </c>
      <c r="AC63" s="248">
        <v>1.18871849E8</v>
      </c>
      <c r="AD63" s="111">
        <f t="shared" si="12"/>
        <v>83.676726</v>
      </c>
      <c r="AE63" s="248">
        <v>8.3676726E7</v>
      </c>
      <c r="AF63" s="258">
        <f t="shared" si="13"/>
        <v>0.3663566</v>
      </c>
      <c r="AG63" s="257"/>
      <c r="AH63" s="257"/>
      <c r="AI63" s="264" t="s">
        <v>1530</v>
      </c>
      <c r="AJ63" s="257"/>
    </row>
    <row r="64" ht="15.75" customHeight="1">
      <c r="A64" s="260" t="s">
        <v>3884</v>
      </c>
      <c r="B64" s="248">
        <f t="shared" si="1"/>
        <v>118.475221</v>
      </c>
      <c r="C64" s="249">
        <f t="shared" si="2"/>
        <v>1.579669613</v>
      </c>
      <c r="D64" s="250">
        <f t="shared" si="3"/>
        <v>1.579669613</v>
      </c>
      <c r="E64" s="251">
        <v>75.0</v>
      </c>
      <c r="F64" s="111">
        <f t="shared" si="4"/>
        <v>66.661095</v>
      </c>
      <c r="G64" s="48">
        <f t="shared" si="5"/>
        <v>0.5626585411</v>
      </c>
      <c r="H64" s="111">
        <f t="shared" si="6"/>
        <v>51.814126</v>
      </c>
      <c r="I64" s="252">
        <f t="shared" si="7"/>
        <v>0.4373414589</v>
      </c>
      <c r="J64" s="248">
        <v>1.18475221E8</v>
      </c>
      <c r="K64" s="253">
        <v>2007.0</v>
      </c>
      <c r="L64" s="254" t="s">
        <v>18</v>
      </c>
      <c r="M64" s="254"/>
      <c r="N64" s="254"/>
      <c r="O64" s="254"/>
      <c r="P64" s="254">
        <v>82.0</v>
      </c>
      <c r="Q64" s="253">
        <v>69.0</v>
      </c>
      <c r="R64" s="262">
        <f t="shared" si="8"/>
        <v>75.5</v>
      </c>
      <c r="S64" s="253">
        <v>73.0</v>
      </c>
      <c r="T64" s="253">
        <v>69.0</v>
      </c>
      <c r="U64" s="253">
        <f t="shared" si="9"/>
        <v>4</v>
      </c>
      <c r="V64" s="253">
        <f t="shared" si="10"/>
        <v>71</v>
      </c>
      <c r="W64" s="263">
        <f t="shared" si="11"/>
        <v>4.5</v>
      </c>
      <c r="X64" s="257" t="s">
        <v>1565</v>
      </c>
      <c r="Y64" s="257" t="s">
        <v>3688</v>
      </c>
      <c r="Z64" s="257" t="s">
        <v>1529</v>
      </c>
      <c r="AA64" s="250">
        <v>9.65625</v>
      </c>
      <c r="AB64" s="261">
        <v>9656250.0</v>
      </c>
      <c r="AC64" s="248">
        <v>6.6661095E7</v>
      </c>
      <c r="AD64" s="111">
        <f t="shared" si="12"/>
        <v>51.814126</v>
      </c>
      <c r="AE64" s="248">
        <v>5.1814126E7</v>
      </c>
      <c r="AF64" s="258">
        <f t="shared" si="13"/>
        <v>0.12875</v>
      </c>
      <c r="AG64" s="257"/>
      <c r="AH64" s="257"/>
      <c r="AI64" s="259" t="s">
        <v>3885</v>
      </c>
      <c r="AJ64" s="257"/>
    </row>
    <row r="65" ht="15.75" customHeight="1">
      <c r="A65" s="260" t="s">
        <v>4413</v>
      </c>
      <c r="B65" s="248">
        <f t="shared" si="1"/>
        <v>74.251853</v>
      </c>
      <c r="C65" s="249">
        <f t="shared" si="2"/>
        <v>0.9900247067</v>
      </c>
      <c r="D65" s="250">
        <f t="shared" si="3"/>
        <v>0.9900247067</v>
      </c>
      <c r="E65" s="251">
        <v>75.0</v>
      </c>
      <c r="F65" s="111">
        <f t="shared" si="4"/>
        <v>10.977721</v>
      </c>
      <c r="G65" s="48">
        <f t="shared" si="5"/>
        <v>0.1478444046</v>
      </c>
      <c r="H65" s="111">
        <f t="shared" si="6"/>
        <v>63.274132</v>
      </c>
      <c r="I65" s="252">
        <f t="shared" si="7"/>
        <v>0.8521555954</v>
      </c>
      <c r="J65" s="248">
        <v>7.4251853E7</v>
      </c>
      <c r="K65" s="253">
        <v>2007.0</v>
      </c>
      <c r="L65" s="254" t="s">
        <v>18</v>
      </c>
      <c r="M65" s="254"/>
      <c r="N65" s="254"/>
      <c r="O65" s="254"/>
      <c r="P65" s="254">
        <v>27.0</v>
      </c>
      <c r="Q65" s="255">
        <v>33.0</v>
      </c>
      <c r="R65" s="262">
        <f t="shared" si="8"/>
        <v>30</v>
      </c>
      <c r="S65" s="255">
        <v>19.0</v>
      </c>
      <c r="T65" s="253">
        <v>29.0</v>
      </c>
      <c r="U65" s="253">
        <f t="shared" si="9"/>
        <v>-10</v>
      </c>
      <c r="V65" s="253">
        <f t="shared" si="10"/>
        <v>24</v>
      </c>
      <c r="W65" s="263">
        <f t="shared" si="11"/>
        <v>6</v>
      </c>
      <c r="X65" s="257" t="s">
        <v>1602</v>
      </c>
      <c r="Y65" s="257" t="s">
        <v>1980</v>
      </c>
      <c r="Z65" s="257" t="s">
        <v>1540</v>
      </c>
      <c r="AA65" s="251">
        <v>5.041239</v>
      </c>
      <c r="AB65" s="261">
        <v>5041239.0</v>
      </c>
      <c r="AC65" s="248">
        <v>1.0977721E7</v>
      </c>
      <c r="AD65" s="111">
        <f t="shared" si="12"/>
        <v>63.274132</v>
      </c>
      <c r="AE65" s="248">
        <v>6.3274132E7</v>
      </c>
      <c r="AF65" s="258">
        <f t="shared" si="13"/>
        <v>0.06721652</v>
      </c>
      <c r="AG65" s="257"/>
      <c r="AH65" s="257"/>
      <c r="AI65" s="259" t="s">
        <v>4414</v>
      </c>
      <c r="AJ65" s="257"/>
    </row>
    <row r="66" ht="15.75" customHeight="1">
      <c r="A66" s="260" t="s">
        <v>4320</v>
      </c>
      <c r="B66" s="248">
        <f t="shared" si="1"/>
        <v>86.608789</v>
      </c>
      <c r="C66" s="249">
        <f t="shared" si="2"/>
        <v>1.082609863</v>
      </c>
      <c r="D66" s="250">
        <f t="shared" si="3"/>
        <v>1.082609863</v>
      </c>
      <c r="E66" s="251">
        <v>80.0</v>
      </c>
      <c r="F66" s="111">
        <f t="shared" si="4"/>
        <v>47.536778</v>
      </c>
      <c r="G66" s="48">
        <f t="shared" si="5"/>
        <v>0.5488678291</v>
      </c>
      <c r="H66" s="111">
        <f t="shared" si="6"/>
        <v>39.072011</v>
      </c>
      <c r="I66" s="252">
        <f t="shared" si="7"/>
        <v>0.4511321709</v>
      </c>
      <c r="J66" s="248">
        <v>8.6608789E7</v>
      </c>
      <c r="K66" s="253">
        <v>2007.0</v>
      </c>
      <c r="L66" s="254" t="s">
        <v>18</v>
      </c>
      <c r="M66" s="254"/>
      <c r="N66" s="254"/>
      <c r="O66" s="254"/>
      <c r="P66" s="254">
        <v>52.0</v>
      </c>
      <c r="Q66" s="268">
        <v>56.0</v>
      </c>
      <c r="R66" s="256">
        <f t="shared" si="8"/>
        <v>54</v>
      </c>
      <c r="S66" s="268">
        <v>76.0</v>
      </c>
      <c r="T66" s="268">
        <v>61.0</v>
      </c>
      <c r="U66" s="253">
        <f t="shared" si="9"/>
        <v>15</v>
      </c>
      <c r="V66" s="253">
        <f t="shared" si="10"/>
        <v>68.5</v>
      </c>
      <c r="W66" s="254">
        <f t="shared" si="11"/>
        <v>-14.5</v>
      </c>
      <c r="X66" s="270" t="s">
        <v>1527</v>
      </c>
      <c r="Y66" s="269" t="s">
        <v>1527</v>
      </c>
      <c r="Z66" s="257" t="s">
        <v>1540</v>
      </c>
      <c r="AA66" s="111">
        <v>17.135055</v>
      </c>
      <c r="AB66" s="49">
        <v>1.7135055E7</v>
      </c>
      <c r="AC66" s="248">
        <v>4.7536778E7</v>
      </c>
      <c r="AD66" s="111">
        <f t="shared" si="12"/>
        <v>39.072011</v>
      </c>
      <c r="AE66" s="248">
        <v>3.9072011E7</v>
      </c>
      <c r="AF66" s="258">
        <f t="shared" si="13"/>
        <v>0.2141881875</v>
      </c>
      <c r="AG66" s="269"/>
      <c r="AH66" s="257"/>
      <c r="AI66" s="259" t="s">
        <v>4321</v>
      </c>
      <c r="AJ66" s="257"/>
    </row>
    <row r="67" ht="15.75" customHeight="1">
      <c r="A67" s="260" t="s">
        <v>4712</v>
      </c>
      <c r="B67" s="248">
        <f t="shared" si="1"/>
        <v>40.170558</v>
      </c>
      <c r="C67" s="249">
        <f t="shared" si="2"/>
        <v>0.502131975</v>
      </c>
      <c r="D67" s="250">
        <f t="shared" si="3"/>
        <v>0.502131975</v>
      </c>
      <c r="E67" s="251">
        <v>80.0</v>
      </c>
      <c r="F67" s="111">
        <f t="shared" si="4"/>
        <v>15.074191</v>
      </c>
      <c r="G67" s="48">
        <f t="shared" si="5"/>
        <v>0.3752547077</v>
      </c>
      <c r="H67" s="111">
        <f t="shared" si="6"/>
        <v>25.096367</v>
      </c>
      <c r="I67" s="252">
        <f t="shared" si="7"/>
        <v>0.6247452923</v>
      </c>
      <c r="J67" s="248">
        <v>4.0170558E7</v>
      </c>
      <c r="K67" s="253">
        <v>2007.0</v>
      </c>
      <c r="L67" s="254" t="s">
        <v>18</v>
      </c>
      <c r="M67" s="254"/>
      <c r="N67" s="254"/>
      <c r="O67" s="254"/>
      <c r="P67" s="254">
        <v>19.0</v>
      </c>
      <c r="Q67" s="253">
        <v>45.0</v>
      </c>
      <c r="R67" s="256">
        <f t="shared" si="8"/>
        <v>32</v>
      </c>
      <c r="S67" s="253">
        <v>40.0</v>
      </c>
      <c r="T67" s="253">
        <v>72.0</v>
      </c>
      <c r="U67" s="253">
        <f t="shared" si="9"/>
        <v>-32</v>
      </c>
      <c r="V67" s="253">
        <f t="shared" si="10"/>
        <v>56</v>
      </c>
      <c r="W67" s="254">
        <f t="shared" si="11"/>
        <v>-24</v>
      </c>
      <c r="X67" s="257" t="s">
        <v>1629</v>
      </c>
      <c r="Y67" s="257" t="s">
        <v>1754</v>
      </c>
      <c r="Z67" s="257" t="s">
        <v>1534</v>
      </c>
      <c r="AA67" s="250">
        <v>5.951409</v>
      </c>
      <c r="AB67" s="49">
        <v>5951409.0</v>
      </c>
      <c r="AC67" s="248">
        <v>1.5074191E7</v>
      </c>
      <c r="AD67" s="111">
        <f t="shared" si="12"/>
        <v>25.096367</v>
      </c>
      <c r="AE67" s="248">
        <v>2.5096367E7</v>
      </c>
      <c r="AF67" s="258">
        <f t="shared" si="13"/>
        <v>0.0743926125</v>
      </c>
      <c r="AG67" s="257"/>
      <c r="AH67" s="257"/>
      <c r="AI67" s="259" t="s">
        <v>4713</v>
      </c>
      <c r="AJ67" s="257"/>
    </row>
    <row r="68" ht="15.75" customHeight="1">
      <c r="A68" s="260" t="s">
        <v>251</v>
      </c>
      <c r="B68" s="248">
        <f t="shared" si="1"/>
        <v>340.487652</v>
      </c>
      <c r="C68" s="249">
        <f t="shared" si="2"/>
        <v>4.005737082</v>
      </c>
      <c r="D68" s="250">
        <f t="shared" si="3"/>
        <v>4.005737082</v>
      </c>
      <c r="E68" s="251">
        <v>85.0</v>
      </c>
      <c r="F68" s="111">
        <f t="shared" si="4"/>
        <v>127.807262</v>
      </c>
      <c r="G68" s="48">
        <f t="shared" si="5"/>
        <v>0.3753653363</v>
      </c>
      <c r="H68" s="111">
        <f t="shared" si="6"/>
        <v>212.68039</v>
      </c>
      <c r="I68" s="252">
        <f t="shared" si="7"/>
        <v>0.6246346637</v>
      </c>
      <c r="J68" s="248">
        <v>3.40487652E8</v>
      </c>
      <c r="K68" s="253">
        <v>2007.0</v>
      </c>
      <c r="L68" s="254" t="s">
        <v>18</v>
      </c>
      <c r="M68" s="254"/>
      <c r="N68" s="254"/>
      <c r="O68" s="254"/>
      <c r="P68" s="254">
        <v>93.0</v>
      </c>
      <c r="Q68" s="268">
        <v>75.0</v>
      </c>
      <c r="R68" s="256">
        <f t="shared" si="8"/>
        <v>84</v>
      </c>
      <c r="S68" s="268">
        <v>80.0</v>
      </c>
      <c r="T68" s="268">
        <v>83.0</v>
      </c>
      <c r="U68" s="253">
        <f t="shared" si="9"/>
        <v>-3</v>
      </c>
      <c r="V68" s="253">
        <f t="shared" si="10"/>
        <v>81.5</v>
      </c>
      <c r="W68" s="254">
        <f t="shared" si="11"/>
        <v>2.5</v>
      </c>
      <c r="X68" s="269" t="s">
        <v>2004</v>
      </c>
      <c r="Y68" s="269" t="s">
        <v>2470</v>
      </c>
      <c r="Z68" s="257" t="s">
        <v>1540</v>
      </c>
      <c r="AA68" s="111">
        <v>34.440317</v>
      </c>
      <c r="AB68" s="261">
        <v>3.4440317E7</v>
      </c>
      <c r="AC68" s="248">
        <v>1.27807262E8</v>
      </c>
      <c r="AD68" s="111">
        <f t="shared" si="12"/>
        <v>212.68039</v>
      </c>
      <c r="AE68" s="248">
        <v>2.1268039E8</v>
      </c>
      <c r="AF68" s="258">
        <f t="shared" si="13"/>
        <v>0.4051802</v>
      </c>
      <c r="AG68" s="269"/>
      <c r="AH68" s="257"/>
      <c r="AI68" s="259" t="s">
        <v>2471</v>
      </c>
      <c r="AJ68" s="257"/>
    </row>
    <row r="69" ht="15.75" customHeight="1">
      <c r="A69" s="260" t="s">
        <v>2581</v>
      </c>
      <c r="B69" s="248">
        <f t="shared" si="1"/>
        <v>311.312624</v>
      </c>
      <c r="C69" s="249">
        <f t="shared" si="2"/>
        <v>3.662501459</v>
      </c>
      <c r="D69" s="250">
        <f t="shared" si="3"/>
        <v>3.662501459</v>
      </c>
      <c r="E69" s="251">
        <v>85.0</v>
      </c>
      <c r="F69" s="111">
        <f t="shared" si="4"/>
        <v>117.154724</v>
      </c>
      <c r="G69" s="48">
        <f t="shared" si="5"/>
        <v>0.3763250025</v>
      </c>
      <c r="H69" s="111">
        <f t="shared" si="6"/>
        <v>194.1579</v>
      </c>
      <c r="I69" s="252">
        <f t="shared" si="7"/>
        <v>0.6236749975</v>
      </c>
      <c r="J69" s="248">
        <v>3.11312624E8</v>
      </c>
      <c r="K69" s="253">
        <v>2007.0</v>
      </c>
      <c r="L69" s="254" t="s">
        <v>18</v>
      </c>
      <c r="M69" s="254"/>
      <c r="N69" s="254"/>
      <c r="O69" s="254"/>
      <c r="P69" s="254">
        <v>70.0</v>
      </c>
      <c r="Q69" s="253">
        <v>62.0</v>
      </c>
      <c r="R69" s="256">
        <f t="shared" si="8"/>
        <v>66</v>
      </c>
      <c r="S69" s="253">
        <v>75.0</v>
      </c>
      <c r="T69" s="253">
        <v>64.0</v>
      </c>
      <c r="U69" s="253">
        <f t="shared" si="9"/>
        <v>11</v>
      </c>
      <c r="V69" s="253">
        <f t="shared" si="10"/>
        <v>69.5</v>
      </c>
      <c r="W69" s="254">
        <f t="shared" si="11"/>
        <v>-3.5</v>
      </c>
      <c r="X69" s="257" t="s">
        <v>1983</v>
      </c>
      <c r="Y69" s="257" t="s">
        <v>2582</v>
      </c>
      <c r="Z69" s="257" t="s">
        <v>1550</v>
      </c>
      <c r="AA69" s="250">
        <v>36.133403</v>
      </c>
      <c r="AB69" s="49">
        <v>3.6133403E7</v>
      </c>
      <c r="AC69" s="248">
        <v>1.17154724E8</v>
      </c>
      <c r="AD69" s="111">
        <f t="shared" si="12"/>
        <v>194.1579</v>
      </c>
      <c r="AE69" s="248">
        <v>1.941579E8</v>
      </c>
      <c r="AF69" s="258">
        <f t="shared" si="13"/>
        <v>0.4250988588</v>
      </c>
      <c r="AG69" s="257"/>
      <c r="AH69" s="257"/>
      <c r="AI69" s="259" t="s">
        <v>2583</v>
      </c>
      <c r="AJ69" s="257"/>
    </row>
    <row r="70" ht="15.75" customHeight="1">
      <c r="A70" s="260" t="s">
        <v>3424</v>
      </c>
      <c r="B70" s="248">
        <f t="shared" si="1"/>
        <v>186.054174</v>
      </c>
      <c r="C70" s="249">
        <f t="shared" si="2"/>
        <v>2.188872635</v>
      </c>
      <c r="D70" s="250">
        <f t="shared" si="3"/>
        <v>2.188872635</v>
      </c>
      <c r="E70" s="251">
        <v>85.0</v>
      </c>
      <c r="F70" s="111">
        <f t="shared" si="4"/>
        <v>120.059556</v>
      </c>
      <c r="G70" s="48">
        <f t="shared" si="5"/>
        <v>0.6452935369</v>
      </c>
      <c r="H70" s="111">
        <f t="shared" si="6"/>
        <v>65.994618</v>
      </c>
      <c r="I70" s="252">
        <f t="shared" si="7"/>
        <v>0.3547064631</v>
      </c>
      <c r="J70" s="248">
        <v>1.86054174E8</v>
      </c>
      <c r="K70" s="253">
        <v>2007.0</v>
      </c>
      <c r="L70" s="254" t="s">
        <v>18</v>
      </c>
      <c r="M70" s="254"/>
      <c r="N70" s="254"/>
      <c r="O70" s="254"/>
      <c r="P70" s="254">
        <v>13.0</v>
      </c>
      <c r="Q70" s="255">
        <v>37.0</v>
      </c>
      <c r="R70" s="262">
        <f t="shared" si="8"/>
        <v>25</v>
      </c>
      <c r="S70" s="255">
        <v>69.0</v>
      </c>
      <c r="T70" s="255">
        <v>53.0</v>
      </c>
      <c r="U70" s="253">
        <f t="shared" si="9"/>
        <v>16</v>
      </c>
      <c r="V70" s="253">
        <f t="shared" si="10"/>
        <v>61</v>
      </c>
      <c r="W70" s="263">
        <f t="shared" si="11"/>
        <v>-36</v>
      </c>
      <c r="X70" s="264" t="s">
        <v>1543</v>
      </c>
      <c r="Y70" s="264" t="s">
        <v>1543</v>
      </c>
      <c r="Z70" s="257" t="s">
        <v>1540</v>
      </c>
      <c r="AA70" s="251">
        <v>34.23375</v>
      </c>
      <c r="AB70" s="49">
        <v>3.423375E7</v>
      </c>
      <c r="AC70" s="248">
        <v>1.20059556E8</v>
      </c>
      <c r="AD70" s="111">
        <f t="shared" si="12"/>
        <v>65.994618</v>
      </c>
      <c r="AE70" s="248">
        <v>6.5994618E7</v>
      </c>
      <c r="AF70" s="258">
        <f t="shared" si="13"/>
        <v>0.40275</v>
      </c>
      <c r="AG70" s="257"/>
      <c r="AH70" s="257"/>
      <c r="AI70" s="264" t="s">
        <v>1530</v>
      </c>
      <c r="AJ70" s="257"/>
    </row>
    <row r="71" ht="15.75" customHeight="1">
      <c r="A71" s="260" t="s">
        <v>3737</v>
      </c>
      <c r="B71" s="248">
        <f t="shared" si="1"/>
        <v>149.044513</v>
      </c>
      <c r="C71" s="249">
        <f t="shared" si="2"/>
        <v>1.753464859</v>
      </c>
      <c r="D71" s="250">
        <f t="shared" si="3"/>
        <v>1.753464859</v>
      </c>
      <c r="E71" s="251">
        <v>85.0</v>
      </c>
      <c r="F71" s="111">
        <f t="shared" si="4"/>
        <v>58.867694</v>
      </c>
      <c r="G71" s="48">
        <f t="shared" si="5"/>
        <v>0.3949672002</v>
      </c>
      <c r="H71" s="111">
        <f t="shared" si="6"/>
        <v>90.176819</v>
      </c>
      <c r="I71" s="252">
        <f t="shared" si="7"/>
        <v>0.6050327998</v>
      </c>
      <c r="J71" s="248">
        <v>1.49044513E8</v>
      </c>
      <c r="K71" s="253">
        <v>2007.0</v>
      </c>
      <c r="L71" s="254" t="s">
        <v>18</v>
      </c>
      <c r="M71" s="254"/>
      <c r="N71" s="254"/>
      <c r="O71" s="254"/>
      <c r="P71" s="254">
        <v>78.0</v>
      </c>
      <c r="Q71" s="255">
        <v>64.0</v>
      </c>
      <c r="R71" s="262">
        <f t="shared" si="8"/>
        <v>71</v>
      </c>
      <c r="S71" s="33">
        <v>70.0</v>
      </c>
      <c r="T71" s="255">
        <v>87.0</v>
      </c>
      <c r="U71" s="253">
        <f t="shared" si="9"/>
        <v>-17</v>
      </c>
      <c r="V71" s="253">
        <f t="shared" si="10"/>
        <v>78.5</v>
      </c>
      <c r="W71" s="263">
        <f t="shared" si="11"/>
        <v>-7.5</v>
      </c>
      <c r="X71" s="264" t="s">
        <v>1594</v>
      </c>
      <c r="Y71" s="264" t="s">
        <v>1594</v>
      </c>
      <c r="Z71" s="257" t="s">
        <v>1540</v>
      </c>
      <c r="AA71" s="251">
        <v>17.640249</v>
      </c>
      <c r="AB71" s="49">
        <v>1.7640249E7</v>
      </c>
      <c r="AC71" s="248">
        <v>5.8867694E7</v>
      </c>
      <c r="AD71" s="111">
        <f t="shared" si="12"/>
        <v>90.176819</v>
      </c>
      <c r="AE71" s="248">
        <v>9.0176819E7</v>
      </c>
      <c r="AF71" s="258">
        <f t="shared" si="13"/>
        <v>0.2075323412</v>
      </c>
      <c r="AG71" s="257"/>
      <c r="AH71" s="257"/>
      <c r="AI71" s="259" t="s">
        <v>3738</v>
      </c>
      <c r="AJ71" s="257"/>
    </row>
    <row r="72" ht="15.75" customHeight="1">
      <c r="A72" s="260" t="s">
        <v>3002</v>
      </c>
      <c r="B72" s="248">
        <f t="shared" si="1"/>
        <v>253.625427</v>
      </c>
      <c r="C72" s="249">
        <f t="shared" si="2"/>
        <v>2.8180603</v>
      </c>
      <c r="D72" s="250">
        <f t="shared" si="3"/>
        <v>2.8180603</v>
      </c>
      <c r="E72" s="251">
        <v>90.0</v>
      </c>
      <c r="F72" s="111">
        <f t="shared" si="4"/>
        <v>168.27355</v>
      </c>
      <c r="G72" s="48">
        <f t="shared" si="5"/>
        <v>0.6634727125</v>
      </c>
      <c r="H72" s="111">
        <f t="shared" si="6"/>
        <v>85.351877</v>
      </c>
      <c r="I72" s="252">
        <f t="shared" si="7"/>
        <v>0.3365272875</v>
      </c>
      <c r="J72" s="248">
        <v>2.53625427E8</v>
      </c>
      <c r="K72" s="253">
        <v>2007.0</v>
      </c>
      <c r="L72" s="254" t="s">
        <v>18</v>
      </c>
      <c r="M72" s="254"/>
      <c r="N72" s="254"/>
      <c r="O72" s="254"/>
      <c r="P72" s="254">
        <v>14.0</v>
      </c>
      <c r="Q72" s="255">
        <v>27.0</v>
      </c>
      <c r="R72" s="262">
        <f t="shared" si="8"/>
        <v>20.5</v>
      </c>
      <c r="S72" s="255">
        <v>61.0</v>
      </c>
      <c r="T72" s="253">
        <v>48.0</v>
      </c>
      <c r="U72" s="253">
        <f t="shared" si="9"/>
        <v>13</v>
      </c>
      <c r="V72" s="253">
        <f t="shared" si="10"/>
        <v>54.5</v>
      </c>
      <c r="W72" s="263">
        <f t="shared" si="11"/>
        <v>-34</v>
      </c>
      <c r="X72" s="257" t="s">
        <v>1543</v>
      </c>
      <c r="Y72" s="257" t="s">
        <v>1543</v>
      </c>
      <c r="Z72" s="257" t="s">
        <v>1540</v>
      </c>
      <c r="AA72" s="251">
        <v>39.699023</v>
      </c>
      <c r="AB72" s="49">
        <v>3.9699023E7</v>
      </c>
      <c r="AC72" s="248">
        <v>1.6827355E8</v>
      </c>
      <c r="AD72" s="111">
        <f t="shared" si="12"/>
        <v>85.351877</v>
      </c>
      <c r="AE72" s="248">
        <v>8.5351877E7</v>
      </c>
      <c r="AF72" s="258">
        <f t="shared" si="13"/>
        <v>0.4411002556</v>
      </c>
      <c r="AG72" s="257"/>
      <c r="AH72" s="257"/>
      <c r="AI72" s="259" t="s">
        <v>3003</v>
      </c>
      <c r="AJ72" s="257"/>
    </row>
    <row r="73" ht="15.75" customHeight="1">
      <c r="A73" s="260" t="s">
        <v>3105</v>
      </c>
      <c r="B73" s="248">
        <f t="shared" si="1"/>
        <v>267.902414</v>
      </c>
      <c r="C73" s="249">
        <f t="shared" si="2"/>
        <v>2.67902414</v>
      </c>
      <c r="D73" s="250">
        <f t="shared" si="3"/>
        <v>2.67902414</v>
      </c>
      <c r="E73" s="251">
        <v>100.0</v>
      </c>
      <c r="F73" s="111">
        <f t="shared" si="4"/>
        <v>130.164645</v>
      </c>
      <c r="G73" s="48">
        <f t="shared" si="5"/>
        <v>0.4858658907</v>
      </c>
      <c r="H73" s="111">
        <f t="shared" si="6"/>
        <v>137.737769</v>
      </c>
      <c r="I73" s="252">
        <f t="shared" si="7"/>
        <v>0.5141341093</v>
      </c>
      <c r="J73" s="248">
        <v>2.67902414E8</v>
      </c>
      <c r="K73" s="253">
        <v>2007.0</v>
      </c>
      <c r="L73" s="254" t="s">
        <v>18</v>
      </c>
      <c r="M73" s="254"/>
      <c r="N73" s="254"/>
      <c r="O73" s="254"/>
      <c r="P73" s="254">
        <v>80.0</v>
      </c>
      <c r="Q73" s="255">
        <v>76.0</v>
      </c>
      <c r="R73" s="256">
        <f t="shared" si="8"/>
        <v>78</v>
      </c>
      <c r="S73" s="255">
        <v>87.0</v>
      </c>
      <c r="T73" s="255">
        <v>75.0</v>
      </c>
      <c r="U73" s="253">
        <f t="shared" si="9"/>
        <v>12</v>
      </c>
      <c r="V73" s="253">
        <f t="shared" si="10"/>
        <v>81</v>
      </c>
      <c r="W73" s="254">
        <f t="shared" si="11"/>
        <v>-3</v>
      </c>
      <c r="X73" s="264" t="s">
        <v>1983</v>
      </c>
      <c r="Y73" s="264" t="s">
        <v>2043</v>
      </c>
      <c r="Z73" s="257" t="s">
        <v>1529</v>
      </c>
      <c r="AA73" s="251">
        <v>43.565135</v>
      </c>
      <c r="AB73" s="49">
        <v>4.3565135E7</v>
      </c>
      <c r="AC73" s="248">
        <v>1.30164645E8</v>
      </c>
      <c r="AD73" s="111">
        <f t="shared" si="12"/>
        <v>137.737769</v>
      </c>
      <c r="AE73" s="248">
        <v>1.37737769E8</v>
      </c>
      <c r="AF73" s="258">
        <f t="shared" si="13"/>
        <v>0.43565135</v>
      </c>
      <c r="AG73" s="257"/>
      <c r="AH73" s="257"/>
      <c r="AI73" s="259" t="s">
        <v>3106</v>
      </c>
      <c r="AJ73" s="257"/>
    </row>
    <row r="74" ht="15.75" customHeight="1">
      <c r="A74" s="260" t="s">
        <v>3788</v>
      </c>
      <c r="B74" s="248">
        <f t="shared" si="1"/>
        <v>169.332978</v>
      </c>
      <c r="C74" s="249">
        <f t="shared" si="2"/>
        <v>1.69332978</v>
      </c>
      <c r="D74" s="250">
        <f t="shared" si="3"/>
        <v>1.69332978</v>
      </c>
      <c r="E74" s="251">
        <v>100.0</v>
      </c>
      <c r="F74" s="111">
        <f t="shared" si="4"/>
        <v>97.822171</v>
      </c>
      <c r="G74" s="48">
        <f t="shared" si="5"/>
        <v>0.5776911985</v>
      </c>
      <c r="H74" s="111">
        <f t="shared" si="6"/>
        <v>71.510807</v>
      </c>
      <c r="I74" s="252">
        <f t="shared" si="7"/>
        <v>0.4223088015</v>
      </c>
      <c r="J74" s="248">
        <v>1.69332978E8</v>
      </c>
      <c r="K74" s="253">
        <v>2007.0</v>
      </c>
      <c r="L74" s="254" t="s">
        <v>18</v>
      </c>
      <c r="M74" s="254"/>
      <c r="N74" s="254"/>
      <c r="O74" s="254"/>
      <c r="P74" s="254">
        <v>66.0</v>
      </c>
      <c r="Q74" s="255">
        <v>61.0</v>
      </c>
      <c r="R74" s="262">
        <f t="shared" si="8"/>
        <v>63.5</v>
      </c>
      <c r="S74" s="255">
        <v>74.0</v>
      </c>
      <c r="T74" s="255">
        <v>66.0</v>
      </c>
      <c r="U74" s="253">
        <f t="shared" si="9"/>
        <v>8</v>
      </c>
      <c r="V74" s="253">
        <f t="shared" si="10"/>
        <v>70</v>
      </c>
      <c r="W74" s="263">
        <f t="shared" si="11"/>
        <v>-6.5</v>
      </c>
      <c r="X74" s="264" t="s">
        <v>1594</v>
      </c>
      <c r="Y74" s="264" t="s">
        <v>1594</v>
      </c>
      <c r="Z74" s="257" t="s">
        <v>1534</v>
      </c>
      <c r="AA74" s="251">
        <v>25.123781</v>
      </c>
      <c r="AB74" s="49">
        <v>2.5123781E7</v>
      </c>
      <c r="AC74" s="248">
        <v>9.7822171E7</v>
      </c>
      <c r="AD74" s="111">
        <f t="shared" si="12"/>
        <v>71.510807</v>
      </c>
      <c r="AE74" s="248">
        <v>7.1510807E7</v>
      </c>
      <c r="AF74" s="258">
        <f t="shared" si="13"/>
        <v>0.25123781</v>
      </c>
      <c r="AG74" s="257"/>
      <c r="AH74" s="257"/>
      <c r="AI74" s="259" t="s">
        <v>3789</v>
      </c>
      <c r="AJ74" s="257"/>
    </row>
    <row r="75" ht="15.75" customHeight="1">
      <c r="A75" s="247" t="s">
        <v>975</v>
      </c>
      <c r="B75" s="248">
        <f t="shared" si="1"/>
        <v>442.822414</v>
      </c>
      <c r="C75" s="249">
        <f t="shared" si="2"/>
        <v>4.025658309</v>
      </c>
      <c r="D75" s="250">
        <f t="shared" si="3"/>
        <v>4.025658309</v>
      </c>
      <c r="E75" s="251">
        <v>110.0</v>
      </c>
      <c r="F75" s="111">
        <f t="shared" si="4"/>
        <v>227.47107</v>
      </c>
      <c r="G75" s="48">
        <f t="shared" si="5"/>
        <v>0.5136846348</v>
      </c>
      <c r="H75" s="111">
        <f t="shared" si="6"/>
        <v>215.351344</v>
      </c>
      <c r="I75" s="252">
        <f t="shared" si="7"/>
        <v>0.4863153652</v>
      </c>
      <c r="J75" s="248">
        <v>4.42822414E8</v>
      </c>
      <c r="K75" s="253">
        <v>2007.0</v>
      </c>
      <c r="L75" s="254" t="s">
        <v>18</v>
      </c>
      <c r="M75" s="254"/>
      <c r="N75" s="254"/>
      <c r="O75" s="254"/>
      <c r="P75" s="254">
        <v>93.0</v>
      </c>
      <c r="Q75" s="255">
        <v>85.0</v>
      </c>
      <c r="R75" s="256">
        <f t="shared" si="8"/>
        <v>89</v>
      </c>
      <c r="S75" s="255">
        <v>91.0</v>
      </c>
      <c r="T75" s="253">
        <v>74.0</v>
      </c>
      <c r="U75" s="253">
        <f t="shared" si="9"/>
        <v>17</v>
      </c>
      <c r="V75" s="253">
        <f t="shared" si="10"/>
        <v>82.5</v>
      </c>
      <c r="W75" s="254">
        <f t="shared" si="11"/>
        <v>6.5</v>
      </c>
      <c r="X75" s="257" t="s">
        <v>1602</v>
      </c>
      <c r="Y75" s="257" t="s">
        <v>2182</v>
      </c>
      <c r="Z75" s="257" t="s">
        <v>1534</v>
      </c>
      <c r="AA75" s="251">
        <v>69.28369</v>
      </c>
      <c r="AB75" s="49">
        <v>6.928369E7</v>
      </c>
      <c r="AC75" s="248">
        <v>2.2747107E8</v>
      </c>
      <c r="AD75" s="111">
        <f t="shared" si="12"/>
        <v>215.351344</v>
      </c>
      <c r="AE75" s="248">
        <v>2.15351344E8</v>
      </c>
      <c r="AF75" s="258">
        <f t="shared" si="13"/>
        <v>0.6298517273</v>
      </c>
      <c r="AG75" s="257" t="s">
        <v>1608</v>
      </c>
      <c r="AH75" s="264" t="s">
        <v>2468</v>
      </c>
      <c r="AI75" s="259" t="s">
        <v>2469</v>
      </c>
      <c r="AJ75" s="257"/>
    </row>
    <row r="76" ht="15.75" customHeight="1">
      <c r="A76" s="260" t="s">
        <v>527</v>
      </c>
      <c r="B76" s="248">
        <f t="shared" si="1"/>
        <v>383.531446</v>
      </c>
      <c r="C76" s="249">
        <f t="shared" si="2"/>
        <v>3.486649509</v>
      </c>
      <c r="D76" s="250">
        <f t="shared" si="3"/>
        <v>3.486649509</v>
      </c>
      <c r="E76" s="251">
        <v>110.0</v>
      </c>
      <c r="F76" s="111">
        <f t="shared" si="4"/>
        <v>134.529403</v>
      </c>
      <c r="G76" s="48">
        <f t="shared" si="5"/>
        <v>0.3507649879</v>
      </c>
      <c r="H76" s="111">
        <f t="shared" si="6"/>
        <v>249.002043</v>
      </c>
      <c r="I76" s="252">
        <f t="shared" si="7"/>
        <v>0.6492350121</v>
      </c>
      <c r="J76" s="248">
        <v>3.83531446E8</v>
      </c>
      <c r="K76" s="253">
        <v>2007.0</v>
      </c>
      <c r="L76" s="254" t="s">
        <v>18</v>
      </c>
      <c r="M76" s="254"/>
      <c r="N76" s="254"/>
      <c r="O76" s="254"/>
      <c r="P76" s="254">
        <v>79.0</v>
      </c>
      <c r="Q76" s="253">
        <v>69.0</v>
      </c>
      <c r="R76" s="262">
        <f t="shared" si="8"/>
        <v>74</v>
      </c>
      <c r="S76" s="253">
        <v>86.0</v>
      </c>
      <c r="T76" s="253">
        <v>69.0</v>
      </c>
      <c r="U76" s="248">
        <f t="shared" si="9"/>
        <v>17</v>
      </c>
      <c r="V76" s="253">
        <f t="shared" si="10"/>
        <v>77.5</v>
      </c>
      <c r="W76" s="263">
        <f t="shared" si="11"/>
        <v>-3.5</v>
      </c>
      <c r="X76" s="257" t="s">
        <v>1602</v>
      </c>
      <c r="Y76" s="257" t="s">
        <v>1602</v>
      </c>
      <c r="Z76" s="257" t="s">
        <v>1550</v>
      </c>
      <c r="AA76" s="250">
        <v>33.369559</v>
      </c>
      <c r="AB76" s="49">
        <v>3.3369559E7</v>
      </c>
      <c r="AC76" s="248">
        <v>1.34529403E8</v>
      </c>
      <c r="AD76" s="111">
        <f t="shared" si="12"/>
        <v>249.002043</v>
      </c>
      <c r="AE76" s="248">
        <v>2.49002043E8</v>
      </c>
      <c r="AF76" s="258">
        <f t="shared" si="13"/>
        <v>0.3033596273</v>
      </c>
      <c r="AG76" s="257"/>
      <c r="AH76" s="257"/>
      <c r="AI76" s="259" t="s">
        <v>2661</v>
      </c>
      <c r="AJ76" s="257"/>
    </row>
    <row r="77" ht="15.75" customHeight="1">
      <c r="A77" s="260" t="s">
        <v>3511</v>
      </c>
      <c r="B77" s="248">
        <f t="shared" si="1"/>
        <v>228.738393</v>
      </c>
      <c r="C77" s="249">
        <f t="shared" si="2"/>
        <v>2.079439936</v>
      </c>
      <c r="D77" s="250">
        <f t="shared" si="3"/>
        <v>2.079439936</v>
      </c>
      <c r="E77" s="251">
        <v>110.0</v>
      </c>
      <c r="F77" s="111">
        <f t="shared" si="4"/>
        <v>115.802596</v>
      </c>
      <c r="G77" s="48">
        <f t="shared" si="5"/>
        <v>0.5062665453</v>
      </c>
      <c r="H77" s="111">
        <f t="shared" si="6"/>
        <v>112.935797</v>
      </c>
      <c r="I77" s="252">
        <f t="shared" si="7"/>
        <v>0.4937334547</v>
      </c>
      <c r="J77" s="248">
        <v>2.28738393E8</v>
      </c>
      <c r="K77" s="253">
        <v>2007.0</v>
      </c>
      <c r="L77" s="254" t="s">
        <v>18</v>
      </c>
      <c r="M77" s="254"/>
      <c r="N77" s="254"/>
      <c r="O77" s="254"/>
      <c r="P77" s="254">
        <v>28.0</v>
      </c>
      <c r="Q77" s="255">
        <v>35.0</v>
      </c>
      <c r="R77" s="262">
        <f t="shared" si="8"/>
        <v>31.5</v>
      </c>
      <c r="S77" s="255">
        <v>48.0</v>
      </c>
      <c r="T77" s="255">
        <v>38.0</v>
      </c>
      <c r="U77" s="253">
        <f t="shared" si="9"/>
        <v>10</v>
      </c>
      <c r="V77" s="253">
        <f t="shared" si="10"/>
        <v>43</v>
      </c>
      <c r="W77" s="263">
        <f t="shared" si="11"/>
        <v>-11.5</v>
      </c>
      <c r="X77" s="264" t="s">
        <v>1602</v>
      </c>
      <c r="Y77" s="264" t="s">
        <v>3170</v>
      </c>
      <c r="Z77" s="257" t="s">
        <v>1534</v>
      </c>
      <c r="AA77" s="251">
        <v>45.388836</v>
      </c>
      <c r="AB77" s="49">
        <v>4.5388836E7</v>
      </c>
      <c r="AC77" s="248">
        <v>1.15802596E8</v>
      </c>
      <c r="AD77" s="111">
        <f t="shared" si="12"/>
        <v>112.935797</v>
      </c>
      <c r="AE77" s="248">
        <v>1.12935797E8</v>
      </c>
      <c r="AF77" s="258">
        <f t="shared" si="13"/>
        <v>0.4126257818</v>
      </c>
      <c r="AG77" s="257"/>
      <c r="AH77" s="257"/>
      <c r="AI77" s="259" t="s">
        <v>3512</v>
      </c>
      <c r="AJ77" s="257"/>
    </row>
    <row r="78" ht="15.75" customHeight="1">
      <c r="A78" s="260" t="s">
        <v>655</v>
      </c>
      <c r="B78" s="248">
        <f t="shared" si="1"/>
        <v>457.3646</v>
      </c>
      <c r="C78" s="249">
        <f t="shared" si="2"/>
        <v>3.518189231</v>
      </c>
      <c r="D78" s="250">
        <f t="shared" si="3"/>
        <v>3.518189231</v>
      </c>
      <c r="E78" s="251">
        <v>130.0</v>
      </c>
      <c r="F78" s="111">
        <f t="shared" si="4"/>
        <v>219.964115</v>
      </c>
      <c r="G78" s="48">
        <f t="shared" si="5"/>
        <v>0.4809382165</v>
      </c>
      <c r="H78" s="111">
        <f t="shared" si="6"/>
        <v>237.400485</v>
      </c>
      <c r="I78" s="252">
        <f t="shared" si="7"/>
        <v>0.5190617835</v>
      </c>
      <c r="J78" s="248">
        <v>4.573646E8</v>
      </c>
      <c r="K78" s="253">
        <v>2007.0</v>
      </c>
      <c r="L78" s="254" t="s">
        <v>18</v>
      </c>
      <c r="M78" s="254"/>
      <c r="N78" s="254"/>
      <c r="O78" s="254"/>
      <c r="P78" s="254">
        <v>31.0</v>
      </c>
      <c r="Q78" s="253">
        <v>48.0</v>
      </c>
      <c r="R78" s="256">
        <f t="shared" si="8"/>
        <v>39.5</v>
      </c>
      <c r="S78" s="253">
        <v>67.0</v>
      </c>
      <c r="T78" s="253">
        <v>57.0</v>
      </c>
      <c r="U78" s="253">
        <f t="shared" si="9"/>
        <v>10</v>
      </c>
      <c r="V78" s="253">
        <f t="shared" si="10"/>
        <v>62</v>
      </c>
      <c r="W78" s="254">
        <f t="shared" si="11"/>
        <v>-22.5</v>
      </c>
      <c r="X78" s="257" t="s">
        <v>1694</v>
      </c>
      <c r="Y78" s="257" t="s">
        <v>1694</v>
      </c>
      <c r="Z78" s="257" t="s">
        <v>1550</v>
      </c>
      <c r="AA78" s="250">
        <v>44.783772</v>
      </c>
      <c r="AB78" s="49">
        <v>4.4783772E7</v>
      </c>
      <c r="AC78" s="248">
        <v>2.19964115E8</v>
      </c>
      <c r="AD78" s="111">
        <f t="shared" si="12"/>
        <v>237.400485</v>
      </c>
      <c r="AE78" s="248">
        <v>2.37400485E8</v>
      </c>
      <c r="AF78" s="258">
        <f t="shared" si="13"/>
        <v>0.3444905538</v>
      </c>
      <c r="AG78" s="257"/>
      <c r="AH78" s="257"/>
      <c r="AI78" s="259" t="s">
        <v>2639</v>
      </c>
      <c r="AJ78" s="257"/>
    </row>
    <row r="79" ht="15.75" customHeight="1">
      <c r="A79" s="260" t="s">
        <v>3396</v>
      </c>
      <c r="B79" s="248">
        <f t="shared" si="1"/>
        <v>289.047763</v>
      </c>
      <c r="C79" s="249">
        <f t="shared" si="2"/>
        <v>2.223444331</v>
      </c>
      <c r="D79" s="250">
        <f t="shared" si="3"/>
        <v>2.223444331</v>
      </c>
      <c r="E79" s="251">
        <v>130.0</v>
      </c>
      <c r="F79" s="111">
        <f t="shared" si="4"/>
        <v>131.921738</v>
      </c>
      <c r="G79" s="48">
        <f t="shared" si="5"/>
        <v>0.4564011727</v>
      </c>
      <c r="H79" s="111">
        <f t="shared" si="6"/>
        <v>157.126025</v>
      </c>
      <c r="I79" s="252">
        <f t="shared" si="7"/>
        <v>0.5435988273</v>
      </c>
      <c r="J79" s="248">
        <v>2.89047763E8</v>
      </c>
      <c r="K79" s="253">
        <v>2007.0</v>
      </c>
      <c r="L79" s="254" t="s">
        <v>18</v>
      </c>
      <c r="M79" s="254"/>
      <c r="N79" s="254"/>
      <c r="O79" s="254"/>
      <c r="P79" s="254">
        <v>35.0</v>
      </c>
      <c r="Q79" s="253">
        <v>45.0</v>
      </c>
      <c r="R79" s="256">
        <f t="shared" si="8"/>
        <v>40</v>
      </c>
      <c r="S79" s="253">
        <v>51.0</v>
      </c>
      <c r="T79" s="253">
        <v>64.0</v>
      </c>
      <c r="U79" s="253">
        <f t="shared" si="9"/>
        <v>-13</v>
      </c>
      <c r="V79" s="253">
        <f t="shared" si="10"/>
        <v>57.5</v>
      </c>
      <c r="W79" s="254">
        <f t="shared" si="11"/>
        <v>-17.5</v>
      </c>
      <c r="X79" s="257" t="s">
        <v>1602</v>
      </c>
      <c r="Y79" s="257" t="s">
        <v>2054</v>
      </c>
      <c r="Z79" s="257" t="s">
        <v>1550</v>
      </c>
      <c r="AA79" s="250">
        <v>58.051684</v>
      </c>
      <c r="AB79" s="261">
        <v>5.8051684E7</v>
      </c>
      <c r="AC79" s="248">
        <v>1.31921738E8</v>
      </c>
      <c r="AD79" s="111">
        <f t="shared" si="12"/>
        <v>157.126025</v>
      </c>
      <c r="AE79" s="248">
        <v>1.57126025E8</v>
      </c>
      <c r="AF79" s="258">
        <f t="shared" si="13"/>
        <v>0.4465514154</v>
      </c>
      <c r="AG79" s="257"/>
      <c r="AH79" s="257"/>
      <c r="AI79" s="259" t="s">
        <v>3397</v>
      </c>
      <c r="AJ79" s="257"/>
    </row>
    <row r="80" ht="15.75" customHeight="1">
      <c r="A80" s="260" t="s">
        <v>3675</v>
      </c>
      <c r="B80" s="248">
        <f t="shared" si="1"/>
        <v>258.022233</v>
      </c>
      <c r="C80" s="249">
        <f t="shared" si="2"/>
        <v>1.84301595</v>
      </c>
      <c r="D80" s="250">
        <f t="shared" si="3"/>
        <v>1.84301595</v>
      </c>
      <c r="E80" s="251">
        <v>140.0</v>
      </c>
      <c r="F80" s="111">
        <f t="shared" si="4"/>
        <v>140.125968</v>
      </c>
      <c r="G80" s="48">
        <f t="shared" si="5"/>
        <v>0.5430771076</v>
      </c>
      <c r="H80" s="111">
        <f t="shared" si="6"/>
        <v>117.896265</v>
      </c>
      <c r="I80" s="252">
        <f t="shared" si="7"/>
        <v>0.4569228924</v>
      </c>
      <c r="J80" s="248">
        <v>2.58022233E8</v>
      </c>
      <c r="K80" s="253">
        <v>2007.0</v>
      </c>
      <c r="L80" s="254" t="s">
        <v>18</v>
      </c>
      <c r="M80" s="254"/>
      <c r="N80" s="254"/>
      <c r="O80" s="254"/>
      <c r="P80" s="254">
        <v>20.0</v>
      </c>
      <c r="Q80" s="253">
        <v>44.0</v>
      </c>
      <c r="R80" s="262">
        <f t="shared" si="8"/>
        <v>32</v>
      </c>
      <c r="S80" s="253">
        <v>63.0</v>
      </c>
      <c r="T80" s="253">
        <v>65.0</v>
      </c>
      <c r="U80" s="253">
        <f t="shared" si="9"/>
        <v>-2</v>
      </c>
      <c r="V80" s="253">
        <f t="shared" si="10"/>
        <v>64</v>
      </c>
      <c r="W80" s="263">
        <f t="shared" si="11"/>
        <v>-32</v>
      </c>
      <c r="X80" s="257" t="s">
        <v>1602</v>
      </c>
      <c r="Y80" s="257" t="s">
        <v>1835</v>
      </c>
      <c r="Z80" s="257" t="s">
        <v>1550</v>
      </c>
      <c r="AA80" s="250">
        <v>49.100158</v>
      </c>
      <c r="AB80" s="49">
        <v>4.9100158E7</v>
      </c>
      <c r="AC80" s="248">
        <v>1.40125968E8</v>
      </c>
      <c r="AD80" s="111">
        <f t="shared" si="12"/>
        <v>117.896265</v>
      </c>
      <c r="AE80" s="248">
        <v>1.17896265E8</v>
      </c>
      <c r="AF80" s="258">
        <f t="shared" si="13"/>
        <v>0.3507154143</v>
      </c>
      <c r="AG80" s="257"/>
      <c r="AH80" s="257"/>
      <c r="AI80" s="264" t="s">
        <v>1530</v>
      </c>
      <c r="AJ80" s="257"/>
    </row>
    <row r="81" ht="15.75" customHeight="1">
      <c r="A81" s="247" t="s">
        <v>1245</v>
      </c>
      <c r="B81" s="248">
        <f t="shared" si="1"/>
        <v>708.272581</v>
      </c>
      <c r="C81" s="249">
        <f t="shared" si="2"/>
        <v>4.721817207</v>
      </c>
      <c r="D81" s="250">
        <f t="shared" si="3"/>
        <v>4.721817207</v>
      </c>
      <c r="E81" s="251">
        <v>150.0</v>
      </c>
      <c r="F81" s="111">
        <f t="shared" si="4"/>
        <v>319.246193</v>
      </c>
      <c r="G81" s="48">
        <f t="shared" si="5"/>
        <v>0.4507391668</v>
      </c>
      <c r="H81" s="111">
        <f t="shared" si="6"/>
        <v>389.026388</v>
      </c>
      <c r="I81" s="252">
        <f t="shared" si="7"/>
        <v>0.5492608332</v>
      </c>
      <c r="J81" s="248">
        <v>7.08272581E8</v>
      </c>
      <c r="K81" s="253">
        <v>2007.0</v>
      </c>
      <c r="L81" s="254" t="s">
        <v>18</v>
      </c>
      <c r="M81" s="254"/>
      <c r="N81" s="254"/>
      <c r="O81" s="254"/>
      <c r="P81" s="254">
        <v>57.0</v>
      </c>
      <c r="Q81" s="255">
        <v>61.0</v>
      </c>
      <c r="R81" s="262">
        <f t="shared" si="8"/>
        <v>59</v>
      </c>
      <c r="S81" s="33">
        <v>86.0</v>
      </c>
      <c r="T81" s="255">
        <v>69.0</v>
      </c>
      <c r="U81" s="248">
        <f t="shared" si="9"/>
        <v>17</v>
      </c>
      <c r="V81" s="253">
        <f t="shared" si="10"/>
        <v>77.5</v>
      </c>
      <c r="W81" s="263">
        <f t="shared" si="11"/>
        <v>-18.5</v>
      </c>
      <c r="X81" s="257" t="s">
        <v>1629</v>
      </c>
      <c r="Y81" s="264" t="s">
        <v>1684</v>
      </c>
      <c r="Z81" s="257" t="s">
        <v>1534</v>
      </c>
      <c r="AA81" s="251">
        <v>70.502384</v>
      </c>
      <c r="AB81" s="49">
        <v>7.0502384E7</v>
      </c>
      <c r="AC81" s="248">
        <v>3.19246193E8</v>
      </c>
      <c r="AD81" s="111">
        <f t="shared" si="12"/>
        <v>389.026388</v>
      </c>
      <c r="AE81" s="248">
        <v>3.89026388E8</v>
      </c>
      <c r="AF81" s="258">
        <f t="shared" si="13"/>
        <v>0.4700158933</v>
      </c>
      <c r="AG81" s="257"/>
      <c r="AH81" s="257"/>
      <c r="AI81" s="259" t="s">
        <v>2276</v>
      </c>
      <c r="AJ81" s="257"/>
    </row>
    <row r="82" ht="15.75" customHeight="1">
      <c r="A82" s="247" t="s">
        <v>765</v>
      </c>
      <c r="B82" s="248">
        <f t="shared" si="1"/>
        <v>621.424838</v>
      </c>
      <c r="C82" s="249">
        <f t="shared" si="2"/>
        <v>4.142832253</v>
      </c>
      <c r="D82" s="250">
        <f t="shared" si="3"/>
        <v>4.142832253</v>
      </c>
      <c r="E82" s="251">
        <v>150.0</v>
      </c>
      <c r="F82" s="111">
        <f t="shared" si="4"/>
        <v>206.445654</v>
      </c>
      <c r="G82" s="48">
        <f t="shared" si="5"/>
        <v>0.3322133931</v>
      </c>
      <c r="H82" s="111">
        <f t="shared" si="6"/>
        <v>414.979184</v>
      </c>
      <c r="I82" s="252">
        <f t="shared" si="7"/>
        <v>0.6677866069</v>
      </c>
      <c r="J82" s="248">
        <v>6.21424838E8</v>
      </c>
      <c r="K82" s="253">
        <v>2007.0</v>
      </c>
      <c r="L82" s="254" t="s">
        <v>18</v>
      </c>
      <c r="M82" s="254"/>
      <c r="N82" s="254"/>
      <c r="O82" s="254"/>
      <c r="P82" s="254">
        <v>97.0</v>
      </c>
      <c r="Q82" s="255">
        <v>96.0</v>
      </c>
      <c r="R82" s="262">
        <f t="shared" si="8"/>
        <v>96.5</v>
      </c>
      <c r="S82" s="255">
        <v>87.0</v>
      </c>
      <c r="T82" s="253">
        <v>86.0</v>
      </c>
      <c r="U82" s="248">
        <f t="shared" si="9"/>
        <v>1</v>
      </c>
      <c r="V82" s="253">
        <f t="shared" si="10"/>
        <v>86.5</v>
      </c>
      <c r="W82" s="263">
        <f t="shared" si="11"/>
        <v>10</v>
      </c>
      <c r="X82" s="257" t="s">
        <v>1594</v>
      </c>
      <c r="Y82" s="257" t="s">
        <v>1594</v>
      </c>
      <c r="Z82" s="257" t="s">
        <v>1540</v>
      </c>
      <c r="AA82" s="251">
        <v>47.027395</v>
      </c>
      <c r="AB82" s="49">
        <v>4.7027395E7</v>
      </c>
      <c r="AC82" s="248">
        <v>2.06445654E8</v>
      </c>
      <c r="AD82" s="111">
        <f t="shared" si="12"/>
        <v>414.979184</v>
      </c>
      <c r="AE82" s="248">
        <v>4.14979184E8</v>
      </c>
      <c r="AF82" s="258">
        <f t="shared" si="13"/>
        <v>0.3135159667</v>
      </c>
      <c r="AG82" s="257" t="s">
        <v>1608</v>
      </c>
      <c r="AH82" s="264" t="s">
        <v>1839</v>
      </c>
      <c r="AI82" s="259" t="s">
        <v>2433</v>
      </c>
      <c r="AJ82" s="257"/>
    </row>
    <row r="83" ht="15.75" customHeight="1">
      <c r="A83" s="260" t="s">
        <v>383</v>
      </c>
      <c r="B83" s="248">
        <f t="shared" si="1"/>
        <v>584.155425</v>
      </c>
      <c r="C83" s="249">
        <f t="shared" si="2"/>
        <v>3.8943695</v>
      </c>
      <c r="D83" s="250">
        <f t="shared" si="3"/>
        <v>3.8943695</v>
      </c>
      <c r="E83" s="251">
        <v>150.0</v>
      </c>
      <c r="F83" s="111">
        <f t="shared" si="4"/>
        <v>256.39301</v>
      </c>
      <c r="G83" s="48">
        <f t="shared" si="5"/>
        <v>0.4389123152</v>
      </c>
      <c r="H83" s="111">
        <f t="shared" si="6"/>
        <v>327.762415</v>
      </c>
      <c r="I83" s="252">
        <f t="shared" si="7"/>
        <v>0.5610876848</v>
      </c>
      <c r="J83" s="248">
        <v>5.84155425E8</v>
      </c>
      <c r="K83" s="253">
        <v>2007.0</v>
      </c>
      <c r="L83" s="254" t="s">
        <v>18</v>
      </c>
      <c r="M83" s="254"/>
      <c r="N83" s="254"/>
      <c r="O83" s="254"/>
      <c r="P83" s="254">
        <v>69.0</v>
      </c>
      <c r="Q83" s="253">
        <v>65.0</v>
      </c>
      <c r="R83" s="262">
        <f t="shared" si="8"/>
        <v>67</v>
      </c>
      <c r="S83" s="253">
        <v>68.0</v>
      </c>
      <c r="T83" s="253">
        <v>71.0</v>
      </c>
      <c r="U83" s="248">
        <f t="shared" si="9"/>
        <v>-3</v>
      </c>
      <c r="V83" s="253">
        <f t="shared" si="10"/>
        <v>69.5</v>
      </c>
      <c r="W83" s="263">
        <f t="shared" si="11"/>
        <v>-2.5</v>
      </c>
      <c r="X83" s="257" t="s">
        <v>1629</v>
      </c>
      <c r="Y83" s="257" t="s">
        <v>1732</v>
      </c>
      <c r="Z83" s="257" t="s">
        <v>1534</v>
      </c>
      <c r="AA83" s="250">
        <v>77.211321</v>
      </c>
      <c r="AB83" s="49">
        <v>7.7211321E7</v>
      </c>
      <c r="AC83" s="248">
        <v>2.5639301E8</v>
      </c>
      <c r="AD83" s="111">
        <f t="shared" si="12"/>
        <v>327.762415</v>
      </c>
      <c r="AE83" s="248">
        <v>3.27762415E8</v>
      </c>
      <c r="AF83" s="258">
        <f t="shared" si="13"/>
        <v>0.51474214</v>
      </c>
      <c r="AG83" s="257"/>
      <c r="AH83" s="257"/>
      <c r="AI83" s="259" t="s">
        <v>2518</v>
      </c>
      <c r="AJ83" s="257"/>
    </row>
    <row r="84" ht="15.75" customHeight="1">
      <c r="A84" s="260" t="s">
        <v>3629</v>
      </c>
      <c r="B84" s="248">
        <f t="shared" si="1"/>
        <v>287.123566</v>
      </c>
      <c r="C84" s="249">
        <f t="shared" si="2"/>
        <v>1.914157107</v>
      </c>
      <c r="D84" s="250">
        <f t="shared" si="3"/>
        <v>1.914157107</v>
      </c>
      <c r="E84" s="251">
        <v>150.0</v>
      </c>
      <c r="F84" s="111">
        <f t="shared" si="4"/>
        <v>126.631277</v>
      </c>
      <c r="G84" s="48">
        <f t="shared" si="5"/>
        <v>0.4410340773</v>
      </c>
      <c r="H84" s="111">
        <f t="shared" si="6"/>
        <v>160.492289</v>
      </c>
      <c r="I84" s="252">
        <f t="shared" si="7"/>
        <v>0.5589659227</v>
      </c>
      <c r="J84" s="248">
        <v>2.87123566E8</v>
      </c>
      <c r="K84" s="253">
        <v>2007.0</v>
      </c>
      <c r="L84" s="254" t="s">
        <v>18</v>
      </c>
      <c r="M84" s="254"/>
      <c r="N84" s="254"/>
      <c r="O84" s="254"/>
      <c r="P84" s="254">
        <v>52.0</v>
      </c>
      <c r="Q84" s="253">
        <v>54.0</v>
      </c>
      <c r="R84" s="256">
        <f t="shared" si="8"/>
        <v>53</v>
      </c>
      <c r="S84" s="253">
        <v>53.0</v>
      </c>
      <c r="T84" s="253">
        <v>64.0</v>
      </c>
      <c r="U84" s="253">
        <f t="shared" si="9"/>
        <v>-11</v>
      </c>
      <c r="V84" s="253">
        <f t="shared" si="10"/>
        <v>58.5</v>
      </c>
      <c r="W84" s="254">
        <f t="shared" si="11"/>
        <v>-5.5</v>
      </c>
      <c r="X84" s="257" t="s">
        <v>1594</v>
      </c>
      <c r="Y84" s="257" t="s">
        <v>1594</v>
      </c>
      <c r="Z84" s="257" t="s">
        <v>1540</v>
      </c>
      <c r="AA84" s="250">
        <v>38.021044</v>
      </c>
      <c r="AB84" s="261">
        <v>3.8021044E7</v>
      </c>
      <c r="AC84" s="248">
        <v>1.26631277E8</v>
      </c>
      <c r="AD84" s="111">
        <f t="shared" si="12"/>
        <v>160.492289</v>
      </c>
      <c r="AE84" s="248">
        <v>1.60492289E8</v>
      </c>
      <c r="AF84" s="258">
        <f t="shared" si="13"/>
        <v>0.2534736267</v>
      </c>
      <c r="AG84" s="257"/>
      <c r="AH84" s="257"/>
      <c r="AI84" s="259" t="s">
        <v>3630</v>
      </c>
      <c r="AJ84" s="257"/>
    </row>
    <row r="85" ht="15.75" customHeight="1">
      <c r="A85" s="260" t="s">
        <v>4103</v>
      </c>
      <c r="B85" s="248">
        <f t="shared" si="1"/>
        <v>196.264091</v>
      </c>
      <c r="C85" s="249">
        <f t="shared" si="2"/>
        <v>1.308427273</v>
      </c>
      <c r="D85" s="250">
        <f t="shared" si="3"/>
        <v>1.308427273</v>
      </c>
      <c r="E85" s="251">
        <v>150.0</v>
      </c>
      <c r="F85" s="111">
        <f t="shared" si="4"/>
        <v>82.195215</v>
      </c>
      <c r="G85" s="48">
        <f t="shared" si="5"/>
        <v>0.4187990507</v>
      </c>
      <c r="H85" s="111">
        <f t="shared" si="6"/>
        <v>114.068876</v>
      </c>
      <c r="I85" s="252">
        <f t="shared" si="7"/>
        <v>0.5812009493</v>
      </c>
      <c r="J85" s="248">
        <v>1.96264091E8</v>
      </c>
      <c r="K85" s="253">
        <v>2007.0</v>
      </c>
      <c r="L85" s="254" t="s">
        <v>18</v>
      </c>
      <c r="M85" s="254"/>
      <c r="N85" s="254"/>
      <c r="O85" s="254"/>
      <c r="P85" s="254">
        <v>71.0</v>
      </c>
      <c r="Q85" s="253">
        <v>59.0</v>
      </c>
      <c r="R85" s="262">
        <f t="shared" si="8"/>
        <v>65</v>
      </c>
      <c r="S85" s="253">
        <v>50.0</v>
      </c>
      <c r="T85" s="253">
        <v>63.0</v>
      </c>
      <c r="U85" s="253">
        <f t="shared" si="9"/>
        <v>-13</v>
      </c>
      <c r="V85" s="253">
        <f t="shared" si="10"/>
        <v>56.5</v>
      </c>
      <c r="W85" s="263">
        <f t="shared" si="11"/>
        <v>8.5</v>
      </c>
      <c r="X85" s="257" t="s">
        <v>1594</v>
      </c>
      <c r="Y85" s="257" t="s">
        <v>1594</v>
      </c>
      <c r="Z85" s="257" t="s">
        <v>1540</v>
      </c>
      <c r="AA85" s="250">
        <v>27.515871</v>
      </c>
      <c r="AB85" s="261">
        <v>2.7515871E7</v>
      </c>
      <c r="AC85" s="248">
        <v>8.2195215E7</v>
      </c>
      <c r="AD85" s="111">
        <f t="shared" si="12"/>
        <v>114.068876</v>
      </c>
      <c r="AE85" s="248">
        <v>1.14068876E8</v>
      </c>
      <c r="AF85" s="258">
        <f t="shared" si="13"/>
        <v>0.18343914</v>
      </c>
      <c r="AG85" s="257"/>
      <c r="AH85" s="257"/>
      <c r="AI85" s="259" t="s">
        <v>4104</v>
      </c>
      <c r="AJ85" s="257"/>
    </row>
    <row r="86" ht="15.75" customHeight="1">
      <c r="A86" s="247" t="s">
        <v>840</v>
      </c>
      <c r="B86" s="248">
        <f t="shared" si="1"/>
        <v>798.958165</v>
      </c>
      <c r="C86" s="249">
        <f t="shared" si="2"/>
        <v>4.993488531</v>
      </c>
      <c r="D86" s="250">
        <f t="shared" si="3"/>
        <v>4.993488531</v>
      </c>
      <c r="E86" s="251">
        <v>160.0</v>
      </c>
      <c r="F86" s="111">
        <f t="shared" si="4"/>
        <v>322.719944</v>
      </c>
      <c r="G86" s="48">
        <f t="shared" si="5"/>
        <v>0.4039259603</v>
      </c>
      <c r="H86" s="111">
        <f t="shared" si="6"/>
        <v>476.238221</v>
      </c>
      <c r="I86" s="252">
        <f t="shared" si="7"/>
        <v>0.5960740397</v>
      </c>
      <c r="J86" s="248">
        <v>7.98958165E8</v>
      </c>
      <c r="K86" s="253">
        <v>2007.0</v>
      </c>
      <c r="L86" s="254" t="s">
        <v>18</v>
      </c>
      <c r="M86" s="254"/>
      <c r="N86" s="254"/>
      <c r="O86" s="254"/>
      <c r="P86" s="254">
        <v>42.0</v>
      </c>
      <c r="Q86" s="255">
        <v>58.0</v>
      </c>
      <c r="R86" s="262">
        <f t="shared" si="8"/>
        <v>50</v>
      </c>
      <c r="S86" s="255">
        <v>52.0</v>
      </c>
      <c r="T86" s="253">
        <v>66.0</v>
      </c>
      <c r="U86" s="248">
        <f t="shared" si="9"/>
        <v>-14</v>
      </c>
      <c r="V86" s="253">
        <f t="shared" si="10"/>
        <v>59</v>
      </c>
      <c r="W86" s="263">
        <f t="shared" si="11"/>
        <v>-9</v>
      </c>
      <c r="X86" s="257" t="s">
        <v>1594</v>
      </c>
      <c r="Y86" s="257" t="s">
        <v>1594</v>
      </c>
      <c r="Z86" s="257" t="s">
        <v>1550</v>
      </c>
      <c r="AA86" s="251">
        <v>121.62927</v>
      </c>
      <c r="AB86" s="261">
        <v>1.2162927E8</v>
      </c>
      <c r="AC86" s="248">
        <v>3.22719944E8</v>
      </c>
      <c r="AD86" s="111">
        <f t="shared" si="12"/>
        <v>476.238221</v>
      </c>
      <c r="AE86" s="248">
        <v>4.76238221E8</v>
      </c>
      <c r="AF86" s="258">
        <f t="shared" si="13"/>
        <v>0.7601829375</v>
      </c>
      <c r="AG86" s="257"/>
      <c r="AH86" s="257"/>
      <c r="AI86" s="259" t="s">
        <v>2223</v>
      </c>
      <c r="AJ86" s="257"/>
    </row>
    <row r="87" ht="15.75" customHeight="1">
      <c r="A87" s="260" t="s">
        <v>4410</v>
      </c>
      <c r="B87" s="248">
        <f t="shared" si="1"/>
        <v>173.391888</v>
      </c>
      <c r="C87" s="249">
        <f t="shared" si="2"/>
        <v>0.9908107886</v>
      </c>
      <c r="D87" s="250">
        <f t="shared" si="3"/>
        <v>0.9908107886</v>
      </c>
      <c r="E87" s="251">
        <v>175.0</v>
      </c>
      <c r="F87" s="111">
        <f t="shared" si="4"/>
        <v>100.462298</v>
      </c>
      <c r="G87" s="48">
        <f t="shared" si="5"/>
        <v>0.5793944524</v>
      </c>
      <c r="H87" s="111">
        <f t="shared" si="6"/>
        <v>72.92959</v>
      </c>
      <c r="I87" s="252">
        <f t="shared" si="7"/>
        <v>0.4206055476</v>
      </c>
      <c r="J87" s="248">
        <v>1.73391888E8</v>
      </c>
      <c r="K87" s="253">
        <v>2007.0</v>
      </c>
      <c r="L87" s="254" t="s">
        <v>18</v>
      </c>
      <c r="M87" s="254"/>
      <c r="N87" s="254"/>
      <c r="O87" s="254"/>
      <c r="P87" s="254">
        <v>23.0</v>
      </c>
      <c r="Q87" s="268">
        <v>37.0</v>
      </c>
      <c r="R87" s="262">
        <f t="shared" si="8"/>
        <v>30</v>
      </c>
      <c r="S87" s="268">
        <v>52.0</v>
      </c>
      <c r="T87" s="268">
        <v>47.0</v>
      </c>
      <c r="U87" s="253">
        <f t="shared" si="9"/>
        <v>5</v>
      </c>
      <c r="V87" s="253">
        <f t="shared" si="10"/>
        <v>49.5</v>
      </c>
      <c r="W87" s="263">
        <f t="shared" si="11"/>
        <v>-19.5</v>
      </c>
      <c r="X87" s="269" t="s">
        <v>1750</v>
      </c>
      <c r="Y87" s="269" t="s">
        <v>4411</v>
      </c>
      <c r="Z87" s="257" t="s">
        <v>1550</v>
      </c>
      <c r="AA87" s="111">
        <v>31.192615</v>
      </c>
      <c r="AB87" s="261">
        <v>3.1192615E7</v>
      </c>
      <c r="AC87" s="248">
        <v>1.00462298E8</v>
      </c>
      <c r="AD87" s="111">
        <f t="shared" si="12"/>
        <v>72.92959</v>
      </c>
      <c r="AE87" s="248">
        <v>7.292959E7</v>
      </c>
      <c r="AF87" s="258">
        <f t="shared" si="13"/>
        <v>0.1782435143</v>
      </c>
      <c r="AG87" s="269"/>
      <c r="AH87" s="257"/>
      <c r="AI87" s="259" t="s">
        <v>4412</v>
      </c>
      <c r="AJ87" s="257"/>
    </row>
    <row r="88" ht="15.75" customHeight="1">
      <c r="A88" s="260" t="s">
        <v>1027</v>
      </c>
      <c r="B88" s="248">
        <f t="shared" si="1"/>
        <v>372.234864</v>
      </c>
      <c r="C88" s="249">
        <f t="shared" si="2"/>
        <v>2.067971467</v>
      </c>
      <c r="D88" s="250">
        <f t="shared" si="3"/>
        <v>2.067971467</v>
      </c>
      <c r="E88" s="251">
        <v>180.0</v>
      </c>
      <c r="F88" s="111">
        <f t="shared" si="4"/>
        <v>70.107728</v>
      </c>
      <c r="G88" s="48">
        <f t="shared" si="5"/>
        <v>0.1883427233</v>
      </c>
      <c r="H88" s="111">
        <f t="shared" si="6"/>
        <v>302.127136</v>
      </c>
      <c r="I88" s="252">
        <f t="shared" si="7"/>
        <v>0.8116572767</v>
      </c>
      <c r="J88" s="248">
        <v>3.72234864E8</v>
      </c>
      <c r="K88" s="253">
        <v>2007.0</v>
      </c>
      <c r="L88" s="254" t="s">
        <v>18</v>
      </c>
      <c r="M88" s="254"/>
      <c r="N88" s="254"/>
      <c r="O88" s="254"/>
      <c r="P88" s="254">
        <v>42.0</v>
      </c>
      <c r="Q88" s="253">
        <v>51.0</v>
      </c>
      <c r="R88" s="262">
        <f t="shared" si="8"/>
        <v>46.5</v>
      </c>
      <c r="S88" s="253">
        <v>51.0</v>
      </c>
      <c r="T88" s="253">
        <v>61.0</v>
      </c>
      <c r="U88" s="248">
        <f t="shared" si="9"/>
        <v>-10</v>
      </c>
      <c r="V88" s="253">
        <f t="shared" si="10"/>
        <v>56</v>
      </c>
      <c r="W88" s="263">
        <f t="shared" si="11"/>
        <v>-9.5</v>
      </c>
      <c r="X88" s="257" t="s">
        <v>1750</v>
      </c>
      <c r="Y88" s="257" t="s">
        <v>1750</v>
      </c>
      <c r="Z88" s="257" t="s">
        <v>1534</v>
      </c>
      <c r="AA88" s="250">
        <v>25.783232</v>
      </c>
      <c r="AB88" s="49">
        <v>2.5783232E7</v>
      </c>
      <c r="AC88" s="248">
        <v>7.0107728E7</v>
      </c>
      <c r="AD88" s="111">
        <f t="shared" si="12"/>
        <v>302.127136</v>
      </c>
      <c r="AE88" s="248">
        <v>3.02127136E8</v>
      </c>
      <c r="AF88" s="258">
        <f t="shared" si="13"/>
        <v>0.1432401778</v>
      </c>
      <c r="AG88" s="257" t="s">
        <v>1608</v>
      </c>
      <c r="AH88" s="264" t="s">
        <v>3523</v>
      </c>
      <c r="AI88" s="264" t="s">
        <v>1530</v>
      </c>
      <c r="AJ88" s="257"/>
    </row>
    <row r="89" ht="15.75" customHeight="1">
      <c r="A89" s="260" t="s">
        <v>882</v>
      </c>
      <c r="B89" s="248">
        <f t="shared" si="1"/>
        <v>890.871626</v>
      </c>
      <c r="C89" s="249">
        <f t="shared" si="2"/>
        <v>3.452990798</v>
      </c>
      <c r="D89" s="250">
        <f t="shared" si="3"/>
        <v>3.452990798</v>
      </c>
      <c r="E89" s="251">
        <v>258.0</v>
      </c>
      <c r="F89" s="111">
        <f t="shared" si="4"/>
        <v>336.530303</v>
      </c>
      <c r="G89" s="48">
        <f t="shared" si="5"/>
        <v>0.3777539807</v>
      </c>
      <c r="H89" s="111">
        <f t="shared" si="6"/>
        <v>554.341323</v>
      </c>
      <c r="I89" s="252">
        <f t="shared" si="7"/>
        <v>0.6222460193</v>
      </c>
      <c r="J89" s="248">
        <v>8.90871626E8</v>
      </c>
      <c r="K89" s="253">
        <v>2007.0</v>
      </c>
      <c r="L89" s="254" t="s">
        <v>18</v>
      </c>
      <c r="M89" s="254"/>
      <c r="N89" s="254"/>
      <c r="O89" s="254"/>
      <c r="P89" s="254">
        <v>61.0</v>
      </c>
      <c r="Q89" s="253">
        <v>59.0</v>
      </c>
      <c r="R89" s="262">
        <f t="shared" si="8"/>
        <v>60</v>
      </c>
      <c r="S89" s="253">
        <v>51.0</v>
      </c>
      <c r="T89" s="253">
        <v>66.0</v>
      </c>
      <c r="U89" s="248">
        <f t="shared" si="9"/>
        <v>-15</v>
      </c>
      <c r="V89" s="253">
        <f t="shared" si="10"/>
        <v>58.5</v>
      </c>
      <c r="W89" s="263">
        <f t="shared" si="11"/>
        <v>1.5</v>
      </c>
      <c r="X89" s="257" t="s">
        <v>1602</v>
      </c>
      <c r="Y89" s="257" t="s">
        <v>2054</v>
      </c>
      <c r="Z89" s="257" t="s">
        <v>1550</v>
      </c>
      <c r="AA89" s="250">
        <v>151.116516</v>
      </c>
      <c r="AB89" s="49">
        <v>1.51116516E8</v>
      </c>
      <c r="AC89" s="248">
        <v>3.36530303E8</v>
      </c>
      <c r="AD89" s="111">
        <f t="shared" si="12"/>
        <v>554.341323</v>
      </c>
      <c r="AE89" s="248">
        <v>5.54341323E8</v>
      </c>
      <c r="AF89" s="258">
        <f t="shared" si="13"/>
        <v>0.5857229302</v>
      </c>
      <c r="AG89" s="257"/>
      <c r="AH89" s="257"/>
      <c r="AI89" s="259" t="s">
        <v>2689</v>
      </c>
      <c r="AJ89" s="257"/>
    </row>
    <row r="90" ht="15.75" customHeight="1">
      <c r="A90" s="260" t="s">
        <v>1387</v>
      </c>
      <c r="B90" s="248">
        <f t="shared" si="1"/>
        <v>960.996492</v>
      </c>
      <c r="C90" s="249">
        <f t="shared" si="2"/>
        <v>3.20332164</v>
      </c>
      <c r="D90" s="250">
        <f t="shared" si="3"/>
        <v>3.20332164</v>
      </c>
      <c r="E90" s="251">
        <v>300.0</v>
      </c>
      <c r="F90" s="111">
        <f t="shared" si="4"/>
        <v>309.420425</v>
      </c>
      <c r="G90" s="48">
        <f t="shared" si="5"/>
        <v>0.3219787248</v>
      </c>
      <c r="H90" s="111">
        <f t="shared" si="6"/>
        <v>651.576067</v>
      </c>
      <c r="I90" s="252">
        <f t="shared" si="7"/>
        <v>0.6780212752</v>
      </c>
      <c r="J90" s="248">
        <v>9.60996492E8</v>
      </c>
      <c r="K90" s="253">
        <v>2007.0</v>
      </c>
      <c r="L90" s="254" t="s">
        <v>18</v>
      </c>
      <c r="M90" s="254"/>
      <c r="N90" s="254"/>
      <c r="O90" s="254"/>
      <c r="P90" s="254">
        <v>45.0</v>
      </c>
      <c r="Q90" s="253">
        <v>50.0</v>
      </c>
      <c r="R90" s="262">
        <f t="shared" si="8"/>
        <v>47.5</v>
      </c>
      <c r="S90" s="253">
        <v>72.0</v>
      </c>
      <c r="T90" s="253">
        <v>61.0</v>
      </c>
      <c r="U90" s="248">
        <f t="shared" si="9"/>
        <v>11</v>
      </c>
      <c r="V90" s="253">
        <f t="shared" si="10"/>
        <v>66.5</v>
      </c>
      <c r="W90" s="263">
        <f t="shared" si="11"/>
        <v>-19</v>
      </c>
      <c r="X90" s="257" t="s">
        <v>1694</v>
      </c>
      <c r="Y90" s="257" t="s">
        <v>2685</v>
      </c>
      <c r="Z90" s="257" t="s">
        <v>1550</v>
      </c>
      <c r="AA90" s="250">
        <v>114.73282</v>
      </c>
      <c r="AB90" s="49">
        <v>1.1473282E8</v>
      </c>
      <c r="AC90" s="248">
        <v>3.09420425E8</v>
      </c>
      <c r="AD90" s="111">
        <f t="shared" si="12"/>
        <v>651.576067</v>
      </c>
      <c r="AE90" s="248">
        <v>6.51576067E8</v>
      </c>
      <c r="AF90" s="258">
        <f t="shared" si="13"/>
        <v>0.3824427333</v>
      </c>
      <c r="AG90" s="257"/>
      <c r="AH90" s="257"/>
      <c r="AI90" s="259" t="s">
        <v>2811</v>
      </c>
      <c r="AJ90" s="257"/>
    </row>
    <row r="91" ht="15.75" customHeight="1">
      <c r="A91" s="247" t="s">
        <v>1419</v>
      </c>
      <c r="B91" s="248">
        <v>33.48</v>
      </c>
      <c r="C91" s="249">
        <f t="shared" si="2"/>
        <v>66.96</v>
      </c>
      <c r="D91" s="250">
        <f t="shared" si="3"/>
        <v>66.96</v>
      </c>
      <c r="E91" s="272">
        <v>0.5</v>
      </c>
      <c r="F91" s="251">
        <v>33.46</v>
      </c>
      <c r="G91" s="48">
        <f t="shared" si="5"/>
        <v>0.9994026284</v>
      </c>
      <c r="H91" s="111">
        <f t="shared" si="6"/>
        <v>0.02</v>
      </c>
      <c r="I91" s="252">
        <f t="shared" si="7"/>
        <v>0.0005973715651</v>
      </c>
      <c r="J91" s="248">
        <f t="shared" ref="J91:J101" si="14">B91*1000000</f>
        <v>33480000</v>
      </c>
      <c r="K91" s="253">
        <v>2008.0</v>
      </c>
      <c r="L91" s="254" t="s">
        <v>18</v>
      </c>
      <c r="M91" s="254"/>
      <c r="N91" s="254"/>
      <c r="O91" s="254"/>
      <c r="P91" s="254">
        <v>40.0</v>
      </c>
      <c r="Q91" s="253">
        <v>28.0</v>
      </c>
      <c r="R91" s="256">
        <f t="shared" si="8"/>
        <v>34</v>
      </c>
      <c r="S91" s="253">
        <v>51.0</v>
      </c>
      <c r="T91" s="253">
        <v>66.0</v>
      </c>
      <c r="U91" s="253">
        <f t="shared" si="9"/>
        <v>-15</v>
      </c>
      <c r="V91" s="253">
        <f t="shared" si="10"/>
        <v>58.5</v>
      </c>
      <c r="W91" s="254">
        <f t="shared" si="11"/>
        <v>-24.5</v>
      </c>
      <c r="X91" s="257" t="s">
        <v>1605</v>
      </c>
      <c r="Y91" s="257" t="s">
        <v>1605</v>
      </c>
      <c r="Z91" s="257" t="s">
        <v>1540</v>
      </c>
      <c r="AA91" s="250">
        <v>6.84</v>
      </c>
      <c r="AB91" s="248">
        <f t="shared" ref="AB91:AB512" si="15">AA91*1000000</f>
        <v>6840000</v>
      </c>
      <c r="AC91" s="248">
        <f t="shared" ref="AC91:AC647" si="16">F91*1000000</f>
        <v>33460000</v>
      </c>
      <c r="AD91" s="251">
        <v>0.02</v>
      </c>
      <c r="AE91" s="49">
        <f t="shared" ref="AE91:AE370" si="17">SUM(AD91*1000000)</f>
        <v>20000</v>
      </c>
      <c r="AF91" s="258">
        <f t="shared" si="13"/>
        <v>13.68</v>
      </c>
      <c r="AG91" s="257"/>
      <c r="AH91" s="257"/>
      <c r="AI91" s="273" t="s">
        <v>1606</v>
      </c>
      <c r="AJ91" s="255"/>
    </row>
    <row r="92" ht="15.75" customHeight="1">
      <c r="A92" s="247" t="s">
        <v>1491</v>
      </c>
      <c r="B92" s="248">
        <v>23.31</v>
      </c>
      <c r="C92" s="249">
        <f t="shared" si="2"/>
        <v>13.71176471</v>
      </c>
      <c r="D92" s="250">
        <f t="shared" si="3"/>
        <v>13.71176471</v>
      </c>
      <c r="E92" s="251">
        <v>1.7</v>
      </c>
      <c r="F92" s="251">
        <v>12.59</v>
      </c>
      <c r="G92" s="48">
        <f t="shared" si="5"/>
        <v>0.5401115401</v>
      </c>
      <c r="H92" s="111">
        <f t="shared" si="6"/>
        <v>10.72</v>
      </c>
      <c r="I92" s="252">
        <f t="shared" si="7"/>
        <v>0.4598884599</v>
      </c>
      <c r="J92" s="248">
        <f t="shared" si="14"/>
        <v>23310000</v>
      </c>
      <c r="K92" s="253">
        <v>2008.0</v>
      </c>
      <c r="L92" s="254" t="s">
        <v>18</v>
      </c>
      <c r="M92" s="254"/>
      <c r="N92" s="254"/>
      <c r="O92" s="254"/>
      <c r="P92" s="254">
        <v>72.0</v>
      </c>
      <c r="Q92" s="253">
        <v>59.0</v>
      </c>
      <c r="R92" s="256">
        <f t="shared" si="8"/>
        <v>65.5</v>
      </c>
      <c r="S92" s="253">
        <v>37.0</v>
      </c>
      <c r="T92" s="253">
        <v>89.0</v>
      </c>
      <c r="U92" s="253">
        <f t="shared" si="9"/>
        <v>-52</v>
      </c>
      <c r="V92" s="253">
        <f t="shared" si="10"/>
        <v>63</v>
      </c>
      <c r="W92" s="254">
        <f t="shared" si="11"/>
        <v>2.5</v>
      </c>
      <c r="X92" s="257" t="s">
        <v>1565</v>
      </c>
      <c r="Y92" s="257" t="s">
        <v>1565</v>
      </c>
      <c r="Z92" s="257" t="s">
        <v>1540</v>
      </c>
      <c r="AA92" s="250">
        <v>2.8</v>
      </c>
      <c r="AB92" s="248">
        <f t="shared" si="15"/>
        <v>2800000</v>
      </c>
      <c r="AC92" s="248">
        <f t="shared" si="16"/>
        <v>12590000</v>
      </c>
      <c r="AD92" s="251">
        <v>10.72</v>
      </c>
      <c r="AE92" s="49">
        <f t="shared" si="17"/>
        <v>10720000</v>
      </c>
      <c r="AF92" s="258">
        <f t="shared" si="13"/>
        <v>1.647058824</v>
      </c>
      <c r="AG92" s="257"/>
      <c r="AH92" s="257"/>
      <c r="AI92" s="273" t="s">
        <v>1700</v>
      </c>
      <c r="AJ92" s="255"/>
    </row>
    <row r="93" ht="15.75" customHeight="1">
      <c r="A93" s="247" t="s">
        <v>1461</v>
      </c>
      <c r="B93" s="248">
        <v>43.89</v>
      </c>
      <c r="C93" s="249">
        <f t="shared" si="2"/>
        <v>16.88076923</v>
      </c>
      <c r="D93" s="250">
        <f t="shared" si="3"/>
        <v>16.88076923</v>
      </c>
      <c r="E93" s="251">
        <v>2.6</v>
      </c>
      <c r="F93" s="251">
        <v>33.48</v>
      </c>
      <c r="G93" s="48">
        <f t="shared" si="5"/>
        <v>0.7628161312</v>
      </c>
      <c r="H93" s="111">
        <f t="shared" si="6"/>
        <v>10.41</v>
      </c>
      <c r="I93" s="252">
        <f t="shared" si="7"/>
        <v>0.2371838688</v>
      </c>
      <c r="J93" s="248">
        <f t="shared" si="14"/>
        <v>43890000</v>
      </c>
      <c r="K93" s="253">
        <v>2008.0</v>
      </c>
      <c r="L93" s="254" t="s">
        <v>18</v>
      </c>
      <c r="M93" s="254"/>
      <c r="N93" s="254"/>
      <c r="O93" s="254"/>
      <c r="P93" s="254">
        <v>21.0</v>
      </c>
      <c r="Q93" s="253">
        <v>47.0</v>
      </c>
      <c r="R93" s="256">
        <f t="shared" si="8"/>
        <v>34</v>
      </c>
      <c r="S93" s="253">
        <v>41.0</v>
      </c>
      <c r="T93" s="253">
        <v>57.0</v>
      </c>
      <c r="U93" s="253">
        <f t="shared" si="9"/>
        <v>-16</v>
      </c>
      <c r="V93" s="253">
        <f t="shared" si="10"/>
        <v>49</v>
      </c>
      <c r="W93" s="254">
        <f t="shared" si="11"/>
        <v>-15</v>
      </c>
      <c r="X93" s="257" t="s">
        <v>1543</v>
      </c>
      <c r="Y93" s="257" t="s">
        <v>1677</v>
      </c>
      <c r="Z93" s="257" t="s">
        <v>1540</v>
      </c>
      <c r="AA93" s="250">
        <v>15.08</v>
      </c>
      <c r="AB93" s="248">
        <f t="shared" si="15"/>
        <v>15080000</v>
      </c>
      <c r="AC93" s="248">
        <f t="shared" si="16"/>
        <v>33480000</v>
      </c>
      <c r="AD93" s="251">
        <v>10.41</v>
      </c>
      <c r="AE93" s="49">
        <f t="shared" si="17"/>
        <v>10410000</v>
      </c>
      <c r="AF93" s="258">
        <f t="shared" si="13"/>
        <v>5.8</v>
      </c>
      <c r="AG93" s="257"/>
      <c r="AH93" s="257"/>
      <c r="AI93" s="273" t="s">
        <v>1678</v>
      </c>
      <c r="AJ93" s="255"/>
    </row>
    <row r="94" ht="15.75" customHeight="1">
      <c r="A94" s="247" t="s">
        <v>2313</v>
      </c>
      <c r="B94" s="248">
        <v>18.08</v>
      </c>
      <c r="C94" s="249">
        <f t="shared" si="2"/>
        <v>4.52</v>
      </c>
      <c r="D94" s="250">
        <f t="shared" si="3"/>
        <v>4.52</v>
      </c>
      <c r="E94" s="251">
        <v>4.0</v>
      </c>
      <c r="F94" s="251">
        <v>9.43</v>
      </c>
      <c r="G94" s="48">
        <f t="shared" si="5"/>
        <v>0.5215707965</v>
      </c>
      <c r="H94" s="111">
        <f t="shared" si="6"/>
        <v>8.65</v>
      </c>
      <c r="I94" s="252">
        <f t="shared" si="7"/>
        <v>0.4784292035</v>
      </c>
      <c r="J94" s="248">
        <f t="shared" si="14"/>
        <v>18080000</v>
      </c>
      <c r="K94" s="253">
        <v>2008.0</v>
      </c>
      <c r="L94" s="254" t="s">
        <v>18</v>
      </c>
      <c r="M94" s="254"/>
      <c r="N94" s="254"/>
      <c r="O94" s="254"/>
      <c r="P94" s="254">
        <v>92.0</v>
      </c>
      <c r="Q94" s="253">
        <v>79.0</v>
      </c>
      <c r="R94" s="256">
        <f t="shared" si="8"/>
        <v>85.5</v>
      </c>
      <c r="S94" s="253">
        <v>83.0</v>
      </c>
      <c r="T94" s="253">
        <v>80.0</v>
      </c>
      <c r="U94" s="253">
        <f t="shared" si="9"/>
        <v>3</v>
      </c>
      <c r="V94" s="253">
        <f t="shared" si="10"/>
        <v>81.5</v>
      </c>
      <c r="W94" s="254">
        <f t="shared" si="11"/>
        <v>4</v>
      </c>
      <c r="X94" s="257" t="s">
        <v>1983</v>
      </c>
      <c r="Y94" s="257" t="s">
        <v>2314</v>
      </c>
      <c r="Z94" s="257" t="s">
        <v>1540</v>
      </c>
      <c r="AA94" s="250">
        <v>0.09</v>
      </c>
      <c r="AB94" s="248">
        <f t="shared" si="15"/>
        <v>90000</v>
      </c>
      <c r="AC94" s="248">
        <f t="shared" si="16"/>
        <v>9430000</v>
      </c>
      <c r="AD94" s="251">
        <v>8.65</v>
      </c>
      <c r="AE94" s="49">
        <f t="shared" si="17"/>
        <v>8650000</v>
      </c>
      <c r="AF94" s="258">
        <f t="shared" si="13"/>
        <v>0.0225</v>
      </c>
      <c r="AG94" s="257"/>
      <c r="AH94" s="257"/>
      <c r="AI94" s="273" t="s">
        <v>2315</v>
      </c>
      <c r="AJ94" s="255"/>
    </row>
    <row r="95" ht="15.75" customHeight="1">
      <c r="A95" s="260" t="s">
        <v>2873</v>
      </c>
      <c r="B95" s="248">
        <v>15.42</v>
      </c>
      <c r="C95" s="249">
        <f t="shared" si="2"/>
        <v>3.084</v>
      </c>
      <c r="D95" s="250">
        <f t="shared" si="3"/>
        <v>3.084</v>
      </c>
      <c r="E95" s="251">
        <v>5.0</v>
      </c>
      <c r="F95" s="251">
        <v>13.56</v>
      </c>
      <c r="G95" s="48">
        <f t="shared" si="5"/>
        <v>0.8793774319</v>
      </c>
      <c r="H95" s="111">
        <f t="shared" si="6"/>
        <v>1.86</v>
      </c>
      <c r="I95" s="252">
        <f t="shared" si="7"/>
        <v>0.1206225681</v>
      </c>
      <c r="J95" s="248">
        <f t="shared" si="14"/>
        <v>15420000</v>
      </c>
      <c r="K95" s="253">
        <v>2008.0</v>
      </c>
      <c r="L95" s="254" t="s">
        <v>18</v>
      </c>
      <c r="M95" s="254"/>
      <c r="N95" s="254"/>
      <c r="O95" s="254"/>
      <c r="P95" s="254">
        <v>3.0</v>
      </c>
      <c r="Q95" s="253">
        <v>28.0</v>
      </c>
      <c r="R95" s="256">
        <f t="shared" si="8"/>
        <v>15.5</v>
      </c>
      <c r="S95" s="253">
        <v>22.0</v>
      </c>
      <c r="T95" s="253">
        <v>47.0</v>
      </c>
      <c r="U95" s="253">
        <f t="shared" si="9"/>
        <v>-25</v>
      </c>
      <c r="V95" s="253">
        <f t="shared" si="10"/>
        <v>34.5</v>
      </c>
      <c r="W95" s="254">
        <f t="shared" si="11"/>
        <v>-19</v>
      </c>
      <c r="X95" s="257" t="s">
        <v>1395</v>
      </c>
      <c r="Y95" s="257" t="s">
        <v>1611</v>
      </c>
      <c r="Z95" s="257" t="s">
        <v>1540</v>
      </c>
      <c r="AA95" s="250">
        <v>5.4</v>
      </c>
      <c r="AB95" s="248">
        <f t="shared" si="15"/>
        <v>5400000</v>
      </c>
      <c r="AC95" s="248">
        <f t="shared" si="16"/>
        <v>13560000</v>
      </c>
      <c r="AD95" s="251">
        <v>1.86</v>
      </c>
      <c r="AE95" s="49">
        <f t="shared" si="17"/>
        <v>1860000</v>
      </c>
      <c r="AF95" s="258">
        <f t="shared" si="13"/>
        <v>1.08</v>
      </c>
      <c r="AG95" s="257"/>
      <c r="AH95" s="257"/>
      <c r="AI95" s="273" t="s">
        <v>2874</v>
      </c>
      <c r="AJ95" s="255"/>
    </row>
    <row r="96" ht="15.75" customHeight="1">
      <c r="A96" s="247" t="s">
        <v>2040</v>
      </c>
      <c r="B96" s="248">
        <v>39.04</v>
      </c>
      <c r="C96" s="249">
        <f t="shared" si="2"/>
        <v>6.506666667</v>
      </c>
      <c r="D96" s="250">
        <f t="shared" si="3"/>
        <v>6.506666667</v>
      </c>
      <c r="E96" s="251">
        <v>6.0</v>
      </c>
      <c r="F96" s="251">
        <v>19.81</v>
      </c>
      <c r="G96" s="48">
        <f t="shared" si="5"/>
        <v>0.5074282787</v>
      </c>
      <c r="H96" s="111">
        <f t="shared" si="6"/>
        <v>19.23</v>
      </c>
      <c r="I96" s="252">
        <f t="shared" si="7"/>
        <v>0.4925717213</v>
      </c>
      <c r="J96" s="248">
        <f t="shared" si="14"/>
        <v>39040000</v>
      </c>
      <c r="K96" s="253">
        <v>2008.0</v>
      </c>
      <c r="L96" s="254" t="s">
        <v>18</v>
      </c>
      <c r="M96" s="254"/>
      <c r="N96" s="254"/>
      <c r="O96" s="254"/>
      <c r="P96" s="254">
        <v>14.0</v>
      </c>
      <c r="Q96" s="253">
        <v>30.0</v>
      </c>
      <c r="R96" s="256">
        <f t="shared" si="8"/>
        <v>22</v>
      </c>
      <c r="S96" s="253">
        <v>29.0</v>
      </c>
      <c r="T96" s="253">
        <v>50.0</v>
      </c>
      <c r="U96" s="253">
        <f t="shared" si="9"/>
        <v>-21</v>
      </c>
      <c r="V96" s="253">
        <f t="shared" si="10"/>
        <v>39.5</v>
      </c>
      <c r="W96" s="254">
        <f t="shared" si="11"/>
        <v>-17.5</v>
      </c>
      <c r="X96" s="257" t="s">
        <v>1602</v>
      </c>
      <c r="Y96" s="257" t="s">
        <v>1958</v>
      </c>
      <c r="Z96" s="257" t="s">
        <v>1534</v>
      </c>
      <c r="AA96" s="250">
        <v>6.5</v>
      </c>
      <c r="AB96" s="248">
        <f t="shared" si="15"/>
        <v>6500000</v>
      </c>
      <c r="AC96" s="248">
        <f t="shared" si="16"/>
        <v>19810000</v>
      </c>
      <c r="AD96" s="251">
        <v>19.23</v>
      </c>
      <c r="AE96" s="49">
        <f t="shared" si="17"/>
        <v>19230000</v>
      </c>
      <c r="AF96" s="258">
        <f t="shared" si="13"/>
        <v>1.083333333</v>
      </c>
      <c r="AG96" s="257"/>
      <c r="AH96" s="257"/>
      <c r="AI96" s="273" t="s">
        <v>2041</v>
      </c>
      <c r="AJ96" s="255"/>
    </row>
    <row r="97" ht="15.75" customHeight="1">
      <c r="A97" s="247" t="s">
        <v>1879</v>
      </c>
      <c r="B97" s="248">
        <v>55.45</v>
      </c>
      <c r="C97" s="249">
        <f t="shared" si="2"/>
        <v>7.921428571</v>
      </c>
      <c r="D97" s="250">
        <f t="shared" si="3"/>
        <v>7.921428571</v>
      </c>
      <c r="E97" s="251">
        <v>7.0</v>
      </c>
      <c r="F97" s="251">
        <v>32.24</v>
      </c>
      <c r="G97" s="48">
        <f t="shared" si="5"/>
        <v>0.5814247069</v>
      </c>
      <c r="H97" s="111">
        <f t="shared" si="6"/>
        <v>23.21</v>
      </c>
      <c r="I97" s="252">
        <f t="shared" si="7"/>
        <v>0.4185752931</v>
      </c>
      <c r="J97" s="248">
        <f t="shared" si="14"/>
        <v>55450000</v>
      </c>
      <c r="K97" s="253">
        <v>2008.0</v>
      </c>
      <c r="L97" s="254" t="s">
        <v>18</v>
      </c>
      <c r="M97" s="254"/>
      <c r="N97" s="254"/>
      <c r="O97" s="254"/>
      <c r="P97" s="254">
        <v>71.0</v>
      </c>
      <c r="Q97" s="253">
        <v>59.0</v>
      </c>
      <c r="R97" s="256">
        <f t="shared" si="8"/>
        <v>65</v>
      </c>
      <c r="S97" s="253">
        <v>72.0</v>
      </c>
      <c r="T97" s="253">
        <v>73.0</v>
      </c>
      <c r="U97" s="253">
        <f t="shared" si="9"/>
        <v>-1</v>
      </c>
      <c r="V97" s="253">
        <f t="shared" si="10"/>
        <v>72.5</v>
      </c>
      <c r="W97" s="254">
        <f t="shared" si="11"/>
        <v>-7.5</v>
      </c>
      <c r="X97" s="257" t="s">
        <v>1543</v>
      </c>
      <c r="Y97" s="257" t="s">
        <v>1616</v>
      </c>
      <c r="Z97" s="257" t="s">
        <v>1540</v>
      </c>
      <c r="AA97" s="250">
        <v>9.76</v>
      </c>
      <c r="AB97" s="248">
        <f t="shared" si="15"/>
        <v>9760000</v>
      </c>
      <c r="AC97" s="248">
        <f t="shared" si="16"/>
        <v>32240000</v>
      </c>
      <c r="AD97" s="251">
        <v>23.21</v>
      </c>
      <c r="AE97" s="49">
        <f t="shared" si="17"/>
        <v>23210000</v>
      </c>
      <c r="AF97" s="258">
        <f t="shared" si="13"/>
        <v>1.394285714</v>
      </c>
      <c r="AG97" s="257"/>
      <c r="AH97" s="257"/>
      <c r="AI97" s="273" t="s">
        <v>1880</v>
      </c>
      <c r="AJ97" s="255"/>
    </row>
    <row r="98" ht="15.75" customHeight="1">
      <c r="A98" s="260" t="s">
        <v>3790</v>
      </c>
      <c r="B98" s="248">
        <v>11.84</v>
      </c>
      <c r="C98" s="249">
        <f t="shared" si="2"/>
        <v>1.691428571</v>
      </c>
      <c r="D98" s="250">
        <f t="shared" si="3"/>
        <v>1.691428571</v>
      </c>
      <c r="E98" s="251">
        <v>7.0</v>
      </c>
      <c r="F98" s="251">
        <v>9.51</v>
      </c>
      <c r="G98" s="48">
        <f t="shared" si="5"/>
        <v>0.8032094595</v>
      </c>
      <c r="H98" s="111">
        <f t="shared" si="6"/>
        <v>2.33</v>
      </c>
      <c r="I98" s="252">
        <f t="shared" si="7"/>
        <v>0.1967905405</v>
      </c>
      <c r="J98" s="248">
        <f t="shared" si="14"/>
        <v>11840000</v>
      </c>
      <c r="K98" s="253">
        <v>2008.0</v>
      </c>
      <c r="L98" s="254" t="s">
        <v>18</v>
      </c>
      <c r="M98" s="254"/>
      <c r="N98" s="254"/>
      <c r="O98" s="254"/>
      <c r="P98" s="254">
        <v>50.0</v>
      </c>
      <c r="Q98" s="253">
        <v>57.0</v>
      </c>
      <c r="R98" s="256">
        <f t="shared" si="8"/>
        <v>53.5</v>
      </c>
      <c r="S98" s="253">
        <v>41.0</v>
      </c>
      <c r="T98" s="253">
        <v>74.0</v>
      </c>
      <c r="U98" s="253">
        <f t="shared" si="9"/>
        <v>-33</v>
      </c>
      <c r="V98" s="253">
        <f t="shared" si="10"/>
        <v>57.5</v>
      </c>
      <c r="W98" s="254">
        <f t="shared" si="11"/>
        <v>-4</v>
      </c>
      <c r="X98" s="257" t="s">
        <v>1543</v>
      </c>
      <c r="Y98" s="257" t="s">
        <v>1616</v>
      </c>
      <c r="Z98" s="257" t="s">
        <v>1540</v>
      </c>
      <c r="AA98" s="250">
        <v>4.09</v>
      </c>
      <c r="AB98" s="248">
        <f t="shared" si="15"/>
        <v>4090000</v>
      </c>
      <c r="AC98" s="248">
        <f t="shared" si="16"/>
        <v>9510000</v>
      </c>
      <c r="AD98" s="251">
        <v>2.33</v>
      </c>
      <c r="AE98" s="49">
        <f t="shared" si="17"/>
        <v>2330000</v>
      </c>
      <c r="AF98" s="258">
        <f t="shared" si="13"/>
        <v>0.5842857143</v>
      </c>
      <c r="AG98" s="257"/>
      <c r="AH98" s="257"/>
      <c r="AI98" s="273" t="s">
        <v>3791</v>
      </c>
      <c r="AJ98" s="255"/>
    </row>
    <row r="99" ht="15.75" customHeight="1">
      <c r="A99" s="247" t="s">
        <v>2089</v>
      </c>
      <c r="B99" s="248">
        <v>47.88</v>
      </c>
      <c r="C99" s="249">
        <f t="shared" si="2"/>
        <v>5.985</v>
      </c>
      <c r="D99" s="250">
        <f t="shared" si="3"/>
        <v>5.985</v>
      </c>
      <c r="E99" s="251">
        <v>8.0</v>
      </c>
      <c r="F99" s="251">
        <v>25.93</v>
      </c>
      <c r="G99" s="48">
        <f t="shared" si="5"/>
        <v>0.5415622389</v>
      </c>
      <c r="H99" s="111">
        <f t="shared" si="6"/>
        <v>21.95</v>
      </c>
      <c r="I99" s="252">
        <f t="shared" si="7"/>
        <v>0.4584377611</v>
      </c>
      <c r="J99" s="248">
        <f t="shared" si="14"/>
        <v>47880000</v>
      </c>
      <c r="K99" s="253">
        <v>2008.0</v>
      </c>
      <c r="L99" s="254" t="s">
        <v>18</v>
      </c>
      <c r="M99" s="254"/>
      <c r="N99" s="254"/>
      <c r="O99" s="254"/>
      <c r="P99" s="254">
        <v>7.0</v>
      </c>
      <c r="Q99" s="253">
        <v>37.0</v>
      </c>
      <c r="R99" s="256">
        <f t="shared" si="8"/>
        <v>22</v>
      </c>
      <c r="S99" s="253">
        <v>40.0</v>
      </c>
      <c r="T99" s="253">
        <v>59.0</v>
      </c>
      <c r="U99" s="253">
        <f t="shared" si="9"/>
        <v>-19</v>
      </c>
      <c r="V99" s="253">
        <f t="shared" si="10"/>
        <v>49.5</v>
      </c>
      <c r="W99" s="254">
        <f t="shared" si="11"/>
        <v>-27.5</v>
      </c>
      <c r="X99" s="257" t="s">
        <v>1395</v>
      </c>
      <c r="Y99" s="257" t="s">
        <v>1639</v>
      </c>
      <c r="Z99" s="257" t="s">
        <v>1567</v>
      </c>
      <c r="AA99" s="250">
        <v>10.5</v>
      </c>
      <c r="AB99" s="248">
        <f t="shared" si="15"/>
        <v>10500000</v>
      </c>
      <c r="AC99" s="248">
        <f t="shared" si="16"/>
        <v>25930000</v>
      </c>
      <c r="AD99" s="251">
        <v>21.95</v>
      </c>
      <c r="AE99" s="49">
        <f t="shared" si="17"/>
        <v>21950000</v>
      </c>
      <c r="AF99" s="258">
        <f t="shared" si="13"/>
        <v>1.3125</v>
      </c>
      <c r="AG99" s="257"/>
      <c r="AH99" s="257"/>
      <c r="AI99" s="273" t="s">
        <v>2090</v>
      </c>
      <c r="AJ99" s="255"/>
    </row>
    <row r="100" ht="15.75" customHeight="1">
      <c r="A100" s="247" t="s">
        <v>1868</v>
      </c>
      <c r="B100" s="248">
        <v>68.28</v>
      </c>
      <c r="C100" s="249">
        <f t="shared" si="2"/>
        <v>8.032941176</v>
      </c>
      <c r="D100" s="250">
        <f t="shared" si="3"/>
        <v>8.032941176</v>
      </c>
      <c r="E100" s="251">
        <v>8.5</v>
      </c>
      <c r="F100" s="251">
        <v>35.16</v>
      </c>
      <c r="G100" s="48">
        <f t="shared" si="5"/>
        <v>0.5149384886</v>
      </c>
      <c r="H100" s="111">
        <f t="shared" si="6"/>
        <v>33.12</v>
      </c>
      <c r="I100" s="252">
        <f t="shared" si="7"/>
        <v>0.4850615114</v>
      </c>
      <c r="J100" s="248">
        <f t="shared" si="14"/>
        <v>68280000</v>
      </c>
      <c r="K100" s="253">
        <v>2008.0</v>
      </c>
      <c r="L100" s="254" t="s">
        <v>18</v>
      </c>
      <c r="M100" s="254"/>
      <c r="N100" s="254"/>
      <c r="O100" s="254"/>
      <c r="P100" s="254">
        <v>19.0</v>
      </c>
      <c r="Q100" s="253">
        <v>35.0</v>
      </c>
      <c r="R100" s="256">
        <f t="shared" si="8"/>
        <v>27</v>
      </c>
      <c r="S100" s="253">
        <v>46.0</v>
      </c>
      <c r="T100" s="253">
        <v>52.0</v>
      </c>
      <c r="U100" s="253">
        <f t="shared" si="9"/>
        <v>-6</v>
      </c>
      <c r="V100" s="253">
        <f t="shared" si="10"/>
        <v>49</v>
      </c>
      <c r="W100" s="254">
        <f t="shared" si="11"/>
        <v>-22</v>
      </c>
      <c r="X100" s="257" t="s">
        <v>1594</v>
      </c>
      <c r="Y100" s="257" t="s">
        <v>1775</v>
      </c>
      <c r="Z100" s="257" t="s">
        <v>1540</v>
      </c>
      <c r="AA100" s="250">
        <v>14.6</v>
      </c>
      <c r="AB100" s="248">
        <f t="shared" si="15"/>
        <v>14600000</v>
      </c>
      <c r="AC100" s="248">
        <f t="shared" si="16"/>
        <v>35160000</v>
      </c>
      <c r="AD100" s="251">
        <v>33.12</v>
      </c>
      <c r="AE100" s="49">
        <f t="shared" si="17"/>
        <v>33120000</v>
      </c>
      <c r="AF100" s="258">
        <f t="shared" si="13"/>
        <v>1.717647059</v>
      </c>
      <c r="AG100" s="257"/>
      <c r="AH100" s="257"/>
      <c r="AI100" s="273" t="s">
        <v>1869</v>
      </c>
      <c r="AJ100" s="255"/>
    </row>
    <row r="101" ht="15.75" customHeight="1">
      <c r="A101" s="247" t="s">
        <v>1803</v>
      </c>
      <c r="B101" s="248">
        <v>82.39</v>
      </c>
      <c r="C101" s="249">
        <f t="shared" si="2"/>
        <v>9.154444444</v>
      </c>
      <c r="D101" s="250">
        <f t="shared" si="3"/>
        <v>9.154444444</v>
      </c>
      <c r="E101" s="251">
        <v>9.0</v>
      </c>
      <c r="F101" s="251">
        <v>52.6</v>
      </c>
      <c r="G101" s="48">
        <f t="shared" si="5"/>
        <v>0.6384269936</v>
      </c>
      <c r="H101" s="111">
        <f t="shared" si="6"/>
        <v>29.79</v>
      </c>
      <c r="I101" s="252">
        <f t="shared" si="7"/>
        <v>0.3615730064</v>
      </c>
      <c r="J101" s="248">
        <f t="shared" si="14"/>
        <v>82390000</v>
      </c>
      <c r="K101" s="253">
        <v>2008.0</v>
      </c>
      <c r="L101" s="254" t="s">
        <v>18</v>
      </c>
      <c r="M101" s="254"/>
      <c r="N101" s="254"/>
      <c r="O101" s="254"/>
      <c r="P101" s="254">
        <v>44.0</v>
      </c>
      <c r="Q101" s="253">
        <v>47.0</v>
      </c>
      <c r="R101" s="256">
        <f t="shared" si="8"/>
        <v>45.5</v>
      </c>
      <c r="S101" s="253">
        <v>48.0</v>
      </c>
      <c r="T101" s="253">
        <v>64.0</v>
      </c>
      <c r="U101" s="253">
        <f t="shared" si="9"/>
        <v>-16</v>
      </c>
      <c r="V101" s="253">
        <f t="shared" si="10"/>
        <v>56</v>
      </c>
      <c r="W101" s="254">
        <f t="shared" si="11"/>
        <v>-10.5</v>
      </c>
      <c r="X101" s="257" t="s">
        <v>1395</v>
      </c>
      <c r="Y101" s="257" t="s">
        <v>1639</v>
      </c>
      <c r="Z101" s="257" t="s">
        <v>1540</v>
      </c>
      <c r="AA101" s="250">
        <v>20.99</v>
      </c>
      <c r="AB101" s="248">
        <f t="shared" si="15"/>
        <v>20990000</v>
      </c>
      <c r="AC101" s="248">
        <f t="shared" si="16"/>
        <v>52600000</v>
      </c>
      <c r="AD101" s="251">
        <v>29.79</v>
      </c>
      <c r="AE101" s="49">
        <f t="shared" si="17"/>
        <v>29790000</v>
      </c>
      <c r="AF101" s="258">
        <f t="shared" si="13"/>
        <v>2.332222222</v>
      </c>
      <c r="AG101" s="257"/>
      <c r="AH101" s="257"/>
      <c r="AI101" s="273" t="s">
        <v>1804</v>
      </c>
      <c r="AJ101" s="255"/>
    </row>
    <row r="102" ht="15.75" customHeight="1">
      <c r="A102" s="260" t="s">
        <v>2562</v>
      </c>
      <c r="B102" s="248">
        <v>37.11</v>
      </c>
      <c r="C102" s="249">
        <f t="shared" si="2"/>
        <v>3.711</v>
      </c>
      <c r="D102" s="250">
        <f t="shared" si="3"/>
        <v>3.711</v>
      </c>
      <c r="E102" s="251">
        <v>10.0</v>
      </c>
      <c r="F102" s="251">
        <v>37.11</v>
      </c>
      <c r="G102" s="48">
        <f t="shared" si="5"/>
        <v>1</v>
      </c>
      <c r="H102" s="111">
        <f t="shared" si="6"/>
        <v>0</v>
      </c>
      <c r="I102" s="252">
        <f t="shared" si="7"/>
        <v>0</v>
      </c>
      <c r="J102" s="274">
        <v>3.7105289E7</v>
      </c>
      <c r="K102" s="253">
        <v>2008.0</v>
      </c>
      <c r="L102" s="254" t="s">
        <v>18</v>
      </c>
      <c r="M102" s="254"/>
      <c r="N102" s="254"/>
      <c r="O102" s="254"/>
      <c r="P102" s="254">
        <v>51.0</v>
      </c>
      <c r="Q102" s="253">
        <v>49.0</v>
      </c>
      <c r="R102" s="256">
        <f t="shared" si="8"/>
        <v>50</v>
      </c>
      <c r="S102" s="253">
        <v>36.0</v>
      </c>
      <c r="T102" s="253">
        <v>88.0</v>
      </c>
      <c r="U102" s="253">
        <f t="shared" si="9"/>
        <v>-52</v>
      </c>
      <c r="V102" s="253">
        <f t="shared" si="10"/>
        <v>62</v>
      </c>
      <c r="W102" s="254">
        <f t="shared" si="11"/>
        <v>-12</v>
      </c>
      <c r="X102" s="257" t="s">
        <v>1565</v>
      </c>
      <c r="Y102" s="257" t="s">
        <v>1565</v>
      </c>
      <c r="Z102" s="257" t="s">
        <v>1540</v>
      </c>
      <c r="AA102" s="250">
        <v>17.38</v>
      </c>
      <c r="AB102" s="248">
        <f t="shared" si="15"/>
        <v>17380000</v>
      </c>
      <c r="AC102" s="248">
        <f t="shared" si="16"/>
        <v>37110000</v>
      </c>
      <c r="AD102" s="251">
        <v>0.0</v>
      </c>
      <c r="AE102" s="49">
        <f t="shared" si="17"/>
        <v>0</v>
      </c>
      <c r="AF102" s="258">
        <f t="shared" si="13"/>
        <v>1.738</v>
      </c>
      <c r="AG102" s="257"/>
      <c r="AH102" s="257"/>
      <c r="AI102" s="273" t="s">
        <v>2563</v>
      </c>
      <c r="AJ102" s="255"/>
    </row>
    <row r="103" ht="15.75" customHeight="1">
      <c r="A103" s="260" t="s">
        <v>2725</v>
      </c>
      <c r="B103" s="248">
        <v>33.51</v>
      </c>
      <c r="C103" s="249">
        <f t="shared" si="2"/>
        <v>3.351</v>
      </c>
      <c r="D103" s="250">
        <f t="shared" si="3"/>
        <v>3.351</v>
      </c>
      <c r="E103" s="251">
        <v>10.0</v>
      </c>
      <c r="F103" s="251">
        <v>31.49</v>
      </c>
      <c r="G103" s="48">
        <f t="shared" si="5"/>
        <v>0.9397194867</v>
      </c>
      <c r="H103" s="111">
        <f t="shared" si="6"/>
        <v>2.02</v>
      </c>
      <c r="I103" s="252">
        <f t="shared" si="7"/>
        <v>0.06028051328</v>
      </c>
      <c r="J103" s="248">
        <f t="shared" ref="J103:J131" si="18">B103*1000000</f>
        <v>33510000</v>
      </c>
      <c r="K103" s="253">
        <v>2008.0</v>
      </c>
      <c r="L103" s="254" t="s">
        <v>18</v>
      </c>
      <c r="M103" s="254"/>
      <c r="N103" s="254"/>
      <c r="O103" s="254"/>
      <c r="P103" s="254">
        <v>73.0</v>
      </c>
      <c r="Q103" s="253">
        <v>64.0</v>
      </c>
      <c r="R103" s="256">
        <f t="shared" si="8"/>
        <v>68.5</v>
      </c>
      <c r="S103" s="253">
        <v>67.0</v>
      </c>
      <c r="T103" s="253">
        <v>61.0</v>
      </c>
      <c r="U103" s="253">
        <f t="shared" si="9"/>
        <v>6</v>
      </c>
      <c r="V103" s="253">
        <f t="shared" si="10"/>
        <v>64</v>
      </c>
      <c r="W103" s="254">
        <f t="shared" si="11"/>
        <v>4.5</v>
      </c>
      <c r="X103" s="257" t="s">
        <v>1543</v>
      </c>
      <c r="Y103" s="257" t="s">
        <v>2726</v>
      </c>
      <c r="Z103" s="257" t="s">
        <v>1534</v>
      </c>
      <c r="AA103" s="250">
        <v>11.31</v>
      </c>
      <c r="AB103" s="248">
        <f t="shared" si="15"/>
        <v>11310000</v>
      </c>
      <c r="AC103" s="248">
        <f t="shared" si="16"/>
        <v>31490000</v>
      </c>
      <c r="AD103" s="251">
        <v>2.02</v>
      </c>
      <c r="AE103" s="49">
        <f t="shared" si="17"/>
        <v>2020000</v>
      </c>
      <c r="AF103" s="258">
        <f t="shared" si="13"/>
        <v>1.131</v>
      </c>
      <c r="AG103" s="257"/>
      <c r="AH103" s="257"/>
      <c r="AI103" s="273" t="s">
        <v>2727</v>
      </c>
      <c r="AJ103" s="255"/>
    </row>
    <row r="104" ht="15.75" customHeight="1">
      <c r="A104" s="260" t="s">
        <v>3451</v>
      </c>
      <c r="B104" s="248">
        <v>21.45</v>
      </c>
      <c r="C104" s="249">
        <f t="shared" si="2"/>
        <v>2.145</v>
      </c>
      <c r="D104" s="250">
        <f t="shared" si="3"/>
        <v>2.145</v>
      </c>
      <c r="E104" s="251">
        <v>10.0</v>
      </c>
      <c r="F104" s="251">
        <v>7.56</v>
      </c>
      <c r="G104" s="48">
        <f t="shared" si="5"/>
        <v>0.3524475524</v>
      </c>
      <c r="H104" s="111">
        <f t="shared" si="6"/>
        <v>13.89</v>
      </c>
      <c r="I104" s="252">
        <f t="shared" si="7"/>
        <v>0.6475524476</v>
      </c>
      <c r="J104" s="248">
        <f t="shared" si="18"/>
        <v>21450000</v>
      </c>
      <c r="K104" s="253">
        <v>2008.0</v>
      </c>
      <c r="L104" s="254" t="s">
        <v>18</v>
      </c>
      <c r="M104" s="254"/>
      <c r="N104" s="254"/>
      <c r="O104" s="254"/>
      <c r="P104" s="254">
        <v>15.0</v>
      </c>
      <c r="Q104" s="253">
        <v>30.0</v>
      </c>
      <c r="R104" s="256">
        <f t="shared" si="8"/>
        <v>22.5</v>
      </c>
      <c r="S104" s="253">
        <v>47.0</v>
      </c>
      <c r="T104" s="253">
        <v>50.0</v>
      </c>
      <c r="U104" s="253">
        <f t="shared" si="9"/>
        <v>-3</v>
      </c>
      <c r="V104" s="253">
        <f t="shared" si="10"/>
        <v>48.5</v>
      </c>
      <c r="W104" s="254">
        <f t="shared" si="11"/>
        <v>-26</v>
      </c>
      <c r="X104" s="257" t="s">
        <v>1543</v>
      </c>
      <c r="Y104" s="257" t="s">
        <v>2574</v>
      </c>
      <c r="Z104" s="257" t="s">
        <v>1540</v>
      </c>
      <c r="AA104" s="250">
        <v>4.03</v>
      </c>
      <c r="AB104" s="248">
        <f t="shared" si="15"/>
        <v>4030000</v>
      </c>
      <c r="AC104" s="248">
        <f t="shared" si="16"/>
        <v>7560000</v>
      </c>
      <c r="AD104" s="251">
        <v>13.89</v>
      </c>
      <c r="AE104" s="49">
        <f t="shared" si="17"/>
        <v>13890000</v>
      </c>
      <c r="AF104" s="258">
        <f t="shared" si="13"/>
        <v>0.403</v>
      </c>
      <c r="AG104" s="257"/>
      <c r="AH104" s="257"/>
      <c r="AI104" s="273" t="s">
        <v>3452</v>
      </c>
      <c r="AJ104" s="255"/>
    </row>
    <row r="105" ht="15.75" customHeight="1">
      <c r="A105" s="260" t="s">
        <v>3718</v>
      </c>
      <c r="B105" s="248">
        <v>17.66</v>
      </c>
      <c r="C105" s="249">
        <f t="shared" si="2"/>
        <v>1.766</v>
      </c>
      <c r="D105" s="250">
        <f t="shared" si="3"/>
        <v>1.766</v>
      </c>
      <c r="E105" s="251">
        <v>10.0</v>
      </c>
      <c r="F105" s="251">
        <v>17.66</v>
      </c>
      <c r="G105" s="48">
        <f t="shared" si="5"/>
        <v>1</v>
      </c>
      <c r="H105" s="111">
        <f t="shared" si="6"/>
        <v>0</v>
      </c>
      <c r="I105" s="252">
        <f t="shared" si="7"/>
        <v>0</v>
      </c>
      <c r="J105" s="248">
        <f t="shared" si="18"/>
        <v>17660000</v>
      </c>
      <c r="K105" s="253">
        <v>2008.0</v>
      </c>
      <c r="L105" s="254" t="s">
        <v>18</v>
      </c>
      <c r="M105" s="254"/>
      <c r="N105" s="254"/>
      <c r="O105" s="254"/>
      <c r="P105" s="254">
        <v>78.0</v>
      </c>
      <c r="Q105" s="253">
        <v>63.0</v>
      </c>
      <c r="R105" s="256">
        <f t="shared" si="8"/>
        <v>70.5</v>
      </c>
      <c r="S105" s="253">
        <v>26.0</v>
      </c>
      <c r="T105" s="253">
        <v>86.0</v>
      </c>
      <c r="U105" s="253">
        <f t="shared" si="9"/>
        <v>-60</v>
      </c>
      <c r="V105" s="253">
        <f t="shared" si="10"/>
        <v>56</v>
      </c>
      <c r="W105" s="254">
        <f t="shared" si="11"/>
        <v>14.5</v>
      </c>
      <c r="X105" s="257" t="s">
        <v>2004</v>
      </c>
      <c r="Y105" s="257" t="s">
        <v>2004</v>
      </c>
      <c r="Z105" s="257" t="s">
        <v>1534</v>
      </c>
      <c r="AA105" s="250">
        <v>3.3</v>
      </c>
      <c r="AB105" s="248">
        <f t="shared" si="15"/>
        <v>3300000</v>
      </c>
      <c r="AC105" s="248">
        <f t="shared" si="16"/>
        <v>17660000</v>
      </c>
      <c r="AD105" s="251">
        <v>0.0</v>
      </c>
      <c r="AE105" s="49">
        <f t="shared" si="17"/>
        <v>0</v>
      </c>
      <c r="AF105" s="258">
        <f t="shared" si="13"/>
        <v>0.33</v>
      </c>
      <c r="AG105" s="257"/>
      <c r="AH105" s="257"/>
      <c r="AI105" s="273" t="s">
        <v>3719</v>
      </c>
      <c r="AJ105" s="255"/>
    </row>
    <row r="106" ht="15.75" customHeight="1">
      <c r="A106" s="247" t="s">
        <v>1459</v>
      </c>
      <c r="B106" s="248">
        <v>113.87</v>
      </c>
      <c r="C106" s="249">
        <f t="shared" si="2"/>
        <v>10.54351852</v>
      </c>
      <c r="D106" s="250">
        <f t="shared" si="3"/>
        <v>10.54351852</v>
      </c>
      <c r="E106" s="251">
        <v>10.8</v>
      </c>
      <c r="F106" s="251">
        <v>56.75</v>
      </c>
      <c r="G106" s="48">
        <f t="shared" si="5"/>
        <v>0.4983753403</v>
      </c>
      <c r="H106" s="111">
        <f t="shared" si="6"/>
        <v>57.12</v>
      </c>
      <c r="I106" s="252">
        <f t="shared" si="7"/>
        <v>0.5016246597</v>
      </c>
      <c r="J106" s="248">
        <f t="shared" si="18"/>
        <v>113870000</v>
      </c>
      <c r="K106" s="253">
        <v>2008.0</v>
      </c>
      <c r="L106" s="254" t="s">
        <v>18</v>
      </c>
      <c r="M106" s="254"/>
      <c r="N106" s="254"/>
      <c r="O106" s="254"/>
      <c r="P106" s="254">
        <v>13.0</v>
      </c>
      <c r="Q106" s="253">
        <v>20.0</v>
      </c>
      <c r="R106" s="262">
        <f t="shared" si="8"/>
        <v>16.5</v>
      </c>
      <c r="S106" s="253">
        <v>63.0</v>
      </c>
      <c r="T106" s="253">
        <v>56.0</v>
      </c>
      <c r="U106" s="253">
        <f t="shared" si="9"/>
        <v>7</v>
      </c>
      <c r="V106" s="253">
        <f t="shared" si="10"/>
        <v>59.5</v>
      </c>
      <c r="W106" s="263">
        <f t="shared" si="11"/>
        <v>-43</v>
      </c>
      <c r="X106" s="257" t="s">
        <v>1395</v>
      </c>
      <c r="Y106" s="257" t="s">
        <v>1756</v>
      </c>
      <c r="Z106" s="257" t="s">
        <v>1550</v>
      </c>
      <c r="AA106" s="250">
        <v>30.1</v>
      </c>
      <c r="AB106" s="248">
        <f t="shared" si="15"/>
        <v>30100000</v>
      </c>
      <c r="AC106" s="248">
        <f t="shared" si="16"/>
        <v>56750000</v>
      </c>
      <c r="AD106" s="251">
        <v>57.12</v>
      </c>
      <c r="AE106" s="49">
        <f t="shared" si="17"/>
        <v>57120000</v>
      </c>
      <c r="AF106" s="258">
        <f t="shared" si="13"/>
        <v>2.787037037</v>
      </c>
      <c r="AG106" s="257"/>
      <c r="AH106" s="257"/>
      <c r="AI106" s="273" t="s">
        <v>1757</v>
      </c>
      <c r="AJ106" s="255"/>
    </row>
    <row r="107" ht="15.75" customHeight="1">
      <c r="A107" s="247" t="s">
        <v>1657</v>
      </c>
      <c r="B107" s="248">
        <v>252.91</v>
      </c>
      <c r="C107" s="249">
        <f t="shared" si="2"/>
        <v>22.99181818</v>
      </c>
      <c r="D107" s="250">
        <f t="shared" si="3"/>
        <v>22.99181818</v>
      </c>
      <c r="E107" s="251">
        <v>11.0</v>
      </c>
      <c r="F107" s="251">
        <v>90.56</v>
      </c>
      <c r="G107" s="48">
        <f t="shared" si="5"/>
        <v>0.3580720414</v>
      </c>
      <c r="H107" s="111">
        <f t="shared" si="6"/>
        <v>162.35</v>
      </c>
      <c r="I107" s="252">
        <f t="shared" si="7"/>
        <v>0.6419279586</v>
      </c>
      <c r="J107" s="248">
        <f t="shared" si="18"/>
        <v>252910000</v>
      </c>
      <c r="K107" s="253">
        <v>2008.0</v>
      </c>
      <c r="L107" s="254" t="s">
        <v>18</v>
      </c>
      <c r="M107" s="254"/>
      <c r="N107" s="254"/>
      <c r="O107" s="254"/>
      <c r="P107" s="254">
        <v>65.0</v>
      </c>
      <c r="Q107" s="253">
        <v>57.0</v>
      </c>
      <c r="R107" s="256">
        <f t="shared" si="8"/>
        <v>61</v>
      </c>
      <c r="S107" s="253">
        <v>76.0</v>
      </c>
      <c r="T107" s="253">
        <v>42.0</v>
      </c>
      <c r="U107" s="253">
        <f t="shared" si="9"/>
        <v>34</v>
      </c>
      <c r="V107" s="253">
        <f t="shared" si="10"/>
        <v>59</v>
      </c>
      <c r="W107" s="254">
        <f t="shared" si="11"/>
        <v>2</v>
      </c>
      <c r="X107" s="257" t="s">
        <v>1543</v>
      </c>
      <c r="Y107" s="257" t="s">
        <v>1658</v>
      </c>
      <c r="Z107" s="257" t="s">
        <v>1550</v>
      </c>
      <c r="AA107" s="250">
        <v>42.03</v>
      </c>
      <c r="AB107" s="248">
        <f t="shared" si="15"/>
        <v>42030000</v>
      </c>
      <c r="AC107" s="248">
        <f t="shared" si="16"/>
        <v>90560000</v>
      </c>
      <c r="AD107" s="251">
        <v>162.35</v>
      </c>
      <c r="AE107" s="49">
        <f t="shared" si="17"/>
        <v>162350000</v>
      </c>
      <c r="AF107" s="258">
        <f t="shared" si="13"/>
        <v>3.820909091</v>
      </c>
      <c r="AG107" s="257"/>
      <c r="AH107" s="257"/>
      <c r="AI107" s="273" t="s">
        <v>1659</v>
      </c>
      <c r="AJ107" s="255"/>
    </row>
    <row r="108" ht="15.75" customHeight="1">
      <c r="A108" s="260" t="s">
        <v>2602</v>
      </c>
      <c r="B108" s="248">
        <v>39.95</v>
      </c>
      <c r="C108" s="249">
        <f t="shared" si="2"/>
        <v>3.631818182</v>
      </c>
      <c r="D108" s="250">
        <f t="shared" si="3"/>
        <v>3.631818182</v>
      </c>
      <c r="E108" s="251">
        <v>11.0</v>
      </c>
      <c r="F108" s="251">
        <v>37.77</v>
      </c>
      <c r="G108" s="48">
        <f t="shared" si="5"/>
        <v>0.9454317897</v>
      </c>
      <c r="H108" s="111">
        <f t="shared" si="6"/>
        <v>2.18</v>
      </c>
      <c r="I108" s="252">
        <f t="shared" si="7"/>
        <v>0.05456821026</v>
      </c>
      <c r="J108" s="248">
        <f t="shared" si="18"/>
        <v>39950000</v>
      </c>
      <c r="K108" s="253">
        <v>2008.0</v>
      </c>
      <c r="L108" s="254" t="s">
        <v>18</v>
      </c>
      <c r="M108" s="254"/>
      <c r="N108" s="254"/>
      <c r="O108" s="254"/>
      <c r="P108" s="254">
        <v>56.0</v>
      </c>
      <c r="Q108" s="253">
        <v>57.0</v>
      </c>
      <c r="R108" s="256">
        <f t="shared" si="8"/>
        <v>56.5</v>
      </c>
      <c r="S108" s="253">
        <v>78.0</v>
      </c>
      <c r="T108" s="253">
        <v>84.0</v>
      </c>
      <c r="U108" s="253">
        <f t="shared" si="9"/>
        <v>-6</v>
      </c>
      <c r="V108" s="253">
        <f t="shared" si="10"/>
        <v>81</v>
      </c>
      <c r="W108" s="254">
        <f t="shared" si="11"/>
        <v>-24.5</v>
      </c>
      <c r="X108" s="257" t="s">
        <v>1565</v>
      </c>
      <c r="Y108" s="257" t="s">
        <v>1565</v>
      </c>
      <c r="Z108" s="257" t="s">
        <v>1534</v>
      </c>
      <c r="AA108" s="250">
        <v>10.53</v>
      </c>
      <c r="AB108" s="248">
        <f t="shared" si="15"/>
        <v>10530000</v>
      </c>
      <c r="AC108" s="248">
        <f t="shared" si="16"/>
        <v>37770000</v>
      </c>
      <c r="AD108" s="251">
        <v>2.18</v>
      </c>
      <c r="AE108" s="49">
        <f t="shared" si="17"/>
        <v>2180000</v>
      </c>
      <c r="AF108" s="258">
        <f t="shared" si="13"/>
        <v>0.9572727273</v>
      </c>
      <c r="AG108" s="257"/>
      <c r="AH108" s="257"/>
      <c r="AI108" s="273" t="s">
        <v>2603</v>
      </c>
      <c r="AJ108" s="255"/>
    </row>
    <row r="109" ht="15.75" customHeight="1">
      <c r="A109" s="247" t="s">
        <v>2273</v>
      </c>
      <c r="B109" s="248">
        <v>56.97</v>
      </c>
      <c r="C109" s="249">
        <f t="shared" si="2"/>
        <v>4.7475</v>
      </c>
      <c r="D109" s="250">
        <f t="shared" si="3"/>
        <v>4.7475</v>
      </c>
      <c r="E109" s="251">
        <v>12.0</v>
      </c>
      <c r="F109" s="251">
        <v>31.42</v>
      </c>
      <c r="G109" s="48">
        <f t="shared" si="5"/>
        <v>0.551518343</v>
      </c>
      <c r="H109" s="111">
        <f t="shared" si="6"/>
        <v>25.55</v>
      </c>
      <c r="I109" s="252">
        <f t="shared" si="7"/>
        <v>0.448481657</v>
      </c>
      <c r="J109" s="248">
        <f t="shared" si="18"/>
        <v>56970000</v>
      </c>
      <c r="K109" s="253">
        <v>2008.0</v>
      </c>
      <c r="L109" s="254" t="s">
        <v>18</v>
      </c>
      <c r="M109" s="254"/>
      <c r="N109" s="254"/>
      <c r="O109" s="254"/>
      <c r="P109" s="254">
        <v>22.0</v>
      </c>
      <c r="Q109" s="253">
        <v>36.0</v>
      </c>
      <c r="R109" s="256">
        <f t="shared" si="8"/>
        <v>29</v>
      </c>
      <c r="S109" s="253">
        <v>51.0</v>
      </c>
      <c r="T109" s="253">
        <v>67.0</v>
      </c>
      <c r="U109" s="253">
        <f t="shared" si="9"/>
        <v>-16</v>
      </c>
      <c r="V109" s="253">
        <f t="shared" si="10"/>
        <v>59</v>
      </c>
      <c r="W109" s="254">
        <f t="shared" si="11"/>
        <v>-30</v>
      </c>
      <c r="X109" s="257" t="s">
        <v>1565</v>
      </c>
      <c r="Y109" s="257" t="s">
        <v>2274</v>
      </c>
      <c r="Z109" s="257" t="s">
        <v>1567</v>
      </c>
      <c r="AA109" s="250">
        <v>12.4</v>
      </c>
      <c r="AB109" s="248">
        <f t="shared" si="15"/>
        <v>12400000</v>
      </c>
      <c r="AC109" s="248">
        <f t="shared" si="16"/>
        <v>31420000</v>
      </c>
      <c r="AD109" s="251">
        <v>25.55</v>
      </c>
      <c r="AE109" s="49">
        <f t="shared" si="17"/>
        <v>25550000</v>
      </c>
      <c r="AF109" s="258">
        <f t="shared" si="13"/>
        <v>1.033333333</v>
      </c>
      <c r="AG109" s="257"/>
      <c r="AH109" s="257"/>
      <c r="AI109" s="273" t="s">
        <v>2275</v>
      </c>
      <c r="AJ109" s="255"/>
    </row>
    <row r="110" ht="15.75" customHeight="1">
      <c r="A110" s="260" t="s">
        <v>2608</v>
      </c>
      <c r="B110" s="248">
        <v>43.49</v>
      </c>
      <c r="C110" s="249">
        <f t="shared" si="2"/>
        <v>3.624166667</v>
      </c>
      <c r="D110" s="250">
        <f t="shared" si="3"/>
        <v>3.624166667</v>
      </c>
      <c r="E110" s="251">
        <v>12.0</v>
      </c>
      <c r="F110" s="251">
        <v>38.11</v>
      </c>
      <c r="G110" s="48">
        <f t="shared" si="5"/>
        <v>0.8762934008</v>
      </c>
      <c r="H110" s="111">
        <f t="shared" si="6"/>
        <v>5.38</v>
      </c>
      <c r="I110" s="252">
        <f t="shared" si="7"/>
        <v>0.1237065992</v>
      </c>
      <c r="J110" s="248">
        <f t="shared" si="18"/>
        <v>43490000</v>
      </c>
      <c r="K110" s="253">
        <v>2008.0</v>
      </c>
      <c r="L110" s="254" t="s">
        <v>18</v>
      </c>
      <c r="M110" s="254"/>
      <c r="N110" s="254"/>
      <c r="O110" s="254"/>
      <c r="P110" s="254">
        <v>54.0</v>
      </c>
      <c r="Q110" s="253">
        <v>57.0</v>
      </c>
      <c r="R110" s="256">
        <f t="shared" si="8"/>
        <v>55.5</v>
      </c>
      <c r="S110" s="253">
        <v>65.0</v>
      </c>
      <c r="T110" s="253">
        <v>75.0</v>
      </c>
      <c r="U110" s="253">
        <f t="shared" si="9"/>
        <v>-10</v>
      </c>
      <c r="V110" s="253">
        <f t="shared" si="10"/>
        <v>70</v>
      </c>
      <c r="W110" s="254">
        <f t="shared" si="11"/>
        <v>-14.5</v>
      </c>
      <c r="X110" s="257" t="s">
        <v>1694</v>
      </c>
      <c r="Y110" s="257" t="s">
        <v>1913</v>
      </c>
      <c r="Z110" s="257" t="s">
        <v>1550</v>
      </c>
      <c r="AA110" s="250">
        <v>14.91</v>
      </c>
      <c r="AB110" s="248">
        <f t="shared" si="15"/>
        <v>14910000</v>
      </c>
      <c r="AC110" s="248">
        <f t="shared" si="16"/>
        <v>38110000</v>
      </c>
      <c r="AD110" s="251">
        <v>5.38</v>
      </c>
      <c r="AE110" s="49">
        <f t="shared" si="17"/>
        <v>5380000</v>
      </c>
      <c r="AF110" s="258">
        <f t="shared" si="13"/>
        <v>1.2425</v>
      </c>
      <c r="AG110" s="257"/>
      <c r="AH110" s="257"/>
      <c r="AI110" s="273" t="s">
        <v>2609</v>
      </c>
      <c r="AJ110" s="255"/>
    </row>
    <row r="111" ht="15.75" customHeight="1">
      <c r="A111" s="260" t="s">
        <v>2690</v>
      </c>
      <c r="B111" s="248">
        <v>41.32</v>
      </c>
      <c r="C111" s="249">
        <f t="shared" si="2"/>
        <v>3.443333333</v>
      </c>
      <c r="D111" s="250">
        <f t="shared" si="3"/>
        <v>3.443333333</v>
      </c>
      <c r="E111" s="251">
        <v>12.0</v>
      </c>
      <c r="F111" s="251">
        <v>31.69</v>
      </c>
      <c r="G111" s="48">
        <f t="shared" si="5"/>
        <v>0.7669409487</v>
      </c>
      <c r="H111" s="111">
        <f t="shared" si="6"/>
        <v>9.63</v>
      </c>
      <c r="I111" s="252">
        <f t="shared" si="7"/>
        <v>0.2330590513</v>
      </c>
      <c r="J111" s="248">
        <f t="shared" si="18"/>
        <v>41320000</v>
      </c>
      <c r="K111" s="253">
        <v>2008.0</v>
      </c>
      <c r="L111" s="254" t="s">
        <v>18</v>
      </c>
      <c r="M111" s="254"/>
      <c r="N111" s="254"/>
      <c r="O111" s="254"/>
      <c r="P111" s="254">
        <v>59.0</v>
      </c>
      <c r="Q111" s="253">
        <v>53.0</v>
      </c>
      <c r="R111" s="256">
        <f t="shared" si="8"/>
        <v>56</v>
      </c>
      <c r="S111" s="253">
        <v>46.0</v>
      </c>
      <c r="T111" s="253">
        <v>60.0</v>
      </c>
      <c r="U111" s="253">
        <f t="shared" si="9"/>
        <v>-14</v>
      </c>
      <c r="V111" s="253">
        <f t="shared" si="10"/>
        <v>53</v>
      </c>
      <c r="W111" s="254">
        <f t="shared" si="11"/>
        <v>3</v>
      </c>
      <c r="X111" s="257" t="s">
        <v>1395</v>
      </c>
      <c r="Y111" s="257" t="s">
        <v>1611</v>
      </c>
      <c r="Z111" s="257" t="s">
        <v>1567</v>
      </c>
      <c r="AA111" s="250">
        <v>14.2</v>
      </c>
      <c r="AB111" s="248">
        <f t="shared" si="15"/>
        <v>14200000</v>
      </c>
      <c r="AC111" s="248">
        <f t="shared" si="16"/>
        <v>31690000</v>
      </c>
      <c r="AD111" s="251">
        <v>9.63</v>
      </c>
      <c r="AE111" s="49">
        <f t="shared" si="17"/>
        <v>9630000</v>
      </c>
      <c r="AF111" s="258">
        <f t="shared" si="13"/>
        <v>1.183333333</v>
      </c>
      <c r="AG111" s="257"/>
      <c r="AH111" s="257"/>
      <c r="AI111" s="273" t="s">
        <v>2691</v>
      </c>
      <c r="AJ111" s="255"/>
    </row>
    <row r="112" ht="15.75" customHeight="1">
      <c r="A112" s="260" t="s">
        <v>4056</v>
      </c>
      <c r="B112" s="248">
        <v>16.63</v>
      </c>
      <c r="C112" s="249">
        <f t="shared" si="2"/>
        <v>1.385833333</v>
      </c>
      <c r="D112" s="250">
        <f t="shared" si="3"/>
        <v>1.385833333</v>
      </c>
      <c r="E112" s="251">
        <v>12.0</v>
      </c>
      <c r="F112" s="251">
        <v>12.8</v>
      </c>
      <c r="G112" s="48">
        <f t="shared" si="5"/>
        <v>0.7696933253</v>
      </c>
      <c r="H112" s="111">
        <f t="shared" si="6"/>
        <v>3.83</v>
      </c>
      <c r="I112" s="252">
        <f t="shared" si="7"/>
        <v>0.2303066747</v>
      </c>
      <c r="J112" s="248">
        <f t="shared" si="18"/>
        <v>16630000</v>
      </c>
      <c r="K112" s="253">
        <v>2008.0</v>
      </c>
      <c r="L112" s="254" t="s">
        <v>18</v>
      </c>
      <c r="M112" s="254"/>
      <c r="N112" s="254"/>
      <c r="O112" s="254"/>
      <c r="P112" s="254">
        <v>85.0</v>
      </c>
      <c r="Q112" s="253">
        <v>82.0</v>
      </c>
      <c r="R112" s="256">
        <f t="shared" si="8"/>
        <v>83.5</v>
      </c>
      <c r="S112" s="253">
        <v>61.0</v>
      </c>
      <c r="T112" s="253">
        <v>56.0</v>
      </c>
      <c r="U112" s="253">
        <f t="shared" si="9"/>
        <v>5</v>
      </c>
      <c r="V112" s="253">
        <f t="shared" si="10"/>
        <v>58.5</v>
      </c>
      <c r="W112" s="254">
        <f t="shared" si="11"/>
        <v>25</v>
      </c>
      <c r="X112" s="257" t="s">
        <v>1605</v>
      </c>
      <c r="Y112" s="257" t="s">
        <v>1605</v>
      </c>
      <c r="Z112" s="257" t="s">
        <v>1540</v>
      </c>
      <c r="AA112" s="250">
        <v>0.29</v>
      </c>
      <c r="AB112" s="248">
        <f t="shared" si="15"/>
        <v>290000</v>
      </c>
      <c r="AC112" s="248">
        <f t="shared" si="16"/>
        <v>12800000</v>
      </c>
      <c r="AD112" s="251">
        <v>3.83</v>
      </c>
      <c r="AE112" s="49">
        <f t="shared" si="17"/>
        <v>3830000</v>
      </c>
      <c r="AF112" s="258">
        <f t="shared" si="13"/>
        <v>0.02416666667</v>
      </c>
      <c r="AG112" s="257"/>
      <c r="AH112" s="257"/>
      <c r="AI112" s="273" t="s">
        <v>4057</v>
      </c>
      <c r="AJ112" s="255"/>
    </row>
    <row r="113" ht="15.75" customHeight="1">
      <c r="A113" s="260" t="s">
        <v>4557</v>
      </c>
      <c r="B113" s="248">
        <v>8.88</v>
      </c>
      <c r="C113" s="249">
        <f t="shared" si="2"/>
        <v>0.74</v>
      </c>
      <c r="D113" s="250">
        <f t="shared" si="3"/>
        <v>0.74</v>
      </c>
      <c r="E113" s="251">
        <v>12.0</v>
      </c>
      <c r="F113" s="251">
        <v>8.2</v>
      </c>
      <c r="G113" s="48">
        <f t="shared" si="5"/>
        <v>0.9234234234</v>
      </c>
      <c r="H113" s="111">
        <f t="shared" si="6"/>
        <v>0.68</v>
      </c>
      <c r="I113" s="252">
        <f t="shared" si="7"/>
        <v>0.07657657658</v>
      </c>
      <c r="J113" s="248">
        <f t="shared" si="18"/>
        <v>8880000</v>
      </c>
      <c r="K113" s="253">
        <v>2008.0</v>
      </c>
      <c r="L113" s="254" t="s">
        <v>18</v>
      </c>
      <c r="M113" s="254"/>
      <c r="N113" s="254"/>
      <c r="O113" s="254"/>
      <c r="P113" s="254">
        <v>67.0</v>
      </c>
      <c r="Q113" s="253">
        <v>65.0</v>
      </c>
      <c r="R113" s="256">
        <f t="shared" si="8"/>
        <v>66</v>
      </c>
      <c r="S113" s="253">
        <v>64.0</v>
      </c>
      <c r="T113" s="253">
        <v>71.0</v>
      </c>
      <c r="U113" s="253">
        <f t="shared" si="9"/>
        <v>-7</v>
      </c>
      <c r="V113" s="253">
        <f t="shared" si="10"/>
        <v>67.5</v>
      </c>
      <c r="W113" s="254">
        <f t="shared" si="11"/>
        <v>-1.5</v>
      </c>
      <c r="X113" s="257" t="s">
        <v>1634</v>
      </c>
      <c r="Y113" s="257" t="s">
        <v>1635</v>
      </c>
      <c r="Z113" s="257" t="s">
        <v>1529</v>
      </c>
      <c r="AA113" s="250">
        <v>3.4</v>
      </c>
      <c r="AB113" s="248">
        <f t="shared" si="15"/>
        <v>3400000</v>
      </c>
      <c r="AC113" s="248">
        <f t="shared" si="16"/>
        <v>8200000</v>
      </c>
      <c r="AD113" s="251">
        <v>0.68</v>
      </c>
      <c r="AE113" s="49">
        <f t="shared" si="17"/>
        <v>680000</v>
      </c>
      <c r="AF113" s="258">
        <f t="shared" si="13"/>
        <v>0.2833333333</v>
      </c>
      <c r="AG113" s="257"/>
      <c r="AH113" s="257"/>
      <c r="AI113" s="273" t="s">
        <v>4558</v>
      </c>
      <c r="AJ113" s="255"/>
    </row>
    <row r="114" ht="15.75" customHeight="1">
      <c r="A114" s="260" t="s">
        <v>2792</v>
      </c>
      <c r="B114" s="248">
        <v>40.42</v>
      </c>
      <c r="C114" s="249">
        <f t="shared" si="2"/>
        <v>3.2336</v>
      </c>
      <c r="D114" s="250">
        <f t="shared" si="3"/>
        <v>3.2336</v>
      </c>
      <c r="E114" s="251">
        <v>12.5</v>
      </c>
      <c r="F114" s="251">
        <v>9.05</v>
      </c>
      <c r="G114" s="48">
        <f t="shared" si="5"/>
        <v>0.2238990599</v>
      </c>
      <c r="H114" s="111">
        <f t="shared" si="6"/>
        <v>31.37</v>
      </c>
      <c r="I114" s="252">
        <f t="shared" si="7"/>
        <v>0.7761009401</v>
      </c>
      <c r="J114" s="248">
        <f t="shared" si="18"/>
        <v>40420000</v>
      </c>
      <c r="K114" s="253">
        <v>2008.0</v>
      </c>
      <c r="L114" s="254" t="s">
        <v>18</v>
      </c>
      <c r="M114" s="254"/>
      <c r="N114" s="254"/>
      <c r="O114" s="254"/>
      <c r="P114" s="254">
        <v>63.0</v>
      </c>
      <c r="Q114" s="253">
        <v>55.0</v>
      </c>
      <c r="R114" s="256">
        <f t="shared" si="8"/>
        <v>59</v>
      </c>
      <c r="S114" s="253">
        <v>84.0</v>
      </c>
      <c r="T114" s="253">
        <v>78.0</v>
      </c>
      <c r="U114" s="253">
        <f t="shared" si="9"/>
        <v>6</v>
      </c>
      <c r="V114" s="253">
        <f t="shared" si="10"/>
        <v>81</v>
      </c>
      <c r="W114" s="254">
        <f t="shared" si="11"/>
        <v>-22</v>
      </c>
      <c r="X114" s="257" t="s">
        <v>1565</v>
      </c>
      <c r="Y114" s="257" t="s">
        <v>2793</v>
      </c>
      <c r="Z114" s="257" t="s">
        <v>1534</v>
      </c>
      <c r="AA114" s="250">
        <v>1.03</v>
      </c>
      <c r="AB114" s="248">
        <f t="shared" si="15"/>
        <v>1030000</v>
      </c>
      <c r="AC114" s="248">
        <f t="shared" si="16"/>
        <v>9050000</v>
      </c>
      <c r="AD114" s="251">
        <v>31.37</v>
      </c>
      <c r="AE114" s="49">
        <f t="shared" si="17"/>
        <v>31370000</v>
      </c>
      <c r="AF114" s="258">
        <f t="shared" si="13"/>
        <v>0.0824</v>
      </c>
      <c r="AG114" s="257"/>
      <c r="AH114" s="257"/>
      <c r="AI114" s="273" t="s">
        <v>2794</v>
      </c>
      <c r="AJ114" s="255"/>
    </row>
    <row r="115" ht="15.75" customHeight="1">
      <c r="A115" s="260" t="s">
        <v>2934</v>
      </c>
      <c r="B115" s="248">
        <v>38.8</v>
      </c>
      <c r="C115" s="249">
        <f t="shared" si="2"/>
        <v>2.984615385</v>
      </c>
      <c r="D115" s="250">
        <f t="shared" si="3"/>
        <v>2.984615385</v>
      </c>
      <c r="E115" s="251">
        <v>13.0</v>
      </c>
      <c r="F115" s="251">
        <v>37.93</v>
      </c>
      <c r="G115" s="48">
        <f t="shared" si="5"/>
        <v>0.9775773196</v>
      </c>
      <c r="H115" s="111">
        <f t="shared" si="6"/>
        <v>0.87</v>
      </c>
      <c r="I115" s="252">
        <f t="shared" si="7"/>
        <v>0.02242268041</v>
      </c>
      <c r="J115" s="248">
        <f t="shared" si="18"/>
        <v>38800000</v>
      </c>
      <c r="K115" s="253">
        <v>2008.0</v>
      </c>
      <c r="L115" s="254" t="s">
        <v>18</v>
      </c>
      <c r="M115" s="254"/>
      <c r="N115" s="254"/>
      <c r="O115" s="254"/>
      <c r="P115" s="254">
        <v>13.0</v>
      </c>
      <c r="Q115" s="253">
        <v>41.0</v>
      </c>
      <c r="R115" s="256">
        <f t="shared" si="8"/>
        <v>27</v>
      </c>
      <c r="S115" s="253">
        <v>59.0</v>
      </c>
      <c r="T115" s="253">
        <v>58.0</v>
      </c>
      <c r="U115" s="253">
        <f t="shared" si="9"/>
        <v>1</v>
      </c>
      <c r="V115" s="253">
        <f t="shared" si="10"/>
        <v>58.5</v>
      </c>
      <c r="W115" s="254">
        <f t="shared" si="11"/>
        <v>-31.5</v>
      </c>
      <c r="X115" s="257" t="s">
        <v>1543</v>
      </c>
      <c r="Y115" s="257" t="s">
        <v>2336</v>
      </c>
      <c r="Z115" s="257" t="s">
        <v>1540</v>
      </c>
      <c r="AA115" s="250">
        <v>17.7</v>
      </c>
      <c r="AB115" s="248">
        <f t="shared" si="15"/>
        <v>17700000</v>
      </c>
      <c r="AC115" s="248">
        <f t="shared" si="16"/>
        <v>37930000</v>
      </c>
      <c r="AD115" s="251">
        <v>0.87</v>
      </c>
      <c r="AE115" s="49">
        <f t="shared" si="17"/>
        <v>870000</v>
      </c>
      <c r="AF115" s="258">
        <f t="shared" si="13"/>
        <v>1.361538462</v>
      </c>
      <c r="AG115" s="257"/>
      <c r="AH115" s="257"/>
      <c r="AI115" s="273" t="s">
        <v>2935</v>
      </c>
      <c r="AJ115" s="255"/>
    </row>
    <row r="116" ht="15.75" customHeight="1">
      <c r="A116" s="260" t="s">
        <v>2807</v>
      </c>
      <c r="B116" s="248">
        <v>43.31</v>
      </c>
      <c r="C116" s="249">
        <f t="shared" si="2"/>
        <v>3.208148148</v>
      </c>
      <c r="D116" s="250">
        <f t="shared" si="3"/>
        <v>3.208148148</v>
      </c>
      <c r="E116" s="251">
        <v>13.5</v>
      </c>
      <c r="F116" s="251">
        <v>13.85</v>
      </c>
      <c r="G116" s="48">
        <f t="shared" si="5"/>
        <v>0.3197875779</v>
      </c>
      <c r="H116" s="111">
        <f t="shared" si="6"/>
        <v>29.46</v>
      </c>
      <c r="I116" s="252">
        <f t="shared" si="7"/>
        <v>0.6802124221</v>
      </c>
      <c r="J116" s="248">
        <f t="shared" si="18"/>
        <v>43310000</v>
      </c>
      <c r="K116" s="253">
        <v>2008.0</v>
      </c>
      <c r="L116" s="254" t="s">
        <v>18</v>
      </c>
      <c r="M116" s="254"/>
      <c r="N116" s="254"/>
      <c r="O116" s="254"/>
      <c r="P116" s="254">
        <v>60.0</v>
      </c>
      <c r="Q116" s="253">
        <v>62.0</v>
      </c>
      <c r="R116" s="254">
        <f t="shared" si="8"/>
        <v>61</v>
      </c>
      <c r="S116" s="253">
        <v>68.0</v>
      </c>
      <c r="T116" s="253">
        <v>80.0</v>
      </c>
      <c r="U116" s="253">
        <f t="shared" si="9"/>
        <v>-12</v>
      </c>
      <c r="V116" s="253">
        <f t="shared" si="10"/>
        <v>74</v>
      </c>
      <c r="W116" s="254">
        <f t="shared" si="11"/>
        <v>-13</v>
      </c>
      <c r="X116" s="257" t="s">
        <v>1634</v>
      </c>
      <c r="Y116" s="257" t="s">
        <v>1635</v>
      </c>
      <c r="Z116" s="257" t="s">
        <v>1534</v>
      </c>
      <c r="AA116" s="250">
        <v>3.3</v>
      </c>
      <c r="AB116" s="248">
        <f t="shared" si="15"/>
        <v>3300000</v>
      </c>
      <c r="AC116" s="248">
        <f t="shared" si="16"/>
        <v>13850000</v>
      </c>
      <c r="AD116" s="251">
        <v>29.46</v>
      </c>
      <c r="AE116" s="49">
        <f t="shared" si="17"/>
        <v>29460000</v>
      </c>
      <c r="AF116" s="258">
        <f t="shared" si="13"/>
        <v>0.2444444444</v>
      </c>
      <c r="AG116" s="257"/>
      <c r="AH116" s="257"/>
      <c r="AI116" s="273" t="s">
        <v>2808</v>
      </c>
      <c r="AJ116" s="255"/>
    </row>
    <row r="117" ht="15.75" customHeight="1">
      <c r="A117" s="247" t="s">
        <v>855</v>
      </c>
      <c r="B117" s="248">
        <v>377.91</v>
      </c>
      <c r="C117" s="249">
        <f t="shared" si="2"/>
        <v>25.194</v>
      </c>
      <c r="D117" s="250">
        <f t="shared" si="3"/>
        <v>25.194</v>
      </c>
      <c r="E117" s="251">
        <v>15.0</v>
      </c>
      <c r="F117" s="251">
        <v>141.32</v>
      </c>
      <c r="G117" s="48">
        <f t="shared" si="5"/>
        <v>0.3739514699</v>
      </c>
      <c r="H117" s="111">
        <f t="shared" si="6"/>
        <v>236.59</v>
      </c>
      <c r="I117" s="252">
        <f t="shared" si="7"/>
        <v>0.6260485301</v>
      </c>
      <c r="J117" s="248">
        <f t="shared" si="18"/>
        <v>377910000</v>
      </c>
      <c r="K117" s="253">
        <v>2008.0</v>
      </c>
      <c r="L117" s="254" t="s">
        <v>18</v>
      </c>
      <c r="M117" s="254"/>
      <c r="N117" s="254"/>
      <c r="O117" s="254"/>
      <c r="P117" s="254">
        <v>94.0</v>
      </c>
      <c r="Q117" s="253">
        <v>86.0</v>
      </c>
      <c r="R117" s="254">
        <f t="shared" si="8"/>
        <v>90</v>
      </c>
      <c r="S117" s="253">
        <v>90.0</v>
      </c>
      <c r="T117" s="253">
        <v>78.0</v>
      </c>
      <c r="U117" s="253">
        <f t="shared" si="9"/>
        <v>12</v>
      </c>
      <c r="V117" s="253">
        <f t="shared" si="10"/>
        <v>84</v>
      </c>
      <c r="W117" s="254">
        <f t="shared" si="11"/>
        <v>6</v>
      </c>
      <c r="X117" s="257" t="s">
        <v>1565</v>
      </c>
      <c r="Y117" s="257" t="s">
        <v>1649</v>
      </c>
      <c r="Z117" s="257" t="s">
        <v>1534</v>
      </c>
      <c r="AA117" s="250">
        <v>4.3</v>
      </c>
      <c r="AB117" s="248">
        <f t="shared" si="15"/>
        <v>4300000</v>
      </c>
      <c r="AC117" s="248">
        <f t="shared" si="16"/>
        <v>141320000</v>
      </c>
      <c r="AD117" s="251">
        <v>236.59</v>
      </c>
      <c r="AE117" s="49">
        <f t="shared" si="17"/>
        <v>236590000</v>
      </c>
      <c r="AF117" s="258">
        <f t="shared" si="13"/>
        <v>0.2866666667</v>
      </c>
      <c r="AG117" s="257" t="s">
        <v>1608</v>
      </c>
      <c r="AH117" s="257" t="s">
        <v>1650</v>
      </c>
      <c r="AI117" s="273" t="s">
        <v>1651</v>
      </c>
      <c r="AJ117" s="255"/>
    </row>
    <row r="118" ht="15.75" customHeight="1">
      <c r="A118" s="260" t="s">
        <v>3389</v>
      </c>
      <c r="B118" s="248">
        <v>33.39</v>
      </c>
      <c r="C118" s="249">
        <f t="shared" si="2"/>
        <v>2.226</v>
      </c>
      <c r="D118" s="250">
        <f t="shared" si="3"/>
        <v>2.226</v>
      </c>
      <c r="E118" s="251">
        <v>15.0</v>
      </c>
      <c r="F118" s="251">
        <v>7.8</v>
      </c>
      <c r="G118" s="48">
        <f t="shared" si="5"/>
        <v>0.2336028751</v>
      </c>
      <c r="H118" s="111">
        <f t="shared" si="6"/>
        <v>25.59</v>
      </c>
      <c r="I118" s="252">
        <f t="shared" si="7"/>
        <v>0.7663971249</v>
      </c>
      <c r="J118" s="248">
        <f t="shared" si="18"/>
        <v>33390000</v>
      </c>
      <c r="K118" s="253">
        <v>2008.0</v>
      </c>
      <c r="L118" s="254" t="s">
        <v>18</v>
      </c>
      <c r="M118" s="254"/>
      <c r="N118" s="254"/>
      <c r="O118" s="254"/>
      <c r="P118" s="254">
        <v>81.0</v>
      </c>
      <c r="Q118" s="253">
        <v>67.0</v>
      </c>
      <c r="R118" s="254">
        <f t="shared" si="8"/>
        <v>74</v>
      </c>
      <c r="S118" s="253">
        <v>85.0</v>
      </c>
      <c r="T118" s="253">
        <v>85.0</v>
      </c>
      <c r="U118" s="253">
        <f t="shared" si="9"/>
        <v>0</v>
      </c>
      <c r="V118" s="253">
        <f t="shared" si="10"/>
        <v>85</v>
      </c>
      <c r="W118" s="254">
        <f t="shared" si="11"/>
        <v>-11</v>
      </c>
      <c r="X118" s="257" t="s">
        <v>1543</v>
      </c>
      <c r="Y118" s="257" t="s">
        <v>2336</v>
      </c>
      <c r="Z118" s="257" t="s">
        <v>1540</v>
      </c>
      <c r="AA118" s="250">
        <v>0.46</v>
      </c>
      <c r="AB118" s="248">
        <f t="shared" si="15"/>
        <v>460000</v>
      </c>
      <c r="AC118" s="248">
        <f t="shared" si="16"/>
        <v>7800000</v>
      </c>
      <c r="AD118" s="251">
        <v>25.59</v>
      </c>
      <c r="AE118" s="49">
        <f t="shared" si="17"/>
        <v>25590000</v>
      </c>
      <c r="AF118" s="258">
        <f t="shared" si="13"/>
        <v>0.03066666667</v>
      </c>
      <c r="AG118" s="257"/>
      <c r="AH118" s="257"/>
      <c r="AI118" s="273" t="s">
        <v>3390</v>
      </c>
      <c r="AJ118" s="255"/>
    </row>
    <row r="119" ht="15.75" customHeight="1">
      <c r="A119" s="260" t="s">
        <v>4041</v>
      </c>
      <c r="B119" s="248">
        <v>21.15</v>
      </c>
      <c r="C119" s="249">
        <f t="shared" si="2"/>
        <v>1.41</v>
      </c>
      <c r="D119" s="250">
        <f t="shared" si="3"/>
        <v>1.41</v>
      </c>
      <c r="E119" s="251">
        <v>15.0</v>
      </c>
      <c r="F119" s="251">
        <v>10.01</v>
      </c>
      <c r="G119" s="48">
        <f t="shared" si="5"/>
        <v>0.473286052</v>
      </c>
      <c r="H119" s="111">
        <f t="shared" si="6"/>
        <v>11.14</v>
      </c>
      <c r="I119" s="252">
        <f t="shared" si="7"/>
        <v>0.526713948</v>
      </c>
      <c r="J119" s="248">
        <f t="shared" si="18"/>
        <v>21150000</v>
      </c>
      <c r="K119" s="253">
        <v>2008.0</v>
      </c>
      <c r="L119" s="254" t="s">
        <v>18</v>
      </c>
      <c r="M119" s="254"/>
      <c r="N119" s="254"/>
      <c r="O119" s="254"/>
      <c r="P119" s="254">
        <v>52.0</v>
      </c>
      <c r="Q119" s="253">
        <v>48.0</v>
      </c>
      <c r="R119" s="254">
        <f t="shared" si="8"/>
        <v>50</v>
      </c>
      <c r="S119" s="253">
        <v>74.0</v>
      </c>
      <c r="T119" s="253">
        <v>70.0</v>
      </c>
      <c r="U119" s="253">
        <f t="shared" si="9"/>
        <v>4</v>
      </c>
      <c r="V119" s="253">
        <f t="shared" si="10"/>
        <v>72</v>
      </c>
      <c r="W119" s="254">
        <f t="shared" si="11"/>
        <v>-22</v>
      </c>
      <c r="X119" s="257" t="s">
        <v>1543</v>
      </c>
      <c r="Y119" s="257" t="s">
        <v>2574</v>
      </c>
      <c r="Z119" s="257" t="s">
        <v>1540</v>
      </c>
      <c r="AA119" s="250">
        <v>3.8</v>
      </c>
      <c r="AB119" s="248">
        <f t="shared" si="15"/>
        <v>3800000</v>
      </c>
      <c r="AC119" s="248">
        <f t="shared" si="16"/>
        <v>10010000</v>
      </c>
      <c r="AD119" s="251">
        <v>11.14</v>
      </c>
      <c r="AE119" s="49">
        <f t="shared" si="17"/>
        <v>11140000</v>
      </c>
      <c r="AF119" s="258">
        <f t="shared" si="13"/>
        <v>0.2533333333</v>
      </c>
      <c r="AG119" s="257"/>
      <c r="AH119" s="257"/>
      <c r="AI119" s="273" t="s">
        <v>4042</v>
      </c>
      <c r="AJ119" s="255"/>
    </row>
    <row r="120" ht="15.75" customHeight="1">
      <c r="A120" s="260" t="s">
        <v>4484</v>
      </c>
      <c r="B120" s="248">
        <v>13.15</v>
      </c>
      <c r="C120" s="249">
        <f t="shared" si="2"/>
        <v>0.8766666667</v>
      </c>
      <c r="D120" s="250">
        <f t="shared" si="3"/>
        <v>0.8766666667</v>
      </c>
      <c r="E120" s="251">
        <v>15.0</v>
      </c>
      <c r="F120" s="251">
        <v>12.98</v>
      </c>
      <c r="G120" s="48">
        <f t="shared" si="5"/>
        <v>0.9870722433</v>
      </c>
      <c r="H120" s="111">
        <f t="shared" si="6"/>
        <v>0.17</v>
      </c>
      <c r="I120" s="252">
        <f t="shared" si="7"/>
        <v>0.01292775665</v>
      </c>
      <c r="J120" s="248">
        <f t="shared" si="18"/>
        <v>13150000</v>
      </c>
      <c r="K120" s="253">
        <v>2008.0</v>
      </c>
      <c r="L120" s="254" t="s">
        <v>18</v>
      </c>
      <c r="M120" s="254"/>
      <c r="N120" s="254"/>
      <c r="O120" s="254"/>
      <c r="P120" s="254">
        <v>41.0</v>
      </c>
      <c r="Q120" s="253">
        <v>49.0</v>
      </c>
      <c r="R120" s="254">
        <f t="shared" si="8"/>
        <v>45</v>
      </c>
      <c r="S120" s="253">
        <v>33.0</v>
      </c>
      <c r="T120" s="253">
        <v>70.0</v>
      </c>
      <c r="U120" s="253">
        <f t="shared" si="9"/>
        <v>-37</v>
      </c>
      <c r="V120" s="253">
        <f t="shared" si="10"/>
        <v>51.5</v>
      </c>
      <c r="W120" s="254">
        <f t="shared" si="11"/>
        <v>-6.5</v>
      </c>
      <c r="X120" s="257" t="s">
        <v>1594</v>
      </c>
      <c r="Y120" s="257" t="s">
        <v>1799</v>
      </c>
      <c r="Z120" s="257" t="s">
        <v>1540</v>
      </c>
      <c r="AA120" s="250">
        <v>4.25</v>
      </c>
      <c r="AB120" s="248">
        <f t="shared" si="15"/>
        <v>4250000</v>
      </c>
      <c r="AC120" s="248">
        <f t="shared" si="16"/>
        <v>12980000</v>
      </c>
      <c r="AD120" s="251">
        <v>0.17</v>
      </c>
      <c r="AE120" s="49">
        <f t="shared" si="17"/>
        <v>170000</v>
      </c>
      <c r="AF120" s="258">
        <f t="shared" si="13"/>
        <v>0.2833333333</v>
      </c>
      <c r="AG120" s="257"/>
      <c r="AH120" s="257"/>
      <c r="AI120" s="273" t="s">
        <v>4485</v>
      </c>
      <c r="AJ120" s="255"/>
    </row>
    <row r="121" ht="15.75" customHeight="1">
      <c r="A121" s="247" t="s">
        <v>2079</v>
      </c>
      <c r="B121" s="248">
        <v>96.41</v>
      </c>
      <c r="C121" s="249">
        <f t="shared" si="2"/>
        <v>6.025625</v>
      </c>
      <c r="D121" s="250">
        <f t="shared" si="3"/>
        <v>6.025625</v>
      </c>
      <c r="E121" s="251">
        <v>16.0</v>
      </c>
      <c r="F121" s="251">
        <v>23.22</v>
      </c>
      <c r="G121" s="48">
        <f t="shared" si="5"/>
        <v>0.2408463852</v>
      </c>
      <c r="H121" s="111">
        <f t="shared" si="6"/>
        <v>73.19</v>
      </c>
      <c r="I121" s="252">
        <f t="shared" si="7"/>
        <v>0.7591536148</v>
      </c>
      <c r="J121" s="248">
        <f t="shared" si="18"/>
        <v>96410000</v>
      </c>
      <c r="K121" s="253">
        <v>2008.0</v>
      </c>
      <c r="L121" s="254" t="s">
        <v>18</v>
      </c>
      <c r="M121" s="254"/>
      <c r="N121" s="254"/>
      <c r="O121" s="254"/>
      <c r="P121" s="254">
        <v>82.0</v>
      </c>
      <c r="Q121" s="253">
        <v>70.0</v>
      </c>
      <c r="R121" s="263">
        <f t="shared" si="8"/>
        <v>76</v>
      </c>
      <c r="S121" s="253">
        <v>73.0</v>
      </c>
      <c r="T121" s="253">
        <v>69.0</v>
      </c>
      <c r="U121" s="253">
        <f t="shared" si="9"/>
        <v>4</v>
      </c>
      <c r="V121" s="253">
        <f t="shared" si="10"/>
        <v>71</v>
      </c>
      <c r="W121" s="263">
        <f t="shared" si="11"/>
        <v>5</v>
      </c>
      <c r="X121" s="257" t="s">
        <v>1605</v>
      </c>
      <c r="Y121" s="257" t="s">
        <v>1605</v>
      </c>
      <c r="Z121" s="257" t="s">
        <v>1540</v>
      </c>
      <c r="AA121" s="250">
        <v>3.76</v>
      </c>
      <c r="AB121" s="248">
        <f t="shared" si="15"/>
        <v>3760000</v>
      </c>
      <c r="AC121" s="248">
        <f t="shared" si="16"/>
        <v>23220000</v>
      </c>
      <c r="AD121" s="251">
        <v>73.19</v>
      </c>
      <c r="AE121" s="49">
        <f t="shared" si="17"/>
        <v>73190000</v>
      </c>
      <c r="AF121" s="258">
        <f t="shared" si="13"/>
        <v>0.235</v>
      </c>
      <c r="AG121" s="257"/>
      <c r="AH121" s="257"/>
      <c r="AI121" s="273" t="s">
        <v>2080</v>
      </c>
      <c r="AJ121" s="255"/>
    </row>
    <row r="122" ht="15.75" customHeight="1">
      <c r="A122" s="260" t="s">
        <v>2849</v>
      </c>
      <c r="B122" s="248">
        <v>50.01</v>
      </c>
      <c r="C122" s="249">
        <f t="shared" si="2"/>
        <v>3.125625</v>
      </c>
      <c r="D122" s="250">
        <f t="shared" si="3"/>
        <v>3.125625</v>
      </c>
      <c r="E122" s="251">
        <v>16.0</v>
      </c>
      <c r="F122" s="251">
        <v>26.9</v>
      </c>
      <c r="G122" s="48">
        <f t="shared" si="5"/>
        <v>0.5378924215</v>
      </c>
      <c r="H122" s="111">
        <f t="shared" si="6"/>
        <v>23.11</v>
      </c>
      <c r="I122" s="252">
        <f t="shared" si="7"/>
        <v>0.4621075785</v>
      </c>
      <c r="J122" s="248">
        <f t="shared" si="18"/>
        <v>50010000</v>
      </c>
      <c r="K122" s="253">
        <v>2008.0</v>
      </c>
      <c r="L122" s="254" t="s">
        <v>18</v>
      </c>
      <c r="M122" s="254"/>
      <c r="N122" s="254"/>
      <c r="O122" s="254"/>
      <c r="P122" s="254">
        <v>13.0</v>
      </c>
      <c r="Q122" s="253">
        <v>27.0</v>
      </c>
      <c r="R122" s="254">
        <f t="shared" si="8"/>
        <v>20</v>
      </c>
      <c r="S122" s="253">
        <v>41.0</v>
      </c>
      <c r="T122" s="253">
        <v>46.0</v>
      </c>
      <c r="U122" s="253">
        <f t="shared" si="9"/>
        <v>-5</v>
      </c>
      <c r="V122" s="253">
        <f t="shared" si="10"/>
        <v>43.5</v>
      </c>
      <c r="W122" s="254">
        <f t="shared" si="11"/>
        <v>-23.5</v>
      </c>
      <c r="X122" s="257" t="s">
        <v>1543</v>
      </c>
      <c r="Y122" s="257" t="s">
        <v>1543</v>
      </c>
      <c r="Z122" s="257" t="s">
        <v>1567</v>
      </c>
      <c r="AA122" s="250">
        <v>10.12</v>
      </c>
      <c r="AB122" s="248">
        <f t="shared" si="15"/>
        <v>10120000</v>
      </c>
      <c r="AC122" s="248">
        <f t="shared" si="16"/>
        <v>26900000</v>
      </c>
      <c r="AD122" s="251">
        <v>23.11</v>
      </c>
      <c r="AE122" s="49">
        <f t="shared" si="17"/>
        <v>23110000</v>
      </c>
      <c r="AF122" s="258">
        <f t="shared" si="13"/>
        <v>0.6325</v>
      </c>
      <c r="AG122" s="257"/>
      <c r="AH122" s="257"/>
      <c r="AI122" s="273" t="s">
        <v>2850</v>
      </c>
      <c r="AJ122" s="255"/>
    </row>
    <row r="123" ht="15.75" customHeight="1">
      <c r="A123" s="247" t="s">
        <v>1829</v>
      </c>
      <c r="B123" s="248">
        <v>150.82</v>
      </c>
      <c r="C123" s="249">
        <f t="shared" si="2"/>
        <v>8.618285714</v>
      </c>
      <c r="D123" s="250">
        <f t="shared" si="3"/>
        <v>8.618285714</v>
      </c>
      <c r="E123" s="251">
        <v>17.5</v>
      </c>
      <c r="F123" s="251">
        <v>58.02</v>
      </c>
      <c r="G123" s="48">
        <f t="shared" si="5"/>
        <v>0.3846969898</v>
      </c>
      <c r="H123" s="111">
        <f t="shared" si="6"/>
        <v>92.8</v>
      </c>
      <c r="I123" s="252">
        <f t="shared" si="7"/>
        <v>0.6153030102</v>
      </c>
      <c r="J123" s="248">
        <f t="shared" si="18"/>
        <v>150820000</v>
      </c>
      <c r="K123" s="253">
        <v>2008.0</v>
      </c>
      <c r="L123" s="254" t="s">
        <v>18</v>
      </c>
      <c r="M123" s="254"/>
      <c r="N123" s="254"/>
      <c r="O123" s="254"/>
      <c r="P123" s="254">
        <v>26.0</v>
      </c>
      <c r="Q123" s="253">
        <v>50.0</v>
      </c>
      <c r="R123" s="263">
        <f t="shared" si="8"/>
        <v>38</v>
      </c>
      <c r="S123" s="253">
        <v>81.0</v>
      </c>
      <c r="T123" s="253">
        <v>75.0</v>
      </c>
      <c r="U123" s="253">
        <f t="shared" si="9"/>
        <v>6</v>
      </c>
      <c r="V123" s="253">
        <f t="shared" si="10"/>
        <v>78</v>
      </c>
      <c r="W123" s="263">
        <f t="shared" si="11"/>
        <v>-40</v>
      </c>
      <c r="X123" s="257" t="s">
        <v>1605</v>
      </c>
      <c r="Y123" s="257" t="s">
        <v>1830</v>
      </c>
      <c r="Z123" s="257" t="s">
        <v>1550</v>
      </c>
      <c r="AA123" s="250">
        <v>18.91</v>
      </c>
      <c r="AB123" s="248">
        <f t="shared" si="15"/>
        <v>18910000</v>
      </c>
      <c r="AC123" s="248">
        <f t="shared" si="16"/>
        <v>58020000</v>
      </c>
      <c r="AD123" s="251">
        <v>92.8</v>
      </c>
      <c r="AE123" s="49">
        <f t="shared" si="17"/>
        <v>92800000</v>
      </c>
      <c r="AF123" s="258">
        <f t="shared" si="13"/>
        <v>1.080571429</v>
      </c>
      <c r="AG123" s="257"/>
      <c r="AH123" s="257"/>
      <c r="AI123" s="273" t="s">
        <v>1831</v>
      </c>
      <c r="AJ123" s="255"/>
    </row>
    <row r="124" ht="15.75" customHeight="1">
      <c r="A124" s="260" t="s">
        <v>2819</v>
      </c>
      <c r="B124" s="248">
        <v>57.2</v>
      </c>
      <c r="C124" s="249">
        <f t="shared" si="2"/>
        <v>3.177777778</v>
      </c>
      <c r="D124" s="250">
        <f t="shared" si="3"/>
        <v>3.177777778</v>
      </c>
      <c r="E124" s="251">
        <v>18.0</v>
      </c>
      <c r="F124" s="251">
        <v>43.87</v>
      </c>
      <c r="G124" s="48">
        <f t="shared" si="5"/>
        <v>0.766958042</v>
      </c>
      <c r="H124" s="111">
        <f t="shared" si="6"/>
        <v>13.33</v>
      </c>
      <c r="I124" s="252">
        <f t="shared" si="7"/>
        <v>0.233041958</v>
      </c>
      <c r="J124" s="248">
        <f t="shared" si="18"/>
        <v>57200000</v>
      </c>
      <c r="K124" s="253">
        <v>2008.0</v>
      </c>
      <c r="L124" s="254" t="s">
        <v>18</v>
      </c>
      <c r="M124" s="254"/>
      <c r="N124" s="254"/>
      <c r="O124" s="254"/>
      <c r="P124" s="254">
        <v>8.0</v>
      </c>
      <c r="Q124" s="253">
        <v>17.0</v>
      </c>
      <c r="R124" s="254">
        <f t="shared" si="8"/>
        <v>12.5</v>
      </c>
      <c r="S124" s="253">
        <v>46.0</v>
      </c>
      <c r="T124" s="253">
        <v>43.0</v>
      </c>
      <c r="U124" s="253">
        <f t="shared" si="9"/>
        <v>3</v>
      </c>
      <c r="V124" s="253">
        <f t="shared" si="10"/>
        <v>44.5</v>
      </c>
      <c r="W124" s="254">
        <f t="shared" si="11"/>
        <v>-32</v>
      </c>
      <c r="X124" s="257" t="s">
        <v>1395</v>
      </c>
      <c r="Y124" s="257" t="s">
        <v>1639</v>
      </c>
      <c r="Z124" s="257" t="s">
        <v>1567</v>
      </c>
      <c r="AA124" s="250">
        <v>20.81</v>
      </c>
      <c r="AB124" s="248">
        <f t="shared" si="15"/>
        <v>20810000</v>
      </c>
      <c r="AC124" s="248">
        <f t="shared" si="16"/>
        <v>43870000</v>
      </c>
      <c r="AD124" s="251">
        <v>13.33</v>
      </c>
      <c r="AE124" s="49">
        <f t="shared" si="17"/>
        <v>13330000</v>
      </c>
      <c r="AF124" s="258">
        <f t="shared" si="13"/>
        <v>1.156111111</v>
      </c>
      <c r="AG124" s="257"/>
      <c r="AH124" s="257"/>
      <c r="AI124" s="273" t="s">
        <v>2820</v>
      </c>
      <c r="AJ124" s="255"/>
    </row>
    <row r="125" ht="15.75" customHeight="1">
      <c r="A125" s="260" t="s">
        <v>4421</v>
      </c>
      <c r="B125" s="248">
        <v>18.75</v>
      </c>
      <c r="C125" s="249">
        <f t="shared" si="2"/>
        <v>0.9868421053</v>
      </c>
      <c r="D125" s="250">
        <f t="shared" si="3"/>
        <v>0.9868421053</v>
      </c>
      <c r="E125" s="251">
        <v>19.0</v>
      </c>
      <c r="F125" s="251">
        <v>8.4</v>
      </c>
      <c r="G125" s="48">
        <f t="shared" si="5"/>
        <v>0.448</v>
      </c>
      <c r="H125" s="111">
        <f t="shared" si="6"/>
        <v>10.35</v>
      </c>
      <c r="I125" s="252">
        <f t="shared" si="7"/>
        <v>0.552</v>
      </c>
      <c r="J125" s="248">
        <f t="shared" si="18"/>
        <v>18750000</v>
      </c>
      <c r="K125" s="253">
        <v>2008.0</v>
      </c>
      <c r="L125" s="254" t="s">
        <v>18</v>
      </c>
      <c r="M125" s="254"/>
      <c r="N125" s="254"/>
      <c r="O125" s="254"/>
      <c r="P125" s="254">
        <v>46.0</v>
      </c>
      <c r="Q125" s="253">
        <v>49.0</v>
      </c>
      <c r="R125" s="254">
        <f t="shared" si="8"/>
        <v>47.5</v>
      </c>
      <c r="S125" s="253">
        <v>61.0</v>
      </c>
      <c r="T125" s="253">
        <v>71.0</v>
      </c>
      <c r="U125" s="253">
        <f t="shared" si="9"/>
        <v>-10</v>
      </c>
      <c r="V125" s="253">
        <f t="shared" si="10"/>
        <v>66</v>
      </c>
      <c r="W125" s="254">
        <f t="shared" si="11"/>
        <v>-18.5</v>
      </c>
      <c r="X125" s="257" t="s">
        <v>1694</v>
      </c>
      <c r="Y125" s="257" t="s">
        <v>3915</v>
      </c>
      <c r="Z125" s="257" t="s">
        <v>1534</v>
      </c>
      <c r="AA125" s="250">
        <v>3.61</v>
      </c>
      <c r="AB125" s="248">
        <f t="shared" si="15"/>
        <v>3610000</v>
      </c>
      <c r="AC125" s="248">
        <f t="shared" si="16"/>
        <v>8400000</v>
      </c>
      <c r="AD125" s="251">
        <v>10.35</v>
      </c>
      <c r="AE125" s="49">
        <f t="shared" si="17"/>
        <v>10350000</v>
      </c>
      <c r="AF125" s="258">
        <f t="shared" si="13"/>
        <v>0.19</v>
      </c>
      <c r="AG125" s="257"/>
      <c r="AH125" s="257"/>
      <c r="AI125" s="273" t="s">
        <v>4422</v>
      </c>
      <c r="AJ125" s="255"/>
    </row>
    <row r="126" ht="15.75" customHeight="1">
      <c r="A126" s="247" t="s">
        <v>1912</v>
      </c>
      <c r="B126" s="248">
        <v>149.28</v>
      </c>
      <c r="C126" s="249">
        <f t="shared" si="2"/>
        <v>7.464</v>
      </c>
      <c r="D126" s="250">
        <f t="shared" si="3"/>
        <v>7.464</v>
      </c>
      <c r="E126" s="251">
        <v>20.0</v>
      </c>
      <c r="F126" s="251">
        <v>94.51</v>
      </c>
      <c r="G126" s="48">
        <f t="shared" si="5"/>
        <v>0.6331055734</v>
      </c>
      <c r="H126" s="111">
        <f t="shared" si="6"/>
        <v>54.77</v>
      </c>
      <c r="I126" s="252">
        <f t="shared" si="7"/>
        <v>0.3668944266</v>
      </c>
      <c r="J126" s="248">
        <f t="shared" si="18"/>
        <v>149280000</v>
      </c>
      <c r="K126" s="253">
        <v>2008.0</v>
      </c>
      <c r="L126" s="254" t="s">
        <v>18</v>
      </c>
      <c r="M126" s="254"/>
      <c r="N126" s="254"/>
      <c r="O126" s="254"/>
      <c r="P126" s="254">
        <v>41.0</v>
      </c>
      <c r="Q126" s="253">
        <v>41.0</v>
      </c>
      <c r="R126" s="263">
        <f t="shared" si="8"/>
        <v>41</v>
      </c>
      <c r="S126" s="253">
        <v>56.0</v>
      </c>
      <c r="T126" s="253">
        <v>41.0</v>
      </c>
      <c r="U126" s="253">
        <f t="shared" si="9"/>
        <v>15</v>
      </c>
      <c r="V126" s="253">
        <f t="shared" si="10"/>
        <v>48.5</v>
      </c>
      <c r="W126" s="263">
        <f t="shared" si="11"/>
        <v>-7.5</v>
      </c>
      <c r="X126" s="257" t="s">
        <v>1694</v>
      </c>
      <c r="Y126" s="257" t="s">
        <v>1913</v>
      </c>
      <c r="Z126" s="257" t="s">
        <v>1540</v>
      </c>
      <c r="AA126" s="250">
        <v>29.3</v>
      </c>
      <c r="AB126" s="248">
        <f t="shared" si="15"/>
        <v>29300000</v>
      </c>
      <c r="AC126" s="248">
        <f t="shared" si="16"/>
        <v>94510000</v>
      </c>
      <c r="AD126" s="251">
        <v>54.77</v>
      </c>
      <c r="AE126" s="49">
        <f t="shared" si="17"/>
        <v>54770000</v>
      </c>
      <c r="AF126" s="258">
        <f t="shared" si="13"/>
        <v>1.465</v>
      </c>
      <c r="AG126" s="257"/>
      <c r="AH126" s="257"/>
      <c r="AI126" s="273" t="s">
        <v>1914</v>
      </c>
      <c r="AJ126" s="255"/>
    </row>
    <row r="127" ht="15.75" customHeight="1">
      <c r="A127" s="260" t="s">
        <v>2774</v>
      </c>
      <c r="B127" s="248">
        <v>65.57</v>
      </c>
      <c r="C127" s="249">
        <f t="shared" si="2"/>
        <v>3.2785</v>
      </c>
      <c r="D127" s="250">
        <f t="shared" si="3"/>
        <v>3.2785</v>
      </c>
      <c r="E127" s="251">
        <v>20.0</v>
      </c>
      <c r="F127" s="251">
        <v>26.42</v>
      </c>
      <c r="G127" s="48">
        <f t="shared" si="5"/>
        <v>0.4029281684</v>
      </c>
      <c r="H127" s="111">
        <f t="shared" si="6"/>
        <v>39.15</v>
      </c>
      <c r="I127" s="252">
        <f t="shared" si="7"/>
        <v>0.5970718316</v>
      </c>
      <c r="J127" s="248">
        <f t="shared" si="18"/>
        <v>65570000</v>
      </c>
      <c r="K127" s="253">
        <v>2008.0</v>
      </c>
      <c r="L127" s="254" t="s">
        <v>18</v>
      </c>
      <c r="M127" s="254"/>
      <c r="N127" s="254"/>
      <c r="O127" s="254"/>
      <c r="P127" s="254">
        <v>37.0</v>
      </c>
      <c r="Q127" s="253">
        <v>55.0</v>
      </c>
      <c r="R127" s="254">
        <f t="shared" si="8"/>
        <v>46</v>
      </c>
      <c r="S127" s="253">
        <v>62.0</v>
      </c>
      <c r="T127" s="253">
        <v>74.0</v>
      </c>
      <c r="U127" s="253">
        <f t="shared" si="9"/>
        <v>-12</v>
      </c>
      <c r="V127" s="253">
        <f t="shared" si="10"/>
        <v>68</v>
      </c>
      <c r="W127" s="254">
        <f t="shared" si="11"/>
        <v>-22</v>
      </c>
      <c r="X127" s="257" t="s">
        <v>1602</v>
      </c>
      <c r="Y127" s="257" t="s">
        <v>2012</v>
      </c>
      <c r="Z127" s="257" t="s">
        <v>1540</v>
      </c>
      <c r="AA127" s="250">
        <v>12.5</v>
      </c>
      <c r="AB127" s="248">
        <f t="shared" si="15"/>
        <v>12500000</v>
      </c>
      <c r="AC127" s="248">
        <f t="shared" si="16"/>
        <v>26420000</v>
      </c>
      <c r="AD127" s="251">
        <v>39.15</v>
      </c>
      <c r="AE127" s="49">
        <f t="shared" si="17"/>
        <v>39150000</v>
      </c>
      <c r="AF127" s="258">
        <f t="shared" si="13"/>
        <v>0.625</v>
      </c>
      <c r="AG127" s="257"/>
      <c r="AH127" s="257"/>
      <c r="AI127" s="273" t="s">
        <v>2775</v>
      </c>
      <c r="AJ127" s="255"/>
    </row>
    <row r="128" ht="15.75" customHeight="1">
      <c r="A128" s="260" t="s">
        <v>2788</v>
      </c>
      <c r="B128" s="248">
        <v>64.82</v>
      </c>
      <c r="C128" s="249">
        <f t="shared" si="2"/>
        <v>3.241</v>
      </c>
      <c r="D128" s="250">
        <f t="shared" si="3"/>
        <v>3.241</v>
      </c>
      <c r="E128" s="251">
        <v>20.0</v>
      </c>
      <c r="F128" s="251">
        <v>30.06</v>
      </c>
      <c r="G128" s="48">
        <f t="shared" si="5"/>
        <v>0.4637457575</v>
      </c>
      <c r="H128" s="111">
        <f t="shared" si="6"/>
        <v>34.76</v>
      </c>
      <c r="I128" s="252">
        <f t="shared" si="7"/>
        <v>0.5362542425</v>
      </c>
      <c r="J128" s="248">
        <f t="shared" si="18"/>
        <v>64820000</v>
      </c>
      <c r="K128" s="253">
        <v>2008.0</v>
      </c>
      <c r="L128" s="254" t="s">
        <v>18</v>
      </c>
      <c r="M128" s="254"/>
      <c r="N128" s="254"/>
      <c r="O128" s="254"/>
      <c r="P128" s="254">
        <v>78.0</v>
      </c>
      <c r="Q128" s="253">
        <v>69.0</v>
      </c>
      <c r="R128" s="254">
        <f t="shared" si="8"/>
        <v>73.5</v>
      </c>
      <c r="S128" s="253">
        <v>74.0</v>
      </c>
      <c r="T128" s="253">
        <v>76.0</v>
      </c>
      <c r="U128" s="253">
        <f t="shared" si="9"/>
        <v>-2</v>
      </c>
      <c r="V128" s="253">
        <f t="shared" si="10"/>
        <v>75</v>
      </c>
      <c r="W128" s="254">
        <f t="shared" si="11"/>
        <v>-1.5</v>
      </c>
      <c r="X128" s="257" t="s">
        <v>1983</v>
      </c>
      <c r="Y128" s="257" t="s">
        <v>1984</v>
      </c>
      <c r="Z128" s="257" t="s">
        <v>1529</v>
      </c>
      <c r="AA128" s="250">
        <v>5.94</v>
      </c>
      <c r="AB128" s="248">
        <f t="shared" si="15"/>
        <v>5940000</v>
      </c>
      <c r="AC128" s="248">
        <f t="shared" si="16"/>
        <v>30060000</v>
      </c>
      <c r="AD128" s="251">
        <v>34.76</v>
      </c>
      <c r="AE128" s="49">
        <f t="shared" si="17"/>
        <v>34760000</v>
      </c>
      <c r="AF128" s="258">
        <f t="shared" si="13"/>
        <v>0.297</v>
      </c>
      <c r="AG128" s="257"/>
      <c r="AH128" s="257"/>
      <c r="AI128" s="273" t="s">
        <v>2789</v>
      </c>
      <c r="AJ128" s="255"/>
    </row>
    <row r="129" ht="15.75" customHeight="1">
      <c r="A129" s="260" t="s">
        <v>3060</v>
      </c>
      <c r="B129" s="248">
        <v>54.59</v>
      </c>
      <c r="C129" s="249">
        <f t="shared" si="2"/>
        <v>2.7295</v>
      </c>
      <c r="D129" s="250">
        <f t="shared" si="3"/>
        <v>2.7295</v>
      </c>
      <c r="E129" s="251">
        <v>20.0</v>
      </c>
      <c r="F129" s="251">
        <v>31.84</v>
      </c>
      <c r="G129" s="48">
        <f t="shared" si="5"/>
        <v>0.5832570068</v>
      </c>
      <c r="H129" s="111">
        <f t="shared" si="6"/>
        <v>22.75</v>
      </c>
      <c r="I129" s="252">
        <f t="shared" si="7"/>
        <v>0.4167429932</v>
      </c>
      <c r="J129" s="248">
        <f t="shared" si="18"/>
        <v>54590000</v>
      </c>
      <c r="K129" s="253">
        <v>2008.0</v>
      </c>
      <c r="L129" s="254" t="s">
        <v>18</v>
      </c>
      <c r="M129" s="254"/>
      <c r="N129" s="254"/>
      <c r="O129" s="254"/>
      <c r="P129" s="254">
        <v>94.0</v>
      </c>
      <c r="Q129" s="253">
        <v>84.0</v>
      </c>
      <c r="R129" s="254">
        <f t="shared" si="8"/>
        <v>89</v>
      </c>
      <c r="S129" s="253">
        <v>88.0</v>
      </c>
      <c r="T129" s="253">
        <v>77.0</v>
      </c>
      <c r="U129" s="253">
        <f t="shared" si="9"/>
        <v>11</v>
      </c>
      <c r="V129" s="253">
        <f t="shared" si="10"/>
        <v>82.5</v>
      </c>
      <c r="W129" s="254">
        <f t="shared" si="11"/>
        <v>6.5</v>
      </c>
      <c r="X129" s="257" t="s">
        <v>1634</v>
      </c>
      <c r="Y129" s="257" t="s">
        <v>1635</v>
      </c>
      <c r="Z129" s="257" t="s">
        <v>1529</v>
      </c>
      <c r="AA129" s="250">
        <v>1.5</v>
      </c>
      <c r="AB129" s="248">
        <f t="shared" si="15"/>
        <v>1500000</v>
      </c>
      <c r="AC129" s="248">
        <f t="shared" si="16"/>
        <v>31840000</v>
      </c>
      <c r="AD129" s="251">
        <v>22.75</v>
      </c>
      <c r="AE129" s="49">
        <f t="shared" si="17"/>
        <v>22750000</v>
      </c>
      <c r="AF129" s="258">
        <f t="shared" si="13"/>
        <v>0.075</v>
      </c>
      <c r="AG129" s="257" t="s">
        <v>1608</v>
      </c>
      <c r="AH129" s="257" t="s">
        <v>3061</v>
      </c>
      <c r="AI129" s="273" t="s">
        <v>3062</v>
      </c>
      <c r="AJ129" s="255"/>
    </row>
    <row r="130" ht="15.75" customHeight="1">
      <c r="A130" s="260" t="s">
        <v>3351</v>
      </c>
      <c r="B130" s="248">
        <v>45.85</v>
      </c>
      <c r="C130" s="249">
        <f t="shared" si="2"/>
        <v>2.2925</v>
      </c>
      <c r="D130" s="250">
        <f t="shared" si="3"/>
        <v>2.2925</v>
      </c>
      <c r="E130" s="251">
        <v>20.0</v>
      </c>
      <c r="F130" s="251">
        <v>26.89</v>
      </c>
      <c r="G130" s="48">
        <f t="shared" si="5"/>
        <v>0.5864776445</v>
      </c>
      <c r="H130" s="111">
        <f t="shared" si="6"/>
        <v>18.96</v>
      </c>
      <c r="I130" s="252">
        <f t="shared" si="7"/>
        <v>0.4135223555</v>
      </c>
      <c r="J130" s="248">
        <f t="shared" si="18"/>
        <v>45850000</v>
      </c>
      <c r="K130" s="253">
        <v>2008.0</v>
      </c>
      <c r="L130" s="254" t="s">
        <v>18</v>
      </c>
      <c r="M130" s="254"/>
      <c r="N130" s="254"/>
      <c r="O130" s="254"/>
      <c r="P130" s="254">
        <v>0.0</v>
      </c>
      <c r="Q130" s="253">
        <v>24.0</v>
      </c>
      <c r="R130" s="254">
        <f t="shared" si="8"/>
        <v>12</v>
      </c>
      <c r="S130" s="253">
        <v>36.0</v>
      </c>
      <c r="T130" s="253">
        <v>44.0</v>
      </c>
      <c r="U130" s="253">
        <f t="shared" si="9"/>
        <v>-8</v>
      </c>
      <c r="V130" s="253">
        <f t="shared" si="10"/>
        <v>40</v>
      </c>
      <c r="W130" s="254">
        <f t="shared" si="11"/>
        <v>-28</v>
      </c>
      <c r="X130" s="257" t="s">
        <v>1395</v>
      </c>
      <c r="Y130" s="257" t="s">
        <v>3352</v>
      </c>
      <c r="Z130" s="257" t="s">
        <v>1567</v>
      </c>
      <c r="AA130" s="250">
        <v>12.5</v>
      </c>
      <c r="AB130" s="248">
        <f t="shared" si="15"/>
        <v>12500000</v>
      </c>
      <c r="AC130" s="248">
        <f t="shared" si="16"/>
        <v>26890000</v>
      </c>
      <c r="AD130" s="251">
        <v>18.96</v>
      </c>
      <c r="AE130" s="49">
        <f t="shared" si="17"/>
        <v>18960000</v>
      </c>
      <c r="AF130" s="258">
        <f t="shared" si="13"/>
        <v>0.625</v>
      </c>
      <c r="AG130" s="257"/>
      <c r="AH130" s="257"/>
      <c r="AI130" s="273" t="s">
        <v>3353</v>
      </c>
      <c r="AJ130" s="255"/>
    </row>
    <row r="131" ht="15.75" customHeight="1">
      <c r="A131" s="260" t="s">
        <v>3383</v>
      </c>
      <c r="B131" s="248">
        <v>44.65</v>
      </c>
      <c r="C131" s="249">
        <f t="shared" si="2"/>
        <v>2.2325</v>
      </c>
      <c r="D131" s="250">
        <f t="shared" si="3"/>
        <v>2.2325</v>
      </c>
      <c r="E131" s="251">
        <v>20.0</v>
      </c>
      <c r="F131" s="251">
        <v>39.26</v>
      </c>
      <c r="G131" s="48">
        <f t="shared" si="5"/>
        <v>0.8792833147</v>
      </c>
      <c r="H131" s="111">
        <f t="shared" si="6"/>
        <v>5.39</v>
      </c>
      <c r="I131" s="252">
        <f t="shared" si="7"/>
        <v>0.1207166853</v>
      </c>
      <c r="J131" s="248">
        <f t="shared" si="18"/>
        <v>44650000</v>
      </c>
      <c r="K131" s="253">
        <v>2008.0</v>
      </c>
      <c r="L131" s="254" t="s">
        <v>18</v>
      </c>
      <c r="M131" s="254"/>
      <c r="N131" s="254"/>
      <c r="O131" s="254"/>
      <c r="P131" s="254">
        <v>46.0</v>
      </c>
      <c r="Q131" s="253">
        <v>47.0</v>
      </c>
      <c r="R131" s="254">
        <f t="shared" si="8"/>
        <v>46.5</v>
      </c>
      <c r="S131" s="253">
        <v>44.0</v>
      </c>
      <c r="T131" s="253">
        <v>47.0</v>
      </c>
      <c r="U131" s="253">
        <f t="shared" si="9"/>
        <v>-3</v>
      </c>
      <c r="V131" s="253">
        <f t="shared" si="10"/>
        <v>45.5</v>
      </c>
      <c r="W131" s="254">
        <f t="shared" si="11"/>
        <v>1</v>
      </c>
      <c r="X131" s="257" t="s">
        <v>1983</v>
      </c>
      <c r="Y131" s="257" t="s">
        <v>1984</v>
      </c>
      <c r="Z131" s="257" t="s">
        <v>1540</v>
      </c>
      <c r="AA131" s="250">
        <v>15.0</v>
      </c>
      <c r="AB131" s="248">
        <f t="shared" si="15"/>
        <v>15000000</v>
      </c>
      <c r="AC131" s="248">
        <f t="shared" si="16"/>
        <v>39260000</v>
      </c>
      <c r="AD131" s="251">
        <v>5.39</v>
      </c>
      <c r="AE131" s="49">
        <f t="shared" si="17"/>
        <v>5390000</v>
      </c>
      <c r="AF131" s="258">
        <f t="shared" si="13"/>
        <v>0.75</v>
      </c>
      <c r="AG131" s="257"/>
      <c r="AH131" s="257"/>
      <c r="AI131" s="273" t="s">
        <v>3384</v>
      </c>
      <c r="AJ131" s="255"/>
    </row>
    <row r="132" ht="15.75" customHeight="1">
      <c r="A132" s="260" t="s">
        <v>3485</v>
      </c>
      <c r="B132" s="248">
        <v>41.98</v>
      </c>
      <c r="C132" s="249">
        <f t="shared" si="2"/>
        <v>2.099</v>
      </c>
      <c r="D132" s="250">
        <f t="shared" si="3"/>
        <v>2.099</v>
      </c>
      <c r="E132" s="251">
        <v>20.0</v>
      </c>
      <c r="F132" s="251">
        <v>41.98</v>
      </c>
      <c r="G132" s="48">
        <f t="shared" si="5"/>
        <v>1</v>
      </c>
      <c r="H132" s="111">
        <f t="shared" si="6"/>
        <v>0</v>
      </c>
      <c r="I132" s="252">
        <f t="shared" si="7"/>
        <v>0</v>
      </c>
      <c r="J132" s="274">
        <v>4.1975388E7</v>
      </c>
      <c r="K132" s="253">
        <v>2008.0</v>
      </c>
      <c r="L132" s="254" t="s">
        <v>18</v>
      </c>
      <c r="M132" s="254"/>
      <c r="N132" s="254"/>
      <c r="O132" s="254"/>
      <c r="P132" s="254">
        <v>31.0</v>
      </c>
      <c r="Q132" s="253">
        <v>45.0</v>
      </c>
      <c r="R132" s="254">
        <f t="shared" si="8"/>
        <v>38</v>
      </c>
      <c r="S132" s="253">
        <v>36.0</v>
      </c>
      <c r="T132" s="253">
        <v>61.0</v>
      </c>
      <c r="U132" s="253">
        <f t="shared" si="9"/>
        <v>-25</v>
      </c>
      <c r="V132" s="253">
        <f t="shared" si="10"/>
        <v>48.5</v>
      </c>
      <c r="W132" s="254">
        <f t="shared" si="11"/>
        <v>-10.5</v>
      </c>
      <c r="X132" s="257" t="s">
        <v>1543</v>
      </c>
      <c r="Y132" s="257" t="s">
        <v>1616</v>
      </c>
      <c r="Z132" s="257" t="s">
        <v>1534</v>
      </c>
      <c r="AA132" s="250">
        <v>20.08</v>
      </c>
      <c r="AB132" s="248">
        <f t="shared" si="15"/>
        <v>20080000</v>
      </c>
      <c r="AC132" s="248">
        <f t="shared" si="16"/>
        <v>41980000</v>
      </c>
      <c r="AD132" s="251">
        <v>0.0</v>
      </c>
      <c r="AE132" s="49">
        <f t="shared" si="17"/>
        <v>0</v>
      </c>
      <c r="AF132" s="258">
        <f t="shared" si="13"/>
        <v>1.004</v>
      </c>
      <c r="AG132" s="257"/>
      <c r="AH132" s="257"/>
      <c r="AI132" s="273" t="s">
        <v>3486</v>
      </c>
      <c r="AJ132" s="255"/>
    </row>
    <row r="133" ht="15.75" customHeight="1">
      <c r="A133" s="260" t="s">
        <v>3509</v>
      </c>
      <c r="B133" s="248">
        <v>41.62</v>
      </c>
      <c r="C133" s="249">
        <f t="shared" si="2"/>
        <v>2.081</v>
      </c>
      <c r="D133" s="250">
        <f t="shared" si="3"/>
        <v>2.081</v>
      </c>
      <c r="E133" s="251">
        <v>20.0</v>
      </c>
      <c r="F133" s="251">
        <v>19.22</v>
      </c>
      <c r="G133" s="48">
        <f t="shared" si="5"/>
        <v>0.4617972129</v>
      </c>
      <c r="H133" s="111">
        <f t="shared" si="6"/>
        <v>22.4</v>
      </c>
      <c r="I133" s="252">
        <f t="shared" si="7"/>
        <v>0.5382027871</v>
      </c>
      <c r="J133" s="248">
        <f t="shared" ref="J133:J363" si="19">B133*1000000</f>
        <v>41620000</v>
      </c>
      <c r="K133" s="253">
        <v>2008.0</v>
      </c>
      <c r="L133" s="254" t="s">
        <v>18</v>
      </c>
      <c r="M133" s="254"/>
      <c r="N133" s="254"/>
      <c r="O133" s="254"/>
      <c r="P133" s="254">
        <v>14.0</v>
      </c>
      <c r="Q133" s="253">
        <v>34.0</v>
      </c>
      <c r="R133" s="254">
        <f t="shared" si="8"/>
        <v>24</v>
      </c>
      <c r="S133" s="253">
        <v>51.0</v>
      </c>
      <c r="T133" s="253">
        <v>54.0</v>
      </c>
      <c r="U133" s="253">
        <f t="shared" si="9"/>
        <v>-3</v>
      </c>
      <c r="V133" s="253">
        <f t="shared" si="10"/>
        <v>52.5</v>
      </c>
      <c r="W133" s="254">
        <f t="shared" si="11"/>
        <v>-28.5</v>
      </c>
      <c r="X133" s="257" t="s">
        <v>1543</v>
      </c>
      <c r="Y133" s="257" t="s">
        <v>1616</v>
      </c>
      <c r="Z133" s="257" t="s">
        <v>1540</v>
      </c>
      <c r="AA133" s="250">
        <v>8.27</v>
      </c>
      <c r="AB133" s="248">
        <f t="shared" si="15"/>
        <v>8270000</v>
      </c>
      <c r="AC133" s="248">
        <f t="shared" si="16"/>
        <v>19220000</v>
      </c>
      <c r="AD133" s="251">
        <v>22.4</v>
      </c>
      <c r="AE133" s="49">
        <f t="shared" si="17"/>
        <v>22400000</v>
      </c>
      <c r="AF133" s="258">
        <f t="shared" si="13"/>
        <v>0.4135</v>
      </c>
      <c r="AG133" s="257"/>
      <c r="AH133" s="257"/>
      <c r="AI133" s="273" t="s">
        <v>3510</v>
      </c>
      <c r="AJ133" s="255"/>
    </row>
    <row r="134" ht="15.75" customHeight="1">
      <c r="A134" s="260" t="s">
        <v>3755</v>
      </c>
      <c r="B134" s="248">
        <v>34.82</v>
      </c>
      <c r="C134" s="249">
        <f t="shared" si="2"/>
        <v>1.741</v>
      </c>
      <c r="D134" s="250">
        <f t="shared" si="3"/>
        <v>1.741</v>
      </c>
      <c r="E134" s="251">
        <v>20.0</v>
      </c>
      <c r="F134" s="251">
        <v>14.19</v>
      </c>
      <c r="G134" s="48">
        <f t="shared" si="5"/>
        <v>0.4075244113</v>
      </c>
      <c r="H134" s="111">
        <f t="shared" si="6"/>
        <v>20.63</v>
      </c>
      <c r="I134" s="252">
        <f t="shared" si="7"/>
        <v>0.5924755887</v>
      </c>
      <c r="J134" s="248">
        <f t="shared" si="19"/>
        <v>34820000</v>
      </c>
      <c r="K134" s="253">
        <v>2008.0</v>
      </c>
      <c r="L134" s="254" t="s">
        <v>18</v>
      </c>
      <c r="M134" s="254"/>
      <c r="N134" s="254"/>
      <c r="O134" s="254"/>
      <c r="P134" s="254">
        <v>2.0</v>
      </c>
      <c r="Q134" s="253">
        <v>15.0</v>
      </c>
      <c r="R134" s="254">
        <f t="shared" si="8"/>
        <v>8.5</v>
      </c>
      <c r="S134" s="253">
        <v>28.0</v>
      </c>
      <c r="T134" s="253">
        <v>15.0</v>
      </c>
      <c r="U134" s="253">
        <f t="shared" si="9"/>
        <v>13</v>
      </c>
      <c r="V134" s="253">
        <f t="shared" si="10"/>
        <v>21.5</v>
      </c>
      <c r="W134" s="254">
        <f t="shared" si="11"/>
        <v>-13</v>
      </c>
      <c r="X134" s="257" t="s">
        <v>1543</v>
      </c>
      <c r="Y134" s="257" t="s">
        <v>1543</v>
      </c>
      <c r="Z134" s="257" t="s">
        <v>1540</v>
      </c>
      <c r="AA134" s="250">
        <v>5.8</v>
      </c>
      <c r="AB134" s="248">
        <f t="shared" si="15"/>
        <v>5800000</v>
      </c>
      <c r="AC134" s="248">
        <f t="shared" si="16"/>
        <v>14190000</v>
      </c>
      <c r="AD134" s="251">
        <v>20.63</v>
      </c>
      <c r="AE134" s="49">
        <f t="shared" si="17"/>
        <v>20630000</v>
      </c>
      <c r="AF134" s="258">
        <f t="shared" si="13"/>
        <v>0.29</v>
      </c>
      <c r="AG134" s="257"/>
      <c r="AH134" s="257"/>
      <c r="AI134" s="273" t="s">
        <v>3756</v>
      </c>
      <c r="AJ134" s="255"/>
    </row>
    <row r="135" ht="15.75" customHeight="1">
      <c r="A135" s="260" t="s">
        <v>3928</v>
      </c>
      <c r="B135" s="248">
        <v>30.58</v>
      </c>
      <c r="C135" s="249">
        <f t="shared" si="2"/>
        <v>1.529</v>
      </c>
      <c r="D135" s="250">
        <f t="shared" si="3"/>
        <v>1.529</v>
      </c>
      <c r="E135" s="251">
        <v>20.0</v>
      </c>
      <c r="F135" s="251">
        <v>11.18</v>
      </c>
      <c r="G135" s="48">
        <f t="shared" si="5"/>
        <v>0.3655984303</v>
      </c>
      <c r="H135" s="111">
        <f t="shared" si="6"/>
        <v>19.4</v>
      </c>
      <c r="I135" s="252">
        <f t="shared" si="7"/>
        <v>0.6344015697</v>
      </c>
      <c r="J135" s="248">
        <f t="shared" si="19"/>
        <v>30580000</v>
      </c>
      <c r="K135" s="253">
        <v>2008.0</v>
      </c>
      <c r="L135" s="254" t="s">
        <v>18</v>
      </c>
      <c r="M135" s="254"/>
      <c r="N135" s="254"/>
      <c r="O135" s="254"/>
      <c r="P135" s="254">
        <v>65.0</v>
      </c>
      <c r="Q135" s="253">
        <v>52.0</v>
      </c>
      <c r="R135" s="254">
        <f t="shared" si="8"/>
        <v>58.5</v>
      </c>
      <c r="S135" s="253">
        <v>57.0</v>
      </c>
      <c r="T135" s="253">
        <v>62.0</v>
      </c>
      <c r="U135" s="253">
        <f t="shared" si="9"/>
        <v>-5</v>
      </c>
      <c r="V135" s="253">
        <f t="shared" si="10"/>
        <v>59.5</v>
      </c>
      <c r="W135" s="254">
        <f t="shared" si="11"/>
        <v>-1</v>
      </c>
      <c r="X135" s="257" t="s">
        <v>1543</v>
      </c>
      <c r="Y135" s="257" t="s">
        <v>1543</v>
      </c>
      <c r="Z135" s="257" t="s">
        <v>1540</v>
      </c>
      <c r="AA135" s="250">
        <v>4.05</v>
      </c>
      <c r="AB135" s="248">
        <f t="shared" si="15"/>
        <v>4050000</v>
      </c>
      <c r="AC135" s="248">
        <f t="shared" si="16"/>
        <v>11180000</v>
      </c>
      <c r="AD135" s="251">
        <v>19.4</v>
      </c>
      <c r="AE135" s="49">
        <f t="shared" si="17"/>
        <v>19400000</v>
      </c>
      <c r="AF135" s="258">
        <f t="shared" si="13"/>
        <v>0.2025</v>
      </c>
      <c r="AG135" s="257"/>
      <c r="AH135" s="257"/>
      <c r="AI135" s="273" t="s">
        <v>3929</v>
      </c>
      <c r="AJ135" s="255"/>
    </row>
    <row r="136" ht="15.75" customHeight="1">
      <c r="A136" s="260" t="s">
        <v>4058</v>
      </c>
      <c r="B136" s="248">
        <v>27.66</v>
      </c>
      <c r="C136" s="249">
        <f t="shared" si="2"/>
        <v>1.383</v>
      </c>
      <c r="D136" s="250">
        <f t="shared" si="3"/>
        <v>1.383</v>
      </c>
      <c r="E136" s="251">
        <v>20.0</v>
      </c>
      <c r="F136" s="251">
        <v>20.21</v>
      </c>
      <c r="G136" s="48">
        <f t="shared" si="5"/>
        <v>0.7306579899</v>
      </c>
      <c r="H136" s="111">
        <f t="shared" si="6"/>
        <v>7.45</v>
      </c>
      <c r="I136" s="252">
        <f t="shared" si="7"/>
        <v>0.2693420101</v>
      </c>
      <c r="J136" s="248">
        <f t="shared" si="19"/>
        <v>27660000</v>
      </c>
      <c r="K136" s="253">
        <v>2008.0</v>
      </c>
      <c r="L136" s="254" t="s">
        <v>18</v>
      </c>
      <c r="M136" s="254"/>
      <c r="N136" s="254"/>
      <c r="O136" s="254"/>
      <c r="P136" s="254">
        <v>77.0</v>
      </c>
      <c r="Q136" s="253">
        <v>64.0</v>
      </c>
      <c r="R136" s="254">
        <f t="shared" si="8"/>
        <v>70.5</v>
      </c>
      <c r="S136" s="253">
        <v>55.0</v>
      </c>
      <c r="T136" s="253">
        <v>55.0</v>
      </c>
      <c r="U136" s="253">
        <f t="shared" si="9"/>
        <v>0</v>
      </c>
      <c r="V136" s="253">
        <f t="shared" si="10"/>
        <v>55</v>
      </c>
      <c r="W136" s="254">
        <f t="shared" si="11"/>
        <v>15.5</v>
      </c>
      <c r="X136" s="257" t="s">
        <v>1983</v>
      </c>
      <c r="Y136" s="257" t="s">
        <v>4059</v>
      </c>
      <c r="Z136" s="257" t="s">
        <v>1534</v>
      </c>
      <c r="AA136" s="250">
        <v>5.0</v>
      </c>
      <c r="AB136" s="248">
        <f t="shared" si="15"/>
        <v>5000000</v>
      </c>
      <c r="AC136" s="248">
        <f t="shared" si="16"/>
        <v>20210000</v>
      </c>
      <c r="AD136" s="251">
        <v>7.45</v>
      </c>
      <c r="AE136" s="49">
        <f t="shared" si="17"/>
        <v>7450000</v>
      </c>
      <c r="AF136" s="258">
        <f t="shared" si="13"/>
        <v>0.25</v>
      </c>
      <c r="AG136" s="257"/>
      <c r="AH136" s="257"/>
      <c r="AI136" s="273" t="s">
        <v>4060</v>
      </c>
      <c r="AJ136" s="255"/>
    </row>
    <row r="137" ht="15.75" customHeight="1">
      <c r="A137" s="260" t="s">
        <v>4077</v>
      </c>
      <c r="B137" s="248">
        <v>27.08</v>
      </c>
      <c r="C137" s="249">
        <f t="shared" si="2"/>
        <v>1.354</v>
      </c>
      <c r="D137" s="250">
        <f t="shared" si="3"/>
        <v>1.354</v>
      </c>
      <c r="E137" s="251">
        <v>20.0</v>
      </c>
      <c r="F137" s="251">
        <v>13.37</v>
      </c>
      <c r="G137" s="48">
        <f t="shared" si="5"/>
        <v>0.4937223043</v>
      </c>
      <c r="H137" s="111">
        <f t="shared" si="6"/>
        <v>13.71</v>
      </c>
      <c r="I137" s="252">
        <f t="shared" si="7"/>
        <v>0.5062776957</v>
      </c>
      <c r="J137" s="248">
        <f t="shared" si="19"/>
        <v>27080000</v>
      </c>
      <c r="K137" s="253">
        <v>2008.0</v>
      </c>
      <c r="L137" s="254" t="s">
        <v>18</v>
      </c>
      <c r="M137" s="254"/>
      <c r="N137" s="254"/>
      <c r="O137" s="254"/>
      <c r="P137" s="254">
        <v>85.0</v>
      </c>
      <c r="Q137" s="253">
        <v>72.0</v>
      </c>
      <c r="R137" s="254">
        <f t="shared" si="8"/>
        <v>78.5</v>
      </c>
      <c r="S137" s="253">
        <v>60.0</v>
      </c>
      <c r="T137" s="253">
        <v>73.0</v>
      </c>
      <c r="U137" s="253">
        <f t="shared" si="9"/>
        <v>-13</v>
      </c>
      <c r="V137" s="253">
        <f t="shared" si="10"/>
        <v>66.5</v>
      </c>
      <c r="W137" s="254">
        <f t="shared" si="11"/>
        <v>12</v>
      </c>
      <c r="X137" s="257" t="s">
        <v>1543</v>
      </c>
      <c r="Y137" s="257" t="s">
        <v>2574</v>
      </c>
      <c r="Z137" s="257" t="s">
        <v>1540</v>
      </c>
      <c r="AA137" s="250">
        <v>5.01</v>
      </c>
      <c r="AB137" s="248">
        <f t="shared" si="15"/>
        <v>5010000</v>
      </c>
      <c r="AC137" s="248">
        <f t="shared" si="16"/>
        <v>13370000</v>
      </c>
      <c r="AD137" s="251">
        <v>13.71</v>
      </c>
      <c r="AE137" s="49">
        <f t="shared" si="17"/>
        <v>13710000</v>
      </c>
      <c r="AF137" s="258">
        <f t="shared" si="13"/>
        <v>0.2505</v>
      </c>
      <c r="AG137" s="257"/>
      <c r="AH137" s="257"/>
      <c r="AI137" s="273" t="s">
        <v>4078</v>
      </c>
      <c r="AJ137" s="255"/>
    </row>
    <row r="138" ht="15.75" customHeight="1">
      <c r="A138" s="260" t="s">
        <v>4480</v>
      </c>
      <c r="B138" s="248">
        <v>17.63</v>
      </c>
      <c r="C138" s="249">
        <f t="shared" si="2"/>
        <v>0.8815</v>
      </c>
      <c r="D138" s="250">
        <f t="shared" si="3"/>
        <v>0.8815</v>
      </c>
      <c r="E138" s="251">
        <v>20.0</v>
      </c>
      <c r="F138" s="251">
        <v>16.29</v>
      </c>
      <c r="G138" s="48">
        <f t="shared" si="5"/>
        <v>0.9239931934</v>
      </c>
      <c r="H138" s="111">
        <f t="shared" si="6"/>
        <v>1.34</v>
      </c>
      <c r="I138" s="252">
        <f t="shared" si="7"/>
        <v>0.07600680658</v>
      </c>
      <c r="J138" s="248">
        <f t="shared" si="19"/>
        <v>17630000</v>
      </c>
      <c r="K138" s="253">
        <v>2008.0</v>
      </c>
      <c r="L138" s="254" t="s">
        <v>18</v>
      </c>
      <c r="M138" s="254"/>
      <c r="N138" s="254"/>
      <c r="O138" s="254"/>
      <c r="P138" s="254">
        <v>36.0</v>
      </c>
      <c r="Q138" s="253">
        <v>47.0</v>
      </c>
      <c r="R138" s="254">
        <f t="shared" si="8"/>
        <v>41.5</v>
      </c>
      <c r="S138" s="253">
        <v>44.0</v>
      </c>
      <c r="T138" s="253">
        <v>63.0</v>
      </c>
      <c r="U138" s="253">
        <f t="shared" si="9"/>
        <v>-19</v>
      </c>
      <c r="V138" s="253">
        <f t="shared" si="10"/>
        <v>53.5</v>
      </c>
      <c r="W138" s="254">
        <f t="shared" si="11"/>
        <v>-12</v>
      </c>
      <c r="X138" s="257" t="s">
        <v>1543</v>
      </c>
      <c r="Y138" s="257" t="s">
        <v>1543</v>
      </c>
      <c r="Z138" s="257" t="s">
        <v>1540</v>
      </c>
      <c r="AA138" s="250">
        <v>6.23</v>
      </c>
      <c r="AB138" s="248">
        <f t="shared" si="15"/>
        <v>6230000</v>
      </c>
      <c r="AC138" s="248">
        <f t="shared" si="16"/>
        <v>16290000</v>
      </c>
      <c r="AD138" s="251">
        <v>1.34</v>
      </c>
      <c r="AE138" s="49">
        <f t="shared" si="17"/>
        <v>1340000</v>
      </c>
      <c r="AF138" s="258">
        <f t="shared" si="13"/>
        <v>0.3115</v>
      </c>
      <c r="AG138" s="257"/>
      <c r="AH138" s="257"/>
      <c r="AI138" s="273" t="s">
        <v>4481</v>
      </c>
      <c r="AJ138" s="255"/>
    </row>
    <row r="139" ht="15.75" customHeight="1">
      <c r="A139" s="260" t="s">
        <v>3583</v>
      </c>
      <c r="B139" s="248">
        <v>41.63</v>
      </c>
      <c r="C139" s="249">
        <f t="shared" si="2"/>
        <v>1.982380952</v>
      </c>
      <c r="D139" s="250">
        <f t="shared" si="3"/>
        <v>1.982380952</v>
      </c>
      <c r="E139" s="251">
        <v>21.0</v>
      </c>
      <c r="F139" s="251">
        <v>24.85</v>
      </c>
      <c r="G139" s="48">
        <f t="shared" si="5"/>
        <v>0.5969252943</v>
      </c>
      <c r="H139" s="111">
        <f t="shared" si="6"/>
        <v>16.78</v>
      </c>
      <c r="I139" s="252">
        <f t="shared" si="7"/>
        <v>0.4030747057</v>
      </c>
      <c r="J139" s="248">
        <f t="shared" si="19"/>
        <v>41630000</v>
      </c>
      <c r="K139" s="253">
        <v>2008.0</v>
      </c>
      <c r="L139" s="254" t="s">
        <v>18</v>
      </c>
      <c r="M139" s="254"/>
      <c r="N139" s="254"/>
      <c r="O139" s="254"/>
      <c r="P139" s="254">
        <v>23.0</v>
      </c>
      <c r="Q139" s="253">
        <v>39.0</v>
      </c>
      <c r="R139" s="254">
        <f t="shared" si="8"/>
        <v>31</v>
      </c>
      <c r="S139" s="253">
        <v>37.0</v>
      </c>
      <c r="T139" s="253">
        <v>76.0</v>
      </c>
      <c r="U139" s="253">
        <f t="shared" si="9"/>
        <v>-39</v>
      </c>
      <c r="V139" s="253">
        <f t="shared" si="10"/>
        <v>56.5</v>
      </c>
      <c r="W139" s="254">
        <f t="shared" si="11"/>
        <v>-25.5</v>
      </c>
      <c r="X139" s="257" t="s">
        <v>1602</v>
      </c>
      <c r="Y139" s="257" t="s">
        <v>3584</v>
      </c>
      <c r="Z139" s="257" t="s">
        <v>1540</v>
      </c>
      <c r="AA139" s="250">
        <v>8.6</v>
      </c>
      <c r="AB139" s="248">
        <f t="shared" si="15"/>
        <v>8600000</v>
      </c>
      <c r="AC139" s="248">
        <f t="shared" si="16"/>
        <v>24850000</v>
      </c>
      <c r="AD139" s="251">
        <v>16.78</v>
      </c>
      <c r="AE139" s="49">
        <f t="shared" si="17"/>
        <v>16780000</v>
      </c>
      <c r="AF139" s="258">
        <f t="shared" si="13"/>
        <v>0.4095238095</v>
      </c>
      <c r="AG139" s="257"/>
      <c r="AH139" s="257"/>
      <c r="AI139" s="273" t="s">
        <v>3585</v>
      </c>
      <c r="AJ139" s="255"/>
    </row>
    <row r="140" ht="15.75" customHeight="1">
      <c r="A140" s="260" t="s">
        <v>4157</v>
      </c>
      <c r="B140" s="248">
        <v>27.66</v>
      </c>
      <c r="C140" s="249">
        <f t="shared" si="2"/>
        <v>1.257272727</v>
      </c>
      <c r="D140" s="250">
        <f t="shared" si="3"/>
        <v>1.257272727</v>
      </c>
      <c r="E140" s="251">
        <v>22.0</v>
      </c>
      <c r="F140" s="251">
        <v>23.53</v>
      </c>
      <c r="G140" s="48">
        <f t="shared" si="5"/>
        <v>0.8506869125</v>
      </c>
      <c r="H140" s="111">
        <f t="shared" si="6"/>
        <v>4.13</v>
      </c>
      <c r="I140" s="252">
        <f t="shared" si="7"/>
        <v>0.1493130875</v>
      </c>
      <c r="J140" s="248">
        <f t="shared" si="19"/>
        <v>27660000</v>
      </c>
      <c r="K140" s="253">
        <v>2008.0</v>
      </c>
      <c r="L140" s="254" t="s">
        <v>18</v>
      </c>
      <c r="M140" s="254"/>
      <c r="N140" s="254"/>
      <c r="O140" s="254"/>
      <c r="P140" s="254">
        <v>55.0</v>
      </c>
      <c r="Q140" s="253">
        <v>60.0</v>
      </c>
      <c r="R140" s="254">
        <f t="shared" si="8"/>
        <v>57.5</v>
      </c>
      <c r="S140" s="253">
        <v>66.0</v>
      </c>
      <c r="T140" s="253">
        <v>81.0</v>
      </c>
      <c r="U140" s="253">
        <f t="shared" si="9"/>
        <v>-15</v>
      </c>
      <c r="V140" s="253">
        <f t="shared" si="10"/>
        <v>73.5</v>
      </c>
      <c r="W140" s="254">
        <f t="shared" si="11"/>
        <v>-16</v>
      </c>
      <c r="X140" s="257" t="s">
        <v>1602</v>
      </c>
      <c r="Y140" s="257" t="s">
        <v>2012</v>
      </c>
      <c r="Z140" s="257" t="s">
        <v>1540</v>
      </c>
      <c r="AA140" s="250">
        <v>7.9</v>
      </c>
      <c r="AB140" s="248">
        <f t="shared" si="15"/>
        <v>7900000</v>
      </c>
      <c r="AC140" s="248">
        <f t="shared" si="16"/>
        <v>23530000</v>
      </c>
      <c r="AD140" s="251">
        <v>4.13</v>
      </c>
      <c r="AE140" s="49">
        <f t="shared" si="17"/>
        <v>4130000</v>
      </c>
      <c r="AF140" s="258">
        <f t="shared" si="13"/>
        <v>0.3590909091</v>
      </c>
      <c r="AG140" s="257"/>
      <c r="AH140" s="257"/>
      <c r="AI140" s="273" t="s">
        <v>4158</v>
      </c>
      <c r="AJ140" s="255"/>
    </row>
    <row r="141" ht="15.75" customHeight="1">
      <c r="A141" s="260" t="s">
        <v>4205</v>
      </c>
      <c r="B141" s="248">
        <v>26.41</v>
      </c>
      <c r="C141" s="249">
        <f t="shared" si="2"/>
        <v>1.200454545</v>
      </c>
      <c r="D141" s="250">
        <f t="shared" si="3"/>
        <v>1.200454545</v>
      </c>
      <c r="E141" s="251">
        <v>22.0</v>
      </c>
      <c r="F141" s="251">
        <v>20.67</v>
      </c>
      <c r="G141" s="48">
        <f t="shared" si="5"/>
        <v>0.7826580841</v>
      </c>
      <c r="H141" s="111">
        <f t="shared" si="6"/>
        <v>5.74</v>
      </c>
      <c r="I141" s="252">
        <f t="shared" si="7"/>
        <v>0.2173419159</v>
      </c>
      <c r="J141" s="248">
        <f t="shared" si="19"/>
        <v>26410000</v>
      </c>
      <c r="K141" s="253">
        <v>2008.0</v>
      </c>
      <c r="L141" s="254" t="s">
        <v>18</v>
      </c>
      <c r="M141" s="254"/>
      <c r="N141" s="254"/>
      <c r="O141" s="254"/>
      <c r="P141" s="254">
        <v>22.0</v>
      </c>
      <c r="Q141" s="253">
        <v>41.0</v>
      </c>
      <c r="R141" s="254">
        <f t="shared" si="8"/>
        <v>31.5</v>
      </c>
      <c r="S141" s="253">
        <v>51.0</v>
      </c>
      <c r="T141" s="253">
        <v>63.0</v>
      </c>
      <c r="U141" s="253">
        <f t="shared" si="9"/>
        <v>-12</v>
      </c>
      <c r="V141" s="253">
        <f t="shared" si="10"/>
        <v>57</v>
      </c>
      <c r="W141" s="254">
        <f t="shared" si="11"/>
        <v>-25.5</v>
      </c>
      <c r="X141" s="257" t="s">
        <v>1543</v>
      </c>
      <c r="Y141" s="257" t="s">
        <v>4116</v>
      </c>
      <c r="Z141" s="257" t="s">
        <v>1567</v>
      </c>
      <c r="AA141" s="250">
        <v>7.74</v>
      </c>
      <c r="AB141" s="248">
        <f t="shared" si="15"/>
        <v>7740000</v>
      </c>
      <c r="AC141" s="248">
        <f t="shared" si="16"/>
        <v>20670000</v>
      </c>
      <c r="AD141" s="251">
        <v>5.74</v>
      </c>
      <c r="AE141" s="49">
        <f t="shared" si="17"/>
        <v>5740000</v>
      </c>
      <c r="AF141" s="258">
        <f t="shared" si="13"/>
        <v>0.3518181818</v>
      </c>
      <c r="AG141" s="257"/>
      <c r="AH141" s="257"/>
      <c r="AI141" s="273" t="s">
        <v>4206</v>
      </c>
      <c r="AJ141" s="255"/>
    </row>
    <row r="142" ht="15.75" customHeight="1">
      <c r="A142" s="260" t="s">
        <v>3733</v>
      </c>
      <c r="B142" s="248">
        <v>42.11</v>
      </c>
      <c r="C142" s="249">
        <f t="shared" si="2"/>
        <v>1.754583333</v>
      </c>
      <c r="D142" s="250">
        <f t="shared" si="3"/>
        <v>1.754583333</v>
      </c>
      <c r="E142" s="251">
        <v>24.0</v>
      </c>
      <c r="F142" s="251">
        <v>31.46</v>
      </c>
      <c r="G142" s="48">
        <f t="shared" si="5"/>
        <v>0.7470909523</v>
      </c>
      <c r="H142" s="111">
        <f t="shared" si="6"/>
        <v>10.65</v>
      </c>
      <c r="I142" s="252">
        <f t="shared" si="7"/>
        <v>0.2529090477</v>
      </c>
      <c r="J142" s="248">
        <f t="shared" si="19"/>
        <v>42110000</v>
      </c>
      <c r="K142" s="253">
        <v>2008.0</v>
      </c>
      <c r="L142" s="254" t="s">
        <v>18</v>
      </c>
      <c r="M142" s="254"/>
      <c r="N142" s="254"/>
      <c r="O142" s="254"/>
      <c r="P142" s="254">
        <v>64.0</v>
      </c>
      <c r="Q142" s="253">
        <v>56.0</v>
      </c>
      <c r="R142" s="254">
        <f t="shared" si="8"/>
        <v>60</v>
      </c>
      <c r="S142" s="253">
        <v>70.0</v>
      </c>
      <c r="T142" s="253">
        <v>68.0</v>
      </c>
      <c r="U142" s="253">
        <f t="shared" si="9"/>
        <v>2</v>
      </c>
      <c r="V142" s="253">
        <f t="shared" si="10"/>
        <v>69</v>
      </c>
      <c r="W142" s="254">
        <f t="shared" si="11"/>
        <v>-9</v>
      </c>
      <c r="X142" s="257" t="s">
        <v>1543</v>
      </c>
      <c r="Y142" s="257" t="s">
        <v>1616</v>
      </c>
      <c r="Z142" s="257" t="s">
        <v>1540</v>
      </c>
      <c r="AA142" s="250">
        <v>10.07</v>
      </c>
      <c r="AB142" s="248">
        <f t="shared" si="15"/>
        <v>10070000</v>
      </c>
      <c r="AC142" s="248">
        <f t="shared" si="16"/>
        <v>31460000</v>
      </c>
      <c r="AD142" s="251">
        <v>10.65</v>
      </c>
      <c r="AE142" s="49">
        <f t="shared" si="17"/>
        <v>10650000</v>
      </c>
      <c r="AF142" s="258">
        <f t="shared" si="13"/>
        <v>0.4195833333</v>
      </c>
      <c r="AG142" s="257"/>
      <c r="AH142" s="257"/>
      <c r="AI142" s="273" t="s">
        <v>3734</v>
      </c>
      <c r="AJ142" s="255"/>
    </row>
    <row r="143" ht="15.75" customHeight="1">
      <c r="A143" s="247" t="s">
        <v>1990</v>
      </c>
      <c r="B143" s="248">
        <v>170.77</v>
      </c>
      <c r="C143" s="249">
        <f t="shared" si="2"/>
        <v>6.8308</v>
      </c>
      <c r="D143" s="250">
        <f t="shared" si="3"/>
        <v>6.8308</v>
      </c>
      <c r="E143" s="251">
        <v>25.0</v>
      </c>
      <c r="F143" s="251">
        <v>80.05</v>
      </c>
      <c r="G143" s="48">
        <f t="shared" si="5"/>
        <v>0.4687591497</v>
      </c>
      <c r="H143" s="111">
        <f t="shared" si="6"/>
        <v>90.72</v>
      </c>
      <c r="I143" s="252">
        <f t="shared" si="7"/>
        <v>0.5312408503</v>
      </c>
      <c r="J143" s="248">
        <f t="shared" si="19"/>
        <v>170770000</v>
      </c>
      <c r="K143" s="253">
        <v>2008.0</v>
      </c>
      <c r="L143" s="254" t="s">
        <v>18</v>
      </c>
      <c r="M143" s="254"/>
      <c r="N143" s="254"/>
      <c r="O143" s="254"/>
      <c r="P143" s="254">
        <v>77.0</v>
      </c>
      <c r="Q143" s="253">
        <v>64.0</v>
      </c>
      <c r="R143" s="263">
        <f t="shared" si="8"/>
        <v>70.5</v>
      </c>
      <c r="S143" s="253">
        <v>67.0</v>
      </c>
      <c r="T143" s="253">
        <v>61.0</v>
      </c>
      <c r="U143" s="253">
        <f t="shared" si="9"/>
        <v>6</v>
      </c>
      <c r="V143" s="253">
        <f t="shared" si="10"/>
        <v>64</v>
      </c>
      <c r="W143" s="263">
        <f t="shared" si="11"/>
        <v>6.5</v>
      </c>
      <c r="X143" s="257" t="s">
        <v>1602</v>
      </c>
      <c r="Y143" s="257" t="s">
        <v>1726</v>
      </c>
      <c r="Z143" s="257" t="s">
        <v>1540</v>
      </c>
      <c r="AA143" s="250">
        <v>40.1</v>
      </c>
      <c r="AB143" s="248">
        <f t="shared" si="15"/>
        <v>40100000</v>
      </c>
      <c r="AC143" s="248">
        <f t="shared" si="16"/>
        <v>80050000</v>
      </c>
      <c r="AD143" s="251">
        <v>90.72</v>
      </c>
      <c r="AE143" s="49">
        <f t="shared" si="17"/>
        <v>90720000</v>
      </c>
      <c r="AF143" s="258">
        <f t="shared" si="13"/>
        <v>1.604</v>
      </c>
      <c r="AG143" s="257"/>
      <c r="AH143" s="257"/>
      <c r="AI143" s="273" t="s">
        <v>1991</v>
      </c>
      <c r="AJ143" s="255"/>
    </row>
    <row r="144" ht="15.75" customHeight="1">
      <c r="A144" s="260" t="s">
        <v>3004</v>
      </c>
      <c r="B144" s="248">
        <v>70.45</v>
      </c>
      <c r="C144" s="249">
        <f t="shared" si="2"/>
        <v>2.818</v>
      </c>
      <c r="D144" s="250">
        <f t="shared" si="3"/>
        <v>2.818</v>
      </c>
      <c r="E144" s="251">
        <v>25.0</v>
      </c>
      <c r="F144" s="251">
        <v>48.24</v>
      </c>
      <c r="G144" s="48">
        <f t="shared" si="5"/>
        <v>0.684740951</v>
      </c>
      <c r="H144" s="111">
        <f t="shared" si="6"/>
        <v>22.21</v>
      </c>
      <c r="I144" s="252">
        <f t="shared" si="7"/>
        <v>0.315259049</v>
      </c>
      <c r="J144" s="248">
        <f t="shared" si="19"/>
        <v>70450000</v>
      </c>
      <c r="K144" s="253">
        <v>2008.0</v>
      </c>
      <c r="L144" s="254" t="s">
        <v>18</v>
      </c>
      <c r="M144" s="254"/>
      <c r="N144" s="254"/>
      <c r="O144" s="254"/>
      <c r="P144" s="254">
        <v>39.0</v>
      </c>
      <c r="Q144" s="253">
        <v>55.0</v>
      </c>
      <c r="R144" s="254">
        <f t="shared" si="8"/>
        <v>47</v>
      </c>
      <c r="S144" s="253">
        <v>54.0</v>
      </c>
      <c r="T144" s="253">
        <v>61.0</v>
      </c>
      <c r="U144" s="253">
        <f t="shared" si="9"/>
        <v>-7</v>
      </c>
      <c r="V144" s="253">
        <f t="shared" si="10"/>
        <v>57.5</v>
      </c>
      <c r="W144" s="254">
        <f t="shared" si="11"/>
        <v>-10.5</v>
      </c>
      <c r="X144" s="257" t="s">
        <v>1543</v>
      </c>
      <c r="Y144" s="257" t="s">
        <v>1616</v>
      </c>
      <c r="Z144" s="257" t="s">
        <v>1540</v>
      </c>
      <c r="AA144" s="250">
        <v>14.53</v>
      </c>
      <c r="AB144" s="248">
        <f t="shared" si="15"/>
        <v>14530000</v>
      </c>
      <c r="AC144" s="248">
        <f t="shared" si="16"/>
        <v>48240000</v>
      </c>
      <c r="AD144" s="251">
        <v>22.21</v>
      </c>
      <c r="AE144" s="49">
        <f t="shared" si="17"/>
        <v>22210000</v>
      </c>
      <c r="AF144" s="258">
        <f t="shared" si="13"/>
        <v>0.5812</v>
      </c>
      <c r="AG144" s="257"/>
      <c r="AH144" s="257"/>
      <c r="AI144" s="273" t="s">
        <v>3005</v>
      </c>
      <c r="AJ144" s="255"/>
    </row>
    <row r="145" ht="15.75" customHeight="1">
      <c r="A145" s="260" t="s">
        <v>3550</v>
      </c>
      <c r="B145" s="248">
        <v>50.91</v>
      </c>
      <c r="C145" s="249">
        <f t="shared" si="2"/>
        <v>2.0364</v>
      </c>
      <c r="D145" s="250">
        <f t="shared" si="3"/>
        <v>2.0364</v>
      </c>
      <c r="E145" s="251">
        <v>25.0</v>
      </c>
      <c r="F145" s="251">
        <v>33.45</v>
      </c>
      <c r="G145" s="48">
        <f t="shared" si="5"/>
        <v>0.6570418385</v>
      </c>
      <c r="H145" s="111">
        <f t="shared" si="6"/>
        <v>17.46</v>
      </c>
      <c r="I145" s="252">
        <f t="shared" si="7"/>
        <v>0.3429581615</v>
      </c>
      <c r="J145" s="248">
        <f t="shared" si="19"/>
        <v>50910000</v>
      </c>
      <c r="K145" s="253">
        <v>2008.0</v>
      </c>
      <c r="L145" s="254" t="s">
        <v>18</v>
      </c>
      <c r="M145" s="254"/>
      <c r="N145" s="254"/>
      <c r="O145" s="254"/>
      <c r="P145" s="254">
        <v>78.0</v>
      </c>
      <c r="Q145" s="253">
        <v>68.0</v>
      </c>
      <c r="R145" s="254">
        <f t="shared" si="8"/>
        <v>73</v>
      </c>
      <c r="S145" s="253">
        <v>75.0</v>
      </c>
      <c r="T145" s="253">
        <v>78.0</v>
      </c>
      <c r="U145" s="253">
        <f t="shared" si="9"/>
        <v>-3</v>
      </c>
      <c r="V145" s="253">
        <f t="shared" si="10"/>
        <v>76.5</v>
      </c>
      <c r="W145" s="254">
        <f t="shared" si="11"/>
        <v>-3.5</v>
      </c>
      <c r="X145" s="257" t="s">
        <v>1527</v>
      </c>
      <c r="Y145" s="257" t="s">
        <v>3551</v>
      </c>
      <c r="Z145" s="257" t="s">
        <v>1534</v>
      </c>
      <c r="AA145" s="250">
        <v>5.3</v>
      </c>
      <c r="AB145" s="248">
        <f t="shared" si="15"/>
        <v>5300000</v>
      </c>
      <c r="AC145" s="248">
        <f t="shared" si="16"/>
        <v>33450000</v>
      </c>
      <c r="AD145" s="251">
        <v>17.46</v>
      </c>
      <c r="AE145" s="49">
        <f t="shared" si="17"/>
        <v>17460000</v>
      </c>
      <c r="AF145" s="258">
        <f t="shared" si="13"/>
        <v>0.212</v>
      </c>
      <c r="AG145" s="257"/>
      <c r="AH145" s="257"/>
      <c r="AI145" s="273" t="s">
        <v>3552</v>
      </c>
      <c r="AJ145" s="255"/>
    </row>
    <row r="146" ht="15.75" customHeight="1">
      <c r="A146" s="260" t="s">
        <v>4466</v>
      </c>
      <c r="B146" s="248">
        <v>22.73</v>
      </c>
      <c r="C146" s="249">
        <f t="shared" si="2"/>
        <v>0.9092</v>
      </c>
      <c r="D146" s="250">
        <f t="shared" si="3"/>
        <v>0.9092</v>
      </c>
      <c r="E146" s="251">
        <v>25.0</v>
      </c>
      <c r="F146" s="251">
        <v>17.43</v>
      </c>
      <c r="G146" s="48">
        <f t="shared" si="5"/>
        <v>0.7668279806</v>
      </c>
      <c r="H146" s="111">
        <f t="shared" si="6"/>
        <v>5.3</v>
      </c>
      <c r="I146" s="252">
        <f t="shared" si="7"/>
        <v>0.2331720194</v>
      </c>
      <c r="J146" s="248">
        <f t="shared" si="19"/>
        <v>22730000</v>
      </c>
      <c r="K146" s="253">
        <v>2008.0</v>
      </c>
      <c r="L146" s="254" t="s">
        <v>18</v>
      </c>
      <c r="M146" s="254"/>
      <c r="N146" s="254"/>
      <c r="O146" s="254"/>
      <c r="P146" s="254">
        <v>46.0</v>
      </c>
      <c r="Q146" s="253">
        <v>44.0</v>
      </c>
      <c r="R146" s="254">
        <f t="shared" si="8"/>
        <v>45</v>
      </c>
      <c r="S146" s="253">
        <v>32.0</v>
      </c>
      <c r="T146" s="253">
        <v>54.0</v>
      </c>
      <c r="U146" s="253">
        <f t="shared" si="9"/>
        <v>-22</v>
      </c>
      <c r="V146" s="253">
        <f t="shared" si="10"/>
        <v>43</v>
      </c>
      <c r="W146" s="254">
        <f t="shared" si="11"/>
        <v>2</v>
      </c>
      <c r="X146" s="257" t="s">
        <v>1395</v>
      </c>
      <c r="Y146" s="257" t="s">
        <v>1611</v>
      </c>
      <c r="Z146" s="257" t="s">
        <v>1534</v>
      </c>
      <c r="AA146" s="250">
        <v>8.0</v>
      </c>
      <c r="AB146" s="248">
        <f t="shared" si="15"/>
        <v>8000000</v>
      </c>
      <c r="AC146" s="248">
        <f t="shared" si="16"/>
        <v>17430000</v>
      </c>
      <c r="AD146" s="251">
        <v>5.3</v>
      </c>
      <c r="AE146" s="49">
        <f t="shared" si="17"/>
        <v>5300000</v>
      </c>
      <c r="AF146" s="258">
        <f t="shared" si="13"/>
        <v>0.32</v>
      </c>
      <c r="AG146" s="257"/>
      <c r="AH146" s="257"/>
      <c r="AI146" s="273" t="s">
        <v>4467</v>
      </c>
      <c r="AJ146" s="255"/>
    </row>
    <row r="147" ht="15.75" customHeight="1">
      <c r="A147" s="260" t="s">
        <v>4741</v>
      </c>
      <c r="B147" s="248">
        <v>11.21</v>
      </c>
      <c r="C147" s="249">
        <f t="shared" si="2"/>
        <v>0.4484</v>
      </c>
      <c r="D147" s="250">
        <f t="shared" si="3"/>
        <v>0.4484</v>
      </c>
      <c r="E147" s="251">
        <v>25.0</v>
      </c>
      <c r="F147" s="251">
        <v>10.92</v>
      </c>
      <c r="G147" s="48">
        <f t="shared" si="5"/>
        <v>0.9741302409</v>
      </c>
      <c r="H147" s="111">
        <f t="shared" si="6"/>
        <v>0.29</v>
      </c>
      <c r="I147" s="252">
        <f t="shared" si="7"/>
        <v>0.02586975914</v>
      </c>
      <c r="J147" s="248">
        <f t="shared" si="19"/>
        <v>11210000</v>
      </c>
      <c r="K147" s="253">
        <v>2008.0</v>
      </c>
      <c r="L147" s="254" t="s">
        <v>18</v>
      </c>
      <c r="M147" s="254"/>
      <c r="N147" s="254"/>
      <c r="O147" s="254"/>
      <c r="P147" s="254">
        <v>65.0</v>
      </c>
      <c r="Q147" s="253">
        <v>61.0</v>
      </c>
      <c r="R147" s="254">
        <f t="shared" si="8"/>
        <v>63</v>
      </c>
      <c r="S147" s="253">
        <v>27.0</v>
      </c>
      <c r="T147" s="253">
        <v>66.0</v>
      </c>
      <c r="U147" s="253">
        <f t="shared" si="9"/>
        <v>-39</v>
      </c>
      <c r="V147" s="253">
        <f t="shared" si="10"/>
        <v>46.5</v>
      </c>
      <c r="W147" s="254">
        <f t="shared" si="11"/>
        <v>16.5</v>
      </c>
      <c r="X147" s="257" t="s">
        <v>1565</v>
      </c>
      <c r="Y147" s="257" t="s">
        <v>4019</v>
      </c>
      <c r="Z147" s="257" t="s">
        <v>1540</v>
      </c>
      <c r="AA147" s="250">
        <v>4.56</v>
      </c>
      <c r="AB147" s="248">
        <f t="shared" si="15"/>
        <v>4560000</v>
      </c>
      <c r="AC147" s="248">
        <f t="shared" si="16"/>
        <v>10920000</v>
      </c>
      <c r="AD147" s="251">
        <v>0.29</v>
      </c>
      <c r="AE147" s="49">
        <f t="shared" si="17"/>
        <v>290000</v>
      </c>
      <c r="AF147" s="258">
        <f t="shared" si="13"/>
        <v>0.1824</v>
      </c>
      <c r="AG147" s="257"/>
      <c r="AH147" s="257"/>
      <c r="AI147" s="273" t="s">
        <v>4742</v>
      </c>
      <c r="AJ147" s="255"/>
    </row>
    <row r="148" ht="15.75" customHeight="1">
      <c r="A148" s="260" t="s">
        <v>4222</v>
      </c>
      <c r="B148" s="248">
        <v>29.5</v>
      </c>
      <c r="C148" s="249">
        <f t="shared" si="2"/>
        <v>1.175298805</v>
      </c>
      <c r="D148" s="250">
        <f t="shared" si="3"/>
        <v>1.175298805</v>
      </c>
      <c r="E148" s="251">
        <v>25.1</v>
      </c>
      <c r="F148" s="251">
        <v>25.53</v>
      </c>
      <c r="G148" s="48">
        <f t="shared" si="5"/>
        <v>0.8654237288</v>
      </c>
      <c r="H148" s="111">
        <f t="shared" si="6"/>
        <v>3.97</v>
      </c>
      <c r="I148" s="252">
        <f t="shared" si="7"/>
        <v>0.1345762712</v>
      </c>
      <c r="J148" s="248">
        <f t="shared" si="19"/>
        <v>29500000</v>
      </c>
      <c r="K148" s="253">
        <v>2008.0</v>
      </c>
      <c r="L148" s="254" t="s">
        <v>18</v>
      </c>
      <c r="M148" s="254"/>
      <c r="N148" s="254"/>
      <c r="O148" s="254"/>
      <c r="P148" s="254">
        <v>60.0</v>
      </c>
      <c r="Q148" s="253">
        <v>56.0</v>
      </c>
      <c r="R148" s="254">
        <f t="shared" si="8"/>
        <v>58</v>
      </c>
      <c r="S148" s="253">
        <v>42.0</v>
      </c>
      <c r="T148" s="253">
        <v>50.0</v>
      </c>
      <c r="U148" s="253">
        <f t="shared" si="9"/>
        <v>-8</v>
      </c>
      <c r="V148" s="253">
        <f t="shared" si="10"/>
        <v>46</v>
      </c>
      <c r="W148" s="254">
        <f t="shared" si="11"/>
        <v>12</v>
      </c>
      <c r="X148" s="257" t="s">
        <v>1634</v>
      </c>
      <c r="Y148" s="257" t="s">
        <v>1635</v>
      </c>
      <c r="Z148" s="257" t="s">
        <v>1529</v>
      </c>
      <c r="AA148" s="250">
        <v>10.5</v>
      </c>
      <c r="AB148" s="248">
        <f t="shared" si="15"/>
        <v>10500000</v>
      </c>
      <c r="AC148" s="248">
        <f t="shared" si="16"/>
        <v>25530000</v>
      </c>
      <c r="AD148" s="251">
        <v>3.97</v>
      </c>
      <c r="AE148" s="49">
        <f t="shared" si="17"/>
        <v>3970000</v>
      </c>
      <c r="AF148" s="258">
        <f t="shared" si="13"/>
        <v>0.4183266932</v>
      </c>
      <c r="AG148" s="257"/>
      <c r="AH148" s="257"/>
      <c r="AI148" s="273" t="s">
        <v>4223</v>
      </c>
      <c r="AJ148" s="255"/>
    </row>
    <row r="149" ht="15.75" customHeight="1">
      <c r="A149" s="260" t="s">
        <v>2512</v>
      </c>
      <c r="B149" s="248">
        <v>101.62</v>
      </c>
      <c r="C149" s="249">
        <f t="shared" si="2"/>
        <v>3.908461538</v>
      </c>
      <c r="D149" s="250">
        <f t="shared" si="3"/>
        <v>3.908461538</v>
      </c>
      <c r="E149" s="251">
        <v>26.0</v>
      </c>
      <c r="F149" s="251">
        <v>87.34</v>
      </c>
      <c r="G149" s="48">
        <f t="shared" si="5"/>
        <v>0.859476481</v>
      </c>
      <c r="H149" s="111">
        <f t="shared" si="6"/>
        <v>14.28</v>
      </c>
      <c r="I149" s="252">
        <f t="shared" si="7"/>
        <v>0.140523519</v>
      </c>
      <c r="J149" s="248">
        <f t="shared" si="19"/>
        <v>101620000</v>
      </c>
      <c r="K149" s="253">
        <v>2008.0</v>
      </c>
      <c r="L149" s="254" t="s">
        <v>18</v>
      </c>
      <c r="M149" s="254"/>
      <c r="N149" s="254"/>
      <c r="O149" s="254"/>
      <c r="P149" s="254">
        <v>68.0</v>
      </c>
      <c r="Q149" s="253">
        <v>64.0</v>
      </c>
      <c r="R149" s="254">
        <f t="shared" si="8"/>
        <v>66</v>
      </c>
      <c r="S149" s="253">
        <v>74.0</v>
      </c>
      <c r="T149" s="253">
        <v>71.0</v>
      </c>
      <c r="U149" s="253">
        <f t="shared" si="9"/>
        <v>3</v>
      </c>
      <c r="V149" s="253">
        <f t="shared" si="10"/>
        <v>72.5</v>
      </c>
      <c r="W149" s="254">
        <f t="shared" si="11"/>
        <v>-6.5</v>
      </c>
      <c r="X149" s="257" t="s">
        <v>1602</v>
      </c>
      <c r="Y149" s="257" t="s">
        <v>1958</v>
      </c>
      <c r="Z149" s="257" t="s">
        <v>1540</v>
      </c>
      <c r="AA149" s="250">
        <v>23.2</v>
      </c>
      <c r="AB149" s="248">
        <f t="shared" si="15"/>
        <v>23200000</v>
      </c>
      <c r="AC149" s="248">
        <f t="shared" si="16"/>
        <v>87340000</v>
      </c>
      <c r="AD149" s="251">
        <v>14.28</v>
      </c>
      <c r="AE149" s="49">
        <f t="shared" si="17"/>
        <v>14280000</v>
      </c>
      <c r="AF149" s="258">
        <f t="shared" si="13"/>
        <v>0.8923076923</v>
      </c>
      <c r="AG149" s="257"/>
      <c r="AH149" s="257"/>
      <c r="AI149" s="273" t="s">
        <v>2513</v>
      </c>
      <c r="AJ149" s="255"/>
    </row>
    <row r="150" ht="15.75" customHeight="1">
      <c r="A150" s="260" t="s">
        <v>3819</v>
      </c>
      <c r="B150" s="248">
        <v>44.35</v>
      </c>
      <c r="C150" s="249">
        <f t="shared" si="2"/>
        <v>1.642592593</v>
      </c>
      <c r="D150" s="250">
        <f t="shared" si="3"/>
        <v>1.642592593</v>
      </c>
      <c r="E150" s="251">
        <v>27.0</v>
      </c>
      <c r="F150" s="251">
        <v>44.09</v>
      </c>
      <c r="G150" s="48">
        <f t="shared" si="5"/>
        <v>0.9941375423</v>
      </c>
      <c r="H150" s="111">
        <f t="shared" si="6"/>
        <v>0.26</v>
      </c>
      <c r="I150" s="252">
        <f t="shared" si="7"/>
        <v>0.005862457723</v>
      </c>
      <c r="J150" s="248">
        <f t="shared" si="19"/>
        <v>44350000</v>
      </c>
      <c r="K150" s="253">
        <v>2008.0</v>
      </c>
      <c r="L150" s="254" t="s">
        <v>18</v>
      </c>
      <c r="M150" s="254"/>
      <c r="N150" s="254"/>
      <c r="O150" s="254"/>
      <c r="P150" s="254">
        <v>65.0</v>
      </c>
      <c r="Q150" s="253">
        <v>63.0</v>
      </c>
      <c r="R150" s="254">
        <f t="shared" si="8"/>
        <v>64</v>
      </c>
      <c r="S150" s="253">
        <v>67.0</v>
      </c>
      <c r="T150" s="253">
        <v>67.0</v>
      </c>
      <c r="U150" s="253">
        <f t="shared" si="9"/>
        <v>0</v>
      </c>
      <c r="V150" s="253">
        <f t="shared" si="10"/>
        <v>67</v>
      </c>
      <c r="W150" s="254">
        <f t="shared" si="11"/>
        <v>-3</v>
      </c>
      <c r="X150" s="257" t="s">
        <v>1543</v>
      </c>
      <c r="Y150" s="257" t="s">
        <v>1616</v>
      </c>
      <c r="Z150" s="257" t="s">
        <v>1550</v>
      </c>
      <c r="AA150" s="250">
        <v>10.68</v>
      </c>
      <c r="AB150" s="248">
        <f t="shared" si="15"/>
        <v>10680000</v>
      </c>
      <c r="AC150" s="248">
        <f t="shared" si="16"/>
        <v>44090000</v>
      </c>
      <c r="AD150" s="251">
        <v>0.26</v>
      </c>
      <c r="AE150" s="49">
        <f t="shared" si="17"/>
        <v>260000</v>
      </c>
      <c r="AF150" s="258">
        <f t="shared" si="13"/>
        <v>0.3955555556</v>
      </c>
      <c r="AG150" s="257"/>
      <c r="AH150" s="257"/>
      <c r="AI150" s="273" t="s">
        <v>3820</v>
      </c>
      <c r="AJ150" s="255"/>
    </row>
    <row r="151" ht="15.75" customHeight="1">
      <c r="A151" s="260" t="s">
        <v>2765</v>
      </c>
      <c r="B151" s="248">
        <v>92.38</v>
      </c>
      <c r="C151" s="249">
        <f t="shared" si="2"/>
        <v>3.299285714</v>
      </c>
      <c r="D151" s="250">
        <f t="shared" si="3"/>
        <v>3.299285714</v>
      </c>
      <c r="E151" s="251">
        <v>28.0</v>
      </c>
      <c r="F151" s="251">
        <v>67.29</v>
      </c>
      <c r="G151" s="48">
        <f t="shared" si="5"/>
        <v>0.7284044165</v>
      </c>
      <c r="H151" s="111">
        <f t="shared" si="6"/>
        <v>25.09</v>
      </c>
      <c r="I151" s="252">
        <f t="shared" si="7"/>
        <v>0.2715955835</v>
      </c>
      <c r="J151" s="248">
        <f t="shared" si="19"/>
        <v>92380000</v>
      </c>
      <c r="K151" s="253">
        <v>2008.0</v>
      </c>
      <c r="L151" s="254" t="s">
        <v>18</v>
      </c>
      <c r="M151" s="254"/>
      <c r="N151" s="254"/>
      <c r="O151" s="254"/>
      <c r="P151" s="254">
        <v>77.0</v>
      </c>
      <c r="Q151" s="253">
        <v>60.0</v>
      </c>
      <c r="R151" s="254">
        <f t="shared" si="8"/>
        <v>68.5</v>
      </c>
      <c r="S151" s="253">
        <v>75.0</v>
      </c>
      <c r="T151" s="253">
        <v>75.0</v>
      </c>
      <c r="U151" s="253">
        <f t="shared" si="9"/>
        <v>0</v>
      </c>
      <c r="V151" s="253">
        <f t="shared" si="10"/>
        <v>75</v>
      </c>
      <c r="W151" s="254">
        <f t="shared" si="11"/>
        <v>-6.5</v>
      </c>
      <c r="X151" s="257" t="s">
        <v>1543</v>
      </c>
      <c r="Y151" s="257" t="s">
        <v>1543</v>
      </c>
      <c r="Z151" s="257" t="s">
        <v>1540</v>
      </c>
      <c r="AA151" s="250">
        <v>19.17</v>
      </c>
      <c r="AB151" s="248">
        <f t="shared" si="15"/>
        <v>19170000</v>
      </c>
      <c r="AC151" s="248">
        <f t="shared" si="16"/>
        <v>67290000</v>
      </c>
      <c r="AD151" s="251">
        <v>25.09</v>
      </c>
      <c r="AE151" s="49">
        <f t="shared" si="17"/>
        <v>25090000</v>
      </c>
      <c r="AF151" s="258">
        <f t="shared" si="13"/>
        <v>0.6846428571</v>
      </c>
      <c r="AG151" s="257"/>
      <c r="AH151" s="257"/>
      <c r="AI151" s="273" t="s">
        <v>2766</v>
      </c>
      <c r="AJ151" s="255"/>
    </row>
    <row r="152" ht="15.75" customHeight="1">
      <c r="A152" s="247" t="s">
        <v>2170</v>
      </c>
      <c r="B152" s="248">
        <v>160.26</v>
      </c>
      <c r="C152" s="249">
        <f t="shared" si="2"/>
        <v>5.342</v>
      </c>
      <c r="D152" s="250">
        <f t="shared" si="3"/>
        <v>5.342</v>
      </c>
      <c r="E152" s="251">
        <v>30.0</v>
      </c>
      <c r="F152" s="251">
        <v>76.81</v>
      </c>
      <c r="G152" s="48">
        <f t="shared" si="5"/>
        <v>0.479283664</v>
      </c>
      <c r="H152" s="111">
        <f t="shared" si="6"/>
        <v>83.45</v>
      </c>
      <c r="I152" s="252">
        <f t="shared" si="7"/>
        <v>0.520716336</v>
      </c>
      <c r="J152" s="248">
        <f t="shared" si="19"/>
        <v>160260000</v>
      </c>
      <c r="K152" s="253">
        <v>2008.0</v>
      </c>
      <c r="L152" s="254" t="s">
        <v>18</v>
      </c>
      <c r="M152" s="254"/>
      <c r="N152" s="254"/>
      <c r="O152" s="254"/>
      <c r="P152" s="254">
        <v>40.0</v>
      </c>
      <c r="Q152" s="253">
        <v>47.0</v>
      </c>
      <c r="R152" s="263">
        <f t="shared" si="8"/>
        <v>43.5</v>
      </c>
      <c r="S152" s="253">
        <v>71.0</v>
      </c>
      <c r="T152" s="253">
        <v>58.0</v>
      </c>
      <c r="U152" s="253">
        <f t="shared" si="9"/>
        <v>13</v>
      </c>
      <c r="V152" s="253">
        <f t="shared" si="10"/>
        <v>64.5</v>
      </c>
      <c r="W152" s="263">
        <f t="shared" si="11"/>
        <v>-21</v>
      </c>
      <c r="X152" s="257" t="s">
        <v>1543</v>
      </c>
      <c r="Y152" s="257" t="s">
        <v>1616</v>
      </c>
      <c r="Z152" s="257" t="s">
        <v>1550</v>
      </c>
      <c r="AA152" s="250">
        <v>23.01</v>
      </c>
      <c r="AB152" s="248">
        <f t="shared" si="15"/>
        <v>23010000</v>
      </c>
      <c r="AC152" s="248">
        <f t="shared" si="16"/>
        <v>76810000</v>
      </c>
      <c r="AD152" s="251">
        <v>83.45</v>
      </c>
      <c r="AE152" s="49">
        <f t="shared" si="17"/>
        <v>83450000</v>
      </c>
      <c r="AF152" s="258">
        <f t="shared" si="13"/>
        <v>0.767</v>
      </c>
      <c r="AG152" s="257"/>
      <c r="AH152" s="257"/>
      <c r="AI152" s="273" t="s">
        <v>2171</v>
      </c>
      <c r="AJ152" s="255"/>
    </row>
    <row r="153" ht="15.75" customHeight="1">
      <c r="A153" s="260" t="s">
        <v>2600</v>
      </c>
      <c r="B153" s="248">
        <v>108.98</v>
      </c>
      <c r="C153" s="249">
        <f t="shared" si="2"/>
        <v>3.632666667</v>
      </c>
      <c r="D153" s="250">
        <f t="shared" si="3"/>
        <v>3.632666667</v>
      </c>
      <c r="E153" s="251">
        <v>30.0</v>
      </c>
      <c r="F153" s="251">
        <v>31.72</v>
      </c>
      <c r="G153" s="48">
        <f t="shared" si="5"/>
        <v>0.2910625803</v>
      </c>
      <c r="H153" s="111">
        <f t="shared" si="6"/>
        <v>77.26</v>
      </c>
      <c r="I153" s="252">
        <f t="shared" si="7"/>
        <v>0.7089374197</v>
      </c>
      <c r="J153" s="248">
        <f t="shared" si="19"/>
        <v>108980000</v>
      </c>
      <c r="K153" s="253">
        <v>2008.0</v>
      </c>
      <c r="L153" s="254" t="s">
        <v>18</v>
      </c>
      <c r="M153" s="254"/>
      <c r="N153" s="254"/>
      <c r="O153" s="254"/>
      <c r="P153" s="254">
        <v>36.0</v>
      </c>
      <c r="Q153" s="253">
        <v>51.0</v>
      </c>
      <c r="R153" s="263">
        <f t="shared" si="8"/>
        <v>43.5</v>
      </c>
      <c r="S153" s="253">
        <v>58.0</v>
      </c>
      <c r="T153" s="253">
        <v>57.0</v>
      </c>
      <c r="U153" s="253">
        <f t="shared" si="9"/>
        <v>1</v>
      </c>
      <c r="V153" s="253">
        <f t="shared" si="10"/>
        <v>57.5</v>
      </c>
      <c r="W153" s="263">
        <f t="shared" si="11"/>
        <v>-14</v>
      </c>
      <c r="X153" s="257" t="s">
        <v>1602</v>
      </c>
      <c r="Y153" s="257" t="s">
        <v>2111</v>
      </c>
      <c r="Z153" s="257" t="s">
        <v>1550</v>
      </c>
      <c r="AA153" s="250">
        <v>12.06</v>
      </c>
      <c r="AB153" s="248">
        <f t="shared" si="15"/>
        <v>12060000</v>
      </c>
      <c r="AC153" s="248">
        <f t="shared" si="16"/>
        <v>31720000</v>
      </c>
      <c r="AD153" s="251">
        <v>77.26</v>
      </c>
      <c r="AE153" s="49">
        <f t="shared" si="17"/>
        <v>77260000</v>
      </c>
      <c r="AF153" s="258">
        <f t="shared" si="13"/>
        <v>0.402</v>
      </c>
      <c r="AG153" s="257"/>
      <c r="AH153" s="257"/>
      <c r="AI153" s="273" t="s">
        <v>2601</v>
      </c>
      <c r="AJ153" s="255"/>
    </row>
    <row r="154" ht="15.75" customHeight="1">
      <c r="A154" s="260" t="s">
        <v>2646</v>
      </c>
      <c r="B154" s="248">
        <v>105.17</v>
      </c>
      <c r="C154" s="249">
        <f t="shared" si="2"/>
        <v>3.505666667</v>
      </c>
      <c r="D154" s="250">
        <f t="shared" si="3"/>
        <v>3.505666667</v>
      </c>
      <c r="E154" s="251">
        <v>30.0</v>
      </c>
      <c r="F154" s="251">
        <v>63.17</v>
      </c>
      <c r="G154" s="48">
        <f t="shared" si="5"/>
        <v>0.6006465722</v>
      </c>
      <c r="H154" s="111">
        <f t="shared" si="6"/>
        <v>42</v>
      </c>
      <c r="I154" s="252">
        <f t="shared" si="7"/>
        <v>0.3993534278</v>
      </c>
      <c r="J154" s="248">
        <f t="shared" si="19"/>
        <v>105170000</v>
      </c>
      <c r="K154" s="253">
        <v>2008.0</v>
      </c>
      <c r="L154" s="254" t="s">
        <v>18</v>
      </c>
      <c r="M154" s="254"/>
      <c r="N154" s="254"/>
      <c r="O154" s="254"/>
      <c r="P154" s="254">
        <v>85.0</v>
      </c>
      <c r="Q154" s="253">
        <v>67.0</v>
      </c>
      <c r="R154" s="254">
        <f t="shared" si="8"/>
        <v>76</v>
      </c>
      <c r="S154" s="253">
        <v>75.0</v>
      </c>
      <c r="T154" s="253">
        <v>75.0</v>
      </c>
      <c r="U154" s="253">
        <f t="shared" si="9"/>
        <v>0</v>
      </c>
      <c r="V154" s="253">
        <f t="shared" si="10"/>
        <v>75</v>
      </c>
      <c r="W154" s="254">
        <f t="shared" si="11"/>
        <v>1</v>
      </c>
      <c r="X154" s="257" t="s">
        <v>1543</v>
      </c>
      <c r="Y154" s="257" t="s">
        <v>1616</v>
      </c>
      <c r="Z154" s="257" t="s">
        <v>1540</v>
      </c>
      <c r="AA154" s="250">
        <v>17.73</v>
      </c>
      <c r="AB154" s="248">
        <f t="shared" si="15"/>
        <v>17730000</v>
      </c>
      <c r="AC154" s="248">
        <f t="shared" si="16"/>
        <v>63170000</v>
      </c>
      <c r="AD154" s="251">
        <v>42.0</v>
      </c>
      <c r="AE154" s="49">
        <f t="shared" si="17"/>
        <v>42000000</v>
      </c>
      <c r="AF154" s="258">
        <f t="shared" si="13"/>
        <v>0.591</v>
      </c>
      <c r="AG154" s="257"/>
      <c r="AH154" s="257"/>
      <c r="AI154" s="273" t="s">
        <v>2647</v>
      </c>
      <c r="AJ154" s="255"/>
    </row>
    <row r="155" ht="15.75" customHeight="1">
      <c r="A155" s="260" t="s">
        <v>2999</v>
      </c>
      <c r="B155" s="248">
        <v>84.64</v>
      </c>
      <c r="C155" s="249">
        <f t="shared" si="2"/>
        <v>2.821333333</v>
      </c>
      <c r="D155" s="250">
        <f t="shared" si="3"/>
        <v>2.821333333</v>
      </c>
      <c r="E155" s="251">
        <v>30.0</v>
      </c>
      <c r="F155" s="251">
        <v>38.23</v>
      </c>
      <c r="G155" s="48">
        <f t="shared" si="5"/>
        <v>0.4516776938</v>
      </c>
      <c r="H155" s="111">
        <f t="shared" si="6"/>
        <v>46.41</v>
      </c>
      <c r="I155" s="252">
        <f t="shared" si="7"/>
        <v>0.5483223062</v>
      </c>
      <c r="J155" s="248">
        <f t="shared" si="19"/>
        <v>84640000</v>
      </c>
      <c r="K155" s="253">
        <v>2008.0</v>
      </c>
      <c r="L155" s="254" t="s">
        <v>18</v>
      </c>
      <c r="M155" s="254"/>
      <c r="N155" s="254"/>
      <c r="O155" s="254"/>
      <c r="P155" s="254">
        <v>2.0</v>
      </c>
      <c r="Q155" s="253">
        <v>9.0</v>
      </c>
      <c r="R155" s="254">
        <f t="shared" si="8"/>
        <v>5.5</v>
      </c>
      <c r="S155" s="253">
        <v>31.0</v>
      </c>
      <c r="T155" s="253">
        <v>28.0</v>
      </c>
      <c r="U155" s="253">
        <f t="shared" si="9"/>
        <v>3</v>
      </c>
      <c r="V155" s="253">
        <f t="shared" si="10"/>
        <v>29.5</v>
      </c>
      <c r="W155" s="254">
        <f t="shared" si="11"/>
        <v>-24</v>
      </c>
      <c r="X155" s="257" t="s">
        <v>1543</v>
      </c>
      <c r="Y155" s="257" t="s">
        <v>3000</v>
      </c>
      <c r="Z155" s="257" t="s">
        <v>1540</v>
      </c>
      <c r="AA155" s="250">
        <v>18.51</v>
      </c>
      <c r="AB155" s="248">
        <f t="shared" si="15"/>
        <v>18510000</v>
      </c>
      <c r="AC155" s="248">
        <f t="shared" si="16"/>
        <v>38230000</v>
      </c>
      <c r="AD155" s="251">
        <v>46.41</v>
      </c>
      <c r="AE155" s="49">
        <f t="shared" si="17"/>
        <v>46410000</v>
      </c>
      <c r="AF155" s="258">
        <f t="shared" si="13"/>
        <v>0.617</v>
      </c>
      <c r="AG155" s="257"/>
      <c r="AH155" s="257"/>
      <c r="AI155" s="273" t="s">
        <v>3001</v>
      </c>
      <c r="AJ155" s="255"/>
    </row>
    <row r="156" ht="15.75" customHeight="1">
      <c r="A156" s="260" t="s">
        <v>3007</v>
      </c>
      <c r="B156" s="248">
        <v>84.37</v>
      </c>
      <c r="C156" s="249">
        <f t="shared" si="2"/>
        <v>2.812333333</v>
      </c>
      <c r="D156" s="250">
        <f t="shared" si="3"/>
        <v>2.812333333</v>
      </c>
      <c r="E156" s="251">
        <v>30.0</v>
      </c>
      <c r="F156" s="251">
        <v>41.85</v>
      </c>
      <c r="G156" s="48">
        <f t="shared" si="5"/>
        <v>0.4960293943</v>
      </c>
      <c r="H156" s="111">
        <f t="shared" si="6"/>
        <v>42.52</v>
      </c>
      <c r="I156" s="252">
        <f t="shared" si="7"/>
        <v>0.5039706057</v>
      </c>
      <c r="J156" s="248">
        <f t="shared" si="19"/>
        <v>84370000</v>
      </c>
      <c r="K156" s="253">
        <v>2008.0</v>
      </c>
      <c r="L156" s="254" t="s">
        <v>18</v>
      </c>
      <c r="M156" s="254"/>
      <c r="N156" s="254"/>
      <c r="O156" s="254"/>
      <c r="P156" s="254">
        <v>31.0</v>
      </c>
      <c r="Q156" s="253">
        <v>39.0</v>
      </c>
      <c r="R156" s="254">
        <f t="shared" si="8"/>
        <v>35</v>
      </c>
      <c r="S156" s="253">
        <v>56.0</v>
      </c>
      <c r="T156" s="253">
        <v>46.0</v>
      </c>
      <c r="U156" s="253">
        <f t="shared" si="9"/>
        <v>10</v>
      </c>
      <c r="V156" s="253">
        <f t="shared" si="10"/>
        <v>51</v>
      </c>
      <c r="W156" s="254">
        <f t="shared" si="11"/>
        <v>-16</v>
      </c>
      <c r="X156" s="257" t="s">
        <v>1605</v>
      </c>
      <c r="Y156" s="257" t="s">
        <v>1605</v>
      </c>
      <c r="Z156" s="257" t="s">
        <v>1534</v>
      </c>
      <c r="AA156" s="250">
        <v>13.42</v>
      </c>
      <c r="AB156" s="248">
        <f t="shared" si="15"/>
        <v>13420000</v>
      </c>
      <c r="AC156" s="248">
        <f t="shared" si="16"/>
        <v>41850000</v>
      </c>
      <c r="AD156" s="251">
        <v>42.52</v>
      </c>
      <c r="AE156" s="49">
        <f t="shared" si="17"/>
        <v>42520000</v>
      </c>
      <c r="AF156" s="258">
        <f t="shared" si="13"/>
        <v>0.4473333333</v>
      </c>
      <c r="AG156" s="257"/>
      <c r="AH156" s="257"/>
      <c r="AI156" s="273" t="s">
        <v>3008</v>
      </c>
      <c r="AJ156" s="255"/>
    </row>
    <row r="157" ht="15.75" customHeight="1">
      <c r="A157" s="260" t="s">
        <v>4312</v>
      </c>
      <c r="B157" s="248">
        <v>32.59</v>
      </c>
      <c r="C157" s="249">
        <f t="shared" si="2"/>
        <v>1.086333333</v>
      </c>
      <c r="D157" s="250">
        <f t="shared" si="3"/>
        <v>1.086333333</v>
      </c>
      <c r="E157" s="251">
        <v>30.0</v>
      </c>
      <c r="F157" s="251">
        <v>17.21</v>
      </c>
      <c r="G157" s="48">
        <f t="shared" si="5"/>
        <v>0.528076097</v>
      </c>
      <c r="H157" s="111">
        <f t="shared" si="6"/>
        <v>15.38</v>
      </c>
      <c r="I157" s="252">
        <f t="shared" si="7"/>
        <v>0.471923903</v>
      </c>
      <c r="J157" s="248">
        <f t="shared" si="19"/>
        <v>32590000</v>
      </c>
      <c r="K157" s="253">
        <v>2008.0</v>
      </c>
      <c r="L157" s="254" t="s">
        <v>18</v>
      </c>
      <c r="M157" s="254"/>
      <c r="N157" s="254"/>
      <c r="O157" s="254"/>
      <c r="P157" s="254">
        <v>5.0</v>
      </c>
      <c r="Q157" s="253">
        <v>17.0</v>
      </c>
      <c r="R157" s="254">
        <f t="shared" si="8"/>
        <v>11</v>
      </c>
      <c r="S157" s="253">
        <v>51.0</v>
      </c>
      <c r="T157" s="253">
        <v>51.0</v>
      </c>
      <c r="U157" s="253">
        <f t="shared" si="9"/>
        <v>0</v>
      </c>
      <c r="V157" s="253">
        <f t="shared" si="10"/>
        <v>51</v>
      </c>
      <c r="W157" s="254">
        <f t="shared" si="11"/>
        <v>-40</v>
      </c>
      <c r="X157" s="257" t="s">
        <v>1527</v>
      </c>
      <c r="Y157" s="257" t="s">
        <v>1646</v>
      </c>
      <c r="Z157" s="257" t="s">
        <v>1540</v>
      </c>
      <c r="AA157" s="250">
        <v>7.0</v>
      </c>
      <c r="AB157" s="248">
        <f t="shared" si="15"/>
        <v>7000000</v>
      </c>
      <c r="AC157" s="248">
        <f t="shared" si="16"/>
        <v>17210000</v>
      </c>
      <c r="AD157" s="251">
        <v>15.38</v>
      </c>
      <c r="AE157" s="49">
        <f t="shared" si="17"/>
        <v>15380000</v>
      </c>
      <c r="AF157" s="258">
        <f t="shared" si="13"/>
        <v>0.2333333333</v>
      </c>
      <c r="AG157" s="257"/>
      <c r="AH157" s="257"/>
      <c r="AI157" s="273" t="s">
        <v>4313</v>
      </c>
      <c r="AJ157" s="255"/>
    </row>
    <row r="158" ht="15.75" customHeight="1">
      <c r="A158" s="260" t="s">
        <v>4364</v>
      </c>
      <c r="B158" s="248">
        <v>31.15</v>
      </c>
      <c r="C158" s="249">
        <f t="shared" si="2"/>
        <v>1.038333333</v>
      </c>
      <c r="D158" s="250">
        <f t="shared" si="3"/>
        <v>1.038333333</v>
      </c>
      <c r="E158" s="251">
        <v>30.0</v>
      </c>
      <c r="F158" s="251">
        <v>15.74</v>
      </c>
      <c r="G158" s="48">
        <f t="shared" si="5"/>
        <v>0.5052969502</v>
      </c>
      <c r="H158" s="111">
        <f t="shared" si="6"/>
        <v>15.41</v>
      </c>
      <c r="I158" s="252">
        <f t="shared" si="7"/>
        <v>0.4947030498</v>
      </c>
      <c r="J158" s="248">
        <f t="shared" si="19"/>
        <v>31150000</v>
      </c>
      <c r="K158" s="253">
        <v>2008.0</v>
      </c>
      <c r="L158" s="254" t="s">
        <v>18</v>
      </c>
      <c r="M158" s="254"/>
      <c r="N158" s="254"/>
      <c r="O158" s="254"/>
      <c r="P158" s="254">
        <v>34.0</v>
      </c>
      <c r="Q158" s="253">
        <v>45.0</v>
      </c>
      <c r="R158" s="254">
        <f t="shared" si="8"/>
        <v>39.5</v>
      </c>
      <c r="S158" s="253">
        <v>54.0</v>
      </c>
      <c r="T158" s="253">
        <v>71.0</v>
      </c>
      <c r="U158" s="253">
        <f t="shared" si="9"/>
        <v>-17</v>
      </c>
      <c r="V158" s="253">
        <f t="shared" si="10"/>
        <v>62.5</v>
      </c>
      <c r="W158" s="254">
        <f t="shared" si="11"/>
        <v>-23</v>
      </c>
      <c r="X158" s="257" t="s">
        <v>1983</v>
      </c>
      <c r="Y158" s="257" t="s">
        <v>1984</v>
      </c>
      <c r="Z158" s="257" t="s">
        <v>1540</v>
      </c>
      <c r="AA158" s="250">
        <v>6.26</v>
      </c>
      <c r="AB158" s="248">
        <f t="shared" si="15"/>
        <v>6260000</v>
      </c>
      <c r="AC158" s="248">
        <f t="shared" si="16"/>
        <v>15740000</v>
      </c>
      <c r="AD158" s="251">
        <v>15.41</v>
      </c>
      <c r="AE158" s="49">
        <f t="shared" si="17"/>
        <v>15410000</v>
      </c>
      <c r="AF158" s="258">
        <f t="shared" si="13"/>
        <v>0.2086666667</v>
      </c>
      <c r="AG158" s="257"/>
      <c r="AH158" s="257"/>
      <c r="AI158" s="273" t="s">
        <v>4365</v>
      </c>
      <c r="AJ158" s="255"/>
    </row>
    <row r="159" ht="15.75" customHeight="1">
      <c r="A159" s="260" t="s">
        <v>4374</v>
      </c>
      <c r="B159" s="248">
        <v>30.75</v>
      </c>
      <c r="C159" s="249">
        <f t="shared" si="2"/>
        <v>1.025</v>
      </c>
      <c r="D159" s="250">
        <f t="shared" si="3"/>
        <v>1.025</v>
      </c>
      <c r="E159" s="251">
        <v>30.0</v>
      </c>
      <c r="F159" s="251">
        <v>19.53</v>
      </c>
      <c r="G159" s="48">
        <f t="shared" si="5"/>
        <v>0.6351219512</v>
      </c>
      <c r="H159" s="111">
        <f t="shared" si="6"/>
        <v>11.22</v>
      </c>
      <c r="I159" s="252">
        <f t="shared" si="7"/>
        <v>0.3648780488</v>
      </c>
      <c r="J159" s="248">
        <f t="shared" si="19"/>
        <v>30750000</v>
      </c>
      <c r="K159" s="253">
        <v>2008.0</v>
      </c>
      <c r="L159" s="254" t="s">
        <v>18</v>
      </c>
      <c r="M159" s="254"/>
      <c r="N159" s="254"/>
      <c r="O159" s="254"/>
      <c r="P159" s="254">
        <v>36.0</v>
      </c>
      <c r="Q159" s="253">
        <v>40.0</v>
      </c>
      <c r="R159" s="254">
        <f t="shared" si="8"/>
        <v>38</v>
      </c>
      <c r="S159" s="253">
        <v>42.0</v>
      </c>
      <c r="T159" s="253">
        <v>59.0</v>
      </c>
      <c r="U159" s="253">
        <f t="shared" si="9"/>
        <v>-17</v>
      </c>
      <c r="V159" s="253">
        <f t="shared" si="10"/>
        <v>50.5</v>
      </c>
      <c r="W159" s="254">
        <f t="shared" si="11"/>
        <v>-12.5</v>
      </c>
      <c r="X159" s="257" t="s">
        <v>1594</v>
      </c>
      <c r="Y159" s="257" t="s">
        <v>2106</v>
      </c>
      <c r="Z159" s="257" t="s">
        <v>1540</v>
      </c>
      <c r="AA159" s="250">
        <v>7.8</v>
      </c>
      <c r="AB159" s="248">
        <f t="shared" si="15"/>
        <v>7800000</v>
      </c>
      <c r="AC159" s="248">
        <f t="shared" si="16"/>
        <v>19530000</v>
      </c>
      <c r="AD159" s="251">
        <v>11.22</v>
      </c>
      <c r="AE159" s="49">
        <f t="shared" si="17"/>
        <v>11220000</v>
      </c>
      <c r="AF159" s="258">
        <f t="shared" si="13"/>
        <v>0.26</v>
      </c>
      <c r="AG159" s="257"/>
      <c r="AH159" s="257"/>
      <c r="AI159" s="273" t="s">
        <v>4375</v>
      </c>
      <c r="AJ159" s="255"/>
    </row>
    <row r="160" ht="15.75" customHeight="1">
      <c r="A160" s="260" t="s">
        <v>4777</v>
      </c>
      <c r="B160" s="248">
        <v>11.77</v>
      </c>
      <c r="C160" s="249">
        <f t="shared" si="2"/>
        <v>0.3923333333</v>
      </c>
      <c r="D160" s="250">
        <f t="shared" si="3"/>
        <v>0.3923333333</v>
      </c>
      <c r="E160" s="251">
        <v>30.0</v>
      </c>
      <c r="F160" s="251">
        <v>11.54</v>
      </c>
      <c r="G160" s="48">
        <f t="shared" si="5"/>
        <v>0.9804587935</v>
      </c>
      <c r="H160" s="111">
        <f t="shared" si="6"/>
        <v>0.23</v>
      </c>
      <c r="I160" s="252">
        <f t="shared" si="7"/>
        <v>0.01954120646</v>
      </c>
      <c r="J160" s="248">
        <f t="shared" si="19"/>
        <v>11770000</v>
      </c>
      <c r="K160" s="253">
        <v>2008.0</v>
      </c>
      <c r="L160" s="254" t="s">
        <v>18</v>
      </c>
      <c r="M160" s="254"/>
      <c r="N160" s="254"/>
      <c r="O160" s="254"/>
      <c r="P160" s="254">
        <v>39.0</v>
      </c>
      <c r="Q160" s="253">
        <v>52.0</v>
      </c>
      <c r="R160" s="254">
        <f t="shared" si="8"/>
        <v>45.5</v>
      </c>
      <c r="S160" s="253">
        <v>39.0</v>
      </c>
      <c r="T160" s="253">
        <v>67.0</v>
      </c>
      <c r="U160" s="253">
        <f t="shared" si="9"/>
        <v>-28</v>
      </c>
      <c r="V160" s="253">
        <f t="shared" si="10"/>
        <v>53</v>
      </c>
      <c r="W160" s="254">
        <f t="shared" si="11"/>
        <v>-7.5</v>
      </c>
      <c r="X160" s="257" t="s">
        <v>1634</v>
      </c>
      <c r="Y160" s="257" t="s">
        <v>4778</v>
      </c>
      <c r="Z160" s="257" t="s">
        <v>1529</v>
      </c>
      <c r="AA160" s="250">
        <v>4.0</v>
      </c>
      <c r="AB160" s="248">
        <f t="shared" si="15"/>
        <v>4000000</v>
      </c>
      <c r="AC160" s="248">
        <f t="shared" si="16"/>
        <v>11540000</v>
      </c>
      <c r="AD160" s="251">
        <v>0.23</v>
      </c>
      <c r="AE160" s="49">
        <f t="shared" si="17"/>
        <v>230000</v>
      </c>
      <c r="AF160" s="258">
        <f t="shared" si="13"/>
        <v>0.1333333333</v>
      </c>
      <c r="AG160" s="257"/>
      <c r="AH160" s="257"/>
      <c r="AI160" s="273" t="s">
        <v>4779</v>
      </c>
      <c r="AJ160" s="255"/>
    </row>
    <row r="161" ht="15.75" customHeight="1">
      <c r="A161" s="247" t="s">
        <v>1850</v>
      </c>
      <c r="B161" s="248">
        <v>269.96</v>
      </c>
      <c r="C161" s="249">
        <f t="shared" si="2"/>
        <v>8.180606061</v>
      </c>
      <c r="D161" s="250">
        <f t="shared" si="3"/>
        <v>8.180606061</v>
      </c>
      <c r="E161" s="251">
        <v>33.0</v>
      </c>
      <c r="F161" s="251">
        <v>148.1</v>
      </c>
      <c r="G161" s="48">
        <f t="shared" si="5"/>
        <v>0.5485997926</v>
      </c>
      <c r="H161" s="111">
        <f t="shared" si="6"/>
        <v>121.86</v>
      </c>
      <c r="I161" s="252">
        <f t="shared" si="7"/>
        <v>0.4514002074</v>
      </c>
      <c r="J161" s="248">
        <f t="shared" si="19"/>
        <v>269960000</v>
      </c>
      <c r="K161" s="253">
        <v>2008.0</v>
      </c>
      <c r="L161" s="254" t="s">
        <v>18</v>
      </c>
      <c r="M161" s="254"/>
      <c r="N161" s="254"/>
      <c r="O161" s="254"/>
      <c r="P161" s="254">
        <v>80.0</v>
      </c>
      <c r="Q161" s="253">
        <v>72.0</v>
      </c>
      <c r="R161" s="263">
        <f t="shared" si="8"/>
        <v>76</v>
      </c>
      <c r="S161" s="253">
        <v>90.0</v>
      </c>
      <c r="T161" s="253">
        <v>85.0</v>
      </c>
      <c r="U161" s="253">
        <f t="shared" si="9"/>
        <v>5</v>
      </c>
      <c r="V161" s="253">
        <f t="shared" si="10"/>
        <v>87.5</v>
      </c>
      <c r="W161" s="263">
        <f t="shared" si="11"/>
        <v>-11.5</v>
      </c>
      <c r="X161" s="257" t="s">
        <v>1565</v>
      </c>
      <c r="Y161" s="257" t="s">
        <v>1565</v>
      </c>
      <c r="Z161" s="257" t="s">
        <v>1540</v>
      </c>
      <c r="AA161" s="250">
        <v>29.48</v>
      </c>
      <c r="AB161" s="248">
        <f t="shared" si="15"/>
        <v>29480000</v>
      </c>
      <c r="AC161" s="248">
        <f t="shared" si="16"/>
        <v>148100000</v>
      </c>
      <c r="AD161" s="251">
        <v>121.86</v>
      </c>
      <c r="AE161" s="49">
        <f t="shared" si="17"/>
        <v>121860000</v>
      </c>
      <c r="AF161" s="258">
        <f t="shared" si="13"/>
        <v>0.8933333333</v>
      </c>
      <c r="AG161" s="257"/>
      <c r="AH161" s="257"/>
      <c r="AI161" s="273" t="s">
        <v>1851</v>
      </c>
      <c r="AJ161" s="255"/>
    </row>
    <row r="162" ht="15.75" customHeight="1">
      <c r="A162" s="260" t="s">
        <v>4607</v>
      </c>
      <c r="B162" s="248">
        <v>22.21</v>
      </c>
      <c r="C162" s="249">
        <f t="shared" si="2"/>
        <v>0.673030303</v>
      </c>
      <c r="D162" s="250">
        <f t="shared" si="3"/>
        <v>0.673030303</v>
      </c>
      <c r="E162" s="251">
        <v>33.0</v>
      </c>
      <c r="F162" s="251">
        <v>11.01</v>
      </c>
      <c r="G162" s="48">
        <f t="shared" si="5"/>
        <v>0.4957226475</v>
      </c>
      <c r="H162" s="111">
        <f t="shared" si="6"/>
        <v>11.2</v>
      </c>
      <c r="I162" s="252">
        <f t="shared" si="7"/>
        <v>0.5042773525</v>
      </c>
      <c r="J162" s="248">
        <f t="shared" si="19"/>
        <v>22210000</v>
      </c>
      <c r="K162" s="253">
        <v>2008.0</v>
      </c>
      <c r="L162" s="254" t="s">
        <v>18</v>
      </c>
      <c r="M162" s="254"/>
      <c r="N162" s="254"/>
      <c r="O162" s="254"/>
      <c r="P162" s="254">
        <v>48.0</v>
      </c>
      <c r="Q162" s="253">
        <v>51.0</v>
      </c>
      <c r="R162" s="254">
        <f t="shared" si="8"/>
        <v>49.5</v>
      </c>
      <c r="S162" s="253">
        <v>47.0</v>
      </c>
      <c r="T162" s="253">
        <v>50.0</v>
      </c>
      <c r="U162" s="253">
        <f t="shared" si="9"/>
        <v>-3</v>
      </c>
      <c r="V162" s="253">
        <f t="shared" si="10"/>
        <v>48.5</v>
      </c>
      <c r="W162" s="254">
        <f t="shared" si="11"/>
        <v>1</v>
      </c>
      <c r="X162" s="257" t="s">
        <v>1602</v>
      </c>
      <c r="Y162" s="257" t="s">
        <v>4608</v>
      </c>
      <c r="Z162" s="257" t="s">
        <v>1540</v>
      </c>
      <c r="AA162" s="250">
        <v>4.9</v>
      </c>
      <c r="AB162" s="248">
        <f t="shared" si="15"/>
        <v>4900000</v>
      </c>
      <c r="AC162" s="248">
        <f t="shared" si="16"/>
        <v>11010000</v>
      </c>
      <c r="AD162" s="251">
        <v>11.2</v>
      </c>
      <c r="AE162" s="49">
        <f t="shared" si="17"/>
        <v>11200000</v>
      </c>
      <c r="AF162" s="258">
        <f t="shared" si="13"/>
        <v>0.1484848485</v>
      </c>
      <c r="AG162" s="257"/>
      <c r="AH162" s="257"/>
      <c r="AI162" s="273" t="s">
        <v>4609</v>
      </c>
      <c r="AJ162" s="255"/>
    </row>
    <row r="163" ht="15.75" customHeight="1">
      <c r="A163" s="247" t="s">
        <v>2060</v>
      </c>
      <c r="B163" s="248">
        <v>219.38</v>
      </c>
      <c r="C163" s="249">
        <f t="shared" si="2"/>
        <v>6.268</v>
      </c>
      <c r="D163" s="250">
        <f t="shared" si="3"/>
        <v>6.268</v>
      </c>
      <c r="E163" s="251">
        <v>35.0</v>
      </c>
      <c r="F163" s="251">
        <v>80.28</v>
      </c>
      <c r="G163" s="48">
        <f t="shared" si="5"/>
        <v>0.3659403774</v>
      </c>
      <c r="H163" s="111">
        <f t="shared" si="6"/>
        <v>139.1</v>
      </c>
      <c r="I163" s="252">
        <f t="shared" si="7"/>
        <v>0.6340596226</v>
      </c>
      <c r="J163" s="248">
        <f t="shared" si="19"/>
        <v>219380000</v>
      </c>
      <c r="K163" s="253">
        <v>2008.0</v>
      </c>
      <c r="L163" s="254" t="s">
        <v>18</v>
      </c>
      <c r="M163" s="254"/>
      <c r="N163" s="254"/>
      <c r="O163" s="254"/>
      <c r="P163" s="254">
        <v>28.0</v>
      </c>
      <c r="Q163" s="253">
        <v>36.0</v>
      </c>
      <c r="R163" s="254">
        <f t="shared" si="8"/>
        <v>32</v>
      </c>
      <c r="S163" s="253">
        <v>72.0</v>
      </c>
      <c r="T163" s="253">
        <v>58.0</v>
      </c>
      <c r="U163" s="253">
        <f t="shared" si="9"/>
        <v>14</v>
      </c>
      <c r="V163" s="253">
        <f t="shared" si="10"/>
        <v>65</v>
      </c>
      <c r="W163" s="254">
        <f t="shared" si="11"/>
        <v>-33</v>
      </c>
      <c r="X163" s="257" t="s">
        <v>1543</v>
      </c>
      <c r="Y163" s="257" t="s">
        <v>1616</v>
      </c>
      <c r="Z163" s="257" t="s">
        <v>1540</v>
      </c>
      <c r="AA163" s="250">
        <v>20.17</v>
      </c>
      <c r="AB163" s="248">
        <f t="shared" si="15"/>
        <v>20170000</v>
      </c>
      <c r="AC163" s="248">
        <f t="shared" si="16"/>
        <v>80280000</v>
      </c>
      <c r="AD163" s="251">
        <v>139.1</v>
      </c>
      <c r="AE163" s="49">
        <f t="shared" si="17"/>
        <v>139100000</v>
      </c>
      <c r="AF163" s="258">
        <f t="shared" si="13"/>
        <v>0.5762857143</v>
      </c>
      <c r="AG163" s="257"/>
      <c r="AH163" s="257"/>
      <c r="AI163" s="273" t="s">
        <v>2061</v>
      </c>
      <c r="AJ163" s="255"/>
    </row>
    <row r="164" ht="15.75" customHeight="1">
      <c r="A164" s="247">
        <v>21.0</v>
      </c>
      <c r="B164" s="248">
        <v>157.93</v>
      </c>
      <c r="C164" s="249">
        <f t="shared" si="2"/>
        <v>4.512285714</v>
      </c>
      <c r="D164" s="250">
        <f t="shared" si="3"/>
        <v>4.512285714</v>
      </c>
      <c r="E164" s="251">
        <v>35.0</v>
      </c>
      <c r="F164" s="251">
        <v>81.16</v>
      </c>
      <c r="G164" s="48">
        <f t="shared" si="5"/>
        <v>0.5138985627</v>
      </c>
      <c r="H164" s="111">
        <f t="shared" si="6"/>
        <v>76.77</v>
      </c>
      <c r="I164" s="252">
        <f t="shared" si="7"/>
        <v>0.4861014373</v>
      </c>
      <c r="J164" s="248">
        <f t="shared" si="19"/>
        <v>157930000</v>
      </c>
      <c r="K164" s="253">
        <v>2008.0</v>
      </c>
      <c r="L164" s="254" t="s">
        <v>18</v>
      </c>
      <c r="M164" s="254"/>
      <c r="N164" s="254"/>
      <c r="O164" s="254"/>
      <c r="P164" s="254">
        <v>35.0</v>
      </c>
      <c r="Q164" s="253">
        <v>48.0</v>
      </c>
      <c r="R164" s="263">
        <f t="shared" si="8"/>
        <v>41.5</v>
      </c>
      <c r="S164" s="253">
        <v>73.0</v>
      </c>
      <c r="T164" s="253">
        <v>62.0</v>
      </c>
      <c r="U164" s="253">
        <f t="shared" si="9"/>
        <v>11</v>
      </c>
      <c r="V164" s="253">
        <f t="shared" si="10"/>
        <v>67.5</v>
      </c>
      <c r="W164" s="263">
        <f t="shared" si="11"/>
        <v>-26</v>
      </c>
      <c r="X164" s="257" t="s">
        <v>1983</v>
      </c>
      <c r="Y164" s="257" t="s">
        <v>1984</v>
      </c>
      <c r="Z164" s="257" t="s">
        <v>1534</v>
      </c>
      <c r="AA164" s="250">
        <v>24.1</v>
      </c>
      <c r="AB164" s="248">
        <f t="shared" si="15"/>
        <v>24100000</v>
      </c>
      <c r="AC164" s="248">
        <f t="shared" si="16"/>
        <v>81160000</v>
      </c>
      <c r="AD164" s="251">
        <v>76.77</v>
      </c>
      <c r="AE164" s="49">
        <f t="shared" si="17"/>
        <v>76770000</v>
      </c>
      <c r="AF164" s="258">
        <f t="shared" si="13"/>
        <v>0.6885714286</v>
      </c>
      <c r="AG164" s="257"/>
      <c r="AH164" s="257"/>
      <c r="AI164" s="273" t="s">
        <v>2316</v>
      </c>
      <c r="AJ164" s="255"/>
    </row>
    <row r="165" ht="15.75" customHeight="1">
      <c r="A165" s="260" t="s">
        <v>3243</v>
      </c>
      <c r="B165" s="248">
        <v>85.42</v>
      </c>
      <c r="C165" s="249">
        <f t="shared" si="2"/>
        <v>2.440571429</v>
      </c>
      <c r="D165" s="250">
        <f t="shared" si="3"/>
        <v>2.440571429</v>
      </c>
      <c r="E165" s="251">
        <v>35.0</v>
      </c>
      <c r="F165" s="251">
        <v>40.69</v>
      </c>
      <c r="G165" s="48">
        <f t="shared" si="5"/>
        <v>0.4763521424</v>
      </c>
      <c r="H165" s="111">
        <f t="shared" si="6"/>
        <v>44.73</v>
      </c>
      <c r="I165" s="252">
        <f t="shared" si="7"/>
        <v>0.5236478576</v>
      </c>
      <c r="J165" s="248">
        <f t="shared" si="19"/>
        <v>85420000</v>
      </c>
      <c r="K165" s="253">
        <v>2008.0</v>
      </c>
      <c r="L165" s="254" t="s">
        <v>18</v>
      </c>
      <c r="M165" s="254"/>
      <c r="N165" s="254"/>
      <c r="O165" s="254"/>
      <c r="P165" s="254">
        <v>16.0</v>
      </c>
      <c r="Q165" s="253">
        <v>31.0</v>
      </c>
      <c r="R165" s="254">
        <f t="shared" si="8"/>
        <v>23.5</v>
      </c>
      <c r="S165" s="253">
        <v>36.0</v>
      </c>
      <c r="T165" s="253">
        <v>55.0</v>
      </c>
      <c r="U165" s="253">
        <f t="shared" si="9"/>
        <v>-19</v>
      </c>
      <c r="V165" s="253">
        <f t="shared" si="10"/>
        <v>45.5</v>
      </c>
      <c r="W165" s="254">
        <f t="shared" si="11"/>
        <v>-22</v>
      </c>
      <c r="X165" s="257" t="s">
        <v>1602</v>
      </c>
      <c r="Y165" s="257" t="s">
        <v>3244</v>
      </c>
      <c r="Z165" s="257" t="s">
        <v>1534</v>
      </c>
      <c r="AA165" s="250">
        <v>17.6</v>
      </c>
      <c r="AB165" s="248">
        <f t="shared" si="15"/>
        <v>17600000</v>
      </c>
      <c r="AC165" s="248">
        <f t="shared" si="16"/>
        <v>40690000</v>
      </c>
      <c r="AD165" s="251">
        <v>44.73</v>
      </c>
      <c r="AE165" s="49">
        <f t="shared" si="17"/>
        <v>44730000</v>
      </c>
      <c r="AF165" s="258">
        <f t="shared" si="13"/>
        <v>0.5028571429</v>
      </c>
      <c r="AG165" s="257"/>
      <c r="AH165" s="257"/>
      <c r="AI165" s="273" t="s">
        <v>3245</v>
      </c>
      <c r="AJ165" s="255"/>
    </row>
    <row r="166" ht="15.75" customHeight="1">
      <c r="A166" s="260" t="s">
        <v>3411</v>
      </c>
      <c r="B166" s="248">
        <v>77.49</v>
      </c>
      <c r="C166" s="249">
        <f t="shared" si="2"/>
        <v>2.214</v>
      </c>
      <c r="D166" s="250">
        <f t="shared" si="3"/>
        <v>2.214</v>
      </c>
      <c r="E166" s="251">
        <v>35.0</v>
      </c>
      <c r="F166" s="251">
        <v>30.69</v>
      </c>
      <c r="G166" s="48">
        <f t="shared" si="5"/>
        <v>0.3960511034</v>
      </c>
      <c r="H166" s="111">
        <f t="shared" si="6"/>
        <v>46.8</v>
      </c>
      <c r="I166" s="252">
        <f t="shared" si="7"/>
        <v>0.6039488966</v>
      </c>
      <c r="J166" s="248">
        <f t="shared" si="19"/>
        <v>77490000</v>
      </c>
      <c r="K166" s="253">
        <v>2008.0</v>
      </c>
      <c r="L166" s="254" t="s">
        <v>18</v>
      </c>
      <c r="M166" s="254"/>
      <c r="N166" s="254"/>
      <c r="O166" s="254"/>
      <c r="P166" s="254">
        <v>14.0</v>
      </c>
      <c r="Q166" s="253">
        <v>35.0</v>
      </c>
      <c r="R166" s="254">
        <f t="shared" si="8"/>
        <v>24.5</v>
      </c>
      <c r="S166" s="253">
        <v>49.0</v>
      </c>
      <c r="T166" s="253">
        <v>57.0</v>
      </c>
      <c r="U166" s="253">
        <f t="shared" si="9"/>
        <v>-8</v>
      </c>
      <c r="V166" s="253">
        <f t="shared" si="10"/>
        <v>53</v>
      </c>
      <c r="W166" s="254">
        <f t="shared" si="11"/>
        <v>-28.5</v>
      </c>
      <c r="X166" s="257" t="s">
        <v>1395</v>
      </c>
      <c r="Y166" s="257" t="s">
        <v>1639</v>
      </c>
      <c r="Z166" s="257" t="s">
        <v>1567</v>
      </c>
      <c r="AA166" s="250">
        <v>11.2</v>
      </c>
      <c r="AB166" s="248">
        <f t="shared" si="15"/>
        <v>11200000</v>
      </c>
      <c r="AC166" s="248">
        <f t="shared" si="16"/>
        <v>30690000</v>
      </c>
      <c r="AD166" s="251">
        <v>46.8</v>
      </c>
      <c r="AE166" s="49">
        <f t="shared" si="17"/>
        <v>46800000</v>
      </c>
      <c r="AF166" s="258">
        <f t="shared" si="13"/>
        <v>0.32</v>
      </c>
      <c r="AG166" s="257"/>
      <c r="AH166" s="257"/>
      <c r="AI166" s="273" t="s">
        <v>3412</v>
      </c>
      <c r="AJ166" s="255"/>
    </row>
    <row r="167" ht="15.75" customHeight="1">
      <c r="A167" s="260" t="s">
        <v>3600</v>
      </c>
      <c r="B167" s="248">
        <v>68.37</v>
      </c>
      <c r="C167" s="249">
        <f t="shared" si="2"/>
        <v>1.953428571</v>
      </c>
      <c r="D167" s="250">
        <f t="shared" si="3"/>
        <v>1.953428571</v>
      </c>
      <c r="E167" s="251">
        <v>35.0</v>
      </c>
      <c r="F167" s="251">
        <v>20.98</v>
      </c>
      <c r="G167" s="48">
        <f t="shared" si="5"/>
        <v>0.3068597338</v>
      </c>
      <c r="H167" s="111">
        <f t="shared" si="6"/>
        <v>47.39</v>
      </c>
      <c r="I167" s="252">
        <f t="shared" si="7"/>
        <v>0.6931402662</v>
      </c>
      <c r="J167" s="248">
        <f t="shared" si="19"/>
        <v>68370000</v>
      </c>
      <c r="K167" s="253">
        <v>2008.0</v>
      </c>
      <c r="L167" s="254" t="s">
        <v>18</v>
      </c>
      <c r="M167" s="254"/>
      <c r="N167" s="254"/>
      <c r="O167" s="254"/>
      <c r="P167" s="254">
        <v>32.0</v>
      </c>
      <c r="Q167" s="253">
        <v>47.0</v>
      </c>
      <c r="R167" s="254">
        <f t="shared" si="8"/>
        <v>39.5</v>
      </c>
      <c r="S167" s="253">
        <v>34.0</v>
      </c>
      <c r="T167" s="253">
        <v>63.0</v>
      </c>
      <c r="U167" s="253">
        <f t="shared" si="9"/>
        <v>-29</v>
      </c>
      <c r="V167" s="253">
        <f t="shared" si="10"/>
        <v>48.5</v>
      </c>
      <c r="W167" s="254">
        <f t="shared" si="11"/>
        <v>-9</v>
      </c>
      <c r="X167" s="257" t="s">
        <v>1629</v>
      </c>
      <c r="Y167" s="257" t="s">
        <v>2579</v>
      </c>
      <c r="Z167" s="257" t="s">
        <v>1550</v>
      </c>
      <c r="AA167" s="250">
        <v>10.1</v>
      </c>
      <c r="AB167" s="248">
        <f t="shared" si="15"/>
        <v>10100000</v>
      </c>
      <c r="AC167" s="248">
        <f t="shared" si="16"/>
        <v>20980000</v>
      </c>
      <c r="AD167" s="251">
        <v>47.39</v>
      </c>
      <c r="AE167" s="49">
        <f t="shared" si="17"/>
        <v>47390000</v>
      </c>
      <c r="AF167" s="258">
        <f t="shared" si="13"/>
        <v>0.2885714286</v>
      </c>
      <c r="AG167" s="257"/>
      <c r="AH167" s="257"/>
      <c r="AI167" s="273" t="s">
        <v>3601</v>
      </c>
      <c r="AJ167" s="255"/>
    </row>
    <row r="168" ht="15.75" customHeight="1">
      <c r="A168" s="260" t="s">
        <v>3956</v>
      </c>
      <c r="B168" s="248">
        <v>52.66</v>
      </c>
      <c r="C168" s="249">
        <f t="shared" si="2"/>
        <v>1.504571429</v>
      </c>
      <c r="D168" s="250">
        <f t="shared" si="3"/>
        <v>1.504571429</v>
      </c>
      <c r="E168" s="251">
        <v>35.0</v>
      </c>
      <c r="F168" s="251">
        <v>28.69</v>
      </c>
      <c r="G168" s="48">
        <f t="shared" si="5"/>
        <v>0.5448157995</v>
      </c>
      <c r="H168" s="111">
        <f t="shared" si="6"/>
        <v>23.97</v>
      </c>
      <c r="I168" s="252">
        <f t="shared" si="7"/>
        <v>0.4551842005</v>
      </c>
      <c r="J168" s="248">
        <f t="shared" si="19"/>
        <v>52660000</v>
      </c>
      <c r="K168" s="253">
        <v>2008.0</v>
      </c>
      <c r="L168" s="254" t="s">
        <v>18</v>
      </c>
      <c r="M168" s="254"/>
      <c r="N168" s="254"/>
      <c r="O168" s="254"/>
      <c r="P168" s="254">
        <v>14.0</v>
      </c>
      <c r="Q168" s="253">
        <v>32.0</v>
      </c>
      <c r="R168" s="254">
        <f t="shared" si="8"/>
        <v>23</v>
      </c>
      <c r="S168" s="253">
        <v>56.0</v>
      </c>
      <c r="T168" s="253">
        <v>55.0</v>
      </c>
      <c r="U168" s="253">
        <f t="shared" si="9"/>
        <v>1</v>
      </c>
      <c r="V168" s="253">
        <f t="shared" si="10"/>
        <v>55.5</v>
      </c>
      <c r="W168" s="254">
        <f t="shared" si="11"/>
        <v>-32.5</v>
      </c>
      <c r="X168" s="257" t="s">
        <v>1983</v>
      </c>
      <c r="Y168" s="257" t="s">
        <v>1984</v>
      </c>
      <c r="Z168" s="257" t="s">
        <v>1540</v>
      </c>
      <c r="AA168" s="250">
        <v>11.4</v>
      </c>
      <c r="AB168" s="248">
        <f t="shared" si="15"/>
        <v>11400000</v>
      </c>
      <c r="AC168" s="248">
        <f t="shared" si="16"/>
        <v>28690000</v>
      </c>
      <c r="AD168" s="251">
        <v>23.97</v>
      </c>
      <c r="AE168" s="49">
        <f t="shared" si="17"/>
        <v>23970000</v>
      </c>
      <c r="AF168" s="258">
        <f t="shared" si="13"/>
        <v>0.3257142857</v>
      </c>
      <c r="AG168" s="257"/>
      <c r="AH168" s="257"/>
      <c r="AI168" s="273" t="s">
        <v>3957</v>
      </c>
      <c r="AJ168" s="255"/>
    </row>
    <row r="169" ht="15.75" customHeight="1">
      <c r="A169" s="260" t="s">
        <v>4171</v>
      </c>
      <c r="B169" s="248">
        <v>43.65</v>
      </c>
      <c r="C169" s="249">
        <f t="shared" si="2"/>
        <v>1.247142857</v>
      </c>
      <c r="D169" s="250">
        <f t="shared" si="3"/>
        <v>1.247142857</v>
      </c>
      <c r="E169" s="251">
        <v>35.0</v>
      </c>
      <c r="F169" s="251">
        <v>42.44</v>
      </c>
      <c r="G169" s="48">
        <f t="shared" si="5"/>
        <v>0.972279496</v>
      </c>
      <c r="H169" s="111">
        <f t="shared" si="6"/>
        <v>1.21</v>
      </c>
      <c r="I169" s="252">
        <f t="shared" si="7"/>
        <v>0.02772050401</v>
      </c>
      <c r="J169" s="248">
        <f t="shared" si="19"/>
        <v>43650000</v>
      </c>
      <c r="K169" s="253">
        <v>2008.0</v>
      </c>
      <c r="L169" s="254" t="s">
        <v>18</v>
      </c>
      <c r="M169" s="254"/>
      <c r="N169" s="254"/>
      <c r="O169" s="254"/>
      <c r="P169" s="254">
        <v>24.0</v>
      </c>
      <c r="Q169" s="253">
        <v>46.0</v>
      </c>
      <c r="R169" s="254">
        <f t="shared" si="8"/>
        <v>35</v>
      </c>
      <c r="S169" s="253">
        <v>64.0</v>
      </c>
      <c r="T169" s="253">
        <v>63.0</v>
      </c>
      <c r="U169" s="253">
        <f t="shared" si="9"/>
        <v>1</v>
      </c>
      <c r="V169" s="253">
        <f t="shared" si="10"/>
        <v>63.5</v>
      </c>
      <c r="W169" s="254">
        <f t="shared" si="11"/>
        <v>-28.5</v>
      </c>
      <c r="X169" s="257" t="s">
        <v>1543</v>
      </c>
      <c r="Y169" s="257" t="s">
        <v>1616</v>
      </c>
      <c r="Z169" s="257" t="s">
        <v>1540</v>
      </c>
      <c r="AA169" s="250">
        <v>16.21</v>
      </c>
      <c r="AB169" s="248">
        <f t="shared" si="15"/>
        <v>16210000</v>
      </c>
      <c r="AC169" s="248">
        <f t="shared" si="16"/>
        <v>42440000</v>
      </c>
      <c r="AD169" s="251">
        <v>1.21</v>
      </c>
      <c r="AE169" s="49">
        <f t="shared" si="17"/>
        <v>1210000</v>
      </c>
      <c r="AF169" s="258">
        <f t="shared" si="13"/>
        <v>0.4631428571</v>
      </c>
      <c r="AG169" s="257"/>
      <c r="AH169" s="257"/>
      <c r="AI169" s="273" t="s">
        <v>4172</v>
      </c>
      <c r="AJ169" s="255"/>
    </row>
    <row r="170" ht="15.75" customHeight="1">
      <c r="A170" s="260" t="s">
        <v>4827</v>
      </c>
      <c r="B170" s="248">
        <v>10.1</v>
      </c>
      <c r="C170" s="249">
        <f t="shared" si="2"/>
        <v>0.2885714286</v>
      </c>
      <c r="D170" s="250">
        <f t="shared" si="3"/>
        <v>0.2885714286</v>
      </c>
      <c r="E170" s="251">
        <v>35.0</v>
      </c>
      <c r="F170" s="251">
        <v>8.05</v>
      </c>
      <c r="G170" s="48">
        <f t="shared" si="5"/>
        <v>0.797029703</v>
      </c>
      <c r="H170" s="111">
        <f t="shared" si="6"/>
        <v>2.05</v>
      </c>
      <c r="I170" s="252">
        <f t="shared" si="7"/>
        <v>0.202970297</v>
      </c>
      <c r="J170" s="248">
        <f t="shared" si="19"/>
        <v>10100000</v>
      </c>
      <c r="K170" s="253">
        <v>2008.0</v>
      </c>
      <c r="L170" s="254" t="s">
        <v>18</v>
      </c>
      <c r="M170" s="254"/>
      <c r="N170" s="254"/>
      <c r="O170" s="254"/>
      <c r="P170" s="254">
        <v>27.0</v>
      </c>
      <c r="Q170" s="253">
        <v>30.0</v>
      </c>
      <c r="R170" s="254">
        <f t="shared" si="8"/>
        <v>28.5</v>
      </c>
      <c r="S170" s="253">
        <v>47.0</v>
      </c>
      <c r="T170" s="253">
        <v>70.0</v>
      </c>
      <c r="U170" s="253">
        <f t="shared" si="9"/>
        <v>-23</v>
      </c>
      <c r="V170" s="253">
        <f t="shared" si="10"/>
        <v>58.5</v>
      </c>
      <c r="W170" s="254">
        <f t="shared" si="11"/>
        <v>-30</v>
      </c>
      <c r="X170" s="257" t="s">
        <v>1602</v>
      </c>
      <c r="Y170" s="257" t="s">
        <v>2012</v>
      </c>
      <c r="Z170" s="257" t="s">
        <v>4828</v>
      </c>
      <c r="AA170" s="250">
        <v>4.3</v>
      </c>
      <c r="AB170" s="248">
        <f t="shared" si="15"/>
        <v>4300000</v>
      </c>
      <c r="AC170" s="248">
        <f t="shared" si="16"/>
        <v>8050000</v>
      </c>
      <c r="AD170" s="251">
        <v>2.05</v>
      </c>
      <c r="AE170" s="49">
        <f t="shared" si="17"/>
        <v>2050000</v>
      </c>
      <c r="AF170" s="258">
        <f t="shared" si="13"/>
        <v>0.1228571429</v>
      </c>
      <c r="AG170" s="257"/>
      <c r="AH170" s="257"/>
      <c r="AI170" s="273" t="s">
        <v>4829</v>
      </c>
      <c r="AJ170" s="255"/>
    </row>
    <row r="171" ht="15.75" customHeight="1">
      <c r="A171" s="247" t="s">
        <v>1272</v>
      </c>
      <c r="B171" s="248">
        <v>392.62</v>
      </c>
      <c r="C171" s="249">
        <f t="shared" si="2"/>
        <v>10.61135135</v>
      </c>
      <c r="D171" s="250">
        <f t="shared" si="3"/>
        <v>10.61135135</v>
      </c>
      <c r="E171" s="251">
        <v>37.0</v>
      </c>
      <c r="F171" s="251">
        <v>192.77</v>
      </c>
      <c r="G171" s="48">
        <f t="shared" si="5"/>
        <v>0.4909836483</v>
      </c>
      <c r="H171" s="111">
        <f t="shared" si="6"/>
        <v>199.85</v>
      </c>
      <c r="I171" s="252">
        <f t="shared" si="7"/>
        <v>0.5090163517</v>
      </c>
      <c r="J171" s="248">
        <f t="shared" si="19"/>
        <v>392620000</v>
      </c>
      <c r="K171" s="253">
        <v>2008.0</v>
      </c>
      <c r="L171" s="254" t="s">
        <v>18</v>
      </c>
      <c r="M171" s="254"/>
      <c r="N171" s="254"/>
      <c r="O171" s="254"/>
      <c r="P171" s="254">
        <v>49.0</v>
      </c>
      <c r="Q171" s="253">
        <v>56.0</v>
      </c>
      <c r="R171" s="254">
        <f t="shared" si="8"/>
        <v>52.5</v>
      </c>
      <c r="S171" s="253">
        <v>82.0</v>
      </c>
      <c r="T171" s="253">
        <v>49.0</v>
      </c>
      <c r="U171" s="253">
        <f t="shared" si="9"/>
        <v>33</v>
      </c>
      <c r="V171" s="253">
        <f t="shared" si="10"/>
        <v>65.5</v>
      </c>
      <c r="W171" s="254">
        <f t="shared" si="11"/>
        <v>-13</v>
      </c>
      <c r="X171" s="257" t="s">
        <v>1750</v>
      </c>
      <c r="Y171" s="257" t="s">
        <v>1751</v>
      </c>
      <c r="Z171" s="257" t="s">
        <v>1534</v>
      </c>
      <c r="AA171" s="250">
        <v>69.64</v>
      </c>
      <c r="AB171" s="248">
        <f t="shared" si="15"/>
        <v>69640000</v>
      </c>
      <c r="AC171" s="248">
        <f t="shared" si="16"/>
        <v>192770000</v>
      </c>
      <c r="AD171" s="251">
        <v>199.85</v>
      </c>
      <c r="AE171" s="49">
        <f t="shared" si="17"/>
        <v>199850000</v>
      </c>
      <c r="AF171" s="258">
        <f t="shared" si="13"/>
        <v>1.882162162</v>
      </c>
      <c r="AG171" s="257"/>
      <c r="AH171" s="257"/>
      <c r="AI171" s="273" t="s">
        <v>1752</v>
      </c>
      <c r="AJ171" s="255"/>
    </row>
    <row r="172" ht="15.75" customHeight="1">
      <c r="A172" s="247" t="s">
        <v>2335</v>
      </c>
      <c r="B172" s="248">
        <v>163.72</v>
      </c>
      <c r="C172" s="249">
        <f t="shared" si="2"/>
        <v>4.424864865</v>
      </c>
      <c r="D172" s="250">
        <f t="shared" si="3"/>
        <v>4.424864865</v>
      </c>
      <c r="E172" s="251">
        <v>37.0</v>
      </c>
      <c r="F172" s="251">
        <v>60.36</v>
      </c>
      <c r="G172" s="48">
        <f t="shared" si="5"/>
        <v>0.3686782311</v>
      </c>
      <c r="H172" s="111">
        <f t="shared" si="6"/>
        <v>103.36</v>
      </c>
      <c r="I172" s="252">
        <f t="shared" si="7"/>
        <v>0.6313217689</v>
      </c>
      <c r="J172" s="248">
        <f t="shared" si="19"/>
        <v>163720000</v>
      </c>
      <c r="K172" s="253">
        <v>2008.0</v>
      </c>
      <c r="L172" s="254" t="s">
        <v>18</v>
      </c>
      <c r="M172" s="254"/>
      <c r="N172" s="254"/>
      <c r="O172" s="254"/>
      <c r="P172" s="254">
        <v>78.0</v>
      </c>
      <c r="Q172" s="253">
        <v>63.0</v>
      </c>
      <c r="R172" s="263">
        <f t="shared" si="8"/>
        <v>70.5</v>
      </c>
      <c r="S172" s="253">
        <v>64.0</v>
      </c>
      <c r="T172" s="253">
        <v>65.0</v>
      </c>
      <c r="U172" s="253">
        <f t="shared" si="9"/>
        <v>-1</v>
      </c>
      <c r="V172" s="253">
        <f t="shared" si="10"/>
        <v>64.5</v>
      </c>
      <c r="W172" s="263">
        <f t="shared" si="11"/>
        <v>6</v>
      </c>
      <c r="X172" s="257" t="s">
        <v>1543</v>
      </c>
      <c r="Y172" s="257" t="s">
        <v>2336</v>
      </c>
      <c r="Z172" s="257" t="s">
        <v>1540</v>
      </c>
      <c r="AA172" s="250">
        <v>19.13</v>
      </c>
      <c r="AB172" s="248">
        <f t="shared" si="15"/>
        <v>19130000</v>
      </c>
      <c r="AC172" s="248">
        <f t="shared" si="16"/>
        <v>60360000</v>
      </c>
      <c r="AD172" s="251">
        <v>103.36</v>
      </c>
      <c r="AE172" s="49">
        <f t="shared" si="17"/>
        <v>103360000</v>
      </c>
      <c r="AF172" s="258">
        <f t="shared" si="13"/>
        <v>0.517027027</v>
      </c>
      <c r="AG172" s="257"/>
      <c r="AH172" s="257"/>
      <c r="AI172" s="273" t="s">
        <v>2337</v>
      </c>
      <c r="AJ172" s="255"/>
    </row>
    <row r="173" ht="15.75" customHeight="1">
      <c r="A173" s="260" t="s">
        <v>3080</v>
      </c>
      <c r="B173" s="248">
        <v>100.08</v>
      </c>
      <c r="C173" s="249">
        <f t="shared" si="2"/>
        <v>2.704864865</v>
      </c>
      <c r="D173" s="250">
        <f t="shared" si="3"/>
        <v>2.704864865</v>
      </c>
      <c r="E173" s="251">
        <v>37.0</v>
      </c>
      <c r="F173" s="251">
        <v>48.01</v>
      </c>
      <c r="G173" s="48">
        <f t="shared" si="5"/>
        <v>0.479716227</v>
      </c>
      <c r="H173" s="111">
        <f t="shared" si="6"/>
        <v>52.07</v>
      </c>
      <c r="I173" s="252">
        <f t="shared" si="7"/>
        <v>0.520283773</v>
      </c>
      <c r="J173" s="248">
        <f t="shared" si="19"/>
        <v>100080000</v>
      </c>
      <c r="K173" s="253">
        <v>2008.0</v>
      </c>
      <c r="L173" s="254" t="s">
        <v>18</v>
      </c>
      <c r="M173" s="254"/>
      <c r="N173" s="254"/>
      <c r="O173" s="254"/>
      <c r="P173" s="254">
        <v>51.0</v>
      </c>
      <c r="Q173" s="253">
        <v>55.0</v>
      </c>
      <c r="R173" s="263">
        <f t="shared" si="8"/>
        <v>53</v>
      </c>
      <c r="S173" s="253">
        <v>50.0</v>
      </c>
      <c r="T173" s="253">
        <v>67.0</v>
      </c>
      <c r="U173" s="253">
        <f t="shared" si="9"/>
        <v>-17</v>
      </c>
      <c r="V173" s="253">
        <f t="shared" si="10"/>
        <v>58.5</v>
      </c>
      <c r="W173" s="263">
        <f t="shared" si="11"/>
        <v>-5.5</v>
      </c>
      <c r="X173" s="257" t="s">
        <v>1694</v>
      </c>
      <c r="Y173" s="257" t="s">
        <v>3081</v>
      </c>
      <c r="Z173" s="257" t="s">
        <v>1534</v>
      </c>
      <c r="AA173" s="250">
        <v>13.2</v>
      </c>
      <c r="AB173" s="248">
        <f t="shared" si="15"/>
        <v>13200000</v>
      </c>
      <c r="AC173" s="248">
        <f t="shared" si="16"/>
        <v>48010000</v>
      </c>
      <c r="AD173" s="251">
        <v>52.07</v>
      </c>
      <c r="AE173" s="49">
        <f t="shared" si="17"/>
        <v>52070000</v>
      </c>
      <c r="AF173" s="258">
        <f t="shared" si="13"/>
        <v>0.3567567568</v>
      </c>
      <c r="AG173" s="257"/>
      <c r="AH173" s="257"/>
      <c r="AI173" s="273" t="s">
        <v>3082</v>
      </c>
      <c r="AJ173" s="255"/>
    </row>
    <row r="174" ht="15.75" customHeight="1">
      <c r="A174" s="260" t="s">
        <v>3742</v>
      </c>
      <c r="B174" s="248">
        <v>64.84</v>
      </c>
      <c r="C174" s="249">
        <f t="shared" si="2"/>
        <v>1.752432432</v>
      </c>
      <c r="D174" s="250">
        <f t="shared" si="3"/>
        <v>1.752432432</v>
      </c>
      <c r="E174" s="251">
        <v>37.0</v>
      </c>
      <c r="F174" s="251">
        <v>30.11</v>
      </c>
      <c r="G174" s="48">
        <f t="shared" si="5"/>
        <v>0.4643738433</v>
      </c>
      <c r="H174" s="111">
        <f t="shared" si="6"/>
        <v>34.73</v>
      </c>
      <c r="I174" s="252">
        <f t="shared" si="7"/>
        <v>0.5356261567</v>
      </c>
      <c r="J174" s="248">
        <f t="shared" si="19"/>
        <v>64840000</v>
      </c>
      <c r="K174" s="253">
        <v>2008.0</v>
      </c>
      <c r="L174" s="254" t="s">
        <v>18</v>
      </c>
      <c r="M174" s="254"/>
      <c r="N174" s="254"/>
      <c r="O174" s="254"/>
      <c r="P174" s="254">
        <v>36.0</v>
      </c>
      <c r="Q174" s="253">
        <v>36.0</v>
      </c>
      <c r="R174" s="254">
        <f t="shared" si="8"/>
        <v>36</v>
      </c>
      <c r="S174" s="253">
        <v>37.0</v>
      </c>
      <c r="T174" s="253">
        <v>46.0</v>
      </c>
      <c r="U174" s="253">
        <f t="shared" si="9"/>
        <v>-9</v>
      </c>
      <c r="V174" s="253">
        <f t="shared" si="10"/>
        <v>41.5</v>
      </c>
      <c r="W174" s="254">
        <f t="shared" si="11"/>
        <v>-5.5</v>
      </c>
      <c r="X174" s="257" t="s">
        <v>1594</v>
      </c>
      <c r="Y174" s="257" t="s">
        <v>1799</v>
      </c>
      <c r="Z174" s="257" t="s">
        <v>1540</v>
      </c>
      <c r="AA174" s="250">
        <v>7.18</v>
      </c>
      <c r="AB174" s="248">
        <f t="shared" si="15"/>
        <v>7180000</v>
      </c>
      <c r="AC174" s="248">
        <f t="shared" si="16"/>
        <v>30110000</v>
      </c>
      <c r="AD174" s="251">
        <v>34.73</v>
      </c>
      <c r="AE174" s="49">
        <f t="shared" si="17"/>
        <v>34730000</v>
      </c>
      <c r="AF174" s="258">
        <f t="shared" si="13"/>
        <v>0.1940540541</v>
      </c>
      <c r="AG174" s="257"/>
      <c r="AH174" s="257"/>
      <c r="AI174" s="273" t="s">
        <v>3743</v>
      </c>
      <c r="AJ174" s="255"/>
    </row>
    <row r="175" ht="15.75" customHeight="1">
      <c r="A175" s="260" t="s">
        <v>4852</v>
      </c>
      <c r="B175" s="248">
        <v>9.8</v>
      </c>
      <c r="C175" s="249">
        <f t="shared" si="2"/>
        <v>0.2613333333</v>
      </c>
      <c r="D175" s="250">
        <f t="shared" si="3"/>
        <v>0.2613333333</v>
      </c>
      <c r="E175" s="251">
        <v>37.5</v>
      </c>
      <c r="F175" s="251">
        <v>9.79</v>
      </c>
      <c r="G175" s="48">
        <f t="shared" si="5"/>
        <v>0.9989795918</v>
      </c>
      <c r="H175" s="111">
        <f t="shared" si="6"/>
        <v>0.01</v>
      </c>
      <c r="I175" s="252">
        <f t="shared" si="7"/>
        <v>0.001020408163</v>
      </c>
      <c r="J175" s="248">
        <f t="shared" si="19"/>
        <v>9800000</v>
      </c>
      <c r="K175" s="253">
        <v>2008.0</v>
      </c>
      <c r="L175" s="254" t="s">
        <v>18</v>
      </c>
      <c r="M175" s="254"/>
      <c r="N175" s="254"/>
      <c r="O175" s="254"/>
      <c r="P175" s="254">
        <v>62.0</v>
      </c>
      <c r="Q175" s="253">
        <v>58.0</v>
      </c>
      <c r="R175" s="254">
        <f t="shared" si="8"/>
        <v>60</v>
      </c>
      <c r="S175" s="253">
        <v>73.0</v>
      </c>
      <c r="T175" s="253">
        <v>81.0</v>
      </c>
      <c r="U175" s="253">
        <f t="shared" si="9"/>
        <v>-8</v>
      </c>
      <c r="V175" s="253">
        <f t="shared" si="10"/>
        <v>77</v>
      </c>
      <c r="W175" s="254">
        <f t="shared" si="11"/>
        <v>-17</v>
      </c>
      <c r="X175" s="257" t="s">
        <v>1634</v>
      </c>
      <c r="Y175" s="257" t="s">
        <v>1748</v>
      </c>
      <c r="Z175" s="257" t="s">
        <v>1534</v>
      </c>
      <c r="AA175" s="250">
        <v>4.56</v>
      </c>
      <c r="AB175" s="248">
        <f t="shared" si="15"/>
        <v>4560000</v>
      </c>
      <c r="AC175" s="248">
        <f t="shared" si="16"/>
        <v>9790000</v>
      </c>
      <c r="AD175" s="251">
        <v>0.01</v>
      </c>
      <c r="AE175" s="49">
        <f t="shared" si="17"/>
        <v>10000</v>
      </c>
      <c r="AF175" s="258">
        <f t="shared" si="13"/>
        <v>0.1216</v>
      </c>
      <c r="AG175" s="257"/>
      <c r="AH175" s="257"/>
      <c r="AI175" s="273" t="s">
        <v>4853</v>
      </c>
      <c r="AJ175" s="255"/>
    </row>
    <row r="176" ht="15.75" customHeight="1">
      <c r="A176" s="260" t="s">
        <v>4735</v>
      </c>
      <c r="B176" s="248">
        <v>17.93</v>
      </c>
      <c r="C176" s="249">
        <f t="shared" si="2"/>
        <v>0.4718421053</v>
      </c>
      <c r="D176" s="250">
        <f t="shared" si="3"/>
        <v>0.4718421053</v>
      </c>
      <c r="E176" s="251">
        <v>38.0</v>
      </c>
      <c r="F176" s="251">
        <v>7.87</v>
      </c>
      <c r="G176" s="48">
        <f t="shared" si="5"/>
        <v>0.438929169</v>
      </c>
      <c r="H176" s="111">
        <f t="shared" si="6"/>
        <v>10.06</v>
      </c>
      <c r="I176" s="252">
        <f t="shared" si="7"/>
        <v>0.561070831</v>
      </c>
      <c r="J176" s="248">
        <f t="shared" si="19"/>
        <v>17930000</v>
      </c>
      <c r="K176" s="253">
        <v>2008.0</v>
      </c>
      <c r="L176" s="254" t="s">
        <v>18</v>
      </c>
      <c r="M176" s="254"/>
      <c r="N176" s="254"/>
      <c r="O176" s="254"/>
      <c r="P176" s="254">
        <v>52.0</v>
      </c>
      <c r="Q176" s="253">
        <v>58.0</v>
      </c>
      <c r="R176" s="254">
        <f t="shared" si="8"/>
        <v>55</v>
      </c>
      <c r="S176" s="253">
        <v>48.0</v>
      </c>
      <c r="T176" s="253">
        <v>64.0</v>
      </c>
      <c r="U176" s="253">
        <f t="shared" si="9"/>
        <v>-16</v>
      </c>
      <c r="V176" s="253">
        <f t="shared" si="10"/>
        <v>56</v>
      </c>
      <c r="W176" s="254">
        <f t="shared" si="11"/>
        <v>-1</v>
      </c>
      <c r="X176" s="257" t="s">
        <v>1694</v>
      </c>
      <c r="Y176" s="257" t="s">
        <v>1897</v>
      </c>
      <c r="Z176" s="257" t="s">
        <v>1534</v>
      </c>
      <c r="AA176" s="250">
        <v>3.13</v>
      </c>
      <c r="AB176" s="248">
        <f t="shared" si="15"/>
        <v>3130000</v>
      </c>
      <c r="AC176" s="248">
        <f t="shared" si="16"/>
        <v>7870000</v>
      </c>
      <c r="AD176" s="251">
        <v>10.06</v>
      </c>
      <c r="AE176" s="49">
        <f t="shared" si="17"/>
        <v>10060000</v>
      </c>
      <c r="AF176" s="258">
        <f t="shared" si="13"/>
        <v>0.08236842105</v>
      </c>
      <c r="AG176" s="257"/>
      <c r="AH176" s="257"/>
      <c r="AI176" s="273" t="s">
        <v>4736</v>
      </c>
      <c r="AJ176" s="255"/>
    </row>
    <row r="177" ht="15.75" customHeight="1">
      <c r="A177" s="260" t="s">
        <v>2543</v>
      </c>
      <c r="B177" s="248">
        <v>151.17</v>
      </c>
      <c r="C177" s="249">
        <f t="shared" si="2"/>
        <v>3.77925</v>
      </c>
      <c r="D177" s="250">
        <f t="shared" si="3"/>
        <v>3.77925</v>
      </c>
      <c r="E177" s="251">
        <v>40.0</v>
      </c>
      <c r="F177" s="251">
        <v>72.27</v>
      </c>
      <c r="G177" s="48">
        <f t="shared" si="5"/>
        <v>0.4780710458</v>
      </c>
      <c r="H177" s="111">
        <f t="shared" si="6"/>
        <v>78.9</v>
      </c>
      <c r="I177" s="252">
        <f t="shared" si="7"/>
        <v>0.5219289542</v>
      </c>
      <c r="J177" s="248">
        <f t="shared" si="19"/>
        <v>151170000</v>
      </c>
      <c r="K177" s="253">
        <v>2008.0</v>
      </c>
      <c r="L177" s="254" t="s">
        <v>18</v>
      </c>
      <c r="M177" s="254"/>
      <c r="N177" s="254"/>
      <c r="O177" s="254"/>
      <c r="P177" s="254">
        <v>35.0</v>
      </c>
      <c r="Q177" s="253">
        <v>66.0</v>
      </c>
      <c r="R177" s="263">
        <f t="shared" si="8"/>
        <v>50.5</v>
      </c>
      <c r="S177" s="253">
        <v>61.0</v>
      </c>
      <c r="T177" s="253">
        <v>83.0</v>
      </c>
      <c r="U177" s="253">
        <f t="shared" si="9"/>
        <v>-22</v>
      </c>
      <c r="V177" s="253">
        <f t="shared" si="10"/>
        <v>72</v>
      </c>
      <c r="W177" s="263">
        <f t="shared" si="11"/>
        <v>-21.5</v>
      </c>
      <c r="X177" s="257" t="s">
        <v>1602</v>
      </c>
      <c r="Y177" s="257" t="s">
        <v>1808</v>
      </c>
      <c r="Z177" s="257" t="s">
        <v>1540</v>
      </c>
      <c r="AA177" s="250">
        <v>22.87</v>
      </c>
      <c r="AB177" s="248">
        <f t="shared" si="15"/>
        <v>22870000</v>
      </c>
      <c r="AC177" s="248">
        <f t="shared" si="16"/>
        <v>72270000</v>
      </c>
      <c r="AD177" s="251">
        <v>78.9</v>
      </c>
      <c r="AE177" s="49">
        <f t="shared" si="17"/>
        <v>78900000</v>
      </c>
      <c r="AF177" s="258">
        <f t="shared" si="13"/>
        <v>0.57175</v>
      </c>
      <c r="AG177" s="257"/>
      <c r="AH177" s="257"/>
      <c r="AI177" s="273" t="s">
        <v>2544</v>
      </c>
      <c r="AJ177" s="255"/>
    </row>
    <row r="178" ht="15.75" customHeight="1">
      <c r="A178" s="260" t="s">
        <v>3130</v>
      </c>
      <c r="B178" s="248">
        <v>105.96</v>
      </c>
      <c r="C178" s="249">
        <f t="shared" si="2"/>
        <v>2.649</v>
      </c>
      <c r="D178" s="250">
        <f t="shared" si="3"/>
        <v>2.649</v>
      </c>
      <c r="E178" s="251">
        <v>40.0</v>
      </c>
      <c r="F178" s="251">
        <v>46.01</v>
      </c>
      <c r="G178" s="48">
        <f t="shared" si="5"/>
        <v>0.4342204606</v>
      </c>
      <c r="H178" s="111">
        <f t="shared" si="6"/>
        <v>59.95</v>
      </c>
      <c r="I178" s="252">
        <f t="shared" si="7"/>
        <v>0.5657795394</v>
      </c>
      <c r="J178" s="248">
        <f t="shared" si="19"/>
        <v>105960000</v>
      </c>
      <c r="K178" s="253">
        <v>2008.0</v>
      </c>
      <c r="L178" s="254" t="s">
        <v>18</v>
      </c>
      <c r="M178" s="254"/>
      <c r="N178" s="254"/>
      <c r="O178" s="254"/>
      <c r="P178" s="254">
        <v>13.0</v>
      </c>
      <c r="Q178" s="253">
        <v>37.0</v>
      </c>
      <c r="R178" s="263">
        <f t="shared" si="8"/>
        <v>25</v>
      </c>
      <c r="S178" s="253">
        <v>61.0</v>
      </c>
      <c r="T178" s="253">
        <v>46.0</v>
      </c>
      <c r="U178" s="253">
        <f t="shared" si="9"/>
        <v>15</v>
      </c>
      <c r="V178" s="253">
        <f t="shared" si="10"/>
        <v>53.5</v>
      </c>
      <c r="W178" s="263">
        <f t="shared" si="11"/>
        <v>-28.5</v>
      </c>
      <c r="X178" s="257" t="s">
        <v>1543</v>
      </c>
      <c r="Y178" s="257" t="s">
        <v>1616</v>
      </c>
      <c r="Z178" s="257" t="s">
        <v>1540</v>
      </c>
      <c r="AA178" s="250">
        <v>14.76</v>
      </c>
      <c r="AB178" s="248">
        <f t="shared" si="15"/>
        <v>14760000</v>
      </c>
      <c r="AC178" s="248">
        <f t="shared" si="16"/>
        <v>46010000</v>
      </c>
      <c r="AD178" s="251">
        <v>59.95</v>
      </c>
      <c r="AE178" s="49">
        <f t="shared" si="17"/>
        <v>59950000</v>
      </c>
      <c r="AF178" s="258">
        <f t="shared" si="13"/>
        <v>0.369</v>
      </c>
      <c r="AG178" s="257"/>
      <c r="AH178" s="257"/>
      <c r="AI178" s="273" t="s">
        <v>3131</v>
      </c>
      <c r="AJ178" s="255"/>
    </row>
    <row r="179" ht="15.75" customHeight="1">
      <c r="A179" s="260" t="s">
        <v>3609</v>
      </c>
      <c r="B179" s="248">
        <v>77.71</v>
      </c>
      <c r="C179" s="249">
        <f t="shared" si="2"/>
        <v>1.94275</v>
      </c>
      <c r="D179" s="250">
        <f t="shared" si="3"/>
        <v>1.94275</v>
      </c>
      <c r="E179" s="251">
        <v>40.0</v>
      </c>
      <c r="F179" s="251">
        <v>26.81</v>
      </c>
      <c r="G179" s="48">
        <f t="shared" si="5"/>
        <v>0.3450006434</v>
      </c>
      <c r="H179" s="111">
        <f t="shared" si="6"/>
        <v>50.9</v>
      </c>
      <c r="I179" s="252">
        <f t="shared" si="7"/>
        <v>0.6549993566</v>
      </c>
      <c r="J179" s="248">
        <f t="shared" si="19"/>
        <v>77710000</v>
      </c>
      <c r="K179" s="253">
        <v>2008.0</v>
      </c>
      <c r="L179" s="254" t="s">
        <v>18</v>
      </c>
      <c r="M179" s="254"/>
      <c r="N179" s="254"/>
      <c r="O179" s="254"/>
      <c r="P179" s="254">
        <v>41.0</v>
      </c>
      <c r="Q179" s="253">
        <v>50.0</v>
      </c>
      <c r="R179" s="263">
        <f t="shared" si="8"/>
        <v>45.5</v>
      </c>
      <c r="S179" s="253">
        <v>65.0</v>
      </c>
      <c r="T179" s="253">
        <v>62.0</v>
      </c>
      <c r="U179" s="253">
        <f t="shared" si="9"/>
        <v>3</v>
      </c>
      <c r="V179" s="253">
        <f t="shared" si="10"/>
        <v>63.5</v>
      </c>
      <c r="W179" s="263">
        <f t="shared" si="11"/>
        <v>-18</v>
      </c>
      <c r="X179" s="257" t="s">
        <v>1634</v>
      </c>
      <c r="Y179" s="257" t="s">
        <v>1635</v>
      </c>
      <c r="Z179" s="257" t="s">
        <v>1534</v>
      </c>
      <c r="AA179" s="250">
        <v>8.2</v>
      </c>
      <c r="AB179" s="248">
        <f t="shared" si="15"/>
        <v>8200000</v>
      </c>
      <c r="AC179" s="248">
        <f t="shared" si="16"/>
        <v>26810000</v>
      </c>
      <c r="AD179" s="251">
        <v>50.9</v>
      </c>
      <c r="AE179" s="49">
        <f t="shared" si="17"/>
        <v>50900000</v>
      </c>
      <c r="AF179" s="258">
        <f t="shared" si="13"/>
        <v>0.205</v>
      </c>
      <c r="AG179" s="257"/>
      <c r="AH179" s="257"/>
      <c r="AI179" s="273" t="s">
        <v>3610</v>
      </c>
      <c r="AJ179" s="255"/>
    </row>
    <row r="180" ht="15.75" customHeight="1">
      <c r="A180" s="260" t="s">
        <v>4176</v>
      </c>
      <c r="B180" s="248">
        <v>49.69</v>
      </c>
      <c r="C180" s="249">
        <f t="shared" si="2"/>
        <v>1.24225</v>
      </c>
      <c r="D180" s="250">
        <f t="shared" si="3"/>
        <v>1.24225</v>
      </c>
      <c r="E180" s="251">
        <v>40.0</v>
      </c>
      <c r="F180" s="251">
        <v>32.86</v>
      </c>
      <c r="G180" s="48">
        <f t="shared" si="5"/>
        <v>0.6613000604</v>
      </c>
      <c r="H180" s="111">
        <f t="shared" si="6"/>
        <v>16.83</v>
      </c>
      <c r="I180" s="252">
        <f t="shared" si="7"/>
        <v>0.3386999396</v>
      </c>
      <c r="J180" s="248">
        <f t="shared" si="19"/>
        <v>49690000</v>
      </c>
      <c r="K180" s="253">
        <v>2008.0</v>
      </c>
      <c r="L180" s="254" t="s">
        <v>18</v>
      </c>
      <c r="M180" s="254"/>
      <c r="N180" s="254"/>
      <c r="O180" s="254"/>
      <c r="P180" s="254">
        <v>26.0</v>
      </c>
      <c r="Q180" s="253">
        <v>41.0</v>
      </c>
      <c r="R180" s="254">
        <f t="shared" si="8"/>
        <v>33.5</v>
      </c>
      <c r="S180" s="253">
        <v>49.0</v>
      </c>
      <c r="T180" s="253">
        <v>61.0</v>
      </c>
      <c r="U180" s="253">
        <f t="shared" si="9"/>
        <v>-12</v>
      </c>
      <c r="V180" s="253">
        <f t="shared" si="10"/>
        <v>55</v>
      </c>
      <c r="W180" s="254">
        <f t="shared" si="11"/>
        <v>-21.5</v>
      </c>
      <c r="X180" s="257" t="s">
        <v>1543</v>
      </c>
      <c r="Y180" s="257" t="s">
        <v>1543</v>
      </c>
      <c r="Z180" s="257" t="s">
        <v>1540</v>
      </c>
      <c r="AA180" s="250">
        <v>10.3</v>
      </c>
      <c r="AB180" s="248">
        <f t="shared" si="15"/>
        <v>10300000</v>
      </c>
      <c r="AC180" s="248">
        <f t="shared" si="16"/>
        <v>32860000</v>
      </c>
      <c r="AD180" s="251">
        <v>16.83</v>
      </c>
      <c r="AE180" s="49">
        <f t="shared" si="17"/>
        <v>16830000</v>
      </c>
      <c r="AF180" s="258">
        <f t="shared" si="13"/>
        <v>0.2575</v>
      </c>
      <c r="AG180" s="257"/>
      <c r="AH180" s="257"/>
      <c r="AI180" s="273" t="s">
        <v>4177</v>
      </c>
      <c r="AJ180" s="255"/>
    </row>
    <row r="181" ht="15.75" customHeight="1">
      <c r="A181" s="260" t="s">
        <v>4816</v>
      </c>
      <c r="B181" s="248">
        <v>12.33</v>
      </c>
      <c r="C181" s="249">
        <f t="shared" si="2"/>
        <v>0.30825</v>
      </c>
      <c r="D181" s="250">
        <f t="shared" si="3"/>
        <v>0.30825</v>
      </c>
      <c r="E181" s="251">
        <v>40.0</v>
      </c>
      <c r="F181" s="251">
        <v>12.08</v>
      </c>
      <c r="G181" s="48">
        <f t="shared" si="5"/>
        <v>0.9797242498</v>
      </c>
      <c r="H181" s="111">
        <f t="shared" si="6"/>
        <v>0.25</v>
      </c>
      <c r="I181" s="252">
        <f t="shared" si="7"/>
        <v>0.0202757502</v>
      </c>
      <c r="J181" s="248">
        <f t="shared" si="19"/>
        <v>12330000</v>
      </c>
      <c r="K181" s="253">
        <v>2008.0</v>
      </c>
      <c r="L181" s="254" t="s">
        <v>18</v>
      </c>
      <c r="M181" s="254"/>
      <c r="N181" s="254"/>
      <c r="O181" s="254"/>
      <c r="P181" s="254">
        <v>45.0</v>
      </c>
      <c r="Q181" s="253">
        <v>49.0</v>
      </c>
      <c r="R181" s="254">
        <f t="shared" si="8"/>
        <v>47</v>
      </c>
      <c r="S181" s="253">
        <v>42.0</v>
      </c>
      <c r="T181" s="253">
        <v>57.0</v>
      </c>
      <c r="U181" s="253">
        <f t="shared" si="9"/>
        <v>-15</v>
      </c>
      <c r="V181" s="253">
        <f t="shared" si="10"/>
        <v>49.5</v>
      </c>
      <c r="W181" s="254">
        <f t="shared" si="11"/>
        <v>-2.5</v>
      </c>
      <c r="X181" s="257" t="s">
        <v>1543</v>
      </c>
      <c r="Y181" s="257" t="s">
        <v>3361</v>
      </c>
      <c r="Z181" s="257" t="s">
        <v>1540</v>
      </c>
      <c r="AA181" s="250">
        <v>5.4</v>
      </c>
      <c r="AB181" s="248">
        <f t="shared" si="15"/>
        <v>5400000</v>
      </c>
      <c r="AC181" s="248">
        <f t="shared" si="16"/>
        <v>12080000</v>
      </c>
      <c r="AD181" s="251">
        <v>0.25</v>
      </c>
      <c r="AE181" s="49">
        <f t="shared" si="17"/>
        <v>250000</v>
      </c>
      <c r="AF181" s="258">
        <f t="shared" si="13"/>
        <v>0.135</v>
      </c>
      <c r="AG181" s="257"/>
      <c r="AH181" s="257"/>
      <c r="AI181" s="273" t="s">
        <v>4817</v>
      </c>
      <c r="AJ181" s="255"/>
    </row>
    <row r="182" ht="15.75" customHeight="1">
      <c r="A182" s="247" t="s">
        <v>2162</v>
      </c>
      <c r="B182" s="248">
        <v>241.99</v>
      </c>
      <c r="C182" s="249">
        <f t="shared" si="2"/>
        <v>5.377555556</v>
      </c>
      <c r="D182" s="250">
        <f t="shared" si="3"/>
        <v>5.377555556</v>
      </c>
      <c r="E182" s="251">
        <v>45.0</v>
      </c>
      <c r="F182" s="251">
        <v>101.7</v>
      </c>
      <c r="G182" s="48">
        <f t="shared" si="5"/>
        <v>0.4202653002</v>
      </c>
      <c r="H182" s="111">
        <f t="shared" si="6"/>
        <v>140.29</v>
      </c>
      <c r="I182" s="252">
        <f t="shared" si="7"/>
        <v>0.5797346998</v>
      </c>
      <c r="J182" s="248">
        <f t="shared" si="19"/>
        <v>241990000</v>
      </c>
      <c r="K182" s="253">
        <v>2008.0</v>
      </c>
      <c r="L182" s="254" t="s">
        <v>18</v>
      </c>
      <c r="M182" s="254"/>
      <c r="N182" s="254"/>
      <c r="O182" s="254"/>
      <c r="P182" s="254">
        <v>61.0</v>
      </c>
      <c r="Q182" s="253">
        <v>57.0</v>
      </c>
      <c r="R182" s="254">
        <f t="shared" si="8"/>
        <v>59</v>
      </c>
      <c r="S182" s="253">
        <v>55.0</v>
      </c>
      <c r="T182" s="253">
        <v>49.0</v>
      </c>
      <c r="U182" s="253">
        <f t="shared" si="9"/>
        <v>6</v>
      </c>
      <c r="V182" s="253">
        <f t="shared" si="10"/>
        <v>52</v>
      </c>
      <c r="W182" s="254">
        <f t="shared" si="11"/>
        <v>7</v>
      </c>
      <c r="X182" s="257" t="s">
        <v>1602</v>
      </c>
      <c r="Y182" s="257" t="s">
        <v>2163</v>
      </c>
      <c r="Z182" s="257" t="s">
        <v>1540</v>
      </c>
      <c r="AA182" s="250">
        <v>21.0</v>
      </c>
      <c r="AB182" s="248">
        <f t="shared" si="15"/>
        <v>21000000</v>
      </c>
      <c r="AC182" s="248">
        <f t="shared" si="16"/>
        <v>101700000</v>
      </c>
      <c r="AD182" s="251">
        <v>140.29</v>
      </c>
      <c r="AE182" s="49">
        <f t="shared" si="17"/>
        <v>140290000</v>
      </c>
      <c r="AF182" s="258">
        <f t="shared" si="13"/>
        <v>0.4666666667</v>
      </c>
      <c r="AG182" s="257"/>
      <c r="AH182" s="257"/>
      <c r="AI182" s="273" t="s">
        <v>2164</v>
      </c>
      <c r="AJ182" s="255"/>
    </row>
    <row r="183" ht="15.75" customHeight="1">
      <c r="A183" s="260" t="s">
        <v>3800</v>
      </c>
      <c r="B183" s="248">
        <v>75.68</v>
      </c>
      <c r="C183" s="249">
        <f t="shared" si="2"/>
        <v>1.681777778</v>
      </c>
      <c r="D183" s="250">
        <f t="shared" si="3"/>
        <v>1.681777778</v>
      </c>
      <c r="E183" s="251">
        <v>45.0</v>
      </c>
      <c r="F183" s="251">
        <v>36.32</v>
      </c>
      <c r="G183" s="48">
        <f t="shared" si="5"/>
        <v>0.4799154334</v>
      </c>
      <c r="H183" s="111">
        <f t="shared" si="6"/>
        <v>39.36</v>
      </c>
      <c r="I183" s="252">
        <f t="shared" si="7"/>
        <v>0.5200845666</v>
      </c>
      <c r="J183" s="248">
        <f t="shared" si="19"/>
        <v>75680000</v>
      </c>
      <c r="K183" s="253">
        <v>2008.0</v>
      </c>
      <c r="L183" s="254" t="s">
        <v>18</v>
      </c>
      <c r="M183" s="254"/>
      <c r="N183" s="254"/>
      <c r="O183" s="254"/>
      <c r="P183" s="254">
        <v>42.0</v>
      </c>
      <c r="Q183" s="253">
        <v>43.0</v>
      </c>
      <c r="R183" s="254">
        <f t="shared" si="8"/>
        <v>42.5</v>
      </c>
      <c r="S183" s="253">
        <v>69.0</v>
      </c>
      <c r="T183" s="253">
        <v>68.0</v>
      </c>
      <c r="U183" s="253">
        <f t="shared" si="9"/>
        <v>1</v>
      </c>
      <c r="V183" s="253">
        <f t="shared" si="10"/>
        <v>68.5</v>
      </c>
      <c r="W183" s="254">
        <f t="shared" si="11"/>
        <v>-26</v>
      </c>
      <c r="X183" s="257" t="s">
        <v>1602</v>
      </c>
      <c r="Y183" s="257" t="s">
        <v>1726</v>
      </c>
      <c r="Z183" s="257" t="s">
        <v>1567</v>
      </c>
      <c r="AA183" s="250">
        <v>12.62</v>
      </c>
      <c r="AB183" s="248">
        <f t="shared" si="15"/>
        <v>12620000</v>
      </c>
      <c r="AC183" s="248">
        <f t="shared" si="16"/>
        <v>36320000</v>
      </c>
      <c r="AD183" s="251">
        <v>39.36</v>
      </c>
      <c r="AE183" s="49">
        <f t="shared" si="17"/>
        <v>39360000</v>
      </c>
      <c r="AF183" s="258">
        <f t="shared" si="13"/>
        <v>0.2804444444</v>
      </c>
      <c r="AG183" s="257"/>
      <c r="AH183" s="257"/>
      <c r="AI183" s="273" t="s">
        <v>3801</v>
      </c>
      <c r="AJ183" s="255"/>
    </row>
    <row r="184" ht="15.75" customHeight="1">
      <c r="A184" s="260" t="s">
        <v>3865</v>
      </c>
      <c r="B184" s="248">
        <v>72.11</v>
      </c>
      <c r="C184" s="249">
        <f t="shared" si="2"/>
        <v>1.602444444</v>
      </c>
      <c r="D184" s="250">
        <f t="shared" si="3"/>
        <v>1.602444444</v>
      </c>
      <c r="E184" s="251">
        <v>45.0</v>
      </c>
      <c r="F184" s="251">
        <v>22.53</v>
      </c>
      <c r="G184" s="48">
        <f t="shared" si="5"/>
        <v>0.3124393288</v>
      </c>
      <c r="H184" s="111">
        <f t="shared" si="6"/>
        <v>49.58</v>
      </c>
      <c r="I184" s="252">
        <f t="shared" si="7"/>
        <v>0.6875606712</v>
      </c>
      <c r="J184" s="248">
        <f t="shared" si="19"/>
        <v>72110000</v>
      </c>
      <c r="K184" s="253">
        <v>2008.0</v>
      </c>
      <c r="L184" s="254" t="s">
        <v>18</v>
      </c>
      <c r="M184" s="254"/>
      <c r="N184" s="254"/>
      <c r="O184" s="254"/>
      <c r="P184" s="254">
        <v>7.0</v>
      </c>
      <c r="Q184" s="253">
        <v>26.0</v>
      </c>
      <c r="R184" s="263">
        <f t="shared" si="8"/>
        <v>16.5</v>
      </c>
      <c r="S184" s="253">
        <v>32.0</v>
      </c>
      <c r="T184" s="253">
        <v>46.0</v>
      </c>
      <c r="U184" s="253">
        <f t="shared" si="9"/>
        <v>-14</v>
      </c>
      <c r="V184" s="253">
        <f t="shared" si="10"/>
        <v>39</v>
      </c>
      <c r="W184" s="263">
        <f t="shared" si="11"/>
        <v>-22.5</v>
      </c>
      <c r="X184" s="257" t="s">
        <v>1602</v>
      </c>
      <c r="Y184" s="257" t="s">
        <v>2187</v>
      </c>
      <c r="Z184" s="257" t="s">
        <v>1534</v>
      </c>
      <c r="AA184" s="250">
        <v>9.5</v>
      </c>
      <c r="AB184" s="248">
        <f t="shared" si="15"/>
        <v>9500000</v>
      </c>
      <c r="AC184" s="248">
        <f t="shared" si="16"/>
        <v>22530000</v>
      </c>
      <c r="AD184" s="251">
        <v>49.58</v>
      </c>
      <c r="AE184" s="49">
        <f t="shared" si="17"/>
        <v>49580000</v>
      </c>
      <c r="AF184" s="258">
        <f t="shared" si="13"/>
        <v>0.2111111111</v>
      </c>
      <c r="AG184" s="257"/>
      <c r="AH184" s="257"/>
      <c r="AI184" s="273" t="s">
        <v>3866</v>
      </c>
      <c r="AJ184" s="255"/>
    </row>
    <row r="185" ht="15.75" customHeight="1">
      <c r="A185" s="260" t="s">
        <v>4449</v>
      </c>
      <c r="B185" s="248">
        <v>42.49</v>
      </c>
      <c r="C185" s="249">
        <f t="shared" si="2"/>
        <v>0.9442222222</v>
      </c>
      <c r="D185" s="250">
        <f t="shared" si="3"/>
        <v>0.9442222222</v>
      </c>
      <c r="E185" s="251">
        <v>45.0</v>
      </c>
      <c r="F185" s="251">
        <v>15.3</v>
      </c>
      <c r="G185" s="48">
        <f t="shared" si="5"/>
        <v>0.3600847258</v>
      </c>
      <c r="H185" s="111">
        <f t="shared" si="6"/>
        <v>27.19</v>
      </c>
      <c r="I185" s="252">
        <f t="shared" si="7"/>
        <v>0.6399152742</v>
      </c>
      <c r="J185" s="248">
        <f t="shared" si="19"/>
        <v>42490000</v>
      </c>
      <c r="K185" s="253">
        <v>2008.0</v>
      </c>
      <c r="L185" s="254" t="s">
        <v>18</v>
      </c>
      <c r="M185" s="254"/>
      <c r="N185" s="254"/>
      <c r="O185" s="254"/>
      <c r="P185" s="254">
        <v>9.0</v>
      </c>
      <c r="Q185" s="253">
        <v>24.0</v>
      </c>
      <c r="R185" s="254">
        <f t="shared" si="8"/>
        <v>16.5</v>
      </c>
      <c r="S185" s="253">
        <v>33.0</v>
      </c>
      <c r="T185" s="253">
        <v>53.0</v>
      </c>
      <c r="U185" s="253">
        <f t="shared" si="9"/>
        <v>-20</v>
      </c>
      <c r="V185" s="253">
        <f t="shared" si="10"/>
        <v>43</v>
      </c>
      <c r="W185" s="254">
        <f t="shared" si="11"/>
        <v>-26.5</v>
      </c>
      <c r="X185" s="257" t="s">
        <v>1602</v>
      </c>
      <c r="Y185" s="257" t="s">
        <v>1808</v>
      </c>
      <c r="Z185" s="257" t="s">
        <v>1567</v>
      </c>
      <c r="AA185" s="250">
        <v>7.8</v>
      </c>
      <c r="AB185" s="248">
        <f t="shared" si="15"/>
        <v>7800000</v>
      </c>
      <c r="AC185" s="248">
        <f t="shared" si="16"/>
        <v>15300000</v>
      </c>
      <c r="AD185" s="251">
        <v>27.19</v>
      </c>
      <c r="AE185" s="49">
        <f t="shared" si="17"/>
        <v>27190000</v>
      </c>
      <c r="AF185" s="258">
        <f t="shared" si="13"/>
        <v>0.1733333333</v>
      </c>
      <c r="AG185" s="257"/>
      <c r="AH185" s="257"/>
      <c r="AI185" s="273" t="s">
        <v>4450</v>
      </c>
      <c r="AJ185" s="255"/>
    </row>
    <row r="186" ht="15.75" customHeight="1">
      <c r="A186" s="260" t="s">
        <v>4877</v>
      </c>
      <c r="B186" s="248">
        <v>9.32</v>
      </c>
      <c r="C186" s="249">
        <f t="shared" si="2"/>
        <v>0.2071111111</v>
      </c>
      <c r="D186" s="250">
        <f t="shared" si="3"/>
        <v>0.2071111111</v>
      </c>
      <c r="E186" s="251">
        <v>45.0</v>
      </c>
      <c r="F186" s="251">
        <v>7.92</v>
      </c>
      <c r="G186" s="48">
        <f t="shared" si="5"/>
        <v>0.8497854077</v>
      </c>
      <c r="H186" s="111">
        <f t="shared" si="6"/>
        <v>1.4</v>
      </c>
      <c r="I186" s="252">
        <f t="shared" si="7"/>
        <v>0.1502145923</v>
      </c>
      <c r="J186" s="248">
        <f t="shared" si="19"/>
        <v>9320000</v>
      </c>
      <c r="K186" s="253">
        <v>2008.0</v>
      </c>
      <c r="L186" s="254" t="s">
        <v>18</v>
      </c>
      <c r="M186" s="254"/>
      <c r="N186" s="254"/>
      <c r="O186" s="254"/>
      <c r="P186" s="254">
        <v>34.0</v>
      </c>
      <c r="Q186" s="253">
        <v>37.0</v>
      </c>
      <c r="R186" s="254">
        <f t="shared" si="8"/>
        <v>35.5</v>
      </c>
      <c r="S186" s="253">
        <v>68.0</v>
      </c>
      <c r="T186" s="253">
        <v>55.0</v>
      </c>
      <c r="U186" s="253">
        <f t="shared" si="9"/>
        <v>13</v>
      </c>
      <c r="V186" s="253">
        <f t="shared" si="10"/>
        <v>61.5</v>
      </c>
      <c r="W186" s="254">
        <f t="shared" si="11"/>
        <v>-26</v>
      </c>
      <c r="X186" s="257" t="s">
        <v>1602</v>
      </c>
      <c r="Y186" s="257" t="s">
        <v>1808</v>
      </c>
      <c r="Z186" s="257" t="s">
        <v>1534</v>
      </c>
      <c r="AA186" s="250">
        <v>3.5</v>
      </c>
      <c r="AB186" s="248">
        <f t="shared" si="15"/>
        <v>3500000</v>
      </c>
      <c r="AC186" s="248">
        <f t="shared" si="16"/>
        <v>7920000</v>
      </c>
      <c r="AD186" s="251">
        <v>1.4</v>
      </c>
      <c r="AE186" s="49">
        <f t="shared" si="17"/>
        <v>1400000</v>
      </c>
      <c r="AF186" s="258">
        <f t="shared" si="13"/>
        <v>0.07777777778</v>
      </c>
      <c r="AG186" s="257"/>
      <c r="AH186" s="257"/>
      <c r="AI186" s="273" t="s">
        <v>4878</v>
      </c>
      <c r="AJ186" s="255"/>
    </row>
    <row r="187" ht="15.75" customHeight="1">
      <c r="A187" s="260" t="s">
        <v>3266</v>
      </c>
      <c r="B187" s="248">
        <v>113.24</v>
      </c>
      <c r="C187" s="249">
        <f t="shared" si="2"/>
        <v>2.384</v>
      </c>
      <c r="D187" s="250">
        <f t="shared" si="3"/>
        <v>2.384</v>
      </c>
      <c r="E187" s="251">
        <v>47.5</v>
      </c>
      <c r="F187" s="251">
        <v>42.75</v>
      </c>
      <c r="G187" s="48">
        <f t="shared" si="5"/>
        <v>0.3775167785</v>
      </c>
      <c r="H187" s="111">
        <f t="shared" si="6"/>
        <v>70.49</v>
      </c>
      <c r="I187" s="252">
        <f t="shared" si="7"/>
        <v>0.6224832215</v>
      </c>
      <c r="J187" s="248">
        <f t="shared" si="19"/>
        <v>113240000</v>
      </c>
      <c r="K187" s="253">
        <v>2008.0</v>
      </c>
      <c r="L187" s="254" t="s">
        <v>18</v>
      </c>
      <c r="M187" s="254"/>
      <c r="N187" s="254"/>
      <c r="O187" s="254"/>
      <c r="P187" s="254">
        <v>36.0</v>
      </c>
      <c r="Q187" s="253">
        <v>46.0</v>
      </c>
      <c r="R187" s="263">
        <f t="shared" si="8"/>
        <v>41</v>
      </c>
      <c r="S187" s="253">
        <v>70.0</v>
      </c>
      <c r="T187" s="253">
        <v>86.0</v>
      </c>
      <c r="U187" s="253">
        <f t="shared" si="9"/>
        <v>-16</v>
      </c>
      <c r="V187" s="253">
        <f t="shared" si="10"/>
        <v>78</v>
      </c>
      <c r="W187" s="263">
        <f t="shared" si="11"/>
        <v>-37</v>
      </c>
      <c r="X187" s="257" t="s">
        <v>1602</v>
      </c>
      <c r="Y187" s="257" t="s">
        <v>3267</v>
      </c>
      <c r="Z187" s="257" t="s">
        <v>1550</v>
      </c>
      <c r="AA187" s="250">
        <v>18.2</v>
      </c>
      <c r="AB187" s="248">
        <f t="shared" si="15"/>
        <v>18200000</v>
      </c>
      <c r="AC187" s="248">
        <f t="shared" si="16"/>
        <v>42750000</v>
      </c>
      <c r="AD187" s="251">
        <v>70.49</v>
      </c>
      <c r="AE187" s="49">
        <f t="shared" si="17"/>
        <v>70490000</v>
      </c>
      <c r="AF187" s="258">
        <f t="shared" si="13"/>
        <v>0.3831578947</v>
      </c>
      <c r="AG187" s="257"/>
      <c r="AH187" s="257"/>
      <c r="AI187" s="273" t="s">
        <v>3268</v>
      </c>
      <c r="AJ187" s="255"/>
    </row>
    <row r="188" ht="15.75" customHeight="1">
      <c r="A188" s="260" t="s">
        <v>2703</v>
      </c>
      <c r="B188" s="248">
        <v>163.41</v>
      </c>
      <c r="C188" s="249">
        <f t="shared" si="2"/>
        <v>3.404375</v>
      </c>
      <c r="D188" s="250">
        <f t="shared" si="3"/>
        <v>3.404375</v>
      </c>
      <c r="E188" s="251">
        <v>48.0</v>
      </c>
      <c r="F188" s="251">
        <v>64.51</v>
      </c>
      <c r="G188" s="48">
        <f t="shared" si="5"/>
        <v>0.3947738816</v>
      </c>
      <c r="H188" s="111">
        <f t="shared" si="6"/>
        <v>98.9</v>
      </c>
      <c r="I188" s="252">
        <f t="shared" si="7"/>
        <v>0.6052261184</v>
      </c>
      <c r="J188" s="248">
        <f t="shared" si="19"/>
        <v>163410000</v>
      </c>
      <c r="K188" s="253">
        <v>2008.0</v>
      </c>
      <c r="L188" s="254" t="s">
        <v>18</v>
      </c>
      <c r="M188" s="254"/>
      <c r="N188" s="254"/>
      <c r="O188" s="254"/>
      <c r="P188" s="254">
        <v>19.0</v>
      </c>
      <c r="Q188" s="253">
        <v>34.0</v>
      </c>
      <c r="R188" s="263">
        <f t="shared" si="8"/>
        <v>26.5</v>
      </c>
      <c r="S188" s="253">
        <v>29.0</v>
      </c>
      <c r="T188" s="253">
        <v>53.0</v>
      </c>
      <c r="U188" s="253">
        <f t="shared" si="9"/>
        <v>-24</v>
      </c>
      <c r="V188" s="253">
        <f t="shared" si="10"/>
        <v>41</v>
      </c>
      <c r="W188" s="263">
        <f t="shared" si="11"/>
        <v>-14.5</v>
      </c>
      <c r="X188" s="257" t="s">
        <v>1629</v>
      </c>
      <c r="Y188" s="257" t="s">
        <v>1754</v>
      </c>
      <c r="Z188" s="257" t="s">
        <v>1540</v>
      </c>
      <c r="AA188" s="250">
        <v>30.52</v>
      </c>
      <c r="AB188" s="248">
        <f t="shared" si="15"/>
        <v>30520000</v>
      </c>
      <c r="AC188" s="248">
        <f t="shared" si="16"/>
        <v>64510000</v>
      </c>
      <c r="AD188" s="251">
        <v>98.9</v>
      </c>
      <c r="AE188" s="49">
        <f t="shared" si="17"/>
        <v>98900000</v>
      </c>
      <c r="AF188" s="258">
        <f t="shared" si="13"/>
        <v>0.6358333333</v>
      </c>
      <c r="AG188" s="257"/>
      <c r="AH188" s="257"/>
      <c r="AI188" s="273" t="s">
        <v>2704</v>
      </c>
      <c r="AJ188" s="255"/>
    </row>
    <row r="189" ht="15.75" customHeight="1">
      <c r="A189" s="247" t="s">
        <v>2338</v>
      </c>
      <c r="B189" s="248">
        <v>242.71</v>
      </c>
      <c r="C189" s="249">
        <f t="shared" si="2"/>
        <v>4.412909091</v>
      </c>
      <c r="D189" s="250">
        <f t="shared" si="3"/>
        <v>4.412909091</v>
      </c>
      <c r="E189" s="251">
        <v>55.0</v>
      </c>
      <c r="F189" s="251">
        <v>143.15</v>
      </c>
      <c r="G189" s="48">
        <f t="shared" si="5"/>
        <v>0.589798525</v>
      </c>
      <c r="H189" s="111">
        <f t="shared" si="6"/>
        <v>99.56</v>
      </c>
      <c r="I189" s="252">
        <f t="shared" si="7"/>
        <v>0.410201475</v>
      </c>
      <c r="J189" s="248">
        <f t="shared" si="19"/>
        <v>242710000</v>
      </c>
      <c r="K189" s="253">
        <v>2008.0</v>
      </c>
      <c r="L189" s="254" t="s">
        <v>18</v>
      </c>
      <c r="M189" s="254"/>
      <c r="N189" s="254"/>
      <c r="O189" s="254"/>
      <c r="P189" s="254">
        <v>63.0</v>
      </c>
      <c r="Q189" s="253">
        <v>53.0</v>
      </c>
      <c r="R189" s="263">
        <f t="shared" si="8"/>
        <v>58</v>
      </c>
      <c r="S189" s="253">
        <v>77.0</v>
      </c>
      <c r="T189" s="253">
        <v>66.0</v>
      </c>
      <c r="U189" s="253">
        <f t="shared" si="9"/>
        <v>11</v>
      </c>
      <c r="V189" s="253">
        <f t="shared" si="10"/>
        <v>71.5</v>
      </c>
      <c r="W189" s="263">
        <f t="shared" si="11"/>
        <v>-13.5</v>
      </c>
      <c r="X189" s="257" t="s">
        <v>1543</v>
      </c>
      <c r="Y189" s="257" t="s">
        <v>2215</v>
      </c>
      <c r="Z189" s="257" t="s">
        <v>1534</v>
      </c>
      <c r="AA189" s="250">
        <v>36.36</v>
      </c>
      <c r="AB189" s="248">
        <f t="shared" si="15"/>
        <v>36360000</v>
      </c>
      <c r="AC189" s="248">
        <f t="shared" si="16"/>
        <v>143150000</v>
      </c>
      <c r="AD189" s="251">
        <v>99.56</v>
      </c>
      <c r="AE189" s="49">
        <f t="shared" si="17"/>
        <v>99560000</v>
      </c>
      <c r="AF189" s="258">
        <f t="shared" si="13"/>
        <v>0.6610909091</v>
      </c>
      <c r="AG189" s="257"/>
      <c r="AH189" s="257"/>
      <c r="AI189" s="273" t="s">
        <v>2339</v>
      </c>
      <c r="AJ189" s="255"/>
    </row>
    <row r="190" ht="15.75" customHeight="1">
      <c r="A190" s="260" t="s">
        <v>2900</v>
      </c>
      <c r="B190" s="248">
        <v>168.17</v>
      </c>
      <c r="C190" s="249">
        <f t="shared" si="2"/>
        <v>3.057636364</v>
      </c>
      <c r="D190" s="250">
        <f t="shared" si="3"/>
        <v>3.057636364</v>
      </c>
      <c r="E190" s="251">
        <v>55.0</v>
      </c>
      <c r="F190" s="251">
        <v>69.95</v>
      </c>
      <c r="G190" s="48">
        <f t="shared" si="5"/>
        <v>0.4159481477</v>
      </c>
      <c r="H190" s="111">
        <f t="shared" si="6"/>
        <v>98.22</v>
      </c>
      <c r="I190" s="252">
        <f t="shared" si="7"/>
        <v>0.5840518523</v>
      </c>
      <c r="J190" s="248">
        <f t="shared" si="19"/>
        <v>168170000</v>
      </c>
      <c r="K190" s="253">
        <v>2008.0</v>
      </c>
      <c r="L190" s="254" t="s">
        <v>18</v>
      </c>
      <c r="M190" s="254"/>
      <c r="N190" s="254"/>
      <c r="O190" s="254"/>
      <c r="P190" s="254">
        <v>27.0</v>
      </c>
      <c r="Q190" s="253">
        <v>36.0</v>
      </c>
      <c r="R190" s="263">
        <f t="shared" si="8"/>
        <v>31.5</v>
      </c>
      <c r="S190" s="253">
        <v>77.0</v>
      </c>
      <c r="T190" s="253">
        <v>55.0</v>
      </c>
      <c r="U190" s="253">
        <f t="shared" si="9"/>
        <v>22</v>
      </c>
      <c r="V190" s="253">
        <f t="shared" si="10"/>
        <v>66</v>
      </c>
      <c r="W190" s="263">
        <f t="shared" si="11"/>
        <v>-34.5</v>
      </c>
      <c r="X190" s="257" t="s">
        <v>1565</v>
      </c>
      <c r="Y190" s="257" t="s">
        <v>1565</v>
      </c>
      <c r="Z190" s="257" t="s">
        <v>1540</v>
      </c>
      <c r="AA190" s="250">
        <v>14.9</v>
      </c>
      <c r="AB190" s="248">
        <f t="shared" si="15"/>
        <v>14900000</v>
      </c>
      <c r="AC190" s="248">
        <f t="shared" si="16"/>
        <v>69950000</v>
      </c>
      <c r="AD190" s="251">
        <v>98.22</v>
      </c>
      <c r="AE190" s="49">
        <f t="shared" si="17"/>
        <v>98220000</v>
      </c>
      <c r="AF190" s="258">
        <f t="shared" si="13"/>
        <v>0.2709090909</v>
      </c>
      <c r="AG190" s="257"/>
      <c r="AH190" s="257"/>
      <c r="AI190" s="273" t="s">
        <v>2901</v>
      </c>
      <c r="AJ190" s="255"/>
    </row>
    <row r="191" ht="15.75" customHeight="1">
      <c r="A191" s="260" t="s">
        <v>3319</v>
      </c>
      <c r="B191" s="248">
        <v>127.98</v>
      </c>
      <c r="C191" s="249">
        <f t="shared" si="2"/>
        <v>2.326909091</v>
      </c>
      <c r="D191" s="250">
        <f t="shared" si="3"/>
        <v>2.326909091</v>
      </c>
      <c r="E191" s="251">
        <v>55.0</v>
      </c>
      <c r="F191" s="251">
        <v>52.08</v>
      </c>
      <c r="G191" s="48">
        <f t="shared" si="5"/>
        <v>0.4069385842</v>
      </c>
      <c r="H191" s="111">
        <f t="shared" si="6"/>
        <v>75.9</v>
      </c>
      <c r="I191" s="252">
        <f t="shared" si="7"/>
        <v>0.5930614158</v>
      </c>
      <c r="J191" s="248">
        <f t="shared" si="19"/>
        <v>127980000</v>
      </c>
      <c r="K191" s="253">
        <v>2008.0</v>
      </c>
      <c r="L191" s="254" t="s">
        <v>18</v>
      </c>
      <c r="M191" s="254"/>
      <c r="N191" s="254"/>
      <c r="O191" s="254"/>
      <c r="P191" s="254">
        <v>64.0</v>
      </c>
      <c r="Q191" s="253">
        <v>57.0</v>
      </c>
      <c r="R191" s="263">
        <f t="shared" si="8"/>
        <v>60.5</v>
      </c>
      <c r="S191" s="253">
        <v>65.0</v>
      </c>
      <c r="T191" s="253">
        <v>75.0</v>
      </c>
      <c r="U191" s="253">
        <f t="shared" si="9"/>
        <v>-10</v>
      </c>
      <c r="V191" s="253">
        <f t="shared" si="10"/>
        <v>70</v>
      </c>
      <c r="W191" s="263">
        <f t="shared" si="11"/>
        <v>-9.5</v>
      </c>
      <c r="X191" s="257" t="s">
        <v>1602</v>
      </c>
      <c r="Y191" s="257" t="s">
        <v>1716</v>
      </c>
      <c r="Z191" s="257" t="s">
        <v>1534</v>
      </c>
      <c r="AA191" s="250">
        <v>21.4</v>
      </c>
      <c r="AB191" s="248">
        <f t="shared" si="15"/>
        <v>21400000</v>
      </c>
      <c r="AC191" s="248">
        <f t="shared" si="16"/>
        <v>52080000</v>
      </c>
      <c r="AD191" s="251">
        <v>75.9</v>
      </c>
      <c r="AE191" s="49">
        <f t="shared" si="17"/>
        <v>75900000</v>
      </c>
      <c r="AF191" s="258">
        <f t="shared" si="13"/>
        <v>0.3890909091</v>
      </c>
      <c r="AG191" s="257"/>
      <c r="AH191" s="257"/>
      <c r="AI191" s="273" t="s">
        <v>3320</v>
      </c>
      <c r="AJ191" s="255"/>
    </row>
    <row r="192" ht="15.75" customHeight="1">
      <c r="A192" s="260" t="s">
        <v>3539</v>
      </c>
      <c r="B192" s="248">
        <v>113.02</v>
      </c>
      <c r="C192" s="249">
        <f t="shared" si="2"/>
        <v>2.054909091</v>
      </c>
      <c r="D192" s="250">
        <f t="shared" si="3"/>
        <v>2.054909091</v>
      </c>
      <c r="E192" s="251">
        <v>55.0</v>
      </c>
      <c r="F192" s="251">
        <v>35.74</v>
      </c>
      <c r="G192" s="48">
        <f t="shared" si="5"/>
        <v>0.3162272164</v>
      </c>
      <c r="H192" s="111">
        <f t="shared" si="6"/>
        <v>77.28</v>
      </c>
      <c r="I192" s="252">
        <f t="shared" si="7"/>
        <v>0.6837727836</v>
      </c>
      <c r="J192" s="248">
        <f t="shared" si="19"/>
        <v>113020000</v>
      </c>
      <c r="K192" s="253">
        <v>2008.0</v>
      </c>
      <c r="L192" s="254" t="s">
        <v>18</v>
      </c>
      <c r="M192" s="254"/>
      <c r="N192" s="254"/>
      <c r="O192" s="254"/>
      <c r="P192" s="254">
        <v>62.0</v>
      </c>
      <c r="Q192" s="253">
        <v>63.0</v>
      </c>
      <c r="R192" s="263">
        <f t="shared" si="8"/>
        <v>62.5</v>
      </c>
      <c r="S192" s="253">
        <v>84.0</v>
      </c>
      <c r="T192" s="253">
        <v>78.0</v>
      </c>
      <c r="U192" s="253">
        <f t="shared" si="9"/>
        <v>6</v>
      </c>
      <c r="V192" s="253">
        <f t="shared" si="10"/>
        <v>81</v>
      </c>
      <c r="W192" s="263">
        <f t="shared" si="11"/>
        <v>-18.5</v>
      </c>
      <c r="X192" s="257" t="s">
        <v>1565</v>
      </c>
      <c r="Y192" s="257" t="s">
        <v>3540</v>
      </c>
      <c r="Z192" s="257" t="s">
        <v>1529</v>
      </c>
      <c r="AA192" s="250">
        <v>9.4</v>
      </c>
      <c r="AB192" s="248">
        <f t="shared" si="15"/>
        <v>9400000</v>
      </c>
      <c r="AC192" s="248">
        <f t="shared" si="16"/>
        <v>35740000</v>
      </c>
      <c r="AD192" s="251">
        <v>77.28</v>
      </c>
      <c r="AE192" s="49">
        <f t="shared" si="17"/>
        <v>77280000</v>
      </c>
      <c r="AF192" s="258">
        <f t="shared" si="13"/>
        <v>0.1709090909</v>
      </c>
      <c r="AG192" s="257"/>
      <c r="AH192" s="257"/>
      <c r="AI192" s="273" t="s">
        <v>3541</v>
      </c>
      <c r="AJ192" s="255"/>
    </row>
    <row r="193" ht="15.75" customHeight="1">
      <c r="A193" s="260" t="s">
        <v>3881</v>
      </c>
      <c r="B193" s="248">
        <v>86.95</v>
      </c>
      <c r="C193" s="249">
        <f t="shared" si="2"/>
        <v>1.580909091</v>
      </c>
      <c r="D193" s="250">
        <f t="shared" si="3"/>
        <v>1.580909091</v>
      </c>
      <c r="E193" s="251">
        <v>55.0</v>
      </c>
      <c r="F193" s="251">
        <v>50.88</v>
      </c>
      <c r="G193" s="48">
        <f t="shared" si="5"/>
        <v>0.5851638873</v>
      </c>
      <c r="H193" s="111">
        <f t="shared" si="6"/>
        <v>36.07</v>
      </c>
      <c r="I193" s="252">
        <f t="shared" si="7"/>
        <v>0.4148361127</v>
      </c>
      <c r="J193" s="248">
        <f t="shared" si="19"/>
        <v>86950000</v>
      </c>
      <c r="K193" s="253">
        <v>2008.0</v>
      </c>
      <c r="L193" s="254" t="s">
        <v>18</v>
      </c>
      <c r="M193" s="254"/>
      <c r="N193" s="254"/>
      <c r="O193" s="254"/>
      <c r="P193" s="254">
        <v>54.0</v>
      </c>
      <c r="Q193" s="253">
        <v>53.0</v>
      </c>
      <c r="R193" s="254">
        <f t="shared" si="8"/>
        <v>53.5</v>
      </c>
      <c r="S193" s="253">
        <v>46.0</v>
      </c>
      <c r="T193" s="253">
        <v>54.0</v>
      </c>
      <c r="U193" s="253">
        <f t="shared" si="9"/>
        <v>-8</v>
      </c>
      <c r="V193" s="253">
        <f t="shared" si="10"/>
        <v>50</v>
      </c>
      <c r="W193" s="254">
        <f t="shared" si="11"/>
        <v>3.5</v>
      </c>
      <c r="X193" s="257" t="s">
        <v>1694</v>
      </c>
      <c r="Y193" s="257" t="s">
        <v>3882</v>
      </c>
      <c r="Z193" s="257" t="s">
        <v>1534</v>
      </c>
      <c r="AA193" s="250">
        <v>10.1</v>
      </c>
      <c r="AB193" s="248">
        <f t="shared" si="15"/>
        <v>10100000</v>
      </c>
      <c r="AC193" s="248">
        <f t="shared" si="16"/>
        <v>50880000</v>
      </c>
      <c r="AD193" s="251">
        <v>36.07</v>
      </c>
      <c r="AE193" s="49">
        <f t="shared" si="17"/>
        <v>36070000</v>
      </c>
      <c r="AF193" s="258">
        <f t="shared" si="13"/>
        <v>0.1836363636</v>
      </c>
      <c r="AG193" s="257"/>
      <c r="AH193" s="257"/>
      <c r="AI193" s="273" t="s">
        <v>3883</v>
      </c>
      <c r="AJ193" s="255"/>
    </row>
    <row r="194" ht="15.75" customHeight="1">
      <c r="A194" s="247" t="s">
        <v>813</v>
      </c>
      <c r="B194" s="248">
        <v>415.26</v>
      </c>
      <c r="C194" s="249">
        <f t="shared" si="2"/>
        <v>7.221913043</v>
      </c>
      <c r="D194" s="250">
        <f t="shared" si="3"/>
        <v>7.221913043</v>
      </c>
      <c r="E194" s="251">
        <v>57.5</v>
      </c>
      <c r="F194" s="251">
        <v>152.65</v>
      </c>
      <c r="G194" s="48">
        <f t="shared" si="5"/>
        <v>0.367601021</v>
      </c>
      <c r="H194" s="111">
        <f t="shared" si="6"/>
        <v>262.61</v>
      </c>
      <c r="I194" s="252">
        <f t="shared" si="7"/>
        <v>0.632398979</v>
      </c>
      <c r="J194" s="248">
        <f t="shared" si="19"/>
        <v>415260000</v>
      </c>
      <c r="K194" s="253">
        <v>2008.0</v>
      </c>
      <c r="L194" s="254" t="s">
        <v>18</v>
      </c>
      <c r="M194" s="254"/>
      <c r="N194" s="254"/>
      <c r="O194" s="254"/>
      <c r="P194" s="254">
        <v>49.0</v>
      </c>
      <c r="Q194" s="253">
        <v>53.0</v>
      </c>
      <c r="R194" s="263">
        <f t="shared" si="8"/>
        <v>51</v>
      </c>
      <c r="S194" s="253">
        <v>81.0</v>
      </c>
      <c r="T194" s="253">
        <v>63.0</v>
      </c>
      <c r="U194" s="248">
        <f t="shared" si="9"/>
        <v>18</v>
      </c>
      <c r="V194" s="253">
        <f t="shared" si="10"/>
        <v>72</v>
      </c>
      <c r="W194" s="263">
        <f t="shared" si="11"/>
        <v>-21</v>
      </c>
      <c r="X194" s="257" t="s">
        <v>1543</v>
      </c>
      <c r="Y194" s="257" t="s">
        <v>1616</v>
      </c>
      <c r="Z194" s="257" t="s">
        <v>1534</v>
      </c>
      <c r="AA194" s="250">
        <v>57.04</v>
      </c>
      <c r="AB194" s="248">
        <f t="shared" si="15"/>
        <v>57040000</v>
      </c>
      <c r="AC194" s="248">
        <f t="shared" si="16"/>
        <v>152650000</v>
      </c>
      <c r="AD194" s="251">
        <v>262.61</v>
      </c>
      <c r="AE194" s="49">
        <f t="shared" si="17"/>
        <v>262610000</v>
      </c>
      <c r="AF194" s="258">
        <f t="shared" si="13"/>
        <v>0.992</v>
      </c>
      <c r="AG194" s="257"/>
      <c r="AH194" s="257"/>
      <c r="AI194" s="273" t="s">
        <v>1931</v>
      </c>
      <c r="AJ194" s="255"/>
    </row>
    <row r="195" ht="15.75" customHeight="1">
      <c r="A195" s="260" t="s">
        <v>4580</v>
      </c>
      <c r="B195" s="248">
        <v>41.3</v>
      </c>
      <c r="C195" s="249">
        <f t="shared" si="2"/>
        <v>0.7120689655</v>
      </c>
      <c r="D195" s="250">
        <f t="shared" si="3"/>
        <v>0.7120689655</v>
      </c>
      <c r="E195" s="251">
        <v>58.0</v>
      </c>
      <c r="F195" s="251">
        <v>31.37</v>
      </c>
      <c r="G195" s="48">
        <f t="shared" si="5"/>
        <v>0.7595641646</v>
      </c>
      <c r="H195" s="111">
        <f t="shared" si="6"/>
        <v>9.93</v>
      </c>
      <c r="I195" s="252">
        <f t="shared" si="7"/>
        <v>0.2404358354</v>
      </c>
      <c r="J195" s="248">
        <f t="shared" si="19"/>
        <v>41300000</v>
      </c>
      <c r="K195" s="253">
        <v>2008.0</v>
      </c>
      <c r="L195" s="254" t="s">
        <v>18</v>
      </c>
      <c r="M195" s="254"/>
      <c r="N195" s="254"/>
      <c r="O195" s="254"/>
      <c r="P195" s="254">
        <v>52.0</v>
      </c>
      <c r="Q195" s="253">
        <v>56.0</v>
      </c>
      <c r="R195" s="254">
        <f t="shared" si="8"/>
        <v>54</v>
      </c>
      <c r="S195" s="253">
        <v>41.0</v>
      </c>
      <c r="T195" s="253">
        <v>57.0</v>
      </c>
      <c r="U195" s="253">
        <f t="shared" si="9"/>
        <v>-16</v>
      </c>
      <c r="V195" s="253">
        <f t="shared" si="10"/>
        <v>49</v>
      </c>
      <c r="W195" s="254">
        <f t="shared" si="11"/>
        <v>5</v>
      </c>
      <c r="X195" s="257" t="s">
        <v>1543</v>
      </c>
      <c r="Y195" s="257" t="s">
        <v>3696</v>
      </c>
      <c r="Z195" s="257" t="s">
        <v>1540</v>
      </c>
      <c r="AA195" s="250">
        <v>12.7</v>
      </c>
      <c r="AB195" s="248">
        <f t="shared" si="15"/>
        <v>12700000</v>
      </c>
      <c r="AC195" s="248">
        <f t="shared" si="16"/>
        <v>31370000</v>
      </c>
      <c r="AD195" s="251">
        <v>9.93</v>
      </c>
      <c r="AE195" s="49">
        <f t="shared" si="17"/>
        <v>9930000</v>
      </c>
      <c r="AF195" s="258">
        <f t="shared" si="13"/>
        <v>0.2189655172</v>
      </c>
      <c r="AG195" s="257"/>
      <c r="AH195" s="257"/>
      <c r="AI195" s="273" t="s">
        <v>4581</v>
      </c>
      <c r="AJ195" s="255"/>
    </row>
    <row r="196" ht="15.75" customHeight="1">
      <c r="A196" s="260" t="s">
        <v>4105</v>
      </c>
      <c r="B196" s="248">
        <v>78.46</v>
      </c>
      <c r="C196" s="249">
        <f t="shared" si="2"/>
        <v>1.307666667</v>
      </c>
      <c r="D196" s="250">
        <f t="shared" si="3"/>
        <v>1.307666667</v>
      </c>
      <c r="E196" s="251">
        <v>60.0</v>
      </c>
      <c r="F196" s="251">
        <v>40.08</v>
      </c>
      <c r="G196" s="48">
        <f t="shared" si="5"/>
        <v>0.5108335458</v>
      </c>
      <c r="H196" s="111">
        <f t="shared" si="6"/>
        <v>38.38</v>
      </c>
      <c r="I196" s="252">
        <f t="shared" si="7"/>
        <v>0.4891664542</v>
      </c>
      <c r="J196" s="248">
        <f t="shared" si="19"/>
        <v>78460000</v>
      </c>
      <c r="K196" s="253">
        <v>2008.0</v>
      </c>
      <c r="L196" s="254" t="s">
        <v>18</v>
      </c>
      <c r="M196" s="254"/>
      <c r="N196" s="254"/>
      <c r="O196" s="254"/>
      <c r="P196" s="254">
        <v>19.0</v>
      </c>
      <c r="Q196" s="253">
        <v>36.0</v>
      </c>
      <c r="R196" s="254">
        <f t="shared" si="8"/>
        <v>27.5</v>
      </c>
      <c r="S196" s="253">
        <v>44.0</v>
      </c>
      <c r="T196" s="253">
        <v>48.0</v>
      </c>
      <c r="U196" s="253">
        <f t="shared" si="9"/>
        <v>-4</v>
      </c>
      <c r="V196" s="253">
        <f t="shared" si="10"/>
        <v>46</v>
      </c>
      <c r="W196" s="254">
        <f t="shared" si="11"/>
        <v>-18.5</v>
      </c>
      <c r="X196" s="257" t="s">
        <v>1602</v>
      </c>
      <c r="Y196" s="257" t="s">
        <v>2012</v>
      </c>
      <c r="Z196" s="257" t="s">
        <v>1540</v>
      </c>
      <c r="AA196" s="250">
        <v>16.3</v>
      </c>
      <c r="AB196" s="248">
        <f t="shared" si="15"/>
        <v>16300000</v>
      </c>
      <c r="AC196" s="248">
        <f t="shared" si="16"/>
        <v>40080000</v>
      </c>
      <c r="AD196" s="251">
        <v>38.38</v>
      </c>
      <c r="AE196" s="49">
        <f t="shared" si="17"/>
        <v>38380000</v>
      </c>
      <c r="AF196" s="258">
        <f t="shared" si="13"/>
        <v>0.2716666667</v>
      </c>
      <c r="AG196" s="257"/>
      <c r="AH196" s="257"/>
      <c r="AI196" s="273" t="s">
        <v>4106</v>
      </c>
      <c r="AJ196" s="255"/>
    </row>
    <row r="197" ht="15.75" customHeight="1">
      <c r="A197" s="260" t="s">
        <v>4504</v>
      </c>
      <c r="B197" s="248">
        <v>50.65</v>
      </c>
      <c r="C197" s="249">
        <f t="shared" si="2"/>
        <v>0.8441666667</v>
      </c>
      <c r="D197" s="250">
        <f t="shared" si="3"/>
        <v>0.8441666667</v>
      </c>
      <c r="E197" s="251">
        <v>60.0</v>
      </c>
      <c r="F197" s="251">
        <v>11.8</v>
      </c>
      <c r="G197" s="48">
        <f t="shared" si="5"/>
        <v>0.2329713722</v>
      </c>
      <c r="H197" s="111">
        <f t="shared" si="6"/>
        <v>38.85</v>
      </c>
      <c r="I197" s="252">
        <f t="shared" si="7"/>
        <v>0.7670286278</v>
      </c>
      <c r="J197" s="248">
        <f t="shared" si="19"/>
        <v>50650000</v>
      </c>
      <c r="K197" s="253">
        <v>2008.0</v>
      </c>
      <c r="L197" s="254" t="s">
        <v>18</v>
      </c>
      <c r="M197" s="254"/>
      <c r="N197" s="254"/>
      <c r="O197" s="254"/>
      <c r="P197" s="254">
        <v>19.0</v>
      </c>
      <c r="Q197" s="253">
        <v>43.0</v>
      </c>
      <c r="R197" s="254">
        <f t="shared" si="8"/>
        <v>31</v>
      </c>
      <c r="S197" s="253">
        <v>42.0</v>
      </c>
      <c r="T197" s="253">
        <v>55.0</v>
      </c>
      <c r="U197" s="253">
        <f t="shared" si="9"/>
        <v>-13</v>
      </c>
      <c r="V197" s="253">
        <f t="shared" si="10"/>
        <v>48.5</v>
      </c>
      <c r="W197" s="254">
        <f t="shared" si="11"/>
        <v>-17.5</v>
      </c>
      <c r="X197" s="257" t="s">
        <v>1694</v>
      </c>
      <c r="Y197" s="257" t="s">
        <v>3081</v>
      </c>
      <c r="Z197" s="257" t="s">
        <v>1540</v>
      </c>
      <c r="AA197" s="250">
        <v>5.25</v>
      </c>
      <c r="AB197" s="248">
        <f t="shared" si="15"/>
        <v>5250000</v>
      </c>
      <c r="AC197" s="248">
        <f t="shared" si="16"/>
        <v>11800000</v>
      </c>
      <c r="AD197" s="251">
        <v>38.85</v>
      </c>
      <c r="AE197" s="49">
        <f t="shared" si="17"/>
        <v>38850000</v>
      </c>
      <c r="AF197" s="258">
        <f t="shared" si="13"/>
        <v>0.0875</v>
      </c>
      <c r="AG197" s="257"/>
      <c r="AH197" s="257"/>
      <c r="AI197" s="273" t="s">
        <v>4505</v>
      </c>
      <c r="AJ197" s="255"/>
    </row>
    <row r="198" ht="15.75" customHeight="1">
      <c r="A198" s="260" t="s">
        <v>4836</v>
      </c>
      <c r="B198" s="248">
        <v>16.72</v>
      </c>
      <c r="C198" s="249">
        <f t="shared" si="2"/>
        <v>0.2786666667</v>
      </c>
      <c r="D198" s="250">
        <f t="shared" si="3"/>
        <v>0.2786666667</v>
      </c>
      <c r="E198" s="251">
        <v>60.0</v>
      </c>
      <c r="F198" s="251">
        <v>12.31</v>
      </c>
      <c r="G198" s="48">
        <f t="shared" si="5"/>
        <v>0.7362440191</v>
      </c>
      <c r="H198" s="111">
        <f t="shared" si="6"/>
        <v>4.41</v>
      </c>
      <c r="I198" s="252">
        <f t="shared" si="7"/>
        <v>0.2637559809</v>
      </c>
      <c r="J198" s="248">
        <f t="shared" si="19"/>
        <v>16720000</v>
      </c>
      <c r="K198" s="253">
        <v>2008.0</v>
      </c>
      <c r="L198" s="254" t="s">
        <v>18</v>
      </c>
      <c r="M198" s="254"/>
      <c r="N198" s="254"/>
      <c r="O198" s="254"/>
      <c r="P198" s="254">
        <v>78.0</v>
      </c>
      <c r="Q198" s="253">
        <v>63.0</v>
      </c>
      <c r="R198" s="254">
        <f t="shared" si="8"/>
        <v>70.5</v>
      </c>
      <c r="S198" s="253">
        <v>70.0</v>
      </c>
      <c r="T198" s="253">
        <v>73.0</v>
      </c>
      <c r="U198" s="253">
        <f t="shared" si="9"/>
        <v>-3</v>
      </c>
      <c r="V198" s="253">
        <f t="shared" si="10"/>
        <v>71.5</v>
      </c>
      <c r="W198" s="254">
        <f t="shared" si="11"/>
        <v>-1</v>
      </c>
      <c r="X198" s="257" t="s">
        <v>1543</v>
      </c>
      <c r="Y198" s="257" t="s">
        <v>1616</v>
      </c>
      <c r="Z198" s="257" t="s">
        <v>1534</v>
      </c>
      <c r="AA198" s="250">
        <v>2.49</v>
      </c>
      <c r="AB198" s="248">
        <f t="shared" si="15"/>
        <v>2490000</v>
      </c>
      <c r="AC198" s="248">
        <f t="shared" si="16"/>
        <v>12310000</v>
      </c>
      <c r="AD198" s="251">
        <v>4.41</v>
      </c>
      <c r="AE198" s="49">
        <f t="shared" si="17"/>
        <v>4410000</v>
      </c>
      <c r="AF198" s="258">
        <f t="shared" si="13"/>
        <v>0.0415</v>
      </c>
      <c r="AG198" s="257"/>
      <c r="AH198" s="257"/>
      <c r="AI198" s="273" t="s">
        <v>4837</v>
      </c>
      <c r="AJ198" s="255"/>
    </row>
    <row r="199" ht="15.75" customHeight="1">
      <c r="A199" s="260" t="s">
        <v>4622</v>
      </c>
      <c r="B199" s="248">
        <v>40.87</v>
      </c>
      <c r="C199" s="249">
        <f t="shared" si="2"/>
        <v>0.6591935484</v>
      </c>
      <c r="D199" s="250">
        <f t="shared" si="3"/>
        <v>0.6591935484</v>
      </c>
      <c r="E199" s="251">
        <v>62.0</v>
      </c>
      <c r="F199" s="251">
        <v>32.24</v>
      </c>
      <c r="G199" s="48">
        <f t="shared" si="5"/>
        <v>0.7888426719</v>
      </c>
      <c r="H199" s="111">
        <f t="shared" si="6"/>
        <v>8.63</v>
      </c>
      <c r="I199" s="252">
        <f t="shared" si="7"/>
        <v>0.2111573281</v>
      </c>
      <c r="J199" s="248">
        <f t="shared" si="19"/>
        <v>40870000</v>
      </c>
      <c r="K199" s="253">
        <v>2008.0</v>
      </c>
      <c r="L199" s="254" t="s">
        <v>18</v>
      </c>
      <c r="M199" s="254"/>
      <c r="N199" s="254"/>
      <c r="O199" s="254"/>
      <c r="P199" s="254">
        <v>14.0</v>
      </c>
      <c r="Q199" s="253">
        <v>24.0</v>
      </c>
      <c r="R199" s="254">
        <f t="shared" si="8"/>
        <v>19</v>
      </c>
      <c r="S199" s="253">
        <v>38.0</v>
      </c>
      <c r="T199" s="253">
        <v>39.0</v>
      </c>
      <c r="U199" s="253">
        <f t="shared" si="9"/>
        <v>-1</v>
      </c>
      <c r="V199" s="253">
        <f t="shared" si="10"/>
        <v>38.5</v>
      </c>
      <c r="W199" s="254">
        <f t="shared" si="11"/>
        <v>-19.5</v>
      </c>
      <c r="X199" s="257" t="s">
        <v>1543</v>
      </c>
      <c r="Y199" s="257" t="s">
        <v>3696</v>
      </c>
      <c r="Z199" s="257" t="s">
        <v>1540</v>
      </c>
      <c r="AA199" s="250">
        <v>13.91</v>
      </c>
      <c r="AB199" s="248">
        <f t="shared" si="15"/>
        <v>13910000</v>
      </c>
      <c r="AC199" s="248">
        <f t="shared" si="16"/>
        <v>32240000</v>
      </c>
      <c r="AD199" s="251">
        <v>8.63</v>
      </c>
      <c r="AE199" s="49">
        <f t="shared" si="17"/>
        <v>8630000</v>
      </c>
      <c r="AF199" s="258">
        <f t="shared" si="13"/>
        <v>0.2243548387</v>
      </c>
      <c r="AG199" s="257"/>
      <c r="AH199" s="257"/>
      <c r="AI199" s="273" t="s">
        <v>4623</v>
      </c>
      <c r="AJ199" s="255"/>
    </row>
    <row r="200" ht="15.75" customHeight="1">
      <c r="A200" s="260" t="s">
        <v>3592</v>
      </c>
      <c r="B200" s="248">
        <v>128.11</v>
      </c>
      <c r="C200" s="249">
        <f t="shared" si="2"/>
        <v>1.970923077</v>
      </c>
      <c r="D200" s="250">
        <f t="shared" si="3"/>
        <v>1.970923077</v>
      </c>
      <c r="E200" s="251">
        <v>65.0</v>
      </c>
      <c r="F200" s="251">
        <v>100.47</v>
      </c>
      <c r="G200" s="48">
        <f t="shared" si="5"/>
        <v>0.784247912</v>
      </c>
      <c r="H200" s="111">
        <f t="shared" si="6"/>
        <v>27.64</v>
      </c>
      <c r="I200" s="252">
        <f t="shared" si="7"/>
        <v>0.215752088</v>
      </c>
      <c r="J200" s="248">
        <f t="shared" si="19"/>
        <v>128110000</v>
      </c>
      <c r="K200" s="253">
        <v>2008.0</v>
      </c>
      <c r="L200" s="254" t="s">
        <v>18</v>
      </c>
      <c r="M200" s="254"/>
      <c r="N200" s="254"/>
      <c r="O200" s="254"/>
      <c r="P200" s="254">
        <v>54.0</v>
      </c>
      <c r="Q200" s="253">
        <v>51.0</v>
      </c>
      <c r="R200" s="254">
        <f t="shared" si="8"/>
        <v>52.5</v>
      </c>
      <c r="S200" s="253">
        <v>68.0</v>
      </c>
      <c r="T200" s="253">
        <v>71.0</v>
      </c>
      <c r="U200" s="253">
        <f t="shared" si="9"/>
        <v>-3</v>
      </c>
      <c r="V200" s="253">
        <f t="shared" si="10"/>
        <v>69.5</v>
      </c>
      <c r="W200" s="254">
        <f t="shared" si="11"/>
        <v>-17</v>
      </c>
      <c r="X200" s="257" t="s">
        <v>1543</v>
      </c>
      <c r="Y200" s="257" t="s">
        <v>1543</v>
      </c>
      <c r="Z200" s="257" t="s">
        <v>1540</v>
      </c>
      <c r="AA200" s="250">
        <v>30.94</v>
      </c>
      <c r="AB200" s="248">
        <f t="shared" si="15"/>
        <v>30940000</v>
      </c>
      <c r="AC200" s="248">
        <f t="shared" si="16"/>
        <v>100470000</v>
      </c>
      <c r="AD200" s="251">
        <v>27.64</v>
      </c>
      <c r="AE200" s="49">
        <f t="shared" si="17"/>
        <v>27640000</v>
      </c>
      <c r="AF200" s="258">
        <f t="shared" si="13"/>
        <v>0.476</v>
      </c>
      <c r="AG200" s="257"/>
      <c r="AH200" s="257"/>
      <c r="AI200" s="273" t="s">
        <v>3593</v>
      </c>
      <c r="AJ200" s="255"/>
    </row>
    <row r="201" ht="15.75" customHeight="1">
      <c r="A201" s="260" t="s">
        <v>4299</v>
      </c>
      <c r="B201" s="248">
        <v>71.24</v>
      </c>
      <c r="C201" s="249">
        <f t="shared" si="2"/>
        <v>1.096</v>
      </c>
      <c r="D201" s="250">
        <f t="shared" si="3"/>
        <v>1.096</v>
      </c>
      <c r="E201" s="251">
        <v>65.0</v>
      </c>
      <c r="F201" s="251">
        <v>25.88</v>
      </c>
      <c r="G201" s="48">
        <f t="shared" si="5"/>
        <v>0.3632790567</v>
      </c>
      <c r="H201" s="111">
        <f t="shared" si="6"/>
        <v>45.36</v>
      </c>
      <c r="I201" s="252">
        <f t="shared" si="7"/>
        <v>0.6367209433</v>
      </c>
      <c r="J201" s="248">
        <f t="shared" si="19"/>
        <v>71240000</v>
      </c>
      <c r="K201" s="253">
        <v>2008.0</v>
      </c>
      <c r="L201" s="254" t="s">
        <v>18</v>
      </c>
      <c r="M201" s="254"/>
      <c r="N201" s="254"/>
      <c r="O201" s="254"/>
      <c r="P201" s="254">
        <v>15.0</v>
      </c>
      <c r="Q201" s="253">
        <v>33.0</v>
      </c>
      <c r="R201" s="254">
        <f t="shared" si="8"/>
        <v>24</v>
      </c>
      <c r="S201" s="253">
        <v>36.0</v>
      </c>
      <c r="T201" s="253">
        <v>53.0</v>
      </c>
      <c r="U201" s="253">
        <f t="shared" si="9"/>
        <v>-17</v>
      </c>
      <c r="V201" s="253">
        <f t="shared" si="10"/>
        <v>44.5</v>
      </c>
      <c r="W201" s="254">
        <f t="shared" si="11"/>
        <v>-20.5</v>
      </c>
      <c r="X201" s="257" t="s">
        <v>1602</v>
      </c>
      <c r="Y201" s="257" t="s">
        <v>3025</v>
      </c>
      <c r="Z201" s="257" t="s">
        <v>1540</v>
      </c>
      <c r="AA201" s="250">
        <v>9.51</v>
      </c>
      <c r="AB201" s="248">
        <f t="shared" si="15"/>
        <v>9510000</v>
      </c>
      <c r="AC201" s="248">
        <f t="shared" si="16"/>
        <v>25880000</v>
      </c>
      <c r="AD201" s="251">
        <v>45.36</v>
      </c>
      <c r="AE201" s="49">
        <f t="shared" si="17"/>
        <v>45360000</v>
      </c>
      <c r="AF201" s="258">
        <f t="shared" si="13"/>
        <v>0.1463076923</v>
      </c>
      <c r="AG201" s="257"/>
      <c r="AH201" s="257"/>
      <c r="AI201" s="273" t="s">
        <v>4300</v>
      </c>
      <c r="AJ201" s="255"/>
    </row>
    <row r="202" ht="15.75" customHeight="1">
      <c r="A202" s="247" t="s">
        <v>562</v>
      </c>
      <c r="B202" s="248">
        <v>609.84</v>
      </c>
      <c r="C202" s="249">
        <f t="shared" si="2"/>
        <v>9.24</v>
      </c>
      <c r="D202" s="250">
        <f t="shared" si="3"/>
        <v>9.24</v>
      </c>
      <c r="E202" s="251">
        <v>66.0</v>
      </c>
      <c r="F202" s="251">
        <v>144.13</v>
      </c>
      <c r="G202" s="48">
        <f t="shared" si="5"/>
        <v>0.2363406795</v>
      </c>
      <c r="H202" s="111">
        <f t="shared" si="6"/>
        <v>465.71</v>
      </c>
      <c r="I202" s="252">
        <f t="shared" si="7"/>
        <v>0.7636593205</v>
      </c>
      <c r="J202" s="248">
        <f t="shared" si="19"/>
        <v>609840000</v>
      </c>
      <c r="K202" s="253">
        <v>2008.0</v>
      </c>
      <c r="L202" s="254" t="s">
        <v>18</v>
      </c>
      <c r="M202" s="254"/>
      <c r="N202" s="254"/>
      <c r="O202" s="254"/>
      <c r="P202" s="254">
        <v>53.0</v>
      </c>
      <c r="Q202" s="253">
        <v>51.0</v>
      </c>
      <c r="R202" s="263">
        <f t="shared" si="8"/>
        <v>52</v>
      </c>
      <c r="S202" s="253">
        <v>76.0</v>
      </c>
      <c r="T202" s="253">
        <v>72.0</v>
      </c>
      <c r="U202" s="248">
        <f t="shared" si="9"/>
        <v>4</v>
      </c>
      <c r="V202" s="253">
        <f t="shared" si="10"/>
        <v>74</v>
      </c>
      <c r="W202" s="263">
        <f t="shared" si="11"/>
        <v>-22</v>
      </c>
      <c r="X202" s="257" t="s">
        <v>1543</v>
      </c>
      <c r="Y202" s="257" t="s">
        <v>1797</v>
      </c>
      <c r="Z202" s="257" t="s">
        <v>1534</v>
      </c>
      <c r="AA202" s="250">
        <v>27.75</v>
      </c>
      <c r="AB202" s="248">
        <f t="shared" si="15"/>
        <v>27750000</v>
      </c>
      <c r="AC202" s="248">
        <f t="shared" si="16"/>
        <v>144130000</v>
      </c>
      <c r="AD202" s="251">
        <v>465.71</v>
      </c>
      <c r="AE202" s="49">
        <f t="shared" si="17"/>
        <v>465710000</v>
      </c>
      <c r="AF202" s="258">
        <f t="shared" si="13"/>
        <v>0.4204545455</v>
      </c>
      <c r="AG202" s="257"/>
      <c r="AH202" s="257"/>
      <c r="AI202" s="273" t="s">
        <v>1798</v>
      </c>
      <c r="AJ202" s="255"/>
    </row>
    <row r="203" ht="15.75" customHeight="1">
      <c r="A203" s="260" t="s">
        <v>3775</v>
      </c>
      <c r="B203" s="248">
        <v>115.09</v>
      </c>
      <c r="C203" s="249">
        <f t="shared" si="2"/>
        <v>1.705037037</v>
      </c>
      <c r="D203" s="250">
        <f t="shared" si="3"/>
        <v>1.705037037</v>
      </c>
      <c r="E203" s="251">
        <v>67.5</v>
      </c>
      <c r="F203" s="251">
        <v>39.39</v>
      </c>
      <c r="G203" s="48">
        <f t="shared" si="5"/>
        <v>0.3422538883</v>
      </c>
      <c r="H203" s="111">
        <f t="shared" si="6"/>
        <v>75.7</v>
      </c>
      <c r="I203" s="252">
        <f t="shared" si="7"/>
        <v>0.6577461117</v>
      </c>
      <c r="J203" s="248">
        <f t="shared" si="19"/>
        <v>115090000</v>
      </c>
      <c r="K203" s="253">
        <v>2008.0</v>
      </c>
      <c r="L203" s="254" t="s">
        <v>18</v>
      </c>
      <c r="M203" s="254"/>
      <c r="N203" s="254"/>
      <c r="O203" s="254"/>
      <c r="P203" s="254">
        <v>53.0</v>
      </c>
      <c r="Q203" s="253">
        <v>57.0</v>
      </c>
      <c r="R203" s="263">
        <f t="shared" si="8"/>
        <v>55</v>
      </c>
      <c r="S203" s="253">
        <v>65.0</v>
      </c>
      <c r="T203" s="253">
        <v>72.0</v>
      </c>
      <c r="U203" s="253">
        <f t="shared" si="9"/>
        <v>-7</v>
      </c>
      <c r="V203" s="253">
        <f t="shared" si="10"/>
        <v>68.5</v>
      </c>
      <c r="W203" s="263">
        <f t="shared" si="11"/>
        <v>-13.5</v>
      </c>
      <c r="X203" s="257" t="s">
        <v>1602</v>
      </c>
      <c r="Y203" s="257" t="s">
        <v>3776</v>
      </c>
      <c r="Z203" s="257" t="s">
        <v>1534</v>
      </c>
      <c r="AA203" s="250">
        <v>12.9</v>
      </c>
      <c r="AB203" s="248">
        <f t="shared" si="15"/>
        <v>12900000</v>
      </c>
      <c r="AC203" s="248">
        <f t="shared" si="16"/>
        <v>39390000</v>
      </c>
      <c r="AD203" s="251">
        <v>75.7</v>
      </c>
      <c r="AE203" s="49">
        <f t="shared" si="17"/>
        <v>75700000</v>
      </c>
      <c r="AF203" s="258">
        <f t="shared" si="13"/>
        <v>0.1911111111</v>
      </c>
      <c r="AG203" s="257"/>
      <c r="AH203" s="257"/>
      <c r="AI203" s="273" t="s">
        <v>3777</v>
      </c>
      <c r="AJ203" s="255"/>
    </row>
    <row r="204" ht="15.75" customHeight="1">
      <c r="A204" s="260" t="s">
        <v>2812</v>
      </c>
      <c r="B204" s="248">
        <v>223.24</v>
      </c>
      <c r="C204" s="249">
        <f t="shared" si="2"/>
        <v>3.189142857</v>
      </c>
      <c r="D204" s="250">
        <f t="shared" si="3"/>
        <v>3.189142857</v>
      </c>
      <c r="E204" s="251">
        <v>70.0</v>
      </c>
      <c r="F204" s="251">
        <v>97.69</v>
      </c>
      <c r="G204" s="48">
        <f t="shared" si="5"/>
        <v>0.4376007884</v>
      </c>
      <c r="H204" s="111">
        <f t="shared" si="6"/>
        <v>125.55</v>
      </c>
      <c r="I204" s="252">
        <f t="shared" si="7"/>
        <v>0.5623992116</v>
      </c>
      <c r="J204" s="248">
        <f t="shared" si="19"/>
        <v>223240000</v>
      </c>
      <c r="K204" s="253">
        <v>2008.0</v>
      </c>
      <c r="L204" s="254" t="s">
        <v>18</v>
      </c>
      <c r="M204" s="254"/>
      <c r="N204" s="254"/>
      <c r="O204" s="254"/>
      <c r="P204" s="254">
        <v>43.0</v>
      </c>
      <c r="Q204" s="253">
        <v>46.0</v>
      </c>
      <c r="R204" s="263">
        <f t="shared" si="8"/>
        <v>44.5</v>
      </c>
      <c r="S204" s="253">
        <v>72.0</v>
      </c>
      <c r="T204" s="253">
        <v>67.0</v>
      </c>
      <c r="U204" s="253">
        <f t="shared" si="9"/>
        <v>5</v>
      </c>
      <c r="V204" s="253">
        <f t="shared" si="10"/>
        <v>69.5</v>
      </c>
      <c r="W204" s="263">
        <f t="shared" si="11"/>
        <v>-25</v>
      </c>
      <c r="X204" s="257" t="s">
        <v>1543</v>
      </c>
      <c r="Y204" s="257" t="s">
        <v>1616</v>
      </c>
      <c r="Z204" s="257" t="s">
        <v>1534</v>
      </c>
      <c r="AA204" s="250">
        <v>18.26</v>
      </c>
      <c r="AB204" s="248">
        <f t="shared" si="15"/>
        <v>18260000</v>
      </c>
      <c r="AC204" s="248">
        <f t="shared" si="16"/>
        <v>97690000</v>
      </c>
      <c r="AD204" s="251">
        <v>125.55</v>
      </c>
      <c r="AE204" s="49">
        <f t="shared" si="17"/>
        <v>125550000</v>
      </c>
      <c r="AF204" s="258">
        <f t="shared" si="13"/>
        <v>0.2608571429</v>
      </c>
      <c r="AG204" s="257"/>
      <c r="AH204" s="257"/>
      <c r="AI204" s="273" t="s">
        <v>2813</v>
      </c>
      <c r="AJ204" s="255"/>
    </row>
    <row r="205" ht="15.75" customHeight="1">
      <c r="A205" s="260" t="s">
        <v>4464</v>
      </c>
      <c r="B205" s="248">
        <v>64.16</v>
      </c>
      <c r="C205" s="249">
        <f t="shared" si="2"/>
        <v>0.9165714286</v>
      </c>
      <c r="D205" s="250">
        <f t="shared" si="3"/>
        <v>0.9165714286</v>
      </c>
      <c r="E205" s="251">
        <v>70.0</v>
      </c>
      <c r="F205" s="251">
        <v>60.49</v>
      </c>
      <c r="G205" s="48">
        <f t="shared" si="5"/>
        <v>0.9427992519</v>
      </c>
      <c r="H205" s="111">
        <f t="shared" si="6"/>
        <v>3.67</v>
      </c>
      <c r="I205" s="252">
        <f t="shared" si="7"/>
        <v>0.05720074813</v>
      </c>
      <c r="J205" s="248">
        <f t="shared" si="19"/>
        <v>64160000</v>
      </c>
      <c r="K205" s="253">
        <v>2008.0</v>
      </c>
      <c r="L205" s="254" t="s">
        <v>18</v>
      </c>
      <c r="M205" s="254"/>
      <c r="N205" s="254"/>
      <c r="O205" s="254"/>
      <c r="P205" s="254">
        <v>63.0</v>
      </c>
      <c r="Q205" s="253">
        <v>55.0</v>
      </c>
      <c r="R205" s="254">
        <f t="shared" si="8"/>
        <v>59</v>
      </c>
      <c r="S205" s="253">
        <v>59.0</v>
      </c>
      <c r="T205" s="253">
        <v>63.0</v>
      </c>
      <c r="U205" s="253">
        <f t="shared" si="9"/>
        <v>-4</v>
      </c>
      <c r="V205" s="253">
        <f t="shared" si="10"/>
        <v>61</v>
      </c>
      <c r="W205" s="254">
        <f t="shared" si="11"/>
        <v>-2</v>
      </c>
      <c r="X205" s="257" t="s">
        <v>1543</v>
      </c>
      <c r="Y205" s="257" t="s">
        <v>1616</v>
      </c>
      <c r="Z205" s="257" t="s">
        <v>1540</v>
      </c>
      <c r="AA205" s="250">
        <v>17.41</v>
      </c>
      <c r="AB205" s="248">
        <f t="shared" si="15"/>
        <v>17410000</v>
      </c>
      <c r="AC205" s="248">
        <f t="shared" si="16"/>
        <v>60490000</v>
      </c>
      <c r="AD205" s="251">
        <v>3.67</v>
      </c>
      <c r="AE205" s="49">
        <f t="shared" si="17"/>
        <v>3670000</v>
      </c>
      <c r="AF205" s="258">
        <f t="shared" si="13"/>
        <v>0.2487142857</v>
      </c>
      <c r="AG205" s="257"/>
      <c r="AH205" s="257"/>
      <c r="AI205" s="273" t="s">
        <v>4465</v>
      </c>
      <c r="AJ205" s="255"/>
    </row>
    <row r="206" ht="15.75" customHeight="1">
      <c r="A206" s="260" t="s">
        <v>3914</v>
      </c>
      <c r="B206" s="248">
        <v>111.23</v>
      </c>
      <c r="C206" s="249">
        <f t="shared" si="2"/>
        <v>1.534206897</v>
      </c>
      <c r="D206" s="250">
        <f t="shared" si="3"/>
        <v>1.534206897</v>
      </c>
      <c r="E206" s="251">
        <v>72.5</v>
      </c>
      <c r="F206" s="251">
        <v>70.23</v>
      </c>
      <c r="G206" s="48">
        <f t="shared" si="5"/>
        <v>0.631394408</v>
      </c>
      <c r="H206" s="111">
        <f t="shared" si="6"/>
        <v>41</v>
      </c>
      <c r="I206" s="252">
        <f t="shared" si="7"/>
        <v>0.368605592</v>
      </c>
      <c r="J206" s="248">
        <f t="shared" si="19"/>
        <v>111230000</v>
      </c>
      <c r="K206" s="253">
        <v>2008.0</v>
      </c>
      <c r="L206" s="254" t="s">
        <v>18</v>
      </c>
      <c r="M206" s="254"/>
      <c r="N206" s="254"/>
      <c r="O206" s="254"/>
      <c r="P206" s="254">
        <v>11.0</v>
      </c>
      <c r="Q206" s="253">
        <v>29.0</v>
      </c>
      <c r="R206" s="254">
        <f t="shared" si="8"/>
        <v>20</v>
      </c>
      <c r="S206" s="253">
        <v>53.0</v>
      </c>
      <c r="T206" s="253">
        <v>44.0</v>
      </c>
      <c r="U206" s="253">
        <f t="shared" si="9"/>
        <v>9</v>
      </c>
      <c r="V206" s="253">
        <f t="shared" si="10"/>
        <v>48.5</v>
      </c>
      <c r="W206" s="254">
        <f t="shared" si="11"/>
        <v>-28.5</v>
      </c>
      <c r="X206" s="257" t="s">
        <v>1694</v>
      </c>
      <c r="Y206" s="257" t="s">
        <v>3915</v>
      </c>
      <c r="Z206" s="257" t="s">
        <v>1540</v>
      </c>
      <c r="AA206" s="250">
        <v>21.6</v>
      </c>
      <c r="AB206" s="248">
        <f t="shared" si="15"/>
        <v>21600000</v>
      </c>
      <c r="AC206" s="248">
        <f t="shared" si="16"/>
        <v>70230000</v>
      </c>
      <c r="AD206" s="251">
        <v>41.0</v>
      </c>
      <c r="AE206" s="49">
        <f t="shared" si="17"/>
        <v>41000000</v>
      </c>
      <c r="AF206" s="258">
        <f t="shared" si="13"/>
        <v>0.2979310345</v>
      </c>
      <c r="AG206" s="257"/>
      <c r="AH206" s="257"/>
      <c r="AI206" s="273" t="s">
        <v>3916</v>
      </c>
      <c r="AJ206" s="255"/>
    </row>
    <row r="207" ht="15.75" customHeight="1">
      <c r="A207" s="247" t="s">
        <v>1305</v>
      </c>
      <c r="B207" s="248">
        <v>341.43</v>
      </c>
      <c r="C207" s="249">
        <f t="shared" si="2"/>
        <v>4.5524</v>
      </c>
      <c r="D207" s="250">
        <f t="shared" si="3"/>
        <v>4.5524</v>
      </c>
      <c r="E207" s="251">
        <v>75.0</v>
      </c>
      <c r="F207" s="251">
        <v>134.51</v>
      </c>
      <c r="G207" s="48">
        <f t="shared" si="5"/>
        <v>0.3939606947</v>
      </c>
      <c r="H207" s="111">
        <f t="shared" si="6"/>
        <v>206.92</v>
      </c>
      <c r="I207" s="252">
        <f t="shared" si="7"/>
        <v>0.6060393053</v>
      </c>
      <c r="J207" s="248">
        <f t="shared" si="19"/>
        <v>341430000</v>
      </c>
      <c r="K207" s="253">
        <v>2008.0</v>
      </c>
      <c r="L207" s="254" t="s">
        <v>18</v>
      </c>
      <c r="M207" s="254"/>
      <c r="N207" s="254"/>
      <c r="O207" s="254"/>
      <c r="P207" s="254">
        <v>73.0</v>
      </c>
      <c r="Q207" s="253">
        <v>64.0</v>
      </c>
      <c r="R207" s="254">
        <f t="shared" si="8"/>
        <v>68.5</v>
      </c>
      <c r="S207" s="253">
        <v>72.0</v>
      </c>
      <c r="T207" s="253">
        <v>66.0</v>
      </c>
      <c r="U207" s="253">
        <f t="shared" si="9"/>
        <v>6</v>
      </c>
      <c r="V207" s="253">
        <f t="shared" si="10"/>
        <v>69</v>
      </c>
      <c r="W207" s="254">
        <f t="shared" si="11"/>
        <v>-0.5</v>
      </c>
      <c r="X207" s="257" t="s">
        <v>1602</v>
      </c>
      <c r="Y207" s="257" t="s">
        <v>1808</v>
      </c>
      <c r="Z207" s="257" t="s">
        <v>1534</v>
      </c>
      <c r="AA207" s="250">
        <v>50.93</v>
      </c>
      <c r="AB207" s="248">
        <f t="shared" si="15"/>
        <v>50930000</v>
      </c>
      <c r="AC207" s="248">
        <f t="shared" si="16"/>
        <v>134510000</v>
      </c>
      <c r="AD207" s="251">
        <v>206.92</v>
      </c>
      <c r="AE207" s="49">
        <f t="shared" si="17"/>
        <v>206920000</v>
      </c>
      <c r="AF207" s="258">
        <f t="shared" si="13"/>
        <v>0.6790666667</v>
      </c>
      <c r="AG207" s="257"/>
      <c r="AH207" s="257"/>
      <c r="AI207" s="273" t="s">
        <v>2306</v>
      </c>
      <c r="AJ207" s="255"/>
    </row>
    <row r="208" ht="15.75" customHeight="1">
      <c r="A208" s="260" t="s">
        <v>3111</v>
      </c>
      <c r="B208" s="248">
        <v>200.28</v>
      </c>
      <c r="C208" s="249">
        <f t="shared" si="2"/>
        <v>2.6704</v>
      </c>
      <c r="D208" s="250">
        <f t="shared" si="3"/>
        <v>2.6704</v>
      </c>
      <c r="E208" s="251">
        <v>75.0</v>
      </c>
      <c r="F208" s="251">
        <v>83.08</v>
      </c>
      <c r="G208" s="48">
        <f t="shared" si="5"/>
        <v>0.414819253</v>
      </c>
      <c r="H208" s="111">
        <f t="shared" si="6"/>
        <v>117.2</v>
      </c>
      <c r="I208" s="252">
        <f t="shared" si="7"/>
        <v>0.585180747</v>
      </c>
      <c r="J208" s="248">
        <f t="shared" si="19"/>
        <v>200280000</v>
      </c>
      <c r="K208" s="253">
        <v>2008.0</v>
      </c>
      <c r="L208" s="254" t="s">
        <v>18</v>
      </c>
      <c r="M208" s="254"/>
      <c r="N208" s="254"/>
      <c r="O208" s="254"/>
      <c r="P208" s="254">
        <v>58.0</v>
      </c>
      <c r="Q208" s="253">
        <v>56.0</v>
      </c>
      <c r="R208" s="263">
        <f t="shared" si="8"/>
        <v>57</v>
      </c>
      <c r="S208" s="253">
        <v>66.0</v>
      </c>
      <c r="T208" s="253">
        <v>60.0</v>
      </c>
      <c r="U208" s="253">
        <f t="shared" si="9"/>
        <v>6</v>
      </c>
      <c r="V208" s="253">
        <f t="shared" si="10"/>
        <v>63</v>
      </c>
      <c r="W208" s="263">
        <f t="shared" si="11"/>
        <v>-6</v>
      </c>
      <c r="X208" s="270" t="s">
        <v>1527</v>
      </c>
      <c r="Y208" s="257" t="s">
        <v>3112</v>
      </c>
      <c r="Z208" s="257" t="s">
        <v>1529</v>
      </c>
      <c r="AA208" s="250">
        <v>21.03</v>
      </c>
      <c r="AB208" s="248">
        <f t="shared" si="15"/>
        <v>21030000</v>
      </c>
      <c r="AC208" s="248">
        <f t="shared" si="16"/>
        <v>83080000</v>
      </c>
      <c r="AD208" s="251">
        <v>117.2</v>
      </c>
      <c r="AE208" s="49">
        <f t="shared" si="17"/>
        <v>117200000</v>
      </c>
      <c r="AF208" s="258">
        <f t="shared" si="13"/>
        <v>0.2804</v>
      </c>
      <c r="AG208" s="257"/>
      <c r="AH208" s="257"/>
      <c r="AI208" s="273" t="s">
        <v>3113</v>
      </c>
      <c r="AJ208" s="255"/>
    </row>
    <row r="209" ht="15.75" customHeight="1">
      <c r="A209" s="260" t="s">
        <v>3074</v>
      </c>
      <c r="B209" s="248">
        <v>211.34</v>
      </c>
      <c r="C209" s="249">
        <f t="shared" si="2"/>
        <v>2.709487179</v>
      </c>
      <c r="D209" s="250">
        <f t="shared" si="3"/>
        <v>2.709487179</v>
      </c>
      <c r="E209" s="251">
        <v>78.0</v>
      </c>
      <c r="F209" s="251">
        <v>49.55</v>
      </c>
      <c r="G209" s="48">
        <f t="shared" si="5"/>
        <v>0.2344563263</v>
      </c>
      <c r="H209" s="111">
        <f t="shared" si="6"/>
        <v>161.79</v>
      </c>
      <c r="I209" s="252">
        <f t="shared" si="7"/>
        <v>0.7655436737</v>
      </c>
      <c r="J209" s="248">
        <f t="shared" si="19"/>
        <v>211340000</v>
      </c>
      <c r="K209" s="253">
        <v>2008.0</v>
      </c>
      <c r="L209" s="254" t="s">
        <v>18</v>
      </c>
      <c r="M209" s="254"/>
      <c r="N209" s="254"/>
      <c r="O209" s="254"/>
      <c r="P209" s="254">
        <v>55.0</v>
      </c>
      <c r="Q209" s="253">
        <v>53.0</v>
      </c>
      <c r="R209" s="254">
        <f t="shared" si="8"/>
        <v>54</v>
      </c>
      <c r="S209" s="253">
        <v>69.0</v>
      </c>
      <c r="T209" s="253">
        <v>70.0</v>
      </c>
      <c r="U209" s="253">
        <f t="shared" si="9"/>
        <v>-1</v>
      </c>
      <c r="V209" s="253">
        <f t="shared" si="10"/>
        <v>69.5</v>
      </c>
      <c r="W209" s="254">
        <f t="shared" si="11"/>
        <v>-15.5</v>
      </c>
      <c r="X209" s="257" t="s">
        <v>1694</v>
      </c>
      <c r="Y209" s="257" t="s">
        <v>3075</v>
      </c>
      <c r="Z209" s="257" t="s">
        <v>1540</v>
      </c>
      <c r="AA209" s="250">
        <v>14.8</v>
      </c>
      <c r="AB209" s="248">
        <f t="shared" si="15"/>
        <v>14800000</v>
      </c>
      <c r="AC209" s="248">
        <f t="shared" si="16"/>
        <v>49550000</v>
      </c>
      <c r="AD209" s="251">
        <v>161.79</v>
      </c>
      <c r="AE209" s="49">
        <f t="shared" si="17"/>
        <v>161790000</v>
      </c>
      <c r="AF209" s="258">
        <f t="shared" si="13"/>
        <v>0.1897435897</v>
      </c>
      <c r="AG209" s="257"/>
      <c r="AH209" s="257"/>
      <c r="AI209" s="273" t="s">
        <v>3076</v>
      </c>
      <c r="AJ209" s="255"/>
    </row>
    <row r="210" ht="15.75" customHeight="1">
      <c r="A210" s="260" t="s">
        <v>2974</v>
      </c>
      <c r="B210" s="248">
        <v>230.69</v>
      </c>
      <c r="C210" s="249">
        <f t="shared" si="2"/>
        <v>2.883625</v>
      </c>
      <c r="D210" s="250">
        <f t="shared" si="3"/>
        <v>2.883625</v>
      </c>
      <c r="E210" s="251">
        <v>80.0</v>
      </c>
      <c r="F210" s="251">
        <v>130.32</v>
      </c>
      <c r="G210" s="48">
        <f t="shared" si="5"/>
        <v>0.5649139538</v>
      </c>
      <c r="H210" s="111">
        <f t="shared" si="6"/>
        <v>100.37</v>
      </c>
      <c r="I210" s="252">
        <f t="shared" si="7"/>
        <v>0.4350860462</v>
      </c>
      <c r="J210" s="248">
        <f t="shared" si="19"/>
        <v>230690000</v>
      </c>
      <c r="K210" s="253">
        <v>2008.0</v>
      </c>
      <c r="L210" s="254" t="s">
        <v>18</v>
      </c>
      <c r="M210" s="254"/>
      <c r="N210" s="254"/>
      <c r="O210" s="254"/>
      <c r="P210" s="254">
        <v>51.0</v>
      </c>
      <c r="Q210" s="253">
        <v>54.0</v>
      </c>
      <c r="R210" s="263">
        <f t="shared" si="8"/>
        <v>52.5</v>
      </c>
      <c r="S210" s="253">
        <v>73.0</v>
      </c>
      <c r="T210" s="253">
        <v>73.0</v>
      </c>
      <c r="U210" s="253">
        <f t="shared" si="9"/>
        <v>0</v>
      </c>
      <c r="V210" s="253">
        <f t="shared" si="10"/>
        <v>73</v>
      </c>
      <c r="W210" s="263">
        <f t="shared" si="11"/>
        <v>-20.5</v>
      </c>
      <c r="X210" s="257" t="s">
        <v>1602</v>
      </c>
      <c r="Y210" s="257" t="s">
        <v>2975</v>
      </c>
      <c r="Z210" s="257" t="s">
        <v>1534</v>
      </c>
      <c r="AA210" s="250">
        <v>38.7</v>
      </c>
      <c r="AB210" s="248">
        <f t="shared" si="15"/>
        <v>38700000</v>
      </c>
      <c r="AC210" s="248">
        <f t="shared" si="16"/>
        <v>130320000</v>
      </c>
      <c r="AD210" s="251">
        <v>100.37</v>
      </c>
      <c r="AE210" s="49">
        <f t="shared" si="17"/>
        <v>100370000</v>
      </c>
      <c r="AF210" s="258">
        <f t="shared" si="13"/>
        <v>0.48375</v>
      </c>
      <c r="AG210" s="257"/>
      <c r="AH210" s="257"/>
      <c r="AI210" s="273" t="s">
        <v>2976</v>
      </c>
      <c r="AJ210" s="255"/>
    </row>
    <row r="211" ht="15.75" customHeight="1">
      <c r="A211" s="260" t="s">
        <v>3120</v>
      </c>
      <c r="B211" s="248">
        <v>212.87</v>
      </c>
      <c r="C211" s="249">
        <f t="shared" si="2"/>
        <v>2.660875</v>
      </c>
      <c r="D211" s="250">
        <f t="shared" si="3"/>
        <v>2.660875</v>
      </c>
      <c r="E211" s="251">
        <v>80.0</v>
      </c>
      <c r="F211" s="251">
        <v>110.1</v>
      </c>
      <c r="G211" s="48">
        <f t="shared" si="5"/>
        <v>0.5172170808</v>
      </c>
      <c r="H211" s="111">
        <f t="shared" si="6"/>
        <v>102.77</v>
      </c>
      <c r="I211" s="252">
        <f t="shared" si="7"/>
        <v>0.4827829192</v>
      </c>
      <c r="J211" s="248">
        <f t="shared" si="19"/>
        <v>212870000</v>
      </c>
      <c r="K211" s="253">
        <v>2008.0</v>
      </c>
      <c r="L211" s="254" t="s">
        <v>18</v>
      </c>
      <c r="M211" s="254"/>
      <c r="N211" s="254"/>
      <c r="O211" s="254"/>
      <c r="P211" s="254">
        <v>25.0</v>
      </c>
      <c r="Q211" s="253">
        <v>33.0</v>
      </c>
      <c r="R211" s="263">
        <f t="shared" si="8"/>
        <v>29</v>
      </c>
      <c r="S211" s="253">
        <v>63.0</v>
      </c>
      <c r="T211" s="253">
        <v>59.0</v>
      </c>
      <c r="U211" s="253">
        <f t="shared" si="9"/>
        <v>4</v>
      </c>
      <c r="V211" s="253">
        <f t="shared" si="10"/>
        <v>61</v>
      </c>
      <c r="W211" s="263">
        <f t="shared" si="11"/>
        <v>-32</v>
      </c>
      <c r="X211" s="257" t="s">
        <v>1543</v>
      </c>
      <c r="Y211" s="257" t="s">
        <v>3118</v>
      </c>
      <c r="Z211" s="257" t="s">
        <v>1540</v>
      </c>
      <c r="AA211" s="250">
        <v>27.5</v>
      </c>
      <c r="AB211" s="248">
        <f t="shared" si="15"/>
        <v>27500000</v>
      </c>
      <c r="AC211" s="248">
        <f t="shared" si="16"/>
        <v>110100000</v>
      </c>
      <c r="AD211" s="251">
        <v>102.77</v>
      </c>
      <c r="AE211" s="49">
        <f t="shared" si="17"/>
        <v>102770000</v>
      </c>
      <c r="AF211" s="258">
        <f t="shared" si="13"/>
        <v>0.34375</v>
      </c>
      <c r="AG211" s="257"/>
      <c r="AH211" s="257"/>
      <c r="AI211" s="273" t="s">
        <v>3121</v>
      </c>
      <c r="AJ211" s="255"/>
    </row>
    <row r="212" ht="15.75" customHeight="1">
      <c r="A212" s="260" t="s">
        <v>3202</v>
      </c>
      <c r="B212" s="248">
        <v>199.94</v>
      </c>
      <c r="C212" s="249">
        <f t="shared" si="2"/>
        <v>2.49925</v>
      </c>
      <c r="D212" s="250">
        <f t="shared" si="3"/>
        <v>2.49925</v>
      </c>
      <c r="E212" s="251">
        <v>80.0</v>
      </c>
      <c r="F212" s="251">
        <v>100.02</v>
      </c>
      <c r="G212" s="48">
        <f t="shared" si="5"/>
        <v>0.500250075</v>
      </c>
      <c r="H212" s="111">
        <f t="shared" si="6"/>
        <v>99.92</v>
      </c>
      <c r="I212" s="252">
        <f t="shared" si="7"/>
        <v>0.499749925</v>
      </c>
      <c r="J212" s="248">
        <f t="shared" si="19"/>
        <v>199940000</v>
      </c>
      <c r="K212" s="253">
        <v>2008.0</v>
      </c>
      <c r="L212" s="254" t="s">
        <v>18</v>
      </c>
      <c r="M212" s="254"/>
      <c r="N212" s="254"/>
      <c r="O212" s="254"/>
      <c r="P212" s="254">
        <v>36.0</v>
      </c>
      <c r="Q212" s="253">
        <v>54.0</v>
      </c>
      <c r="R212" s="263">
        <f t="shared" si="8"/>
        <v>45</v>
      </c>
      <c r="S212" s="253">
        <v>50.0</v>
      </c>
      <c r="T212" s="253">
        <v>53.0</v>
      </c>
      <c r="U212" s="253">
        <f t="shared" si="9"/>
        <v>-3</v>
      </c>
      <c r="V212" s="253">
        <f t="shared" si="10"/>
        <v>51.5</v>
      </c>
      <c r="W212" s="263">
        <f t="shared" si="11"/>
        <v>-6.5</v>
      </c>
      <c r="X212" s="257" t="s">
        <v>1602</v>
      </c>
      <c r="Y212" s="257" t="s">
        <v>1835</v>
      </c>
      <c r="Z212" s="257" t="s">
        <v>1540</v>
      </c>
      <c r="AA212" s="250">
        <v>38.53</v>
      </c>
      <c r="AB212" s="248">
        <f t="shared" si="15"/>
        <v>38530000</v>
      </c>
      <c r="AC212" s="248">
        <f t="shared" si="16"/>
        <v>100020000</v>
      </c>
      <c r="AD212" s="251">
        <v>99.92</v>
      </c>
      <c r="AE212" s="49">
        <f t="shared" si="17"/>
        <v>99920000</v>
      </c>
      <c r="AF212" s="258">
        <f t="shared" si="13"/>
        <v>0.481625</v>
      </c>
      <c r="AG212" s="257"/>
      <c r="AH212" s="257"/>
      <c r="AI212" s="273" t="s">
        <v>3203</v>
      </c>
      <c r="AJ212" s="255"/>
    </row>
    <row r="213" ht="15.75" customHeight="1">
      <c r="A213" s="260" t="s">
        <v>3391</v>
      </c>
      <c r="B213" s="248">
        <v>178.07</v>
      </c>
      <c r="C213" s="249">
        <f t="shared" si="2"/>
        <v>2.225875</v>
      </c>
      <c r="D213" s="250">
        <f t="shared" si="3"/>
        <v>2.225875</v>
      </c>
      <c r="E213" s="251">
        <v>80.0</v>
      </c>
      <c r="F213" s="251">
        <v>101.44</v>
      </c>
      <c r="G213" s="48">
        <f t="shared" si="5"/>
        <v>0.5696636154</v>
      </c>
      <c r="H213" s="111">
        <f t="shared" si="6"/>
        <v>76.63</v>
      </c>
      <c r="I213" s="252">
        <f t="shared" si="7"/>
        <v>0.4303363846</v>
      </c>
      <c r="J213" s="248">
        <f t="shared" si="19"/>
        <v>178070000</v>
      </c>
      <c r="K213" s="253">
        <v>2008.0</v>
      </c>
      <c r="L213" s="254" t="s">
        <v>18</v>
      </c>
      <c r="M213" s="254"/>
      <c r="N213" s="254"/>
      <c r="O213" s="254"/>
      <c r="P213" s="254">
        <v>27.0</v>
      </c>
      <c r="Q213" s="253">
        <v>43.0</v>
      </c>
      <c r="R213" s="263">
        <f t="shared" si="8"/>
        <v>35</v>
      </c>
      <c r="S213" s="253">
        <v>72.0</v>
      </c>
      <c r="T213" s="253">
        <v>69.0</v>
      </c>
      <c r="U213" s="253">
        <f t="shared" si="9"/>
        <v>3</v>
      </c>
      <c r="V213" s="253">
        <f t="shared" si="10"/>
        <v>70.5</v>
      </c>
      <c r="W213" s="263">
        <f t="shared" si="11"/>
        <v>-35.5</v>
      </c>
      <c r="X213" s="257" t="s">
        <v>1602</v>
      </c>
      <c r="Y213" s="257" t="s">
        <v>2329</v>
      </c>
      <c r="Z213" s="257" t="s">
        <v>1540</v>
      </c>
      <c r="AA213" s="250">
        <v>29.2</v>
      </c>
      <c r="AB213" s="248">
        <f t="shared" si="15"/>
        <v>29200000</v>
      </c>
      <c r="AC213" s="248">
        <f t="shared" si="16"/>
        <v>101440000</v>
      </c>
      <c r="AD213" s="251">
        <v>76.63</v>
      </c>
      <c r="AE213" s="49">
        <f t="shared" si="17"/>
        <v>76630000</v>
      </c>
      <c r="AF213" s="258">
        <f t="shared" si="13"/>
        <v>0.365</v>
      </c>
      <c r="AG213" s="257"/>
      <c r="AH213" s="257"/>
      <c r="AI213" s="273" t="s">
        <v>3392</v>
      </c>
      <c r="AJ213" s="255"/>
    </row>
    <row r="214" ht="15.75" customHeight="1">
      <c r="A214" s="260" t="s">
        <v>3544</v>
      </c>
      <c r="B214" s="248">
        <v>163.74</v>
      </c>
      <c r="C214" s="249">
        <f t="shared" si="2"/>
        <v>2.04675</v>
      </c>
      <c r="D214" s="250">
        <f t="shared" si="3"/>
        <v>2.04675</v>
      </c>
      <c r="E214" s="251">
        <v>80.0</v>
      </c>
      <c r="F214" s="251">
        <v>120.15</v>
      </c>
      <c r="G214" s="48">
        <f t="shared" si="5"/>
        <v>0.7337852693</v>
      </c>
      <c r="H214" s="111">
        <f t="shared" si="6"/>
        <v>43.59</v>
      </c>
      <c r="I214" s="252">
        <f t="shared" si="7"/>
        <v>0.2662147307</v>
      </c>
      <c r="J214" s="248">
        <f t="shared" si="19"/>
        <v>163740000</v>
      </c>
      <c r="K214" s="253">
        <v>2008.0</v>
      </c>
      <c r="L214" s="254" t="s">
        <v>18</v>
      </c>
      <c r="M214" s="254"/>
      <c r="N214" s="254"/>
      <c r="O214" s="254"/>
      <c r="P214" s="254">
        <v>26.0</v>
      </c>
      <c r="Q214" s="253">
        <v>41.0</v>
      </c>
      <c r="R214" s="254">
        <f t="shared" si="8"/>
        <v>33.5</v>
      </c>
      <c r="S214" s="253">
        <v>52.0</v>
      </c>
      <c r="T214" s="253">
        <v>46.0</v>
      </c>
      <c r="U214" s="253">
        <f t="shared" si="9"/>
        <v>6</v>
      </c>
      <c r="V214" s="253">
        <f t="shared" si="10"/>
        <v>49</v>
      </c>
      <c r="W214" s="254">
        <f t="shared" si="11"/>
        <v>-15.5</v>
      </c>
      <c r="X214" s="257" t="s">
        <v>1543</v>
      </c>
      <c r="Y214" s="257" t="s">
        <v>1616</v>
      </c>
      <c r="Z214" s="257" t="s">
        <v>1540</v>
      </c>
      <c r="AA214" s="250">
        <v>31.07</v>
      </c>
      <c r="AB214" s="248">
        <f t="shared" si="15"/>
        <v>31070000</v>
      </c>
      <c r="AC214" s="248">
        <f t="shared" si="16"/>
        <v>120150000</v>
      </c>
      <c r="AD214" s="251">
        <v>43.59</v>
      </c>
      <c r="AE214" s="49">
        <f t="shared" si="17"/>
        <v>43590000</v>
      </c>
      <c r="AF214" s="258">
        <f t="shared" si="13"/>
        <v>0.388375</v>
      </c>
      <c r="AG214" s="257"/>
      <c r="AH214" s="257"/>
      <c r="AI214" s="273" t="s">
        <v>3545</v>
      </c>
      <c r="AJ214" s="255"/>
    </row>
    <row r="215" ht="15.75" customHeight="1">
      <c r="A215" s="260" t="s">
        <v>3091</v>
      </c>
      <c r="B215" s="248">
        <v>222.23</v>
      </c>
      <c r="C215" s="249">
        <f t="shared" si="2"/>
        <v>2.69369697</v>
      </c>
      <c r="D215" s="250">
        <f t="shared" si="3"/>
        <v>2.69369697</v>
      </c>
      <c r="E215" s="251">
        <v>82.5</v>
      </c>
      <c r="F215" s="251">
        <v>80.17</v>
      </c>
      <c r="G215" s="48">
        <f t="shared" si="5"/>
        <v>0.3607523737</v>
      </c>
      <c r="H215" s="111">
        <f t="shared" si="6"/>
        <v>142.06</v>
      </c>
      <c r="I215" s="252">
        <f t="shared" si="7"/>
        <v>0.6392476263</v>
      </c>
      <c r="J215" s="248">
        <f t="shared" si="19"/>
        <v>222230000</v>
      </c>
      <c r="K215" s="253">
        <v>2008.0</v>
      </c>
      <c r="L215" s="254" t="s">
        <v>18</v>
      </c>
      <c r="M215" s="254"/>
      <c r="N215" s="254"/>
      <c r="O215" s="254"/>
      <c r="P215" s="254">
        <v>16.0</v>
      </c>
      <c r="Q215" s="253">
        <v>35.0</v>
      </c>
      <c r="R215" s="254">
        <f t="shared" si="8"/>
        <v>25.5</v>
      </c>
      <c r="S215" s="253">
        <v>50.0</v>
      </c>
      <c r="T215" s="253">
        <v>52.0</v>
      </c>
      <c r="U215" s="253">
        <f t="shared" si="9"/>
        <v>-2</v>
      </c>
      <c r="V215" s="253">
        <f t="shared" si="10"/>
        <v>51</v>
      </c>
      <c r="W215" s="254">
        <f t="shared" si="11"/>
        <v>-25.5</v>
      </c>
      <c r="X215" s="257" t="s">
        <v>1602</v>
      </c>
      <c r="Y215" s="257" t="s">
        <v>2187</v>
      </c>
      <c r="Z215" s="257" t="s">
        <v>1534</v>
      </c>
      <c r="AA215" s="250">
        <v>27.4</v>
      </c>
      <c r="AB215" s="248">
        <f t="shared" si="15"/>
        <v>27400000</v>
      </c>
      <c r="AC215" s="248">
        <f t="shared" si="16"/>
        <v>80170000</v>
      </c>
      <c r="AD215" s="251">
        <v>142.06</v>
      </c>
      <c r="AE215" s="49">
        <f t="shared" si="17"/>
        <v>142060000</v>
      </c>
      <c r="AF215" s="258">
        <f t="shared" si="13"/>
        <v>0.3321212121</v>
      </c>
      <c r="AG215" s="257"/>
      <c r="AH215" s="257"/>
      <c r="AI215" s="273" t="s">
        <v>3092</v>
      </c>
      <c r="AJ215" s="255"/>
    </row>
    <row r="216" ht="15.75" customHeight="1">
      <c r="A216" s="260" t="s">
        <v>3607</v>
      </c>
      <c r="B216" s="248">
        <v>160.39</v>
      </c>
      <c r="C216" s="249">
        <f t="shared" si="2"/>
        <v>1.944121212</v>
      </c>
      <c r="D216" s="250">
        <f t="shared" si="3"/>
        <v>1.944121212</v>
      </c>
      <c r="E216" s="251">
        <v>82.5</v>
      </c>
      <c r="F216" s="251">
        <v>75.99</v>
      </c>
      <c r="G216" s="48">
        <f t="shared" si="5"/>
        <v>0.4737826548</v>
      </c>
      <c r="H216" s="111">
        <f t="shared" si="6"/>
        <v>84.4</v>
      </c>
      <c r="I216" s="252">
        <f t="shared" si="7"/>
        <v>0.5262173452</v>
      </c>
      <c r="J216" s="248">
        <f t="shared" si="19"/>
        <v>160390000</v>
      </c>
      <c r="K216" s="253">
        <v>2008.0</v>
      </c>
      <c r="L216" s="254" t="s">
        <v>18</v>
      </c>
      <c r="M216" s="254"/>
      <c r="N216" s="254"/>
      <c r="O216" s="254"/>
      <c r="P216" s="254">
        <v>87.0</v>
      </c>
      <c r="Q216" s="253">
        <v>78.0</v>
      </c>
      <c r="R216" s="263">
        <f t="shared" si="8"/>
        <v>82.5</v>
      </c>
      <c r="S216" s="253">
        <v>70.0</v>
      </c>
      <c r="T216" s="253">
        <v>73.0</v>
      </c>
      <c r="U216" s="253">
        <f t="shared" si="9"/>
        <v>-3</v>
      </c>
      <c r="V216" s="253">
        <f t="shared" si="10"/>
        <v>71.5</v>
      </c>
      <c r="W216" s="263">
        <f t="shared" si="11"/>
        <v>11</v>
      </c>
      <c r="X216" s="257" t="s">
        <v>1602</v>
      </c>
      <c r="Y216" s="257" t="s">
        <v>1716</v>
      </c>
      <c r="Z216" s="257" t="s">
        <v>1550</v>
      </c>
      <c r="AA216" s="250">
        <v>34.5</v>
      </c>
      <c r="AB216" s="248">
        <f t="shared" si="15"/>
        <v>34500000</v>
      </c>
      <c r="AC216" s="248">
        <f t="shared" si="16"/>
        <v>75990000</v>
      </c>
      <c r="AD216" s="251">
        <v>84.4</v>
      </c>
      <c r="AE216" s="49">
        <f t="shared" si="17"/>
        <v>84400000</v>
      </c>
      <c r="AF216" s="258">
        <f t="shared" si="13"/>
        <v>0.4181818182</v>
      </c>
      <c r="AG216" s="257"/>
      <c r="AH216" s="257"/>
      <c r="AI216" s="273" t="s">
        <v>3608</v>
      </c>
      <c r="AJ216" s="255"/>
    </row>
    <row r="217" ht="15.75" customHeight="1">
      <c r="A217" s="260" t="s">
        <v>2655</v>
      </c>
      <c r="B217" s="248">
        <v>297.14</v>
      </c>
      <c r="C217" s="249">
        <f t="shared" si="2"/>
        <v>3.495764706</v>
      </c>
      <c r="D217" s="250">
        <f t="shared" si="3"/>
        <v>3.495764706</v>
      </c>
      <c r="E217" s="251">
        <v>85.0</v>
      </c>
      <c r="F217" s="251">
        <v>154.53</v>
      </c>
      <c r="G217" s="48">
        <f t="shared" si="5"/>
        <v>0.5200578852</v>
      </c>
      <c r="H217" s="111">
        <f t="shared" si="6"/>
        <v>142.61</v>
      </c>
      <c r="I217" s="252">
        <f t="shared" si="7"/>
        <v>0.4799421148</v>
      </c>
      <c r="J217" s="248">
        <f t="shared" si="19"/>
        <v>297140000</v>
      </c>
      <c r="K217" s="253">
        <v>2008.0</v>
      </c>
      <c r="L217" s="254" t="s">
        <v>18</v>
      </c>
      <c r="M217" s="254"/>
      <c r="N217" s="254"/>
      <c r="O217" s="254"/>
      <c r="P217" s="254">
        <v>79.0</v>
      </c>
      <c r="Q217" s="253">
        <v>71.0</v>
      </c>
      <c r="R217" s="254">
        <f t="shared" si="8"/>
        <v>75</v>
      </c>
      <c r="S217" s="253">
        <v>75.0</v>
      </c>
      <c r="T217" s="253">
        <v>77.0</v>
      </c>
      <c r="U217" s="253">
        <f t="shared" si="9"/>
        <v>-2</v>
      </c>
      <c r="V217" s="253">
        <f t="shared" si="10"/>
        <v>76</v>
      </c>
      <c r="W217" s="254">
        <f t="shared" si="11"/>
        <v>-1</v>
      </c>
      <c r="X217" s="257" t="s">
        <v>1594</v>
      </c>
      <c r="Y217" s="257" t="s">
        <v>1799</v>
      </c>
      <c r="Z217" s="257" t="s">
        <v>1534</v>
      </c>
      <c r="AA217" s="250">
        <v>45.0</v>
      </c>
      <c r="AB217" s="248">
        <f t="shared" si="15"/>
        <v>45000000</v>
      </c>
      <c r="AC217" s="248">
        <f t="shared" si="16"/>
        <v>154530000</v>
      </c>
      <c r="AD217" s="251">
        <v>142.61</v>
      </c>
      <c r="AE217" s="49">
        <f t="shared" si="17"/>
        <v>142610000</v>
      </c>
      <c r="AF217" s="258">
        <f t="shared" si="13"/>
        <v>0.5294117647</v>
      </c>
      <c r="AG217" s="257"/>
      <c r="AH217" s="257"/>
      <c r="AI217" s="273" t="s">
        <v>2656</v>
      </c>
      <c r="AJ217" s="255"/>
    </row>
    <row r="218" ht="15.75" customHeight="1">
      <c r="A218" s="260" t="s">
        <v>3497</v>
      </c>
      <c r="B218" s="248">
        <v>188.08</v>
      </c>
      <c r="C218" s="249">
        <f t="shared" si="2"/>
        <v>2.089777778</v>
      </c>
      <c r="D218" s="250">
        <f t="shared" si="3"/>
        <v>2.089777778</v>
      </c>
      <c r="E218" s="251">
        <v>90.0</v>
      </c>
      <c r="F218" s="251">
        <v>110.52</v>
      </c>
      <c r="G218" s="48">
        <f t="shared" si="5"/>
        <v>0.5876222884</v>
      </c>
      <c r="H218" s="111">
        <f t="shared" si="6"/>
        <v>77.56</v>
      </c>
      <c r="I218" s="252">
        <f t="shared" si="7"/>
        <v>0.4123777116</v>
      </c>
      <c r="J218" s="248">
        <f t="shared" si="19"/>
        <v>188080000</v>
      </c>
      <c r="K218" s="253">
        <v>2008.0</v>
      </c>
      <c r="L218" s="254" t="s">
        <v>18</v>
      </c>
      <c r="M218" s="254"/>
      <c r="N218" s="254"/>
      <c r="O218" s="254"/>
      <c r="P218" s="254">
        <v>83.0</v>
      </c>
      <c r="Q218" s="253">
        <v>71.0</v>
      </c>
      <c r="R218" s="263">
        <f t="shared" si="8"/>
        <v>77</v>
      </c>
      <c r="S218" s="253">
        <v>69.0</v>
      </c>
      <c r="T218" s="253">
        <v>73.0</v>
      </c>
      <c r="U218" s="253">
        <f t="shared" si="9"/>
        <v>-4</v>
      </c>
      <c r="V218" s="253">
        <f t="shared" si="10"/>
        <v>71</v>
      </c>
      <c r="W218" s="263">
        <f t="shared" si="11"/>
        <v>6</v>
      </c>
      <c r="X218" s="257" t="s">
        <v>1602</v>
      </c>
      <c r="Y218" s="257" t="s">
        <v>3498</v>
      </c>
      <c r="Z218" s="257" t="s">
        <v>1540</v>
      </c>
      <c r="AA218" s="250">
        <v>25.81</v>
      </c>
      <c r="AB218" s="248">
        <f t="shared" si="15"/>
        <v>25810000</v>
      </c>
      <c r="AC218" s="248">
        <f t="shared" si="16"/>
        <v>110520000</v>
      </c>
      <c r="AD218" s="251">
        <v>77.56</v>
      </c>
      <c r="AE218" s="49">
        <f t="shared" si="17"/>
        <v>77560000</v>
      </c>
      <c r="AF218" s="258">
        <f t="shared" si="13"/>
        <v>0.2867777778</v>
      </c>
      <c r="AG218" s="257"/>
      <c r="AH218" s="257"/>
      <c r="AI218" s="273" t="s">
        <v>3499</v>
      </c>
      <c r="AJ218" s="255"/>
    </row>
    <row r="219" ht="15.75" customHeight="1">
      <c r="A219" s="260" t="s">
        <v>3726</v>
      </c>
      <c r="B219" s="248">
        <v>162.84</v>
      </c>
      <c r="C219" s="249">
        <f t="shared" si="2"/>
        <v>1.760432432</v>
      </c>
      <c r="D219" s="250">
        <f t="shared" si="3"/>
        <v>1.760432432</v>
      </c>
      <c r="E219" s="251">
        <v>92.5</v>
      </c>
      <c r="F219" s="251">
        <v>71.2</v>
      </c>
      <c r="G219" s="48">
        <f t="shared" si="5"/>
        <v>0.4372390076</v>
      </c>
      <c r="H219" s="111">
        <f t="shared" si="6"/>
        <v>91.64</v>
      </c>
      <c r="I219" s="252">
        <f t="shared" si="7"/>
        <v>0.5627609924</v>
      </c>
      <c r="J219" s="248">
        <f t="shared" si="19"/>
        <v>162840000</v>
      </c>
      <c r="K219" s="253">
        <v>2008.0</v>
      </c>
      <c r="L219" s="254" t="s">
        <v>18</v>
      </c>
      <c r="M219" s="254"/>
      <c r="N219" s="254"/>
      <c r="O219" s="254"/>
      <c r="P219" s="254">
        <v>79.0</v>
      </c>
      <c r="Q219" s="253">
        <v>62.0</v>
      </c>
      <c r="R219" s="263">
        <f t="shared" si="8"/>
        <v>70.5</v>
      </c>
      <c r="S219" s="253">
        <v>67.0</v>
      </c>
      <c r="T219" s="253">
        <v>66.0</v>
      </c>
      <c r="U219" s="253">
        <f t="shared" si="9"/>
        <v>1</v>
      </c>
      <c r="V219" s="253">
        <f t="shared" si="10"/>
        <v>66.5</v>
      </c>
      <c r="W219" s="263">
        <f t="shared" si="11"/>
        <v>4</v>
      </c>
      <c r="X219" s="257" t="s">
        <v>1694</v>
      </c>
      <c r="Y219" s="257" t="s">
        <v>1897</v>
      </c>
      <c r="Z219" s="257" t="s">
        <v>1534</v>
      </c>
      <c r="AA219" s="250">
        <v>19.0</v>
      </c>
      <c r="AB219" s="248">
        <f t="shared" si="15"/>
        <v>19000000</v>
      </c>
      <c r="AC219" s="248">
        <f t="shared" si="16"/>
        <v>71200000</v>
      </c>
      <c r="AD219" s="251">
        <v>91.64</v>
      </c>
      <c r="AE219" s="49">
        <f t="shared" si="17"/>
        <v>91640000</v>
      </c>
      <c r="AF219" s="258">
        <f t="shared" si="13"/>
        <v>0.2054054054</v>
      </c>
      <c r="AG219" s="257"/>
      <c r="AH219" s="257"/>
      <c r="AI219" s="273" t="s">
        <v>3727</v>
      </c>
      <c r="AJ219" s="255"/>
    </row>
    <row r="220" ht="15.75" customHeight="1">
      <c r="A220" s="260" t="s">
        <v>3317</v>
      </c>
      <c r="B220" s="248">
        <v>233.1</v>
      </c>
      <c r="C220" s="249">
        <f t="shared" si="2"/>
        <v>2.331</v>
      </c>
      <c r="D220" s="250">
        <f t="shared" si="3"/>
        <v>2.331</v>
      </c>
      <c r="E220" s="251">
        <v>100.0</v>
      </c>
      <c r="F220" s="251">
        <v>79.37</v>
      </c>
      <c r="G220" s="48">
        <f t="shared" si="5"/>
        <v>0.3404976405</v>
      </c>
      <c r="H220" s="111">
        <f t="shared" si="6"/>
        <v>153.73</v>
      </c>
      <c r="I220" s="252">
        <f t="shared" si="7"/>
        <v>0.6595023595</v>
      </c>
      <c r="J220" s="248">
        <f t="shared" si="19"/>
        <v>233100000</v>
      </c>
      <c r="K220" s="253">
        <v>2008.0</v>
      </c>
      <c r="L220" s="254" t="s">
        <v>18</v>
      </c>
      <c r="M220" s="254"/>
      <c r="N220" s="254"/>
      <c r="O220" s="254"/>
      <c r="P220" s="254">
        <v>19.0</v>
      </c>
      <c r="Q220" s="253">
        <v>40.0</v>
      </c>
      <c r="R220" s="254">
        <f t="shared" si="8"/>
        <v>29.5</v>
      </c>
      <c r="S220" s="253">
        <v>34.0</v>
      </c>
      <c r="T220" s="253">
        <v>46.0</v>
      </c>
      <c r="U220" s="253">
        <f t="shared" si="9"/>
        <v>-12</v>
      </c>
      <c r="V220" s="253">
        <f t="shared" si="10"/>
        <v>40</v>
      </c>
      <c r="W220" s="254">
        <f t="shared" si="11"/>
        <v>-10.5</v>
      </c>
      <c r="X220" s="257" t="s">
        <v>1629</v>
      </c>
      <c r="Y220" s="257" t="s">
        <v>1754</v>
      </c>
      <c r="Z220" s="257" t="s">
        <v>1567</v>
      </c>
      <c r="AA220" s="250">
        <v>30.5</v>
      </c>
      <c r="AB220" s="248">
        <f t="shared" si="15"/>
        <v>30500000</v>
      </c>
      <c r="AC220" s="248">
        <f t="shared" si="16"/>
        <v>79370000</v>
      </c>
      <c r="AD220" s="251">
        <v>153.73</v>
      </c>
      <c r="AE220" s="49">
        <f t="shared" si="17"/>
        <v>153730000</v>
      </c>
      <c r="AF220" s="258">
        <f t="shared" si="13"/>
        <v>0.305</v>
      </c>
      <c r="AG220" s="257"/>
      <c r="AH220" s="257"/>
      <c r="AI220" s="273" t="s">
        <v>3318</v>
      </c>
      <c r="AJ220" s="255"/>
    </row>
    <row r="221" ht="15.75" customHeight="1">
      <c r="A221" s="260" t="s">
        <v>3172</v>
      </c>
      <c r="B221" s="248">
        <v>269.78</v>
      </c>
      <c r="C221" s="249">
        <f t="shared" si="2"/>
        <v>2.569333333</v>
      </c>
      <c r="D221" s="250">
        <f t="shared" si="3"/>
        <v>2.569333333</v>
      </c>
      <c r="E221" s="251">
        <v>105.0</v>
      </c>
      <c r="F221" s="251">
        <v>94.78</v>
      </c>
      <c r="G221" s="48">
        <f t="shared" si="5"/>
        <v>0.3513233005</v>
      </c>
      <c r="H221" s="111">
        <f t="shared" si="6"/>
        <v>175</v>
      </c>
      <c r="I221" s="252">
        <f t="shared" si="7"/>
        <v>0.6486766995</v>
      </c>
      <c r="J221" s="248">
        <f t="shared" si="19"/>
        <v>269780000</v>
      </c>
      <c r="K221" s="253">
        <v>2008.0</v>
      </c>
      <c r="L221" s="254" t="s">
        <v>18</v>
      </c>
      <c r="M221" s="254"/>
      <c r="N221" s="254"/>
      <c r="O221" s="254"/>
      <c r="P221" s="254">
        <v>9.0</v>
      </c>
      <c r="Q221" s="253">
        <v>34.0</v>
      </c>
      <c r="R221" s="254">
        <f t="shared" si="8"/>
        <v>21.5</v>
      </c>
      <c r="S221" s="253">
        <v>44.0</v>
      </c>
      <c r="T221" s="253">
        <v>47.0</v>
      </c>
      <c r="U221" s="253">
        <f t="shared" si="9"/>
        <v>-3</v>
      </c>
      <c r="V221" s="253">
        <f t="shared" si="10"/>
        <v>45.5</v>
      </c>
      <c r="W221" s="254">
        <f t="shared" si="11"/>
        <v>-24</v>
      </c>
      <c r="X221" s="257" t="s">
        <v>1602</v>
      </c>
      <c r="Y221" s="257" t="s">
        <v>1716</v>
      </c>
      <c r="Z221" s="257" t="s">
        <v>1540</v>
      </c>
      <c r="AA221" s="250">
        <v>35.9</v>
      </c>
      <c r="AB221" s="248">
        <f t="shared" si="15"/>
        <v>35900000</v>
      </c>
      <c r="AC221" s="248">
        <f t="shared" si="16"/>
        <v>94780000</v>
      </c>
      <c r="AD221" s="251">
        <v>175.0</v>
      </c>
      <c r="AE221" s="49">
        <f t="shared" si="17"/>
        <v>175000000</v>
      </c>
      <c r="AF221" s="258">
        <f t="shared" si="13"/>
        <v>0.3419047619</v>
      </c>
      <c r="AG221" s="257"/>
      <c r="AH221" s="257"/>
      <c r="AI221" s="273" t="s">
        <v>3173</v>
      </c>
      <c r="AJ221" s="255"/>
    </row>
    <row r="222" ht="15.75" customHeight="1">
      <c r="A222" s="260" t="s">
        <v>4539</v>
      </c>
      <c r="B222" s="248">
        <v>93.95</v>
      </c>
      <c r="C222" s="249">
        <f t="shared" si="2"/>
        <v>0.7829166667</v>
      </c>
      <c r="D222" s="250">
        <f t="shared" si="3"/>
        <v>0.7829166667</v>
      </c>
      <c r="E222" s="251">
        <v>120.0</v>
      </c>
      <c r="F222" s="251">
        <v>43.95</v>
      </c>
      <c r="G222" s="48">
        <f t="shared" si="5"/>
        <v>0.4678020224</v>
      </c>
      <c r="H222" s="111">
        <f t="shared" si="6"/>
        <v>50</v>
      </c>
      <c r="I222" s="252">
        <f t="shared" si="7"/>
        <v>0.5321979776</v>
      </c>
      <c r="J222" s="248">
        <f t="shared" si="19"/>
        <v>93950000</v>
      </c>
      <c r="K222" s="253">
        <v>2008.0</v>
      </c>
      <c r="L222" s="254" t="s">
        <v>18</v>
      </c>
      <c r="M222" s="254"/>
      <c r="N222" s="254"/>
      <c r="O222" s="254"/>
      <c r="P222" s="254">
        <v>38.0</v>
      </c>
      <c r="Q222" s="253">
        <v>37.0</v>
      </c>
      <c r="R222" s="254">
        <f t="shared" si="8"/>
        <v>37.5</v>
      </c>
      <c r="S222" s="253">
        <v>61.0</v>
      </c>
      <c r="T222" s="253">
        <v>76.0</v>
      </c>
      <c r="U222" s="253">
        <f t="shared" si="9"/>
        <v>-15</v>
      </c>
      <c r="V222" s="253">
        <f t="shared" si="10"/>
        <v>68.5</v>
      </c>
      <c r="W222" s="254">
        <f t="shared" si="11"/>
        <v>-31</v>
      </c>
      <c r="X222" s="257" t="s">
        <v>1602</v>
      </c>
      <c r="Y222" s="257" t="s">
        <v>1814</v>
      </c>
      <c r="Z222" s="257" t="s">
        <v>1534</v>
      </c>
      <c r="AA222" s="250">
        <v>18.6</v>
      </c>
      <c r="AB222" s="248">
        <f t="shared" si="15"/>
        <v>18600000</v>
      </c>
      <c r="AC222" s="248">
        <f t="shared" si="16"/>
        <v>43950000</v>
      </c>
      <c r="AD222" s="251">
        <v>50.0</v>
      </c>
      <c r="AE222" s="49">
        <f t="shared" si="17"/>
        <v>50000000</v>
      </c>
      <c r="AF222" s="258">
        <f t="shared" si="13"/>
        <v>0.155</v>
      </c>
      <c r="AG222" s="257"/>
      <c r="AH222" s="257"/>
      <c r="AI222" s="273" t="s">
        <v>4540</v>
      </c>
      <c r="AJ222" s="255"/>
    </row>
    <row r="223" ht="15.75" customHeight="1">
      <c r="A223" s="260" t="s">
        <v>3619</v>
      </c>
      <c r="B223" s="248">
        <v>263.43</v>
      </c>
      <c r="C223" s="249">
        <f t="shared" si="2"/>
        <v>1.915854545</v>
      </c>
      <c r="D223" s="250">
        <f t="shared" si="3"/>
        <v>1.915854545</v>
      </c>
      <c r="E223" s="251">
        <v>137.5</v>
      </c>
      <c r="F223" s="251">
        <v>134.81</v>
      </c>
      <c r="G223" s="48">
        <f t="shared" si="5"/>
        <v>0.5117488517</v>
      </c>
      <c r="H223" s="111">
        <f t="shared" si="6"/>
        <v>128.62</v>
      </c>
      <c r="I223" s="252">
        <f t="shared" si="7"/>
        <v>0.4882511483</v>
      </c>
      <c r="J223" s="248">
        <f t="shared" si="19"/>
        <v>263430000</v>
      </c>
      <c r="K223" s="253">
        <v>2008.0</v>
      </c>
      <c r="L223" s="254" t="s">
        <v>18</v>
      </c>
      <c r="M223" s="254"/>
      <c r="N223" s="254"/>
      <c r="O223" s="254"/>
      <c r="P223" s="254">
        <v>67.0</v>
      </c>
      <c r="Q223" s="253">
        <v>61.0</v>
      </c>
      <c r="R223" s="263">
        <f t="shared" si="8"/>
        <v>64</v>
      </c>
      <c r="S223" s="253">
        <v>75.0</v>
      </c>
      <c r="T223" s="253">
        <v>75.0</v>
      </c>
      <c r="U223" s="253">
        <f t="shared" si="9"/>
        <v>0</v>
      </c>
      <c r="V223" s="253">
        <f t="shared" si="10"/>
        <v>75</v>
      </c>
      <c r="W223" s="263">
        <f t="shared" si="11"/>
        <v>-11</v>
      </c>
      <c r="X223" s="257" t="s">
        <v>1602</v>
      </c>
      <c r="Y223" s="257" t="s">
        <v>1726</v>
      </c>
      <c r="Z223" s="257" t="s">
        <v>1534</v>
      </c>
      <c r="AA223" s="250">
        <v>55.14</v>
      </c>
      <c r="AB223" s="248">
        <f t="shared" si="15"/>
        <v>55140000</v>
      </c>
      <c r="AC223" s="248">
        <f t="shared" si="16"/>
        <v>134810000</v>
      </c>
      <c r="AD223" s="251">
        <v>128.62</v>
      </c>
      <c r="AE223" s="49">
        <f t="shared" si="17"/>
        <v>128620000</v>
      </c>
      <c r="AF223" s="258">
        <f t="shared" si="13"/>
        <v>0.4010181818</v>
      </c>
      <c r="AG223" s="257"/>
      <c r="AH223" s="257"/>
      <c r="AI223" s="273" t="s">
        <v>3620</v>
      </c>
      <c r="AJ223" s="255"/>
    </row>
    <row r="224" ht="15.75" customHeight="1">
      <c r="A224" s="260" t="s">
        <v>4793</v>
      </c>
      <c r="B224" s="248">
        <v>51.55</v>
      </c>
      <c r="C224" s="249">
        <f t="shared" si="2"/>
        <v>0.3682142857</v>
      </c>
      <c r="D224" s="250">
        <f t="shared" si="3"/>
        <v>0.3682142857</v>
      </c>
      <c r="E224" s="251">
        <v>140.0</v>
      </c>
      <c r="F224" s="251">
        <v>45.61</v>
      </c>
      <c r="G224" s="48">
        <f t="shared" si="5"/>
        <v>0.884772066</v>
      </c>
      <c r="H224" s="111">
        <f t="shared" si="6"/>
        <v>5.94</v>
      </c>
      <c r="I224" s="252">
        <f t="shared" si="7"/>
        <v>0.115227934</v>
      </c>
      <c r="J224" s="248">
        <f t="shared" si="19"/>
        <v>51550000</v>
      </c>
      <c r="K224" s="253">
        <v>2008.0</v>
      </c>
      <c r="L224" s="254" t="s">
        <v>18</v>
      </c>
      <c r="M224" s="254"/>
      <c r="N224" s="254"/>
      <c r="O224" s="254"/>
      <c r="P224" s="254">
        <v>13.0</v>
      </c>
      <c r="Q224" s="253">
        <v>36.0</v>
      </c>
      <c r="R224" s="254">
        <f t="shared" si="8"/>
        <v>24.5</v>
      </c>
      <c r="S224" s="253">
        <v>56.0</v>
      </c>
      <c r="T224" s="253">
        <v>67.0</v>
      </c>
      <c r="U224" s="253">
        <f t="shared" si="9"/>
        <v>-11</v>
      </c>
      <c r="V224" s="253">
        <f t="shared" si="10"/>
        <v>61.5</v>
      </c>
      <c r="W224" s="254">
        <f t="shared" si="11"/>
        <v>-37</v>
      </c>
      <c r="X224" s="257" t="s">
        <v>1694</v>
      </c>
      <c r="Y224" s="257" t="s">
        <v>1913</v>
      </c>
      <c r="Z224" s="257" t="s">
        <v>1540</v>
      </c>
      <c r="AA224" s="250">
        <v>13.6</v>
      </c>
      <c r="AB224" s="248">
        <f t="shared" si="15"/>
        <v>13600000</v>
      </c>
      <c r="AC224" s="248">
        <f t="shared" si="16"/>
        <v>45610000</v>
      </c>
      <c r="AD224" s="251">
        <v>5.94</v>
      </c>
      <c r="AE224" s="49">
        <f t="shared" si="17"/>
        <v>5940000</v>
      </c>
      <c r="AF224" s="258">
        <f t="shared" si="13"/>
        <v>0.09714285714</v>
      </c>
      <c r="AG224" s="257"/>
      <c r="AH224" s="257"/>
      <c r="AI224" s="273" t="s">
        <v>4794</v>
      </c>
      <c r="AJ224" s="255"/>
    </row>
    <row r="225" ht="15.75" customHeight="1">
      <c r="A225" s="260" t="s">
        <v>1140</v>
      </c>
      <c r="B225" s="248">
        <v>401.13</v>
      </c>
      <c r="C225" s="249">
        <f t="shared" si="2"/>
        <v>2.766413793</v>
      </c>
      <c r="D225" s="250">
        <f t="shared" si="3"/>
        <v>2.766413793</v>
      </c>
      <c r="E225" s="251">
        <v>145.0</v>
      </c>
      <c r="F225" s="251">
        <v>102.49</v>
      </c>
      <c r="G225" s="48">
        <f t="shared" si="5"/>
        <v>0.2555032035</v>
      </c>
      <c r="H225" s="111">
        <f t="shared" si="6"/>
        <v>298.64</v>
      </c>
      <c r="I225" s="252">
        <f t="shared" si="7"/>
        <v>0.7444967965</v>
      </c>
      <c r="J225" s="248">
        <f t="shared" si="19"/>
        <v>401130000</v>
      </c>
      <c r="K225" s="253">
        <v>2008.0</v>
      </c>
      <c r="L225" s="254" t="s">
        <v>18</v>
      </c>
      <c r="M225" s="254"/>
      <c r="N225" s="254"/>
      <c r="O225" s="254"/>
      <c r="P225" s="254">
        <v>14.0</v>
      </c>
      <c r="Q225" s="253">
        <v>31.0</v>
      </c>
      <c r="R225" s="263">
        <f t="shared" si="8"/>
        <v>22.5</v>
      </c>
      <c r="S225" s="253">
        <v>40.0</v>
      </c>
      <c r="T225" s="253">
        <v>46.0</v>
      </c>
      <c r="U225" s="248">
        <f t="shared" si="9"/>
        <v>-6</v>
      </c>
      <c r="V225" s="253">
        <f t="shared" si="10"/>
        <v>43</v>
      </c>
      <c r="W225" s="263">
        <f t="shared" si="11"/>
        <v>-20.5</v>
      </c>
      <c r="X225" s="257" t="s">
        <v>1602</v>
      </c>
      <c r="Y225" s="257" t="s">
        <v>1716</v>
      </c>
      <c r="Z225" s="257" t="s">
        <v>1550</v>
      </c>
      <c r="AA225" s="250">
        <v>40.5</v>
      </c>
      <c r="AB225" s="248">
        <f t="shared" si="15"/>
        <v>40500000</v>
      </c>
      <c r="AC225" s="248">
        <f t="shared" si="16"/>
        <v>102490000</v>
      </c>
      <c r="AD225" s="251">
        <v>298.64</v>
      </c>
      <c r="AE225" s="49">
        <f t="shared" si="17"/>
        <v>298640000</v>
      </c>
      <c r="AF225" s="258">
        <f t="shared" si="13"/>
        <v>0.2793103448</v>
      </c>
      <c r="AG225" s="257"/>
      <c r="AH225" s="257"/>
      <c r="AI225" s="273" t="s">
        <v>3032</v>
      </c>
      <c r="AJ225" s="255"/>
    </row>
    <row r="226" ht="15.75" customHeight="1">
      <c r="A226" s="247" t="s">
        <v>331</v>
      </c>
      <c r="B226" s="248">
        <v>624.39</v>
      </c>
      <c r="C226" s="249">
        <f t="shared" si="2"/>
        <v>4.1626</v>
      </c>
      <c r="D226" s="250">
        <f t="shared" si="3"/>
        <v>4.1626</v>
      </c>
      <c r="E226" s="251">
        <v>150.0</v>
      </c>
      <c r="F226" s="251">
        <v>227.95</v>
      </c>
      <c r="G226" s="48">
        <f t="shared" si="5"/>
        <v>0.3650763145</v>
      </c>
      <c r="H226" s="111">
        <f t="shared" si="6"/>
        <v>396.44</v>
      </c>
      <c r="I226" s="252">
        <f t="shared" si="7"/>
        <v>0.6349236855</v>
      </c>
      <c r="J226" s="248">
        <f t="shared" si="19"/>
        <v>624390000</v>
      </c>
      <c r="K226" s="253">
        <v>2008.0</v>
      </c>
      <c r="L226" s="254" t="s">
        <v>18</v>
      </c>
      <c r="M226" s="254"/>
      <c r="N226" s="254"/>
      <c r="O226" s="254"/>
      <c r="P226" s="254">
        <v>40.0</v>
      </c>
      <c r="Q226" s="253">
        <v>49.0</v>
      </c>
      <c r="R226" s="263">
        <f t="shared" si="8"/>
        <v>44.5</v>
      </c>
      <c r="S226" s="253">
        <v>67.0</v>
      </c>
      <c r="T226" s="253">
        <v>65.0</v>
      </c>
      <c r="U226" s="248">
        <f t="shared" si="9"/>
        <v>2</v>
      </c>
      <c r="V226" s="253">
        <f t="shared" si="10"/>
        <v>66</v>
      </c>
      <c r="W226" s="263">
        <f t="shared" si="11"/>
        <v>-21.5</v>
      </c>
      <c r="X226" s="257" t="s">
        <v>1602</v>
      </c>
      <c r="Y226" s="257" t="s">
        <v>1980</v>
      </c>
      <c r="Z226" s="257" t="s">
        <v>1540</v>
      </c>
      <c r="AA226" s="250">
        <v>62.6</v>
      </c>
      <c r="AB226" s="248">
        <f t="shared" si="15"/>
        <v>62600000</v>
      </c>
      <c r="AC226" s="248">
        <f t="shared" si="16"/>
        <v>227950000</v>
      </c>
      <c r="AD226" s="251">
        <v>396.44</v>
      </c>
      <c r="AE226" s="49">
        <f t="shared" si="17"/>
        <v>396440000</v>
      </c>
      <c r="AF226" s="258">
        <f t="shared" si="13"/>
        <v>0.4173333333</v>
      </c>
      <c r="AG226" s="257"/>
      <c r="AH226" s="257"/>
      <c r="AI226" s="273" t="s">
        <v>2431</v>
      </c>
      <c r="AJ226" s="255"/>
    </row>
    <row r="227" ht="15.75" customHeight="1">
      <c r="A227" s="247" t="s">
        <v>554</v>
      </c>
      <c r="B227" s="248">
        <v>603.9</v>
      </c>
      <c r="C227" s="249">
        <f t="shared" si="2"/>
        <v>4.026</v>
      </c>
      <c r="D227" s="250">
        <f t="shared" si="3"/>
        <v>4.026</v>
      </c>
      <c r="E227" s="251">
        <v>150.0</v>
      </c>
      <c r="F227" s="251">
        <v>180.01</v>
      </c>
      <c r="G227" s="48">
        <f t="shared" si="5"/>
        <v>0.2980791522</v>
      </c>
      <c r="H227" s="111">
        <f t="shared" si="6"/>
        <v>423.89</v>
      </c>
      <c r="I227" s="252">
        <f t="shared" si="7"/>
        <v>0.7019208478</v>
      </c>
      <c r="J227" s="248">
        <f t="shared" si="19"/>
        <v>603900000</v>
      </c>
      <c r="K227" s="253">
        <v>2008.0</v>
      </c>
      <c r="L227" s="254" t="s">
        <v>18</v>
      </c>
      <c r="M227" s="254"/>
      <c r="N227" s="254"/>
      <c r="O227" s="254"/>
      <c r="P227" s="254">
        <v>64.0</v>
      </c>
      <c r="Q227" s="253">
        <v>61.0</v>
      </c>
      <c r="R227" s="263">
        <f t="shared" si="8"/>
        <v>62.5</v>
      </c>
      <c r="S227" s="253">
        <v>73.0</v>
      </c>
      <c r="T227" s="253">
        <v>70.0</v>
      </c>
      <c r="U227" s="248">
        <f t="shared" si="9"/>
        <v>3</v>
      </c>
      <c r="V227" s="253">
        <f t="shared" si="10"/>
        <v>71.5</v>
      </c>
      <c r="W227" s="263">
        <f t="shared" si="11"/>
        <v>-9</v>
      </c>
      <c r="X227" s="257" t="s">
        <v>1594</v>
      </c>
      <c r="Y227" s="257" t="s">
        <v>1775</v>
      </c>
      <c r="Z227" s="257" t="s">
        <v>1550</v>
      </c>
      <c r="AA227" s="250">
        <v>63.11</v>
      </c>
      <c r="AB227" s="248">
        <f t="shared" si="15"/>
        <v>63110000</v>
      </c>
      <c r="AC227" s="248">
        <f t="shared" si="16"/>
        <v>180010000</v>
      </c>
      <c r="AD227" s="251">
        <v>423.89</v>
      </c>
      <c r="AE227" s="49">
        <f t="shared" si="17"/>
        <v>423890000</v>
      </c>
      <c r="AF227" s="258">
        <f t="shared" si="13"/>
        <v>0.4207333333</v>
      </c>
      <c r="AG227" s="257"/>
      <c r="AH227" s="257"/>
      <c r="AI227" s="273" t="s">
        <v>2467</v>
      </c>
      <c r="AJ227" s="255"/>
    </row>
    <row r="228" ht="15.75" customHeight="1">
      <c r="A228" s="260" t="s">
        <v>151</v>
      </c>
      <c r="B228" s="248">
        <v>309.98</v>
      </c>
      <c r="C228" s="249">
        <f t="shared" si="2"/>
        <v>2.066533333</v>
      </c>
      <c r="D228" s="250">
        <f t="shared" si="3"/>
        <v>2.066533333</v>
      </c>
      <c r="E228" s="251">
        <v>150.0</v>
      </c>
      <c r="F228" s="251">
        <v>114.05</v>
      </c>
      <c r="G228" s="48">
        <f t="shared" si="5"/>
        <v>0.367926963</v>
      </c>
      <c r="H228" s="111">
        <f t="shared" si="6"/>
        <v>195.93</v>
      </c>
      <c r="I228" s="252">
        <f t="shared" si="7"/>
        <v>0.632073037</v>
      </c>
      <c r="J228" s="248">
        <f t="shared" si="19"/>
        <v>309980000</v>
      </c>
      <c r="K228" s="253">
        <v>2008.0</v>
      </c>
      <c r="L228" s="254" t="s">
        <v>18</v>
      </c>
      <c r="M228" s="254"/>
      <c r="N228" s="254"/>
      <c r="O228" s="254"/>
      <c r="P228" s="254">
        <v>89.0</v>
      </c>
      <c r="Q228" s="253">
        <v>67.0</v>
      </c>
      <c r="R228" s="254">
        <f t="shared" si="8"/>
        <v>78</v>
      </c>
      <c r="S228" s="253">
        <v>76.0</v>
      </c>
      <c r="T228" s="253">
        <v>75.0</v>
      </c>
      <c r="U228" s="253">
        <f t="shared" si="9"/>
        <v>1</v>
      </c>
      <c r="V228" s="253">
        <f t="shared" si="10"/>
        <v>75.5</v>
      </c>
      <c r="W228" s="254">
        <f t="shared" si="11"/>
        <v>2.5</v>
      </c>
      <c r="X228" s="257" t="s">
        <v>1594</v>
      </c>
      <c r="Y228" s="257" t="s">
        <v>1799</v>
      </c>
      <c r="Z228" s="257" t="s">
        <v>1540</v>
      </c>
      <c r="AA228" s="250">
        <v>26.2</v>
      </c>
      <c r="AB228" s="248">
        <f t="shared" si="15"/>
        <v>26200000</v>
      </c>
      <c r="AC228" s="248">
        <f t="shared" si="16"/>
        <v>114050000</v>
      </c>
      <c r="AD228" s="251">
        <v>195.93</v>
      </c>
      <c r="AE228" s="49">
        <f t="shared" si="17"/>
        <v>195930000</v>
      </c>
      <c r="AF228" s="258">
        <f t="shared" si="13"/>
        <v>0.1746666667</v>
      </c>
      <c r="AG228" s="257"/>
      <c r="AH228" s="257"/>
      <c r="AI228" s="273" t="s">
        <v>3524</v>
      </c>
      <c r="AJ228" s="255"/>
    </row>
    <row r="229" ht="15.75" customHeight="1">
      <c r="A229" s="260" t="s">
        <v>992</v>
      </c>
      <c r="B229" s="248">
        <v>333.93</v>
      </c>
      <c r="C229" s="249">
        <f t="shared" si="2"/>
        <v>2.0870625</v>
      </c>
      <c r="D229" s="250">
        <f t="shared" si="3"/>
        <v>2.0870625</v>
      </c>
      <c r="E229" s="251">
        <v>160.0</v>
      </c>
      <c r="F229" s="251">
        <v>127.51</v>
      </c>
      <c r="G229" s="48">
        <f t="shared" si="5"/>
        <v>0.3818464948</v>
      </c>
      <c r="H229" s="111">
        <f t="shared" si="6"/>
        <v>206.42</v>
      </c>
      <c r="I229" s="252">
        <f t="shared" si="7"/>
        <v>0.6181535052</v>
      </c>
      <c r="J229" s="248">
        <f t="shared" si="19"/>
        <v>333930000</v>
      </c>
      <c r="K229" s="253">
        <v>2008.0</v>
      </c>
      <c r="L229" s="254" t="s">
        <v>18</v>
      </c>
      <c r="M229" s="254"/>
      <c r="N229" s="254"/>
      <c r="O229" s="254"/>
      <c r="P229" s="254">
        <v>73.0</v>
      </c>
      <c r="Q229" s="253">
        <v>70.0</v>
      </c>
      <c r="R229" s="254">
        <f t="shared" si="8"/>
        <v>71.5</v>
      </c>
      <c r="S229" s="253">
        <v>81.0</v>
      </c>
      <c r="T229" s="253">
        <v>71.0</v>
      </c>
      <c r="U229" s="253">
        <f t="shared" si="9"/>
        <v>10</v>
      </c>
      <c r="V229" s="253">
        <f t="shared" si="10"/>
        <v>76</v>
      </c>
      <c r="W229" s="254">
        <f t="shared" si="11"/>
        <v>-4.5</v>
      </c>
      <c r="X229" s="257" t="s">
        <v>1750</v>
      </c>
      <c r="Y229" s="257" t="s">
        <v>1751</v>
      </c>
      <c r="Z229" s="257" t="s">
        <v>1534</v>
      </c>
      <c r="AA229" s="250">
        <v>26.85</v>
      </c>
      <c r="AB229" s="248">
        <f t="shared" si="15"/>
        <v>26850000</v>
      </c>
      <c r="AC229" s="248">
        <f t="shared" si="16"/>
        <v>127510000</v>
      </c>
      <c r="AD229" s="251">
        <v>206.42</v>
      </c>
      <c r="AE229" s="49">
        <f t="shared" si="17"/>
        <v>206420000</v>
      </c>
      <c r="AF229" s="258">
        <f t="shared" si="13"/>
        <v>0.1678125</v>
      </c>
      <c r="AG229" s="257"/>
      <c r="AH229" s="257"/>
      <c r="AI229" s="273" t="s">
        <v>3504</v>
      </c>
      <c r="AJ229" s="255"/>
    </row>
    <row r="230" ht="15.75" customHeight="1">
      <c r="A230" s="260" t="s">
        <v>2966</v>
      </c>
      <c r="B230" s="248">
        <v>521.31</v>
      </c>
      <c r="C230" s="249">
        <f t="shared" si="2"/>
        <v>2.896166667</v>
      </c>
      <c r="D230" s="250">
        <f t="shared" si="3"/>
        <v>2.896166667</v>
      </c>
      <c r="E230" s="251">
        <v>180.0</v>
      </c>
      <c r="F230" s="251">
        <v>223.81</v>
      </c>
      <c r="G230" s="48">
        <f t="shared" si="5"/>
        <v>0.4293222842</v>
      </c>
      <c r="H230" s="111">
        <f t="shared" si="6"/>
        <v>297.5</v>
      </c>
      <c r="I230" s="252">
        <f t="shared" si="7"/>
        <v>0.5706777158</v>
      </c>
      <c r="J230" s="248">
        <f t="shared" si="19"/>
        <v>521310000</v>
      </c>
      <c r="K230" s="253">
        <v>2008.0</v>
      </c>
      <c r="L230" s="254" t="s">
        <v>18</v>
      </c>
      <c r="M230" s="254"/>
      <c r="N230" s="254"/>
      <c r="O230" s="254"/>
      <c r="P230" s="254">
        <v>96.0</v>
      </c>
      <c r="Q230" s="253">
        <v>94.0</v>
      </c>
      <c r="R230" s="263">
        <f t="shared" si="8"/>
        <v>95</v>
      </c>
      <c r="S230" s="253">
        <v>89.0</v>
      </c>
      <c r="T230" s="253">
        <v>89.0</v>
      </c>
      <c r="U230" s="248">
        <f t="shared" si="9"/>
        <v>0</v>
      </c>
      <c r="V230" s="253">
        <f t="shared" si="10"/>
        <v>89</v>
      </c>
      <c r="W230" s="263">
        <f t="shared" si="11"/>
        <v>6</v>
      </c>
      <c r="X230" s="257" t="s">
        <v>1594</v>
      </c>
      <c r="Y230" s="257" t="s">
        <v>2414</v>
      </c>
      <c r="Z230" s="257" t="s">
        <v>1540</v>
      </c>
      <c r="AA230" s="250">
        <v>63.09</v>
      </c>
      <c r="AB230" s="248">
        <f t="shared" si="15"/>
        <v>63090000</v>
      </c>
      <c r="AC230" s="248">
        <f t="shared" si="16"/>
        <v>223810000</v>
      </c>
      <c r="AD230" s="251">
        <v>297.5</v>
      </c>
      <c r="AE230" s="49">
        <f t="shared" si="17"/>
        <v>297500000</v>
      </c>
      <c r="AF230" s="258">
        <f t="shared" si="13"/>
        <v>0.3505</v>
      </c>
      <c r="AG230" s="257" t="s">
        <v>1608</v>
      </c>
      <c r="AH230" s="257" t="s">
        <v>1839</v>
      </c>
      <c r="AI230" s="273" t="s">
        <v>2967</v>
      </c>
      <c r="AJ230" s="255"/>
    </row>
    <row r="231" ht="15.75" customHeight="1">
      <c r="A231" s="247" t="s">
        <v>997</v>
      </c>
      <c r="B231" s="248">
        <v>1004.56</v>
      </c>
      <c r="C231" s="249">
        <f t="shared" si="2"/>
        <v>5.430054054</v>
      </c>
      <c r="D231" s="250">
        <f t="shared" si="3"/>
        <v>5.430054054</v>
      </c>
      <c r="E231" s="251">
        <v>185.0</v>
      </c>
      <c r="F231" s="251">
        <v>534.86</v>
      </c>
      <c r="G231" s="48">
        <f t="shared" si="5"/>
        <v>0.5324321096</v>
      </c>
      <c r="H231" s="111">
        <f t="shared" si="6"/>
        <v>469.7</v>
      </c>
      <c r="I231" s="252">
        <f t="shared" si="7"/>
        <v>0.4675678904</v>
      </c>
      <c r="J231" s="248">
        <f t="shared" si="19"/>
        <v>1004560000</v>
      </c>
      <c r="K231" s="253">
        <v>2008.0</v>
      </c>
      <c r="L231" s="254" t="s">
        <v>18</v>
      </c>
      <c r="M231" s="254"/>
      <c r="N231" s="254"/>
      <c r="O231" s="254"/>
      <c r="P231" s="254">
        <v>94.0</v>
      </c>
      <c r="Q231" s="253">
        <v>82.0</v>
      </c>
      <c r="R231" s="263">
        <f t="shared" si="8"/>
        <v>88</v>
      </c>
      <c r="S231" s="253">
        <v>96.0</v>
      </c>
      <c r="T231" s="253">
        <v>90.0</v>
      </c>
      <c r="U231" s="248">
        <f t="shared" si="9"/>
        <v>6</v>
      </c>
      <c r="V231" s="253">
        <f t="shared" si="10"/>
        <v>93</v>
      </c>
      <c r="W231" s="263">
        <f t="shared" si="11"/>
        <v>-5</v>
      </c>
      <c r="X231" s="257" t="s">
        <v>1602</v>
      </c>
      <c r="Y231" s="257" t="s">
        <v>1808</v>
      </c>
      <c r="Z231" s="257" t="s">
        <v>1534</v>
      </c>
      <c r="AA231" s="250">
        <v>158.4</v>
      </c>
      <c r="AB231" s="248">
        <f t="shared" si="15"/>
        <v>158400000</v>
      </c>
      <c r="AC231" s="248">
        <f t="shared" si="16"/>
        <v>534860000</v>
      </c>
      <c r="AD231" s="251">
        <v>469.7</v>
      </c>
      <c r="AE231" s="49">
        <f t="shared" si="17"/>
        <v>469700000</v>
      </c>
      <c r="AF231" s="258">
        <f t="shared" si="13"/>
        <v>0.8562162162</v>
      </c>
      <c r="AG231" s="257"/>
      <c r="AH231" s="257"/>
      <c r="AI231" s="273" t="s">
        <v>2149</v>
      </c>
      <c r="AJ231" s="255"/>
    </row>
    <row r="232" ht="15.75" customHeight="1">
      <c r="A232" s="247" t="s">
        <v>1372</v>
      </c>
      <c r="B232" s="248">
        <v>786.63</v>
      </c>
      <c r="C232" s="249">
        <f t="shared" si="2"/>
        <v>4.252054054</v>
      </c>
      <c r="D232" s="250">
        <f t="shared" si="3"/>
        <v>4.252054054</v>
      </c>
      <c r="E232" s="251">
        <v>185.0</v>
      </c>
      <c r="F232" s="251">
        <v>317.1</v>
      </c>
      <c r="G232" s="48">
        <f t="shared" si="5"/>
        <v>0.4031120095</v>
      </c>
      <c r="H232" s="111">
        <f t="shared" si="6"/>
        <v>469.53</v>
      </c>
      <c r="I232" s="252">
        <f t="shared" si="7"/>
        <v>0.5968879905</v>
      </c>
      <c r="J232" s="248">
        <f t="shared" si="19"/>
        <v>786630000</v>
      </c>
      <c r="K232" s="253">
        <v>2008.0</v>
      </c>
      <c r="L232" s="254" t="s">
        <v>18</v>
      </c>
      <c r="M232" s="254"/>
      <c r="N232" s="254"/>
      <c r="O232" s="254"/>
      <c r="P232" s="254">
        <v>77.0</v>
      </c>
      <c r="Q232" s="253">
        <v>65.0</v>
      </c>
      <c r="R232" s="263">
        <f t="shared" si="8"/>
        <v>71</v>
      </c>
      <c r="S232" s="253">
        <v>59.0</v>
      </c>
      <c r="T232" s="253">
        <v>52.0</v>
      </c>
      <c r="U232" s="248">
        <f t="shared" si="9"/>
        <v>7</v>
      </c>
      <c r="V232" s="253">
        <f t="shared" si="10"/>
        <v>55.5</v>
      </c>
      <c r="W232" s="263">
        <f t="shared" si="11"/>
        <v>15.5</v>
      </c>
      <c r="X232" s="257" t="s">
        <v>1602</v>
      </c>
      <c r="Y232" s="257" t="s">
        <v>2381</v>
      </c>
      <c r="Z232" s="257" t="s">
        <v>1893</v>
      </c>
      <c r="AA232" s="250">
        <v>100.1</v>
      </c>
      <c r="AB232" s="248">
        <f t="shared" si="15"/>
        <v>100100000</v>
      </c>
      <c r="AC232" s="248">
        <f t="shared" si="16"/>
        <v>317100000</v>
      </c>
      <c r="AD232" s="251">
        <v>469.53</v>
      </c>
      <c r="AE232" s="49">
        <f t="shared" si="17"/>
        <v>469530000</v>
      </c>
      <c r="AF232" s="258">
        <f t="shared" si="13"/>
        <v>0.5410810811</v>
      </c>
      <c r="AG232" s="257"/>
      <c r="AH232" s="257"/>
      <c r="AI232" s="273" t="s">
        <v>2382</v>
      </c>
      <c r="AJ232" s="255"/>
    </row>
    <row r="233" ht="15.75" customHeight="1">
      <c r="A233" s="260" t="s">
        <v>434</v>
      </c>
      <c r="B233" s="248">
        <v>585.52</v>
      </c>
      <c r="C233" s="249">
        <f t="shared" si="2"/>
        <v>3.147956989</v>
      </c>
      <c r="D233" s="250">
        <f t="shared" si="3"/>
        <v>3.147956989</v>
      </c>
      <c r="E233" s="251">
        <v>186.0</v>
      </c>
      <c r="F233" s="251">
        <v>318.76</v>
      </c>
      <c r="G233" s="48">
        <f t="shared" si="5"/>
        <v>0.5444049734</v>
      </c>
      <c r="H233" s="111">
        <f t="shared" si="6"/>
        <v>266.76</v>
      </c>
      <c r="I233" s="252">
        <f t="shared" si="7"/>
        <v>0.4555950266</v>
      </c>
      <c r="J233" s="248">
        <f t="shared" si="19"/>
        <v>585520000</v>
      </c>
      <c r="K233" s="253">
        <v>2008.0</v>
      </c>
      <c r="L233" s="254" t="s">
        <v>18</v>
      </c>
      <c r="M233" s="254"/>
      <c r="N233" s="254"/>
      <c r="O233" s="254"/>
      <c r="P233" s="254">
        <v>94.0</v>
      </c>
      <c r="Q233" s="253">
        <v>79.0</v>
      </c>
      <c r="R233" s="263">
        <f t="shared" si="8"/>
        <v>86.5</v>
      </c>
      <c r="S233" s="253">
        <v>91.0</v>
      </c>
      <c r="T233" s="253">
        <v>83.0</v>
      </c>
      <c r="U233" s="248">
        <f t="shared" si="9"/>
        <v>8</v>
      </c>
      <c r="V233" s="253">
        <f t="shared" si="10"/>
        <v>87</v>
      </c>
      <c r="W233" s="263">
        <f t="shared" si="11"/>
        <v>-0.5</v>
      </c>
      <c r="X233" s="257" t="s">
        <v>1602</v>
      </c>
      <c r="Y233" s="257" t="s">
        <v>2187</v>
      </c>
      <c r="Z233" s="257" t="s">
        <v>1534</v>
      </c>
      <c r="AA233" s="250">
        <v>98.62</v>
      </c>
      <c r="AB233" s="248">
        <f t="shared" si="15"/>
        <v>98620000</v>
      </c>
      <c r="AC233" s="248">
        <f t="shared" si="16"/>
        <v>318760000</v>
      </c>
      <c r="AD233" s="251">
        <v>266.76</v>
      </c>
      <c r="AE233" s="49">
        <f t="shared" si="17"/>
        <v>266760000</v>
      </c>
      <c r="AF233" s="258">
        <f t="shared" si="13"/>
        <v>0.5302150538</v>
      </c>
      <c r="AG233" s="257"/>
      <c r="AH233" s="257"/>
      <c r="AI233" s="273" t="s">
        <v>2842</v>
      </c>
      <c r="AJ233" s="255"/>
    </row>
    <row r="234" ht="15.75" customHeight="1">
      <c r="A234" s="260" t="s">
        <v>503</v>
      </c>
      <c r="B234" s="248">
        <v>631.74</v>
      </c>
      <c r="C234" s="249">
        <f t="shared" si="2"/>
        <v>3.1587</v>
      </c>
      <c r="D234" s="250">
        <f t="shared" si="3"/>
        <v>3.1587</v>
      </c>
      <c r="E234" s="251">
        <v>200.0</v>
      </c>
      <c r="F234" s="251">
        <v>215.43</v>
      </c>
      <c r="G234" s="48">
        <f t="shared" si="5"/>
        <v>0.3410105423</v>
      </c>
      <c r="H234" s="111">
        <f t="shared" si="6"/>
        <v>416.31</v>
      </c>
      <c r="I234" s="252">
        <f t="shared" si="7"/>
        <v>0.6589894577</v>
      </c>
      <c r="J234" s="248">
        <f t="shared" si="19"/>
        <v>631740000</v>
      </c>
      <c r="K234" s="253">
        <v>2008.0</v>
      </c>
      <c r="L234" s="254" t="s">
        <v>18</v>
      </c>
      <c r="M234" s="254"/>
      <c r="N234" s="254"/>
      <c r="O234" s="254"/>
      <c r="P234" s="254">
        <v>88.0</v>
      </c>
      <c r="Q234" s="253">
        <v>73.0</v>
      </c>
      <c r="R234" s="263">
        <f t="shared" si="8"/>
        <v>80.5</v>
      </c>
      <c r="S234" s="253">
        <v>83.0</v>
      </c>
      <c r="T234" s="253">
        <v>81.0</v>
      </c>
      <c r="U234" s="248">
        <f t="shared" si="9"/>
        <v>2</v>
      </c>
      <c r="V234" s="253">
        <f t="shared" si="10"/>
        <v>82</v>
      </c>
      <c r="W234" s="263">
        <f t="shared" si="11"/>
        <v>-1.5</v>
      </c>
      <c r="X234" s="257" t="s">
        <v>1594</v>
      </c>
      <c r="Y234" s="257" t="s">
        <v>1775</v>
      </c>
      <c r="Z234" s="257" t="s">
        <v>1540</v>
      </c>
      <c r="AA234" s="250">
        <v>60.24</v>
      </c>
      <c r="AB234" s="248">
        <f t="shared" si="15"/>
        <v>60240000</v>
      </c>
      <c r="AC234" s="248">
        <f t="shared" si="16"/>
        <v>215430000</v>
      </c>
      <c r="AD234" s="251">
        <v>416.31</v>
      </c>
      <c r="AE234" s="49">
        <f t="shared" si="17"/>
        <v>416310000</v>
      </c>
      <c r="AF234" s="258">
        <f t="shared" si="13"/>
        <v>0.3012</v>
      </c>
      <c r="AG234" s="257"/>
      <c r="AH234" s="257"/>
      <c r="AI234" s="273" t="s">
        <v>2831</v>
      </c>
      <c r="AJ234" s="255"/>
    </row>
    <row r="235" ht="15.75" customHeight="1">
      <c r="A235" s="260" t="s">
        <v>978</v>
      </c>
      <c r="B235" s="248">
        <v>419.66</v>
      </c>
      <c r="C235" s="249">
        <f t="shared" si="2"/>
        <v>2.0983</v>
      </c>
      <c r="D235" s="250">
        <f t="shared" si="3"/>
        <v>2.0983</v>
      </c>
      <c r="E235" s="251">
        <v>200.0</v>
      </c>
      <c r="F235" s="251">
        <v>141.62</v>
      </c>
      <c r="G235" s="48">
        <f t="shared" si="5"/>
        <v>0.3374636611</v>
      </c>
      <c r="H235" s="111">
        <f t="shared" si="6"/>
        <v>278.04</v>
      </c>
      <c r="I235" s="252">
        <f t="shared" si="7"/>
        <v>0.6625363389</v>
      </c>
      <c r="J235" s="248">
        <f t="shared" si="19"/>
        <v>419660000</v>
      </c>
      <c r="K235" s="253">
        <v>2008.0</v>
      </c>
      <c r="L235" s="254" t="s">
        <v>18</v>
      </c>
      <c r="M235" s="254"/>
      <c r="N235" s="254"/>
      <c r="O235" s="254"/>
      <c r="P235" s="254">
        <v>66.0</v>
      </c>
      <c r="Q235" s="253">
        <v>62.0</v>
      </c>
      <c r="R235" s="263">
        <f t="shared" si="8"/>
        <v>64</v>
      </c>
      <c r="S235" s="253">
        <v>78.0</v>
      </c>
      <c r="T235" s="253">
        <v>65.0</v>
      </c>
      <c r="U235" s="248">
        <f t="shared" si="9"/>
        <v>13</v>
      </c>
      <c r="V235" s="253">
        <f t="shared" si="10"/>
        <v>71.5</v>
      </c>
      <c r="W235" s="263">
        <f t="shared" si="11"/>
        <v>-7.5</v>
      </c>
      <c r="X235" s="257" t="s">
        <v>1602</v>
      </c>
      <c r="Y235" s="257" t="s">
        <v>1716</v>
      </c>
      <c r="Z235" s="257" t="s">
        <v>1893</v>
      </c>
      <c r="AA235" s="250">
        <v>55.03</v>
      </c>
      <c r="AB235" s="248">
        <f t="shared" si="15"/>
        <v>55030000</v>
      </c>
      <c r="AC235" s="248">
        <f t="shared" si="16"/>
        <v>141620000</v>
      </c>
      <c r="AD235" s="251">
        <v>278.04</v>
      </c>
      <c r="AE235" s="49">
        <f t="shared" si="17"/>
        <v>278040000</v>
      </c>
      <c r="AF235" s="258">
        <f t="shared" si="13"/>
        <v>0.27515</v>
      </c>
      <c r="AG235" s="257"/>
      <c r="AH235" s="257"/>
      <c r="AI235" s="273" t="s">
        <v>3487</v>
      </c>
      <c r="AJ235" s="255"/>
    </row>
    <row r="236" ht="15.75" customHeight="1">
      <c r="A236" s="260" t="s">
        <v>748</v>
      </c>
      <c r="B236" s="248">
        <v>586.09</v>
      </c>
      <c r="C236" s="249">
        <f t="shared" si="2"/>
        <v>2.548217391</v>
      </c>
      <c r="D236" s="250">
        <f t="shared" si="3"/>
        <v>2.548217391</v>
      </c>
      <c r="E236" s="251">
        <v>230.0</v>
      </c>
      <c r="F236" s="251">
        <v>168.37</v>
      </c>
      <c r="G236" s="48">
        <f t="shared" si="5"/>
        <v>0.2872766981</v>
      </c>
      <c r="H236" s="111">
        <f t="shared" si="6"/>
        <v>417.72</v>
      </c>
      <c r="I236" s="252">
        <f t="shared" si="7"/>
        <v>0.7127233019</v>
      </c>
      <c r="J236" s="248">
        <f t="shared" si="19"/>
        <v>586090000</v>
      </c>
      <c r="K236" s="253">
        <v>2008.0</v>
      </c>
      <c r="L236" s="254" t="s">
        <v>18</v>
      </c>
      <c r="M236" s="254"/>
      <c r="N236" s="254"/>
      <c r="O236" s="254"/>
      <c r="P236" s="254">
        <v>64.0</v>
      </c>
      <c r="Q236" s="253">
        <v>58.0</v>
      </c>
      <c r="R236" s="263">
        <f t="shared" si="8"/>
        <v>61</v>
      </c>
      <c r="S236" s="253">
        <v>62.0</v>
      </c>
      <c r="T236" s="253">
        <v>64.0</v>
      </c>
      <c r="U236" s="248">
        <f t="shared" si="9"/>
        <v>-2</v>
      </c>
      <c r="V236" s="253">
        <f t="shared" si="10"/>
        <v>63</v>
      </c>
      <c r="W236" s="263">
        <f t="shared" si="11"/>
        <v>-2</v>
      </c>
      <c r="X236" s="257" t="s">
        <v>1602</v>
      </c>
      <c r="Y236" s="257" t="s">
        <v>2111</v>
      </c>
      <c r="Z236" s="257" t="s">
        <v>1550</v>
      </c>
      <c r="AA236" s="250">
        <v>67.5</v>
      </c>
      <c r="AB236" s="248">
        <f t="shared" si="15"/>
        <v>67500000</v>
      </c>
      <c r="AC236" s="248">
        <f t="shared" si="16"/>
        <v>168370000</v>
      </c>
      <c r="AD236" s="251">
        <v>417.72</v>
      </c>
      <c r="AE236" s="49">
        <f t="shared" si="17"/>
        <v>417720000</v>
      </c>
      <c r="AF236" s="258">
        <f t="shared" si="13"/>
        <v>0.2934782609</v>
      </c>
      <c r="AG236" s="257"/>
      <c r="AH236" s="257"/>
      <c r="AI236" s="273" t="s">
        <v>3178</v>
      </c>
      <c r="AJ236" s="255"/>
    </row>
    <row r="237" ht="15.75" customHeight="1">
      <c r="A237" s="247" t="s">
        <v>1450</v>
      </c>
      <c r="B237" s="248">
        <v>193.36</v>
      </c>
      <c r="C237" s="249">
        <f t="shared" si="2"/>
        <v>12890.66667</v>
      </c>
      <c r="D237" s="250">
        <f t="shared" si="3"/>
        <v>12890.66667</v>
      </c>
      <c r="E237" s="272">
        <v>0.015</v>
      </c>
      <c r="F237" s="251">
        <v>107.92</v>
      </c>
      <c r="G237" s="48">
        <f t="shared" si="5"/>
        <v>0.5581299131</v>
      </c>
      <c r="H237" s="111">
        <f t="shared" si="6"/>
        <v>85.44</v>
      </c>
      <c r="I237" s="252">
        <f t="shared" si="7"/>
        <v>0.4418700869</v>
      </c>
      <c r="J237" s="248">
        <f t="shared" si="19"/>
        <v>193360000</v>
      </c>
      <c r="K237" s="253">
        <v>2009.0</v>
      </c>
      <c r="L237" s="254" t="s">
        <v>18</v>
      </c>
      <c r="M237" s="254"/>
      <c r="N237" s="254"/>
      <c r="O237" s="254"/>
      <c r="P237" s="254">
        <v>82.0</v>
      </c>
      <c r="Q237" s="253">
        <v>68.0</v>
      </c>
      <c r="R237" s="263">
        <f t="shared" si="8"/>
        <v>75</v>
      </c>
      <c r="S237" s="253">
        <v>56.0</v>
      </c>
      <c r="T237" s="253">
        <v>57.0</v>
      </c>
      <c r="U237" s="253">
        <f t="shared" si="9"/>
        <v>-1</v>
      </c>
      <c r="V237" s="253">
        <f t="shared" si="10"/>
        <v>56.5</v>
      </c>
      <c r="W237" s="263">
        <f t="shared" si="11"/>
        <v>18.5</v>
      </c>
      <c r="X237" s="257" t="s">
        <v>1395</v>
      </c>
      <c r="Y237" s="257" t="s">
        <v>1596</v>
      </c>
      <c r="Z237" s="257" t="s">
        <v>1540</v>
      </c>
      <c r="AA237" s="250">
        <v>19.6</v>
      </c>
      <c r="AB237" s="248">
        <f t="shared" si="15"/>
        <v>19600000</v>
      </c>
      <c r="AC237" s="248">
        <f t="shared" si="16"/>
        <v>107920000</v>
      </c>
      <c r="AD237" s="251">
        <v>85.44</v>
      </c>
      <c r="AE237" s="49">
        <f t="shared" si="17"/>
        <v>85440000</v>
      </c>
      <c r="AF237" s="249">
        <f t="shared" si="13"/>
        <v>1306.666667</v>
      </c>
      <c r="AG237" s="257"/>
      <c r="AH237" s="257"/>
      <c r="AI237" s="273" t="s">
        <v>1597</v>
      </c>
      <c r="AJ237" s="255"/>
    </row>
    <row r="238" ht="15.75" customHeight="1">
      <c r="A238" s="260" t="s">
        <v>2742</v>
      </c>
      <c r="B238" s="248">
        <v>10.0</v>
      </c>
      <c r="C238" s="249">
        <f t="shared" si="2"/>
        <v>3.333333333</v>
      </c>
      <c r="D238" s="250">
        <f t="shared" si="3"/>
        <v>3.333333333</v>
      </c>
      <c r="E238" s="251">
        <v>3.0</v>
      </c>
      <c r="F238" s="251">
        <v>10.0</v>
      </c>
      <c r="G238" s="48">
        <f t="shared" si="5"/>
        <v>1</v>
      </c>
      <c r="H238" s="111">
        <f t="shared" si="6"/>
        <v>0.15</v>
      </c>
      <c r="I238" s="252">
        <f t="shared" si="7"/>
        <v>0.015</v>
      </c>
      <c r="J238" s="248">
        <f t="shared" si="19"/>
        <v>10000000</v>
      </c>
      <c r="K238" s="253">
        <v>2009.0</v>
      </c>
      <c r="L238" s="254" t="s">
        <v>18</v>
      </c>
      <c r="M238" s="254"/>
      <c r="N238" s="254"/>
      <c r="O238" s="254"/>
      <c r="P238" s="254">
        <v>21.0</v>
      </c>
      <c r="Q238" s="253">
        <v>46.0</v>
      </c>
      <c r="R238" s="254">
        <f t="shared" si="8"/>
        <v>33.5</v>
      </c>
      <c r="S238" s="253">
        <v>27.0</v>
      </c>
      <c r="T238" s="253">
        <v>62.0</v>
      </c>
      <c r="U238" s="253">
        <f t="shared" si="9"/>
        <v>-35</v>
      </c>
      <c r="V238" s="253">
        <f t="shared" si="10"/>
        <v>44.5</v>
      </c>
      <c r="W238" s="254">
        <f t="shared" si="11"/>
        <v>-11</v>
      </c>
      <c r="X238" s="257" t="s">
        <v>1602</v>
      </c>
      <c r="Y238" s="257" t="s">
        <v>1958</v>
      </c>
      <c r="Z238" s="257" t="s">
        <v>1540</v>
      </c>
      <c r="AA238" s="250">
        <v>4.1</v>
      </c>
      <c r="AB238" s="248">
        <f t="shared" si="15"/>
        <v>4100000</v>
      </c>
      <c r="AC238" s="248">
        <f t="shared" si="16"/>
        <v>10000000</v>
      </c>
      <c r="AD238" s="251">
        <v>0.15</v>
      </c>
      <c r="AE238" s="49">
        <f t="shared" si="17"/>
        <v>150000</v>
      </c>
      <c r="AF238" s="258">
        <f t="shared" si="13"/>
        <v>1.366666667</v>
      </c>
      <c r="AG238" s="257"/>
      <c r="AH238" s="257"/>
      <c r="AI238" s="273" t="s">
        <v>2743</v>
      </c>
      <c r="AJ238" s="255"/>
    </row>
    <row r="239" ht="15.75" customHeight="1">
      <c r="A239" s="260" t="s">
        <v>2754</v>
      </c>
      <c r="B239" s="248">
        <v>16.57</v>
      </c>
      <c r="C239" s="249">
        <f t="shared" si="2"/>
        <v>3.314</v>
      </c>
      <c r="D239" s="250">
        <f t="shared" si="3"/>
        <v>3.314</v>
      </c>
      <c r="E239" s="251">
        <v>5.0</v>
      </c>
      <c r="F239" s="251">
        <v>12.06</v>
      </c>
      <c r="G239" s="48">
        <f t="shared" si="5"/>
        <v>0.7278213639</v>
      </c>
      <c r="H239" s="111">
        <f t="shared" si="6"/>
        <v>4.51</v>
      </c>
      <c r="I239" s="252">
        <f t="shared" si="7"/>
        <v>0.2721786361</v>
      </c>
      <c r="J239" s="248">
        <f t="shared" si="19"/>
        <v>16570000</v>
      </c>
      <c r="K239" s="253">
        <v>2009.0</v>
      </c>
      <c r="L239" s="254" t="s">
        <v>18</v>
      </c>
      <c r="M239" s="254"/>
      <c r="N239" s="254"/>
      <c r="O239" s="254"/>
      <c r="P239" s="254">
        <v>72.0</v>
      </c>
      <c r="Q239" s="253">
        <v>61.0</v>
      </c>
      <c r="R239" s="254">
        <f t="shared" si="8"/>
        <v>66.5</v>
      </c>
      <c r="S239" s="253">
        <v>59.0</v>
      </c>
      <c r="T239" s="253">
        <v>64.0</v>
      </c>
      <c r="U239" s="253">
        <f t="shared" si="9"/>
        <v>-5</v>
      </c>
      <c r="V239" s="253">
        <f t="shared" si="10"/>
        <v>61.5</v>
      </c>
      <c r="W239" s="254">
        <f t="shared" si="11"/>
        <v>5</v>
      </c>
      <c r="X239" s="257" t="s">
        <v>1543</v>
      </c>
      <c r="Y239" s="257" t="s">
        <v>1543</v>
      </c>
      <c r="Z239" s="257" t="s">
        <v>1540</v>
      </c>
      <c r="AA239" s="250">
        <v>0.9</v>
      </c>
      <c r="AB239" s="248">
        <f t="shared" si="15"/>
        <v>900000</v>
      </c>
      <c r="AC239" s="248">
        <f t="shared" si="16"/>
        <v>12060000</v>
      </c>
      <c r="AD239" s="251">
        <v>4.51</v>
      </c>
      <c r="AE239" s="49">
        <f t="shared" si="17"/>
        <v>4510000</v>
      </c>
      <c r="AF239" s="258">
        <f t="shared" si="13"/>
        <v>0.18</v>
      </c>
      <c r="AG239" s="257"/>
      <c r="AH239" s="257"/>
      <c r="AI239" s="273" t="s">
        <v>2755</v>
      </c>
      <c r="AJ239" s="255"/>
    </row>
    <row r="240" ht="15.75" customHeight="1">
      <c r="A240" s="260" t="s">
        <v>3458</v>
      </c>
      <c r="B240" s="248">
        <v>10.7</v>
      </c>
      <c r="C240" s="249">
        <f t="shared" si="2"/>
        <v>2.14</v>
      </c>
      <c r="D240" s="250">
        <f t="shared" si="3"/>
        <v>2.14</v>
      </c>
      <c r="E240" s="251">
        <v>5.0</v>
      </c>
      <c r="F240" s="251">
        <v>10.6</v>
      </c>
      <c r="G240" s="48">
        <f t="shared" si="5"/>
        <v>0.9906542056</v>
      </c>
      <c r="H240" s="111">
        <f t="shared" si="6"/>
        <v>0.14</v>
      </c>
      <c r="I240" s="252">
        <f t="shared" si="7"/>
        <v>0.01308411215</v>
      </c>
      <c r="J240" s="248">
        <f t="shared" si="19"/>
        <v>10700000</v>
      </c>
      <c r="K240" s="253">
        <v>2009.0</v>
      </c>
      <c r="L240" s="254" t="s">
        <v>18</v>
      </c>
      <c r="M240" s="254"/>
      <c r="N240" s="254"/>
      <c r="O240" s="254"/>
      <c r="P240" s="254">
        <v>34.0</v>
      </c>
      <c r="Q240" s="253">
        <v>43.0</v>
      </c>
      <c r="R240" s="254">
        <f t="shared" si="8"/>
        <v>38.5</v>
      </c>
      <c r="S240" s="253">
        <v>66.0</v>
      </c>
      <c r="T240" s="253">
        <v>58.0</v>
      </c>
      <c r="U240" s="253">
        <f t="shared" si="9"/>
        <v>8</v>
      </c>
      <c r="V240" s="253">
        <f t="shared" si="10"/>
        <v>62</v>
      </c>
      <c r="W240" s="254">
        <f t="shared" si="11"/>
        <v>-23.5</v>
      </c>
      <c r="X240" s="257" t="s">
        <v>1605</v>
      </c>
      <c r="Y240" s="257" t="s">
        <v>1605</v>
      </c>
      <c r="Z240" s="257" t="s">
        <v>1534</v>
      </c>
      <c r="AA240" s="250">
        <v>5.3</v>
      </c>
      <c r="AB240" s="248">
        <f t="shared" si="15"/>
        <v>5300000</v>
      </c>
      <c r="AC240" s="248">
        <f t="shared" si="16"/>
        <v>10600000</v>
      </c>
      <c r="AD240" s="251">
        <v>0.14</v>
      </c>
      <c r="AE240" s="49">
        <f t="shared" si="17"/>
        <v>140000</v>
      </c>
      <c r="AF240" s="258">
        <f t="shared" si="13"/>
        <v>1.06</v>
      </c>
      <c r="AG240" s="257"/>
      <c r="AH240" s="257"/>
      <c r="AI240" s="273" t="s">
        <v>3459</v>
      </c>
      <c r="AJ240" s="255"/>
    </row>
    <row r="241" ht="15.75" customHeight="1">
      <c r="A241" s="247" t="s">
        <v>2324</v>
      </c>
      <c r="B241" s="248">
        <v>31.43</v>
      </c>
      <c r="C241" s="249">
        <f t="shared" si="2"/>
        <v>4.49</v>
      </c>
      <c r="D241" s="250">
        <f t="shared" si="3"/>
        <v>4.49</v>
      </c>
      <c r="E241" s="251">
        <v>7.0</v>
      </c>
      <c r="F241" s="251">
        <v>9.23</v>
      </c>
      <c r="G241" s="48">
        <f t="shared" si="5"/>
        <v>0.2936684696</v>
      </c>
      <c r="H241" s="111">
        <f t="shared" si="6"/>
        <v>22.2</v>
      </c>
      <c r="I241" s="252">
        <f t="shared" si="7"/>
        <v>0.7063315304</v>
      </c>
      <c r="J241" s="248">
        <f t="shared" si="19"/>
        <v>31430000</v>
      </c>
      <c r="K241" s="253">
        <v>2009.0</v>
      </c>
      <c r="L241" s="254" t="s">
        <v>18</v>
      </c>
      <c r="M241" s="254"/>
      <c r="N241" s="254"/>
      <c r="O241" s="254"/>
      <c r="P241" s="254">
        <v>89.0</v>
      </c>
      <c r="Q241" s="253">
        <v>79.0</v>
      </c>
      <c r="R241" s="254">
        <f t="shared" si="8"/>
        <v>84</v>
      </c>
      <c r="S241" s="253">
        <v>64.0</v>
      </c>
      <c r="T241" s="253">
        <v>66.0</v>
      </c>
      <c r="U241" s="253">
        <f t="shared" si="9"/>
        <v>-2</v>
      </c>
      <c r="V241" s="253">
        <f t="shared" si="10"/>
        <v>65</v>
      </c>
      <c r="W241" s="254">
        <f t="shared" si="11"/>
        <v>19</v>
      </c>
      <c r="X241" s="257" t="s">
        <v>1543</v>
      </c>
      <c r="Y241" s="257" t="s">
        <v>1543</v>
      </c>
      <c r="Z241" s="257" t="s">
        <v>1540</v>
      </c>
      <c r="AA241" s="250">
        <v>0.25</v>
      </c>
      <c r="AB241" s="248">
        <f t="shared" si="15"/>
        <v>250000</v>
      </c>
      <c r="AC241" s="248">
        <f t="shared" si="16"/>
        <v>9230000</v>
      </c>
      <c r="AD241" s="251">
        <v>22.2</v>
      </c>
      <c r="AE241" s="49">
        <f t="shared" si="17"/>
        <v>22200000</v>
      </c>
      <c r="AF241" s="258">
        <f t="shared" si="13"/>
        <v>0.03571428571</v>
      </c>
      <c r="AG241" s="257"/>
      <c r="AH241" s="257"/>
      <c r="AI241" s="273" t="s">
        <v>2325</v>
      </c>
      <c r="AJ241" s="255"/>
    </row>
    <row r="242" ht="15.75" customHeight="1">
      <c r="A242" s="247" t="s">
        <v>1856</v>
      </c>
      <c r="B242" s="248">
        <v>60.72</v>
      </c>
      <c r="C242" s="249">
        <f t="shared" si="2"/>
        <v>8.096</v>
      </c>
      <c r="D242" s="250">
        <f t="shared" si="3"/>
        <v>8.096</v>
      </c>
      <c r="E242" s="251">
        <v>7.5</v>
      </c>
      <c r="F242" s="251">
        <v>32.39</v>
      </c>
      <c r="G242" s="48">
        <f t="shared" si="5"/>
        <v>0.5334321476</v>
      </c>
      <c r="H242" s="111">
        <f t="shared" si="6"/>
        <v>28.33</v>
      </c>
      <c r="I242" s="252">
        <f t="shared" si="7"/>
        <v>0.4665678524</v>
      </c>
      <c r="J242" s="248">
        <f t="shared" si="19"/>
        <v>60720000</v>
      </c>
      <c r="K242" s="253">
        <v>2009.0</v>
      </c>
      <c r="L242" s="254" t="s">
        <v>18</v>
      </c>
      <c r="M242" s="254"/>
      <c r="N242" s="254"/>
      <c r="O242" s="254"/>
      <c r="P242" s="254">
        <v>87.0</v>
      </c>
      <c r="Q242" s="253">
        <v>76.0</v>
      </c>
      <c r="R242" s="254">
        <f t="shared" si="8"/>
        <v>81.5</v>
      </c>
      <c r="S242" s="253">
        <v>81.0</v>
      </c>
      <c r="T242" s="253">
        <v>79.0</v>
      </c>
      <c r="U242" s="253">
        <f t="shared" si="9"/>
        <v>2</v>
      </c>
      <c r="V242" s="253">
        <f t="shared" si="10"/>
        <v>80</v>
      </c>
      <c r="W242" s="254">
        <f t="shared" si="11"/>
        <v>1.5</v>
      </c>
      <c r="X242" s="257" t="s">
        <v>1543</v>
      </c>
      <c r="Y242" s="257" t="s">
        <v>1616</v>
      </c>
      <c r="Z242" s="257" t="s">
        <v>1540</v>
      </c>
      <c r="AA242" s="250">
        <v>3.8</v>
      </c>
      <c r="AB242" s="248">
        <f t="shared" si="15"/>
        <v>3800000</v>
      </c>
      <c r="AC242" s="248">
        <f t="shared" si="16"/>
        <v>32390000</v>
      </c>
      <c r="AD242" s="251">
        <v>28.33</v>
      </c>
      <c r="AE242" s="49">
        <f t="shared" si="17"/>
        <v>28330000</v>
      </c>
      <c r="AF242" s="258">
        <f t="shared" si="13"/>
        <v>0.5066666667</v>
      </c>
      <c r="AG242" s="257"/>
      <c r="AH242" s="257"/>
      <c r="AI242" s="273" t="s">
        <v>1857</v>
      </c>
      <c r="AJ242" s="255"/>
    </row>
    <row r="243" ht="15.75" customHeight="1">
      <c r="A243" s="260" t="s">
        <v>2672</v>
      </c>
      <c r="B243" s="248">
        <v>26.09</v>
      </c>
      <c r="C243" s="249">
        <f t="shared" si="2"/>
        <v>3.478666667</v>
      </c>
      <c r="D243" s="250">
        <f t="shared" si="3"/>
        <v>3.478666667</v>
      </c>
      <c r="E243" s="251">
        <v>7.5</v>
      </c>
      <c r="F243" s="251">
        <v>12.57</v>
      </c>
      <c r="G243" s="48">
        <f t="shared" si="5"/>
        <v>0.4817937907</v>
      </c>
      <c r="H243" s="111">
        <f t="shared" si="6"/>
        <v>13.52</v>
      </c>
      <c r="I243" s="252">
        <f t="shared" si="7"/>
        <v>0.5182062093</v>
      </c>
      <c r="J243" s="248">
        <f t="shared" si="19"/>
        <v>26090000</v>
      </c>
      <c r="K243" s="253">
        <v>2009.0</v>
      </c>
      <c r="L243" s="254" t="s">
        <v>18</v>
      </c>
      <c r="M243" s="254"/>
      <c r="N243" s="254"/>
      <c r="O243" s="254"/>
      <c r="P243" s="254">
        <v>94.0</v>
      </c>
      <c r="Q243" s="253">
        <v>85.0</v>
      </c>
      <c r="R243" s="254">
        <f t="shared" si="8"/>
        <v>89.5</v>
      </c>
      <c r="S243" s="253">
        <v>78.0</v>
      </c>
      <c r="T243" s="253">
        <v>79.0</v>
      </c>
      <c r="U243" s="253">
        <f t="shared" si="9"/>
        <v>-1</v>
      </c>
      <c r="V243" s="253">
        <f t="shared" si="10"/>
        <v>78.5</v>
      </c>
      <c r="W243" s="254">
        <f t="shared" si="11"/>
        <v>11</v>
      </c>
      <c r="X243" s="257" t="s">
        <v>1565</v>
      </c>
      <c r="Y243" s="257" t="s">
        <v>2668</v>
      </c>
      <c r="Z243" s="257" t="s">
        <v>1534</v>
      </c>
      <c r="AA243" s="250">
        <v>0.76</v>
      </c>
      <c r="AB243" s="248">
        <f t="shared" si="15"/>
        <v>760000</v>
      </c>
      <c r="AC243" s="248">
        <f t="shared" si="16"/>
        <v>12570000</v>
      </c>
      <c r="AD243" s="251">
        <v>13.52</v>
      </c>
      <c r="AE243" s="49">
        <f t="shared" si="17"/>
        <v>13520000</v>
      </c>
      <c r="AF243" s="258">
        <f t="shared" si="13"/>
        <v>0.1013333333</v>
      </c>
      <c r="AG243" s="257"/>
      <c r="AH243" s="257"/>
      <c r="AI243" s="273" t="s">
        <v>2673</v>
      </c>
      <c r="AJ243" s="255"/>
    </row>
    <row r="244" ht="15.75" customHeight="1">
      <c r="A244" s="260" t="s">
        <v>4001</v>
      </c>
      <c r="B244" s="248">
        <v>10.83</v>
      </c>
      <c r="C244" s="249">
        <f t="shared" si="2"/>
        <v>1.444</v>
      </c>
      <c r="D244" s="250">
        <f t="shared" si="3"/>
        <v>1.444</v>
      </c>
      <c r="E244" s="251">
        <v>7.5</v>
      </c>
      <c r="F244" s="251">
        <v>10.8</v>
      </c>
      <c r="G244" s="48">
        <f t="shared" si="5"/>
        <v>0.9972299169</v>
      </c>
      <c r="H244" s="111">
        <f t="shared" si="6"/>
        <v>0.03</v>
      </c>
      <c r="I244" s="252">
        <f t="shared" si="7"/>
        <v>0.002770083102</v>
      </c>
      <c r="J244" s="248">
        <f t="shared" si="19"/>
        <v>10830000</v>
      </c>
      <c r="K244" s="253">
        <v>2009.0</v>
      </c>
      <c r="L244" s="254" t="s">
        <v>18</v>
      </c>
      <c r="M244" s="254"/>
      <c r="N244" s="254"/>
      <c r="O244" s="254"/>
      <c r="P244" s="254">
        <v>62.0</v>
      </c>
      <c r="Q244" s="253">
        <v>61.0</v>
      </c>
      <c r="R244" s="254">
        <f t="shared" si="8"/>
        <v>61.5</v>
      </c>
      <c r="S244" s="253">
        <v>37.0</v>
      </c>
      <c r="T244" s="253">
        <v>60.0</v>
      </c>
      <c r="U244" s="253">
        <f t="shared" si="9"/>
        <v>-23</v>
      </c>
      <c r="V244" s="253">
        <f t="shared" si="10"/>
        <v>48.5</v>
      </c>
      <c r="W244" s="254">
        <f t="shared" si="11"/>
        <v>13</v>
      </c>
      <c r="X244" s="257" t="s">
        <v>1543</v>
      </c>
      <c r="Y244" s="257" t="s">
        <v>3028</v>
      </c>
      <c r="Z244" s="257" t="s">
        <v>1540</v>
      </c>
      <c r="AA244" s="250">
        <v>4.3</v>
      </c>
      <c r="AB244" s="248">
        <f t="shared" si="15"/>
        <v>4300000</v>
      </c>
      <c r="AC244" s="248">
        <f t="shared" si="16"/>
        <v>10800000</v>
      </c>
      <c r="AD244" s="251">
        <v>0.03</v>
      </c>
      <c r="AE244" s="49">
        <f t="shared" si="17"/>
        <v>30000</v>
      </c>
      <c r="AF244" s="258">
        <f t="shared" si="13"/>
        <v>0.5733333333</v>
      </c>
      <c r="AG244" s="257"/>
      <c r="AH244" s="257"/>
      <c r="AI244" s="273" t="s">
        <v>4002</v>
      </c>
      <c r="AJ244" s="255"/>
    </row>
    <row r="245" ht="15.75" customHeight="1">
      <c r="A245" s="260" t="s">
        <v>3750</v>
      </c>
      <c r="B245" s="248">
        <v>17.16</v>
      </c>
      <c r="C245" s="249">
        <f t="shared" si="2"/>
        <v>1.751020408</v>
      </c>
      <c r="D245" s="250">
        <f t="shared" si="3"/>
        <v>1.751020408</v>
      </c>
      <c r="E245" s="251">
        <v>9.8</v>
      </c>
      <c r="F245" s="251">
        <v>16.04</v>
      </c>
      <c r="G245" s="48">
        <f t="shared" si="5"/>
        <v>0.9347319347</v>
      </c>
      <c r="H245" s="111">
        <f t="shared" si="6"/>
        <v>1.12</v>
      </c>
      <c r="I245" s="252">
        <f t="shared" si="7"/>
        <v>0.06526806527</v>
      </c>
      <c r="J245" s="248">
        <f t="shared" si="19"/>
        <v>17160000</v>
      </c>
      <c r="K245" s="253">
        <v>2009.0</v>
      </c>
      <c r="L245" s="254" t="s">
        <v>18</v>
      </c>
      <c r="M245" s="254"/>
      <c r="N245" s="254"/>
      <c r="O245" s="254"/>
      <c r="P245" s="254">
        <v>89.0</v>
      </c>
      <c r="Q245" s="253">
        <v>76.0</v>
      </c>
      <c r="R245" s="254">
        <f t="shared" si="8"/>
        <v>82.5</v>
      </c>
      <c r="S245" s="253">
        <v>56.0</v>
      </c>
      <c r="T245" s="253">
        <v>69.0</v>
      </c>
      <c r="U245" s="253">
        <f t="shared" si="9"/>
        <v>-13</v>
      </c>
      <c r="V245" s="253">
        <f t="shared" si="10"/>
        <v>62.5</v>
      </c>
      <c r="W245" s="254">
        <f t="shared" si="11"/>
        <v>20</v>
      </c>
      <c r="X245" s="257" t="s">
        <v>1543</v>
      </c>
      <c r="Y245" s="257" t="s">
        <v>1616</v>
      </c>
      <c r="Z245" s="257" t="s">
        <v>1540</v>
      </c>
      <c r="AA245" s="250">
        <v>5.7</v>
      </c>
      <c r="AB245" s="248">
        <f t="shared" si="15"/>
        <v>5700000</v>
      </c>
      <c r="AC245" s="248">
        <f t="shared" si="16"/>
        <v>16040000</v>
      </c>
      <c r="AD245" s="251">
        <v>1.12</v>
      </c>
      <c r="AE245" s="49">
        <f t="shared" si="17"/>
        <v>1120000</v>
      </c>
      <c r="AF245" s="258">
        <f t="shared" si="13"/>
        <v>0.5816326531</v>
      </c>
      <c r="AG245" s="257"/>
      <c r="AH245" s="257"/>
      <c r="AI245" s="273" t="s">
        <v>3751</v>
      </c>
      <c r="AJ245" s="255"/>
    </row>
    <row r="246" ht="15.75" customHeight="1">
      <c r="A246" s="247" t="s">
        <v>2270</v>
      </c>
      <c r="B246" s="248">
        <v>47.7</v>
      </c>
      <c r="C246" s="249">
        <f t="shared" si="2"/>
        <v>4.77</v>
      </c>
      <c r="D246" s="250">
        <f t="shared" si="3"/>
        <v>4.77</v>
      </c>
      <c r="E246" s="251">
        <v>10.0</v>
      </c>
      <c r="F246" s="251">
        <v>25.48</v>
      </c>
      <c r="G246" s="48">
        <f t="shared" si="5"/>
        <v>0.5341719078</v>
      </c>
      <c r="H246" s="111">
        <f t="shared" si="6"/>
        <v>22.22</v>
      </c>
      <c r="I246" s="252">
        <f t="shared" si="7"/>
        <v>0.4658280922</v>
      </c>
      <c r="J246" s="248">
        <f t="shared" si="19"/>
        <v>47700000</v>
      </c>
      <c r="K246" s="253">
        <v>2009.0</v>
      </c>
      <c r="L246" s="254" t="s">
        <v>18</v>
      </c>
      <c r="M246" s="254"/>
      <c r="N246" s="254"/>
      <c r="O246" s="254"/>
      <c r="P246" s="254">
        <v>18.0</v>
      </c>
      <c r="Q246" s="253">
        <v>34.0</v>
      </c>
      <c r="R246" s="254">
        <f t="shared" si="8"/>
        <v>26</v>
      </c>
      <c r="S246" s="253">
        <v>44.0</v>
      </c>
      <c r="T246" s="253">
        <v>57.0</v>
      </c>
      <c r="U246" s="253">
        <f t="shared" si="9"/>
        <v>-13</v>
      </c>
      <c r="V246" s="253">
        <f t="shared" si="10"/>
        <v>50.5</v>
      </c>
      <c r="W246" s="254">
        <f t="shared" si="11"/>
        <v>-24.5</v>
      </c>
      <c r="X246" s="257" t="s">
        <v>1629</v>
      </c>
      <c r="Y246" s="257" t="s">
        <v>2271</v>
      </c>
      <c r="Z246" s="257" t="s">
        <v>1529</v>
      </c>
      <c r="AA246" s="250">
        <v>12.2</v>
      </c>
      <c r="AB246" s="248">
        <f t="shared" si="15"/>
        <v>12200000</v>
      </c>
      <c r="AC246" s="248">
        <f t="shared" si="16"/>
        <v>25480000</v>
      </c>
      <c r="AD246" s="251">
        <v>22.22</v>
      </c>
      <c r="AE246" s="49">
        <f t="shared" si="17"/>
        <v>22220000</v>
      </c>
      <c r="AF246" s="258">
        <f t="shared" si="13"/>
        <v>1.22</v>
      </c>
      <c r="AG246" s="257"/>
      <c r="AH246" s="257"/>
      <c r="AI246" s="273" t="s">
        <v>2272</v>
      </c>
      <c r="AJ246" s="255"/>
    </row>
    <row r="247" ht="15.75" customHeight="1">
      <c r="A247" s="247" t="s">
        <v>2062</v>
      </c>
      <c r="B247" s="248">
        <v>68.19</v>
      </c>
      <c r="C247" s="249">
        <f t="shared" si="2"/>
        <v>6.199090909</v>
      </c>
      <c r="D247" s="250">
        <f t="shared" si="3"/>
        <v>6.199090909</v>
      </c>
      <c r="E247" s="251">
        <v>11.0</v>
      </c>
      <c r="F247" s="251">
        <v>27.69</v>
      </c>
      <c r="G247" s="48">
        <f t="shared" si="5"/>
        <v>0.4060712714</v>
      </c>
      <c r="H247" s="111">
        <f t="shared" si="6"/>
        <v>40.5</v>
      </c>
      <c r="I247" s="252">
        <f t="shared" si="7"/>
        <v>0.5939287286</v>
      </c>
      <c r="J247" s="248">
        <f t="shared" si="19"/>
        <v>68190000</v>
      </c>
      <c r="K247" s="253">
        <v>2009.0</v>
      </c>
      <c r="L247" s="254" t="s">
        <v>18</v>
      </c>
      <c r="M247" s="254"/>
      <c r="N247" s="254"/>
      <c r="O247" s="254"/>
      <c r="P247" s="254">
        <v>40.0</v>
      </c>
      <c r="Q247" s="253">
        <v>30.0</v>
      </c>
      <c r="R247" s="254">
        <f t="shared" si="8"/>
        <v>35</v>
      </c>
      <c r="S247" s="253">
        <v>67.0</v>
      </c>
      <c r="T247" s="253">
        <v>64.0</v>
      </c>
      <c r="U247" s="253">
        <f t="shared" si="9"/>
        <v>3</v>
      </c>
      <c r="V247" s="253">
        <f t="shared" si="10"/>
        <v>65.5</v>
      </c>
      <c r="W247" s="254">
        <f t="shared" si="11"/>
        <v>-30.5</v>
      </c>
      <c r="X247" s="257" t="s">
        <v>1395</v>
      </c>
      <c r="Y247" s="257" t="s">
        <v>1596</v>
      </c>
      <c r="Z247" s="257" t="s">
        <v>1550</v>
      </c>
      <c r="AA247" s="250">
        <v>14.1</v>
      </c>
      <c r="AB247" s="248">
        <f t="shared" si="15"/>
        <v>14100000</v>
      </c>
      <c r="AC247" s="248">
        <f t="shared" si="16"/>
        <v>27690000</v>
      </c>
      <c r="AD247" s="251">
        <v>40.5</v>
      </c>
      <c r="AE247" s="49">
        <f t="shared" si="17"/>
        <v>40500000</v>
      </c>
      <c r="AF247" s="258">
        <f t="shared" si="13"/>
        <v>1.281818182</v>
      </c>
      <c r="AG247" s="257"/>
      <c r="AH247" s="257"/>
      <c r="AI247" s="273" t="s">
        <v>2063</v>
      </c>
      <c r="AJ247" s="255"/>
    </row>
    <row r="248" ht="15.75" customHeight="1">
      <c r="A248" s="260" t="s">
        <v>2780</v>
      </c>
      <c r="B248" s="248">
        <v>40.82</v>
      </c>
      <c r="C248" s="249">
        <f t="shared" si="2"/>
        <v>3.2656</v>
      </c>
      <c r="D248" s="250">
        <f t="shared" si="3"/>
        <v>3.2656</v>
      </c>
      <c r="E248" s="251">
        <v>12.5</v>
      </c>
      <c r="F248" s="251">
        <v>20.53</v>
      </c>
      <c r="G248" s="48">
        <f t="shared" si="5"/>
        <v>0.5029397354</v>
      </c>
      <c r="H248" s="111">
        <f t="shared" si="6"/>
        <v>20.29</v>
      </c>
      <c r="I248" s="252">
        <f t="shared" si="7"/>
        <v>0.4970602646</v>
      </c>
      <c r="J248" s="248">
        <f t="shared" si="19"/>
        <v>40820000</v>
      </c>
      <c r="K248" s="253">
        <v>2009.0</v>
      </c>
      <c r="L248" s="254" t="s">
        <v>18</v>
      </c>
      <c r="M248" s="254"/>
      <c r="N248" s="254"/>
      <c r="O248" s="254"/>
      <c r="P248" s="254">
        <v>29.0</v>
      </c>
      <c r="Q248" s="253">
        <v>27.0</v>
      </c>
      <c r="R248" s="254">
        <f t="shared" si="8"/>
        <v>28</v>
      </c>
      <c r="S248" s="253">
        <v>43.0</v>
      </c>
      <c r="T248" s="253">
        <v>54.0</v>
      </c>
      <c r="U248" s="253">
        <f t="shared" si="9"/>
        <v>-11</v>
      </c>
      <c r="V248" s="253">
        <f t="shared" si="10"/>
        <v>48.5</v>
      </c>
      <c r="W248" s="254">
        <f t="shared" si="11"/>
        <v>-20.5</v>
      </c>
      <c r="X248" s="257" t="s">
        <v>1602</v>
      </c>
      <c r="Y248" s="257" t="s">
        <v>1726</v>
      </c>
      <c r="Z248" s="257" t="s">
        <v>1540</v>
      </c>
      <c r="AA248" s="250">
        <v>9.15</v>
      </c>
      <c r="AB248" s="248">
        <f t="shared" si="15"/>
        <v>9150000</v>
      </c>
      <c r="AC248" s="248">
        <f t="shared" si="16"/>
        <v>20530000</v>
      </c>
      <c r="AD248" s="251">
        <v>20.29</v>
      </c>
      <c r="AE248" s="49">
        <f t="shared" si="17"/>
        <v>20290000</v>
      </c>
      <c r="AF248" s="258">
        <f t="shared" si="13"/>
        <v>0.732</v>
      </c>
      <c r="AG248" s="257"/>
      <c r="AH248" s="257"/>
      <c r="AI248" s="273" t="s">
        <v>2781</v>
      </c>
      <c r="AJ248" s="255"/>
    </row>
    <row r="249" ht="15.75" customHeight="1">
      <c r="A249" s="260" t="s">
        <v>3431</v>
      </c>
      <c r="B249" s="248">
        <v>27.21</v>
      </c>
      <c r="C249" s="249">
        <f t="shared" si="2"/>
        <v>2.1768</v>
      </c>
      <c r="D249" s="250">
        <f t="shared" si="3"/>
        <v>2.1768</v>
      </c>
      <c r="E249" s="251">
        <v>12.5</v>
      </c>
      <c r="F249" s="251">
        <v>11.97</v>
      </c>
      <c r="G249" s="48">
        <f t="shared" si="5"/>
        <v>0.4399117971</v>
      </c>
      <c r="H249" s="111">
        <f t="shared" si="6"/>
        <v>15.24</v>
      </c>
      <c r="I249" s="252">
        <f t="shared" si="7"/>
        <v>0.5600882029</v>
      </c>
      <c r="J249" s="248">
        <f t="shared" si="19"/>
        <v>27210000</v>
      </c>
      <c r="K249" s="253">
        <v>2009.0</v>
      </c>
      <c r="L249" s="254" t="s">
        <v>18</v>
      </c>
      <c r="M249" s="254"/>
      <c r="N249" s="254"/>
      <c r="O249" s="254"/>
      <c r="P249" s="254">
        <v>22.0</v>
      </c>
      <c r="Q249" s="253">
        <v>24.0</v>
      </c>
      <c r="R249" s="254">
        <f t="shared" si="8"/>
        <v>23</v>
      </c>
      <c r="S249" s="253">
        <v>38.0</v>
      </c>
      <c r="T249" s="253">
        <v>57.0</v>
      </c>
      <c r="U249" s="253">
        <f t="shared" si="9"/>
        <v>-19</v>
      </c>
      <c r="V249" s="253">
        <f t="shared" si="10"/>
        <v>47.5</v>
      </c>
      <c r="W249" s="254">
        <f t="shared" si="11"/>
        <v>-24.5</v>
      </c>
      <c r="X249" s="257" t="s">
        <v>1395</v>
      </c>
      <c r="Y249" s="257" t="s">
        <v>1611</v>
      </c>
      <c r="Z249" s="257" t="s">
        <v>1567</v>
      </c>
      <c r="AA249" s="250">
        <v>5.1</v>
      </c>
      <c r="AB249" s="248">
        <f t="shared" si="15"/>
        <v>5100000</v>
      </c>
      <c r="AC249" s="248">
        <f t="shared" si="16"/>
        <v>11970000</v>
      </c>
      <c r="AD249" s="251">
        <v>15.24</v>
      </c>
      <c r="AE249" s="49">
        <f t="shared" si="17"/>
        <v>15240000</v>
      </c>
      <c r="AF249" s="258">
        <f t="shared" si="13"/>
        <v>0.408</v>
      </c>
      <c r="AG249" s="257"/>
      <c r="AH249" s="257"/>
      <c r="AI249" s="273" t="s">
        <v>3432</v>
      </c>
      <c r="AJ249" s="255"/>
    </row>
    <row r="250" ht="15.75" customHeight="1">
      <c r="A250" s="260" t="s">
        <v>3109</v>
      </c>
      <c r="B250" s="248">
        <v>34.5</v>
      </c>
      <c r="C250" s="249">
        <f t="shared" si="2"/>
        <v>2.674418605</v>
      </c>
      <c r="D250" s="250">
        <f t="shared" si="3"/>
        <v>2.674418605</v>
      </c>
      <c r="E250" s="251">
        <v>12.9</v>
      </c>
      <c r="F250" s="251">
        <v>13.7</v>
      </c>
      <c r="G250" s="48">
        <f t="shared" si="5"/>
        <v>0.3971014493</v>
      </c>
      <c r="H250" s="111">
        <f t="shared" si="6"/>
        <v>20.8</v>
      </c>
      <c r="I250" s="252">
        <f t="shared" si="7"/>
        <v>0.6028985507</v>
      </c>
      <c r="J250" s="248">
        <f t="shared" si="19"/>
        <v>34500000</v>
      </c>
      <c r="K250" s="253">
        <v>2009.0</v>
      </c>
      <c r="L250" s="254" t="s">
        <v>18</v>
      </c>
      <c r="M250" s="254"/>
      <c r="N250" s="254"/>
      <c r="O250" s="254"/>
      <c r="P250" s="254">
        <v>62.0</v>
      </c>
      <c r="Q250" s="253">
        <v>41.0</v>
      </c>
      <c r="R250" s="254">
        <f t="shared" si="8"/>
        <v>51.5</v>
      </c>
      <c r="S250" s="253">
        <v>54.0</v>
      </c>
      <c r="T250" s="253">
        <v>68.0</v>
      </c>
      <c r="U250" s="253">
        <f t="shared" si="9"/>
        <v>-14</v>
      </c>
      <c r="V250" s="253">
        <f t="shared" si="10"/>
        <v>61</v>
      </c>
      <c r="W250" s="254">
        <f t="shared" si="11"/>
        <v>-9.5</v>
      </c>
      <c r="X250" s="257" t="s">
        <v>1602</v>
      </c>
      <c r="Y250" s="257" t="s">
        <v>1808</v>
      </c>
      <c r="Z250" s="257" t="s">
        <v>1550</v>
      </c>
      <c r="AA250" s="250">
        <v>7.0</v>
      </c>
      <c r="AB250" s="248">
        <f t="shared" si="15"/>
        <v>7000000</v>
      </c>
      <c r="AC250" s="248">
        <f t="shared" si="16"/>
        <v>13700000</v>
      </c>
      <c r="AD250" s="251">
        <v>20.8</v>
      </c>
      <c r="AE250" s="49">
        <f t="shared" si="17"/>
        <v>20800000</v>
      </c>
      <c r="AF250" s="258">
        <f t="shared" si="13"/>
        <v>0.5426356589</v>
      </c>
      <c r="AG250" s="257"/>
      <c r="AH250" s="257"/>
      <c r="AI250" s="273" t="s">
        <v>3110</v>
      </c>
      <c r="AJ250" s="255"/>
    </row>
    <row r="251" ht="15.75" customHeight="1">
      <c r="A251" s="247" t="s">
        <v>1934</v>
      </c>
      <c r="B251" s="248">
        <v>100.73</v>
      </c>
      <c r="C251" s="249">
        <f t="shared" si="2"/>
        <v>7.195</v>
      </c>
      <c r="D251" s="250">
        <f t="shared" si="3"/>
        <v>7.195</v>
      </c>
      <c r="E251" s="251">
        <v>14.0</v>
      </c>
      <c r="F251" s="251">
        <v>51.54</v>
      </c>
      <c r="G251" s="48">
        <f t="shared" si="5"/>
        <v>0.5116648466</v>
      </c>
      <c r="H251" s="111">
        <f t="shared" si="6"/>
        <v>49.19</v>
      </c>
      <c r="I251" s="252">
        <f t="shared" si="7"/>
        <v>0.4883351534</v>
      </c>
      <c r="J251" s="248">
        <f t="shared" si="19"/>
        <v>100730000</v>
      </c>
      <c r="K251" s="253">
        <v>2009.0</v>
      </c>
      <c r="L251" s="254" t="s">
        <v>18</v>
      </c>
      <c r="M251" s="254"/>
      <c r="N251" s="254"/>
      <c r="O251" s="254"/>
      <c r="P251" s="254">
        <v>57.0</v>
      </c>
      <c r="Q251" s="253">
        <v>51.0</v>
      </c>
      <c r="R251" s="263">
        <f t="shared" si="8"/>
        <v>54</v>
      </c>
      <c r="S251" s="253">
        <v>48.0</v>
      </c>
      <c r="T251" s="253">
        <v>73.0</v>
      </c>
      <c r="U251" s="253">
        <f t="shared" si="9"/>
        <v>-25</v>
      </c>
      <c r="V251" s="253">
        <f t="shared" si="10"/>
        <v>60.5</v>
      </c>
      <c r="W251" s="263">
        <f t="shared" si="11"/>
        <v>-6.5</v>
      </c>
      <c r="X251" s="257" t="s">
        <v>1395</v>
      </c>
      <c r="Y251" s="257" t="s">
        <v>1611</v>
      </c>
      <c r="Z251" s="257" t="s">
        <v>1567</v>
      </c>
      <c r="AA251" s="250">
        <v>21.2</v>
      </c>
      <c r="AB251" s="248">
        <f t="shared" si="15"/>
        <v>21200000</v>
      </c>
      <c r="AC251" s="248">
        <f t="shared" si="16"/>
        <v>51540000</v>
      </c>
      <c r="AD251" s="251">
        <v>49.19</v>
      </c>
      <c r="AE251" s="49">
        <f t="shared" si="17"/>
        <v>49190000</v>
      </c>
      <c r="AF251" s="258">
        <f t="shared" si="13"/>
        <v>1.514285714</v>
      </c>
      <c r="AG251" s="257"/>
      <c r="AH251" s="257"/>
      <c r="AI251" s="273" t="s">
        <v>1935</v>
      </c>
      <c r="AJ251" s="255"/>
    </row>
    <row r="252" ht="15.75" customHeight="1">
      <c r="A252" s="260" t="s">
        <v>3832</v>
      </c>
      <c r="B252" s="248">
        <v>22.83</v>
      </c>
      <c r="C252" s="249">
        <f t="shared" si="2"/>
        <v>1.630714286</v>
      </c>
      <c r="D252" s="250">
        <f t="shared" si="3"/>
        <v>1.630714286</v>
      </c>
      <c r="E252" s="251">
        <v>14.0</v>
      </c>
      <c r="F252" s="251">
        <v>15.5</v>
      </c>
      <c r="G252" s="48">
        <f t="shared" si="5"/>
        <v>0.6789312308</v>
      </c>
      <c r="H252" s="111">
        <f t="shared" si="6"/>
        <v>7.33</v>
      </c>
      <c r="I252" s="252">
        <f t="shared" si="7"/>
        <v>0.3210687692</v>
      </c>
      <c r="J252" s="248">
        <f t="shared" si="19"/>
        <v>22830000</v>
      </c>
      <c r="K252" s="253">
        <v>2009.0</v>
      </c>
      <c r="L252" s="254" t="s">
        <v>18</v>
      </c>
      <c r="M252" s="254"/>
      <c r="N252" s="254"/>
      <c r="O252" s="254"/>
      <c r="P252" s="254">
        <v>61.0</v>
      </c>
      <c r="Q252" s="253">
        <v>63.0</v>
      </c>
      <c r="R252" s="254">
        <f t="shared" si="8"/>
        <v>62</v>
      </c>
      <c r="S252" s="253">
        <v>50.0</v>
      </c>
      <c r="T252" s="253">
        <v>63.0</v>
      </c>
      <c r="U252" s="253">
        <f t="shared" si="9"/>
        <v>-13</v>
      </c>
      <c r="V252" s="253">
        <f t="shared" si="10"/>
        <v>56.5</v>
      </c>
      <c r="W252" s="254">
        <f t="shared" si="11"/>
        <v>5.5</v>
      </c>
      <c r="X252" s="257" t="s">
        <v>1694</v>
      </c>
      <c r="Y252" s="257" t="s">
        <v>3833</v>
      </c>
      <c r="Z252" s="257" t="s">
        <v>1540</v>
      </c>
      <c r="AA252" s="250">
        <v>5.9</v>
      </c>
      <c r="AB252" s="248">
        <f t="shared" si="15"/>
        <v>5900000</v>
      </c>
      <c r="AC252" s="248">
        <f t="shared" si="16"/>
        <v>15500000</v>
      </c>
      <c r="AD252" s="251">
        <v>7.33</v>
      </c>
      <c r="AE252" s="49">
        <f t="shared" si="17"/>
        <v>7330000</v>
      </c>
      <c r="AF252" s="258">
        <f t="shared" si="13"/>
        <v>0.4214285714</v>
      </c>
      <c r="AG252" s="257"/>
      <c r="AH252" s="257"/>
      <c r="AI252" s="273" t="s">
        <v>3834</v>
      </c>
      <c r="AJ252" s="255"/>
    </row>
    <row r="253" ht="15.75" customHeight="1">
      <c r="A253" s="260" t="s">
        <v>2771</v>
      </c>
      <c r="B253" s="248">
        <v>49.22</v>
      </c>
      <c r="C253" s="249">
        <f t="shared" si="2"/>
        <v>3.281333333</v>
      </c>
      <c r="D253" s="250">
        <f t="shared" si="3"/>
        <v>3.281333333</v>
      </c>
      <c r="E253" s="251">
        <v>15.0</v>
      </c>
      <c r="F253" s="251">
        <v>17.01</v>
      </c>
      <c r="G253" s="48">
        <f t="shared" si="5"/>
        <v>0.3455912231</v>
      </c>
      <c r="H253" s="111">
        <f t="shared" si="6"/>
        <v>32.21</v>
      </c>
      <c r="I253" s="252">
        <f t="shared" si="7"/>
        <v>0.6544087769</v>
      </c>
      <c r="J253" s="248">
        <f t="shared" si="19"/>
        <v>49220000</v>
      </c>
      <c r="K253" s="253">
        <v>2009.0</v>
      </c>
      <c r="L253" s="254" t="s">
        <v>18</v>
      </c>
      <c r="M253" s="254"/>
      <c r="N253" s="254"/>
      <c r="O253" s="254"/>
      <c r="P253" s="254">
        <v>97.0</v>
      </c>
      <c r="Q253" s="253">
        <v>94.0</v>
      </c>
      <c r="R253" s="254">
        <f t="shared" si="8"/>
        <v>95.5</v>
      </c>
      <c r="S253" s="253">
        <v>83.0</v>
      </c>
      <c r="T253" s="253">
        <v>71.0</v>
      </c>
      <c r="U253" s="253">
        <f t="shared" si="9"/>
        <v>12</v>
      </c>
      <c r="V253" s="253">
        <f t="shared" si="10"/>
        <v>77</v>
      </c>
      <c r="W253" s="254">
        <f t="shared" si="11"/>
        <v>18.5</v>
      </c>
      <c r="X253" s="270" t="s">
        <v>1527</v>
      </c>
      <c r="Y253" s="257" t="s">
        <v>2772</v>
      </c>
      <c r="Z253" s="257" t="s">
        <v>1540</v>
      </c>
      <c r="AA253" s="250">
        <v>0.14</v>
      </c>
      <c r="AB253" s="248">
        <f t="shared" si="15"/>
        <v>140000</v>
      </c>
      <c r="AC253" s="248">
        <f t="shared" si="16"/>
        <v>17010000</v>
      </c>
      <c r="AD253" s="251">
        <v>32.21</v>
      </c>
      <c r="AE253" s="49">
        <f t="shared" si="17"/>
        <v>32210000</v>
      </c>
      <c r="AF253" s="258">
        <f t="shared" si="13"/>
        <v>0.009333333333</v>
      </c>
      <c r="AG253" s="257" t="s">
        <v>1608</v>
      </c>
      <c r="AH253" s="257" t="s">
        <v>1636</v>
      </c>
      <c r="AI253" s="273" t="s">
        <v>2773</v>
      </c>
      <c r="AJ253" s="255"/>
    </row>
    <row r="254" ht="15.75" customHeight="1">
      <c r="A254" s="260" t="s">
        <v>3107</v>
      </c>
      <c r="B254" s="248">
        <v>40.12</v>
      </c>
      <c r="C254" s="249">
        <f t="shared" si="2"/>
        <v>2.674666667</v>
      </c>
      <c r="D254" s="250">
        <f t="shared" si="3"/>
        <v>2.674666667</v>
      </c>
      <c r="E254" s="251">
        <v>15.0</v>
      </c>
      <c r="F254" s="251">
        <v>33.86</v>
      </c>
      <c r="G254" s="48">
        <f t="shared" si="5"/>
        <v>0.8439680957</v>
      </c>
      <c r="H254" s="111">
        <f t="shared" si="6"/>
        <v>6.26</v>
      </c>
      <c r="I254" s="252">
        <f t="shared" si="7"/>
        <v>0.1560319043</v>
      </c>
      <c r="J254" s="248">
        <f t="shared" si="19"/>
        <v>40120000</v>
      </c>
      <c r="K254" s="253">
        <v>2009.0</v>
      </c>
      <c r="L254" s="254" t="s">
        <v>18</v>
      </c>
      <c r="M254" s="254"/>
      <c r="N254" s="254"/>
      <c r="O254" s="254"/>
      <c r="P254" s="254">
        <v>6.0</v>
      </c>
      <c r="Q254" s="253">
        <v>17.0</v>
      </c>
      <c r="R254" s="254">
        <f t="shared" si="8"/>
        <v>11.5</v>
      </c>
      <c r="S254" s="253">
        <v>35.0</v>
      </c>
      <c r="T254" s="253">
        <v>41.0</v>
      </c>
      <c r="U254" s="253">
        <f t="shared" si="9"/>
        <v>-6</v>
      </c>
      <c r="V254" s="253">
        <f t="shared" si="10"/>
        <v>38</v>
      </c>
      <c r="W254" s="254">
        <f t="shared" si="11"/>
        <v>-26.5</v>
      </c>
      <c r="X254" s="257" t="s">
        <v>1543</v>
      </c>
      <c r="Y254" s="257" t="s">
        <v>1543</v>
      </c>
      <c r="Z254" s="257" t="s">
        <v>1540</v>
      </c>
      <c r="AA254" s="250">
        <v>11.2</v>
      </c>
      <c r="AB254" s="248">
        <f t="shared" si="15"/>
        <v>11200000</v>
      </c>
      <c r="AC254" s="248">
        <f t="shared" si="16"/>
        <v>33860000</v>
      </c>
      <c r="AD254" s="251">
        <v>6.26</v>
      </c>
      <c r="AE254" s="49">
        <f t="shared" si="17"/>
        <v>6260000</v>
      </c>
      <c r="AF254" s="258">
        <f t="shared" si="13"/>
        <v>0.7466666667</v>
      </c>
      <c r="AG254" s="257"/>
      <c r="AH254" s="257"/>
      <c r="AI254" s="273" t="s">
        <v>3108</v>
      </c>
      <c r="AJ254" s="255"/>
    </row>
    <row r="255" ht="15.75" customHeight="1">
      <c r="A255" s="260" t="s">
        <v>3136</v>
      </c>
      <c r="B255" s="248">
        <v>39.41</v>
      </c>
      <c r="C255" s="249">
        <f t="shared" si="2"/>
        <v>2.627333333</v>
      </c>
      <c r="D255" s="250">
        <f t="shared" si="3"/>
        <v>2.627333333</v>
      </c>
      <c r="E255" s="251">
        <v>15.0</v>
      </c>
      <c r="F255" s="251">
        <v>33.39</v>
      </c>
      <c r="G255" s="48">
        <f t="shared" si="5"/>
        <v>0.8472468917</v>
      </c>
      <c r="H255" s="111">
        <f t="shared" si="6"/>
        <v>6.02</v>
      </c>
      <c r="I255" s="252">
        <f t="shared" si="7"/>
        <v>0.1527531083</v>
      </c>
      <c r="J255" s="248">
        <f t="shared" si="19"/>
        <v>39410000</v>
      </c>
      <c r="K255" s="253">
        <v>2009.0</v>
      </c>
      <c r="L255" s="254" t="s">
        <v>18</v>
      </c>
      <c r="M255" s="254"/>
      <c r="N255" s="254"/>
      <c r="O255" s="254"/>
      <c r="P255" s="254">
        <v>20.0</v>
      </c>
      <c r="Q255" s="253">
        <v>50.0</v>
      </c>
      <c r="R255" s="254">
        <f t="shared" si="8"/>
        <v>35</v>
      </c>
      <c r="S255" s="253">
        <v>45.0</v>
      </c>
      <c r="T255" s="253">
        <v>56.0</v>
      </c>
      <c r="U255" s="253">
        <f t="shared" si="9"/>
        <v>-11</v>
      </c>
      <c r="V255" s="253">
        <f t="shared" si="10"/>
        <v>50.5</v>
      </c>
      <c r="W255" s="254">
        <f t="shared" si="11"/>
        <v>-15.5</v>
      </c>
      <c r="X255" s="257" t="s">
        <v>1395</v>
      </c>
      <c r="Y255" s="257" t="s">
        <v>1395</v>
      </c>
      <c r="Z255" s="257" t="s">
        <v>1550</v>
      </c>
      <c r="AA255" s="250">
        <v>16.3</v>
      </c>
      <c r="AB255" s="248">
        <f t="shared" si="15"/>
        <v>16300000</v>
      </c>
      <c r="AC255" s="248">
        <f t="shared" si="16"/>
        <v>33390000</v>
      </c>
      <c r="AD255" s="251">
        <v>6.02</v>
      </c>
      <c r="AE255" s="49">
        <f t="shared" si="17"/>
        <v>6020000</v>
      </c>
      <c r="AF255" s="258">
        <f t="shared" si="13"/>
        <v>1.086666667</v>
      </c>
      <c r="AG255" s="257"/>
      <c r="AH255" s="257"/>
      <c r="AI255" s="273" t="s">
        <v>3137</v>
      </c>
      <c r="AJ255" s="255"/>
    </row>
    <row r="256" ht="15.75" customHeight="1">
      <c r="A256" s="260" t="s">
        <v>3310</v>
      </c>
      <c r="B256" s="248">
        <v>35.09</v>
      </c>
      <c r="C256" s="249">
        <f t="shared" si="2"/>
        <v>2.339333333</v>
      </c>
      <c r="D256" s="250">
        <f t="shared" si="3"/>
        <v>2.339333333</v>
      </c>
      <c r="E256" s="251">
        <v>15.0</v>
      </c>
      <c r="F256" s="251">
        <v>5.3</v>
      </c>
      <c r="G256" s="48">
        <f t="shared" si="5"/>
        <v>0.1510401824</v>
      </c>
      <c r="H256" s="111">
        <f t="shared" si="6"/>
        <v>29.79</v>
      </c>
      <c r="I256" s="252">
        <f t="shared" si="7"/>
        <v>0.8489598176</v>
      </c>
      <c r="J256" s="248">
        <f t="shared" si="19"/>
        <v>35090000</v>
      </c>
      <c r="K256" s="253">
        <v>2009.0</v>
      </c>
      <c r="L256" s="254" t="s">
        <v>18</v>
      </c>
      <c r="M256" s="254"/>
      <c r="N256" s="254"/>
      <c r="O256" s="254"/>
      <c r="P256" s="254">
        <v>50.0</v>
      </c>
      <c r="Q256" s="253">
        <v>45.0</v>
      </c>
      <c r="R256" s="254">
        <f t="shared" si="8"/>
        <v>47.5</v>
      </c>
      <c r="S256" s="253">
        <v>63.0</v>
      </c>
      <c r="T256" s="253">
        <v>63.0</v>
      </c>
      <c r="U256" s="253">
        <f t="shared" si="9"/>
        <v>0</v>
      </c>
      <c r="V256" s="253">
        <f t="shared" si="10"/>
        <v>63</v>
      </c>
      <c r="W256" s="254">
        <f t="shared" si="11"/>
        <v>-15.5</v>
      </c>
      <c r="X256" s="257" t="s">
        <v>1543</v>
      </c>
      <c r="Y256" s="257" t="s">
        <v>1616</v>
      </c>
      <c r="Z256" s="257" t="s">
        <v>1540</v>
      </c>
      <c r="AA256" s="250">
        <v>0.26</v>
      </c>
      <c r="AB256" s="248">
        <f t="shared" si="15"/>
        <v>260000</v>
      </c>
      <c r="AC256" s="248">
        <f t="shared" si="16"/>
        <v>5300000</v>
      </c>
      <c r="AD256" s="251">
        <v>29.79</v>
      </c>
      <c r="AE256" s="49">
        <f t="shared" si="17"/>
        <v>29790000</v>
      </c>
      <c r="AF256" s="258">
        <f t="shared" si="13"/>
        <v>0.01733333333</v>
      </c>
      <c r="AG256" s="257"/>
      <c r="AH256" s="257"/>
      <c r="AI256" s="273" t="s">
        <v>3311</v>
      </c>
      <c r="AJ256" s="255"/>
    </row>
    <row r="257" ht="15.75" customHeight="1">
      <c r="A257" s="260" t="s">
        <v>4330</v>
      </c>
      <c r="B257" s="248">
        <v>16.0</v>
      </c>
      <c r="C257" s="249">
        <f t="shared" si="2"/>
        <v>1.066666667</v>
      </c>
      <c r="D257" s="250">
        <f t="shared" si="3"/>
        <v>1.066666667</v>
      </c>
      <c r="E257" s="251">
        <v>15.0</v>
      </c>
      <c r="F257" s="251">
        <v>13.0</v>
      </c>
      <c r="G257" s="48">
        <f t="shared" si="5"/>
        <v>0.8125</v>
      </c>
      <c r="H257" s="111">
        <f t="shared" si="6"/>
        <v>3.59</v>
      </c>
      <c r="I257" s="252">
        <f t="shared" si="7"/>
        <v>0.224375</v>
      </c>
      <c r="J257" s="248">
        <f t="shared" si="19"/>
        <v>16000000</v>
      </c>
      <c r="K257" s="253">
        <v>2009.0</v>
      </c>
      <c r="L257" s="254" t="s">
        <v>18</v>
      </c>
      <c r="M257" s="254"/>
      <c r="N257" s="254"/>
      <c r="O257" s="254"/>
      <c r="P257" s="254">
        <v>84.0</v>
      </c>
      <c r="Q257" s="253">
        <v>68.0</v>
      </c>
      <c r="R257" s="254">
        <f t="shared" si="8"/>
        <v>76</v>
      </c>
      <c r="S257" s="253">
        <v>73.0</v>
      </c>
      <c r="T257" s="253">
        <v>69.0</v>
      </c>
      <c r="U257" s="253">
        <f t="shared" si="9"/>
        <v>4</v>
      </c>
      <c r="V257" s="253">
        <f t="shared" si="10"/>
        <v>71</v>
      </c>
      <c r="W257" s="254">
        <f t="shared" si="11"/>
        <v>5</v>
      </c>
      <c r="X257" s="264" t="s">
        <v>1565</v>
      </c>
      <c r="Y257" s="257" t="s">
        <v>4331</v>
      </c>
      <c r="Z257" s="257" t="s">
        <v>1534</v>
      </c>
      <c r="AA257" s="250">
        <v>4.7</v>
      </c>
      <c r="AB257" s="248">
        <f t="shared" si="15"/>
        <v>4700000</v>
      </c>
      <c r="AC257" s="248">
        <f t="shared" si="16"/>
        <v>13000000</v>
      </c>
      <c r="AD257" s="251">
        <v>3.59</v>
      </c>
      <c r="AE257" s="49">
        <f t="shared" si="17"/>
        <v>3590000</v>
      </c>
      <c r="AF257" s="258">
        <f t="shared" si="13"/>
        <v>0.3133333333</v>
      </c>
      <c r="AG257" s="257"/>
      <c r="AH257" s="257"/>
      <c r="AI257" s="273" t="s">
        <v>4332</v>
      </c>
      <c r="AJ257" s="255"/>
    </row>
    <row r="258" ht="15.75" customHeight="1">
      <c r="A258" s="260" t="s">
        <v>4758</v>
      </c>
      <c r="B258" s="248">
        <v>6.38</v>
      </c>
      <c r="C258" s="249">
        <f t="shared" si="2"/>
        <v>0.4253333333</v>
      </c>
      <c r="D258" s="250">
        <f t="shared" si="3"/>
        <v>0.4253333333</v>
      </c>
      <c r="E258" s="251">
        <v>15.0</v>
      </c>
      <c r="F258" s="251">
        <v>6.38</v>
      </c>
      <c r="G258" s="48">
        <f t="shared" si="5"/>
        <v>1</v>
      </c>
      <c r="H258" s="111">
        <f t="shared" si="6"/>
        <v>0.03</v>
      </c>
      <c r="I258" s="252">
        <f t="shared" si="7"/>
        <v>0.004702194357</v>
      </c>
      <c r="J258" s="248">
        <f t="shared" si="19"/>
        <v>6380000</v>
      </c>
      <c r="K258" s="253">
        <v>2009.0</v>
      </c>
      <c r="L258" s="254" t="s">
        <v>18</v>
      </c>
      <c r="M258" s="254"/>
      <c r="N258" s="254"/>
      <c r="O258" s="254"/>
      <c r="P258" s="254">
        <v>7.0</v>
      </c>
      <c r="Q258" s="253">
        <v>35.0</v>
      </c>
      <c r="R258" s="254">
        <f t="shared" si="8"/>
        <v>21</v>
      </c>
      <c r="S258" s="253">
        <v>31.0</v>
      </c>
      <c r="T258" s="253">
        <v>66.0</v>
      </c>
      <c r="U258" s="253">
        <f t="shared" si="9"/>
        <v>-35</v>
      </c>
      <c r="V258" s="253">
        <f t="shared" si="10"/>
        <v>48.5</v>
      </c>
      <c r="W258" s="254">
        <f t="shared" si="11"/>
        <v>-27.5</v>
      </c>
      <c r="X258" s="257" t="s">
        <v>1543</v>
      </c>
      <c r="Y258" s="257" t="s">
        <v>1616</v>
      </c>
      <c r="Z258" s="257" t="s">
        <v>1540</v>
      </c>
      <c r="AA258" s="250">
        <v>2.6</v>
      </c>
      <c r="AB258" s="248">
        <f t="shared" si="15"/>
        <v>2600000</v>
      </c>
      <c r="AC258" s="248">
        <f t="shared" si="16"/>
        <v>6380000</v>
      </c>
      <c r="AD258" s="251">
        <v>0.03</v>
      </c>
      <c r="AE258" s="49">
        <f t="shared" si="17"/>
        <v>30000</v>
      </c>
      <c r="AF258" s="258">
        <f t="shared" si="13"/>
        <v>0.1733333333</v>
      </c>
      <c r="AG258" s="257"/>
      <c r="AH258" s="257"/>
      <c r="AI258" s="273" t="s">
        <v>4759</v>
      </c>
      <c r="AJ258" s="255"/>
    </row>
    <row r="259" ht="15.75" customHeight="1">
      <c r="A259" s="247" t="s">
        <v>2268</v>
      </c>
      <c r="B259" s="248">
        <v>76.51</v>
      </c>
      <c r="C259" s="249">
        <f t="shared" si="2"/>
        <v>4.781875</v>
      </c>
      <c r="D259" s="250">
        <f t="shared" si="3"/>
        <v>4.781875</v>
      </c>
      <c r="E259" s="251">
        <v>16.0</v>
      </c>
      <c r="F259" s="251">
        <v>42.67</v>
      </c>
      <c r="G259" s="48">
        <f t="shared" si="5"/>
        <v>0.5577048752</v>
      </c>
      <c r="H259" s="111">
        <f t="shared" si="6"/>
        <v>33.84</v>
      </c>
      <c r="I259" s="252">
        <f t="shared" si="7"/>
        <v>0.4422951248</v>
      </c>
      <c r="J259" s="248">
        <f t="shared" si="19"/>
        <v>76510000</v>
      </c>
      <c r="K259" s="253">
        <v>2009.0</v>
      </c>
      <c r="L259" s="254" t="s">
        <v>18</v>
      </c>
      <c r="M259" s="254"/>
      <c r="N259" s="254"/>
      <c r="O259" s="254"/>
      <c r="P259" s="254">
        <v>11.0</v>
      </c>
      <c r="Q259" s="253">
        <v>30.0</v>
      </c>
      <c r="R259" s="254">
        <f t="shared" si="8"/>
        <v>20.5</v>
      </c>
      <c r="S259" s="253">
        <v>39.0</v>
      </c>
      <c r="T259" s="253">
        <v>52.0</v>
      </c>
      <c r="U259" s="253">
        <f t="shared" si="9"/>
        <v>-13</v>
      </c>
      <c r="V259" s="253">
        <f t="shared" si="10"/>
        <v>45.5</v>
      </c>
      <c r="W259" s="254">
        <f t="shared" si="11"/>
        <v>-25</v>
      </c>
      <c r="X259" s="257" t="s">
        <v>1395</v>
      </c>
      <c r="Y259" s="257" t="s">
        <v>1639</v>
      </c>
      <c r="Z259" s="257" t="s">
        <v>1540</v>
      </c>
      <c r="AA259" s="250">
        <v>19.8</v>
      </c>
      <c r="AB259" s="248">
        <f t="shared" si="15"/>
        <v>19800000</v>
      </c>
      <c r="AC259" s="248">
        <f t="shared" si="16"/>
        <v>42670000</v>
      </c>
      <c r="AD259" s="251">
        <v>33.84</v>
      </c>
      <c r="AE259" s="49">
        <f t="shared" si="17"/>
        <v>33840000</v>
      </c>
      <c r="AF259" s="258">
        <f t="shared" si="13"/>
        <v>1.2375</v>
      </c>
      <c r="AG259" s="257"/>
      <c r="AH259" s="257"/>
      <c r="AI259" s="273" t="s">
        <v>2269</v>
      </c>
      <c r="AJ259" s="255"/>
    </row>
    <row r="260" ht="15.75" customHeight="1">
      <c r="A260" s="260" t="s">
        <v>3591</v>
      </c>
      <c r="B260" s="248">
        <v>31.55</v>
      </c>
      <c r="C260" s="249">
        <f t="shared" si="2"/>
        <v>1.971875</v>
      </c>
      <c r="D260" s="250">
        <f t="shared" si="3"/>
        <v>1.971875</v>
      </c>
      <c r="E260" s="251">
        <v>16.0</v>
      </c>
      <c r="F260" s="251">
        <v>16.2</v>
      </c>
      <c r="G260" s="48">
        <f t="shared" si="5"/>
        <v>0.5134706815</v>
      </c>
      <c r="H260" s="111">
        <f t="shared" si="6"/>
        <v>15.35</v>
      </c>
      <c r="I260" s="252">
        <f t="shared" si="7"/>
        <v>0.4865293185</v>
      </c>
      <c r="J260" s="248">
        <f t="shared" si="19"/>
        <v>31550000</v>
      </c>
      <c r="K260" s="253">
        <v>2009.0</v>
      </c>
      <c r="L260" s="254" t="s">
        <v>18</v>
      </c>
      <c r="M260" s="254"/>
      <c r="N260" s="254"/>
      <c r="O260" s="254"/>
      <c r="P260" s="254">
        <v>42.0</v>
      </c>
      <c r="Q260" s="253">
        <v>47.0</v>
      </c>
      <c r="R260" s="254">
        <f t="shared" si="8"/>
        <v>44.5</v>
      </c>
      <c r="S260" s="253">
        <v>37.0</v>
      </c>
      <c r="T260" s="253">
        <v>55.0</v>
      </c>
      <c r="U260" s="253">
        <f t="shared" si="9"/>
        <v>-18</v>
      </c>
      <c r="V260" s="253">
        <f t="shared" si="10"/>
        <v>46</v>
      </c>
      <c r="W260" s="254">
        <f t="shared" si="11"/>
        <v>-1.5</v>
      </c>
      <c r="X260" s="257" t="s">
        <v>1543</v>
      </c>
      <c r="Y260" s="257" t="s">
        <v>2357</v>
      </c>
      <c r="Z260" s="257" t="s">
        <v>1540</v>
      </c>
      <c r="AA260" s="250">
        <v>6.9</v>
      </c>
      <c r="AB260" s="248">
        <f t="shared" si="15"/>
        <v>6900000</v>
      </c>
      <c r="AC260" s="248">
        <f t="shared" si="16"/>
        <v>16200000</v>
      </c>
      <c r="AD260" s="251">
        <v>15.35</v>
      </c>
      <c r="AE260" s="49">
        <f t="shared" si="17"/>
        <v>15350000</v>
      </c>
      <c r="AF260" s="258">
        <f t="shared" si="13"/>
        <v>0.43125</v>
      </c>
      <c r="AG260" s="257"/>
      <c r="AH260" s="257"/>
      <c r="AI260" s="273" t="str">
        <f>HYPERLINK("http://www.amazon.com/gp/product/B005F2BC28/?tag=titb-20","http://www.amazon.com/gp/product/B005F2BC28/?tag=titb-20")</f>
        <v>http://www.amazon.com/gp/product/B005F2BC28/?tag=titb-20</v>
      </c>
      <c r="AJ260" s="255"/>
    </row>
    <row r="261" ht="15.75" customHeight="1">
      <c r="A261" s="260" t="s">
        <v>4338</v>
      </c>
      <c r="B261" s="248">
        <v>18.01</v>
      </c>
      <c r="C261" s="249">
        <f t="shared" si="2"/>
        <v>1.059411765</v>
      </c>
      <c r="D261" s="250">
        <f t="shared" si="3"/>
        <v>1.059411765</v>
      </c>
      <c r="E261" s="251">
        <v>17.0</v>
      </c>
      <c r="F261" s="251">
        <v>8.67</v>
      </c>
      <c r="G261" s="48">
        <f t="shared" si="5"/>
        <v>0.4813992227</v>
      </c>
      <c r="H261" s="111">
        <f t="shared" si="6"/>
        <v>11.79</v>
      </c>
      <c r="I261" s="252">
        <f t="shared" si="7"/>
        <v>0.6546363132</v>
      </c>
      <c r="J261" s="248">
        <f t="shared" si="19"/>
        <v>18010000</v>
      </c>
      <c r="K261" s="253">
        <v>2009.0</v>
      </c>
      <c r="L261" s="254" t="s">
        <v>18</v>
      </c>
      <c r="M261" s="254"/>
      <c r="N261" s="254"/>
      <c r="O261" s="254"/>
      <c r="P261" s="254">
        <v>9.0</v>
      </c>
      <c r="Q261" s="253">
        <v>34.0</v>
      </c>
      <c r="R261" s="254">
        <f t="shared" si="8"/>
        <v>21.5</v>
      </c>
      <c r="S261" s="253">
        <v>43.0</v>
      </c>
      <c r="T261" s="253">
        <v>67.0</v>
      </c>
      <c r="U261" s="253">
        <f t="shared" si="9"/>
        <v>-24</v>
      </c>
      <c r="V261" s="253">
        <f t="shared" si="10"/>
        <v>55</v>
      </c>
      <c r="W261" s="254">
        <f t="shared" si="11"/>
        <v>-33.5</v>
      </c>
      <c r="X261" s="257" t="s">
        <v>1543</v>
      </c>
      <c r="Y261" s="257" t="s">
        <v>1616</v>
      </c>
      <c r="Z261" s="257" t="s">
        <v>1540</v>
      </c>
      <c r="AA261" s="250">
        <v>3.2</v>
      </c>
      <c r="AB261" s="248">
        <f t="shared" si="15"/>
        <v>3200000</v>
      </c>
      <c r="AC261" s="248">
        <f t="shared" si="16"/>
        <v>8670000</v>
      </c>
      <c r="AD261" s="251">
        <v>11.79</v>
      </c>
      <c r="AE261" s="49">
        <f t="shared" si="17"/>
        <v>11790000</v>
      </c>
      <c r="AF261" s="258">
        <f t="shared" si="13"/>
        <v>0.1882352941</v>
      </c>
      <c r="AG261" s="257"/>
      <c r="AH261" s="257"/>
      <c r="AI261" s="273" t="s">
        <v>4339</v>
      </c>
      <c r="AJ261" s="255"/>
    </row>
    <row r="262" ht="15.75" customHeight="1">
      <c r="A262" s="247" t="s">
        <v>2361</v>
      </c>
      <c r="B262" s="248">
        <v>77.21</v>
      </c>
      <c r="C262" s="249">
        <f t="shared" si="2"/>
        <v>4.289444444</v>
      </c>
      <c r="D262" s="250">
        <f t="shared" si="3"/>
        <v>4.289444444</v>
      </c>
      <c r="E262" s="251">
        <v>18.0</v>
      </c>
      <c r="F262" s="251">
        <v>22.46</v>
      </c>
      <c r="G262" s="48">
        <f t="shared" si="5"/>
        <v>0.2908949618</v>
      </c>
      <c r="H262" s="111">
        <f t="shared" si="6"/>
        <v>54.76</v>
      </c>
      <c r="I262" s="252">
        <f t="shared" si="7"/>
        <v>0.7092345551</v>
      </c>
      <c r="J262" s="248">
        <f t="shared" si="19"/>
        <v>77210000</v>
      </c>
      <c r="K262" s="253">
        <v>2009.0</v>
      </c>
      <c r="L262" s="254" t="s">
        <v>18</v>
      </c>
      <c r="M262" s="254"/>
      <c r="N262" s="254"/>
      <c r="O262" s="254"/>
      <c r="P262" s="254">
        <v>25.0</v>
      </c>
      <c r="Q262" s="253">
        <v>39.0</v>
      </c>
      <c r="R262" s="263">
        <f t="shared" si="8"/>
        <v>32</v>
      </c>
      <c r="S262" s="253">
        <v>43.0</v>
      </c>
      <c r="T262" s="253">
        <v>41.0</v>
      </c>
      <c r="U262" s="253">
        <f t="shared" si="9"/>
        <v>2</v>
      </c>
      <c r="V262" s="253">
        <f t="shared" si="10"/>
        <v>42</v>
      </c>
      <c r="W262" s="263">
        <f t="shared" si="11"/>
        <v>-10</v>
      </c>
      <c r="X262" s="257" t="s">
        <v>1543</v>
      </c>
      <c r="Y262" s="257" t="s">
        <v>2362</v>
      </c>
      <c r="Z262" s="257" t="s">
        <v>1567</v>
      </c>
      <c r="AA262" s="250">
        <v>10.0</v>
      </c>
      <c r="AB262" s="248">
        <f t="shared" si="15"/>
        <v>10000000</v>
      </c>
      <c r="AC262" s="248">
        <f t="shared" si="16"/>
        <v>22460000</v>
      </c>
      <c r="AD262" s="251">
        <v>54.76</v>
      </c>
      <c r="AE262" s="49">
        <f t="shared" si="17"/>
        <v>54760000</v>
      </c>
      <c r="AF262" s="258">
        <f t="shared" si="13"/>
        <v>0.5555555556</v>
      </c>
      <c r="AG262" s="257"/>
      <c r="AH262" s="257"/>
      <c r="AI262" s="273" t="s">
        <v>2363</v>
      </c>
      <c r="AJ262" s="255"/>
    </row>
    <row r="263" ht="15.75" customHeight="1">
      <c r="A263" s="260" t="s">
        <v>3571</v>
      </c>
      <c r="B263" s="248">
        <v>36.08</v>
      </c>
      <c r="C263" s="249">
        <f t="shared" si="2"/>
        <v>2.004444444</v>
      </c>
      <c r="D263" s="250">
        <f t="shared" si="3"/>
        <v>2.004444444</v>
      </c>
      <c r="E263" s="251">
        <v>18.0</v>
      </c>
      <c r="F263" s="251">
        <v>22.96</v>
      </c>
      <c r="G263" s="48">
        <f t="shared" si="5"/>
        <v>0.6363636364</v>
      </c>
      <c r="H263" s="111">
        <f t="shared" si="6"/>
        <v>13.12</v>
      </c>
      <c r="I263" s="252">
        <f t="shared" si="7"/>
        <v>0.3636363636</v>
      </c>
      <c r="J263" s="248">
        <f t="shared" si="19"/>
        <v>36080000</v>
      </c>
      <c r="K263" s="253">
        <v>2009.0</v>
      </c>
      <c r="L263" s="254" t="s">
        <v>18</v>
      </c>
      <c r="M263" s="254"/>
      <c r="N263" s="254"/>
      <c r="O263" s="254"/>
      <c r="P263" s="254">
        <v>18.0</v>
      </c>
      <c r="Q263" s="253">
        <v>33.0</v>
      </c>
      <c r="R263" s="254">
        <f t="shared" si="8"/>
        <v>25.5</v>
      </c>
      <c r="S263" s="253">
        <v>40.0</v>
      </c>
      <c r="T263" s="253">
        <v>55.0</v>
      </c>
      <c r="U263" s="253">
        <f t="shared" si="9"/>
        <v>-15</v>
      </c>
      <c r="V263" s="253">
        <f t="shared" si="10"/>
        <v>47.5</v>
      </c>
      <c r="W263" s="254">
        <f t="shared" si="11"/>
        <v>-22</v>
      </c>
      <c r="X263" s="257" t="s">
        <v>1605</v>
      </c>
      <c r="Y263" s="257" t="s">
        <v>1605</v>
      </c>
      <c r="Z263" s="257" t="s">
        <v>1540</v>
      </c>
      <c r="AA263" s="250">
        <v>8.05</v>
      </c>
      <c r="AB263" s="248">
        <f t="shared" si="15"/>
        <v>8050000</v>
      </c>
      <c r="AC263" s="248">
        <f t="shared" si="16"/>
        <v>22960000</v>
      </c>
      <c r="AD263" s="251">
        <v>13.12</v>
      </c>
      <c r="AE263" s="49">
        <f t="shared" si="17"/>
        <v>13120000</v>
      </c>
      <c r="AF263" s="258">
        <f t="shared" si="13"/>
        <v>0.4472222222</v>
      </c>
      <c r="AG263" s="257"/>
      <c r="AH263" s="257"/>
      <c r="AI263" s="273" t="s">
        <v>3572</v>
      </c>
      <c r="AJ263" s="255"/>
    </row>
    <row r="264" ht="15.75" customHeight="1">
      <c r="A264" s="260" t="s">
        <v>3962</v>
      </c>
      <c r="B264" s="248">
        <v>26.96</v>
      </c>
      <c r="C264" s="249">
        <f t="shared" si="2"/>
        <v>1.497777778</v>
      </c>
      <c r="D264" s="250">
        <f t="shared" si="3"/>
        <v>1.497777778</v>
      </c>
      <c r="E264" s="251">
        <v>18.0</v>
      </c>
      <c r="F264" s="251">
        <v>24.0</v>
      </c>
      <c r="G264" s="48">
        <f t="shared" si="5"/>
        <v>0.8902077151</v>
      </c>
      <c r="H264" s="111">
        <f t="shared" si="6"/>
        <v>2.96</v>
      </c>
      <c r="I264" s="252">
        <f t="shared" si="7"/>
        <v>0.1097922849</v>
      </c>
      <c r="J264" s="248">
        <f t="shared" si="19"/>
        <v>26960000</v>
      </c>
      <c r="K264" s="253">
        <v>2009.0</v>
      </c>
      <c r="L264" s="254" t="s">
        <v>18</v>
      </c>
      <c r="M264" s="254"/>
      <c r="N264" s="254"/>
      <c r="O264" s="254"/>
      <c r="P264" s="254">
        <v>51.0</v>
      </c>
      <c r="Q264" s="253">
        <v>54.0</v>
      </c>
      <c r="R264" s="254">
        <f t="shared" si="8"/>
        <v>52.5</v>
      </c>
      <c r="S264" s="253">
        <v>40.0</v>
      </c>
      <c r="T264" s="253">
        <v>59.0</v>
      </c>
      <c r="U264" s="253">
        <f t="shared" si="9"/>
        <v>-19</v>
      </c>
      <c r="V264" s="253">
        <f t="shared" si="10"/>
        <v>49.5</v>
      </c>
      <c r="W264" s="254">
        <f t="shared" si="11"/>
        <v>3</v>
      </c>
      <c r="X264" s="257" t="s">
        <v>1543</v>
      </c>
      <c r="Y264" s="257" t="s">
        <v>2336</v>
      </c>
      <c r="Z264" s="257" t="s">
        <v>1540</v>
      </c>
      <c r="AA264" s="250">
        <v>11.0</v>
      </c>
      <c r="AB264" s="248">
        <f t="shared" si="15"/>
        <v>11000000</v>
      </c>
      <c r="AC264" s="248">
        <f t="shared" si="16"/>
        <v>24000000</v>
      </c>
      <c r="AD264" s="251">
        <v>2.96</v>
      </c>
      <c r="AE264" s="49">
        <f t="shared" si="17"/>
        <v>2960000</v>
      </c>
      <c r="AF264" s="258">
        <f t="shared" si="13"/>
        <v>0.6111111111</v>
      </c>
      <c r="AG264" s="257"/>
      <c r="AH264" s="257"/>
      <c r="AI264" s="273" t="s">
        <v>3963</v>
      </c>
      <c r="AJ264" s="255"/>
    </row>
    <row r="265" ht="15.75" customHeight="1">
      <c r="A265" s="260" t="s">
        <v>4482</v>
      </c>
      <c r="B265" s="248">
        <v>15.82</v>
      </c>
      <c r="C265" s="249">
        <f t="shared" si="2"/>
        <v>0.8788888889</v>
      </c>
      <c r="D265" s="250">
        <f t="shared" si="3"/>
        <v>0.8788888889</v>
      </c>
      <c r="E265" s="251">
        <v>18.0</v>
      </c>
      <c r="F265" s="251">
        <v>14.8</v>
      </c>
      <c r="G265" s="48">
        <f t="shared" si="5"/>
        <v>0.9355246523</v>
      </c>
      <c r="H265" s="111">
        <f t="shared" si="6"/>
        <v>1.02</v>
      </c>
      <c r="I265" s="252">
        <f t="shared" si="7"/>
        <v>0.06447534766</v>
      </c>
      <c r="J265" s="248">
        <f t="shared" si="19"/>
        <v>15820000</v>
      </c>
      <c r="K265" s="253">
        <v>2009.0</v>
      </c>
      <c r="L265" s="254" t="s">
        <v>18</v>
      </c>
      <c r="M265" s="254"/>
      <c r="N265" s="254"/>
      <c r="O265" s="254"/>
      <c r="P265" s="254">
        <v>14.0</v>
      </c>
      <c r="Q265" s="253">
        <v>32.0</v>
      </c>
      <c r="R265" s="254">
        <f t="shared" si="8"/>
        <v>23</v>
      </c>
      <c r="S265" s="253">
        <v>38.0</v>
      </c>
      <c r="T265" s="253">
        <v>49.0</v>
      </c>
      <c r="U265" s="253">
        <f t="shared" si="9"/>
        <v>-11</v>
      </c>
      <c r="V265" s="253">
        <f t="shared" si="10"/>
        <v>43.5</v>
      </c>
      <c r="W265" s="254">
        <f t="shared" si="11"/>
        <v>-20.5</v>
      </c>
      <c r="X265" s="257" t="s">
        <v>1543</v>
      </c>
      <c r="Y265" s="257" t="s">
        <v>1616</v>
      </c>
      <c r="Z265" s="257" t="s">
        <v>1534</v>
      </c>
      <c r="AA265" s="250">
        <v>4.9</v>
      </c>
      <c r="AB265" s="248">
        <f t="shared" si="15"/>
        <v>4900000</v>
      </c>
      <c r="AC265" s="248">
        <f t="shared" si="16"/>
        <v>14800000</v>
      </c>
      <c r="AD265" s="251">
        <v>1.02</v>
      </c>
      <c r="AE265" s="49">
        <f t="shared" si="17"/>
        <v>1020000</v>
      </c>
      <c r="AF265" s="258">
        <f t="shared" si="13"/>
        <v>0.2722222222</v>
      </c>
      <c r="AG265" s="257"/>
      <c r="AH265" s="257"/>
      <c r="AI265" s="273" t="s">
        <v>4483</v>
      </c>
      <c r="AJ265" s="255"/>
    </row>
    <row r="266" ht="15.75" customHeight="1">
      <c r="A266" s="260" t="s">
        <v>3746</v>
      </c>
      <c r="B266" s="248">
        <v>32.4</v>
      </c>
      <c r="C266" s="249">
        <f t="shared" si="2"/>
        <v>1.751351351</v>
      </c>
      <c r="D266" s="250">
        <f t="shared" si="3"/>
        <v>1.751351351</v>
      </c>
      <c r="E266" s="251">
        <v>18.5</v>
      </c>
      <c r="F266" s="251">
        <v>18.45</v>
      </c>
      <c r="G266" s="48">
        <f t="shared" si="5"/>
        <v>0.5694444444</v>
      </c>
      <c r="H266" s="111">
        <f t="shared" si="6"/>
        <v>13.95</v>
      </c>
      <c r="I266" s="252">
        <f t="shared" si="7"/>
        <v>0.4305555556</v>
      </c>
      <c r="J266" s="248">
        <f t="shared" si="19"/>
        <v>32400000</v>
      </c>
      <c r="K266" s="253">
        <v>2009.0</v>
      </c>
      <c r="L266" s="254" t="s">
        <v>18</v>
      </c>
      <c r="M266" s="254"/>
      <c r="N266" s="254"/>
      <c r="O266" s="254"/>
      <c r="P266" s="254">
        <v>56.0</v>
      </c>
      <c r="Q266" s="253">
        <v>58.0</v>
      </c>
      <c r="R266" s="254">
        <f t="shared" si="8"/>
        <v>57</v>
      </c>
      <c r="S266" s="253">
        <v>47.0</v>
      </c>
      <c r="T266" s="253">
        <v>58.0</v>
      </c>
      <c r="U266" s="253">
        <f t="shared" si="9"/>
        <v>-11</v>
      </c>
      <c r="V266" s="253">
        <f t="shared" si="10"/>
        <v>52.5</v>
      </c>
      <c r="W266" s="254">
        <f t="shared" si="11"/>
        <v>4.5</v>
      </c>
      <c r="X266" s="257" t="s">
        <v>1543</v>
      </c>
      <c r="Y266" s="257" t="s">
        <v>2574</v>
      </c>
      <c r="Z266" s="257" t="s">
        <v>1540</v>
      </c>
      <c r="AA266" s="250">
        <v>7.0</v>
      </c>
      <c r="AB266" s="248">
        <f t="shared" si="15"/>
        <v>7000000</v>
      </c>
      <c r="AC266" s="248">
        <f t="shared" si="16"/>
        <v>18450000</v>
      </c>
      <c r="AD266" s="251">
        <v>13.95</v>
      </c>
      <c r="AE266" s="49">
        <f t="shared" si="17"/>
        <v>13950000</v>
      </c>
      <c r="AF266" s="258">
        <f t="shared" si="13"/>
        <v>0.3783783784</v>
      </c>
      <c r="AG266" s="257"/>
      <c r="AH266" s="257"/>
      <c r="AI266" s="273" t="s">
        <v>3747</v>
      </c>
      <c r="AJ266" s="255"/>
    </row>
    <row r="267" ht="15.75" customHeight="1">
      <c r="A267" s="247" t="s">
        <v>2254</v>
      </c>
      <c r="B267" s="248">
        <v>91.4</v>
      </c>
      <c r="C267" s="249">
        <f t="shared" si="2"/>
        <v>4.810526316</v>
      </c>
      <c r="D267" s="250">
        <f t="shared" si="3"/>
        <v>4.810526316</v>
      </c>
      <c r="E267" s="251">
        <v>19.0</v>
      </c>
      <c r="F267" s="251">
        <v>65.0</v>
      </c>
      <c r="G267" s="48">
        <f t="shared" si="5"/>
        <v>0.7111597374</v>
      </c>
      <c r="H267" s="111">
        <f t="shared" si="6"/>
        <v>26.4</v>
      </c>
      <c r="I267" s="252">
        <f t="shared" si="7"/>
        <v>0.2888402626</v>
      </c>
      <c r="J267" s="248">
        <f t="shared" si="19"/>
        <v>91400000</v>
      </c>
      <c r="K267" s="253">
        <v>2009.0</v>
      </c>
      <c r="L267" s="254" t="s">
        <v>18</v>
      </c>
      <c r="M267" s="254"/>
      <c r="N267" s="254"/>
      <c r="O267" s="254"/>
      <c r="P267" s="254">
        <v>25.0</v>
      </c>
      <c r="Q267" s="253">
        <v>34.0</v>
      </c>
      <c r="R267" s="254">
        <f t="shared" si="8"/>
        <v>29.5</v>
      </c>
      <c r="S267" s="253">
        <v>52.0</v>
      </c>
      <c r="T267" s="253">
        <v>62.0</v>
      </c>
      <c r="U267" s="253">
        <f t="shared" si="9"/>
        <v>-10</v>
      </c>
      <c r="V267" s="253">
        <f t="shared" si="10"/>
        <v>57</v>
      </c>
      <c r="W267" s="254">
        <f t="shared" si="11"/>
        <v>-27.5</v>
      </c>
      <c r="X267" s="257" t="s">
        <v>1395</v>
      </c>
      <c r="Y267" s="257" t="s">
        <v>1395</v>
      </c>
      <c r="Z267" s="257" t="s">
        <v>1567</v>
      </c>
      <c r="AA267" s="250">
        <v>40.6</v>
      </c>
      <c r="AB267" s="248">
        <f t="shared" si="15"/>
        <v>40600000</v>
      </c>
      <c r="AC267" s="248">
        <f t="shared" si="16"/>
        <v>65000000</v>
      </c>
      <c r="AD267" s="251">
        <v>26.4</v>
      </c>
      <c r="AE267" s="49">
        <f t="shared" si="17"/>
        <v>26400000</v>
      </c>
      <c r="AF267" s="258">
        <f t="shared" si="13"/>
        <v>2.136842105</v>
      </c>
      <c r="AG267" s="257"/>
      <c r="AH267" s="257"/>
      <c r="AI267" s="273" t="s">
        <v>2255</v>
      </c>
      <c r="AJ267" s="255"/>
    </row>
    <row r="268" ht="15.75" customHeight="1">
      <c r="A268" s="247" t="s">
        <v>1995</v>
      </c>
      <c r="B268" s="248">
        <v>136.3</v>
      </c>
      <c r="C268" s="249">
        <f t="shared" si="2"/>
        <v>6.815</v>
      </c>
      <c r="D268" s="250">
        <f t="shared" si="3"/>
        <v>6.815</v>
      </c>
      <c r="E268" s="251">
        <v>20.0</v>
      </c>
      <c r="F268" s="251">
        <v>64.2</v>
      </c>
      <c r="G268" s="48">
        <f t="shared" si="5"/>
        <v>0.4710198092</v>
      </c>
      <c r="H268" s="111">
        <f t="shared" si="6"/>
        <v>72.1</v>
      </c>
      <c r="I268" s="252">
        <f t="shared" si="7"/>
        <v>0.5289801908</v>
      </c>
      <c r="J268" s="248">
        <f t="shared" si="19"/>
        <v>136300000</v>
      </c>
      <c r="K268" s="253">
        <v>2009.0</v>
      </c>
      <c r="L268" s="254" t="s">
        <v>18</v>
      </c>
      <c r="M268" s="254"/>
      <c r="N268" s="254"/>
      <c r="O268" s="254"/>
      <c r="P268" s="254">
        <v>55.0</v>
      </c>
      <c r="Q268" s="253">
        <v>48.0</v>
      </c>
      <c r="R268" s="263">
        <f t="shared" si="8"/>
        <v>51.5</v>
      </c>
      <c r="S268" s="253">
        <v>70.0</v>
      </c>
      <c r="T268" s="253">
        <v>60.0</v>
      </c>
      <c r="U268" s="253">
        <f t="shared" si="9"/>
        <v>10</v>
      </c>
      <c r="V268" s="253">
        <f t="shared" si="10"/>
        <v>65</v>
      </c>
      <c r="W268" s="263">
        <f t="shared" si="11"/>
        <v>-13.5</v>
      </c>
      <c r="X268" s="257" t="s">
        <v>1543</v>
      </c>
      <c r="Y268" s="257" t="s">
        <v>1616</v>
      </c>
      <c r="Z268" s="257" t="s">
        <v>1540</v>
      </c>
      <c r="AA268" s="250">
        <v>23.7</v>
      </c>
      <c r="AB268" s="248">
        <f t="shared" si="15"/>
        <v>23700000</v>
      </c>
      <c r="AC268" s="248">
        <f t="shared" si="16"/>
        <v>64200000</v>
      </c>
      <c r="AD268" s="251">
        <v>72.1</v>
      </c>
      <c r="AE268" s="49">
        <f t="shared" si="17"/>
        <v>72100000</v>
      </c>
      <c r="AF268" s="258">
        <f t="shared" si="13"/>
        <v>1.185</v>
      </c>
      <c r="AG268" s="257"/>
      <c r="AH268" s="257"/>
      <c r="AI268" s="273" t="s">
        <v>1996</v>
      </c>
      <c r="AJ268" s="255"/>
    </row>
    <row r="269" ht="15.75" customHeight="1">
      <c r="A269" s="260" t="s">
        <v>2571</v>
      </c>
      <c r="B269" s="248">
        <v>73.82</v>
      </c>
      <c r="C269" s="249">
        <f t="shared" si="2"/>
        <v>3.691</v>
      </c>
      <c r="D269" s="250">
        <f t="shared" si="3"/>
        <v>3.691</v>
      </c>
      <c r="E269" s="251">
        <v>20.0</v>
      </c>
      <c r="F269" s="251">
        <v>68.26</v>
      </c>
      <c r="G269" s="48">
        <f t="shared" si="5"/>
        <v>0.9246816581</v>
      </c>
      <c r="H269" s="111">
        <f t="shared" si="6"/>
        <v>5.56</v>
      </c>
      <c r="I269" s="252">
        <f t="shared" si="7"/>
        <v>0.07531834191</v>
      </c>
      <c r="J269" s="248">
        <f t="shared" si="19"/>
        <v>73820000</v>
      </c>
      <c r="K269" s="253">
        <v>2009.0</v>
      </c>
      <c r="L269" s="254" t="s">
        <v>18</v>
      </c>
      <c r="M269" s="254"/>
      <c r="N269" s="254"/>
      <c r="O269" s="254"/>
      <c r="P269" s="254">
        <v>20.0</v>
      </c>
      <c r="Q269" s="253">
        <v>25.0</v>
      </c>
      <c r="R269" s="254">
        <f t="shared" si="8"/>
        <v>22.5</v>
      </c>
      <c r="S269" s="253">
        <v>50.0</v>
      </c>
      <c r="T269" s="253">
        <v>53.0</v>
      </c>
      <c r="U269" s="253">
        <f t="shared" si="9"/>
        <v>-3</v>
      </c>
      <c r="V269" s="253">
        <f t="shared" si="10"/>
        <v>51.5</v>
      </c>
      <c r="W269" s="254">
        <f t="shared" si="11"/>
        <v>-29</v>
      </c>
      <c r="X269" s="270" t="s">
        <v>1527</v>
      </c>
      <c r="Y269" s="257" t="s">
        <v>1527</v>
      </c>
      <c r="Z269" s="257" t="s">
        <v>1540</v>
      </c>
      <c r="AA269" s="250">
        <v>28.6</v>
      </c>
      <c r="AB269" s="248">
        <f t="shared" si="15"/>
        <v>28600000</v>
      </c>
      <c r="AC269" s="248">
        <f t="shared" si="16"/>
        <v>68260000</v>
      </c>
      <c r="AD269" s="251">
        <v>5.56</v>
      </c>
      <c r="AE269" s="49">
        <f t="shared" si="17"/>
        <v>5560000</v>
      </c>
      <c r="AF269" s="258">
        <f t="shared" si="13"/>
        <v>1.43</v>
      </c>
      <c r="AG269" s="257"/>
      <c r="AH269" s="257"/>
      <c r="AI269" s="273" t="s">
        <v>2572</v>
      </c>
      <c r="AJ269" s="255"/>
    </row>
    <row r="270" ht="15.75" customHeight="1">
      <c r="A270" s="260" t="s">
        <v>3403</v>
      </c>
      <c r="B270" s="248">
        <v>44.36</v>
      </c>
      <c r="C270" s="249">
        <f t="shared" si="2"/>
        <v>2.218</v>
      </c>
      <c r="D270" s="250">
        <f t="shared" si="3"/>
        <v>2.218</v>
      </c>
      <c r="E270" s="251">
        <v>20.0</v>
      </c>
      <c r="F270" s="251">
        <v>36.84</v>
      </c>
      <c r="G270" s="48">
        <f t="shared" si="5"/>
        <v>0.830477908</v>
      </c>
      <c r="H270" s="111">
        <f t="shared" si="6"/>
        <v>7.52</v>
      </c>
      <c r="I270" s="252">
        <f t="shared" si="7"/>
        <v>0.169522092</v>
      </c>
      <c r="J270" s="248">
        <f t="shared" si="19"/>
        <v>44360000</v>
      </c>
      <c r="K270" s="253">
        <v>2009.0</v>
      </c>
      <c r="L270" s="254" t="s">
        <v>18</v>
      </c>
      <c r="M270" s="254"/>
      <c r="N270" s="254"/>
      <c r="O270" s="254"/>
      <c r="P270" s="254">
        <v>50.0</v>
      </c>
      <c r="Q270" s="253">
        <v>60.0</v>
      </c>
      <c r="R270" s="254">
        <f t="shared" si="8"/>
        <v>55</v>
      </c>
      <c r="S270" s="253">
        <v>66.0</v>
      </c>
      <c r="T270" s="253">
        <v>54.0</v>
      </c>
      <c r="U270" s="253">
        <f t="shared" si="9"/>
        <v>12</v>
      </c>
      <c r="V270" s="253">
        <f t="shared" si="10"/>
        <v>60</v>
      </c>
      <c r="W270" s="254">
        <f t="shared" si="11"/>
        <v>-5</v>
      </c>
      <c r="X270" s="257" t="s">
        <v>1634</v>
      </c>
      <c r="Y270" s="257" t="s">
        <v>3404</v>
      </c>
      <c r="Z270" s="257" t="s">
        <v>1529</v>
      </c>
      <c r="AA270" s="250">
        <v>20.5</v>
      </c>
      <c r="AB270" s="248">
        <f t="shared" si="15"/>
        <v>20500000</v>
      </c>
      <c r="AC270" s="248">
        <f t="shared" si="16"/>
        <v>36840000</v>
      </c>
      <c r="AD270" s="251">
        <v>7.52</v>
      </c>
      <c r="AE270" s="49">
        <f t="shared" si="17"/>
        <v>7520000</v>
      </c>
      <c r="AF270" s="258">
        <f t="shared" si="13"/>
        <v>1.025</v>
      </c>
      <c r="AG270" s="257"/>
      <c r="AH270" s="257"/>
      <c r="AI270" s="273" t="s">
        <v>3405</v>
      </c>
      <c r="AJ270" s="255"/>
    </row>
    <row r="271" ht="15.75" customHeight="1">
      <c r="A271" s="260" t="s">
        <v>3464</v>
      </c>
      <c r="B271" s="248">
        <v>42.7</v>
      </c>
      <c r="C271" s="249">
        <f t="shared" si="2"/>
        <v>2.135</v>
      </c>
      <c r="D271" s="250">
        <f t="shared" si="3"/>
        <v>2.135</v>
      </c>
      <c r="E271" s="251">
        <v>20.0</v>
      </c>
      <c r="F271" s="251">
        <v>28.6</v>
      </c>
      <c r="G271" s="48">
        <f t="shared" si="5"/>
        <v>0.6697892272</v>
      </c>
      <c r="H271" s="111">
        <f t="shared" si="6"/>
        <v>13.03</v>
      </c>
      <c r="I271" s="252">
        <f t="shared" si="7"/>
        <v>0.3051522248</v>
      </c>
      <c r="J271" s="248">
        <f t="shared" si="19"/>
        <v>42700000</v>
      </c>
      <c r="K271" s="253">
        <v>2009.0</v>
      </c>
      <c r="L271" s="254" t="s">
        <v>18</v>
      </c>
      <c r="M271" s="254"/>
      <c r="N271" s="254"/>
      <c r="O271" s="254"/>
      <c r="P271" s="254">
        <v>31.0</v>
      </c>
      <c r="Q271" s="253">
        <v>43.0</v>
      </c>
      <c r="R271" s="254">
        <f t="shared" si="8"/>
        <v>37</v>
      </c>
      <c r="S271" s="253">
        <v>52.0</v>
      </c>
      <c r="T271" s="253">
        <v>63.0</v>
      </c>
      <c r="U271" s="253">
        <f t="shared" si="9"/>
        <v>-11</v>
      </c>
      <c r="V271" s="253">
        <f t="shared" si="10"/>
        <v>57.5</v>
      </c>
      <c r="W271" s="254">
        <f t="shared" si="11"/>
        <v>-20.5</v>
      </c>
      <c r="X271" s="257" t="s">
        <v>1395</v>
      </c>
      <c r="Y271" s="257" t="s">
        <v>1596</v>
      </c>
      <c r="Z271" s="257" t="s">
        <v>1567</v>
      </c>
      <c r="AA271" s="250">
        <v>10.3</v>
      </c>
      <c r="AB271" s="248">
        <f t="shared" si="15"/>
        <v>10300000</v>
      </c>
      <c r="AC271" s="248">
        <f t="shared" si="16"/>
        <v>28600000</v>
      </c>
      <c r="AD271" s="251">
        <v>13.03</v>
      </c>
      <c r="AE271" s="49">
        <f t="shared" si="17"/>
        <v>13030000</v>
      </c>
      <c r="AF271" s="258">
        <f t="shared" si="13"/>
        <v>0.515</v>
      </c>
      <c r="AG271" s="257"/>
      <c r="AH271" s="257"/>
      <c r="AI271" s="273" t="s">
        <v>3465</v>
      </c>
      <c r="AJ271" s="255"/>
    </row>
    <row r="272" ht="15.75" customHeight="1">
      <c r="A272" s="260" t="s">
        <v>3895</v>
      </c>
      <c r="B272" s="248">
        <v>31.2</v>
      </c>
      <c r="C272" s="249">
        <f t="shared" si="2"/>
        <v>1.56</v>
      </c>
      <c r="D272" s="250">
        <f t="shared" si="3"/>
        <v>1.56</v>
      </c>
      <c r="E272" s="251">
        <v>20.0</v>
      </c>
      <c r="F272" s="251">
        <v>29.1</v>
      </c>
      <c r="G272" s="48">
        <f t="shared" si="5"/>
        <v>0.9326923077</v>
      </c>
      <c r="H272" s="111">
        <f t="shared" si="6"/>
        <v>2.13</v>
      </c>
      <c r="I272" s="252">
        <f t="shared" si="7"/>
        <v>0.06826923077</v>
      </c>
      <c r="J272" s="248">
        <f t="shared" si="19"/>
        <v>31200000</v>
      </c>
      <c r="K272" s="253">
        <v>2009.0</v>
      </c>
      <c r="L272" s="254" t="s">
        <v>18</v>
      </c>
      <c r="M272" s="254"/>
      <c r="N272" s="254"/>
      <c r="O272" s="254"/>
      <c r="P272" s="254">
        <v>12.0</v>
      </c>
      <c r="Q272" s="253">
        <v>33.0</v>
      </c>
      <c r="R272" s="254">
        <f t="shared" si="8"/>
        <v>22.5</v>
      </c>
      <c r="S272" s="253">
        <v>48.0</v>
      </c>
      <c r="T272" s="253">
        <v>57.0</v>
      </c>
      <c r="U272" s="253">
        <f t="shared" si="9"/>
        <v>-9</v>
      </c>
      <c r="V272" s="253">
        <f t="shared" si="10"/>
        <v>52.5</v>
      </c>
      <c r="W272" s="254">
        <f t="shared" si="11"/>
        <v>-30</v>
      </c>
      <c r="X272" s="257" t="s">
        <v>1983</v>
      </c>
      <c r="Y272" s="257" t="s">
        <v>3896</v>
      </c>
      <c r="Z272" s="257" t="s">
        <v>1567</v>
      </c>
      <c r="AA272" s="250">
        <v>11.6</v>
      </c>
      <c r="AB272" s="248">
        <f t="shared" si="15"/>
        <v>11600000</v>
      </c>
      <c r="AC272" s="248">
        <f t="shared" si="16"/>
        <v>29100000</v>
      </c>
      <c r="AD272" s="251">
        <v>2.13</v>
      </c>
      <c r="AE272" s="49">
        <f t="shared" si="17"/>
        <v>2130000</v>
      </c>
      <c r="AF272" s="258">
        <f t="shared" si="13"/>
        <v>0.58</v>
      </c>
      <c r="AG272" s="257"/>
      <c r="AH272" s="257"/>
      <c r="AI272" s="273" t="s">
        <v>3897</v>
      </c>
      <c r="AJ272" s="255"/>
    </row>
    <row r="273" ht="15.75" customHeight="1">
      <c r="A273" s="260" t="s">
        <v>4462</v>
      </c>
      <c r="B273" s="248">
        <v>18.6</v>
      </c>
      <c r="C273" s="249">
        <f t="shared" si="2"/>
        <v>0.93</v>
      </c>
      <c r="D273" s="250">
        <f t="shared" si="3"/>
        <v>0.93</v>
      </c>
      <c r="E273" s="251">
        <v>20.0</v>
      </c>
      <c r="F273" s="251">
        <v>17.2</v>
      </c>
      <c r="G273" s="48">
        <f t="shared" si="5"/>
        <v>0.9247311828</v>
      </c>
      <c r="H273" s="111">
        <f t="shared" si="6"/>
        <v>1.37</v>
      </c>
      <c r="I273" s="252">
        <f t="shared" si="7"/>
        <v>0.07365591398</v>
      </c>
      <c r="J273" s="248">
        <f t="shared" si="19"/>
        <v>18600000</v>
      </c>
      <c r="K273" s="253">
        <v>2009.0</v>
      </c>
      <c r="L273" s="254" t="s">
        <v>18</v>
      </c>
      <c r="M273" s="254"/>
      <c r="N273" s="254"/>
      <c r="O273" s="254"/>
      <c r="P273" s="254">
        <v>22.0</v>
      </c>
      <c r="Q273" s="253">
        <v>31.0</v>
      </c>
      <c r="R273" s="254">
        <f t="shared" si="8"/>
        <v>26.5</v>
      </c>
      <c r="S273" s="253">
        <v>52.0</v>
      </c>
      <c r="T273" s="253">
        <v>58.0</v>
      </c>
      <c r="U273" s="253">
        <f t="shared" si="9"/>
        <v>-6</v>
      </c>
      <c r="V273" s="253">
        <f t="shared" si="10"/>
        <v>55</v>
      </c>
      <c r="W273" s="254">
        <f t="shared" si="11"/>
        <v>-28.5</v>
      </c>
      <c r="X273" s="257" t="s">
        <v>1543</v>
      </c>
      <c r="Y273" s="257" t="s">
        <v>1543</v>
      </c>
      <c r="Z273" s="257" t="s">
        <v>1540</v>
      </c>
      <c r="AA273" s="250">
        <v>5.5</v>
      </c>
      <c r="AB273" s="248">
        <f t="shared" si="15"/>
        <v>5500000</v>
      </c>
      <c r="AC273" s="248">
        <f t="shared" si="16"/>
        <v>17200000</v>
      </c>
      <c r="AD273" s="251">
        <v>1.37</v>
      </c>
      <c r="AE273" s="49">
        <f t="shared" si="17"/>
        <v>1370000</v>
      </c>
      <c r="AF273" s="258">
        <f t="shared" si="13"/>
        <v>0.275</v>
      </c>
      <c r="AG273" s="257"/>
      <c r="AH273" s="257"/>
      <c r="AI273" s="273" t="s">
        <v>4463</v>
      </c>
      <c r="AJ273" s="255"/>
    </row>
    <row r="274" ht="15.75" customHeight="1">
      <c r="A274" s="260" t="s">
        <v>4491</v>
      </c>
      <c r="B274" s="248">
        <v>17.28</v>
      </c>
      <c r="C274" s="249">
        <f t="shared" si="2"/>
        <v>0.864</v>
      </c>
      <c r="D274" s="250">
        <f t="shared" si="3"/>
        <v>0.864</v>
      </c>
      <c r="E274" s="251">
        <v>20.0</v>
      </c>
      <c r="F274" s="251">
        <v>12.23</v>
      </c>
      <c r="G274" s="48">
        <f t="shared" si="5"/>
        <v>0.7077546296</v>
      </c>
      <c r="H274" s="111">
        <f t="shared" si="6"/>
        <v>5.05</v>
      </c>
      <c r="I274" s="252">
        <f t="shared" si="7"/>
        <v>0.2922453704</v>
      </c>
      <c r="J274" s="248">
        <f t="shared" si="19"/>
        <v>17280000</v>
      </c>
      <c r="K274" s="253">
        <v>2009.0</v>
      </c>
      <c r="L274" s="254" t="s">
        <v>18</v>
      </c>
      <c r="M274" s="254"/>
      <c r="N274" s="254"/>
      <c r="O274" s="254"/>
      <c r="P274" s="254">
        <v>30.0</v>
      </c>
      <c r="Q274" s="253">
        <v>38.0</v>
      </c>
      <c r="R274" s="254">
        <f t="shared" si="8"/>
        <v>34</v>
      </c>
      <c r="S274" s="253">
        <v>52.0</v>
      </c>
      <c r="T274" s="253">
        <v>49.0</v>
      </c>
      <c r="U274" s="253">
        <f t="shared" si="9"/>
        <v>3</v>
      </c>
      <c r="V274" s="253">
        <f t="shared" si="10"/>
        <v>50.5</v>
      </c>
      <c r="W274" s="254">
        <f t="shared" si="11"/>
        <v>-16.5</v>
      </c>
      <c r="X274" s="257" t="s">
        <v>1602</v>
      </c>
      <c r="Y274" s="257" t="s">
        <v>1808</v>
      </c>
      <c r="Z274" s="257" t="s">
        <v>1540</v>
      </c>
      <c r="AA274" s="250">
        <v>5.3</v>
      </c>
      <c r="AB274" s="248">
        <f t="shared" si="15"/>
        <v>5300000</v>
      </c>
      <c r="AC274" s="248">
        <f t="shared" si="16"/>
        <v>12230000</v>
      </c>
      <c r="AD274" s="251">
        <v>5.05</v>
      </c>
      <c r="AE274" s="49">
        <f t="shared" si="17"/>
        <v>5050000</v>
      </c>
      <c r="AF274" s="258">
        <f t="shared" si="13"/>
        <v>0.265</v>
      </c>
      <c r="AG274" s="257"/>
      <c r="AH274" s="257"/>
      <c r="AI274" s="273" t="s">
        <v>4492</v>
      </c>
      <c r="AJ274" s="255"/>
    </row>
    <row r="275" ht="15.75" customHeight="1">
      <c r="A275" s="260" t="s">
        <v>4523</v>
      </c>
      <c r="B275" s="248">
        <v>16.0</v>
      </c>
      <c r="C275" s="249">
        <f t="shared" si="2"/>
        <v>0.8</v>
      </c>
      <c r="D275" s="250">
        <f t="shared" si="3"/>
        <v>0.8</v>
      </c>
      <c r="E275" s="251">
        <v>20.0</v>
      </c>
      <c r="F275" s="251">
        <v>15.99</v>
      </c>
      <c r="G275" s="48">
        <f t="shared" si="5"/>
        <v>0.999375</v>
      </c>
      <c r="H275" s="111">
        <f t="shared" si="6"/>
        <v>6.95</v>
      </c>
      <c r="I275" s="252">
        <f t="shared" si="7"/>
        <v>0.434375</v>
      </c>
      <c r="J275" s="248">
        <f t="shared" si="19"/>
        <v>16000000</v>
      </c>
      <c r="K275" s="253">
        <v>2009.0</v>
      </c>
      <c r="L275" s="254" t="s">
        <v>18</v>
      </c>
      <c r="M275" s="254"/>
      <c r="N275" s="254"/>
      <c r="O275" s="254"/>
      <c r="P275" s="254">
        <v>40.0</v>
      </c>
      <c r="Q275" s="253">
        <v>50.0</v>
      </c>
      <c r="R275" s="254">
        <f t="shared" si="8"/>
        <v>45</v>
      </c>
      <c r="S275" s="253">
        <v>34.0</v>
      </c>
      <c r="T275" s="253">
        <v>54.0</v>
      </c>
      <c r="U275" s="253">
        <f t="shared" si="9"/>
        <v>-20</v>
      </c>
      <c r="V275" s="253">
        <f t="shared" si="10"/>
        <v>44</v>
      </c>
      <c r="W275" s="254">
        <f t="shared" si="11"/>
        <v>1</v>
      </c>
      <c r="X275" s="257" t="s">
        <v>1602</v>
      </c>
      <c r="Y275" s="257" t="s">
        <v>1808</v>
      </c>
      <c r="Z275" s="257" t="s">
        <v>1540</v>
      </c>
      <c r="AA275" s="250">
        <v>6.5</v>
      </c>
      <c r="AB275" s="248">
        <f t="shared" si="15"/>
        <v>6500000</v>
      </c>
      <c r="AC275" s="248">
        <f t="shared" si="16"/>
        <v>15990000</v>
      </c>
      <c r="AD275" s="251">
        <v>6.95</v>
      </c>
      <c r="AE275" s="49">
        <f t="shared" si="17"/>
        <v>6950000</v>
      </c>
      <c r="AF275" s="258">
        <f t="shared" si="13"/>
        <v>0.325</v>
      </c>
      <c r="AG275" s="257"/>
      <c r="AH275" s="257"/>
      <c r="AI275" s="273" t="s">
        <v>4524</v>
      </c>
      <c r="AJ275" s="255"/>
    </row>
    <row r="276" ht="15.75" customHeight="1">
      <c r="A276" s="260" t="s">
        <v>4650</v>
      </c>
      <c r="B276" s="248">
        <v>12.1</v>
      </c>
      <c r="C276" s="249">
        <f t="shared" si="2"/>
        <v>0.605</v>
      </c>
      <c r="D276" s="250">
        <f t="shared" si="3"/>
        <v>0.605</v>
      </c>
      <c r="E276" s="251">
        <v>20.0</v>
      </c>
      <c r="F276" s="251">
        <v>5.2</v>
      </c>
      <c r="G276" s="48">
        <f t="shared" si="5"/>
        <v>0.4297520661</v>
      </c>
      <c r="H276" s="111">
        <f t="shared" si="6"/>
        <v>7.01</v>
      </c>
      <c r="I276" s="252">
        <f t="shared" si="7"/>
        <v>0.579338843</v>
      </c>
      <c r="J276" s="248">
        <f t="shared" si="19"/>
        <v>12100000</v>
      </c>
      <c r="K276" s="253">
        <v>2009.0</v>
      </c>
      <c r="L276" s="254" t="s">
        <v>18</v>
      </c>
      <c r="M276" s="254"/>
      <c r="N276" s="254"/>
      <c r="O276" s="254"/>
      <c r="P276" s="254">
        <v>79.0</v>
      </c>
      <c r="Q276" s="253">
        <v>66.0</v>
      </c>
      <c r="R276" s="254">
        <f t="shared" si="8"/>
        <v>72.5</v>
      </c>
      <c r="S276" s="253">
        <v>60.0</v>
      </c>
      <c r="T276" s="253">
        <v>69.0</v>
      </c>
      <c r="U276" s="253">
        <f t="shared" si="9"/>
        <v>-9</v>
      </c>
      <c r="V276" s="253">
        <f t="shared" si="10"/>
        <v>64.5</v>
      </c>
      <c r="W276" s="254">
        <f t="shared" si="11"/>
        <v>8</v>
      </c>
      <c r="X276" s="257" t="s">
        <v>1543</v>
      </c>
      <c r="Y276" s="257" t="s">
        <v>4651</v>
      </c>
      <c r="Z276" s="257" t="s">
        <v>1540</v>
      </c>
      <c r="AA276" s="250">
        <v>2.2</v>
      </c>
      <c r="AB276" s="248">
        <f t="shared" si="15"/>
        <v>2200000</v>
      </c>
      <c r="AC276" s="248">
        <f t="shared" si="16"/>
        <v>5200000</v>
      </c>
      <c r="AD276" s="251">
        <v>7.01</v>
      </c>
      <c r="AE276" s="49">
        <f t="shared" si="17"/>
        <v>7010000</v>
      </c>
      <c r="AF276" s="258">
        <f t="shared" si="13"/>
        <v>0.11</v>
      </c>
      <c r="AG276" s="257"/>
      <c r="AH276" s="257"/>
      <c r="AI276" s="273" t="s">
        <v>4652</v>
      </c>
      <c r="AJ276" s="255"/>
    </row>
    <row r="277" ht="15.75" customHeight="1">
      <c r="A277" s="260" t="s">
        <v>4543</v>
      </c>
      <c r="B277" s="248">
        <v>16.4</v>
      </c>
      <c r="C277" s="249">
        <f t="shared" si="2"/>
        <v>0.780952381</v>
      </c>
      <c r="D277" s="250">
        <f t="shared" si="3"/>
        <v>0.780952381</v>
      </c>
      <c r="E277" s="251">
        <v>21.0</v>
      </c>
      <c r="F277" s="251">
        <v>9.2</v>
      </c>
      <c r="G277" s="48">
        <f t="shared" si="5"/>
        <v>0.5609756098</v>
      </c>
      <c r="H277" s="111">
        <f t="shared" si="6"/>
        <v>7.2</v>
      </c>
      <c r="I277" s="252">
        <f t="shared" si="7"/>
        <v>0.4390243902</v>
      </c>
      <c r="J277" s="248">
        <f t="shared" si="19"/>
        <v>16400000</v>
      </c>
      <c r="K277" s="253">
        <v>2009.0</v>
      </c>
      <c r="L277" s="254" t="s">
        <v>18</v>
      </c>
      <c r="M277" s="254"/>
      <c r="N277" s="254"/>
      <c r="O277" s="254"/>
      <c r="P277" s="254">
        <v>46.0</v>
      </c>
      <c r="Q277" s="253">
        <v>47.0</v>
      </c>
      <c r="R277" s="254">
        <f t="shared" si="8"/>
        <v>46.5</v>
      </c>
      <c r="S277" s="253">
        <v>55.0</v>
      </c>
      <c r="T277" s="253">
        <v>73.0</v>
      </c>
      <c r="U277" s="253">
        <f t="shared" si="9"/>
        <v>-18</v>
      </c>
      <c r="V277" s="253">
        <f t="shared" si="10"/>
        <v>64</v>
      </c>
      <c r="W277" s="254">
        <f t="shared" si="11"/>
        <v>-17.5</v>
      </c>
      <c r="X277" s="257" t="s">
        <v>1694</v>
      </c>
      <c r="Y277" s="257" t="s">
        <v>4264</v>
      </c>
      <c r="Z277" s="257" t="s">
        <v>1567</v>
      </c>
      <c r="AA277" s="250">
        <v>3.9</v>
      </c>
      <c r="AB277" s="248">
        <f t="shared" si="15"/>
        <v>3900000</v>
      </c>
      <c r="AC277" s="248">
        <f t="shared" si="16"/>
        <v>9200000</v>
      </c>
      <c r="AD277" s="251">
        <v>7.2</v>
      </c>
      <c r="AE277" s="49">
        <f t="shared" si="17"/>
        <v>7200000</v>
      </c>
      <c r="AF277" s="258">
        <f t="shared" si="13"/>
        <v>0.1857142857</v>
      </c>
      <c r="AG277" s="257"/>
      <c r="AH277" s="257"/>
      <c r="AI277" s="273" t="s">
        <v>4544</v>
      </c>
      <c r="AJ277" s="255"/>
    </row>
    <row r="278" ht="15.75" customHeight="1">
      <c r="A278" s="260" t="s">
        <v>4589</v>
      </c>
      <c r="B278" s="248">
        <v>14.89</v>
      </c>
      <c r="C278" s="249">
        <f t="shared" si="2"/>
        <v>0.709047619</v>
      </c>
      <c r="D278" s="250">
        <f t="shared" si="3"/>
        <v>0.709047619</v>
      </c>
      <c r="E278" s="251">
        <v>21.0</v>
      </c>
      <c r="F278" s="251">
        <v>9.45</v>
      </c>
      <c r="G278" s="48">
        <f t="shared" si="5"/>
        <v>0.6346541303</v>
      </c>
      <c r="H278" s="111">
        <f t="shared" si="6"/>
        <v>5.44</v>
      </c>
      <c r="I278" s="252">
        <f t="shared" si="7"/>
        <v>0.3653458697</v>
      </c>
      <c r="J278" s="248">
        <f t="shared" si="19"/>
        <v>14890000</v>
      </c>
      <c r="K278" s="253">
        <v>2009.0</v>
      </c>
      <c r="L278" s="254" t="s">
        <v>18</v>
      </c>
      <c r="M278" s="254"/>
      <c r="N278" s="254"/>
      <c r="O278" s="254"/>
      <c r="P278" s="254">
        <v>67.0</v>
      </c>
      <c r="Q278" s="253">
        <v>58.0</v>
      </c>
      <c r="R278" s="254">
        <f t="shared" si="8"/>
        <v>62.5</v>
      </c>
      <c r="S278" s="253">
        <v>74.0</v>
      </c>
      <c r="T278" s="253">
        <v>67.0</v>
      </c>
      <c r="U278" s="253">
        <f t="shared" si="9"/>
        <v>7</v>
      </c>
      <c r="V278" s="253">
        <f t="shared" si="10"/>
        <v>70.5</v>
      </c>
      <c r="W278" s="254">
        <f t="shared" si="11"/>
        <v>-8</v>
      </c>
      <c r="X278" s="257" t="s">
        <v>1543</v>
      </c>
      <c r="Y278" s="257" t="s">
        <v>1616</v>
      </c>
      <c r="Z278" s="257" t="s">
        <v>1540</v>
      </c>
      <c r="AA278" s="250">
        <v>0.13</v>
      </c>
      <c r="AB278" s="248">
        <f t="shared" si="15"/>
        <v>130000</v>
      </c>
      <c r="AC278" s="248">
        <f t="shared" si="16"/>
        <v>9450000</v>
      </c>
      <c r="AD278" s="251">
        <v>5.44</v>
      </c>
      <c r="AE278" s="49">
        <f t="shared" si="17"/>
        <v>5440000</v>
      </c>
      <c r="AF278" s="258">
        <f t="shared" si="13"/>
        <v>0.00619047619</v>
      </c>
      <c r="AG278" s="257"/>
      <c r="AH278" s="257"/>
      <c r="AI278" s="273" t="s">
        <v>4590</v>
      </c>
      <c r="AJ278" s="255"/>
    </row>
    <row r="279" ht="15.75" customHeight="1">
      <c r="A279" s="260" t="s">
        <v>3637</v>
      </c>
      <c r="B279" s="248">
        <v>41.76</v>
      </c>
      <c r="C279" s="249">
        <f t="shared" si="2"/>
        <v>1.898181818</v>
      </c>
      <c r="D279" s="250">
        <f t="shared" si="3"/>
        <v>1.898181818</v>
      </c>
      <c r="E279" s="251">
        <v>22.0</v>
      </c>
      <c r="F279" s="251">
        <v>33.31</v>
      </c>
      <c r="G279" s="48">
        <f t="shared" si="5"/>
        <v>0.7976532567</v>
      </c>
      <c r="H279" s="111">
        <f t="shared" si="6"/>
        <v>8.45</v>
      </c>
      <c r="I279" s="252">
        <f t="shared" si="7"/>
        <v>0.2023467433</v>
      </c>
      <c r="J279" s="248">
        <f t="shared" si="19"/>
        <v>41760000</v>
      </c>
      <c r="K279" s="253">
        <v>2009.0</v>
      </c>
      <c r="L279" s="254" t="s">
        <v>18</v>
      </c>
      <c r="M279" s="254"/>
      <c r="N279" s="254"/>
      <c r="O279" s="254"/>
      <c r="P279" s="254">
        <v>78.0</v>
      </c>
      <c r="Q279" s="253">
        <v>66.0</v>
      </c>
      <c r="R279" s="254">
        <f t="shared" si="8"/>
        <v>72</v>
      </c>
      <c r="S279" s="253">
        <v>42.0</v>
      </c>
      <c r="T279" s="253">
        <v>59.0</v>
      </c>
      <c r="U279" s="253">
        <f t="shared" si="9"/>
        <v>-17</v>
      </c>
      <c r="V279" s="253">
        <f t="shared" si="10"/>
        <v>50.5</v>
      </c>
      <c r="W279" s="254">
        <f t="shared" si="11"/>
        <v>21.5</v>
      </c>
      <c r="X279" s="257" t="s">
        <v>1543</v>
      </c>
      <c r="Y279" s="257" t="s">
        <v>2336</v>
      </c>
      <c r="Z279" s="257" t="s">
        <v>1534</v>
      </c>
      <c r="AA279" s="250">
        <v>10.5</v>
      </c>
      <c r="AB279" s="248">
        <f t="shared" si="15"/>
        <v>10500000</v>
      </c>
      <c r="AC279" s="248">
        <f t="shared" si="16"/>
        <v>33310000</v>
      </c>
      <c r="AD279" s="251">
        <v>8.45</v>
      </c>
      <c r="AE279" s="49">
        <f t="shared" si="17"/>
        <v>8450000</v>
      </c>
      <c r="AF279" s="258">
        <f t="shared" si="13"/>
        <v>0.4772727273</v>
      </c>
      <c r="AG279" s="257"/>
      <c r="AH279" s="257"/>
      <c r="AI279" s="273" t="s">
        <v>3638</v>
      </c>
      <c r="AJ279" s="255"/>
    </row>
    <row r="280" ht="15.75" customHeight="1">
      <c r="A280" s="247" t="s">
        <v>2356</v>
      </c>
      <c r="B280" s="248">
        <v>102.39</v>
      </c>
      <c r="C280" s="249">
        <f t="shared" si="2"/>
        <v>4.338559322</v>
      </c>
      <c r="D280" s="250">
        <f t="shared" si="3"/>
        <v>4.338559322</v>
      </c>
      <c r="E280" s="251">
        <v>23.6</v>
      </c>
      <c r="F280" s="251">
        <v>75.59</v>
      </c>
      <c r="G280" s="48">
        <f t="shared" si="5"/>
        <v>0.738255689</v>
      </c>
      <c r="H280" s="111">
        <f t="shared" si="6"/>
        <v>26.8</v>
      </c>
      <c r="I280" s="252">
        <f t="shared" si="7"/>
        <v>0.261744311</v>
      </c>
      <c r="J280" s="248">
        <f t="shared" si="19"/>
        <v>102390000</v>
      </c>
      <c r="K280" s="253">
        <v>2009.0</v>
      </c>
      <c r="L280" s="254" t="s">
        <v>18</v>
      </c>
      <c r="M280" s="254"/>
      <c r="N280" s="254"/>
      <c r="O280" s="254"/>
      <c r="P280" s="254">
        <v>90.0</v>
      </c>
      <c r="Q280" s="253">
        <v>73.0</v>
      </c>
      <c r="R280" s="254">
        <f t="shared" si="8"/>
        <v>81.5</v>
      </c>
      <c r="S280" s="253">
        <v>87.0</v>
      </c>
      <c r="T280" s="253">
        <v>81.0</v>
      </c>
      <c r="U280" s="253">
        <f t="shared" si="9"/>
        <v>6</v>
      </c>
      <c r="V280" s="253">
        <f t="shared" si="10"/>
        <v>84</v>
      </c>
      <c r="W280" s="254">
        <f t="shared" si="11"/>
        <v>-2.5</v>
      </c>
      <c r="X280" s="257" t="s">
        <v>1543</v>
      </c>
      <c r="Y280" s="257" t="s">
        <v>2357</v>
      </c>
      <c r="Z280" s="257" t="s">
        <v>1540</v>
      </c>
      <c r="AA280" s="250">
        <v>24.7</v>
      </c>
      <c r="AB280" s="248">
        <f t="shared" si="15"/>
        <v>24700000</v>
      </c>
      <c r="AC280" s="248">
        <f t="shared" si="16"/>
        <v>75590000</v>
      </c>
      <c r="AD280" s="251">
        <v>26.8</v>
      </c>
      <c r="AE280" s="49">
        <f t="shared" si="17"/>
        <v>26800000</v>
      </c>
      <c r="AF280" s="258">
        <f t="shared" si="13"/>
        <v>1.046610169</v>
      </c>
      <c r="AG280" s="257"/>
      <c r="AH280" s="257"/>
      <c r="AI280" s="273" t="s">
        <v>2358</v>
      </c>
      <c r="AJ280" s="255"/>
    </row>
    <row r="281" ht="15.75" customHeight="1">
      <c r="A281" s="275" t="s">
        <v>1807</v>
      </c>
      <c r="B281" s="266">
        <v>226.8</v>
      </c>
      <c r="C281" s="276">
        <f t="shared" si="2"/>
        <v>9.072</v>
      </c>
      <c r="D281" s="250">
        <f t="shared" si="3"/>
        <v>9.072</v>
      </c>
      <c r="E281" s="251">
        <v>25.0</v>
      </c>
      <c r="F281" s="251">
        <v>145.0</v>
      </c>
      <c r="G281" s="48">
        <f t="shared" si="5"/>
        <v>0.639329806</v>
      </c>
      <c r="H281" s="111">
        <f t="shared" si="6"/>
        <v>81.8</v>
      </c>
      <c r="I281" s="252">
        <f t="shared" si="7"/>
        <v>0.360670194</v>
      </c>
      <c r="J281" s="248">
        <f t="shared" si="19"/>
        <v>226800000</v>
      </c>
      <c r="K281" s="253">
        <v>2009.0</v>
      </c>
      <c r="L281" s="254" t="s">
        <v>18</v>
      </c>
      <c r="M281" s="267"/>
      <c r="N281" s="267"/>
      <c r="O281" s="267"/>
      <c r="P281" s="267">
        <v>58.0</v>
      </c>
      <c r="Q281" s="255">
        <v>50.0</v>
      </c>
      <c r="R281" s="277">
        <f t="shared" si="8"/>
        <v>54</v>
      </c>
      <c r="S281" s="255">
        <v>83.0</v>
      </c>
      <c r="T281" s="255">
        <v>77.0</v>
      </c>
      <c r="U281" s="255">
        <f t="shared" si="9"/>
        <v>6</v>
      </c>
      <c r="V281" s="255">
        <f t="shared" si="10"/>
        <v>80</v>
      </c>
      <c r="W281" s="277">
        <f t="shared" si="11"/>
        <v>-26</v>
      </c>
      <c r="X281" s="264" t="s">
        <v>1602</v>
      </c>
      <c r="Y281" s="264" t="s">
        <v>1808</v>
      </c>
      <c r="Z281" s="264" t="s">
        <v>1540</v>
      </c>
      <c r="AA281" s="251">
        <v>24.7</v>
      </c>
      <c r="AB281" s="248">
        <f t="shared" si="15"/>
        <v>24700000</v>
      </c>
      <c r="AC281" s="248">
        <f t="shared" si="16"/>
        <v>145000000</v>
      </c>
      <c r="AD281" s="251">
        <v>81.8</v>
      </c>
      <c r="AE281" s="49">
        <f t="shared" si="17"/>
        <v>81800000</v>
      </c>
      <c r="AF281" s="258">
        <f t="shared" si="13"/>
        <v>0.988</v>
      </c>
      <c r="AG281" s="257"/>
      <c r="AH281" s="257"/>
      <c r="AI281" s="273" t="s">
        <v>1809</v>
      </c>
      <c r="AJ281" s="255"/>
    </row>
    <row r="282" ht="15.75" customHeight="1">
      <c r="A282" s="247" t="s">
        <v>1870</v>
      </c>
      <c r="B282" s="248">
        <v>200.2</v>
      </c>
      <c r="C282" s="249">
        <f t="shared" si="2"/>
        <v>8.008</v>
      </c>
      <c r="D282" s="250">
        <f t="shared" si="3"/>
        <v>8.008</v>
      </c>
      <c r="E282" s="251">
        <v>25.0</v>
      </c>
      <c r="F282" s="251">
        <v>83.82</v>
      </c>
      <c r="G282" s="48">
        <f t="shared" si="5"/>
        <v>0.4186813187</v>
      </c>
      <c r="H282" s="111">
        <f t="shared" si="6"/>
        <v>116.38</v>
      </c>
      <c r="I282" s="252">
        <f t="shared" si="7"/>
        <v>0.5813186813</v>
      </c>
      <c r="J282" s="248">
        <f t="shared" si="19"/>
        <v>200200000</v>
      </c>
      <c r="K282" s="253">
        <v>2009.0</v>
      </c>
      <c r="L282" s="254" t="s">
        <v>18</v>
      </c>
      <c r="M282" s="254"/>
      <c r="N282" s="254"/>
      <c r="O282" s="254"/>
      <c r="P282" s="254">
        <v>90.0</v>
      </c>
      <c r="Q282" s="253">
        <v>83.0</v>
      </c>
      <c r="R282" s="263">
        <f t="shared" si="8"/>
        <v>86.5</v>
      </c>
      <c r="S282" s="253">
        <v>76.0</v>
      </c>
      <c r="T282" s="253">
        <v>74.0</v>
      </c>
      <c r="U282" s="253">
        <f t="shared" si="9"/>
        <v>2</v>
      </c>
      <c r="V282" s="253">
        <f t="shared" si="10"/>
        <v>75</v>
      </c>
      <c r="W282" s="263">
        <f t="shared" si="11"/>
        <v>11.5</v>
      </c>
      <c r="X282" s="257" t="s">
        <v>1605</v>
      </c>
      <c r="Y282" s="257" t="s">
        <v>1605</v>
      </c>
      <c r="Z282" s="257" t="s">
        <v>1534</v>
      </c>
      <c r="AA282" s="250">
        <v>11.2</v>
      </c>
      <c r="AB282" s="248">
        <f t="shared" si="15"/>
        <v>11200000</v>
      </c>
      <c r="AC282" s="248">
        <f t="shared" si="16"/>
        <v>83820000</v>
      </c>
      <c r="AD282" s="251">
        <v>116.38</v>
      </c>
      <c r="AE282" s="49">
        <f t="shared" si="17"/>
        <v>116380000</v>
      </c>
      <c r="AF282" s="258">
        <f t="shared" si="13"/>
        <v>0.448</v>
      </c>
      <c r="AG282" s="257"/>
      <c r="AH282" s="257"/>
      <c r="AI282" s="273" t="s">
        <v>1871</v>
      </c>
      <c r="AJ282" s="255"/>
    </row>
    <row r="283" ht="15.75" customHeight="1">
      <c r="A283" s="247" t="s">
        <v>1943</v>
      </c>
      <c r="B283" s="248">
        <v>178.84</v>
      </c>
      <c r="C283" s="249">
        <f t="shared" si="2"/>
        <v>7.1536</v>
      </c>
      <c r="D283" s="250">
        <f t="shared" si="3"/>
        <v>7.1536</v>
      </c>
      <c r="E283" s="251">
        <v>25.0</v>
      </c>
      <c r="F283" s="251">
        <v>93.95</v>
      </c>
      <c r="G283" s="48">
        <f t="shared" si="5"/>
        <v>0.5253299038</v>
      </c>
      <c r="H283" s="111">
        <f t="shared" si="6"/>
        <v>84.89</v>
      </c>
      <c r="I283" s="252">
        <f t="shared" si="7"/>
        <v>0.4746700962</v>
      </c>
      <c r="J283" s="248">
        <f t="shared" si="19"/>
        <v>178840000</v>
      </c>
      <c r="K283" s="253">
        <v>2009.0</v>
      </c>
      <c r="L283" s="254" t="s">
        <v>18</v>
      </c>
      <c r="M283" s="254"/>
      <c r="N283" s="254"/>
      <c r="O283" s="254"/>
      <c r="P283" s="254">
        <v>42.0</v>
      </c>
      <c r="Q283" s="253">
        <v>47.0</v>
      </c>
      <c r="R283" s="263">
        <f t="shared" si="8"/>
        <v>44.5</v>
      </c>
      <c r="S283" s="253">
        <v>60.0</v>
      </c>
      <c r="T283" s="253">
        <v>61.0</v>
      </c>
      <c r="U283" s="253">
        <f t="shared" si="9"/>
        <v>-1</v>
      </c>
      <c r="V283" s="253">
        <f t="shared" si="10"/>
        <v>60.5</v>
      </c>
      <c r="W283" s="263">
        <f t="shared" si="11"/>
        <v>-16</v>
      </c>
      <c r="X283" s="257" t="s">
        <v>1543</v>
      </c>
      <c r="Y283" s="257" t="s">
        <v>1616</v>
      </c>
      <c r="Z283" s="257" t="s">
        <v>1534</v>
      </c>
      <c r="AA283" s="250">
        <v>27.8</v>
      </c>
      <c r="AB283" s="248">
        <f t="shared" si="15"/>
        <v>27800000</v>
      </c>
      <c r="AC283" s="248">
        <f t="shared" si="16"/>
        <v>93950000</v>
      </c>
      <c r="AD283" s="251">
        <v>84.89</v>
      </c>
      <c r="AE283" s="49">
        <f t="shared" si="17"/>
        <v>84890000</v>
      </c>
      <c r="AF283" s="258">
        <f t="shared" si="13"/>
        <v>1.112</v>
      </c>
      <c r="AG283" s="257"/>
      <c r="AH283" s="257"/>
      <c r="AI283" s="273" t="s">
        <v>1944</v>
      </c>
      <c r="AJ283" s="255"/>
    </row>
    <row r="284" ht="15.75" customHeight="1">
      <c r="A284" s="260" t="s">
        <v>3044</v>
      </c>
      <c r="B284" s="248">
        <v>68.94</v>
      </c>
      <c r="C284" s="249">
        <f t="shared" si="2"/>
        <v>2.7576</v>
      </c>
      <c r="D284" s="250">
        <f t="shared" si="3"/>
        <v>2.7576</v>
      </c>
      <c r="E284" s="251">
        <v>25.0</v>
      </c>
      <c r="F284" s="251">
        <v>32.4</v>
      </c>
      <c r="G284" s="48">
        <f t="shared" si="5"/>
        <v>0.4699738903</v>
      </c>
      <c r="H284" s="111">
        <f t="shared" si="6"/>
        <v>36.54</v>
      </c>
      <c r="I284" s="252">
        <f t="shared" si="7"/>
        <v>0.5300261097</v>
      </c>
      <c r="J284" s="248">
        <f t="shared" si="19"/>
        <v>68940000</v>
      </c>
      <c r="K284" s="253">
        <v>2009.0</v>
      </c>
      <c r="L284" s="254" t="s">
        <v>18</v>
      </c>
      <c r="M284" s="254"/>
      <c r="N284" s="254"/>
      <c r="O284" s="254"/>
      <c r="P284" s="254">
        <v>52.0</v>
      </c>
      <c r="Q284" s="253">
        <v>54.0</v>
      </c>
      <c r="R284" s="254">
        <f t="shared" si="8"/>
        <v>53</v>
      </c>
      <c r="S284" s="253">
        <v>43.0</v>
      </c>
      <c r="T284" s="253">
        <v>62.0</v>
      </c>
      <c r="U284" s="253">
        <f t="shared" si="9"/>
        <v>-19</v>
      </c>
      <c r="V284" s="253">
        <f t="shared" si="10"/>
        <v>52.5</v>
      </c>
      <c r="W284" s="254">
        <f t="shared" si="11"/>
        <v>0.5</v>
      </c>
      <c r="X284" s="257" t="s">
        <v>1543</v>
      </c>
      <c r="Y284" s="257" t="s">
        <v>3000</v>
      </c>
      <c r="Z284" s="257" t="s">
        <v>1534</v>
      </c>
      <c r="AA284" s="250">
        <v>12.7</v>
      </c>
      <c r="AB284" s="248">
        <f t="shared" si="15"/>
        <v>12700000</v>
      </c>
      <c r="AC284" s="248">
        <f t="shared" si="16"/>
        <v>32400000</v>
      </c>
      <c r="AD284" s="251">
        <v>36.54</v>
      </c>
      <c r="AE284" s="49">
        <f t="shared" si="17"/>
        <v>36540000</v>
      </c>
      <c r="AF284" s="258">
        <f t="shared" si="13"/>
        <v>0.508</v>
      </c>
      <c r="AG284" s="257"/>
      <c r="AH284" s="257"/>
      <c r="AI284" s="273" t="s">
        <v>3045</v>
      </c>
      <c r="AJ284" s="255"/>
    </row>
    <row r="285" ht="15.75" customHeight="1">
      <c r="A285" s="260" t="s">
        <v>4159</v>
      </c>
      <c r="B285" s="248">
        <v>31.43</v>
      </c>
      <c r="C285" s="249">
        <f t="shared" si="2"/>
        <v>1.2572</v>
      </c>
      <c r="D285" s="250">
        <f t="shared" si="3"/>
        <v>1.2572</v>
      </c>
      <c r="E285" s="251">
        <v>25.0</v>
      </c>
      <c r="F285" s="251">
        <v>25.66</v>
      </c>
      <c r="G285" s="48">
        <f t="shared" si="5"/>
        <v>0.8164174356</v>
      </c>
      <c r="H285" s="111">
        <f t="shared" si="6"/>
        <v>5.77</v>
      </c>
      <c r="I285" s="252">
        <f t="shared" si="7"/>
        <v>0.1835825644</v>
      </c>
      <c r="J285" s="248">
        <f t="shared" si="19"/>
        <v>31430000</v>
      </c>
      <c r="K285" s="253">
        <v>2009.0</v>
      </c>
      <c r="L285" s="254" t="s">
        <v>18</v>
      </c>
      <c r="M285" s="254"/>
      <c r="N285" s="254"/>
      <c r="O285" s="254"/>
      <c r="P285" s="254">
        <v>17.0</v>
      </c>
      <c r="Q285" s="253">
        <v>40.0</v>
      </c>
      <c r="R285" s="254">
        <f t="shared" si="8"/>
        <v>28.5</v>
      </c>
      <c r="S285" s="253">
        <v>35.0</v>
      </c>
      <c r="T285" s="253">
        <v>46.0</v>
      </c>
      <c r="U285" s="253">
        <f t="shared" si="9"/>
        <v>-11</v>
      </c>
      <c r="V285" s="253">
        <f t="shared" si="10"/>
        <v>40.5</v>
      </c>
      <c r="W285" s="254">
        <f t="shared" si="11"/>
        <v>-12</v>
      </c>
      <c r="X285" s="257" t="s">
        <v>1602</v>
      </c>
      <c r="Y285" s="257" t="s">
        <v>4160</v>
      </c>
      <c r="Z285" s="257" t="s">
        <v>1540</v>
      </c>
      <c r="AA285" s="250">
        <v>10.6</v>
      </c>
      <c r="AB285" s="248">
        <f t="shared" si="15"/>
        <v>10600000</v>
      </c>
      <c r="AC285" s="248">
        <f t="shared" si="16"/>
        <v>25660000</v>
      </c>
      <c r="AD285" s="251">
        <v>5.77</v>
      </c>
      <c r="AE285" s="49">
        <f t="shared" si="17"/>
        <v>5770000</v>
      </c>
      <c r="AF285" s="258">
        <f t="shared" si="13"/>
        <v>0.424</v>
      </c>
      <c r="AG285" s="257"/>
      <c r="AH285" s="257"/>
      <c r="AI285" s="273" t="s">
        <v>4161</v>
      </c>
      <c r="AJ285" s="255"/>
    </row>
    <row r="286" ht="15.75" customHeight="1">
      <c r="A286" s="260" t="s">
        <v>4286</v>
      </c>
      <c r="B286" s="248">
        <v>27.63</v>
      </c>
      <c r="C286" s="249">
        <f t="shared" si="2"/>
        <v>1.1052</v>
      </c>
      <c r="D286" s="250">
        <f t="shared" si="3"/>
        <v>1.1052</v>
      </c>
      <c r="E286" s="251">
        <v>25.0</v>
      </c>
      <c r="F286" s="251">
        <v>8.12</v>
      </c>
      <c r="G286" s="48">
        <f t="shared" si="5"/>
        <v>0.29388346</v>
      </c>
      <c r="H286" s="111">
        <f t="shared" si="6"/>
        <v>19.51</v>
      </c>
      <c r="I286" s="252">
        <f t="shared" si="7"/>
        <v>0.70611654</v>
      </c>
      <c r="J286" s="248">
        <f t="shared" si="19"/>
        <v>27630000</v>
      </c>
      <c r="K286" s="253">
        <v>2009.0</v>
      </c>
      <c r="L286" s="254" t="s">
        <v>18</v>
      </c>
      <c r="M286" s="254"/>
      <c r="N286" s="254"/>
      <c r="O286" s="254"/>
      <c r="P286" s="254">
        <v>75.0</v>
      </c>
      <c r="Q286" s="253">
        <v>64.0</v>
      </c>
      <c r="R286" s="254">
        <f t="shared" si="8"/>
        <v>69.5</v>
      </c>
      <c r="S286" s="253">
        <v>65.0</v>
      </c>
      <c r="T286" s="253">
        <v>75.0</v>
      </c>
      <c r="U286" s="253">
        <f t="shared" si="9"/>
        <v>-10</v>
      </c>
      <c r="V286" s="253">
        <f t="shared" si="10"/>
        <v>70</v>
      </c>
      <c r="W286" s="254">
        <f t="shared" si="11"/>
        <v>-0.5</v>
      </c>
      <c r="X286" s="257" t="s">
        <v>1694</v>
      </c>
      <c r="Y286" s="257" t="s">
        <v>1694</v>
      </c>
      <c r="Z286" s="257" t="s">
        <v>1534</v>
      </c>
      <c r="AA286" s="250">
        <v>1.5</v>
      </c>
      <c r="AB286" s="248">
        <f t="shared" si="15"/>
        <v>1500000</v>
      </c>
      <c r="AC286" s="248">
        <f t="shared" si="16"/>
        <v>8120000</v>
      </c>
      <c r="AD286" s="251">
        <v>19.51</v>
      </c>
      <c r="AE286" s="49">
        <f t="shared" si="17"/>
        <v>19510000</v>
      </c>
      <c r="AF286" s="258">
        <f t="shared" si="13"/>
        <v>0.06</v>
      </c>
      <c r="AG286" s="257"/>
      <c r="AH286" s="257"/>
      <c r="AI286" s="273" t="s">
        <v>4287</v>
      </c>
      <c r="AJ286" s="255"/>
    </row>
    <row r="287" ht="15.75" customHeight="1">
      <c r="A287" s="247" t="s">
        <v>1957</v>
      </c>
      <c r="B287" s="248">
        <v>183.28</v>
      </c>
      <c r="C287" s="249">
        <f t="shared" si="2"/>
        <v>7.049230769</v>
      </c>
      <c r="D287" s="250">
        <f t="shared" si="3"/>
        <v>7.049230769</v>
      </c>
      <c r="E287" s="251">
        <v>26.0</v>
      </c>
      <c r="F287" s="251">
        <v>146.33</v>
      </c>
      <c r="G287" s="48">
        <f t="shared" si="5"/>
        <v>0.798395897</v>
      </c>
      <c r="H287" s="111">
        <f t="shared" si="6"/>
        <v>36.95</v>
      </c>
      <c r="I287" s="252">
        <f t="shared" si="7"/>
        <v>0.201604103</v>
      </c>
      <c r="J287" s="248">
        <f t="shared" si="19"/>
        <v>183280000</v>
      </c>
      <c r="K287" s="253">
        <v>2009.0</v>
      </c>
      <c r="L287" s="254" t="s">
        <v>18</v>
      </c>
      <c r="M287" s="254"/>
      <c r="N287" s="254"/>
      <c r="O287" s="254"/>
      <c r="P287" s="254">
        <v>33.0</v>
      </c>
      <c r="Q287" s="253">
        <v>39.0</v>
      </c>
      <c r="R287" s="254">
        <f t="shared" si="8"/>
        <v>36</v>
      </c>
      <c r="S287" s="253">
        <v>50.0</v>
      </c>
      <c r="T287" s="253">
        <v>51.0</v>
      </c>
      <c r="U287" s="253">
        <f t="shared" si="9"/>
        <v>-1</v>
      </c>
      <c r="V287" s="253">
        <f t="shared" si="10"/>
        <v>50.5</v>
      </c>
      <c r="W287" s="254">
        <f t="shared" si="11"/>
        <v>-14.5</v>
      </c>
      <c r="X287" s="257" t="s">
        <v>1602</v>
      </c>
      <c r="Y287" s="257" t="s">
        <v>1958</v>
      </c>
      <c r="Z287" s="257" t="s">
        <v>1540</v>
      </c>
      <c r="AA287" s="250">
        <v>31.8</v>
      </c>
      <c r="AB287" s="248">
        <f t="shared" si="15"/>
        <v>31800000</v>
      </c>
      <c r="AC287" s="248">
        <f t="shared" si="16"/>
        <v>146330000</v>
      </c>
      <c r="AD287" s="251">
        <v>36.95</v>
      </c>
      <c r="AE287" s="49">
        <f t="shared" si="17"/>
        <v>36950000</v>
      </c>
      <c r="AF287" s="258">
        <f t="shared" si="13"/>
        <v>1.223076923</v>
      </c>
      <c r="AG287" s="257"/>
      <c r="AH287" s="257"/>
      <c r="AI287" s="273" t="s">
        <v>1959</v>
      </c>
      <c r="AJ287" s="255"/>
    </row>
    <row r="288" ht="15.75" customHeight="1">
      <c r="A288" s="260" t="s">
        <v>3811</v>
      </c>
      <c r="B288" s="248">
        <v>43.27</v>
      </c>
      <c r="C288" s="249">
        <f t="shared" si="2"/>
        <v>1.664230769</v>
      </c>
      <c r="D288" s="250">
        <f t="shared" si="3"/>
        <v>1.664230769</v>
      </c>
      <c r="E288" s="251">
        <v>26.0</v>
      </c>
      <c r="F288" s="251">
        <v>28.5</v>
      </c>
      <c r="G288" s="48">
        <f t="shared" si="5"/>
        <v>0.6586549572</v>
      </c>
      <c r="H288" s="111">
        <f t="shared" si="6"/>
        <v>14.77</v>
      </c>
      <c r="I288" s="252">
        <f t="shared" si="7"/>
        <v>0.3413450428</v>
      </c>
      <c r="J288" s="248">
        <f t="shared" si="19"/>
        <v>43270000</v>
      </c>
      <c r="K288" s="253">
        <v>2009.0</v>
      </c>
      <c r="L288" s="254" t="s">
        <v>18</v>
      </c>
      <c r="M288" s="254"/>
      <c r="N288" s="254"/>
      <c r="O288" s="254"/>
      <c r="P288" s="254">
        <v>61.0</v>
      </c>
      <c r="Q288" s="253">
        <v>58.0</v>
      </c>
      <c r="R288" s="254">
        <f t="shared" si="8"/>
        <v>59.5</v>
      </c>
      <c r="S288" s="253">
        <v>62.0</v>
      </c>
      <c r="T288" s="253">
        <v>73.0</v>
      </c>
      <c r="U288" s="253">
        <f t="shared" si="9"/>
        <v>-11</v>
      </c>
      <c r="V288" s="253">
        <f t="shared" si="10"/>
        <v>67.5</v>
      </c>
      <c r="W288" s="254">
        <f t="shared" si="11"/>
        <v>-8</v>
      </c>
      <c r="X288" s="270" t="s">
        <v>1527</v>
      </c>
      <c r="Y288" s="257" t="s">
        <v>2772</v>
      </c>
      <c r="Z288" s="257" t="s">
        <v>1567</v>
      </c>
      <c r="AA288" s="250">
        <v>9.5</v>
      </c>
      <c r="AB288" s="248">
        <f t="shared" si="15"/>
        <v>9500000</v>
      </c>
      <c r="AC288" s="248">
        <f t="shared" si="16"/>
        <v>28500000</v>
      </c>
      <c r="AD288" s="251">
        <v>14.77</v>
      </c>
      <c r="AE288" s="49">
        <f t="shared" si="17"/>
        <v>14770000</v>
      </c>
      <c r="AF288" s="258">
        <f t="shared" si="13"/>
        <v>0.3653846154</v>
      </c>
      <c r="AG288" s="257"/>
      <c r="AH288" s="257"/>
      <c r="AI288" s="273" t="s">
        <v>3812</v>
      </c>
      <c r="AJ288" s="255"/>
    </row>
    <row r="289" ht="15.75" customHeight="1">
      <c r="A289" s="260" t="s">
        <v>2667</v>
      </c>
      <c r="B289" s="248">
        <v>95.71</v>
      </c>
      <c r="C289" s="249">
        <f t="shared" si="2"/>
        <v>3.480363636</v>
      </c>
      <c r="D289" s="250">
        <f t="shared" si="3"/>
        <v>3.480363636</v>
      </c>
      <c r="E289" s="251">
        <v>27.5</v>
      </c>
      <c r="F289" s="251">
        <v>49.2</v>
      </c>
      <c r="G289" s="48">
        <f t="shared" si="5"/>
        <v>0.514052868</v>
      </c>
      <c r="H289" s="111">
        <f t="shared" si="6"/>
        <v>46.51</v>
      </c>
      <c r="I289" s="252">
        <f t="shared" si="7"/>
        <v>0.485947132</v>
      </c>
      <c r="J289" s="248">
        <f t="shared" si="19"/>
        <v>95710000</v>
      </c>
      <c r="K289" s="253">
        <v>2009.0</v>
      </c>
      <c r="L289" s="254" t="s">
        <v>18</v>
      </c>
      <c r="M289" s="254"/>
      <c r="N289" s="254"/>
      <c r="O289" s="254"/>
      <c r="P289" s="254">
        <v>47.0</v>
      </c>
      <c r="Q289" s="253">
        <v>51.0</v>
      </c>
      <c r="R289" s="254">
        <f t="shared" si="8"/>
        <v>49</v>
      </c>
      <c r="S289" s="253">
        <v>73.0</v>
      </c>
      <c r="T289" s="253">
        <v>65.0</v>
      </c>
      <c r="U289" s="253">
        <f t="shared" si="9"/>
        <v>8</v>
      </c>
      <c r="V289" s="253">
        <f t="shared" si="10"/>
        <v>69</v>
      </c>
      <c r="W289" s="254">
        <f t="shared" si="11"/>
        <v>-20</v>
      </c>
      <c r="X289" s="257" t="s">
        <v>1565</v>
      </c>
      <c r="Y289" s="257" t="s">
        <v>2668</v>
      </c>
      <c r="Z289" s="257" t="s">
        <v>1534</v>
      </c>
      <c r="AA289" s="250">
        <v>12.4</v>
      </c>
      <c r="AB289" s="248">
        <f t="shared" si="15"/>
        <v>12400000</v>
      </c>
      <c r="AC289" s="248">
        <f t="shared" si="16"/>
        <v>49200000</v>
      </c>
      <c r="AD289" s="251">
        <v>46.51</v>
      </c>
      <c r="AE289" s="49">
        <f t="shared" si="17"/>
        <v>46510000</v>
      </c>
      <c r="AF289" s="258">
        <f t="shared" si="13"/>
        <v>0.4509090909</v>
      </c>
      <c r="AG289" s="257"/>
      <c r="AH289" s="257"/>
      <c r="AI289" s="273" t="s">
        <v>2669</v>
      </c>
      <c r="AJ289" s="255"/>
    </row>
    <row r="290" ht="15.75" customHeight="1">
      <c r="A290" s="247" t="s">
        <v>1469</v>
      </c>
      <c r="B290" s="248">
        <v>309.2</v>
      </c>
      <c r="C290" s="249">
        <f t="shared" si="2"/>
        <v>10.66206897</v>
      </c>
      <c r="D290" s="250">
        <f t="shared" si="3"/>
        <v>10.66206897</v>
      </c>
      <c r="E290" s="251">
        <v>29.0</v>
      </c>
      <c r="F290" s="251">
        <v>255.96</v>
      </c>
      <c r="G290" s="48">
        <f t="shared" si="5"/>
        <v>0.8278137128</v>
      </c>
      <c r="H290" s="111">
        <f t="shared" si="6"/>
        <v>53.24</v>
      </c>
      <c r="I290" s="252">
        <f t="shared" si="7"/>
        <v>0.1721862872</v>
      </c>
      <c r="J290" s="248">
        <f t="shared" si="19"/>
        <v>309200000</v>
      </c>
      <c r="K290" s="253">
        <v>2009.0</v>
      </c>
      <c r="L290" s="254" t="s">
        <v>18</v>
      </c>
      <c r="M290" s="254"/>
      <c r="N290" s="254"/>
      <c r="O290" s="254"/>
      <c r="P290" s="254">
        <v>65.0</v>
      </c>
      <c r="Q290" s="253">
        <v>53.0</v>
      </c>
      <c r="R290" s="263">
        <f t="shared" si="8"/>
        <v>59</v>
      </c>
      <c r="S290" s="253">
        <v>90.0</v>
      </c>
      <c r="T290" s="253">
        <v>69.0</v>
      </c>
      <c r="U290" s="253">
        <f t="shared" si="9"/>
        <v>21</v>
      </c>
      <c r="V290" s="253">
        <f t="shared" si="10"/>
        <v>79.5</v>
      </c>
      <c r="W290" s="263">
        <f t="shared" si="11"/>
        <v>-20.5</v>
      </c>
      <c r="X290" s="257" t="s">
        <v>1634</v>
      </c>
      <c r="Y290" s="257" t="s">
        <v>1748</v>
      </c>
      <c r="Z290" s="257" t="s">
        <v>1534</v>
      </c>
      <c r="AA290" s="250">
        <v>34.1</v>
      </c>
      <c r="AB290" s="248">
        <f t="shared" si="15"/>
        <v>34100000</v>
      </c>
      <c r="AC290" s="248">
        <f t="shared" si="16"/>
        <v>255960000</v>
      </c>
      <c r="AD290" s="251">
        <v>53.24</v>
      </c>
      <c r="AE290" s="49">
        <f t="shared" si="17"/>
        <v>53240000</v>
      </c>
      <c r="AF290" s="258">
        <f t="shared" si="13"/>
        <v>1.175862069</v>
      </c>
      <c r="AG290" s="257" t="s">
        <v>1608</v>
      </c>
      <c r="AH290" s="257" t="s">
        <v>1647</v>
      </c>
      <c r="AI290" s="273" t="s">
        <v>1749</v>
      </c>
      <c r="AJ290" s="255"/>
    </row>
    <row r="291" ht="15.75" customHeight="1">
      <c r="A291" s="260" t="s">
        <v>4808</v>
      </c>
      <c r="B291" s="248">
        <v>9.98</v>
      </c>
      <c r="C291" s="249">
        <f t="shared" si="2"/>
        <v>0.344137931</v>
      </c>
      <c r="D291" s="250">
        <f t="shared" si="3"/>
        <v>0.344137931</v>
      </c>
      <c r="E291" s="251">
        <v>29.0</v>
      </c>
      <c r="F291" s="251">
        <v>7.46</v>
      </c>
      <c r="G291" s="48">
        <f t="shared" si="5"/>
        <v>0.74749499</v>
      </c>
      <c r="H291" s="111">
        <f t="shared" si="6"/>
        <v>2.52</v>
      </c>
      <c r="I291" s="252">
        <f t="shared" si="7"/>
        <v>0.25250501</v>
      </c>
      <c r="J291" s="248">
        <f t="shared" si="19"/>
        <v>9980000</v>
      </c>
      <c r="K291" s="253">
        <v>2009.0</v>
      </c>
      <c r="L291" s="254" t="s">
        <v>18</v>
      </c>
      <c r="M291" s="254"/>
      <c r="N291" s="254"/>
      <c r="O291" s="254"/>
      <c r="P291" s="254">
        <v>48.0</v>
      </c>
      <c r="Q291" s="253">
        <v>55.0</v>
      </c>
      <c r="R291" s="254">
        <f t="shared" si="8"/>
        <v>51.5</v>
      </c>
      <c r="S291" s="253">
        <v>48.0</v>
      </c>
      <c r="T291" s="253">
        <v>67.0</v>
      </c>
      <c r="U291" s="253">
        <f t="shared" si="9"/>
        <v>-19</v>
      </c>
      <c r="V291" s="253">
        <f t="shared" si="10"/>
        <v>57.5</v>
      </c>
      <c r="W291" s="254">
        <f t="shared" si="11"/>
        <v>-6</v>
      </c>
      <c r="X291" s="257" t="s">
        <v>1543</v>
      </c>
      <c r="Y291" s="257" t="s">
        <v>3361</v>
      </c>
      <c r="Z291" s="257" t="s">
        <v>1534</v>
      </c>
      <c r="AA291" s="250">
        <v>3.5</v>
      </c>
      <c r="AB291" s="248">
        <f t="shared" si="15"/>
        <v>3500000</v>
      </c>
      <c r="AC291" s="248">
        <f t="shared" si="16"/>
        <v>7460000</v>
      </c>
      <c r="AD291" s="251">
        <v>2.52</v>
      </c>
      <c r="AE291" s="49">
        <f t="shared" si="17"/>
        <v>2520000</v>
      </c>
      <c r="AF291" s="258">
        <f t="shared" si="13"/>
        <v>0.1206896552</v>
      </c>
      <c r="AG291" s="257"/>
      <c r="AH291" s="257"/>
      <c r="AI291" s="273" t="s">
        <v>4809</v>
      </c>
      <c r="AJ291" s="255"/>
    </row>
    <row r="292" ht="15.75" customHeight="1">
      <c r="A292" s="247" t="s">
        <v>1961</v>
      </c>
      <c r="B292" s="248">
        <v>210.77</v>
      </c>
      <c r="C292" s="249">
        <f t="shared" si="2"/>
        <v>7.025666667</v>
      </c>
      <c r="D292" s="250">
        <f t="shared" si="3"/>
        <v>7.025666667</v>
      </c>
      <c r="E292" s="251">
        <v>30.0</v>
      </c>
      <c r="F292" s="251">
        <v>115.6</v>
      </c>
      <c r="G292" s="48">
        <f t="shared" si="5"/>
        <v>0.5484651516</v>
      </c>
      <c r="H292" s="111">
        <f t="shared" si="6"/>
        <v>95.17</v>
      </c>
      <c r="I292" s="252">
        <f t="shared" si="7"/>
        <v>0.4515348484</v>
      </c>
      <c r="J292" s="248">
        <f t="shared" si="19"/>
        <v>210770000</v>
      </c>
      <c r="K292" s="253">
        <v>2009.0</v>
      </c>
      <c r="L292" s="254" t="s">
        <v>18</v>
      </c>
      <c r="M292" s="254"/>
      <c r="N292" s="254"/>
      <c r="O292" s="254"/>
      <c r="P292" s="254">
        <v>91.0</v>
      </c>
      <c r="Q292" s="253">
        <v>81.0</v>
      </c>
      <c r="R292" s="263">
        <f t="shared" si="8"/>
        <v>86</v>
      </c>
      <c r="S292" s="253">
        <v>81.0</v>
      </c>
      <c r="T292" s="253">
        <v>80.0</v>
      </c>
      <c r="U292" s="253">
        <f t="shared" si="9"/>
        <v>1</v>
      </c>
      <c r="V292" s="253">
        <f t="shared" si="10"/>
        <v>80.5</v>
      </c>
      <c r="W292" s="263">
        <f t="shared" si="11"/>
        <v>5.5</v>
      </c>
      <c r="X292" s="257" t="s">
        <v>1602</v>
      </c>
      <c r="Y292" s="257" t="s">
        <v>1726</v>
      </c>
      <c r="Z292" s="257" t="s">
        <v>1534</v>
      </c>
      <c r="AA292" s="250">
        <v>37.4</v>
      </c>
      <c r="AB292" s="248">
        <f t="shared" si="15"/>
        <v>37400000</v>
      </c>
      <c r="AC292" s="248">
        <f t="shared" si="16"/>
        <v>115600000</v>
      </c>
      <c r="AD292" s="251">
        <v>95.17</v>
      </c>
      <c r="AE292" s="49">
        <f t="shared" si="17"/>
        <v>95170000</v>
      </c>
      <c r="AF292" s="258">
        <f t="shared" si="13"/>
        <v>1.246666667</v>
      </c>
      <c r="AG292" s="257"/>
      <c r="AH292" s="257"/>
      <c r="AI292" s="273" t="s">
        <v>1962</v>
      </c>
      <c r="AJ292" s="255"/>
    </row>
    <row r="293" ht="15.75" customHeight="1">
      <c r="A293" s="260" t="s">
        <v>2532</v>
      </c>
      <c r="B293" s="248">
        <v>115.15</v>
      </c>
      <c r="C293" s="249">
        <f t="shared" si="2"/>
        <v>3.838333333</v>
      </c>
      <c r="D293" s="250">
        <f t="shared" si="3"/>
        <v>3.838333333</v>
      </c>
      <c r="E293" s="251">
        <v>30.0</v>
      </c>
      <c r="F293" s="251">
        <v>58.75</v>
      </c>
      <c r="G293" s="48">
        <f t="shared" si="5"/>
        <v>0.5102040816</v>
      </c>
      <c r="H293" s="111">
        <f t="shared" si="6"/>
        <v>55.95</v>
      </c>
      <c r="I293" s="252">
        <f t="shared" si="7"/>
        <v>0.4858879722</v>
      </c>
      <c r="J293" s="248">
        <f t="shared" si="19"/>
        <v>115150000</v>
      </c>
      <c r="K293" s="253">
        <v>2009.0</v>
      </c>
      <c r="L293" s="254" t="s">
        <v>18</v>
      </c>
      <c r="M293" s="254"/>
      <c r="N293" s="254"/>
      <c r="O293" s="254"/>
      <c r="P293" s="254">
        <v>11.0</v>
      </c>
      <c r="Q293" s="253">
        <v>24.0</v>
      </c>
      <c r="R293" s="263">
        <f t="shared" si="8"/>
        <v>17.5</v>
      </c>
      <c r="S293" s="253">
        <v>56.0</v>
      </c>
      <c r="T293" s="253">
        <v>37.0</v>
      </c>
      <c r="U293" s="253">
        <f t="shared" si="9"/>
        <v>19</v>
      </c>
      <c r="V293" s="253">
        <f t="shared" si="10"/>
        <v>46.5</v>
      </c>
      <c r="W293" s="263">
        <f t="shared" si="11"/>
        <v>-29</v>
      </c>
      <c r="X293" s="257" t="s">
        <v>1543</v>
      </c>
      <c r="Y293" s="257" t="s">
        <v>1616</v>
      </c>
      <c r="Z293" s="257" t="s">
        <v>1540</v>
      </c>
      <c r="AA293" s="250">
        <v>21.1</v>
      </c>
      <c r="AB293" s="248">
        <f t="shared" si="15"/>
        <v>21100000</v>
      </c>
      <c r="AC293" s="248">
        <f t="shared" si="16"/>
        <v>58750000</v>
      </c>
      <c r="AD293" s="251">
        <v>55.95</v>
      </c>
      <c r="AE293" s="49">
        <f t="shared" si="17"/>
        <v>55950000</v>
      </c>
      <c r="AF293" s="258">
        <f t="shared" si="13"/>
        <v>0.7033333333</v>
      </c>
      <c r="AG293" s="257"/>
      <c r="AH293" s="257"/>
      <c r="AI293" s="273" t="s">
        <v>2533</v>
      </c>
      <c r="AJ293" s="255"/>
    </row>
    <row r="294" ht="15.75" customHeight="1">
      <c r="A294" s="260" t="s">
        <v>2921</v>
      </c>
      <c r="B294" s="248">
        <v>90.8</v>
      </c>
      <c r="C294" s="249">
        <f t="shared" si="2"/>
        <v>3.026666667</v>
      </c>
      <c r="D294" s="250">
        <f t="shared" si="3"/>
        <v>3.026666667</v>
      </c>
      <c r="E294" s="251">
        <v>30.0</v>
      </c>
      <c r="F294" s="251">
        <v>42.1</v>
      </c>
      <c r="G294" s="48">
        <f t="shared" si="5"/>
        <v>0.4636563877</v>
      </c>
      <c r="H294" s="111">
        <f t="shared" si="6"/>
        <v>48.7</v>
      </c>
      <c r="I294" s="252">
        <f t="shared" si="7"/>
        <v>0.5363436123</v>
      </c>
      <c r="J294" s="248">
        <f t="shared" si="19"/>
        <v>90800000</v>
      </c>
      <c r="K294" s="253">
        <v>2009.0</v>
      </c>
      <c r="L294" s="254" t="s">
        <v>18</v>
      </c>
      <c r="M294" s="254"/>
      <c r="N294" s="254"/>
      <c r="O294" s="254"/>
      <c r="P294" s="254">
        <v>92.0</v>
      </c>
      <c r="Q294" s="253">
        <v>83.0</v>
      </c>
      <c r="R294" s="263">
        <f t="shared" si="8"/>
        <v>87.5</v>
      </c>
      <c r="S294" s="253">
        <v>61.0</v>
      </c>
      <c r="T294" s="253">
        <v>60.0</v>
      </c>
      <c r="U294" s="253">
        <f t="shared" si="9"/>
        <v>1</v>
      </c>
      <c r="V294" s="253">
        <f t="shared" si="10"/>
        <v>60.5</v>
      </c>
      <c r="W294" s="263">
        <f t="shared" si="11"/>
        <v>27</v>
      </c>
      <c r="X294" s="257" t="s">
        <v>1395</v>
      </c>
      <c r="Y294" s="257" t="s">
        <v>1611</v>
      </c>
      <c r="Z294" s="257" t="s">
        <v>1540</v>
      </c>
      <c r="AA294" s="250">
        <v>15.8</v>
      </c>
      <c r="AB294" s="248">
        <f t="shared" si="15"/>
        <v>15800000</v>
      </c>
      <c r="AC294" s="248">
        <f t="shared" si="16"/>
        <v>42100000</v>
      </c>
      <c r="AD294" s="251">
        <v>48.7</v>
      </c>
      <c r="AE294" s="49">
        <f t="shared" si="17"/>
        <v>48700000</v>
      </c>
      <c r="AF294" s="258">
        <f t="shared" si="13"/>
        <v>0.5266666667</v>
      </c>
      <c r="AG294" s="257"/>
      <c r="AH294" s="257"/>
      <c r="AI294" s="273" t="s">
        <v>2922</v>
      </c>
      <c r="AJ294" s="255"/>
    </row>
    <row r="295" ht="15.75" customHeight="1">
      <c r="A295" s="260" t="s">
        <v>3163</v>
      </c>
      <c r="B295" s="248">
        <v>77.52</v>
      </c>
      <c r="C295" s="249">
        <f t="shared" si="2"/>
        <v>2.584</v>
      </c>
      <c r="D295" s="250">
        <f t="shared" si="3"/>
        <v>2.584</v>
      </c>
      <c r="E295" s="251">
        <v>30.0</v>
      </c>
      <c r="F295" s="251">
        <v>55.39</v>
      </c>
      <c r="G295" s="48">
        <f t="shared" si="5"/>
        <v>0.7145252838</v>
      </c>
      <c r="H295" s="111">
        <f t="shared" si="6"/>
        <v>22.13</v>
      </c>
      <c r="I295" s="252">
        <f t="shared" si="7"/>
        <v>0.2854747162</v>
      </c>
      <c r="J295" s="248">
        <f t="shared" si="19"/>
        <v>77520000</v>
      </c>
      <c r="K295" s="253">
        <v>2009.0</v>
      </c>
      <c r="L295" s="254" t="s">
        <v>18</v>
      </c>
      <c r="M295" s="254"/>
      <c r="N295" s="254"/>
      <c r="O295" s="254"/>
      <c r="P295" s="254">
        <v>17.0</v>
      </c>
      <c r="Q295" s="253">
        <v>33.0</v>
      </c>
      <c r="R295" s="254">
        <f t="shared" si="8"/>
        <v>25</v>
      </c>
      <c r="S295" s="253">
        <v>51.0</v>
      </c>
      <c r="T295" s="253">
        <v>59.0</v>
      </c>
      <c r="U295" s="253">
        <f t="shared" si="9"/>
        <v>-8</v>
      </c>
      <c r="V295" s="253">
        <f t="shared" si="10"/>
        <v>55</v>
      </c>
      <c r="W295" s="254">
        <f t="shared" si="11"/>
        <v>-30</v>
      </c>
      <c r="X295" s="257" t="s">
        <v>1395</v>
      </c>
      <c r="Y295" s="257" t="s">
        <v>1611</v>
      </c>
      <c r="Z295" s="257" t="s">
        <v>1529</v>
      </c>
      <c r="AA295" s="250">
        <v>23.0</v>
      </c>
      <c r="AB295" s="248">
        <f t="shared" si="15"/>
        <v>23000000</v>
      </c>
      <c r="AC295" s="248">
        <f t="shared" si="16"/>
        <v>55390000</v>
      </c>
      <c r="AD295" s="251">
        <v>22.13</v>
      </c>
      <c r="AE295" s="49">
        <f t="shared" si="17"/>
        <v>22130000</v>
      </c>
      <c r="AF295" s="258">
        <f t="shared" si="13"/>
        <v>0.7666666667</v>
      </c>
      <c r="AG295" s="257"/>
      <c r="AH295" s="257"/>
      <c r="AI295" s="273" t="s">
        <v>3164</v>
      </c>
      <c r="AJ295" s="255"/>
    </row>
    <row r="296" ht="15.75" customHeight="1">
      <c r="A296" s="260" t="s">
        <v>3176</v>
      </c>
      <c r="B296" s="248">
        <v>76.69</v>
      </c>
      <c r="C296" s="249">
        <f t="shared" si="2"/>
        <v>2.556333333</v>
      </c>
      <c r="D296" s="250">
        <f t="shared" si="3"/>
        <v>2.556333333</v>
      </c>
      <c r="E296" s="251">
        <v>30.0</v>
      </c>
      <c r="F296" s="251">
        <v>41.59</v>
      </c>
      <c r="G296" s="48">
        <f t="shared" si="5"/>
        <v>0.542313209</v>
      </c>
      <c r="H296" s="111">
        <f t="shared" si="6"/>
        <v>35.1</v>
      </c>
      <c r="I296" s="252">
        <f t="shared" si="7"/>
        <v>0.457686791</v>
      </c>
      <c r="J296" s="248">
        <f t="shared" si="19"/>
        <v>76690000</v>
      </c>
      <c r="K296" s="253">
        <v>2009.0</v>
      </c>
      <c r="L296" s="254" t="s">
        <v>18</v>
      </c>
      <c r="M296" s="254"/>
      <c r="N296" s="254"/>
      <c r="O296" s="254"/>
      <c r="P296" s="254">
        <v>55.0</v>
      </c>
      <c r="Q296" s="253">
        <v>42.0</v>
      </c>
      <c r="R296" s="254">
        <f t="shared" si="8"/>
        <v>48.5</v>
      </c>
      <c r="S296" s="253">
        <v>65.0</v>
      </c>
      <c r="T296" s="253">
        <v>75.0</v>
      </c>
      <c r="U296" s="253">
        <f t="shared" si="9"/>
        <v>-10</v>
      </c>
      <c r="V296" s="253">
        <f t="shared" si="10"/>
        <v>70</v>
      </c>
      <c r="W296" s="254">
        <f t="shared" si="11"/>
        <v>-21.5</v>
      </c>
      <c r="X296" s="264" t="s">
        <v>1527</v>
      </c>
      <c r="Y296" s="257" t="s">
        <v>1646</v>
      </c>
      <c r="Z296" s="257" t="s">
        <v>1540</v>
      </c>
      <c r="AA296" s="250">
        <v>12.8</v>
      </c>
      <c r="AB296" s="248">
        <f t="shared" si="15"/>
        <v>12800000</v>
      </c>
      <c r="AC296" s="248">
        <f t="shared" si="16"/>
        <v>41590000</v>
      </c>
      <c r="AD296" s="251">
        <v>35.1</v>
      </c>
      <c r="AE296" s="49">
        <f t="shared" si="17"/>
        <v>35100000</v>
      </c>
      <c r="AF296" s="258">
        <f t="shared" si="13"/>
        <v>0.4266666667</v>
      </c>
      <c r="AG296" s="257"/>
      <c r="AH296" s="257"/>
      <c r="AI296" s="273" t="s">
        <v>3177</v>
      </c>
      <c r="AJ296" s="255"/>
    </row>
    <row r="297" ht="15.75" customHeight="1">
      <c r="A297" s="260" t="s">
        <v>3611</v>
      </c>
      <c r="B297" s="248">
        <v>58.23</v>
      </c>
      <c r="C297" s="249">
        <f t="shared" si="2"/>
        <v>1.941</v>
      </c>
      <c r="D297" s="250">
        <f t="shared" si="3"/>
        <v>1.941</v>
      </c>
      <c r="E297" s="251">
        <v>30.0</v>
      </c>
      <c r="F297" s="251">
        <v>9.36</v>
      </c>
      <c r="G297" s="48">
        <f t="shared" si="5"/>
        <v>0.1607418856</v>
      </c>
      <c r="H297" s="111">
        <f t="shared" si="6"/>
        <v>48.13</v>
      </c>
      <c r="I297" s="252">
        <f t="shared" si="7"/>
        <v>0.8265498884</v>
      </c>
      <c r="J297" s="248">
        <f t="shared" si="19"/>
        <v>58230000</v>
      </c>
      <c r="K297" s="253">
        <v>2009.0</v>
      </c>
      <c r="L297" s="254" t="s">
        <v>18</v>
      </c>
      <c r="M297" s="254"/>
      <c r="N297" s="254"/>
      <c r="O297" s="254"/>
      <c r="P297" s="254">
        <v>15.0</v>
      </c>
      <c r="Q297" s="253">
        <v>45.0</v>
      </c>
      <c r="R297" s="263">
        <f t="shared" si="8"/>
        <v>30</v>
      </c>
      <c r="S297" s="253">
        <v>28.0</v>
      </c>
      <c r="T297" s="253">
        <v>33.0</v>
      </c>
      <c r="U297" s="253">
        <f t="shared" si="9"/>
        <v>-5</v>
      </c>
      <c r="V297" s="253">
        <f t="shared" si="10"/>
        <v>30.5</v>
      </c>
      <c r="W297" s="263">
        <f t="shared" si="11"/>
        <v>-0.5</v>
      </c>
      <c r="X297" s="257" t="s">
        <v>1602</v>
      </c>
      <c r="Y297" s="257" t="s">
        <v>1716</v>
      </c>
      <c r="Z297" s="257" t="s">
        <v>1534</v>
      </c>
      <c r="AA297" s="250">
        <v>4.8</v>
      </c>
      <c r="AB297" s="248">
        <f t="shared" si="15"/>
        <v>4800000</v>
      </c>
      <c r="AC297" s="248">
        <f t="shared" si="16"/>
        <v>9360000</v>
      </c>
      <c r="AD297" s="251">
        <v>48.13</v>
      </c>
      <c r="AE297" s="49">
        <f t="shared" si="17"/>
        <v>48130000</v>
      </c>
      <c r="AF297" s="258">
        <f t="shared" si="13"/>
        <v>0.16</v>
      </c>
      <c r="AG297" s="257"/>
      <c r="AH297" s="257"/>
      <c r="AI297" s="273" t="s">
        <v>3612</v>
      </c>
      <c r="AJ297" s="255"/>
    </row>
    <row r="298" ht="15.75" customHeight="1">
      <c r="A298" s="260">
        <v>9.0</v>
      </c>
      <c r="B298" s="248">
        <v>48.41</v>
      </c>
      <c r="C298" s="249">
        <f t="shared" si="2"/>
        <v>1.613666667</v>
      </c>
      <c r="D298" s="250">
        <f t="shared" si="3"/>
        <v>1.613666667</v>
      </c>
      <c r="E298" s="251">
        <v>30.0</v>
      </c>
      <c r="F298" s="251">
        <v>31.74</v>
      </c>
      <c r="G298" s="48">
        <f t="shared" si="5"/>
        <v>0.6556496592</v>
      </c>
      <c r="H298" s="111">
        <f t="shared" si="6"/>
        <v>16.67</v>
      </c>
      <c r="I298" s="252">
        <f t="shared" si="7"/>
        <v>0.3443503408</v>
      </c>
      <c r="J298" s="248">
        <f t="shared" si="19"/>
        <v>48410000</v>
      </c>
      <c r="K298" s="253">
        <v>2009.0</v>
      </c>
      <c r="L298" s="254" t="s">
        <v>18</v>
      </c>
      <c r="M298" s="254"/>
      <c r="N298" s="254"/>
      <c r="O298" s="254"/>
      <c r="P298" s="254">
        <v>57.0</v>
      </c>
      <c r="Q298" s="253">
        <v>60.0</v>
      </c>
      <c r="R298" s="254">
        <f t="shared" si="8"/>
        <v>58.5</v>
      </c>
      <c r="S298" s="253">
        <v>58.0</v>
      </c>
      <c r="T298" s="253">
        <v>67.0</v>
      </c>
      <c r="U298" s="253">
        <f t="shared" si="9"/>
        <v>-9</v>
      </c>
      <c r="V298" s="253">
        <f t="shared" si="10"/>
        <v>62.5</v>
      </c>
      <c r="W298" s="254">
        <f t="shared" si="11"/>
        <v>-4</v>
      </c>
      <c r="X298" s="257" t="s">
        <v>1594</v>
      </c>
      <c r="Y298" s="257" t="s">
        <v>1775</v>
      </c>
      <c r="Z298" s="257" t="s">
        <v>1534</v>
      </c>
      <c r="AA298" s="250">
        <v>10.7</v>
      </c>
      <c r="AB298" s="248">
        <f t="shared" si="15"/>
        <v>10700000</v>
      </c>
      <c r="AC298" s="248">
        <f t="shared" si="16"/>
        <v>31740000</v>
      </c>
      <c r="AD298" s="251">
        <v>16.67</v>
      </c>
      <c r="AE298" s="49">
        <f t="shared" si="17"/>
        <v>16670000</v>
      </c>
      <c r="AF298" s="258">
        <f t="shared" si="13"/>
        <v>0.3566666667</v>
      </c>
      <c r="AG298" s="257"/>
      <c r="AH298" s="257"/>
      <c r="AI298" s="273" t="s">
        <v>3856</v>
      </c>
      <c r="AJ298" s="255"/>
    </row>
    <row r="299" ht="15.75" customHeight="1">
      <c r="A299" s="260" t="s">
        <v>4282</v>
      </c>
      <c r="B299" s="248">
        <v>33.38</v>
      </c>
      <c r="C299" s="249">
        <f t="shared" si="2"/>
        <v>1.112666667</v>
      </c>
      <c r="D299" s="250">
        <f t="shared" si="3"/>
        <v>1.112666667</v>
      </c>
      <c r="E299" s="251">
        <v>30.0</v>
      </c>
      <c r="F299" s="251">
        <v>15.1</v>
      </c>
      <c r="G299" s="48">
        <f t="shared" si="5"/>
        <v>0.4523666866</v>
      </c>
      <c r="H299" s="111">
        <f t="shared" si="6"/>
        <v>18.28</v>
      </c>
      <c r="I299" s="252">
        <f t="shared" si="7"/>
        <v>0.5476333134</v>
      </c>
      <c r="J299" s="248">
        <f t="shared" si="19"/>
        <v>33380000</v>
      </c>
      <c r="K299" s="253">
        <v>2009.0</v>
      </c>
      <c r="L299" s="254" t="s">
        <v>18</v>
      </c>
      <c r="M299" s="254"/>
      <c r="N299" s="254"/>
      <c r="O299" s="254"/>
      <c r="P299" s="254">
        <v>46.0</v>
      </c>
      <c r="Q299" s="253">
        <v>47.0</v>
      </c>
      <c r="R299" s="254">
        <f t="shared" si="8"/>
        <v>46.5</v>
      </c>
      <c r="S299" s="253">
        <v>27.0</v>
      </c>
      <c r="T299" s="253">
        <v>45.0</v>
      </c>
      <c r="U299" s="253">
        <f t="shared" si="9"/>
        <v>-18</v>
      </c>
      <c r="V299" s="253">
        <f t="shared" si="10"/>
        <v>36</v>
      </c>
      <c r="W299" s="254">
        <f t="shared" si="11"/>
        <v>10.5</v>
      </c>
      <c r="X299" s="257" t="s">
        <v>1629</v>
      </c>
      <c r="Y299" s="257" t="s">
        <v>2579</v>
      </c>
      <c r="Z299" s="257" t="s">
        <v>1534</v>
      </c>
      <c r="AA299" s="250">
        <v>7.6</v>
      </c>
      <c r="AB299" s="248">
        <f t="shared" si="15"/>
        <v>7600000</v>
      </c>
      <c r="AC299" s="248">
        <f t="shared" si="16"/>
        <v>15100000</v>
      </c>
      <c r="AD299" s="251">
        <v>18.28</v>
      </c>
      <c r="AE299" s="49">
        <f t="shared" si="17"/>
        <v>18280000</v>
      </c>
      <c r="AF299" s="258">
        <f t="shared" si="13"/>
        <v>0.2533333333</v>
      </c>
      <c r="AG299" s="257"/>
      <c r="AH299" s="257"/>
      <c r="AI299" s="273" t="s">
        <v>4283</v>
      </c>
      <c r="AJ299" s="255"/>
    </row>
    <row r="300" ht="15.75" customHeight="1">
      <c r="A300" s="247" t="s">
        <v>1705</v>
      </c>
      <c r="B300" s="248">
        <v>467.46</v>
      </c>
      <c r="C300" s="249">
        <f t="shared" si="2"/>
        <v>13.356</v>
      </c>
      <c r="D300" s="250">
        <f t="shared" si="3"/>
        <v>13.356</v>
      </c>
      <c r="E300" s="251">
        <v>35.0</v>
      </c>
      <c r="F300" s="251">
        <v>277.3</v>
      </c>
      <c r="G300" s="48">
        <f t="shared" si="5"/>
        <v>0.5932058358</v>
      </c>
      <c r="H300" s="111">
        <f t="shared" si="6"/>
        <v>190.16</v>
      </c>
      <c r="I300" s="252">
        <f t="shared" si="7"/>
        <v>0.4067941642</v>
      </c>
      <c r="J300" s="248">
        <f t="shared" si="19"/>
        <v>467460000</v>
      </c>
      <c r="K300" s="253">
        <v>2009.0</v>
      </c>
      <c r="L300" s="254" t="s">
        <v>18</v>
      </c>
      <c r="M300" s="254"/>
      <c r="N300" s="254"/>
      <c r="O300" s="254"/>
      <c r="P300" s="254">
        <v>79.0</v>
      </c>
      <c r="Q300" s="253">
        <v>73.0</v>
      </c>
      <c r="R300" s="254">
        <f t="shared" si="8"/>
        <v>76</v>
      </c>
      <c r="S300" s="253">
        <v>87.0</v>
      </c>
      <c r="T300" s="253">
        <v>74.0</v>
      </c>
      <c r="U300" s="253">
        <f t="shared" si="9"/>
        <v>13</v>
      </c>
      <c r="V300" s="253">
        <f t="shared" si="10"/>
        <v>80.5</v>
      </c>
      <c r="W300" s="254">
        <f t="shared" si="11"/>
        <v>-4.5</v>
      </c>
      <c r="X300" s="257" t="s">
        <v>1543</v>
      </c>
      <c r="Y300" s="257" t="s">
        <v>1543</v>
      </c>
      <c r="Z300" s="257" t="s">
        <v>1540</v>
      </c>
      <c r="AA300" s="250">
        <v>45.0</v>
      </c>
      <c r="AB300" s="248">
        <f t="shared" si="15"/>
        <v>45000000</v>
      </c>
      <c r="AC300" s="248">
        <f t="shared" si="16"/>
        <v>277300000</v>
      </c>
      <c r="AD300" s="251">
        <v>190.16</v>
      </c>
      <c r="AE300" s="49">
        <f t="shared" si="17"/>
        <v>190160000</v>
      </c>
      <c r="AF300" s="258">
        <f t="shared" si="13"/>
        <v>1.285714286</v>
      </c>
      <c r="AG300" s="257"/>
      <c r="AH300" s="257"/>
      <c r="AI300" s="273" t="s">
        <v>1706</v>
      </c>
      <c r="AJ300" s="255"/>
    </row>
    <row r="301" ht="15.75" customHeight="1">
      <c r="A301" s="247" t="s">
        <v>2333</v>
      </c>
      <c r="B301" s="248">
        <v>155.55</v>
      </c>
      <c r="C301" s="249">
        <f t="shared" si="2"/>
        <v>4.444285714</v>
      </c>
      <c r="D301" s="250">
        <f t="shared" si="3"/>
        <v>4.444285714</v>
      </c>
      <c r="E301" s="251">
        <v>35.0</v>
      </c>
      <c r="F301" s="251">
        <v>79.58</v>
      </c>
      <c r="G301" s="48">
        <f t="shared" si="5"/>
        <v>0.5116039859</v>
      </c>
      <c r="H301" s="111">
        <f t="shared" si="6"/>
        <v>75.97</v>
      </c>
      <c r="I301" s="252">
        <f t="shared" si="7"/>
        <v>0.4883960141</v>
      </c>
      <c r="J301" s="248">
        <f t="shared" si="19"/>
        <v>155550000</v>
      </c>
      <c r="K301" s="253">
        <v>2009.0</v>
      </c>
      <c r="L301" s="254" t="s">
        <v>18</v>
      </c>
      <c r="M301" s="254"/>
      <c r="N301" s="254"/>
      <c r="O301" s="254"/>
      <c r="P301" s="254">
        <v>44.0</v>
      </c>
      <c r="Q301" s="253">
        <v>47.0</v>
      </c>
      <c r="R301" s="263">
        <f t="shared" si="8"/>
        <v>45.5</v>
      </c>
      <c r="S301" s="253">
        <v>66.0</v>
      </c>
      <c r="T301" s="253">
        <v>49.0</v>
      </c>
      <c r="U301" s="253">
        <f t="shared" si="9"/>
        <v>17</v>
      </c>
      <c r="V301" s="253">
        <f t="shared" si="10"/>
        <v>57.5</v>
      </c>
      <c r="W301" s="263">
        <f t="shared" si="11"/>
        <v>-12</v>
      </c>
      <c r="X301" s="257" t="s">
        <v>1543</v>
      </c>
      <c r="Y301" s="257" t="s">
        <v>2215</v>
      </c>
      <c r="Z301" s="257" t="s">
        <v>1534</v>
      </c>
      <c r="AA301" s="250">
        <v>32.3</v>
      </c>
      <c r="AB301" s="248">
        <f t="shared" si="15"/>
        <v>32300000</v>
      </c>
      <c r="AC301" s="248">
        <f t="shared" si="16"/>
        <v>79580000</v>
      </c>
      <c r="AD301" s="251">
        <v>75.97</v>
      </c>
      <c r="AE301" s="49">
        <f t="shared" si="17"/>
        <v>75970000</v>
      </c>
      <c r="AF301" s="258">
        <f t="shared" si="13"/>
        <v>0.9228571429</v>
      </c>
      <c r="AG301" s="257"/>
      <c r="AH301" s="257"/>
      <c r="AI301" s="273" t="s">
        <v>2334</v>
      </c>
      <c r="AJ301" s="255"/>
    </row>
    <row r="302" ht="15.75" customHeight="1">
      <c r="A302" s="260" t="s">
        <v>2714</v>
      </c>
      <c r="B302" s="248">
        <v>118.2</v>
      </c>
      <c r="C302" s="249">
        <f t="shared" si="2"/>
        <v>3.377142857</v>
      </c>
      <c r="D302" s="250">
        <f t="shared" si="3"/>
        <v>3.377142857</v>
      </c>
      <c r="E302" s="251">
        <v>35.0</v>
      </c>
      <c r="F302" s="251">
        <v>73.0</v>
      </c>
      <c r="G302" s="48">
        <f t="shared" si="5"/>
        <v>0.6175972927</v>
      </c>
      <c r="H302" s="111">
        <f t="shared" si="6"/>
        <v>43.97</v>
      </c>
      <c r="I302" s="252">
        <f t="shared" si="7"/>
        <v>0.3719966159</v>
      </c>
      <c r="J302" s="248">
        <f t="shared" si="19"/>
        <v>118200000</v>
      </c>
      <c r="K302" s="253">
        <v>2009.0</v>
      </c>
      <c r="L302" s="254" t="s">
        <v>18</v>
      </c>
      <c r="M302" s="254"/>
      <c r="N302" s="254"/>
      <c r="O302" s="254"/>
      <c r="P302" s="254">
        <v>46.0</v>
      </c>
      <c r="Q302" s="253">
        <v>51.0</v>
      </c>
      <c r="R302" s="254">
        <f t="shared" si="8"/>
        <v>48.5</v>
      </c>
      <c r="S302" s="253">
        <v>57.0</v>
      </c>
      <c r="T302" s="253">
        <v>47.0</v>
      </c>
      <c r="U302" s="253">
        <f t="shared" si="9"/>
        <v>10</v>
      </c>
      <c r="V302" s="253">
        <f t="shared" si="10"/>
        <v>52</v>
      </c>
      <c r="W302" s="254">
        <f t="shared" si="11"/>
        <v>-3.5</v>
      </c>
      <c r="X302" s="257" t="s">
        <v>1543</v>
      </c>
      <c r="Y302" s="257" t="s">
        <v>2215</v>
      </c>
      <c r="Z302" s="257" t="s">
        <v>1534</v>
      </c>
      <c r="AA302" s="250">
        <v>17.0</v>
      </c>
      <c r="AB302" s="248">
        <f t="shared" si="15"/>
        <v>17000000</v>
      </c>
      <c r="AC302" s="248">
        <f t="shared" si="16"/>
        <v>73000000</v>
      </c>
      <c r="AD302" s="251">
        <v>43.97</v>
      </c>
      <c r="AE302" s="49">
        <f t="shared" si="17"/>
        <v>43970000</v>
      </c>
      <c r="AF302" s="258">
        <f t="shared" si="13"/>
        <v>0.4857142857</v>
      </c>
      <c r="AG302" s="257"/>
      <c r="AH302" s="257"/>
      <c r="AI302" s="273" t="s">
        <v>2715</v>
      </c>
      <c r="AJ302" s="255"/>
    </row>
    <row r="303" ht="15.75" customHeight="1">
      <c r="A303" s="260" t="s">
        <v>3033</v>
      </c>
      <c r="B303" s="248">
        <v>96.75</v>
      </c>
      <c r="C303" s="249">
        <f t="shared" si="2"/>
        <v>2.764285714</v>
      </c>
      <c r="D303" s="250">
        <f t="shared" si="3"/>
        <v>2.764285714</v>
      </c>
      <c r="E303" s="251">
        <v>35.0</v>
      </c>
      <c r="F303" s="251">
        <v>49.49</v>
      </c>
      <c r="G303" s="48">
        <f t="shared" si="5"/>
        <v>0.5115245478</v>
      </c>
      <c r="H303" s="111">
        <f t="shared" si="6"/>
        <v>47.26</v>
      </c>
      <c r="I303" s="252">
        <f t="shared" si="7"/>
        <v>0.4884754522</v>
      </c>
      <c r="J303" s="248">
        <f t="shared" si="19"/>
        <v>96750000</v>
      </c>
      <c r="K303" s="253">
        <v>2009.0</v>
      </c>
      <c r="L303" s="254" t="s">
        <v>18</v>
      </c>
      <c r="M303" s="254"/>
      <c r="N303" s="254"/>
      <c r="O303" s="254"/>
      <c r="P303" s="254">
        <v>5.0</v>
      </c>
      <c r="Q303" s="253">
        <v>19.0</v>
      </c>
      <c r="R303" s="254">
        <f t="shared" si="8"/>
        <v>12</v>
      </c>
      <c r="S303" s="253">
        <v>49.0</v>
      </c>
      <c r="T303" s="253">
        <v>45.0</v>
      </c>
      <c r="U303" s="253">
        <f t="shared" si="9"/>
        <v>4</v>
      </c>
      <c r="V303" s="253">
        <f t="shared" si="10"/>
        <v>47</v>
      </c>
      <c r="W303" s="254">
        <f t="shared" si="11"/>
        <v>-35</v>
      </c>
      <c r="X303" s="257" t="s">
        <v>1543</v>
      </c>
      <c r="Y303" s="257" t="s">
        <v>2215</v>
      </c>
      <c r="Z303" s="257" t="s">
        <v>1540</v>
      </c>
      <c r="AA303" s="250">
        <v>16.9</v>
      </c>
      <c r="AB303" s="248">
        <f t="shared" si="15"/>
        <v>16900000</v>
      </c>
      <c r="AC303" s="248">
        <f t="shared" si="16"/>
        <v>49490000</v>
      </c>
      <c r="AD303" s="251">
        <v>47.26</v>
      </c>
      <c r="AE303" s="49">
        <f t="shared" si="17"/>
        <v>47260000</v>
      </c>
      <c r="AF303" s="258">
        <f t="shared" si="13"/>
        <v>0.4828571429</v>
      </c>
      <c r="AG303" s="257"/>
      <c r="AH303" s="257"/>
      <c r="AI303" s="273" t="s">
        <v>3034</v>
      </c>
      <c r="AJ303" s="255"/>
    </row>
    <row r="304" ht="15.75" customHeight="1">
      <c r="A304" s="260" t="s">
        <v>3151</v>
      </c>
      <c r="B304" s="248">
        <v>91.35</v>
      </c>
      <c r="C304" s="249">
        <f t="shared" si="2"/>
        <v>2.61</v>
      </c>
      <c r="D304" s="250">
        <f t="shared" si="3"/>
        <v>2.61</v>
      </c>
      <c r="E304" s="251">
        <v>35.0</v>
      </c>
      <c r="F304" s="251">
        <v>45.8</v>
      </c>
      <c r="G304" s="48">
        <f t="shared" si="5"/>
        <v>0.5013683634</v>
      </c>
      <c r="H304" s="111">
        <f t="shared" si="6"/>
        <v>45.55</v>
      </c>
      <c r="I304" s="252">
        <f t="shared" si="7"/>
        <v>0.4986316366</v>
      </c>
      <c r="J304" s="248">
        <f t="shared" si="19"/>
        <v>91350000</v>
      </c>
      <c r="K304" s="253">
        <v>2009.0</v>
      </c>
      <c r="L304" s="254" t="s">
        <v>18</v>
      </c>
      <c r="M304" s="254"/>
      <c r="N304" s="254"/>
      <c r="O304" s="254"/>
      <c r="P304" s="254">
        <v>30.0</v>
      </c>
      <c r="Q304" s="253">
        <v>44.0</v>
      </c>
      <c r="R304" s="254">
        <f t="shared" si="8"/>
        <v>37</v>
      </c>
      <c r="S304" s="253">
        <v>68.0</v>
      </c>
      <c r="T304" s="253">
        <v>72.0</v>
      </c>
      <c r="U304" s="253">
        <f t="shared" si="9"/>
        <v>-4</v>
      </c>
      <c r="V304" s="253">
        <f t="shared" si="10"/>
        <v>70</v>
      </c>
      <c r="W304" s="254">
        <f t="shared" si="11"/>
        <v>-33</v>
      </c>
      <c r="X304" s="257" t="s">
        <v>1602</v>
      </c>
      <c r="Y304" s="257" t="s">
        <v>1716</v>
      </c>
      <c r="Z304" s="257" t="s">
        <v>1550</v>
      </c>
      <c r="AA304" s="250">
        <v>20.8</v>
      </c>
      <c r="AB304" s="248">
        <f t="shared" si="15"/>
        <v>20800000</v>
      </c>
      <c r="AC304" s="248">
        <f t="shared" si="16"/>
        <v>45800000</v>
      </c>
      <c r="AD304" s="251">
        <v>45.55</v>
      </c>
      <c r="AE304" s="49">
        <f t="shared" si="17"/>
        <v>45550000</v>
      </c>
      <c r="AF304" s="258">
        <f t="shared" si="13"/>
        <v>0.5942857143</v>
      </c>
      <c r="AG304" s="257"/>
      <c r="AH304" s="257"/>
      <c r="AI304" s="273" t="s">
        <v>3152</v>
      </c>
      <c r="AJ304" s="255"/>
    </row>
    <row r="305" ht="15.75" customHeight="1">
      <c r="A305" s="260" t="s">
        <v>4802</v>
      </c>
      <c r="B305" s="248">
        <v>12.2</v>
      </c>
      <c r="C305" s="249">
        <f t="shared" si="2"/>
        <v>0.3485714286</v>
      </c>
      <c r="D305" s="250">
        <f t="shared" si="3"/>
        <v>0.3485714286</v>
      </c>
      <c r="E305" s="251">
        <v>35.0</v>
      </c>
      <c r="F305" s="251">
        <v>10.28</v>
      </c>
      <c r="G305" s="48">
        <f t="shared" si="5"/>
        <v>0.8426229508</v>
      </c>
      <c r="H305" s="111">
        <f t="shared" si="6"/>
        <v>7.57</v>
      </c>
      <c r="I305" s="252">
        <f t="shared" si="7"/>
        <v>0.6204918033</v>
      </c>
      <c r="J305" s="248">
        <f t="shared" si="19"/>
        <v>12200000</v>
      </c>
      <c r="K305" s="253">
        <v>2009.0</v>
      </c>
      <c r="L305" s="254" t="s">
        <v>18</v>
      </c>
      <c r="M305" s="254"/>
      <c r="N305" s="254"/>
      <c r="O305" s="254"/>
      <c r="P305" s="254">
        <v>7.0</v>
      </c>
      <c r="Q305" s="253">
        <v>28.0</v>
      </c>
      <c r="R305" s="254">
        <f t="shared" si="8"/>
        <v>17.5</v>
      </c>
      <c r="S305" s="253">
        <v>28.0</v>
      </c>
      <c r="T305" s="253">
        <v>59.0</v>
      </c>
      <c r="U305" s="253">
        <f t="shared" si="9"/>
        <v>-31</v>
      </c>
      <c r="V305" s="253">
        <f t="shared" si="10"/>
        <v>43.5</v>
      </c>
      <c r="W305" s="254">
        <f t="shared" si="11"/>
        <v>-26</v>
      </c>
      <c r="X305" s="257" t="s">
        <v>1602</v>
      </c>
      <c r="Y305" s="257" t="s">
        <v>3115</v>
      </c>
      <c r="Z305" s="257" t="s">
        <v>1534</v>
      </c>
      <c r="AA305" s="250">
        <v>4.9</v>
      </c>
      <c r="AB305" s="248">
        <f t="shared" si="15"/>
        <v>4900000</v>
      </c>
      <c r="AC305" s="248">
        <f t="shared" si="16"/>
        <v>10280000</v>
      </c>
      <c r="AD305" s="251">
        <v>7.57</v>
      </c>
      <c r="AE305" s="49">
        <f t="shared" si="17"/>
        <v>7570000</v>
      </c>
      <c r="AF305" s="258">
        <f t="shared" si="13"/>
        <v>0.14</v>
      </c>
      <c r="AG305" s="257"/>
      <c r="AH305" s="257"/>
      <c r="AI305" s="273" t="s">
        <v>4803</v>
      </c>
      <c r="AJ305" s="255"/>
    </row>
    <row r="306" ht="15.75" customHeight="1">
      <c r="A306" s="247" t="s">
        <v>2157</v>
      </c>
      <c r="B306" s="248">
        <v>205.28</v>
      </c>
      <c r="C306" s="249">
        <f t="shared" si="2"/>
        <v>5.402105263</v>
      </c>
      <c r="D306" s="250">
        <f t="shared" si="3"/>
        <v>5.402105263</v>
      </c>
      <c r="E306" s="251">
        <v>38.0</v>
      </c>
      <c r="F306" s="251">
        <v>88.9</v>
      </c>
      <c r="G306" s="48">
        <f t="shared" si="5"/>
        <v>0.4330670304</v>
      </c>
      <c r="H306" s="111">
        <f t="shared" si="6"/>
        <v>116.38</v>
      </c>
      <c r="I306" s="252">
        <f t="shared" si="7"/>
        <v>0.5669329696</v>
      </c>
      <c r="J306" s="248">
        <f t="shared" si="19"/>
        <v>205280000</v>
      </c>
      <c r="K306" s="253">
        <v>2009.0</v>
      </c>
      <c r="L306" s="254" t="s">
        <v>18</v>
      </c>
      <c r="M306" s="254"/>
      <c r="N306" s="254"/>
      <c r="O306" s="254"/>
      <c r="P306" s="254">
        <v>14.0</v>
      </c>
      <c r="Q306" s="253">
        <v>28.0</v>
      </c>
      <c r="R306" s="263">
        <f t="shared" si="8"/>
        <v>21</v>
      </c>
      <c r="S306" s="253">
        <v>68.0</v>
      </c>
      <c r="T306" s="253">
        <v>50.0</v>
      </c>
      <c r="U306" s="253">
        <f t="shared" si="9"/>
        <v>18</v>
      </c>
      <c r="V306" s="253">
        <f t="shared" si="10"/>
        <v>59</v>
      </c>
      <c r="W306" s="263">
        <f t="shared" si="11"/>
        <v>-38</v>
      </c>
      <c r="X306" s="257" t="s">
        <v>1543</v>
      </c>
      <c r="Y306" s="257" t="s">
        <v>1616</v>
      </c>
      <c r="Z306" s="257" t="s">
        <v>1540</v>
      </c>
      <c r="AA306" s="250">
        <v>27.6</v>
      </c>
      <c r="AB306" s="248">
        <f t="shared" si="15"/>
        <v>27600000</v>
      </c>
      <c r="AC306" s="248">
        <f t="shared" si="16"/>
        <v>88900000</v>
      </c>
      <c r="AD306" s="251">
        <v>116.38</v>
      </c>
      <c r="AE306" s="49">
        <f t="shared" si="17"/>
        <v>116380000</v>
      </c>
      <c r="AF306" s="258">
        <f t="shared" si="13"/>
        <v>0.7263157895</v>
      </c>
      <c r="AG306" s="257"/>
      <c r="AH306" s="257"/>
      <c r="AI306" s="273" t="s">
        <v>2158</v>
      </c>
      <c r="AJ306" s="255"/>
    </row>
    <row r="307" ht="15.75" customHeight="1">
      <c r="A307" s="260" t="s">
        <v>4130</v>
      </c>
      <c r="B307" s="248">
        <v>48.85</v>
      </c>
      <c r="C307" s="249">
        <f t="shared" si="2"/>
        <v>1.285526316</v>
      </c>
      <c r="D307" s="250">
        <f t="shared" si="3"/>
        <v>1.285526316</v>
      </c>
      <c r="E307" s="251">
        <v>38.0</v>
      </c>
      <c r="F307" s="251">
        <v>31.81</v>
      </c>
      <c r="G307" s="48">
        <f t="shared" si="5"/>
        <v>0.6511770727</v>
      </c>
      <c r="H307" s="111">
        <f t="shared" si="6"/>
        <v>17.04</v>
      </c>
      <c r="I307" s="252">
        <f t="shared" si="7"/>
        <v>0.3488229273</v>
      </c>
      <c r="J307" s="248">
        <f t="shared" si="19"/>
        <v>48850000</v>
      </c>
      <c r="K307" s="253">
        <v>2009.0</v>
      </c>
      <c r="L307" s="254" t="s">
        <v>18</v>
      </c>
      <c r="M307" s="254"/>
      <c r="N307" s="254"/>
      <c r="O307" s="254"/>
      <c r="P307" s="254">
        <v>22.0</v>
      </c>
      <c r="Q307" s="253">
        <v>36.0</v>
      </c>
      <c r="R307" s="254">
        <f t="shared" si="8"/>
        <v>29</v>
      </c>
      <c r="S307" s="253">
        <v>47.0</v>
      </c>
      <c r="T307" s="253">
        <v>70.0</v>
      </c>
      <c r="U307" s="253">
        <f t="shared" si="9"/>
        <v>-23</v>
      </c>
      <c r="V307" s="253">
        <f t="shared" si="10"/>
        <v>58.5</v>
      </c>
      <c r="W307" s="254">
        <f t="shared" si="11"/>
        <v>-29.5</v>
      </c>
      <c r="X307" s="257" t="s">
        <v>1602</v>
      </c>
      <c r="Y307" s="257" t="s">
        <v>1726</v>
      </c>
      <c r="Z307" s="257" t="s">
        <v>1540</v>
      </c>
      <c r="AA307" s="250">
        <v>10.1</v>
      </c>
      <c r="AB307" s="248">
        <f t="shared" si="15"/>
        <v>10100000</v>
      </c>
      <c r="AC307" s="248">
        <f t="shared" si="16"/>
        <v>31810000</v>
      </c>
      <c r="AD307" s="251">
        <v>17.04</v>
      </c>
      <c r="AE307" s="49">
        <f t="shared" si="17"/>
        <v>17040000</v>
      </c>
      <c r="AF307" s="258">
        <f t="shared" si="13"/>
        <v>0.2657894737</v>
      </c>
      <c r="AG307" s="257"/>
      <c r="AH307" s="257"/>
      <c r="AI307" s="273" t="s">
        <v>4131</v>
      </c>
      <c r="AJ307" s="255"/>
    </row>
    <row r="308" ht="15.75" customHeight="1">
      <c r="A308" s="260" t="s">
        <v>3156</v>
      </c>
      <c r="B308" s="248">
        <v>101.33</v>
      </c>
      <c r="C308" s="249">
        <f t="shared" si="2"/>
        <v>2.598205128</v>
      </c>
      <c r="D308" s="250">
        <f t="shared" si="3"/>
        <v>2.598205128</v>
      </c>
      <c r="E308" s="251">
        <v>39.0</v>
      </c>
      <c r="F308" s="251">
        <v>63.41</v>
      </c>
      <c r="G308" s="48">
        <f t="shared" si="5"/>
        <v>0.6257771637</v>
      </c>
      <c r="H308" s="111">
        <f t="shared" si="6"/>
        <v>37.92</v>
      </c>
      <c r="I308" s="252">
        <f t="shared" si="7"/>
        <v>0.3742228363</v>
      </c>
      <c r="J308" s="248">
        <f t="shared" si="19"/>
        <v>101330000</v>
      </c>
      <c r="K308" s="253">
        <v>2009.0</v>
      </c>
      <c r="L308" s="254" t="s">
        <v>18</v>
      </c>
      <c r="M308" s="254"/>
      <c r="N308" s="254"/>
      <c r="O308" s="254"/>
      <c r="P308" s="254">
        <v>38.0</v>
      </c>
      <c r="Q308" s="253">
        <v>47.0</v>
      </c>
      <c r="R308" s="254">
        <f t="shared" si="8"/>
        <v>42.5</v>
      </c>
      <c r="S308" s="253">
        <v>65.0</v>
      </c>
      <c r="T308" s="253">
        <v>68.0</v>
      </c>
      <c r="U308" s="253">
        <f t="shared" si="9"/>
        <v>-3</v>
      </c>
      <c r="V308" s="253">
        <f t="shared" si="10"/>
        <v>66.5</v>
      </c>
      <c r="W308" s="254">
        <f t="shared" si="11"/>
        <v>-24</v>
      </c>
      <c r="X308" s="257" t="s">
        <v>1750</v>
      </c>
      <c r="Y308" s="257" t="s">
        <v>1751</v>
      </c>
      <c r="Z308" s="257" t="s">
        <v>1534</v>
      </c>
      <c r="AA308" s="250">
        <v>18.6</v>
      </c>
      <c r="AB308" s="248">
        <f t="shared" si="15"/>
        <v>18600000</v>
      </c>
      <c r="AC308" s="248">
        <f t="shared" si="16"/>
        <v>63410000</v>
      </c>
      <c r="AD308" s="251">
        <v>37.92</v>
      </c>
      <c r="AE308" s="49">
        <f t="shared" si="17"/>
        <v>37920000</v>
      </c>
      <c r="AF308" s="258">
        <f t="shared" si="13"/>
        <v>0.4769230769</v>
      </c>
      <c r="AG308" s="257"/>
      <c r="AH308" s="257"/>
      <c r="AI308" s="273" t="s">
        <v>3157</v>
      </c>
      <c r="AJ308" s="255"/>
    </row>
    <row r="309" ht="15.75" customHeight="1">
      <c r="A309" s="247" t="s">
        <v>1884</v>
      </c>
      <c r="B309" s="248">
        <v>314.7</v>
      </c>
      <c r="C309" s="249">
        <f t="shared" si="2"/>
        <v>7.8675</v>
      </c>
      <c r="D309" s="250">
        <f t="shared" si="3"/>
        <v>7.8675</v>
      </c>
      <c r="E309" s="251">
        <v>40.0</v>
      </c>
      <c r="F309" s="251">
        <v>163.96</v>
      </c>
      <c r="G309" s="48">
        <f t="shared" si="5"/>
        <v>0.5210041309</v>
      </c>
      <c r="H309" s="111">
        <f t="shared" si="6"/>
        <v>153.42</v>
      </c>
      <c r="I309" s="252">
        <f t="shared" si="7"/>
        <v>0.4875119161</v>
      </c>
      <c r="J309" s="248">
        <f t="shared" si="19"/>
        <v>314700000</v>
      </c>
      <c r="K309" s="253">
        <v>2009.0</v>
      </c>
      <c r="L309" s="254" t="s">
        <v>18</v>
      </c>
      <c r="M309" s="254"/>
      <c r="N309" s="254"/>
      <c r="O309" s="254"/>
      <c r="P309" s="254">
        <v>43.0</v>
      </c>
      <c r="Q309" s="253">
        <v>48.0</v>
      </c>
      <c r="R309" s="254">
        <f t="shared" si="8"/>
        <v>45.5</v>
      </c>
      <c r="S309" s="253">
        <v>74.0</v>
      </c>
      <c r="T309" s="253">
        <v>67.0</v>
      </c>
      <c r="U309" s="253">
        <f t="shared" si="9"/>
        <v>7</v>
      </c>
      <c r="V309" s="253">
        <f t="shared" si="10"/>
        <v>70.5</v>
      </c>
      <c r="W309" s="254">
        <f t="shared" si="11"/>
        <v>-25</v>
      </c>
      <c r="X309" s="257" t="s">
        <v>1543</v>
      </c>
      <c r="Y309" s="257" t="s">
        <v>1616</v>
      </c>
      <c r="Z309" s="257" t="s">
        <v>1540</v>
      </c>
      <c r="AA309" s="250">
        <v>33.6</v>
      </c>
      <c r="AB309" s="248">
        <f t="shared" si="15"/>
        <v>33600000</v>
      </c>
      <c r="AC309" s="248">
        <f t="shared" si="16"/>
        <v>163960000</v>
      </c>
      <c r="AD309" s="251">
        <v>153.42</v>
      </c>
      <c r="AE309" s="49">
        <f t="shared" si="17"/>
        <v>153420000</v>
      </c>
      <c r="AF309" s="258">
        <f t="shared" si="13"/>
        <v>0.84</v>
      </c>
      <c r="AG309" s="257"/>
      <c r="AH309" s="257"/>
      <c r="AI309" s="273" t="s">
        <v>1885</v>
      </c>
      <c r="AJ309" s="255"/>
    </row>
    <row r="310" ht="15.75" customHeight="1">
      <c r="A310" s="247" t="s">
        <v>2287</v>
      </c>
      <c r="B310" s="248">
        <v>186.19</v>
      </c>
      <c r="C310" s="249">
        <f t="shared" si="2"/>
        <v>4.65475</v>
      </c>
      <c r="D310" s="250">
        <f t="shared" si="3"/>
        <v>4.65475</v>
      </c>
      <c r="E310" s="251">
        <v>40.0</v>
      </c>
      <c r="F310" s="251">
        <v>66.5</v>
      </c>
      <c r="G310" s="48">
        <f t="shared" si="5"/>
        <v>0.3571620388</v>
      </c>
      <c r="H310" s="111">
        <f t="shared" si="6"/>
        <v>119.69</v>
      </c>
      <c r="I310" s="252">
        <f t="shared" si="7"/>
        <v>0.6428379612</v>
      </c>
      <c r="J310" s="248">
        <f t="shared" si="19"/>
        <v>186190000</v>
      </c>
      <c r="K310" s="253">
        <v>2009.0</v>
      </c>
      <c r="L310" s="254" t="s">
        <v>18</v>
      </c>
      <c r="M310" s="254"/>
      <c r="N310" s="254"/>
      <c r="O310" s="254"/>
      <c r="P310" s="254">
        <v>29.0</v>
      </c>
      <c r="Q310" s="253">
        <v>30.0</v>
      </c>
      <c r="R310" s="263">
        <f t="shared" si="8"/>
        <v>29.5</v>
      </c>
      <c r="S310" s="253">
        <v>52.0</v>
      </c>
      <c r="T310" s="253">
        <v>48.0</v>
      </c>
      <c r="U310" s="253">
        <f t="shared" si="9"/>
        <v>4</v>
      </c>
      <c r="V310" s="253">
        <f t="shared" si="10"/>
        <v>50</v>
      </c>
      <c r="W310" s="263">
        <f t="shared" si="11"/>
        <v>-20.5</v>
      </c>
      <c r="X310" s="257" t="s">
        <v>1395</v>
      </c>
      <c r="Y310" s="257" t="s">
        <v>1611</v>
      </c>
      <c r="Z310" s="257" t="s">
        <v>1550</v>
      </c>
      <c r="AA310" s="250">
        <v>27.4</v>
      </c>
      <c r="AB310" s="248">
        <f t="shared" si="15"/>
        <v>27400000</v>
      </c>
      <c r="AC310" s="248">
        <f t="shared" si="16"/>
        <v>66500000</v>
      </c>
      <c r="AD310" s="251">
        <v>119.69</v>
      </c>
      <c r="AE310" s="49">
        <f t="shared" si="17"/>
        <v>119690000</v>
      </c>
      <c r="AF310" s="258">
        <f t="shared" si="13"/>
        <v>0.685</v>
      </c>
      <c r="AG310" s="257"/>
      <c r="AH310" s="257"/>
      <c r="AI310" s="273" t="s">
        <v>2288</v>
      </c>
      <c r="AJ310" s="255"/>
    </row>
    <row r="311" ht="15.75" customHeight="1">
      <c r="A311" s="260" t="s">
        <v>2827</v>
      </c>
      <c r="B311" s="248">
        <v>126.57</v>
      </c>
      <c r="C311" s="249">
        <f t="shared" si="2"/>
        <v>3.16425</v>
      </c>
      <c r="D311" s="250">
        <f t="shared" si="3"/>
        <v>3.16425</v>
      </c>
      <c r="E311" s="251">
        <v>40.0</v>
      </c>
      <c r="F311" s="251">
        <v>94.12</v>
      </c>
      <c r="G311" s="48">
        <f t="shared" si="5"/>
        <v>0.7436201312</v>
      </c>
      <c r="H311" s="111">
        <f t="shared" si="6"/>
        <v>32.45</v>
      </c>
      <c r="I311" s="252">
        <f t="shared" si="7"/>
        <v>0.2563798688</v>
      </c>
      <c r="J311" s="248">
        <f t="shared" si="19"/>
        <v>126570000</v>
      </c>
      <c r="K311" s="253">
        <v>2009.0</v>
      </c>
      <c r="L311" s="254" t="s">
        <v>18</v>
      </c>
      <c r="M311" s="254"/>
      <c r="N311" s="254"/>
      <c r="O311" s="254"/>
      <c r="P311" s="254">
        <v>74.0</v>
      </c>
      <c r="Q311" s="253">
        <v>66.0</v>
      </c>
      <c r="R311" s="254">
        <f t="shared" si="8"/>
        <v>70</v>
      </c>
      <c r="S311" s="253">
        <v>69.0</v>
      </c>
      <c r="T311" s="253">
        <v>73.0</v>
      </c>
      <c r="U311" s="253">
        <f t="shared" si="9"/>
        <v>-4</v>
      </c>
      <c r="V311" s="253">
        <f t="shared" si="10"/>
        <v>71</v>
      </c>
      <c r="W311" s="254">
        <f t="shared" si="11"/>
        <v>-1</v>
      </c>
      <c r="X311" s="257" t="s">
        <v>1634</v>
      </c>
      <c r="Y311" s="257" t="s">
        <v>2828</v>
      </c>
      <c r="Z311" s="257" t="s">
        <v>1534</v>
      </c>
      <c r="AA311" s="250">
        <v>20.0</v>
      </c>
      <c r="AB311" s="248">
        <f t="shared" si="15"/>
        <v>20000000</v>
      </c>
      <c r="AC311" s="248">
        <f t="shared" si="16"/>
        <v>94120000</v>
      </c>
      <c r="AD311" s="251">
        <v>32.45</v>
      </c>
      <c r="AE311" s="49">
        <f t="shared" si="17"/>
        <v>32450000</v>
      </c>
      <c r="AF311" s="258">
        <f t="shared" si="13"/>
        <v>0.5</v>
      </c>
      <c r="AG311" s="257"/>
      <c r="AH311" s="257"/>
      <c r="AI311" s="273" t="s">
        <v>2829</v>
      </c>
      <c r="AJ311" s="255"/>
    </row>
    <row r="312" ht="15.75" customHeight="1">
      <c r="A312" s="260" t="s">
        <v>3358</v>
      </c>
      <c r="B312" s="248">
        <v>91.4</v>
      </c>
      <c r="C312" s="249">
        <f t="shared" si="2"/>
        <v>2.285</v>
      </c>
      <c r="D312" s="250">
        <f t="shared" si="3"/>
        <v>2.285</v>
      </c>
      <c r="E312" s="251">
        <v>40.0</v>
      </c>
      <c r="F312" s="251">
        <v>71.4</v>
      </c>
      <c r="G312" s="48">
        <f t="shared" si="5"/>
        <v>0.7811816193</v>
      </c>
      <c r="H312" s="111">
        <f t="shared" si="6"/>
        <v>20.2</v>
      </c>
      <c r="I312" s="252">
        <f t="shared" si="7"/>
        <v>0.2210065646</v>
      </c>
      <c r="J312" s="248">
        <f t="shared" si="19"/>
        <v>91400000</v>
      </c>
      <c r="K312" s="253">
        <v>2009.0</v>
      </c>
      <c r="L312" s="254" t="s">
        <v>18</v>
      </c>
      <c r="M312" s="254"/>
      <c r="N312" s="254"/>
      <c r="O312" s="254"/>
      <c r="P312" s="254">
        <v>83.0</v>
      </c>
      <c r="Q312" s="253">
        <v>70.0</v>
      </c>
      <c r="R312" s="254">
        <f t="shared" si="8"/>
        <v>76.5</v>
      </c>
      <c r="S312" s="253">
        <v>72.0</v>
      </c>
      <c r="T312" s="253">
        <v>74.0</v>
      </c>
      <c r="U312" s="253">
        <f t="shared" si="9"/>
        <v>-2</v>
      </c>
      <c r="V312" s="253">
        <f t="shared" si="10"/>
        <v>73</v>
      </c>
      <c r="W312" s="254">
        <f t="shared" si="11"/>
        <v>3.5</v>
      </c>
      <c r="X312" s="257" t="s">
        <v>1543</v>
      </c>
      <c r="Y312" s="257" t="s">
        <v>1543</v>
      </c>
      <c r="Z312" s="257" t="s">
        <v>1540</v>
      </c>
      <c r="AA312" s="250">
        <v>17.8</v>
      </c>
      <c r="AB312" s="248">
        <f t="shared" si="15"/>
        <v>17800000</v>
      </c>
      <c r="AC312" s="248">
        <f t="shared" si="16"/>
        <v>71400000</v>
      </c>
      <c r="AD312" s="251">
        <v>20.2</v>
      </c>
      <c r="AE312" s="49">
        <f t="shared" si="17"/>
        <v>20200000</v>
      </c>
      <c r="AF312" s="258">
        <f t="shared" si="13"/>
        <v>0.445</v>
      </c>
      <c r="AG312" s="257"/>
      <c r="AH312" s="257"/>
      <c r="AI312" s="273" t="s">
        <v>3359</v>
      </c>
      <c r="AJ312" s="255"/>
    </row>
    <row r="313" ht="15.75" customHeight="1">
      <c r="A313" s="260" t="s">
        <v>4229</v>
      </c>
      <c r="B313" s="248">
        <v>46.46</v>
      </c>
      <c r="C313" s="249">
        <f t="shared" si="2"/>
        <v>1.1615</v>
      </c>
      <c r="D313" s="250">
        <f t="shared" si="3"/>
        <v>1.1615</v>
      </c>
      <c r="E313" s="251">
        <v>40.0</v>
      </c>
      <c r="F313" s="251">
        <v>21.0</v>
      </c>
      <c r="G313" s="48">
        <f t="shared" si="5"/>
        <v>0.4520017219</v>
      </c>
      <c r="H313" s="111">
        <f t="shared" si="6"/>
        <v>25.46</v>
      </c>
      <c r="I313" s="252">
        <f t="shared" si="7"/>
        <v>0.5479982781</v>
      </c>
      <c r="J313" s="248">
        <f t="shared" si="19"/>
        <v>46460000</v>
      </c>
      <c r="K313" s="253">
        <v>2009.0</v>
      </c>
      <c r="L313" s="254" t="s">
        <v>18</v>
      </c>
      <c r="M313" s="254"/>
      <c r="N313" s="254"/>
      <c r="O313" s="254"/>
      <c r="P313" s="254">
        <v>93.0</v>
      </c>
      <c r="Q313" s="253">
        <v>83.0</v>
      </c>
      <c r="R313" s="254">
        <f t="shared" si="8"/>
        <v>88</v>
      </c>
      <c r="S313" s="253">
        <v>80.0</v>
      </c>
      <c r="T313" s="253">
        <v>82.0</v>
      </c>
      <c r="U313" s="253">
        <f t="shared" si="9"/>
        <v>-2</v>
      </c>
      <c r="V313" s="253">
        <f t="shared" si="10"/>
        <v>81</v>
      </c>
      <c r="W313" s="254">
        <f t="shared" si="11"/>
        <v>7</v>
      </c>
      <c r="X313" s="257" t="s">
        <v>1594</v>
      </c>
      <c r="Y313" s="257" t="s">
        <v>1799</v>
      </c>
      <c r="Z313" s="257" t="s">
        <v>1534</v>
      </c>
      <c r="AA313" s="250">
        <v>7.0</v>
      </c>
      <c r="AB313" s="248">
        <f t="shared" si="15"/>
        <v>7000000</v>
      </c>
      <c r="AC313" s="248">
        <f t="shared" si="16"/>
        <v>21000000</v>
      </c>
      <c r="AD313" s="251">
        <v>25.46</v>
      </c>
      <c r="AE313" s="49">
        <f t="shared" si="17"/>
        <v>25460000</v>
      </c>
      <c r="AF313" s="258">
        <f t="shared" si="13"/>
        <v>0.175</v>
      </c>
      <c r="AG313" s="257"/>
      <c r="AH313" s="257"/>
      <c r="AI313" s="273" t="s">
        <v>4230</v>
      </c>
      <c r="AJ313" s="255"/>
    </row>
    <row r="314" ht="15.75" customHeight="1">
      <c r="A314" s="260" t="s">
        <v>4427</v>
      </c>
      <c r="B314" s="248">
        <v>39.23</v>
      </c>
      <c r="C314" s="249">
        <f t="shared" si="2"/>
        <v>0.98075</v>
      </c>
      <c r="D314" s="250">
        <f t="shared" si="3"/>
        <v>0.98075</v>
      </c>
      <c r="E314" s="251">
        <v>40.0</v>
      </c>
      <c r="F314" s="251">
        <v>13.87</v>
      </c>
      <c r="G314" s="48">
        <f t="shared" si="5"/>
        <v>0.3535559521</v>
      </c>
      <c r="H314" s="111">
        <f t="shared" si="6"/>
        <v>25.36</v>
      </c>
      <c r="I314" s="252">
        <f t="shared" si="7"/>
        <v>0.6464440479</v>
      </c>
      <c r="J314" s="248">
        <f t="shared" si="19"/>
        <v>39230000</v>
      </c>
      <c r="K314" s="253">
        <v>2009.0</v>
      </c>
      <c r="L314" s="254" t="s">
        <v>18</v>
      </c>
      <c r="M314" s="254"/>
      <c r="N314" s="254"/>
      <c r="O314" s="254"/>
      <c r="P314" s="254">
        <v>38.0</v>
      </c>
      <c r="Q314" s="253">
        <v>43.0</v>
      </c>
      <c r="R314" s="254">
        <f t="shared" si="8"/>
        <v>40.5</v>
      </c>
      <c r="S314" s="253">
        <v>50.0</v>
      </c>
      <c r="T314" s="253">
        <v>58.0</v>
      </c>
      <c r="U314" s="253">
        <f t="shared" si="9"/>
        <v>-8</v>
      </c>
      <c r="V314" s="253">
        <f t="shared" si="10"/>
        <v>54</v>
      </c>
      <c r="W314" s="254">
        <f t="shared" si="11"/>
        <v>-13.5</v>
      </c>
      <c r="X314" s="257" t="s">
        <v>1602</v>
      </c>
      <c r="Y314" s="257" t="s">
        <v>1716</v>
      </c>
      <c r="Z314" s="257" t="s">
        <v>1534</v>
      </c>
      <c r="AA314" s="250">
        <v>6.3</v>
      </c>
      <c r="AB314" s="248">
        <f t="shared" si="15"/>
        <v>6300000</v>
      </c>
      <c r="AC314" s="248">
        <f t="shared" si="16"/>
        <v>13870000</v>
      </c>
      <c r="AD314" s="251">
        <v>25.36</v>
      </c>
      <c r="AE314" s="49">
        <f t="shared" si="17"/>
        <v>25360000</v>
      </c>
      <c r="AF314" s="258">
        <f t="shared" si="13"/>
        <v>0.1575</v>
      </c>
      <c r="AG314" s="257"/>
      <c r="AH314" s="257"/>
      <c r="AI314" s="273" t="s">
        <v>4428</v>
      </c>
      <c r="AJ314" s="255"/>
    </row>
    <row r="315" ht="15.75" customHeight="1">
      <c r="A315" s="260" t="s">
        <v>4726</v>
      </c>
      <c r="B315" s="248">
        <v>19.2</v>
      </c>
      <c r="C315" s="249">
        <f t="shared" si="2"/>
        <v>0.48</v>
      </c>
      <c r="D315" s="250">
        <f t="shared" si="3"/>
        <v>0.48</v>
      </c>
      <c r="E315" s="251">
        <v>40.0</v>
      </c>
      <c r="F315" s="251">
        <v>14.25</v>
      </c>
      <c r="G315" s="48">
        <f t="shared" si="5"/>
        <v>0.7421875</v>
      </c>
      <c r="H315" s="111">
        <f t="shared" si="6"/>
        <v>5.4</v>
      </c>
      <c r="I315" s="252">
        <f t="shared" si="7"/>
        <v>0.28125</v>
      </c>
      <c r="J315" s="248">
        <f t="shared" si="19"/>
        <v>19200000</v>
      </c>
      <c r="K315" s="253">
        <v>2009.0</v>
      </c>
      <c r="L315" s="254" t="s">
        <v>18</v>
      </c>
      <c r="M315" s="254"/>
      <c r="N315" s="254"/>
      <c r="O315" s="254"/>
      <c r="P315" s="254">
        <v>21.0</v>
      </c>
      <c r="Q315" s="253">
        <v>37.0</v>
      </c>
      <c r="R315" s="254">
        <f t="shared" si="8"/>
        <v>29</v>
      </c>
      <c r="S315" s="253">
        <v>35.0</v>
      </c>
      <c r="T315" s="253">
        <v>58.0</v>
      </c>
      <c r="U315" s="253">
        <f t="shared" si="9"/>
        <v>-23</v>
      </c>
      <c r="V315" s="253">
        <f t="shared" si="10"/>
        <v>46.5</v>
      </c>
      <c r="W315" s="254">
        <f t="shared" si="11"/>
        <v>-17.5</v>
      </c>
      <c r="X315" s="257" t="s">
        <v>1694</v>
      </c>
      <c r="Y315" s="257" t="s">
        <v>2719</v>
      </c>
      <c r="Z315" s="257" t="s">
        <v>1529</v>
      </c>
      <c r="AA315" s="250">
        <v>3.9</v>
      </c>
      <c r="AB315" s="248">
        <f t="shared" si="15"/>
        <v>3900000</v>
      </c>
      <c r="AC315" s="248">
        <f t="shared" si="16"/>
        <v>14250000</v>
      </c>
      <c r="AD315" s="251">
        <v>5.4</v>
      </c>
      <c r="AE315" s="49">
        <f t="shared" si="17"/>
        <v>5400000</v>
      </c>
      <c r="AF315" s="258">
        <f t="shared" si="13"/>
        <v>0.0975</v>
      </c>
      <c r="AG315" s="257"/>
      <c r="AH315" s="257"/>
      <c r="AI315" s="273" t="s">
        <v>4727</v>
      </c>
      <c r="AJ315" s="255"/>
    </row>
    <row r="316" ht="15.75" customHeight="1">
      <c r="A316" s="260" t="s">
        <v>4760</v>
      </c>
      <c r="B316" s="248">
        <v>17.0</v>
      </c>
      <c r="C316" s="249">
        <f t="shared" si="2"/>
        <v>0.425</v>
      </c>
      <c r="D316" s="250">
        <f t="shared" si="3"/>
        <v>0.425</v>
      </c>
      <c r="E316" s="251">
        <v>40.0</v>
      </c>
      <c r="F316" s="251">
        <v>10.3</v>
      </c>
      <c r="G316" s="48">
        <f t="shared" si="5"/>
        <v>0.6058823529</v>
      </c>
      <c r="H316" s="111">
        <f t="shared" si="6"/>
        <v>10.31</v>
      </c>
      <c r="I316" s="252">
        <f t="shared" si="7"/>
        <v>0.6064705882</v>
      </c>
      <c r="J316" s="248">
        <f t="shared" si="19"/>
        <v>17000000</v>
      </c>
      <c r="K316" s="253">
        <v>2009.0</v>
      </c>
      <c r="L316" s="254" t="s">
        <v>18</v>
      </c>
      <c r="M316" s="254"/>
      <c r="N316" s="254"/>
      <c r="O316" s="254"/>
      <c r="P316" s="254">
        <v>28.0</v>
      </c>
      <c r="Q316" s="253">
        <v>28.0</v>
      </c>
      <c r="R316" s="254">
        <f t="shared" si="8"/>
        <v>28</v>
      </c>
      <c r="S316" s="253">
        <v>49.0</v>
      </c>
      <c r="T316" s="253">
        <v>78.0</v>
      </c>
      <c r="U316" s="253">
        <f t="shared" si="9"/>
        <v>-29</v>
      </c>
      <c r="V316" s="253">
        <f t="shared" si="10"/>
        <v>63.5</v>
      </c>
      <c r="W316" s="254">
        <f t="shared" si="11"/>
        <v>-35.5</v>
      </c>
      <c r="X316" s="257" t="s">
        <v>1602</v>
      </c>
      <c r="Y316" s="257" t="s">
        <v>4761</v>
      </c>
      <c r="Z316" s="257" t="s">
        <v>1534</v>
      </c>
      <c r="AA316" s="250">
        <v>4.4</v>
      </c>
      <c r="AB316" s="248">
        <f t="shared" si="15"/>
        <v>4400000</v>
      </c>
      <c r="AC316" s="248">
        <f t="shared" si="16"/>
        <v>10300000</v>
      </c>
      <c r="AD316" s="251">
        <v>10.31</v>
      </c>
      <c r="AE316" s="49">
        <f t="shared" si="17"/>
        <v>10310000</v>
      </c>
      <c r="AF316" s="258">
        <f t="shared" si="13"/>
        <v>0.11</v>
      </c>
      <c r="AG316" s="257"/>
      <c r="AH316" s="257"/>
      <c r="AI316" s="273" t="s">
        <v>4762</v>
      </c>
      <c r="AJ316" s="255"/>
    </row>
    <row r="317" ht="15.75" customHeight="1">
      <c r="A317" s="260" t="s">
        <v>2859</v>
      </c>
      <c r="B317" s="248">
        <v>130.8</v>
      </c>
      <c r="C317" s="249">
        <f t="shared" si="2"/>
        <v>3.114285714</v>
      </c>
      <c r="D317" s="250">
        <f t="shared" si="3"/>
        <v>3.114285714</v>
      </c>
      <c r="E317" s="251">
        <v>42.0</v>
      </c>
      <c r="F317" s="251">
        <v>60.1</v>
      </c>
      <c r="G317" s="48">
        <f t="shared" si="5"/>
        <v>0.4594801223</v>
      </c>
      <c r="H317" s="111">
        <f t="shared" si="6"/>
        <v>78.75</v>
      </c>
      <c r="I317" s="252">
        <f t="shared" si="7"/>
        <v>0.6020642202</v>
      </c>
      <c r="J317" s="248">
        <f t="shared" si="19"/>
        <v>130800000</v>
      </c>
      <c r="K317" s="253">
        <v>2009.0</v>
      </c>
      <c r="L317" s="254" t="s">
        <v>18</v>
      </c>
      <c r="M317" s="254"/>
      <c r="N317" s="254"/>
      <c r="O317" s="254"/>
      <c r="P317" s="254">
        <v>68.0</v>
      </c>
      <c r="Q317" s="253">
        <v>54.0</v>
      </c>
      <c r="R317" s="263">
        <f t="shared" si="8"/>
        <v>61</v>
      </c>
      <c r="S317" s="253">
        <v>48.0</v>
      </c>
      <c r="T317" s="253">
        <v>59.0</v>
      </c>
      <c r="U317" s="253">
        <f t="shared" si="9"/>
        <v>-11</v>
      </c>
      <c r="V317" s="253">
        <f t="shared" si="10"/>
        <v>53.5</v>
      </c>
      <c r="W317" s="263">
        <f t="shared" si="11"/>
        <v>7.5</v>
      </c>
      <c r="X317" s="257" t="s">
        <v>1543</v>
      </c>
      <c r="Y317" s="257" t="s">
        <v>1543</v>
      </c>
      <c r="Z317" s="257" t="s">
        <v>1540</v>
      </c>
      <c r="AA317" s="250">
        <v>30.6</v>
      </c>
      <c r="AB317" s="248">
        <f t="shared" si="15"/>
        <v>30600000</v>
      </c>
      <c r="AC317" s="248">
        <f t="shared" si="16"/>
        <v>60100000</v>
      </c>
      <c r="AD317" s="251">
        <v>78.75</v>
      </c>
      <c r="AE317" s="49">
        <f t="shared" si="17"/>
        <v>78750000</v>
      </c>
      <c r="AF317" s="258">
        <f t="shared" si="13"/>
        <v>0.7285714286</v>
      </c>
      <c r="AG317" s="257"/>
      <c r="AH317" s="257"/>
      <c r="AI317" s="273" t="s">
        <v>2860</v>
      </c>
      <c r="AJ317" s="255"/>
    </row>
    <row r="318" ht="15.75" customHeight="1">
      <c r="A318" s="260" t="s">
        <v>4126</v>
      </c>
      <c r="B318" s="248">
        <v>57.88</v>
      </c>
      <c r="C318" s="249">
        <f t="shared" si="2"/>
        <v>1.286222222</v>
      </c>
      <c r="D318" s="250">
        <f t="shared" si="3"/>
        <v>1.286222222</v>
      </c>
      <c r="E318" s="251">
        <v>45.0</v>
      </c>
      <c r="F318" s="251">
        <v>25.2</v>
      </c>
      <c r="G318" s="48">
        <f t="shared" si="5"/>
        <v>0.4353835522</v>
      </c>
      <c r="H318" s="111">
        <f t="shared" si="6"/>
        <v>32.68</v>
      </c>
      <c r="I318" s="252">
        <f t="shared" si="7"/>
        <v>0.5646164478</v>
      </c>
      <c r="J318" s="248">
        <f t="shared" si="19"/>
        <v>57880000</v>
      </c>
      <c r="K318" s="253">
        <v>2009.0</v>
      </c>
      <c r="L318" s="254" t="s">
        <v>18</v>
      </c>
      <c r="M318" s="254"/>
      <c r="N318" s="254"/>
      <c r="O318" s="254"/>
      <c r="P318" s="254">
        <v>30.0</v>
      </c>
      <c r="Q318" s="253">
        <v>42.0</v>
      </c>
      <c r="R318" s="254">
        <f t="shared" si="8"/>
        <v>36</v>
      </c>
      <c r="S318" s="253">
        <v>46.0</v>
      </c>
      <c r="T318" s="253">
        <v>52.0</v>
      </c>
      <c r="U318" s="253">
        <f t="shared" si="9"/>
        <v>-6</v>
      </c>
      <c r="V318" s="253">
        <f t="shared" si="10"/>
        <v>49</v>
      </c>
      <c r="W318" s="254">
        <f t="shared" si="11"/>
        <v>-13</v>
      </c>
      <c r="X318" s="257" t="s">
        <v>1694</v>
      </c>
      <c r="Y318" s="257" t="s">
        <v>3081</v>
      </c>
      <c r="Z318" s="257" t="s">
        <v>1540</v>
      </c>
      <c r="AA318" s="250">
        <v>8.0</v>
      </c>
      <c r="AB318" s="248">
        <f t="shared" si="15"/>
        <v>8000000</v>
      </c>
      <c r="AC318" s="248">
        <f t="shared" si="16"/>
        <v>25200000</v>
      </c>
      <c r="AD318" s="251">
        <v>32.68</v>
      </c>
      <c r="AE318" s="49">
        <f t="shared" si="17"/>
        <v>32680000</v>
      </c>
      <c r="AF318" s="258">
        <f t="shared" si="13"/>
        <v>0.1777777778</v>
      </c>
      <c r="AG318" s="257"/>
      <c r="AH318" s="257"/>
      <c r="AI318" s="273" t="s">
        <v>4127</v>
      </c>
      <c r="AJ318" s="255"/>
    </row>
    <row r="319" ht="15.75" customHeight="1">
      <c r="A319" s="247" t="s">
        <v>1693</v>
      </c>
      <c r="B319" s="248">
        <v>709.82</v>
      </c>
      <c r="C319" s="249">
        <f t="shared" si="2"/>
        <v>14.1964</v>
      </c>
      <c r="D319" s="250">
        <f t="shared" si="3"/>
        <v>14.1964</v>
      </c>
      <c r="E319" s="251">
        <v>50.0</v>
      </c>
      <c r="F319" s="251">
        <v>296.62</v>
      </c>
      <c r="G319" s="48">
        <f t="shared" si="5"/>
        <v>0.4178805894</v>
      </c>
      <c r="H319" s="111">
        <f t="shared" si="6"/>
        <v>413.2</v>
      </c>
      <c r="I319" s="252">
        <f t="shared" si="7"/>
        <v>0.5821194106</v>
      </c>
      <c r="J319" s="248">
        <f t="shared" si="19"/>
        <v>709820000</v>
      </c>
      <c r="K319" s="253">
        <v>2009.0</v>
      </c>
      <c r="L319" s="254" t="s">
        <v>18</v>
      </c>
      <c r="M319" s="254"/>
      <c r="N319" s="254"/>
      <c r="O319" s="254"/>
      <c r="P319" s="254">
        <v>27.0</v>
      </c>
      <c r="Q319" s="253">
        <v>44.0</v>
      </c>
      <c r="R319" s="263">
        <f t="shared" si="8"/>
        <v>35.5</v>
      </c>
      <c r="S319" s="253">
        <v>78.0</v>
      </c>
      <c r="T319" s="253">
        <v>37.0</v>
      </c>
      <c r="U319" s="248">
        <f t="shared" si="9"/>
        <v>41</v>
      </c>
      <c r="V319" s="253">
        <f t="shared" si="10"/>
        <v>57.5</v>
      </c>
      <c r="W319" s="263">
        <f t="shared" si="11"/>
        <v>-22</v>
      </c>
      <c r="X319" s="257" t="s">
        <v>1694</v>
      </c>
      <c r="Y319" s="257" t="s">
        <v>1695</v>
      </c>
      <c r="Z319" s="257" t="s">
        <v>1550</v>
      </c>
      <c r="AA319" s="250">
        <v>142.8</v>
      </c>
      <c r="AB319" s="248">
        <f t="shared" si="15"/>
        <v>142800000</v>
      </c>
      <c r="AC319" s="248">
        <f t="shared" si="16"/>
        <v>296620000</v>
      </c>
      <c r="AD319" s="251">
        <v>413.2</v>
      </c>
      <c r="AE319" s="49">
        <f t="shared" si="17"/>
        <v>413200000</v>
      </c>
      <c r="AF319" s="258">
        <f t="shared" si="13"/>
        <v>2.856</v>
      </c>
      <c r="AG319" s="257"/>
      <c r="AH319" s="257"/>
      <c r="AI319" s="273" t="s">
        <v>1696</v>
      </c>
      <c r="AJ319" s="255"/>
    </row>
    <row r="320" ht="15.75" customHeight="1">
      <c r="A320" s="260" t="s">
        <v>2578</v>
      </c>
      <c r="B320" s="248">
        <v>183.58</v>
      </c>
      <c r="C320" s="249">
        <f t="shared" si="2"/>
        <v>3.6716</v>
      </c>
      <c r="D320" s="250">
        <f t="shared" si="3"/>
        <v>3.6716</v>
      </c>
      <c r="E320" s="251">
        <v>50.0</v>
      </c>
      <c r="F320" s="251">
        <v>79.95</v>
      </c>
      <c r="G320" s="48">
        <f t="shared" si="5"/>
        <v>0.435504957</v>
      </c>
      <c r="H320" s="111">
        <f t="shared" si="6"/>
        <v>103.63</v>
      </c>
      <c r="I320" s="252">
        <f t="shared" si="7"/>
        <v>0.564495043</v>
      </c>
      <c r="J320" s="248">
        <f t="shared" si="19"/>
        <v>183580000</v>
      </c>
      <c r="K320" s="253">
        <v>2009.0</v>
      </c>
      <c r="L320" s="254" t="s">
        <v>18</v>
      </c>
      <c r="M320" s="254"/>
      <c r="N320" s="254"/>
      <c r="O320" s="254"/>
      <c r="P320" s="254">
        <v>33.0</v>
      </c>
      <c r="Q320" s="253">
        <v>41.0</v>
      </c>
      <c r="R320" s="263">
        <f t="shared" si="8"/>
        <v>37</v>
      </c>
      <c r="S320" s="253">
        <v>50.0</v>
      </c>
      <c r="T320" s="253">
        <v>61.0</v>
      </c>
      <c r="U320" s="253">
        <f t="shared" si="9"/>
        <v>-11</v>
      </c>
      <c r="V320" s="253">
        <f t="shared" si="10"/>
        <v>55.5</v>
      </c>
      <c r="W320" s="263">
        <f t="shared" si="11"/>
        <v>-18.5</v>
      </c>
      <c r="X320" s="257" t="s">
        <v>1629</v>
      </c>
      <c r="Y320" s="257" t="s">
        <v>2579</v>
      </c>
      <c r="Z320" s="257" t="s">
        <v>1540</v>
      </c>
      <c r="AA320" s="250">
        <v>24.6</v>
      </c>
      <c r="AB320" s="248">
        <f t="shared" si="15"/>
        <v>24600000</v>
      </c>
      <c r="AC320" s="248">
        <f t="shared" si="16"/>
        <v>79950000</v>
      </c>
      <c r="AD320" s="251">
        <v>103.63</v>
      </c>
      <c r="AE320" s="49">
        <f t="shared" si="17"/>
        <v>103630000</v>
      </c>
      <c r="AF320" s="258">
        <f t="shared" si="13"/>
        <v>0.492</v>
      </c>
      <c r="AG320" s="257"/>
      <c r="AH320" s="257"/>
      <c r="AI320" s="273" t="s">
        <v>2580</v>
      </c>
      <c r="AJ320" s="255"/>
    </row>
    <row r="321" ht="15.75" customHeight="1">
      <c r="A321" s="260" t="s">
        <v>3469</v>
      </c>
      <c r="B321" s="248">
        <v>106.38</v>
      </c>
      <c r="C321" s="249">
        <f t="shared" si="2"/>
        <v>2.1276</v>
      </c>
      <c r="D321" s="250">
        <f t="shared" si="3"/>
        <v>2.1276</v>
      </c>
      <c r="E321" s="251">
        <v>50.0</v>
      </c>
      <c r="F321" s="251">
        <v>67.17</v>
      </c>
      <c r="G321" s="48">
        <f t="shared" si="5"/>
        <v>0.6314156796</v>
      </c>
      <c r="H321" s="111">
        <f t="shared" si="6"/>
        <v>39.21</v>
      </c>
      <c r="I321" s="252">
        <f t="shared" si="7"/>
        <v>0.3685843204</v>
      </c>
      <c r="J321" s="248">
        <f t="shared" si="19"/>
        <v>106380000</v>
      </c>
      <c r="K321" s="253">
        <v>2009.0</v>
      </c>
      <c r="L321" s="254" t="s">
        <v>18</v>
      </c>
      <c r="M321" s="254"/>
      <c r="N321" s="254"/>
      <c r="O321" s="254"/>
      <c r="P321" s="254">
        <v>42.0</v>
      </c>
      <c r="Q321" s="253">
        <v>52.0</v>
      </c>
      <c r="R321" s="254">
        <f t="shared" si="8"/>
        <v>47</v>
      </c>
      <c r="S321" s="253">
        <v>50.0</v>
      </c>
      <c r="T321" s="253">
        <v>68.0</v>
      </c>
      <c r="U321" s="253">
        <f t="shared" si="9"/>
        <v>-18</v>
      </c>
      <c r="V321" s="253">
        <f t="shared" si="10"/>
        <v>59</v>
      </c>
      <c r="W321" s="254">
        <f t="shared" si="11"/>
        <v>-12</v>
      </c>
      <c r="X321" s="257" t="s">
        <v>1602</v>
      </c>
      <c r="Y321" s="257" t="s">
        <v>2163</v>
      </c>
      <c r="Z321" s="257" t="s">
        <v>1534</v>
      </c>
      <c r="AA321" s="250">
        <v>24.4</v>
      </c>
      <c r="AB321" s="248">
        <f t="shared" si="15"/>
        <v>24400000</v>
      </c>
      <c r="AC321" s="248">
        <f t="shared" si="16"/>
        <v>67170000</v>
      </c>
      <c r="AD321" s="251">
        <v>39.21</v>
      </c>
      <c r="AE321" s="49">
        <f t="shared" si="17"/>
        <v>39210000</v>
      </c>
      <c r="AF321" s="258">
        <f t="shared" si="13"/>
        <v>0.488</v>
      </c>
      <c r="AG321" s="257"/>
      <c r="AH321" s="257"/>
      <c r="AI321" s="273" t="s">
        <v>3470</v>
      </c>
      <c r="AJ321" s="255"/>
    </row>
    <row r="322" ht="15.75" customHeight="1">
      <c r="A322" s="260" t="s">
        <v>3546</v>
      </c>
      <c r="B322" s="248">
        <v>102.22</v>
      </c>
      <c r="C322" s="249">
        <f t="shared" si="2"/>
        <v>2.0444</v>
      </c>
      <c r="D322" s="250">
        <f t="shared" si="3"/>
        <v>2.0444</v>
      </c>
      <c r="E322" s="251">
        <v>50.0</v>
      </c>
      <c r="F322" s="251">
        <v>55.25</v>
      </c>
      <c r="G322" s="48">
        <f t="shared" si="5"/>
        <v>0.5405008805</v>
      </c>
      <c r="H322" s="111">
        <f t="shared" si="6"/>
        <v>46.97</v>
      </c>
      <c r="I322" s="252">
        <f t="shared" si="7"/>
        <v>0.4594991195</v>
      </c>
      <c r="J322" s="248">
        <f t="shared" si="19"/>
        <v>102220000</v>
      </c>
      <c r="K322" s="253">
        <v>2009.0</v>
      </c>
      <c r="L322" s="254" t="s">
        <v>18</v>
      </c>
      <c r="M322" s="254"/>
      <c r="N322" s="254"/>
      <c r="O322" s="254"/>
      <c r="P322" s="254">
        <v>27.0</v>
      </c>
      <c r="Q322" s="253">
        <v>34.0</v>
      </c>
      <c r="R322" s="254">
        <f t="shared" si="8"/>
        <v>30.5</v>
      </c>
      <c r="S322" s="253">
        <v>47.0</v>
      </c>
      <c r="T322" s="253">
        <v>49.0</v>
      </c>
      <c r="U322" s="253">
        <f t="shared" si="9"/>
        <v>-2</v>
      </c>
      <c r="V322" s="253">
        <f t="shared" si="10"/>
        <v>48</v>
      </c>
      <c r="W322" s="254">
        <f t="shared" si="11"/>
        <v>-17.5</v>
      </c>
      <c r="X322" s="257" t="s">
        <v>1543</v>
      </c>
      <c r="Y322" s="257" t="s">
        <v>2574</v>
      </c>
      <c r="Z322" s="257" t="s">
        <v>1534</v>
      </c>
      <c r="AA322" s="250">
        <v>15.4</v>
      </c>
      <c r="AB322" s="248">
        <f t="shared" si="15"/>
        <v>15400000</v>
      </c>
      <c r="AC322" s="248">
        <f t="shared" si="16"/>
        <v>55250000</v>
      </c>
      <c r="AD322" s="251">
        <v>46.97</v>
      </c>
      <c r="AE322" s="49">
        <f t="shared" si="17"/>
        <v>46970000</v>
      </c>
      <c r="AF322" s="258">
        <f t="shared" si="13"/>
        <v>0.308</v>
      </c>
      <c r="AG322" s="257"/>
      <c r="AH322" s="257"/>
      <c r="AI322" s="273" t="s">
        <v>3547</v>
      </c>
      <c r="AJ322" s="255"/>
    </row>
    <row r="323" ht="15.75" customHeight="1">
      <c r="A323" s="260" t="s">
        <v>4180</v>
      </c>
      <c r="B323" s="248">
        <v>61.59</v>
      </c>
      <c r="C323" s="249">
        <f t="shared" si="2"/>
        <v>1.2318</v>
      </c>
      <c r="D323" s="250">
        <f t="shared" si="3"/>
        <v>1.2318</v>
      </c>
      <c r="E323" s="251">
        <v>50.0</v>
      </c>
      <c r="F323" s="251">
        <v>38.12</v>
      </c>
      <c r="G323" s="48">
        <f t="shared" si="5"/>
        <v>0.6189316447</v>
      </c>
      <c r="H323" s="111">
        <f t="shared" si="6"/>
        <v>23.47</v>
      </c>
      <c r="I323" s="252">
        <f t="shared" si="7"/>
        <v>0.3810683553</v>
      </c>
      <c r="J323" s="248">
        <f t="shared" si="19"/>
        <v>61590000</v>
      </c>
      <c r="K323" s="253">
        <v>2009.0</v>
      </c>
      <c r="L323" s="254" t="s">
        <v>18</v>
      </c>
      <c r="M323" s="254"/>
      <c r="N323" s="254"/>
      <c r="O323" s="254"/>
      <c r="P323" s="254">
        <v>25.0</v>
      </c>
      <c r="Q323" s="253">
        <v>34.0</v>
      </c>
      <c r="R323" s="254">
        <f t="shared" si="8"/>
        <v>29.5</v>
      </c>
      <c r="S323" s="253">
        <v>57.0</v>
      </c>
      <c r="T323" s="253">
        <v>66.0</v>
      </c>
      <c r="U323" s="253">
        <f t="shared" si="9"/>
        <v>-9</v>
      </c>
      <c r="V323" s="253">
        <f t="shared" si="10"/>
        <v>61.5</v>
      </c>
      <c r="W323" s="254">
        <f t="shared" si="11"/>
        <v>-32</v>
      </c>
      <c r="X323" s="257" t="s">
        <v>1602</v>
      </c>
      <c r="Y323" s="257" t="s">
        <v>1808</v>
      </c>
      <c r="Z323" s="257" t="s">
        <v>1540</v>
      </c>
      <c r="AA323" s="250">
        <v>13.3</v>
      </c>
      <c r="AB323" s="248">
        <f t="shared" si="15"/>
        <v>13300000</v>
      </c>
      <c r="AC323" s="248">
        <f t="shared" si="16"/>
        <v>38120000</v>
      </c>
      <c r="AD323" s="251">
        <v>23.47</v>
      </c>
      <c r="AE323" s="49">
        <f t="shared" si="17"/>
        <v>23470000</v>
      </c>
      <c r="AF323" s="258">
        <f t="shared" si="13"/>
        <v>0.266</v>
      </c>
      <c r="AG323" s="257"/>
      <c r="AH323" s="257"/>
      <c r="AI323" s="273" t="s">
        <v>4181</v>
      </c>
      <c r="AJ323" s="255"/>
    </row>
    <row r="324" ht="15.75" customHeight="1">
      <c r="A324" s="260" t="s">
        <v>4201</v>
      </c>
      <c r="B324" s="248">
        <v>60.1</v>
      </c>
      <c r="C324" s="249">
        <f t="shared" si="2"/>
        <v>1.202</v>
      </c>
      <c r="D324" s="250">
        <f t="shared" si="3"/>
        <v>1.202</v>
      </c>
      <c r="E324" s="251">
        <v>50.0</v>
      </c>
      <c r="F324" s="251">
        <v>25.4</v>
      </c>
      <c r="G324" s="48">
        <f t="shared" si="5"/>
        <v>0.4226289517</v>
      </c>
      <c r="H324" s="111">
        <f t="shared" si="6"/>
        <v>34.7</v>
      </c>
      <c r="I324" s="252">
        <f t="shared" si="7"/>
        <v>0.5773710483</v>
      </c>
      <c r="J324" s="248">
        <f t="shared" si="19"/>
        <v>60100000</v>
      </c>
      <c r="K324" s="253">
        <v>2009.0</v>
      </c>
      <c r="L324" s="254" t="s">
        <v>18</v>
      </c>
      <c r="M324" s="254"/>
      <c r="N324" s="254"/>
      <c r="O324" s="254"/>
      <c r="P324" s="254">
        <v>58.0</v>
      </c>
      <c r="Q324" s="253">
        <v>52.0</v>
      </c>
      <c r="R324" s="254">
        <f t="shared" si="8"/>
        <v>55</v>
      </c>
      <c r="S324" s="253">
        <v>39.0</v>
      </c>
      <c r="T324" s="253">
        <v>64.0</v>
      </c>
      <c r="U324" s="253">
        <f t="shared" si="9"/>
        <v>-25</v>
      </c>
      <c r="V324" s="253">
        <f t="shared" si="10"/>
        <v>51.5</v>
      </c>
      <c r="W324" s="254">
        <f t="shared" si="11"/>
        <v>3.5</v>
      </c>
      <c r="X324" s="257" t="s">
        <v>1602</v>
      </c>
      <c r="Y324" s="257" t="s">
        <v>3115</v>
      </c>
      <c r="Z324" s="257" t="s">
        <v>1540</v>
      </c>
      <c r="AA324" s="250">
        <v>9.3</v>
      </c>
      <c r="AB324" s="248">
        <f t="shared" si="15"/>
        <v>9300000</v>
      </c>
      <c r="AC324" s="248">
        <f t="shared" si="16"/>
        <v>25400000</v>
      </c>
      <c r="AD324" s="251">
        <v>34.7</v>
      </c>
      <c r="AE324" s="49">
        <f t="shared" si="17"/>
        <v>34700000</v>
      </c>
      <c r="AF324" s="258">
        <f t="shared" si="13"/>
        <v>0.186</v>
      </c>
      <c r="AG324" s="257"/>
      <c r="AH324" s="257"/>
      <c r="AI324" s="273" t="s">
        <v>4202</v>
      </c>
      <c r="AJ324" s="255"/>
    </row>
    <row r="325" ht="15.75" customHeight="1">
      <c r="A325" s="260" t="s">
        <v>4567</v>
      </c>
      <c r="B325" s="248">
        <v>36.34</v>
      </c>
      <c r="C325" s="249">
        <f t="shared" si="2"/>
        <v>0.7268</v>
      </c>
      <c r="D325" s="250">
        <f t="shared" si="3"/>
        <v>0.7268</v>
      </c>
      <c r="E325" s="251">
        <v>50.0</v>
      </c>
      <c r="F325" s="251">
        <v>8.01</v>
      </c>
      <c r="G325" s="48">
        <f t="shared" si="5"/>
        <v>0.2204182719</v>
      </c>
      <c r="H325" s="111">
        <f t="shared" si="6"/>
        <v>28.33</v>
      </c>
      <c r="I325" s="252">
        <f t="shared" si="7"/>
        <v>0.7795817281</v>
      </c>
      <c r="J325" s="248">
        <f t="shared" si="19"/>
        <v>36340000</v>
      </c>
      <c r="K325" s="253">
        <v>2009.0</v>
      </c>
      <c r="L325" s="254" t="s">
        <v>18</v>
      </c>
      <c r="M325" s="254"/>
      <c r="N325" s="254"/>
      <c r="O325" s="254"/>
      <c r="P325" s="254">
        <v>60.0</v>
      </c>
      <c r="Q325" s="253">
        <v>58.0</v>
      </c>
      <c r="R325" s="254">
        <f t="shared" si="8"/>
        <v>59</v>
      </c>
      <c r="S325" s="253">
        <v>72.0</v>
      </c>
      <c r="T325" s="253">
        <v>63.0</v>
      </c>
      <c r="U325" s="253">
        <f t="shared" si="9"/>
        <v>9</v>
      </c>
      <c r="V325" s="253">
        <f t="shared" si="10"/>
        <v>67.5</v>
      </c>
      <c r="W325" s="254">
        <f t="shared" si="11"/>
        <v>-8.5</v>
      </c>
      <c r="X325" s="257" t="s">
        <v>1543</v>
      </c>
      <c r="Y325" s="257" t="s">
        <v>2726</v>
      </c>
      <c r="Z325" s="257" t="s">
        <v>1540</v>
      </c>
      <c r="AA325" s="250">
        <v>2.9</v>
      </c>
      <c r="AB325" s="248">
        <f t="shared" si="15"/>
        <v>2900000</v>
      </c>
      <c r="AC325" s="248">
        <f t="shared" si="16"/>
        <v>8010000</v>
      </c>
      <c r="AD325" s="251">
        <v>28.33</v>
      </c>
      <c r="AE325" s="49">
        <f t="shared" si="17"/>
        <v>28330000</v>
      </c>
      <c r="AF325" s="258">
        <f t="shared" si="13"/>
        <v>0.058</v>
      </c>
      <c r="AG325" s="257"/>
      <c r="AH325" s="257"/>
      <c r="AI325" s="273" t="s">
        <v>4568</v>
      </c>
      <c r="AJ325" s="255"/>
    </row>
    <row r="326" ht="15.75" customHeight="1">
      <c r="A326" s="260" t="s">
        <v>4862</v>
      </c>
      <c r="B326" s="248">
        <v>12.34</v>
      </c>
      <c r="C326" s="249">
        <f t="shared" si="2"/>
        <v>0.2468</v>
      </c>
      <c r="D326" s="250">
        <f t="shared" si="3"/>
        <v>0.2468</v>
      </c>
      <c r="E326" s="251">
        <v>50.0</v>
      </c>
      <c r="F326" s="251">
        <v>8.74</v>
      </c>
      <c r="G326" s="48">
        <f t="shared" si="5"/>
        <v>0.7082658023</v>
      </c>
      <c r="H326" s="111">
        <f t="shared" si="6"/>
        <v>4.02</v>
      </c>
      <c r="I326" s="252">
        <f t="shared" si="7"/>
        <v>0.3257698541</v>
      </c>
      <c r="J326" s="248">
        <f t="shared" si="19"/>
        <v>12340000</v>
      </c>
      <c r="K326" s="253">
        <v>2009.0</v>
      </c>
      <c r="L326" s="254" t="s">
        <v>18</v>
      </c>
      <c r="M326" s="254"/>
      <c r="N326" s="254"/>
      <c r="O326" s="254"/>
      <c r="P326" s="254">
        <v>16.0</v>
      </c>
      <c r="Q326" s="253">
        <v>17.0</v>
      </c>
      <c r="R326" s="254">
        <f t="shared" si="8"/>
        <v>16.5</v>
      </c>
      <c r="S326" s="253">
        <v>28.0</v>
      </c>
      <c r="T326" s="253">
        <v>32.0</v>
      </c>
      <c r="U326" s="253">
        <f t="shared" si="9"/>
        <v>-4</v>
      </c>
      <c r="V326" s="253">
        <f t="shared" si="10"/>
        <v>30</v>
      </c>
      <c r="W326" s="254">
        <f t="shared" si="11"/>
        <v>-13.5</v>
      </c>
      <c r="X326" s="257" t="s">
        <v>1602</v>
      </c>
      <c r="Y326" s="257" t="s">
        <v>2101</v>
      </c>
      <c r="Z326" s="257" t="s">
        <v>1534</v>
      </c>
      <c r="AA326" s="250">
        <v>4.7</v>
      </c>
      <c r="AB326" s="248">
        <f t="shared" si="15"/>
        <v>4700000</v>
      </c>
      <c r="AC326" s="248">
        <f t="shared" si="16"/>
        <v>8740000</v>
      </c>
      <c r="AD326" s="251">
        <v>4.02</v>
      </c>
      <c r="AE326" s="49">
        <f t="shared" si="17"/>
        <v>4020000</v>
      </c>
      <c r="AF326" s="258">
        <f t="shared" si="13"/>
        <v>0.094</v>
      </c>
      <c r="AG326" s="257"/>
      <c r="AH326" s="257"/>
      <c r="AI326" s="273" t="s">
        <v>4863</v>
      </c>
      <c r="AJ326" s="255"/>
    </row>
    <row r="327" ht="15.75" customHeight="1">
      <c r="A327" s="260" t="s">
        <v>3259</v>
      </c>
      <c r="B327" s="248">
        <v>126.48</v>
      </c>
      <c r="C327" s="249">
        <f t="shared" si="2"/>
        <v>2.386415094</v>
      </c>
      <c r="D327" s="250">
        <f t="shared" si="3"/>
        <v>2.386415094</v>
      </c>
      <c r="E327" s="251">
        <v>53.0</v>
      </c>
      <c r="F327" s="251">
        <v>73.4</v>
      </c>
      <c r="G327" s="48">
        <f t="shared" si="5"/>
        <v>0.5803289058</v>
      </c>
      <c r="H327" s="111">
        <f t="shared" si="6"/>
        <v>53.08</v>
      </c>
      <c r="I327" s="252">
        <f t="shared" si="7"/>
        <v>0.4196710942</v>
      </c>
      <c r="J327" s="248">
        <f t="shared" si="19"/>
        <v>126480000</v>
      </c>
      <c r="K327" s="253">
        <v>2009.0</v>
      </c>
      <c r="L327" s="254" t="s">
        <v>18</v>
      </c>
      <c r="M327" s="254"/>
      <c r="N327" s="254"/>
      <c r="O327" s="254"/>
      <c r="P327" s="254">
        <v>25.0</v>
      </c>
      <c r="Q327" s="253">
        <v>34.0</v>
      </c>
      <c r="R327" s="263">
        <f t="shared" si="8"/>
        <v>29.5</v>
      </c>
      <c r="S327" s="253">
        <v>77.0</v>
      </c>
      <c r="T327" s="253">
        <v>66.0</v>
      </c>
      <c r="U327" s="253">
        <f t="shared" si="9"/>
        <v>11</v>
      </c>
      <c r="V327" s="253">
        <f t="shared" si="10"/>
        <v>71.5</v>
      </c>
      <c r="W327" s="263">
        <f t="shared" si="11"/>
        <v>-42</v>
      </c>
      <c r="X327" s="257" t="s">
        <v>1983</v>
      </c>
      <c r="Y327" s="257" t="s">
        <v>1984</v>
      </c>
      <c r="Z327" s="257" t="s">
        <v>1540</v>
      </c>
      <c r="AA327" s="250">
        <v>21.0</v>
      </c>
      <c r="AB327" s="248">
        <f t="shared" si="15"/>
        <v>21000000</v>
      </c>
      <c r="AC327" s="248">
        <f t="shared" si="16"/>
        <v>73400000</v>
      </c>
      <c r="AD327" s="251">
        <v>53.08</v>
      </c>
      <c r="AE327" s="49">
        <f t="shared" si="17"/>
        <v>53080000</v>
      </c>
      <c r="AF327" s="258">
        <f t="shared" si="13"/>
        <v>0.3962264151</v>
      </c>
      <c r="AG327" s="257"/>
      <c r="AH327" s="257"/>
      <c r="AI327" s="273" t="s">
        <v>3260</v>
      </c>
      <c r="AJ327" s="255"/>
    </row>
    <row r="328" ht="15.75" customHeight="1">
      <c r="A328" s="260" t="s">
        <v>4763</v>
      </c>
      <c r="B328" s="248">
        <v>22.99</v>
      </c>
      <c r="C328" s="249">
        <f t="shared" si="2"/>
        <v>0.418</v>
      </c>
      <c r="D328" s="250">
        <f t="shared" si="3"/>
        <v>0.418</v>
      </c>
      <c r="E328" s="251">
        <v>55.0</v>
      </c>
      <c r="F328" s="251">
        <v>16.12</v>
      </c>
      <c r="G328" s="48">
        <f t="shared" si="5"/>
        <v>0.7011744237</v>
      </c>
      <c r="H328" s="111">
        <f t="shared" si="6"/>
        <v>6.86</v>
      </c>
      <c r="I328" s="252">
        <f t="shared" si="7"/>
        <v>0.2983906046</v>
      </c>
      <c r="J328" s="248">
        <f t="shared" si="19"/>
        <v>22990000</v>
      </c>
      <c r="K328" s="253">
        <v>2009.0</v>
      </c>
      <c r="L328" s="254" t="s">
        <v>18</v>
      </c>
      <c r="M328" s="254"/>
      <c r="N328" s="254"/>
      <c r="O328" s="254"/>
      <c r="P328" s="254">
        <v>38.0</v>
      </c>
      <c r="Q328" s="253">
        <v>54.0</v>
      </c>
      <c r="R328" s="254">
        <f t="shared" si="8"/>
        <v>46</v>
      </c>
      <c r="S328" s="253">
        <v>44.0</v>
      </c>
      <c r="T328" s="253">
        <v>57.0</v>
      </c>
      <c r="U328" s="253">
        <f t="shared" si="9"/>
        <v>-13</v>
      </c>
      <c r="V328" s="253">
        <f t="shared" si="10"/>
        <v>50.5</v>
      </c>
      <c r="W328" s="254">
        <f t="shared" si="11"/>
        <v>-4.5</v>
      </c>
      <c r="X328" s="257" t="s">
        <v>1543</v>
      </c>
      <c r="Y328" s="257" t="s">
        <v>2215</v>
      </c>
      <c r="Z328" s="257" t="s">
        <v>1540</v>
      </c>
      <c r="AA328" s="250">
        <v>5.5</v>
      </c>
      <c r="AB328" s="248">
        <f t="shared" si="15"/>
        <v>5500000</v>
      </c>
      <c r="AC328" s="248">
        <f t="shared" si="16"/>
        <v>16120000</v>
      </c>
      <c r="AD328" s="251">
        <v>6.86</v>
      </c>
      <c r="AE328" s="49">
        <f t="shared" si="17"/>
        <v>6860000</v>
      </c>
      <c r="AF328" s="258">
        <f t="shared" si="13"/>
        <v>0.1</v>
      </c>
      <c r="AG328" s="257"/>
      <c r="AH328" s="257"/>
      <c r="AI328" s="273" t="s">
        <v>4764</v>
      </c>
      <c r="AJ328" s="255"/>
    </row>
    <row r="329" ht="15.75" customHeight="1">
      <c r="A329" s="260" t="s">
        <v>3983</v>
      </c>
      <c r="B329" s="248">
        <v>85.28</v>
      </c>
      <c r="C329" s="249">
        <f t="shared" si="2"/>
        <v>1.470344828</v>
      </c>
      <c r="D329" s="250">
        <f t="shared" si="3"/>
        <v>1.470344828</v>
      </c>
      <c r="E329" s="251">
        <v>58.0</v>
      </c>
      <c r="F329" s="251">
        <v>29.58</v>
      </c>
      <c r="G329" s="48">
        <f t="shared" si="5"/>
        <v>0.3468574109</v>
      </c>
      <c r="H329" s="111">
        <f t="shared" si="6"/>
        <v>55.7</v>
      </c>
      <c r="I329" s="252">
        <f t="shared" si="7"/>
        <v>0.6531425891</v>
      </c>
      <c r="J329" s="248">
        <f t="shared" si="19"/>
        <v>85280000</v>
      </c>
      <c r="K329" s="253">
        <v>2009.0</v>
      </c>
      <c r="L329" s="254" t="s">
        <v>18</v>
      </c>
      <c r="M329" s="254"/>
      <c r="N329" s="254"/>
      <c r="O329" s="254"/>
      <c r="P329" s="254">
        <v>12.0</v>
      </c>
      <c r="Q329" s="253">
        <v>27.0</v>
      </c>
      <c r="R329" s="263">
        <f t="shared" si="8"/>
        <v>19.5</v>
      </c>
      <c r="S329" s="253">
        <v>31.0</v>
      </c>
      <c r="T329" s="253">
        <v>51.0</v>
      </c>
      <c r="U329" s="253">
        <f t="shared" si="9"/>
        <v>-20</v>
      </c>
      <c r="V329" s="253">
        <f t="shared" si="10"/>
        <v>41</v>
      </c>
      <c r="W329" s="263">
        <f t="shared" si="11"/>
        <v>-21.5</v>
      </c>
      <c r="X329" s="257" t="s">
        <v>1543</v>
      </c>
      <c r="Y329" s="257" t="s">
        <v>1616</v>
      </c>
      <c r="Z329" s="257" t="s">
        <v>1540</v>
      </c>
      <c r="AA329" s="250">
        <v>6.6</v>
      </c>
      <c r="AB329" s="248">
        <f t="shared" si="15"/>
        <v>6600000</v>
      </c>
      <c r="AC329" s="248">
        <f t="shared" si="16"/>
        <v>29580000</v>
      </c>
      <c r="AD329" s="251">
        <v>55.7</v>
      </c>
      <c r="AE329" s="49">
        <f t="shared" si="17"/>
        <v>55700000</v>
      </c>
      <c r="AF329" s="258">
        <f t="shared" si="13"/>
        <v>0.1137931034</v>
      </c>
      <c r="AG329" s="257"/>
      <c r="AH329" s="257"/>
      <c r="AI329" s="273" t="s">
        <v>3984</v>
      </c>
      <c r="AJ329" s="255"/>
    </row>
    <row r="330" ht="15.75" customHeight="1">
      <c r="A330" s="260" t="s">
        <v>4123</v>
      </c>
      <c r="B330" s="248">
        <v>75.94</v>
      </c>
      <c r="C330" s="249">
        <f t="shared" si="2"/>
        <v>1.287118644</v>
      </c>
      <c r="D330" s="250">
        <f t="shared" si="3"/>
        <v>1.287118644</v>
      </c>
      <c r="E330" s="251">
        <v>59.0</v>
      </c>
      <c r="F330" s="251">
        <v>35.92</v>
      </c>
      <c r="G330" s="48">
        <f t="shared" si="5"/>
        <v>0.473005004</v>
      </c>
      <c r="H330" s="111">
        <f t="shared" si="6"/>
        <v>40.02</v>
      </c>
      <c r="I330" s="252">
        <f t="shared" si="7"/>
        <v>0.526994996</v>
      </c>
      <c r="J330" s="248">
        <f t="shared" si="19"/>
        <v>75940000</v>
      </c>
      <c r="K330" s="253">
        <v>2009.0</v>
      </c>
      <c r="L330" s="254" t="s">
        <v>18</v>
      </c>
      <c r="M330" s="254"/>
      <c r="N330" s="254"/>
      <c r="O330" s="254"/>
      <c r="P330" s="254">
        <v>12.0</v>
      </c>
      <c r="Q330" s="253">
        <v>36.0</v>
      </c>
      <c r="R330" s="254">
        <f t="shared" si="8"/>
        <v>24</v>
      </c>
      <c r="S330" s="253">
        <v>47.0</v>
      </c>
      <c r="T330" s="253">
        <v>51.0</v>
      </c>
      <c r="U330" s="253">
        <f t="shared" si="9"/>
        <v>-4</v>
      </c>
      <c r="V330" s="253">
        <f t="shared" si="10"/>
        <v>49</v>
      </c>
      <c r="W330" s="254">
        <f t="shared" si="11"/>
        <v>-25</v>
      </c>
      <c r="X330" s="257" t="s">
        <v>1694</v>
      </c>
      <c r="Y330" s="257" t="s">
        <v>4124</v>
      </c>
      <c r="Z330" s="257" t="s">
        <v>1550</v>
      </c>
      <c r="AA330" s="250">
        <v>11.6</v>
      </c>
      <c r="AB330" s="248">
        <f t="shared" si="15"/>
        <v>11600000</v>
      </c>
      <c r="AC330" s="248">
        <f t="shared" si="16"/>
        <v>35920000</v>
      </c>
      <c r="AD330" s="251">
        <v>40.02</v>
      </c>
      <c r="AE330" s="49">
        <f t="shared" si="17"/>
        <v>40020000</v>
      </c>
      <c r="AF330" s="258">
        <f t="shared" si="13"/>
        <v>0.1966101695</v>
      </c>
      <c r="AG330" s="257"/>
      <c r="AH330" s="257"/>
      <c r="AI330" s="273" t="s">
        <v>4125</v>
      </c>
      <c r="AJ330" s="255"/>
    </row>
    <row r="331" ht="15.75" customHeight="1">
      <c r="A331" s="260" t="s">
        <v>2983</v>
      </c>
      <c r="B331" s="248">
        <v>171.83</v>
      </c>
      <c r="C331" s="249">
        <f t="shared" si="2"/>
        <v>2.863833333</v>
      </c>
      <c r="D331" s="250">
        <f t="shared" si="3"/>
        <v>2.863833333</v>
      </c>
      <c r="E331" s="251">
        <v>60.0</v>
      </c>
      <c r="F331" s="251">
        <v>109.2</v>
      </c>
      <c r="G331" s="48">
        <f t="shared" si="5"/>
        <v>0.6355118431</v>
      </c>
      <c r="H331" s="111">
        <f t="shared" si="6"/>
        <v>62.63</v>
      </c>
      <c r="I331" s="252">
        <f t="shared" si="7"/>
        <v>0.3644881569</v>
      </c>
      <c r="J331" s="248">
        <f t="shared" si="19"/>
        <v>171830000</v>
      </c>
      <c r="K331" s="253">
        <v>2009.0</v>
      </c>
      <c r="L331" s="254" t="s">
        <v>18</v>
      </c>
      <c r="M331" s="254"/>
      <c r="N331" s="254"/>
      <c r="O331" s="254"/>
      <c r="P331" s="254">
        <v>12.0</v>
      </c>
      <c r="Q331" s="253">
        <v>23.0</v>
      </c>
      <c r="R331" s="263">
        <f t="shared" si="8"/>
        <v>17.5</v>
      </c>
      <c r="S331" s="253">
        <v>47.0</v>
      </c>
      <c r="T331" s="253">
        <v>45.0</v>
      </c>
      <c r="U331" s="253">
        <f t="shared" si="9"/>
        <v>2</v>
      </c>
      <c r="V331" s="253">
        <f t="shared" si="10"/>
        <v>46</v>
      </c>
      <c r="W331" s="263">
        <f t="shared" si="11"/>
        <v>-28.5</v>
      </c>
      <c r="X331" s="257" t="s">
        <v>1543</v>
      </c>
      <c r="Y331" s="257" t="s">
        <v>1543</v>
      </c>
      <c r="Z331" s="257" t="s">
        <v>1540</v>
      </c>
      <c r="AA331" s="250">
        <v>34.3</v>
      </c>
      <c r="AB331" s="248">
        <f t="shared" si="15"/>
        <v>34300000</v>
      </c>
      <c r="AC331" s="248">
        <f t="shared" si="16"/>
        <v>109200000</v>
      </c>
      <c r="AD331" s="251">
        <v>62.63</v>
      </c>
      <c r="AE331" s="49">
        <f t="shared" si="17"/>
        <v>62630000</v>
      </c>
      <c r="AF331" s="258">
        <f t="shared" si="13"/>
        <v>0.5716666667</v>
      </c>
      <c r="AG331" s="257"/>
      <c r="AH331" s="257"/>
      <c r="AI331" s="273" t="s">
        <v>2984</v>
      </c>
      <c r="AJ331" s="255"/>
    </row>
    <row r="332" ht="15.75" customHeight="1">
      <c r="A332" s="260" t="s">
        <v>3513</v>
      </c>
      <c r="B332" s="248">
        <v>124.58</v>
      </c>
      <c r="C332" s="249">
        <f t="shared" si="2"/>
        <v>2.076333333</v>
      </c>
      <c r="D332" s="250">
        <f t="shared" si="3"/>
        <v>2.076333333</v>
      </c>
      <c r="E332" s="251">
        <v>60.0</v>
      </c>
      <c r="F332" s="251">
        <v>75.28</v>
      </c>
      <c r="G332" s="48">
        <f t="shared" si="5"/>
        <v>0.6042703484</v>
      </c>
      <c r="H332" s="111">
        <f t="shared" si="6"/>
        <v>49.3</v>
      </c>
      <c r="I332" s="252">
        <f t="shared" si="7"/>
        <v>0.3957296516</v>
      </c>
      <c r="J332" s="248">
        <f t="shared" si="19"/>
        <v>124580000</v>
      </c>
      <c r="K332" s="253">
        <v>2009.0</v>
      </c>
      <c r="L332" s="254" t="s">
        <v>18</v>
      </c>
      <c r="M332" s="254"/>
      <c r="N332" s="254"/>
      <c r="O332" s="254"/>
      <c r="P332" s="254">
        <v>89.0</v>
      </c>
      <c r="Q332" s="253">
        <v>80.0</v>
      </c>
      <c r="R332" s="263">
        <f t="shared" si="8"/>
        <v>84.5</v>
      </c>
      <c r="S332" s="253">
        <v>77.0</v>
      </c>
      <c r="T332" s="253">
        <v>80.0</v>
      </c>
      <c r="U332" s="253">
        <f t="shared" si="9"/>
        <v>-3</v>
      </c>
      <c r="V332" s="253">
        <f t="shared" si="10"/>
        <v>78.5</v>
      </c>
      <c r="W332" s="263">
        <f t="shared" si="11"/>
        <v>6</v>
      </c>
      <c r="X332" s="257" t="s">
        <v>1594</v>
      </c>
      <c r="Y332" s="257" t="s">
        <v>3514</v>
      </c>
      <c r="Z332" s="257" t="s">
        <v>1534</v>
      </c>
      <c r="AA332" s="250">
        <v>16.8</v>
      </c>
      <c r="AB332" s="248">
        <f t="shared" si="15"/>
        <v>16800000</v>
      </c>
      <c r="AC332" s="248">
        <f t="shared" si="16"/>
        <v>75280000</v>
      </c>
      <c r="AD332" s="251">
        <v>49.3</v>
      </c>
      <c r="AE332" s="49">
        <f t="shared" si="17"/>
        <v>49300000</v>
      </c>
      <c r="AF332" s="258">
        <f t="shared" si="13"/>
        <v>0.28</v>
      </c>
      <c r="AG332" s="257"/>
      <c r="AH332" s="257"/>
      <c r="AI332" s="273" t="s">
        <v>3515</v>
      </c>
      <c r="AJ332" s="255"/>
    </row>
    <row r="333" ht="15.75" customHeight="1">
      <c r="A333" s="260" t="s">
        <v>3548</v>
      </c>
      <c r="B333" s="248">
        <v>122.23</v>
      </c>
      <c r="C333" s="249">
        <f t="shared" si="2"/>
        <v>2.037166667</v>
      </c>
      <c r="D333" s="250">
        <f t="shared" si="3"/>
        <v>2.037166667</v>
      </c>
      <c r="E333" s="251">
        <v>60.0</v>
      </c>
      <c r="F333" s="251">
        <v>37.49</v>
      </c>
      <c r="G333" s="48">
        <f t="shared" si="5"/>
        <v>0.3067168453</v>
      </c>
      <c r="H333" s="111">
        <f t="shared" si="6"/>
        <v>84.74</v>
      </c>
      <c r="I333" s="252">
        <f t="shared" si="7"/>
        <v>0.6932831547</v>
      </c>
      <c r="J333" s="248">
        <f t="shared" si="19"/>
        <v>122230000</v>
      </c>
      <c r="K333" s="253">
        <v>2009.0</v>
      </c>
      <c r="L333" s="254" t="s">
        <v>18</v>
      </c>
      <c r="M333" s="254"/>
      <c r="N333" s="254"/>
      <c r="O333" s="254"/>
      <c r="P333" s="254">
        <v>75.0</v>
      </c>
      <c r="Q333" s="253">
        <v>74.0</v>
      </c>
      <c r="R333" s="263">
        <f t="shared" si="8"/>
        <v>74.5</v>
      </c>
      <c r="S333" s="253">
        <v>74.0</v>
      </c>
      <c r="T333" s="253">
        <v>72.0</v>
      </c>
      <c r="U333" s="253">
        <f t="shared" si="9"/>
        <v>2</v>
      </c>
      <c r="V333" s="253">
        <f t="shared" si="10"/>
        <v>73</v>
      </c>
      <c r="W333" s="263">
        <f t="shared" si="11"/>
        <v>1.5</v>
      </c>
      <c r="X333" s="257" t="s">
        <v>1634</v>
      </c>
      <c r="Y333" s="257" t="s">
        <v>1635</v>
      </c>
      <c r="Z333" s="257" t="s">
        <v>1534</v>
      </c>
      <c r="AA333" s="250">
        <v>8.6</v>
      </c>
      <c r="AB333" s="248">
        <f t="shared" si="15"/>
        <v>8600000</v>
      </c>
      <c r="AC333" s="248">
        <f t="shared" si="16"/>
        <v>37490000</v>
      </c>
      <c r="AD333" s="251">
        <v>84.74</v>
      </c>
      <c r="AE333" s="49">
        <f t="shared" si="17"/>
        <v>84740000</v>
      </c>
      <c r="AF333" s="258">
        <f t="shared" si="13"/>
        <v>0.1433333333</v>
      </c>
      <c r="AG333" s="257"/>
      <c r="AH333" s="257"/>
      <c r="AI333" s="273" t="s">
        <v>3549</v>
      </c>
      <c r="AJ333" s="255"/>
    </row>
    <row r="334" ht="15.75" customHeight="1">
      <c r="A334" s="260" t="s">
        <v>3980</v>
      </c>
      <c r="B334" s="248">
        <v>88.3</v>
      </c>
      <c r="C334" s="249">
        <f t="shared" si="2"/>
        <v>1.471666667</v>
      </c>
      <c r="D334" s="250">
        <f t="shared" si="3"/>
        <v>1.471666667</v>
      </c>
      <c r="E334" s="251">
        <v>60.0</v>
      </c>
      <c r="F334" s="251">
        <v>37.02</v>
      </c>
      <c r="G334" s="48">
        <f t="shared" si="5"/>
        <v>0.4192525481</v>
      </c>
      <c r="H334" s="111">
        <f t="shared" si="6"/>
        <v>50.79</v>
      </c>
      <c r="I334" s="252">
        <f t="shared" si="7"/>
        <v>0.575198188</v>
      </c>
      <c r="J334" s="248">
        <f t="shared" si="19"/>
        <v>88300000</v>
      </c>
      <c r="K334" s="253">
        <v>2009.0</v>
      </c>
      <c r="L334" s="254" t="s">
        <v>18</v>
      </c>
      <c r="M334" s="254"/>
      <c r="N334" s="254"/>
      <c r="O334" s="254"/>
      <c r="P334" s="254">
        <v>84.0</v>
      </c>
      <c r="Q334" s="253">
        <v>64.0</v>
      </c>
      <c r="R334" s="263">
        <f t="shared" si="8"/>
        <v>74</v>
      </c>
      <c r="S334" s="253">
        <v>71.0</v>
      </c>
      <c r="T334" s="253">
        <v>73.0</v>
      </c>
      <c r="U334" s="253">
        <f t="shared" si="9"/>
        <v>-2</v>
      </c>
      <c r="V334" s="253">
        <f t="shared" si="10"/>
        <v>72</v>
      </c>
      <c r="W334" s="263">
        <f t="shared" si="11"/>
        <v>2</v>
      </c>
      <c r="X334" s="264" t="s">
        <v>1527</v>
      </c>
      <c r="Y334" s="257" t="s">
        <v>3981</v>
      </c>
      <c r="Z334" s="257" t="s">
        <v>1534</v>
      </c>
      <c r="AA334" s="250">
        <v>14.1</v>
      </c>
      <c r="AB334" s="248">
        <f t="shared" si="15"/>
        <v>14100000</v>
      </c>
      <c r="AC334" s="248">
        <f t="shared" si="16"/>
        <v>37020000</v>
      </c>
      <c r="AD334" s="251">
        <v>50.79</v>
      </c>
      <c r="AE334" s="49">
        <f t="shared" si="17"/>
        <v>50790000</v>
      </c>
      <c r="AF334" s="258">
        <f t="shared" si="13"/>
        <v>0.235</v>
      </c>
      <c r="AG334" s="257"/>
      <c r="AH334" s="257"/>
      <c r="AI334" s="273" t="s">
        <v>3982</v>
      </c>
      <c r="AJ334" s="255"/>
    </row>
    <row r="335" ht="15.75" customHeight="1">
      <c r="A335" s="260" t="s">
        <v>4112</v>
      </c>
      <c r="B335" s="248">
        <v>78.14</v>
      </c>
      <c r="C335" s="249">
        <f t="shared" si="2"/>
        <v>1.302333333</v>
      </c>
      <c r="D335" s="250">
        <f t="shared" si="3"/>
        <v>1.302333333</v>
      </c>
      <c r="E335" s="251">
        <v>60.0</v>
      </c>
      <c r="F335" s="251">
        <v>40.57</v>
      </c>
      <c r="G335" s="48">
        <f t="shared" si="5"/>
        <v>0.5191963143</v>
      </c>
      <c r="H335" s="111">
        <f t="shared" si="6"/>
        <v>37.57</v>
      </c>
      <c r="I335" s="252">
        <f t="shared" si="7"/>
        <v>0.4808036857</v>
      </c>
      <c r="J335" s="248">
        <f t="shared" si="19"/>
        <v>78140000</v>
      </c>
      <c r="K335" s="253">
        <v>2009.0</v>
      </c>
      <c r="L335" s="254" t="s">
        <v>18</v>
      </c>
      <c r="M335" s="254"/>
      <c r="N335" s="254"/>
      <c r="O335" s="254"/>
      <c r="P335" s="254">
        <v>64.0</v>
      </c>
      <c r="Q335" s="253">
        <v>69.0</v>
      </c>
      <c r="R335" s="254">
        <f t="shared" si="8"/>
        <v>66.5</v>
      </c>
      <c r="S335" s="253">
        <v>38.0</v>
      </c>
      <c r="T335" s="253">
        <v>50.0</v>
      </c>
      <c r="U335" s="253">
        <f t="shared" si="9"/>
        <v>-12</v>
      </c>
      <c r="V335" s="253">
        <f t="shared" si="10"/>
        <v>44</v>
      </c>
      <c r="W335" s="254">
        <f t="shared" si="11"/>
        <v>22.5</v>
      </c>
      <c r="X335" s="257" t="s">
        <v>1983</v>
      </c>
      <c r="Y335" s="257" t="s">
        <v>4113</v>
      </c>
      <c r="Z335" s="257" t="s">
        <v>1540</v>
      </c>
      <c r="AA335" s="250">
        <v>14.0</v>
      </c>
      <c r="AB335" s="248">
        <f t="shared" si="15"/>
        <v>14000000</v>
      </c>
      <c r="AC335" s="248">
        <f t="shared" si="16"/>
        <v>40570000</v>
      </c>
      <c r="AD335" s="251">
        <v>37.57</v>
      </c>
      <c r="AE335" s="49">
        <f t="shared" si="17"/>
        <v>37570000</v>
      </c>
      <c r="AF335" s="258">
        <f t="shared" si="13"/>
        <v>0.2333333333</v>
      </c>
      <c r="AG335" s="257"/>
      <c r="AH335" s="257"/>
      <c r="AI335" s="273" t="s">
        <v>4114</v>
      </c>
      <c r="AJ335" s="255"/>
    </row>
    <row r="336" ht="15.75" customHeight="1">
      <c r="A336" s="260" t="s">
        <v>4359</v>
      </c>
      <c r="B336" s="248">
        <v>62.44</v>
      </c>
      <c r="C336" s="249">
        <f t="shared" si="2"/>
        <v>1.040666667</v>
      </c>
      <c r="D336" s="250">
        <f t="shared" si="3"/>
        <v>1.040666667</v>
      </c>
      <c r="E336" s="251">
        <v>60.0</v>
      </c>
      <c r="F336" s="251">
        <v>17.3</v>
      </c>
      <c r="G336" s="48">
        <f t="shared" si="5"/>
        <v>0.2770659833</v>
      </c>
      <c r="H336" s="111">
        <f t="shared" si="6"/>
        <v>45.14</v>
      </c>
      <c r="I336" s="252">
        <f t="shared" si="7"/>
        <v>0.7229340167</v>
      </c>
      <c r="J336" s="248">
        <f t="shared" si="19"/>
        <v>62440000</v>
      </c>
      <c r="K336" s="253">
        <v>2009.0</v>
      </c>
      <c r="L336" s="254" t="s">
        <v>18</v>
      </c>
      <c r="M336" s="254"/>
      <c r="N336" s="254"/>
      <c r="O336" s="254"/>
      <c r="P336" s="254">
        <v>39.0</v>
      </c>
      <c r="Q336" s="253">
        <v>50.0</v>
      </c>
      <c r="R336" s="254">
        <f t="shared" si="8"/>
        <v>44.5</v>
      </c>
      <c r="S336" s="253">
        <v>51.0</v>
      </c>
      <c r="T336" s="253">
        <v>59.0</v>
      </c>
      <c r="U336" s="253">
        <f t="shared" si="9"/>
        <v>-8</v>
      </c>
      <c r="V336" s="253">
        <f t="shared" si="10"/>
        <v>55</v>
      </c>
      <c r="W336" s="254">
        <f t="shared" si="11"/>
        <v>-10.5</v>
      </c>
      <c r="X336" s="257" t="s">
        <v>1694</v>
      </c>
      <c r="Y336" s="257" t="s">
        <v>1897</v>
      </c>
      <c r="Z336" s="257" t="s">
        <v>1534</v>
      </c>
      <c r="AA336" s="250">
        <v>7.6</v>
      </c>
      <c r="AB336" s="248">
        <f t="shared" si="15"/>
        <v>7600000</v>
      </c>
      <c r="AC336" s="248">
        <f t="shared" si="16"/>
        <v>17300000</v>
      </c>
      <c r="AD336" s="251">
        <v>45.14</v>
      </c>
      <c r="AE336" s="49">
        <f t="shared" si="17"/>
        <v>45140000</v>
      </c>
      <c r="AF336" s="258">
        <f t="shared" si="13"/>
        <v>0.1266666667</v>
      </c>
      <c r="AG336" s="257"/>
      <c r="AH336" s="257"/>
      <c r="AI336" s="273" t="s">
        <v>4360</v>
      </c>
      <c r="AJ336" s="255"/>
    </row>
    <row r="337" ht="15.75" customHeight="1">
      <c r="A337" s="260" t="s">
        <v>4361</v>
      </c>
      <c r="B337" s="248">
        <v>62.35</v>
      </c>
      <c r="C337" s="249">
        <f t="shared" si="2"/>
        <v>1.039166667</v>
      </c>
      <c r="D337" s="250">
        <f t="shared" si="3"/>
        <v>1.039166667</v>
      </c>
      <c r="E337" s="251">
        <v>60.0</v>
      </c>
      <c r="F337" s="251">
        <v>43.33</v>
      </c>
      <c r="G337" s="48">
        <f t="shared" si="5"/>
        <v>0.6949478749</v>
      </c>
      <c r="H337" s="111">
        <f t="shared" si="6"/>
        <v>19.02</v>
      </c>
      <c r="I337" s="252">
        <f t="shared" si="7"/>
        <v>0.3050521251</v>
      </c>
      <c r="J337" s="248">
        <f t="shared" si="19"/>
        <v>62350000</v>
      </c>
      <c r="K337" s="253">
        <v>2009.0</v>
      </c>
      <c r="L337" s="254" t="s">
        <v>18</v>
      </c>
      <c r="M337" s="254"/>
      <c r="N337" s="254"/>
      <c r="O337" s="254"/>
      <c r="P337" s="254">
        <v>14.0</v>
      </c>
      <c r="Q337" s="253">
        <v>34.0</v>
      </c>
      <c r="R337" s="254">
        <f t="shared" si="8"/>
        <v>24</v>
      </c>
      <c r="S337" s="253">
        <v>31.0</v>
      </c>
      <c r="T337" s="253">
        <v>47.0</v>
      </c>
      <c r="U337" s="253">
        <f t="shared" si="9"/>
        <v>-16</v>
      </c>
      <c r="V337" s="253">
        <f t="shared" si="10"/>
        <v>39</v>
      </c>
      <c r="W337" s="254">
        <f t="shared" si="11"/>
        <v>-15</v>
      </c>
      <c r="X337" s="257" t="s">
        <v>1694</v>
      </c>
      <c r="Y337" s="257" t="s">
        <v>4362</v>
      </c>
      <c r="Z337" s="257" t="s">
        <v>1540</v>
      </c>
      <c r="AA337" s="250">
        <v>19.6</v>
      </c>
      <c r="AB337" s="248">
        <f t="shared" si="15"/>
        <v>19600000</v>
      </c>
      <c r="AC337" s="248">
        <f t="shared" si="16"/>
        <v>43330000</v>
      </c>
      <c r="AD337" s="251">
        <v>19.02</v>
      </c>
      <c r="AE337" s="49">
        <f t="shared" si="17"/>
        <v>19020000</v>
      </c>
      <c r="AF337" s="258">
        <f t="shared" si="13"/>
        <v>0.3266666667</v>
      </c>
      <c r="AG337" s="257"/>
      <c r="AH337" s="257"/>
      <c r="AI337" s="273" t="s">
        <v>4363</v>
      </c>
      <c r="AJ337" s="255"/>
    </row>
    <row r="338" ht="15.75" customHeight="1">
      <c r="A338" s="260" t="s">
        <v>4631</v>
      </c>
      <c r="B338" s="248">
        <v>38.31</v>
      </c>
      <c r="C338" s="249">
        <f t="shared" si="2"/>
        <v>0.6385</v>
      </c>
      <c r="D338" s="250">
        <f t="shared" si="3"/>
        <v>0.6385</v>
      </c>
      <c r="E338" s="251">
        <v>60.0</v>
      </c>
      <c r="F338" s="251">
        <v>31.7</v>
      </c>
      <c r="G338" s="48">
        <f t="shared" si="5"/>
        <v>0.8274601932</v>
      </c>
      <c r="H338" s="111">
        <f t="shared" si="6"/>
        <v>6.61</v>
      </c>
      <c r="I338" s="252">
        <f t="shared" si="7"/>
        <v>0.1725398068</v>
      </c>
      <c r="J338" s="248">
        <f t="shared" si="19"/>
        <v>38310000</v>
      </c>
      <c r="K338" s="253">
        <v>2009.0</v>
      </c>
      <c r="L338" s="254" t="s">
        <v>18</v>
      </c>
      <c r="M338" s="254"/>
      <c r="N338" s="254"/>
      <c r="O338" s="254"/>
      <c r="P338" s="254">
        <v>56.0</v>
      </c>
      <c r="Q338" s="253">
        <v>61.0</v>
      </c>
      <c r="R338" s="254">
        <f t="shared" si="8"/>
        <v>58.5</v>
      </c>
      <c r="S338" s="253">
        <v>59.0</v>
      </c>
      <c r="T338" s="253">
        <v>69.0</v>
      </c>
      <c r="U338" s="253">
        <f t="shared" si="9"/>
        <v>-10</v>
      </c>
      <c r="V338" s="253">
        <f t="shared" si="10"/>
        <v>64</v>
      </c>
      <c r="W338" s="254">
        <f t="shared" si="11"/>
        <v>-5.5</v>
      </c>
      <c r="X338" s="257" t="s">
        <v>1634</v>
      </c>
      <c r="Y338" s="257" t="s">
        <v>3404</v>
      </c>
      <c r="Z338" s="257" t="s">
        <v>1529</v>
      </c>
      <c r="AA338" s="250">
        <v>9.7</v>
      </c>
      <c r="AB338" s="248">
        <f t="shared" si="15"/>
        <v>9700000</v>
      </c>
      <c r="AC338" s="248">
        <f t="shared" si="16"/>
        <v>31700000</v>
      </c>
      <c r="AD338" s="251">
        <v>6.61</v>
      </c>
      <c r="AE338" s="49">
        <f t="shared" si="17"/>
        <v>6610000</v>
      </c>
      <c r="AF338" s="258">
        <f t="shared" si="13"/>
        <v>0.1616666667</v>
      </c>
      <c r="AG338" s="257"/>
      <c r="AH338" s="257"/>
      <c r="AI338" s="273" t="s">
        <v>4632</v>
      </c>
      <c r="AJ338" s="255"/>
    </row>
    <row r="339" ht="15.75" customHeight="1">
      <c r="A339" s="260" t="s">
        <v>4005</v>
      </c>
      <c r="B339" s="248">
        <v>93.51</v>
      </c>
      <c r="C339" s="249">
        <f t="shared" si="2"/>
        <v>1.438615385</v>
      </c>
      <c r="D339" s="250">
        <f t="shared" si="3"/>
        <v>1.438615385</v>
      </c>
      <c r="E339" s="251">
        <v>65.0</v>
      </c>
      <c r="F339" s="251">
        <v>44.0</v>
      </c>
      <c r="G339" s="48">
        <f t="shared" si="5"/>
        <v>0.4705379104</v>
      </c>
      <c r="H339" s="111">
        <f t="shared" si="6"/>
        <v>49.51</v>
      </c>
      <c r="I339" s="252">
        <f t="shared" si="7"/>
        <v>0.5294620896</v>
      </c>
      <c r="J339" s="248">
        <f t="shared" si="19"/>
        <v>93510000</v>
      </c>
      <c r="K339" s="253">
        <v>2009.0</v>
      </c>
      <c r="L339" s="254" t="s">
        <v>18</v>
      </c>
      <c r="M339" s="254"/>
      <c r="N339" s="254"/>
      <c r="O339" s="254"/>
      <c r="P339" s="254">
        <v>32.0</v>
      </c>
      <c r="Q339" s="253">
        <v>42.0</v>
      </c>
      <c r="R339" s="263">
        <f t="shared" si="8"/>
        <v>37</v>
      </c>
      <c r="S339" s="253">
        <v>57.0</v>
      </c>
      <c r="T339" s="253">
        <v>62.0</v>
      </c>
      <c r="U339" s="253">
        <f t="shared" si="9"/>
        <v>-5</v>
      </c>
      <c r="V339" s="253">
        <f t="shared" si="10"/>
        <v>59.5</v>
      </c>
      <c r="W339" s="263">
        <f t="shared" si="11"/>
        <v>-22.5</v>
      </c>
      <c r="X339" s="257" t="s">
        <v>1750</v>
      </c>
      <c r="Y339" s="257" t="s">
        <v>4006</v>
      </c>
      <c r="Z339" s="257" t="s">
        <v>1534</v>
      </c>
      <c r="AA339" s="250">
        <v>17.0</v>
      </c>
      <c r="AB339" s="248">
        <f t="shared" si="15"/>
        <v>17000000</v>
      </c>
      <c r="AC339" s="248">
        <f t="shared" si="16"/>
        <v>44000000</v>
      </c>
      <c r="AD339" s="251">
        <v>49.51</v>
      </c>
      <c r="AE339" s="49">
        <f t="shared" si="17"/>
        <v>49510000</v>
      </c>
      <c r="AF339" s="258">
        <f t="shared" si="13"/>
        <v>0.2615384615</v>
      </c>
      <c r="AG339" s="257"/>
      <c r="AH339" s="257"/>
      <c r="AI339" s="273" t="s">
        <v>4007</v>
      </c>
      <c r="AJ339" s="255"/>
    </row>
    <row r="340" ht="15.75" customHeight="1">
      <c r="A340" s="260" t="s">
        <v>4645</v>
      </c>
      <c r="B340" s="248">
        <v>39.89</v>
      </c>
      <c r="C340" s="249">
        <f t="shared" si="2"/>
        <v>0.6136923077</v>
      </c>
      <c r="D340" s="250">
        <f t="shared" si="3"/>
        <v>0.6136923077</v>
      </c>
      <c r="E340" s="251">
        <v>65.0</v>
      </c>
      <c r="F340" s="251">
        <v>19.55</v>
      </c>
      <c r="G340" s="48">
        <f t="shared" si="5"/>
        <v>0.4900977689</v>
      </c>
      <c r="H340" s="111">
        <f t="shared" si="6"/>
        <v>20.34</v>
      </c>
      <c r="I340" s="252">
        <f t="shared" si="7"/>
        <v>0.5099022311</v>
      </c>
      <c r="J340" s="248">
        <f t="shared" si="19"/>
        <v>39890000</v>
      </c>
      <c r="K340" s="253">
        <v>2009.0</v>
      </c>
      <c r="L340" s="254" t="s">
        <v>18</v>
      </c>
      <c r="M340" s="254"/>
      <c r="N340" s="254"/>
      <c r="O340" s="254"/>
      <c r="P340" s="254">
        <v>49.0</v>
      </c>
      <c r="Q340" s="253">
        <v>53.0</v>
      </c>
      <c r="R340" s="254">
        <f t="shared" si="8"/>
        <v>51</v>
      </c>
      <c r="S340" s="253">
        <v>53.0</v>
      </c>
      <c r="T340" s="253">
        <v>62.0</v>
      </c>
      <c r="U340" s="253">
        <f t="shared" si="9"/>
        <v>-9</v>
      </c>
      <c r="V340" s="253">
        <f t="shared" si="10"/>
        <v>57.5</v>
      </c>
      <c r="W340" s="254">
        <f t="shared" si="11"/>
        <v>-6.5</v>
      </c>
      <c r="X340" s="257" t="s">
        <v>1594</v>
      </c>
      <c r="Y340" s="257" t="s">
        <v>4646</v>
      </c>
      <c r="Z340" s="257" t="s">
        <v>1534</v>
      </c>
      <c r="AA340" s="250">
        <v>6.7</v>
      </c>
      <c r="AB340" s="248">
        <f t="shared" si="15"/>
        <v>6700000</v>
      </c>
      <c r="AC340" s="248">
        <f t="shared" si="16"/>
        <v>19550000</v>
      </c>
      <c r="AD340" s="251">
        <v>20.34</v>
      </c>
      <c r="AE340" s="49">
        <f t="shared" si="17"/>
        <v>20340000</v>
      </c>
      <c r="AF340" s="258">
        <f t="shared" si="13"/>
        <v>0.1030769231</v>
      </c>
      <c r="AG340" s="257"/>
      <c r="AH340" s="257"/>
      <c r="AI340" s="273" t="s">
        <v>4647</v>
      </c>
      <c r="AJ340" s="255"/>
    </row>
    <row r="341" ht="15.75" customHeight="1">
      <c r="A341" s="247" t="s">
        <v>2298</v>
      </c>
      <c r="B341" s="248">
        <v>321.41</v>
      </c>
      <c r="C341" s="249">
        <f t="shared" si="2"/>
        <v>4.591571429</v>
      </c>
      <c r="D341" s="250">
        <f t="shared" si="3"/>
        <v>4.591571429</v>
      </c>
      <c r="E341" s="251">
        <v>70.0</v>
      </c>
      <c r="F341" s="251">
        <v>120.5</v>
      </c>
      <c r="G341" s="48">
        <f t="shared" si="5"/>
        <v>0.3749105504</v>
      </c>
      <c r="H341" s="111">
        <f t="shared" si="6"/>
        <v>200.91</v>
      </c>
      <c r="I341" s="252">
        <f t="shared" si="7"/>
        <v>0.6250894496</v>
      </c>
      <c r="J341" s="248">
        <f t="shared" si="19"/>
        <v>321410000</v>
      </c>
      <c r="K341" s="253">
        <v>2009.0</v>
      </c>
      <c r="L341" s="254" t="s">
        <v>18</v>
      </c>
      <c r="M341" s="254"/>
      <c r="N341" s="254"/>
      <c r="O341" s="254"/>
      <c r="P341" s="254">
        <v>88.0</v>
      </c>
      <c r="Q341" s="253">
        <v>69.0</v>
      </c>
      <c r="R341" s="254">
        <f t="shared" si="8"/>
        <v>78.5</v>
      </c>
      <c r="S341" s="253">
        <v>87.0</v>
      </c>
      <c r="T341" s="253">
        <v>78.0</v>
      </c>
      <c r="U341" s="253">
        <f t="shared" si="9"/>
        <v>9</v>
      </c>
      <c r="V341" s="253">
        <f t="shared" si="10"/>
        <v>82.5</v>
      </c>
      <c r="W341" s="254">
        <f t="shared" si="11"/>
        <v>-4</v>
      </c>
      <c r="X341" s="257" t="s">
        <v>1694</v>
      </c>
      <c r="Y341" s="257" t="s">
        <v>2299</v>
      </c>
      <c r="Z341" s="257" t="s">
        <v>1540</v>
      </c>
      <c r="AA341" s="250">
        <v>38.0</v>
      </c>
      <c r="AB341" s="248">
        <f t="shared" si="15"/>
        <v>38000000</v>
      </c>
      <c r="AC341" s="248">
        <f t="shared" si="16"/>
        <v>120500000</v>
      </c>
      <c r="AD341" s="251">
        <v>200.91</v>
      </c>
      <c r="AE341" s="49">
        <f t="shared" si="17"/>
        <v>200910000</v>
      </c>
      <c r="AF341" s="258">
        <f t="shared" si="13"/>
        <v>0.5428571429</v>
      </c>
      <c r="AG341" s="257"/>
      <c r="AH341" s="257"/>
      <c r="AI341" s="273" t="s">
        <v>2300</v>
      </c>
      <c r="AJ341" s="255"/>
    </row>
    <row r="342" ht="15.75" customHeight="1">
      <c r="A342" s="260" t="s">
        <v>3904</v>
      </c>
      <c r="B342" s="248">
        <v>108.3</v>
      </c>
      <c r="C342" s="249">
        <f t="shared" si="2"/>
        <v>1.547142857</v>
      </c>
      <c r="D342" s="250">
        <f t="shared" si="3"/>
        <v>1.547142857</v>
      </c>
      <c r="E342" s="251">
        <v>70.0</v>
      </c>
      <c r="F342" s="251">
        <v>44.27</v>
      </c>
      <c r="G342" s="48">
        <f t="shared" si="5"/>
        <v>0.4087719298</v>
      </c>
      <c r="H342" s="111">
        <f t="shared" si="6"/>
        <v>64.05</v>
      </c>
      <c r="I342" s="252">
        <f t="shared" si="7"/>
        <v>0.5914127424</v>
      </c>
      <c r="J342" s="248">
        <f t="shared" si="19"/>
        <v>108300000</v>
      </c>
      <c r="K342" s="253">
        <v>2009.0</v>
      </c>
      <c r="L342" s="254" t="s">
        <v>18</v>
      </c>
      <c r="M342" s="254"/>
      <c r="N342" s="254"/>
      <c r="O342" s="254"/>
      <c r="P342" s="254">
        <v>24.0</v>
      </c>
      <c r="Q342" s="253">
        <v>38.0</v>
      </c>
      <c r="R342" s="263">
        <f t="shared" si="8"/>
        <v>31</v>
      </c>
      <c r="S342" s="253">
        <v>53.0</v>
      </c>
      <c r="T342" s="253">
        <v>47.0</v>
      </c>
      <c r="U342" s="253">
        <f t="shared" si="9"/>
        <v>6</v>
      </c>
      <c r="V342" s="253">
        <f t="shared" si="10"/>
        <v>50</v>
      </c>
      <c r="W342" s="263">
        <f t="shared" si="11"/>
        <v>-19</v>
      </c>
      <c r="X342" s="257" t="s">
        <v>1543</v>
      </c>
      <c r="Y342" s="257" t="s">
        <v>1616</v>
      </c>
      <c r="Z342" s="257" t="s">
        <v>1534</v>
      </c>
      <c r="AA342" s="250">
        <v>15.0</v>
      </c>
      <c r="AB342" s="248">
        <f t="shared" si="15"/>
        <v>15000000</v>
      </c>
      <c r="AC342" s="248">
        <f t="shared" si="16"/>
        <v>44270000</v>
      </c>
      <c r="AD342" s="251">
        <v>64.05</v>
      </c>
      <c r="AE342" s="49">
        <f t="shared" si="17"/>
        <v>64050000</v>
      </c>
      <c r="AF342" s="258">
        <f t="shared" si="13"/>
        <v>0.2142857143</v>
      </c>
      <c r="AG342" s="257"/>
      <c r="AH342" s="257"/>
      <c r="AI342" s="273" t="s">
        <v>3905</v>
      </c>
      <c r="AJ342" s="255"/>
    </row>
    <row r="343" ht="15.75" customHeight="1">
      <c r="A343" s="260" t="s">
        <v>3951</v>
      </c>
      <c r="B343" s="248">
        <v>105.64</v>
      </c>
      <c r="C343" s="249">
        <f t="shared" si="2"/>
        <v>1.509142857</v>
      </c>
      <c r="D343" s="250">
        <f t="shared" si="3"/>
        <v>1.509142857</v>
      </c>
      <c r="E343" s="251">
        <v>70.0</v>
      </c>
      <c r="F343" s="251">
        <v>42.19</v>
      </c>
      <c r="G343" s="48">
        <f t="shared" si="5"/>
        <v>0.3993752367</v>
      </c>
      <c r="H343" s="111">
        <f t="shared" si="6"/>
        <v>63.45</v>
      </c>
      <c r="I343" s="252">
        <f t="shared" si="7"/>
        <v>0.6006247633</v>
      </c>
      <c r="J343" s="248">
        <f t="shared" si="19"/>
        <v>105640000</v>
      </c>
      <c r="K343" s="253">
        <v>2009.0</v>
      </c>
      <c r="L343" s="254" t="s">
        <v>18</v>
      </c>
      <c r="M343" s="254"/>
      <c r="N343" s="254"/>
      <c r="O343" s="254"/>
      <c r="P343" s="254">
        <v>22.0</v>
      </c>
      <c r="Q343" s="253">
        <v>39.0</v>
      </c>
      <c r="R343" s="263">
        <f t="shared" si="8"/>
        <v>30.5</v>
      </c>
      <c r="S343" s="253">
        <v>45.0</v>
      </c>
      <c r="T343" s="253">
        <v>51.0</v>
      </c>
      <c r="U343" s="253">
        <f t="shared" si="9"/>
        <v>-6</v>
      </c>
      <c r="V343" s="253">
        <f t="shared" si="10"/>
        <v>48</v>
      </c>
      <c r="W343" s="263">
        <f t="shared" si="11"/>
        <v>-17.5</v>
      </c>
      <c r="X343" s="257" t="s">
        <v>1594</v>
      </c>
      <c r="Y343" s="257" t="s">
        <v>1799</v>
      </c>
      <c r="Z343" s="257" t="s">
        <v>1540</v>
      </c>
      <c r="AA343" s="250">
        <v>12.3</v>
      </c>
      <c r="AB343" s="248">
        <f t="shared" si="15"/>
        <v>12300000</v>
      </c>
      <c r="AC343" s="248">
        <f t="shared" si="16"/>
        <v>42190000</v>
      </c>
      <c r="AD343" s="251">
        <v>63.45</v>
      </c>
      <c r="AE343" s="49">
        <f t="shared" si="17"/>
        <v>63450000</v>
      </c>
      <c r="AF343" s="258">
        <f t="shared" si="13"/>
        <v>0.1757142857</v>
      </c>
      <c r="AG343" s="257"/>
      <c r="AH343" s="257"/>
      <c r="AI343" s="273" t="s">
        <v>3952</v>
      </c>
      <c r="AJ343" s="255"/>
    </row>
    <row r="344" ht="15.75" customHeight="1">
      <c r="A344" s="247" t="s">
        <v>2105</v>
      </c>
      <c r="B344" s="248">
        <v>440.7</v>
      </c>
      <c r="C344" s="249">
        <f t="shared" si="2"/>
        <v>5.876</v>
      </c>
      <c r="D344" s="250">
        <f t="shared" si="3"/>
        <v>5.876</v>
      </c>
      <c r="E344" s="251">
        <v>75.0</v>
      </c>
      <c r="F344" s="251">
        <v>219.5</v>
      </c>
      <c r="G344" s="48">
        <f t="shared" si="5"/>
        <v>0.4980712503</v>
      </c>
      <c r="H344" s="111">
        <f t="shared" si="6"/>
        <v>223</v>
      </c>
      <c r="I344" s="252">
        <f t="shared" si="7"/>
        <v>0.5060131609</v>
      </c>
      <c r="J344" s="248">
        <f t="shared" si="19"/>
        <v>440700000</v>
      </c>
      <c r="K344" s="253">
        <v>2009.0</v>
      </c>
      <c r="L344" s="254" t="s">
        <v>18</v>
      </c>
      <c r="M344" s="254"/>
      <c r="N344" s="254"/>
      <c r="O344" s="254"/>
      <c r="P344" s="254">
        <v>21.0</v>
      </c>
      <c r="Q344" s="253">
        <v>41.0</v>
      </c>
      <c r="R344" s="254">
        <f t="shared" si="8"/>
        <v>31</v>
      </c>
      <c r="S344" s="253">
        <v>59.0</v>
      </c>
      <c r="T344" s="253">
        <v>45.0</v>
      </c>
      <c r="U344" s="253">
        <f t="shared" si="9"/>
        <v>14</v>
      </c>
      <c r="V344" s="253">
        <f t="shared" si="10"/>
        <v>52</v>
      </c>
      <c r="W344" s="254">
        <f t="shared" si="11"/>
        <v>-21</v>
      </c>
      <c r="X344" s="257" t="s">
        <v>1594</v>
      </c>
      <c r="Y344" s="257" t="s">
        <v>2106</v>
      </c>
      <c r="Z344" s="257" t="s">
        <v>1550</v>
      </c>
      <c r="AA344" s="250">
        <v>48.8</v>
      </c>
      <c r="AB344" s="248">
        <f t="shared" si="15"/>
        <v>48800000</v>
      </c>
      <c r="AC344" s="248">
        <f t="shared" si="16"/>
        <v>219500000</v>
      </c>
      <c r="AD344" s="251">
        <v>223.0</v>
      </c>
      <c r="AE344" s="49">
        <f t="shared" si="17"/>
        <v>223000000</v>
      </c>
      <c r="AF344" s="258">
        <f t="shared" si="13"/>
        <v>0.6506666667</v>
      </c>
      <c r="AG344" s="257"/>
      <c r="AH344" s="257"/>
      <c r="AI344" s="273" t="s">
        <v>2107</v>
      </c>
      <c r="AJ344" s="255"/>
    </row>
    <row r="345" ht="15.75" customHeight="1">
      <c r="A345" s="260" t="s">
        <v>4439</v>
      </c>
      <c r="B345" s="248">
        <v>71.58</v>
      </c>
      <c r="C345" s="249">
        <f t="shared" si="2"/>
        <v>0.9544</v>
      </c>
      <c r="D345" s="250">
        <f t="shared" si="3"/>
        <v>0.9544</v>
      </c>
      <c r="E345" s="251">
        <v>75.0</v>
      </c>
      <c r="F345" s="251">
        <v>51.85</v>
      </c>
      <c r="G345" s="48">
        <f t="shared" si="5"/>
        <v>0.7243643476</v>
      </c>
      <c r="H345" s="111">
        <f t="shared" si="6"/>
        <v>19.73</v>
      </c>
      <c r="I345" s="252">
        <f t="shared" si="7"/>
        <v>0.2756356524</v>
      </c>
      <c r="J345" s="248">
        <f t="shared" si="19"/>
        <v>71580000</v>
      </c>
      <c r="K345" s="253">
        <v>2009.0</v>
      </c>
      <c r="L345" s="254" t="s">
        <v>18</v>
      </c>
      <c r="M345" s="254"/>
      <c r="N345" s="254"/>
      <c r="O345" s="254"/>
      <c r="P345" s="254">
        <v>68.0</v>
      </c>
      <c r="Q345" s="253">
        <v>60.0</v>
      </c>
      <c r="R345" s="254">
        <f t="shared" si="8"/>
        <v>64</v>
      </c>
      <c r="S345" s="253">
        <v>58.0</v>
      </c>
      <c r="T345" s="253">
        <v>64.0</v>
      </c>
      <c r="U345" s="253">
        <f t="shared" si="9"/>
        <v>-6</v>
      </c>
      <c r="V345" s="253">
        <f t="shared" si="10"/>
        <v>61</v>
      </c>
      <c r="W345" s="254">
        <f t="shared" si="11"/>
        <v>3</v>
      </c>
      <c r="X345" s="257" t="s">
        <v>1543</v>
      </c>
      <c r="Y345" s="257" t="s">
        <v>1543</v>
      </c>
      <c r="Z345" s="257" t="s">
        <v>1540</v>
      </c>
      <c r="AA345" s="250">
        <v>22.7</v>
      </c>
      <c r="AB345" s="248">
        <f t="shared" si="15"/>
        <v>22700000</v>
      </c>
      <c r="AC345" s="248">
        <f t="shared" si="16"/>
        <v>51850000</v>
      </c>
      <c r="AD345" s="251">
        <v>19.73</v>
      </c>
      <c r="AE345" s="49">
        <f t="shared" si="17"/>
        <v>19730000</v>
      </c>
      <c r="AF345" s="258">
        <f t="shared" si="13"/>
        <v>0.3026666667</v>
      </c>
      <c r="AG345" s="257"/>
      <c r="AH345" s="257"/>
      <c r="AI345" s="273" t="s">
        <v>4440</v>
      </c>
      <c r="AJ345" s="255"/>
    </row>
    <row r="346" ht="15.75" customHeight="1">
      <c r="A346" s="260" t="s">
        <v>3924</v>
      </c>
      <c r="B346" s="248">
        <v>122.43</v>
      </c>
      <c r="C346" s="249">
        <f t="shared" si="2"/>
        <v>1.530375</v>
      </c>
      <c r="D346" s="250">
        <f t="shared" si="3"/>
        <v>1.530375</v>
      </c>
      <c r="E346" s="251">
        <v>80.0</v>
      </c>
      <c r="F346" s="251">
        <v>38.57</v>
      </c>
      <c r="G346" s="48">
        <f t="shared" si="5"/>
        <v>0.3150371641</v>
      </c>
      <c r="H346" s="111">
        <f t="shared" si="6"/>
        <v>83.86</v>
      </c>
      <c r="I346" s="252">
        <f t="shared" si="7"/>
        <v>0.6849628359</v>
      </c>
      <c r="J346" s="248">
        <f t="shared" si="19"/>
        <v>122430000</v>
      </c>
      <c r="K346" s="253">
        <v>2009.0</v>
      </c>
      <c r="L346" s="254" t="s">
        <v>18</v>
      </c>
      <c r="M346" s="254"/>
      <c r="N346" s="254"/>
      <c r="O346" s="254"/>
      <c r="P346" s="254">
        <v>39.0</v>
      </c>
      <c r="Q346" s="253">
        <v>45.0</v>
      </c>
      <c r="R346" s="263">
        <f t="shared" si="8"/>
        <v>42</v>
      </c>
      <c r="S346" s="253">
        <v>42.0</v>
      </c>
      <c r="T346" s="253">
        <v>57.0</v>
      </c>
      <c r="U346" s="253">
        <f t="shared" si="9"/>
        <v>-15</v>
      </c>
      <c r="V346" s="253">
        <f t="shared" si="10"/>
        <v>49.5</v>
      </c>
      <c r="W346" s="263">
        <f t="shared" si="11"/>
        <v>-7.5</v>
      </c>
      <c r="X346" s="257" t="s">
        <v>1602</v>
      </c>
      <c r="Y346" s="257" t="s">
        <v>1726</v>
      </c>
      <c r="Z346" s="257" t="s">
        <v>1534</v>
      </c>
      <c r="AA346" s="250">
        <v>14.9</v>
      </c>
      <c r="AB346" s="248">
        <f t="shared" si="15"/>
        <v>14900000</v>
      </c>
      <c r="AC346" s="248">
        <f t="shared" si="16"/>
        <v>38570000</v>
      </c>
      <c r="AD346" s="251">
        <v>83.86</v>
      </c>
      <c r="AE346" s="49">
        <f t="shared" si="17"/>
        <v>83860000</v>
      </c>
      <c r="AF346" s="258">
        <f t="shared" si="13"/>
        <v>0.18625</v>
      </c>
      <c r="AG346" s="257"/>
      <c r="AH346" s="257"/>
      <c r="AI346" s="273" t="s">
        <v>3925</v>
      </c>
      <c r="AJ346" s="255"/>
    </row>
    <row r="347" ht="15.75" customHeight="1">
      <c r="A347" s="260" t="s">
        <v>4605</v>
      </c>
      <c r="B347" s="248">
        <v>53.99</v>
      </c>
      <c r="C347" s="249">
        <f t="shared" si="2"/>
        <v>0.674875</v>
      </c>
      <c r="D347" s="250">
        <f t="shared" si="3"/>
        <v>0.674875</v>
      </c>
      <c r="E347" s="251">
        <v>80.0</v>
      </c>
      <c r="F347" s="251">
        <v>19.67</v>
      </c>
      <c r="G347" s="48">
        <f t="shared" si="5"/>
        <v>0.3643267272</v>
      </c>
      <c r="H347" s="111">
        <f t="shared" si="6"/>
        <v>34.32</v>
      </c>
      <c r="I347" s="252">
        <f t="shared" si="7"/>
        <v>0.6356732728</v>
      </c>
      <c r="J347" s="248">
        <f t="shared" si="19"/>
        <v>53990000</v>
      </c>
      <c r="K347" s="253">
        <v>2009.0</v>
      </c>
      <c r="L347" s="254" t="s">
        <v>18</v>
      </c>
      <c r="M347" s="254"/>
      <c r="N347" s="254"/>
      <c r="O347" s="254"/>
      <c r="P347" s="254">
        <v>37.0</v>
      </c>
      <c r="Q347" s="253">
        <v>49.0</v>
      </c>
      <c r="R347" s="254">
        <f t="shared" si="8"/>
        <v>43</v>
      </c>
      <c r="S347" s="253">
        <v>40.0</v>
      </c>
      <c r="T347" s="253">
        <v>41.0</v>
      </c>
      <c r="U347" s="253">
        <f t="shared" si="9"/>
        <v>-1</v>
      </c>
      <c r="V347" s="253">
        <f t="shared" si="10"/>
        <v>40.5</v>
      </c>
      <c r="W347" s="254">
        <f t="shared" si="11"/>
        <v>2.5</v>
      </c>
      <c r="X347" s="257" t="s">
        <v>1928</v>
      </c>
      <c r="Y347" s="257" t="s">
        <v>1929</v>
      </c>
      <c r="Z347" s="257" t="s">
        <v>1534</v>
      </c>
      <c r="AA347" s="250">
        <v>5.45</v>
      </c>
      <c r="AB347" s="248">
        <f t="shared" si="15"/>
        <v>5450000</v>
      </c>
      <c r="AC347" s="248">
        <f t="shared" si="16"/>
        <v>19670000</v>
      </c>
      <c r="AD347" s="251">
        <v>34.32</v>
      </c>
      <c r="AE347" s="49">
        <f t="shared" si="17"/>
        <v>34320000</v>
      </c>
      <c r="AF347" s="258">
        <f t="shared" si="13"/>
        <v>0.068125</v>
      </c>
      <c r="AG347" s="257"/>
      <c r="AH347" s="257"/>
      <c r="AI347" s="273" t="s">
        <v>4606</v>
      </c>
      <c r="AJ347" s="255"/>
    </row>
    <row r="348" ht="15.75" customHeight="1">
      <c r="A348" s="247" t="s">
        <v>2367</v>
      </c>
      <c r="B348" s="248">
        <v>363.1</v>
      </c>
      <c r="C348" s="249">
        <f t="shared" si="2"/>
        <v>4.271764706</v>
      </c>
      <c r="D348" s="250">
        <f t="shared" si="3"/>
        <v>4.271764706</v>
      </c>
      <c r="E348" s="251">
        <v>85.0</v>
      </c>
      <c r="F348" s="251">
        <v>155.1</v>
      </c>
      <c r="G348" s="48">
        <f t="shared" si="5"/>
        <v>0.4271550537</v>
      </c>
      <c r="H348" s="111">
        <f t="shared" si="6"/>
        <v>208</v>
      </c>
      <c r="I348" s="252">
        <f t="shared" si="7"/>
        <v>0.5728449463</v>
      </c>
      <c r="J348" s="248">
        <f t="shared" si="19"/>
        <v>363100000</v>
      </c>
      <c r="K348" s="253">
        <v>2009.0</v>
      </c>
      <c r="L348" s="254" t="s">
        <v>18</v>
      </c>
      <c r="M348" s="254"/>
      <c r="N348" s="254"/>
      <c r="O348" s="254"/>
      <c r="P348" s="254">
        <v>28.0</v>
      </c>
      <c r="Q348" s="253">
        <v>45.0</v>
      </c>
      <c r="R348" s="254">
        <f t="shared" si="8"/>
        <v>36.5</v>
      </c>
      <c r="S348" s="253">
        <v>76.0</v>
      </c>
      <c r="T348" s="253">
        <v>67.0</v>
      </c>
      <c r="U348" s="253">
        <f t="shared" si="9"/>
        <v>9</v>
      </c>
      <c r="V348" s="253">
        <f t="shared" si="10"/>
        <v>71.5</v>
      </c>
      <c r="W348" s="254">
        <f t="shared" si="11"/>
        <v>-35</v>
      </c>
      <c r="X348" s="257" t="s">
        <v>1602</v>
      </c>
      <c r="Y348" s="257" t="s">
        <v>2012</v>
      </c>
      <c r="Z348" s="257" t="s">
        <v>1550</v>
      </c>
      <c r="AA348" s="250">
        <v>70.9</v>
      </c>
      <c r="AB348" s="248">
        <f t="shared" si="15"/>
        <v>70900000</v>
      </c>
      <c r="AC348" s="248">
        <f t="shared" si="16"/>
        <v>155100000</v>
      </c>
      <c r="AD348" s="251">
        <v>208.0</v>
      </c>
      <c r="AE348" s="49">
        <f t="shared" si="17"/>
        <v>208000000</v>
      </c>
      <c r="AF348" s="258">
        <f t="shared" si="13"/>
        <v>0.8341176471</v>
      </c>
      <c r="AG348" s="257"/>
      <c r="AH348" s="257"/>
      <c r="AI348" s="273" t="s">
        <v>2368</v>
      </c>
      <c r="AJ348" s="255"/>
    </row>
    <row r="349" ht="15.75" customHeight="1">
      <c r="A349" s="260" t="s">
        <v>3165</v>
      </c>
      <c r="B349" s="248">
        <v>219.1</v>
      </c>
      <c r="C349" s="249">
        <f t="shared" si="2"/>
        <v>2.577647059</v>
      </c>
      <c r="D349" s="250">
        <f t="shared" si="3"/>
        <v>2.577647059</v>
      </c>
      <c r="E349" s="251">
        <v>85.0</v>
      </c>
      <c r="F349" s="251">
        <v>112.73</v>
      </c>
      <c r="G349" s="48">
        <f t="shared" si="5"/>
        <v>0.5145139206</v>
      </c>
      <c r="H349" s="111">
        <f t="shared" si="6"/>
        <v>106.37</v>
      </c>
      <c r="I349" s="252">
        <f t="shared" si="7"/>
        <v>0.4854860794</v>
      </c>
      <c r="J349" s="248">
        <f t="shared" si="19"/>
        <v>219100000</v>
      </c>
      <c r="K349" s="253">
        <v>2009.0</v>
      </c>
      <c r="L349" s="254" t="s">
        <v>18</v>
      </c>
      <c r="M349" s="254"/>
      <c r="N349" s="254"/>
      <c r="O349" s="254"/>
      <c r="P349" s="254">
        <v>56.0</v>
      </c>
      <c r="Q349" s="253">
        <v>57.0</v>
      </c>
      <c r="R349" s="263">
        <f t="shared" si="8"/>
        <v>56.5</v>
      </c>
      <c r="S349" s="253">
        <v>63.0</v>
      </c>
      <c r="T349" s="253">
        <v>53.0</v>
      </c>
      <c r="U349" s="253">
        <f t="shared" si="9"/>
        <v>10</v>
      </c>
      <c r="V349" s="253">
        <f t="shared" si="10"/>
        <v>58</v>
      </c>
      <c r="W349" s="263">
        <f t="shared" si="11"/>
        <v>-1.5</v>
      </c>
      <c r="X349" s="257" t="s">
        <v>1543</v>
      </c>
      <c r="Y349" s="257" t="s">
        <v>1616</v>
      </c>
      <c r="Z349" s="257" t="s">
        <v>1540</v>
      </c>
      <c r="AA349" s="250">
        <v>22.1</v>
      </c>
      <c r="AB349" s="248">
        <f t="shared" si="15"/>
        <v>22100000</v>
      </c>
      <c r="AC349" s="248">
        <f t="shared" si="16"/>
        <v>112730000</v>
      </c>
      <c r="AD349" s="251">
        <v>106.37</v>
      </c>
      <c r="AE349" s="49">
        <f t="shared" si="17"/>
        <v>106370000</v>
      </c>
      <c r="AF349" s="258">
        <f t="shared" si="13"/>
        <v>0.26</v>
      </c>
      <c r="AG349" s="257"/>
      <c r="AH349" s="257"/>
      <c r="AI349" s="273" t="s">
        <v>3166</v>
      </c>
      <c r="AJ349" s="255"/>
    </row>
    <row r="350" ht="15.75" customHeight="1">
      <c r="A350" s="247" t="s">
        <v>1774</v>
      </c>
      <c r="B350" s="248">
        <v>886.68</v>
      </c>
      <c r="C350" s="249">
        <f t="shared" si="2"/>
        <v>9.852</v>
      </c>
      <c r="D350" s="250">
        <f t="shared" si="3"/>
        <v>9.852</v>
      </c>
      <c r="E350" s="251">
        <v>90.0</v>
      </c>
      <c r="F350" s="251">
        <v>196.57</v>
      </c>
      <c r="G350" s="48">
        <f t="shared" si="5"/>
        <v>0.221692155</v>
      </c>
      <c r="H350" s="111">
        <f t="shared" si="6"/>
        <v>690.11</v>
      </c>
      <c r="I350" s="252">
        <f t="shared" si="7"/>
        <v>0.778307845</v>
      </c>
      <c r="J350" s="248">
        <f t="shared" si="19"/>
        <v>886680000</v>
      </c>
      <c r="K350" s="253">
        <v>2009.0</v>
      </c>
      <c r="L350" s="254" t="s">
        <v>18</v>
      </c>
      <c r="M350" s="254"/>
      <c r="N350" s="254"/>
      <c r="O350" s="254"/>
      <c r="P350" s="254">
        <v>45.0</v>
      </c>
      <c r="Q350" s="253">
        <v>50.0</v>
      </c>
      <c r="R350" s="263">
        <f t="shared" si="8"/>
        <v>47.5</v>
      </c>
      <c r="S350" s="253">
        <v>72.0</v>
      </c>
      <c r="T350" s="253">
        <v>70.0</v>
      </c>
      <c r="U350" s="248">
        <f t="shared" si="9"/>
        <v>2</v>
      </c>
      <c r="V350" s="253">
        <f t="shared" si="10"/>
        <v>71</v>
      </c>
      <c r="W350" s="263">
        <f t="shared" si="11"/>
        <v>-23.5</v>
      </c>
      <c r="X350" s="257" t="s">
        <v>1594</v>
      </c>
      <c r="Y350" s="257" t="s">
        <v>1775</v>
      </c>
      <c r="Z350" s="257" t="s">
        <v>1550</v>
      </c>
      <c r="AA350" s="250">
        <v>41.7</v>
      </c>
      <c r="AB350" s="248">
        <f t="shared" si="15"/>
        <v>41700000</v>
      </c>
      <c r="AC350" s="248">
        <f t="shared" si="16"/>
        <v>196570000</v>
      </c>
      <c r="AD350" s="251">
        <v>690.11</v>
      </c>
      <c r="AE350" s="49">
        <f t="shared" si="17"/>
        <v>690110000</v>
      </c>
      <c r="AF350" s="258">
        <f t="shared" si="13"/>
        <v>0.4633333333</v>
      </c>
      <c r="AG350" s="257"/>
      <c r="AH350" s="257"/>
      <c r="AI350" s="273" t="s">
        <v>1776</v>
      </c>
      <c r="AJ350" s="255"/>
    </row>
    <row r="351" ht="15.75" customHeight="1">
      <c r="A351" s="247" t="s">
        <v>2110</v>
      </c>
      <c r="B351" s="248">
        <v>524.02</v>
      </c>
      <c r="C351" s="249">
        <f t="shared" si="2"/>
        <v>5.822444444</v>
      </c>
      <c r="D351" s="250">
        <f t="shared" si="3"/>
        <v>5.822444444</v>
      </c>
      <c r="E351" s="251">
        <v>90.0</v>
      </c>
      <c r="F351" s="251">
        <v>209.02</v>
      </c>
      <c r="G351" s="48">
        <f t="shared" si="5"/>
        <v>0.3988779054</v>
      </c>
      <c r="H351" s="111">
        <f t="shared" si="6"/>
        <v>315</v>
      </c>
      <c r="I351" s="252">
        <f t="shared" si="7"/>
        <v>0.6011220946</v>
      </c>
      <c r="J351" s="248">
        <f t="shared" si="19"/>
        <v>524020000</v>
      </c>
      <c r="K351" s="253">
        <v>2009.0</v>
      </c>
      <c r="L351" s="254" t="s">
        <v>18</v>
      </c>
      <c r="M351" s="254"/>
      <c r="N351" s="254"/>
      <c r="O351" s="254"/>
      <c r="P351" s="254">
        <v>70.0</v>
      </c>
      <c r="Q351" s="253">
        <v>57.0</v>
      </c>
      <c r="R351" s="263">
        <f t="shared" si="8"/>
        <v>63.5</v>
      </c>
      <c r="S351" s="253">
        <v>81.0</v>
      </c>
      <c r="T351" s="253">
        <v>73.0</v>
      </c>
      <c r="U351" s="248">
        <f t="shared" si="9"/>
        <v>8</v>
      </c>
      <c r="V351" s="253">
        <f t="shared" si="10"/>
        <v>77</v>
      </c>
      <c r="W351" s="263">
        <f t="shared" si="11"/>
        <v>-13.5</v>
      </c>
      <c r="X351" s="257" t="s">
        <v>1602</v>
      </c>
      <c r="Y351" s="257" t="s">
        <v>2111</v>
      </c>
      <c r="Z351" s="257" t="s">
        <v>1534</v>
      </c>
      <c r="AA351" s="250">
        <v>62.3</v>
      </c>
      <c r="AB351" s="248">
        <f t="shared" si="15"/>
        <v>62300000</v>
      </c>
      <c r="AC351" s="248">
        <f t="shared" si="16"/>
        <v>209020000</v>
      </c>
      <c r="AD351" s="251">
        <v>315.0</v>
      </c>
      <c r="AE351" s="49">
        <f t="shared" si="17"/>
        <v>315000000</v>
      </c>
      <c r="AF351" s="258">
        <f t="shared" si="13"/>
        <v>0.6922222222</v>
      </c>
      <c r="AG351" s="257"/>
      <c r="AH351" s="257"/>
      <c r="AI351" s="273" t="s">
        <v>2112</v>
      </c>
      <c r="AJ351" s="255"/>
    </row>
    <row r="352" ht="15.75" customHeight="1">
      <c r="A352" s="260" t="s">
        <v>3249</v>
      </c>
      <c r="B352" s="248">
        <v>243.03</v>
      </c>
      <c r="C352" s="249">
        <f t="shared" si="2"/>
        <v>2.4303</v>
      </c>
      <c r="D352" s="250">
        <f t="shared" si="3"/>
        <v>2.4303</v>
      </c>
      <c r="E352" s="251">
        <v>100.0</v>
      </c>
      <c r="F352" s="251">
        <v>124.9</v>
      </c>
      <c r="G352" s="48">
        <f t="shared" si="5"/>
        <v>0.5139283216</v>
      </c>
      <c r="H352" s="111">
        <f t="shared" si="6"/>
        <v>118.13</v>
      </c>
      <c r="I352" s="252">
        <f t="shared" si="7"/>
        <v>0.4860716784</v>
      </c>
      <c r="J352" s="248">
        <f t="shared" si="19"/>
        <v>243030000</v>
      </c>
      <c r="K352" s="253">
        <v>2009.0</v>
      </c>
      <c r="L352" s="254" t="s">
        <v>18</v>
      </c>
      <c r="M352" s="254"/>
      <c r="N352" s="254"/>
      <c r="O352" s="254"/>
      <c r="P352" s="254">
        <v>86.0</v>
      </c>
      <c r="Q352" s="253">
        <v>66.0</v>
      </c>
      <c r="R352" s="263">
        <f t="shared" si="8"/>
        <v>76</v>
      </c>
      <c r="S352" s="253">
        <v>70.0</v>
      </c>
      <c r="T352" s="253">
        <v>67.0</v>
      </c>
      <c r="U352" s="253">
        <f t="shared" si="9"/>
        <v>3</v>
      </c>
      <c r="V352" s="253">
        <f t="shared" si="10"/>
        <v>68.5</v>
      </c>
      <c r="W352" s="263">
        <f t="shared" si="11"/>
        <v>7.5</v>
      </c>
      <c r="X352" s="257" t="s">
        <v>1594</v>
      </c>
      <c r="Y352" s="257" t="s">
        <v>2106</v>
      </c>
      <c r="Z352" s="257" t="s">
        <v>1534</v>
      </c>
      <c r="AA352" s="250">
        <v>30.3</v>
      </c>
      <c r="AB352" s="248">
        <f t="shared" si="15"/>
        <v>30300000</v>
      </c>
      <c r="AC352" s="248">
        <f t="shared" si="16"/>
        <v>124900000</v>
      </c>
      <c r="AD352" s="251">
        <v>118.13</v>
      </c>
      <c r="AE352" s="49">
        <f t="shared" si="17"/>
        <v>118130000</v>
      </c>
      <c r="AF352" s="258">
        <f t="shared" si="13"/>
        <v>0.303</v>
      </c>
      <c r="AG352" s="257"/>
      <c r="AH352" s="257"/>
      <c r="AI352" s="273" t="str">
        <f>HYPERLINK("http://www.amazon.com/gp/product/B00I3BQ2NW/?tag=titb-20","http://www.amazon.com/gp/product/B00I3BQ2NW/?tag=titb-20")</f>
        <v>http://www.amazon.com/gp/product/B00I3BQ2NW/?tag=titb-20</v>
      </c>
      <c r="AJ352" s="255"/>
    </row>
    <row r="353" ht="15.75" customHeight="1">
      <c r="A353" s="260" t="s">
        <v>3456</v>
      </c>
      <c r="B353" s="248">
        <v>214.1</v>
      </c>
      <c r="C353" s="249">
        <f t="shared" si="2"/>
        <v>2.141</v>
      </c>
      <c r="D353" s="250">
        <f t="shared" si="3"/>
        <v>2.141</v>
      </c>
      <c r="E353" s="251">
        <v>100.0</v>
      </c>
      <c r="F353" s="251">
        <v>97.1</v>
      </c>
      <c r="G353" s="48">
        <f t="shared" si="5"/>
        <v>0.4535263895</v>
      </c>
      <c r="H353" s="111">
        <f t="shared" si="6"/>
        <v>117</v>
      </c>
      <c r="I353" s="252">
        <f t="shared" si="7"/>
        <v>0.5464736105</v>
      </c>
      <c r="J353" s="248">
        <f t="shared" si="19"/>
        <v>214100000</v>
      </c>
      <c r="K353" s="253">
        <v>2009.0</v>
      </c>
      <c r="L353" s="254" t="s">
        <v>18</v>
      </c>
      <c r="M353" s="254"/>
      <c r="N353" s="254"/>
      <c r="O353" s="254"/>
      <c r="P353" s="254">
        <v>67.0</v>
      </c>
      <c r="Q353" s="253">
        <v>70.0</v>
      </c>
      <c r="R353" s="263">
        <f t="shared" si="8"/>
        <v>68.5</v>
      </c>
      <c r="S353" s="253">
        <v>65.0</v>
      </c>
      <c r="T353" s="253">
        <v>65.0</v>
      </c>
      <c r="U353" s="253">
        <f t="shared" si="9"/>
        <v>0</v>
      </c>
      <c r="V353" s="253">
        <f t="shared" si="10"/>
        <v>65</v>
      </c>
      <c r="W353" s="263">
        <f t="shared" si="11"/>
        <v>3.5</v>
      </c>
      <c r="X353" s="257" t="s">
        <v>1634</v>
      </c>
      <c r="Y353" s="257" t="s">
        <v>3457</v>
      </c>
      <c r="Z353" s="257" t="s">
        <v>1534</v>
      </c>
      <c r="AA353" s="250">
        <v>25.2</v>
      </c>
      <c r="AB353" s="248">
        <f t="shared" si="15"/>
        <v>25200000</v>
      </c>
      <c r="AC353" s="248">
        <f t="shared" si="16"/>
        <v>97100000</v>
      </c>
      <c r="AD353" s="251">
        <v>117.0</v>
      </c>
      <c r="AE353" s="49">
        <f t="shared" si="17"/>
        <v>117000000</v>
      </c>
      <c r="AF353" s="258">
        <f t="shared" si="13"/>
        <v>0.252</v>
      </c>
      <c r="AG353" s="257"/>
      <c r="AH353" s="257"/>
      <c r="AI353" s="273" t="str">
        <f>HYPERLINK("http://www.amazon.com/gp/product/B002T4HWLK/?tag=titb-20","http://www.amazon.com/gp/product/B002T4HWLK/?tag=titb-20")</f>
        <v>http://www.amazon.com/gp/product/B002T4HWLK/?tag=titb-20</v>
      </c>
      <c r="AJ353" s="255"/>
    </row>
    <row r="354" ht="15.75" customHeight="1">
      <c r="A354" s="260" t="s">
        <v>3958</v>
      </c>
      <c r="B354" s="248">
        <v>150.16</v>
      </c>
      <c r="C354" s="249">
        <f t="shared" si="2"/>
        <v>1.5016</v>
      </c>
      <c r="D354" s="250">
        <f t="shared" si="3"/>
        <v>1.5016</v>
      </c>
      <c r="E354" s="251">
        <v>100.0</v>
      </c>
      <c r="F354" s="251">
        <v>65.45</v>
      </c>
      <c r="G354" s="48">
        <f t="shared" si="5"/>
        <v>0.435868407</v>
      </c>
      <c r="H354" s="111">
        <f t="shared" si="6"/>
        <v>84.71</v>
      </c>
      <c r="I354" s="252">
        <f t="shared" si="7"/>
        <v>0.564131593</v>
      </c>
      <c r="J354" s="248">
        <f t="shared" si="19"/>
        <v>150160000</v>
      </c>
      <c r="K354" s="253">
        <v>2009.0</v>
      </c>
      <c r="L354" s="254" t="s">
        <v>18</v>
      </c>
      <c r="M354" s="254"/>
      <c r="N354" s="254"/>
      <c r="O354" s="254"/>
      <c r="P354" s="254">
        <v>51.0</v>
      </c>
      <c r="Q354" s="253">
        <v>55.0</v>
      </c>
      <c r="R354" s="263">
        <f t="shared" si="8"/>
        <v>53</v>
      </c>
      <c r="S354" s="253">
        <v>60.0</v>
      </c>
      <c r="T354" s="253">
        <v>61.0</v>
      </c>
      <c r="U354" s="253">
        <f t="shared" si="9"/>
        <v>-1</v>
      </c>
      <c r="V354" s="253">
        <f t="shared" si="10"/>
        <v>60.5</v>
      </c>
      <c r="W354" s="263">
        <f t="shared" si="11"/>
        <v>-7.5</v>
      </c>
      <c r="X354" s="257" t="s">
        <v>1602</v>
      </c>
      <c r="Y354" s="257" t="s">
        <v>1808</v>
      </c>
      <c r="Z354" s="257" t="s">
        <v>1534</v>
      </c>
      <c r="AA354" s="250">
        <v>23.37</v>
      </c>
      <c r="AB354" s="248">
        <f t="shared" si="15"/>
        <v>23370000</v>
      </c>
      <c r="AC354" s="248">
        <f t="shared" si="16"/>
        <v>65450000</v>
      </c>
      <c r="AD354" s="251">
        <v>84.71</v>
      </c>
      <c r="AE354" s="49">
        <f t="shared" si="17"/>
        <v>84710000</v>
      </c>
      <c r="AF354" s="258">
        <f t="shared" si="13"/>
        <v>0.2337</v>
      </c>
      <c r="AG354" s="257"/>
      <c r="AH354" s="257"/>
      <c r="AI354" s="273" t="s">
        <v>3959</v>
      </c>
      <c r="AJ354" s="255"/>
    </row>
    <row r="355" ht="15.75" customHeight="1">
      <c r="A355" s="260" t="s">
        <v>4403</v>
      </c>
      <c r="B355" s="248">
        <v>100.08</v>
      </c>
      <c r="C355" s="249">
        <f t="shared" si="2"/>
        <v>1.0008</v>
      </c>
      <c r="D355" s="250">
        <f t="shared" si="3"/>
        <v>1.0008</v>
      </c>
      <c r="E355" s="251">
        <v>100.0</v>
      </c>
      <c r="F355" s="251">
        <v>77.23</v>
      </c>
      <c r="G355" s="48">
        <f t="shared" si="5"/>
        <v>0.7716826539</v>
      </c>
      <c r="H355" s="111">
        <f t="shared" si="6"/>
        <v>22.85</v>
      </c>
      <c r="I355" s="252">
        <f t="shared" si="7"/>
        <v>0.2283173461</v>
      </c>
      <c r="J355" s="248">
        <f t="shared" si="19"/>
        <v>100080000</v>
      </c>
      <c r="K355" s="253">
        <v>2009.0</v>
      </c>
      <c r="L355" s="254" t="s">
        <v>18</v>
      </c>
      <c r="M355" s="254"/>
      <c r="N355" s="254"/>
      <c r="O355" s="254"/>
      <c r="P355" s="254">
        <v>73.0</v>
      </c>
      <c r="Q355" s="253">
        <v>71.0</v>
      </c>
      <c r="R355" s="254">
        <f t="shared" si="8"/>
        <v>72</v>
      </c>
      <c r="S355" s="253">
        <v>59.0</v>
      </c>
      <c r="T355" s="253">
        <v>64.0</v>
      </c>
      <c r="U355" s="253">
        <f t="shared" si="9"/>
        <v>-5</v>
      </c>
      <c r="V355" s="253">
        <f t="shared" si="10"/>
        <v>61.5</v>
      </c>
      <c r="W355" s="254">
        <f t="shared" si="11"/>
        <v>10.5</v>
      </c>
      <c r="X355" s="257" t="s">
        <v>1694</v>
      </c>
      <c r="Y355" s="257" t="s">
        <v>4404</v>
      </c>
      <c r="Z355" s="257" t="s">
        <v>1534</v>
      </c>
      <c r="AA355" s="250">
        <v>32.7</v>
      </c>
      <c r="AB355" s="248">
        <f t="shared" si="15"/>
        <v>32700000</v>
      </c>
      <c r="AC355" s="248">
        <f t="shared" si="16"/>
        <v>77230000</v>
      </c>
      <c r="AD355" s="251">
        <v>22.85</v>
      </c>
      <c r="AE355" s="49">
        <f t="shared" si="17"/>
        <v>22850000</v>
      </c>
      <c r="AF355" s="258">
        <f t="shared" si="13"/>
        <v>0.327</v>
      </c>
      <c r="AG355" s="257"/>
      <c r="AH355" s="257"/>
      <c r="AI355" s="273" t="s">
        <v>4405</v>
      </c>
      <c r="AJ355" s="255"/>
    </row>
    <row r="356" ht="15.75" customHeight="1">
      <c r="A356" s="260" t="s">
        <v>4601</v>
      </c>
      <c r="B356" s="248">
        <v>68.77</v>
      </c>
      <c r="C356" s="249">
        <f t="shared" si="2"/>
        <v>0.6877</v>
      </c>
      <c r="D356" s="250">
        <f t="shared" si="3"/>
        <v>0.6877</v>
      </c>
      <c r="E356" s="251">
        <v>100.0</v>
      </c>
      <c r="F356" s="251">
        <v>49.43</v>
      </c>
      <c r="G356" s="48">
        <f t="shared" si="5"/>
        <v>0.7187727207</v>
      </c>
      <c r="H356" s="111">
        <f t="shared" si="6"/>
        <v>19.34</v>
      </c>
      <c r="I356" s="252">
        <f t="shared" si="7"/>
        <v>0.2812272793</v>
      </c>
      <c r="J356" s="248">
        <f t="shared" si="19"/>
        <v>68770000</v>
      </c>
      <c r="K356" s="253">
        <v>2009.0</v>
      </c>
      <c r="L356" s="254" t="s">
        <v>18</v>
      </c>
      <c r="M356" s="254"/>
      <c r="N356" s="254"/>
      <c r="O356" s="254"/>
      <c r="P356" s="254">
        <v>26.0</v>
      </c>
      <c r="Q356" s="253">
        <v>32.0</v>
      </c>
      <c r="R356" s="254">
        <f t="shared" si="8"/>
        <v>29</v>
      </c>
      <c r="S356" s="253">
        <v>38.0</v>
      </c>
      <c r="T356" s="253">
        <v>49.0</v>
      </c>
      <c r="U356" s="253">
        <f t="shared" si="9"/>
        <v>-11</v>
      </c>
      <c r="V356" s="253">
        <f t="shared" si="10"/>
        <v>43.5</v>
      </c>
      <c r="W356" s="254">
        <f t="shared" si="11"/>
        <v>-14.5</v>
      </c>
      <c r="X356" s="257" t="s">
        <v>1694</v>
      </c>
      <c r="Y356" s="257" t="s">
        <v>3701</v>
      </c>
      <c r="Z356" s="257" t="s">
        <v>1534</v>
      </c>
      <c r="AA356" s="250">
        <v>18.8</v>
      </c>
      <c r="AB356" s="248">
        <f t="shared" si="15"/>
        <v>18800000</v>
      </c>
      <c r="AC356" s="248">
        <f t="shared" si="16"/>
        <v>49430000</v>
      </c>
      <c r="AD356" s="251">
        <v>19.34</v>
      </c>
      <c r="AE356" s="49">
        <f t="shared" si="17"/>
        <v>19340000</v>
      </c>
      <c r="AF356" s="258">
        <f t="shared" si="13"/>
        <v>0.188</v>
      </c>
      <c r="AG356" s="257"/>
      <c r="AH356" s="257"/>
      <c r="AI356" s="273" t="str">
        <f>HYPERLINK("http://www.amazon.com/gp/product/B002WGHM4M/?tag=titb-20","http://www.amazon.com/gp/product/B002WGHM4M/?tag=titb-20")</f>
        <v>http://www.amazon.com/gp/product/B002WGHM4M/?tag=titb-20</v>
      </c>
      <c r="AJ356" s="255"/>
    </row>
    <row r="357" ht="15.75" customHeight="1">
      <c r="A357" s="260" t="s">
        <v>3179</v>
      </c>
      <c r="B357" s="248">
        <v>267.04</v>
      </c>
      <c r="C357" s="249">
        <f t="shared" si="2"/>
        <v>2.543238095</v>
      </c>
      <c r="D357" s="250">
        <f t="shared" si="3"/>
        <v>2.543238095</v>
      </c>
      <c r="E357" s="251">
        <v>105.0</v>
      </c>
      <c r="F357" s="251">
        <v>104.4</v>
      </c>
      <c r="G357" s="48">
        <f t="shared" si="5"/>
        <v>0.3909526663</v>
      </c>
      <c r="H357" s="111">
        <f t="shared" si="6"/>
        <v>162.64</v>
      </c>
      <c r="I357" s="252">
        <f t="shared" si="7"/>
        <v>0.6090473337</v>
      </c>
      <c r="J357" s="248">
        <f t="shared" si="19"/>
        <v>267040000</v>
      </c>
      <c r="K357" s="253">
        <v>2009.0</v>
      </c>
      <c r="L357" s="254" t="s">
        <v>18</v>
      </c>
      <c r="M357" s="254"/>
      <c r="N357" s="254"/>
      <c r="O357" s="254"/>
      <c r="P357" s="254">
        <v>84.0</v>
      </c>
      <c r="Q357" s="253">
        <v>73.0</v>
      </c>
      <c r="R357" s="254">
        <f t="shared" si="8"/>
        <v>78.5</v>
      </c>
      <c r="S357" s="253">
        <v>72.0</v>
      </c>
      <c r="T357" s="253">
        <v>72.0</v>
      </c>
      <c r="U357" s="253">
        <f t="shared" si="9"/>
        <v>0</v>
      </c>
      <c r="V357" s="253">
        <f t="shared" si="10"/>
        <v>72</v>
      </c>
      <c r="W357" s="254">
        <f t="shared" si="11"/>
        <v>6.5</v>
      </c>
      <c r="X357" s="257" t="s">
        <v>1594</v>
      </c>
      <c r="Y357" s="257" t="s">
        <v>3180</v>
      </c>
      <c r="Z357" s="257" t="s">
        <v>1534</v>
      </c>
      <c r="AA357" s="250">
        <v>24.2</v>
      </c>
      <c r="AB357" s="248">
        <f t="shared" si="15"/>
        <v>24200000</v>
      </c>
      <c r="AC357" s="248">
        <f t="shared" si="16"/>
        <v>104400000</v>
      </c>
      <c r="AD357" s="251">
        <v>162.64</v>
      </c>
      <c r="AE357" s="49">
        <f t="shared" si="17"/>
        <v>162640000</v>
      </c>
      <c r="AF357" s="258">
        <f t="shared" si="13"/>
        <v>0.2304761905</v>
      </c>
      <c r="AG357" s="257"/>
      <c r="AH357" s="257"/>
      <c r="AI357" s="273" t="s">
        <v>3181</v>
      </c>
      <c r="AJ357" s="255"/>
    </row>
    <row r="358" ht="15.75" customHeight="1">
      <c r="A358" s="260" t="s">
        <v>4022</v>
      </c>
      <c r="B358" s="248">
        <v>185.3</v>
      </c>
      <c r="C358" s="249">
        <f t="shared" si="2"/>
        <v>1.425384615</v>
      </c>
      <c r="D358" s="250">
        <f t="shared" si="3"/>
        <v>1.425384615</v>
      </c>
      <c r="E358" s="251">
        <v>130.0</v>
      </c>
      <c r="F358" s="251">
        <v>107.5</v>
      </c>
      <c r="G358" s="48">
        <f t="shared" si="5"/>
        <v>0.580140313</v>
      </c>
      <c r="H358" s="111">
        <f t="shared" si="6"/>
        <v>77.7</v>
      </c>
      <c r="I358" s="252">
        <f t="shared" si="7"/>
        <v>0.4193200216</v>
      </c>
      <c r="J358" s="248">
        <f t="shared" si="19"/>
        <v>185300000</v>
      </c>
      <c r="K358" s="253">
        <v>2009.0</v>
      </c>
      <c r="L358" s="254" t="s">
        <v>18</v>
      </c>
      <c r="M358" s="254"/>
      <c r="N358" s="254"/>
      <c r="O358" s="254"/>
      <c r="P358" s="254">
        <v>64.0</v>
      </c>
      <c r="Q358" s="253">
        <v>56.0</v>
      </c>
      <c r="R358" s="263">
        <f t="shared" si="8"/>
        <v>60</v>
      </c>
      <c r="S358" s="253">
        <v>68.0</v>
      </c>
      <c r="T358" s="253">
        <v>77.0</v>
      </c>
      <c r="U358" s="253">
        <f t="shared" si="9"/>
        <v>-9</v>
      </c>
      <c r="V358" s="253">
        <f t="shared" si="10"/>
        <v>72.5</v>
      </c>
      <c r="W358" s="263">
        <f t="shared" si="11"/>
        <v>-12.5</v>
      </c>
      <c r="X358" s="257" t="s">
        <v>1602</v>
      </c>
      <c r="Y358" s="257" t="s">
        <v>4023</v>
      </c>
      <c r="Z358" s="257" t="s">
        <v>1534</v>
      </c>
      <c r="AA358" s="250">
        <v>55.2</v>
      </c>
      <c r="AB358" s="248">
        <f t="shared" si="15"/>
        <v>55200000</v>
      </c>
      <c r="AC358" s="248">
        <f t="shared" si="16"/>
        <v>107500000</v>
      </c>
      <c r="AD358" s="251">
        <v>77.7</v>
      </c>
      <c r="AE358" s="49">
        <f t="shared" si="17"/>
        <v>77700000</v>
      </c>
      <c r="AF358" s="258">
        <f t="shared" si="13"/>
        <v>0.4246153846</v>
      </c>
      <c r="AG358" s="257"/>
      <c r="AH358" s="257"/>
      <c r="AI358" s="273" t="s">
        <v>4024</v>
      </c>
      <c r="AJ358" s="255"/>
    </row>
    <row r="359" ht="15.75" customHeight="1">
      <c r="A359" s="260" t="s">
        <v>3046</v>
      </c>
      <c r="B359" s="248">
        <v>385.65</v>
      </c>
      <c r="C359" s="249">
        <f t="shared" si="2"/>
        <v>2.754642857</v>
      </c>
      <c r="D359" s="250">
        <f t="shared" si="3"/>
        <v>2.754642857</v>
      </c>
      <c r="E359" s="251">
        <v>140.0</v>
      </c>
      <c r="F359" s="251">
        <v>257.7</v>
      </c>
      <c r="G359" s="48">
        <f t="shared" si="5"/>
        <v>0.6682224815</v>
      </c>
      <c r="H359" s="111">
        <f t="shared" si="6"/>
        <v>127.95</v>
      </c>
      <c r="I359" s="252">
        <f t="shared" si="7"/>
        <v>0.3317775185</v>
      </c>
      <c r="J359" s="248">
        <f t="shared" si="19"/>
        <v>385650000</v>
      </c>
      <c r="K359" s="253">
        <v>2009.0</v>
      </c>
      <c r="L359" s="254" t="s">
        <v>18</v>
      </c>
      <c r="M359" s="254"/>
      <c r="N359" s="254"/>
      <c r="O359" s="254"/>
      <c r="P359" s="254">
        <v>94.0</v>
      </c>
      <c r="Q359" s="253">
        <v>83.0</v>
      </c>
      <c r="R359" s="263">
        <f t="shared" si="8"/>
        <v>88.5</v>
      </c>
      <c r="S359" s="253">
        <v>91.0</v>
      </c>
      <c r="T359" s="253">
        <v>80.0</v>
      </c>
      <c r="U359" s="253">
        <f t="shared" si="9"/>
        <v>11</v>
      </c>
      <c r="V359" s="253">
        <f t="shared" si="10"/>
        <v>85.5</v>
      </c>
      <c r="W359" s="263">
        <f t="shared" si="11"/>
        <v>3</v>
      </c>
      <c r="X359" s="257" t="s">
        <v>1602</v>
      </c>
      <c r="Y359" s="257" t="s">
        <v>2187</v>
      </c>
      <c r="Z359" s="257" t="s">
        <v>1540</v>
      </c>
      <c r="AA359" s="250">
        <v>75.2</v>
      </c>
      <c r="AB359" s="248">
        <f t="shared" si="15"/>
        <v>75200000</v>
      </c>
      <c r="AC359" s="248">
        <f t="shared" si="16"/>
        <v>257700000</v>
      </c>
      <c r="AD359" s="251">
        <v>127.95</v>
      </c>
      <c r="AE359" s="49">
        <f t="shared" si="17"/>
        <v>127950000</v>
      </c>
      <c r="AF359" s="258">
        <f t="shared" si="13"/>
        <v>0.5371428571</v>
      </c>
      <c r="AG359" s="257"/>
      <c r="AH359" s="257"/>
      <c r="AI359" s="273" t="s">
        <v>3047</v>
      </c>
      <c r="AJ359" s="255"/>
    </row>
    <row r="360" ht="15.75" customHeight="1">
      <c r="A360" s="260" t="s">
        <v>2790</v>
      </c>
      <c r="B360" s="248">
        <v>485.9</v>
      </c>
      <c r="C360" s="249">
        <f t="shared" si="2"/>
        <v>3.239333333</v>
      </c>
      <c r="D360" s="250">
        <f t="shared" si="3"/>
        <v>3.239333333</v>
      </c>
      <c r="E360" s="251">
        <v>150.0</v>
      </c>
      <c r="F360" s="251">
        <v>133.4</v>
      </c>
      <c r="G360" s="48">
        <f t="shared" si="5"/>
        <v>0.2745420868</v>
      </c>
      <c r="H360" s="111">
        <f t="shared" si="6"/>
        <v>352.6</v>
      </c>
      <c r="I360" s="252">
        <f t="shared" si="7"/>
        <v>0.7256637168</v>
      </c>
      <c r="J360" s="248">
        <f t="shared" si="19"/>
        <v>485900000</v>
      </c>
      <c r="K360" s="253">
        <v>2009.0</v>
      </c>
      <c r="L360" s="254" t="s">
        <v>18</v>
      </c>
      <c r="M360" s="254"/>
      <c r="N360" s="254"/>
      <c r="O360" s="254"/>
      <c r="P360" s="254">
        <v>36.0</v>
      </c>
      <c r="Q360" s="253">
        <v>48.0</v>
      </c>
      <c r="R360" s="263">
        <f t="shared" si="8"/>
        <v>42</v>
      </c>
      <c r="S360" s="253">
        <v>65.0</v>
      </c>
      <c r="T360" s="253">
        <v>62.0</v>
      </c>
      <c r="U360" s="248">
        <f t="shared" si="9"/>
        <v>3</v>
      </c>
      <c r="V360" s="253">
        <f t="shared" si="10"/>
        <v>63.5</v>
      </c>
      <c r="W360" s="263">
        <f t="shared" si="11"/>
        <v>-21.5</v>
      </c>
      <c r="X360" s="257" t="s">
        <v>1527</v>
      </c>
      <c r="Y360" s="257" t="s">
        <v>1646</v>
      </c>
      <c r="Z360" s="257" t="s">
        <v>1550</v>
      </c>
      <c r="AA360" s="250">
        <v>46.2</v>
      </c>
      <c r="AB360" s="248">
        <f t="shared" si="15"/>
        <v>46200000</v>
      </c>
      <c r="AC360" s="248">
        <f t="shared" si="16"/>
        <v>133400000</v>
      </c>
      <c r="AD360" s="251">
        <v>352.6</v>
      </c>
      <c r="AE360" s="49">
        <f t="shared" si="17"/>
        <v>352600000</v>
      </c>
      <c r="AF360" s="258">
        <f t="shared" si="13"/>
        <v>0.308</v>
      </c>
      <c r="AG360" s="257"/>
      <c r="AH360" s="257"/>
      <c r="AI360" s="273" t="s">
        <v>2791</v>
      </c>
      <c r="AJ360" s="255"/>
    </row>
    <row r="361" ht="15.75" customHeight="1">
      <c r="A361" s="260" t="s">
        <v>3048</v>
      </c>
      <c r="B361" s="248">
        <v>413.0</v>
      </c>
      <c r="C361" s="249">
        <f t="shared" si="2"/>
        <v>2.753333333</v>
      </c>
      <c r="D361" s="250">
        <f t="shared" si="3"/>
        <v>2.753333333</v>
      </c>
      <c r="E361" s="251">
        <v>150.0</v>
      </c>
      <c r="F361" s="251">
        <v>177.2</v>
      </c>
      <c r="G361" s="48">
        <f t="shared" si="5"/>
        <v>0.4290556901</v>
      </c>
      <c r="H361" s="111">
        <f t="shared" si="6"/>
        <v>235.8</v>
      </c>
      <c r="I361" s="252">
        <f t="shared" si="7"/>
        <v>0.5709443099</v>
      </c>
      <c r="J361" s="248">
        <f t="shared" si="19"/>
        <v>413000000</v>
      </c>
      <c r="K361" s="253">
        <v>2009.0</v>
      </c>
      <c r="L361" s="254" t="s">
        <v>18</v>
      </c>
      <c r="M361" s="254"/>
      <c r="N361" s="254"/>
      <c r="O361" s="254"/>
      <c r="P361" s="254">
        <v>43.0</v>
      </c>
      <c r="Q361" s="253">
        <v>42.0</v>
      </c>
      <c r="R361" s="254">
        <f t="shared" si="8"/>
        <v>42.5</v>
      </c>
      <c r="S361" s="253">
        <v>60.0</v>
      </c>
      <c r="T361" s="253">
        <v>54.0</v>
      </c>
      <c r="U361" s="253">
        <f t="shared" si="9"/>
        <v>6</v>
      </c>
      <c r="V361" s="253">
        <f t="shared" si="10"/>
        <v>57</v>
      </c>
      <c r="W361" s="254">
        <f t="shared" si="11"/>
        <v>-14.5</v>
      </c>
      <c r="X361" s="257" t="s">
        <v>1602</v>
      </c>
      <c r="Y361" s="257" t="s">
        <v>2388</v>
      </c>
      <c r="Z361" s="257" t="s">
        <v>1550</v>
      </c>
      <c r="AA361" s="250">
        <v>54.2</v>
      </c>
      <c r="AB361" s="248">
        <f t="shared" si="15"/>
        <v>54200000</v>
      </c>
      <c r="AC361" s="248">
        <f t="shared" si="16"/>
        <v>177200000</v>
      </c>
      <c r="AD361" s="251">
        <v>235.8</v>
      </c>
      <c r="AE361" s="49">
        <f t="shared" si="17"/>
        <v>235800000</v>
      </c>
      <c r="AF361" s="258">
        <f t="shared" si="13"/>
        <v>0.3613333333</v>
      </c>
      <c r="AG361" s="257"/>
      <c r="AH361" s="257"/>
      <c r="AI361" s="273" t="s">
        <v>3049</v>
      </c>
      <c r="AJ361" s="255"/>
    </row>
    <row r="362" ht="15.75" customHeight="1">
      <c r="A362" s="260" t="s">
        <v>3216</v>
      </c>
      <c r="B362" s="248">
        <v>373.1</v>
      </c>
      <c r="C362" s="249">
        <f t="shared" si="2"/>
        <v>2.487333333</v>
      </c>
      <c r="D362" s="250">
        <f t="shared" si="3"/>
        <v>2.487333333</v>
      </c>
      <c r="E362" s="251">
        <v>150.0</v>
      </c>
      <c r="F362" s="251">
        <v>179.9</v>
      </c>
      <c r="G362" s="48">
        <f t="shared" si="5"/>
        <v>0.4821763602</v>
      </c>
      <c r="H362" s="111">
        <f t="shared" si="6"/>
        <v>193.2</v>
      </c>
      <c r="I362" s="252">
        <f t="shared" si="7"/>
        <v>0.5178236398</v>
      </c>
      <c r="J362" s="248">
        <f t="shared" si="19"/>
        <v>373100000</v>
      </c>
      <c r="K362" s="253">
        <v>2009.0</v>
      </c>
      <c r="L362" s="254" t="s">
        <v>18</v>
      </c>
      <c r="M362" s="254"/>
      <c r="N362" s="254"/>
      <c r="O362" s="254"/>
      <c r="P362" s="254">
        <v>37.0</v>
      </c>
      <c r="Q362" s="253">
        <v>40.0</v>
      </c>
      <c r="R362" s="254">
        <f t="shared" si="8"/>
        <v>38.5</v>
      </c>
      <c r="S362" s="253">
        <v>72.0</v>
      </c>
      <c r="T362" s="253">
        <v>61.0</v>
      </c>
      <c r="U362" s="253">
        <f t="shared" si="9"/>
        <v>11</v>
      </c>
      <c r="V362" s="253">
        <f t="shared" si="10"/>
        <v>66.5</v>
      </c>
      <c r="W362" s="254">
        <f t="shared" si="11"/>
        <v>-28</v>
      </c>
      <c r="X362" s="257" t="s">
        <v>1602</v>
      </c>
      <c r="Y362" s="257" t="s">
        <v>2187</v>
      </c>
      <c r="Z362" s="257" t="s">
        <v>1534</v>
      </c>
      <c r="AA362" s="250">
        <v>85.1</v>
      </c>
      <c r="AB362" s="248">
        <f t="shared" si="15"/>
        <v>85100000</v>
      </c>
      <c r="AC362" s="248">
        <f t="shared" si="16"/>
        <v>179900000</v>
      </c>
      <c r="AD362" s="251">
        <v>193.2</v>
      </c>
      <c r="AE362" s="49">
        <f t="shared" si="17"/>
        <v>193200000</v>
      </c>
      <c r="AF362" s="258">
        <f t="shared" si="13"/>
        <v>0.5673333333</v>
      </c>
      <c r="AG362" s="257"/>
      <c r="AH362" s="257"/>
      <c r="AI362" s="273" t="s">
        <v>3217</v>
      </c>
      <c r="AJ362" s="255"/>
    </row>
    <row r="363" ht="15.75" customHeight="1">
      <c r="A363" s="260" t="s">
        <v>3633</v>
      </c>
      <c r="B363" s="248">
        <v>285.1</v>
      </c>
      <c r="C363" s="249">
        <f t="shared" si="2"/>
        <v>1.900666667</v>
      </c>
      <c r="D363" s="250">
        <f t="shared" si="3"/>
        <v>1.900666667</v>
      </c>
      <c r="E363" s="251">
        <v>150.0</v>
      </c>
      <c r="F363" s="251">
        <v>119.4</v>
      </c>
      <c r="G363" s="48">
        <f t="shared" si="5"/>
        <v>0.4188004209</v>
      </c>
      <c r="H363" s="111">
        <f t="shared" si="6"/>
        <v>173.38</v>
      </c>
      <c r="I363" s="252">
        <f t="shared" si="7"/>
        <v>0.6081374956</v>
      </c>
      <c r="J363" s="248">
        <f t="shared" si="19"/>
        <v>285100000</v>
      </c>
      <c r="K363" s="253">
        <v>2009.0</v>
      </c>
      <c r="L363" s="254" t="s">
        <v>18</v>
      </c>
      <c r="M363" s="254"/>
      <c r="N363" s="254"/>
      <c r="O363" s="254"/>
      <c r="P363" s="254">
        <v>22.0</v>
      </c>
      <c r="Q363" s="253">
        <v>41.0</v>
      </c>
      <c r="R363" s="254">
        <f t="shared" si="8"/>
        <v>31.5</v>
      </c>
      <c r="S363" s="253">
        <v>50.0</v>
      </c>
      <c r="T363" s="253">
        <v>41.0</v>
      </c>
      <c r="U363" s="253">
        <f t="shared" si="9"/>
        <v>9</v>
      </c>
      <c r="V363" s="253">
        <f t="shared" si="10"/>
        <v>45.5</v>
      </c>
      <c r="W363" s="254">
        <f t="shared" si="11"/>
        <v>-14</v>
      </c>
      <c r="X363" s="257" t="s">
        <v>1602</v>
      </c>
      <c r="Y363" s="257" t="s">
        <v>2388</v>
      </c>
      <c r="Z363" s="257" t="s">
        <v>1540</v>
      </c>
      <c r="AA363" s="250">
        <v>31.7</v>
      </c>
      <c r="AB363" s="248">
        <f t="shared" si="15"/>
        <v>31700000</v>
      </c>
      <c r="AC363" s="248">
        <f t="shared" si="16"/>
        <v>119400000</v>
      </c>
      <c r="AD363" s="251">
        <v>173.38</v>
      </c>
      <c r="AE363" s="49">
        <f t="shared" si="17"/>
        <v>173380000</v>
      </c>
      <c r="AF363" s="258">
        <f t="shared" si="13"/>
        <v>0.2113333333</v>
      </c>
      <c r="AG363" s="257"/>
      <c r="AH363" s="257"/>
      <c r="AI363" s="273" t="s">
        <v>3634</v>
      </c>
      <c r="AJ363" s="255"/>
    </row>
    <row r="364" ht="15.75" customHeight="1">
      <c r="A364" s="247" t="s">
        <v>2413</v>
      </c>
      <c r="B364" s="248">
        <v>731.3</v>
      </c>
      <c r="C364" s="249">
        <f t="shared" si="2"/>
        <v>4.178857143</v>
      </c>
      <c r="D364" s="250">
        <f t="shared" si="3"/>
        <v>4.178857143</v>
      </c>
      <c r="E364" s="251">
        <v>175.0</v>
      </c>
      <c r="F364" s="251">
        <v>293.0</v>
      </c>
      <c r="G364" s="48">
        <f t="shared" si="5"/>
        <v>0.4006563654</v>
      </c>
      <c r="H364" s="111">
        <f t="shared" si="6"/>
        <v>438.3</v>
      </c>
      <c r="I364" s="252">
        <f t="shared" si="7"/>
        <v>0.5993436346</v>
      </c>
      <c r="J364" s="266">
        <f>SUM(AC364+AD364*1000000)</f>
        <v>731300000</v>
      </c>
      <c r="K364" s="253">
        <v>2009.0</v>
      </c>
      <c r="L364" s="254" t="s">
        <v>18</v>
      </c>
      <c r="M364" s="254"/>
      <c r="N364" s="254"/>
      <c r="O364" s="254"/>
      <c r="P364" s="254">
        <v>98.0</v>
      </c>
      <c r="Q364" s="253">
        <v>88.0</v>
      </c>
      <c r="R364" s="263">
        <f t="shared" si="8"/>
        <v>93</v>
      </c>
      <c r="S364" s="253">
        <v>86.0</v>
      </c>
      <c r="T364" s="253">
        <v>88.0</v>
      </c>
      <c r="U364" s="248">
        <f t="shared" si="9"/>
        <v>-2</v>
      </c>
      <c r="V364" s="253">
        <f t="shared" si="10"/>
        <v>87</v>
      </c>
      <c r="W364" s="263">
        <f t="shared" si="11"/>
        <v>6</v>
      </c>
      <c r="X364" s="257" t="s">
        <v>1594</v>
      </c>
      <c r="Y364" s="257" t="s">
        <v>2414</v>
      </c>
      <c r="Z364" s="257" t="s">
        <v>1540</v>
      </c>
      <c r="AA364" s="250">
        <v>68.1</v>
      </c>
      <c r="AB364" s="248">
        <f t="shared" si="15"/>
        <v>68100000</v>
      </c>
      <c r="AC364" s="248">
        <f t="shared" si="16"/>
        <v>293000000</v>
      </c>
      <c r="AD364" s="251">
        <v>438.3</v>
      </c>
      <c r="AE364" s="49">
        <f t="shared" si="17"/>
        <v>438300000</v>
      </c>
      <c r="AF364" s="258">
        <f t="shared" si="13"/>
        <v>0.3891428571</v>
      </c>
      <c r="AG364" s="257" t="s">
        <v>1608</v>
      </c>
      <c r="AH364" s="257" t="s">
        <v>1839</v>
      </c>
      <c r="AI364" s="273" t="s">
        <v>2415</v>
      </c>
      <c r="AJ364" s="255"/>
    </row>
    <row r="365" ht="15.75" customHeight="1">
      <c r="A365" s="260" t="s">
        <v>3427</v>
      </c>
      <c r="B365" s="248">
        <v>381.5</v>
      </c>
      <c r="C365" s="249">
        <f t="shared" si="2"/>
        <v>2.18</v>
      </c>
      <c r="D365" s="250">
        <f t="shared" si="3"/>
        <v>2.18</v>
      </c>
      <c r="E365" s="251">
        <v>175.0</v>
      </c>
      <c r="F365" s="251">
        <v>198.4</v>
      </c>
      <c r="G365" s="48">
        <f t="shared" si="5"/>
        <v>0.5200524246</v>
      </c>
      <c r="H365" s="111">
        <f t="shared" si="6"/>
        <v>183.2</v>
      </c>
      <c r="I365" s="252">
        <f t="shared" si="7"/>
        <v>0.4802096986</v>
      </c>
      <c r="J365" s="248">
        <f>B365*1000000</f>
        <v>381500000</v>
      </c>
      <c r="K365" s="253">
        <v>2009.0</v>
      </c>
      <c r="L365" s="254" t="s">
        <v>18</v>
      </c>
      <c r="M365" s="254"/>
      <c r="N365" s="254"/>
      <c r="O365" s="254"/>
      <c r="P365" s="254">
        <v>72.0</v>
      </c>
      <c r="Q365" s="253">
        <v>56.0</v>
      </c>
      <c r="R365" s="254">
        <f t="shared" si="8"/>
        <v>64</v>
      </c>
      <c r="S365" s="253">
        <v>65.0</v>
      </c>
      <c r="T365" s="253">
        <v>66.0</v>
      </c>
      <c r="U365" s="253">
        <f t="shared" si="9"/>
        <v>-1</v>
      </c>
      <c r="V365" s="253">
        <f t="shared" si="10"/>
        <v>65.5</v>
      </c>
      <c r="W365" s="254">
        <f t="shared" si="11"/>
        <v>-1.5</v>
      </c>
      <c r="X365" s="257" t="s">
        <v>1594</v>
      </c>
      <c r="Y365" s="257" t="s">
        <v>1775</v>
      </c>
      <c r="Z365" s="257" t="s">
        <v>1540</v>
      </c>
      <c r="AA365" s="250">
        <v>59.3</v>
      </c>
      <c r="AB365" s="248">
        <f t="shared" si="15"/>
        <v>59300000</v>
      </c>
      <c r="AC365" s="248">
        <f t="shared" si="16"/>
        <v>198400000</v>
      </c>
      <c r="AD365" s="251">
        <v>183.2</v>
      </c>
      <c r="AE365" s="49">
        <f t="shared" si="17"/>
        <v>183200000</v>
      </c>
      <c r="AF365" s="258">
        <f t="shared" si="13"/>
        <v>0.3388571429</v>
      </c>
      <c r="AG365" s="257"/>
      <c r="AH365" s="257"/>
      <c r="AI365" s="273" t="s">
        <v>3428</v>
      </c>
      <c r="AJ365" s="255"/>
    </row>
    <row r="366" ht="15.75" customHeight="1">
      <c r="A366" s="260" t="s">
        <v>3766</v>
      </c>
      <c r="B366" s="248">
        <v>302.1</v>
      </c>
      <c r="C366" s="249">
        <f t="shared" si="2"/>
        <v>1.726285714</v>
      </c>
      <c r="D366" s="250">
        <f t="shared" si="3"/>
        <v>1.726285714</v>
      </c>
      <c r="E366" s="251">
        <v>175.0</v>
      </c>
      <c r="F366" s="251">
        <v>150.2</v>
      </c>
      <c r="G366" s="48">
        <f t="shared" si="5"/>
        <v>0.4971863621</v>
      </c>
      <c r="H366" s="111">
        <f t="shared" si="6"/>
        <v>152.0787741</v>
      </c>
      <c r="I366" s="252">
        <f t="shared" si="7"/>
        <v>0.503405409</v>
      </c>
      <c r="J366" s="266">
        <f>SUM(AC366+AD366*1000000)</f>
        <v>302460000</v>
      </c>
      <c r="K366" s="253">
        <v>2009.0</v>
      </c>
      <c r="L366" s="254" t="s">
        <v>18</v>
      </c>
      <c r="M366" s="254"/>
      <c r="N366" s="254"/>
      <c r="O366" s="254"/>
      <c r="P366" s="254">
        <v>33.0</v>
      </c>
      <c r="Q366" s="253">
        <v>32.0</v>
      </c>
      <c r="R366" s="254">
        <f t="shared" si="8"/>
        <v>32.5</v>
      </c>
      <c r="S366" s="253">
        <v>62.0</v>
      </c>
      <c r="T366" s="253">
        <v>53.0</v>
      </c>
      <c r="U366" s="253">
        <f t="shared" si="9"/>
        <v>9</v>
      </c>
      <c r="V366" s="253">
        <f t="shared" si="10"/>
        <v>57.5</v>
      </c>
      <c r="W366" s="254">
        <f t="shared" si="11"/>
        <v>-25</v>
      </c>
      <c r="X366" s="257" t="s">
        <v>1602</v>
      </c>
      <c r="Y366" s="257" t="s">
        <v>2187</v>
      </c>
      <c r="Z366" s="257" t="s">
        <v>1534</v>
      </c>
      <c r="AA366" s="250">
        <v>54.7</v>
      </c>
      <c r="AB366" s="248">
        <f t="shared" si="15"/>
        <v>54700000</v>
      </c>
      <c r="AC366" s="248">
        <f t="shared" si="16"/>
        <v>150200000</v>
      </c>
      <c r="AD366" s="251">
        <v>152.26</v>
      </c>
      <c r="AE366" s="49">
        <f t="shared" si="17"/>
        <v>152260000</v>
      </c>
      <c r="AF366" s="258">
        <f t="shared" si="13"/>
        <v>0.3125714286</v>
      </c>
      <c r="AG366" s="257"/>
      <c r="AH366" s="257"/>
      <c r="AI366" s="273" t="s">
        <v>3767</v>
      </c>
      <c r="AJ366" s="255"/>
    </row>
    <row r="367" ht="15.75" customHeight="1">
      <c r="A367" s="260">
        <v>2012.0</v>
      </c>
      <c r="B367" s="248">
        <v>769.69</v>
      </c>
      <c r="C367" s="249">
        <f t="shared" si="2"/>
        <v>3.84845</v>
      </c>
      <c r="D367" s="250">
        <f t="shared" si="3"/>
        <v>3.84845</v>
      </c>
      <c r="E367" s="251">
        <v>200.0</v>
      </c>
      <c r="F367" s="251">
        <v>166.12</v>
      </c>
      <c r="G367" s="48">
        <f t="shared" si="5"/>
        <v>0.2158271512</v>
      </c>
      <c r="H367" s="111">
        <f t="shared" si="6"/>
        <v>603.57</v>
      </c>
      <c r="I367" s="252">
        <f t="shared" si="7"/>
        <v>0.7841728488</v>
      </c>
      <c r="J367" s="248">
        <f t="shared" ref="J367:J370" si="20">B367*1000000</f>
        <v>769690000</v>
      </c>
      <c r="K367" s="253">
        <v>2009.0</v>
      </c>
      <c r="L367" s="254" t="s">
        <v>18</v>
      </c>
      <c r="M367" s="254"/>
      <c r="N367" s="254"/>
      <c r="O367" s="254"/>
      <c r="P367" s="254">
        <v>39.0</v>
      </c>
      <c r="Q367" s="253">
        <v>49.0</v>
      </c>
      <c r="R367" s="263">
        <f t="shared" si="8"/>
        <v>44</v>
      </c>
      <c r="S367" s="253">
        <v>63.0</v>
      </c>
      <c r="T367" s="253">
        <v>54.0</v>
      </c>
      <c r="U367" s="248">
        <f t="shared" si="9"/>
        <v>9</v>
      </c>
      <c r="V367" s="253">
        <f t="shared" si="10"/>
        <v>58.5</v>
      </c>
      <c r="W367" s="263">
        <f t="shared" si="11"/>
        <v>-14.5</v>
      </c>
      <c r="X367" s="257" t="s">
        <v>1602</v>
      </c>
      <c r="Y367" s="257" t="s">
        <v>2187</v>
      </c>
      <c r="Z367" s="257" t="s">
        <v>1540</v>
      </c>
      <c r="AA367" s="250">
        <v>65.3</v>
      </c>
      <c r="AB367" s="248">
        <f t="shared" si="15"/>
        <v>65300000</v>
      </c>
      <c r="AC367" s="248">
        <f t="shared" si="16"/>
        <v>166120000</v>
      </c>
      <c r="AD367" s="251">
        <v>603.57</v>
      </c>
      <c r="AE367" s="49">
        <f t="shared" si="17"/>
        <v>603570000</v>
      </c>
      <c r="AF367" s="258">
        <f t="shared" si="13"/>
        <v>0.3265</v>
      </c>
      <c r="AG367" s="257"/>
      <c r="AH367" s="257"/>
      <c r="AI367" s="273" t="s">
        <v>2531</v>
      </c>
      <c r="AJ367" s="255"/>
    </row>
    <row r="368" ht="15.75" customHeight="1">
      <c r="A368" s="260" t="s">
        <v>3659</v>
      </c>
      <c r="B368" s="248">
        <v>372.0</v>
      </c>
      <c r="C368" s="249">
        <f t="shared" si="2"/>
        <v>1.86</v>
      </c>
      <c r="D368" s="250">
        <f t="shared" si="3"/>
        <v>1.86</v>
      </c>
      <c r="E368" s="251">
        <v>200.0</v>
      </c>
      <c r="F368" s="251">
        <v>125.3</v>
      </c>
      <c r="G368" s="48">
        <f t="shared" si="5"/>
        <v>0.336827957</v>
      </c>
      <c r="H368" s="111">
        <f t="shared" si="6"/>
        <v>246.7</v>
      </c>
      <c r="I368" s="252">
        <f t="shared" si="7"/>
        <v>0.663172043</v>
      </c>
      <c r="J368" s="248">
        <f t="shared" si="20"/>
        <v>372000000</v>
      </c>
      <c r="K368" s="253">
        <v>2009.0</v>
      </c>
      <c r="L368" s="254" t="s">
        <v>18</v>
      </c>
      <c r="M368" s="254"/>
      <c r="N368" s="254"/>
      <c r="O368" s="254"/>
      <c r="P368" s="254">
        <v>33.0</v>
      </c>
      <c r="Q368" s="253">
        <v>52.0</v>
      </c>
      <c r="R368" s="263">
        <f t="shared" si="8"/>
        <v>42.5</v>
      </c>
      <c r="S368" s="253">
        <v>64.0</v>
      </c>
      <c r="T368" s="253">
        <v>60.0</v>
      </c>
      <c r="U368" s="248">
        <f t="shared" si="9"/>
        <v>4</v>
      </c>
      <c r="V368" s="253">
        <f t="shared" si="10"/>
        <v>62</v>
      </c>
      <c r="W368" s="263">
        <f t="shared" si="11"/>
        <v>-19.5</v>
      </c>
      <c r="X368" s="257" t="s">
        <v>1602</v>
      </c>
      <c r="Y368" s="257" t="s">
        <v>1726</v>
      </c>
      <c r="Z368" s="257" t="s">
        <v>1550</v>
      </c>
      <c r="AA368" s="250">
        <v>42.6</v>
      </c>
      <c r="AB368" s="248">
        <f t="shared" si="15"/>
        <v>42600000</v>
      </c>
      <c r="AC368" s="248">
        <f t="shared" si="16"/>
        <v>125300000</v>
      </c>
      <c r="AD368" s="251">
        <v>246.7</v>
      </c>
      <c r="AE368" s="49">
        <f t="shared" si="17"/>
        <v>246700000</v>
      </c>
      <c r="AF368" s="258">
        <f t="shared" si="13"/>
        <v>0.213</v>
      </c>
      <c r="AG368" s="257"/>
      <c r="AH368" s="257"/>
      <c r="AI368" s="273" t="s">
        <v>3660</v>
      </c>
      <c r="AJ368" s="255"/>
    </row>
    <row r="369" ht="15.75" customHeight="1">
      <c r="A369" s="260" t="s">
        <v>38</v>
      </c>
      <c r="B369" s="248">
        <v>325.33</v>
      </c>
      <c r="C369" s="249">
        <f t="shared" si="2"/>
        <v>1.62665</v>
      </c>
      <c r="D369" s="250">
        <f t="shared" si="3"/>
        <v>1.62665</v>
      </c>
      <c r="E369" s="251">
        <v>200.0</v>
      </c>
      <c r="F369" s="251">
        <v>137.9</v>
      </c>
      <c r="G369" s="48">
        <f t="shared" si="5"/>
        <v>0.4238772938</v>
      </c>
      <c r="H369" s="111">
        <f t="shared" si="6"/>
        <v>187.43</v>
      </c>
      <c r="I369" s="252">
        <f t="shared" si="7"/>
        <v>0.5761227062</v>
      </c>
      <c r="J369" s="248">
        <f t="shared" si="20"/>
        <v>325330000</v>
      </c>
      <c r="K369" s="253">
        <v>2009.0</v>
      </c>
      <c r="L369" s="254" t="s">
        <v>18</v>
      </c>
      <c r="M369" s="254"/>
      <c r="N369" s="254"/>
      <c r="O369" s="254"/>
      <c r="P369" s="254">
        <v>52.0</v>
      </c>
      <c r="Q369" s="253">
        <v>55.0</v>
      </c>
      <c r="R369" s="254">
        <f t="shared" si="8"/>
        <v>53.5</v>
      </c>
      <c r="S369" s="253">
        <v>72.0</v>
      </c>
      <c r="T369" s="253">
        <v>73.0</v>
      </c>
      <c r="U369" s="253">
        <f t="shared" si="9"/>
        <v>-1</v>
      </c>
      <c r="V369" s="253">
        <f t="shared" si="10"/>
        <v>72.5</v>
      </c>
      <c r="W369" s="254">
        <f t="shared" si="11"/>
        <v>-19</v>
      </c>
      <c r="X369" s="257" t="s">
        <v>1594</v>
      </c>
      <c r="Y369" s="257" t="s">
        <v>2106</v>
      </c>
      <c r="Z369" s="257" t="s">
        <v>1534</v>
      </c>
      <c r="AA369" s="250">
        <v>30.1</v>
      </c>
      <c r="AB369" s="248">
        <f t="shared" si="15"/>
        <v>30100000</v>
      </c>
      <c r="AC369" s="248">
        <f t="shared" si="16"/>
        <v>137900000</v>
      </c>
      <c r="AD369" s="251">
        <v>187.43</v>
      </c>
      <c r="AE369" s="49">
        <f t="shared" si="17"/>
        <v>187430000</v>
      </c>
      <c r="AF369" s="258">
        <f t="shared" si="13"/>
        <v>0.1505</v>
      </c>
      <c r="AG369" s="257"/>
      <c r="AH369" s="257"/>
      <c r="AI369" s="273" t="s">
        <v>3845</v>
      </c>
      <c r="AJ369" s="255"/>
    </row>
    <row r="370" ht="15.75" customHeight="1">
      <c r="A370" s="260" t="s">
        <v>2475</v>
      </c>
      <c r="B370" s="248">
        <v>836.3</v>
      </c>
      <c r="C370" s="249">
        <f t="shared" si="2"/>
        <v>3.982380952</v>
      </c>
      <c r="D370" s="250">
        <f t="shared" si="3"/>
        <v>3.982380952</v>
      </c>
      <c r="E370" s="251">
        <v>210.0</v>
      </c>
      <c r="F370" s="251">
        <v>402.1</v>
      </c>
      <c r="G370" s="48">
        <f t="shared" si="5"/>
        <v>0.4808083224</v>
      </c>
      <c r="H370" s="111">
        <f t="shared" si="6"/>
        <v>434.2</v>
      </c>
      <c r="I370" s="252">
        <f t="shared" si="7"/>
        <v>0.5191916776</v>
      </c>
      <c r="J370" s="248">
        <f t="shared" si="20"/>
        <v>836300000</v>
      </c>
      <c r="K370" s="253">
        <v>2009.0</v>
      </c>
      <c r="L370" s="254" t="s">
        <v>18</v>
      </c>
      <c r="M370" s="254"/>
      <c r="N370" s="254"/>
      <c r="O370" s="254"/>
      <c r="P370" s="254">
        <v>20.0</v>
      </c>
      <c r="Q370" s="253">
        <v>35.0</v>
      </c>
      <c r="R370" s="263">
        <f t="shared" si="8"/>
        <v>27.5</v>
      </c>
      <c r="S370" s="253">
        <v>76.0</v>
      </c>
      <c r="T370" s="253">
        <v>56.0</v>
      </c>
      <c r="U370" s="248">
        <f t="shared" si="9"/>
        <v>20</v>
      </c>
      <c r="V370" s="253">
        <f t="shared" si="10"/>
        <v>66</v>
      </c>
      <c r="W370" s="263">
        <f t="shared" si="11"/>
        <v>-38.5</v>
      </c>
      <c r="X370" s="257" t="s">
        <v>1602</v>
      </c>
      <c r="Y370" s="257" t="s">
        <v>2187</v>
      </c>
      <c r="Z370" s="257" t="s">
        <v>1550</v>
      </c>
      <c r="AA370" s="250">
        <v>109.0</v>
      </c>
      <c r="AB370" s="248">
        <f t="shared" si="15"/>
        <v>109000000</v>
      </c>
      <c r="AC370" s="248">
        <f t="shared" si="16"/>
        <v>402100000</v>
      </c>
      <c r="AD370" s="251">
        <v>434.2</v>
      </c>
      <c r="AE370" s="49">
        <f t="shared" si="17"/>
        <v>434200000</v>
      </c>
      <c r="AF370" s="258">
        <f t="shared" si="13"/>
        <v>0.519047619</v>
      </c>
      <c r="AG370" s="257"/>
      <c r="AH370" s="257"/>
      <c r="AI370" s="273" t="s">
        <v>2476</v>
      </c>
      <c r="AJ370" s="255"/>
    </row>
    <row r="371" ht="15.75" customHeight="1">
      <c r="A371" s="247" t="s">
        <v>1715</v>
      </c>
      <c r="B371" s="266">
        <f>J371/1000000</f>
        <v>2910.284102</v>
      </c>
      <c r="C371" s="249">
        <f t="shared" si="2"/>
        <v>12.27967976</v>
      </c>
      <c r="D371" s="250">
        <f t="shared" si="3"/>
        <v>12.27967976</v>
      </c>
      <c r="E371" s="251">
        <v>237.0</v>
      </c>
      <c r="F371" s="251">
        <v>760.5</v>
      </c>
      <c r="G371" s="48">
        <f t="shared" si="5"/>
        <v>0.2613146941</v>
      </c>
      <c r="H371" s="111">
        <f t="shared" si="6"/>
        <v>2125.062453</v>
      </c>
      <c r="I371" s="252">
        <f t="shared" si="7"/>
        <v>0.7301907231</v>
      </c>
      <c r="J371" s="278">
        <v>2.910284102E9</v>
      </c>
      <c r="K371" s="253">
        <v>2009.0</v>
      </c>
      <c r="L371" s="254" t="s">
        <v>18</v>
      </c>
      <c r="M371" s="254"/>
      <c r="N371" s="254"/>
      <c r="O371" s="254"/>
      <c r="P371" s="254">
        <v>83.0</v>
      </c>
      <c r="Q371" s="253">
        <v>83.0</v>
      </c>
      <c r="R371" s="263">
        <f t="shared" si="8"/>
        <v>83</v>
      </c>
      <c r="S371" s="253">
        <v>92.0</v>
      </c>
      <c r="T371" s="253">
        <v>75.0</v>
      </c>
      <c r="U371" s="248">
        <f t="shared" si="9"/>
        <v>17</v>
      </c>
      <c r="V371" s="253">
        <f t="shared" si="10"/>
        <v>83.5</v>
      </c>
      <c r="W371" s="263">
        <f t="shared" si="11"/>
        <v>-0.5</v>
      </c>
      <c r="X371" s="257" t="s">
        <v>1602</v>
      </c>
      <c r="Y371" s="257" t="s">
        <v>1716</v>
      </c>
      <c r="Z371" s="257" t="s">
        <v>1540</v>
      </c>
      <c r="AA371" s="250">
        <v>77.0</v>
      </c>
      <c r="AB371" s="248">
        <f t="shared" si="15"/>
        <v>77000000</v>
      </c>
      <c r="AC371" s="248">
        <f t="shared" si="16"/>
        <v>760500000</v>
      </c>
      <c r="AD371" s="251">
        <f>AE371/1000000</f>
        <v>2125.062453</v>
      </c>
      <c r="AE371" s="49">
        <v>2.125062453E9</v>
      </c>
      <c r="AF371" s="258">
        <f t="shared" si="13"/>
        <v>0.3248945148</v>
      </c>
      <c r="AG371" s="257"/>
      <c r="AH371" s="257"/>
      <c r="AI371" s="273" t="s">
        <v>1717</v>
      </c>
      <c r="AJ371" s="255"/>
    </row>
    <row r="372" ht="15.75" customHeight="1">
      <c r="A372" s="260" t="s">
        <v>2551</v>
      </c>
      <c r="B372" s="248">
        <v>934.0</v>
      </c>
      <c r="C372" s="249">
        <f t="shared" si="2"/>
        <v>3.736</v>
      </c>
      <c r="D372" s="250">
        <f t="shared" si="3"/>
        <v>3.736</v>
      </c>
      <c r="E372" s="251">
        <v>250.0</v>
      </c>
      <c r="F372" s="251">
        <v>302.0</v>
      </c>
      <c r="G372" s="48">
        <f t="shared" si="5"/>
        <v>0.3233404711</v>
      </c>
      <c r="H372" s="111">
        <f t="shared" si="6"/>
        <v>632</v>
      </c>
      <c r="I372" s="252">
        <f t="shared" si="7"/>
        <v>0.6766595289</v>
      </c>
      <c r="J372" s="248">
        <f t="shared" ref="J372:J508" si="21">B372*1000000</f>
        <v>934000000</v>
      </c>
      <c r="K372" s="253">
        <v>2009.0</v>
      </c>
      <c r="L372" s="254" t="s">
        <v>18</v>
      </c>
      <c r="M372" s="254"/>
      <c r="N372" s="254"/>
      <c r="O372" s="254"/>
      <c r="P372" s="254">
        <v>83.0</v>
      </c>
      <c r="Q372" s="253">
        <v>78.0</v>
      </c>
      <c r="R372" s="263">
        <f t="shared" si="8"/>
        <v>80.5</v>
      </c>
      <c r="S372" s="253">
        <v>75.0</v>
      </c>
      <c r="T372" s="253">
        <v>69.0</v>
      </c>
      <c r="U372" s="248">
        <f t="shared" si="9"/>
        <v>6</v>
      </c>
      <c r="V372" s="253">
        <f t="shared" si="10"/>
        <v>72</v>
      </c>
      <c r="W372" s="263">
        <f t="shared" si="11"/>
        <v>8.5</v>
      </c>
      <c r="X372" s="257" t="s">
        <v>1694</v>
      </c>
      <c r="Y372" s="257" t="s">
        <v>1897</v>
      </c>
      <c r="Z372" s="257" t="s">
        <v>1550</v>
      </c>
      <c r="AA372" s="250">
        <v>77.8</v>
      </c>
      <c r="AB372" s="248">
        <f t="shared" si="15"/>
        <v>77800000</v>
      </c>
      <c r="AC372" s="248">
        <f t="shared" si="16"/>
        <v>302000000</v>
      </c>
      <c r="AD372" s="251">
        <v>632.0</v>
      </c>
      <c r="AE372" s="49">
        <f t="shared" ref="AE372:AE512" si="22">SUM(AD372*1000000)</f>
        <v>632000000</v>
      </c>
      <c r="AF372" s="258">
        <f t="shared" si="13"/>
        <v>0.3112</v>
      </c>
      <c r="AG372" s="257"/>
      <c r="AH372" s="257"/>
      <c r="AI372" s="273" t="s">
        <v>2552</v>
      </c>
      <c r="AJ372" s="255"/>
    </row>
    <row r="373" ht="15.75" customHeight="1">
      <c r="A373" s="247" t="s">
        <v>1495</v>
      </c>
      <c r="B373" s="248">
        <f t="shared" ref="B373:B508" si="23">SUM(F373+AD373)</f>
        <v>43.04</v>
      </c>
      <c r="C373" s="249">
        <f t="shared" si="2"/>
        <v>33.10769231</v>
      </c>
      <c r="D373" s="250">
        <f t="shared" si="3"/>
        <v>33.10769231</v>
      </c>
      <c r="E373" s="251">
        <v>1.3</v>
      </c>
      <c r="F373" s="251">
        <v>32.68</v>
      </c>
      <c r="G373" s="48">
        <f t="shared" si="5"/>
        <v>0.7592936803</v>
      </c>
      <c r="H373" s="111">
        <f t="shared" si="6"/>
        <v>10.36</v>
      </c>
      <c r="I373" s="252">
        <f t="shared" si="7"/>
        <v>0.2407063197</v>
      </c>
      <c r="J373" s="248">
        <f t="shared" si="21"/>
        <v>43040000</v>
      </c>
      <c r="K373" s="253">
        <v>2010.0</v>
      </c>
      <c r="L373" s="254" t="s">
        <v>20</v>
      </c>
      <c r="M373" s="254"/>
      <c r="N373" s="254"/>
      <c r="O373" s="254"/>
      <c r="P373" s="254">
        <v>15.0</v>
      </c>
      <c r="Q373" s="253">
        <v>25.0</v>
      </c>
      <c r="R373" s="254">
        <f t="shared" si="8"/>
        <v>20</v>
      </c>
      <c r="S373" s="253">
        <v>44.0</v>
      </c>
      <c r="T373" s="253">
        <v>47.0</v>
      </c>
      <c r="U373" s="253">
        <f t="shared" si="9"/>
        <v>-3</v>
      </c>
      <c r="V373" s="253">
        <f t="shared" si="10"/>
        <v>45.5</v>
      </c>
      <c r="W373" s="254">
        <f t="shared" si="11"/>
        <v>-25.5</v>
      </c>
      <c r="X373" s="257" t="s">
        <v>1543</v>
      </c>
      <c r="Y373" s="257" t="s">
        <v>1616</v>
      </c>
      <c r="Z373" s="257" t="s">
        <v>1540</v>
      </c>
      <c r="AA373" s="250">
        <v>12.3</v>
      </c>
      <c r="AB373" s="248">
        <f t="shared" si="15"/>
        <v>12300000</v>
      </c>
      <c r="AC373" s="248">
        <f t="shared" si="16"/>
        <v>32680000</v>
      </c>
      <c r="AD373" s="251">
        <v>10.36</v>
      </c>
      <c r="AE373" s="49">
        <f t="shared" si="22"/>
        <v>10360000</v>
      </c>
      <c r="AF373" s="258">
        <f t="shared" si="13"/>
        <v>9.461538462</v>
      </c>
      <c r="AG373" s="257"/>
      <c r="AH373" s="257"/>
      <c r="AI373" s="273" t="s">
        <v>1617</v>
      </c>
      <c r="AJ373" s="255"/>
    </row>
    <row r="374" ht="15.75" customHeight="1">
      <c r="A374" s="247" t="s">
        <v>1481</v>
      </c>
      <c r="B374" s="248">
        <f t="shared" si="23"/>
        <v>67.73</v>
      </c>
      <c r="C374" s="249">
        <f t="shared" si="2"/>
        <v>37.62777778</v>
      </c>
      <c r="D374" s="250">
        <f t="shared" si="3"/>
        <v>37.62777778</v>
      </c>
      <c r="E374" s="251">
        <v>1.8</v>
      </c>
      <c r="F374" s="251">
        <v>41.03</v>
      </c>
      <c r="G374" s="48">
        <f t="shared" si="5"/>
        <v>0.6057876864</v>
      </c>
      <c r="H374" s="111">
        <f t="shared" si="6"/>
        <v>26.7</v>
      </c>
      <c r="I374" s="252">
        <f t="shared" si="7"/>
        <v>0.3942123136</v>
      </c>
      <c r="J374" s="248">
        <f t="shared" si="21"/>
        <v>67730000</v>
      </c>
      <c r="K374" s="253">
        <v>2010.0</v>
      </c>
      <c r="L374" s="254" t="s">
        <v>20</v>
      </c>
      <c r="M374" s="254"/>
      <c r="N374" s="254"/>
      <c r="O374" s="254"/>
      <c r="P374" s="254">
        <v>73.0</v>
      </c>
      <c r="Q374" s="253">
        <v>63.0</v>
      </c>
      <c r="R374" s="254">
        <f t="shared" si="8"/>
        <v>68</v>
      </c>
      <c r="S374" s="253">
        <v>32.0</v>
      </c>
      <c r="T374" s="253">
        <v>61.0</v>
      </c>
      <c r="U374" s="253">
        <f t="shared" si="9"/>
        <v>-29</v>
      </c>
      <c r="V374" s="253">
        <f t="shared" si="10"/>
        <v>46.5</v>
      </c>
      <c r="W374" s="254">
        <f t="shared" si="11"/>
        <v>21.5</v>
      </c>
      <c r="X374" s="257" t="s">
        <v>1395</v>
      </c>
      <c r="Y374" s="257" t="s">
        <v>1611</v>
      </c>
      <c r="Z374" s="257" t="s">
        <v>1540</v>
      </c>
      <c r="AA374" s="250">
        <v>20.4</v>
      </c>
      <c r="AB374" s="248">
        <f t="shared" si="15"/>
        <v>20400000</v>
      </c>
      <c r="AC374" s="248">
        <f t="shared" si="16"/>
        <v>41030000</v>
      </c>
      <c r="AD374" s="251">
        <v>26.7</v>
      </c>
      <c r="AE374" s="49">
        <f t="shared" si="22"/>
        <v>26700000</v>
      </c>
      <c r="AF374" s="258">
        <f t="shared" si="13"/>
        <v>11.33333333</v>
      </c>
      <c r="AG374" s="257"/>
      <c r="AH374" s="257"/>
      <c r="AI374" s="273" t="s">
        <v>1614</v>
      </c>
      <c r="AJ374" s="255"/>
    </row>
    <row r="375" ht="15.75" customHeight="1">
      <c r="A375" s="247" t="s">
        <v>1786</v>
      </c>
      <c r="B375" s="248">
        <f t="shared" si="23"/>
        <v>19.15</v>
      </c>
      <c r="C375" s="249">
        <f t="shared" si="2"/>
        <v>9.575</v>
      </c>
      <c r="D375" s="250">
        <f t="shared" si="3"/>
        <v>9.575</v>
      </c>
      <c r="E375" s="251">
        <v>2.0</v>
      </c>
      <c r="F375" s="251">
        <v>1.04</v>
      </c>
      <c r="G375" s="48">
        <f t="shared" si="5"/>
        <v>0.05430809399</v>
      </c>
      <c r="H375" s="111">
        <f t="shared" si="6"/>
        <v>18.11</v>
      </c>
      <c r="I375" s="252">
        <f t="shared" si="7"/>
        <v>0.945691906</v>
      </c>
      <c r="J375" s="248">
        <f t="shared" si="21"/>
        <v>19150000</v>
      </c>
      <c r="K375" s="253">
        <v>2010.0</v>
      </c>
      <c r="L375" s="254" t="s">
        <v>20</v>
      </c>
      <c r="M375" s="254"/>
      <c r="N375" s="254"/>
      <c r="O375" s="254"/>
      <c r="P375" s="254">
        <v>86.0</v>
      </c>
      <c r="Q375" s="253">
        <v>65.0</v>
      </c>
      <c r="R375" s="254">
        <f t="shared" si="8"/>
        <v>75.5</v>
      </c>
      <c r="S375" s="253">
        <v>63.0</v>
      </c>
      <c r="T375" s="253">
        <v>72.0</v>
      </c>
      <c r="U375" s="253">
        <f t="shared" si="9"/>
        <v>-9</v>
      </c>
      <c r="V375" s="253">
        <f t="shared" si="10"/>
        <v>67.5</v>
      </c>
      <c r="W375" s="254">
        <f t="shared" si="11"/>
        <v>8</v>
      </c>
      <c r="X375" s="257" t="s">
        <v>1527</v>
      </c>
      <c r="Y375" s="257" t="s">
        <v>1646</v>
      </c>
      <c r="Z375" s="257" t="s">
        <v>1540</v>
      </c>
      <c r="AA375" s="250">
        <v>0.103</v>
      </c>
      <c r="AB375" s="248">
        <f t="shared" si="15"/>
        <v>103000</v>
      </c>
      <c r="AC375" s="248">
        <f t="shared" si="16"/>
        <v>1040000</v>
      </c>
      <c r="AD375" s="251">
        <v>18.11</v>
      </c>
      <c r="AE375" s="49">
        <f t="shared" si="22"/>
        <v>18110000</v>
      </c>
      <c r="AF375" s="258">
        <f t="shared" si="13"/>
        <v>0.0515</v>
      </c>
      <c r="AG375" s="257"/>
      <c r="AH375" s="257"/>
      <c r="AI375" s="273" t="s">
        <v>1787</v>
      </c>
      <c r="AJ375" s="255"/>
    </row>
    <row r="376" ht="15.75" customHeight="1">
      <c r="A376" s="247" t="s">
        <v>1974</v>
      </c>
      <c r="B376" s="248">
        <f t="shared" si="23"/>
        <v>13.83</v>
      </c>
      <c r="C376" s="249">
        <f t="shared" si="2"/>
        <v>6.915</v>
      </c>
      <c r="D376" s="250">
        <f t="shared" si="3"/>
        <v>6.915</v>
      </c>
      <c r="E376" s="251">
        <v>2.0</v>
      </c>
      <c r="F376" s="251">
        <v>6.53</v>
      </c>
      <c r="G376" s="48">
        <f t="shared" si="5"/>
        <v>0.4721619667</v>
      </c>
      <c r="H376" s="111">
        <f t="shared" si="6"/>
        <v>7.3</v>
      </c>
      <c r="I376" s="252">
        <f t="shared" si="7"/>
        <v>0.5278380333</v>
      </c>
      <c r="J376" s="248">
        <f t="shared" si="21"/>
        <v>13830000</v>
      </c>
      <c r="K376" s="253">
        <v>2010.0</v>
      </c>
      <c r="L376" s="254" t="s">
        <v>20</v>
      </c>
      <c r="M376" s="254"/>
      <c r="N376" s="254"/>
      <c r="O376" s="254"/>
      <c r="P376" s="254">
        <v>94.0</v>
      </c>
      <c r="Q376" s="253">
        <v>90.0</v>
      </c>
      <c r="R376" s="254">
        <f t="shared" si="8"/>
        <v>92</v>
      </c>
      <c r="S376" s="253">
        <v>73.0</v>
      </c>
      <c r="T376" s="253">
        <v>73.0</v>
      </c>
      <c r="U376" s="253">
        <f t="shared" si="9"/>
        <v>0</v>
      </c>
      <c r="V376" s="253">
        <f t="shared" si="10"/>
        <v>73</v>
      </c>
      <c r="W376" s="254">
        <f t="shared" si="11"/>
        <v>19</v>
      </c>
      <c r="X376" s="257" t="s">
        <v>1565</v>
      </c>
      <c r="Y376" s="257" t="s">
        <v>1565</v>
      </c>
      <c r="Z376" s="257" t="s">
        <v>1534</v>
      </c>
      <c r="AA376" s="250">
        <v>0.8</v>
      </c>
      <c r="AB376" s="248">
        <f t="shared" si="15"/>
        <v>800000</v>
      </c>
      <c r="AC376" s="248">
        <f t="shared" si="16"/>
        <v>6530000</v>
      </c>
      <c r="AD376" s="251">
        <v>7.3</v>
      </c>
      <c r="AE376" s="49">
        <f t="shared" si="22"/>
        <v>7300000</v>
      </c>
      <c r="AF376" s="258">
        <f t="shared" si="13"/>
        <v>0.4</v>
      </c>
      <c r="AG376" s="257"/>
      <c r="AH376" s="257"/>
      <c r="AI376" s="273" t="s">
        <v>1975</v>
      </c>
      <c r="AJ376" s="255"/>
    </row>
    <row r="377" ht="15.75" customHeight="1">
      <c r="A377" s="247" t="s">
        <v>1451</v>
      </c>
      <c r="B377" s="248">
        <f t="shared" si="23"/>
        <v>177.51</v>
      </c>
      <c r="C377" s="249">
        <f t="shared" si="2"/>
        <v>59.17</v>
      </c>
      <c r="D377" s="250">
        <f t="shared" si="3"/>
        <v>59.17</v>
      </c>
      <c r="E377" s="251">
        <v>3.0</v>
      </c>
      <c r="F377" s="251">
        <v>84.75</v>
      </c>
      <c r="G377" s="48">
        <f t="shared" si="5"/>
        <v>0.4774378908</v>
      </c>
      <c r="H377" s="111">
        <f t="shared" si="6"/>
        <v>92.76</v>
      </c>
      <c r="I377" s="252">
        <f t="shared" si="7"/>
        <v>0.5225621092</v>
      </c>
      <c r="J377" s="248">
        <f t="shared" si="21"/>
        <v>177510000</v>
      </c>
      <c r="K377" s="253">
        <v>2010.0</v>
      </c>
      <c r="L377" s="254" t="s">
        <v>20</v>
      </c>
      <c r="M377" s="279"/>
      <c r="N377" s="279"/>
      <c r="O377" s="279"/>
      <c r="P377" s="279"/>
      <c r="Q377" s="253">
        <v>53.0</v>
      </c>
      <c r="R377" s="263">
        <f t="shared" si="8"/>
        <v>53</v>
      </c>
      <c r="S377" s="257"/>
      <c r="T377" s="253">
        <v>58.0</v>
      </c>
      <c r="U377" s="253">
        <f t="shared" si="9"/>
        <v>-58</v>
      </c>
      <c r="V377" s="253">
        <f t="shared" si="10"/>
        <v>58</v>
      </c>
      <c r="W377" s="263">
        <f t="shared" si="11"/>
        <v>-5</v>
      </c>
      <c r="X377" s="257" t="s">
        <v>1395</v>
      </c>
      <c r="Y377" s="257" t="s">
        <v>1395</v>
      </c>
      <c r="Z377" s="257" t="s">
        <v>1550</v>
      </c>
      <c r="AA377" s="250">
        <v>40.67</v>
      </c>
      <c r="AB377" s="248">
        <f t="shared" si="15"/>
        <v>40670000</v>
      </c>
      <c r="AC377" s="248">
        <f t="shared" si="16"/>
        <v>84750000</v>
      </c>
      <c r="AD377" s="251">
        <v>92.76</v>
      </c>
      <c r="AE377" s="49">
        <f t="shared" si="22"/>
        <v>92760000</v>
      </c>
      <c r="AF377" s="258">
        <f t="shared" si="13"/>
        <v>13.55666667</v>
      </c>
      <c r="AG377" s="257"/>
      <c r="AH377" s="257"/>
      <c r="AI377" s="273" t="s">
        <v>1607</v>
      </c>
      <c r="AJ377" s="255"/>
    </row>
    <row r="378" ht="15.75" customHeight="1">
      <c r="A378" s="260" t="s">
        <v>4010</v>
      </c>
      <c r="B378" s="248">
        <f t="shared" si="23"/>
        <v>4.31</v>
      </c>
      <c r="C378" s="249">
        <f t="shared" si="2"/>
        <v>1.436666667</v>
      </c>
      <c r="D378" s="250">
        <f t="shared" si="3"/>
        <v>1.436666667</v>
      </c>
      <c r="E378" s="251">
        <v>3.0</v>
      </c>
      <c r="F378" s="251">
        <v>4.03</v>
      </c>
      <c r="G378" s="48">
        <f t="shared" si="5"/>
        <v>0.9350348028</v>
      </c>
      <c r="H378" s="111">
        <f t="shared" si="6"/>
        <v>0.28</v>
      </c>
      <c r="I378" s="252">
        <f t="shared" si="7"/>
        <v>0.06496519722</v>
      </c>
      <c r="J378" s="248">
        <f t="shared" si="21"/>
        <v>4310000</v>
      </c>
      <c r="K378" s="253">
        <v>2010.0</v>
      </c>
      <c r="L378" s="254" t="s">
        <v>20</v>
      </c>
      <c r="M378" s="254"/>
      <c r="N378" s="254"/>
      <c r="O378" s="254"/>
      <c r="P378" s="254">
        <v>88.0</v>
      </c>
      <c r="Q378" s="253">
        <v>78.0</v>
      </c>
      <c r="R378" s="254">
        <f t="shared" si="8"/>
        <v>83</v>
      </c>
      <c r="S378" s="253">
        <v>62.0</v>
      </c>
      <c r="T378" s="253">
        <v>74.0</v>
      </c>
      <c r="U378" s="253">
        <f t="shared" si="9"/>
        <v>-12</v>
      </c>
      <c r="V378" s="253">
        <f t="shared" si="10"/>
        <v>68</v>
      </c>
      <c r="W378" s="254">
        <f t="shared" si="11"/>
        <v>15</v>
      </c>
      <c r="X378" s="257" t="s">
        <v>1543</v>
      </c>
      <c r="Y378" s="257" t="s">
        <v>1543</v>
      </c>
      <c r="Z378" s="257" t="s">
        <v>1540</v>
      </c>
      <c r="AA378" s="250">
        <v>0.1</v>
      </c>
      <c r="AB378" s="248">
        <f t="shared" si="15"/>
        <v>100000</v>
      </c>
      <c r="AC378" s="248">
        <f t="shared" si="16"/>
        <v>4030000</v>
      </c>
      <c r="AD378" s="251">
        <v>0.28</v>
      </c>
      <c r="AE378" s="49">
        <f t="shared" si="22"/>
        <v>280000</v>
      </c>
      <c r="AF378" s="258">
        <f t="shared" si="13"/>
        <v>0.03333333333</v>
      </c>
      <c r="AG378" s="257"/>
      <c r="AH378" s="257"/>
      <c r="AI378" s="273" t="s">
        <v>4011</v>
      </c>
      <c r="AJ378" s="255"/>
    </row>
    <row r="379" ht="15.75" customHeight="1">
      <c r="A379" s="247" t="s">
        <v>1827</v>
      </c>
      <c r="B379" s="248">
        <f t="shared" si="23"/>
        <v>34.7</v>
      </c>
      <c r="C379" s="249">
        <f t="shared" si="2"/>
        <v>8.675</v>
      </c>
      <c r="D379" s="250">
        <f t="shared" si="3"/>
        <v>8.675</v>
      </c>
      <c r="E379" s="251">
        <v>4.0</v>
      </c>
      <c r="F379" s="251">
        <v>20.81</v>
      </c>
      <c r="G379" s="48">
        <f t="shared" si="5"/>
        <v>0.5997118156</v>
      </c>
      <c r="H379" s="111">
        <f t="shared" si="6"/>
        <v>13.89</v>
      </c>
      <c r="I379" s="252">
        <f t="shared" si="7"/>
        <v>0.4002881844</v>
      </c>
      <c r="J379" s="248">
        <f t="shared" si="21"/>
        <v>34700000</v>
      </c>
      <c r="K379" s="253">
        <v>2010.0</v>
      </c>
      <c r="L379" s="254" t="s">
        <v>20</v>
      </c>
      <c r="M379" s="254"/>
      <c r="N379" s="254"/>
      <c r="O379" s="254"/>
      <c r="P379" s="254">
        <v>94.0</v>
      </c>
      <c r="Q379" s="253">
        <v>86.0</v>
      </c>
      <c r="R379" s="254">
        <f t="shared" si="8"/>
        <v>90</v>
      </c>
      <c r="S379" s="253">
        <v>72.0</v>
      </c>
      <c r="T379" s="253">
        <v>73.0</v>
      </c>
      <c r="U379" s="253">
        <f t="shared" si="9"/>
        <v>-1</v>
      </c>
      <c r="V379" s="253">
        <f t="shared" si="10"/>
        <v>72.5</v>
      </c>
      <c r="W379" s="254">
        <f t="shared" si="11"/>
        <v>17.5</v>
      </c>
      <c r="X379" s="257" t="s">
        <v>1543</v>
      </c>
      <c r="Y379" s="257" t="s">
        <v>1543</v>
      </c>
      <c r="Z379" s="257" t="s">
        <v>1540</v>
      </c>
      <c r="AA379" s="250">
        <v>3.5</v>
      </c>
      <c r="AB379" s="248">
        <f t="shared" si="15"/>
        <v>3500000</v>
      </c>
      <c r="AC379" s="248">
        <f t="shared" si="16"/>
        <v>20810000</v>
      </c>
      <c r="AD379" s="251">
        <v>13.89</v>
      </c>
      <c r="AE379" s="49">
        <f t="shared" si="22"/>
        <v>13890000</v>
      </c>
      <c r="AF379" s="258">
        <f t="shared" si="13"/>
        <v>0.875</v>
      </c>
      <c r="AG379" s="257"/>
      <c r="AH379" s="257"/>
      <c r="AI379" s="273" t="s">
        <v>1828</v>
      </c>
      <c r="AJ379" s="255"/>
    </row>
    <row r="380" ht="15.75" customHeight="1">
      <c r="A380" s="260" t="s">
        <v>4097</v>
      </c>
      <c r="B380" s="248">
        <f t="shared" si="23"/>
        <v>7.87</v>
      </c>
      <c r="C380" s="249">
        <f t="shared" si="2"/>
        <v>1.311666667</v>
      </c>
      <c r="D380" s="250">
        <f t="shared" si="3"/>
        <v>1.311666667</v>
      </c>
      <c r="E380" s="251">
        <v>6.0</v>
      </c>
      <c r="F380" s="251">
        <v>6.67</v>
      </c>
      <c r="G380" s="48">
        <f t="shared" si="5"/>
        <v>0.8475222363</v>
      </c>
      <c r="H380" s="111">
        <f t="shared" si="6"/>
        <v>1.2</v>
      </c>
      <c r="I380" s="252">
        <f t="shared" si="7"/>
        <v>0.1524777637</v>
      </c>
      <c r="J380" s="248">
        <f t="shared" si="21"/>
        <v>7870000</v>
      </c>
      <c r="K380" s="253">
        <v>2010.0</v>
      </c>
      <c r="L380" s="254" t="s">
        <v>20</v>
      </c>
      <c r="M380" s="254"/>
      <c r="N380" s="254"/>
      <c r="O380" s="254"/>
      <c r="P380" s="254">
        <v>81.0</v>
      </c>
      <c r="Q380" s="253">
        <v>66.0</v>
      </c>
      <c r="R380" s="254">
        <f t="shared" si="8"/>
        <v>73.5</v>
      </c>
      <c r="S380" s="253">
        <v>77.0</v>
      </c>
      <c r="T380" s="253">
        <v>83.0</v>
      </c>
      <c r="U380" s="253">
        <f t="shared" si="9"/>
        <v>-6</v>
      </c>
      <c r="V380" s="253">
        <f t="shared" si="10"/>
        <v>80</v>
      </c>
      <c r="W380" s="254">
        <f t="shared" si="11"/>
        <v>-6.5</v>
      </c>
      <c r="X380" s="257" t="s">
        <v>1543</v>
      </c>
      <c r="Y380" s="257" t="s">
        <v>1543</v>
      </c>
      <c r="Z380" s="257" t="s">
        <v>1540</v>
      </c>
      <c r="AA380" s="250">
        <v>0.032</v>
      </c>
      <c r="AB380" s="248">
        <f t="shared" si="15"/>
        <v>32000</v>
      </c>
      <c r="AC380" s="248">
        <f t="shared" si="16"/>
        <v>6670000</v>
      </c>
      <c r="AD380" s="251">
        <v>1.2</v>
      </c>
      <c r="AE380" s="49">
        <f t="shared" si="22"/>
        <v>1200000</v>
      </c>
      <c r="AF380" s="258">
        <f t="shared" si="13"/>
        <v>0.005333333333</v>
      </c>
      <c r="AG380" s="257"/>
      <c r="AH380" s="257"/>
      <c r="AI380" s="273" t="s">
        <v>4098</v>
      </c>
      <c r="AJ380" s="255"/>
    </row>
    <row r="381" ht="15.75" customHeight="1">
      <c r="A381" s="260" t="s">
        <v>4032</v>
      </c>
      <c r="B381" s="248">
        <f t="shared" si="23"/>
        <v>9.92</v>
      </c>
      <c r="C381" s="249">
        <f t="shared" si="2"/>
        <v>1.417142857</v>
      </c>
      <c r="D381" s="250">
        <f t="shared" si="3"/>
        <v>1.417142857</v>
      </c>
      <c r="E381" s="251">
        <v>7.0</v>
      </c>
      <c r="F381" s="251">
        <v>7.47</v>
      </c>
      <c r="G381" s="48">
        <f t="shared" si="5"/>
        <v>0.7530241935</v>
      </c>
      <c r="H381" s="111">
        <f t="shared" si="6"/>
        <v>2.45</v>
      </c>
      <c r="I381" s="252">
        <f t="shared" si="7"/>
        <v>0.2469758065</v>
      </c>
      <c r="J381" s="248">
        <f t="shared" si="21"/>
        <v>9920000</v>
      </c>
      <c r="K381" s="253">
        <v>2010.0</v>
      </c>
      <c r="L381" s="254" t="s">
        <v>20</v>
      </c>
      <c r="M381" s="254"/>
      <c r="N381" s="254"/>
      <c r="O381" s="254"/>
      <c r="P381" s="254">
        <v>80.0</v>
      </c>
      <c r="Q381" s="253">
        <v>74.0</v>
      </c>
      <c r="R381" s="254">
        <f t="shared" si="8"/>
        <v>77</v>
      </c>
      <c r="S381" s="253">
        <v>51.0</v>
      </c>
      <c r="T381" s="253">
        <v>61.0</v>
      </c>
      <c r="U381" s="253">
        <f t="shared" si="9"/>
        <v>-10</v>
      </c>
      <c r="V381" s="253">
        <f t="shared" si="10"/>
        <v>56</v>
      </c>
      <c r="W381" s="254">
        <f t="shared" si="11"/>
        <v>21</v>
      </c>
      <c r="X381" s="257" t="s">
        <v>1605</v>
      </c>
      <c r="Y381" s="257" t="s">
        <v>1605</v>
      </c>
      <c r="Z381" s="257" t="s">
        <v>1540</v>
      </c>
      <c r="AA381" s="250">
        <v>0.18</v>
      </c>
      <c r="AB381" s="248">
        <f t="shared" si="15"/>
        <v>180000</v>
      </c>
      <c r="AC381" s="248">
        <f t="shared" si="16"/>
        <v>7470000</v>
      </c>
      <c r="AD381" s="251">
        <v>2.45</v>
      </c>
      <c r="AE381" s="49">
        <f t="shared" si="22"/>
        <v>2450000</v>
      </c>
      <c r="AF381" s="258">
        <f t="shared" si="13"/>
        <v>0.02571428571</v>
      </c>
      <c r="AG381" s="257"/>
      <c r="AH381" s="257"/>
      <c r="AI381" s="273" t="s">
        <v>4033</v>
      </c>
      <c r="AJ381" s="255"/>
    </row>
    <row r="382" ht="15.75" customHeight="1">
      <c r="A382" s="247" t="s">
        <v>1795</v>
      </c>
      <c r="B382" s="248">
        <f t="shared" si="23"/>
        <v>74.95</v>
      </c>
      <c r="C382" s="249">
        <f t="shared" si="2"/>
        <v>9.36875</v>
      </c>
      <c r="D382" s="250">
        <f t="shared" si="3"/>
        <v>9.36875</v>
      </c>
      <c r="E382" s="251">
        <v>8.0</v>
      </c>
      <c r="F382" s="251">
        <v>58.4</v>
      </c>
      <c r="G382" s="48">
        <f t="shared" si="5"/>
        <v>0.7791861241</v>
      </c>
      <c r="H382" s="111">
        <f t="shared" si="6"/>
        <v>16.55</v>
      </c>
      <c r="I382" s="252">
        <f t="shared" si="7"/>
        <v>0.2208138759</v>
      </c>
      <c r="J382" s="248">
        <f t="shared" si="21"/>
        <v>74950000</v>
      </c>
      <c r="K382" s="253">
        <v>2010.0</v>
      </c>
      <c r="L382" s="254" t="s">
        <v>20</v>
      </c>
      <c r="M382" s="254"/>
      <c r="N382" s="254"/>
      <c r="O382" s="254"/>
      <c r="P382" s="254">
        <v>85.0</v>
      </c>
      <c r="Q382" s="253">
        <v>72.0</v>
      </c>
      <c r="R382" s="254">
        <f t="shared" si="8"/>
        <v>78.5</v>
      </c>
      <c r="S382" s="253">
        <v>75.0</v>
      </c>
      <c r="T382" s="253">
        <v>73.0</v>
      </c>
      <c r="U382" s="253">
        <f t="shared" si="9"/>
        <v>2</v>
      </c>
      <c r="V382" s="253">
        <f t="shared" si="10"/>
        <v>74</v>
      </c>
      <c r="W382" s="254">
        <f t="shared" si="11"/>
        <v>4.5</v>
      </c>
      <c r="X382" s="257" t="s">
        <v>1543</v>
      </c>
      <c r="Y382" s="257" t="s">
        <v>1616</v>
      </c>
      <c r="Z382" s="257" t="s">
        <v>1534</v>
      </c>
      <c r="AA382" s="250">
        <v>17.7</v>
      </c>
      <c r="AB382" s="248">
        <f t="shared" si="15"/>
        <v>17700000</v>
      </c>
      <c r="AC382" s="248">
        <f t="shared" si="16"/>
        <v>58400000</v>
      </c>
      <c r="AD382" s="251">
        <v>16.55</v>
      </c>
      <c r="AE382" s="49">
        <f t="shared" si="22"/>
        <v>16550000</v>
      </c>
      <c r="AF382" s="258">
        <f t="shared" si="13"/>
        <v>2.2125</v>
      </c>
      <c r="AG382" s="257"/>
      <c r="AH382" s="257"/>
      <c r="AI382" s="273" t="s">
        <v>1796</v>
      </c>
      <c r="AJ382" s="255"/>
    </row>
    <row r="383" ht="15.75" customHeight="1">
      <c r="A383" s="247" t="s">
        <v>2009</v>
      </c>
      <c r="B383" s="248">
        <f t="shared" si="23"/>
        <v>66.82</v>
      </c>
      <c r="C383" s="249">
        <f t="shared" si="2"/>
        <v>6.682</v>
      </c>
      <c r="D383" s="250">
        <f t="shared" si="3"/>
        <v>6.682</v>
      </c>
      <c r="E383" s="251">
        <v>10.0</v>
      </c>
      <c r="F383" s="251">
        <v>21.39</v>
      </c>
      <c r="G383" s="48">
        <f t="shared" si="5"/>
        <v>0.3201137384</v>
      </c>
      <c r="H383" s="111">
        <f t="shared" si="6"/>
        <v>45.43</v>
      </c>
      <c r="I383" s="252">
        <f t="shared" si="7"/>
        <v>0.6798862616</v>
      </c>
      <c r="J383" s="248">
        <f t="shared" si="21"/>
        <v>66820000</v>
      </c>
      <c r="K383" s="253">
        <v>2010.0</v>
      </c>
      <c r="L383" s="254" t="s">
        <v>20</v>
      </c>
      <c r="M383" s="254"/>
      <c r="N383" s="254"/>
      <c r="O383" s="254"/>
      <c r="P383" s="254">
        <v>16.0</v>
      </c>
      <c r="Q383" s="253">
        <v>26.0</v>
      </c>
      <c r="R383" s="254">
        <f t="shared" si="8"/>
        <v>21</v>
      </c>
      <c r="S383" s="253">
        <v>19.0</v>
      </c>
      <c r="T383" s="253">
        <v>34.0</v>
      </c>
      <c r="U383" s="253">
        <f t="shared" si="9"/>
        <v>-15</v>
      </c>
      <c r="V383" s="253">
        <f t="shared" si="10"/>
        <v>26.5</v>
      </c>
      <c r="W383" s="254">
        <f t="shared" si="11"/>
        <v>-5.5</v>
      </c>
      <c r="X383" s="257" t="s">
        <v>1602</v>
      </c>
      <c r="Y383" s="257" t="s">
        <v>1726</v>
      </c>
      <c r="Z383" s="257" t="s">
        <v>1540</v>
      </c>
      <c r="AA383" s="250">
        <v>11.69</v>
      </c>
      <c r="AB383" s="248">
        <f t="shared" si="15"/>
        <v>11690000</v>
      </c>
      <c r="AC383" s="248">
        <f t="shared" si="16"/>
        <v>21390000</v>
      </c>
      <c r="AD383" s="251">
        <v>45.43</v>
      </c>
      <c r="AE383" s="49">
        <f t="shared" si="22"/>
        <v>45430000</v>
      </c>
      <c r="AF383" s="258">
        <f t="shared" si="13"/>
        <v>1.169</v>
      </c>
      <c r="AG383" s="257"/>
      <c r="AH383" s="257"/>
      <c r="AI383" s="273" t="s">
        <v>2010</v>
      </c>
      <c r="AJ383" s="255"/>
    </row>
    <row r="384" ht="15.75" customHeight="1">
      <c r="A384" s="247" t="s">
        <v>2058</v>
      </c>
      <c r="B384" s="248">
        <f t="shared" si="23"/>
        <v>62.69</v>
      </c>
      <c r="C384" s="249">
        <f t="shared" si="2"/>
        <v>6.269</v>
      </c>
      <c r="D384" s="250">
        <f t="shared" si="3"/>
        <v>6.269</v>
      </c>
      <c r="E384" s="251">
        <v>10.0</v>
      </c>
      <c r="F384" s="251">
        <v>33.6</v>
      </c>
      <c r="G384" s="48">
        <f t="shared" si="5"/>
        <v>0.5359706492</v>
      </c>
      <c r="H384" s="111">
        <f t="shared" si="6"/>
        <v>29.09</v>
      </c>
      <c r="I384" s="252">
        <f t="shared" si="7"/>
        <v>0.4640293508</v>
      </c>
      <c r="J384" s="248">
        <f t="shared" si="21"/>
        <v>62690000</v>
      </c>
      <c r="K384" s="253">
        <v>2010.0</v>
      </c>
      <c r="L384" s="254" t="s">
        <v>20</v>
      </c>
      <c r="M384" s="254"/>
      <c r="N384" s="254"/>
      <c r="O384" s="254"/>
      <c r="P384" s="254">
        <v>52.0</v>
      </c>
      <c r="Q384" s="253">
        <v>44.0</v>
      </c>
      <c r="R384" s="254">
        <f t="shared" si="8"/>
        <v>48</v>
      </c>
      <c r="S384" s="253">
        <v>45.0</v>
      </c>
      <c r="T384" s="253">
        <v>63.0</v>
      </c>
      <c r="U384" s="253">
        <f t="shared" si="9"/>
        <v>-18</v>
      </c>
      <c r="V384" s="253">
        <f t="shared" si="10"/>
        <v>54</v>
      </c>
      <c r="W384" s="254">
        <f t="shared" si="11"/>
        <v>-6</v>
      </c>
      <c r="X384" s="257" t="s">
        <v>1395</v>
      </c>
      <c r="Y384" s="257" t="s">
        <v>1639</v>
      </c>
      <c r="Z384" s="257" t="s">
        <v>1540</v>
      </c>
      <c r="AA384" s="250">
        <v>12.3</v>
      </c>
      <c r="AB384" s="248">
        <f t="shared" si="15"/>
        <v>12300000</v>
      </c>
      <c r="AC384" s="248">
        <f t="shared" si="16"/>
        <v>33600000</v>
      </c>
      <c r="AD384" s="251">
        <v>29.09</v>
      </c>
      <c r="AE384" s="49">
        <f t="shared" si="22"/>
        <v>29090000</v>
      </c>
      <c r="AF384" s="258">
        <f t="shared" si="13"/>
        <v>1.23</v>
      </c>
      <c r="AG384" s="257"/>
      <c r="AH384" s="257"/>
      <c r="AI384" s="273" t="s">
        <v>2059</v>
      </c>
      <c r="AJ384" s="255"/>
    </row>
    <row r="385" ht="15.75" customHeight="1">
      <c r="A385" s="260" t="s">
        <v>4458</v>
      </c>
      <c r="B385" s="248">
        <f t="shared" si="23"/>
        <v>9.33</v>
      </c>
      <c r="C385" s="249">
        <f t="shared" si="2"/>
        <v>0.933</v>
      </c>
      <c r="D385" s="250">
        <f t="shared" si="3"/>
        <v>0.933</v>
      </c>
      <c r="E385" s="251">
        <v>10.0</v>
      </c>
      <c r="F385" s="251">
        <v>8.53</v>
      </c>
      <c r="G385" s="48">
        <f t="shared" si="5"/>
        <v>0.9142550911</v>
      </c>
      <c r="H385" s="111">
        <f t="shared" si="6"/>
        <v>0.8</v>
      </c>
      <c r="I385" s="252">
        <f t="shared" si="7"/>
        <v>0.0857449089</v>
      </c>
      <c r="J385" s="248">
        <f t="shared" si="21"/>
        <v>9330000</v>
      </c>
      <c r="K385" s="253">
        <v>2010.0</v>
      </c>
      <c r="L385" s="254" t="s">
        <v>20</v>
      </c>
      <c r="M385" s="254"/>
      <c r="N385" s="254"/>
      <c r="O385" s="254"/>
      <c r="P385" s="254">
        <v>47.0</v>
      </c>
      <c r="Q385" s="253">
        <v>43.0</v>
      </c>
      <c r="R385" s="254">
        <f t="shared" si="8"/>
        <v>45</v>
      </c>
      <c r="S385" s="253">
        <v>33.0</v>
      </c>
      <c r="T385" s="253">
        <v>60.0</v>
      </c>
      <c r="U385" s="253">
        <f t="shared" si="9"/>
        <v>-27</v>
      </c>
      <c r="V385" s="253">
        <f t="shared" si="10"/>
        <v>46.5</v>
      </c>
      <c r="W385" s="254">
        <f t="shared" si="11"/>
        <v>-1.5</v>
      </c>
      <c r="X385" s="257" t="s">
        <v>1602</v>
      </c>
      <c r="Y385" s="257" t="s">
        <v>1835</v>
      </c>
      <c r="Z385" s="257" t="s">
        <v>1534</v>
      </c>
      <c r="AA385" s="250">
        <v>4.0</v>
      </c>
      <c r="AB385" s="248">
        <f t="shared" si="15"/>
        <v>4000000</v>
      </c>
      <c r="AC385" s="248">
        <f t="shared" si="16"/>
        <v>8530000</v>
      </c>
      <c r="AD385" s="251">
        <v>0.8</v>
      </c>
      <c r="AE385" s="49">
        <f t="shared" si="22"/>
        <v>800000</v>
      </c>
      <c r="AF385" s="258">
        <f t="shared" si="13"/>
        <v>0.4</v>
      </c>
      <c r="AG385" s="257"/>
      <c r="AH385" s="257"/>
      <c r="AI385" s="273" t="s">
        <v>4459</v>
      </c>
      <c r="AJ385" s="255"/>
    </row>
    <row r="386" ht="15.75" customHeight="1">
      <c r="A386" s="260" t="s">
        <v>4737</v>
      </c>
      <c r="B386" s="248">
        <f t="shared" si="23"/>
        <v>4.68</v>
      </c>
      <c r="C386" s="249">
        <f t="shared" si="2"/>
        <v>0.468</v>
      </c>
      <c r="D386" s="250">
        <f t="shared" si="3"/>
        <v>0.468</v>
      </c>
      <c r="E386" s="251">
        <v>10.0</v>
      </c>
      <c r="F386" s="251">
        <v>3.57</v>
      </c>
      <c r="G386" s="48">
        <f t="shared" si="5"/>
        <v>0.7628205128</v>
      </c>
      <c r="H386" s="111">
        <f t="shared" si="6"/>
        <v>1.11</v>
      </c>
      <c r="I386" s="252">
        <f t="shared" si="7"/>
        <v>0.2371794872</v>
      </c>
      <c r="J386" s="248">
        <f t="shared" si="21"/>
        <v>4680000</v>
      </c>
      <c r="K386" s="253">
        <v>2010.0</v>
      </c>
      <c r="L386" s="254" t="s">
        <v>20</v>
      </c>
      <c r="M386" s="254"/>
      <c r="N386" s="254"/>
      <c r="O386" s="254"/>
      <c r="P386" s="254">
        <v>68.0</v>
      </c>
      <c r="Q386" s="253">
        <v>65.0</v>
      </c>
      <c r="R386" s="254">
        <f t="shared" si="8"/>
        <v>66.5</v>
      </c>
      <c r="S386" s="253">
        <v>56.0</v>
      </c>
      <c r="T386" s="253">
        <v>71.0</v>
      </c>
      <c r="U386" s="253">
        <f t="shared" si="9"/>
        <v>-15</v>
      </c>
      <c r="V386" s="253">
        <f t="shared" si="10"/>
        <v>63.5</v>
      </c>
      <c r="W386" s="254">
        <f t="shared" si="11"/>
        <v>3</v>
      </c>
      <c r="X386" s="257" t="s">
        <v>1634</v>
      </c>
      <c r="Y386" s="257" t="s">
        <v>3404</v>
      </c>
      <c r="Z386" s="257" t="s">
        <v>1534</v>
      </c>
      <c r="AA386" s="250">
        <v>0.8</v>
      </c>
      <c r="AB386" s="248">
        <f t="shared" si="15"/>
        <v>800000</v>
      </c>
      <c r="AC386" s="248">
        <f t="shared" si="16"/>
        <v>3570000</v>
      </c>
      <c r="AD386" s="251">
        <v>1.11</v>
      </c>
      <c r="AE386" s="49">
        <f t="shared" si="22"/>
        <v>1110000</v>
      </c>
      <c r="AF386" s="258">
        <f t="shared" si="13"/>
        <v>0.08</v>
      </c>
      <c r="AG386" s="257"/>
      <c r="AH386" s="257"/>
      <c r="AI386" s="273" t="s">
        <v>4738</v>
      </c>
      <c r="AJ386" s="255"/>
    </row>
    <row r="387" ht="15.75" customHeight="1">
      <c r="A387" s="260" t="s">
        <v>4885</v>
      </c>
      <c r="B387" s="248">
        <f t="shared" si="23"/>
        <v>1.97</v>
      </c>
      <c r="C387" s="249">
        <f t="shared" si="2"/>
        <v>0.197</v>
      </c>
      <c r="D387" s="250">
        <f t="shared" si="3"/>
        <v>0.197</v>
      </c>
      <c r="E387" s="251">
        <v>10.0</v>
      </c>
      <c r="F387" s="251">
        <v>1.48</v>
      </c>
      <c r="G387" s="48">
        <f t="shared" si="5"/>
        <v>0.7512690355</v>
      </c>
      <c r="H387" s="111">
        <f t="shared" si="6"/>
        <v>0.49</v>
      </c>
      <c r="I387" s="252">
        <f t="shared" si="7"/>
        <v>0.2487309645</v>
      </c>
      <c r="J387" s="248">
        <f t="shared" si="21"/>
        <v>1970000</v>
      </c>
      <c r="K387" s="253">
        <v>2010.0</v>
      </c>
      <c r="L387" s="254" t="s">
        <v>20</v>
      </c>
      <c r="M387" s="254"/>
      <c r="N387" s="254"/>
      <c r="O387" s="254"/>
      <c r="P387" s="254">
        <v>61.0</v>
      </c>
      <c r="Q387" s="253">
        <v>55.0</v>
      </c>
      <c r="R387" s="254">
        <f t="shared" si="8"/>
        <v>58</v>
      </c>
      <c r="S387" s="253">
        <v>47.0</v>
      </c>
      <c r="T387" s="253">
        <v>68.0</v>
      </c>
      <c r="U387" s="253">
        <f t="shared" si="9"/>
        <v>-21</v>
      </c>
      <c r="V387" s="253">
        <f t="shared" si="10"/>
        <v>57.5</v>
      </c>
      <c r="W387" s="254">
        <f t="shared" si="11"/>
        <v>0.5</v>
      </c>
      <c r="X387" s="257" t="s">
        <v>1543</v>
      </c>
      <c r="Y387" s="257" t="s">
        <v>1626</v>
      </c>
      <c r="Z387" s="257" t="s">
        <v>1540</v>
      </c>
      <c r="AA387" s="250">
        <v>0.51</v>
      </c>
      <c r="AB387" s="248">
        <f t="shared" si="15"/>
        <v>510000</v>
      </c>
      <c r="AC387" s="248">
        <f t="shared" si="16"/>
        <v>1480000</v>
      </c>
      <c r="AD387" s="251">
        <v>0.49</v>
      </c>
      <c r="AE387" s="49">
        <f t="shared" si="22"/>
        <v>490000</v>
      </c>
      <c r="AF387" s="258">
        <f t="shared" si="13"/>
        <v>0.051</v>
      </c>
      <c r="AG387" s="257"/>
      <c r="AH387" s="257"/>
      <c r="AI387" s="273" t="s">
        <v>4886</v>
      </c>
      <c r="AJ387" s="255"/>
    </row>
    <row r="388" ht="15.75" customHeight="1">
      <c r="A388" s="260" t="s">
        <v>3695</v>
      </c>
      <c r="B388" s="248">
        <f t="shared" si="23"/>
        <v>21.57</v>
      </c>
      <c r="C388" s="249">
        <f t="shared" si="2"/>
        <v>1.7975</v>
      </c>
      <c r="D388" s="250">
        <f t="shared" si="3"/>
        <v>1.7975</v>
      </c>
      <c r="E388" s="251">
        <v>12.0</v>
      </c>
      <c r="F388" s="251">
        <v>21.54</v>
      </c>
      <c r="G388" s="48">
        <f t="shared" si="5"/>
        <v>0.9986091794</v>
      </c>
      <c r="H388" s="111">
        <f t="shared" si="6"/>
        <v>0.03</v>
      </c>
      <c r="I388" s="252">
        <f t="shared" si="7"/>
        <v>0.001390820584</v>
      </c>
      <c r="J388" s="248">
        <f t="shared" si="21"/>
        <v>21570000</v>
      </c>
      <c r="K388" s="253">
        <v>2010.0</v>
      </c>
      <c r="L388" s="254" t="s">
        <v>20</v>
      </c>
      <c r="M388" s="254"/>
      <c r="N388" s="254"/>
      <c r="O388" s="254"/>
      <c r="P388" s="254">
        <v>45.0</v>
      </c>
      <c r="Q388" s="253">
        <v>51.0</v>
      </c>
      <c r="R388" s="254">
        <f t="shared" si="8"/>
        <v>48</v>
      </c>
      <c r="S388" s="253">
        <v>58.0</v>
      </c>
      <c r="T388" s="253">
        <v>54.0</v>
      </c>
      <c r="U388" s="253">
        <f t="shared" si="9"/>
        <v>4</v>
      </c>
      <c r="V388" s="253">
        <f t="shared" si="10"/>
        <v>56</v>
      </c>
      <c r="W388" s="254">
        <f t="shared" si="11"/>
        <v>-8</v>
      </c>
      <c r="X388" s="257" t="s">
        <v>1543</v>
      </c>
      <c r="Y388" s="257" t="s">
        <v>3696</v>
      </c>
      <c r="Z388" s="257" t="s">
        <v>1540</v>
      </c>
      <c r="AA388" s="250">
        <v>8.3</v>
      </c>
      <c r="AB388" s="248">
        <f t="shared" si="15"/>
        <v>8300000</v>
      </c>
      <c r="AC388" s="248">
        <f t="shared" si="16"/>
        <v>21540000</v>
      </c>
      <c r="AD388" s="251">
        <v>0.03</v>
      </c>
      <c r="AE388" s="49">
        <f t="shared" si="22"/>
        <v>30000</v>
      </c>
      <c r="AF388" s="258">
        <f t="shared" si="13"/>
        <v>0.6916666667</v>
      </c>
      <c r="AG388" s="257"/>
      <c r="AH388" s="257"/>
      <c r="AI388" s="273" t="s">
        <v>3697</v>
      </c>
      <c r="AJ388" s="255"/>
    </row>
    <row r="389" ht="15.75" customHeight="1">
      <c r="A389" s="260" t="s">
        <v>4545</v>
      </c>
      <c r="B389" s="248">
        <f t="shared" si="23"/>
        <v>9.71</v>
      </c>
      <c r="C389" s="249">
        <f t="shared" si="2"/>
        <v>0.7768</v>
      </c>
      <c r="D389" s="250">
        <f t="shared" si="3"/>
        <v>0.7768</v>
      </c>
      <c r="E389" s="251">
        <v>12.5</v>
      </c>
      <c r="F389" s="251">
        <v>6.79</v>
      </c>
      <c r="G389" s="48">
        <f t="shared" si="5"/>
        <v>0.6992790937</v>
      </c>
      <c r="H389" s="111">
        <f t="shared" si="6"/>
        <v>2.92</v>
      </c>
      <c r="I389" s="252">
        <f t="shared" si="7"/>
        <v>0.3007209063</v>
      </c>
      <c r="J389" s="248">
        <f t="shared" si="21"/>
        <v>9710000</v>
      </c>
      <c r="K389" s="253">
        <v>2010.0</v>
      </c>
      <c r="L389" s="254" t="s">
        <v>20</v>
      </c>
      <c r="M389" s="254"/>
      <c r="N389" s="254"/>
      <c r="O389" s="254"/>
      <c r="P389" s="254">
        <v>68.0</v>
      </c>
      <c r="Q389" s="253">
        <v>61.0</v>
      </c>
      <c r="R389" s="254">
        <f t="shared" si="8"/>
        <v>64.5</v>
      </c>
      <c r="S389" s="253">
        <v>71.0</v>
      </c>
      <c r="T389" s="253">
        <v>70.0</v>
      </c>
      <c r="U389" s="253">
        <f t="shared" si="9"/>
        <v>1</v>
      </c>
      <c r="V389" s="253">
        <f t="shared" si="10"/>
        <v>70.5</v>
      </c>
      <c r="W389" s="254">
        <f t="shared" si="11"/>
        <v>-6</v>
      </c>
      <c r="X389" s="257" t="s">
        <v>1634</v>
      </c>
      <c r="Y389" s="257" t="s">
        <v>1634</v>
      </c>
      <c r="Z389" s="257" t="s">
        <v>1540</v>
      </c>
      <c r="AA389" s="250">
        <v>1.62</v>
      </c>
      <c r="AB389" s="248">
        <f t="shared" si="15"/>
        <v>1620000</v>
      </c>
      <c r="AC389" s="248">
        <f t="shared" si="16"/>
        <v>6790000</v>
      </c>
      <c r="AD389" s="251">
        <v>2.92</v>
      </c>
      <c r="AE389" s="49">
        <f t="shared" si="22"/>
        <v>2920000</v>
      </c>
      <c r="AF389" s="258">
        <f t="shared" si="13"/>
        <v>0.1296</v>
      </c>
      <c r="AG389" s="257"/>
      <c r="AH389" s="257"/>
      <c r="AI389" s="273" t="s">
        <v>4546</v>
      </c>
      <c r="AJ389" s="255"/>
    </row>
    <row r="390" ht="15.75" customHeight="1">
      <c r="A390" s="247" t="s">
        <v>1645</v>
      </c>
      <c r="B390" s="248">
        <f t="shared" si="23"/>
        <v>329.39</v>
      </c>
      <c r="C390" s="249">
        <f t="shared" si="2"/>
        <v>25.33769231</v>
      </c>
      <c r="D390" s="250">
        <f t="shared" si="3"/>
        <v>25.33769231</v>
      </c>
      <c r="E390" s="251">
        <v>13.0</v>
      </c>
      <c r="F390" s="251">
        <v>106.95</v>
      </c>
      <c r="G390" s="48">
        <f t="shared" si="5"/>
        <v>0.3246910957</v>
      </c>
      <c r="H390" s="111">
        <f t="shared" si="6"/>
        <v>222.44</v>
      </c>
      <c r="I390" s="252">
        <f t="shared" si="7"/>
        <v>0.6753089043</v>
      </c>
      <c r="J390" s="248">
        <f t="shared" si="21"/>
        <v>329390000</v>
      </c>
      <c r="K390" s="253">
        <v>2010.0</v>
      </c>
      <c r="L390" s="254" t="s">
        <v>20</v>
      </c>
      <c r="M390" s="254"/>
      <c r="N390" s="254"/>
      <c r="O390" s="254"/>
      <c r="P390" s="254">
        <v>88.0</v>
      </c>
      <c r="Q390" s="253">
        <v>79.0</v>
      </c>
      <c r="R390" s="254">
        <f t="shared" si="8"/>
        <v>83.5</v>
      </c>
      <c r="S390" s="253">
        <v>86.0</v>
      </c>
      <c r="T390" s="253">
        <v>80.0</v>
      </c>
      <c r="U390" s="253">
        <f t="shared" si="9"/>
        <v>6</v>
      </c>
      <c r="V390" s="253">
        <f t="shared" si="10"/>
        <v>83</v>
      </c>
      <c r="W390" s="254">
        <f t="shared" si="11"/>
        <v>0.5</v>
      </c>
      <c r="X390" s="257" t="s">
        <v>1527</v>
      </c>
      <c r="Y390" s="257" t="s">
        <v>1646</v>
      </c>
      <c r="Z390" s="257" t="s">
        <v>1540</v>
      </c>
      <c r="AA390" s="250">
        <v>8.38</v>
      </c>
      <c r="AB390" s="248">
        <f t="shared" si="15"/>
        <v>8380000</v>
      </c>
      <c r="AC390" s="248">
        <f t="shared" si="16"/>
        <v>106950000</v>
      </c>
      <c r="AD390" s="251">
        <v>222.44</v>
      </c>
      <c r="AE390" s="49">
        <f t="shared" si="22"/>
        <v>222440000</v>
      </c>
      <c r="AF390" s="258">
        <f t="shared" si="13"/>
        <v>0.6446153846</v>
      </c>
      <c r="AG390" s="257"/>
      <c r="AH390" s="264" t="s">
        <v>1647</v>
      </c>
      <c r="AI390" s="273" t="s">
        <v>1648</v>
      </c>
      <c r="AJ390" s="255"/>
    </row>
    <row r="391" ht="15.75" customHeight="1">
      <c r="A391" s="260" t="s">
        <v>3926</v>
      </c>
      <c r="B391" s="248">
        <f t="shared" si="23"/>
        <v>21.41</v>
      </c>
      <c r="C391" s="249">
        <f t="shared" si="2"/>
        <v>1.529285714</v>
      </c>
      <c r="D391" s="250">
        <f t="shared" si="3"/>
        <v>1.529285714</v>
      </c>
      <c r="E391" s="251">
        <v>14.0</v>
      </c>
      <c r="F391" s="251">
        <v>20.26</v>
      </c>
      <c r="G391" s="48">
        <f t="shared" si="5"/>
        <v>0.9462867819</v>
      </c>
      <c r="H391" s="111">
        <f t="shared" si="6"/>
        <v>1.15</v>
      </c>
      <c r="I391" s="252">
        <f t="shared" si="7"/>
        <v>0.05371321812</v>
      </c>
      <c r="J391" s="248">
        <f t="shared" si="21"/>
        <v>21410000</v>
      </c>
      <c r="K391" s="253">
        <v>2010.0</v>
      </c>
      <c r="L391" s="254" t="s">
        <v>20</v>
      </c>
      <c r="M391" s="254"/>
      <c r="N391" s="254"/>
      <c r="O391" s="254"/>
      <c r="P391" s="254">
        <v>14.0</v>
      </c>
      <c r="Q391" s="253">
        <v>38.0</v>
      </c>
      <c r="R391" s="254">
        <f t="shared" si="8"/>
        <v>26</v>
      </c>
      <c r="S391" s="253">
        <v>49.0</v>
      </c>
      <c r="T391" s="253">
        <v>55.0</v>
      </c>
      <c r="U391" s="253">
        <f t="shared" si="9"/>
        <v>-6</v>
      </c>
      <c r="V391" s="253">
        <f t="shared" si="10"/>
        <v>52</v>
      </c>
      <c r="W391" s="254">
        <f t="shared" si="11"/>
        <v>-26</v>
      </c>
      <c r="X391" s="257" t="s">
        <v>1543</v>
      </c>
      <c r="Y391" s="257" t="s">
        <v>1543</v>
      </c>
      <c r="Z391" s="257" t="s">
        <v>1540</v>
      </c>
      <c r="AA391" s="250">
        <v>7.6</v>
      </c>
      <c r="AB391" s="248">
        <f t="shared" si="15"/>
        <v>7600000</v>
      </c>
      <c r="AC391" s="248">
        <f t="shared" si="16"/>
        <v>20260000</v>
      </c>
      <c r="AD391" s="251">
        <v>1.15</v>
      </c>
      <c r="AE391" s="49">
        <f t="shared" si="22"/>
        <v>1150000</v>
      </c>
      <c r="AF391" s="258">
        <f t="shared" si="13"/>
        <v>0.5428571429</v>
      </c>
      <c r="AG391" s="257"/>
      <c r="AH391" s="257"/>
      <c r="AI391" s="273" t="s">
        <v>3927</v>
      </c>
      <c r="AJ391" s="255"/>
    </row>
    <row r="392" ht="15.75" customHeight="1">
      <c r="A392" s="247" t="s">
        <v>1077</v>
      </c>
      <c r="B392" s="248">
        <f t="shared" si="23"/>
        <v>414.2</v>
      </c>
      <c r="C392" s="249">
        <f t="shared" si="2"/>
        <v>27.61333333</v>
      </c>
      <c r="D392" s="250">
        <f t="shared" si="3"/>
        <v>27.61333333</v>
      </c>
      <c r="E392" s="251">
        <v>15.0</v>
      </c>
      <c r="F392" s="251">
        <v>138.79</v>
      </c>
      <c r="G392" s="48">
        <f t="shared" si="5"/>
        <v>0.3350796717</v>
      </c>
      <c r="H392" s="111">
        <f t="shared" si="6"/>
        <v>275.41</v>
      </c>
      <c r="I392" s="252">
        <f t="shared" si="7"/>
        <v>0.6649203283</v>
      </c>
      <c r="J392" s="248">
        <f t="shared" si="21"/>
        <v>414200000</v>
      </c>
      <c r="K392" s="253">
        <v>2010.0</v>
      </c>
      <c r="L392" s="254" t="s">
        <v>20</v>
      </c>
      <c r="M392" s="254"/>
      <c r="N392" s="254"/>
      <c r="O392" s="254"/>
      <c r="P392" s="254">
        <v>95.0</v>
      </c>
      <c r="Q392" s="253">
        <v>88.0</v>
      </c>
      <c r="R392" s="263">
        <f t="shared" si="8"/>
        <v>91.5</v>
      </c>
      <c r="S392" s="253">
        <v>93.0</v>
      </c>
      <c r="T392" s="253">
        <v>83.0</v>
      </c>
      <c r="U392" s="248">
        <f t="shared" si="9"/>
        <v>10</v>
      </c>
      <c r="V392" s="253">
        <f t="shared" si="10"/>
        <v>88</v>
      </c>
      <c r="W392" s="263">
        <f t="shared" si="11"/>
        <v>3.5</v>
      </c>
      <c r="X392" s="257" t="s">
        <v>1634</v>
      </c>
      <c r="Y392" s="257" t="s">
        <v>1635</v>
      </c>
      <c r="Z392" s="257" t="s">
        <v>1529</v>
      </c>
      <c r="AA392" s="280">
        <v>4.4</v>
      </c>
      <c r="AB392" s="248">
        <f t="shared" si="15"/>
        <v>4400000</v>
      </c>
      <c r="AC392" s="248">
        <f t="shared" si="16"/>
        <v>138790000</v>
      </c>
      <c r="AD392" s="251">
        <v>275.41</v>
      </c>
      <c r="AE392" s="49">
        <f t="shared" si="22"/>
        <v>275410000</v>
      </c>
      <c r="AF392" s="258">
        <f t="shared" si="13"/>
        <v>0.2933333333</v>
      </c>
      <c r="AG392" s="264" t="s">
        <v>1608</v>
      </c>
      <c r="AH392" s="264" t="s">
        <v>1636</v>
      </c>
      <c r="AI392" s="273" t="s">
        <v>1637</v>
      </c>
      <c r="AJ392" s="255"/>
    </row>
    <row r="393" ht="15.75" customHeight="1">
      <c r="A393" s="247" t="s">
        <v>2214</v>
      </c>
      <c r="B393" s="248">
        <f t="shared" si="23"/>
        <v>75.7</v>
      </c>
      <c r="C393" s="249">
        <f t="shared" si="2"/>
        <v>5.046666667</v>
      </c>
      <c r="D393" s="250">
        <f t="shared" si="3"/>
        <v>5.046666667</v>
      </c>
      <c r="E393" s="251">
        <v>15.0</v>
      </c>
      <c r="F393" s="251">
        <v>64.0</v>
      </c>
      <c r="G393" s="48">
        <f t="shared" si="5"/>
        <v>0.8454425363</v>
      </c>
      <c r="H393" s="111">
        <f t="shared" si="6"/>
        <v>11.7</v>
      </c>
      <c r="I393" s="252">
        <f t="shared" si="7"/>
        <v>0.1545574637</v>
      </c>
      <c r="J393" s="248">
        <f t="shared" si="21"/>
        <v>75700000</v>
      </c>
      <c r="K393" s="253">
        <v>2010.0</v>
      </c>
      <c r="L393" s="254" t="s">
        <v>20</v>
      </c>
      <c r="M393" s="254"/>
      <c r="N393" s="254"/>
      <c r="O393" s="254"/>
      <c r="P393" s="254">
        <v>53.0</v>
      </c>
      <c r="Q393" s="253">
        <v>56.0</v>
      </c>
      <c r="R393" s="254">
        <f t="shared" si="8"/>
        <v>54.5</v>
      </c>
      <c r="S393" s="253">
        <v>49.0</v>
      </c>
      <c r="T393" s="253">
        <v>66.0</v>
      </c>
      <c r="U393" s="253">
        <f t="shared" si="9"/>
        <v>-17</v>
      </c>
      <c r="V393" s="253">
        <f t="shared" si="10"/>
        <v>57.5</v>
      </c>
      <c r="W393" s="254">
        <f t="shared" si="11"/>
        <v>-3</v>
      </c>
      <c r="X393" s="257" t="s">
        <v>1543</v>
      </c>
      <c r="Y393" s="257" t="s">
        <v>2215</v>
      </c>
      <c r="Z393" s="257" t="s">
        <v>1534</v>
      </c>
      <c r="AA393" s="250">
        <v>22.1</v>
      </c>
      <c r="AB393" s="248">
        <f t="shared" si="15"/>
        <v>22100000</v>
      </c>
      <c r="AC393" s="248">
        <f t="shared" si="16"/>
        <v>64000000</v>
      </c>
      <c r="AD393" s="251">
        <v>11.7</v>
      </c>
      <c r="AE393" s="49">
        <f t="shared" si="22"/>
        <v>11700000</v>
      </c>
      <c r="AF393" s="258">
        <f t="shared" si="13"/>
        <v>1.473333333</v>
      </c>
      <c r="AG393" s="257"/>
      <c r="AH393" s="257"/>
      <c r="AI393" s="273" t="s">
        <v>2216</v>
      </c>
      <c r="AJ393" s="255"/>
    </row>
    <row r="394" ht="15.75" customHeight="1">
      <c r="A394" s="260" t="s">
        <v>4063</v>
      </c>
      <c r="B394" s="248">
        <f t="shared" si="23"/>
        <v>20.73</v>
      </c>
      <c r="C394" s="249">
        <f t="shared" si="2"/>
        <v>1.382</v>
      </c>
      <c r="D394" s="250">
        <f t="shared" si="3"/>
        <v>1.382</v>
      </c>
      <c r="E394" s="251">
        <v>15.0</v>
      </c>
      <c r="F394" s="251">
        <v>2.04</v>
      </c>
      <c r="G394" s="48">
        <f t="shared" si="5"/>
        <v>0.0984081042</v>
      </c>
      <c r="H394" s="111">
        <f t="shared" si="6"/>
        <v>18.69</v>
      </c>
      <c r="I394" s="252">
        <f t="shared" si="7"/>
        <v>0.9015918958</v>
      </c>
      <c r="J394" s="248">
        <f t="shared" si="21"/>
        <v>20730000</v>
      </c>
      <c r="K394" s="253">
        <v>2010.0</v>
      </c>
      <c r="L394" s="254" t="s">
        <v>20</v>
      </c>
      <c r="M394" s="254"/>
      <c r="N394" s="254"/>
      <c r="O394" s="254"/>
      <c r="P394" s="254">
        <v>71.0</v>
      </c>
      <c r="Q394" s="253">
        <v>65.0</v>
      </c>
      <c r="R394" s="254">
        <f t="shared" si="8"/>
        <v>68</v>
      </c>
      <c r="S394" s="253">
        <v>57.0</v>
      </c>
      <c r="T394" s="253">
        <v>65.0</v>
      </c>
      <c r="U394" s="253">
        <f t="shared" si="9"/>
        <v>-8</v>
      </c>
      <c r="V394" s="253">
        <f t="shared" si="10"/>
        <v>61</v>
      </c>
      <c r="W394" s="254">
        <f t="shared" si="11"/>
        <v>7</v>
      </c>
      <c r="X394" s="257" t="s">
        <v>1543</v>
      </c>
      <c r="Y394" s="257" t="s">
        <v>1616</v>
      </c>
      <c r="Z394" s="257" t="s">
        <v>1529</v>
      </c>
      <c r="AA394" s="250">
        <v>0.11</v>
      </c>
      <c r="AB394" s="248">
        <f t="shared" si="15"/>
        <v>110000</v>
      </c>
      <c r="AC394" s="248">
        <f t="shared" si="16"/>
        <v>2040000</v>
      </c>
      <c r="AD394" s="251">
        <v>18.69</v>
      </c>
      <c r="AE394" s="49">
        <f t="shared" si="22"/>
        <v>18690000</v>
      </c>
      <c r="AF394" s="258">
        <f t="shared" si="13"/>
        <v>0.007333333333</v>
      </c>
      <c r="AG394" s="257"/>
      <c r="AH394" s="257"/>
      <c r="AI394" s="273" t="s">
        <v>4064</v>
      </c>
      <c r="AJ394" s="255"/>
    </row>
    <row r="395" ht="15.75" customHeight="1">
      <c r="A395" s="260" t="s">
        <v>4072</v>
      </c>
      <c r="B395" s="248">
        <f t="shared" si="23"/>
        <v>20.53</v>
      </c>
      <c r="C395" s="249">
        <f t="shared" si="2"/>
        <v>1.368666667</v>
      </c>
      <c r="D395" s="250">
        <f t="shared" si="3"/>
        <v>1.368666667</v>
      </c>
      <c r="E395" s="251">
        <v>15.0</v>
      </c>
      <c r="F395" s="251">
        <v>20.22</v>
      </c>
      <c r="G395" s="48">
        <f t="shared" si="5"/>
        <v>0.9849001461</v>
      </c>
      <c r="H395" s="111">
        <f t="shared" si="6"/>
        <v>0.31</v>
      </c>
      <c r="I395" s="252">
        <f t="shared" si="7"/>
        <v>0.01509985387</v>
      </c>
      <c r="J395" s="248">
        <f t="shared" si="21"/>
        <v>20530000</v>
      </c>
      <c r="K395" s="253">
        <v>2010.0</v>
      </c>
      <c r="L395" s="254" t="s">
        <v>20</v>
      </c>
      <c r="M395" s="254"/>
      <c r="N395" s="254"/>
      <c r="O395" s="254"/>
      <c r="P395" s="254">
        <v>20.0</v>
      </c>
      <c r="Q395" s="253">
        <v>45.0</v>
      </c>
      <c r="R395" s="254">
        <f t="shared" si="8"/>
        <v>32.5</v>
      </c>
      <c r="S395" s="253">
        <v>56.0</v>
      </c>
      <c r="T395" s="253">
        <v>57.0</v>
      </c>
      <c r="U395" s="253">
        <f t="shared" si="9"/>
        <v>-1</v>
      </c>
      <c r="V395" s="253">
        <f t="shared" si="10"/>
        <v>56.5</v>
      </c>
      <c r="W395" s="254">
        <f t="shared" si="11"/>
        <v>-24</v>
      </c>
      <c r="X395" s="257" t="s">
        <v>1605</v>
      </c>
      <c r="Y395" s="257" t="s">
        <v>4073</v>
      </c>
      <c r="Z395" s="257" t="s">
        <v>1540</v>
      </c>
      <c r="AA395" s="250">
        <v>7.33</v>
      </c>
      <c r="AB395" s="248">
        <f t="shared" si="15"/>
        <v>7330000</v>
      </c>
      <c r="AC395" s="248">
        <f t="shared" si="16"/>
        <v>20220000</v>
      </c>
      <c r="AD395" s="251">
        <v>0.31</v>
      </c>
      <c r="AE395" s="49">
        <f t="shared" si="22"/>
        <v>310000</v>
      </c>
      <c r="AF395" s="258">
        <f t="shared" si="13"/>
        <v>0.4886666667</v>
      </c>
      <c r="AG395" s="257"/>
      <c r="AH395" s="257"/>
      <c r="AI395" s="273" t="s">
        <v>4074</v>
      </c>
      <c r="AJ395" s="255"/>
    </row>
    <row r="396" ht="15.75" customHeight="1">
      <c r="A396" s="260" t="s">
        <v>4638</v>
      </c>
      <c r="B396" s="248">
        <f t="shared" si="23"/>
        <v>9.45</v>
      </c>
      <c r="C396" s="249">
        <f t="shared" si="2"/>
        <v>0.63</v>
      </c>
      <c r="D396" s="250">
        <f t="shared" si="3"/>
        <v>0.63</v>
      </c>
      <c r="E396" s="251">
        <v>15.0</v>
      </c>
      <c r="F396" s="251">
        <v>2.43</v>
      </c>
      <c r="G396" s="48">
        <f t="shared" si="5"/>
        <v>0.2571428571</v>
      </c>
      <c r="H396" s="111">
        <f t="shared" si="6"/>
        <v>7.02</v>
      </c>
      <c r="I396" s="252">
        <f t="shared" si="7"/>
        <v>0.7428571429</v>
      </c>
      <c r="J396" s="248">
        <f t="shared" si="21"/>
        <v>9450000</v>
      </c>
      <c r="K396" s="253">
        <v>2010.0</v>
      </c>
      <c r="L396" s="254" t="s">
        <v>20</v>
      </c>
      <c r="M396" s="254"/>
      <c r="N396" s="254"/>
      <c r="O396" s="254"/>
      <c r="P396" s="254">
        <v>70.0</v>
      </c>
      <c r="Q396" s="253">
        <v>69.0</v>
      </c>
      <c r="R396" s="254">
        <f t="shared" si="8"/>
        <v>69.5</v>
      </c>
      <c r="S396" s="253">
        <v>70.0</v>
      </c>
      <c r="T396" s="253">
        <v>74.0</v>
      </c>
      <c r="U396" s="253">
        <f t="shared" si="9"/>
        <v>-4</v>
      </c>
      <c r="V396" s="253">
        <f t="shared" si="10"/>
        <v>72</v>
      </c>
      <c r="W396" s="254">
        <f t="shared" si="11"/>
        <v>-2.5</v>
      </c>
      <c r="X396" s="257" t="s">
        <v>1605</v>
      </c>
      <c r="Y396" s="257" t="s">
        <v>4174</v>
      </c>
      <c r="Z396" s="257" t="s">
        <v>1534</v>
      </c>
      <c r="AA396" s="250">
        <v>0.11</v>
      </c>
      <c r="AB396" s="248">
        <f t="shared" si="15"/>
        <v>110000</v>
      </c>
      <c r="AC396" s="248">
        <f t="shared" si="16"/>
        <v>2430000</v>
      </c>
      <c r="AD396" s="251">
        <v>7.02</v>
      </c>
      <c r="AE396" s="49">
        <f t="shared" si="22"/>
        <v>7020000</v>
      </c>
      <c r="AF396" s="258">
        <f t="shared" si="13"/>
        <v>0.007333333333</v>
      </c>
      <c r="AG396" s="257"/>
      <c r="AH396" s="257"/>
      <c r="AI396" s="273" t="s">
        <v>4639</v>
      </c>
      <c r="AJ396" s="255"/>
    </row>
    <row r="397" ht="15.75" customHeight="1">
      <c r="A397" s="260" t="s">
        <v>4806</v>
      </c>
      <c r="B397" s="248">
        <f t="shared" si="23"/>
        <v>5.18</v>
      </c>
      <c r="C397" s="249">
        <f t="shared" si="2"/>
        <v>0.3453333333</v>
      </c>
      <c r="D397" s="250">
        <f t="shared" si="3"/>
        <v>0.3453333333</v>
      </c>
      <c r="E397" s="251">
        <v>15.0</v>
      </c>
      <c r="F397" s="251">
        <v>4.36</v>
      </c>
      <c r="G397" s="48">
        <f t="shared" si="5"/>
        <v>0.8416988417</v>
      </c>
      <c r="H397" s="111">
        <f t="shared" si="6"/>
        <v>0.82</v>
      </c>
      <c r="I397" s="252">
        <f t="shared" si="7"/>
        <v>0.1583011583</v>
      </c>
      <c r="J397" s="248">
        <f t="shared" si="21"/>
        <v>5180000</v>
      </c>
      <c r="K397" s="253">
        <v>2010.0</v>
      </c>
      <c r="L397" s="254" t="s">
        <v>20</v>
      </c>
      <c r="M397" s="254"/>
      <c r="N397" s="254"/>
      <c r="O397" s="254"/>
      <c r="P397" s="254">
        <v>81.0</v>
      </c>
      <c r="Q397" s="253">
        <v>69.0</v>
      </c>
      <c r="R397" s="254">
        <f t="shared" si="8"/>
        <v>75</v>
      </c>
      <c r="S397" s="253">
        <v>47.0</v>
      </c>
      <c r="T397" s="253">
        <v>54.0</v>
      </c>
      <c r="U397" s="253">
        <f t="shared" si="9"/>
        <v>-7</v>
      </c>
      <c r="V397" s="253">
        <f t="shared" si="10"/>
        <v>50.5</v>
      </c>
      <c r="W397" s="254">
        <f t="shared" si="11"/>
        <v>24.5</v>
      </c>
      <c r="X397" s="257" t="s">
        <v>1543</v>
      </c>
      <c r="Y397" s="257" t="s">
        <v>1616</v>
      </c>
      <c r="Z397" s="257" t="s">
        <v>1540</v>
      </c>
      <c r="AA397" s="250">
        <v>0.09</v>
      </c>
      <c r="AB397" s="248">
        <f t="shared" si="15"/>
        <v>90000</v>
      </c>
      <c r="AC397" s="248">
        <f t="shared" si="16"/>
        <v>4360000</v>
      </c>
      <c r="AD397" s="251">
        <v>0.82</v>
      </c>
      <c r="AE397" s="49">
        <f t="shared" si="22"/>
        <v>820000</v>
      </c>
      <c r="AF397" s="258">
        <f t="shared" si="13"/>
        <v>0.006</v>
      </c>
      <c r="AG397" s="257"/>
      <c r="AH397" s="257"/>
      <c r="AI397" s="273" t="s">
        <v>4807</v>
      </c>
      <c r="AJ397" s="255"/>
    </row>
    <row r="398" ht="15.75" customHeight="1">
      <c r="A398" s="260" t="s">
        <v>2650</v>
      </c>
      <c r="B398" s="248">
        <f t="shared" si="23"/>
        <v>56.03</v>
      </c>
      <c r="C398" s="249">
        <f t="shared" si="2"/>
        <v>3.501875</v>
      </c>
      <c r="D398" s="250">
        <f t="shared" si="3"/>
        <v>3.501875</v>
      </c>
      <c r="E398" s="251">
        <v>16.0</v>
      </c>
      <c r="F398" s="251">
        <v>19.07</v>
      </c>
      <c r="G398" s="48">
        <f t="shared" si="5"/>
        <v>0.3403533821</v>
      </c>
      <c r="H398" s="111">
        <f t="shared" si="6"/>
        <v>36.96</v>
      </c>
      <c r="I398" s="252">
        <f t="shared" si="7"/>
        <v>0.6596466179</v>
      </c>
      <c r="J398" s="248">
        <f t="shared" si="21"/>
        <v>56030000</v>
      </c>
      <c r="K398" s="253">
        <v>2010.0</v>
      </c>
      <c r="L398" s="254" t="s">
        <v>20</v>
      </c>
      <c r="M398" s="254"/>
      <c r="N398" s="254"/>
      <c r="O398" s="254"/>
      <c r="P398" s="254">
        <v>28.0</v>
      </c>
      <c r="Q398" s="253">
        <v>40.0</v>
      </c>
      <c r="R398" s="254">
        <f t="shared" si="8"/>
        <v>34</v>
      </c>
      <c r="S398" s="253">
        <v>70.0</v>
      </c>
      <c r="T398" s="253">
        <v>80.0</v>
      </c>
      <c r="U398" s="253">
        <f t="shared" si="9"/>
        <v>-10</v>
      </c>
      <c r="V398" s="253">
        <f t="shared" si="10"/>
        <v>75</v>
      </c>
      <c r="W398" s="254">
        <f t="shared" si="11"/>
        <v>-41</v>
      </c>
      <c r="X398" s="257" t="s">
        <v>1605</v>
      </c>
      <c r="Y398" s="257" t="s">
        <v>1605</v>
      </c>
      <c r="Z398" s="257" t="s">
        <v>1540</v>
      </c>
      <c r="AA398" s="250">
        <v>8.0</v>
      </c>
      <c r="AB398" s="248">
        <f t="shared" si="15"/>
        <v>8000000</v>
      </c>
      <c r="AC398" s="248">
        <f t="shared" si="16"/>
        <v>19070000</v>
      </c>
      <c r="AD398" s="251">
        <v>36.96</v>
      </c>
      <c r="AE398" s="49">
        <f t="shared" si="22"/>
        <v>36960000</v>
      </c>
      <c r="AF398" s="258">
        <f t="shared" si="13"/>
        <v>0.5</v>
      </c>
      <c r="AG398" s="257"/>
      <c r="AH398" s="257"/>
      <c r="AI398" s="273" t="s">
        <v>2651</v>
      </c>
      <c r="AJ398" s="255"/>
    </row>
    <row r="399" ht="15.75" customHeight="1">
      <c r="A399" s="260" t="s">
        <v>3453</v>
      </c>
      <c r="B399" s="248">
        <f t="shared" si="23"/>
        <v>36.44</v>
      </c>
      <c r="C399" s="249">
        <f t="shared" si="2"/>
        <v>2.143529412</v>
      </c>
      <c r="D399" s="250">
        <f t="shared" si="3"/>
        <v>2.143529412</v>
      </c>
      <c r="E399" s="251">
        <v>17.0</v>
      </c>
      <c r="F399" s="251">
        <v>27.16</v>
      </c>
      <c r="G399" s="48">
        <f t="shared" si="5"/>
        <v>0.7453347969</v>
      </c>
      <c r="H399" s="111">
        <f t="shared" si="6"/>
        <v>9.28</v>
      </c>
      <c r="I399" s="252">
        <f t="shared" si="7"/>
        <v>0.2546652031</v>
      </c>
      <c r="J399" s="248">
        <f t="shared" si="21"/>
        <v>36440000</v>
      </c>
      <c r="K399" s="253">
        <v>2010.0</v>
      </c>
      <c r="L399" s="254" t="s">
        <v>20</v>
      </c>
      <c r="M399" s="254"/>
      <c r="N399" s="254"/>
      <c r="O399" s="254"/>
      <c r="P399" s="254">
        <v>42.0</v>
      </c>
      <c r="Q399" s="253">
        <v>43.0</v>
      </c>
      <c r="R399" s="254">
        <f t="shared" si="8"/>
        <v>42.5</v>
      </c>
      <c r="S399" s="253">
        <v>47.0</v>
      </c>
      <c r="T399" s="253">
        <v>54.0</v>
      </c>
      <c r="U399" s="253">
        <f t="shared" si="9"/>
        <v>-7</v>
      </c>
      <c r="V399" s="253">
        <f t="shared" si="10"/>
        <v>50.5</v>
      </c>
      <c r="W399" s="254">
        <f t="shared" si="11"/>
        <v>-8</v>
      </c>
      <c r="X399" s="257" t="s">
        <v>1983</v>
      </c>
      <c r="Y399" s="257" t="s">
        <v>1984</v>
      </c>
      <c r="Z399" s="257" t="s">
        <v>1540</v>
      </c>
      <c r="AA399" s="250">
        <v>13.4</v>
      </c>
      <c r="AB399" s="248">
        <f t="shared" si="15"/>
        <v>13400000</v>
      </c>
      <c r="AC399" s="248">
        <f t="shared" si="16"/>
        <v>27160000</v>
      </c>
      <c r="AD399" s="251">
        <v>9.28</v>
      </c>
      <c r="AE399" s="49">
        <f t="shared" si="22"/>
        <v>9280000</v>
      </c>
      <c r="AF399" s="258">
        <f t="shared" si="13"/>
        <v>0.7882352941</v>
      </c>
      <c r="AG399" s="257"/>
      <c r="AH399" s="257"/>
      <c r="AI399" s="273" t="s">
        <v>3454</v>
      </c>
      <c r="AJ399" s="255"/>
    </row>
    <row r="400" ht="15.75" customHeight="1">
      <c r="A400" s="281" t="s">
        <v>2718</v>
      </c>
      <c r="B400" s="248">
        <f t="shared" si="23"/>
        <v>60.73</v>
      </c>
      <c r="C400" s="249">
        <f t="shared" si="2"/>
        <v>3.373888889</v>
      </c>
      <c r="D400" s="250">
        <f t="shared" si="3"/>
        <v>3.373888889</v>
      </c>
      <c r="E400" s="251">
        <v>18.0</v>
      </c>
      <c r="F400" s="251">
        <v>18.33</v>
      </c>
      <c r="G400" s="48">
        <f t="shared" si="5"/>
        <v>0.3018277622</v>
      </c>
      <c r="H400" s="111">
        <f t="shared" si="6"/>
        <v>42.4</v>
      </c>
      <c r="I400" s="252">
        <f t="shared" si="7"/>
        <v>0.6981722378</v>
      </c>
      <c r="J400" s="248">
        <f t="shared" si="21"/>
        <v>60730000</v>
      </c>
      <c r="K400" s="253">
        <v>2010.0</v>
      </c>
      <c r="L400" s="254" t="s">
        <v>20</v>
      </c>
      <c r="M400" s="254"/>
      <c r="N400" s="254"/>
      <c r="O400" s="254"/>
      <c r="P400" s="254">
        <v>93.0</v>
      </c>
      <c r="Q400" s="253">
        <v>82.0</v>
      </c>
      <c r="R400" s="254">
        <f t="shared" si="8"/>
        <v>87.5</v>
      </c>
      <c r="S400" s="253">
        <v>84.0</v>
      </c>
      <c r="T400" s="253">
        <v>79.0</v>
      </c>
      <c r="U400" s="253">
        <f t="shared" si="9"/>
        <v>5</v>
      </c>
      <c r="V400" s="253">
        <f t="shared" si="10"/>
        <v>81.5</v>
      </c>
      <c r="W400" s="254">
        <f t="shared" si="11"/>
        <v>6</v>
      </c>
      <c r="X400" s="257" t="s">
        <v>1694</v>
      </c>
      <c r="Y400" s="257" t="s">
        <v>2719</v>
      </c>
      <c r="Z400" s="257" t="s">
        <v>1534</v>
      </c>
      <c r="AA400" s="250">
        <v>2.13</v>
      </c>
      <c r="AB400" s="248">
        <f t="shared" si="15"/>
        <v>2130000</v>
      </c>
      <c r="AC400" s="248">
        <f t="shared" si="16"/>
        <v>18330000</v>
      </c>
      <c r="AD400" s="251">
        <v>42.4</v>
      </c>
      <c r="AE400" s="49">
        <f t="shared" si="22"/>
        <v>42400000</v>
      </c>
      <c r="AF400" s="258">
        <f t="shared" si="13"/>
        <v>0.1183333333</v>
      </c>
      <c r="AG400" s="257"/>
      <c r="AH400" s="257"/>
      <c r="AI400" s="273" t="s">
        <v>2720</v>
      </c>
      <c r="AJ400" s="255"/>
    </row>
    <row r="401" ht="15.75" customHeight="1">
      <c r="A401" s="260" t="s">
        <v>4305</v>
      </c>
      <c r="B401" s="248">
        <f t="shared" si="23"/>
        <v>19.65</v>
      </c>
      <c r="C401" s="249">
        <f t="shared" si="2"/>
        <v>1.091666667</v>
      </c>
      <c r="D401" s="250">
        <f t="shared" si="3"/>
        <v>1.091666667</v>
      </c>
      <c r="E401" s="251">
        <v>18.0</v>
      </c>
      <c r="F401" s="251">
        <v>15.28</v>
      </c>
      <c r="G401" s="48">
        <f t="shared" si="5"/>
        <v>0.7776081425</v>
      </c>
      <c r="H401" s="111">
        <f t="shared" si="6"/>
        <v>4.37</v>
      </c>
      <c r="I401" s="252">
        <f t="shared" si="7"/>
        <v>0.2223918575</v>
      </c>
      <c r="J401" s="248">
        <f t="shared" si="21"/>
        <v>19650000</v>
      </c>
      <c r="K401" s="253">
        <v>2010.0</v>
      </c>
      <c r="L401" s="254" t="s">
        <v>20</v>
      </c>
      <c r="M401" s="254"/>
      <c r="N401" s="254"/>
      <c r="O401" s="254"/>
      <c r="P401" s="254">
        <v>68.0</v>
      </c>
      <c r="Q401" s="253">
        <v>63.0</v>
      </c>
      <c r="R401" s="254">
        <f t="shared" si="8"/>
        <v>65.5</v>
      </c>
      <c r="S401" s="253">
        <v>52.0</v>
      </c>
      <c r="T401" s="253">
        <v>66.0</v>
      </c>
      <c r="U401" s="253">
        <f t="shared" si="9"/>
        <v>-14</v>
      </c>
      <c r="V401" s="253">
        <f t="shared" si="10"/>
        <v>59</v>
      </c>
      <c r="W401" s="254">
        <f t="shared" si="11"/>
        <v>6.5</v>
      </c>
      <c r="X401" s="257" t="s">
        <v>1543</v>
      </c>
      <c r="Y401" s="257" t="s">
        <v>1616</v>
      </c>
      <c r="Z401" s="257" t="s">
        <v>1540</v>
      </c>
      <c r="AA401" s="250">
        <v>6.9</v>
      </c>
      <c r="AB401" s="248">
        <f t="shared" si="15"/>
        <v>6900000</v>
      </c>
      <c r="AC401" s="248">
        <f t="shared" si="16"/>
        <v>15280000</v>
      </c>
      <c r="AD401" s="251">
        <v>4.37</v>
      </c>
      <c r="AE401" s="49">
        <f t="shared" si="22"/>
        <v>4370000</v>
      </c>
      <c r="AF401" s="258">
        <f t="shared" si="13"/>
        <v>0.3833333333</v>
      </c>
      <c r="AG401" s="257"/>
      <c r="AH401" s="257"/>
      <c r="AI401" s="273" t="s">
        <v>4306</v>
      </c>
      <c r="AJ401" s="255"/>
    </row>
    <row r="402" ht="15.75" customHeight="1">
      <c r="A402" s="260" t="s">
        <v>3138</v>
      </c>
      <c r="B402" s="248">
        <f t="shared" si="23"/>
        <v>49.83</v>
      </c>
      <c r="C402" s="249">
        <f t="shared" si="2"/>
        <v>2.622631579</v>
      </c>
      <c r="D402" s="250">
        <f t="shared" si="3"/>
        <v>2.622631579</v>
      </c>
      <c r="E402" s="251">
        <v>19.0</v>
      </c>
      <c r="F402" s="251">
        <v>27.78</v>
      </c>
      <c r="G402" s="48">
        <f t="shared" si="5"/>
        <v>0.5574954846</v>
      </c>
      <c r="H402" s="111">
        <f t="shared" si="6"/>
        <v>22.05</v>
      </c>
      <c r="I402" s="252">
        <f t="shared" si="7"/>
        <v>0.4425045154</v>
      </c>
      <c r="J402" s="248">
        <f t="shared" si="21"/>
        <v>49830000</v>
      </c>
      <c r="K402" s="253">
        <v>2010.0</v>
      </c>
      <c r="L402" s="254" t="s">
        <v>20</v>
      </c>
      <c r="M402" s="254"/>
      <c r="N402" s="254"/>
      <c r="O402" s="254"/>
      <c r="P402" s="254">
        <v>52.0</v>
      </c>
      <c r="Q402" s="253">
        <v>52.0</v>
      </c>
      <c r="R402" s="254">
        <f t="shared" si="8"/>
        <v>52</v>
      </c>
      <c r="S402" s="253">
        <v>44.0</v>
      </c>
      <c r="T402" s="253">
        <v>62.0</v>
      </c>
      <c r="U402" s="253">
        <f t="shared" si="9"/>
        <v>-18</v>
      </c>
      <c r="V402" s="253">
        <f t="shared" si="10"/>
        <v>53</v>
      </c>
      <c r="W402" s="254">
        <f t="shared" si="11"/>
        <v>-1</v>
      </c>
      <c r="X402" s="257" t="s">
        <v>1543</v>
      </c>
      <c r="Y402" s="257" t="s">
        <v>1616</v>
      </c>
      <c r="Z402" s="257" t="s">
        <v>1534</v>
      </c>
      <c r="AA402" s="250">
        <v>8.4</v>
      </c>
      <c r="AB402" s="248">
        <f t="shared" si="15"/>
        <v>8400000</v>
      </c>
      <c r="AC402" s="248">
        <f t="shared" si="16"/>
        <v>27780000</v>
      </c>
      <c r="AD402" s="251">
        <v>22.05</v>
      </c>
      <c r="AE402" s="49">
        <f t="shared" si="22"/>
        <v>22050000</v>
      </c>
      <c r="AF402" s="258">
        <f t="shared" si="13"/>
        <v>0.4421052632</v>
      </c>
      <c r="AG402" s="257"/>
      <c r="AH402" s="257"/>
      <c r="AI402" s="273" t="s">
        <v>3139</v>
      </c>
      <c r="AJ402" s="255"/>
    </row>
    <row r="403" ht="15.75" customHeight="1">
      <c r="A403" s="260" t="s">
        <v>3771</v>
      </c>
      <c r="B403" s="248">
        <f t="shared" si="23"/>
        <v>32.61</v>
      </c>
      <c r="C403" s="249">
        <f t="shared" si="2"/>
        <v>1.716315789</v>
      </c>
      <c r="D403" s="250">
        <f t="shared" si="3"/>
        <v>1.716315789</v>
      </c>
      <c r="E403" s="251">
        <v>19.0</v>
      </c>
      <c r="F403" s="251">
        <v>25.92</v>
      </c>
      <c r="G403" s="48">
        <f t="shared" si="5"/>
        <v>0.7948482061</v>
      </c>
      <c r="H403" s="111">
        <f t="shared" si="6"/>
        <v>6.69</v>
      </c>
      <c r="I403" s="252">
        <f t="shared" si="7"/>
        <v>0.2051517939</v>
      </c>
      <c r="J403" s="248">
        <f t="shared" si="21"/>
        <v>32610000</v>
      </c>
      <c r="K403" s="253">
        <v>2010.0</v>
      </c>
      <c r="L403" s="254" t="s">
        <v>20</v>
      </c>
      <c r="M403" s="254"/>
      <c r="N403" s="254"/>
      <c r="O403" s="254"/>
      <c r="P403" s="254">
        <v>21.0</v>
      </c>
      <c r="Q403" s="253">
        <v>33.0</v>
      </c>
      <c r="R403" s="254">
        <f t="shared" si="8"/>
        <v>27</v>
      </c>
      <c r="S403" s="253">
        <v>49.0</v>
      </c>
      <c r="T403" s="253">
        <v>54.0</v>
      </c>
      <c r="U403" s="253">
        <f t="shared" si="9"/>
        <v>-5</v>
      </c>
      <c r="V403" s="253">
        <f t="shared" si="10"/>
        <v>51.5</v>
      </c>
      <c r="W403" s="254">
        <f t="shared" si="11"/>
        <v>-24.5</v>
      </c>
      <c r="X403" s="257" t="s">
        <v>1543</v>
      </c>
      <c r="Y403" s="257" t="s">
        <v>1616</v>
      </c>
      <c r="Z403" s="257" t="s">
        <v>1540</v>
      </c>
      <c r="AA403" s="250">
        <v>9.2</v>
      </c>
      <c r="AB403" s="248">
        <f t="shared" si="15"/>
        <v>9200000</v>
      </c>
      <c r="AC403" s="248">
        <f t="shared" si="16"/>
        <v>25920000</v>
      </c>
      <c r="AD403" s="251">
        <v>6.69</v>
      </c>
      <c r="AE403" s="49">
        <f t="shared" si="22"/>
        <v>6690000</v>
      </c>
      <c r="AF403" s="258">
        <f t="shared" si="13"/>
        <v>0.4842105263</v>
      </c>
      <c r="AG403" s="257"/>
      <c r="AH403" s="257"/>
      <c r="AI403" s="273" t="s">
        <v>3772</v>
      </c>
      <c r="AJ403" s="255"/>
    </row>
    <row r="404" ht="15.75" customHeight="1">
      <c r="A404" s="247" t="s">
        <v>1834</v>
      </c>
      <c r="B404" s="248">
        <f t="shared" si="23"/>
        <v>171.69</v>
      </c>
      <c r="C404" s="249">
        <f t="shared" si="2"/>
        <v>8.5845</v>
      </c>
      <c r="D404" s="250">
        <f t="shared" si="3"/>
        <v>8.5845</v>
      </c>
      <c r="E404" s="251">
        <v>20.0</v>
      </c>
      <c r="F404" s="251">
        <v>117.23</v>
      </c>
      <c r="G404" s="48">
        <f t="shared" si="5"/>
        <v>0.6828003961</v>
      </c>
      <c r="H404" s="111">
        <f t="shared" si="6"/>
        <v>54.46</v>
      </c>
      <c r="I404" s="252">
        <f t="shared" si="7"/>
        <v>0.3171996039</v>
      </c>
      <c r="J404" s="248">
        <f t="shared" si="21"/>
        <v>171690000</v>
      </c>
      <c r="K404" s="253">
        <v>2010.0</v>
      </c>
      <c r="L404" s="254" t="s">
        <v>20</v>
      </c>
      <c r="M404" s="254"/>
      <c r="N404" s="254"/>
      <c r="O404" s="254"/>
      <c r="P404" s="254">
        <v>63.0</v>
      </c>
      <c r="Q404" s="253">
        <v>56.0</v>
      </c>
      <c r="R404" s="263">
        <f t="shared" si="8"/>
        <v>59.5</v>
      </c>
      <c r="S404" s="253">
        <v>72.0</v>
      </c>
      <c r="T404" s="253">
        <v>74.0</v>
      </c>
      <c r="U404" s="253">
        <f t="shared" si="9"/>
        <v>-2</v>
      </c>
      <c r="V404" s="253">
        <f t="shared" si="10"/>
        <v>73</v>
      </c>
      <c r="W404" s="263">
        <f t="shared" si="11"/>
        <v>-13.5</v>
      </c>
      <c r="X404" s="257" t="s">
        <v>1602</v>
      </c>
      <c r="Y404" s="257" t="s">
        <v>1835</v>
      </c>
      <c r="Z404" s="257" t="s">
        <v>1550</v>
      </c>
      <c r="AA404" s="250">
        <v>50.4</v>
      </c>
      <c r="AB404" s="248">
        <f t="shared" si="15"/>
        <v>50400000</v>
      </c>
      <c r="AC404" s="248">
        <f t="shared" si="16"/>
        <v>117230000</v>
      </c>
      <c r="AD404" s="251">
        <v>54.46</v>
      </c>
      <c r="AE404" s="49">
        <f t="shared" si="22"/>
        <v>54460000</v>
      </c>
      <c r="AF404" s="258">
        <f t="shared" si="13"/>
        <v>2.52</v>
      </c>
      <c r="AG404" s="257"/>
      <c r="AH404" s="257"/>
      <c r="AI404" s="273" t="s">
        <v>1836</v>
      </c>
      <c r="AJ404" s="255"/>
    </row>
    <row r="405" ht="15.75" customHeight="1">
      <c r="A405" s="247" t="s">
        <v>1997</v>
      </c>
      <c r="B405" s="248">
        <f t="shared" si="23"/>
        <v>136.15</v>
      </c>
      <c r="C405" s="249">
        <f t="shared" si="2"/>
        <v>6.8075</v>
      </c>
      <c r="D405" s="250">
        <f t="shared" si="3"/>
        <v>6.8075</v>
      </c>
      <c r="E405" s="251">
        <v>20.0</v>
      </c>
      <c r="F405" s="251">
        <v>45.71</v>
      </c>
      <c r="G405" s="48">
        <f t="shared" si="5"/>
        <v>0.3357326478</v>
      </c>
      <c r="H405" s="111">
        <f t="shared" si="6"/>
        <v>90.44</v>
      </c>
      <c r="I405" s="252">
        <f t="shared" si="7"/>
        <v>0.6642673522</v>
      </c>
      <c r="J405" s="248">
        <f t="shared" si="21"/>
        <v>136150000</v>
      </c>
      <c r="K405" s="253">
        <v>2010.0</v>
      </c>
      <c r="L405" s="254" t="s">
        <v>20</v>
      </c>
      <c r="M405" s="254"/>
      <c r="N405" s="254"/>
      <c r="O405" s="254"/>
      <c r="P405" s="254">
        <v>10.0</v>
      </c>
      <c r="Q405" s="253">
        <v>24.0</v>
      </c>
      <c r="R405" s="263">
        <f t="shared" si="8"/>
        <v>17</v>
      </c>
      <c r="S405" s="253">
        <v>47.0</v>
      </c>
      <c r="T405" s="253">
        <v>54.0</v>
      </c>
      <c r="U405" s="253">
        <f t="shared" si="9"/>
        <v>-7</v>
      </c>
      <c r="V405" s="253">
        <f t="shared" si="10"/>
        <v>50.5</v>
      </c>
      <c r="W405" s="263">
        <f t="shared" si="11"/>
        <v>-33.5</v>
      </c>
      <c r="X405" s="257" t="s">
        <v>1395</v>
      </c>
      <c r="Y405" s="257" t="s">
        <v>1998</v>
      </c>
      <c r="Z405" s="257" t="s">
        <v>1550</v>
      </c>
      <c r="AA405" s="250">
        <v>22.53</v>
      </c>
      <c r="AB405" s="248">
        <f t="shared" si="15"/>
        <v>22530000</v>
      </c>
      <c r="AC405" s="248">
        <f t="shared" si="16"/>
        <v>45710000</v>
      </c>
      <c r="AD405" s="251">
        <v>90.44</v>
      </c>
      <c r="AE405" s="49">
        <f t="shared" si="22"/>
        <v>90440000</v>
      </c>
      <c r="AF405" s="258">
        <f t="shared" si="13"/>
        <v>1.1265</v>
      </c>
      <c r="AG405" s="257"/>
      <c r="AH405" s="257"/>
      <c r="AI405" s="273" t="s">
        <v>1999</v>
      </c>
      <c r="AJ405" s="255"/>
    </row>
    <row r="406" ht="15.75" customHeight="1">
      <c r="A406" s="247" t="s">
        <v>2331</v>
      </c>
      <c r="B406" s="248">
        <f t="shared" si="23"/>
        <v>89.04</v>
      </c>
      <c r="C406" s="249">
        <f t="shared" si="2"/>
        <v>4.452</v>
      </c>
      <c r="D406" s="250">
        <f t="shared" si="3"/>
        <v>4.452</v>
      </c>
      <c r="E406" s="251">
        <v>20.0</v>
      </c>
      <c r="F406" s="251">
        <v>62.95</v>
      </c>
      <c r="G406" s="48">
        <f t="shared" si="5"/>
        <v>0.7069856244</v>
      </c>
      <c r="H406" s="111">
        <f t="shared" si="6"/>
        <v>26.09</v>
      </c>
      <c r="I406" s="252">
        <f t="shared" si="7"/>
        <v>0.2930143756</v>
      </c>
      <c r="J406" s="248">
        <f t="shared" si="21"/>
        <v>89040000</v>
      </c>
      <c r="K406" s="253">
        <v>2010.0</v>
      </c>
      <c r="L406" s="254" t="s">
        <v>20</v>
      </c>
      <c r="M406" s="254"/>
      <c r="N406" s="254"/>
      <c r="O406" s="254"/>
      <c r="P406" s="254">
        <v>19.0</v>
      </c>
      <c r="Q406" s="253">
        <v>33.0</v>
      </c>
      <c r="R406" s="254">
        <f t="shared" si="8"/>
        <v>26</v>
      </c>
      <c r="S406" s="253">
        <v>66.0</v>
      </c>
      <c r="T406" s="253">
        <v>45.0</v>
      </c>
      <c r="U406" s="253">
        <f t="shared" si="9"/>
        <v>21</v>
      </c>
      <c r="V406" s="253">
        <f t="shared" si="10"/>
        <v>55.5</v>
      </c>
      <c r="W406" s="254">
        <f t="shared" si="11"/>
        <v>-29.5</v>
      </c>
      <c r="X406" s="257" t="s">
        <v>1605</v>
      </c>
      <c r="Y406" s="257" t="s">
        <v>1605</v>
      </c>
      <c r="Z406" s="257" t="s">
        <v>1534</v>
      </c>
      <c r="AA406" s="250">
        <v>16.0</v>
      </c>
      <c r="AB406" s="248">
        <f t="shared" si="15"/>
        <v>16000000</v>
      </c>
      <c r="AC406" s="248">
        <f t="shared" si="16"/>
        <v>62950000</v>
      </c>
      <c r="AD406" s="251">
        <v>26.09</v>
      </c>
      <c r="AE406" s="49">
        <f t="shared" si="22"/>
        <v>26090000</v>
      </c>
      <c r="AF406" s="258">
        <f t="shared" si="13"/>
        <v>0.8</v>
      </c>
      <c r="AG406" s="257"/>
      <c r="AH406" s="257"/>
      <c r="AI406" s="273" t="s">
        <v>2332</v>
      </c>
      <c r="AJ406" s="255"/>
    </row>
    <row r="407" ht="15.75" customHeight="1">
      <c r="A407" s="247" t="s">
        <v>2465</v>
      </c>
      <c r="B407" s="248">
        <f t="shared" si="23"/>
        <v>80.55</v>
      </c>
      <c r="C407" s="249">
        <f t="shared" si="2"/>
        <v>4.0275</v>
      </c>
      <c r="D407" s="250">
        <f t="shared" si="3"/>
        <v>4.0275</v>
      </c>
      <c r="E407" s="251">
        <v>20.0</v>
      </c>
      <c r="F407" s="251">
        <v>36.66</v>
      </c>
      <c r="G407" s="48">
        <f t="shared" si="5"/>
        <v>0.4551210428</v>
      </c>
      <c r="H407" s="111">
        <f t="shared" si="6"/>
        <v>43.89</v>
      </c>
      <c r="I407" s="252">
        <f t="shared" si="7"/>
        <v>0.5448789572</v>
      </c>
      <c r="J407" s="248">
        <f t="shared" si="21"/>
        <v>80550000</v>
      </c>
      <c r="K407" s="253">
        <v>2010.0</v>
      </c>
      <c r="L407" s="254" t="s">
        <v>20</v>
      </c>
      <c r="M407" s="254"/>
      <c r="N407" s="254"/>
      <c r="O407" s="254"/>
      <c r="P407" s="254">
        <v>4.0</v>
      </c>
      <c r="Q407" s="253">
        <v>18.0</v>
      </c>
      <c r="R407" s="254">
        <f t="shared" si="8"/>
        <v>11</v>
      </c>
      <c r="S407" s="253">
        <v>32.0</v>
      </c>
      <c r="T407" s="253">
        <v>33.0</v>
      </c>
      <c r="U407" s="253">
        <f t="shared" si="9"/>
        <v>-1</v>
      </c>
      <c r="V407" s="253">
        <f t="shared" si="10"/>
        <v>32.5</v>
      </c>
      <c r="W407" s="254">
        <f t="shared" si="11"/>
        <v>-21.5</v>
      </c>
      <c r="X407" s="257" t="s">
        <v>1543</v>
      </c>
      <c r="Y407" s="257" t="s">
        <v>1543</v>
      </c>
      <c r="Z407" s="257" t="s">
        <v>1540</v>
      </c>
      <c r="AA407" s="250">
        <v>12.2</v>
      </c>
      <c r="AB407" s="248">
        <f t="shared" si="15"/>
        <v>12200000</v>
      </c>
      <c r="AC407" s="248">
        <f t="shared" si="16"/>
        <v>36660000</v>
      </c>
      <c r="AD407" s="251">
        <v>43.89</v>
      </c>
      <c r="AE407" s="49">
        <f t="shared" si="22"/>
        <v>43890000</v>
      </c>
      <c r="AF407" s="258">
        <f t="shared" si="13"/>
        <v>0.61</v>
      </c>
      <c r="AG407" s="257"/>
      <c r="AH407" s="257"/>
      <c r="AI407" s="273" t="s">
        <v>2466</v>
      </c>
      <c r="AJ407" s="255"/>
    </row>
    <row r="408" ht="15.75" customHeight="1">
      <c r="A408" s="260" t="s">
        <v>2710</v>
      </c>
      <c r="B408" s="248">
        <f t="shared" si="23"/>
        <v>67.88</v>
      </c>
      <c r="C408" s="249">
        <f t="shared" si="2"/>
        <v>3.394</v>
      </c>
      <c r="D408" s="250">
        <f t="shared" si="3"/>
        <v>3.394</v>
      </c>
      <c r="E408" s="251">
        <v>20.0</v>
      </c>
      <c r="F408" s="251">
        <v>35.61</v>
      </c>
      <c r="G408" s="48">
        <f t="shared" si="5"/>
        <v>0.5246022392</v>
      </c>
      <c r="H408" s="111">
        <f t="shared" si="6"/>
        <v>32.27</v>
      </c>
      <c r="I408" s="252">
        <f t="shared" si="7"/>
        <v>0.4753977608</v>
      </c>
      <c r="J408" s="248">
        <f t="shared" si="21"/>
        <v>67880000</v>
      </c>
      <c r="K408" s="253">
        <v>2010.0</v>
      </c>
      <c r="L408" s="254" t="s">
        <v>20</v>
      </c>
      <c r="M408" s="254"/>
      <c r="N408" s="254"/>
      <c r="O408" s="254"/>
      <c r="P408" s="254">
        <v>66.0</v>
      </c>
      <c r="Q408" s="253">
        <v>61.0</v>
      </c>
      <c r="R408" s="254">
        <f t="shared" si="8"/>
        <v>63.5</v>
      </c>
      <c r="S408" s="253">
        <v>37.0</v>
      </c>
      <c r="T408" s="253">
        <v>60.0</v>
      </c>
      <c r="U408" s="253">
        <f t="shared" si="9"/>
        <v>-23</v>
      </c>
      <c r="V408" s="253">
        <f t="shared" si="10"/>
        <v>48.5</v>
      </c>
      <c r="W408" s="254">
        <f t="shared" si="11"/>
        <v>15</v>
      </c>
      <c r="X408" s="257" t="s">
        <v>1983</v>
      </c>
      <c r="Y408" s="257" t="s">
        <v>1984</v>
      </c>
      <c r="Z408" s="257" t="s">
        <v>1534</v>
      </c>
      <c r="AA408" s="250">
        <v>13.1</v>
      </c>
      <c r="AB408" s="248">
        <f t="shared" si="15"/>
        <v>13100000</v>
      </c>
      <c r="AC408" s="248">
        <f t="shared" si="16"/>
        <v>35610000</v>
      </c>
      <c r="AD408" s="251">
        <v>32.27</v>
      </c>
      <c r="AE408" s="49">
        <f t="shared" si="22"/>
        <v>32270000</v>
      </c>
      <c r="AF408" s="258">
        <f t="shared" si="13"/>
        <v>0.655</v>
      </c>
      <c r="AG408" s="257"/>
      <c r="AH408" s="257"/>
      <c r="AI408" s="273" t="s">
        <v>2711</v>
      </c>
      <c r="AJ408" s="255"/>
    </row>
    <row r="409" ht="15.75" customHeight="1">
      <c r="A409" s="260" t="s">
        <v>2913</v>
      </c>
      <c r="B409" s="248">
        <f t="shared" si="23"/>
        <v>60.67</v>
      </c>
      <c r="C409" s="249">
        <f t="shared" si="2"/>
        <v>3.0335</v>
      </c>
      <c r="D409" s="250">
        <f t="shared" si="3"/>
        <v>3.0335</v>
      </c>
      <c r="E409" s="251">
        <v>20.0</v>
      </c>
      <c r="F409" s="251">
        <v>60.09</v>
      </c>
      <c r="G409" s="48">
        <f t="shared" si="5"/>
        <v>0.9904400857</v>
      </c>
      <c r="H409" s="111">
        <f t="shared" si="6"/>
        <v>0.58</v>
      </c>
      <c r="I409" s="252">
        <f t="shared" si="7"/>
        <v>0.00955991429</v>
      </c>
      <c r="J409" s="248">
        <f t="shared" si="21"/>
        <v>60670000</v>
      </c>
      <c r="K409" s="253">
        <v>2010.0</v>
      </c>
      <c r="L409" s="254" t="s">
        <v>20</v>
      </c>
      <c r="M409" s="254"/>
      <c r="N409" s="254"/>
      <c r="O409" s="254"/>
      <c r="P409" s="254">
        <v>27.0</v>
      </c>
      <c r="Q409" s="253">
        <v>43.0</v>
      </c>
      <c r="R409" s="254">
        <f t="shared" si="8"/>
        <v>35</v>
      </c>
      <c r="S409" s="253">
        <v>67.0</v>
      </c>
      <c r="T409" s="253">
        <v>65.0</v>
      </c>
      <c r="U409" s="253">
        <f t="shared" si="9"/>
        <v>2</v>
      </c>
      <c r="V409" s="253">
        <f t="shared" si="10"/>
        <v>66</v>
      </c>
      <c r="W409" s="254">
        <f t="shared" si="11"/>
        <v>-31</v>
      </c>
      <c r="X409" s="257" t="s">
        <v>1543</v>
      </c>
      <c r="Y409" s="257" t="s">
        <v>1616</v>
      </c>
      <c r="Z409" s="257" t="s">
        <v>1550</v>
      </c>
      <c r="AA409" s="250">
        <v>29.3</v>
      </c>
      <c r="AB409" s="248">
        <f t="shared" si="15"/>
        <v>29300000</v>
      </c>
      <c r="AC409" s="248">
        <f t="shared" si="16"/>
        <v>60090000</v>
      </c>
      <c r="AD409" s="251">
        <v>0.58</v>
      </c>
      <c r="AE409" s="49">
        <f t="shared" si="22"/>
        <v>580000</v>
      </c>
      <c r="AF409" s="258">
        <f t="shared" si="13"/>
        <v>1.465</v>
      </c>
      <c r="AG409" s="257"/>
      <c r="AH409" s="257"/>
      <c r="AI409" s="273" t="s">
        <v>2914</v>
      </c>
      <c r="AJ409" s="255"/>
    </row>
    <row r="410" ht="15.75" customHeight="1">
      <c r="A410" s="260" t="s">
        <v>3057</v>
      </c>
      <c r="B410" s="248">
        <f t="shared" si="23"/>
        <v>54.8</v>
      </c>
      <c r="C410" s="249">
        <f t="shared" si="2"/>
        <v>2.74</v>
      </c>
      <c r="D410" s="250">
        <f t="shared" si="3"/>
        <v>2.74</v>
      </c>
      <c r="E410" s="251">
        <v>20.0</v>
      </c>
      <c r="F410" s="251">
        <v>39.12</v>
      </c>
      <c r="G410" s="48">
        <f t="shared" si="5"/>
        <v>0.7138686131</v>
      </c>
      <c r="H410" s="111">
        <f t="shared" si="6"/>
        <v>15.68</v>
      </c>
      <c r="I410" s="252">
        <f t="shared" si="7"/>
        <v>0.2861313869</v>
      </c>
      <c r="J410" s="248">
        <f t="shared" si="21"/>
        <v>54800000</v>
      </c>
      <c r="K410" s="253">
        <v>2010.0</v>
      </c>
      <c r="L410" s="254" t="s">
        <v>20</v>
      </c>
      <c r="M410" s="254"/>
      <c r="N410" s="254"/>
      <c r="O410" s="254"/>
      <c r="P410" s="254">
        <v>72.0</v>
      </c>
      <c r="Q410" s="253">
        <v>55.0</v>
      </c>
      <c r="R410" s="254">
        <f t="shared" si="8"/>
        <v>63.5</v>
      </c>
      <c r="S410" s="253">
        <v>54.0</v>
      </c>
      <c r="T410" s="253">
        <v>70.0</v>
      </c>
      <c r="U410" s="253">
        <f t="shared" si="9"/>
        <v>-16</v>
      </c>
      <c r="V410" s="253">
        <f t="shared" si="10"/>
        <v>62</v>
      </c>
      <c r="W410" s="254">
        <f t="shared" si="11"/>
        <v>1.5</v>
      </c>
      <c r="X410" s="257" t="s">
        <v>1395</v>
      </c>
      <c r="Y410" s="257" t="s">
        <v>1639</v>
      </c>
      <c r="Z410" s="257" t="s">
        <v>1567</v>
      </c>
      <c r="AA410" s="250">
        <v>16.07</v>
      </c>
      <c r="AB410" s="248">
        <f t="shared" si="15"/>
        <v>16070000</v>
      </c>
      <c r="AC410" s="248">
        <f t="shared" si="16"/>
        <v>39120000</v>
      </c>
      <c r="AD410" s="251">
        <v>15.68</v>
      </c>
      <c r="AE410" s="49">
        <f t="shared" si="22"/>
        <v>15680000</v>
      </c>
      <c r="AF410" s="258">
        <f t="shared" si="13"/>
        <v>0.8035</v>
      </c>
      <c r="AG410" s="257"/>
      <c r="AH410" s="257"/>
      <c r="AI410" s="273" t="s">
        <v>3058</v>
      </c>
      <c r="AJ410" s="255"/>
    </row>
    <row r="411" ht="15.75" customHeight="1">
      <c r="A411" s="260" t="s">
        <v>3169</v>
      </c>
      <c r="B411" s="248">
        <f t="shared" si="23"/>
        <v>51.41</v>
      </c>
      <c r="C411" s="249">
        <f t="shared" si="2"/>
        <v>2.5705</v>
      </c>
      <c r="D411" s="250">
        <f t="shared" si="3"/>
        <v>2.5705</v>
      </c>
      <c r="E411" s="251">
        <v>20.0</v>
      </c>
      <c r="F411" s="251">
        <v>30.1</v>
      </c>
      <c r="G411" s="48">
        <f t="shared" si="5"/>
        <v>0.5854892044</v>
      </c>
      <c r="H411" s="111">
        <f t="shared" si="6"/>
        <v>21.31</v>
      </c>
      <c r="I411" s="252">
        <f t="shared" si="7"/>
        <v>0.4145107956</v>
      </c>
      <c r="J411" s="248">
        <f t="shared" si="21"/>
        <v>51410000</v>
      </c>
      <c r="K411" s="253">
        <v>2010.0</v>
      </c>
      <c r="L411" s="254" t="s">
        <v>20</v>
      </c>
      <c r="M411" s="254"/>
      <c r="N411" s="254"/>
      <c r="O411" s="254"/>
      <c r="P411" s="254">
        <v>67.0</v>
      </c>
      <c r="Q411" s="253">
        <v>57.0</v>
      </c>
      <c r="R411" s="254">
        <f t="shared" si="8"/>
        <v>62</v>
      </c>
      <c r="S411" s="253">
        <v>50.0</v>
      </c>
      <c r="T411" s="253">
        <v>60.0</v>
      </c>
      <c r="U411" s="253">
        <f t="shared" si="9"/>
        <v>-10</v>
      </c>
      <c r="V411" s="253">
        <f t="shared" si="10"/>
        <v>55</v>
      </c>
      <c r="W411" s="254">
        <f t="shared" si="11"/>
        <v>7</v>
      </c>
      <c r="X411" s="257" t="s">
        <v>1602</v>
      </c>
      <c r="Y411" s="257" t="s">
        <v>3170</v>
      </c>
      <c r="Z411" s="257" t="s">
        <v>1540</v>
      </c>
      <c r="AA411" s="250">
        <v>15.1</v>
      </c>
      <c r="AB411" s="248">
        <f t="shared" si="15"/>
        <v>15100000</v>
      </c>
      <c r="AC411" s="248">
        <f t="shared" si="16"/>
        <v>30100000</v>
      </c>
      <c r="AD411" s="251">
        <v>21.31</v>
      </c>
      <c r="AE411" s="49">
        <f t="shared" si="22"/>
        <v>21310000</v>
      </c>
      <c r="AF411" s="258">
        <f t="shared" si="13"/>
        <v>0.755</v>
      </c>
      <c r="AG411" s="257"/>
      <c r="AH411" s="257"/>
      <c r="AI411" s="273" t="s">
        <v>3171</v>
      </c>
      <c r="AJ411" s="255"/>
    </row>
    <row r="412" ht="15.75" customHeight="1">
      <c r="A412" s="260" t="s">
        <v>3192</v>
      </c>
      <c r="B412" s="248">
        <f t="shared" si="23"/>
        <v>50.51</v>
      </c>
      <c r="C412" s="249">
        <f t="shared" si="2"/>
        <v>2.5255</v>
      </c>
      <c r="D412" s="250">
        <f t="shared" si="3"/>
        <v>2.5255</v>
      </c>
      <c r="E412" s="251">
        <v>20.0</v>
      </c>
      <c r="F412" s="251">
        <v>25.11</v>
      </c>
      <c r="G412" s="48">
        <f t="shared" si="5"/>
        <v>0.4971292813</v>
      </c>
      <c r="H412" s="111">
        <f t="shared" si="6"/>
        <v>25.4</v>
      </c>
      <c r="I412" s="252">
        <f t="shared" si="7"/>
        <v>0.5028707187</v>
      </c>
      <c r="J412" s="248">
        <f t="shared" si="21"/>
        <v>50510000</v>
      </c>
      <c r="K412" s="253">
        <v>2010.0</v>
      </c>
      <c r="L412" s="254" t="s">
        <v>20</v>
      </c>
      <c r="M412" s="254"/>
      <c r="N412" s="254"/>
      <c r="O412" s="254"/>
      <c r="P412" s="254">
        <v>17.0</v>
      </c>
      <c r="Q412" s="253">
        <v>36.0</v>
      </c>
      <c r="R412" s="254">
        <f t="shared" si="8"/>
        <v>26.5</v>
      </c>
      <c r="S412" s="253">
        <v>41.0</v>
      </c>
      <c r="T412" s="253">
        <v>53.0</v>
      </c>
      <c r="U412" s="253">
        <f t="shared" si="9"/>
        <v>-12</v>
      </c>
      <c r="V412" s="253">
        <f t="shared" si="10"/>
        <v>47</v>
      </c>
      <c r="W412" s="254">
        <f t="shared" si="11"/>
        <v>-20.5</v>
      </c>
      <c r="X412" s="257" t="s">
        <v>1594</v>
      </c>
      <c r="Y412" s="257" t="s">
        <v>1799</v>
      </c>
      <c r="Z412" s="257" t="s">
        <v>1540</v>
      </c>
      <c r="AA412" s="250">
        <v>9.1</v>
      </c>
      <c r="AB412" s="248">
        <f t="shared" si="15"/>
        <v>9100000</v>
      </c>
      <c r="AC412" s="248">
        <f t="shared" si="16"/>
        <v>25110000</v>
      </c>
      <c r="AD412" s="251">
        <v>25.4</v>
      </c>
      <c r="AE412" s="49">
        <f t="shared" si="22"/>
        <v>25400000</v>
      </c>
      <c r="AF412" s="258">
        <f t="shared" si="13"/>
        <v>0.455</v>
      </c>
      <c r="AG412" s="257"/>
      <c r="AH412" s="257"/>
      <c r="AI412" s="273" t="s">
        <v>3193</v>
      </c>
      <c r="AJ412" s="255"/>
    </row>
    <row r="413" ht="15.75" customHeight="1">
      <c r="A413" s="260" t="s">
        <v>3211</v>
      </c>
      <c r="B413" s="248">
        <f t="shared" si="23"/>
        <v>49.78</v>
      </c>
      <c r="C413" s="249">
        <f t="shared" si="2"/>
        <v>2.489</v>
      </c>
      <c r="D413" s="250">
        <f t="shared" si="3"/>
        <v>2.489</v>
      </c>
      <c r="E413" s="251">
        <v>20.0</v>
      </c>
      <c r="F413" s="251">
        <v>32.01</v>
      </c>
      <c r="G413" s="48">
        <f t="shared" si="5"/>
        <v>0.643029329</v>
      </c>
      <c r="H413" s="111">
        <f t="shared" si="6"/>
        <v>17.77</v>
      </c>
      <c r="I413" s="252">
        <f t="shared" si="7"/>
        <v>0.356970671</v>
      </c>
      <c r="J413" s="248">
        <f t="shared" si="21"/>
        <v>49780000</v>
      </c>
      <c r="K413" s="253">
        <v>2010.0</v>
      </c>
      <c r="L413" s="254" t="s">
        <v>20</v>
      </c>
      <c r="M413" s="254"/>
      <c r="N413" s="254"/>
      <c r="O413" s="254"/>
      <c r="P413" s="254">
        <v>57.0</v>
      </c>
      <c r="Q413" s="253">
        <v>46.0</v>
      </c>
      <c r="R413" s="254">
        <f t="shared" si="8"/>
        <v>51.5</v>
      </c>
      <c r="S413" s="253">
        <v>60.0</v>
      </c>
      <c r="T413" s="253">
        <v>68.0</v>
      </c>
      <c r="U413" s="253">
        <f t="shared" si="9"/>
        <v>-8</v>
      </c>
      <c r="V413" s="253">
        <f t="shared" si="10"/>
        <v>64</v>
      </c>
      <c r="W413" s="254">
        <f t="shared" si="11"/>
        <v>-12.5</v>
      </c>
      <c r="X413" s="257" t="s">
        <v>1543</v>
      </c>
      <c r="Y413" s="257" t="s">
        <v>1616</v>
      </c>
      <c r="Z413" s="257" t="s">
        <v>1540</v>
      </c>
      <c r="AA413" s="250">
        <v>9.8</v>
      </c>
      <c r="AB413" s="248">
        <f t="shared" si="15"/>
        <v>9800000</v>
      </c>
      <c r="AC413" s="248">
        <f t="shared" si="16"/>
        <v>32010000</v>
      </c>
      <c r="AD413" s="251">
        <v>17.77</v>
      </c>
      <c r="AE413" s="49">
        <f t="shared" si="22"/>
        <v>17770000</v>
      </c>
      <c r="AF413" s="258">
        <f t="shared" si="13"/>
        <v>0.49</v>
      </c>
      <c r="AG413" s="257"/>
      <c r="AH413" s="257"/>
      <c r="AI413" s="273" t="s">
        <v>3212</v>
      </c>
      <c r="AJ413" s="255"/>
    </row>
    <row r="414" ht="15.75" customHeight="1">
      <c r="A414" s="260" t="s">
        <v>3417</v>
      </c>
      <c r="B414" s="248">
        <f t="shared" si="23"/>
        <v>44.09</v>
      </c>
      <c r="C414" s="249">
        <f t="shared" si="2"/>
        <v>2.2045</v>
      </c>
      <c r="D414" s="250">
        <f t="shared" si="3"/>
        <v>2.2045</v>
      </c>
      <c r="E414" s="251">
        <v>20.0</v>
      </c>
      <c r="F414" s="251">
        <v>26.59</v>
      </c>
      <c r="G414" s="48">
        <f t="shared" si="5"/>
        <v>0.6030845997</v>
      </c>
      <c r="H414" s="111">
        <f t="shared" si="6"/>
        <v>17.5</v>
      </c>
      <c r="I414" s="252">
        <f t="shared" si="7"/>
        <v>0.3969154003</v>
      </c>
      <c r="J414" s="248">
        <f t="shared" si="21"/>
        <v>44090000</v>
      </c>
      <c r="K414" s="253">
        <v>2010.0</v>
      </c>
      <c r="L414" s="254" t="s">
        <v>20</v>
      </c>
      <c r="M414" s="254"/>
      <c r="N414" s="254"/>
      <c r="O414" s="254"/>
      <c r="P414" s="254">
        <v>73.0</v>
      </c>
      <c r="Q414" s="253">
        <v>60.0</v>
      </c>
      <c r="R414" s="254">
        <f t="shared" si="8"/>
        <v>66.5</v>
      </c>
      <c r="S414" s="253">
        <v>66.0</v>
      </c>
      <c r="T414" s="253">
        <v>67.0</v>
      </c>
      <c r="U414" s="253">
        <f t="shared" si="9"/>
        <v>-1</v>
      </c>
      <c r="V414" s="253">
        <f t="shared" si="10"/>
        <v>66.5</v>
      </c>
      <c r="W414" s="254">
        <f t="shared" si="11"/>
        <v>0</v>
      </c>
      <c r="X414" s="257" t="s">
        <v>1602</v>
      </c>
      <c r="Y414" s="257" t="s">
        <v>1808</v>
      </c>
      <c r="Z414" s="257" t="s">
        <v>1540</v>
      </c>
      <c r="AA414" s="250">
        <v>11.0</v>
      </c>
      <c r="AB414" s="248">
        <f t="shared" si="15"/>
        <v>11000000</v>
      </c>
      <c r="AC414" s="248">
        <f t="shared" si="16"/>
        <v>26590000</v>
      </c>
      <c r="AD414" s="251">
        <v>17.5</v>
      </c>
      <c r="AE414" s="49">
        <f t="shared" si="22"/>
        <v>17500000</v>
      </c>
      <c r="AF414" s="258">
        <f t="shared" si="13"/>
        <v>0.55</v>
      </c>
      <c r="AG414" s="257"/>
      <c r="AH414" s="257"/>
      <c r="AI414" s="273" t="s">
        <v>3418</v>
      </c>
      <c r="AJ414" s="255"/>
    </row>
    <row r="415" ht="15.75" customHeight="1">
      <c r="A415" s="260" t="s">
        <v>3867</v>
      </c>
      <c r="B415" s="248">
        <f t="shared" si="23"/>
        <v>32</v>
      </c>
      <c r="C415" s="249">
        <f t="shared" si="2"/>
        <v>1.6</v>
      </c>
      <c r="D415" s="250">
        <f t="shared" si="3"/>
        <v>1.6</v>
      </c>
      <c r="E415" s="251">
        <v>20.0</v>
      </c>
      <c r="F415" s="251">
        <v>25.7</v>
      </c>
      <c r="G415" s="48">
        <f t="shared" si="5"/>
        <v>0.803125</v>
      </c>
      <c r="H415" s="111">
        <f t="shared" si="6"/>
        <v>6.3</v>
      </c>
      <c r="I415" s="252">
        <f t="shared" si="7"/>
        <v>0.196875</v>
      </c>
      <c r="J415" s="248">
        <f t="shared" si="21"/>
        <v>32000000</v>
      </c>
      <c r="K415" s="253">
        <v>2010.0</v>
      </c>
      <c r="L415" s="254" t="s">
        <v>20</v>
      </c>
      <c r="M415" s="254"/>
      <c r="N415" s="254"/>
      <c r="O415" s="254"/>
      <c r="P415" s="254">
        <v>18.0</v>
      </c>
      <c r="Q415" s="253">
        <v>28.0</v>
      </c>
      <c r="R415" s="254">
        <f t="shared" si="8"/>
        <v>23</v>
      </c>
      <c r="S415" s="253">
        <v>45.0</v>
      </c>
      <c r="T415" s="253">
        <v>53.0</v>
      </c>
      <c r="U415" s="253">
        <f t="shared" si="9"/>
        <v>-8</v>
      </c>
      <c r="V415" s="253">
        <f t="shared" si="10"/>
        <v>49</v>
      </c>
      <c r="W415" s="254">
        <f t="shared" si="11"/>
        <v>-26</v>
      </c>
      <c r="X415" s="257" t="s">
        <v>1543</v>
      </c>
      <c r="Y415" s="257" t="s">
        <v>1616</v>
      </c>
      <c r="Z415" s="257" t="s">
        <v>1540</v>
      </c>
      <c r="AA415" s="250">
        <v>8.4</v>
      </c>
      <c r="AB415" s="248">
        <f t="shared" si="15"/>
        <v>8400000</v>
      </c>
      <c r="AC415" s="248">
        <f t="shared" si="16"/>
        <v>25700000</v>
      </c>
      <c r="AD415" s="251">
        <v>6.3</v>
      </c>
      <c r="AE415" s="49">
        <f t="shared" si="22"/>
        <v>6300000</v>
      </c>
      <c r="AF415" s="258">
        <f t="shared" si="13"/>
        <v>0.42</v>
      </c>
      <c r="AG415" s="257"/>
      <c r="AH415" s="257"/>
      <c r="AI415" s="273" t="s">
        <v>3868</v>
      </c>
      <c r="AJ415" s="255"/>
    </row>
    <row r="416" ht="15.75" customHeight="1">
      <c r="A416" s="260" t="s">
        <v>3140</v>
      </c>
      <c r="B416" s="248">
        <f t="shared" si="23"/>
        <v>55.05</v>
      </c>
      <c r="C416" s="249">
        <f t="shared" si="2"/>
        <v>2.621428571</v>
      </c>
      <c r="D416" s="250">
        <f t="shared" si="3"/>
        <v>2.621428571</v>
      </c>
      <c r="E416" s="251">
        <v>21.0</v>
      </c>
      <c r="F416" s="251">
        <v>37.73</v>
      </c>
      <c r="G416" s="48">
        <f t="shared" si="5"/>
        <v>0.6853769301</v>
      </c>
      <c r="H416" s="111">
        <f t="shared" si="6"/>
        <v>17.32</v>
      </c>
      <c r="I416" s="252">
        <f t="shared" si="7"/>
        <v>0.3146230699</v>
      </c>
      <c r="J416" s="248">
        <f t="shared" si="21"/>
        <v>55050000</v>
      </c>
      <c r="K416" s="253">
        <v>2010.0</v>
      </c>
      <c r="L416" s="254" t="s">
        <v>20</v>
      </c>
      <c r="M416" s="254"/>
      <c r="N416" s="254"/>
      <c r="O416" s="254"/>
      <c r="P416" s="254">
        <v>33.0</v>
      </c>
      <c r="Q416" s="253">
        <v>50.0</v>
      </c>
      <c r="R416" s="254">
        <f t="shared" si="8"/>
        <v>41.5</v>
      </c>
      <c r="S416" s="253">
        <v>73.0</v>
      </c>
      <c r="T416" s="253">
        <v>66.0</v>
      </c>
      <c r="U416" s="253">
        <f t="shared" si="9"/>
        <v>7</v>
      </c>
      <c r="V416" s="253">
        <f t="shared" si="10"/>
        <v>69.5</v>
      </c>
      <c r="W416" s="254">
        <f t="shared" si="11"/>
        <v>-28</v>
      </c>
      <c r="X416" s="257" t="s">
        <v>1565</v>
      </c>
      <c r="Y416" s="257" t="s">
        <v>1565</v>
      </c>
      <c r="Z416" s="257" t="s">
        <v>1534</v>
      </c>
      <c r="AA416" s="250">
        <v>19.5</v>
      </c>
      <c r="AB416" s="248">
        <f t="shared" si="15"/>
        <v>19500000</v>
      </c>
      <c r="AC416" s="248">
        <f t="shared" si="16"/>
        <v>37730000</v>
      </c>
      <c r="AD416" s="251">
        <v>17.32</v>
      </c>
      <c r="AE416" s="49">
        <f t="shared" si="22"/>
        <v>17320000</v>
      </c>
      <c r="AF416" s="258">
        <f t="shared" si="13"/>
        <v>0.9285714286</v>
      </c>
      <c r="AG416" s="257"/>
      <c r="AH416" s="257"/>
      <c r="AI416" s="273" t="s">
        <v>3141</v>
      </c>
      <c r="AJ416" s="255"/>
    </row>
    <row r="417" ht="15.75" customHeight="1">
      <c r="A417" s="260" t="s">
        <v>3312</v>
      </c>
      <c r="B417" s="248">
        <f t="shared" si="23"/>
        <v>49.05</v>
      </c>
      <c r="C417" s="249">
        <f t="shared" si="2"/>
        <v>2.335714286</v>
      </c>
      <c r="D417" s="250">
        <f t="shared" si="3"/>
        <v>2.335714286</v>
      </c>
      <c r="E417" s="251">
        <v>21.0</v>
      </c>
      <c r="F417" s="251">
        <v>42.74</v>
      </c>
      <c r="G417" s="48">
        <f t="shared" si="5"/>
        <v>0.8713557594</v>
      </c>
      <c r="H417" s="111">
        <f t="shared" si="6"/>
        <v>6.31</v>
      </c>
      <c r="I417" s="252">
        <f t="shared" si="7"/>
        <v>0.1286442406</v>
      </c>
      <c r="J417" s="248">
        <f t="shared" si="21"/>
        <v>49050000</v>
      </c>
      <c r="K417" s="253">
        <v>2010.0</v>
      </c>
      <c r="L417" s="254" t="s">
        <v>20</v>
      </c>
      <c r="M417" s="254"/>
      <c r="N417" s="254"/>
      <c r="O417" s="254"/>
      <c r="P417" s="254">
        <v>40.0</v>
      </c>
      <c r="Q417" s="253">
        <v>51.0</v>
      </c>
      <c r="R417" s="254">
        <f t="shared" si="8"/>
        <v>45.5</v>
      </c>
      <c r="S417" s="253">
        <v>48.0</v>
      </c>
      <c r="T417" s="253">
        <v>51.0</v>
      </c>
      <c r="U417" s="253">
        <f t="shared" si="9"/>
        <v>-3</v>
      </c>
      <c r="V417" s="253">
        <f t="shared" si="10"/>
        <v>49.5</v>
      </c>
      <c r="W417" s="254">
        <f t="shared" si="11"/>
        <v>-4</v>
      </c>
      <c r="X417" s="257" t="s">
        <v>1543</v>
      </c>
      <c r="Y417" s="257" t="s">
        <v>1543</v>
      </c>
      <c r="Z417" s="257" t="s">
        <v>1567</v>
      </c>
      <c r="AA417" s="250">
        <v>16.2</v>
      </c>
      <c r="AB417" s="248">
        <f t="shared" si="15"/>
        <v>16200000</v>
      </c>
      <c r="AC417" s="248">
        <f t="shared" si="16"/>
        <v>42740000</v>
      </c>
      <c r="AD417" s="251">
        <v>6.31</v>
      </c>
      <c r="AE417" s="49">
        <f t="shared" si="22"/>
        <v>6310000</v>
      </c>
      <c r="AF417" s="258">
        <f t="shared" si="13"/>
        <v>0.7714285714</v>
      </c>
      <c r="AG417" s="257"/>
      <c r="AH417" s="257"/>
      <c r="AI417" s="273" t="s">
        <v>3313</v>
      </c>
      <c r="AJ417" s="255"/>
    </row>
    <row r="418" ht="15.75" customHeight="1">
      <c r="A418" s="260" t="s">
        <v>3898</v>
      </c>
      <c r="B418" s="248">
        <f t="shared" si="23"/>
        <v>34.27</v>
      </c>
      <c r="C418" s="249">
        <f t="shared" si="2"/>
        <v>1.557727273</v>
      </c>
      <c r="D418" s="250">
        <f t="shared" si="3"/>
        <v>1.557727273</v>
      </c>
      <c r="E418" s="251">
        <v>22.0</v>
      </c>
      <c r="F418" s="251">
        <v>3.24</v>
      </c>
      <c r="G418" s="48">
        <f t="shared" si="5"/>
        <v>0.09454333236</v>
      </c>
      <c r="H418" s="111">
        <f t="shared" si="6"/>
        <v>31.03</v>
      </c>
      <c r="I418" s="252">
        <f t="shared" si="7"/>
        <v>0.9054566676</v>
      </c>
      <c r="J418" s="248">
        <f t="shared" si="21"/>
        <v>34270000</v>
      </c>
      <c r="K418" s="253">
        <v>2010.0</v>
      </c>
      <c r="L418" s="254" t="s">
        <v>20</v>
      </c>
      <c r="M418" s="254"/>
      <c r="N418" s="254"/>
      <c r="O418" s="254"/>
      <c r="P418" s="254">
        <v>43.0</v>
      </c>
      <c r="Q418" s="253">
        <v>51.0</v>
      </c>
      <c r="R418" s="254">
        <f t="shared" si="8"/>
        <v>47</v>
      </c>
      <c r="S418" s="253">
        <v>35.0</v>
      </c>
      <c r="T418" s="253">
        <v>66.0</v>
      </c>
      <c r="U418" s="253">
        <f t="shared" si="9"/>
        <v>-31</v>
      </c>
      <c r="V418" s="253">
        <f t="shared" si="10"/>
        <v>50.5</v>
      </c>
      <c r="W418" s="254">
        <f t="shared" si="11"/>
        <v>-3.5</v>
      </c>
      <c r="X418" s="257" t="s">
        <v>1543</v>
      </c>
      <c r="Y418" s="257" t="s">
        <v>1616</v>
      </c>
      <c r="Z418" s="257" t="s">
        <v>1540</v>
      </c>
      <c r="AA418" s="250">
        <v>0.16</v>
      </c>
      <c r="AB418" s="248">
        <f t="shared" si="15"/>
        <v>160000</v>
      </c>
      <c r="AC418" s="248">
        <f t="shared" si="16"/>
        <v>3240000</v>
      </c>
      <c r="AD418" s="251">
        <v>31.03</v>
      </c>
      <c r="AE418" s="49">
        <f t="shared" si="22"/>
        <v>31030000</v>
      </c>
      <c r="AF418" s="258">
        <f t="shared" si="13"/>
        <v>0.007272727273</v>
      </c>
      <c r="AG418" s="257"/>
      <c r="AH418" s="257"/>
      <c r="AI418" s="273" t="s">
        <v>3899</v>
      </c>
      <c r="AJ418" s="255"/>
    </row>
    <row r="419" ht="15.75" customHeight="1">
      <c r="A419" s="260" t="s">
        <v>4747</v>
      </c>
      <c r="B419" s="248">
        <f t="shared" si="23"/>
        <v>9.48</v>
      </c>
      <c r="C419" s="249">
        <f t="shared" si="2"/>
        <v>0.4309090909</v>
      </c>
      <c r="D419" s="250">
        <f t="shared" si="3"/>
        <v>0.4309090909</v>
      </c>
      <c r="E419" s="251">
        <v>22.0</v>
      </c>
      <c r="F419" s="251">
        <v>1.81</v>
      </c>
      <c r="G419" s="48">
        <f t="shared" si="5"/>
        <v>0.19092827</v>
      </c>
      <c r="H419" s="111">
        <f t="shared" si="6"/>
        <v>7.67</v>
      </c>
      <c r="I419" s="252">
        <f t="shared" si="7"/>
        <v>0.80907173</v>
      </c>
      <c r="J419" s="248">
        <f t="shared" si="21"/>
        <v>9480000</v>
      </c>
      <c r="K419" s="253">
        <v>2010.0</v>
      </c>
      <c r="L419" s="254" t="s">
        <v>20</v>
      </c>
      <c r="M419" s="254"/>
      <c r="N419" s="254"/>
      <c r="O419" s="254"/>
      <c r="P419" s="254">
        <v>49.0</v>
      </c>
      <c r="Q419" s="253">
        <v>58.0</v>
      </c>
      <c r="R419" s="254">
        <f t="shared" si="8"/>
        <v>53.5</v>
      </c>
      <c r="S419" s="253">
        <v>20.0</v>
      </c>
      <c r="T419" s="253">
        <v>63.0</v>
      </c>
      <c r="U419" s="253">
        <f t="shared" si="9"/>
        <v>-43</v>
      </c>
      <c r="V419" s="253">
        <f t="shared" si="10"/>
        <v>41.5</v>
      </c>
      <c r="W419" s="254">
        <f t="shared" si="11"/>
        <v>12</v>
      </c>
      <c r="X419" s="270" t="s">
        <v>1527</v>
      </c>
      <c r="Y419" s="257" t="s">
        <v>1527</v>
      </c>
      <c r="Z419" s="257" t="s">
        <v>1540</v>
      </c>
      <c r="AA419" s="250">
        <v>0.075</v>
      </c>
      <c r="AB419" s="248">
        <f t="shared" si="15"/>
        <v>75000</v>
      </c>
      <c r="AC419" s="248">
        <f t="shared" si="16"/>
        <v>1810000</v>
      </c>
      <c r="AD419" s="251">
        <v>7.67</v>
      </c>
      <c r="AE419" s="49">
        <f t="shared" si="22"/>
        <v>7670000</v>
      </c>
      <c r="AF419" s="258">
        <f t="shared" si="13"/>
        <v>0.003409090909</v>
      </c>
      <c r="AG419" s="257"/>
      <c r="AH419" s="257"/>
      <c r="AI419" s="273" t="s">
        <v>4748</v>
      </c>
      <c r="AJ419" s="255"/>
    </row>
    <row r="420" ht="15.75" customHeight="1">
      <c r="A420" s="260" t="s">
        <v>2680</v>
      </c>
      <c r="B420" s="248">
        <f t="shared" si="23"/>
        <v>83.19</v>
      </c>
      <c r="C420" s="249">
        <f t="shared" si="2"/>
        <v>3.46625</v>
      </c>
      <c r="D420" s="250">
        <f t="shared" si="3"/>
        <v>3.46625</v>
      </c>
      <c r="E420" s="251">
        <v>24.0</v>
      </c>
      <c r="F420" s="251">
        <v>25.0</v>
      </c>
      <c r="G420" s="48">
        <f t="shared" si="5"/>
        <v>0.300516889</v>
      </c>
      <c r="H420" s="111">
        <f t="shared" si="6"/>
        <v>58.19</v>
      </c>
      <c r="I420" s="252">
        <f t="shared" si="7"/>
        <v>0.699483111</v>
      </c>
      <c r="J420" s="248">
        <f t="shared" si="21"/>
        <v>83190000</v>
      </c>
      <c r="K420" s="253">
        <v>2010.0</v>
      </c>
      <c r="L420" s="254" t="s">
        <v>20</v>
      </c>
      <c r="M420" s="254"/>
      <c r="N420" s="254"/>
      <c r="O420" s="254"/>
      <c r="P420" s="254">
        <v>74.0</v>
      </c>
      <c r="Q420" s="253">
        <v>53.0</v>
      </c>
      <c r="R420" s="263">
        <f t="shared" si="8"/>
        <v>63.5</v>
      </c>
      <c r="S420" s="253">
        <v>45.0</v>
      </c>
      <c r="T420" s="253">
        <v>57.0</v>
      </c>
      <c r="U420" s="253">
        <f t="shared" si="9"/>
        <v>-12</v>
      </c>
      <c r="V420" s="253">
        <f t="shared" si="10"/>
        <v>51</v>
      </c>
      <c r="W420" s="263">
        <f t="shared" si="11"/>
        <v>12.5</v>
      </c>
      <c r="X420" s="257" t="s">
        <v>1543</v>
      </c>
      <c r="Y420" s="257" t="s">
        <v>2357</v>
      </c>
      <c r="Z420" s="257" t="s">
        <v>1567</v>
      </c>
      <c r="AA420" s="250">
        <v>10.1</v>
      </c>
      <c r="AB420" s="248">
        <f t="shared" si="15"/>
        <v>10100000</v>
      </c>
      <c r="AC420" s="248">
        <f t="shared" si="16"/>
        <v>25000000</v>
      </c>
      <c r="AD420" s="251">
        <v>58.19</v>
      </c>
      <c r="AE420" s="49">
        <f t="shared" si="22"/>
        <v>58190000</v>
      </c>
      <c r="AF420" s="258">
        <f t="shared" si="13"/>
        <v>0.4208333333</v>
      </c>
      <c r="AG420" s="257"/>
      <c r="AH420" s="257"/>
      <c r="AI420" s="273" t="s">
        <v>2681</v>
      </c>
      <c r="AJ420" s="255"/>
    </row>
    <row r="421" ht="15.75" customHeight="1">
      <c r="A421" s="260" t="s">
        <v>3970</v>
      </c>
      <c r="B421" s="248">
        <f t="shared" si="23"/>
        <v>35.63</v>
      </c>
      <c r="C421" s="249">
        <f t="shared" si="2"/>
        <v>1.484583333</v>
      </c>
      <c r="D421" s="250">
        <f t="shared" si="3"/>
        <v>1.484583333</v>
      </c>
      <c r="E421" s="251">
        <v>24.0</v>
      </c>
      <c r="F421" s="251">
        <v>23.24</v>
      </c>
      <c r="G421" s="48">
        <f t="shared" si="5"/>
        <v>0.652259332</v>
      </c>
      <c r="H421" s="111">
        <f t="shared" si="6"/>
        <v>12.39</v>
      </c>
      <c r="I421" s="252">
        <f t="shared" si="7"/>
        <v>0.347740668</v>
      </c>
      <c r="J421" s="248">
        <f t="shared" si="21"/>
        <v>35630000</v>
      </c>
      <c r="K421" s="253">
        <v>2010.0</v>
      </c>
      <c r="L421" s="254" t="s">
        <v>20</v>
      </c>
      <c r="M421" s="254"/>
      <c r="N421" s="254"/>
      <c r="O421" s="254"/>
      <c r="P421" s="254">
        <v>41.0</v>
      </c>
      <c r="Q421" s="253">
        <v>44.0</v>
      </c>
      <c r="R421" s="254">
        <f t="shared" si="8"/>
        <v>42.5</v>
      </c>
      <c r="S421" s="253">
        <v>50.0</v>
      </c>
      <c r="T421" s="253">
        <v>67.0</v>
      </c>
      <c r="U421" s="253">
        <f t="shared" si="9"/>
        <v>-17</v>
      </c>
      <c r="V421" s="253">
        <f t="shared" si="10"/>
        <v>58.5</v>
      </c>
      <c r="W421" s="254">
        <f t="shared" si="11"/>
        <v>-16</v>
      </c>
      <c r="X421" s="257" t="s">
        <v>1602</v>
      </c>
      <c r="Y421" s="257" t="s">
        <v>2012</v>
      </c>
      <c r="Z421" s="257" t="s">
        <v>1540</v>
      </c>
      <c r="AA421" s="250">
        <v>8.52</v>
      </c>
      <c r="AB421" s="248">
        <f t="shared" si="15"/>
        <v>8520000</v>
      </c>
      <c r="AC421" s="248">
        <f t="shared" si="16"/>
        <v>23240000</v>
      </c>
      <c r="AD421" s="251">
        <v>12.39</v>
      </c>
      <c r="AE421" s="49">
        <f t="shared" si="22"/>
        <v>12390000</v>
      </c>
      <c r="AF421" s="258">
        <f t="shared" si="13"/>
        <v>0.355</v>
      </c>
      <c r="AG421" s="257"/>
      <c r="AH421" s="257"/>
      <c r="AI421" s="273" t="s">
        <v>3971</v>
      </c>
      <c r="AJ421" s="255"/>
    </row>
    <row r="422" ht="15.75" customHeight="1">
      <c r="A422" s="247" t="s">
        <v>2191</v>
      </c>
      <c r="B422" s="248">
        <f t="shared" si="23"/>
        <v>129.16</v>
      </c>
      <c r="C422" s="249">
        <f t="shared" si="2"/>
        <v>5.1664</v>
      </c>
      <c r="D422" s="250">
        <f t="shared" si="3"/>
        <v>5.1664</v>
      </c>
      <c r="E422" s="251">
        <v>25.0</v>
      </c>
      <c r="F422" s="251">
        <v>93.62</v>
      </c>
      <c r="G422" s="48">
        <f t="shared" si="5"/>
        <v>0.724837411</v>
      </c>
      <c r="H422" s="111">
        <f t="shared" si="6"/>
        <v>35.54</v>
      </c>
      <c r="I422" s="252">
        <f t="shared" si="7"/>
        <v>0.275162589</v>
      </c>
      <c r="J422" s="248">
        <f t="shared" si="21"/>
        <v>129160000</v>
      </c>
      <c r="K422" s="253">
        <v>2010.0</v>
      </c>
      <c r="L422" s="254" t="s">
        <v>20</v>
      </c>
      <c r="M422" s="254"/>
      <c r="N422" s="254"/>
      <c r="O422" s="254"/>
      <c r="P422" s="254">
        <v>91.0</v>
      </c>
      <c r="Q422" s="253">
        <v>79.0</v>
      </c>
      <c r="R422" s="254">
        <f t="shared" si="8"/>
        <v>85</v>
      </c>
      <c r="S422" s="253">
        <v>88.0</v>
      </c>
      <c r="T422" s="253">
        <v>81.0</v>
      </c>
      <c r="U422" s="253">
        <f t="shared" si="9"/>
        <v>7</v>
      </c>
      <c r="V422" s="253">
        <f t="shared" si="10"/>
        <v>84.5</v>
      </c>
      <c r="W422" s="254">
        <f t="shared" si="11"/>
        <v>0.5</v>
      </c>
      <c r="X422" s="257" t="s">
        <v>1634</v>
      </c>
      <c r="Y422" s="257" t="s">
        <v>1748</v>
      </c>
      <c r="Z422" s="257" t="s">
        <v>1529</v>
      </c>
      <c r="AA422" s="250">
        <v>12.0</v>
      </c>
      <c r="AB422" s="248">
        <f t="shared" si="15"/>
        <v>12000000</v>
      </c>
      <c r="AC422" s="248">
        <f t="shared" si="16"/>
        <v>93620000</v>
      </c>
      <c r="AD422" s="251">
        <v>35.54</v>
      </c>
      <c r="AE422" s="49">
        <f t="shared" si="22"/>
        <v>35540000</v>
      </c>
      <c r="AF422" s="258">
        <f t="shared" si="13"/>
        <v>0.48</v>
      </c>
      <c r="AG422" s="257"/>
      <c r="AH422" s="257"/>
      <c r="AI422" s="273" t="s">
        <v>2192</v>
      </c>
      <c r="AJ422" s="255"/>
    </row>
    <row r="423" ht="15.75" customHeight="1">
      <c r="A423" s="247" t="s">
        <v>2295</v>
      </c>
      <c r="B423" s="248">
        <f t="shared" si="23"/>
        <v>114.97</v>
      </c>
      <c r="C423" s="249">
        <f t="shared" si="2"/>
        <v>4.5988</v>
      </c>
      <c r="D423" s="250">
        <f t="shared" si="3"/>
        <v>4.5988</v>
      </c>
      <c r="E423" s="251">
        <v>25.0</v>
      </c>
      <c r="F423" s="251">
        <v>80.01</v>
      </c>
      <c r="G423" s="48">
        <f t="shared" si="5"/>
        <v>0.695920675</v>
      </c>
      <c r="H423" s="111">
        <f t="shared" si="6"/>
        <v>34.96</v>
      </c>
      <c r="I423" s="252">
        <f t="shared" si="7"/>
        <v>0.304079325</v>
      </c>
      <c r="J423" s="248">
        <f t="shared" si="21"/>
        <v>114970000</v>
      </c>
      <c r="K423" s="253">
        <v>2010.0</v>
      </c>
      <c r="L423" s="254" t="s">
        <v>20</v>
      </c>
      <c r="M423" s="254"/>
      <c r="N423" s="254"/>
      <c r="O423" s="254"/>
      <c r="P423" s="254">
        <v>29.0</v>
      </c>
      <c r="Q423" s="253">
        <v>43.0</v>
      </c>
      <c r="R423" s="254">
        <f t="shared" si="8"/>
        <v>36</v>
      </c>
      <c r="S423" s="253">
        <v>66.0</v>
      </c>
      <c r="T423" s="253">
        <v>59.0</v>
      </c>
      <c r="U423" s="253">
        <f t="shared" si="9"/>
        <v>7</v>
      </c>
      <c r="V423" s="253">
        <f t="shared" si="10"/>
        <v>62.5</v>
      </c>
      <c r="W423" s="254">
        <f t="shared" si="11"/>
        <v>-26.5</v>
      </c>
      <c r="X423" s="257" t="s">
        <v>1605</v>
      </c>
      <c r="Y423" s="257" t="s">
        <v>2296</v>
      </c>
      <c r="Z423" s="257" t="s">
        <v>1534</v>
      </c>
      <c r="AA423" s="250">
        <v>30.4</v>
      </c>
      <c r="AB423" s="248">
        <f t="shared" si="15"/>
        <v>30400000</v>
      </c>
      <c r="AC423" s="248">
        <f t="shared" si="16"/>
        <v>80010000</v>
      </c>
      <c r="AD423" s="251">
        <v>34.96</v>
      </c>
      <c r="AE423" s="49">
        <f t="shared" si="22"/>
        <v>34960000</v>
      </c>
      <c r="AF423" s="258">
        <f t="shared" si="13"/>
        <v>1.216</v>
      </c>
      <c r="AG423" s="257"/>
      <c r="AH423" s="257"/>
      <c r="AI423" s="273" t="s">
        <v>2297</v>
      </c>
      <c r="AJ423" s="255"/>
    </row>
    <row r="424" ht="15.75" customHeight="1">
      <c r="A424" s="260" t="s">
        <v>4224</v>
      </c>
      <c r="B424" s="248">
        <f t="shared" si="23"/>
        <v>29.38</v>
      </c>
      <c r="C424" s="249">
        <f t="shared" si="2"/>
        <v>1.1752</v>
      </c>
      <c r="D424" s="250">
        <f t="shared" si="3"/>
        <v>1.1752</v>
      </c>
      <c r="E424" s="251">
        <v>25.0</v>
      </c>
      <c r="F424" s="251">
        <v>23.59</v>
      </c>
      <c r="G424" s="48">
        <f t="shared" si="5"/>
        <v>0.8029271613</v>
      </c>
      <c r="H424" s="111">
        <f t="shared" si="6"/>
        <v>5.79</v>
      </c>
      <c r="I424" s="252">
        <f t="shared" si="7"/>
        <v>0.1970728387</v>
      </c>
      <c r="J424" s="248">
        <f t="shared" si="21"/>
        <v>29380000</v>
      </c>
      <c r="K424" s="253">
        <v>2010.0</v>
      </c>
      <c r="L424" s="254" t="s">
        <v>20</v>
      </c>
      <c r="M424" s="254"/>
      <c r="N424" s="254"/>
      <c r="O424" s="254"/>
      <c r="P424" s="254">
        <v>47.0</v>
      </c>
      <c r="Q424" s="253">
        <v>44.0</v>
      </c>
      <c r="R424" s="254">
        <f t="shared" si="8"/>
        <v>45.5</v>
      </c>
      <c r="S424" s="253">
        <v>55.0</v>
      </c>
      <c r="T424" s="253">
        <v>65.0</v>
      </c>
      <c r="U424" s="253">
        <f t="shared" si="9"/>
        <v>-10</v>
      </c>
      <c r="V424" s="253">
        <f t="shared" si="10"/>
        <v>60</v>
      </c>
      <c r="W424" s="254">
        <f t="shared" si="11"/>
        <v>-14.5</v>
      </c>
      <c r="X424" s="257" t="s">
        <v>1602</v>
      </c>
      <c r="Y424" s="257" t="s">
        <v>2012</v>
      </c>
      <c r="Z424" s="257" t="s">
        <v>1534</v>
      </c>
      <c r="AA424" s="250">
        <v>9.4</v>
      </c>
      <c r="AB424" s="248">
        <f t="shared" si="15"/>
        <v>9400000</v>
      </c>
      <c r="AC424" s="248">
        <f t="shared" si="16"/>
        <v>23590000</v>
      </c>
      <c r="AD424" s="251">
        <v>5.79</v>
      </c>
      <c r="AE424" s="49">
        <f t="shared" si="22"/>
        <v>5790000</v>
      </c>
      <c r="AF424" s="258">
        <f t="shared" si="13"/>
        <v>0.376</v>
      </c>
      <c r="AG424" s="257"/>
      <c r="AH424" s="257"/>
      <c r="AI424" s="273" t="s">
        <v>4225</v>
      </c>
      <c r="AJ424" s="255"/>
    </row>
    <row r="425" ht="15.75" customHeight="1">
      <c r="A425" s="260" t="s">
        <v>4508</v>
      </c>
      <c r="B425" s="248">
        <f t="shared" si="23"/>
        <v>20.97</v>
      </c>
      <c r="C425" s="249">
        <f t="shared" si="2"/>
        <v>0.8388</v>
      </c>
      <c r="D425" s="250">
        <f t="shared" si="3"/>
        <v>0.8388</v>
      </c>
      <c r="E425" s="251">
        <v>25.0</v>
      </c>
      <c r="F425" s="251">
        <v>14.74</v>
      </c>
      <c r="G425" s="48">
        <f t="shared" si="5"/>
        <v>0.7029089175</v>
      </c>
      <c r="H425" s="111">
        <f t="shared" si="6"/>
        <v>6.23</v>
      </c>
      <c r="I425" s="252">
        <f t="shared" si="7"/>
        <v>0.2970910825</v>
      </c>
      <c r="J425" s="248">
        <f t="shared" si="21"/>
        <v>20970000</v>
      </c>
      <c r="K425" s="253">
        <v>2010.0</v>
      </c>
      <c r="L425" s="254" t="s">
        <v>20</v>
      </c>
      <c r="M425" s="254"/>
      <c r="N425" s="254"/>
      <c r="O425" s="254"/>
      <c r="P425" s="254">
        <v>9.0</v>
      </c>
      <c r="Q425" s="253">
        <v>25.0</v>
      </c>
      <c r="R425" s="254">
        <f t="shared" si="8"/>
        <v>17</v>
      </c>
      <c r="S425" s="253">
        <v>29.0</v>
      </c>
      <c r="T425" s="253">
        <v>47.0</v>
      </c>
      <c r="U425" s="253">
        <f t="shared" si="9"/>
        <v>-18</v>
      </c>
      <c r="V425" s="253">
        <f t="shared" si="10"/>
        <v>38</v>
      </c>
      <c r="W425" s="254">
        <f t="shared" si="11"/>
        <v>-21</v>
      </c>
      <c r="X425" s="257" t="s">
        <v>1395</v>
      </c>
      <c r="Y425" s="257" t="s">
        <v>1639</v>
      </c>
      <c r="Z425" s="257" t="s">
        <v>1540</v>
      </c>
      <c r="AA425" s="250">
        <v>6.84</v>
      </c>
      <c r="AB425" s="248">
        <f t="shared" si="15"/>
        <v>6840000</v>
      </c>
      <c r="AC425" s="248">
        <f t="shared" si="16"/>
        <v>14740000</v>
      </c>
      <c r="AD425" s="251">
        <v>6.23</v>
      </c>
      <c r="AE425" s="49">
        <f t="shared" si="22"/>
        <v>6230000</v>
      </c>
      <c r="AF425" s="258">
        <f t="shared" si="13"/>
        <v>0.2736</v>
      </c>
      <c r="AG425" s="257"/>
      <c r="AH425" s="257"/>
      <c r="AI425" s="273" t="s">
        <v>4509</v>
      </c>
      <c r="AJ425" s="255"/>
    </row>
    <row r="426" ht="15.75" customHeight="1">
      <c r="A426" s="260" t="s">
        <v>4864</v>
      </c>
      <c r="B426" s="248">
        <f t="shared" si="23"/>
        <v>6.15</v>
      </c>
      <c r="C426" s="249">
        <f t="shared" si="2"/>
        <v>0.246</v>
      </c>
      <c r="D426" s="250">
        <f t="shared" si="3"/>
        <v>0.246</v>
      </c>
      <c r="E426" s="251">
        <v>25.0</v>
      </c>
      <c r="F426" s="251">
        <v>4.23</v>
      </c>
      <c r="G426" s="48">
        <f t="shared" si="5"/>
        <v>0.687804878</v>
      </c>
      <c r="H426" s="111">
        <f t="shared" si="6"/>
        <v>1.92</v>
      </c>
      <c r="I426" s="252">
        <f t="shared" si="7"/>
        <v>0.312195122</v>
      </c>
      <c r="J426" s="248">
        <f t="shared" si="21"/>
        <v>6150000</v>
      </c>
      <c r="K426" s="253">
        <v>2010.0</v>
      </c>
      <c r="L426" s="254" t="s">
        <v>20</v>
      </c>
      <c r="M426" s="254"/>
      <c r="N426" s="254"/>
      <c r="O426" s="254"/>
      <c r="P426" s="254">
        <v>75.0</v>
      </c>
      <c r="Q426" s="253">
        <v>76.0</v>
      </c>
      <c r="R426" s="254">
        <f t="shared" si="8"/>
        <v>75.5</v>
      </c>
      <c r="S426" s="253">
        <v>40.0</v>
      </c>
      <c r="T426" s="253">
        <v>52.0</v>
      </c>
      <c r="U426" s="253">
        <f t="shared" si="9"/>
        <v>-12</v>
      </c>
      <c r="V426" s="253">
        <f t="shared" si="10"/>
        <v>46</v>
      </c>
      <c r="W426" s="254">
        <f t="shared" si="11"/>
        <v>29.5</v>
      </c>
      <c r="X426" s="257" t="s">
        <v>1543</v>
      </c>
      <c r="Y426" s="257" t="s">
        <v>1616</v>
      </c>
      <c r="Z426" s="257" t="s">
        <v>1540</v>
      </c>
      <c r="AA426" s="250">
        <v>0.11</v>
      </c>
      <c r="AB426" s="248">
        <f t="shared" si="15"/>
        <v>110000</v>
      </c>
      <c r="AC426" s="248">
        <f t="shared" si="16"/>
        <v>4230000</v>
      </c>
      <c r="AD426" s="251">
        <v>1.92</v>
      </c>
      <c r="AE426" s="49">
        <f t="shared" si="22"/>
        <v>1920000</v>
      </c>
      <c r="AF426" s="258">
        <f t="shared" si="13"/>
        <v>0.0044</v>
      </c>
      <c r="AG426" s="257"/>
      <c r="AH426" s="257"/>
      <c r="AI426" s="273" t="s">
        <v>4865</v>
      </c>
      <c r="AJ426" s="255"/>
    </row>
    <row r="427" ht="15.75" customHeight="1">
      <c r="A427" s="260" t="s">
        <v>3146</v>
      </c>
      <c r="B427" s="248">
        <f t="shared" si="23"/>
        <v>67.92</v>
      </c>
      <c r="C427" s="249">
        <f t="shared" si="2"/>
        <v>2.612307692</v>
      </c>
      <c r="D427" s="250">
        <f t="shared" si="3"/>
        <v>2.612307692</v>
      </c>
      <c r="E427" s="251">
        <v>26.0</v>
      </c>
      <c r="F427" s="251">
        <v>40.17</v>
      </c>
      <c r="G427" s="48">
        <f t="shared" si="5"/>
        <v>0.5914310954</v>
      </c>
      <c r="H427" s="111">
        <f t="shared" si="6"/>
        <v>27.75</v>
      </c>
      <c r="I427" s="252">
        <f t="shared" si="7"/>
        <v>0.4085689046</v>
      </c>
      <c r="J427" s="248">
        <f t="shared" si="21"/>
        <v>67920000</v>
      </c>
      <c r="K427" s="253">
        <v>2010.0</v>
      </c>
      <c r="L427" s="254" t="s">
        <v>20</v>
      </c>
      <c r="M427" s="254"/>
      <c r="N427" s="254"/>
      <c r="O427" s="254"/>
      <c r="P427" s="254">
        <v>19.0</v>
      </c>
      <c r="Q427" s="253">
        <v>32.0</v>
      </c>
      <c r="R427" s="254">
        <f t="shared" si="8"/>
        <v>25.5</v>
      </c>
      <c r="S427" s="253">
        <v>36.0</v>
      </c>
      <c r="T427" s="253">
        <v>44.0</v>
      </c>
      <c r="U427" s="253">
        <f t="shared" si="9"/>
        <v>-8</v>
      </c>
      <c r="V427" s="253">
        <f t="shared" si="10"/>
        <v>40</v>
      </c>
      <c r="W427" s="254">
        <f t="shared" si="11"/>
        <v>-14.5</v>
      </c>
      <c r="X427" s="257" t="s">
        <v>1602</v>
      </c>
      <c r="Y427" s="257" t="s">
        <v>3147</v>
      </c>
      <c r="Z427" s="257" t="s">
        <v>1540</v>
      </c>
      <c r="AA427" s="250">
        <v>17.5</v>
      </c>
      <c r="AB427" s="248">
        <f t="shared" si="15"/>
        <v>17500000</v>
      </c>
      <c r="AC427" s="248">
        <f t="shared" si="16"/>
        <v>40170000</v>
      </c>
      <c r="AD427" s="251">
        <v>27.75</v>
      </c>
      <c r="AE427" s="49">
        <f t="shared" si="22"/>
        <v>27750000</v>
      </c>
      <c r="AF427" s="258">
        <f t="shared" si="13"/>
        <v>0.6730769231</v>
      </c>
      <c r="AG427" s="257"/>
      <c r="AH427" s="257"/>
      <c r="AI427" s="273" t="s">
        <v>3148</v>
      </c>
      <c r="AJ427" s="255"/>
    </row>
    <row r="428" ht="15.75" customHeight="1">
      <c r="A428" s="260" t="s">
        <v>4318</v>
      </c>
      <c r="B428" s="248">
        <f t="shared" si="23"/>
        <v>28.19</v>
      </c>
      <c r="C428" s="249">
        <f t="shared" si="2"/>
        <v>1.084230769</v>
      </c>
      <c r="D428" s="250">
        <f t="shared" si="3"/>
        <v>1.084230769</v>
      </c>
      <c r="E428" s="251">
        <v>26.0</v>
      </c>
      <c r="F428" s="251">
        <v>13.26</v>
      </c>
      <c r="G428" s="48">
        <f t="shared" si="5"/>
        <v>0.4703795672</v>
      </c>
      <c r="H428" s="111">
        <f t="shared" si="6"/>
        <v>14.93</v>
      </c>
      <c r="I428" s="252">
        <f t="shared" si="7"/>
        <v>0.5296204328</v>
      </c>
      <c r="J428" s="248">
        <f t="shared" si="21"/>
        <v>28190000</v>
      </c>
      <c r="K428" s="253">
        <v>2010.0</v>
      </c>
      <c r="L428" s="254" t="s">
        <v>20</v>
      </c>
      <c r="M428" s="254"/>
      <c r="N428" s="254"/>
      <c r="O428" s="254"/>
      <c r="P428" s="254">
        <v>23.0</v>
      </c>
      <c r="Q428" s="253">
        <v>25.0</v>
      </c>
      <c r="R428" s="254">
        <f t="shared" si="8"/>
        <v>24</v>
      </c>
      <c r="S428" s="253">
        <v>42.0</v>
      </c>
      <c r="T428" s="253">
        <v>57.0</v>
      </c>
      <c r="U428" s="253">
        <f t="shared" si="9"/>
        <v>-15</v>
      </c>
      <c r="V428" s="253">
        <f t="shared" si="10"/>
        <v>49.5</v>
      </c>
      <c r="W428" s="254">
        <f t="shared" si="11"/>
        <v>-25.5</v>
      </c>
      <c r="X428" s="257" t="s">
        <v>1395</v>
      </c>
      <c r="Y428" s="257" t="s">
        <v>1639</v>
      </c>
      <c r="Z428" s="257" t="s">
        <v>1540</v>
      </c>
      <c r="AA428" s="250">
        <v>5.4</v>
      </c>
      <c r="AB428" s="248">
        <f t="shared" si="15"/>
        <v>5400000</v>
      </c>
      <c r="AC428" s="248">
        <f t="shared" si="16"/>
        <v>13260000</v>
      </c>
      <c r="AD428" s="251">
        <v>14.93</v>
      </c>
      <c r="AE428" s="49">
        <f t="shared" si="22"/>
        <v>14930000</v>
      </c>
      <c r="AF428" s="258">
        <f t="shared" si="13"/>
        <v>0.2076923077</v>
      </c>
      <c r="AG428" s="257"/>
      <c r="AH428" s="257"/>
      <c r="AI428" s="273" t="s">
        <v>4319</v>
      </c>
      <c r="AJ428" s="255"/>
    </row>
    <row r="429" ht="15.75" customHeight="1">
      <c r="A429" s="247" t="s">
        <v>2173</v>
      </c>
      <c r="B429" s="248">
        <f t="shared" si="23"/>
        <v>159.29</v>
      </c>
      <c r="C429" s="249">
        <f t="shared" si="2"/>
        <v>5.309666667</v>
      </c>
      <c r="D429" s="250">
        <f t="shared" si="3"/>
        <v>5.309666667</v>
      </c>
      <c r="E429" s="251">
        <v>30.0</v>
      </c>
      <c r="F429" s="251">
        <v>42.4</v>
      </c>
      <c r="G429" s="48">
        <f t="shared" si="5"/>
        <v>0.266181179</v>
      </c>
      <c r="H429" s="111">
        <f t="shared" si="6"/>
        <v>116.89</v>
      </c>
      <c r="I429" s="252">
        <f t="shared" si="7"/>
        <v>0.733818821</v>
      </c>
      <c r="J429" s="248">
        <f t="shared" si="21"/>
        <v>159290000</v>
      </c>
      <c r="K429" s="253">
        <v>2010.0</v>
      </c>
      <c r="L429" s="254" t="s">
        <v>20</v>
      </c>
      <c r="M429" s="254"/>
      <c r="N429" s="254"/>
      <c r="O429" s="254"/>
      <c r="P429" s="254">
        <v>46.0</v>
      </c>
      <c r="Q429" s="253">
        <v>45.0</v>
      </c>
      <c r="R429" s="263">
        <f t="shared" si="8"/>
        <v>45.5</v>
      </c>
      <c r="S429" s="253">
        <v>67.0</v>
      </c>
      <c r="T429" s="253">
        <v>61.0</v>
      </c>
      <c r="U429" s="253">
        <f t="shared" si="9"/>
        <v>6</v>
      </c>
      <c r="V429" s="253">
        <f t="shared" si="10"/>
        <v>64</v>
      </c>
      <c r="W429" s="263">
        <f t="shared" si="11"/>
        <v>-18.5</v>
      </c>
      <c r="X429" s="257" t="s">
        <v>1605</v>
      </c>
      <c r="Y429" s="257" t="s">
        <v>1830</v>
      </c>
      <c r="Z429" s="257" t="s">
        <v>1550</v>
      </c>
      <c r="AA429" s="250">
        <v>15.8</v>
      </c>
      <c r="AB429" s="248">
        <f t="shared" si="15"/>
        <v>15800000</v>
      </c>
      <c r="AC429" s="248">
        <f t="shared" si="16"/>
        <v>42400000</v>
      </c>
      <c r="AD429" s="251">
        <v>116.89</v>
      </c>
      <c r="AE429" s="49">
        <f t="shared" si="22"/>
        <v>116890000</v>
      </c>
      <c r="AF429" s="258">
        <f t="shared" si="13"/>
        <v>0.5266666667</v>
      </c>
      <c r="AG429" s="257"/>
      <c r="AH429" s="257"/>
      <c r="AI429" s="273" t="s">
        <v>2174</v>
      </c>
      <c r="AJ429" s="255"/>
    </row>
    <row r="430" ht="15.75" customHeight="1">
      <c r="A430" s="260" t="s">
        <v>2694</v>
      </c>
      <c r="B430" s="248">
        <f t="shared" si="23"/>
        <v>102.81</v>
      </c>
      <c r="C430" s="249">
        <f t="shared" si="2"/>
        <v>3.427</v>
      </c>
      <c r="D430" s="250">
        <f t="shared" si="3"/>
        <v>3.427</v>
      </c>
      <c r="E430" s="251">
        <v>30.0</v>
      </c>
      <c r="F430" s="251">
        <v>32.37</v>
      </c>
      <c r="G430" s="48">
        <f t="shared" si="5"/>
        <v>0.3148526408</v>
      </c>
      <c r="H430" s="111">
        <f t="shared" si="6"/>
        <v>70.44</v>
      </c>
      <c r="I430" s="252">
        <f t="shared" si="7"/>
        <v>0.6851473592</v>
      </c>
      <c r="J430" s="248">
        <f t="shared" si="21"/>
        <v>102810000</v>
      </c>
      <c r="K430" s="253">
        <v>2010.0</v>
      </c>
      <c r="L430" s="254" t="s">
        <v>20</v>
      </c>
      <c r="M430" s="254"/>
      <c r="N430" s="254"/>
      <c r="O430" s="254"/>
      <c r="P430" s="254">
        <v>48.0</v>
      </c>
      <c r="Q430" s="253">
        <v>55.0</v>
      </c>
      <c r="R430" s="263">
        <f t="shared" si="8"/>
        <v>51.5</v>
      </c>
      <c r="S430" s="253">
        <v>55.0</v>
      </c>
      <c r="T430" s="253">
        <v>61.0</v>
      </c>
      <c r="U430" s="253">
        <f t="shared" si="9"/>
        <v>-6</v>
      </c>
      <c r="V430" s="253">
        <f t="shared" si="10"/>
        <v>58</v>
      </c>
      <c r="W430" s="263">
        <f t="shared" si="11"/>
        <v>-6.5</v>
      </c>
      <c r="X430" s="257" t="s">
        <v>1543</v>
      </c>
      <c r="Y430" s="257" t="s">
        <v>1616</v>
      </c>
      <c r="Z430" s="257" t="s">
        <v>1534</v>
      </c>
      <c r="AA430" s="250">
        <v>9.74</v>
      </c>
      <c r="AB430" s="248">
        <f t="shared" si="15"/>
        <v>9740000</v>
      </c>
      <c r="AC430" s="248">
        <f t="shared" si="16"/>
        <v>32370000</v>
      </c>
      <c r="AD430" s="251">
        <v>70.44</v>
      </c>
      <c r="AE430" s="49">
        <f t="shared" si="22"/>
        <v>70440000</v>
      </c>
      <c r="AF430" s="258">
        <f t="shared" si="13"/>
        <v>0.3246666667</v>
      </c>
      <c r="AG430" s="257"/>
      <c r="AH430" s="257"/>
      <c r="AI430" s="273" t="s">
        <v>2695</v>
      </c>
      <c r="AJ430" s="255"/>
    </row>
    <row r="431" ht="15.75" customHeight="1">
      <c r="A431" s="260" t="s">
        <v>2809</v>
      </c>
      <c r="B431" s="248">
        <f t="shared" si="23"/>
        <v>96.19</v>
      </c>
      <c r="C431" s="249">
        <f t="shared" si="2"/>
        <v>3.206333333</v>
      </c>
      <c r="D431" s="250">
        <f t="shared" si="3"/>
        <v>3.206333333</v>
      </c>
      <c r="E431" s="251">
        <v>30.0</v>
      </c>
      <c r="F431" s="251">
        <v>48.07</v>
      </c>
      <c r="G431" s="48">
        <f t="shared" si="5"/>
        <v>0.4997400977</v>
      </c>
      <c r="H431" s="111">
        <f t="shared" si="6"/>
        <v>48.12</v>
      </c>
      <c r="I431" s="252">
        <f t="shared" si="7"/>
        <v>0.5002599023</v>
      </c>
      <c r="J431" s="248">
        <f t="shared" si="21"/>
        <v>96190000</v>
      </c>
      <c r="K431" s="253">
        <v>2010.0</v>
      </c>
      <c r="L431" s="254" t="s">
        <v>20</v>
      </c>
      <c r="M431" s="254"/>
      <c r="N431" s="254"/>
      <c r="O431" s="254"/>
      <c r="P431" s="254">
        <v>76.0</v>
      </c>
      <c r="Q431" s="253">
        <v>66.0</v>
      </c>
      <c r="R431" s="263">
        <f t="shared" si="8"/>
        <v>71</v>
      </c>
      <c r="S431" s="253">
        <v>83.0</v>
      </c>
      <c r="T431" s="253">
        <v>83.0</v>
      </c>
      <c r="U431" s="253">
        <f t="shared" si="9"/>
        <v>0</v>
      </c>
      <c r="V431" s="253">
        <f t="shared" si="10"/>
        <v>83</v>
      </c>
      <c r="W431" s="263">
        <f t="shared" si="11"/>
        <v>-12</v>
      </c>
      <c r="X431" s="257" t="s">
        <v>1602</v>
      </c>
      <c r="Y431" s="257" t="s">
        <v>1835</v>
      </c>
      <c r="Z431" s="257" t="s">
        <v>1534</v>
      </c>
      <c r="AA431" s="250">
        <v>19.8</v>
      </c>
      <c r="AB431" s="248">
        <f t="shared" si="15"/>
        <v>19800000</v>
      </c>
      <c r="AC431" s="248">
        <f t="shared" si="16"/>
        <v>48070000</v>
      </c>
      <c r="AD431" s="251">
        <v>48.12</v>
      </c>
      <c r="AE431" s="49">
        <f t="shared" si="22"/>
        <v>48120000</v>
      </c>
      <c r="AF431" s="258">
        <f t="shared" si="13"/>
        <v>0.66</v>
      </c>
      <c r="AG431" s="257"/>
      <c r="AH431" s="257"/>
      <c r="AI431" s="273" t="s">
        <v>2810</v>
      </c>
      <c r="AJ431" s="255"/>
    </row>
    <row r="432" ht="15.75" customHeight="1">
      <c r="A432" s="260" t="s">
        <v>3134</v>
      </c>
      <c r="B432" s="248">
        <f t="shared" si="23"/>
        <v>79.18</v>
      </c>
      <c r="C432" s="249">
        <f t="shared" si="2"/>
        <v>2.639333333</v>
      </c>
      <c r="D432" s="250">
        <f t="shared" si="3"/>
        <v>2.639333333</v>
      </c>
      <c r="E432" s="251">
        <v>30.0</v>
      </c>
      <c r="F432" s="251">
        <v>53.03</v>
      </c>
      <c r="G432" s="48">
        <f t="shared" si="5"/>
        <v>0.6697398333</v>
      </c>
      <c r="H432" s="111">
        <f t="shared" si="6"/>
        <v>26.15</v>
      </c>
      <c r="I432" s="252">
        <f t="shared" si="7"/>
        <v>0.3302601667</v>
      </c>
      <c r="J432" s="248">
        <f t="shared" si="21"/>
        <v>79180000</v>
      </c>
      <c r="K432" s="253">
        <v>2010.0</v>
      </c>
      <c r="L432" s="254" t="s">
        <v>20</v>
      </c>
      <c r="M432" s="254"/>
      <c r="N432" s="254"/>
      <c r="O432" s="254"/>
      <c r="P432" s="254">
        <v>40.0</v>
      </c>
      <c r="Q432" s="253">
        <v>50.0</v>
      </c>
      <c r="R432" s="254">
        <f t="shared" si="8"/>
        <v>45</v>
      </c>
      <c r="S432" s="253">
        <v>62.0</v>
      </c>
      <c r="T432" s="253">
        <v>60.0</v>
      </c>
      <c r="U432" s="253">
        <f t="shared" si="9"/>
        <v>2</v>
      </c>
      <c r="V432" s="253">
        <f t="shared" si="10"/>
        <v>61</v>
      </c>
      <c r="W432" s="254">
        <f t="shared" si="11"/>
        <v>-16</v>
      </c>
      <c r="X432" s="257" t="s">
        <v>1543</v>
      </c>
      <c r="Y432" s="257" t="s">
        <v>1616</v>
      </c>
      <c r="Z432" s="257" t="s">
        <v>1534</v>
      </c>
      <c r="AA432" s="250">
        <v>13.5</v>
      </c>
      <c r="AB432" s="248">
        <f t="shared" si="15"/>
        <v>13500000</v>
      </c>
      <c r="AC432" s="248">
        <f t="shared" si="16"/>
        <v>53030000</v>
      </c>
      <c r="AD432" s="251">
        <v>26.15</v>
      </c>
      <c r="AE432" s="49">
        <f t="shared" si="22"/>
        <v>26150000</v>
      </c>
      <c r="AF432" s="258">
        <f t="shared" si="13"/>
        <v>0.45</v>
      </c>
      <c r="AG432" s="257"/>
      <c r="AH432" s="257"/>
      <c r="AI432" s="273" t="s">
        <v>3135</v>
      </c>
      <c r="AJ432" s="255"/>
    </row>
    <row r="433" ht="15.75" customHeight="1">
      <c r="A433" s="260" t="s">
        <v>3376</v>
      </c>
      <c r="B433" s="248">
        <f t="shared" si="23"/>
        <v>67.45</v>
      </c>
      <c r="C433" s="249">
        <f t="shared" si="2"/>
        <v>2.248333333</v>
      </c>
      <c r="D433" s="250">
        <f t="shared" si="3"/>
        <v>2.248333333</v>
      </c>
      <c r="E433" s="251">
        <v>30.0</v>
      </c>
      <c r="F433" s="251">
        <v>21.15</v>
      </c>
      <c r="G433" s="48">
        <f t="shared" si="5"/>
        <v>0.3135656042</v>
      </c>
      <c r="H433" s="111">
        <f t="shared" si="6"/>
        <v>46.3</v>
      </c>
      <c r="I433" s="252">
        <f t="shared" si="7"/>
        <v>0.6864343958</v>
      </c>
      <c r="J433" s="248">
        <f t="shared" si="21"/>
        <v>67450000</v>
      </c>
      <c r="K433" s="253">
        <v>2010.0</v>
      </c>
      <c r="L433" s="254" t="s">
        <v>20</v>
      </c>
      <c r="M433" s="254"/>
      <c r="N433" s="254"/>
      <c r="O433" s="254"/>
      <c r="P433" s="254">
        <v>51.0</v>
      </c>
      <c r="Q433" s="253">
        <v>52.0</v>
      </c>
      <c r="R433" s="254">
        <f t="shared" si="8"/>
        <v>51.5</v>
      </c>
      <c r="S433" s="253">
        <v>66.0</v>
      </c>
      <c r="T433" s="253">
        <v>69.0</v>
      </c>
      <c r="U433" s="253">
        <f t="shared" si="9"/>
        <v>-3</v>
      </c>
      <c r="V433" s="253">
        <f t="shared" si="10"/>
        <v>67.5</v>
      </c>
      <c r="W433" s="254">
        <f t="shared" si="11"/>
        <v>-16</v>
      </c>
      <c r="X433" s="257" t="s">
        <v>1983</v>
      </c>
      <c r="Y433" s="257" t="s">
        <v>3377</v>
      </c>
      <c r="Z433" s="257" t="s">
        <v>1567</v>
      </c>
      <c r="AA433" s="250">
        <v>6.54</v>
      </c>
      <c r="AB433" s="248">
        <f t="shared" si="15"/>
        <v>6540000</v>
      </c>
      <c r="AC433" s="248">
        <f t="shared" si="16"/>
        <v>21150000</v>
      </c>
      <c r="AD433" s="251">
        <v>46.3</v>
      </c>
      <c r="AE433" s="49">
        <f t="shared" si="22"/>
        <v>46300000</v>
      </c>
      <c r="AF433" s="258">
        <f t="shared" si="13"/>
        <v>0.218</v>
      </c>
      <c r="AG433" s="257"/>
      <c r="AH433" s="257"/>
      <c r="AI433" s="273" t="s">
        <v>3378</v>
      </c>
      <c r="AJ433" s="255"/>
    </row>
    <row r="434" ht="15.75" customHeight="1">
      <c r="A434" s="260" t="s">
        <v>3669</v>
      </c>
      <c r="B434" s="248">
        <f t="shared" si="23"/>
        <v>55.59</v>
      </c>
      <c r="C434" s="249">
        <f t="shared" si="2"/>
        <v>1.853</v>
      </c>
      <c r="D434" s="250">
        <f t="shared" si="3"/>
        <v>1.853</v>
      </c>
      <c r="E434" s="251">
        <v>30.0</v>
      </c>
      <c r="F434" s="251">
        <v>44.88</v>
      </c>
      <c r="G434" s="48">
        <f t="shared" si="5"/>
        <v>0.8073394495</v>
      </c>
      <c r="H434" s="111">
        <f t="shared" si="6"/>
        <v>10.71</v>
      </c>
      <c r="I434" s="252">
        <f t="shared" si="7"/>
        <v>0.1926605505</v>
      </c>
      <c r="J434" s="248">
        <f t="shared" si="21"/>
        <v>55590000</v>
      </c>
      <c r="K434" s="253">
        <v>2010.0</v>
      </c>
      <c r="L434" s="254" t="s">
        <v>20</v>
      </c>
      <c r="M434" s="254"/>
      <c r="N434" s="254"/>
      <c r="O434" s="254"/>
      <c r="P434" s="254">
        <v>19.0</v>
      </c>
      <c r="Q434" s="253">
        <v>31.0</v>
      </c>
      <c r="R434" s="254">
        <f t="shared" si="8"/>
        <v>25</v>
      </c>
      <c r="S434" s="253">
        <v>45.0</v>
      </c>
      <c r="T434" s="253">
        <v>51.0</v>
      </c>
      <c r="U434" s="253">
        <f t="shared" si="9"/>
        <v>-6</v>
      </c>
      <c r="V434" s="253">
        <f t="shared" si="10"/>
        <v>48</v>
      </c>
      <c r="W434" s="254">
        <f t="shared" si="11"/>
        <v>-23</v>
      </c>
      <c r="X434" s="257" t="s">
        <v>1602</v>
      </c>
      <c r="Y434" s="257" t="s">
        <v>1958</v>
      </c>
      <c r="Z434" s="257" t="s">
        <v>1540</v>
      </c>
      <c r="AA434" s="250">
        <v>18.21</v>
      </c>
      <c r="AB434" s="248">
        <f t="shared" si="15"/>
        <v>18210000</v>
      </c>
      <c r="AC434" s="248">
        <f t="shared" si="16"/>
        <v>44880000</v>
      </c>
      <c r="AD434" s="251">
        <v>10.71</v>
      </c>
      <c r="AE434" s="49">
        <f t="shared" si="22"/>
        <v>10710000</v>
      </c>
      <c r="AF434" s="258">
        <f t="shared" si="13"/>
        <v>0.607</v>
      </c>
      <c r="AG434" s="257"/>
      <c r="AH434" s="257"/>
      <c r="AI434" s="273" t="s">
        <v>3670</v>
      </c>
      <c r="AJ434" s="255"/>
    </row>
    <row r="435" ht="15.75" customHeight="1">
      <c r="A435" s="260" t="s">
        <v>4721</v>
      </c>
      <c r="B435" s="248">
        <f t="shared" si="23"/>
        <v>15.14</v>
      </c>
      <c r="C435" s="249">
        <f t="shared" si="2"/>
        <v>0.4883870968</v>
      </c>
      <c r="D435" s="250">
        <f t="shared" si="3"/>
        <v>0.4883870968</v>
      </c>
      <c r="E435" s="251">
        <v>31.0</v>
      </c>
      <c r="F435" s="251">
        <v>12.07</v>
      </c>
      <c r="G435" s="48">
        <f t="shared" si="5"/>
        <v>0.7972258917</v>
      </c>
      <c r="H435" s="111">
        <f t="shared" si="6"/>
        <v>3.07</v>
      </c>
      <c r="I435" s="252">
        <f t="shared" si="7"/>
        <v>0.2027741083</v>
      </c>
      <c r="J435" s="248">
        <f t="shared" si="21"/>
        <v>15140000</v>
      </c>
      <c r="K435" s="253">
        <v>2010.0</v>
      </c>
      <c r="L435" s="254" t="s">
        <v>20</v>
      </c>
      <c r="M435" s="254"/>
      <c r="N435" s="254"/>
      <c r="O435" s="254"/>
      <c r="P435" s="254">
        <v>27.0</v>
      </c>
      <c r="Q435" s="253">
        <v>45.0</v>
      </c>
      <c r="R435" s="254">
        <f t="shared" si="8"/>
        <v>36</v>
      </c>
      <c r="S435" s="253">
        <v>55.0</v>
      </c>
      <c r="T435" s="253">
        <v>67.0</v>
      </c>
      <c r="U435" s="253">
        <f t="shared" si="9"/>
        <v>-12</v>
      </c>
      <c r="V435" s="253">
        <f t="shared" si="10"/>
        <v>61</v>
      </c>
      <c r="W435" s="254">
        <f t="shared" si="11"/>
        <v>-25</v>
      </c>
      <c r="X435" s="257" t="s">
        <v>1565</v>
      </c>
      <c r="Y435" s="257" t="s">
        <v>1565</v>
      </c>
      <c r="Z435" s="257" t="s">
        <v>1529</v>
      </c>
      <c r="AA435" s="250">
        <v>6.0</v>
      </c>
      <c r="AB435" s="248">
        <f t="shared" si="15"/>
        <v>6000000</v>
      </c>
      <c r="AC435" s="248">
        <f t="shared" si="16"/>
        <v>12070000</v>
      </c>
      <c r="AD435" s="251">
        <v>3.07</v>
      </c>
      <c r="AE435" s="49">
        <f t="shared" si="22"/>
        <v>3070000</v>
      </c>
      <c r="AF435" s="258">
        <f t="shared" si="13"/>
        <v>0.1935483871</v>
      </c>
      <c r="AG435" s="257"/>
      <c r="AH435" s="257"/>
      <c r="AI435" s="273" t="s">
        <v>4722</v>
      </c>
      <c r="AJ435" s="255"/>
    </row>
    <row r="436" ht="15.75" customHeight="1">
      <c r="A436" s="260" t="s">
        <v>3445</v>
      </c>
      <c r="B436" s="248">
        <f t="shared" si="23"/>
        <v>69.05</v>
      </c>
      <c r="C436" s="249">
        <f t="shared" si="2"/>
        <v>2.1578125</v>
      </c>
      <c r="D436" s="250">
        <f t="shared" si="3"/>
        <v>2.1578125</v>
      </c>
      <c r="E436" s="251">
        <v>32.0</v>
      </c>
      <c r="F436" s="251">
        <v>57.74</v>
      </c>
      <c r="G436" s="48">
        <f t="shared" si="5"/>
        <v>0.8362056481</v>
      </c>
      <c r="H436" s="111">
        <f t="shared" si="6"/>
        <v>11.31</v>
      </c>
      <c r="I436" s="252">
        <f t="shared" si="7"/>
        <v>0.1637943519</v>
      </c>
      <c r="J436" s="248">
        <f t="shared" si="21"/>
        <v>69050000</v>
      </c>
      <c r="K436" s="253">
        <v>2010.0</v>
      </c>
      <c r="L436" s="254" t="s">
        <v>20</v>
      </c>
      <c r="M436" s="254"/>
      <c r="N436" s="254"/>
      <c r="O436" s="254"/>
      <c r="P436" s="254">
        <v>27.0</v>
      </c>
      <c r="Q436" s="253">
        <v>45.0</v>
      </c>
      <c r="R436" s="254">
        <f t="shared" si="8"/>
        <v>36</v>
      </c>
      <c r="S436" s="253">
        <v>57.0</v>
      </c>
      <c r="T436" s="253">
        <v>57.0</v>
      </c>
      <c r="U436" s="253">
        <f t="shared" si="9"/>
        <v>0</v>
      </c>
      <c r="V436" s="253">
        <f t="shared" si="10"/>
        <v>57</v>
      </c>
      <c r="W436" s="254">
        <f t="shared" si="11"/>
        <v>-21</v>
      </c>
      <c r="X436" s="257" t="s">
        <v>1602</v>
      </c>
      <c r="Y436" s="257" t="s">
        <v>1808</v>
      </c>
      <c r="Z436" s="257" t="s">
        <v>1540</v>
      </c>
      <c r="AA436" s="250">
        <v>20.5</v>
      </c>
      <c r="AB436" s="248">
        <f t="shared" si="15"/>
        <v>20500000</v>
      </c>
      <c r="AC436" s="248">
        <f t="shared" si="16"/>
        <v>57740000</v>
      </c>
      <c r="AD436" s="251">
        <v>11.31</v>
      </c>
      <c r="AE436" s="49">
        <f t="shared" si="22"/>
        <v>11310000</v>
      </c>
      <c r="AF436" s="258">
        <f t="shared" si="13"/>
        <v>0.640625</v>
      </c>
      <c r="AG436" s="257"/>
      <c r="AH436" s="257"/>
      <c r="AI436" s="273" t="s">
        <v>3446</v>
      </c>
      <c r="AJ436" s="255"/>
    </row>
    <row r="437" ht="15.75" customHeight="1">
      <c r="A437" s="260" t="s">
        <v>4093</v>
      </c>
      <c r="B437" s="248">
        <f t="shared" si="23"/>
        <v>42.05</v>
      </c>
      <c r="C437" s="249">
        <f t="shared" si="2"/>
        <v>1.3140625</v>
      </c>
      <c r="D437" s="250">
        <f t="shared" si="3"/>
        <v>1.3140625</v>
      </c>
      <c r="E437" s="251">
        <v>32.0</v>
      </c>
      <c r="F437" s="251">
        <v>17.8</v>
      </c>
      <c r="G437" s="48">
        <f t="shared" si="5"/>
        <v>0.4233055886</v>
      </c>
      <c r="H437" s="111">
        <f t="shared" si="6"/>
        <v>24.25</v>
      </c>
      <c r="I437" s="252">
        <f t="shared" si="7"/>
        <v>0.5766944114</v>
      </c>
      <c r="J437" s="248">
        <f t="shared" si="21"/>
        <v>42050000</v>
      </c>
      <c r="K437" s="253">
        <v>2010.0</v>
      </c>
      <c r="L437" s="254" t="s">
        <v>20</v>
      </c>
      <c r="M437" s="254"/>
      <c r="N437" s="254"/>
      <c r="O437" s="254"/>
      <c r="P437" s="254">
        <v>53.0</v>
      </c>
      <c r="Q437" s="253">
        <v>51.0</v>
      </c>
      <c r="R437" s="254">
        <f t="shared" si="8"/>
        <v>52</v>
      </c>
      <c r="S437" s="253">
        <v>56.0</v>
      </c>
      <c r="T437" s="253">
        <v>55.0</v>
      </c>
      <c r="U437" s="253">
        <f t="shared" si="9"/>
        <v>1</v>
      </c>
      <c r="V437" s="253">
        <f t="shared" si="10"/>
        <v>55.5</v>
      </c>
      <c r="W437" s="254">
        <f t="shared" si="11"/>
        <v>-3.5</v>
      </c>
      <c r="X437" s="257" t="s">
        <v>1543</v>
      </c>
      <c r="Y437" s="257" t="s">
        <v>1616</v>
      </c>
      <c r="Z437" s="257" t="s">
        <v>1540</v>
      </c>
      <c r="AA437" s="250">
        <v>6.9</v>
      </c>
      <c r="AB437" s="248">
        <f t="shared" si="15"/>
        <v>6900000</v>
      </c>
      <c r="AC437" s="248">
        <f t="shared" si="16"/>
        <v>17800000</v>
      </c>
      <c r="AD437" s="251">
        <v>24.25</v>
      </c>
      <c r="AE437" s="49">
        <f t="shared" si="22"/>
        <v>24250000</v>
      </c>
      <c r="AF437" s="258">
        <f t="shared" si="13"/>
        <v>0.215625</v>
      </c>
      <c r="AG437" s="257"/>
      <c r="AH437" s="257"/>
      <c r="AI437" s="273" t="s">
        <v>4094</v>
      </c>
      <c r="AJ437" s="255"/>
    </row>
    <row r="438" ht="15.75" customHeight="1">
      <c r="A438" s="260" t="s">
        <v>4675</v>
      </c>
      <c r="B438" s="248">
        <f t="shared" si="23"/>
        <v>18.41</v>
      </c>
      <c r="C438" s="249">
        <f t="shared" si="2"/>
        <v>0.5753125</v>
      </c>
      <c r="D438" s="250">
        <f t="shared" si="3"/>
        <v>0.5753125</v>
      </c>
      <c r="E438" s="251">
        <v>32.0</v>
      </c>
      <c r="F438" s="251">
        <v>13.79</v>
      </c>
      <c r="G438" s="48">
        <f t="shared" si="5"/>
        <v>0.7490494297</v>
      </c>
      <c r="H438" s="111">
        <f t="shared" si="6"/>
        <v>4.62</v>
      </c>
      <c r="I438" s="252">
        <f t="shared" si="7"/>
        <v>0.2509505703</v>
      </c>
      <c r="J438" s="248">
        <f t="shared" si="21"/>
        <v>18410000</v>
      </c>
      <c r="K438" s="253">
        <v>2010.0</v>
      </c>
      <c r="L438" s="254" t="s">
        <v>20</v>
      </c>
      <c r="M438" s="254"/>
      <c r="N438" s="254"/>
      <c r="O438" s="254"/>
      <c r="P438" s="254">
        <v>22.0</v>
      </c>
      <c r="Q438" s="253">
        <v>32.0</v>
      </c>
      <c r="R438" s="254">
        <f t="shared" si="8"/>
        <v>27</v>
      </c>
      <c r="S438" s="253">
        <v>43.0</v>
      </c>
      <c r="T438" s="253">
        <v>56.0</v>
      </c>
      <c r="U438" s="253">
        <f t="shared" si="9"/>
        <v>-13</v>
      </c>
      <c r="V438" s="253">
        <f t="shared" si="10"/>
        <v>49.5</v>
      </c>
      <c r="W438" s="254">
        <f t="shared" si="11"/>
        <v>-22.5</v>
      </c>
      <c r="X438" s="257" t="s">
        <v>1602</v>
      </c>
      <c r="Y438" s="257" t="s">
        <v>2101</v>
      </c>
      <c r="Z438" s="257" t="s">
        <v>1534</v>
      </c>
      <c r="AA438" s="250">
        <v>6.1</v>
      </c>
      <c r="AB438" s="248">
        <f t="shared" si="15"/>
        <v>6100000</v>
      </c>
      <c r="AC438" s="248">
        <f t="shared" si="16"/>
        <v>13790000</v>
      </c>
      <c r="AD438" s="251">
        <v>4.62</v>
      </c>
      <c r="AE438" s="49">
        <f t="shared" si="22"/>
        <v>4620000</v>
      </c>
      <c r="AF438" s="258">
        <f t="shared" si="13"/>
        <v>0.190625</v>
      </c>
      <c r="AG438" s="257"/>
      <c r="AH438" s="257"/>
      <c r="AI438" s="273" t="s">
        <v>4676</v>
      </c>
      <c r="AJ438" s="255"/>
    </row>
    <row r="439" ht="15.75" customHeight="1">
      <c r="A439" s="260" t="s">
        <v>2762</v>
      </c>
      <c r="B439" s="248">
        <f t="shared" si="23"/>
        <v>115.67</v>
      </c>
      <c r="C439" s="249">
        <f t="shared" si="2"/>
        <v>3.304857143</v>
      </c>
      <c r="D439" s="250">
        <f t="shared" si="3"/>
        <v>3.304857143</v>
      </c>
      <c r="E439" s="251">
        <v>35.0</v>
      </c>
      <c r="F439" s="251">
        <v>63.08</v>
      </c>
      <c r="G439" s="48">
        <f t="shared" si="5"/>
        <v>0.5453445146</v>
      </c>
      <c r="H439" s="111">
        <f t="shared" si="6"/>
        <v>52.59</v>
      </c>
      <c r="I439" s="252">
        <f t="shared" si="7"/>
        <v>0.4546554854</v>
      </c>
      <c r="J439" s="248">
        <f t="shared" si="21"/>
        <v>115670000</v>
      </c>
      <c r="K439" s="253">
        <v>2010.0</v>
      </c>
      <c r="L439" s="254" t="s">
        <v>20</v>
      </c>
      <c r="M439" s="254"/>
      <c r="N439" s="254"/>
      <c r="O439" s="254"/>
      <c r="P439" s="254">
        <v>13.0</v>
      </c>
      <c r="Q439" s="253">
        <v>35.0</v>
      </c>
      <c r="R439" s="263">
        <f t="shared" si="8"/>
        <v>24</v>
      </c>
      <c r="S439" s="253">
        <v>40.0</v>
      </c>
      <c r="T439" s="253">
        <v>53.0</v>
      </c>
      <c r="U439" s="253">
        <f t="shared" si="9"/>
        <v>-13</v>
      </c>
      <c r="V439" s="253">
        <f t="shared" si="10"/>
        <v>46.5</v>
      </c>
      <c r="W439" s="263">
        <f t="shared" si="11"/>
        <v>-22.5</v>
      </c>
      <c r="X439" s="257" t="s">
        <v>1395</v>
      </c>
      <c r="Y439" s="257" t="s">
        <v>1639</v>
      </c>
      <c r="Z439" s="257" t="s">
        <v>1567</v>
      </c>
      <c r="AA439" s="250">
        <v>32.9</v>
      </c>
      <c r="AB439" s="248">
        <f t="shared" si="15"/>
        <v>32900000</v>
      </c>
      <c r="AC439" s="248">
        <f t="shared" si="16"/>
        <v>63080000</v>
      </c>
      <c r="AD439" s="251">
        <v>52.59</v>
      </c>
      <c r="AE439" s="49">
        <f t="shared" si="22"/>
        <v>52590000</v>
      </c>
      <c r="AF439" s="258">
        <f t="shared" si="13"/>
        <v>0.94</v>
      </c>
      <c r="AG439" s="257"/>
      <c r="AH439" s="257"/>
      <c r="AI439" s="273" t="s">
        <v>2763</v>
      </c>
      <c r="AJ439" s="255"/>
    </row>
    <row r="440" ht="15.75" customHeight="1">
      <c r="A440" s="260" t="s">
        <v>3117</v>
      </c>
      <c r="B440" s="248">
        <f t="shared" si="23"/>
        <v>93.24</v>
      </c>
      <c r="C440" s="249">
        <f t="shared" si="2"/>
        <v>2.664</v>
      </c>
      <c r="D440" s="250">
        <f t="shared" si="3"/>
        <v>2.664</v>
      </c>
      <c r="E440" s="251">
        <v>35.0</v>
      </c>
      <c r="F440" s="251">
        <v>29.01</v>
      </c>
      <c r="G440" s="48">
        <f t="shared" si="5"/>
        <v>0.3111325611</v>
      </c>
      <c r="H440" s="111">
        <f t="shared" si="6"/>
        <v>64.23</v>
      </c>
      <c r="I440" s="252">
        <f t="shared" si="7"/>
        <v>0.6888674389</v>
      </c>
      <c r="J440" s="248">
        <f t="shared" si="21"/>
        <v>93240000</v>
      </c>
      <c r="K440" s="253">
        <v>2010.0</v>
      </c>
      <c r="L440" s="254" t="s">
        <v>20</v>
      </c>
      <c r="M440" s="254"/>
      <c r="N440" s="254"/>
      <c r="O440" s="254"/>
      <c r="P440" s="254">
        <v>77.0</v>
      </c>
      <c r="Q440" s="253">
        <v>52.0</v>
      </c>
      <c r="R440" s="263">
        <f t="shared" si="8"/>
        <v>64.5</v>
      </c>
      <c r="S440" s="253">
        <v>54.0</v>
      </c>
      <c r="T440" s="253">
        <v>51.0</v>
      </c>
      <c r="U440" s="253">
        <f t="shared" si="9"/>
        <v>3</v>
      </c>
      <c r="V440" s="253">
        <f t="shared" si="10"/>
        <v>52.5</v>
      </c>
      <c r="W440" s="263">
        <f t="shared" si="11"/>
        <v>12</v>
      </c>
      <c r="X440" s="257" t="s">
        <v>1543</v>
      </c>
      <c r="Y440" s="257" t="s">
        <v>3118</v>
      </c>
      <c r="Z440" s="257" t="s">
        <v>1550</v>
      </c>
      <c r="AA440" s="250">
        <v>8.4</v>
      </c>
      <c r="AB440" s="248">
        <f t="shared" si="15"/>
        <v>8400000</v>
      </c>
      <c r="AC440" s="248">
        <f t="shared" si="16"/>
        <v>29010000</v>
      </c>
      <c r="AD440" s="251">
        <v>64.23</v>
      </c>
      <c r="AE440" s="49">
        <f t="shared" si="22"/>
        <v>64230000</v>
      </c>
      <c r="AF440" s="258">
        <f t="shared" si="13"/>
        <v>0.24</v>
      </c>
      <c r="AG440" s="257"/>
      <c r="AH440" s="257"/>
      <c r="AI440" s="273" t="s">
        <v>3119</v>
      </c>
      <c r="AJ440" s="255"/>
    </row>
    <row r="441" ht="15.75" customHeight="1">
      <c r="A441" s="260" t="s">
        <v>3413</v>
      </c>
      <c r="B441" s="248">
        <f t="shared" si="23"/>
        <v>77.48</v>
      </c>
      <c r="C441" s="249">
        <f t="shared" si="2"/>
        <v>2.213714286</v>
      </c>
      <c r="D441" s="250">
        <f t="shared" si="3"/>
        <v>2.213714286</v>
      </c>
      <c r="E441" s="251">
        <v>35.0</v>
      </c>
      <c r="F441" s="251">
        <v>37.49</v>
      </c>
      <c r="G441" s="48">
        <f t="shared" si="5"/>
        <v>0.4838668043</v>
      </c>
      <c r="H441" s="111">
        <f t="shared" si="6"/>
        <v>39.99</v>
      </c>
      <c r="I441" s="252">
        <f t="shared" si="7"/>
        <v>0.5161331957</v>
      </c>
      <c r="J441" s="248">
        <f t="shared" si="21"/>
        <v>77480000</v>
      </c>
      <c r="K441" s="253">
        <v>2010.0</v>
      </c>
      <c r="L441" s="254" t="s">
        <v>20</v>
      </c>
      <c r="M441" s="254"/>
      <c r="N441" s="254"/>
      <c r="O441" s="254"/>
      <c r="P441" s="254">
        <v>20.0</v>
      </c>
      <c r="Q441" s="253">
        <v>34.0</v>
      </c>
      <c r="R441" s="254">
        <f t="shared" si="8"/>
        <v>27</v>
      </c>
      <c r="S441" s="253">
        <v>47.0</v>
      </c>
      <c r="T441" s="253">
        <v>54.0</v>
      </c>
      <c r="U441" s="253">
        <f t="shared" si="9"/>
        <v>-7</v>
      </c>
      <c r="V441" s="253">
        <f t="shared" si="10"/>
        <v>50.5</v>
      </c>
      <c r="W441" s="254">
        <f t="shared" si="11"/>
        <v>-23.5</v>
      </c>
      <c r="X441" s="257" t="s">
        <v>1543</v>
      </c>
      <c r="Y441" s="257" t="s">
        <v>1616</v>
      </c>
      <c r="Z441" s="257" t="s">
        <v>1540</v>
      </c>
      <c r="AA441" s="250">
        <v>12.2</v>
      </c>
      <c r="AB441" s="248">
        <f t="shared" si="15"/>
        <v>12200000</v>
      </c>
      <c r="AC441" s="248">
        <f t="shared" si="16"/>
        <v>37490000</v>
      </c>
      <c r="AD441" s="251">
        <v>39.99</v>
      </c>
      <c r="AE441" s="49">
        <f t="shared" si="22"/>
        <v>39990000</v>
      </c>
      <c r="AF441" s="258">
        <f t="shared" si="13"/>
        <v>0.3485714286</v>
      </c>
      <c r="AG441" s="257"/>
      <c r="AH441" s="257"/>
      <c r="AI441" s="273" t="s">
        <v>3414</v>
      </c>
      <c r="AJ441" s="255"/>
    </row>
    <row r="442" ht="15.75" customHeight="1">
      <c r="A442" s="260" t="s">
        <v>4366</v>
      </c>
      <c r="B442" s="248">
        <f t="shared" si="23"/>
        <v>36.24</v>
      </c>
      <c r="C442" s="249">
        <f t="shared" si="2"/>
        <v>1.035428571</v>
      </c>
      <c r="D442" s="250">
        <f t="shared" si="3"/>
        <v>1.035428571</v>
      </c>
      <c r="E442" s="251">
        <v>35.0</v>
      </c>
      <c r="F442" s="251">
        <v>17.63</v>
      </c>
      <c r="G442" s="48">
        <f t="shared" si="5"/>
        <v>0.4864790287</v>
      </c>
      <c r="H442" s="111">
        <f t="shared" si="6"/>
        <v>18.61</v>
      </c>
      <c r="I442" s="252">
        <f t="shared" si="7"/>
        <v>0.5135209713</v>
      </c>
      <c r="J442" s="248">
        <f t="shared" si="21"/>
        <v>36240000</v>
      </c>
      <c r="K442" s="253">
        <v>2010.0</v>
      </c>
      <c r="L442" s="254" t="s">
        <v>20</v>
      </c>
      <c r="M442" s="254"/>
      <c r="N442" s="254"/>
      <c r="O442" s="254"/>
      <c r="P442" s="254">
        <v>8.0</v>
      </c>
      <c r="Q442" s="253">
        <v>23.0</v>
      </c>
      <c r="R442" s="254">
        <f t="shared" si="8"/>
        <v>15.5</v>
      </c>
      <c r="S442" s="253">
        <v>36.0</v>
      </c>
      <c r="T442" s="253">
        <v>30.0</v>
      </c>
      <c r="U442" s="253">
        <f t="shared" si="9"/>
        <v>6</v>
      </c>
      <c r="V442" s="253">
        <f t="shared" si="10"/>
        <v>33</v>
      </c>
      <c r="W442" s="254">
        <f t="shared" si="11"/>
        <v>-17.5</v>
      </c>
      <c r="X442" s="257" t="s">
        <v>1543</v>
      </c>
      <c r="Y442" s="257" t="s">
        <v>2215</v>
      </c>
      <c r="Z442" s="257" t="s">
        <v>1540</v>
      </c>
      <c r="AA442" s="250">
        <v>6.6</v>
      </c>
      <c r="AB442" s="248">
        <f t="shared" si="15"/>
        <v>6600000</v>
      </c>
      <c r="AC442" s="248">
        <f t="shared" si="16"/>
        <v>17630000</v>
      </c>
      <c r="AD442" s="251">
        <v>18.61</v>
      </c>
      <c r="AE442" s="49">
        <f t="shared" si="22"/>
        <v>18610000</v>
      </c>
      <c r="AF442" s="258">
        <f t="shared" si="13"/>
        <v>0.1885714286</v>
      </c>
      <c r="AG442" s="257"/>
      <c r="AH442" s="257"/>
      <c r="AI442" s="273" t="s">
        <v>4367</v>
      </c>
      <c r="AJ442" s="255"/>
    </row>
    <row r="443" ht="15.75" customHeight="1">
      <c r="A443" s="260" t="s">
        <v>3700</v>
      </c>
      <c r="B443" s="248">
        <f t="shared" si="23"/>
        <v>64.57</v>
      </c>
      <c r="C443" s="249">
        <f t="shared" si="2"/>
        <v>1.793611111</v>
      </c>
      <c r="D443" s="250">
        <f t="shared" si="3"/>
        <v>1.793611111</v>
      </c>
      <c r="E443" s="251">
        <v>36.0</v>
      </c>
      <c r="F443" s="251">
        <v>50.29</v>
      </c>
      <c r="G443" s="48">
        <f t="shared" si="5"/>
        <v>0.7788446647</v>
      </c>
      <c r="H443" s="111">
        <f t="shared" si="6"/>
        <v>14.28</v>
      </c>
      <c r="I443" s="252">
        <f t="shared" si="7"/>
        <v>0.2211553353</v>
      </c>
      <c r="J443" s="248">
        <f t="shared" si="21"/>
        <v>64570000</v>
      </c>
      <c r="K443" s="253">
        <v>2010.0</v>
      </c>
      <c r="L443" s="254" t="s">
        <v>20</v>
      </c>
      <c r="M443" s="254"/>
      <c r="N443" s="254"/>
      <c r="O443" s="254"/>
      <c r="P443" s="254">
        <v>64.0</v>
      </c>
      <c r="Q443" s="253">
        <v>63.0</v>
      </c>
      <c r="R443" s="254">
        <f t="shared" si="8"/>
        <v>63.5</v>
      </c>
      <c r="S443" s="253">
        <v>57.0</v>
      </c>
      <c r="T443" s="253">
        <v>64.0</v>
      </c>
      <c r="U443" s="253">
        <f t="shared" si="9"/>
        <v>-7</v>
      </c>
      <c r="V443" s="253">
        <f t="shared" si="10"/>
        <v>60.5</v>
      </c>
      <c r="W443" s="254">
        <f t="shared" si="11"/>
        <v>3</v>
      </c>
      <c r="X443" s="257" t="s">
        <v>1694</v>
      </c>
      <c r="Y443" s="257" t="s">
        <v>3701</v>
      </c>
      <c r="Z443" s="257" t="s">
        <v>1540</v>
      </c>
      <c r="AA443" s="250">
        <v>14.0</v>
      </c>
      <c r="AB443" s="248">
        <f t="shared" si="15"/>
        <v>14000000</v>
      </c>
      <c r="AC443" s="248">
        <f t="shared" si="16"/>
        <v>50290000</v>
      </c>
      <c r="AD443" s="251">
        <v>14.28</v>
      </c>
      <c r="AE443" s="49">
        <f t="shared" si="22"/>
        <v>14280000</v>
      </c>
      <c r="AF443" s="258">
        <f t="shared" si="13"/>
        <v>0.3888888889</v>
      </c>
      <c r="AG443" s="257"/>
      <c r="AH443" s="257"/>
      <c r="AI443" s="273" t="s">
        <v>3702</v>
      </c>
      <c r="AJ443" s="255"/>
    </row>
    <row r="444" ht="15.75" customHeight="1">
      <c r="A444" s="247" t="s">
        <v>2429</v>
      </c>
      <c r="B444" s="248">
        <f t="shared" si="23"/>
        <v>154.03</v>
      </c>
      <c r="C444" s="249">
        <f t="shared" si="2"/>
        <v>4.162972973</v>
      </c>
      <c r="D444" s="250">
        <f t="shared" si="3"/>
        <v>4.162972973</v>
      </c>
      <c r="E444" s="251">
        <v>37.0</v>
      </c>
      <c r="F444" s="251">
        <v>92.19</v>
      </c>
      <c r="G444" s="48">
        <f t="shared" si="5"/>
        <v>0.5985197689</v>
      </c>
      <c r="H444" s="111">
        <f t="shared" si="6"/>
        <v>61.84</v>
      </c>
      <c r="I444" s="252">
        <f t="shared" si="7"/>
        <v>0.4014802311</v>
      </c>
      <c r="J444" s="248">
        <f t="shared" si="21"/>
        <v>154030000</v>
      </c>
      <c r="K444" s="253">
        <v>2010.0</v>
      </c>
      <c r="L444" s="254" t="s">
        <v>20</v>
      </c>
      <c r="M444" s="254"/>
      <c r="N444" s="254"/>
      <c r="O444" s="254"/>
      <c r="P444" s="254">
        <v>94.0</v>
      </c>
      <c r="Q444" s="253">
        <v>74.0</v>
      </c>
      <c r="R444" s="263">
        <f t="shared" si="8"/>
        <v>84</v>
      </c>
      <c r="S444" s="253">
        <v>83.0</v>
      </c>
      <c r="T444" s="253">
        <v>77.0</v>
      </c>
      <c r="U444" s="253">
        <f t="shared" si="9"/>
        <v>6</v>
      </c>
      <c r="V444" s="253">
        <f t="shared" si="10"/>
        <v>80</v>
      </c>
      <c r="W444" s="263">
        <f t="shared" si="11"/>
        <v>4</v>
      </c>
      <c r="X444" s="257" t="s">
        <v>1983</v>
      </c>
      <c r="Y444" s="257" t="s">
        <v>1984</v>
      </c>
      <c r="Z444" s="257" t="s">
        <v>1534</v>
      </c>
      <c r="AA444" s="250">
        <v>23.8</v>
      </c>
      <c r="AB444" s="248">
        <f t="shared" si="15"/>
        <v>23800000</v>
      </c>
      <c r="AC444" s="248">
        <f t="shared" si="16"/>
        <v>92190000</v>
      </c>
      <c r="AD444" s="251">
        <v>61.84</v>
      </c>
      <c r="AE444" s="49">
        <f t="shared" si="22"/>
        <v>61840000</v>
      </c>
      <c r="AF444" s="258">
        <f t="shared" si="13"/>
        <v>0.6432432432</v>
      </c>
      <c r="AG444" s="257"/>
      <c r="AH444" s="257"/>
      <c r="AI444" s="273" t="s">
        <v>2430</v>
      </c>
      <c r="AJ444" s="255"/>
    </row>
    <row r="445" ht="15.75" customHeight="1">
      <c r="A445" s="282" t="s">
        <v>2021</v>
      </c>
      <c r="B445" s="248">
        <f t="shared" si="23"/>
        <v>252.27</v>
      </c>
      <c r="C445" s="249">
        <f t="shared" si="2"/>
        <v>6.638684211</v>
      </c>
      <c r="D445" s="250">
        <f t="shared" si="3"/>
        <v>6.638684211</v>
      </c>
      <c r="E445" s="111">
        <v>38.0</v>
      </c>
      <c r="F445" s="111">
        <v>171.24</v>
      </c>
      <c r="G445" s="48">
        <f t="shared" si="5"/>
        <v>0.6787965275</v>
      </c>
      <c r="H445" s="111">
        <f t="shared" si="6"/>
        <v>81.03</v>
      </c>
      <c r="I445" s="252">
        <f t="shared" si="7"/>
        <v>0.3212034725</v>
      </c>
      <c r="J445" s="248">
        <f t="shared" si="21"/>
        <v>252270000</v>
      </c>
      <c r="K445" s="253">
        <v>2010.0</v>
      </c>
      <c r="L445" s="254" t="s">
        <v>20</v>
      </c>
      <c r="M445" s="283"/>
      <c r="N445" s="283"/>
      <c r="O445" s="283"/>
      <c r="P445" s="283">
        <v>96.0</v>
      </c>
      <c r="Q445" s="253">
        <v>80.0</v>
      </c>
      <c r="R445" s="263">
        <f t="shared" si="8"/>
        <v>88</v>
      </c>
      <c r="S445" s="268">
        <v>86.0</v>
      </c>
      <c r="T445" s="253">
        <v>78.0</v>
      </c>
      <c r="U445" s="253">
        <f t="shared" si="9"/>
        <v>8</v>
      </c>
      <c r="V445" s="253">
        <f t="shared" si="10"/>
        <v>82</v>
      </c>
      <c r="W445" s="263">
        <f t="shared" si="11"/>
        <v>6</v>
      </c>
      <c r="X445" s="257" t="s">
        <v>1694</v>
      </c>
      <c r="Y445" s="257" t="s">
        <v>2022</v>
      </c>
      <c r="Z445" s="269" t="s">
        <v>1534</v>
      </c>
      <c r="AA445" s="280">
        <v>24.0</v>
      </c>
      <c r="AB445" s="248">
        <f t="shared" si="15"/>
        <v>24000000</v>
      </c>
      <c r="AC445" s="248">
        <f t="shared" si="16"/>
        <v>171240000</v>
      </c>
      <c r="AD445" s="111">
        <v>81.03</v>
      </c>
      <c r="AE445" s="49">
        <f t="shared" si="22"/>
        <v>81030000</v>
      </c>
      <c r="AF445" s="258">
        <f t="shared" si="13"/>
        <v>0.6315789474</v>
      </c>
      <c r="AG445" s="257"/>
      <c r="AH445" s="257"/>
      <c r="AI445" s="273" t="s">
        <v>2023</v>
      </c>
      <c r="AJ445" s="255"/>
    </row>
    <row r="446" ht="15.75" customHeight="1">
      <c r="A446" s="247" t="s">
        <v>1074</v>
      </c>
      <c r="B446" s="248">
        <f t="shared" si="23"/>
        <v>359.12</v>
      </c>
      <c r="C446" s="249">
        <f t="shared" si="2"/>
        <v>8.978</v>
      </c>
      <c r="D446" s="250">
        <f t="shared" si="3"/>
        <v>8.978</v>
      </c>
      <c r="E446" s="251">
        <v>40.0</v>
      </c>
      <c r="F446" s="251">
        <v>176.59</v>
      </c>
      <c r="G446" s="48">
        <f t="shared" si="5"/>
        <v>0.4917297839</v>
      </c>
      <c r="H446" s="111">
        <f t="shared" si="6"/>
        <v>182.53</v>
      </c>
      <c r="I446" s="252">
        <f t="shared" si="7"/>
        <v>0.5082702161</v>
      </c>
      <c r="J446" s="248">
        <f t="shared" si="21"/>
        <v>359120000</v>
      </c>
      <c r="K446" s="253">
        <v>2010.0</v>
      </c>
      <c r="L446" s="254" t="s">
        <v>20</v>
      </c>
      <c r="M446" s="254"/>
      <c r="N446" s="254"/>
      <c r="O446" s="254"/>
      <c r="P446" s="254">
        <v>66.0</v>
      </c>
      <c r="Q446" s="253">
        <v>61.0</v>
      </c>
      <c r="R446" s="254">
        <f t="shared" si="8"/>
        <v>63.5</v>
      </c>
      <c r="S446" s="253">
        <v>75.0</v>
      </c>
      <c r="T446" s="253">
        <v>68.0</v>
      </c>
      <c r="U446" s="253">
        <f t="shared" si="9"/>
        <v>7</v>
      </c>
      <c r="V446" s="253">
        <f t="shared" si="10"/>
        <v>71.5</v>
      </c>
      <c r="W446" s="254">
        <f t="shared" si="11"/>
        <v>-8</v>
      </c>
      <c r="X446" s="257" t="s">
        <v>1602</v>
      </c>
      <c r="Y446" s="257" t="s">
        <v>1814</v>
      </c>
      <c r="Z446" s="257" t="s">
        <v>1567</v>
      </c>
      <c r="AA446" s="250">
        <v>55.7</v>
      </c>
      <c r="AB446" s="248">
        <f t="shared" si="15"/>
        <v>55700000</v>
      </c>
      <c r="AC446" s="248">
        <f t="shared" si="16"/>
        <v>176590000</v>
      </c>
      <c r="AD446" s="251">
        <v>182.53</v>
      </c>
      <c r="AE446" s="49">
        <f t="shared" si="22"/>
        <v>182530000</v>
      </c>
      <c r="AF446" s="258">
        <f t="shared" si="13"/>
        <v>1.3925</v>
      </c>
      <c r="AG446" s="257"/>
      <c r="AH446" s="257"/>
      <c r="AI446" s="273" t="s">
        <v>1815</v>
      </c>
      <c r="AJ446" s="255"/>
    </row>
    <row r="447" ht="15.75" customHeight="1">
      <c r="A447" s="260" t="s">
        <v>2698</v>
      </c>
      <c r="B447" s="248">
        <f t="shared" si="23"/>
        <v>136.33</v>
      </c>
      <c r="C447" s="249">
        <f t="shared" si="2"/>
        <v>3.40825</v>
      </c>
      <c r="D447" s="250">
        <f t="shared" si="3"/>
        <v>3.40825</v>
      </c>
      <c r="E447" s="251">
        <v>40.0</v>
      </c>
      <c r="F447" s="251">
        <v>67.06</v>
      </c>
      <c r="G447" s="48">
        <f t="shared" si="5"/>
        <v>0.4918946674</v>
      </c>
      <c r="H447" s="111">
        <f t="shared" si="6"/>
        <v>69.27</v>
      </c>
      <c r="I447" s="252">
        <f t="shared" si="7"/>
        <v>0.5081053326</v>
      </c>
      <c r="J447" s="248">
        <f t="shared" si="21"/>
        <v>136330000</v>
      </c>
      <c r="K447" s="253">
        <v>2010.0</v>
      </c>
      <c r="L447" s="254" t="s">
        <v>20</v>
      </c>
      <c r="M447" s="254"/>
      <c r="N447" s="254"/>
      <c r="O447" s="254"/>
      <c r="P447" s="254">
        <v>7.0</v>
      </c>
      <c r="Q447" s="253">
        <v>22.0</v>
      </c>
      <c r="R447" s="263">
        <f t="shared" si="8"/>
        <v>14.5</v>
      </c>
      <c r="S447" s="253">
        <v>41.0</v>
      </c>
      <c r="T447" s="253">
        <v>37.0</v>
      </c>
      <c r="U447" s="253">
        <f t="shared" si="9"/>
        <v>4</v>
      </c>
      <c r="V447" s="253">
        <f t="shared" si="10"/>
        <v>39</v>
      </c>
      <c r="W447" s="263">
        <f t="shared" si="11"/>
        <v>-24.5</v>
      </c>
      <c r="X447" s="257" t="s">
        <v>1602</v>
      </c>
      <c r="Y447" s="257" t="s">
        <v>2699</v>
      </c>
      <c r="Z447" s="257" t="s">
        <v>1540</v>
      </c>
      <c r="AA447" s="250">
        <v>20.7</v>
      </c>
      <c r="AB447" s="248">
        <f t="shared" si="15"/>
        <v>20700000</v>
      </c>
      <c r="AC447" s="248">
        <f t="shared" si="16"/>
        <v>67060000</v>
      </c>
      <c r="AD447" s="251">
        <v>69.27</v>
      </c>
      <c r="AE447" s="49">
        <f t="shared" si="22"/>
        <v>69270000</v>
      </c>
      <c r="AF447" s="258">
        <f t="shared" si="13"/>
        <v>0.5175</v>
      </c>
      <c r="AG447" s="257"/>
      <c r="AH447" s="257"/>
      <c r="AI447" s="273" t="s">
        <v>2700</v>
      </c>
      <c r="AJ447" s="255"/>
    </row>
    <row r="448" ht="15.75" customHeight="1">
      <c r="A448" s="260" t="s">
        <v>2817</v>
      </c>
      <c r="B448" s="248">
        <f t="shared" si="23"/>
        <v>127.23</v>
      </c>
      <c r="C448" s="249">
        <f t="shared" si="2"/>
        <v>3.18075</v>
      </c>
      <c r="D448" s="250">
        <f t="shared" si="3"/>
        <v>3.18075</v>
      </c>
      <c r="E448" s="251">
        <v>40.0</v>
      </c>
      <c r="F448" s="251">
        <v>52.0</v>
      </c>
      <c r="G448" s="48">
        <f t="shared" si="5"/>
        <v>0.4087086379</v>
      </c>
      <c r="H448" s="111">
        <f t="shared" si="6"/>
        <v>75.23</v>
      </c>
      <c r="I448" s="252">
        <f t="shared" si="7"/>
        <v>0.5912913621</v>
      </c>
      <c r="J448" s="248">
        <f t="shared" si="21"/>
        <v>127230000</v>
      </c>
      <c r="K448" s="253">
        <v>2010.0</v>
      </c>
      <c r="L448" s="254" t="s">
        <v>20</v>
      </c>
      <c r="M448" s="254"/>
      <c r="N448" s="254"/>
      <c r="O448" s="254"/>
      <c r="P448" s="254">
        <v>64.0</v>
      </c>
      <c r="Q448" s="253">
        <v>51.0</v>
      </c>
      <c r="R448" s="263">
        <f t="shared" si="8"/>
        <v>57.5</v>
      </c>
      <c r="S448" s="253">
        <v>52.0</v>
      </c>
      <c r="T448" s="253">
        <v>63.0</v>
      </c>
      <c r="U448" s="253">
        <f t="shared" si="9"/>
        <v>-11</v>
      </c>
      <c r="V448" s="253">
        <f t="shared" si="10"/>
        <v>57.5</v>
      </c>
      <c r="W448" s="263">
        <f t="shared" si="11"/>
        <v>0</v>
      </c>
      <c r="X448" s="257" t="s">
        <v>1602</v>
      </c>
      <c r="Y448" s="257" t="s">
        <v>2187</v>
      </c>
      <c r="Z448" s="257" t="s">
        <v>1550</v>
      </c>
      <c r="AA448" s="250">
        <v>24.8</v>
      </c>
      <c r="AB448" s="248">
        <f t="shared" si="15"/>
        <v>24800000</v>
      </c>
      <c r="AC448" s="248">
        <f t="shared" si="16"/>
        <v>52000000</v>
      </c>
      <c r="AD448" s="251">
        <v>75.23</v>
      </c>
      <c r="AE448" s="49">
        <f t="shared" si="22"/>
        <v>75230000</v>
      </c>
      <c r="AF448" s="258">
        <f t="shared" si="13"/>
        <v>0.62</v>
      </c>
      <c r="AG448" s="257"/>
      <c r="AH448" s="257"/>
      <c r="AI448" s="273" t="s">
        <v>2818</v>
      </c>
      <c r="AJ448" s="255"/>
    </row>
    <row r="449" ht="15.75" customHeight="1">
      <c r="A449" s="260" t="s">
        <v>3360</v>
      </c>
      <c r="B449" s="248">
        <f t="shared" si="23"/>
        <v>91.26</v>
      </c>
      <c r="C449" s="249">
        <f t="shared" si="2"/>
        <v>2.2815</v>
      </c>
      <c r="D449" s="250">
        <f t="shared" si="3"/>
        <v>2.2815</v>
      </c>
      <c r="E449" s="251">
        <v>40.0</v>
      </c>
      <c r="F449" s="251">
        <v>60.97</v>
      </c>
      <c r="G449" s="48">
        <f t="shared" si="5"/>
        <v>0.6680911681</v>
      </c>
      <c r="H449" s="111">
        <f t="shared" si="6"/>
        <v>30.29</v>
      </c>
      <c r="I449" s="252">
        <f t="shared" si="7"/>
        <v>0.3319088319</v>
      </c>
      <c r="J449" s="248">
        <f t="shared" si="21"/>
        <v>91260000</v>
      </c>
      <c r="K449" s="253">
        <v>2010.0</v>
      </c>
      <c r="L449" s="254" t="s">
        <v>20</v>
      </c>
      <c r="M449" s="254"/>
      <c r="N449" s="254"/>
      <c r="O449" s="254"/>
      <c r="P449" s="254">
        <v>73.0</v>
      </c>
      <c r="Q449" s="253">
        <v>65.0</v>
      </c>
      <c r="R449" s="254">
        <f t="shared" si="8"/>
        <v>69</v>
      </c>
      <c r="S449" s="253">
        <v>63.0</v>
      </c>
      <c r="T449" s="253">
        <v>69.0</v>
      </c>
      <c r="U449" s="253">
        <f t="shared" si="9"/>
        <v>-6</v>
      </c>
      <c r="V449" s="253">
        <f t="shared" si="10"/>
        <v>66</v>
      </c>
      <c r="W449" s="254">
        <f t="shared" si="11"/>
        <v>3</v>
      </c>
      <c r="X449" s="257" t="s">
        <v>1543</v>
      </c>
      <c r="Y449" s="257" t="s">
        <v>3361</v>
      </c>
      <c r="Z449" s="257" t="s">
        <v>1550</v>
      </c>
      <c r="AA449" s="250">
        <v>17.6</v>
      </c>
      <c r="AB449" s="248">
        <f t="shared" si="15"/>
        <v>17600000</v>
      </c>
      <c r="AC449" s="248">
        <f t="shared" si="16"/>
        <v>60970000</v>
      </c>
      <c r="AD449" s="251">
        <v>30.29</v>
      </c>
      <c r="AE449" s="49">
        <f t="shared" si="22"/>
        <v>30290000</v>
      </c>
      <c r="AF449" s="258">
        <f t="shared" si="13"/>
        <v>0.44</v>
      </c>
      <c r="AG449" s="257"/>
      <c r="AH449" s="257"/>
      <c r="AI449" s="273" t="s">
        <v>3362</v>
      </c>
      <c r="AJ449" s="255"/>
    </row>
    <row r="450" ht="15.75" customHeight="1">
      <c r="A450" s="260" t="s">
        <v>3960</v>
      </c>
      <c r="B450" s="248">
        <f t="shared" si="23"/>
        <v>60.04</v>
      </c>
      <c r="C450" s="249">
        <f t="shared" si="2"/>
        <v>1.501</v>
      </c>
      <c r="D450" s="250">
        <f t="shared" si="3"/>
        <v>1.501</v>
      </c>
      <c r="E450" s="251">
        <v>40.0</v>
      </c>
      <c r="F450" s="251">
        <v>31.01</v>
      </c>
      <c r="G450" s="48">
        <f t="shared" si="5"/>
        <v>0.5164890073</v>
      </c>
      <c r="H450" s="111">
        <f t="shared" si="6"/>
        <v>29.03</v>
      </c>
      <c r="I450" s="252">
        <f t="shared" si="7"/>
        <v>0.4835109927</v>
      </c>
      <c r="J450" s="248">
        <f t="shared" si="21"/>
        <v>60040000</v>
      </c>
      <c r="K450" s="253">
        <v>2010.0</v>
      </c>
      <c r="L450" s="254" t="s">
        <v>20</v>
      </c>
      <c r="M450" s="254"/>
      <c r="N450" s="254"/>
      <c r="O450" s="254"/>
      <c r="P450" s="254">
        <v>54.0</v>
      </c>
      <c r="Q450" s="253">
        <v>57.0</v>
      </c>
      <c r="R450" s="254">
        <f t="shared" si="8"/>
        <v>55.5</v>
      </c>
      <c r="S450" s="253">
        <v>54.0</v>
      </c>
      <c r="T450" s="253">
        <v>66.0</v>
      </c>
      <c r="U450" s="253">
        <f t="shared" si="9"/>
        <v>-12</v>
      </c>
      <c r="V450" s="253">
        <f t="shared" si="10"/>
        <v>60</v>
      </c>
      <c r="W450" s="254">
        <f t="shared" si="11"/>
        <v>-4.5</v>
      </c>
      <c r="X450" s="257" t="s">
        <v>1543</v>
      </c>
      <c r="Y450" s="257" t="s">
        <v>1616</v>
      </c>
      <c r="Z450" s="257" t="s">
        <v>1540</v>
      </c>
      <c r="AA450" s="250">
        <v>9.2</v>
      </c>
      <c r="AB450" s="248">
        <f t="shared" si="15"/>
        <v>9200000</v>
      </c>
      <c r="AC450" s="248">
        <f t="shared" si="16"/>
        <v>31010000</v>
      </c>
      <c r="AD450" s="251">
        <v>29.03</v>
      </c>
      <c r="AE450" s="49">
        <f t="shared" si="22"/>
        <v>29030000</v>
      </c>
      <c r="AF450" s="258">
        <f t="shared" si="13"/>
        <v>0.23</v>
      </c>
      <c r="AG450" s="257"/>
      <c r="AH450" s="257"/>
      <c r="AI450" s="273" t="s">
        <v>3961</v>
      </c>
      <c r="AJ450" s="255"/>
    </row>
    <row r="451" ht="15.75" customHeight="1">
      <c r="A451" s="260" t="s">
        <v>4344</v>
      </c>
      <c r="B451" s="248">
        <f t="shared" si="23"/>
        <v>45.24</v>
      </c>
      <c r="C451" s="249">
        <f t="shared" si="2"/>
        <v>1.052093023</v>
      </c>
      <c r="D451" s="250">
        <f t="shared" si="3"/>
        <v>1.052093023</v>
      </c>
      <c r="E451" s="251">
        <v>43.0</v>
      </c>
      <c r="F451" s="251">
        <v>24.31</v>
      </c>
      <c r="G451" s="48">
        <f t="shared" si="5"/>
        <v>0.5373563218</v>
      </c>
      <c r="H451" s="111">
        <f t="shared" si="6"/>
        <v>20.93</v>
      </c>
      <c r="I451" s="252">
        <f t="shared" si="7"/>
        <v>0.4626436782</v>
      </c>
      <c r="J451" s="248">
        <f t="shared" si="21"/>
        <v>45240000</v>
      </c>
      <c r="K451" s="253">
        <v>2010.0</v>
      </c>
      <c r="L451" s="254" t="s">
        <v>20</v>
      </c>
      <c r="M451" s="254"/>
      <c r="N451" s="254"/>
      <c r="O451" s="254"/>
      <c r="P451" s="254">
        <v>13.0</v>
      </c>
      <c r="Q451" s="253">
        <v>27.0</v>
      </c>
      <c r="R451" s="254">
        <f t="shared" si="8"/>
        <v>20</v>
      </c>
      <c r="S451" s="253">
        <v>46.0</v>
      </c>
      <c r="T451" s="253">
        <v>47.0</v>
      </c>
      <c r="U451" s="253">
        <f t="shared" si="9"/>
        <v>-1</v>
      </c>
      <c r="V451" s="253">
        <f t="shared" si="10"/>
        <v>46.5</v>
      </c>
      <c r="W451" s="254">
        <f t="shared" si="11"/>
        <v>-26.5</v>
      </c>
      <c r="X451" s="257" t="s">
        <v>1602</v>
      </c>
      <c r="Y451" s="257" t="s">
        <v>4091</v>
      </c>
      <c r="Z451" s="257" t="s">
        <v>1540</v>
      </c>
      <c r="AA451" s="250">
        <v>9.7</v>
      </c>
      <c r="AB451" s="248">
        <f t="shared" si="15"/>
        <v>9700000</v>
      </c>
      <c r="AC451" s="248">
        <f t="shared" si="16"/>
        <v>24310000</v>
      </c>
      <c r="AD451" s="251">
        <v>20.93</v>
      </c>
      <c r="AE451" s="49">
        <f t="shared" si="22"/>
        <v>20930000</v>
      </c>
      <c r="AF451" s="258">
        <f t="shared" si="13"/>
        <v>0.2255813953</v>
      </c>
      <c r="AG451" s="257"/>
      <c r="AH451" s="257"/>
      <c r="AI451" s="273" t="s">
        <v>4345</v>
      </c>
      <c r="AJ451" s="255"/>
    </row>
    <row r="452" ht="15.75" customHeight="1">
      <c r="A452" s="260" t="s">
        <v>4301</v>
      </c>
      <c r="B452" s="248">
        <f t="shared" si="23"/>
        <v>48.19</v>
      </c>
      <c r="C452" s="249">
        <f t="shared" si="2"/>
        <v>1.095227273</v>
      </c>
      <c r="D452" s="250">
        <f t="shared" si="3"/>
        <v>1.095227273</v>
      </c>
      <c r="E452" s="251">
        <v>44.0</v>
      </c>
      <c r="F452" s="251">
        <v>31.16</v>
      </c>
      <c r="G452" s="48">
        <f t="shared" si="5"/>
        <v>0.6466071799</v>
      </c>
      <c r="H452" s="111">
        <f t="shared" si="6"/>
        <v>17.03</v>
      </c>
      <c r="I452" s="252">
        <f t="shared" si="7"/>
        <v>0.3533928201</v>
      </c>
      <c r="J452" s="248">
        <f t="shared" si="21"/>
        <v>48190000</v>
      </c>
      <c r="K452" s="253">
        <v>2010.0</v>
      </c>
      <c r="L452" s="254" t="s">
        <v>20</v>
      </c>
      <c r="M452" s="254"/>
      <c r="N452" s="254"/>
      <c r="O452" s="254"/>
      <c r="P452" s="254">
        <v>27.0</v>
      </c>
      <c r="Q452" s="253">
        <v>37.0</v>
      </c>
      <c r="R452" s="254">
        <f t="shared" si="8"/>
        <v>32</v>
      </c>
      <c r="S452" s="253">
        <v>62.0</v>
      </c>
      <c r="T452" s="253">
        <v>48.0</v>
      </c>
      <c r="U452" s="253">
        <f t="shared" si="9"/>
        <v>14</v>
      </c>
      <c r="V452" s="253">
        <f t="shared" si="10"/>
        <v>55</v>
      </c>
      <c r="W452" s="254">
        <f t="shared" si="11"/>
        <v>-23</v>
      </c>
      <c r="X452" s="257" t="s">
        <v>1750</v>
      </c>
      <c r="Y452" s="257" t="s">
        <v>1751</v>
      </c>
      <c r="Z452" s="257" t="s">
        <v>1534</v>
      </c>
      <c r="AA452" s="250">
        <v>12.4</v>
      </c>
      <c r="AB452" s="248">
        <f t="shared" si="15"/>
        <v>12400000</v>
      </c>
      <c r="AC452" s="248">
        <f t="shared" si="16"/>
        <v>31160000</v>
      </c>
      <c r="AD452" s="251">
        <v>17.03</v>
      </c>
      <c r="AE452" s="49">
        <f t="shared" si="22"/>
        <v>17030000</v>
      </c>
      <c r="AF452" s="258">
        <f t="shared" si="13"/>
        <v>0.2818181818</v>
      </c>
      <c r="AG452" s="257"/>
      <c r="AH452" s="257"/>
      <c r="AI452" s="273" t="s">
        <v>4302</v>
      </c>
      <c r="AJ452" s="255"/>
    </row>
    <row r="453" ht="15.75" customHeight="1">
      <c r="A453" s="260" t="s">
        <v>4083</v>
      </c>
      <c r="B453" s="248">
        <f t="shared" si="23"/>
        <v>60.22</v>
      </c>
      <c r="C453" s="249">
        <f t="shared" si="2"/>
        <v>1.338222222</v>
      </c>
      <c r="D453" s="250">
        <f t="shared" si="3"/>
        <v>1.338222222</v>
      </c>
      <c r="E453" s="251">
        <v>45.0</v>
      </c>
      <c r="F453" s="251">
        <v>15.54</v>
      </c>
      <c r="G453" s="48">
        <f t="shared" si="5"/>
        <v>0.2580538027</v>
      </c>
      <c r="H453" s="111">
        <f t="shared" si="6"/>
        <v>44.68</v>
      </c>
      <c r="I453" s="252">
        <f t="shared" si="7"/>
        <v>0.7419461973</v>
      </c>
      <c r="J453" s="248">
        <f t="shared" si="21"/>
        <v>60220000</v>
      </c>
      <c r="K453" s="253">
        <v>2010.0</v>
      </c>
      <c r="L453" s="254" t="s">
        <v>20</v>
      </c>
      <c r="M453" s="254"/>
      <c r="N453" s="254"/>
      <c r="O453" s="254"/>
      <c r="P453" s="254">
        <v>83.0</v>
      </c>
      <c r="Q453" s="253">
        <v>77.0</v>
      </c>
      <c r="R453" s="254">
        <f t="shared" si="8"/>
        <v>80</v>
      </c>
      <c r="S453" s="253">
        <v>68.0</v>
      </c>
      <c r="T453" s="253">
        <v>73.0</v>
      </c>
      <c r="U453" s="253">
        <f t="shared" si="9"/>
        <v>-5</v>
      </c>
      <c r="V453" s="253">
        <f t="shared" si="10"/>
        <v>70.5</v>
      </c>
      <c r="W453" s="254">
        <f t="shared" si="11"/>
        <v>9.5</v>
      </c>
      <c r="X453" s="264" t="s">
        <v>1527</v>
      </c>
      <c r="Y453" s="257" t="s">
        <v>1646</v>
      </c>
      <c r="Z453" s="257" t="s">
        <v>1534</v>
      </c>
      <c r="AA453" s="250">
        <v>2.0</v>
      </c>
      <c r="AB453" s="248">
        <f t="shared" si="15"/>
        <v>2000000</v>
      </c>
      <c r="AC453" s="248">
        <f t="shared" si="16"/>
        <v>15540000</v>
      </c>
      <c r="AD453" s="251">
        <v>44.68</v>
      </c>
      <c r="AE453" s="49">
        <f t="shared" si="22"/>
        <v>44680000</v>
      </c>
      <c r="AF453" s="258">
        <f t="shared" si="13"/>
        <v>0.04444444444</v>
      </c>
      <c r="AG453" s="257"/>
      <c r="AH453" s="257"/>
      <c r="AI453" s="273" t="s">
        <v>4084</v>
      </c>
      <c r="AJ453" s="255"/>
    </row>
    <row r="454" ht="15.75" customHeight="1">
      <c r="A454" s="260" t="s">
        <v>4867</v>
      </c>
      <c r="B454" s="248">
        <f t="shared" si="23"/>
        <v>10.91</v>
      </c>
      <c r="C454" s="249">
        <f t="shared" si="2"/>
        <v>0.2321276596</v>
      </c>
      <c r="D454" s="250">
        <f t="shared" si="3"/>
        <v>0.2321276596</v>
      </c>
      <c r="E454" s="251">
        <v>47.0</v>
      </c>
      <c r="F454" s="251">
        <v>10.55</v>
      </c>
      <c r="G454" s="48">
        <f t="shared" si="5"/>
        <v>0.9670027498</v>
      </c>
      <c r="H454" s="111">
        <f t="shared" si="6"/>
        <v>0.36</v>
      </c>
      <c r="I454" s="252">
        <f t="shared" si="7"/>
        <v>0.03299725023</v>
      </c>
      <c r="J454" s="248">
        <f t="shared" si="21"/>
        <v>10910000</v>
      </c>
      <c r="K454" s="253">
        <v>2010.0</v>
      </c>
      <c r="L454" s="254" t="s">
        <v>20</v>
      </c>
      <c r="M454" s="254"/>
      <c r="N454" s="254"/>
      <c r="O454" s="254"/>
      <c r="P454" s="254">
        <v>13.0</v>
      </c>
      <c r="Q454" s="253">
        <v>33.0</v>
      </c>
      <c r="R454" s="254">
        <f t="shared" si="8"/>
        <v>23</v>
      </c>
      <c r="S454" s="253">
        <v>24.0</v>
      </c>
      <c r="T454" s="253">
        <v>46.0</v>
      </c>
      <c r="U454" s="253">
        <f t="shared" si="9"/>
        <v>-22</v>
      </c>
      <c r="V454" s="253">
        <f t="shared" si="10"/>
        <v>35</v>
      </c>
      <c r="W454" s="254">
        <f t="shared" si="11"/>
        <v>-12</v>
      </c>
      <c r="X454" s="257" t="s">
        <v>1602</v>
      </c>
      <c r="Y454" s="257" t="s">
        <v>4868</v>
      </c>
      <c r="Z454" s="257" t="s">
        <v>1534</v>
      </c>
      <c r="AA454" s="250">
        <v>5.4</v>
      </c>
      <c r="AB454" s="248">
        <f t="shared" si="15"/>
        <v>5400000</v>
      </c>
      <c r="AC454" s="248">
        <f t="shared" si="16"/>
        <v>10550000</v>
      </c>
      <c r="AD454" s="251">
        <v>0.36</v>
      </c>
      <c r="AE454" s="49">
        <f t="shared" si="22"/>
        <v>360000</v>
      </c>
      <c r="AF454" s="258">
        <f t="shared" si="13"/>
        <v>0.114893617</v>
      </c>
      <c r="AG454" s="257"/>
      <c r="AH454" s="257"/>
      <c r="AI454" s="273" t="s">
        <v>4869</v>
      </c>
      <c r="AJ454" s="255"/>
    </row>
    <row r="455" ht="15.75" customHeight="1">
      <c r="A455" s="260" t="s">
        <v>3306</v>
      </c>
      <c r="B455" s="248">
        <f t="shared" si="23"/>
        <v>112.46</v>
      </c>
      <c r="C455" s="249">
        <f t="shared" si="2"/>
        <v>2.342916667</v>
      </c>
      <c r="D455" s="250">
        <f t="shared" si="3"/>
        <v>2.342916667</v>
      </c>
      <c r="E455" s="251">
        <v>48.0</v>
      </c>
      <c r="F455" s="251">
        <v>60.02</v>
      </c>
      <c r="G455" s="48">
        <f t="shared" si="5"/>
        <v>0.5337008714</v>
      </c>
      <c r="H455" s="111">
        <f t="shared" si="6"/>
        <v>52.44</v>
      </c>
      <c r="I455" s="252">
        <f t="shared" si="7"/>
        <v>0.4662991286</v>
      </c>
      <c r="J455" s="248">
        <f t="shared" si="21"/>
        <v>112460000</v>
      </c>
      <c r="K455" s="253">
        <v>2010.0</v>
      </c>
      <c r="L455" s="254" t="s">
        <v>20</v>
      </c>
      <c r="M455" s="254"/>
      <c r="N455" s="254"/>
      <c r="O455" s="254"/>
      <c r="P455" s="254">
        <v>16.0</v>
      </c>
      <c r="Q455" s="253">
        <v>36.0</v>
      </c>
      <c r="R455" s="263">
        <f t="shared" si="8"/>
        <v>26</v>
      </c>
      <c r="S455" s="253">
        <v>46.0</v>
      </c>
      <c r="T455" s="253">
        <v>50.0</v>
      </c>
      <c r="U455" s="253">
        <f t="shared" si="9"/>
        <v>-4</v>
      </c>
      <c r="V455" s="253">
        <f t="shared" si="10"/>
        <v>48</v>
      </c>
      <c r="W455" s="263">
        <f t="shared" si="11"/>
        <v>-22</v>
      </c>
      <c r="X455" s="257" t="s">
        <v>1543</v>
      </c>
      <c r="Y455" s="257" t="s">
        <v>3118</v>
      </c>
      <c r="Z455" s="257" t="s">
        <v>1540</v>
      </c>
      <c r="AA455" s="250">
        <v>14.0</v>
      </c>
      <c r="AB455" s="248">
        <f t="shared" si="15"/>
        <v>14000000</v>
      </c>
      <c r="AC455" s="248">
        <f t="shared" si="16"/>
        <v>60020000</v>
      </c>
      <c r="AD455" s="251">
        <v>52.44</v>
      </c>
      <c r="AE455" s="49">
        <f t="shared" si="22"/>
        <v>52440000</v>
      </c>
      <c r="AF455" s="258">
        <f t="shared" si="13"/>
        <v>0.2916666667</v>
      </c>
      <c r="AG455" s="257"/>
      <c r="AH455" s="257"/>
      <c r="AI455" s="273" t="s">
        <v>3307</v>
      </c>
      <c r="AJ455" s="255"/>
    </row>
    <row r="456" ht="15.75" customHeight="1">
      <c r="A456" s="247" t="s">
        <v>2319</v>
      </c>
      <c r="B456" s="248">
        <f t="shared" si="23"/>
        <v>224.92</v>
      </c>
      <c r="C456" s="249">
        <f t="shared" si="2"/>
        <v>4.4984</v>
      </c>
      <c r="D456" s="250">
        <f t="shared" si="3"/>
        <v>4.4984</v>
      </c>
      <c r="E456" s="251">
        <v>50.0</v>
      </c>
      <c r="F456" s="251">
        <v>96.96</v>
      </c>
      <c r="G456" s="48">
        <f t="shared" si="5"/>
        <v>0.4310866086</v>
      </c>
      <c r="H456" s="111">
        <f t="shared" si="6"/>
        <v>127.96</v>
      </c>
      <c r="I456" s="252">
        <f t="shared" si="7"/>
        <v>0.5689133914</v>
      </c>
      <c r="J456" s="248">
        <f t="shared" si="21"/>
        <v>224920000</v>
      </c>
      <c r="K456" s="253">
        <v>2010.0</v>
      </c>
      <c r="L456" s="254" t="s">
        <v>20</v>
      </c>
      <c r="M456" s="254"/>
      <c r="N456" s="254"/>
      <c r="O456" s="254"/>
      <c r="P456" s="254">
        <v>96.0</v>
      </c>
      <c r="Q456" s="253">
        <v>95.0</v>
      </c>
      <c r="R456" s="263">
        <f t="shared" si="8"/>
        <v>95.5</v>
      </c>
      <c r="S456" s="253">
        <v>89.0</v>
      </c>
      <c r="T456" s="253">
        <v>82.0</v>
      </c>
      <c r="U456" s="253">
        <f t="shared" si="9"/>
        <v>7</v>
      </c>
      <c r="V456" s="253">
        <f t="shared" si="10"/>
        <v>85.5</v>
      </c>
      <c r="W456" s="263">
        <f t="shared" si="11"/>
        <v>10</v>
      </c>
      <c r="X456" s="257" t="s">
        <v>1634</v>
      </c>
      <c r="Y456" s="257" t="s">
        <v>2320</v>
      </c>
      <c r="Z456" s="257" t="s">
        <v>1529</v>
      </c>
      <c r="AA456" s="250">
        <v>22.4</v>
      </c>
      <c r="AB456" s="248">
        <f t="shared" si="15"/>
        <v>22400000</v>
      </c>
      <c r="AC456" s="248">
        <f t="shared" si="16"/>
        <v>96960000</v>
      </c>
      <c r="AD456" s="251">
        <v>127.96</v>
      </c>
      <c r="AE456" s="49">
        <f t="shared" si="22"/>
        <v>127960000</v>
      </c>
      <c r="AF456" s="258">
        <f t="shared" si="13"/>
        <v>0.448</v>
      </c>
      <c r="AG456" s="257"/>
      <c r="AH456" s="257"/>
      <c r="AI456" s="273" t="s">
        <v>2321</v>
      </c>
      <c r="AJ456" s="255"/>
    </row>
    <row r="457" ht="15.75" customHeight="1">
      <c r="A457" s="247" t="s">
        <v>2393</v>
      </c>
      <c r="B457" s="248">
        <f t="shared" si="23"/>
        <v>211.78</v>
      </c>
      <c r="C457" s="249">
        <f t="shared" si="2"/>
        <v>4.2356</v>
      </c>
      <c r="D457" s="250">
        <f t="shared" si="3"/>
        <v>4.2356</v>
      </c>
      <c r="E457" s="251">
        <v>50.0</v>
      </c>
      <c r="F457" s="251">
        <v>100.54</v>
      </c>
      <c r="G457" s="48">
        <f t="shared" si="5"/>
        <v>0.4747379356</v>
      </c>
      <c r="H457" s="111">
        <f t="shared" si="6"/>
        <v>111.24</v>
      </c>
      <c r="I457" s="252">
        <f t="shared" si="7"/>
        <v>0.5252620644</v>
      </c>
      <c r="J457" s="248">
        <f t="shared" si="21"/>
        <v>211780000</v>
      </c>
      <c r="K457" s="253">
        <v>2010.0</v>
      </c>
      <c r="L457" s="254" t="s">
        <v>20</v>
      </c>
      <c r="M457" s="254"/>
      <c r="N457" s="254"/>
      <c r="O457" s="254"/>
      <c r="P457" s="254">
        <v>40.0</v>
      </c>
      <c r="Q457" s="253">
        <v>51.0</v>
      </c>
      <c r="R457" s="263">
        <f t="shared" si="8"/>
        <v>45.5</v>
      </c>
      <c r="S457" s="253">
        <v>56.0</v>
      </c>
      <c r="T457" s="253">
        <v>63.0</v>
      </c>
      <c r="U457" s="253">
        <f t="shared" si="9"/>
        <v>-7</v>
      </c>
      <c r="V457" s="253">
        <f t="shared" si="10"/>
        <v>59.5</v>
      </c>
      <c r="W457" s="263">
        <f t="shared" si="11"/>
        <v>-14</v>
      </c>
      <c r="X457" s="257" t="s">
        <v>1543</v>
      </c>
      <c r="Y457" s="257" t="s">
        <v>1543</v>
      </c>
      <c r="Z457" s="257" t="s">
        <v>1540</v>
      </c>
      <c r="AA457" s="250">
        <v>32.69</v>
      </c>
      <c r="AB457" s="248">
        <f t="shared" si="15"/>
        <v>32690000</v>
      </c>
      <c r="AC457" s="248">
        <f t="shared" si="16"/>
        <v>100540000</v>
      </c>
      <c r="AD457" s="251">
        <v>111.24</v>
      </c>
      <c r="AE457" s="49">
        <f t="shared" si="22"/>
        <v>111240000</v>
      </c>
      <c r="AF457" s="258">
        <f t="shared" si="13"/>
        <v>0.6538</v>
      </c>
      <c r="AG457" s="257"/>
      <c r="AH457" s="257"/>
      <c r="AI457" s="273" t="s">
        <v>2394</v>
      </c>
      <c r="AJ457" s="255"/>
    </row>
    <row r="458" ht="15.75" customHeight="1">
      <c r="A458" s="260" t="s">
        <v>3802</v>
      </c>
      <c r="B458" s="248">
        <f t="shared" si="23"/>
        <v>83.76</v>
      </c>
      <c r="C458" s="249">
        <f t="shared" si="2"/>
        <v>1.6752</v>
      </c>
      <c r="D458" s="250">
        <f t="shared" si="3"/>
        <v>1.6752</v>
      </c>
      <c r="E458" s="251">
        <v>50.0</v>
      </c>
      <c r="F458" s="251">
        <v>33.64</v>
      </c>
      <c r="G458" s="48">
        <f t="shared" si="5"/>
        <v>0.4016236867</v>
      </c>
      <c r="H458" s="111">
        <f t="shared" si="6"/>
        <v>50.12</v>
      </c>
      <c r="I458" s="252">
        <f t="shared" si="7"/>
        <v>0.5983763133</v>
      </c>
      <c r="J458" s="248">
        <f t="shared" si="21"/>
        <v>83760000</v>
      </c>
      <c r="K458" s="253">
        <v>2010.0</v>
      </c>
      <c r="L458" s="254" t="s">
        <v>20</v>
      </c>
      <c r="M458" s="254"/>
      <c r="N458" s="254"/>
      <c r="O458" s="254"/>
      <c r="P458" s="254">
        <v>9.0</v>
      </c>
      <c r="Q458" s="253">
        <v>30.0</v>
      </c>
      <c r="R458" s="263">
        <f t="shared" si="8"/>
        <v>19.5</v>
      </c>
      <c r="S458" s="253">
        <v>46.0</v>
      </c>
      <c r="T458" s="253">
        <v>49.0</v>
      </c>
      <c r="U458" s="253">
        <f t="shared" si="9"/>
        <v>-3</v>
      </c>
      <c r="V458" s="253">
        <f t="shared" si="10"/>
        <v>47.5</v>
      </c>
      <c r="W458" s="263">
        <f t="shared" si="11"/>
        <v>-28</v>
      </c>
      <c r="X458" s="257" t="s">
        <v>1543</v>
      </c>
      <c r="Y458" s="257" t="s">
        <v>2215</v>
      </c>
      <c r="Z458" s="257" t="s">
        <v>1534</v>
      </c>
      <c r="AA458" s="250">
        <v>11.6</v>
      </c>
      <c r="AB458" s="248">
        <f t="shared" si="15"/>
        <v>11600000</v>
      </c>
      <c r="AC458" s="248">
        <f t="shared" si="16"/>
        <v>33640000</v>
      </c>
      <c r="AD458" s="251">
        <v>50.12</v>
      </c>
      <c r="AE458" s="49">
        <f t="shared" si="22"/>
        <v>50120000</v>
      </c>
      <c r="AF458" s="258">
        <f t="shared" si="13"/>
        <v>0.232</v>
      </c>
      <c r="AG458" s="257"/>
      <c r="AH458" s="257"/>
      <c r="AI458" s="273" t="s">
        <v>3803</v>
      </c>
      <c r="AJ458" s="255"/>
    </row>
    <row r="459" ht="15.75" customHeight="1">
      <c r="A459" s="247" t="s">
        <v>2427</v>
      </c>
      <c r="B459" s="248">
        <f t="shared" si="23"/>
        <v>216.49</v>
      </c>
      <c r="C459" s="249">
        <f t="shared" si="2"/>
        <v>4.163269231</v>
      </c>
      <c r="D459" s="250">
        <f t="shared" si="3"/>
        <v>4.163269231</v>
      </c>
      <c r="E459" s="251">
        <v>52.0</v>
      </c>
      <c r="F459" s="251">
        <v>110.49</v>
      </c>
      <c r="G459" s="48">
        <f t="shared" si="5"/>
        <v>0.510369994</v>
      </c>
      <c r="H459" s="111">
        <f t="shared" si="6"/>
        <v>106</v>
      </c>
      <c r="I459" s="252">
        <f t="shared" si="7"/>
        <v>0.489630006</v>
      </c>
      <c r="J459" s="248">
        <f t="shared" si="21"/>
        <v>216490000</v>
      </c>
      <c r="K459" s="253">
        <v>2010.0</v>
      </c>
      <c r="L459" s="254" t="s">
        <v>20</v>
      </c>
      <c r="M459" s="254"/>
      <c r="N459" s="254"/>
      <c r="O459" s="254"/>
      <c r="P459" s="254">
        <v>17.0</v>
      </c>
      <c r="Q459" s="253">
        <v>34.0</v>
      </c>
      <c r="R459" s="263">
        <f t="shared" si="8"/>
        <v>25.5</v>
      </c>
      <c r="S459" s="253">
        <v>54.0</v>
      </c>
      <c r="T459" s="253">
        <v>50.0</v>
      </c>
      <c r="U459" s="253">
        <f t="shared" si="9"/>
        <v>4</v>
      </c>
      <c r="V459" s="253">
        <f t="shared" si="10"/>
        <v>52</v>
      </c>
      <c r="W459" s="263">
        <f t="shared" si="11"/>
        <v>-26.5</v>
      </c>
      <c r="X459" s="257" t="s">
        <v>1543</v>
      </c>
      <c r="Y459" s="257" t="s">
        <v>1616</v>
      </c>
      <c r="Z459" s="257" t="s">
        <v>1540</v>
      </c>
      <c r="AA459" s="250">
        <v>56.2</v>
      </c>
      <c r="AB459" s="248">
        <f t="shared" si="15"/>
        <v>56200000</v>
      </c>
      <c r="AC459" s="248">
        <f t="shared" si="16"/>
        <v>110490000</v>
      </c>
      <c r="AD459" s="251">
        <v>106.0</v>
      </c>
      <c r="AE459" s="49">
        <f t="shared" si="22"/>
        <v>106000000</v>
      </c>
      <c r="AF459" s="258">
        <f t="shared" si="13"/>
        <v>1.080769231</v>
      </c>
      <c r="AG459" s="257"/>
      <c r="AH459" s="257"/>
      <c r="AI459" s="273" t="s">
        <v>2428</v>
      </c>
      <c r="AJ459" s="255"/>
    </row>
    <row r="460" ht="15.75" customHeight="1">
      <c r="A460" s="260" t="s">
        <v>4378</v>
      </c>
      <c r="B460" s="248">
        <f t="shared" si="23"/>
        <v>52.83</v>
      </c>
      <c r="C460" s="249">
        <f t="shared" si="2"/>
        <v>1.015961538</v>
      </c>
      <c r="D460" s="250">
        <f t="shared" si="3"/>
        <v>1.015961538</v>
      </c>
      <c r="E460" s="251">
        <v>52.0</v>
      </c>
      <c r="F460" s="251">
        <v>24.08</v>
      </c>
      <c r="G460" s="48">
        <f t="shared" si="5"/>
        <v>0.4558016279</v>
      </c>
      <c r="H460" s="111">
        <f t="shared" si="6"/>
        <v>28.75</v>
      </c>
      <c r="I460" s="252">
        <f t="shared" si="7"/>
        <v>0.5441983721</v>
      </c>
      <c r="J460" s="248">
        <f t="shared" si="21"/>
        <v>52830000</v>
      </c>
      <c r="K460" s="253">
        <v>2010.0</v>
      </c>
      <c r="L460" s="254" t="s">
        <v>20</v>
      </c>
      <c r="M460" s="254"/>
      <c r="N460" s="254"/>
      <c r="O460" s="254"/>
      <c r="P460" s="254">
        <v>38.0</v>
      </c>
      <c r="Q460" s="253">
        <v>42.0</v>
      </c>
      <c r="R460" s="254">
        <f t="shared" si="8"/>
        <v>40</v>
      </c>
      <c r="S460" s="253">
        <v>57.0</v>
      </c>
      <c r="T460" s="253">
        <v>66.0</v>
      </c>
      <c r="U460" s="253">
        <f t="shared" si="9"/>
        <v>-9</v>
      </c>
      <c r="V460" s="253">
        <f t="shared" si="10"/>
        <v>61.5</v>
      </c>
      <c r="W460" s="254">
        <f t="shared" si="11"/>
        <v>-21.5</v>
      </c>
      <c r="X460" s="257" t="s">
        <v>1602</v>
      </c>
      <c r="Y460" s="257" t="s">
        <v>1808</v>
      </c>
      <c r="Z460" s="257" t="s">
        <v>1540</v>
      </c>
      <c r="AA460" s="250">
        <v>8.2</v>
      </c>
      <c r="AB460" s="248">
        <f t="shared" si="15"/>
        <v>8200000</v>
      </c>
      <c r="AC460" s="248">
        <f t="shared" si="16"/>
        <v>24080000</v>
      </c>
      <c r="AD460" s="251">
        <v>28.75</v>
      </c>
      <c r="AE460" s="49">
        <f t="shared" si="22"/>
        <v>28750000</v>
      </c>
      <c r="AF460" s="258">
        <f t="shared" si="13"/>
        <v>0.1576923077</v>
      </c>
      <c r="AG460" s="257"/>
      <c r="AH460" s="257"/>
      <c r="AI460" s="273" t="s">
        <v>4379</v>
      </c>
      <c r="AJ460" s="255"/>
    </row>
    <row r="461" ht="15.75" customHeight="1">
      <c r="A461" s="260" t="s">
        <v>3676</v>
      </c>
      <c r="B461" s="248">
        <f t="shared" si="23"/>
        <v>96.16</v>
      </c>
      <c r="C461" s="249">
        <f t="shared" si="2"/>
        <v>1.83953782</v>
      </c>
      <c r="D461" s="250">
        <f t="shared" si="3"/>
        <v>1.83953782</v>
      </c>
      <c r="E461" s="251">
        <v>52.274</v>
      </c>
      <c r="F461" s="251">
        <v>53.13</v>
      </c>
      <c r="G461" s="48">
        <f t="shared" si="5"/>
        <v>0.5525166389</v>
      </c>
      <c r="H461" s="111">
        <f t="shared" si="6"/>
        <v>43.03</v>
      </c>
      <c r="I461" s="252">
        <f t="shared" si="7"/>
        <v>0.4474833611</v>
      </c>
      <c r="J461" s="248">
        <f t="shared" si="21"/>
        <v>96160000</v>
      </c>
      <c r="K461" s="253">
        <v>2010.0</v>
      </c>
      <c r="L461" s="254" t="s">
        <v>20</v>
      </c>
      <c r="M461" s="254"/>
      <c r="N461" s="254"/>
      <c r="O461" s="254"/>
      <c r="P461" s="254">
        <v>28.0</v>
      </c>
      <c r="Q461" s="253">
        <v>39.0</v>
      </c>
      <c r="R461" s="254">
        <f t="shared" si="8"/>
        <v>33.5</v>
      </c>
      <c r="S461" s="253">
        <v>62.0</v>
      </c>
      <c r="T461" s="253">
        <v>55.0</v>
      </c>
      <c r="U461" s="253">
        <f t="shared" si="9"/>
        <v>7</v>
      </c>
      <c r="V461" s="253">
        <f t="shared" si="10"/>
        <v>58.5</v>
      </c>
      <c r="W461" s="254">
        <f t="shared" si="11"/>
        <v>-25</v>
      </c>
      <c r="X461" s="257" t="s">
        <v>1543</v>
      </c>
      <c r="Y461" s="257" t="s">
        <v>1616</v>
      </c>
      <c r="Z461" s="257" t="s">
        <v>1540</v>
      </c>
      <c r="AA461" s="250">
        <v>14.5</v>
      </c>
      <c r="AB461" s="248">
        <f t="shared" si="15"/>
        <v>14500000</v>
      </c>
      <c r="AC461" s="248">
        <f t="shared" si="16"/>
        <v>53130000</v>
      </c>
      <c r="AD461" s="251">
        <v>43.03</v>
      </c>
      <c r="AE461" s="49">
        <f t="shared" si="22"/>
        <v>43030000</v>
      </c>
      <c r="AF461" s="258">
        <f t="shared" si="13"/>
        <v>0.2773845506</v>
      </c>
      <c r="AG461" s="257"/>
      <c r="AH461" s="257"/>
      <c r="AI461" s="273" t="s">
        <v>3677</v>
      </c>
      <c r="AJ461" s="255"/>
    </row>
    <row r="462" ht="15.75" customHeight="1">
      <c r="A462" s="260" t="s">
        <v>3027</v>
      </c>
      <c r="B462" s="248">
        <f t="shared" si="23"/>
        <v>152.26</v>
      </c>
      <c r="C462" s="249">
        <f t="shared" si="2"/>
        <v>2.768363636</v>
      </c>
      <c r="D462" s="250">
        <f t="shared" si="3"/>
        <v>2.768363636</v>
      </c>
      <c r="E462" s="251">
        <v>55.0</v>
      </c>
      <c r="F462" s="251">
        <v>98.71</v>
      </c>
      <c r="G462" s="48">
        <f t="shared" si="5"/>
        <v>0.6482989623</v>
      </c>
      <c r="H462" s="111">
        <f t="shared" si="6"/>
        <v>53.55</v>
      </c>
      <c r="I462" s="252">
        <f t="shared" si="7"/>
        <v>0.3517010377</v>
      </c>
      <c r="J462" s="248">
        <f t="shared" si="21"/>
        <v>152260000</v>
      </c>
      <c r="K462" s="253">
        <v>2010.0</v>
      </c>
      <c r="L462" s="254" t="s">
        <v>20</v>
      </c>
      <c r="M462" s="254"/>
      <c r="N462" s="254"/>
      <c r="O462" s="254"/>
      <c r="P462" s="254">
        <v>66.0</v>
      </c>
      <c r="Q462" s="253">
        <v>56.0</v>
      </c>
      <c r="R462" s="263">
        <f t="shared" si="8"/>
        <v>61</v>
      </c>
      <c r="S462" s="253">
        <v>58.0</v>
      </c>
      <c r="T462" s="253">
        <v>58.0</v>
      </c>
      <c r="U462" s="253">
        <f t="shared" si="9"/>
        <v>0</v>
      </c>
      <c r="V462" s="253">
        <f t="shared" si="10"/>
        <v>58</v>
      </c>
      <c r="W462" s="263">
        <f t="shared" si="11"/>
        <v>3</v>
      </c>
      <c r="X462" s="257" t="s">
        <v>1543</v>
      </c>
      <c r="Y462" s="257" t="s">
        <v>3028</v>
      </c>
      <c r="Z462" s="257" t="s">
        <v>1540</v>
      </c>
      <c r="AA462" s="250">
        <v>25.2</v>
      </c>
      <c r="AB462" s="248">
        <f t="shared" si="15"/>
        <v>25200000</v>
      </c>
      <c r="AC462" s="248">
        <f t="shared" si="16"/>
        <v>98710000</v>
      </c>
      <c r="AD462" s="251">
        <v>53.55</v>
      </c>
      <c r="AE462" s="49">
        <f t="shared" si="22"/>
        <v>53550000</v>
      </c>
      <c r="AF462" s="258">
        <f t="shared" si="13"/>
        <v>0.4581818182</v>
      </c>
      <c r="AG462" s="257"/>
      <c r="AH462" s="257"/>
      <c r="AI462" s="273" t="s">
        <v>3029</v>
      </c>
      <c r="AJ462" s="255"/>
    </row>
    <row r="463" ht="15.75" customHeight="1">
      <c r="A463" s="260" t="s">
        <v>3843</v>
      </c>
      <c r="B463" s="248">
        <f t="shared" si="23"/>
        <v>89.52</v>
      </c>
      <c r="C463" s="249">
        <f t="shared" si="2"/>
        <v>1.627636364</v>
      </c>
      <c r="D463" s="250">
        <f t="shared" si="3"/>
        <v>1.627636364</v>
      </c>
      <c r="E463" s="251">
        <v>55.0</v>
      </c>
      <c r="F463" s="251">
        <v>39.44</v>
      </c>
      <c r="G463" s="48">
        <f t="shared" si="5"/>
        <v>0.4405719392</v>
      </c>
      <c r="H463" s="111">
        <f t="shared" si="6"/>
        <v>50.08</v>
      </c>
      <c r="I463" s="252">
        <f t="shared" si="7"/>
        <v>0.5594280608</v>
      </c>
      <c r="J463" s="248">
        <f t="shared" si="21"/>
        <v>89520000</v>
      </c>
      <c r="K463" s="253">
        <v>2010.0</v>
      </c>
      <c r="L463" s="254" t="s">
        <v>20</v>
      </c>
      <c r="M463" s="254"/>
      <c r="N463" s="254"/>
      <c r="O463" s="254"/>
      <c r="P463" s="254">
        <v>36.0</v>
      </c>
      <c r="Q463" s="253">
        <v>47.0</v>
      </c>
      <c r="R463" s="263">
        <f t="shared" si="8"/>
        <v>41.5</v>
      </c>
      <c r="S463" s="253">
        <v>66.0</v>
      </c>
      <c r="T463" s="253">
        <v>66.0</v>
      </c>
      <c r="U463" s="253">
        <f t="shared" si="9"/>
        <v>0</v>
      </c>
      <c r="V463" s="253">
        <f t="shared" si="10"/>
        <v>66</v>
      </c>
      <c r="W463" s="263">
        <f t="shared" si="11"/>
        <v>-24.5</v>
      </c>
      <c r="X463" s="257" t="s">
        <v>1928</v>
      </c>
      <c r="Y463" s="257" t="s">
        <v>1929</v>
      </c>
      <c r="Z463" s="257" t="s">
        <v>1540</v>
      </c>
      <c r="AA463" s="250">
        <v>11.95</v>
      </c>
      <c r="AB463" s="248">
        <f t="shared" si="15"/>
        <v>11950000</v>
      </c>
      <c r="AC463" s="248">
        <f t="shared" si="16"/>
        <v>39440000</v>
      </c>
      <c r="AD463" s="251">
        <v>50.08</v>
      </c>
      <c r="AE463" s="49">
        <f t="shared" si="22"/>
        <v>50080000</v>
      </c>
      <c r="AF463" s="258">
        <f t="shared" si="13"/>
        <v>0.2172727273</v>
      </c>
      <c r="AG463" s="257"/>
      <c r="AH463" s="257"/>
      <c r="AI463" s="273" t="s">
        <v>3844</v>
      </c>
      <c r="AJ463" s="255"/>
    </row>
    <row r="464" ht="15.75" customHeight="1">
      <c r="A464" s="260" t="s">
        <v>2692</v>
      </c>
      <c r="B464" s="248">
        <f t="shared" si="23"/>
        <v>199.01</v>
      </c>
      <c r="C464" s="249">
        <f t="shared" si="2"/>
        <v>3.431206897</v>
      </c>
      <c r="D464" s="250">
        <f t="shared" si="3"/>
        <v>3.431206897</v>
      </c>
      <c r="E464" s="251">
        <v>58.0</v>
      </c>
      <c r="F464" s="251">
        <v>90.38</v>
      </c>
      <c r="G464" s="48">
        <f t="shared" si="5"/>
        <v>0.4541480328</v>
      </c>
      <c r="H464" s="111">
        <f t="shared" si="6"/>
        <v>108.63</v>
      </c>
      <c r="I464" s="252">
        <f t="shared" si="7"/>
        <v>0.5458519672</v>
      </c>
      <c r="J464" s="248">
        <f t="shared" si="21"/>
        <v>199010000</v>
      </c>
      <c r="K464" s="253">
        <v>2010.0</v>
      </c>
      <c r="L464" s="254" t="s">
        <v>20</v>
      </c>
      <c r="M464" s="254"/>
      <c r="N464" s="254"/>
      <c r="O464" s="254"/>
      <c r="P464" s="254">
        <v>71.0</v>
      </c>
      <c r="Q464" s="253">
        <v>60.0</v>
      </c>
      <c r="R464" s="263">
        <f t="shared" si="8"/>
        <v>65.5</v>
      </c>
      <c r="S464" s="253">
        <v>72.0</v>
      </c>
      <c r="T464" s="253">
        <v>70.0</v>
      </c>
      <c r="U464" s="253">
        <f t="shared" si="9"/>
        <v>2</v>
      </c>
      <c r="V464" s="253">
        <f t="shared" si="10"/>
        <v>71</v>
      </c>
      <c r="W464" s="263">
        <f t="shared" si="11"/>
        <v>-5.5</v>
      </c>
      <c r="X464" s="257" t="s">
        <v>1602</v>
      </c>
      <c r="Y464" s="257" t="s">
        <v>1958</v>
      </c>
      <c r="Z464" s="257" t="s">
        <v>1534</v>
      </c>
      <c r="AA464" s="250">
        <v>21.8</v>
      </c>
      <c r="AB464" s="248">
        <f t="shared" si="15"/>
        <v>21800000</v>
      </c>
      <c r="AC464" s="248">
        <f t="shared" si="16"/>
        <v>90380000</v>
      </c>
      <c r="AD464" s="251">
        <v>108.63</v>
      </c>
      <c r="AE464" s="49">
        <f t="shared" si="22"/>
        <v>108630000</v>
      </c>
      <c r="AF464" s="258">
        <f t="shared" si="13"/>
        <v>0.375862069</v>
      </c>
      <c r="AG464" s="257"/>
      <c r="AH464" s="257"/>
      <c r="AI464" s="273" t="s">
        <v>2693</v>
      </c>
      <c r="AJ464" s="255"/>
    </row>
    <row r="465" ht="15.75" customHeight="1">
      <c r="A465" s="247" t="s">
        <v>2233</v>
      </c>
      <c r="B465" s="248">
        <f t="shared" si="23"/>
        <v>296.22</v>
      </c>
      <c r="C465" s="249">
        <f t="shared" si="2"/>
        <v>4.937</v>
      </c>
      <c r="D465" s="250">
        <f t="shared" si="3"/>
        <v>4.937</v>
      </c>
      <c r="E465" s="251">
        <v>60.0</v>
      </c>
      <c r="F465" s="251">
        <v>60.13</v>
      </c>
      <c r="G465" s="48">
        <f t="shared" si="5"/>
        <v>0.2029910202</v>
      </c>
      <c r="H465" s="111">
        <f t="shared" si="6"/>
        <v>236.09</v>
      </c>
      <c r="I465" s="252">
        <f t="shared" si="7"/>
        <v>0.7970089798</v>
      </c>
      <c r="J465" s="248">
        <f t="shared" si="21"/>
        <v>296220000</v>
      </c>
      <c r="K465" s="253">
        <v>2010.0</v>
      </c>
      <c r="L465" s="254" t="s">
        <v>20</v>
      </c>
      <c r="M465" s="254"/>
      <c r="N465" s="254"/>
      <c r="O465" s="254"/>
      <c r="P465" s="254">
        <v>24.0</v>
      </c>
      <c r="Q465" s="253">
        <v>37.0</v>
      </c>
      <c r="R465" s="254">
        <f t="shared" si="8"/>
        <v>30.5</v>
      </c>
      <c r="S465" s="253">
        <v>53.0</v>
      </c>
      <c r="T465" s="253">
        <v>54.0</v>
      </c>
      <c r="U465" s="253">
        <f t="shared" si="9"/>
        <v>-1</v>
      </c>
      <c r="V465" s="253">
        <f t="shared" si="10"/>
        <v>53.5</v>
      </c>
      <c r="W465" s="254">
        <f t="shared" si="11"/>
        <v>-23</v>
      </c>
      <c r="X465" s="257" t="s">
        <v>1602</v>
      </c>
      <c r="Y465" s="257" t="s">
        <v>2234</v>
      </c>
      <c r="Z465" s="257" t="s">
        <v>1550</v>
      </c>
      <c r="AA465" s="250">
        <v>26.7</v>
      </c>
      <c r="AB465" s="248">
        <f t="shared" si="15"/>
        <v>26700000</v>
      </c>
      <c r="AC465" s="248">
        <f t="shared" si="16"/>
        <v>60130000</v>
      </c>
      <c r="AD465" s="251">
        <v>236.09</v>
      </c>
      <c r="AE465" s="49">
        <f t="shared" si="22"/>
        <v>236090000</v>
      </c>
      <c r="AF465" s="258">
        <f t="shared" si="13"/>
        <v>0.445</v>
      </c>
      <c r="AG465" s="257"/>
      <c r="AH465" s="257"/>
      <c r="AI465" s="273" t="s">
        <v>2235</v>
      </c>
      <c r="AJ465" s="255"/>
    </row>
    <row r="466" ht="15.75" customHeight="1">
      <c r="A466" s="260" t="s">
        <v>2696</v>
      </c>
      <c r="B466" s="248">
        <f t="shared" si="23"/>
        <v>204.59</v>
      </c>
      <c r="C466" s="249">
        <f t="shared" si="2"/>
        <v>3.409833333</v>
      </c>
      <c r="D466" s="250">
        <f t="shared" si="3"/>
        <v>3.409833333</v>
      </c>
      <c r="E466" s="251">
        <v>60.0</v>
      </c>
      <c r="F466" s="251">
        <v>80.57</v>
      </c>
      <c r="G466" s="48">
        <f t="shared" si="5"/>
        <v>0.3938120143</v>
      </c>
      <c r="H466" s="111">
        <f t="shared" si="6"/>
        <v>124.02</v>
      </c>
      <c r="I466" s="252">
        <f t="shared" si="7"/>
        <v>0.6061879857</v>
      </c>
      <c r="J466" s="248">
        <f t="shared" si="21"/>
        <v>204590000</v>
      </c>
      <c r="K466" s="253">
        <v>2010.0</v>
      </c>
      <c r="L466" s="254" t="s">
        <v>20</v>
      </c>
      <c r="M466" s="254"/>
      <c r="N466" s="254"/>
      <c r="O466" s="254"/>
      <c r="P466" s="254">
        <v>36.0</v>
      </c>
      <c r="Q466" s="253">
        <v>50.0</v>
      </c>
      <c r="R466" s="263">
        <f t="shared" si="8"/>
        <v>43</v>
      </c>
      <c r="S466" s="253">
        <v>46.0</v>
      </c>
      <c r="T466" s="253">
        <v>48.0</v>
      </c>
      <c r="U466" s="253">
        <f t="shared" si="9"/>
        <v>-2</v>
      </c>
      <c r="V466" s="253">
        <f t="shared" si="10"/>
        <v>47</v>
      </c>
      <c r="W466" s="263">
        <f t="shared" si="11"/>
        <v>-4</v>
      </c>
      <c r="X466" s="257" t="s">
        <v>1605</v>
      </c>
      <c r="Y466" s="257" t="s">
        <v>1605</v>
      </c>
      <c r="Z466" s="257" t="s">
        <v>1534</v>
      </c>
      <c r="AA466" s="250">
        <v>23.1</v>
      </c>
      <c r="AB466" s="248">
        <f t="shared" si="15"/>
        <v>23100000</v>
      </c>
      <c r="AC466" s="248">
        <f t="shared" si="16"/>
        <v>80570000</v>
      </c>
      <c r="AD466" s="251">
        <v>124.02</v>
      </c>
      <c r="AE466" s="49">
        <f t="shared" si="22"/>
        <v>124020000</v>
      </c>
      <c r="AF466" s="258">
        <f t="shared" si="13"/>
        <v>0.385</v>
      </c>
      <c r="AG466" s="257"/>
      <c r="AH466" s="257"/>
      <c r="AI466" s="273" t="s">
        <v>2697</v>
      </c>
      <c r="AJ466" s="255"/>
    </row>
    <row r="467" ht="15.75" customHeight="1">
      <c r="A467" s="260" t="s">
        <v>4525</v>
      </c>
      <c r="B467" s="248">
        <f t="shared" si="23"/>
        <v>47.66</v>
      </c>
      <c r="C467" s="249">
        <f t="shared" si="2"/>
        <v>0.7943333333</v>
      </c>
      <c r="D467" s="250">
        <f t="shared" si="3"/>
        <v>0.7943333333</v>
      </c>
      <c r="E467" s="251">
        <v>60.0</v>
      </c>
      <c r="F467" s="251">
        <v>31.52</v>
      </c>
      <c r="G467" s="48">
        <f t="shared" si="5"/>
        <v>0.6613512379</v>
      </c>
      <c r="H467" s="111">
        <f t="shared" si="6"/>
        <v>16.14</v>
      </c>
      <c r="I467" s="252">
        <f t="shared" si="7"/>
        <v>0.3386487621</v>
      </c>
      <c r="J467" s="248">
        <f t="shared" si="21"/>
        <v>47660000</v>
      </c>
      <c r="K467" s="253">
        <v>2010.0</v>
      </c>
      <c r="L467" s="254" t="s">
        <v>20</v>
      </c>
      <c r="M467" s="254"/>
      <c r="N467" s="254"/>
      <c r="O467" s="254"/>
      <c r="P467" s="254">
        <v>81.0</v>
      </c>
      <c r="Q467" s="253">
        <v>69.0</v>
      </c>
      <c r="R467" s="254">
        <f t="shared" si="8"/>
        <v>75</v>
      </c>
      <c r="S467" s="253">
        <v>83.0</v>
      </c>
      <c r="T467" s="253">
        <v>80.0</v>
      </c>
      <c r="U467" s="253">
        <f t="shared" si="9"/>
        <v>3</v>
      </c>
      <c r="V467" s="253">
        <f t="shared" si="10"/>
        <v>81.5</v>
      </c>
      <c r="W467" s="254">
        <f t="shared" si="11"/>
        <v>-6.5</v>
      </c>
      <c r="X467" s="257" t="s">
        <v>1602</v>
      </c>
      <c r="Y467" s="257" t="s">
        <v>4526</v>
      </c>
      <c r="Z467" s="257" t="s">
        <v>1534</v>
      </c>
      <c r="AA467" s="250">
        <v>10.6</v>
      </c>
      <c r="AB467" s="248">
        <f t="shared" si="15"/>
        <v>10600000</v>
      </c>
      <c r="AC467" s="248">
        <f t="shared" si="16"/>
        <v>31520000</v>
      </c>
      <c r="AD467" s="251">
        <v>16.14</v>
      </c>
      <c r="AE467" s="49">
        <f t="shared" si="22"/>
        <v>16140000</v>
      </c>
      <c r="AF467" s="258">
        <f t="shared" si="13"/>
        <v>0.1766666667</v>
      </c>
      <c r="AG467" s="257"/>
      <c r="AH467" s="257"/>
      <c r="AI467" s="273" t="s">
        <v>4527</v>
      </c>
      <c r="AJ467" s="255"/>
    </row>
    <row r="468" ht="15.75" customHeight="1">
      <c r="A468" s="247" t="s">
        <v>1763</v>
      </c>
      <c r="B468" s="248">
        <f t="shared" si="23"/>
        <v>698.49</v>
      </c>
      <c r="C468" s="249">
        <f t="shared" si="2"/>
        <v>10.27191176</v>
      </c>
      <c r="D468" s="250">
        <f t="shared" si="3"/>
        <v>10.27191176</v>
      </c>
      <c r="E468" s="251">
        <v>68.0</v>
      </c>
      <c r="F468" s="251">
        <v>300.53</v>
      </c>
      <c r="G468" s="48">
        <f t="shared" si="5"/>
        <v>0.4302566966</v>
      </c>
      <c r="H468" s="111">
        <f t="shared" si="6"/>
        <v>397.96</v>
      </c>
      <c r="I468" s="252">
        <f t="shared" si="7"/>
        <v>0.5697433034</v>
      </c>
      <c r="J468" s="248">
        <f t="shared" si="21"/>
        <v>698490000</v>
      </c>
      <c r="K468" s="253">
        <v>2010.0</v>
      </c>
      <c r="L468" s="254" t="s">
        <v>20</v>
      </c>
      <c r="M468" s="254"/>
      <c r="N468" s="254"/>
      <c r="O468" s="254"/>
      <c r="P468" s="254">
        <v>50.0</v>
      </c>
      <c r="Q468" s="253">
        <v>58.0</v>
      </c>
      <c r="R468" s="263">
        <f t="shared" si="8"/>
        <v>54</v>
      </c>
      <c r="S468" s="253">
        <v>74.0</v>
      </c>
      <c r="T468" s="253">
        <v>47.0</v>
      </c>
      <c r="U468" s="248">
        <f t="shared" si="9"/>
        <v>27</v>
      </c>
      <c r="V468" s="253">
        <f t="shared" si="10"/>
        <v>60.5</v>
      </c>
      <c r="W468" s="263">
        <f t="shared" si="11"/>
        <v>-6.5</v>
      </c>
      <c r="X468" s="257" t="s">
        <v>1694</v>
      </c>
      <c r="Y468" s="257" t="s">
        <v>1764</v>
      </c>
      <c r="Z468" s="257" t="s">
        <v>1550</v>
      </c>
      <c r="AA468" s="250">
        <v>64.8</v>
      </c>
      <c r="AB468" s="248">
        <f t="shared" si="15"/>
        <v>64800000</v>
      </c>
      <c r="AC468" s="248">
        <f t="shared" si="16"/>
        <v>300530000</v>
      </c>
      <c r="AD468" s="251">
        <v>397.96</v>
      </c>
      <c r="AE468" s="49">
        <f t="shared" si="22"/>
        <v>397960000</v>
      </c>
      <c r="AF468" s="258">
        <f t="shared" si="13"/>
        <v>0.9529411765</v>
      </c>
      <c r="AG468" s="257"/>
      <c r="AH468" s="257"/>
      <c r="AI468" s="273" t="s">
        <v>1765</v>
      </c>
      <c r="AJ468" s="255"/>
    </row>
    <row r="469" ht="15.75" customHeight="1">
      <c r="A469" s="247" t="s">
        <v>214</v>
      </c>
      <c r="B469" s="248">
        <f t="shared" si="23"/>
        <v>543.11</v>
      </c>
      <c r="C469" s="249">
        <f t="shared" si="2"/>
        <v>7.87115942</v>
      </c>
      <c r="D469" s="250">
        <f t="shared" si="3"/>
        <v>7.87115942</v>
      </c>
      <c r="E469" s="251">
        <v>69.0</v>
      </c>
      <c r="F469" s="251">
        <v>251.51</v>
      </c>
      <c r="G469" s="48">
        <f t="shared" si="5"/>
        <v>0.4630921913</v>
      </c>
      <c r="H469" s="111">
        <f t="shared" si="6"/>
        <v>291.6</v>
      </c>
      <c r="I469" s="252">
        <f t="shared" si="7"/>
        <v>0.5369078087</v>
      </c>
      <c r="J469" s="248">
        <f t="shared" si="21"/>
        <v>543110000</v>
      </c>
      <c r="K469" s="253">
        <v>2010.0</v>
      </c>
      <c r="L469" s="254" t="s">
        <v>20</v>
      </c>
      <c r="M469" s="254"/>
      <c r="N469" s="254"/>
      <c r="O469" s="254"/>
      <c r="P469" s="254">
        <v>81.0</v>
      </c>
      <c r="Q469" s="253">
        <v>72.0</v>
      </c>
      <c r="R469" s="263">
        <f t="shared" si="8"/>
        <v>76.5</v>
      </c>
      <c r="S469" s="253">
        <v>81.0</v>
      </c>
      <c r="T469" s="253">
        <v>76.0</v>
      </c>
      <c r="U469" s="248">
        <f t="shared" si="9"/>
        <v>5</v>
      </c>
      <c r="V469" s="253">
        <f t="shared" si="10"/>
        <v>78.5</v>
      </c>
      <c r="W469" s="263">
        <f t="shared" si="11"/>
        <v>-2</v>
      </c>
      <c r="X469" s="257" t="s">
        <v>1594</v>
      </c>
      <c r="Y469" s="257" t="s">
        <v>1882</v>
      </c>
      <c r="Z469" s="257" t="s">
        <v>1540</v>
      </c>
      <c r="AA469" s="250">
        <v>56.4</v>
      </c>
      <c r="AB469" s="248">
        <f t="shared" si="15"/>
        <v>56400000</v>
      </c>
      <c r="AC469" s="248">
        <f t="shared" si="16"/>
        <v>251510000</v>
      </c>
      <c r="AD469" s="251">
        <v>291.6</v>
      </c>
      <c r="AE469" s="49">
        <f t="shared" si="22"/>
        <v>291600000</v>
      </c>
      <c r="AF469" s="258">
        <f t="shared" si="13"/>
        <v>0.8173913043</v>
      </c>
      <c r="AG469" s="257"/>
      <c r="AH469" s="257"/>
      <c r="AI469" s="273" t="s">
        <v>1883</v>
      </c>
      <c r="AJ469" s="255"/>
    </row>
    <row r="470" ht="15.75" customHeight="1">
      <c r="A470" s="260" t="s">
        <v>4155</v>
      </c>
      <c r="B470" s="248">
        <f t="shared" si="23"/>
        <v>86.86</v>
      </c>
      <c r="C470" s="249">
        <f t="shared" si="2"/>
        <v>1.25884058</v>
      </c>
      <c r="D470" s="250">
        <f t="shared" si="3"/>
        <v>1.25884058</v>
      </c>
      <c r="E470" s="251">
        <v>69.0</v>
      </c>
      <c r="F470" s="251">
        <v>73.03</v>
      </c>
      <c r="G470" s="48">
        <f t="shared" si="5"/>
        <v>0.8407782639</v>
      </c>
      <c r="H470" s="111">
        <f t="shared" si="6"/>
        <v>13.83</v>
      </c>
      <c r="I470" s="252">
        <f t="shared" si="7"/>
        <v>0.1592217361</v>
      </c>
      <c r="J470" s="248">
        <f t="shared" si="21"/>
        <v>86860000</v>
      </c>
      <c r="K470" s="253">
        <v>2010.0</v>
      </c>
      <c r="L470" s="254" t="s">
        <v>20</v>
      </c>
      <c r="M470" s="254"/>
      <c r="N470" s="254"/>
      <c r="O470" s="254"/>
      <c r="P470" s="254">
        <v>43.0</v>
      </c>
      <c r="Q470" s="253">
        <v>56.0</v>
      </c>
      <c r="R470" s="254">
        <f t="shared" si="8"/>
        <v>49.5</v>
      </c>
      <c r="S470" s="253">
        <v>47.0</v>
      </c>
      <c r="T470" s="253">
        <v>59.0</v>
      </c>
      <c r="U470" s="253">
        <f t="shared" si="9"/>
        <v>-12</v>
      </c>
      <c r="V470" s="253">
        <f t="shared" si="10"/>
        <v>53</v>
      </c>
      <c r="W470" s="254">
        <f t="shared" si="11"/>
        <v>-3.5</v>
      </c>
      <c r="X470" s="257" t="s">
        <v>1543</v>
      </c>
      <c r="Y470" s="257" t="s">
        <v>1543</v>
      </c>
      <c r="Z470" s="257" t="s">
        <v>1534</v>
      </c>
      <c r="AA470" s="250">
        <v>23.5</v>
      </c>
      <c r="AB470" s="248">
        <f t="shared" si="15"/>
        <v>23500000</v>
      </c>
      <c r="AC470" s="248">
        <f t="shared" si="16"/>
        <v>73030000</v>
      </c>
      <c r="AD470" s="251">
        <v>13.83</v>
      </c>
      <c r="AE470" s="49">
        <f t="shared" si="22"/>
        <v>13830000</v>
      </c>
      <c r="AF470" s="258">
        <f t="shared" si="13"/>
        <v>0.3405797101</v>
      </c>
      <c r="AG470" s="257"/>
      <c r="AH470" s="257"/>
      <c r="AI470" s="273" t="s">
        <v>4156</v>
      </c>
      <c r="AJ470" s="255"/>
    </row>
    <row r="471" ht="15.75" customHeight="1">
      <c r="A471" s="260" t="s">
        <v>3617</v>
      </c>
      <c r="B471" s="248">
        <f t="shared" si="23"/>
        <v>134.74</v>
      </c>
      <c r="C471" s="249">
        <f t="shared" si="2"/>
        <v>1.924857143</v>
      </c>
      <c r="D471" s="250">
        <f t="shared" si="3"/>
        <v>1.924857143</v>
      </c>
      <c r="E471" s="251">
        <v>70.0</v>
      </c>
      <c r="F471" s="251">
        <v>52.47</v>
      </c>
      <c r="G471" s="48">
        <f t="shared" si="5"/>
        <v>0.3894166543</v>
      </c>
      <c r="H471" s="111">
        <f t="shared" si="6"/>
        <v>82.27</v>
      </c>
      <c r="I471" s="252">
        <f t="shared" si="7"/>
        <v>0.6105833457</v>
      </c>
      <c r="J471" s="248">
        <f t="shared" si="21"/>
        <v>134740000</v>
      </c>
      <c r="K471" s="253">
        <v>2010.0</v>
      </c>
      <c r="L471" s="254" t="s">
        <v>20</v>
      </c>
      <c r="M471" s="254"/>
      <c r="N471" s="254"/>
      <c r="O471" s="254"/>
      <c r="P471" s="254">
        <v>54.0</v>
      </c>
      <c r="Q471" s="253">
        <v>59.0</v>
      </c>
      <c r="R471" s="263">
        <f t="shared" si="8"/>
        <v>56.5</v>
      </c>
      <c r="S471" s="253">
        <v>43.0</v>
      </c>
      <c r="T471" s="253">
        <v>58.0</v>
      </c>
      <c r="U471" s="253">
        <f t="shared" si="9"/>
        <v>-15</v>
      </c>
      <c r="V471" s="253">
        <f t="shared" si="10"/>
        <v>50.5</v>
      </c>
      <c r="W471" s="263">
        <f t="shared" si="11"/>
        <v>6</v>
      </c>
      <c r="X471" s="257" t="s">
        <v>1565</v>
      </c>
      <c r="Y471" s="257" t="s">
        <v>1565</v>
      </c>
      <c r="Z471" s="257" t="s">
        <v>1550</v>
      </c>
      <c r="AA471" s="250">
        <v>19.0</v>
      </c>
      <c r="AB471" s="248">
        <f t="shared" si="15"/>
        <v>19000000</v>
      </c>
      <c r="AC471" s="248">
        <f t="shared" si="16"/>
        <v>52470000</v>
      </c>
      <c r="AD471" s="251">
        <v>82.27</v>
      </c>
      <c r="AE471" s="49">
        <f t="shared" si="22"/>
        <v>82270000</v>
      </c>
      <c r="AF471" s="258">
        <f t="shared" si="13"/>
        <v>0.2714285714</v>
      </c>
      <c r="AG471" s="257"/>
      <c r="AH471" s="257"/>
      <c r="AI471" s="273" t="s">
        <v>3618</v>
      </c>
      <c r="AJ471" s="255"/>
    </row>
    <row r="472" ht="15.75" customHeight="1">
      <c r="A472" s="260" t="s">
        <v>4101</v>
      </c>
      <c r="B472" s="248">
        <f t="shared" si="23"/>
        <v>98.16</v>
      </c>
      <c r="C472" s="249">
        <f t="shared" si="2"/>
        <v>1.3088</v>
      </c>
      <c r="D472" s="250">
        <f t="shared" si="3"/>
        <v>1.3088</v>
      </c>
      <c r="E472" s="251">
        <v>75.0</v>
      </c>
      <c r="F472" s="251">
        <v>47.06</v>
      </c>
      <c r="G472" s="48">
        <f t="shared" si="5"/>
        <v>0.4794213529</v>
      </c>
      <c r="H472" s="111">
        <f t="shared" si="6"/>
        <v>51.1</v>
      </c>
      <c r="I472" s="252">
        <f t="shared" si="7"/>
        <v>0.5205786471</v>
      </c>
      <c r="J472" s="248">
        <f t="shared" si="21"/>
        <v>98160000</v>
      </c>
      <c r="K472" s="253">
        <v>2010.0</v>
      </c>
      <c r="L472" s="254" t="s">
        <v>20</v>
      </c>
      <c r="M472" s="254"/>
      <c r="N472" s="254"/>
      <c r="O472" s="254"/>
      <c r="P472" s="254">
        <v>11.0</v>
      </c>
      <c r="Q472" s="253">
        <v>21.0</v>
      </c>
      <c r="R472" s="263">
        <f t="shared" si="8"/>
        <v>16</v>
      </c>
      <c r="S472" s="253">
        <v>45.0</v>
      </c>
      <c r="T472" s="253">
        <v>38.0</v>
      </c>
      <c r="U472" s="253">
        <f t="shared" si="9"/>
        <v>7</v>
      </c>
      <c r="V472" s="253">
        <f t="shared" si="10"/>
        <v>41.5</v>
      </c>
      <c r="W472" s="263">
        <f t="shared" si="11"/>
        <v>-25.5</v>
      </c>
      <c r="X472" s="257" t="s">
        <v>1602</v>
      </c>
      <c r="Y472" s="257" t="s">
        <v>2699</v>
      </c>
      <c r="Z472" s="257" t="s">
        <v>1540</v>
      </c>
      <c r="AA472" s="250">
        <v>15.8</v>
      </c>
      <c r="AB472" s="248">
        <f t="shared" si="15"/>
        <v>15800000</v>
      </c>
      <c r="AC472" s="248">
        <f t="shared" si="16"/>
        <v>47060000</v>
      </c>
      <c r="AD472" s="251">
        <v>51.1</v>
      </c>
      <c r="AE472" s="49">
        <f t="shared" si="22"/>
        <v>51100000</v>
      </c>
      <c r="AF472" s="258">
        <f t="shared" si="13"/>
        <v>0.2106666667</v>
      </c>
      <c r="AG472" s="257"/>
      <c r="AH472" s="257"/>
      <c r="AI472" s="273" t="s">
        <v>4102</v>
      </c>
      <c r="AJ472" s="255"/>
    </row>
    <row r="473" ht="15.75" customHeight="1">
      <c r="A473" s="260" t="s">
        <v>2576</v>
      </c>
      <c r="B473" s="248">
        <f t="shared" si="23"/>
        <v>294.8</v>
      </c>
      <c r="C473" s="249">
        <f t="shared" si="2"/>
        <v>3.685</v>
      </c>
      <c r="D473" s="250">
        <f t="shared" si="3"/>
        <v>3.685</v>
      </c>
      <c r="E473" s="251">
        <v>80.0</v>
      </c>
      <c r="F473" s="251">
        <v>128.01</v>
      </c>
      <c r="G473" s="48">
        <f t="shared" si="5"/>
        <v>0.4342265943</v>
      </c>
      <c r="H473" s="111">
        <f t="shared" si="6"/>
        <v>166.79</v>
      </c>
      <c r="I473" s="252">
        <f t="shared" si="7"/>
        <v>0.5657734057</v>
      </c>
      <c r="J473" s="248">
        <f t="shared" si="21"/>
        <v>294800000</v>
      </c>
      <c r="K473" s="253">
        <v>2010.0</v>
      </c>
      <c r="L473" s="254" t="s">
        <v>20</v>
      </c>
      <c r="M473" s="254"/>
      <c r="N473" s="254"/>
      <c r="O473" s="254"/>
      <c r="P473" s="254">
        <v>68.0</v>
      </c>
      <c r="Q473" s="253">
        <v>63.0</v>
      </c>
      <c r="R473" s="254">
        <f t="shared" si="8"/>
        <v>65.5</v>
      </c>
      <c r="S473" s="253">
        <v>73.0</v>
      </c>
      <c r="T473" s="253">
        <v>77.0</v>
      </c>
      <c r="U473" s="253">
        <f t="shared" si="9"/>
        <v>-4</v>
      </c>
      <c r="V473" s="253">
        <f t="shared" si="10"/>
        <v>75</v>
      </c>
      <c r="W473" s="254">
        <f t="shared" si="11"/>
        <v>-9.5</v>
      </c>
      <c r="X473" s="264" t="s">
        <v>1527</v>
      </c>
      <c r="Y473" s="257" t="s">
        <v>1646</v>
      </c>
      <c r="Z473" s="257" t="s">
        <v>1534</v>
      </c>
      <c r="AA473" s="250">
        <v>41.0</v>
      </c>
      <c r="AB473" s="248">
        <f t="shared" si="15"/>
        <v>41000000</v>
      </c>
      <c r="AC473" s="248">
        <f t="shared" si="16"/>
        <v>128010000</v>
      </c>
      <c r="AD473" s="251">
        <v>166.79</v>
      </c>
      <c r="AE473" s="49">
        <f t="shared" si="22"/>
        <v>166790000</v>
      </c>
      <c r="AF473" s="258">
        <f t="shared" si="13"/>
        <v>0.5125</v>
      </c>
      <c r="AG473" s="257"/>
      <c r="AH473" s="257"/>
      <c r="AI473" s="273" t="s">
        <v>2577</v>
      </c>
      <c r="AJ473" s="255"/>
    </row>
    <row r="474" ht="15.75" customHeight="1">
      <c r="A474" s="260" t="s">
        <v>2712</v>
      </c>
      <c r="B474" s="248">
        <f t="shared" si="23"/>
        <v>271.43</v>
      </c>
      <c r="C474" s="249">
        <f t="shared" si="2"/>
        <v>3.392875</v>
      </c>
      <c r="D474" s="250">
        <f t="shared" si="3"/>
        <v>3.392875</v>
      </c>
      <c r="E474" s="251">
        <v>80.0</v>
      </c>
      <c r="F474" s="251">
        <v>162.0</v>
      </c>
      <c r="G474" s="48">
        <f t="shared" si="5"/>
        <v>0.596838964</v>
      </c>
      <c r="H474" s="111">
        <f t="shared" si="6"/>
        <v>109.43</v>
      </c>
      <c r="I474" s="252">
        <f t="shared" si="7"/>
        <v>0.403161036</v>
      </c>
      <c r="J474" s="248">
        <f t="shared" si="21"/>
        <v>271430000</v>
      </c>
      <c r="K474" s="253">
        <v>2010.0</v>
      </c>
      <c r="L474" s="254" t="s">
        <v>20</v>
      </c>
      <c r="M474" s="254"/>
      <c r="N474" s="254"/>
      <c r="O474" s="254"/>
      <c r="P474" s="254">
        <v>10.0</v>
      </c>
      <c r="Q474" s="253">
        <v>30.0</v>
      </c>
      <c r="R474" s="263">
        <f t="shared" si="8"/>
        <v>20</v>
      </c>
      <c r="S474" s="253">
        <v>59.0</v>
      </c>
      <c r="T474" s="253">
        <v>50.0</v>
      </c>
      <c r="U474" s="253">
        <f t="shared" si="9"/>
        <v>9</v>
      </c>
      <c r="V474" s="253">
        <f t="shared" si="10"/>
        <v>54.5</v>
      </c>
      <c r="W474" s="263">
        <f t="shared" si="11"/>
        <v>-34.5</v>
      </c>
      <c r="X474" s="257" t="s">
        <v>1543</v>
      </c>
      <c r="Y474" s="257" t="s">
        <v>1543</v>
      </c>
      <c r="Z474" s="257" t="s">
        <v>1540</v>
      </c>
      <c r="AA474" s="250">
        <v>40.5</v>
      </c>
      <c r="AB474" s="248">
        <f t="shared" si="15"/>
        <v>40500000</v>
      </c>
      <c r="AC474" s="248">
        <f t="shared" si="16"/>
        <v>162000000</v>
      </c>
      <c r="AD474" s="251">
        <v>109.43</v>
      </c>
      <c r="AE474" s="49">
        <f t="shared" si="22"/>
        <v>109430000</v>
      </c>
      <c r="AF474" s="258">
        <f t="shared" si="13"/>
        <v>0.50625</v>
      </c>
      <c r="AG474" s="257"/>
      <c r="AH474" s="257"/>
      <c r="AI474" s="273" t="s">
        <v>2713</v>
      </c>
      <c r="AJ474" s="255"/>
    </row>
    <row r="475" ht="15.75" customHeight="1">
      <c r="A475" s="260" t="s">
        <v>3194</v>
      </c>
      <c r="B475" s="248">
        <f t="shared" si="23"/>
        <v>201.59</v>
      </c>
      <c r="C475" s="249">
        <f t="shared" si="2"/>
        <v>2.519875</v>
      </c>
      <c r="D475" s="250">
        <f t="shared" si="3"/>
        <v>2.519875</v>
      </c>
      <c r="E475" s="251">
        <v>80.0</v>
      </c>
      <c r="F475" s="251">
        <v>100.25</v>
      </c>
      <c r="G475" s="48">
        <f t="shared" si="5"/>
        <v>0.4972964929</v>
      </c>
      <c r="H475" s="111">
        <f t="shared" si="6"/>
        <v>101.34</v>
      </c>
      <c r="I475" s="252">
        <f t="shared" si="7"/>
        <v>0.5027035071</v>
      </c>
      <c r="J475" s="248">
        <f t="shared" si="21"/>
        <v>201590000</v>
      </c>
      <c r="K475" s="253">
        <v>2010.0</v>
      </c>
      <c r="L475" s="254" t="s">
        <v>20</v>
      </c>
      <c r="M475" s="254"/>
      <c r="N475" s="254"/>
      <c r="O475" s="254"/>
      <c r="P475" s="254">
        <v>14.0</v>
      </c>
      <c r="Q475" s="253">
        <v>35.0</v>
      </c>
      <c r="R475" s="263">
        <f t="shared" si="8"/>
        <v>24.5</v>
      </c>
      <c r="S475" s="253">
        <v>36.0</v>
      </c>
      <c r="T475" s="253">
        <v>43.0</v>
      </c>
      <c r="U475" s="253">
        <f t="shared" si="9"/>
        <v>-7</v>
      </c>
      <c r="V475" s="253">
        <f t="shared" si="10"/>
        <v>39.5</v>
      </c>
      <c r="W475" s="263">
        <f t="shared" si="11"/>
        <v>-15</v>
      </c>
      <c r="X475" s="257" t="s">
        <v>1594</v>
      </c>
      <c r="Y475" s="257" t="s">
        <v>1799</v>
      </c>
      <c r="Z475" s="257" t="s">
        <v>1534</v>
      </c>
      <c r="AA475" s="250">
        <v>16.4</v>
      </c>
      <c r="AB475" s="248">
        <f t="shared" si="15"/>
        <v>16400000</v>
      </c>
      <c r="AC475" s="248">
        <f t="shared" si="16"/>
        <v>100250000</v>
      </c>
      <c r="AD475" s="251">
        <v>101.34</v>
      </c>
      <c r="AE475" s="49">
        <f t="shared" si="22"/>
        <v>101340000</v>
      </c>
      <c r="AF475" s="258">
        <f t="shared" si="13"/>
        <v>0.205</v>
      </c>
      <c r="AG475" s="257"/>
      <c r="AH475" s="257"/>
      <c r="AI475" s="273" t="s">
        <v>3195</v>
      </c>
      <c r="AJ475" s="255"/>
    </row>
    <row r="476" ht="15.75" customHeight="1">
      <c r="A476" s="260" t="s">
        <v>3596</v>
      </c>
      <c r="B476" s="248">
        <f t="shared" si="23"/>
        <v>157.11</v>
      </c>
      <c r="C476" s="249">
        <f t="shared" si="2"/>
        <v>1.963875</v>
      </c>
      <c r="D476" s="250">
        <f t="shared" si="3"/>
        <v>1.963875</v>
      </c>
      <c r="E476" s="251">
        <v>80.0</v>
      </c>
      <c r="F476" s="251">
        <v>94.84</v>
      </c>
      <c r="G476" s="48">
        <f t="shared" si="5"/>
        <v>0.6036534912</v>
      </c>
      <c r="H476" s="111">
        <f t="shared" si="6"/>
        <v>62.27</v>
      </c>
      <c r="I476" s="252">
        <f t="shared" si="7"/>
        <v>0.3963465088</v>
      </c>
      <c r="J476" s="248">
        <f t="shared" si="21"/>
        <v>157110000</v>
      </c>
      <c r="K476" s="253">
        <v>2010.0</v>
      </c>
      <c r="L476" s="254" t="s">
        <v>20</v>
      </c>
      <c r="M476" s="254"/>
      <c r="N476" s="254"/>
      <c r="O476" s="254"/>
      <c r="P476" s="254">
        <v>48.0</v>
      </c>
      <c r="Q476" s="253">
        <v>53.0</v>
      </c>
      <c r="R476" s="263">
        <f t="shared" si="8"/>
        <v>50.5</v>
      </c>
      <c r="S476" s="253">
        <v>68.0</v>
      </c>
      <c r="T476" s="253">
        <v>73.0</v>
      </c>
      <c r="U476" s="253">
        <f t="shared" si="9"/>
        <v>-5</v>
      </c>
      <c r="V476" s="253">
        <f t="shared" si="10"/>
        <v>70.5</v>
      </c>
      <c r="W476" s="263">
        <f t="shared" si="11"/>
        <v>-20</v>
      </c>
      <c r="X476" s="257" t="s">
        <v>1602</v>
      </c>
      <c r="Y476" s="257" t="s">
        <v>2730</v>
      </c>
      <c r="Z476" s="257" t="s">
        <v>1540</v>
      </c>
      <c r="AA476" s="250">
        <v>32.7</v>
      </c>
      <c r="AB476" s="248">
        <f t="shared" si="15"/>
        <v>32700000</v>
      </c>
      <c r="AC476" s="248">
        <f t="shared" si="16"/>
        <v>94840000</v>
      </c>
      <c r="AD476" s="251">
        <v>62.27</v>
      </c>
      <c r="AE476" s="49">
        <f t="shared" si="22"/>
        <v>62270000</v>
      </c>
      <c r="AF476" s="258">
        <f t="shared" si="13"/>
        <v>0.40875</v>
      </c>
      <c r="AG476" s="257"/>
      <c r="AH476" s="257"/>
      <c r="AI476" s="273" t="s">
        <v>3597</v>
      </c>
      <c r="AJ476" s="255"/>
    </row>
    <row r="477" ht="15.75" customHeight="1">
      <c r="A477" s="260" t="s">
        <v>3752</v>
      </c>
      <c r="B477" s="248">
        <f t="shared" si="23"/>
        <v>140.08</v>
      </c>
      <c r="C477" s="249">
        <f t="shared" si="2"/>
        <v>1.751</v>
      </c>
      <c r="D477" s="250">
        <f t="shared" si="3"/>
        <v>1.751</v>
      </c>
      <c r="E477" s="251">
        <v>80.0</v>
      </c>
      <c r="F477" s="251">
        <v>55.68</v>
      </c>
      <c r="G477" s="48">
        <f t="shared" si="5"/>
        <v>0.3974871502</v>
      </c>
      <c r="H477" s="111">
        <f t="shared" si="6"/>
        <v>84.4</v>
      </c>
      <c r="I477" s="252">
        <f t="shared" si="7"/>
        <v>0.6025128498</v>
      </c>
      <c r="J477" s="248">
        <f t="shared" si="21"/>
        <v>140080000</v>
      </c>
      <c r="K477" s="253">
        <v>2010.0</v>
      </c>
      <c r="L477" s="254" t="s">
        <v>20</v>
      </c>
      <c r="M477" s="254"/>
      <c r="N477" s="254"/>
      <c r="O477" s="254"/>
      <c r="P477" s="254">
        <v>51.0</v>
      </c>
      <c r="Q477" s="253">
        <v>53.0</v>
      </c>
      <c r="R477" s="263">
        <f t="shared" si="8"/>
        <v>52</v>
      </c>
      <c r="S477" s="253">
        <v>65.0</v>
      </c>
      <c r="T477" s="253">
        <v>69.0</v>
      </c>
      <c r="U477" s="253">
        <f t="shared" si="9"/>
        <v>-4</v>
      </c>
      <c r="V477" s="253">
        <f t="shared" si="10"/>
        <v>67</v>
      </c>
      <c r="W477" s="263">
        <f t="shared" si="11"/>
        <v>-15</v>
      </c>
      <c r="X477" s="257" t="s">
        <v>1594</v>
      </c>
      <c r="Y477" s="257" t="s">
        <v>3753</v>
      </c>
      <c r="Z477" s="257" t="s">
        <v>1534</v>
      </c>
      <c r="AA477" s="250">
        <v>16.1</v>
      </c>
      <c r="AB477" s="248">
        <f t="shared" si="15"/>
        <v>16100000</v>
      </c>
      <c r="AC477" s="248">
        <f t="shared" si="16"/>
        <v>55680000</v>
      </c>
      <c r="AD477" s="251">
        <v>84.4</v>
      </c>
      <c r="AE477" s="49">
        <f t="shared" si="22"/>
        <v>84400000</v>
      </c>
      <c r="AF477" s="258">
        <f t="shared" si="13"/>
        <v>0.20125</v>
      </c>
      <c r="AG477" s="257"/>
      <c r="AH477" s="257"/>
      <c r="AI477" s="273" t="s">
        <v>3754</v>
      </c>
      <c r="AJ477" s="255"/>
    </row>
    <row r="478" ht="15.75" customHeight="1">
      <c r="A478" s="260" t="s">
        <v>4382</v>
      </c>
      <c r="B478" s="248">
        <f t="shared" si="23"/>
        <v>81.12</v>
      </c>
      <c r="C478" s="249">
        <f t="shared" si="2"/>
        <v>1.014</v>
      </c>
      <c r="D478" s="250">
        <f t="shared" si="3"/>
        <v>1.014</v>
      </c>
      <c r="E478" s="251">
        <v>80.0</v>
      </c>
      <c r="F478" s="251">
        <v>43.31</v>
      </c>
      <c r="G478" s="48">
        <f t="shared" si="5"/>
        <v>0.5339003945</v>
      </c>
      <c r="H478" s="111">
        <f t="shared" si="6"/>
        <v>37.81</v>
      </c>
      <c r="I478" s="252">
        <f t="shared" si="7"/>
        <v>0.4660996055</v>
      </c>
      <c r="J478" s="248">
        <f t="shared" si="21"/>
        <v>81120000</v>
      </c>
      <c r="K478" s="253">
        <v>2010.0</v>
      </c>
      <c r="L478" s="254" t="s">
        <v>20</v>
      </c>
      <c r="M478" s="254"/>
      <c r="N478" s="254"/>
      <c r="O478" s="254"/>
      <c r="P478" s="254">
        <v>55.0</v>
      </c>
      <c r="Q478" s="253">
        <v>55.0</v>
      </c>
      <c r="R478" s="254">
        <f t="shared" si="8"/>
        <v>55</v>
      </c>
      <c r="S478" s="253">
        <v>56.0</v>
      </c>
      <c r="T478" s="253">
        <v>67.0</v>
      </c>
      <c r="U478" s="253">
        <f t="shared" si="9"/>
        <v>-11</v>
      </c>
      <c r="V478" s="253">
        <f t="shared" si="10"/>
        <v>61.5</v>
      </c>
      <c r="W478" s="254">
        <f t="shared" si="11"/>
        <v>-6.5</v>
      </c>
      <c r="X478" s="257" t="s">
        <v>1983</v>
      </c>
      <c r="Y478" s="257" t="s">
        <v>3896</v>
      </c>
      <c r="Z478" s="257" t="s">
        <v>1534</v>
      </c>
      <c r="AA478" s="250">
        <v>17.2</v>
      </c>
      <c r="AB478" s="248">
        <f t="shared" si="15"/>
        <v>17200000</v>
      </c>
      <c r="AC478" s="248">
        <f t="shared" si="16"/>
        <v>43310000</v>
      </c>
      <c r="AD478" s="251">
        <v>37.81</v>
      </c>
      <c r="AE478" s="49">
        <f t="shared" si="22"/>
        <v>37810000</v>
      </c>
      <c r="AF478" s="258">
        <f t="shared" si="13"/>
        <v>0.215</v>
      </c>
      <c r="AG478" s="257"/>
      <c r="AH478" s="257"/>
      <c r="AI478" s="273" t="s">
        <v>4383</v>
      </c>
      <c r="AJ478" s="255"/>
    </row>
    <row r="479" ht="15.75" customHeight="1">
      <c r="A479" s="260" t="s">
        <v>2729</v>
      </c>
      <c r="B479" s="248">
        <f t="shared" si="23"/>
        <v>274.47</v>
      </c>
      <c r="C479" s="249">
        <f t="shared" si="2"/>
        <v>3.347195122</v>
      </c>
      <c r="D479" s="250">
        <f t="shared" si="3"/>
        <v>3.347195122</v>
      </c>
      <c r="E479" s="251">
        <v>82.0</v>
      </c>
      <c r="F479" s="251">
        <v>103.07</v>
      </c>
      <c r="G479" s="48">
        <f t="shared" si="5"/>
        <v>0.3755237367</v>
      </c>
      <c r="H479" s="111">
        <f t="shared" si="6"/>
        <v>171.4</v>
      </c>
      <c r="I479" s="252">
        <f t="shared" si="7"/>
        <v>0.6244762633</v>
      </c>
      <c r="J479" s="248">
        <f t="shared" si="21"/>
        <v>274470000</v>
      </c>
      <c r="K479" s="253">
        <v>2010.0</v>
      </c>
      <c r="L479" s="254" t="s">
        <v>20</v>
      </c>
      <c r="M479" s="254"/>
      <c r="N479" s="254"/>
      <c r="O479" s="254"/>
      <c r="P479" s="254">
        <v>40.0</v>
      </c>
      <c r="Q479" s="253">
        <v>45.0</v>
      </c>
      <c r="R479" s="254">
        <f t="shared" si="8"/>
        <v>42.5</v>
      </c>
      <c r="S479" s="253">
        <v>58.0</v>
      </c>
      <c r="T479" s="253">
        <v>63.0</v>
      </c>
      <c r="U479" s="253">
        <f t="shared" si="9"/>
        <v>-5</v>
      </c>
      <c r="V479" s="253">
        <f t="shared" si="10"/>
        <v>60.5</v>
      </c>
      <c r="W479" s="254">
        <f t="shared" si="11"/>
        <v>-18</v>
      </c>
      <c r="X479" s="257" t="s">
        <v>1602</v>
      </c>
      <c r="Y479" s="257" t="s">
        <v>2730</v>
      </c>
      <c r="Z479" s="257" t="s">
        <v>1540</v>
      </c>
      <c r="AA479" s="250">
        <v>34.8</v>
      </c>
      <c r="AB479" s="248">
        <f t="shared" si="15"/>
        <v>34800000</v>
      </c>
      <c r="AC479" s="248">
        <f t="shared" si="16"/>
        <v>103070000</v>
      </c>
      <c r="AD479" s="251">
        <v>171.4</v>
      </c>
      <c r="AE479" s="49">
        <f t="shared" si="22"/>
        <v>171400000</v>
      </c>
      <c r="AF479" s="258">
        <f t="shared" si="13"/>
        <v>0.4243902439</v>
      </c>
      <c r="AG479" s="257"/>
      <c r="AH479" s="257"/>
      <c r="AI479" s="273" t="s">
        <v>2731</v>
      </c>
      <c r="AJ479" s="255"/>
    </row>
    <row r="480" ht="15.75" customHeight="1">
      <c r="A480" s="260" t="s">
        <v>4090</v>
      </c>
      <c r="B480" s="248">
        <f t="shared" si="23"/>
        <v>112.49</v>
      </c>
      <c r="C480" s="249">
        <f t="shared" si="2"/>
        <v>1.323411765</v>
      </c>
      <c r="D480" s="250">
        <f t="shared" si="3"/>
        <v>1.323411765</v>
      </c>
      <c r="E480" s="251">
        <v>85.0</v>
      </c>
      <c r="F480" s="251">
        <v>43.59</v>
      </c>
      <c r="G480" s="48">
        <f t="shared" si="5"/>
        <v>0.3875011112</v>
      </c>
      <c r="H480" s="111">
        <f t="shared" si="6"/>
        <v>68.9</v>
      </c>
      <c r="I480" s="252">
        <f t="shared" si="7"/>
        <v>0.6124988888</v>
      </c>
      <c r="J480" s="248">
        <f t="shared" si="21"/>
        <v>112490000</v>
      </c>
      <c r="K480" s="253">
        <v>2010.0</v>
      </c>
      <c r="L480" s="254" t="s">
        <v>20</v>
      </c>
      <c r="M480" s="254"/>
      <c r="N480" s="254"/>
      <c r="O480" s="254"/>
      <c r="P480" s="254">
        <v>13.0</v>
      </c>
      <c r="Q480" s="253">
        <v>30.0</v>
      </c>
      <c r="R480" s="263">
        <f t="shared" si="8"/>
        <v>21.5</v>
      </c>
      <c r="S480" s="253">
        <v>43.0</v>
      </c>
      <c r="T480" s="253">
        <v>52.0</v>
      </c>
      <c r="U480" s="253">
        <f t="shared" si="9"/>
        <v>-9</v>
      </c>
      <c r="V480" s="253">
        <f t="shared" si="10"/>
        <v>47.5</v>
      </c>
      <c r="W480" s="263">
        <f t="shared" si="11"/>
        <v>-26</v>
      </c>
      <c r="X480" s="257" t="s">
        <v>1602</v>
      </c>
      <c r="Y480" s="257" t="s">
        <v>4091</v>
      </c>
      <c r="Z480" s="257" t="s">
        <v>1550</v>
      </c>
      <c r="AA480" s="250">
        <v>12.3</v>
      </c>
      <c r="AB480" s="248">
        <f t="shared" si="15"/>
        <v>12300000</v>
      </c>
      <c r="AC480" s="248">
        <f t="shared" si="16"/>
        <v>43590000</v>
      </c>
      <c r="AD480" s="251">
        <v>68.9</v>
      </c>
      <c r="AE480" s="49">
        <f t="shared" si="22"/>
        <v>68900000</v>
      </c>
      <c r="AF480" s="258">
        <f t="shared" si="13"/>
        <v>0.1447058824</v>
      </c>
      <c r="AG480" s="257"/>
      <c r="AH480" s="257"/>
      <c r="AI480" s="273" t="s">
        <v>4092</v>
      </c>
      <c r="AJ480" s="255"/>
    </row>
    <row r="481" ht="15.75" customHeight="1">
      <c r="A481" s="260" t="s">
        <v>3264</v>
      </c>
      <c r="B481" s="248">
        <f t="shared" si="23"/>
        <v>226.5</v>
      </c>
      <c r="C481" s="249">
        <f t="shared" si="2"/>
        <v>2.384210526</v>
      </c>
      <c r="D481" s="250">
        <f t="shared" si="3"/>
        <v>2.384210526</v>
      </c>
      <c r="E481" s="251">
        <v>95.0</v>
      </c>
      <c r="F481" s="251">
        <v>88.77</v>
      </c>
      <c r="G481" s="48">
        <f t="shared" si="5"/>
        <v>0.3919205298</v>
      </c>
      <c r="H481" s="111">
        <f t="shared" si="6"/>
        <v>137.73</v>
      </c>
      <c r="I481" s="252">
        <f t="shared" si="7"/>
        <v>0.6080794702</v>
      </c>
      <c r="J481" s="248">
        <f t="shared" si="21"/>
        <v>226500000</v>
      </c>
      <c r="K481" s="253">
        <v>2010.0</v>
      </c>
      <c r="L481" s="254" t="s">
        <v>20</v>
      </c>
      <c r="M481" s="254"/>
      <c r="N481" s="254"/>
      <c r="O481" s="254"/>
      <c r="P481" s="254">
        <v>50.0</v>
      </c>
      <c r="Q481" s="253">
        <v>47.0</v>
      </c>
      <c r="R481" s="254">
        <f t="shared" si="8"/>
        <v>48.5</v>
      </c>
      <c r="S481" s="253">
        <v>57.0</v>
      </c>
      <c r="T481" s="253">
        <v>52.0</v>
      </c>
      <c r="U481" s="253">
        <f t="shared" si="9"/>
        <v>5</v>
      </c>
      <c r="V481" s="253">
        <f t="shared" si="10"/>
        <v>54.5</v>
      </c>
      <c r="W481" s="254">
        <f t="shared" si="11"/>
        <v>-6</v>
      </c>
      <c r="X481" s="257" t="s">
        <v>1694</v>
      </c>
      <c r="Y481" s="257" t="s">
        <v>1897</v>
      </c>
      <c r="Z481" s="257" t="s">
        <v>1534</v>
      </c>
      <c r="AA481" s="250">
        <v>31.2</v>
      </c>
      <c r="AB481" s="248">
        <f t="shared" si="15"/>
        <v>31200000</v>
      </c>
      <c r="AC481" s="248">
        <f t="shared" si="16"/>
        <v>88770000</v>
      </c>
      <c r="AD481" s="251">
        <v>137.73</v>
      </c>
      <c r="AE481" s="49">
        <f t="shared" si="22"/>
        <v>137730000</v>
      </c>
      <c r="AF481" s="258">
        <f t="shared" si="13"/>
        <v>0.3284210526</v>
      </c>
      <c r="AG481" s="257"/>
      <c r="AH481" s="257"/>
      <c r="AI481" s="273" t="s">
        <v>3265</v>
      </c>
      <c r="AJ481" s="255"/>
    </row>
    <row r="482" ht="15.75" customHeight="1">
      <c r="A482" s="260" t="s">
        <v>3716</v>
      </c>
      <c r="B482" s="248">
        <f t="shared" si="23"/>
        <v>167.8</v>
      </c>
      <c r="C482" s="249">
        <f t="shared" si="2"/>
        <v>1.766315789</v>
      </c>
      <c r="D482" s="250">
        <f t="shared" si="3"/>
        <v>1.766315789</v>
      </c>
      <c r="E482" s="251">
        <v>95.0</v>
      </c>
      <c r="F482" s="251">
        <v>81.56</v>
      </c>
      <c r="G482" s="48">
        <f t="shared" si="5"/>
        <v>0.4860548272</v>
      </c>
      <c r="H482" s="111">
        <f t="shared" si="6"/>
        <v>86.24</v>
      </c>
      <c r="I482" s="252">
        <f t="shared" si="7"/>
        <v>0.5139451728</v>
      </c>
      <c r="J482" s="248">
        <f t="shared" si="21"/>
        <v>167800000</v>
      </c>
      <c r="K482" s="253">
        <v>2010.0</v>
      </c>
      <c r="L482" s="254" t="s">
        <v>20</v>
      </c>
      <c r="M482" s="254"/>
      <c r="N482" s="254"/>
      <c r="O482" s="254"/>
      <c r="P482" s="254">
        <v>86.0</v>
      </c>
      <c r="Q482" s="253">
        <v>69.0</v>
      </c>
      <c r="R482" s="263">
        <f t="shared" si="8"/>
        <v>77.5</v>
      </c>
      <c r="S482" s="253">
        <v>73.0</v>
      </c>
      <c r="T482" s="253">
        <v>68.0</v>
      </c>
      <c r="U482" s="253">
        <f t="shared" si="9"/>
        <v>5</v>
      </c>
      <c r="V482" s="253">
        <f t="shared" si="10"/>
        <v>70.5</v>
      </c>
      <c r="W482" s="263">
        <f t="shared" si="11"/>
        <v>7</v>
      </c>
      <c r="X482" s="257" t="s">
        <v>1602</v>
      </c>
      <c r="Y482" s="257" t="s">
        <v>2182</v>
      </c>
      <c r="Z482" s="257" t="s">
        <v>1529</v>
      </c>
      <c r="AA482" s="250">
        <v>22.69</v>
      </c>
      <c r="AB482" s="248">
        <f t="shared" si="15"/>
        <v>22690000</v>
      </c>
      <c r="AC482" s="248">
        <f t="shared" si="16"/>
        <v>81560000</v>
      </c>
      <c r="AD482" s="251">
        <v>86.24</v>
      </c>
      <c r="AE482" s="49">
        <f t="shared" si="22"/>
        <v>86240000</v>
      </c>
      <c r="AF482" s="258">
        <f t="shared" si="13"/>
        <v>0.2388421053</v>
      </c>
      <c r="AG482" s="257"/>
      <c r="AH482" s="257"/>
      <c r="AI482" s="273" t="s">
        <v>3717</v>
      </c>
      <c r="AJ482" s="255"/>
    </row>
    <row r="483" ht="15.75" customHeight="1">
      <c r="A483" s="260" t="s">
        <v>524</v>
      </c>
      <c r="B483" s="248">
        <f t="shared" si="23"/>
        <v>310.65</v>
      </c>
      <c r="C483" s="249">
        <f t="shared" si="2"/>
        <v>3.1065</v>
      </c>
      <c r="D483" s="250">
        <f t="shared" si="3"/>
        <v>3.1065</v>
      </c>
      <c r="E483" s="251">
        <v>100.0</v>
      </c>
      <c r="F483" s="251">
        <v>148.44</v>
      </c>
      <c r="G483" s="48">
        <f t="shared" si="5"/>
        <v>0.4778367938</v>
      </c>
      <c r="H483" s="111">
        <f t="shared" si="6"/>
        <v>162.21</v>
      </c>
      <c r="I483" s="252">
        <f t="shared" si="7"/>
        <v>0.5221632062</v>
      </c>
      <c r="J483" s="248">
        <f t="shared" si="21"/>
        <v>310650000</v>
      </c>
      <c r="K483" s="253">
        <v>2010.0</v>
      </c>
      <c r="L483" s="254" t="s">
        <v>20</v>
      </c>
      <c r="M483" s="254"/>
      <c r="N483" s="254"/>
      <c r="O483" s="254"/>
      <c r="P483" s="254">
        <v>9.0</v>
      </c>
      <c r="Q483" s="253">
        <v>27.0</v>
      </c>
      <c r="R483" s="254">
        <f t="shared" si="8"/>
        <v>18</v>
      </c>
      <c r="S483" s="253">
        <v>40.0</v>
      </c>
      <c r="T483" s="253">
        <v>42.0</v>
      </c>
      <c r="U483" s="253">
        <f t="shared" si="9"/>
        <v>-2</v>
      </c>
      <c r="V483" s="253">
        <f t="shared" si="10"/>
        <v>41</v>
      </c>
      <c r="W483" s="254">
        <f t="shared" si="11"/>
        <v>-23</v>
      </c>
      <c r="X483" s="257" t="s">
        <v>1543</v>
      </c>
      <c r="Y483" s="257" t="s">
        <v>1543</v>
      </c>
      <c r="Z483" s="257" t="s">
        <v>1550</v>
      </c>
      <c r="AA483" s="250">
        <v>30.83</v>
      </c>
      <c r="AB483" s="248">
        <f t="shared" si="15"/>
        <v>30830000</v>
      </c>
      <c r="AC483" s="248">
        <f t="shared" si="16"/>
        <v>148440000</v>
      </c>
      <c r="AD483" s="251">
        <v>162.21</v>
      </c>
      <c r="AE483" s="49">
        <f t="shared" si="22"/>
        <v>162210000</v>
      </c>
      <c r="AF483" s="258">
        <f t="shared" si="13"/>
        <v>0.3083</v>
      </c>
      <c r="AG483" s="257"/>
      <c r="AH483" s="257"/>
      <c r="AI483" s="273" t="s">
        <v>2861</v>
      </c>
      <c r="AJ483" s="255"/>
    </row>
    <row r="484" ht="15.75" customHeight="1">
      <c r="A484" s="260" t="s">
        <v>2977</v>
      </c>
      <c r="B484" s="248">
        <f t="shared" si="23"/>
        <v>288.35</v>
      </c>
      <c r="C484" s="249">
        <f t="shared" si="2"/>
        <v>2.8835</v>
      </c>
      <c r="D484" s="250">
        <f t="shared" si="3"/>
        <v>2.8835</v>
      </c>
      <c r="E484" s="251">
        <v>100.0</v>
      </c>
      <c r="F484" s="251">
        <v>95.35</v>
      </c>
      <c r="G484" s="48">
        <f t="shared" si="5"/>
        <v>0.3306745275</v>
      </c>
      <c r="H484" s="111">
        <f t="shared" si="6"/>
        <v>193</v>
      </c>
      <c r="I484" s="252">
        <f t="shared" si="7"/>
        <v>0.6693254725</v>
      </c>
      <c r="J484" s="248">
        <f t="shared" si="21"/>
        <v>288350000</v>
      </c>
      <c r="K484" s="253">
        <v>2010.0</v>
      </c>
      <c r="L484" s="254" t="s">
        <v>20</v>
      </c>
      <c r="M484" s="254"/>
      <c r="N484" s="254"/>
      <c r="O484" s="254"/>
      <c r="P484" s="254">
        <v>15.0</v>
      </c>
      <c r="Q484" s="253">
        <v>27.0</v>
      </c>
      <c r="R484" s="254">
        <f t="shared" si="8"/>
        <v>21</v>
      </c>
      <c r="S484" s="253">
        <v>49.0</v>
      </c>
      <c r="T484" s="253">
        <v>41.0</v>
      </c>
      <c r="U484" s="253">
        <f t="shared" si="9"/>
        <v>8</v>
      </c>
      <c r="V484" s="253">
        <f t="shared" si="10"/>
        <v>45</v>
      </c>
      <c r="W484" s="254">
        <f t="shared" si="11"/>
        <v>-24</v>
      </c>
      <c r="X484" s="257" t="s">
        <v>1543</v>
      </c>
      <c r="Y484" s="257" t="s">
        <v>1616</v>
      </c>
      <c r="Z484" s="257" t="s">
        <v>1550</v>
      </c>
      <c r="AA484" s="250">
        <v>31.0</v>
      </c>
      <c r="AB484" s="248">
        <f t="shared" si="15"/>
        <v>31000000</v>
      </c>
      <c r="AC484" s="248">
        <f t="shared" si="16"/>
        <v>95350000</v>
      </c>
      <c r="AD484" s="251">
        <v>193.0</v>
      </c>
      <c r="AE484" s="49">
        <f t="shared" si="22"/>
        <v>193000000</v>
      </c>
      <c r="AF484" s="258">
        <f t="shared" si="13"/>
        <v>0.31</v>
      </c>
      <c r="AG484" s="257"/>
      <c r="AH484" s="257"/>
      <c r="AI484" s="273" t="s">
        <v>2978</v>
      </c>
      <c r="AJ484" s="255"/>
    </row>
    <row r="485" ht="15.75" customHeight="1">
      <c r="A485" s="260" t="s">
        <v>3019</v>
      </c>
      <c r="B485" s="248">
        <f t="shared" si="23"/>
        <v>278.35</v>
      </c>
      <c r="C485" s="249">
        <f t="shared" si="2"/>
        <v>2.7835</v>
      </c>
      <c r="D485" s="250">
        <f t="shared" si="3"/>
        <v>2.7835</v>
      </c>
      <c r="E485" s="251">
        <v>100.0</v>
      </c>
      <c r="F485" s="251">
        <v>67.63</v>
      </c>
      <c r="G485" s="48">
        <f t="shared" si="5"/>
        <v>0.242967487</v>
      </c>
      <c r="H485" s="111">
        <f t="shared" si="6"/>
        <v>210.72</v>
      </c>
      <c r="I485" s="252">
        <f t="shared" si="7"/>
        <v>0.757032513</v>
      </c>
      <c r="J485" s="248">
        <f t="shared" si="21"/>
        <v>278350000</v>
      </c>
      <c r="K485" s="253">
        <v>2010.0</v>
      </c>
      <c r="L485" s="254" t="s">
        <v>20</v>
      </c>
      <c r="M485" s="254"/>
      <c r="N485" s="254"/>
      <c r="O485" s="254"/>
      <c r="P485" s="254">
        <v>20.0</v>
      </c>
      <c r="Q485" s="253">
        <v>37.0</v>
      </c>
      <c r="R485" s="254">
        <f t="shared" si="8"/>
        <v>28.5</v>
      </c>
      <c r="S485" s="253">
        <v>44.0</v>
      </c>
      <c r="T485" s="253">
        <v>51.0</v>
      </c>
      <c r="U485" s="253">
        <f t="shared" si="9"/>
        <v>-7</v>
      </c>
      <c r="V485" s="253">
        <f t="shared" si="10"/>
        <v>47.5</v>
      </c>
      <c r="W485" s="254">
        <f t="shared" si="11"/>
        <v>-19</v>
      </c>
      <c r="X485" s="257" t="s">
        <v>1602</v>
      </c>
      <c r="Y485" s="257" t="s">
        <v>3020</v>
      </c>
      <c r="Z485" s="257" t="s">
        <v>1540</v>
      </c>
      <c r="AA485" s="250">
        <v>16.0</v>
      </c>
      <c r="AB485" s="248">
        <f t="shared" si="15"/>
        <v>16000000</v>
      </c>
      <c r="AC485" s="248">
        <f t="shared" si="16"/>
        <v>67630000</v>
      </c>
      <c r="AD485" s="251">
        <v>210.72</v>
      </c>
      <c r="AE485" s="49">
        <f t="shared" si="22"/>
        <v>210720000</v>
      </c>
      <c r="AF485" s="258">
        <f t="shared" si="13"/>
        <v>0.16</v>
      </c>
      <c r="AG485" s="257"/>
      <c r="AH485" s="257"/>
      <c r="AI485" s="273" t="s">
        <v>3021</v>
      </c>
      <c r="AJ485" s="255"/>
    </row>
    <row r="486" ht="15.75" customHeight="1">
      <c r="A486" s="260" t="s">
        <v>3710</v>
      </c>
      <c r="B486" s="248">
        <f t="shared" si="23"/>
        <v>177.24</v>
      </c>
      <c r="C486" s="249">
        <f t="shared" si="2"/>
        <v>1.7724</v>
      </c>
      <c r="D486" s="250">
        <f t="shared" si="3"/>
        <v>1.7724</v>
      </c>
      <c r="E486" s="251">
        <v>100.0</v>
      </c>
      <c r="F486" s="251">
        <v>77.22</v>
      </c>
      <c r="G486" s="48">
        <f t="shared" si="5"/>
        <v>0.4356804333</v>
      </c>
      <c r="H486" s="111">
        <f t="shared" si="6"/>
        <v>100.02</v>
      </c>
      <c r="I486" s="252">
        <f t="shared" si="7"/>
        <v>0.5643195667</v>
      </c>
      <c r="J486" s="248">
        <f t="shared" si="21"/>
        <v>177240000</v>
      </c>
      <c r="K486" s="253">
        <v>2010.0</v>
      </c>
      <c r="L486" s="254" t="s">
        <v>20</v>
      </c>
      <c r="M486" s="254"/>
      <c r="N486" s="254"/>
      <c r="O486" s="254"/>
      <c r="P486" s="254">
        <v>47.0</v>
      </c>
      <c r="Q486" s="253">
        <v>47.0</v>
      </c>
      <c r="R486" s="263">
        <f t="shared" si="8"/>
        <v>47</v>
      </c>
      <c r="S486" s="253">
        <v>71.0</v>
      </c>
      <c r="T486" s="253">
        <v>72.0</v>
      </c>
      <c r="U486" s="253">
        <f t="shared" si="9"/>
        <v>-1</v>
      </c>
      <c r="V486" s="253">
        <f t="shared" si="10"/>
        <v>71.5</v>
      </c>
      <c r="W486" s="263">
        <f t="shared" si="11"/>
        <v>-24.5</v>
      </c>
      <c r="X486" s="257" t="s">
        <v>1602</v>
      </c>
      <c r="Y486" s="257" t="s">
        <v>2730</v>
      </c>
      <c r="Z486" s="257" t="s">
        <v>1534</v>
      </c>
      <c r="AA486" s="250">
        <v>25.7</v>
      </c>
      <c r="AB486" s="248">
        <f t="shared" si="15"/>
        <v>25700000</v>
      </c>
      <c r="AC486" s="248">
        <f t="shared" si="16"/>
        <v>77220000</v>
      </c>
      <c r="AD486" s="251">
        <v>100.02</v>
      </c>
      <c r="AE486" s="49">
        <f t="shared" si="22"/>
        <v>100020000</v>
      </c>
      <c r="AF486" s="258">
        <f t="shared" si="13"/>
        <v>0.257</v>
      </c>
      <c r="AG486" s="257"/>
      <c r="AH486" s="257"/>
      <c r="AI486" s="273" t="s">
        <v>3711</v>
      </c>
      <c r="AJ486" s="255"/>
    </row>
    <row r="487" ht="15.75" customHeight="1">
      <c r="A487" s="260" t="s">
        <v>3778</v>
      </c>
      <c r="B487" s="248">
        <f t="shared" si="23"/>
        <v>170.43</v>
      </c>
      <c r="C487" s="249">
        <f t="shared" si="2"/>
        <v>1.7043</v>
      </c>
      <c r="D487" s="250">
        <f t="shared" si="3"/>
        <v>1.7043</v>
      </c>
      <c r="E487" s="251">
        <v>100.0</v>
      </c>
      <c r="F487" s="251">
        <v>119.22</v>
      </c>
      <c r="G487" s="48">
        <f t="shared" si="5"/>
        <v>0.6995247316</v>
      </c>
      <c r="H487" s="111">
        <f t="shared" si="6"/>
        <v>51.21</v>
      </c>
      <c r="I487" s="252">
        <f t="shared" si="7"/>
        <v>0.3004752684</v>
      </c>
      <c r="J487" s="248">
        <f t="shared" si="21"/>
        <v>170430000</v>
      </c>
      <c r="K487" s="253">
        <v>2010.0</v>
      </c>
      <c r="L487" s="254" t="s">
        <v>20</v>
      </c>
      <c r="M487" s="254"/>
      <c r="N487" s="254"/>
      <c r="O487" s="254"/>
      <c r="P487" s="254">
        <v>78.0</v>
      </c>
      <c r="Q487" s="253">
        <v>64.0</v>
      </c>
      <c r="R487" s="263">
        <f t="shared" si="8"/>
        <v>71</v>
      </c>
      <c r="S487" s="253">
        <v>57.0</v>
      </c>
      <c r="T487" s="253">
        <v>67.0</v>
      </c>
      <c r="U487" s="253">
        <f t="shared" si="9"/>
        <v>-10</v>
      </c>
      <c r="V487" s="253">
        <f t="shared" si="10"/>
        <v>62</v>
      </c>
      <c r="W487" s="263">
        <f t="shared" si="11"/>
        <v>9</v>
      </c>
      <c r="X487" s="257" t="s">
        <v>1602</v>
      </c>
      <c r="Y487" s="257" t="s">
        <v>1958</v>
      </c>
      <c r="Z487" s="257" t="s">
        <v>1540</v>
      </c>
      <c r="AA487" s="250">
        <v>35.5</v>
      </c>
      <c r="AB487" s="248">
        <f t="shared" si="15"/>
        <v>35500000</v>
      </c>
      <c r="AC487" s="248">
        <f t="shared" si="16"/>
        <v>119220000</v>
      </c>
      <c r="AD487" s="251">
        <v>51.21</v>
      </c>
      <c r="AE487" s="49">
        <f t="shared" si="22"/>
        <v>51210000</v>
      </c>
      <c r="AF487" s="258">
        <f t="shared" si="13"/>
        <v>0.355</v>
      </c>
      <c r="AG487" s="257"/>
      <c r="AH487" s="257"/>
      <c r="AI487" s="273" t="s">
        <v>3779</v>
      </c>
      <c r="AJ487" s="255"/>
    </row>
    <row r="488" ht="15.75" customHeight="1">
      <c r="A488" s="260" t="s">
        <v>4443</v>
      </c>
      <c r="B488" s="248">
        <f t="shared" si="23"/>
        <v>94.88</v>
      </c>
      <c r="C488" s="249">
        <f t="shared" si="2"/>
        <v>0.9488</v>
      </c>
      <c r="D488" s="250">
        <f t="shared" si="3"/>
        <v>0.9488</v>
      </c>
      <c r="E488" s="251">
        <v>100.0</v>
      </c>
      <c r="F488" s="251">
        <v>35.05</v>
      </c>
      <c r="G488" s="48">
        <f t="shared" si="5"/>
        <v>0.3694139966</v>
      </c>
      <c r="H488" s="111">
        <f t="shared" si="6"/>
        <v>59.83</v>
      </c>
      <c r="I488" s="252">
        <f t="shared" si="7"/>
        <v>0.6305860034</v>
      </c>
      <c r="J488" s="248">
        <f t="shared" si="21"/>
        <v>94880000</v>
      </c>
      <c r="K488" s="253">
        <v>2010.0</v>
      </c>
      <c r="L488" s="254" t="s">
        <v>20</v>
      </c>
      <c r="M488" s="254"/>
      <c r="N488" s="254"/>
      <c r="O488" s="254"/>
      <c r="P488" s="254">
        <v>53.0</v>
      </c>
      <c r="Q488" s="253">
        <v>63.0</v>
      </c>
      <c r="R488" s="263">
        <f t="shared" si="8"/>
        <v>58</v>
      </c>
      <c r="S488" s="253">
        <v>60.0</v>
      </c>
      <c r="T488" s="253">
        <v>66.0</v>
      </c>
      <c r="U488" s="253">
        <f t="shared" si="9"/>
        <v>-6</v>
      </c>
      <c r="V488" s="253">
        <f t="shared" si="10"/>
        <v>63</v>
      </c>
      <c r="W488" s="263">
        <f t="shared" si="11"/>
        <v>-5</v>
      </c>
      <c r="X488" s="257" t="s">
        <v>1602</v>
      </c>
      <c r="Y488" s="257" t="s">
        <v>2182</v>
      </c>
      <c r="Z488" s="257" t="s">
        <v>1534</v>
      </c>
      <c r="AA488" s="250">
        <v>14.3</v>
      </c>
      <c r="AB488" s="248">
        <f t="shared" si="15"/>
        <v>14300000</v>
      </c>
      <c r="AC488" s="248">
        <f t="shared" si="16"/>
        <v>35050000</v>
      </c>
      <c r="AD488" s="251">
        <v>59.83</v>
      </c>
      <c r="AE488" s="49">
        <f t="shared" si="22"/>
        <v>59830000</v>
      </c>
      <c r="AF488" s="258">
        <f t="shared" si="13"/>
        <v>0.143</v>
      </c>
      <c r="AG488" s="257"/>
      <c r="AH488" s="257"/>
      <c r="AI488" s="273" t="s">
        <v>4444</v>
      </c>
      <c r="AJ488" s="255"/>
    </row>
    <row r="489" ht="15.75" customHeight="1">
      <c r="A489" s="260" t="s">
        <v>3114</v>
      </c>
      <c r="B489" s="248">
        <f t="shared" si="23"/>
        <v>293.5</v>
      </c>
      <c r="C489" s="249">
        <f t="shared" si="2"/>
        <v>2.668181818</v>
      </c>
      <c r="D489" s="250">
        <f t="shared" si="3"/>
        <v>2.668181818</v>
      </c>
      <c r="E489" s="251">
        <v>110.0</v>
      </c>
      <c r="F489" s="251">
        <v>118.31</v>
      </c>
      <c r="G489" s="48">
        <f t="shared" si="5"/>
        <v>0.4031005111</v>
      </c>
      <c r="H489" s="111">
        <f t="shared" si="6"/>
        <v>175.19</v>
      </c>
      <c r="I489" s="252">
        <f t="shared" si="7"/>
        <v>0.5968994889</v>
      </c>
      <c r="J489" s="248">
        <f t="shared" si="21"/>
        <v>293500000</v>
      </c>
      <c r="K489" s="253">
        <v>2010.0</v>
      </c>
      <c r="L489" s="254" t="s">
        <v>20</v>
      </c>
      <c r="M489" s="254"/>
      <c r="N489" s="254"/>
      <c r="O489" s="254"/>
      <c r="P489" s="254">
        <v>62.0</v>
      </c>
      <c r="Q489" s="253">
        <v>65.0</v>
      </c>
      <c r="R489" s="254">
        <f t="shared" si="8"/>
        <v>63.5</v>
      </c>
      <c r="S489" s="253">
        <v>62.0</v>
      </c>
      <c r="T489" s="253">
        <v>65.0</v>
      </c>
      <c r="U489" s="253">
        <f t="shared" si="9"/>
        <v>-3</v>
      </c>
      <c r="V489" s="253">
        <f t="shared" si="10"/>
        <v>63.5</v>
      </c>
      <c r="W489" s="254">
        <f t="shared" si="11"/>
        <v>0</v>
      </c>
      <c r="X489" s="257" t="s">
        <v>1602</v>
      </c>
      <c r="Y489" s="257" t="s">
        <v>3115</v>
      </c>
      <c r="Z489" s="257" t="s">
        <v>1540</v>
      </c>
      <c r="AA489" s="250">
        <v>36.0</v>
      </c>
      <c r="AB489" s="248">
        <f t="shared" si="15"/>
        <v>36000000</v>
      </c>
      <c r="AC489" s="248">
        <f t="shared" si="16"/>
        <v>118310000</v>
      </c>
      <c r="AD489" s="251">
        <v>175.19</v>
      </c>
      <c r="AE489" s="49">
        <f t="shared" si="22"/>
        <v>175190000</v>
      </c>
      <c r="AF489" s="258">
        <f t="shared" si="13"/>
        <v>0.3272727273</v>
      </c>
      <c r="AG489" s="257"/>
      <c r="AH489" s="257"/>
      <c r="AI489" s="273" t="s">
        <v>3116</v>
      </c>
      <c r="AJ489" s="255"/>
    </row>
    <row r="490" ht="15.75" customHeight="1">
      <c r="A490" s="260" t="s">
        <v>3473</v>
      </c>
      <c r="B490" s="248">
        <f t="shared" si="23"/>
        <v>237.38</v>
      </c>
      <c r="C490" s="249">
        <f t="shared" si="2"/>
        <v>2.119464286</v>
      </c>
      <c r="D490" s="250">
        <f t="shared" si="3"/>
        <v>2.119464286</v>
      </c>
      <c r="E490" s="251">
        <v>112.0</v>
      </c>
      <c r="F490" s="251">
        <v>42.78</v>
      </c>
      <c r="G490" s="48">
        <f t="shared" si="5"/>
        <v>0.180217373</v>
      </c>
      <c r="H490" s="111">
        <f t="shared" si="6"/>
        <v>194.6</v>
      </c>
      <c r="I490" s="252">
        <f t="shared" si="7"/>
        <v>0.819782627</v>
      </c>
      <c r="J490" s="248">
        <f t="shared" si="21"/>
        <v>237380000</v>
      </c>
      <c r="K490" s="253">
        <v>2010.0</v>
      </c>
      <c r="L490" s="254" t="s">
        <v>20</v>
      </c>
      <c r="M490" s="254"/>
      <c r="N490" s="254"/>
      <c r="O490" s="254"/>
      <c r="P490" s="254">
        <v>21.0</v>
      </c>
      <c r="Q490" s="253">
        <v>33.0</v>
      </c>
      <c r="R490" s="254">
        <f t="shared" si="8"/>
        <v>27</v>
      </c>
      <c r="S490" s="253">
        <v>31.0</v>
      </c>
      <c r="T490" s="253">
        <v>44.0</v>
      </c>
      <c r="U490" s="253">
        <f t="shared" si="9"/>
        <v>-13</v>
      </c>
      <c r="V490" s="253">
        <f t="shared" si="10"/>
        <v>37.5</v>
      </c>
      <c r="W490" s="254">
        <f t="shared" si="11"/>
        <v>-10.5</v>
      </c>
      <c r="X490" s="257" t="s">
        <v>1694</v>
      </c>
      <c r="Y490" s="257" t="s">
        <v>3081</v>
      </c>
      <c r="Z490" s="257" t="s">
        <v>1534</v>
      </c>
      <c r="AA490" s="250">
        <v>6.3</v>
      </c>
      <c r="AB490" s="248">
        <f t="shared" si="15"/>
        <v>6300000</v>
      </c>
      <c r="AC490" s="248">
        <f t="shared" si="16"/>
        <v>42780000</v>
      </c>
      <c r="AD490" s="251">
        <v>194.6</v>
      </c>
      <c r="AE490" s="49">
        <f t="shared" si="22"/>
        <v>194600000</v>
      </c>
      <c r="AF490" s="258">
        <f t="shared" si="13"/>
        <v>0.05625</v>
      </c>
      <c r="AG490" s="257"/>
      <c r="AH490" s="257"/>
      <c r="AI490" s="273" t="s">
        <v>3474</v>
      </c>
      <c r="AJ490" s="255"/>
    </row>
    <row r="491" ht="15.75" customHeight="1">
      <c r="A491" s="260" t="s">
        <v>3379</v>
      </c>
      <c r="B491" s="248">
        <f t="shared" si="23"/>
        <v>261.93</v>
      </c>
      <c r="C491" s="249">
        <f t="shared" si="2"/>
        <v>2.238717949</v>
      </c>
      <c r="D491" s="250">
        <f t="shared" si="3"/>
        <v>2.238717949</v>
      </c>
      <c r="E491" s="251">
        <v>117.0</v>
      </c>
      <c r="F491" s="251">
        <v>76.42</v>
      </c>
      <c r="G491" s="48">
        <f t="shared" si="5"/>
        <v>0.2917573397</v>
      </c>
      <c r="H491" s="111">
        <f t="shared" si="6"/>
        <v>185.51</v>
      </c>
      <c r="I491" s="252">
        <f t="shared" si="7"/>
        <v>0.7082426603</v>
      </c>
      <c r="J491" s="248">
        <f t="shared" si="21"/>
        <v>261930000</v>
      </c>
      <c r="K491" s="253">
        <v>2010.0</v>
      </c>
      <c r="L491" s="254" t="s">
        <v>20</v>
      </c>
      <c r="M491" s="254"/>
      <c r="N491" s="254"/>
      <c r="O491" s="254"/>
      <c r="P491" s="254">
        <v>53.0</v>
      </c>
      <c r="Q491" s="253">
        <v>46.0</v>
      </c>
      <c r="R491" s="254">
        <f t="shared" si="8"/>
        <v>49.5</v>
      </c>
      <c r="S491" s="253">
        <v>52.0</v>
      </c>
      <c r="T491" s="253">
        <v>64.0</v>
      </c>
      <c r="U491" s="253">
        <f t="shared" si="9"/>
        <v>-12</v>
      </c>
      <c r="V491" s="253">
        <f t="shared" si="10"/>
        <v>58</v>
      </c>
      <c r="W491" s="254">
        <f t="shared" si="11"/>
        <v>-8.5</v>
      </c>
      <c r="X491" s="257" t="s">
        <v>1602</v>
      </c>
      <c r="Y491" s="257" t="s">
        <v>2699</v>
      </c>
      <c r="Z491" s="257" t="s">
        <v>1540</v>
      </c>
      <c r="AA491" s="250">
        <v>20.2</v>
      </c>
      <c r="AB491" s="248">
        <f t="shared" si="15"/>
        <v>20200000</v>
      </c>
      <c r="AC491" s="248">
        <f t="shared" si="16"/>
        <v>76420000</v>
      </c>
      <c r="AD491" s="251">
        <v>185.51</v>
      </c>
      <c r="AE491" s="49">
        <f t="shared" si="22"/>
        <v>185510000</v>
      </c>
      <c r="AF491" s="258">
        <f t="shared" si="13"/>
        <v>0.1726495726</v>
      </c>
      <c r="AG491" s="257"/>
      <c r="AH491" s="257"/>
      <c r="AI491" s="273" t="s">
        <v>3380</v>
      </c>
      <c r="AJ491" s="255"/>
    </row>
    <row r="492" ht="15.75" customHeight="1">
      <c r="A492" s="282" t="s">
        <v>1896</v>
      </c>
      <c r="B492" s="248">
        <f t="shared" si="23"/>
        <v>959.3</v>
      </c>
      <c r="C492" s="249">
        <f t="shared" si="2"/>
        <v>7.6744</v>
      </c>
      <c r="D492" s="250">
        <f t="shared" si="3"/>
        <v>7.6744</v>
      </c>
      <c r="E492" s="111">
        <v>125.0</v>
      </c>
      <c r="F492" s="111">
        <v>295.0</v>
      </c>
      <c r="G492" s="48">
        <f t="shared" si="5"/>
        <v>0.307515897</v>
      </c>
      <c r="H492" s="111">
        <f t="shared" si="6"/>
        <v>664.3</v>
      </c>
      <c r="I492" s="252">
        <f t="shared" si="7"/>
        <v>0.692484103</v>
      </c>
      <c r="J492" s="248">
        <f t="shared" si="21"/>
        <v>959300000</v>
      </c>
      <c r="K492" s="253">
        <v>2010.0</v>
      </c>
      <c r="L492" s="254" t="s">
        <v>20</v>
      </c>
      <c r="M492" s="283"/>
      <c r="N492" s="283"/>
      <c r="O492" s="283"/>
      <c r="P492" s="283">
        <v>79.0</v>
      </c>
      <c r="Q492" s="253">
        <v>65.0</v>
      </c>
      <c r="R492" s="263">
        <f t="shared" si="8"/>
        <v>72</v>
      </c>
      <c r="S492" s="268">
        <v>87.0</v>
      </c>
      <c r="T492" s="253">
        <v>75.0</v>
      </c>
      <c r="U492" s="248">
        <f t="shared" si="9"/>
        <v>12</v>
      </c>
      <c r="V492" s="253">
        <f t="shared" si="10"/>
        <v>81</v>
      </c>
      <c r="W492" s="263">
        <f t="shared" si="11"/>
        <v>-9</v>
      </c>
      <c r="X492" s="257" t="s">
        <v>1694</v>
      </c>
      <c r="Y492" s="257" t="s">
        <v>1897</v>
      </c>
      <c r="Z492" s="269" t="s">
        <v>1550</v>
      </c>
      <c r="AA492" s="280">
        <v>125.0</v>
      </c>
      <c r="AB492" s="248">
        <f t="shared" si="15"/>
        <v>125000000</v>
      </c>
      <c r="AC492" s="248">
        <f t="shared" si="16"/>
        <v>295000000</v>
      </c>
      <c r="AD492" s="111">
        <v>664.3</v>
      </c>
      <c r="AE492" s="49">
        <f t="shared" si="22"/>
        <v>664300000</v>
      </c>
      <c r="AF492" s="258">
        <f t="shared" si="13"/>
        <v>1</v>
      </c>
      <c r="AG492" s="257"/>
      <c r="AH492" s="257"/>
      <c r="AI492" s="273" t="s">
        <v>1898</v>
      </c>
      <c r="AJ492" s="255"/>
    </row>
    <row r="493" ht="15.75" customHeight="1">
      <c r="A493" s="260" t="s">
        <v>194</v>
      </c>
      <c r="B493" s="248">
        <f t="shared" si="23"/>
        <v>493.21</v>
      </c>
      <c r="C493" s="249">
        <f t="shared" si="2"/>
        <v>3.94568</v>
      </c>
      <c r="D493" s="250">
        <f t="shared" si="3"/>
        <v>3.94568</v>
      </c>
      <c r="E493" s="251">
        <v>125.0</v>
      </c>
      <c r="F493" s="251">
        <v>163.21</v>
      </c>
      <c r="G493" s="48">
        <f t="shared" si="5"/>
        <v>0.3309138095</v>
      </c>
      <c r="H493" s="111">
        <f t="shared" si="6"/>
        <v>330</v>
      </c>
      <c r="I493" s="252">
        <f t="shared" si="7"/>
        <v>0.6690861905</v>
      </c>
      <c r="J493" s="248">
        <f t="shared" si="21"/>
        <v>493210000</v>
      </c>
      <c r="K493" s="253">
        <v>2010.0</v>
      </c>
      <c r="L493" s="254" t="s">
        <v>20</v>
      </c>
      <c r="M493" s="254"/>
      <c r="N493" s="254"/>
      <c r="O493" s="254"/>
      <c r="P493" s="254">
        <v>28.0</v>
      </c>
      <c r="Q493" s="253">
        <v>39.0</v>
      </c>
      <c r="R493" s="263">
        <f t="shared" si="8"/>
        <v>33.5</v>
      </c>
      <c r="S493" s="253">
        <v>48.0</v>
      </c>
      <c r="T493" s="253">
        <v>48.0</v>
      </c>
      <c r="U493" s="248">
        <f t="shared" si="9"/>
        <v>0</v>
      </c>
      <c r="V493" s="253">
        <f t="shared" si="10"/>
        <v>48</v>
      </c>
      <c r="W493" s="263">
        <f t="shared" si="11"/>
        <v>-14.5</v>
      </c>
      <c r="X493" s="257" t="s">
        <v>1602</v>
      </c>
      <c r="Y493" s="257" t="s">
        <v>1716</v>
      </c>
      <c r="Z493" s="257" t="s">
        <v>1567</v>
      </c>
      <c r="AA493" s="250">
        <v>61.2</v>
      </c>
      <c r="AB493" s="248">
        <f t="shared" si="15"/>
        <v>61200000</v>
      </c>
      <c r="AC493" s="248">
        <f t="shared" si="16"/>
        <v>163210000</v>
      </c>
      <c r="AD493" s="251">
        <v>330.0</v>
      </c>
      <c r="AE493" s="49">
        <f t="shared" si="22"/>
        <v>330000000</v>
      </c>
      <c r="AF493" s="258">
        <f t="shared" si="13"/>
        <v>0.4896</v>
      </c>
      <c r="AG493" s="257"/>
      <c r="AH493" s="257"/>
      <c r="AI493" s="273" t="s">
        <v>2492</v>
      </c>
      <c r="AJ493" s="255"/>
    </row>
    <row r="494" ht="15.75" customHeight="1">
      <c r="A494" s="260" t="s">
        <v>583</v>
      </c>
      <c r="B494" s="248">
        <f t="shared" si="23"/>
        <v>321.89</v>
      </c>
      <c r="C494" s="249">
        <f t="shared" si="2"/>
        <v>2.476076923</v>
      </c>
      <c r="D494" s="250">
        <f t="shared" si="3"/>
        <v>2.476076923</v>
      </c>
      <c r="E494" s="251">
        <v>130.0</v>
      </c>
      <c r="F494" s="251">
        <v>148.42</v>
      </c>
      <c r="G494" s="48">
        <f t="shared" si="5"/>
        <v>0.461089192</v>
      </c>
      <c r="H494" s="111">
        <f t="shared" si="6"/>
        <v>173.47</v>
      </c>
      <c r="I494" s="252">
        <f t="shared" si="7"/>
        <v>0.538910808</v>
      </c>
      <c r="J494" s="248">
        <f t="shared" si="21"/>
        <v>321890000</v>
      </c>
      <c r="K494" s="253">
        <v>2010.0</v>
      </c>
      <c r="L494" s="254" t="s">
        <v>20</v>
      </c>
      <c r="M494" s="254"/>
      <c r="N494" s="254"/>
      <c r="O494" s="254"/>
      <c r="P494" s="254">
        <v>72.0</v>
      </c>
      <c r="Q494" s="253">
        <v>63.0</v>
      </c>
      <c r="R494" s="254">
        <f t="shared" si="8"/>
        <v>67.5</v>
      </c>
      <c r="S494" s="253">
        <v>73.0</v>
      </c>
      <c r="T494" s="253">
        <v>73.0</v>
      </c>
      <c r="U494" s="253">
        <f t="shared" si="9"/>
        <v>0</v>
      </c>
      <c r="V494" s="253">
        <f t="shared" si="10"/>
        <v>73</v>
      </c>
      <c r="W494" s="254">
        <f t="shared" si="11"/>
        <v>-5.5</v>
      </c>
      <c r="X494" s="257" t="s">
        <v>1594</v>
      </c>
      <c r="Y494" s="257" t="s">
        <v>3223</v>
      </c>
      <c r="Z494" s="257" t="s">
        <v>1540</v>
      </c>
      <c r="AA494" s="250">
        <v>46.02</v>
      </c>
      <c r="AB494" s="248">
        <f t="shared" si="15"/>
        <v>46020000</v>
      </c>
      <c r="AC494" s="248">
        <f t="shared" si="16"/>
        <v>148420000</v>
      </c>
      <c r="AD494" s="251">
        <v>173.47</v>
      </c>
      <c r="AE494" s="49">
        <f t="shared" si="22"/>
        <v>173470000</v>
      </c>
      <c r="AF494" s="258">
        <f t="shared" si="13"/>
        <v>0.354</v>
      </c>
      <c r="AG494" s="257"/>
      <c r="AH494" s="257"/>
      <c r="AI494" s="273" t="s">
        <v>3224</v>
      </c>
      <c r="AJ494" s="255"/>
    </row>
    <row r="495" ht="15.75" customHeight="1">
      <c r="A495" s="260" t="s">
        <v>1080</v>
      </c>
      <c r="B495" s="248">
        <f t="shared" si="23"/>
        <v>319.71</v>
      </c>
      <c r="C495" s="249">
        <f t="shared" si="2"/>
        <v>2.1314</v>
      </c>
      <c r="D495" s="250">
        <f t="shared" si="3"/>
        <v>2.1314</v>
      </c>
      <c r="E495" s="251">
        <v>150.0</v>
      </c>
      <c r="F495" s="251">
        <v>131.77</v>
      </c>
      <c r="G495" s="48">
        <f t="shared" si="5"/>
        <v>0.4121547653</v>
      </c>
      <c r="H495" s="111">
        <f t="shared" si="6"/>
        <v>187.94</v>
      </c>
      <c r="I495" s="252">
        <f t="shared" si="7"/>
        <v>0.5878452347</v>
      </c>
      <c r="J495" s="248">
        <f t="shared" si="21"/>
        <v>319710000</v>
      </c>
      <c r="K495" s="253">
        <v>2010.0</v>
      </c>
      <c r="L495" s="254" t="s">
        <v>20</v>
      </c>
      <c r="M495" s="254"/>
      <c r="N495" s="254"/>
      <c r="O495" s="254"/>
      <c r="P495" s="254">
        <v>6.0</v>
      </c>
      <c r="Q495" s="253">
        <v>20.0</v>
      </c>
      <c r="R495" s="254">
        <f t="shared" si="8"/>
        <v>13</v>
      </c>
      <c r="S495" s="253">
        <v>42.0</v>
      </c>
      <c r="T495" s="253">
        <v>27.0</v>
      </c>
      <c r="U495" s="253">
        <f t="shared" si="9"/>
        <v>15</v>
      </c>
      <c r="V495" s="253">
        <f t="shared" si="10"/>
        <v>34.5</v>
      </c>
      <c r="W495" s="254">
        <f t="shared" si="11"/>
        <v>-21.5</v>
      </c>
      <c r="X495" s="257" t="s">
        <v>1602</v>
      </c>
      <c r="Y495" s="257" t="s">
        <v>1716</v>
      </c>
      <c r="Z495" s="257" t="s">
        <v>1534</v>
      </c>
      <c r="AA495" s="250">
        <v>40.3</v>
      </c>
      <c r="AB495" s="248">
        <f t="shared" si="15"/>
        <v>40300000</v>
      </c>
      <c r="AC495" s="248">
        <f t="shared" si="16"/>
        <v>131770000</v>
      </c>
      <c r="AD495" s="251">
        <v>187.94</v>
      </c>
      <c r="AE495" s="49">
        <f t="shared" si="22"/>
        <v>187940000</v>
      </c>
      <c r="AF495" s="258">
        <f t="shared" si="13"/>
        <v>0.2686666667</v>
      </c>
      <c r="AG495" s="257"/>
      <c r="AH495" s="257"/>
      <c r="AI495" s="273" t="s">
        <v>3466</v>
      </c>
      <c r="AJ495" s="255"/>
    </row>
    <row r="496" ht="15.75" customHeight="1">
      <c r="A496" s="260" t="s">
        <v>4012</v>
      </c>
      <c r="B496" s="248">
        <f t="shared" si="23"/>
        <v>215.28</v>
      </c>
      <c r="C496" s="249">
        <f t="shared" si="2"/>
        <v>1.4352</v>
      </c>
      <c r="D496" s="250">
        <f t="shared" si="3"/>
        <v>1.4352</v>
      </c>
      <c r="E496" s="251">
        <v>150.0</v>
      </c>
      <c r="F496" s="251">
        <v>63.15</v>
      </c>
      <c r="G496" s="48">
        <f t="shared" si="5"/>
        <v>0.2933389075</v>
      </c>
      <c r="H496" s="111">
        <f t="shared" si="6"/>
        <v>152.13</v>
      </c>
      <c r="I496" s="252">
        <f t="shared" si="7"/>
        <v>0.7066610925</v>
      </c>
      <c r="J496" s="248">
        <f t="shared" si="21"/>
        <v>215280000</v>
      </c>
      <c r="K496" s="253">
        <v>2010.0</v>
      </c>
      <c r="L496" s="254" t="s">
        <v>20</v>
      </c>
      <c r="M496" s="254"/>
      <c r="N496" s="254"/>
      <c r="O496" s="254"/>
      <c r="P496" s="254">
        <v>42.0</v>
      </c>
      <c r="Q496" s="253">
        <v>46.0</v>
      </c>
      <c r="R496" s="254">
        <f t="shared" si="8"/>
        <v>44</v>
      </c>
      <c r="S496" s="253">
        <v>57.0</v>
      </c>
      <c r="T496" s="253">
        <v>62.0</v>
      </c>
      <c r="U496" s="253">
        <f t="shared" si="9"/>
        <v>-5</v>
      </c>
      <c r="V496" s="253">
        <f t="shared" si="10"/>
        <v>59.5</v>
      </c>
      <c r="W496" s="254">
        <f t="shared" si="11"/>
        <v>-15.5</v>
      </c>
      <c r="X496" s="257" t="s">
        <v>1602</v>
      </c>
      <c r="Y496" s="257" t="s">
        <v>2388</v>
      </c>
      <c r="Z496" s="257" t="s">
        <v>1534</v>
      </c>
      <c r="AA496" s="250">
        <v>17.6</v>
      </c>
      <c r="AB496" s="248">
        <f t="shared" si="15"/>
        <v>17600000</v>
      </c>
      <c r="AC496" s="248">
        <f t="shared" si="16"/>
        <v>63150000</v>
      </c>
      <c r="AD496" s="251">
        <v>152.13</v>
      </c>
      <c r="AE496" s="49">
        <f t="shared" si="22"/>
        <v>152130000</v>
      </c>
      <c r="AF496" s="258">
        <f t="shared" si="13"/>
        <v>0.1173333333</v>
      </c>
      <c r="AG496" s="257"/>
      <c r="AH496" s="257"/>
      <c r="AI496" s="273" t="s">
        <v>4013</v>
      </c>
      <c r="AJ496" s="255"/>
    </row>
    <row r="497" ht="15.75" customHeight="1">
      <c r="A497" s="260" t="s">
        <v>4460</v>
      </c>
      <c r="B497" s="248">
        <f t="shared" si="23"/>
        <v>139.79</v>
      </c>
      <c r="C497" s="249">
        <f t="shared" si="2"/>
        <v>0.9319333333</v>
      </c>
      <c r="D497" s="250">
        <f t="shared" si="3"/>
        <v>0.9319333333</v>
      </c>
      <c r="E497" s="251">
        <v>150.0</v>
      </c>
      <c r="F497" s="251">
        <v>61.98</v>
      </c>
      <c r="G497" s="48">
        <f t="shared" si="5"/>
        <v>0.4433793547</v>
      </c>
      <c r="H497" s="111">
        <f t="shared" si="6"/>
        <v>77.81</v>
      </c>
      <c r="I497" s="252">
        <f t="shared" si="7"/>
        <v>0.5566206453</v>
      </c>
      <c r="J497" s="248">
        <f t="shared" si="21"/>
        <v>139790000</v>
      </c>
      <c r="K497" s="253">
        <v>2010.0</v>
      </c>
      <c r="L497" s="254" t="s">
        <v>20</v>
      </c>
      <c r="M497" s="254"/>
      <c r="N497" s="254"/>
      <c r="O497" s="254"/>
      <c r="P497" s="254">
        <v>33.0</v>
      </c>
      <c r="Q497" s="253">
        <v>43.0</v>
      </c>
      <c r="R497" s="263">
        <f t="shared" si="8"/>
        <v>38</v>
      </c>
      <c r="S497" s="253">
        <v>38.0</v>
      </c>
      <c r="T497" s="253">
        <v>51.0</v>
      </c>
      <c r="U497" s="253">
        <f t="shared" si="9"/>
        <v>-13</v>
      </c>
      <c r="V497" s="253">
        <f t="shared" si="10"/>
        <v>44.5</v>
      </c>
      <c r="W497" s="263">
        <f t="shared" si="11"/>
        <v>-6.5</v>
      </c>
      <c r="X497" s="257" t="s">
        <v>1395</v>
      </c>
      <c r="Y497" s="257" t="s">
        <v>1611</v>
      </c>
      <c r="Z497" s="257" t="s">
        <v>1567</v>
      </c>
      <c r="AA497" s="250">
        <v>31.5</v>
      </c>
      <c r="AB497" s="248">
        <f t="shared" si="15"/>
        <v>31500000</v>
      </c>
      <c r="AC497" s="248">
        <f t="shared" si="16"/>
        <v>61980000</v>
      </c>
      <c r="AD497" s="251">
        <v>77.81</v>
      </c>
      <c r="AE497" s="49">
        <f t="shared" si="22"/>
        <v>77810000</v>
      </c>
      <c r="AF497" s="258">
        <f t="shared" si="13"/>
        <v>0.21</v>
      </c>
      <c r="AG497" s="257"/>
      <c r="AH497" s="257"/>
      <c r="AI497" s="273" t="s">
        <v>4461</v>
      </c>
      <c r="AJ497" s="255"/>
    </row>
    <row r="498" ht="15.75" customHeight="1">
      <c r="A498" s="260" t="s">
        <v>3099</v>
      </c>
      <c r="B498" s="248">
        <f t="shared" si="23"/>
        <v>415.69</v>
      </c>
      <c r="C498" s="249">
        <f t="shared" si="2"/>
        <v>2.681870968</v>
      </c>
      <c r="D498" s="250">
        <f t="shared" si="3"/>
        <v>2.681870968</v>
      </c>
      <c r="E498" s="251">
        <v>155.0</v>
      </c>
      <c r="F498" s="251">
        <v>104.39</v>
      </c>
      <c r="G498" s="48">
        <f t="shared" si="5"/>
        <v>0.2511246361</v>
      </c>
      <c r="H498" s="111">
        <f t="shared" si="6"/>
        <v>311.3</v>
      </c>
      <c r="I498" s="252">
        <f t="shared" si="7"/>
        <v>0.7488753639</v>
      </c>
      <c r="J498" s="248">
        <f t="shared" si="21"/>
        <v>415690000</v>
      </c>
      <c r="K498" s="253">
        <v>2010.0</v>
      </c>
      <c r="L498" s="254" t="s">
        <v>20</v>
      </c>
      <c r="M498" s="254"/>
      <c r="N498" s="254"/>
      <c r="O498" s="254"/>
      <c r="P498" s="254">
        <v>49.0</v>
      </c>
      <c r="Q498" s="253">
        <v>53.0</v>
      </c>
      <c r="R498" s="263">
        <f t="shared" si="8"/>
        <v>51</v>
      </c>
      <c r="S498" s="253">
        <v>63.0</v>
      </c>
      <c r="T498" s="253">
        <v>60.0</v>
      </c>
      <c r="U498" s="248">
        <f t="shared" si="9"/>
        <v>3</v>
      </c>
      <c r="V498" s="253">
        <f t="shared" si="10"/>
        <v>61.5</v>
      </c>
      <c r="W498" s="263">
        <f t="shared" si="11"/>
        <v>-10.5</v>
      </c>
      <c r="X498" s="257" t="s">
        <v>1694</v>
      </c>
      <c r="Y498" s="257" t="s">
        <v>1897</v>
      </c>
      <c r="Z498" s="257" t="s">
        <v>3100</v>
      </c>
      <c r="AA498" s="250">
        <v>24.0</v>
      </c>
      <c r="AB498" s="248">
        <f t="shared" si="15"/>
        <v>24000000</v>
      </c>
      <c r="AC498" s="248">
        <f t="shared" si="16"/>
        <v>104390000</v>
      </c>
      <c r="AD498" s="251">
        <v>311.3</v>
      </c>
      <c r="AE498" s="49">
        <f t="shared" si="22"/>
        <v>311300000</v>
      </c>
      <c r="AF498" s="258">
        <f t="shared" si="13"/>
        <v>0.1548387097</v>
      </c>
      <c r="AG498" s="257"/>
      <c r="AH498" s="257"/>
      <c r="AI498" s="273" t="s">
        <v>3101</v>
      </c>
      <c r="AJ498" s="255"/>
    </row>
    <row r="499" ht="15.75" customHeight="1">
      <c r="A499" s="247" t="s">
        <v>404</v>
      </c>
      <c r="B499" s="248">
        <f t="shared" si="23"/>
        <v>825.54</v>
      </c>
      <c r="C499" s="249">
        <f t="shared" si="2"/>
        <v>5.159625</v>
      </c>
      <c r="D499" s="250">
        <f t="shared" si="3"/>
        <v>5.159625</v>
      </c>
      <c r="E499" s="251">
        <v>160.0</v>
      </c>
      <c r="F499" s="251">
        <v>292.58</v>
      </c>
      <c r="G499" s="48">
        <f t="shared" si="5"/>
        <v>0.3544104465</v>
      </c>
      <c r="H499" s="111">
        <f t="shared" si="6"/>
        <v>532.96</v>
      </c>
      <c r="I499" s="252">
        <f t="shared" si="7"/>
        <v>0.6455895535</v>
      </c>
      <c r="J499" s="248">
        <f t="shared" si="21"/>
        <v>825540000</v>
      </c>
      <c r="K499" s="253">
        <v>2010.0</v>
      </c>
      <c r="L499" s="254" t="s">
        <v>20</v>
      </c>
      <c r="M499" s="254"/>
      <c r="N499" s="254"/>
      <c r="O499" s="254"/>
      <c r="P499" s="254">
        <v>86.0</v>
      </c>
      <c r="Q499" s="253">
        <v>74.0</v>
      </c>
      <c r="R499" s="263">
        <f t="shared" si="8"/>
        <v>80</v>
      </c>
      <c r="S499" s="253">
        <v>93.0</v>
      </c>
      <c r="T499" s="253">
        <v>86.0</v>
      </c>
      <c r="U499" s="248">
        <f t="shared" si="9"/>
        <v>7</v>
      </c>
      <c r="V499" s="253">
        <f t="shared" si="10"/>
        <v>89.5</v>
      </c>
      <c r="W499" s="263">
        <f t="shared" si="11"/>
        <v>-9.5</v>
      </c>
      <c r="X499" s="257" t="s">
        <v>1602</v>
      </c>
      <c r="Y499" s="257" t="s">
        <v>2197</v>
      </c>
      <c r="Z499" s="257" t="s">
        <v>1540</v>
      </c>
      <c r="AA499" s="250">
        <v>62.8</v>
      </c>
      <c r="AB499" s="248">
        <f t="shared" si="15"/>
        <v>62800000</v>
      </c>
      <c r="AC499" s="248">
        <f t="shared" si="16"/>
        <v>292580000</v>
      </c>
      <c r="AD499" s="251">
        <v>532.96</v>
      </c>
      <c r="AE499" s="49">
        <f t="shared" si="22"/>
        <v>532960000</v>
      </c>
      <c r="AF499" s="258">
        <f t="shared" si="13"/>
        <v>0.3925</v>
      </c>
      <c r="AG499" s="257"/>
      <c r="AH499" s="257"/>
      <c r="AI499" s="273" t="s">
        <v>2198</v>
      </c>
      <c r="AJ499" s="255"/>
    </row>
    <row r="500" ht="15.75" customHeight="1">
      <c r="A500" s="247" t="s">
        <v>837</v>
      </c>
      <c r="B500" s="248">
        <f t="shared" si="23"/>
        <v>752.6</v>
      </c>
      <c r="C500" s="249">
        <f t="shared" si="2"/>
        <v>4.561212121</v>
      </c>
      <c r="D500" s="250">
        <f t="shared" si="3"/>
        <v>4.561212121</v>
      </c>
      <c r="E500" s="251">
        <v>165.0</v>
      </c>
      <c r="F500" s="251">
        <v>238.74</v>
      </c>
      <c r="G500" s="48">
        <f t="shared" si="5"/>
        <v>0.3172203029</v>
      </c>
      <c r="H500" s="111">
        <f t="shared" si="6"/>
        <v>513.86</v>
      </c>
      <c r="I500" s="252">
        <f t="shared" si="7"/>
        <v>0.6827796971</v>
      </c>
      <c r="J500" s="248">
        <f t="shared" si="21"/>
        <v>752600000</v>
      </c>
      <c r="K500" s="253">
        <v>2010.0</v>
      </c>
      <c r="L500" s="254" t="s">
        <v>20</v>
      </c>
      <c r="M500" s="254"/>
      <c r="N500" s="254"/>
      <c r="O500" s="254"/>
      <c r="P500" s="254">
        <v>57.0</v>
      </c>
      <c r="Q500" s="253">
        <v>58.0</v>
      </c>
      <c r="R500" s="263">
        <f t="shared" si="8"/>
        <v>57.5</v>
      </c>
      <c r="S500" s="253">
        <v>64.0</v>
      </c>
      <c r="T500" s="253">
        <v>64.0</v>
      </c>
      <c r="U500" s="248">
        <f t="shared" si="9"/>
        <v>0</v>
      </c>
      <c r="V500" s="253">
        <f t="shared" si="10"/>
        <v>64</v>
      </c>
      <c r="W500" s="263">
        <f t="shared" si="11"/>
        <v>-6.5</v>
      </c>
      <c r="X500" s="257" t="s">
        <v>1594</v>
      </c>
      <c r="Y500" s="257" t="s">
        <v>1799</v>
      </c>
      <c r="Z500" s="257" t="s">
        <v>1550</v>
      </c>
      <c r="AA500" s="250">
        <v>70.8</v>
      </c>
      <c r="AB500" s="248">
        <f t="shared" si="15"/>
        <v>70800000</v>
      </c>
      <c r="AC500" s="248">
        <f t="shared" si="16"/>
        <v>238740000</v>
      </c>
      <c r="AD500" s="251">
        <v>513.86</v>
      </c>
      <c r="AE500" s="49">
        <f t="shared" si="22"/>
        <v>513860000</v>
      </c>
      <c r="AF500" s="258">
        <f t="shared" si="13"/>
        <v>0.4290909091</v>
      </c>
      <c r="AG500" s="257"/>
      <c r="AH500" s="257"/>
      <c r="AI500" s="273" t="s">
        <v>2301</v>
      </c>
      <c r="AJ500" s="255"/>
    </row>
    <row r="501" ht="15.75" customHeight="1">
      <c r="A501" s="260" t="s">
        <v>377</v>
      </c>
      <c r="B501" s="248">
        <f t="shared" si="23"/>
        <v>494.88</v>
      </c>
      <c r="C501" s="249">
        <f t="shared" si="2"/>
        <v>2.999272727</v>
      </c>
      <c r="D501" s="250">
        <f t="shared" si="3"/>
        <v>2.999272727</v>
      </c>
      <c r="E501" s="251">
        <v>165.0</v>
      </c>
      <c r="F501" s="251">
        <v>217.58</v>
      </c>
      <c r="G501" s="48">
        <f t="shared" si="5"/>
        <v>0.4396621403</v>
      </c>
      <c r="H501" s="111">
        <f t="shared" si="6"/>
        <v>277.3</v>
      </c>
      <c r="I501" s="252">
        <f t="shared" si="7"/>
        <v>0.5603378597</v>
      </c>
      <c r="J501" s="248">
        <f t="shared" si="21"/>
        <v>494880000</v>
      </c>
      <c r="K501" s="253">
        <v>2010.0</v>
      </c>
      <c r="L501" s="254" t="s">
        <v>20</v>
      </c>
      <c r="M501" s="254"/>
      <c r="N501" s="254"/>
      <c r="O501" s="254"/>
      <c r="P501" s="254">
        <v>98.0</v>
      </c>
      <c r="Q501" s="253">
        <v>74.0</v>
      </c>
      <c r="R501" s="263">
        <f t="shared" si="8"/>
        <v>86</v>
      </c>
      <c r="S501" s="253">
        <v>90.0</v>
      </c>
      <c r="T501" s="253">
        <v>88.0</v>
      </c>
      <c r="U501" s="248">
        <f t="shared" si="9"/>
        <v>2</v>
      </c>
      <c r="V501" s="253">
        <f t="shared" si="10"/>
        <v>89</v>
      </c>
      <c r="W501" s="263">
        <f t="shared" si="11"/>
        <v>-3</v>
      </c>
      <c r="X501" s="257" t="s">
        <v>1594</v>
      </c>
      <c r="Y501" s="257" t="s">
        <v>1799</v>
      </c>
      <c r="Z501" s="257" t="s">
        <v>1534</v>
      </c>
      <c r="AA501" s="250">
        <v>43.7</v>
      </c>
      <c r="AB501" s="248">
        <f t="shared" si="15"/>
        <v>43700000</v>
      </c>
      <c r="AC501" s="248">
        <f t="shared" si="16"/>
        <v>217580000</v>
      </c>
      <c r="AD501" s="251">
        <v>277.3</v>
      </c>
      <c r="AE501" s="49">
        <f t="shared" si="22"/>
        <v>277300000</v>
      </c>
      <c r="AF501" s="258">
        <f t="shared" si="13"/>
        <v>0.2648484848</v>
      </c>
      <c r="AG501" s="257"/>
      <c r="AH501" s="257"/>
      <c r="AI501" s="273" t="s">
        <v>2928</v>
      </c>
      <c r="AJ501" s="255"/>
    </row>
    <row r="502" ht="15.75" customHeight="1">
      <c r="A502" s="260" t="s">
        <v>1263</v>
      </c>
      <c r="B502" s="248">
        <f t="shared" si="23"/>
        <v>400.06</v>
      </c>
      <c r="C502" s="249">
        <f t="shared" si="2"/>
        <v>2.353294118</v>
      </c>
      <c r="D502" s="250">
        <f t="shared" si="3"/>
        <v>2.353294118</v>
      </c>
      <c r="E502" s="251">
        <v>170.0</v>
      </c>
      <c r="F502" s="251">
        <v>172.06</v>
      </c>
      <c r="G502" s="48">
        <f t="shared" si="5"/>
        <v>0.4300854872</v>
      </c>
      <c r="H502" s="111">
        <f t="shared" si="6"/>
        <v>228</v>
      </c>
      <c r="I502" s="252">
        <f t="shared" si="7"/>
        <v>0.5699145128</v>
      </c>
      <c r="J502" s="248">
        <f t="shared" si="21"/>
        <v>400060000</v>
      </c>
      <c r="K502" s="253">
        <v>2010.0</v>
      </c>
      <c r="L502" s="254" t="s">
        <v>20</v>
      </c>
      <c r="M502" s="254"/>
      <c r="N502" s="254"/>
      <c r="O502" s="254"/>
      <c r="P502" s="254">
        <v>50.0</v>
      </c>
      <c r="Q502" s="253">
        <v>49.0</v>
      </c>
      <c r="R502" s="254">
        <f t="shared" si="8"/>
        <v>49.5</v>
      </c>
      <c r="S502" s="253">
        <v>67.0</v>
      </c>
      <c r="T502" s="253">
        <v>71.0</v>
      </c>
      <c r="U502" s="253">
        <f t="shared" si="9"/>
        <v>-4</v>
      </c>
      <c r="V502" s="253">
        <f t="shared" si="10"/>
        <v>69</v>
      </c>
      <c r="W502" s="254">
        <f t="shared" si="11"/>
        <v>-19.5</v>
      </c>
      <c r="X502" s="257" t="s">
        <v>1602</v>
      </c>
      <c r="Y502" s="257" t="s">
        <v>2187</v>
      </c>
      <c r="Z502" s="257" t="s">
        <v>1550</v>
      </c>
      <c r="AA502" s="250">
        <v>44.03</v>
      </c>
      <c r="AB502" s="248">
        <f t="shared" si="15"/>
        <v>44030000</v>
      </c>
      <c r="AC502" s="248">
        <f t="shared" si="16"/>
        <v>172060000</v>
      </c>
      <c r="AD502" s="251">
        <v>228.0</v>
      </c>
      <c r="AE502" s="49">
        <f t="shared" si="22"/>
        <v>228000000</v>
      </c>
      <c r="AF502" s="258">
        <f t="shared" si="13"/>
        <v>0.259</v>
      </c>
      <c r="AG502" s="257"/>
      <c r="AH502" s="257"/>
      <c r="AI502" s="273" t="s">
        <v>3292</v>
      </c>
      <c r="AJ502" s="255"/>
    </row>
    <row r="503" ht="15.75" customHeight="1">
      <c r="A503" s="247" t="s">
        <v>1239</v>
      </c>
      <c r="B503" s="248">
        <f t="shared" si="23"/>
        <v>1063.16</v>
      </c>
      <c r="C503" s="249">
        <f t="shared" si="2"/>
        <v>5.3158</v>
      </c>
      <c r="D503" s="250">
        <f t="shared" si="3"/>
        <v>5.3158</v>
      </c>
      <c r="E503" s="251">
        <v>200.0</v>
      </c>
      <c r="F503" s="251">
        <v>415.0</v>
      </c>
      <c r="G503" s="48">
        <f t="shared" si="5"/>
        <v>0.3903457617</v>
      </c>
      <c r="H503" s="111">
        <f t="shared" si="6"/>
        <v>648.16</v>
      </c>
      <c r="I503" s="252">
        <f t="shared" si="7"/>
        <v>0.6096542383</v>
      </c>
      <c r="J503" s="248">
        <f t="shared" si="21"/>
        <v>1063160000</v>
      </c>
      <c r="K503" s="253">
        <v>2010.0</v>
      </c>
      <c r="L503" s="254" t="s">
        <v>20</v>
      </c>
      <c r="M503" s="254"/>
      <c r="N503" s="254"/>
      <c r="O503" s="254"/>
      <c r="P503" s="254">
        <v>99.0</v>
      </c>
      <c r="Q503" s="253">
        <v>92.0</v>
      </c>
      <c r="R503" s="263">
        <f t="shared" si="8"/>
        <v>95.5</v>
      </c>
      <c r="S503" s="253">
        <v>91.0</v>
      </c>
      <c r="T503" s="253">
        <v>91.0</v>
      </c>
      <c r="U503" s="253">
        <f t="shared" si="9"/>
        <v>0</v>
      </c>
      <c r="V503" s="253">
        <f t="shared" si="10"/>
        <v>91</v>
      </c>
      <c r="W503" s="263">
        <f t="shared" si="11"/>
        <v>4.5</v>
      </c>
      <c r="X503" s="257" t="s">
        <v>1594</v>
      </c>
      <c r="Y503" s="257" t="s">
        <v>1799</v>
      </c>
      <c r="Z503" s="257" t="s">
        <v>1550</v>
      </c>
      <c r="AA503" s="250">
        <v>110.3</v>
      </c>
      <c r="AB503" s="248">
        <f t="shared" si="15"/>
        <v>110300000</v>
      </c>
      <c r="AC503" s="248">
        <f t="shared" si="16"/>
        <v>415000000</v>
      </c>
      <c r="AD503" s="251">
        <v>648.16</v>
      </c>
      <c r="AE503" s="49">
        <f t="shared" si="22"/>
        <v>648160000</v>
      </c>
      <c r="AF503" s="258">
        <f t="shared" si="13"/>
        <v>0.5515</v>
      </c>
      <c r="AG503" s="264" t="s">
        <v>1608</v>
      </c>
      <c r="AH503" s="264" t="s">
        <v>1839</v>
      </c>
      <c r="AI503" s="273" t="s">
        <v>2172</v>
      </c>
      <c r="AJ503" s="255"/>
    </row>
    <row r="504" ht="15.75" customHeight="1">
      <c r="A504" s="247" t="s">
        <v>51</v>
      </c>
      <c r="B504" s="248">
        <f t="shared" si="23"/>
        <v>1025.47</v>
      </c>
      <c r="C504" s="249">
        <f t="shared" si="2"/>
        <v>5.12735</v>
      </c>
      <c r="D504" s="250">
        <f t="shared" si="3"/>
        <v>5.12735</v>
      </c>
      <c r="E504" s="251">
        <v>200.0</v>
      </c>
      <c r="F504" s="251">
        <v>334.19</v>
      </c>
      <c r="G504" s="48">
        <f t="shared" si="5"/>
        <v>0.3258895921</v>
      </c>
      <c r="H504" s="111">
        <f t="shared" si="6"/>
        <v>691.28</v>
      </c>
      <c r="I504" s="252">
        <f t="shared" si="7"/>
        <v>0.6741104079</v>
      </c>
      <c r="J504" s="248">
        <f t="shared" si="21"/>
        <v>1025470000</v>
      </c>
      <c r="K504" s="253">
        <v>2010.0</v>
      </c>
      <c r="L504" s="254" t="s">
        <v>20</v>
      </c>
      <c r="M504" s="254"/>
      <c r="N504" s="254"/>
      <c r="O504" s="254"/>
      <c r="P504" s="254">
        <v>52.0</v>
      </c>
      <c r="Q504" s="253">
        <v>53.0</v>
      </c>
      <c r="R504" s="263">
        <f t="shared" si="8"/>
        <v>52.5</v>
      </c>
      <c r="S504" s="253">
        <v>72.0</v>
      </c>
      <c r="T504" s="253">
        <v>55.0</v>
      </c>
      <c r="U504" s="248">
        <f t="shared" si="9"/>
        <v>17</v>
      </c>
      <c r="V504" s="253">
        <f t="shared" si="10"/>
        <v>63.5</v>
      </c>
      <c r="W504" s="263">
        <f t="shared" si="11"/>
        <v>-11</v>
      </c>
      <c r="X504" s="257" t="s">
        <v>1694</v>
      </c>
      <c r="Y504" s="257" t="s">
        <v>1897</v>
      </c>
      <c r="Z504" s="257" t="s">
        <v>1534</v>
      </c>
      <c r="AA504" s="250">
        <v>116.1</v>
      </c>
      <c r="AB504" s="248">
        <f t="shared" si="15"/>
        <v>116100000</v>
      </c>
      <c r="AC504" s="248">
        <f t="shared" si="16"/>
        <v>334190000</v>
      </c>
      <c r="AD504" s="251">
        <v>691.28</v>
      </c>
      <c r="AE504" s="49">
        <f t="shared" si="22"/>
        <v>691280000</v>
      </c>
      <c r="AF504" s="258">
        <f t="shared" si="13"/>
        <v>0.5805</v>
      </c>
      <c r="AG504" s="257"/>
      <c r="AH504" s="257"/>
      <c r="AI504" s="273" t="s">
        <v>2203</v>
      </c>
      <c r="AJ504" s="255"/>
    </row>
    <row r="505" ht="15.75" customHeight="1">
      <c r="A505" s="260" t="s">
        <v>437</v>
      </c>
      <c r="B505" s="248">
        <f t="shared" si="23"/>
        <v>623.93</v>
      </c>
      <c r="C505" s="249">
        <f t="shared" si="2"/>
        <v>3.11965</v>
      </c>
      <c r="D505" s="250">
        <f t="shared" si="3"/>
        <v>3.11965</v>
      </c>
      <c r="E505" s="251">
        <v>200.0</v>
      </c>
      <c r="F505" s="251">
        <v>312.43</v>
      </c>
      <c r="G505" s="48">
        <f t="shared" si="5"/>
        <v>0.5007452759</v>
      </c>
      <c r="H505" s="111">
        <f t="shared" si="6"/>
        <v>311.5</v>
      </c>
      <c r="I505" s="252">
        <f t="shared" si="7"/>
        <v>0.4992547241</v>
      </c>
      <c r="J505" s="248">
        <f t="shared" si="21"/>
        <v>623930000</v>
      </c>
      <c r="K505" s="253">
        <v>2010.0</v>
      </c>
      <c r="L505" s="254" t="s">
        <v>20</v>
      </c>
      <c r="M505" s="254"/>
      <c r="N505" s="254"/>
      <c r="O505" s="254"/>
      <c r="P505" s="254">
        <v>74.0</v>
      </c>
      <c r="Q505" s="253">
        <v>57.0</v>
      </c>
      <c r="R505" s="263">
        <f t="shared" si="8"/>
        <v>65.5</v>
      </c>
      <c r="S505" s="253">
        <v>80.0</v>
      </c>
      <c r="T505" s="253">
        <v>66.0</v>
      </c>
      <c r="U505" s="248">
        <f t="shared" si="9"/>
        <v>14</v>
      </c>
      <c r="V505" s="253">
        <f t="shared" si="10"/>
        <v>73</v>
      </c>
      <c r="W505" s="263">
        <f t="shared" si="11"/>
        <v>-7.5</v>
      </c>
      <c r="X505" s="257" t="s">
        <v>1602</v>
      </c>
      <c r="Y505" s="257" t="s">
        <v>2187</v>
      </c>
      <c r="Z505" s="257" t="s">
        <v>1550</v>
      </c>
      <c r="AA505" s="250">
        <v>128.1</v>
      </c>
      <c r="AB505" s="248">
        <f t="shared" si="15"/>
        <v>128100000</v>
      </c>
      <c r="AC505" s="248">
        <f t="shared" si="16"/>
        <v>312430000</v>
      </c>
      <c r="AD505" s="251">
        <v>311.5</v>
      </c>
      <c r="AE505" s="49">
        <f t="shared" si="22"/>
        <v>311500000</v>
      </c>
      <c r="AF505" s="258">
        <f t="shared" si="13"/>
        <v>0.6405</v>
      </c>
      <c r="AG505" s="257"/>
      <c r="AH505" s="257"/>
      <c r="AI505" s="273" t="s">
        <v>2855</v>
      </c>
      <c r="AJ505" s="255"/>
    </row>
    <row r="506" ht="15.75" customHeight="1">
      <c r="A506" s="260" t="s">
        <v>739</v>
      </c>
      <c r="B506" s="248">
        <f t="shared" si="23"/>
        <v>336.37</v>
      </c>
      <c r="C506" s="249">
        <f t="shared" si="2"/>
        <v>1.68185</v>
      </c>
      <c r="D506" s="250">
        <f t="shared" si="3"/>
        <v>1.68185</v>
      </c>
      <c r="E506" s="251">
        <v>200.0</v>
      </c>
      <c r="F506" s="251">
        <v>90.76</v>
      </c>
      <c r="G506" s="48">
        <f t="shared" si="5"/>
        <v>0.2698219223</v>
      </c>
      <c r="H506" s="111">
        <f t="shared" si="6"/>
        <v>245.61</v>
      </c>
      <c r="I506" s="252">
        <f t="shared" si="7"/>
        <v>0.7301780777</v>
      </c>
      <c r="J506" s="248">
        <f t="shared" si="21"/>
        <v>336370000</v>
      </c>
      <c r="K506" s="253">
        <v>2010.0</v>
      </c>
      <c r="L506" s="254" t="s">
        <v>20</v>
      </c>
      <c r="M506" s="254"/>
      <c r="N506" s="254"/>
      <c r="O506" s="254"/>
      <c r="P506" s="254">
        <v>36.0</v>
      </c>
      <c r="Q506" s="253">
        <v>50.0</v>
      </c>
      <c r="R506" s="263">
        <f t="shared" si="8"/>
        <v>43</v>
      </c>
      <c r="S506" s="253">
        <v>71.0</v>
      </c>
      <c r="T506" s="253">
        <v>74.0</v>
      </c>
      <c r="U506" s="248">
        <f t="shared" si="9"/>
        <v>-3</v>
      </c>
      <c r="V506" s="253">
        <f t="shared" si="10"/>
        <v>72.5</v>
      </c>
      <c r="W506" s="263">
        <f t="shared" si="11"/>
        <v>-29.5</v>
      </c>
      <c r="X506" s="257" t="s">
        <v>1602</v>
      </c>
      <c r="Y506" s="257" t="s">
        <v>1716</v>
      </c>
      <c r="Z506" s="257" t="s">
        <v>1534</v>
      </c>
      <c r="AA506" s="250">
        <v>30.0</v>
      </c>
      <c r="AB506" s="248">
        <f t="shared" si="15"/>
        <v>30000000</v>
      </c>
      <c r="AC506" s="248">
        <f t="shared" si="16"/>
        <v>90760000</v>
      </c>
      <c r="AD506" s="251">
        <v>245.61</v>
      </c>
      <c r="AE506" s="49">
        <f t="shared" si="22"/>
        <v>245610000</v>
      </c>
      <c r="AF506" s="258">
        <f t="shared" si="13"/>
        <v>0.15</v>
      </c>
      <c r="AG506" s="257"/>
      <c r="AH506" s="257"/>
      <c r="AI506" s="273" t="s">
        <v>3799</v>
      </c>
      <c r="AJ506" s="255"/>
    </row>
    <row r="507" ht="15.75" customHeight="1">
      <c r="A507" s="260" t="s">
        <v>789</v>
      </c>
      <c r="B507" s="248">
        <f t="shared" si="23"/>
        <v>321.67</v>
      </c>
      <c r="C507" s="249">
        <f t="shared" si="2"/>
        <v>1.60835</v>
      </c>
      <c r="D507" s="250">
        <f t="shared" si="3"/>
        <v>1.60835</v>
      </c>
      <c r="E507" s="251">
        <v>200.0</v>
      </c>
      <c r="F507" s="251">
        <v>105.27</v>
      </c>
      <c r="G507" s="48">
        <f t="shared" si="5"/>
        <v>0.3272608574</v>
      </c>
      <c r="H507" s="111">
        <f t="shared" si="6"/>
        <v>216.4</v>
      </c>
      <c r="I507" s="252">
        <f t="shared" si="7"/>
        <v>0.6727391426</v>
      </c>
      <c r="J507" s="248">
        <f t="shared" si="21"/>
        <v>321670000</v>
      </c>
      <c r="K507" s="253">
        <v>2010.0</v>
      </c>
      <c r="L507" s="254" t="s">
        <v>20</v>
      </c>
      <c r="M507" s="254"/>
      <c r="N507" s="254"/>
      <c r="O507" s="254"/>
      <c r="P507" s="254">
        <v>42.0</v>
      </c>
      <c r="Q507" s="253">
        <v>53.0</v>
      </c>
      <c r="R507" s="254">
        <f t="shared" si="8"/>
        <v>47.5</v>
      </c>
      <c r="S507" s="253">
        <v>59.0</v>
      </c>
      <c r="T507" s="253">
        <v>62.0</v>
      </c>
      <c r="U507" s="253">
        <f t="shared" si="9"/>
        <v>-3</v>
      </c>
      <c r="V507" s="253">
        <f t="shared" si="10"/>
        <v>60.5</v>
      </c>
      <c r="W507" s="254">
        <f t="shared" si="11"/>
        <v>-13</v>
      </c>
      <c r="X507" s="257" t="s">
        <v>1602</v>
      </c>
      <c r="Y507" s="257" t="s">
        <v>2054</v>
      </c>
      <c r="Z507" s="257" t="s">
        <v>1534</v>
      </c>
      <c r="AA507" s="250">
        <v>36.0</v>
      </c>
      <c r="AB507" s="248">
        <f t="shared" si="15"/>
        <v>36000000</v>
      </c>
      <c r="AC507" s="248">
        <f t="shared" si="16"/>
        <v>105270000</v>
      </c>
      <c r="AD507" s="251">
        <v>216.4</v>
      </c>
      <c r="AE507" s="49">
        <f t="shared" si="22"/>
        <v>216400000</v>
      </c>
      <c r="AF507" s="258">
        <f t="shared" si="13"/>
        <v>0.18</v>
      </c>
      <c r="AG507" s="257"/>
      <c r="AH507" s="257"/>
      <c r="AI507" s="273" t="s">
        <v>3861</v>
      </c>
      <c r="AJ507" s="255"/>
    </row>
    <row r="508" ht="15.75" customHeight="1">
      <c r="A508" s="260" t="s">
        <v>924</v>
      </c>
      <c r="B508" s="248">
        <f t="shared" si="23"/>
        <v>591.79</v>
      </c>
      <c r="C508" s="249">
        <f t="shared" si="2"/>
        <v>2.276115385</v>
      </c>
      <c r="D508" s="250">
        <f t="shared" si="3"/>
        <v>2.276115385</v>
      </c>
      <c r="E508" s="251">
        <v>260.0</v>
      </c>
      <c r="F508" s="251">
        <v>200.82</v>
      </c>
      <c r="G508" s="48">
        <f t="shared" si="5"/>
        <v>0.3393433481</v>
      </c>
      <c r="H508" s="111">
        <f t="shared" si="6"/>
        <v>390.97</v>
      </c>
      <c r="I508" s="252">
        <f t="shared" si="7"/>
        <v>0.6606566519</v>
      </c>
      <c r="J508" s="248">
        <f t="shared" si="21"/>
        <v>591790000</v>
      </c>
      <c r="K508" s="253">
        <v>2010.0</v>
      </c>
      <c r="L508" s="254" t="s">
        <v>20</v>
      </c>
      <c r="M508" s="254"/>
      <c r="N508" s="254"/>
      <c r="O508" s="254"/>
      <c r="P508" s="254">
        <v>89.0</v>
      </c>
      <c r="Q508" s="253">
        <v>71.0</v>
      </c>
      <c r="R508" s="263">
        <f t="shared" si="8"/>
        <v>80</v>
      </c>
      <c r="S508" s="253">
        <v>88.0</v>
      </c>
      <c r="T508" s="253">
        <v>82.0</v>
      </c>
      <c r="U508" s="248">
        <f t="shared" si="9"/>
        <v>6</v>
      </c>
      <c r="V508" s="253">
        <f t="shared" si="10"/>
        <v>85</v>
      </c>
      <c r="W508" s="263">
        <f t="shared" si="11"/>
        <v>-5</v>
      </c>
      <c r="X508" s="257" t="s">
        <v>1594</v>
      </c>
      <c r="Y508" s="257" t="s">
        <v>2106</v>
      </c>
      <c r="Z508" s="257" t="s">
        <v>1534</v>
      </c>
      <c r="AA508" s="250">
        <v>48.77</v>
      </c>
      <c r="AB508" s="248">
        <f t="shared" si="15"/>
        <v>48770000</v>
      </c>
      <c r="AC508" s="248">
        <f t="shared" si="16"/>
        <v>200820000</v>
      </c>
      <c r="AD508" s="251">
        <v>390.97</v>
      </c>
      <c r="AE508" s="49">
        <f t="shared" si="22"/>
        <v>390970000</v>
      </c>
      <c r="AF508" s="258">
        <f t="shared" si="13"/>
        <v>0.1875769231</v>
      </c>
      <c r="AG508" s="257"/>
      <c r="AH508" s="257"/>
      <c r="AI508" s="273" t="s">
        <v>3363</v>
      </c>
      <c r="AJ508" s="255"/>
    </row>
    <row r="509" ht="15.75" customHeight="1">
      <c r="A509" s="247" t="s">
        <v>1970</v>
      </c>
      <c r="B509" s="49">
        <f t="shared" ref="B509:B627" si="24">J509/1000000</f>
        <v>1.4</v>
      </c>
      <c r="C509" s="249">
        <f t="shared" si="2"/>
        <v>7</v>
      </c>
      <c r="D509" s="250">
        <f t="shared" si="3"/>
        <v>7</v>
      </c>
      <c r="E509" s="272">
        <v>0.2</v>
      </c>
      <c r="F509" s="251">
        <v>1.32</v>
      </c>
      <c r="G509" s="48">
        <f t="shared" si="5"/>
        <v>0.9428571429</v>
      </c>
      <c r="H509" s="111">
        <f t="shared" si="6"/>
        <v>0.45</v>
      </c>
      <c r="I509" s="252">
        <f t="shared" si="7"/>
        <v>0.3214285714</v>
      </c>
      <c r="J509" s="266">
        <f t="shared" ref="J509:J512" si="25">SUM(AB509:AC509)</f>
        <v>1400000</v>
      </c>
      <c r="K509" s="253">
        <v>2011.0</v>
      </c>
      <c r="L509" s="254" t="s">
        <v>20</v>
      </c>
      <c r="M509" s="267"/>
      <c r="N509" s="267"/>
      <c r="O509" s="267"/>
      <c r="P509" s="267">
        <v>63.0</v>
      </c>
      <c r="Q509" s="255">
        <v>66.0</v>
      </c>
      <c r="R509" s="254">
        <f t="shared" si="8"/>
        <v>64.5</v>
      </c>
      <c r="S509" s="255">
        <v>74.0</v>
      </c>
      <c r="T509" s="253">
        <v>72.0</v>
      </c>
      <c r="U509" s="253">
        <f t="shared" si="9"/>
        <v>2</v>
      </c>
      <c r="V509" s="253">
        <f t="shared" si="10"/>
        <v>73</v>
      </c>
      <c r="W509" s="254">
        <f t="shared" si="11"/>
        <v>-8.5</v>
      </c>
      <c r="X509" s="257" t="s">
        <v>1629</v>
      </c>
      <c r="Y509" s="257" t="s">
        <v>1971</v>
      </c>
      <c r="Z509" s="257" t="s">
        <v>1540</v>
      </c>
      <c r="AA509" s="251">
        <v>0.08</v>
      </c>
      <c r="AB509" s="248">
        <f t="shared" si="15"/>
        <v>80000</v>
      </c>
      <c r="AC509" s="248">
        <f t="shared" si="16"/>
        <v>1320000</v>
      </c>
      <c r="AD509" s="251">
        <v>0.45</v>
      </c>
      <c r="AE509" s="49">
        <f t="shared" si="22"/>
        <v>450000</v>
      </c>
      <c r="AF509" s="258">
        <f t="shared" si="13"/>
        <v>0.4</v>
      </c>
      <c r="AG509" s="257"/>
      <c r="AH509" s="257"/>
      <c r="AI509" s="273" t="s">
        <v>1972</v>
      </c>
      <c r="AJ509" s="255"/>
    </row>
    <row r="510" ht="15.75" customHeight="1">
      <c r="A510" s="247" t="s">
        <v>1433</v>
      </c>
      <c r="B510" s="49">
        <f t="shared" si="24"/>
        <v>67.28</v>
      </c>
      <c r="C510" s="249">
        <f t="shared" si="2"/>
        <v>44.85333333</v>
      </c>
      <c r="D510" s="250">
        <f t="shared" si="3"/>
        <v>44.85333333</v>
      </c>
      <c r="E510" s="251">
        <v>1.5</v>
      </c>
      <c r="F510" s="251">
        <v>54.01</v>
      </c>
      <c r="G510" s="48">
        <f t="shared" si="5"/>
        <v>0.802764566</v>
      </c>
      <c r="H510" s="111">
        <f t="shared" si="6"/>
        <v>43</v>
      </c>
      <c r="I510" s="252">
        <f t="shared" si="7"/>
        <v>0.6391200951</v>
      </c>
      <c r="J510" s="266">
        <f t="shared" si="25"/>
        <v>67280000</v>
      </c>
      <c r="K510" s="253">
        <v>2011.0</v>
      </c>
      <c r="L510" s="254" t="s">
        <v>20</v>
      </c>
      <c r="M510" s="267"/>
      <c r="N510" s="267"/>
      <c r="O510" s="267"/>
      <c r="P510" s="267">
        <v>67.0</v>
      </c>
      <c r="Q510" s="255">
        <v>52.0</v>
      </c>
      <c r="R510" s="254">
        <f t="shared" si="8"/>
        <v>59.5</v>
      </c>
      <c r="S510" s="255">
        <v>65.0</v>
      </c>
      <c r="T510" s="253">
        <v>70.0</v>
      </c>
      <c r="U510" s="253">
        <f t="shared" si="9"/>
        <v>-5</v>
      </c>
      <c r="V510" s="253">
        <f t="shared" si="10"/>
        <v>67.5</v>
      </c>
      <c r="W510" s="254">
        <f t="shared" si="11"/>
        <v>-8</v>
      </c>
      <c r="X510" s="257" t="s">
        <v>1395</v>
      </c>
      <c r="Y510" s="257" t="s">
        <v>1611</v>
      </c>
      <c r="Z510" s="257" t="s">
        <v>1540</v>
      </c>
      <c r="AA510" s="251">
        <v>13.27</v>
      </c>
      <c r="AB510" s="248">
        <f t="shared" si="15"/>
        <v>13270000</v>
      </c>
      <c r="AC510" s="248">
        <f t="shared" si="16"/>
        <v>54010000</v>
      </c>
      <c r="AD510" s="251">
        <v>43.0</v>
      </c>
      <c r="AE510" s="49">
        <f t="shared" si="22"/>
        <v>43000000</v>
      </c>
      <c r="AF510" s="258">
        <f t="shared" si="13"/>
        <v>8.846666667</v>
      </c>
      <c r="AG510" s="257"/>
      <c r="AH510" s="257"/>
      <c r="AI510" s="273" t="s">
        <v>1612</v>
      </c>
      <c r="AJ510" s="255"/>
    </row>
    <row r="511" ht="15.75" customHeight="1">
      <c r="A511" s="260" t="s">
        <v>3666</v>
      </c>
      <c r="B511" s="49">
        <f t="shared" si="24"/>
        <v>5.93</v>
      </c>
      <c r="C511" s="249">
        <f t="shared" si="2"/>
        <v>1.853125</v>
      </c>
      <c r="D511" s="250">
        <f t="shared" si="3"/>
        <v>1.853125</v>
      </c>
      <c r="E511" s="251">
        <v>3.2</v>
      </c>
      <c r="F511" s="251">
        <v>5.79</v>
      </c>
      <c r="G511" s="48">
        <f t="shared" si="5"/>
        <v>0.976391231</v>
      </c>
      <c r="H511" s="111">
        <f t="shared" si="6"/>
        <v>8.52</v>
      </c>
      <c r="I511" s="252">
        <f t="shared" si="7"/>
        <v>1.436762226</v>
      </c>
      <c r="J511" s="266">
        <f t="shared" si="25"/>
        <v>5930000</v>
      </c>
      <c r="K511" s="253">
        <v>2011.0</v>
      </c>
      <c r="L511" s="254" t="s">
        <v>20</v>
      </c>
      <c r="M511" s="267"/>
      <c r="N511" s="267"/>
      <c r="O511" s="267"/>
      <c r="P511" s="267">
        <v>84.0</v>
      </c>
      <c r="Q511" s="255">
        <v>81.0</v>
      </c>
      <c r="R511" s="254">
        <f t="shared" si="8"/>
        <v>82.5</v>
      </c>
      <c r="S511" s="255">
        <v>80.0</v>
      </c>
      <c r="T511" s="253">
        <v>73.0</v>
      </c>
      <c r="U511" s="253">
        <f t="shared" si="9"/>
        <v>7</v>
      </c>
      <c r="V511" s="253">
        <f t="shared" si="10"/>
        <v>76.5</v>
      </c>
      <c r="W511" s="254">
        <f t="shared" si="11"/>
        <v>6</v>
      </c>
      <c r="X511" s="257" t="s">
        <v>1543</v>
      </c>
      <c r="Y511" s="257" t="s">
        <v>1616</v>
      </c>
      <c r="Z511" s="257" t="s">
        <v>1529</v>
      </c>
      <c r="AA511" s="251">
        <v>0.14</v>
      </c>
      <c r="AB511" s="248">
        <f t="shared" si="15"/>
        <v>140000</v>
      </c>
      <c r="AC511" s="248">
        <f t="shared" si="16"/>
        <v>5790000</v>
      </c>
      <c r="AD511" s="251">
        <v>8.52</v>
      </c>
      <c r="AE511" s="49">
        <f t="shared" si="22"/>
        <v>8520000</v>
      </c>
      <c r="AF511" s="258">
        <f t="shared" si="13"/>
        <v>0.04375</v>
      </c>
      <c r="AG511" s="257" t="s">
        <v>1608</v>
      </c>
      <c r="AH511" s="257" t="s">
        <v>3667</v>
      </c>
      <c r="AI511" s="273" t="s">
        <v>3668</v>
      </c>
      <c r="AJ511" s="255"/>
    </row>
    <row r="512" ht="15.75" customHeight="1">
      <c r="A512" s="260" t="s">
        <v>3792</v>
      </c>
      <c r="B512" s="49">
        <f t="shared" si="24"/>
        <v>5.91</v>
      </c>
      <c r="C512" s="249">
        <f t="shared" si="2"/>
        <v>1.688571429</v>
      </c>
      <c r="D512" s="250">
        <f t="shared" si="3"/>
        <v>1.688571429</v>
      </c>
      <c r="E512" s="251">
        <v>3.5</v>
      </c>
      <c r="F512" s="251">
        <v>5.35</v>
      </c>
      <c r="G512" s="48">
        <f t="shared" si="5"/>
        <v>0.9052453469</v>
      </c>
      <c r="H512" s="111">
        <f t="shared" si="6"/>
        <v>14.15</v>
      </c>
      <c r="I512" s="252">
        <f t="shared" si="7"/>
        <v>2.394247039</v>
      </c>
      <c r="J512" s="266">
        <f t="shared" si="25"/>
        <v>5910000</v>
      </c>
      <c r="K512" s="253">
        <v>2011.0</v>
      </c>
      <c r="L512" s="254" t="s">
        <v>20</v>
      </c>
      <c r="M512" s="267"/>
      <c r="N512" s="267"/>
      <c r="O512" s="267"/>
      <c r="P512" s="267">
        <v>86.0</v>
      </c>
      <c r="Q512" s="255">
        <v>76.0</v>
      </c>
      <c r="R512" s="254">
        <f t="shared" si="8"/>
        <v>81</v>
      </c>
      <c r="S512" s="255">
        <v>73.0</v>
      </c>
      <c r="T512" s="253">
        <v>71.0</v>
      </c>
      <c r="U512" s="253">
        <f t="shared" si="9"/>
        <v>2</v>
      </c>
      <c r="V512" s="253">
        <f t="shared" si="10"/>
        <v>72</v>
      </c>
      <c r="W512" s="254">
        <f t="shared" si="11"/>
        <v>9</v>
      </c>
      <c r="X512" s="270" t="s">
        <v>1527</v>
      </c>
      <c r="Y512" s="257" t="s">
        <v>1527</v>
      </c>
      <c r="Z512" s="257" t="s">
        <v>1540</v>
      </c>
      <c r="AA512" s="251">
        <v>0.56</v>
      </c>
      <c r="AB512" s="248">
        <f t="shared" si="15"/>
        <v>560000</v>
      </c>
      <c r="AC512" s="248">
        <f t="shared" si="16"/>
        <v>5350000</v>
      </c>
      <c r="AD512" s="251">
        <v>14.15</v>
      </c>
      <c r="AE512" s="49">
        <f t="shared" si="22"/>
        <v>14150000</v>
      </c>
      <c r="AF512" s="258">
        <f t="shared" si="13"/>
        <v>0.16</v>
      </c>
      <c r="AG512" s="257"/>
      <c r="AH512" s="257"/>
      <c r="AI512" s="273" t="s">
        <v>3793</v>
      </c>
      <c r="AJ512" s="255"/>
    </row>
    <row r="513" ht="15.75" customHeight="1">
      <c r="A513" s="260" t="s">
        <v>4840</v>
      </c>
      <c r="B513" s="266">
        <f t="shared" si="24"/>
        <v>1.10000077</v>
      </c>
      <c r="C513" s="249">
        <f t="shared" si="2"/>
        <v>0.2750001924</v>
      </c>
      <c r="D513" s="250">
        <f t="shared" si="3"/>
        <v>0.2750001924</v>
      </c>
      <c r="E513" s="251">
        <v>4.0</v>
      </c>
      <c r="F513" s="251">
        <v>1.1</v>
      </c>
      <c r="G513" s="48">
        <f t="shared" si="5"/>
        <v>0.9999993002</v>
      </c>
      <c r="H513" s="111">
        <f t="shared" si="6"/>
        <v>0.769778</v>
      </c>
      <c r="I513" s="252">
        <f t="shared" si="7"/>
        <v>0.6997976921</v>
      </c>
      <c r="J513" s="266">
        <f>SUM(AC513+AD513)</f>
        <v>1100000.77</v>
      </c>
      <c r="K513" s="253">
        <v>2011.0</v>
      </c>
      <c r="L513" s="254" t="s">
        <v>20</v>
      </c>
      <c r="M513" s="267"/>
      <c r="N513" s="267"/>
      <c r="O513" s="267"/>
      <c r="P513" s="267">
        <v>57.0</v>
      </c>
      <c r="Q513" s="255">
        <v>50.0</v>
      </c>
      <c r="R513" s="254">
        <f t="shared" si="8"/>
        <v>53.5</v>
      </c>
      <c r="S513" s="255">
        <v>59.0</v>
      </c>
      <c r="T513" s="253">
        <v>64.0</v>
      </c>
      <c r="U513" s="253">
        <f t="shared" si="9"/>
        <v>-5</v>
      </c>
      <c r="V513" s="253">
        <f t="shared" si="10"/>
        <v>61.5</v>
      </c>
      <c r="W513" s="254">
        <f t="shared" si="11"/>
        <v>-8</v>
      </c>
      <c r="X513" s="257" t="s">
        <v>1602</v>
      </c>
      <c r="Y513" s="257" t="s">
        <v>4841</v>
      </c>
      <c r="Z513" s="257" t="s">
        <v>1540</v>
      </c>
      <c r="AA513" s="251">
        <f>AB513/1000000</f>
        <v>0.20423</v>
      </c>
      <c r="AB513" s="248">
        <v>204230.0</v>
      </c>
      <c r="AC513" s="248">
        <f t="shared" si="16"/>
        <v>1100000</v>
      </c>
      <c r="AD513" s="251">
        <f>AE513/1000000</f>
        <v>0.769778</v>
      </c>
      <c r="AE513" s="266">
        <v>769778.0</v>
      </c>
      <c r="AF513" s="258">
        <f t="shared" si="13"/>
        <v>0.0510575</v>
      </c>
      <c r="AG513" s="257"/>
      <c r="AH513" s="257"/>
      <c r="AI513" s="273" t="s">
        <v>4842</v>
      </c>
      <c r="AJ513" s="255"/>
    </row>
    <row r="514" ht="15.75" customHeight="1">
      <c r="A514" s="247" t="s">
        <v>1452</v>
      </c>
      <c r="B514" s="49">
        <f t="shared" si="24"/>
        <v>156.6</v>
      </c>
      <c r="C514" s="249">
        <f t="shared" si="2"/>
        <v>31.32</v>
      </c>
      <c r="D514" s="250">
        <f t="shared" si="3"/>
        <v>31.32</v>
      </c>
      <c r="E514" s="251">
        <v>5.0</v>
      </c>
      <c r="F514" s="251">
        <v>104.03</v>
      </c>
      <c r="G514" s="48">
        <f t="shared" si="5"/>
        <v>0.6643039591</v>
      </c>
      <c r="H514" s="111">
        <f t="shared" si="6"/>
        <v>103.01</v>
      </c>
      <c r="I514" s="252">
        <f t="shared" si="7"/>
        <v>0.6577905492</v>
      </c>
      <c r="J514" s="266">
        <f t="shared" ref="J514:J518" si="26">SUM(AB514:AC514)</f>
        <v>156600000</v>
      </c>
      <c r="K514" s="253">
        <v>2011.0</v>
      </c>
      <c r="L514" s="254" t="s">
        <v>20</v>
      </c>
      <c r="M514" s="267"/>
      <c r="N514" s="267"/>
      <c r="O514" s="267"/>
      <c r="P514" s="267">
        <v>68.0</v>
      </c>
      <c r="Q514" s="255">
        <v>59.0</v>
      </c>
      <c r="R514" s="263">
        <f t="shared" si="8"/>
        <v>63.5</v>
      </c>
      <c r="S514" s="255">
        <v>58.0</v>
      </c>
      <c r="T514" s="253">
        <v>60.0</v>
      </c>
      <c r="U514" s="253">
        <f t="shared" si="9"/>
        <v>-2</v>
      </c>
      <c r="V514" s="253">
        <f t="shared" si="10"/>
        <v>59</v>
      </c>
      <c r="W514" s="263">
        <f t="shared" si="11"/>
        <v>4.5</v>
      </c>
      <c r="X514" s="257" t="s">
        <v>1395</v>
      </c>
      <c r="Y514" s="257" t="s">
        <v>1395</v>
      </c>
      <c r="Z514" s="257" t="s">
        <v>1550</v>
      </c>
      <c r="AA514" s="251">
        <v>52.57</v>
      </c>
      <c r="AB514" s="248">
        <f t="shared" ref="AB514:AB647" si="27">AA514*1000000</f>
        <v>52570000</v>
      </c>
      <c r="AC514" s="248">
        <f t="shared" si="16"/>
        <v>104030000</v>
      </c>
      <c r="AD514" s="251">
        <v>103.01</v>
      </c>
      <c r="AE514" s="49">
        <f t="shared" ref="AE514:AE521" si="28">SUM(AD514*1000000)</f>
        <v>103010000</v>
      </c>
      <c r="AF514" s="258">
        <f t="shared" si="13"/>
        <v>10.514</v>
      </c>
      <c r="AG514" s="257"/>
      <c r="AH514" s="257"/>
      <c r="AI514" s="273" t="s">
        <v>1621</v>
      </c>
      <c r="AJ514" s="255"/>
    </row>
    <row r="515" ht="15.75" customHeight="1">
      <c r="A515" s="247" t="s">
        <v>2052</v>
      </c>
      <c r="B515" s="49">
        <f t="shared" si="24"/>
        <v>31.83</v>
      </c>
      <c r="C515" s="249">
        <f t="shared" si="2"/>
        <v>6.366</v>
      </c>
      <c r="D515" s="250">
        <f t="shared" si="3"/>
        <v>6.366</v>
      </c>
      <c r="E515" s="251">
        <v>5.0</v>
      </c>
      <c r="F515" s="251">
        <v>24.82</v>
      </c>
      <c r="G515" s="48">
        <f t="shared" si="5"/>
        <v>0.7797675149</v>
      </c>
      <c r="H515" s="111">
        <f t="shared" si="6"/>
        <v>1</v>
      </c>
      <c r="I515" s="252">
        <f t="shared" si="7"/>
        <v>0.03141690229</v>
      </c>
      <c r="J515" s="266">
        <f t="shared" si="26"/>
        <v>31830000</v>
      </c>
      <c r="K515" s="253">
        <v>2011.0</v>
      </c>
      <c r="L515" s="254" t="s">
        <v>20</v>
      </c>
      <c r="M515" s="267"/>
      <c r="N515" s="267"/>
      <c r="O515" s="267"/>
      <c r="P515" s="267">
        <v>68.0</v>
      </c>
      <c r="Q515" s="255">
        <v>60.0</v>
      </c>
      <c r="R515" s="254">
        <f t="shared" si="8"/>
        <v>64</v>
      </c>
      <c r="S515" s="255">
        <v>79.0</v>
      </c>
      <c r="T515" s="253">
        <v>65.0</v>
      </c>
      <c r="U515" s="253">
        <f t="shared" si="9"/>
        <v>14</v>
      </c>
      <c r="V515" s="253">
        <f t="shared" si="10"/>
        <v>72</v>
      </c>
      <c r="W515" s="254">
        <f t="shared" si="11"/>
        <v>-8</v>
      </c>
      <c r="X515" s="257" t="s">
        <v>1543</v>
      </c>
      <c r="Y515" s="257" t="s">
        <v>1543</v>
      </c>
      <c r="Z515" s="257" t="s">
        <v>1540</v>
      </c>
      <c r="AA515" s="251">
        <v>7.01</v>
      </c>
      <c r="AB515" s="248">
        <f t="shared" si="27"/>
        <v>7010000</v>
      </c>
      <c r="AC515" s="248">
        <f t="shared" si="16"/>
        <v>24820000</v>
      </c>
      <c r="AD515" s="251">
        <v>1.0</v>
      </c>
      <c r="AE515" s="49">
        <f t="shared" si="28"/>
        <v>1000000</v>
      </c>
      <c r="AF515" s="258">
        <f t="shared" si="13"/>
        <v>1.402</v>
      </c>
      <c r="AG515" s="257"/>
      <c r="AH515" s="257"/>
      <c r="AI515" s="273" t="s">
        <v>2053</v>
      </c>
      <c r="AJ515" s="255"/>
    </row>
    <row r="516" ht="15.75" customHeight="1">
      <c r="A516" s="247" t="s">
        <v>2175</v>
      </c>
      <c r="B516" s="49">
        <f t="shared" si="24"/>
        <v>26.39</v>
      </c>
      <c r="C516" s="249">
        <f t="shared" si="2"/>
        <v>5.278</v>
      </c>
      <c r="D516" s="250">
        <f t="shared" si="3"/>
        <v>5.278</v>
      </c>
      <c r="E516" s="251">
        <v>5.0</v>
      </c>
      <c r="F516" s="251">
        <v>17.69</v>
      </c>
      <c r="G516" s="48">
        <f t="shared" si="5"/>
        <v>0.6703296703</v>
      </c>
      <c r="H516" s="111">
        <f t="shared" si="6"/>
        <v>7.88</v>
      </c>
      <c r="I516" s="252">
        <f t="shared" si="7"/>
        <v>0.2985979538</v>
      </c>
      <c r="J516" s="266">
        <f t="shared" si="26"/>
        <v>26390000</v>
      </c>
      <c r="K516" s="253">
        <v>2011.0</v>
      </c>
      <c r="L516" s="254" t="s">
        <v>20</v>
      </c>
      <c r="M516" s="267"/>
      <c r="N516" s="267"/>
      <c r="O516" s="267"/>
      <c r="P516" s="267">
        <v>23.0</v>
      </c>
      <c r="Q516" s="255">
        <v>24.0</v>
      </c>
      <c r="R516" s="254">
        <f t="shared" si="8"/>
        <v>23.5</v>
      </c>
      <c r="S516" s="255">
        <v>31.0</v>
      </c>
      <c r="T516" s="253">
        <v>47.0</v>
      </c>
      <c r="U516" s="253">
        <f t="shared" si="9"/>
        <v>-16</v>
      </c>
      <c r="V516" s="253">
        <f t="shared" si="10"/>
        <v>39</v>
      </c>
      <c r="W516" s="254">
        <f t="shared" si="11"/>
        <v>-15.5</v>
      </c>
      <c r="X516" s="257" t="s">
        <v>1395</v>
      </c>
      <c r="Y516" s="257" t="s">
        <v>2176</v>
      </c>
      <c r="Z516" s="257" t="s">
        <v>1540</v>
      </c>
      <c r="AA516" s="251">
        <v>8.7</v>
      </c>
      <c r="AB516" s="248">
        <f t="shared" si="27"/>
        <v>8700000</v>
      </c>
      <c r="AC516" s="248">
        <f t="shared" si="16"/>
        <v>17690000</v>
      </c>
      <c r="AD516" s="251">
        <v>7.88</v>
      </c>
      <c r="AE516" s="49">
        <f t="shared" si="28"/>
        <v>7880000</v>
      </c>
      <c r="AF516" s="258">
        <f t="shared" si="13"/>
        <v>1.74</v>
      </c>
      <c r="AG516" s="257"/>
      <c r="AH516" s="257"/>
      <c r="AI516" s="273" t="s">
        <v>2177</v>
      </c>
      <c r="AJ516" s="255"/>
    </row>
    <row r="517" ht="15.75" customHeight="1">
      <c r="A517" s="260" t="s">
        <v>4595</v>
      </c>
      <c r="B517" s="49">
        <f t="shared" si="24"/>
        <v>3.5</v>
      </c>
      <c r="C517" s="249">
        <f t="shared" si="2"/>
        <v>0.7</v>
      </c>
      <c r="D517" s="250">
        <f t="shared" si="3"/>
        <v>0.7</v>
      </c>
      <c r="E517" s="251">
        <v>5.0</v>
      </c>
      <c r="F517" s="251">
        <v>2.71</v>
      </c>
      <c r="G517" s="48">
        <f t="shared" si="5"/>
        <v>0.7742857143</v>
      </c>
      <c r="H517" s="111">
        <f t="shared" si="6"/>
        <v>0.1</v>
      </c>
      <c r="I517" s="252">
        <f t="shared" si="7"/>
        <v>0.02857142857</v>
      </c>
      <c r="J517" s="266">
        <f t="shared" si="26"/>
        <v>3500000</v>
      </c>
      <c r="K517" s="253">
        <v>2011.0</v>
      </c>
      <c r="L517" s="254" t="s">
        <v>20</v>
      </c>
      <c r="M517" s="267"/>
      <c r="N517" s="267"/>
      <c r="O517" s="267"/>
      <c r="P517" s="267">
        <v>74.0</v>
      </c>
      <c r="Q517" s="255">
        <v>65.0</v>
      </c>
      <c r="R517" s="254">
        <f t="shared" si="8"/>
        <v>69.5</v>
      </c>
      <c r="S517" s="255">
        <v>53.0</v>
      </c>
      <c r="T517" s="253">
        <v>65.0</v>
      </c>
      <c r="U517" s="253">
        <f t="shared" si="9"/>
        <v>-12</v>
      </c>
      <c r="V517" s="253">
        <f t="shared" si="10"/>
        <v>59</v>
      </c>
      <c r="W517" s="254">
        <f t="shared" si="11"/>
        <v>10.5</v>
      </c>
      <c r="X517" s="257" t="s">
        <v>1543</v>
      </c>
      <c r="Y517" s="257" t="s">
        <v>1543</v>
      </c>
      <c r="Z517" s="257" t="s">
        <v>1534</v>
      </c>
      <c r="AA517" s="251">
        <v>0.79</v>
      </c>
      <c r="AB517" s="248">
        <f t="shared" si="27"/>
        <v>790000</v>
      </c>
      <c r="AC517" s="248">
        <f t="shared" si="16"/>
        <v>2710000</v>
      </c>
      <c r="AD517" s="251">
        <v>0.1</v>
      </c>
      <c r="AE517" s="49">
        <f t="shared" si="28"/>
        <v>100000</v>
      </c>
      <c r="AF517" s="258">
        <f t="shared" si="13"/>
        <v>0.158</v>
      </c>
      <c r="AG517" s="257"/>
      <c r="AH517" s="257"/>
      <c r="AI517" s="273" t="s">
        <v>4596</v>
      </c>
      <c r="AJ517" s="255"/>
    </row>
    <row r="518" ht="15.75" customHeight="1">
      <c r="A518" s="260" t="s">
        <v>4797</v>
      </c>
      <c r="B518" s="49">
        <f t="shared" si="24"/>
        <v>1.78</v>
      </c>
      <c r="C518" s="249">
        <f t="shared" si="2"/>
        <v>0.356</v>
      </c>
      <c r="D518" s="250">
        <f t="shared" si="3"/>
        <v>0.356</v>
      </c>
      <c r="E518" s="251">
        <v>5.0</v>
      </c>
      <c r="F518" s="251">
        <v>1.73</v>
      </c>
      <c r="G518" s="48">
        <f t="shared" si="5"/>
        <v>0.9719101124</v>
      </c>
      <c r="H518" s="111">
        <f t="shared" si="6"/>
        <v>1.4</v>
      </c>
      <c r="I518" s="252">
        <f t="shared" si="7"/>
        <v>0.7865168539</v>
      </c>
      <c r="J518" s="266">
        <f t="shared" si="26"/>
        <v>1780000</v>
      </c>
      <c r="K518" s="253">
        <v>2011.0</v>
      </c>
      <c r="L518" s="254" t="s">
        <v>20</v>
      </c>
      <c r="M518" s="267"/>
      <c r="N518" s="267"/>
      <c r="O518" s="267"/>
      <c r="P518" s="267">
        <v>92.0</v>
      </c>
      <c r="Q518" s="255">
        <v>85.0</v>
      </c>
      <c r="R518" s="254">
        <f t="shared" si="8"/>
        <v>88.5</v>
      </c>
      <c r="S518" s="255">
        <v>85.0</v>
      </c>
      <c r="T518" s="253">
        <v>77.0</v>
      </c>
      <c r="U518" s="253">
        <f t="shared" si="9"/>
        <v>8</v>
      </c>
      <c r="V518" s="253">
        <f t="shared" si="10"/>
        <v>81</v>
      </c>
      <c r="W518" s="254">
        <f t="shared" si="11"/>
        <v>7.5</v>
      </c>
      <c r="X518" s="270" t="s">
        <v>1527</v>
      </c>
      <c r="Y518" s="257" t="s">
        <v>1527</v>
      </c>
      <c r="Z518" s="257" t="s">
        <v>1540</v>
      </c>
      <c r="AA518" s="251">
        <v>0.05</v>
      </c>
      <c r="AB518" s="248">
        <f t="shared" si="27"/>
        <v>50000</v>
      </c>
      <c r="AC518" s="248">
        <f t="shared" si="16"/>
        <v>1730000</v>
      </c>
      <c r="AD518" s="251">
        <v>1.4</v>
      </c>
      <c r="AE518" s="49">
        <f t="shared" si="28"/>
        <v>1400000</v>
      </c>
      <c r="AF518" s="258">
        <f t="shared" si="13"/>
        <v>0.01</v>
      </c>
      <c r="AG518" s="257"/>
      <c r="AH518" s="257"/>
      <c r="AI518" s="273" t="s">
        <v>4798</v>
      </c>
      <c r="AJ518" s="255"/>
    </row>
    <row r="519" ht="15.75" customHeight="1">
      <c r="A519" s="260" t="s">
        <v>4688</v>
      </c>
      <c r="B519" s="49">
        <f t="shared" si="24"/>
        <v>3.43</v>
      </c>
      <c r="C519" s="249">
        <f t="shared" si="2"/>
        <v>0.5276923077</v>
      </c>
      <c r="D519" s="250">
        <f t="shared" si="3"/>
        <v>0.5276923077</v>
      </c>
      <c r="E519" s="251">
        <v>6.5</v>
      </c>
      <c r="F519" s="251">
        <v>3.09</v>
      </c>
      <c r="G519" s="48">
        <f t="shared" si="5"/>
        <v>0.9008746356</v>
      </c>
      <c r="H519" s="111">
        <f t="shared" si="6"/>
        <v>13.784</v>
      </c>
      <c r="I519" s="252">
        <f t="shared" si="7"/>
        <v>4.018658892</v>
      </c>
      <c r="J519" s="266">
        <f>sum(AB519:AC519)</f>
        <v>3430000</v>
      </c>
      <c r="K519" s="253">
        <v>2011.0</v>
      </c>
      <c r="L519" s="254" t="s">
        <v>20</v>
      </c>
      <c r="M519" s="267"/>
      <c r="N519" s="267"/>
      <c r="O519" s="267"/>
      <c r="P519" s="267">
        <v>80.0</v>
      </c>
      <c r="Q519" s="255">
        <v>72.0</v>
      </c>
      <c r="R519" s="254">
        <f t="shared" si="8"/>
        <v>76</v>
      </c>
      <c r="S519" s="255">
        <v>80.0</v>
      </c>
      <c r="T519" s="253">
        <v>79.0</v>
      </c>
      <c r="U519" s="253">
        <f t="shared" si="9"/>
        <v>1</v>
      </c>
      <c r="V519" s="253">
        <f t="shared" si="10"/>
        <v>79.5</v>
      </c>
      <c r="W519" s="254">
        <f t="shared" si="11"/>
        <v>-3.5</v>
      </c>
      <c r="X519" s="257" t="s">
        <v>1565</v>
      </c>
      <c r="Y519" s="257" t="s">
        <v>1565</v>
      </c>
      <c r="Z519" s="257" t="s">
        <v>1540</v>
      </c>
      <c r="AA519" s="251">
        <v>0.34</v>
      </c>
      <c r="AB519" s="248">
        <f t="shared" si="27"/>
        <v>340000</v>
      </c>
      <c r="AC519" s="248">
        <f t="shared" si="16"/>
        <v>3090000</v>
      </c>
      <c r="AD519" s="251">
        <v>13.784</v>
      </c>
      <c r="AE519" s="49">
        <f t="shared" si="28"/>
        <v>13784000</v>
      </c>
      <c r="AF519" s="258">
        <f t="shared" si="13"/>
        <v>0.05230769231</v>
      </c>
      <c r="AG519" s="257"/>
      <c r="AH519" s="257"/>
      <c r="AI519" s="273" t="s">
        <v>4689</v>
      </c>
      <c r="AJ519" s="255"/>
    </row>
    <row r="520" ht="15.75" customHeight="1">
      <c r="A520" s="247" t="s">
        <v>2145</v>
      </c>
      <c r="B520" s="49">
        <f t="shared" si="24"/>
        <v>43.65</v>
      </c>
      <c r="C520" s="249">
        <f t="shared" si="2"/>
        <v>5.45625</v>
      </c>
      <c r="D520" s="250">
        <f t="shared" si="3"/>
        <v>5.45625</v>
      </c>
      <c r="E520" s="251">
        <v>8.0</v>
      </c>
      <c r="F520" s="251">
        <v>35.01</v>
      </c>
      <c r="G520" s="48">
        <f t="shared" si="5"/>
        <v>0.8020618557</v>
      </c>
      <c r="H520" s="111">
        <f t="shared" si="6"/>
        <v>4.17</v>
      </c>
      <c r="I520" s="252">
        <f t="shared" si="7"/>
        <v>0.09553264605</v>
      </c>
      <c r="J520" s="266">
        <f t="shared" ref="J520:J523" si="29">SUM(AB520:AC520)</f>
        <v>43650000</v>
      </c>
      <c r="K520" s="253">
        <v>2011.0</v>
      </c>
      <c r="L520" s="254" t="s">
        <v>20</v>
      </c>
      <c r="M520" s="267"/>
      <c r="N520" s="267"/>
      <c r="O520" s="267"/>
      <c r="P520" s="267">
        <v>93.0</v>
      </c>
      <c r="Q520" s="255">
        <v>72.0</v>
      </c>
      <c r="R520" s="254">
        <f t="shared" si="8"/>
        <v>82.5</v>
      </c>
      <c r="S520" s="255">
        <v>93.0</v>
      </c>
      <c r="T520" s="253">
        <v>81.0</v>
      </c>
      <c r="U520" s="253">
        <f t="shared" si="9"/>
        <v>12</v>
      </c>
      <c r="V520" s="253">
        <f t="shared" si="10"/>
        <v>87</v>
      </c>
      <c r="W520" s="254">
        <f t="shared" si="11"/>
        <v>-4.5</v>
      </c>
      <c r="X520" s="257" t="s">
        <v>1543</v>
      </c>
      <c r="Y520" s="257" t="s">
        <v>1543</v>
      </c>
      <c r="Z520" s="257" t="s">
        <v>1529</v>
      </c>
      <c r="AA520" s="251">
        <v>8.64</v>
      </c>
      <c r="AB520" s="248">
        <f t="shared" si="27"/>
        <v>8640000</v>
      </c>
      <c r="AC520" s="248">
        <f t="shared" si="16"/>
        <v>35010000</v>
      </c>
      <c r="AD520" s="251">
        <v>4.17</v>
      </c>
      <c r="AE520" s="49">
        <f t="shared" si="28"/>
        <v>4170000</v>
      </c>
      <c r="AF520" s="258">
        <f t="shared" si="13"/>
        <v>1.08</v>
      </c>
      <c r="AG520" s="257"/>
      <c r="AH520" s="257"/>
      <c r="AI520" s="273" t="s">
        <v>2146</v>
      </c>
      <c r="AJ520" s="255"/>
    </row>
    <row r="521" ht="15.75" customHeight="1">
      <c r="A521" s="260" t="s">
        <v>3827</v>
      </c>
      <c r="B521" s="49">
        <f t="shared" si="24"/>
        <v>16.35</v>
      </c>
      <c r="C521" s="249">
        <f t="shared" si="2"/>
        <v>1.635</v>
      </c>
      <c r="D521" s="250">
        <f t="shared" si="3"/>
        <v>1.635</v>
      </c>
      <c r="E521" s="251">
        <v>10.0</v>
      </c>
      <c r="F521" s="251">
        <v>14.6</v>
      </c>
      <c r="G521" s="48">
        <f t="shared" si="5"/>
        <v>0.8929663609</v>
      </c>
      <c r="H521" s="111">
        <f t="shared" si="6"/>
        <v>20.46</v>
      </c>
      <c r="I521" s="252">
        <f t="shared" si="7"/>
        <v>1.251376147</v>
      </c>
      <c r="J521" s="266">
        <f t="shared" si="29"/>
        <v>16350000</v>
      </c>
      <c r="K521" s="253">
        <v>2011.0</v>
      </c>
      <c r="L521" s="254" t="s">
        <v>20</v>
      </c>
      <c r="M521" s="267"/>
      <c r="N521" s="267"/>
      <c r="O521" s="267"/>
      <c r="P521" s="267">
        <v>83.0</v>
      </c>
      <c r="Q521" s="255">
        <v>65.0</v>
      </c>
      <c r="R521" s="254">
        <f t="shared" si="8"/>
        <v>74</v>
      </c>
      <c r="S521" s="255">
        <v>84.0</v>
      </c>
      <c r="T521" s="253">
        <v>73.0</v>
      </c>
      <c r="U521" s="253">
        <f t="shared" si="9"/>
        <v>11</v>
      </c>
      <c r="V521" s="253">
        <f t="shared" si="10"/>
        <v>78.5</v>
      </c>
      <c r="W521" s="254">
        <f t="shared" si="11"/>
        <v>-4.5</v>
      </c>
      <c r="X521" s="257" t="s">
        <v>1634</v>
      </c>
      <c r="Y521" s="257" t="s">
        <v>3828</v>
      </c>
      <c r="Z521" s="257" t="s">
        <v>1529</v>
      </c>
      <c r="AA521" s="251">
        <v>1.75</v>
      </c>
      <c r="AB521" s="248">
        <f t="shared" si="27"/>
        <v>1750000</v>
      </c>
      <c r="AC521" s="248">
        <f t="shared" si="16"/>
        <v>14600000</v>
      </c>
      <c r="AD521" s="251">
        <v>20.46</v>
      </c>
      <c r="AE521" s="49">
        <f t="shared" si="28"/>
        <v>20460000</v>
      </c>
      <c r="AF521" s="258">
        <f t="shared" si="13"/>
        <v>0.175</v>
      </c>
      <c r="AG521" s="257"/>
      <c r="AH521" s="257"/>
      <c r="AI521" s="273" t="s">
        <v>3829</v>
      </c>
      <c r="AJ521" s="255"/>
    </row>
    <row r="522" ht="15.75" customHeight="1">
      <c r="A522" s="260" t="s">
        <v>4576</v>
      </c>
      <c r="B522" s="49">
        <f t="shared" si="24"/>
        <v>7.16</v>
      </c>
      <c r="C522" s="249">
        <f t="shared" si="2"/>
        <v>0.716</v>
      </c>
      <c r="D522" s="250">
        <f t="shared" si="3"/>
        <v>0.716</v>
      </c>
      <c r="E522" s="251">
        <v>10.0</v>
      </c>
      <c r="F522" s="251">
        <v>6.86</v>
      </c>
      <c r="G522" s="48">
        <f t="shared" si="5"/>
        <v>0.9581005587</v>
      </c>
      <c r="H522" s="111">
        <f t="shared" si="6"/>
        <v>1.001029</v>
      </c>
      <c r="I522" s="252">
        <f t="shared" si="7"/>
        <v>0.1398085196</v>
      </c>
      <c r="J522" s="266">
        <f t="shared" si="29"/>
        <v>7160000</v>
      </c>
      <c r="K522" s="253">
        <v>2011.0</v>
      </c>
      <c r="L522" s="254" t="s">
        <v>20</v>
      </c>
      <c r="M522" s="267"/>
      <c r="N522" s="267"/>
      <c r="O522" s="267"/>
      <c r="P522" s="267">
        <v>86.0</v>
      </c>
      <c r="Q522" s="255">
        <v>70.0</v>
      </c>
      <c r="R522" s="254">
        <f t="shared" si="8"/>
        <v>78</v>
      </c>
      <c r="S522" s="255">
        <v>61.0</v>
      </c>
      <c r="T522" s="253">
        <v>70.0</v>
      </c>
      <c r="U522" s="253">
        <f t="shared" si="9"/>
        <v>-9</v>
      </c>
      <c r="V522" s="253">
        <f t="shared" si="10"/>
        <v>65.5</v>
      </c>
      <c r="W522" s="254">
        <f t="shared" si="11"/>
        <v>12.5</v>
      </c>
      <c r="X522" s="257" t="s">
        <v>1543</v>
      </c>
      <c r="Y522" s="257" t="s">
        <v>1543</v>
      </c>
      <c r="Z522" s="257" t="s">
        <v>1540</v>
      </c>
      <c r="AA522" s="251">
        <v>0.3</v>
      </c>
      <c r="AB522" s="248">
        <f t="shared" si="27"/>
        <v>300000</v>
      </c>
      <c r="AC522" s="248">
        <f t="shared" si="16"/>
        <v>6860000</v>
      </c>
      <c r="AD522" s="251">
        <v>0.0</v>
      </c>
      <c r="AE522" s="49">
        <v>1001029.0</v>
      </c>
      <c r="AF522" s="258">
        <f t="shared" si="13"/>
        <v>0.03</v>
      </c>
      <c r="AG522" s="257"/>
      <c r="AH522" s="257"/>
      <c r="AI522" s="273" t="s">
        <v>4577</v>
      </c>
      <c r="AJ522" s="255"/>
    </row>
    <row r="523" ht="15.75" customHeight="1">
      <c r="A523" s="247" t="s">
        <v>2446</v>
      </c>
      <c r="B523" s="49">
        <f t="shared" si="24"/>
        <v>51.43</v>
      </c>
      <c r="C523" s="249">
        <f t="shared" si="2"/>
        <v>4.1144</v>
      </c>
      <c r="D523" s="250">
        <f t="shared" si="3"/>
        <v>4.1144</v>
      </c>
      <c r="E523" s="251">
        <v>12.5</v>
      </c>
      <c r="F523" s="251">
        <v>40.96</v>
      </c>
      <c r="G523" s="48">
        <f t="shared" si="5"/>
        <v>0.7964223216</v>
      </c>
      <c r="H523" s="111">
        <f t="shared" si="6"/>
        <v>35.03</v>
      </c>
      <c r="I523" s="252">
        <f t="shared" si="7"/>
        <v>0.6811199689</v>
      </c>
      <c r="J523" s="266">
        <f t="shared" si="29"/>
        <v>51430000</v>
      </c>
      <c r="K523" s="253">
        <v>2011.0</v>
      </c>
      <c r="L523" s="254" t="s">
        <v>20</v>
      </c>
      <c r="M523" s="267"/>
      <c r="N523" s="267"/>
      <c r="O523" s="267"/>
      <c r="P523" s="267">
        <v>85.0</v>
      </c>
      <c r="Q523" s="255">
        <v>67.0</v>
      </c>
      <c r="R523" s="254">
        <f t="shared" si="8"/>
        <v>76</v>
      </c>
      <c r="S523" s="255">
        <v>76.0</v>
      </c>
      <c r="T523" s="253">
        <v>71.0</v>
      </c>
      <c r="U523" s="253">
        <f t="shared" si="9"/>
        <v>5</v>
      </c>
      <c r="V523" s="253">
        <f t="shared" si="10"/>
        <v>73.5</v>
      </c>
      <c r="W523" s="254">
        <f t="shared" si="11"/>
        <v>2.5</v>
      </c>
      <c r="X523" s="257" t="s">
        <v>1565</v>
      </c>
      <c r="Y523" s="257" t="s">
        <v>1565</v>
      </c>
      <c r="Z523" s="257" t="s">
        <v>1534</v>
      </c>
      <c r="AA523" s="251">
        <v>10.47</v>
      </c>
      <c r="AB523" s="248">
        <f t="shared" si="27"/>
        <v>10470000</v>
      </c>
      <c r="AC523" s="248">
        <f t="shared" si="16"/>
        <v>40960000</v>
      </c>
      <c r="AD523" s="251">
        <v>35.03</v>
      </c>
      <c r="AE523" s="49">
        <f t="shared" ref="AE523:AE647" si="30">SUM(AD523*1000000)</f>
        <v>35030000</v>
      </c>
      <c r="AF523" s="258">
        <f t="shared" si="13"/>
        <v>0.8376</v>
      </c>
      <c r="AG523" s="257"/>
      <c r="AH523" s="257"/>
      <c r="AI523" s="273" t="s">
        <v>2447</v>
      </c>
      <c r="AJ523" s="255"/>
    </row>
    <row r="524" ht="15.75" customHeight="1">
      <c r="A524" s="260" t="s">
        <v>3067</v>
      </c>
      <c r="B524" s="49">
        <f t="shared" si="24"/>
        <v>35.427</v>
      </c>
      <c r="C524" s="249">
        <f t="shared" si="2"/>
        <v>2.725153846</v>
      </c>
      <c r="D524" s="250">
        <f t="shared" si="3"/>
        <v>2.725153846</v>
      </c>
      <c r="E524" s="251">
        <v>13.0</v>
      </c>
      <c r="F524" s="251">
        <v>30.017</v>
      </c>
      <c r="G524" s="48">
        <f t="shared" si="5"/>
        <v>0.8472916137</v>
      </c>
      <c r="H524" s="111">
        <f t="shared" si="6"/>
        <v>84.938</v>
      </c>
      <c r="I524" s="252">
        <f t="shared" si="7"/>
        <v>2.397549891</v>
      </c>
      <c r="J524" s="266">
        <f>sum(AB524:AC524)</f>
        <v>35427000</v>
      </c>
      <c r="K524" s="253">
        <v>2011.0</v>
      </c>
      <c r="L524" s="254" t="s">
        <v>20</v>
      </c>
      <c r="M524" s="267"/>
      <c r="N524" s="267"/>
      <c r="O524" s="267"/>
      <c r="P524" s="267">
        <v>53.0</v>
      </c>
      <c r="Q524" s="255">
        <v>54.0</v>
      </c>
      <c r="R524" s="263">
        <f t="shared" si="8"/>
        <v>53.5</v>
      </c>
      <c r="S524" s="255">
        <v>54.0</v>
      </c>
      <c r="T524" s="253">
        <v>61.0</v>
      </c>
      <c r="U524" s="253">
        <f t="shared" si="9"/>
        <v>-7</v>
      </c>
      <c r="V524" s="253">
        <f t="shared" si="10"/>
        <v>57.5</v>
      </c>
      <c r="W524" s="263">
        <f t="shared" si="11"/>
        <v>-4</v>
      </c>
      <c r="X524" s="257" t="s">
        <v>1634</v>
      </c>
      <c r="Y524" s="257" t="s">
        <v>1635</v>
      </c>
      <c r="Z524" s="257" t="s">
        <v>1529</v>
      </c>
      <c r="AA524" s="251">
        <v>5.41</v>
      </c>
      <c r="AB524" s="248">
        <f t="shared" si="27"/>
        <v>5410000</v>
      </c>
      <c r="AC524" s="248">
        <f t="shared" si="16"/>
        <v>30017000</v>
      </c>
      <c r="AD524" s="251">
        <v>84.938</v>
      </c>
      <c r="AE524" s="49">
        <f t="shared" si="30"/>
        <v>84938000</v>
      </c>
      <c r="AF524" s="258">
        <f t="shared" si="13"/>
        <v>0.4161538462</v>
      </c>
      <c r="AG524" s="257" t="s">
        <v>1608</v>
      </c>
      <c r="AH524" s="264" t="s">
        <v>1647</v>
      </c>
      <c r="AI524" s="273" t="s">
        <v>3068</v>
      </c>
      <c r="AJ524" s="255"/>
    </row>
    <row r="525" ht="15.75" customHeight="1">
      <c r="A525" s="260" t="s">
        <v>2866</v>
      </c>
      <c r="B525" s="49">
        <f t="shared" si="24"/>
        <v>46.4</v>
      </c>
      <c r="C525" s="249">
        <f t="shared" si="2"/>
        <v>3.093333333</v>
      </c>
      <c r="D525" s="250">
        <f t="shared" si="3"/>
        <v>3.093333333</v>
      </c>
      <c r="E525" s="251">
        <v>15.0</v>
      </c>
      <c r="F525" s="251">
        <v>35.06</v>
      </c>
      <c r="G525" s="48">
        <f t="shared" si="5"/>
        <v>0.7556034483</v>
      </c>
      <c r="H525" s="111">
        <f t="shared" si="6"/>
        <v>41.11</v>
      </c>
      <c r="I525" s="252">
        <f t="shared" si="7"/>
        <v>0.8859913793</v>
      </c>
      <c r="J525" s="266">
        <f t="shared" ref="J525:J528" si="31">SUM(AB525:AC525)</f>
        <v>46400000</v>
      </c>
      <c r="K525" s="253">
        <v>2011.0</v>
      </c>
      <c r="L525" s="254" t="s">
        <v>20</v>
      </c>
      <c r="M525" s="267"/>
      <c r="N525" s="267"/>
      <c r="O525" s="267"/>
      <c r="P525" s="267">
        <v>93.0</v>
      </c>
      <c r="Q525" s="255">
        <v>78.0</v>
      </c>
      <c r="R525" s="254">
        <f t="shared" si="8"/>
        <v>85.5</v>
      </c>
      <c r="S525" s="255">
        <v>79.0</v>
      </c>
      <c r="T525" s="253">
        <v>77.0</v>
      </c>
      <c r="U525" s="253">
        <f t="shared" si="9"/>
        <v>2</v>
      </c>
      <c r="V525" s="253">
        <f t="shared" si="10"/>
        <v>78</v>
      </c>
      <c r="W525" s="254">
        <f t="shared" si="11"/>
        <v>7.5</v>
      </c>
      <c r="X525" s="257" t="s">
        <v>1983</v>
      </c>
      <c r="Y525" s="257" t="s">
        <v>1983</v>
      </c>
      <c r="Z525" s="257" t="s">
        <v>1534</v>
      </c>
      <c r="AA525" s="251">
        <v>11.34</v>
      </c>
      <c r="AB525" s="248">
        <f t="shared" si="27"/>
        <v>11340000</v>
      </c>
      <c r="AC525" s="248">
        <f t="shared" si="16"/>
        <v>35060000</v>
      </c>
      <c r="AD525" s="251">
        <v>41.11</v>
      </c>
      <c r="AE525" s="49">
        <f t="shared" si="30"/>
        <v>41110000</v>
      </c>
      <c r="AF525" s="258">
        <f t="shared" si="13"/>
        <v>0.756</v>
      </c>
      <c r="AG525" s="257"/>
      <c r="AH525" s="257"/>
      <c r="AI525" s="273" t="s">
        <v>2867</v>
      </c>
      <c r="AJ525" s="255"/>
    </row>
    <row r="526" ht="15.75" customHeight="1">
      <c r="A526" s="260" t="s">
        <v>4150</v>
      </c>
      <c r="B526" s="49">
        <f t="shared" si="24"/>
        <v>18.92</v>
      </c>
      <c r="C526" s="249">
        <f t="shared" si="2"/>
        <v>1.261333333</v>
      </c>
      <c r="D526" s="250">
        <f t="shared" si="3"/>
        <v>1.261333333</v>
      </c>
      <c r="E526" s="251">
        <v>15.0</v>
      </c>
      <c r="F526" s="251">
        <v>13.84</v>
      </c>
      <c r="G526" s="48">
        <f t="shared" si="5"/>
        <v>0.7315010571</v>
      </c>
      <c r="H526" s="111">
        <f t="shared" si="6"/>
        <v>45.55</v>
      </c>
      <c r="I526" s="252">
        <f t="shared" si="7"/>
        <v>2.407505285</v>
      </c>
      <c r="J526" s="266">
        <f t="shared" si="31"/>
        <v>18920000</v>
      </c>
      <c r="K526" s="253">
        <v>2011.0</v>
      </c>
      <c r="L526" s="254" t="s">
        <v>20</v>
      </c>
      <c r="M526" s="267"/>
      <c r="N526" s="267"/>
      <c r="O526" s="267"/>
      <c r="P526" s="267">
        <v>37.0</v>
      </c>
      <c r="Q526" s="255">
        <v>48.0</v>
      </c>
      <c r="R526" s="254">
        <f t="shared" si="8"/>
        <v>42.5</v>
      </c>
      <c r="S526" s="255">
        <v>54.0</v>
      </c>
      <c r="T526" s="253">
        <v>55.0</v>
      </c>
      <c r="U526" s="253">
        <f t="shared" si="9"/>
        <v>-1</v>
      </c>
      <c r="V526" s="253">
        <f t="shared" si="10"/>
        <v>54.5</v>
      </c>
      <c r="W526" s="254">
        <f t="shared" si="11"/>
        <v>-12</v>
      </c>
      <c r="X526" s="257" t="s">
        <v>1605</v>
      </c>
      <c r="Y526" s="257" t="s">
        <v>1605</v>
      </c>
      <c r="Z526" s="257" t="s">
        <v>1534</v>
      </c>
      <c r="AA526" s="251">
        <v>5.08</v>
      </c>
      <c r="AB526" s="248">
        <f t="shared" si="27"/>
        <v>5080000</v>
      </c>
      <c r="AC526" s="248">
        <f t="shared" si="16"/>
        <v>13840000</v>
      </c>
      <c r="AD526" s="251">
        <v>45.55</v>
      </c>
      <c r="AE526" s="49">
        <f t="shared" si="30"/>
        <v>45550000</v>
      </c>
      <c r="AF526" s="258">
        <f t="shared" si="13"/>
        <v>0.3386666667</v>
      </c>
      <c r="AG526" s="257"/>
      <c r="AH526" s="257"/>
      <c r="AI526" s="273" t="s">
        <v>4151</v>
      </c>
      <c r="AJ526" s="255"/>
    </row>
    <row r="527" ht="15.75" customHeight="1">
      <c r="A527" s="260" t="s">
        <v>4814</v>
      </c>
      <c r="B527" s="49">
        <f t="shared" si="24"/>
        <v>5.08</v>
      </c>
      <c r="C527" s="249">
        <f t="shared" si="2"/>
        <v>0.3386666667</v>
      </c>
      <c r="D527" s="250">
        <f t="shared" si="3"/>
        <v>0.3386666667</v>
      </c>
      <c r="E527" s="251">
        <v>15.0</v>
      </c>
      <c r="F527" s="251">
        <v>4.44</v>
      </c>
      <c r="G527" s="48">
        <f t="shared" si="5"/>
        <v>0.874015748</v>
      </c>
      <c r="H527" s="111">
        <f t="shared" si="6"/>
        <v>0.44</v>
      </c>
      <c r="I527" s="252">
        <f t="shared" si="7"/>
        <v>0.08661417323</v>
      </c>
      <c r="J527" s="266">
        <f t="shared" si="31"/>
        <v>5080000</v>
      </c>
      <c r="K527" s="253">
        <v>2011.0</v>
      </c>
      <c r="L527" s="254" t="s">
        <v>20</v>
      </c>
      <c r="M527" s="267"/>
      <c r="N527" s="267"/>
      <c r="O527" s="267"/>
      <c r="P527" s="267">
        <v>66.0</v>
      </c>
      <c r="Q527" s="255">
        <v>69.0</v>
      </c>
      <c r="R527" s="254">
        <f t="shared" si="8"/>
        <v>67.5</v>
      </c>
      <c r="S527" s="255">
        <v>55.0</v>
      </c>
      <c r="T527" s="253">
        <v>64.0</v>
      </c>
      <c r="U527" s="253">
        <f t="shared" si="9"/>
        <v>-9</v>
      </c>
      <c r="V527" s="253">
        <f t="shared" si="10"/>
        <v>59.5</v>
      </c>
      <c r="W527" s="254">
        <f t="shared" si="11"/>
        <v>8</v>
      </c>
      <c r="X527" s="257" t="s">
        <v>1565</v>
      </c>
      <c r="Y527" s="257" t="s">
        <v>1565</v>
      </c>
      <c r="Z527" s="257" t="s">
        <v>1540</v>
      </c>
      <c r="AA527" s="251">
        <v>0.64</v>
      </c>
      <c r="AB527" s="248">
        <f t="shared" si="27"/>
        <v>640000</v>
      </c>
      <c r="AC527" s="248">
        <f t="shared" si="16"/>
        <v>4440000</v>
      </c>
      <c r="AD527" s="251">
        <v>0.44</v>
      </c>
      <c r="AE527" s="49">
        <f t="shared" si="30"/>
        <v>440000</v>
      </c>
      <c r="AF527" s="258">
        <f t="shared" si="13"/>
        <v>0.04266666667</v>
      </c>
      <c r="AG527" s="257"/>
      <c r="AH527" s="257"/>
      <c r="AI527" s="273" t="s">
        <v>4815</v>
      </c>
      <c r="AJ527" s="255"/>
    </row>
    <row r="528" ht="15.75" customHeight="1">
      <c r="A528" s="260" t="s">
        <v>2778</v>
      </c>
      <c r="B528" s="49">
        <f t="shared" si="24"/>
        <v>52.3</v>
      </c>
      <c r="C528" s="249">
        <f t="shared" si="2"/>
        <v>3.26875</v>
      </c>
      <c r="D528" s="250">
        <f t="shared" si="3"/>
        <v>3.26875</v>
      </c>
      <c r="E528" s="251">
        <v>16.0</v>
      </c>
      <c r="F528" s="251">
        <v>37.3</v>
      </c>
      <c r="G528" s="48">
        <f t="shared" si="5"/>
        <v>0.7131931166</v>
      </c>
      <c r="H528" s="111">
        <f t="shared" si="6"/>
        <v>3.19</v>
      </c>
      <c r="I528" s="252">
        <f t="shared" si="7"/>
        <v>0.06099426386</v>
      </c>
      <c r="J528" s="266">
        <f t="shared" si="31"/>
        <v>52300000</v>
      </c>
      <c r="K528" s="253">
        <v>2011.0</v>
      </c>
      <c r="L528" s="254" t="s">
        <v>20</v>
      </c>
      <c r="M528" s="267"/>
      <c r="N528" s="267"/>
      <c r="O528" s="267"/>
      <c r="P528" s="267">
        <v>4.0</v>
      </c>
      <c r="Q528" s="255">
        <v>23.0</v>
      </c>
      <c r="R528" s="254">
        <f t="shared" si="8"/>
        <v>13.5</v>
      </c>
      <c r="S528" s="255">
        <v>29.0</v>
      </c>
      <c r="T528" s="253">
        <v>39.0</v>
      </c>
      <c r="U528" s="253">
        <f t="shared" si="9"/>
        <v>-10</v>
      </c>
      <c r="V528" s="253">
        <f t="shared" si="10"/>
        <v>34</v>
      </c>
      <c r="W528" s="254">
        <f t="shared" si="11"/>
        <v>-20.5</v>
      </c>
      <c r="X528" s="257" t="s">
        <v>1395</v>
      </c>
      <c r="Y528" s="257" t="s">
        <v>1611</v>
      </c>
      <c r="Z528" s="257" t="s">
        <v>1540</v>
      </c>
      <c r="AA528" s="251">
        <v>15.0</v>
      </c>
      <c r="AB528" s="248">
        <f t="shared" si="27"/>
        <v>15000000</v>
      </c>
      <c r="AC528" s="248">
        <f t="shared" si="16"/>
        <v>37300000</v>
      </c>
      <c r="AD528" s="251">
        <v>3.19</v>
      </c>
      <c r="AE528" s="49">
        <f t="shared" si="30"/>
        <v>3190000</v>
      </c>
      <c r="AF528" s="258">
        <f t="shared" si="13"/>
        <v>0.9375</v>
      </c>
      <c r="AG528" s="257"/>
      <c r="AH528" s="257"/>
      <c r="AI528" s="273" t="s">
        <v>2779</v>
      </c>
      <c r="AJ528" s="255"/>
    </row>
    <row r="529" ht="15.75" customHeight="1">
      <c r="A529" s="260" t="s">
        <v>2950</v>
      </c>
      <c r="B529" s="49">
        <f t="shared" si="24"/>
        <v>47.041</v>
      </c>
      <c r="C529" s="249">
        <f t="shared" si="2"/>
        <v>2.9400625</v>
      </c>
      <c r="D529" s="250">
        <f t="shared" si="3"/>
        <v>2.9400625</v>
      </c>
      <c r="E529" s="251">
        <v>16.0</v>
      </c>
      <c r="F529" s="251">
        <v>44.671</v>
      </c>
      <c r="G529" s="48">
        <f t="shared" si="5"/>
        <v>0.949618418</v>
      </c>
      <c r="H529" s="111">
        <f t="shared" si="6"/>
        <v>88.761</v>
      </c>
      <c r="I529" s="252">
        <f t="shared" si="7"/>
        <v>1.886885908</v>
      </c>
      <c r="J529" s="266">
        <f>sum(AB529:AC529)</f>
        <v>47041000</v>
      </c>
      <c r="K529" s="253">
        <v>2011.0</v>
      </c>
      <c r="L529" s="254" t="s">
        <v>20</v>
      </c>
      <c r="M529" s="267"/>
      <c r="N529" s="267"/>
      <c r="O529" s="267"/>
      <c r="P529" s="267">
        <v>97.0</v>
      </c>
      <c r="Q529" s="255">
        <v>89.0</v>
      </c>
      <c r="R529" s="263">
        <f t="shared" si="8"/>
        <v>93</v>
      </c>
      <c r="S529" s="255">
        <v>91.0</v>
      </c>
      <c r="T529" s="253">
        <v>79.0</v>
      </c>
      <c r="U529" s="253">
        <f t="shared" si="9"/>
        <v>12</v>
      </c>
      <c r="V529" s="253">
        <f t="shared" si="10"/>
        <v>85</v>
      </c>
      <c r="W529" s="263">
        <f t="shared" si="11"/>
        <v>8</v>
      </c>
      <c r="X529" s="257" t="s">
        <v>1543</v>
      </c>
      <c r="Y529" s="257" t="s">
        <v>1616</v>
      </c>
      <c r="Z529" s="257" t="s">
        <v>1540</v>
      </c>
      <c r="AA529" s="251">
        <v>2.37</v>
      </c>
      <c r="AB529" s="248">
        <f t="shared" si="27"/>
        <v>2370000</v>
      </c>
      <c r="AC529" s="248">
        <f t="shared" si="16"/>
        <v>44671000</v>
      </c>
      <c r="AD529" s="251">
        <v>88.761</v>
      </c>
      <c r="AE529" s="49">
        <f t="shared" si="30"/>
        <v>88761000</v>
      </c>
      <c r="AF529" s="258">
        <f t="shared" si="13"/>
        <v>0.148125</v>
      </c>
      <c r="AG529" s="257" t="s">
        <v>1608</v>
      </c>
      <c r="AH529" s="257" t="s">
        <v>2951</v>
      </c>
      <c r="AI529" s="273" t="s">
        <v>2952</v>
      </c>
      <c r="AJ529" s="255"/>
    </row>
    <row r="530" ht="15.75" customHeight="1">
      <c r="A530" s="260" t="s">
        <v>2573</v>
      </c>
      <c r="B530" s="49">
        <f t="shared" si="24"/>
        <v>62.65</v>
      </c>
      <c r="C530" s="249">
        <f t="shared" si="2"/>
        <v>3.685294118</v>
      </c>
      <c r="D530" s="250">
        <f t="shared" si="3"/>
        <v>3.685294118</v>
      </c>
      <c r="E530" s="251">
        <v>17.0</v>
      </c>
      <c r="F530" s="251">
        <v>56.82</v>
      </c>
      <c r="G530" s="48">
        <f t="shared" si="5"/>
        <v>0.906943336</v>
      </c>
      <c r="H530" s="111">
        <f t="shared" si="6"/>
        <v>94.3</v>
      </c>
      <c r="I530" s="252">
        <f t="shared" si="7"/>
        <v>1.50518755</v>
      </c>
      <c r="J530" s="266">
        <f t="shared" ref="J530:J542" si="32">SUM(AB530:AC530)</f>
        <v>62650000</v>
      </c>
      <c r="K530" s="253">
        <v>2011.0</v>
      </c>
      <c r="L530" s="254" t="s">
        <v>20</v>
      </c>
      <c r="M530" s="267"/>
      <c r="N530" s="267"/>
      <c r="O530" s="267"/>
      <c r="P530" s="267">
        <v>93.0</v>
      </c>
      <c r="Q530" s="255">
        <v>81.0</v>
      </c>
      <c r="R530" s="263">
        <f t="shared" si="8"/>
        <v>87</v>
      </c>
      <c r="S530" s="255">
        <v>84.0</v>
      </c>
      <c r="T530" s="253">
        <v>78.0</v>
      </c>
      <c r="U530" s="253">
        <f t="shared" si="9"/>
        <v>6</v>
      </c>
      <c r="V530" s="253">
        <f t="shared" si="10"/>
        <v>81</v>
      </c>
      <c r="W530" s="263">
        <f t="shared" si="11"/>
        <v>6</v>
      </c>
      <c r="X530" s="257" t="s">
        <v>1543</v>
      </c>
      <c r="Y530" s="257" t="s">
        <v>2574</v>
      </c>
      <c r="Z530" s="257" t="s">
        <v>1540</v>
      </c>
      <c r="AA530" s="251">
        <v>5.83</v>
      </c>
      <c r="AB530" s="248">
        <f t="shared" si="27"/>
        <v>5830000</v>
      </c>
      <c r="AC530" s="248">
        <f t="shared" si="16"/>
        <v>56820000</v>
      </c>
      <c r="AD530" s="251">
        <v>94.3</v>
      </c>
      <c r="AE530" s="49">
        <f t="shared" si="30"/>
        <v>94300000</v>
      </c>
      <c r="AF530" s="258">
        <f t="shared" si="13"/>
        <v>0.3429411765</v>
      </c>
      <c r="AG530" s="257" t="s">
        <v>1608</v>
      </c>
      <c r="AH530" s="257" t="s">
        <v>1609</v>
      </c>
      <c r="AI530" s="273" t="s">
        <v>2575</v>
      </c>
      <c r="AJ530" s="255"/>
    </row>
    <row r="531" ht="15.75" customHeight="1">
      <c r="A531" s="260" t="s">
        <v>3401</v>
      </c>
      <c r="B531" s="49">
        <f t="shared" si="24"/>
        <v>37.72</v>
      </c>
      <c r="C531" s="249">
        <f t="shared" si="2"/>
        <v>2.218823529</v>
      </c>
      <c r="D531" s="250">
        <f t="shared" si="3"/>
        <v>2.218823529</v>
      </c>
      <c r="E531" s="251">
        <v>17.0</v>
      </c>
      <c r="F531" s="251">
        <v>27.87</v>
      </c>
      <c r="G531" s="48">
        <f t="shared" si="5"/>
        <v>0.7388653234</v>
      </c>
      <c r="H531" s="111">
        <f t="shared" si="6"/>
        <v>15.3</v>
      </c>
      <c r="I531" s="252">
        <f t="shared" si="7"/>
        <v>0.4056203606</v>
      </c>
      <c r="J531" s="266">
        <f t="shared" si="32"/>
        <v>37720000</v>
      </c>
      <c r="K531" s="253">
        <v>2011.0</v>
      </c>
      <c r="L531" s="254" t="s">
        <v>20</v>
      </c>
      <c r="M531" s="267"/>
      <c r="N531" s="267"/>
      <c r="O531" s="267"/>
      <c r="P531" s="267">
        <v>19.0</v>
      </c>
      <c r="Q531" s="255">
        <v>40.0</v>
      </c>
      <c r="R531" s="254">
        <f t="shared" si="8"/>
        <v>29.5</v>
      </c>
      <c r="S531" s="255">
        <v>50.0</v>
      </c>
      <c r="T531" s="253">
        <v>54.0</v>
      </c>
      <c r="U531" s="253">
        <f t="shared" si="9"/>
        <v>-4</v>
      </c>
      <c r="V531" s="253">
        <f t="shared" si="10"/>
        <v>52</v>
      </c>
      <c r="W531" s="254">
        <f t="shared" si="11"/>
        <v>-22.5</v>
      </c>
      <c r="X531" s="257" t="s">
        <v>1750</v>
      </c>
      <c r="Y531" s="257" t="s">
        <v>1751</v>
      </c>
      <c r="Z531" s="257" t="s">
        <v>1534</v>
      </c>
      <c r="AA531" s="251">
        <v>9.85</v>
      </c>
      <c r="AB531" s="248">
        <f t="shared" si="27"/>
        <v>9850000</v>
      </c>
      <c r="AC531" s="248">
        <f t="shared" si="16"/>
        <v>27870000</v>
      </c>
      <c r="AD531" s="251">
        <v>15.3</v>
      </c>
      <c r="AE531" s="49">
        <f t="shared" si="30"/>
        <v>15300000</v>
      </c>
      <c r="AF531" s="258">
        <f t="shared" si="13"/>
        <v>0.5794117647</v>
      </c>
      <c r="AG531" s="257"/>
      <c r="AH531" s="257"/>
      <c r="AI531" s="273" t="s">
        <v>3402</v>
      </c>
      <c r="AJ531" s="255"/>
    </row>
    <row r="532" ht="15.75" customHeight="1">
      <c r="A532" s="260" t="s">
        <v>2923</v>
      </c>
      <c r="B532" s="49">
        <f t="shared" si="24"/>
        <v>54.45</v>
      </c>
      <c r="C532" s="249">
        <f t="shared" si="2"/>
        <v>3.025</v>
      </c>
      <c r="D532" s="250">
        <f t="shared" si="3"/>
        <v>3.025</v>
      </c>
      <c r="E532" s="251">
        <v>18.0</v>
      </c>
      <c r="F532" s="251">
        <v>43.85</v>
      </c>
      <c r="G532" s="48">
        <f t="shared" si="5"/>
        <v>0.8053259871</v>
      </c>
      <c r="H532" s="111">
        <f t="shared" si="6"/>
        <v>3.24</v>
      </c>
      <c r="I532" s="252">
        <f t="shared" si="7"/>
        <v>0.05950413223</v>
      </c>
      <c r="J532" s="266">
        <f t="shared" si="32"/>
        <v>54450000</v>
      </c>
      <c r="K532" s="253">
        <v>2011.0</v>
      </c>
      <c r="L532" s="254" t="s">
        <v>20</v>
      </c>
      <c r="M532" s="267"/>
      <c r="N532" s="267"/>
      <c r="O532" s="267"/>
      <c r="P532" s="267">
        <v>46.0</v>
      </c>
      <c r="Q532" s="255">
        <v>53.0</v>
      </c>
      <c r="R532" s="254">
        <f t="shared" si="8"/>
        <v>49.5</v>
      </c>
      <c r="S532" s="255">
        <v>79.0</v>
      </c>
      <c r="T532" s="253">
        <v>71.0</v>
      </c>
      <c r="U532" s="253">
        <f t="shared" si="9"/>
        <v>8</v>
      </c>
      <c r="V532" s="253">
        <f t="shared" si="10"/>
        <v>75</v>
      </c>
      <c r="W532" s="254">
        <f t="shared" si="11"/>
        <v>-25.5</v>
      </c>
      <c r="X532" s="257" t="s">
        <v>1634</v>
      </c>
      <c r="Y532" s="257" t="s">
        <v>1748</v>
      </c>
      <c r="Z532" s="257" t="s">
        <v>1534</v>
      </c>
      <c r="AA532" s="251">
        <v>10.6</v>
      </c>
      <c r="AB532" s="248">
        <f t="shared" si="27"/>
        <v>10600000</v>
      </c>
      <c r="AC532" s="248">
        <f t="shared" si="16"/>
        <v>43850000</v>
      </c>
      <c r="AD532" s="251">
        <v>3.24</v>
      </c>
      <c r="AE532" s="49">
        <f t="shared" si="30"/>
        <v>3240000</v>
      </c>
      <c r="AF532" s="258">
        <f t="shared" si="13"/>
        <v>0.5888888889</v>
      </c>
      <c r="AG532" s="257"/>
      <c r="AH532" s="257"/>
      <c r="AI532" s="273" t="s">
        <v>2924</v>
      </c>
      <c r="AJ532" s="255"/>
    </row>
    <row r="533" ht="15.75" customHeight="1">
      <c r="A533" s="260" t="s">
        <v>3190</v>
      </c>
      <c r="B533" s="49">
        <f t="shared" si="24"/>
        <v>48.01</v>
      </c>
      <c r="C533" s="249">
        <f t="shared" si="2"/>
        <v>2.526842105</v>
      </c>
      <c r="D533" s="250">
        <f t="shared" si="3"/>
        <v>2.526842105</v>
      </c>
      <c r="E533" s="251">
        <v>19.0</v>
      </c>
      <c r="F533" s="251">
        <v>35.06</v>
      </c>
      <c r="G533" s="48">
        <f t="shared" si="5"/>
        <v>0.7302645282</v>
      </c>
      <c r="H533" s="111">
        <f t="shared" si="6"/>
        <v>0.33</v>
      </c>
      <c r="I533" s="252">
        <f t="shared" si="7"/>
        <v>0.006873568007</v>
      </c>
      <c r="J533" s="266">
        <f t="shared" si="32"/>
        <v>48010000</v>
      </c>
      <c r="K533" s="253">
        <v>2011.0</v>
      </c>
      <c r="L533" s="254" t="s">
        <v>20</v>
      </c>
      <c r="M533" s="267"/>
      <c r="N533" s="267"/>
      <c r="O533" s="267"/>
      <c r="P533" s="267">
        <v>72.0</v>
      </c>
      <c r="Q533" s="255">
        <v>61.0</v>
      </c>
      <c r="R533" s="254">
        <f t="shared" si="8"/>
        <v>66.5</v>
      </c>
      <c r="S533" s="255">
        <v>71.0</v>
      </c>
      <c r="T533" s="253">
        <v>66.0</v>
      </c>
      <c r="U533" s="253">
        <f t="shared" si="9"/>
        <v>5</v>
      </c>
      <c r="V533" s="253">
        <f t="shared" si="10"/>
        <v>68.5</v>
      </c>
      <c r="W533" s="254">
        <f t="shared" si="11"/>
        <v>-2</v>
      </c>
      <c r="X533" s="257" t="s">
        <v>1543</v>
      </c>
      <c r="Y533" s="257" t="s">
        <v>1543</v>
      </c>
      <c r="Z533" s="257" t="s">
        <v>1550</v>
      </c>
      <c r="AA533" s="251">
        <v>12.95</v>
      </c>
      <c r="AB533" s="248">
        <f t="shared" si="27"/>
        <v>12950000</v>
      </c>
      <c r="AC533" s="248">
        <f t="shared" si="16"/>
        <v>35060000</v>
      </c>
      <c r="AD533" s="251">
        <v>0.33</v>
      </c>
      <c r="AE533" s="49">
        <f t="shared" si="30"/>
        <v>330000</v>
      </c>
      <c r="AF533" s="258">
        <f t="shared" si="13"/>
        <v>0.6815789474</v>
      </c>
      <c r="AG533" s="257"/>
      <c r="AH533" s="257"/>
      <c r="AI533" s="273" t="s">
        <v>3191</v>
      </c>
      <c r="AJ533" s="255"/>
    </row>
    <row r="534" ht="15.75" customHeight="1">
      <c r="A534" s="247" t="s">
        <v>2031</v>
      </c>
      <c r="B534" s="49">
        <f t="shared" si="24"/>
        <v>131.89</v>
      </c>
      <c r="C534" s="249">
        <f t="shared" si="2"/>
        <v>6.5945</v>
      </c>
      <c r="D534" s="250">
        <f t="shared" si="3"/>
        <v>6.5945</v>
      </c>
      <c r="E534" s="251">
        <v>20.0</v>
      </c>
      <c r="F534" s="251">
        <v>100.29</v>
      </c>
      <c r="G534" s="48">
        <f t="shared" si="5"/>
        <v>0.7604063993</v>
      </c>
      <c r="H534" s="111">
        <f t="shared" si="6"/>
        <v>115.9</v>
      </c>
      <c r="I534" s="252">
        <f t="shared" si="7"/>
        <v>0.8787626052</v>
      </c>
      <c r="J534" s="266">
        <f t="shared" si="32"/>
        <v>131890000</v>
      </c>
      <c r="K534" s="253">
        <v>2011.0</v>
      </c>
      <c r="L534" s="254" t="s">
        <v>20</v>
      </c>
      <c r="M534" s="267"/>
      <c r="N534" s="267"/>
      <c r="O534" s="267"/>
      <c r="P534" s="267">
        <v>44.0</v>
      </c>
      <c r="Q534" s="255">
        <v>47.0</v>
      </c>
      <c r="R534" s="263">
        <f t="shared" si="8"/>
        <v>45.5</v>
      </c>
      <c r="S534" s="255">
        <v>38.0</v>
      </c>
      <c r="T534" s="253">
        <v>51.0</v>
      </c>
      <c r="U534" s="253">
        <f t="shared" si="9"/>
        <v>-13</v>
      </c>
      <c r="V534" s="253">
        <f t="shared" si="10"/>
        <v>44.5</v>
      </c>
      <c r="W534" s="263">
        <f t="shared" si="11"/>
        <v>1</v>
      </c>
      <c r="X534" s="257" t="s">
        <v>1543</v>
      </c>
      <c r="Y534" s="257" t="s">
        <v>1543</v>
      </c>
      <c r="Z534" s="257" t="s">
        <v>1540</v>
      </c>
      <c r="AA534" s="251">
        <v>31.6</v>
      </c>
      <c r="AB534" s="248">
        <f t="shared" si="27"/>
        <v>31600000</v>
      </c>
      <c r="AC534" s="248">
        <f t="shared" si="16"/>
        <v>100290000</v>
      </c>
      <c r="AD534" s="251">
        <v>115.9</v>
      </c>
      <c r="AE534" s="49">
        <f t="shared" si="30"/>
        <v>115900000</v>
      </c>
      <c r="AF534" s="258">
        <f t="shared" si="13"/>
        <v>1.58</v>
      </c>
      <c r="AG534" s="257"/>
      <c r="AH534" s="257"/>
      <c r="AI534" s="273" t="s">
        <v>2032</v>
      </c>
      <c r="AJ534" s="255"/>
    </row>
    <row r="535" ht="15.75" customHeight="1">
      <c r="A535" s="247" t="s">
        <v>2346</v>
      </c>
      <c r="B535" s="49">
        <f t="shared" si="24"/>
        <v>86.96</v>
      </c>
      <c r="C535" s="249">
        <f t="shared" si="2"/>
        <v>4.348</v>
      </c>
      <c r="D535" s="250">
        <f t="shared" si="3"/>
        <v>4.348</v>
      </c>
      <c r="E535" s="251">
        <v>20.0</v>
      </c>
      <c r="F535" s="251">
        <v>82.58</v>
      </c>
      <c r="G535" s="48">
        <f t="shared" si="5"/>
        <v>0.9496320147</v>
      </c>
      <c r="H535" s="111">
        <f t="shared" si="6"/>
        <v>94.66</v>
      </c>
      <c r="I535" s="252">
        <f t="shared" si="7"/>
        <v>1.088546458</v>
      </c>
      <c r="J535" s="266">
        <f t="shared" si="32"/>
        <v>86960000</v>
      </c>
      <c r="K535" s="253">
        <v>2011.0</v>
      </c>
      <c r="L535" s="254" t="s">
        <v>20</v>
      </c>
      <c r="M535" s="267"/>
      <c r="N535" s="267"/>
      <c r="O535" s="267"/>
      <c r="P535" s="267">
        <v>89.0</v>
      </c>
      <c r="Q535" s="255">
        <v>84.0</v>
      </c>
      <c r="R535" s="263">
        <f t="shared" si="8"/>
        <v>86.5</v>
      </c>
      <c r="S535" s="255">
        <v>88.0</v>
      </c>
      <c r="T535" s="253">
        <v>76.0</v>
      </c>
      <c r="U535" s="253">
        <f t="shared" si="9"/>
        <v>12</v>
      </c>
      <c r="V535" s="253">
        <f t="shared" si="10"/>
        <v>82</v>
      </c>
      <c r="W535" s="263">
        <f t="shared" si="11"/>
        <v>4.5</v>
      </c>
      <c r="X535" s="257" t="s">
        <v>1543</v>
      </c>
      <c r="Y535" s="257" t="s">
        <v>1543</v>
      </c>
      <c r="Z535" s="257" t="s">
        <v>1534</v>
      </c>
      <c r="AA535" s="251">
        <v>4.38</v>
      </c>
      <c r="AB535" s="248">
        <f t="shared" si="27"/>
        <v>4380000</v>
      </c>
      <c r="AC535" s="248">
        <f t="shared" si="16"/>
        <v>82580000</v>
      </c>
      <c r="AD535" s="251">
        <v>94.66</v>
      </c>
      <c r="AE535" s="49">
        <f t="shared" si="30"/>
        <v>94660000</v>
      </c>
      <c r="AF535" s="258">
        <f t="shared" si="13"/>
        <v>0.219</v>
      </c>
      <c r="AG535" s="257" t="s">
        <v>1608</v>
      </c>
      <c r="AH535" s="264" t="s">
        <v>1862</v>
      </c>
      <c r="AI535" s="273" t="s">
        <v>2347</v>
      </c>
      <c r="AJ535" s="255"/>
    </row>
    <row r="536" ht="15.75" customHeight="1">
      <c r="A536" s="260" t="s">
        <v>3542</v>
      </c>
      <c r="B536" s="49">
        <f t="shared" si="24"/>
        <v>41.09</v>
      </c>
      <c r="C536" s="249">
        <f t="shared" si="2"/>
        <v>2.0545</v>
      </c>
      <c r="D536" s="250">
        <f t="shared" si="3"/>
        <v>2.0545</v>
      </c>
      <c r="E536" s="251">
        <v>20.0</v>
      </c>
      <c r="F536" s="251">
        <v>31.18</v>
      </c>
      <c r="G536" s="48">
        <f t="shared" si="5"/>
        <v>0.7588220978</v>
      </c>
      <c r="H536" s="111">
        <f t="shared" si="6"/>
        <v>14.46</v>
      </c>
      <c r="I536" s="252">
        <f t="shared" si="7"/>
        <v>0.3519104405</v>
      </c>
      <c r="J536" s="266">
        <f t="shared" si="32"/>
        <v>41090000</v>
      </c>
      <c r="K536" s="253">
        <v>2011.0</v>
      </c>
      <c r="L536" s="254" t="s">
        <v>20</v>
      </c>
      <c r="M536" s="267"/>
      <c r="N536" s="267"/>
      <c r="O536" s="267"/>
      <c r="P536" s="267">
        <v>76.0</v>
      </c>
      <c r="Q536" s="255">
        <v>65.0</v>
      </c>
      <c r="R536" s="254">
        <f t="shared" si="8"/>
        <v>70.5</v>
      </c>
      <c r="S536" s="255">
        <v>70.0</v>
      </c>
      <c r="T536" s="253">
        <v>66.0</v>
      </c>
      <c r="U536" s="253">
        <f t="shared" si="9"/>
        <v>4</v>
      </c>
      <c r="V536" s="253">
        <f t="shared" si="10"/>
        <v>68</v>
      </c>
      <c r="W536" s="254">
        <f t="shared" si="11"/>
        <v>2.5</v>
      </c>
      <c r="X536" s="270" t="s">
        <v>1527</v>
      </c>
      <c r="Y536" s="257" t="s">
        <v>1527</v>
      </c>
      <c r="Z536" s="257" t="s">
        <v>1567</v>
      </c>
      <c r="AA536" s="251">
        <v>9.91</v>
      </c>
      <c r="AB536" s="248">
        <f t="shared" si="27"/>
        <v>9910000</v>
      </c>
      <c r="AC536" s="248">
        <f t="shared" si="16"/>
        <v>31180000</v>
      </c>
      <c r="AD536" s="251">
        <v>14.46</v>
      </c>
      <c r="AE536" s="49">
        <f t="shared" si="30"/>
        <v>14460000</v>
      </c>
      <c r="AF536" s="258">
        <f t="shared" si="13"/>
        <v>0.4955</v>
      </c>
      <c r="AG536" s="257"/>
      <c r="AH536" s="257"/>
      <c r="AI536" s="273" t="s">
        <v>3543</v>
      </c>
      <c r="AJ536" s="255"/>
    </row>
    <row r="537" ht="15.75" customHeight="1">
      <c r="A537" s="260" t="s">
        <v>3922</v>
      </c>
      <c r="B537" s="49">
        <f t="shared" si="24"/>
        <v>30.64</v>
      </c>
      <c r="C537" s="249">
        <f t="shared" si="2"/>
        <v>1.532</v>
      </c>
      <c r="D537" s="250">
        <f t="shared" si="3"/>
        <v>1.532</v>
      </c>
      <c r="E537" s="251">
        <v>20.0</v>
      </c>
      <c r="F537" s="251">
        <v>23.19</v>
      </c>
      <c r="G537" s="48">
        <f t="shared" si="5"/>
        <v>0.7568537859</v>
      </c>
      <c r="H537" s="111">
        <f t="shared" si="6"/>
        <v>16.48</v>
      </c>
      <c r="I537" s="252">
        <f t="shared" si="7"/>
        <v>0.5378590078</v>
      </c>
      <c r="J537" s="266">
        <f t="shared" si="32"/>
        <v>30640000</v>
      </c>
      <c r="K537" s="253">
        <v>2011.0</v>
      </c>
      <c r="L537" s="254" t="s">
        <v>20</v>
      </c>
      <c r="M537" s="267"/>
      <c r="N537" s="267"/>
      <c r="O537" s="267"/>
      <c r="P537" s="267">
        <v>38.0</v>
      </c>
      <c r="Q537" s="255">
        <v>43.0</v>
      </c>
      <c r="R537" s="254">
        <f t="shared" si="8"/>
        <v>40.5</v>
      </c>
      <c r="S537" s="255">
        <v>50.0</v>
      </c>
      <c r="T537" s="253">
        <v>58.0</v>
      </c>
      <c r="U537" s="253">
        <f t="shared" si="9"/>
        <v>-8</v>
      </c>
      <c r="V537" s="253">
        <f t="shared" si="10"/>
        <v>54</v>
      </c>
      <c r="W537" s="254">
        <f t="shared" si="11"/>
        <v>-13.5</v>
      </c>
      <c r="X537" s="257" t="s">
        <v>1694</v>
      </c>
      <c r="Y537" s="257" t="s">
        <v>3915</v>
      </c>
      <c r="Z537" s="257" t="s">
        <v>1540</v>
      </c>
      <c r="AA537" s="251">
        <v>7.45</v>
      </c>
      <c r="AB537" s="248">
        <f t="shared" si="27"/>
        <v>7450000</v>
      </c>
      <c r="AC537" s="248">
        <f t="shared" si="16"/>
        <v>23190000</v>
      </c>
      <c r="AD537" s="251">
        <v>16.48</v>
      </c>
      <c r="AE537" s="49">
        <f t="shared" si="30"/>
        <v>16480000</v>
      </c>
      <c r="AF537" s="258">
        <f t="shared" si="13"/>
        <v>0.3725</v>
      </c>
      <c r="AG537" s="257"/>
      <c r="AH537" s="257"/>
      <c r="AI537" s="273" t="s">
        <v>3923</v>
      </c>
      <c r="AJ537" s="255"/>
    </row>
    <row r="538" ht="15.75" customHeight="1">
      <c r="A538" s="260" t="s">
        <v>4433</v>
      </c>
      <c r="B538" s="49">
        <f t="shared" si="24"/>
        <v>19.43</v>
      </c>
      <c r="C538" s="249">
        <f t="shared" si="2"/>
        <v>0.9715</v>
      </c>
      <c r="D538" s="250">
        <f t="shared" si="3"/>
        <v>0.9715</v>
      </c>
      <c r="E538" s="251">
        <v>20.0</v>
      </c>
      <c r="F538" s="251">
        <v>14.01</v>
      </c>
      <c r="G538" s="48">
        <f t="shared" si="5"/>
        <v>0.7210499228</v>
      </c>
      <c r="H538" s="111">
        <f t="shared" si="6"/>
        <v>16.42</v>
      </c>
      <c r="I538" s="252">
        <f t="shared" si="7"/>
        <v>0.8450849202</v>
      </c>
      <c r="J538" s="266">
        <f t="shared" si="32"/>
        <v>19430000</v>
      </c>
      <c r="K538" s="253">
        <v>2011.0</v>
      </c>
      <c r="L538" s="254" t="s">
        <v>20</v>
      </c>
      <c r="M538" s="267"/>
      <c r="N538" s="267"/>
      <c r="O538" s="267"/>
      <c r="P538" s="267">
        <v>24.0</v>
      </c>
      <c r="Q538" s="255">
        <v>35.0</v>
      </c>
      <c r="R538" s="254">
        <f t="shared" si="8"/>
        <v>29.5</v>
      </c>
      <c r="S538" s="255">
        <v>50.0</v>
      </c>
      <c r="T538" s="253">
        <v>52.0</v>
      </c>
      <c r="U538" s="253">
        <f t="shared" si="9"/>
        <v>-2</v>
      </c>
      <c r="V538" s="253">
        <f t="shared" si="10"/>
        <v>51</v>
      </c>
      <c r="W538" s="254">
        <f t="shared" si="11"/>
        <v>-21.5</v>
      </c>
      <c r="X538" s="257" t="s">
        <v>1543</v>
      </c>
      <c r="Y538" s="257" t="s">
        <v>1616</v>
      </c>
      <c r="Z538" s="257" t="s">
        <v>1534</v>
      </c>
      <c r="AA538" s="251">
        <v>5.42</v>
      </c>
      <c r="AB538" s="248">
        <f t="shared" si="27"/>
        <v>5420000</v>
      </c>
      <c r="AC538" s="248">
        <f t="shared" si="16"/>
        <v>14010000</v>
      </c>
      <c r="AD538" s="251">
        <v>16.42</v>
      </c>
      <c r="AE538" s="49">
        <f t="shared" si="30"/>
        <v>16420000</v>
      </c>
      <c r="AF538" s="258">
        <f t="shared" si="13"/>
        <v>0.271</v>
      </c>
      <c r="AG538" s="257"/>
      <c r="AH538" s="257"/>
      <c r="AI538" s="273" t="s">
        <v>4434</v>
      </c>
      <c r="AJ538" s="255"/>
    </row>
    <row r="539" ht="15.75" customHeight="1">
      <c r="A539" s="260" t="s">
        <v>4678</v>
      </c>
      <c r="B539" s="49">
        <f t="shared" si="24"/>
        <v>11.42</v>
      </c>
      <c r="C539" s="249">
        <f t="shared" si="2"/>
        <v>0.571</v>
      </c>
      <c r="D539" s="250">
        <f t="shared" si="3"/>
        <v>0.571</v>
      </c>
      <c r="E539" s="251">
        <v>20.0</v>
      </c>
      <c r="F539" s="251">
        <v>11.24</v>
      </c>
      <c r="G539" s="48">
        <f t="shared" si="5"/>
        <v>0.9842381786</v>
      </c>
      <c r="H539" s="111">
        <f t="shared" si="6"/>
        <v>23.47</v>
      </c>
      <c r="I539" s="252">
        <f t="shared" si="7"/>
        <v>2.055166375</v>
      </c>
      <c r="J539" s="266">
        <f t="shared" si="32"/>
        <v>11420000</v>
      </c>
      <c r="K539" s="253">
        <v>2011.0</v>
      </c>
      <c r="L539" s="254" t="s">
        <v>20</v>
      </c>
      <c r="M539" s="267"/>
      <c r="N539" s="267"/>
      <c r="O539" s="267"/>
      <c r="P539" s="267">
        <v>85.0</v>
      </c>
      <c r="Q539" s="253">
        <v>76.0</v>
      </c>
      <c r="R539" s="254">
        <f t="shared" si="8"/>
        <v>80.5</v>
      </c>
      <c r="S539" s="253">
        <v>77.0</v>
      </c>
      <c r="T539" s="253">
        <v>71.0</v>
      </c>
      <c r="U539" s="253">
        <f t="shared" si="9"/>
        <v>6</v>
      </c>
      <c r="V539" s="253">
        <f t="shared" si="10"/>
        <v>74</v>
      </c>
      <c r="W539" s="254">
        <f t="shared" si="11"/>
        <v>6.5</v>
      </c>
      <c r="X539" s="257" t="s">
        <v>1605</v>
      </c>
      <c r="Y539" s="257" t="s">
        <v>1605</v>
      </c>
      <c r="Z539" s="257" t="s">
        <v>1534</v>
      </c>
      <c r="AA539" s="251">
        <v>0.18</v>
      </c>
      <c r="AB539" s="248">
        <f t="shared" si="27"/>
        <v>180000</v>
      </c>
      <c r="AC539" s="248">
        <f t="shared" si="16"/>
        <v>11240000</v>
      </c>
      <c r="AD539" s="251">
        <v>23.47</v>
      </c>
      <c r="AE539" s="49">
        <f t="shared" si="30"/>
        <v>23470000</v>
      </c>
      <c r="AF539" s="258">
        <f t="shared" si="13"/>
        <v>0.009</v>
      </c>
      <c r="AG539" s="257"/>
      <c r="AH539" s="257"/>
      <c r="AI539" s="273" t="s">
        <v>4679</v>
      </c>
      <c r="AJ539" s="255"/>
    </row>
    <row r="540" ht="15.75" customHeight="1">
      <c r="A540" s="260" t="s">
        <v>4822</v>
      </c>
      <c r="B540" s="49">
        <f t="shared" si="24"/>
        <v>5.87</v>
      </c>
      <c r="C540" s="249">
        <f t="shared" si="2"/>
        <v>0.2935</v>
      </c>
      <c r="D540" s="250">
        <f t="shared" si="3"/>
        <v>0.2935</v>
      </c>
      <c r="E540" s="251">
        <v>20.0</v>
      </c>
      <c r="F540" s="251">
        <v>5.7</v>
      </c>
      <c r="G540" s="48">
        <f t="shared" si="5"/>
        <v>0.9710391823</v>
      </c>
      <c r="H540" s="111">
        <f t="shared" si="6"/>
        <v>21.76</v>
      </c>
      <c r="I540" s="252">
        <f t="shared" si="7"/>
        <v>3.706984668</v>
      </c>
      <c r="J540" s="266">
        <f t="shared" si="32"/>
        <v>5870000</v>
      </c>
      <c r="K540" s="253">
        <v>2011.0</v>
      </c>
      <c r="L540" s="254" t="s">
        <v>20</v>
      </c>
      <c r="M540" s="267"/>
      <c r="N540" s="267"/>
      <c r="O540" s="267"/>
      <c r="P540" s="267">
        <v>79.0</v>
      </c>
      <c r="Q540" s="255">
        <v>76.0</v>
      </c>
      <c r="R540" s="254">
        <f t="shared" si="8"/>
        <v>77.5</v>
      </c>
      <c r="S540" s="255">
        <v>89.0</v>
      </c>
      <c r="T540" s="253">
        <v>62.0</v>
      </c>
      <c r="U540" s="253">
        <f t="shared" si="9"/>
        <v>27</v>
      </c>
      <c r="V540" s="253">
        <f t="shared" si="10"/>
        <v>75.5</v>
      </c>
      <c r="W540" s="254">
        <f t="shared" si="11"/>
        <v>2</v>
      </c>
      <c r="X540" s="257" t="s">
        <v>1634</v>
      </c>
      <c r="Y540" s="257" t="s">
        <v>4823</v>
      </c>
      <c r="Z540" s="257" t="s">
        <v>1534</v>
      </c>
      <c r="AA540" s="251">
        <v>0.17</v>
      </c>
      <c r="AB540" s="248">
        <f t="shared" si="27"/>
        <v>170000</v>
      </c>
      <c r="AC540" s="248">
        <f t="shared" si="16"/>
        <v>5700000</v>
      </c>
      <c r="AD540" s="251">
        <v>21.76</v>
      </c>
      <c r="AE540" s="49">
        <f t="shared" si="30"/>
        <v>21760000</v>
      </c>
      <c r="AF540" s="258">
        <f t="shared" si="13"/>
        <v>0.0085</v>
      </c>
      <c r="AG540" s="257"/>
      <c r="AH540" s="257"/>
      <c r="AI540" s="273" t="s">
        <v>4824</v>
      </c>
      <c r="AJ540" s="255"/>
    </row>
    <row r="541" ht="15.75" customHeight="1">
      <c r="A541" s="260" t="s">
        <v>4921</v>
      </c>
      <c r="B541" s="49">
        <f t="shared" si="24"/>
        <v>1.94</v>
      </c>
      <c r="C541" s="249">
        <f t="shared" si="2"/>
        <v>0.097</v>
      </c>
      <c r="D541" s="250">
        <f t="shared" si="3"/>
        <v>0.097</v>
      </c>
      <c r="E541" s="251">
        <v>20.0</v>
      </c>
      <c r="F541" s="251">
        <v>1.19</v>
      </c>
      <c r="G541" s="48">
        <f t="shared" si="5"/>
        <v>0.6134020619</v>
      </c>
      <c r="H541" s="111">
        <f t="shared" si="6"/>
        <v>3.45</v>
      </c>
      <c r="I541" s="252">
        <f t="shared" si="7"/>
        <v>1.778350515</v>
      </c>
      <c r="J541" s="266">
        <f t="shared" si="32"/>
        <v>1940000</v>
      </c>
      <c r="K541" s="253">
        <v>2011.0</v>
      </c>
      <c r="L541" s="254" t="s">
        <v>20</v>
      </c>
      <c r="M541" s="267"/>
      <c r="N541" s="267"/>
      <c r="O541" s="267"/>
      <c r="P541" s="267">
        <v>6.0</v>
      </c>
      <c r="Q541" s="255">
        <v>31.0</v>
      </c>
      <c r="R541" s="254">
        <f t="shared" si="8"/>
        <v>18.5</v>
      </c>
      <c r="S541" s="255">
        <v>28.0</v>
      </c>
      <c r="T541" s="253">
        <v>55.0</v>
      </c>
      <c r="U541" s="253">
        <f t="shared" si="9"/>
        <v>-27</v>
      </c>
      <c r="V541" s="253">
        <f t="shared" si="10"/>
        <v>41.5</v>
      </c>
      <c r="W541" s="254">
        <f t="shared" si="11"/>
        <v>-23</v>
      </c>
      <c r="X541" s="257" t="s">
        <v>1543</v>
      </c>
      <c r="Y541" s="257" t="s">
        <v>4922</v>
      </c>
      <c r="Z541" s="257" t="s">
        <v>1534</v>
      </c>
      <c r="AA541" s="251">
        <v>0.75</v>
      </c>
      <c r="AB541" s="248">
        <f t="shared" si="27"/>
        <v>750000</v>
      </c>
      <c r="AC541" s="248">
        <f t="shared" si="16"/>
        <v>1190000</v>
      </c>
      <c r="AD541" s="251">
        <v>3.45</v>
      </c>
      <c r="AE541" s="49">
        <f t="shared" si="30"/>
        <v>3450000</v>
      </c>
      <c r="AF541" s="258">
        <f t="shared" si="13"/>
        <v>0.0375</v>
      </c>
      <c r="AG541" s="257"/>
      <c r="AH541" s="257"/>
      <c r="AI541" s="273" t="s">
        <v>4923</v>
      </c>
      <c r="AJ541" s="255"/>
    </row>
    <row r="542" ht="15.75" customHeight="1">
      <c r="A542" s="260" t="s">
        <v>2594</v>
      </c>
      <c r="B542" s="49">
        <f t="shared" si="24"/>
        <v>76.45</v>
      </c>
      <c r="C542" s="249">
        <f t="shared" si="2"/>
        <v>3.64047619</v>
      </c>
      <c r="D542" s="250">
        <f t="shared" si="3"/>
        <v>3.64047619</v>
      </c>
      <c r="E542" s="251">
        <v>21.0</v>
      </c>
      <c r="F542" s="251">
        <v>52.7</v>
      </c>
      <c r="G542" s="48">
        <f t="shared" si="5"/>
        <v>0.6893394375</v>
      </c>
      <c r="H542" s="111">
        <f t="shared" si="6"/>
        <v>19.72</v>
      </c>
      <c r="I542" s="252">
        <f t="shared" si="7"/>
        <v>0.2579463702</v>
      </c>
      <c r="J542" s="266">
        <f t="shared" si="32"/>
        <v>76450000</v>
      </c>
      <c r="K542" s="253">
        <v>2011.0</v>
      </c>
      <c r="L542" s="254" t="s">
        <v>20</v>
      </c>
      <c r="M542" s="267"/>
      <c r="N542" s="267"/>
      <c r="O542" s="267"/>
      <c r="P542" s="267">
        <v>47.0</v>
      </c>
      <c r="Q542" s="255">
        <v>51.0</v>
      </c>
      <c r="R542" s="254">
        <f t="shared" si="8"/>
        <v>49</v>
      </c>
      <c r="S542" s="255">
        <v>63.0</v>
      </c>
      <c r="T542" s="253">
        <v>72.0</v>
      </c>
      <c r="U542" s="253">
        <f t="shared" si="9"/>
        <v>-9</v>
      </c>
      <c r="V542" s="253">
        <f t="shared" si="10"/>
        <v>67.5</v>
      </c>
      <c r="W542" s="254">
        <f t="shared" si="11"/>
        <v>-18.5</v>
      </c>
      <c r="X542" s="257" t="s">
        <v>1543</v>
      </c>
      <c r="Y542" s="257" t="s">
        <v>2215</v>
      </c>
      <c r="Z542" s="257" t="s">
        <v>1550</v>
      </c>
      <c r="AA542" s="251">
        <v>23.75</v>
      </c>
      <c r="AB542" s="248">
        <f t="shared" si="27"/>
        <v>23750000</v>
      </c>
      <c r="AC542" s="248">
        <f t="shared" si="16"/>
        <v>52700000</v>
      </c>
      <c r="AD542" s="251">
        <v>19.72</v>
      </c>
      <c r="AE542" s="49">
        <f t="shared" si="30"/>
        <v>19720000</v>
      </c>
      <c r="AF542" s="258">
        <f t="shared" si="13"/>
        <v>1.130952381</v>
      </c>
      <c r="AG542" s="257"/>
      <c r="AH542" s="257"/>
      <c r="AI542" s="273" t="s">
        <v>2595</v>
      </c>
      <c r="AJ542" s="255"/>
    </row>
    <row r="543" ht="15.75" customHeight="1">
      <c r="A543" s="260" t="s">
        <v>4037</v>
      </c>
      <c r="B543" s="49">
        <f t="shared" si="24"/>
        <v>29.619</v>
      </c>
      <c r="C543" s="249">
        <f t="shared" si="2"/>
        <v>1.410428571</v>
      </c>
      <c r="D543" s="250">
        <f t="shared" si="3"/>
        <v>1.410428571</v>
      </c>
      <c r="E543" s="251">
        <v>21.0</v>
      </c>
      <c r="F543" s="251">
        <v>24.149</v>
      </c>
      <c r="G543" s="48">
        <f t="shared" si="5"/>
        <v>0.8153212465</v>
      </c>
      <c r="H543" s="111">
        <f t="shared" si="6"/>
        <v>56.481</v>
      </c>
      <c r="I543" s="252">
        <f t="shared" si="7"/>
        <v>1.906917857</v>
      </c>
      <c r="J543" s="266">
        <f>sum(AB543:AC543)</f>
        <v>29619000</v>
      </c>
      <c r="K543" s="253">
        <v>2011.0</v>
      </c>
      <c r="L543" s="254" t="s">
        <v>20</v>
      </c>
      <c r="M543" s="267"/>
      <c r="N543" s="267"/>
      <c r="O543" s="267"/>
      <c r="P543" s="267">
        <v>83.0</v>
      </c>
      <c r="Q543" s="255">
        <v>85.0</v>
      </c>
      <c r="R543" s="263">
        <f t="shared" si="8"/>
        <v>84</v>
      </c>
      <c r="S543" s="255">
        <v>68.0</v>
      </c>
      <c r="T543" s="253">
        <v>65.0</v>
      </c>
      <c r="U543" s="253">
        <f t="shared" si="9"/>
        <v>3</v>
      </c>
      <c r="V543" s="253">
        <f t="shared" si="10"/>
        <v>66.5</v>
      </c>
      <c r="W543" s="263">
        <f t="shared" si="11"/>
        <v>17.5</v>
      </c>
      <c r="X543" s="264" t="s">
        <v>1527</v>
      </c>
      <c r="Y543" s="257" t="s">
        <v>1646</v>
      </c>
      <c r="Z543" s="257" t="s">
        <v>1534</v>
      </c>
      <c r="AA543" s="251">
        <v>5.47</v>
      </c>
      <c r="AB543" s="248">
        <f t="shared" si="27"/>
        <v>5470000</v>
      </c>
      <c r="AC543" s="248">
        <f t="shared" si="16"/>
        <v>24149000</v>
      </c>
      <c r="AD543" s="251">
        <v>56.481</v>
      </c>
      <c r="AE543" s="49">
        <f t="shared" si="30"/>
        <v>56481000</v>
      </c>
      <c r="AF543" s="258">
        <f t="shared" si="13"/>
        <v>0.2604761905</v>
      </c>
      <c r="AG543" s="257"/>
      <c r="AH543" s="257"/>
      <c r="AI543" s="273" t="s">
        <v>4038</v>
      </c>
      <c r="AJ543" s="255"/>
    </row>
    <row r="544" ht="15.75" customHeight="1">
      <c r="A544" s="260" t="s">
        <v>4932</v>
      </c>
      <c r="B544" s="49">
        <f t="shared" si="24"/>
        <v>1.08</v>
      </c>
      <c r="C544" s="249">
        <f t="shared" si="2"/>
        <v>0.05142857143</v>
      </c>
      <c r="D544" s="250">
        <f t="shared" si="3"/>
        <v>0.05142857143</v>
      </c>
      <c r="E544" s="251">
        <v>21.0</v>
      </c>
      <c r="F544" s="251">
        <v>0.97</v>
      </c>
      <c r="G544" s="48">
        <f t="shared" si="5"/>
        <v>0.8981481481</v>
      </c>
      <c r="H544" s="111">
        <f t="shared" si="6"/>
        <v>5.4</v>
      </c>
      <c r="I544" s="252">
        <f t="shared" si="7"/>
        <v>5</v>
      </c>
      <c r="J544" s="266">
        <f t="shared" ref="J544:J547" si="33">SUM(AB544:AC544)</f>
        <v>1080000</v>
      </c>
      <c r="K544" s="253">
        <v>2011.0</v>
      </c>
      <c r="L544" s="254" t="s">
        <v>20</v>
      </c>
      <c r="M544" s="267"/>
      <c r="N544" s="267"/>
      <c r="O544" s="267"/>
      <c r="P544" s="267">
        <v>62.0</v>
      </c>
      <c r="Q544" s="255">
        <v>60.0</v>
      </c>
      <c r="R544" s="254">
        <f t="shared" si="8"/>
        <v>61</v>
      </c>
      <c r="S544" s="255">
        <v>57.0</v>
      </c>
      <c r="T544" s="253">
        <v>64.0</v>
      </c>
      <c r="U544" s="253">
        <f t="shared" si="9"/>
        <v>-7</v>
      </c>
      <c r="V544" s="253">
        <f t="shared" si="10"/>
        <v>60.5</v>
      </c>
      <c r="W544" s="254">
        <f t="shared" si="11"/>
        <v>0.5</v>
      </c>
      <c r="X544" s="257" t="s">
        <v>1565</v>
      </c>
      <c r="Y544" s="257" t="s">
        <v>1565</v>
      </c>
      <c r="Z544" s="257" t="s">
        <v>1540</v>
      </c>
      <c r="AA544" s="251">
        <v>0.11</v>
      </c>
      <c r="AB544" s="248">
        <f t="shared" si="27"/>
        <v>110000</v>
      </c>
      <c r="AC544" s="248">
        <f t="shared" si="16"/>
        <v>970000</v>
      </c>
      <c r="AD544" s="251">
        <v>5.4</v>
      </c>
      <c r="AE544" s="49">
        <f t="shared" si="30"/>
        <v>5400000</v>
      </c>
      <c r="AF544" s="258">
        <f t="shared" si="13"/>
        <v>0.005238095238</v>
      </c>
      <c r="AG544" s="257"/>
      <c r="AH544" s="257"/>
      <c r="AI544" s="273" t="s">
        <v>4933</v>
      </c>
      <c r="AJ544" s="255"/>
    </row>
    <row r="545" ht="15.75" customHeight="1">
      <c r="A545" s="260" t="s">
        <v>3009</v>
      </c>
      <c r="B545" s="49">
        <f t="shared" si="24"/>
        <v>67.36</v>
      </c>
      <c r="C545" s="249">
        <f t="shared" si="2"/>
        <v>2.806666667</v>
      </c>
      <c r="D545" s="250">
        <f t="shared" si="3"/>
        <v>2.806666667</v>
      </c>
      <c r="E545" s="251">
        <v>24.0</v>
      </c>
      <c r="F545" s="251">
        <v>51.8</v>
      </c>
      <c r="G545" s="48">
        <f t="shared" si="5"/>
        <v>0.7690023753</v>
      </c>
      <c r="H545" s="111">
        <f t="shared" si="6"/>
        <v>11.74</v>
      </c>
      <c r="I545" s="252">
        <f t="shared" si="7"/>
        <v>0.1742874109</v>
      </c>
      <c r="J545" s="266">
        <f t="shared" si="33"/>
        <v>67360000</v>
      </c>
      <c r="K545" s="253">
        <v>2011.0</v>
      </c>
      <c r="L545" s="254" t="s">
        <v>20</v>
      </c>
      <c r="M545" s="267"/>
      <c r="N545" s="267"/>
      <c r="O545" s="267"/>
      <c r="P545" s="267">
        <v>71.0</v>
      </c>
      <c r="Q545" s="255">
        <v>58.0</v>
      </c>
      <c r="R545" s="254">
        <f t="shared" si="8"/>
        <v>64.5</v>
      </c>
      <c r="S545" s="255">
        <v>71.0</v>
      </c>
      <c r="T545" s="253">
        <v>58.0</v>
      </c>
      <c r="U545" s="253">
        <f t="shared" si="9"/>
        <v>13</v>
      </c>
      <c r="V545" s="253">
        <f t="shared" si="10"/>
        <v>64.5</v>
      </c>
      <c r="W545" s="254">
        <f t="shared" si="11"/>
        <v>0</v>
      </c>
      <c r="X545" s="257" t="s">
        <v>1543</v>
      </c>
      <c r="Y545" s="257" t="s">
        <v>2018</v>
      </c>
      <c r="Z545" s="257" t="s">
        <v>1567</v>
      </c>
      <c r="AA545" s="251">
        <v>15.56</v>
      </c>
      <c r="AB545" s="248">
        <f t="shared" si="27"/>
        <v>15560000</v>
      </c>
      <c r="AC545" s="248">
        <f t="shared" si="16"/>
        <v>51800000</v>
      </c>
      <c r="AD545" s="251">
        <v>11.74</v>
      </c>
      <c r="AE545" s="49">
        <f t="shared" si="30"/>
        <v>11740000</v>
      </c>
      <c r="AF545" s="258">
        <f t="shared" si="13"/>
        <v>0.6483333333</v>
      </c>
      <c r="AG545" s="257"/>
      <c r="AH545" s="257"/>
      <c r="AI545" s="273" t="s">
        <v>3010</v>
      </c>
      <c r="AJ545" s="255"/>
    </row>
    <row r="546" ht="15.75" customHeight="1">
      <c r="A546" s="247" t="s">
        <v>1887</v>
      </c>
      <c r="B546" s="49">
        <f t="shared" si="24"/>
        <v>195.75</v>
      </c>
      <c r="C546" s="249">
        <f t="shared" si="2"/>
        <v>7.83</v>
      </c>
      <c r="D546" s="250">
        <f t="shared" si="3"/>
        <v>7.83</v>
      </c>
      <c r="E546" s="251">
        <v>25.0</v>
      </c>
      <c r="F546" s="251">
        <v>169.71</v>
      </c>
      <c r="G546" s="48">
        <f t="shared" si="5"/>
        <v>0.8669731801</v>
      </c>
      <c r="H546" s="111">
        <f t="shared" si="6"/>
        <v>46.93</v>
      </c>
      <c r="I546" s="252">
        <f t="shared" si="7"/>
        <v>0.2397445722</v>
      </c>
      <c r="J546" s="266">
        <f t="shared" si="33"/>
        <v>195750000</v>
      </c>
      <c r="K546" s="253">
        <v>2011.0</v>
      </c>
      <c r="L546" s="254" t="s">
        <v>20</v>
      </c>
      <c r="M546" s="267"/>
      <c r="N546" s="267"/>
      <c r="O546" s="267"/>
      <c r="P546" s="267">
        <v>75.0</v>
      </c>
      <c r="Q546" s="255">
        <v>62.0</v>
      </c>
      <c r="R546" s="254">
        <f t="shared" si="8"/>
        <v>68.5</v>
      </c>
      <c r="S546" s="255">
        <v>91.0</v>
      </c>
      <c r="T546" s="253">
        <v>78.0</v>
      </c>
      <c r="U546" s="253">
        <f t="shared" si="9"/>
        <v>13</v>
      </c>
      <c r="V546" s="253">
        <f t="shared" si="10"/>
        <v>84.5</v>
      </c>
      <c r="W546" s="254">
        <f t="shared" si="11"/>
        <v>-16</v>
      </c>
      <c r="X546" s="257" t="s">
        <v>1565</v>
      </c>
      <c r="Y546" s="257" t="s">
        <v>1565</v>
      </c>
      <c r="Z546" s="257" t="s">
        <v>1534</v>
      </c>
      <c r="AA546" s="251">
        <v>26.04</v>
      </c>
      <c r="AB546" s="248">
        <f t="shared" si="27"/>
        <v>26040000</v>
      </c>
      <c r="AC546" s="248">
        <f t="shared" si="16"/>
        <v>169710000</v>
      </c>
      <c r="AD546" s="251">
        <v>46.93</v>
      </c>
      <c r="AE546" s="49">
        <f t="shared" si="30"/>
        <v>46930000</v>
      </c>
      <c r="AF546" s="258">
        <f t="shared" si="13"/>
        <v>1.0416</v>
      </c>
      <c r="AG546" s="257" t="s">
        <v>1608</v>
      </c>
      <c r="AH546" s="257" t="s">
        <v>1888</v>
      </c>
      <c r="AI546" s="273" t="s">
        <v>1889</v>
      </c>
      <c r="AJ546" s="255"/>
    </row>
    <row r="547" ht="15.75" customHeight="1">
      <c r="A547" s="260" t="s">
        <v>2610</v>
      </c>
      <c r="B547" s="49">
        <f t="shared" si="24"/>
        <v>90.36</v>
      </c>
      <c r="C547" s="249">
        <f t="shared" si="2"/>
        <v>3.6144</v>
      </c>
      <c r="D547" s="250">
        <f t="shared" si="3"/>
        <v>3.6144</v>
      </c>
      <c r="E547" s="251">
        <v>25.0</v>
      </c>
      <c r="F547" s="251">
        <v>70.66</v>
      </c>
      <c r="G547" s="48">
        <f t="shared" si="5"/>
        <v>0.7819831784</v>
      </c>
      <c r="H547" s="111">
        <f t="shared" si="6"/>
        <v>78.57</v>
      </c>
      <c r="I547" s="252">
        <f t="shared" si="7"/>
        <v>0.8695219124</v>
      </c>
      <c r="J547" s="266">
        <f t="shared" si="33"/>
        <v>90360000</v>
      </c>
      <c r="K547" s="253">
        <v>2011.0</v>
      </c>
      <c r="L547" s="254" t="s">
        <v>20</v>
      </c>
      <c r="M547" s="267"/>
      <c r="N547" s="267"/>
      <c r="O547" s="267"/>
      <c r="P547" s="267">
        <v>49.0</v>
      </c>
      <c r="Q547" s="255">
        <v>50.0</v>
      </c>
      <c r="R547" s="263">
        <f t="shared" si="8"/>
        <v>49.5</v>
      </c>
      <c r="S547" s="255">
        <v>57.0</v>
      </c>
      <c r="T547" s="253">
        <v>54.0</v>
      </c>
      <c r="U547" s="253">
        <f t="shared" si="9"/>
        <v>3</v>
      </c>
      <c r="V547" s="253">
        <f t="shared" si="10"/>
        <v>55.5</v>
      </c>
      <c r="W547" s="263">
        <f t="shared" si="11"/>
        <v>-6</v>
      </c>
      <c r="X547" s="257" t="s">
        <v>1543</v>
      </c>
      <c r="Y547" s="257" t="s">
        <v>1616</v>
      </c>
      <c r="Z547" s="257" t="s">
        <v>1540</v>
      </c>
      <c r="AA547" s="251">
        <v>19.7</v>
      </c>
      <c r="AB547" s="248">
        <f t="shared" si="27"/>
        <v>19700000</v>
      </c>
      <c r="AC547" s="248">
        <f t="shared" si="16"/>
        <v>70660000</v>
      </c>
      <c r="AD547" s="251">
        <v>78.57</v>
      </c>
      <c r="AE547" s="49">
        <f t="shared" si="30"/>
        <v>78570000</v>
      </c>
      <c r="AF547" s="258">
        <f t="shared" si="13"/>
        <v>0.788</v>
      </c>
      <c r="AG547" s="257"/>
      <c r="AH547" s="257"/>
      <c r="AI547" s="273" t="s">
        <v>2611</v>
      </c>
      <c r="AJ547" s="255"/>
    </row>
    <row r="548" ht="15.75" customHeight="1">
      <c r="A548" s="260" t="s">
        <v>3859</v>
      </c>
      <c r="B548" s="49">
        <f t="shared" si="24"/>
        <v>40.291</v>
      </c>
      <c r="C548" s="249">
        <f t="shared" si="2"/>
        <v>1.61164</v>
      </c>
      <c r="D548" s="250">
        <f t="shared" si="3"/>
        <v>1.61164</v>
      </c>
      <c r="E548" s="251">
        <v>25.0</v>
      </c>
      <c r="F548" s="251">
        <v>30.441</v>
      </c>
      <c r="G548" s="48">
        <f t="shared" si="5"/>
        <v>0.7555285299</v>
      </c>
      <c r="H548" s="111">
        <f t="shared" si="6"/>
        <v>4.5</v>
      </c>
      <c r="I548" s="252">
        <f t="shared" si="7"/>
        <v>0.1116874736</v>
      </c>
      <c r="J548" s="266">
        <f>sum(AB548:AC548)</f>
        <v>40291000</v>
      </c>
      <c r="K548" s="253">
        <v>2011.0</v>
      </c>
      <c r="L548" s="254" t="s">
        <v>20</v>
      </c>
      <c r="M548" s="267"/>
      <c r="N548" s="267"/>
      <c r="O548" s="267"/>
      <c r="P548" s="267">
        <v>22.0</v>
      </c>
      <c r="Q548" s="255">
        <v>39.0</v>
      </c>
      <c r="R548" s="254">
        <f t="shared" si="8"/>
        <v>30.5</v>
      </c>
      <c r="S548" s="255">
        <v>43.0</v>
      </c>
      <c r="T548" s="253">
        <v>52.0</v>
      </c>
      <c r="U548" s="253">
        <f t="shared" si="9"/>
        <v>-9</v>
      </c>
      <c r="V548" s="253">
        <f t="shared" si="10"/>
        <v>47.5</v>
      </c>
      <c r="W548" s="254">
        <f t="shared" si="11"/>
        <v>-17</v>
      </c>
      <c r="X548" s="257" t="s">
        <v>1543</v>
      </c>
      <c r="Y548" s="257" t="s">
        <v>1543</v>
      </c>
      <c r="Z548" s="257" t="s">
        <v>1540</v>
      </c>
      <c r="AA548" s="251">
        <v>9.85</v>
      </c>
      <c r="AB548" s="248">
        <f t="shared" si="27"/>
        <v>9850000</v>
      </c>
      <c r="AC548" s="248">
        <f t="shared" si="16"/>
        <v>30441000</v>
      </c>
      <c r="AD548" s="251">
        <v>4.5</v>
      </c>
      <c r="AE548" s="49">
        <f t="shared" si="30"/>
        <v>4500000</v>
      </c>
      <c r="AF548" s="258">
        <f t="shared" si="13"/>
        <v>0.394</v>
      </c>
      <c r="AG548" s="257"/>
      <c r="AH548" s="257"/>
      <c r="AI548" s="273" t="s">
        <v>3860</v>
      </c>
      <c r="AJ548" s="255"/>
    </row>
    <row r="549" ht="15.75" customHeight="1">
      <c r="A549" s="260" t="s">
        <v>4109</v>
      </c>
      <c r="B549" s="49">
        <f t="shared" si="24"/>
        <v>32.58</v>
      </c>
      <c r="C549" s="249">
        <f t="shared" si="2"/>
        <v>1.3032</v>
      </c>
      <c r="D549" s="250">
        <f t="shared" si="3"/>
        <v>1.3032</v>
      </c>
      <c r="E549" s="251">
        <v>25.0</v>
      </c>
      <c r="F549" s="251">
        <v>24.05</v>
      </c>
      <c r="G549" s="48">
        <f t="shared" si="5"/>
        <v>0.7381829343</v>
      </c>
      <c r="H549" s="111">
        <f t="shared" si="6"/>
        <v>12.95</v>
      </c>
      <c r="I549" s="252">
        <f t="shared" si="7"/>
        <v>0.3974831185</v>
      </c>
      <c r="J549" s="266">
        <f t="shared" ref="J549:J577" si="34">SUM(AB549:AC549)</f>
        <v>32580000</v>
      </c>
      <c r="K549" s="253">
        <v>2011.0</v>
      </c>
      <c r="L549" s="254" t="s">
        <v>20</v>
      </c>
      <c r="M549" s="267"/>
      <c r="N549" s="267"/>
      <c r="O549" s="267"/>
      <c r="P549" s="267">
        <v>59.0</v>
      </c>
      <c r="Q549" s="255">
        <v>56.0</v>
      </c>
      <c r="R549" s="254">
        <f t="shared" si="8"/>
        <v>57.5</v>
      </c>
      <c r="S549" s="255">
        <v>37.0</v>
      </c>
      <c r="T549" s="253">
        <v>54.0</v>
      </c>
      <c r="U549" s="253">
        <f t="shared" si="9"/>
        <v>-17</v>
      </c>
      <c r="V549" s="253">
        <f t="shared" si="10"/>
        <v>45.5</v>
      </c>
      <c r="W549" s="254">
        <f t="shared" si="11"/>
        <v>12</v>
      </c>
      <c r="X549" s="257" t="s">
        <v>1750</v>
      </c>
      <c r="Y549" s="257" t="s">
        <v>4110</v>
      </c>
      <c r="Z549" s="257" t="s">
        <v>1567</v>
      </c>
      <c r="AA549" s="251">
        <v>8.53</v>
      </c>
      <c r="AB549" s="248">
        <f t="shared" si="27"/>
        <v>8530000</v>
      </c>
      <c r="AC549" s="248">
        <f t="shared" si="16"/>
        <v>24050000</v>
      </c>
      <c r="AD549" s="251">
        <v>12.95</v>
      </c>
      <c r="AE549" s="49">
        <f t="shared" si="30"/>
        <v>12950000</v>
      </c>
      <c r="AF549" s="258">
        <f t="shared" si="13"/>
        <v>0.3412</v>
      </c>
      <c r="AG549" s="257"/>
      <c r="AH549" s="257"/>
      <c r="AI549" s="273" t="s">
        <v>4111</v>
      </c>
      <c r="AJ549" s="255"/>
    </row>
    <row r="550" ht="15.75" customHeight="1">
      <c r="A550" s="260" t="s">
        <v>4263</v>
      </c>
      <c r="B550" s="49">
        <f t="shared" si="24"/>
        <v>28.17</v>
      </c>
      <c r="C550" s="249">
        <f t="shared" si="2"/>
        <v>1.1268</v>
      </c>
      <c r="D550" s="250">
        <f t="shared" si="3"/>
        <v>1.1268</v>
      </c>
      <c r="E550" s="251">
        <v>25.0</v>
      </c>
      <c r="F550" s="251">
        <v>19.49</v>
      </c>
      <c r="G550" s="48">
        <f t="shared" si="5"/>
        <v>0.6918707845</v>
      </c>
      <c r="H550" s="111">
        <f t="shared" si="6"/>
        <v>7.63</v>
      </c>
      <c r="I550" s="252">
        <f t="shared" si="7"/>
        <v>0.2708555201</v>
      </c>
      <c r="J550" s="266">
        <f t="shared" si="34"/>
        <v>28170000</v>
      </c>
      <c r="K550" s="253">
        <v>2011.0</v>
      </c>
      <c r="L550" s="254" t="s">
        <v>20</v>
      </c>
      <c r="M550" s="267"/>
      <c r="N550" s="267"/>
      <c r="O550" s="267"/>
      <c r="P550" s="267">
        <v>39.0</v>
      </c>
      <c r="Q550" s="255">
        <v>55.0</v>
      </c>
      <c r="R550" s="254">
        <f t="shared" si="8"/>
        <v>47</v>
      </c>
      <c r="S550" s="255">
        <v>43.0</v>
      </c>
      <c r="T550" s="253">
        <v>60.0</v>
      </c>
      <c r="U550" s="253">
        <f t="shared" si="9"/>
        <v>-17</v>
      </c>
      <c r="V550" s="253">
        <f t="shared" si="10"/>
        <v>51.5</v>
      </c>
      <c r="W550" s="254">
        <f t="shared" si="11"/>
        <v>-4.5</v>
      </c>
      <c r="X550" s="257" t="s">
        <v>1694</v>
      </c>
      <c r="Y550" s="257" t="s">
        <v>4264</v>
      </c>
      <c r="Z550" s="257" t="s">
        <v>1534</v>
      </c>
      <c r="AA550" s="251">
        <v>8.68</v>
      </c>
      <c r="AB550" s="248">
        <f t="shared" si="27"/>
        <v>8680000</v>
      </c>
      <c r="AC550" s="248">
        <f t="shared" si="16"/>
        <v>19490000</v>
      </c>
      <c r="AD550" s="251">
        <v>7.63</v>
      </c>
      <c r="AE550" s="49">
        <f t="shared" si="30"/>
        <v>7630000</v>
      </c>
      <c r="AF550" s="258">
        <f t="shared" si="13"/>
        <v>0.3472</v>
      </c>
      <c r="AG550" s="257"/>
      <c r="AH550" s="257"/>
      <c r="AI550" s="273" t="s">
        <v>4265</v>
      </c>
      <c r="AJ550" s="255"/>
    </row>
    <row r="551" ht="15.75" customHeight="1">
      <c r="A551" s="260" t="s">
        <v>4307</v>
      </c>
      <c r="B551" s="49">
        <f t="shared" si="24"/>
        <v>27.28</v>
      </c>
      <c r="C551" s="249">
        <f t="shared" si="2"/>
        <v>1.0912</v>
      </c>
      <c r="D551" s="250">
        <f t="shared" si="3"/>
        <v>1.0912</v>
      </c>
      <c r="E551" s="251">
        <v>25.0</v>
      </c>
      <c r="F551" s="251">
        <v>18.88</v>
      </c>
      <c r="G551" s="48">
        <f t="shared" si="5"/>
        <v>0.6920821114</v>
      </c>
      <c r="H551" s="111">
        <f t="shared" si="6"/>
        <v>21.26</v>
      </c>
      <c r="I551" s="252">
        <f t="shared" si="7"/>
        <v>0.7793255132</v>
      </c>
      <c r="J551" s="266">
        <f t="shared" si="34"/>
        <v>27280000</v>
      </c>
      <c r="K551" s="253">
        <v>2011.0</v>
      </c>
      <c r="L551" s="254" t="s">
        <v>20</v>
      </c>
      <c r="M551" s="267"/>
      <c r="N551" s="267"/>
      <c r="O551" s="267"/>
      <c r="P551" s="267">
        <v>16.0</v>
      </c>
      <c r="Q551" s="255">
        <v>22.0</v>
      </c>
      <c r="R551" s="254">
        <f t="shared" si="8"/>
        <v>19</v>
      </c>
      <c r="S551" s="255">
        <v>25.0</v>
      </c>
      <c r="T551" s="253">
        <v>45.0</v>
      </c>
      <c r="U551" s="253">
        <f t="shared" si="9"/>
        <v>-20</v>
      </c>
      <c r="V551" s="253">
        <f t="shared" si="10"/>
        <v>35</v>
      </c>
      <c r="W551" s="254">
        <f t="shared" si="11"/>
        <v>-16</v>
      </c>
      <c r="X551" s="257" t="s">
        <v>1395</v>
      </c>
      <c r="Y551" s="257" t="s">
        <v>1611</v>
      </c>
      <c r="Z551" s="257" t="s">
        <v>1540</v>
      </c>
      <c r="AA551" s="251">
        <v>8.4</v>
      </c>
      <c r="AB551" s="248">
        <f t="shared" si="27"/>
        <v>8400000</v>
      </c>
      <c r="AC551" s="248">
        <f t="shared" si="16"/>
        <v>18880000</v>
      </c>
      <c r="AD551" s="251">
        <v>21.26</v>
      </c>
      <c r="AE551" s="49">
        <f t="shared" si="30"/>
        <v>21260000</v>
      </c>
      <c r="AF551" s="258">
        <f t="shared" si="13"/>
        <v>0.336</v>
      </c>
      <c r="AG551" s="257"/>
      <c r="AH551" s="257"/>
      <c r="AI551" s="273" t="s">
        <v>4308</v>
      </c>
      <c r="AJ551" s="255"/>
    </row>
    <row r="552" ht="15.75" customHeight="1">
      <c r="A552" s="260" t="s">
        <v>4549</v>
      </c>
      <c r="B552" s="49">
        <f t="shared" si="24"/>
        <v>18.9</v>
      </c>
      <c r="C552" s="249">
        <f t="shared" si="2"/>
        <v>0.756</v>
      </c>
      <c r="D552" s="250">
        <f t="shared" si="3"/>
        <v>0.756</v>
      </c>
      <c r="E552" s="251">
        <v>25.0</v>
      </c>
      <c r="F552" s="251">
        <v>13.66</v>
      </c>
      <c r="G552" s="48">
        <f t="shared" si="5"/>
        <v>0.7227513228</v>
      </c>
      <c r="H552" s="111">
        <f t="shared" si="6"/>
        <v>9.4</v>
      </c>
      <c r="I552" s="252">
        <f t="shared" si="7"/>
        <v>0.4973544974</v>
      </c>
      <c r="J552" s="266">
        <f t="shared" si="34"/>
        <v>18900000</v>
      </c>
      <c r="K552" s="253">
        <v>2011.0</v>
      </c>
      <c r="L552" s="254" t="s">
        <v>20</v>
      </c>
      <c r="M552" s="267"/>
      <c r="N552" s="267"/>
      <c r="O552" s="267"/>
      <c r="P552" s="267">
        <v>83.0</v>
      </c>
      <c r="Q552" s="255">
        <v>71.0</v>
      </c>
      <c r="R552" s="254">
        <f t="shared" si="8"/>
        <v>77</v>
      </c>
      <c r="S552" s="255">
        <v>93.0</v>
      </c>
      <c r="T552" s="253">
        <v>84.0</v>
      </c>
      <c r="U552" s="253">
        <f t="shared" si="9"/>
        <v>9</v>
      </c>
      <c r="V552" s="253">
        <f t="shared" si="10"/>
        <v>88.5</v>
      </c>
      <c r="W552" s="254">
        <f t="shared" si="11"/>
        <v>-11.5</v>
      </c>
      <c r="X552" s="264" t="s">
        <v>1565</v>
      </c>
      <c r="Y552" s="257" t="s">
        <v>4331</v>
      </c>
      <c r="Z552" s="257" t="s">
        <v>1540</v>
      </c>
      <c r="AA552" s="251">
        <v>5.24</v>
      </c>
      <c r="AB552" s="248">
        <f t="shared" si="27"/>
        <v>5240000</v>
      </c>
      <c r="AC552" s="248">
        <f t="shared" si="16"/>
        <v>13660000</v>
      </c>
      <c r="AD552" s="251">
        <v>9.4</v>
      </c>
      <c r="AE552" s="49">
        <f t="shared" si="30"/>
        <v>9400000</v>
      </c>
      <c r="AF552" s="258">
        <f t="shared" si="13"/>
        <v>0.2096</v>
      </c>
      <c r="AG552" s="257"/>
      <c r="AH552" s="257"/>
      <c r="AI552" s="273" t="s">
        <v>4550</v>
      </c>
      <c r="AJ552" s="255"/>
    </row>
    <row r="553" ht="15.75" customHeight="1">
      <c r="A553" s="260" t="s">
        <v>4656</v>
      </c>
      <c r="B553" s="49">
        <f t="shared" si="24"/>
        <v>15.05</v>
      </c>
      <c r="C553" s="249">
        <f t="shared" si="2"/>
        <v>0.602</v>
      </c>
      <c r="D553" s="250">
        <f t="shared" si="3"/>
        <v>0.602</v>
      </c>
      <c r="E553" s="251">
        <v>25.0</v>
      </c>
      <c r="F553" s="251">
        <v>11.54</v>
      </c>
      <c r="G553" s="48">
        <f t="shared" si="5"/>
        <v>0.7667774086</v>
      </c>
      <c r="H553" s="111">
        <f t="shared" si="6"/>
        <v>3.94</v>
      </c>
      <c r="I553" s="252">
        <f t="shared" si="7"/>
        <v>0.2617940199</v>
      </c>
      <c r="J553" s="266">
        <f t="shared" si="34"/>
        <v>15050000</v>
      </c>
      <c r="K553" s="253">
        <v>2011.0</v>
      </c>
      <c r="L553" s="254" t="s">
        <v>20</v>
      </c>
      <c r="M553" s="267"/>
      <c r="N553" s="267"/>
      <c r="O553" s="267"/>
      <c r="P553" s="267">
        <v>56.0</v>
      </c>
      <c r="Q553" s="255">
        <v>55.0</v>
      </c>
      <c r="R553" s="254">
        <f t="shared" si="8"/>
        <v>55.5</v>
      </c>
      <c r="S553" s="255">
        <v>65.0</v>
      </c>
      <c r="T553" s="253">
        <v>68.0</v>
      </c>
      <c r="U553" s="253">
        <f t="shared" si="9"/>
        <v>-3</v>
      </c>
      <c r="V553" s="253">
        <f t="shared" si="10"/>
        <v>66.5</v>
      </c>
      <c r="W553" s="254">
        <f t="shared" si="11"/>
        <v>-11</v>
      </c>
      <c r="X553" s="257" t="s">
        <v>1983</v>
      </c>
      <c r="Y553" s="257" t="s">
        <v>4657</v>
      </c>
      <c r="Z553" s="257" t="s">
        <v>1540</v>
      </c>
      <c r="AA553" s="251">
        <v>3.51</v>
      </c>
      <c r="AB553" s="248">
        <f t="shared" si="27"/>
        <v>3510000</v>
      </c>
      <c r="AC553" s="248">
        <f t="shared" si="16"/>
        <v>11540000</v>
      </c>
      <c r="AD553" s="251">
        <v>3.94</v>
      </c>
      <c r="AE553" s="49">
        <f t="shared" si="30"/>
        <v>3940000</v>
      </c>
      <c r="AF553" s="258">
        <f t="shared" si="13"/>
        <v>0.1404</v>
      </c>
      <c r="AG553" s="257"/>
      <c r="AH553" s="257"/>
      <c r="AI553" s="273" t="s">
        <v>4658</v>
      </c>
      <c r="AJ553" s="255"/>
    </row>
    <row r="554" ht="15.75" customHeight="1">
      <c r="A554" s="260" t="s">
        <v>4767</v>
      </c>
      <c r="B554" s="49">
        <f t="shared" si="24"/>
        <v>10.39</v>
      </c>
      <c r="C554" s="249">
        <f t="shared" si="2"/>
        <v>0.4156</v>
      </c>
      <c r="D554" s="250">
        <f t="shared" si="3"/>
        <v>0.4156</v>
      </c>
      <c r="E554" s="251">
        <v>25.0</v>
      </c>
      <c r="F554" s="251">
        <v>6.93</v>
      </c>
      <c r="G554" s="48">
        <f t="shared" si="5"/>
        <v>0.666987488</v>
      </c>
      <c r="H554" s="111">
        <f t="shared" si="6"/>
        <v>0.6</v>
      </c>
      <c r="I554" s="252">
        <f t="shared" si="7"/>
        <v>0.05774783446</v>
      </c>
      <c r="J554" s="266">
        <f t="shared" si="34"/>
        <v>10390000</v>
      </c>
      <c r="K554" s="253">
        <v>2011.0</v>
      </c>
      <c r="L554" s="254" t="s">
        <v>20</v>
      </c>
      <c r="M554" s="267"/>
      <c r="N554" s="267"/>
      <c r="O554" s="267"/>
      <c r="P554" s="267">
        <v>28.0</v>
      </c>
      <c r="Q554" s="255">
        <v>42.0</v>
      </c>
      <c r="R554" s="254">
        <f t="shared" si="8"/>
        <v>35</v>
      </c>
      <c r="S554" s="255">
        <v>46.0</v>
      </c>
      <c r="T554" s="253">
        <v>62.0</v>
      </c>
      <c r="U554" s="253">
        <f t="shared" si="9"/>
        <v>-16</v>
      </c>
      <c r="V554" s="253">
        <f t="shared" si="10"/>
        <v>54</v>
      </c>
      <c r="W554" s="254">
        <f t="shared" si="11"/>
        <v>-19</v>
      </c>
      <c r="X554" s="257" t="s">
        <v>1543</v>
      </c>
      <c r="Y554" s="257" t="s">
        <v>1616</v>
      </c>
      <c r="Z554" s="257" t="s">
        <v>1540</v>
      </c>
      <c r="AA554" s="251">
        <v>3.46</v>
      </c>
      <c r="AB554" s="248">
        <f t="shared" si="27"/>
        <v>3460000</v>
      </c>
      <c r="AC554" s="248">
        <f t="shared" si="16"/>
        <v>6930000</v>
      </c>
      <c r="AD554" s="251">
        <v>0.6</v>
      </c>
      <c r="AE554" s="49">
        <f t="shared" si="30"/>
        <v>600000</v>
      </c>
      <c r="AF554" s="258">
        <f t="shared" si="13"/>
        <v>0.1384</v>
      </c>
      <c r="AG554" s="257"/>
      <c r="AH554" s="257"/>
      <c r="AI554" s="273" t="s">
        <v>4768</v>
      </c>
      <c r="AJ554" s="255"/>
    </row>
    <row r="555" ht="15.75" customHeight="1">
      <c r="A555" s="260" t="s">
        <v>2598</v>
      </c>
      <c r="B555" s="49">
        <f t="shared" si="24"/>
        <v>98.16</v>
      </c>
      <c r="C555" s="249">
        <f t="shared" si="2"/>
        <v>3.635555556</v>
      </c>
      <c r="D555" s="250">
        <f t="shared" si="3"/>
        <v>3.635555556</v>
      </c>
      <c r="E555" s="251">
        <v>27.0</v>
      </c>
      <c r="F555" s="251">
        <v>79.25</v>
      </c>
      <c r="G555" s="48">
        <f t="shared" si="5"/>
        <v>0.8073553382</v>
      </c>
      <c r="H555" s="111">
        <f t="shared" si="6"/>
        <v>82.6</v>
      </c>
      <c r="I555" s="252">
        <f t="shared" si="7"/>
        <v>0.8414832926</v>
      </c>
      <c r="J555" s="266">
        <f t="shared" si="34"/>
        <v>98160000</v>
      </c>
      <c r="K555" s="253">
        <v>2011.0</v>
      </c>
      <c r="L555" s="254" t="s">
        <v>20</v>
      </c>
      <c r="M555" s="267"/>
      <c r="N555" s="267"/>
      <c r="O555" s="267"/>
      <c r="P555" s="267">
        <v>69.0</v>
      </c>
      <c r="Q555" s="255">
        <v>59.0</v>
      </c>
      <c r="R555" s="263">
        <f t="shared" si="8"/>
        <v>64</v>
      </c>
      <c r="S555" s="255">
        <v>73.0</v>
      </c>
      <c r="T555" s="253">
        <v>72.0</v>
      </c>
      <c r="U555" s="253">
        <f t="shared" si="9"/>
        <v>1</v>
      </c>
      <c r="V555" s="253">
        <f t="shared" si="10"/>
        <v>72.5</v>
      </c>
      <c r="W555" s="263">
        <f t="shared" si="11"/>
        <v>-8.5</v>
      </c>
      <c r="X555" s="257" t="s">
        <v>1629</v>
      </c>
      <c r="Y555" s="257" t="s">
        <v>2271</v>
      </c>
      <c r="Z555" s="257" t="s">
        <v>1534</v>
      </c>
      <c r="AA555" s="251">
        <v>18.91</v>
      </c>
      <c r="AB555" s="248">
        <f t="shared" si="27"/>
        <v>18910000</v>
      </c>
      <c r="AC555" s="248">
        <f t="shared" si="16"/>
        <v>79250000</v>
      </c>
      <c r="AD555" s="251">
        <v>82.6</v>
      </c>
      <c r="AE555" s="49">
        <f t="shared" si="30"/>
        <v>82600000</v>
      </c>
      <c r="AF555" s="258">
        <f t="shared" si="13"/>
        <v>0.7003703704</v>
      </c>
      <c r="AG555" s="257"/>
      <c r="AH555" s="257"/>
      <c r="AI555" s="273" t="s">
        <v>2599</v>
      </c>
      <c r="AJ555" s="255"/>
    </row>
    <row r="556" ht="15.75" customHeight="1">
      <c r="A556" s="260" t="s">
        <v>3661</v>
      </c>
      <c r="B556" s="49">
        <f t="shared" si="24"/>
        <v>50.18</v>
      </c>
      <c r="C556" s="249">
        <f t="shared" si="2"/>
        <v>1.858518519</v>
      </c>
      <c r="D556" s="250">
        <f t="shared" si="3"/>
        <v>1.858518519</v>
      </c>
      <c r="E556" s="251">
        <v>27.0</v>
      </c>
      <c r="F556" s="251">
        <v>38.54</v>
      </c>
      <c r="G556" s="48">
        <f t="shared" si="5"/>
        <v>0.7680350737</v>
      </c>
      <c r="H556" s="111">
        <f t="shared" si="6"/>
        <v>47.03</v>
      </c>
      <c r="I556" s="252">
        <f t="shared" si="7"/>
        <v>0.9372259864</v>
      </c>
      <c r="J556" s="266">
        <f t="shared" si="34"/>
        <v>50180000</v>
      </c>
      <c r="K556" s="253">
        <v>2011.0</v>
      </c>
      <c r="L556" s="254" t="s">
        <v>20</v>
      </c>
      <c r="M556" s="267"/>
      <c r="N556" s="267"/>
      <c r="O556" s="267"/>
      <c r="P556" s="267">
        <v>22.0</v>
      </c>
      <c r="Q556" s="255">
        <v>37.0</v>
      </c>
      <c r="R556" s="254">
        <f t="shared" si="8"/>
        <v>29.5</v>
      </c>
      <c r="S556" s="255">
        <v>40.0</v>
      </c>
      <c r="T556" s="253">
        <v>24.0</v>
      </c>
      <c r="U556" s="253">
        <f t="shared" si="9"/>
        <v>16</v>
      </c>
      <c r="V556" s="253">
        <f t="shared" si="10"/>
        <v>32</v>
      </c>
      <c r="W556" s="254">
        <f t="shared" si="11"/>
        <v>-2.5</v>
      </c>
      <c r="X556" s="257" t="s">
        <v>1602</v>
      </c>
      <c r="Y556" s="257" t="s">
        <v>2388</v>
      </c>
      <c r="Z556" s="257" t="s">
        <v>1550</v>
      </c>
      <c r="AA556" s="251">
        <v>11.64</v>
      </c>
      <c r="AB556" s="248">
        <f t="shared" si="27"/>
        <v>11640000</v>
      </c>
      <c r="AC556" s="248">
        <f t="shared" si="16"/>
        <v>38540000</v>
      </c>
      <c r="AD556" s="251">
        <v>47.03</v>
      </c>
      <c r="AE556" s="49">
        <f t="shared" si="30"/>
        <v>47030000</v>
      </c>
      <c r="AF556" s="258">
        <f t="shared" si="13"/>
        <v>0.4311111111</v>
      </c>
      <c r="AG556" s="257"/>
      <c r="AH556" s="257"/>
      <c r="AI556" s="273" t="s">
        <v>3662</v>
      </c>
      <c r="AJ556" s="255"/>
    </row>
    <row r="557" ht="15.75" customHeight="1">
      <c r="A557" s="260" t="s">
        <v>3693</v>
      </c>
      <c r="B557" s="49">
        <f t="shared" si="24"/>
        <v>50.38</v>
      </c>
      <c r="C557" s="249">
        <f t="shared" si="2"/>
        <v>1.799285714</v>
      </c>
      <c r="D557" s="250">
        <f t="shared" si="3"/>
        <v>1.799285714</v>
      </c>
      <c r="E557" s="251">
        <v>28.0</v>
      </c>
      <c r="F557" s="251">
        <v>37.05</v>
      </c>
      <c r="G557" s="48">
        <f t="shared" si="5"/>
        <v>0.7354108773</v>
      </c>
      <c r="H557" s="111">
        <f t="shared" si="6"/>
        <v>3.49</v>
      </c>
      <c r="I557" s="252">
        <f t="shared" si="7"/>
        <v>0.06927352124</v>
      </c>
      <c r="J557" s="266">
        <f t="shared" si="34"/>
        <v>50380000</v>
      </c>
      <c r="K557" s="253">
        <v>2011.0</v>
      </c>
      <c r="L557" s="254" t="s">
        <v>20</v>
      </c>
      <c r="M557" s="267"/>
      <c r="N557" s="267"/>
      <c r="O557" s="267"/>
      <c r="P557" s="267">
        <v>43.0</v>
      </c>
      <c r="Q557" s="255">
        <v>49.0</v>
      </c>
      <c r="R557" s="254">
        <f t="shared" si="8"/>
        <v>46</v>
      </c>
      <c r="S557" s="255">
        <v>48.0</v>
      </c>
      <c r="T557" s="253">
        <v>56.0</v>
      </c>
      <c r="U557" s="253">
        <f t="shared" si="9"/>
        <v>-8</v>
      </c>
      <c r="V557" s="253">
        <f t="shared" si="10"/>
        <v>52</v>
      </c>
      <c r="W557" s="254">
        <f t="shared" si="11"/>
        <v>-6</v>
      </c>
      <c r="X557" s="257" t="s">
        <v>1602</v>
      </c>
      <c r="Y557" s="257" t="s">
        <v>1958</v>
      </c>
      <c r="Z557" s="257" t="s">
        <v>1540</v>
      </c>
      <c r="AA557" s="251">
        <v>13.33</v>
      </c>
      <c r="AB557" s="248">
        <f t="shared" si="27"/>
        <v>13330000</v>
      </c>
      <c r="AC557" s="248">
        <f t="shared" si="16"/>
        <v>37050000</v>
      </c>
      <c r="AD557" s="251">
        <v>3.49</v>
      </c>
      <c r="AE557" s="49">
        <f t="shared" si="30"/>
        <v>3490000</v>
      </c>
      <c r="AF557" s="258">
        <f t="shared" si="13"/>
        <v>0.4760714286</v>
      </c>
      <c r="AG557" s="257"/>
      <c r="AH557" s="257"/>
      <c r="AI557" s="273" t="s">
        <v>3694</v>
      </c>
      <c r="AJ557" s="255"/>
    </row>
    <row r="558" ht="15.75" customHeight="1">
      <c r="A558" s="260" t="s">
        <v>2987</v>
      </c>
      <c r="B558" s="49">
        <f t="shared" si="24"/>
        <v>85.55</v>
      </c>
      <c r="C558" s="249">
        <f t="shared" si="2"/>
        <v>2.851666667</v>
      </c>
      <c r="D558" s="250">
        <f t="shared" si="3"/>
        <v>2.851666667</v>
      </c>
      <c r="E558" s="251">
        <v>30.0</v>
      </c>
      <c r="F558" s="251">
        <v>63.69</v>
      </c>
      <c r="G558" s="48">
        <f t="shared" si="5"/>
        <v>0.7444769141</v>
      </c>
      <c r="H558" s="111">
        <f t="shared" si="6"/>
        <v>67.1</v>
      </c>
      <c r="I558" s="252">
        <f t="shared" si="7"/>
        <v>0.7843366452</v>
      </c>
      <c r="J558" s="266">
        <f t="shared" si="34"/>
        <v>85550000</v>
      </c>
      <c r="K558" s="253">
        <v>2011.0</v>
      </c>
      <c r="L558" s="254" t="s">
        <v>20</v>
      </c>
      <c r="M558" s="267"/>
      <c r="N558" s="267"/>
      <c r="O558" s="267"/>
      <c r="P558" s="267">
        <v>55.0</v>
      </c>
      <c r="Q558" s="255">
        <v>56.0</v>
      </c>
      <c r="R558" s="263">
        <f t="shared" si="8"/>
        <v>55.5</v>
      </c>
      <c r="S558" s="255">
        <v>57.0</v>
      </c>
      <c r="T558" s="253">
        <v>64.0</v>
      </c>
      <c r="U558" s="253">
        <f t="shared" si="9"/>
        <v>-7</v>
      </c>
      <c r="V558" s="253">
        <f t="shared" si="10"/>
        <v>60.5</v>
      </c>
      <c r="W558" s="263">
        <f t="shared" si="11"/>
        <v>-5</v>
      </c>
      <c r="X558" s="257" t="s">
        <v>1602</v>
      </c>
      <c r="Y558" s="257" t="s">
        <v>2329</v>
      </c>
      <c r="Z558" s="257" t="s">
        <v>1534</v>
      </c>
      <c r="AA558" s="251">
        <v>21.86</v>
      </c>
      <c r="AB558" s="248">
        <f t="shared" si="27"/>
        <v>21860000</v>
      </c>
      <c r="AC558" s="248">
        <f t="shared" si="16"/>
        <v>63690000</v>
      </c>
      <c r="AD558" s="251">
        <v>67.1</v>
      </c>
      <c r="AE558" s="49">
        <f t="shared" si="30"/>
        <v>67100000</v>
      </c>
      <c r="AF558" s="258">
        <f t="shared" si="13"/>
        <v>0.7286666667</v>
      </c>
      <c r="AG558" s="257"/>
      <c r="AH558" s="257"/>
      <c r="AI558" s="273" t="s">
        <v>2988</v>
      </c>
      <c r="AJ558" s="255"/>
    </row>
    <row r="559" ht="15.75" customHeight="1">
      <c r="A559" s="260" t="s">
        <v>3735</v>
      </c>
      <c r="B559" s="49">
        <f t="shared" si="24"/>
        <v>52.63</v>
      </c>
      <c r="C559" s="249">
        <f t="shared" si="2"/>
        <v>1.754333333</v>
      </c>
      <c r="D559" s="250">
        <f t="shared" si="3"/>
        <v>1.754333333</v>
      </c>
      <c r="E559" s="251">
        <v>30.0</v>
      </c>
      <c r="F559" s="251">
        <v>40.26</v>
      </c>
      <c r="G559" s="48">
        <f t="shared" si="5"/>
        <v>0.7649629489</v>
      </c>
      <c r="H559" s="111">
        <f t="shared" si="6"/>
        <v>23.52</v>
      </c>
      <c r="I559" s="252">
        <f t="shared" si="7"/>
        <v>0.4468934068</v>
      </c>
      <c r="J559" s="266">
        <f t="shared" si="34"/>
        <v>52630000</v>
      </c>
      <c r="K559" s="253">
        <v>2011.0</v>
      </c>
      <c r="L559" s="254" t="s">
        <v>20</v>
      </c>
      <c r="M559" s="267"/>
      <c r="N559" s="267"/>
      <c r="O559" s="267"/>
      <c r="P559" s="267">
        <v>71.0</v>
      </c>
      <c r="Q559" s="255">
        <v>65.0</v>
      </c>
      <c r="R559" s="254">
        <f t="shared" si="8"/>
        <v>68</v>
      </c>
      <c r="S559" s="255">
        <v>67.0</v>
      </c>
      <c r="T559" s="253">
        <v>70.0</v>
      </c>
      <c r="U559" s="253">
        <f t="shared" si="9"/>
        <v>-3</v>
      </c>
      <c r="V559" s="253">
        <f t="shared" si="10"/>
        <v>68.5</v>
      </c>
      <c r="W559" s="254">
        <f t="shared" si="11"/>
        <v>-0.5</v>
      </c>
      <c r="X559" s="257" t="s">
        <v>1602</v>
      </c>
      <c r="Y559" s="257" t="s">
        <v>2730</v>
      </c>
      <c r="Z559" s="257" t="s">
        <v>1540</v>
      </c>
      <c r="AA559" s="251">
        <v>12.37</v>
      </c>
      <c r="AB559" s="248">
        <f t="shared" si="27"/>
        <v>12370000</v>
      </c>
      <c r="AC559" s="248">
        <f t="shared" si="16"/>
        <v>40260000</v>
      </c>
      <c r="AD559" s="251">
        <v>23.52</v>
      </c>
      <c r="AE559" s="49">
        <f t="shared" si="30"/>
        <v>23520000</v>
      </c>
      <c r="AF559" s="258">
        <f t="shared" si="13"/>
        <v>0.4123333333</v>
      </c>
      <c r="AG559" s="257"/>
      <c r="AH559" s="257"/>
      <c r="AI559" s="273" t="s">
        <v>3736</v>
      </c>
      <c r="AJ559" s="255"/>
    </row>
    <row r="560" ht="15.75" customHeight="1">
      <c r="A560" s="260" t="s">
        <v>3846</v>
      </c>
      <c r="B560" s="49">
        <f t="shared" si="24"/>
        <v>48.71</v>
      </c>
      <c r="C560" s="249">
        <f t="shared" si="2"/>
        <v>1.623666667</v>
      </c>
      <c r="D560" s="250">
        <f t="shared" si="3"/>
        <v>1.623666667</v>
      </c>
      <c r="E560" s="251">
        <v>30.0</v>
      </c>
      <c r="F560" s="251">
        <v>35.61</v>
      </c>
      <c r="G560" s="48">
        <f t="shared" si="5"/>
        <v>0.7310613837</v>
      </c>
      <c r="H560" s="111">
        <f t="shared" si="6"/>
        <v>36.4</v>
      </c>
      <c r="I560" s="252">
        <f t="shared" si="7"/>
        <v>0.7472798193</v>
      </c>
      <c r="J560" s="266">
        <f t="shared" si="34"/>
        <v>48710000</v>
      </c>
      <c r="K560" s="253">
        <v>2011.0</v>
      </c>
      <c r="L560" s="254" t="s">
        <v>20</v>
      </c>
      <c r="M560" s="267"/>
      <c r="N560" s="267"/>
      <c r="O560" s="267"/>
      <c r="P560" s="267">
        <v>34.0</v>
      </c>
      <c r="Q560" s="255">
        <v>41.0</v>
      </c>
      <c r="R560" s="254">
        <f t="shared" si="8"/>
        <v>37.5</v>
      </c>
      <c r="S560" s="255">
        <v>46.0</v>
      </c>
      <c r="T560" s="253">
        <v>58.0</v>
      </c>
      <c r="U560" s="253">
        <f t="shared" si="9"/>
        <v>-12</v>
      </c>
      <c r="V560" s="253">
        <f t="shared" si="10"/>
        <v>52</v>
      </c>
      <c r="W560" s="254">
        <f t="shared" si="11"/>
        <v>-14.5</v>
      </c>
      <c r="X560" s="257" t="s">
        <v>1543</v>
      </c>
      <c r="Y560" s="257" t="s">
        <v>1616</v>
      </c>
      <c r="Z560" s="257" t="s">
        <v>1540</v>
      </c>
      <c r="AA560" s="251">
        <v>13.1</v>
      </c>
      <c r="AB560" s="248">
        <f t="shared" si="27"/>
        <v>13100000</v>
      </c>
      <c r="AC560" s="248">
        <f t="shared" si="16"/>
        <v>35610000</v>
      </c>
      <c r="AD560" s="251">
        <v>36.4</v>
      </c>
      <c r="AE560" s="49">
        <f t="shared" si="30"/>
        <v>36400000</v>
      </c>
      <c r="AF560" s="258">
        <f t="shared" si="13"/>
        <v>0.4366666667</v>
      </c>
      <c r="AG560" s="257"/>
      <c r="AH560" s="257"/>
      <c r="AI560" s="273" t="s">
        <v>3847</v>
      </c>
      <c r="AJ560" s="255"/>
    </row>
    <row r="561" ht="15.75" customHeight="1">
      <c r="A561" s="260" t="s">
        <v>4243</v>
      </c>
      <c r="B561" s="49">
        <f t="shared" si="24"/>
        <v>34.55</v>
      </c>
      <c r="C561" s="249">
        <f t="shared" si="2"/>
        <v>1.151666667</v>
      </c>
      <c r="D561" s="250">
        <f t="shared" si="3"/>
        <v>1.151666667</v>
      </c>
      <c r="E561" s="251">
        <v>30.0</v>
      </c>
      <c r="F561" s="251">
        <v>26.69</v>
      </c>
      <c r="G561" s="48">
        <f t="shared" si="5"/>
        <v>0.7725036179</v>
      </c>
      <c r="H561" s="111">
        <f t="shared" si="6"/>
        <v>6.46</v>
      </c>
      <c r="I561" s="252">
        <f t="shared" si="7"/>
        <v>0.186975398</v>
      </c>
      <c r="J561" s="266">
        <f t="shared" si="34"/>
        <v>34550000</v>
      </c>
      <c r="K561" s="253">
        <v>2011.0</v>
      </c>
      <c r="L561" s="254" t="s">
        <v>20</v>
      </c>
      <c r="M561" s="267"/>
      <c r="N561" s="267"/>
      <c r="O561" s="267"/>
      <c r="P561" s="267">
        <v>91.0</v>
      </c>
      <c r="Q561" s="255">
        <v>74.0</v>
      </c>
      <c r="R561" s="254">
        <f t="shared" si="8"/>
        <v>82.5</v>
      </c>
      <c r="S561" s="255">
        <v>79.0</v>
      </c>
      <c r="T561" s="253">
        <v>78.0</v>
      </c>
      <c r="U561" s="253">
        <f t="shared" si="9"/>
        <v>1</v>
      </c>
      <c r="V561" s="253">
        <f t="shared" si="10"/>
        <v>78.5</v>
      </c>
      <c r="W561" s="254">
        <f t="shared" si="11"/>
        <v>4</v>
      </c>
      <c r="X561" s="257" t="s">
        <v>1594</v>
      </c>
      <c r="Y561" s="257" t="s">
        <v>1799</v>
      </c>
      <c r="Z561" s="257" t="s">
        <v>1534</v>
      </c>
      <c r="AA561" s="251">
        <v>7.86</v>
      </c>
      <c r="AB561" s="248">
        <f t="shared" si="27"/>
        <v>7860000</v>
      </c>
      <c r="AC561" s="248">
        <f t="shared" si="16"/>
        <v>26690000</v>
      </c>
      <c r="AD561" s="251">
        <v>6.46</v>
      </c>
      <c r="AE561" s="49">
        <f t="shared" si="30"/>
        <v>6460000</v>
      </c>
      <c r="AF561" s="258">
        <f t="shared" si="13"/>
        <v>0.262</v>
      </c>
      <c r="AG561" s="257"/>
      <c r="AH561" s="257"/>
      <c r="AI561" s="273" t="s">
        <v>4244</v>
      </c>
      <c r="AJ561" s="255"/>
    </row>
    <row r="562" ht="15.75" customHeight="1">
      <c r="A562" s="260" t="s">
        <v>4309</v>
      </c>
      <c r="B562" s="49">
        <f t="shared" si="24"/>
        <v>32.61</v>
      </c>
      <c r="C562" s="249">
        <f t="shared" si="2"/>
        <v>1.087</v>
      </c>
      <c r="D562" s="250">
        <f t="shared" si="3"/>
        <v>1.087</v>
      </c>
      <c r="E562" s="251">
        <v>30.0</v>
      </c>
      <c r="F562" s="251">
        <v>23.21</v>
      </c>
      <c r="G562" s="48">
        <f t="shared" si="5"/>
        <v>0.7117448635</v>
      </c>
      <c r="H562" s="111">
        <f t="shared" si="6"/>
        <v>85.4</v>
      </c>
      <c r="I562" s="252">
        <f t="shared" si="7"/>
        <v>2.61882858</v>
      </c>
      <c r="J562" s="266">
        <f t="shared" si="34"/>
        <v>32610000</v>
      </c>
      <c r="K562" s="253">
        <v>2011.0</v>
      </c>
      <c r="L562" s="254" t="s">
        <v>20</v>
      </c>
      <c r="M562" s="267"/>
      <c r="N562" s="267"/>
      <c r="O562" s="267"/>
      <c r="P562" s="267">
        <v>30.0</v>
      </c>
      <c r="Q562" s="255">
        <v>42.0</v>
      </c>
      <c r="R562" s="263">
        <f t="shared" si="8"/>
        <v>36</v>
      </c>
      <c r="S562" s="255">
        <v>39.0</v>
      </c>
      <c r="T562" s="253">
        <v>50.0</v>
      </c>
      <c r="U562" s="253">
        <f t="shared" si="9"/>
        <v>-11</v>
      </c>
      <c r="V562" s="253">
        <f t="shared" si="10"/>
        <v>44.5</v>
      </c>
      <c r="W562" s="263">
        <f t="shared" si="11"/>
        <v>-8.5</v>
      </c>
      <c r="X562" s="257" t="s">
        <v>1694</v>
      </c>
      <c r="Y562" s="257" t="s">
        <v>4310</v>
      </c>
      <c r="Z562" s="257" t="s">
        <v>1540</v>
      </c>
      <c r="AA562" s="251">
        <v>9.4</v>
      </c>
      <c r="AB562" s="248">
        <f t="shared" si="27"/>
        <v>9400000</v>
      </c>
      <c r="AC562" s="248">
        <f t="shared" si="16"/>
        <v>23210000</v>
      </c>
      <c r="AD562" s="251">
        <v>85.4</v>
      </c>
      <c r="AE562" s="49">
        <f t="shared" si="30"/>
        <v>85400000</v>
      </c>
      <c r="AF562" s="258">
        <f t="shared" si="13"/>
        <v>0.3133333333</v>
      </c>
      <c r="AG562" s="257"/>
      <c r="AH562" s="257"/>
      <c r="AI562" s="273" t="s">
        <v>4311</v>
      </c>
      <c r="AJ562" s="255"/>
    </row>
    <row r="563" ht="15.75" customHeight="1">
      <c r="A563" s="260" t="s">
        <v>4489</v>
      </c>
      <c r="B563" s="49">
        <f t="shared" si="24"/>
        <v>26.01</v>
      </c>
      <c r="C563" s="249">
        <f t="shared" si="2"/>
        <v>0.867</v>
      </c>
      <c r="D563" s="250">
        <f t="shared" si="3"/>
        <v>0.867</v>
      </c>
      <c r="E563" s="251">
        <v>30.0</v>
      </c>
      <c r="F563" s="251">
        <v>18.3</v>
      </c>
      <c r="G563" s="48">
        <f t="shared" si="5"/>
        <v>0.7035755479</v>
      </c>
      <c r="H563" s="111">
        <f t="shared" si="6"/>
        <v>22.7</v>
      </c>
      <c r="I563" s="252">
        <f t="shared" si="7"/>
        <v>0.8727412534</v>
      </c>
      <c r="J563" s="266">
        <f t="shared" si="34"/>
        <v>26010000</v>
      </c>
      <c r="K563" s="253">
        <v>2011.0</v>
      </c>
      <c r="L563" s="254" t="s">
        <v>20</v>
      </c>
      <c r="M563" s="267"/>
      <c r="N563" s="267"/>
      <c r="O563" s="267"/>
      <c r="P563" s="267">
        <v>75.0</v>
      </c>
      <c r="Q563" s="255">
        <v>64.0</v>
      </c>
      <c r="R563" s="254">
        <f t="shared" si="8"/>
        <v>69.5</v>
      </c>
      <c r="S563" s="255">
        <v>68.0</v>
      </c>
      <c r="T563" s="253">
        <v>68.0</v>
      </c>
      <c r="U563" s="253">
        <f t="shared" si="9"/>
        <v>0</v>
      </c>
      <c r="V563" s="253">
        <f t="shared" si="10"/>
        <v>68</v>
      </c>
      <c r="W563" s="254">
        <f t="shared" si="11"/>
        <v>1.5</v>
      </c>
      <c r="X563" s="257" t="s">
        <v>1543</v>
      </c>
      <c r="Y563" s="257" t="s">
        <v>2357</v>
      </c>
      <c r="Z563" s="257" t="s">
        <v>1567</v>
      </c>
      <c r="AA563" s="251">
        <v>7.71</v>
      </c>
      <c r="AB563" s="248">
        <f t="shared" si="27"/>
        <v>7710000</v>
      </c>
      <c r="AC563" s="248">
        <f t="shared" si="16"/>
        <v>18300000</v>
      </c>
      <c r="AD563" s="251">
        <v>22.7</v>
      </c>
      <c r="AE563" s="49">
        <f t="shared" si="30"/>
        <v>22700000</v>
      </c>
      <c r="AF563" s="258">
        <f t="shared" si="13"/>
        <v>0.257</v>
      </c>
      <c r="AG563" s="257"/>
      <c r="AH563" s="257"/>
      <c r="AI563" s="273" t="s">
        <v>4490</v>
      </c>
      <c r="AJ563" s="255"/>
    </row>
    <row r="564" ht="15.75" customHeight="1">
      <c r="A564" s="260" t="s">
        <v>4890</v>
      </c>
      <c r="B564" s="49">
        <f t="shared" si="24"/>
        <v>5.48</v>
      </c>
      <c r="C564" s="249">
        <f t="shared" si="2"/>
        <v>0.1826666667</v>
      </c>
      <c r="D564" s="250">
        <f t="shared" si="3"/>
        <v>0.1826666667</v>
      </c>
      <c r="E564" s="251">
        <v>30.0</v>
      </c>
      <c r="F564" s="251">
        <v>4.46</v>
      </c>
      <c r="G564" s="48">
        <f t="shared" si="5"/>
        <v>0.8138686131</v>
      </c>
      <c r="H564" s="111">
        <f t="shared" si="6"/>
        <v>10.93</v>
      </c>
      <c r="I564" s="252">
        <f t="shared" si="7"/>
        <v>1.994525547</v>
      </c>
      <c r="J564" s="266">
        <f t="shared" si="34"/>
        <v>5480000</v>
      </c>
      <c r="K564" s="253">
        <v>2011.0</v>
      </c>
      <c r="L564" s="254" t="s">
        <v>20</v>
      </c>
      <c r="M564" s="267"/>
      <c r="N564" s="267"/>
      <c r="O564" s="267"/>
      <c r="P564" s="267">
        <v>46.0</v>
      </c>
      <c r="Q564" s="255">
        <v>50.0</v>
      </c>
      <c r="R564" s="254">
        <f t="shared" si="8"/>
        <v>48</v>
      </c>
      <c r="S564" s="255">
        <v>66.0</v>
      </c>
      <c r="T564" s="253">
        <v>62.0</v>
      </c>
      <c r="U564" s="253">
        <f t="shared" si="9"/>
        <v>4</v>
      </c>
      <c r="V564" s="253">
        <f t="shared" si="10"/>
        <v>64</v>
      </c>
      <c r="W564" s="254">
        <f t="shared" si="11"/>
        <v>-16</v>
      </c>
      <c r="X564" s="270" t="s">
        <v>1527</v>
      </c>
      <c r="Y564" s="257" t="s">
        <v>2087</v>
      </c>
      <c r="Z564" s="257" t="s">
        <v>1540</v>
      </c>
      <c r="AA564" s="251">
        <v>1.02</v>
      </c>
      <c r="AB564" s="248">
        <f t="shared" si="27"/>
        <v>1020000</v>
      </c>
      <c r="AC564" s="248">
        <f t="shared" si="16"/>
        <v>4460000</v>
      </c>
      <c r="AD564" s="251">
        <v>10.93</v>
      </c>
      <c r="AE564" s="49">
        <f t="shared" si="30"/>
        <v>10930000</v>
      </c>
      <c r="AF564" s="258">
        <f t="shared" si="13"/>
        <v>0.034</v>
      </c>
      <c r="AG564" s="257"/>
      <c r="AH564" s="257"/>
      <c r="AI564" s="273" t="s">
        <v>4891</v>
      </c>
      <c r="AJ564" s="255"/>
    </row>
    <row r="565" ht="15.75" customHeight="1">
      <c r="A565" s="260" t="s">
        <v>3433</v>
      </c>
      <c r="B565" s="49">
        <f t="shared" si="24"/>
        <v>69.52</v>
      </c>
      <c r="C565" s="249">
        <f t="shared" si="2"/>
        <v>2.1725</v>
      </c>
      <c r="D565" s="250">
        <f t="shared" si="3"/>
        <v>2.1725</v>
      </c>
      <c r="E565" s="251">
        <v>32.0</v>
      </c>
      <c r="F565" s="251">
        <v>54.71</v>
      </c>
      <c r="G565" s="48">
        <f t="shared" si="5"/>
        <v>0.7869677791</v>
      </c>
      <c r="H565" s="111">
        <f t="shared" si="6"/>
        <v>92.62</v>
      </c>
      <c r="I565" s="252">
        <f t="shared" si="7"/>
        <v>1.332278481</v>
      </c>
      <c r="J565" s="266">
        <f t="shared" si="34"/>
        <v>69520000</v>
      </c>
      <c r="K565" s="253">
        <v>2011.0</v>
      </c>
      <c r="L565" s="254" t="s">
        <v>20</v>
      </c>
      <c r="M565" s="267"/>
      <c r="N565" s="267"/>
      <c r="O565" s="267"/>
      <c r="P565" s="267">
        <v>92.0</v>
      </c>
      <c r="Q565" s="255">
        <v>74.0</v>
      </c>
      <c r="R565" s="263">
        <f t="shared" si="8"/>
        <v>83</v>
      </c>
      <c r="S565" s="255">
        <v>81.0</v>
      </c>
      <c r="T565" s="253">
        <v>76.0</v>
      </c>
      <c r="U565" s="253">
        <f t="shared" si="9"/>
        <v>5</v>
      </c>
      <c r="V565" s="253">
        <f t="shared" si="10"/>
        <v>78.5</v>
      </c>
      <c r="W565" s="263">
        <f t="shared" si="11"/>
        <v>4.5</v>
      </c>
      <c r="X565" s="257" t="s">
        <v>1629</v>
      </c>
      <c r="Y565" s="257" t="s">
        <v>2271</v>
      </c>
      <c r="Z565" s="257" t="s">
        <v>1540</v>
      </c>
      <c r="AA565" s="251">
        <v>14.81</v>
      </c>
      <c r="AB565" s="248">
        <f t="shared" si="27"/>
        <v>14810000</v>
      </c>
      <c r="AC565" s="248">
        <f t="shared" si="16"/>
        <v>54710000</v>
      </c>
      <c r="AD565" s="251">
        <v>92.62</v>
      </c>
      <c r="AE565" s="49">
        <f t="shared" si="30"/>
        <v>92620000</v>
      </c>
      <c r="AF565" s="258">
        <f t="shared" si="13"/>
        <v>0.4628125</v>
      </c>
      <c r="AG565" s="257"/>
      <c r="AH565" s="257"/>
      <c r="AI565" s="273" t="s">
        <v>3434</v>
      </c>
      <c r="AJ565" s="255"/>
    </row>
    <row r="566" ht="15.75" customHeight="1">
      <c r="A566" s="260" t="s">
        <v>4753</v>
      </c>
      <c r="B566" s="49">
        <f t="shared" si="24"/>
        <v>13.67</v>
      </c>
      <c r="C566" s="249">
        <f t="shared" si="2"/>
        <v>0.4271875</v>
      </c>
      <c r="D566" s="250">
        <f t="shared" si="3"/>
        <v>0.4271875</v>
      </c>
      <c r="E566" s="251">
        <v>32.0</v>
      </c>
      <c r="F566" s="251">
        <v>13.3</v>
      </c>
      <c r="G566" s="48">
        <f t="shared" si="5"/>
        <v>0.9729334309</v>
      </c>
      <c r="H566" s="111">
        <f t="shared" si="6"/>
        <v>41</v>
      </c>
      <c r="I566" s="252">
        <f t="shared" si="7"/>
        <v>2.999268471</v>
      </c>
      <c r="J566" s="266">
        <f t="shared" si="34"/>
        <v>13670000</v>
      </c>
      <c r="K566" s="253">
        <v>2011.0</v>
      </c>
      <c r="L566" s="254" t="s">
        <v>20</v>
      </c>
      <c r="M566" s="267"/>
      <c r="N566" s="267"/>
      <c r="O566" s="267"/>
      <c r="P566" s="267">
        <v>84.0</v>
      </c>
      <c r="Q566" s="255">
        <v>85.0</v>
      </c>
      <c r="R566" s="254">
        <f t="shared" si="8"/>
        <v>84.5</v>
      </c>
      <c r="S566" s="255">
        <v>61.0</v>
      </c>
      <c r="T566" s="253">
        <v>66.0</v>
      </c>
      <c r="U566" s="253">
        <f t="shared" si="9"/>
        <v>-5</v>
      </c>
      <c r="V566" s="253">
        <f t="shared" si="10"/>
        <v>63.5</v>
      </c>
      <c r="W566" s="254">
        <f t="shared" si="11"/>
        <v>21</v>
      </c>
      <c r="X566" s="257" t="s">
        <v>1750</v>
      </c>
      <c r="Y566" s="257" t="s">
        <v>1750</v>
      </c>
      <c r="Z566" s="257" t="s">
        <v>1540</v>
      </c>
      <c r="AA566" s="251">
        <v>0.37</v>
      </c>
      <c r="AB566" s="248">
        <f t="shared" si="27"/>
        <v>370000</v>
      </c>
      <c r="AC566" s="248">
        <f t="shared" si="16"/>
        <v>13300000</v>
      </c>
      <c r="AD566" s="251">
        <v>41.0</v>
      </c>
      <c r="AE566" s="49">
        <f t="shared" si="30"/>
        <v>41000000</v>
      </c>
      <c r="AF566" s="258">
        <f t="shared" si="13"/>
        <v>0.0115625</v>
      </c>
      <c r="AG566" s="257"/>
      <c r="AH566" s="257"/>
      <c r="AI566" s="273" t="s">
        <v>4754</v>
      </c>
      <c r="AJ566" s="255"/>
    </row>
    <row r="567" ht="15.75" customHeight="1">
      <c r="A567" s="247" t="s">
        <v>2084</v>
      </c>
      <c r="B567" s="49">
        <f t="shared" si="24"/>
        <v>195.36</v>
      </c>
      <c r="C567" s="249">
        <f t="shared" si="2"/>
        <v>6.011076923</v>
      </c>
      <c r="D567" s="250">
        <f t="shared" si="3"/>
        <v>6.011076923</v>
      </c>
      <c r="E567" s="251">
        <v>32.5</v>
      </c>
      <c r="F567" s="251">
        <v>169.11</v>
      </c>
      <c r="G567" s="48">
        <f t="shared" si="5"/>
        <v>0.8656326781</v>
      </c>
      <c r="H567" s="111">
        <f t="shared" si="6"/>
        <v>119.28</v>
      </c>
      <c r="I567" s="252">
        <f t="shared" si="7"/>
        <v>0.6105651106</v>
      </c>
      <c r="J567" s="266">
        <f t="shared" si="34"/>
        <v>195360000</v>
      </c>
      <c r="K567" s="253">
        <v>2011.0</v>
      </c>
      <c r="L567" s="254" t="s">
        <v>20</v>
      </c>
      <c r="M567" s="267"/>
      <c r="N567" s="267"/>
      <c r="O567" s="267"/>
      <c r="P567" s="267">
        <v>90.0</v>
      </c>
      <c r="Q567" s="255">
        <v>75.0</v>
      </c>
      <c r="R567" s="263">
        <f t="shared" si="8"/>
        <v>82.5</v>
      </c>
      <c r="S567" s="255">
        <v>77.0</v>
      </c>
      <c r="T567" s="253">
        <v>72.0</v>
      </c>
      <c r="U567" s="253">
        <f t="shared" si="9"/>
        <v>5</v>
      </c>
      <c r="V567" s="253">
        <f t="shared" si="10"/>
        <v>74.5</v>
      </c>
      <c r="W567" s="263">
        <f t="shared" si="11"/>
        <v>8</v>
      </c>
      <c r="X567" s="257" t="s">
        <v>1543</v>
      </c>
      <c r="Y567" s="257" t="s">
        <v>1616</v>
      </c>
      <c r="Z567" s="257" t="s">
        <v>1540</v>
      </c>
      <c r="AA567" s="251">
        <v>26.25</v>
      </c>
      <c r="AB567" s="248">
        <f t="shared" si="27"/>
        <v>26250000</v>
      </c>
      <c r="AC567" s="248">
        <f t="shared" si="16"/>
        <v>169110000</v>
      </c>
      <c r="AD567" s="251">
        <v>119.28</v>
      </c>
      <c r="AE567" s="49">
        <f t="shared" si="30"/>
        <v>119280000</v>
      </c>
      <c r="AF567" s="258">
        <f t="shared" si="13"/>
        <v>0.8076923077</v>
      </c>
      <c r="AG567" s="257"/>
      <c r="AH567" s="257"/>
      <c r="AI567" s="273" t="s">
        <v>2085</v>
      </c>
      <c r="AJ567" s="255"/>
    </row>
    <row r="568" ht="15.75" customHeight="1">
      <c r="A568" s="247" t="s">
        <v>2423</v>
      </c>
      <c r="B568" s="49">
        <f t="shared" si="24"/>
        <v>145.84</v>
      </c>
      <c r="C568" s="249">
        <f t="shared" si="2"/>
        <v>4.166857143</v>
      </c>
      <c r="D568" s="250">
        <f t="shared" si="3"/>
        <v>4.166857143</v>
      </c>
      <c r="E568" s="251">
        <v>35.0</v>
      </c>
      <c r="F568" s="251">
        <v>117.54</v>
      </c>
      <c r="G568" s="48">
        <f t="shared" si="5"/>
        <v>0.8059517279</v>
      </c>
      <c r="H568" s="111">
        <f t="shared" si="6"/>
        <v>92.1</v>
      </c>
      <c r="I568" s="252">
        <f t="shared" si="7"/>
        <v>0.6315139879</v>
      </c>
      <c r="J568" s="266">
        <f t="shared" si="34"/>
        <v>145840000</v>
      </c>
      <c r="K568" s="253">
        <v>2011.0</v>
      </c>
      <c r="L568" s="254" t="s">
        <v>20</v>
      </c>
      <c r="M568" s="267"/>
      <c r="N568" s="267"/>
      <c r="O568" s="267"/>
      <c r="P568" s="267">
        <v>69.0</v>
      </c>
      <c r="Q568" s="255">
        <v>57.0</v>
      </c>
      <c r="R568" s="263">
        <f t="shared" si="8"/>
        <v>63</v>
      </c>
      <c r="S568" s="255">
        <v>72.0</v>
      </c>
      <c r="T568" s="253">
        <v>71.0</v>
      </c>
      <c r="U568" s="253">
        <f t="shared" si="9"/>
        <v>1</v>
      </c>
      <c r="V568" s="253">
        <f t="shared" si="10"/>
        <v>71.5</v>
      </c>
      <c r="W568" s="263">
        <f t="shared" si="11"/>
        <v>-8.5</v>
      </c>
      <c r="X568" s="257" t="s">
        <v>1543</v>
      </c>
      <c r="Y568" s="257" t="s">
        <v>2336</v>
      </c>
      <c r="Z568" s="257" t="s">
        <v>1540</v>
      </c>
      <c r="AA568" s="251">
        <v>28.3</v>
      </c>
      <c r="AB568" s="248">
        <f t="shared" si="27"/>
        <v>28300000</v>
      </c>
      <c r="AC568" s="248">
        <f t="shared" si="16"/>
        <v>117540000</v>
      </c>
      <c r="AD568" s="251">
        <v>92.1</v>
      </c>
      <c r="AE568" s="49">
        <f t="shared" si="30"/>
        <v>92100000</v>
      </c>
      <c r="AF568" s="258">
        <f t="shared" si="13"/>
        <v>0.8085714286</v>
      </c>
      <c r="AG568" s="257"/>
      <c r="AH568" s="257"/>
      <c r="AI568" s="273" t="s">
        <v>2424</v>
      </c>
      <c r="AJ568" s="255"/>
    </row>
    <row r="569" ht="15.75" customHeight="1">
      <c r="A569" s="260" t="s">
        <v>3471</v>
      </c>
      <c r="B569" s="49">
        <f t="shared" si="24"/>
        <v>74.42</v>
      </c>
      <c r="C569" s="249">
        <f t="shared" si="2"/>
        <v>2.126285714</v>
      </c>
      <c r="D569" s="250">
        <f t="shared" si="3"/>
        <v>2.126285714</v>
      </c>
      <c r="E569" s="251">
        <v>35.0</v>
      </c>
      <c r="F569" s="251">
        <v>55.8</v>
      </c>
      <c r="G569" s="48">
        <f t="shared" si="5"/>
        <v>0.7497984413</v>
      </c>
      <c r="H569" s="111">
        <f t="shared" si="6"/>
        <v>93.74</v>
      </c>
      <c r="I569" s="252">
        <f t="shared" si="7"/>
        <v>1.259607632</v>
      </c>
      <c r="J569" s="266">
        <f t="shared" si="34"/>
        <v>74420000</v>
      </c>
      <c r="K569" s="253">
        <v>2011.0</v>
      </c>
      <c r="L569" s="254" t="s">
        <v>20</v>
      </c>
      <c r="M569" s="267"/>
      <c r="N569" s="267"/>
      <c r="O569" s="267"/>
      <c r="P569" s="267">
        <v>71.0</v>
      </c>
      <c r="Q569" s="255">
        <v>63.0</v>
      </c>
      <c r="R569" s="263">
        <f t="shared" si="8"/>
        <v>67</v>
      </c>
      <c r="S569" s="255">
        <v>68.0</v>
      </c>
      <c r="T569" s="253">
        <v>66.0</v>
      </c>
      <c r="U569" s="253">
        <f t="shared" si="9"/>
        <v>2</v>
      </c>
      <c r="V569" s="253">
        <f t="shared" si="10"/>
        <v>67</v>
      </c>
      <c r="W569" s="263">
        <f t="shared" si="11"/>
        <v>0</v>
      </c>
      <c r="X569" s="257" t="s">
        <v>1543</v>
      </c>
      <c r="Y569" s="257" t="s">
        <v>1616</v>
      </c>
      <c r="Z569" s="257" t="s">
        <v>1540</v>
      </c>
      <c r="AA569" s="251">
        <v>18.62</v>
      </c>
      <c r="AB569" s="248">
        <f t="shared" si="27"/>
        <v>18620000</v>
      </c>
      <c r="AC569" s="248">
        <f t="shared" si="16"/>
        <v>55800000</v>
      </c>
      <c r="AD569" s="251">
        <v>93.74</v>
      </c>
      <c r="AE569" s="49">
        <f t="shared" si="30"/>
        <v>93740000</v>
      </c>
      <c r="AF569" s="258">
        <f t="shared" si="13"/>
        <v>0.532</v>
      </c>
      <c r="AG569" s="257"/>
      <c r="AH569" s="257"/>
      <c r="AI569" s="273" t="s">
        <v>3472</v>
      </c>
      <c r="AJ569" s="255"/>
    </row>
    <row r="570" ht="15.75" customHeight="1">
      <c r="A570" s="260" t="s">
        <v>3944</v>
      </c>
      <c r="B570" s="49">
        <f t="shared" si="24"/>
        <v>53</v>
      </c>
      <c r="C570" s="249">
        <f t="shared" si="2"/>
        <v>1.514285714</v>
      </c>
      <c r="D570" s="250">
        <f t="shared" si="3"/>
        <v>1.514285714</v>
      </c>
      <c r="E570" s="251">
        <v>35.0</v>
      </c>
      <c r="F570" s="251">
        <v>39.05</v>
      </c>
      <c r="G570" s="48">
        <f t="shared" si="5"/>
        <v>0.7367924528</v>
      </c>
      <c r="H570" s="111">
        <f t="shared" si="6"/>
        <v>21.14</v>
      </c>
      <c r="I570" s="252">
        <f t="shared" si="7"/>
        <v>0.3988679245</v>
      </c>
      <c r="J570" s="266">
        <f t="shared" si="34"/>
        <v>53000000</v>
      </c>
      <c r="K570" s="253">
        <v>2011.0</v>
      </c>
      <c r="L570" s="254" t="s">
        <v>20</v>
      </c>
      <c r="M570" s="267"/>
      <c r="N570" s="267"/>
      <c r="O570" s="267"/>
      <c r="P570" s="267">
        <v>15.0</v>
      </c>
      <c r="Q570" s="255">
        <v>36.0</v>
      </c>
      <c r="R570" s="254">
        <f t="shared" si="8"/>
        <v>25.5</v>
      </c>
      <c r="S570" s="255">
        <v>48.0</v>
      </c>
      <c r="T570" s="253">
        <v>50.0</v>
      </c>
      <c r="U570" s="253">
        <f t="shared" si="9"/>
        <v>-2</v>
      </c>
      <c r="V570" s="253">
        <f t="shared" si="10"/>
        <v>49</v>
      </c>
      <c r="W570" s="254">
        <f t="shared" si="11"/>
        <v>-23.5</v>
      </c>
      <c r="X570" s="257" t="s">
        <v>1543</v>
      </c>
      <c r="Y570" s="257" t="s">
        <v>1616</v>
      </c>
      <c r="Z570" s="257" t="s">
        <v>1534</v>
      </c>
      <c r="AA570" s="251">
        <v>13.95</v>
      </c>
      <c r="AB570" s="248">
        <f t="shared" si="27"/>
        <v>13950000</v>
      </c>
      <c r="AC570" s="248">
        <f t="shared" si="16"/>
        <v>39050000</v>
      </c>
      <c r="AD570" s="251">
        <v>21.14</v>
      </c>
      <c r="AE570" s="49">
        <f t="shared" si="30"/>
        <v>21140000</v>
      </c>
      <c r="AF570" s="258">
        <f t="shared" si="13"/>
        <v>0.3985714286</v>
      </c>
      <c r="AG570" s="257"/>
      <c r="AH570" s="257"/>
      <c r="AI570" s="273" t="s">
        <v>3945</v>
      </c>
      <c r="AJ570" s="255"/>
    </row>
    <row r="571" ht="15.75" customHeight="1">
      <c r="A571" s="260" t="s">
        <v>4053</v>
      </c>
      <c r="B571" s="49">
        <f t="shared" si="24"/>
        <v>48.53</v>
      </c>
      <c r="C571" s="249">
        <f t="shared" si="2"/>
        <v>1.386571429</v>
      </c>
      <c r="D571" s="250">
        <f t="shared" si="3"/>
        <v>1.386571429</v>
      </c>
      <c r="E571" s="251">
        <v>35.0</v>
      </c>
      <c r="F571" s="251">
        <v>37.31</v>
      </c>
      <c r="G571" s="48">
        <f t="shared" si="5"/>
        <v>0.7688028024</v>
      </c>
      <c r="H571" s="111">
        <f t="shared" si="6"/>
        <v>47.3</v>
      </c>
      <c r="I571" s="252">
        <f t="shared" si="7"/>
        <v>0.9746548527</v>
      </c>
      <c r="J571" s="266">
        <f t="shared" si="34"/>
        <v>48530000</v>
      </c>
      <c r="K571" s="253">
        <v>2011.0</v>
      </c>
      <c r="L571" s="254" t="s">
        <v>20</v>
      </c>
      <c r="M571" s="267"/>
      <c r="N571" s="267"/>
      <c r="O571" s="267"/>
      <c r="P571" s="267">
        <v>42.0</v>
      </c>
      <c r="Q571" s="255">
        <v>59.0</v>
      </c>
      <c r="R571" s="254">
        <f t="shared" si="8"/>
        <v>50.5</v>
      </c>
      <c r="S571" s="255">
        <v>84.0</v>
      </c>
      <c r="T571" s="253">
        <v>65.0</v>
      </c>
      <c r="U571" s="253">
        <f t="shared" si="9"/>
        <v>19</v>
      </c>
      <c r="V571" s="253">
        <f t="shared" si="10"/>
        <v>74.5</v>
      </c>
      <c r="W571" s="254">
        <f t="shared" si="11"/>
        <v>-24</v>
      </c>
      <c r="X571" s="257" t="s">
        <v>1634</v>
      </c>
      <c r="Y571" s="257" t="s">
        <v>4054</v>
      </c>
      <c r="Z571" s="257" t="s">
        <v>1529</v>
      </c>
      <c r="AA571" s="251">
        <v>11.22</v>
      </c>
      <c r="AB571" s="248">
        <f t="shared" si="27"/>
        <v>11220000</v>
      </c>
      <c r="AC571" s="248">
        <f t="shared" si="16"/>
        <v>37310000</v>
      </c>
      <c r="AD571" s="251">
        <v>47.3</v>
      </c>
      <c r="AE571" s="49">
        <f t="shared" si="30"/>
        <v>47300000</v>
      </c>
      <c r="AF571" s="258">
        <f t="shared" si="13"/>
        <v>0.3205714286</v>
      </c>
      <c r="AG571" s="257"/>
      <c r="AH571" s="257"/>
      <c r="AI571" s="273" t="s">
        <v>4055</v>
      </c>
      <c r="AJ571" s="255"/>
    </row>
    <row r="572" ht="15.75" customHeight="1">
      <c r="A572" s="260" t="s">
        <v>4278</v>
      </c>
      <c r="B572" s="49">
        <f t="shared" si="24"/>
        <v>39.02</v>
      </c>
      <c r="C572" s="249">
        <f t="shared" si="2"/>
        <v>1.114857143</v>
      </c>
      <c r="D572" s="250">
        <f t="shared" si="3"/>
        <v>1.114857143</v>
      </c>
      <c r="E572" s="251">
        <v>35.0</v>
      </c>
      <c r="F572" s="251">
        <v>28.09</v>
      </c>
      <c r="G572" s="48">
        <f t="shared" si="5"/>
        <v>0.7198872373</v>
      </c>
      <c r="H572" s="111">
        <f t="shared" si="6"/>
        <v>54</v>
      </c>
      <c r="I572" s="252">
        <f t="shared" si="7"/>
        <v>1.383905689</v>
      </c>
      <c r="J572" s="266">
        <f t="shared" si="34"/>
        <v>39020000</v>
      </c>
      <c r="K572" s="253">
        <v>2011.0</v>
      </c>
      <c r="L572" s="254" t="s">
        <v>20</v>
      </c>
      <c r="M572" s="267"/>
      <c r="N572" s="267"/>
      <c r="O572" s="267"/>
      <c r="P572" s="267">
        <v>4.0</v>
      </c>
      <c r="Q572" s="255">
        <v>25.0</v>
      </c>
      <c r="R572" s="263">
        <f t="shared" si="8"/>
        <v>14.5</v>
      </c>
      <c r="S572" s="255">
        <v>46.0</v>
      </c>
      <c r="T572" s="253">
        <v>46.0</v>
      </c>
      <c r="U572" s="253">
        <f t="shared" si="9"/>
        <v>0</v>
      </c>
      <c r="V572" s="253">
        <f t="shared" si="10"/>
        <v>46</v>
      </c>
      <c r="W572" s="263">
        <f t="shared" si="11"/>
        <v>-31.5</v>
      </c>
      <c r="X572" s="257" t="s">
        <v>1602</v>
      </c>
      <c r="Y572" s="257" t="s">
        <v>2329</v>
      </c>
      <c r="Z572" s="257" t="s">
        <v>1540</v>
      </c>
      <c r="AA572" s="251">
        <v>10.93</v>
      </c>
      <c r="AB572" s="248">
        <f t="shared" si="27"/>
        <v>10930000</v>
      </c>
      <c r="AC572" s="248">
        <f t="shared" si="16"/>
        <v>28090000</v>
      </c>
      <c r="AD572" s="251">
        <v>54.0</v>
      </c>
      <c r="AE572" s="49">
        <f t="shared" si="30"/>
        <v>54000000</v>
      </c>
      <c r="AF572" s="258">
        <f t="shared" si="13"/>
        <v>0.3122857143</v>
      </c>
      <c r="AG572" s="257"/>
      <c r="AH572" s="257"/>
      <c r="AI572" s="273" t="s">
        <v>4279</v>
      </c>
      <c r="AJ572" s="255"/>
    </row>
    <row r="573" ht="15.75" customHeight="1">
      <c r="A573" s="260" t="s">
        <v>2665</v>
      </c>
      <c r="B573" s="49">
        <f t="shared" si="24"/>
        <v>125.33</v>
      </c>
      <c r="C573" s="249">
        <f t="shared" si="2"/>
        <v>3.481388889</v>
      </c>
      <c r="D573" s="250">
        <f t="shared" si="3"/>
        <v>3.481388889</v>
      </c>
      <c r="E573" s="251">
        <v>36.0</v>
      </c>
      <c r="F573" s="251">
        <v>99.97</v>
      </c>
      <c r="G573" s="48">
        <f t="shared" si="5"/>
        <v>0.7976541929</v>
      </c>
      <c r="H573" s="111">
        <f t="shared" si="6"/>
        <v>94</v>
      </c>
      <c r="I573" s="252">
        <f t="shared" si="7"/>
        <v>0.7500199473</v>
      </c>
      <c r="J573" s="266">
        <f t="shared" si="34"/>
        <v>125330000</v>
      </c>
      <c r="K573" s="253">
        <v>2011.0</v>
      </c>
      <c r="L573" s="254" t="s">
        <v>20</v>
      </c>
      <c r="M573" s="267"/>
      <c r="N573" s="267"/>
      <c r="O573" s="267"/>
      <c r="P573" s="267">
        <v>56.0</v>
      </c>
      <c r="Q573" s="255">
        <v>53.0</v>
      </c>
      <c r="R573" s="263">
        <f t="shared" si="8"/>
        <v>54.5</v>
      </c>
      <c r="S573" s="255">
        <v>52.0</v>
      </c>
      <c r="T573" s="253">
        <v>59.0</v>
      </c>
      <c r="U573" s="253">
        <f t="shared" si="9"/>
        <v>-7</v>
      </c>
      <c r="V573" s="253">
        <f t="shared" si="10"/>
        <v>55.5</v>
      </c>
      <c r="W573" s="263">
        <f t="shared" si="11"/>
        <v>-1</v>
      </c>
      <c r="X573" s="257" t="s">
        <v>1594</v>
      </c>
      <c r="Y573" s="257" t="s">
        <v>2106</v>
      </c>
      <c r="Z573" s="257" t="s">
        <v>1540</v>
      </c>
      <c r="AA573" s="251">
        <v>25.36</v>
      </c>
      <c r="AB573" s="248">
        <f t="shared" si="27"/>
        <v>25360000</v>
      </c>
      <c r="AC573" s="248">
        <f t="shared" si="16"/>
        <v>99970000</v>
      </c>
      <c r="AD573" s="251">
        <v>94.0</v>
      </c>
      <c r="AE573" s="49">
        <f t="shared" si="30"/>
        <v>94000000</v>
      </c>
      <c r="AF573" s="258">
        <f t="shared" si="13"/>
        <v>0.7044444444</v>
      </c>
      <c r="AG573" s="257"/>
      <c r="AH573" s="257"/>
      <c r="AI573" s="273" t="s">
        <v>2666</v>
      </c>
      <c r="AJ573" s="255"/>
    </row>
    <row r="574" ht="15.75" customHeight="1">
      <c r="A574" s="260" t="s">
        <v>3841</v>
      </c>
      <c r="B574" s="49">
        <f t="shared" si="24"/>
        <v>58.6</v>
      </c>
      <c r="C574" s="249">
        <f t="shared" si="2"/>
        <v>1.627777778</v>
      </c>
      <c r="D574" s="250">
        <f t="shared" si="3"/>
        <v>1.627777778</v>
      </c>
      <c r="E574" s="251">
        <v>36.0</v>
      </c>
      <c r="F574" s="251">
        <v>45.06</v>
      </c>
      <c r="G574" s="48">
        <f t="shared" si="5"/>
        <v>0.7689419795</v>
      </c>
      <c r="H574" s="111">
        <f t="shared" si="6"/>
        <v>38.1</v>
      </c>
      <c r="I574" s="252">
        <f t="shared" si="7"/>
        <v>0.6501706485</v>
      </c>
      <c r="J574" s="266">
        <f t="shared" si="34"/>
        <v>58600000</v>
      </c>
      <c r="K574" s="253">
        <v>2011.0</v>
      </c>
      <c r="L574" s="254" t="s">
        <v>20</v>
      </c>
      <c r="M574" s="267"/>
      <c r="N574" s="267"/>
      <c r="O574" s="267"/>
      <c r="P574" s="267">
        <v>35.0</v>
      </c>
      <c r="Q574" s="255">
        <v>45.0</v>
      </c>
      <c r="R574" s="254">
        <f t="shared" si="8"/>
        <v>40</v>
      </c>
      <c r="S574" s="255">
        <v>44.0</v>
      </c>
      <c r="T574" s="253">
        <v>55.0</v>
      </c>
      <c r="U574" s="253">
        <f t="shared" si="9"/>
        <v>-11</v>
      </c>
      <c r="V574" s="253">
        <f t="shared" si="10"/>
        <v>49.5</v>
      </c>
      <c r="W574" s="254">
        <f t="shared" si="11"/>
        <v>-9.5</v>
      </c>
      <c r="X574" s="257" t="s">
        <v>1543</v>
      </c>
      <c r="Y574" s="257" t="s">
        <v>1616</v>
      </c>
      <c r="Z574" s="257" t="s">
        <v>1540</v>
      </c>
      <c r="AA574" s="251">
        <v>13.54</v>
      </c>
      <c r="AB574" s="248">
        <f t="shared" si="27"/>
        <v>13540000</v>
      </c>
      <c r="AC574" s="248">
        <f t="shared" si="16"/>
        <v>45060000</v>
      </c>
      <c r="AD574" s="251">
        <v>38.1</v>
      </c>
      <c r="AE574" s="49">
        <f t="shared" si="30"/>
        <v>38100000</v>
      </c>
      <c r="AF574" s="258">
        <f t="shared" si="13"/>
        <v>0.3761111111</v>
      </c>
      <c r="AG574" s="257"/>
      <c r="AH574" s="257"/>
      <c r="AI574" s="273" t="s">
        <v>3842</v>
      </c>
      <c r="AJ574" s="255"/>
    </row>
    <row r="575" ht="15.75" customHeight="1">
      <c r="A575" s="260" t="s">
        <v>3229</v>
      </c>
      <c r="B575" s="49">
        <f t="shared" si="24"/>
        <v>91.44</v>
      </c>
      <c r="C575" s="249">
        <f t="shared" si="2"/>
        <v>2.471351351</v>
      </c>
      <c r="D575" s="250">
        <f t="shared" si="3"/>
        <v>2.471351351</v>
      </c>
      <c r="E575" s="251">
        <v>37.0</v>
      </c>
      <c r="F575" s="251">
        <v>72.29</v>
      </c>
      <c r="G575" s="48">
        <f t="shared" si="5"/>
        <v>0.7905730534</v>
      </c>
      <c r="H575" s="111">
        <f t="shared" si="6"/>
        <v>23.12</v>
      </c>
      <c r="I575" s="252">
        <f t="shared" si="7"/>
        <v>0.2528433946</v>
      </c>
      <c r="J575" s="266">
        <f t="shared" si="34"/>
        <v>91440000</v>
      </c>
      <c r="K575" s="253">
        <v>2011.0</v>
      </c>
      <c r="L575" s="254" t="s">
        <v>20</v>
      </c>
      <c r="M575" s="267"/>
      <c r="N575" s="267"/>
      <c r="O575" s="267"/>
      <c r="P575" s="267">
        <v>84.0</v>
      </c>
      <c r="Q575" s="255">
        <v>64.0</v>
      </c>
      <c r="R575" s="254">
        <f t="shared" si="8"/>
        <v>74</v>
      </c>
      <c r="S575" s="255">
        <v>81.0</v>
      </c>
      <c r="T575" s="253">
        <v>64.0</v>
      </c>
      <c r="U575" s="253">
        <f t="shared" si="9"/>
        <v>17</v>
      </c>
      <c r="V575" s="253">
        <f t="shared" si="10"/>
        <v>72.5</v>
      </c>
      <c r="W575" s="254">
        <f t="shared" si="11"/>
        <v>1.5</v>
      </c>
      <c r="X575" s="257" t="s">
        <v>2004</v>
      </c>
      <c r="Y575" s="257" t="s">
        <v>2004</v>
      </c>
      <c r="Z575" s="257" t="s">
        <v>1534</v>
      </c>
      <c r="AA575" s="251">
        <v>19.15</v>
      </c>
      <c r="AB575" s="248">
        <f t="shared" si="27"/>
        <v>19150000</v>
      </c>
      <c r="AC575" s="248">
        <f t="shared" si="16"/>
        <v>72290000</v>
      </c>
      <c r="AD575" s="251">
        <v>23.12</v>
      </c>
      <c r="AE575" s="49">
        <f t="shared" si="30"/>
        <v>23120000</v>
      </c>
      <c r="AF575" s="258">
        <f t="shared" si="13"/>
        <v>0.5175675676</v>
      </c>
      <c r="AG575" s="257"/>
      <c r="AH575" s="257"/>
      <c r="AI575" s="273" t="s">
        <v>3230</v>
      </c>
      <c r="AJ575" s="255"/>
    </row>
    <row r="576" ht="15.75" customHeight="1">
      <c r="A576" s="260" t="s">
        <v>4118</v>
      </c>
      <c r="B576" s="49">
        <f t="shared" si="24"/>
        <v>47.85</v>
      </c>
      <c r="C576" s="249">
        <f t="shared" si="2"/>
        <v>1.293243243</v>
      </c>
      <c r="D576" s="250">
        <f t="shared" si="3"/>
        <v>1.293243243</v>
      </c>
      <c r="E576" s="251">
        <v>37.0</v>
      </c>
      <c r="F576" s="251">
        <v>33.05</v>
      </c>
      <c r="G576" s="48">
        <f t="shared" si="5"/>
        <v>0.6907001045</v>
      </c>
      <c r="H576" s="111">
        <f t="shared" si="6"/>
        <v>63</v>
      </c>
      <c r="I576" s="252">
        <f t="shared" si="7"/>
        <v>1.31661442</v>
      </c>
      <c r="J576" s="266">
        <f t="shared" si="34"/>
        <v>47850000</v>
      </c>
      <c r="K576" s="253">
        <v>2011.0</v>
      </c>
      <c r="L576" s="254" t="s">
        <v>20</v>
      </c>
      <c r="M576" s="267"/>
      <c r="N576" s="267"/>
      <c r="O576" s="267"/>
      <c r="P576" s="267">
        <v>20.0</v>
      </c>
      <c r="Q576" s="255">
        <v>38.0</v>
      </c>
      <c r="R576" s="263">
        <f t="shared" si="8"/>
        <v>29</v>
      </c>
      <c r="S576" s="255">
        <v>43.0</v>
      </c>
      <c r="T576" s="253">
        <v>53.0</v>
      </c>
      <c r="U576" s="253">
        <f t="shared" si="9"/>
        <v>-10</v>
      </c>
      <c r="V576" s="253">
        <f t="shared" si="10"/>
        <v>48</v>
      </c>
      <c r="W576" s="263">
        <f t="shared" si="11"/>
        <v>-19</v>
      </c>
      <c r="X576" s="257" t="s">
        <v>1395</v>
      </c>
      <c r="Y576" s="257" t="s">
        <v>1611</v>
      </c>
      <c r="Z576" s="257" t="s">
        <v>1534</v>
      </c>
      <c r="AA576" s="251">
        <v>14.8</v>
      </c>
      <c r="AB576" s="248">
        <f t="shared" si="27"/>
        <v>14800000</v>
      </c>
      <c r="AC576" s="248">
        <f t="shared" si="16"/>
        <v>33050000</v>
      </c>
      <c r="AD576" s="251">
        <v>63.0</v>
      </c>
      <c r="AE576" s="49">
        <f t="shared" si="30"/>
        <v>63000000</v>
      </c>
      <c r="AF576" s="258">
        <f t="shared" si="13"/>
        <v>0.4</v>
      </c>
      <c r="AG576" s="257"/>
      <c r="AH576" s="257"/>
      <c r="AI576" s="273" t="s">
        <v>4119</v>
      </c>
      <c r="AJ576" s="255"/>
    </row>
    <row r="577" ht="15.75" customHeight="1">
      <c r="A577" s="260" t="s">
        <v>3580</v>
      </c>
      <c r="B577" s="49">
        <f t="shared" si="24"/>
        <v>75.55</v>
      </c>
      <c r="C577" s="249">
        <f t="shared" si="2"/>
        <v>1.988157895</v>
      </c>
      <c r="D577" s="250">
        <f t="shared" si="3"/>
        <v>1.988157895</v>
      </c>
      <c r="E577" s="251">
        <v>38.0</v>
      </c>
      <c r="F577" s="251">
        <v>58.71</v>
      </c>
      <c r="G577" s="48">
        <f t="shared" si="5"/>
        <v>0.7771012574</v>
      </c>
      <c r="H577" s="111">
        <f t="shared" si="6"/>
        <v>58.39</v>
      </c>
      <c r="I577" s="252">
        <f t="shared" si="7"/>
        <v>0.7728656519</v>
      </c>
      <c r="J577" s="266">
        <f t="shared" si="34"/>
        <v>75550000</v>
      </c>
      <c r="K577" s="253">
        <v>2011.0</v>
      </c>
      <c r="L577" s="254" t="s">
        <v>20</v>
      </c>
      <c r="M577" s="267"/>
      <c r="N577" s="267"/>
      <c r="O577" s="267"/>
      <c r="P577" s="267">
        <v>60.0</v>
      </c>
      <c r="Q577" s="255">
        <v>52.0</v>
      </c>
      <c r="R577" s="263">
        <f t="shared" si="8"/>
        <v>56</v>
      </c>
      <c r="S577" s="255">
        <v>72.0</v>
      </c>
      <c r="T577" s="253">
        <v>70.0</v>
      </c>
      <c r="U577" s="253">
        <f t="shared" si="9"/>
        <v>2</v>
      </c>
      <c r="V577" s="253">
        <f t="shared" si="10"/>
        <v>71</v>
      </c>
      <c r="W577" s="263">
        <f t="shared" si="11"/>
        <v>-15</v>
      </c>
      <c r="X577" s="257" t="s">
        <v>1605</v>
      </c>
      <c r="Y577" s="257" t="s">
        <v>1605</v>
      </c>
      <c r="Z577" s="257" t="s">
        <v>1534</v>
      </c>
      <c r="AA577" s="251">
        <v>16.84</v>
      </c>
      <c r="AB577" s="248">
        <f t="shared" si="27"/>
        <v>16840000</v>
      </c>
      <c r="AC577" s="248">
        <f t="shared" si="16"/>
        <v>58710000</v>
      </c>
      <c r="AD577" s="251">
        <v>58.39</v>
      </c>
      <c r="AE577" s="49">
        <f t="shared" si="30"/>
        <v>58390000</v>
      </c>
      <c r="AF577" s="258">
        <f t="shared" si="13"/>
        <v>0.4431578947</v>
      </c>
      <c r="AG577" s="257"/>
      <c r="AH577" s="257"/>
      <c r="AI577" s="273" t="s">
        <v>3581</v>
      </c>
      <c r="AJ577" s="255"/>
    </row>
    <row r="578" ht="15.75" customHeight="1">
      <c r="A578" s="260" t="s">
        <v>4569</v>
      </c>
      <c r="B578" s="49">
        <f t="shared" si="24"/>
        <v>27.573078</v>
      </c>
      <c r="C578" s="249">
        <f t="shared" si="2"/>
        <v>0.7256073158</v>
      </c>
      <c r="D578" s="250">
        <f t="shared" si="3"/>
        <v>0.7256073158</v>
      </c>
      <c r="E578" s="251">
        <v>38.0</v>
      </c>
      <c r="F578" s="251">
        <v>16.93</v>
      </c>
      <c r="G578" s="48">
        <f t="shared" si="5"/>
        <v>0.6140047187</v>
      </c>
      <c r="H578" s="111">
        <f t="shared" si="6"/>
        <v>10.5</v>
      </c>
      <c r="I578" s="252">
        <f t="shared" si="7"/>
        <v>0.3808062343</v>
      </c>
      <c r="J578" s="49">
        <v>2.7573078E7</v>
      </c>
      <c r="K578" s="253">
        <v>2011.0</v>
      </c>
      <c r="L578" s="254" t="s">
        <v>20</v>
      </c>
      <c r="M578" s="267"/>
      <c r="N578" s="267"/>
      <c r="O578" s="267"/>
      <c r="P578" s="267">
        <v>36.0</v>
      </c>
      <c r="Q578" s="255">
        <v>49.0</v>
      </c>
      <c r="R578" s="254">
        <f t="shared" si="8"/>
        <v>42.5</v>
      </c>
      <c r="S578" s="255">
        <v>52.0</v>
      </c>
      <c r="T578" s="253">
        <v>63.0</v>
      </c>
      <c r="U578" s="253">
        <f t="shared" si="9"/>
        <v>-11</v>
      </c>
      <c r="V578" s="253">
        <f t="shared" si="10"/>
        <v>57.5</v>
      </c>
      <c r="W578" s="254">
        <f t="shared" si="11"/>
        <v>-15</v>
      </c>
      <c r="X578" s="257" t="s">
        <v>1395</v>
      </c>
      <c r="Y578" s="257" t="s">
        <v>4570</v>
      </c>
      <c r="Z578" s="257" t="s">
        <v>1534</v>
      </c>
      <c r="AA578" s="251">
        <v>8.49</v>
      </c>
      <c r="AB578" s="248">
        <f t="shared" si="27"/>
        <v>8490000</v>
      </c>
      <c r="AC578" s="248">
        <f t="shared" si="16"/>
        <v>16930000</v>
      </c>
      <c r="AD578" s="251">
        <v>10.5</v>
      </c>
      <c r="AE578" s="49">
        <f t="shared" si="30"/>
        <v>10500000</v>
      </c>
      <c r="AF578" s="258">
        <f t="shared" si="13"/>
        <v>0.2234210526</v>
      </c>
      <c r="AG578" s="257"/>
      <c r="AH578" s="257"/>
      <c r="AI578" s="273" t="s">
        <v>4571</v>
      </c>
      <c r="AJ578" s="255"/>
    </row>
    <row r="579" ht="15.75" customHeight="1">
      <c r="A579" s="260" t="s">
        <v>3708</v>
      </c>
      <c r="B579" s="49">
        <f t="shared" si="24"/>
        <v>71.22</v>
      </c>
      <c r="C579" s="249">
        <f t="shared" si="2"/>
        <v>1.7805</v>
      </c>
      <c r="D579" s="250">
        <f t="shared" si="3"/>
        <v>1.7805</v>
      </c>
      <c r="E579" s="251">
        <v>40.0</v>
      </c>
      <c r="F579" s="251">
        <v>58.01</v>
      </c>
      <c r="G579" s="48">
        <f t="shared" si="5"/>
        <v>0.8145183937</v>
      </c>
      <c r="H579" s="111">
        <f t="shared" si="6"/>
        <v>17</v>
      </c>
      <c r="I579" s="252">
        <f t="shared" si="7"/>
        <v>0.2386969952</v>
      </c>
      <c r="J579" s="266">
        <f t="shared" ref="J579:J585" si="35">SUM(AB579:AC579)</f>
        <v>71220000</v>
      </c>
      <c r="K579" s="253">
        <v>2011.0</v>
      </c>
      <c r="L579" s="254" t="s">
        <v>20</v>
      </c>
      <c r="M579" s="267"/>
      <c r="N579" s="267"/>
      <c r="O579" s="267"/>
      <c r="P579" s="267">
        <v>84.0</v>
      </c>
      <c r="Q579" s="255">
        <v>63.0</v>
      </c>
      <c r="R579" s="254">
        <f t="shared" si="8"/>
        <v>73.5</v>
      </c>
      <c r="S579" s="255">
        <v>82.0</v>
      </c>
      <c r="T579" s="253">
        <v>74.0</v>
      </c>
      <c r="U579" s="253">
        <f t="shared" si="9"/>
        <v>8</v>
      </c>
      <c r="V579" s="253">
        <f t="shared" si="10"/>
        <v>78</v>
      </c>
      <c r="W579" s="254">
        <f t="shared" si="11"/>
        <v>-4.5</v>
      </c>
      <c r="X579" s="257" t="s">
        <v>1983</v>
      </c>
      <c r="Y579" s="257" t="s">
        <v>1984</v>
      </c>
      <c r="Z579" s="257" t="s">
        <v>1534</v>
      </c>
      <c r="AA579" s="251">
        <v>13.21</v>
      </c>
      <c r="AB579" s="248">
        <f t="shared" si="27"/>
        <v>13210000</v>
      </c>
      <c r="AC579" s="248">
        <f t="shared" si="16"/>
        <v>58010000</v>
      </c>
      <c r="AD579" s="251">
        <v>17.0</v>
      </c>
      <c r="AE579" s="49">
        <f t="shared" si="30"/>
        <v>17000000</v>
      </c>
      <c r="AF579" s="258">
        <f t="shared" si="13"/>
        <v>0.33025</v>
      </c>
      <c r="AG579" s="257"/>
      <c r="AH579" s="257"/>
      <c r="AI579" s="273" t="s">
        <v>3709</v>
      </c>
      <c r="AJ579" s="255"/>
    </row>
    <row r="580" ht="15.75" customHeight="1">
      <c r="A580" s="260" t="s">
        <v>3942</v>
      </c>
      <c r="B580" s="49">
        <f t="shared" si="24"/>
        <v>60.62</v>
      </c>
      <c r="C580" s="249">
        <f t="shared" si="2"/>
        <v>1.5155</v>
      </c>
      <c r="D580" s="250">
        <f t="shared" si="3"/>
        <v>1.5155</v>
      </c>
      <c r="E580" s="251">
        <v>40.0</v>
      </c>
      <c r="F580" s="251">
        <v>42.59</v>
      </c>
      <c r="G580" s="48">
        <f t="shared" si="5"/>
        <v>0.7025734081</v>
      </c>
      <c r="H580" s="111">
        <f t="shared" si="6"/>
        <v>115.3</v>
      </c>
      <c r="I580" s="252">
        <f t="shared" si="7"/>
        <v>1.902012537</v>
      </c>
      <c r="J580" s="266">
        <f t="shared" si="35"/>
        <v>60620000</v>
      </c>
      <c r="K580" s="253">
        <v>2011.0</v>
      </c>
      <c r="L580" s="254" t="s">
        <v>20</v>
      </c>
      <c r="M580" s="267"/>
      <c r="N580" s="267"/>
      <c r="O580" s="267"/>
      <c r="P580" s="267">
        <v>61.0</v>
      </c>
      <c r="Q580" s="255">
        <v>50.0</v>
      </c>
      <c r="R580" s="263">
        <f t="shared" si="8"/>
        <v>55.5</v>
      </c>
      <c r="S580" s="255">
        <v>56.0</v>
      </c>
      <c r="T580" s="253">
        <v>64.0</v>
      </c>
      <c r="U580" s="253">
        <f t="shared" si="9"/>
        <v>-8</v>
      </c>
      <c r="V580" s="253">
        <f t="shared" si="10"/>
        <v>60</v>
      </c>
      <c r="W580" s="263">
        <f t="shared" si="11"/>
        <v>-4.5</v>
      </c>
      <c r="X580" s="257" t="s">
        <v>1395</v>
      </c>
      <c r="Y580" s="257" t="s">
        <v>1611</v>
      </c>
      <c r="Z580" s="257" t="s">
        <v>1550</v>
      </c>
      <c r="AA580" s="251">
        <v>18.03</v>
      </c>
      <c r="AB580" s="248">
        <f t="shared" si="27"/>
        <v>18030000</v>
      </c>
      <c r="AC580" s="248">
        <f t="shared" si="16"/>
        <v>42590000</v>
      </c>
      <c r="AD580" s="251">
        <v>115.3</v>
      </c>
      <c r="AE580" s="49">
        <f t="shared" si="30"/>
        <v>115300000</v>
      </c>
      <c r="AF580" s="258">
        <f t="shared" si="13"/>
        <v>0.45075</v>
      </c>
      <c r="AG580" s="257"/>
      <c r="AH580" s="257"/>
      <c r="AI580" s="273" t="s">
        <v>3943</v>
      </c>
      <c r="AJ580" s="255"/>
    </row>
    <row r="581" ht="15.75" customHeight="1">
      <c r="A581" s="260" t="s">
        <v>4029</v>
      </c>
      <c r="B581" s="49">
        <f t="shared" si="24"/>
        <v>56.87</v>
      </c>
      <c r="C581" s="249">
        <f t="shared" si="2"/>
        <v>1.42175</v>
      </c>
      <c r="D581" s="250">
        <f t="shared" si="3"/>
        <v>1.42175</v>
      </c>
      <c r="E581" s="251">
        <v>40.0</v>
      </c>
      <c r="F581" s="251">
        <v>38.18</v>
      </c>
      <c r="G581" s="48">
        <f t="shared" si="5"/>
        <v>0.6713557236</v>
      </c>
      <c r="H581" s="111">
        <f t="shared" si="6"/>
        <v>58.96</v>
      </c>
      <c r="I581" s="252">
        <f t="shared" si="7"/>
        <v>1.036750484</v>
      </c>
      <c r="J581" s="266">
        <f t="shared" si="35"/>
        <v>56870000</v>
      </c>
      <c r="K581" s="253">
        <v>2011.0</v>
      </c>
      <c r="L581" s="254" t="s">
        <v>20</v>
      </c>
      <c r="M581" s="267"/>
      <c r="N581" s="267"/>
      <c r="O581" s="267"/>
      <c r="P581" s="267">
        <v>58.0</v>
      </c>
      <c r="Q581" s="255">
        <v>52.0</v>
      </c>
      <c r="R581" s="263">
        <f t="shared" si="8"/>
        <v>55</v>
      </c>
      <c r="S581" s="255">
        <v>57.0</v>
      </c>
      <c r="T581" s="253">
        <v>69.0</v>
      </c>
      <c r="U581" s="253">
        <f t="shared" si="9"/>
        <v>-12</v>
      </c>
      <c r="V581" s="253">
        <f t="shared" si="10"/>
        <v>63</v>
      </c>
      <c r="W581" s="263">
        <f t="shared" si="11"/>
        <v>-8</v>
      </c>
      <c r="X581" s="257" t="s">
        <v>1395</v>
      </c>
      <c r="Y581" s="257" t="s">
        <v>1596</v>
      </c>
      <c r="Z581" s="257" t="s">
        <v>1550</v>
      </c>
      <c r="AA581" s="251">
        <v>18.69</v>
      </c>
      <c r="AB581" s="248">
        <f t="shared" si="27"/>
        <v>18690000</v>
      </c>
      <c r="AC581" s="248">
        <f t="shared" si="16"/>
        <v>38180000</v>
      </c>
      <c r="AD581" s="251">
        <v>58.96</v>
      </c>
      <c r="AE581" s="49">
        <f t="shared" si="30"/>
        <v>58960000</v>
      </c>
      <c r="AF581" s="258">
        <f t="shared" si="13"/>
        <v>0.46725</v>
      </c>
      <c r="AG581" s="257"/>
      <c r="AH581" s="257"/>
      <c r="AI581" s="273" t="s">
        <v>4030</v>
      </c>
      <c r="AJ581" s="255"/>
    </row>
    <row r="582" ht="15.75" customHeight="1">
      <c r="A582" s="260" t="s">
        <v>4152</v>
      </c>
      <c r="B582" s="49">
        <f t="shared" si="24"/>
        <v>50.45</v>
      </c>
      <c r="C582" s="249">
        <f t="shared" si="2"/>
        <v>1.26125</v>
      </c>
      <c r="D582" s="250">
        <f t="shared" si="3"/>
        <v>1.26125</v>
      </c>
      <c r="E582" s="251">
        <v>40.0</v>
      </c>
      <c r="F582" s="251">
        <v>37.41</v>
      </c>
      <c r="G582" s="48">
        <f t="shared" si="5"/>
        <v>0.7415262636</v>
      </c>
      <c r="H582" s="111">
        <f t="shared" si="6"/>
        <v>60.57</v>
      </c>
      <c r="I582" s="252">
        <f t="shared" si="7"/>
        <v>1.200594648</v>
      </c>
      <c r="J582" s="266">
        <f t="shared" si="35"/>
        <v>50450000</v>
      </c>
      <c r="K582" s="253">
        <v>2011.0</v>
      </c>
      <c r="L582" s="254" t="s">
        <v>20</v>
      </c>
      <c r="M582" s="267"/>
      <c r="N582" s="267"/>
      <c r="O582" s="267"/>
      <c r="P582" s="267">
        <v>72.0</v>
      </c>
      <c r="Q582" s="255">
        <v>57.0</v>
      </c>
      <c r="R582" s="263">
        <f t="shared" si="8"/>
        <v>64.5</v>
      </c>
      <c r="S582" s="255">
        <v>70.0</v>
      </c>
      <c r="T582" s="253">
        <v>70.0</v>
      </c>
      <c r="U582" s="253">
        <f t="shared" si="9"/>
        <v>0</v>
      </c>
      <c r="V582" s="253">
        <f t="shared" si="10"/>
        <v>70</v>
      </c>
      <c r="W582" s="263">
        <f t="shared" si="11"/>
        <v>-5.5</v>
      </c>
      <c r="X582" s="257" t="s">
        <v>1694</v>
      </c>
      <c r="Y582" s="257" t="s">
        <v>3701</v>
      </c>
      <c r="Z582" s="257" t="s">
        <v>1540</v>
      </c>
      <c r="AA582" s="251">
        <v>13.04</v>
      </c>
      <c r="AB582" s="248">
        <f t="shared" si="27"/>
        <v>13040000</v>
      </c>
      <c r="AC582" s="248">
        <f t="shared" si="16"/>
        <v>37410000</v>
      </c>
      <c r="AD582" s="251">
        <v>60.57</v>
      </c>
      <c r="AE582" s="49">
        <f t="shared" si="30"/>
        <v>60570000</v>
      </c>
      <c r="AF582" s="258">
        <f t="shared" si="13"/>
        <v>0.326</v>
      </c>
      <c r="AG582" s="257"/>
      <c r="AH582" s="257"/>
      <c r="AI582" s="273" t="s">
        <v>4153</v>
      </c>
      <c r="AJ582" s="255"/>
    </row>
    <row r="583" ht="15.75" customHeight="1">
      <c r="A583" s="260" t="s">
        <v>4178</v>
      </c>
      <c r="B583" s="49">
        <f t="shared" si="24"/>
        <v>49.57</v>
      </c>
      <c r="C583" s="249">
        <f t="shared" si="2"/>
        <v>1.23925</v>
      </c>
      <c r="D583" s="250">
        <f t="shared" si="3"/>
        <v>1.23925</v>
      </c>
      <c r="E583" s="251">
        <v>40.0</v>
      </c>
      <c r="F583" s="251">
        <v>37.52</v>
      </c>
      <c r="G583" s="48">
        <f t="shared" si="5"/>
        <v>0.756909421</v>
      </c>
      <c r="H583" s="111">
        <f t="shared" si="6"/>
        <v>136.41</v>
      </c>
      <c r="I583" s="252">
        <f t="shared" si="7"/>
        <v>2.751866048</v>
      </c>
      <c r="J583" s="266">
        <f t="shared" si="35"/>
        <v>49570000</v>
      </c>
      <c r="K583" s="253">
        <v>2011.0</v>
      </c>
      <c r="L583" s="254" t="s">
        <v>20</v>
      </c>
      <c r="M583" s="267"/>
      <c r="N583" s="267"/>
      <c r="O583" s="267"/>
      <c r="P583" s="267">
        <v>38.0</v>
      </c>
      <c r="Q583" s="255">
        <v>53.0</v>
      </c>
      <c r="R583" s="254">
        <f t="shared" si="8"/>
        <v>45.5</v>
      </c>
      <c r="S583" s="255">
        <v>55.0</v>
      </c>
      <c r="T583" s="253">
        <v>63.0</v>
      </c>
      <c r="U583" s="253">
        <f t="shared" si="9"/>
        <v>-8</v>
      </c>
      <c r="V583" s="253">
        <f t="shared" si="10"/>
        <v>59</v>
      </c>
      <c r="W583" s="254">
        <f t="shared" si="11"/>
        <v>-13.5</v>
      </c>
      <c r="X583" s="257" t="s">
        <v>1602</v>
      </c>
      <c r="Y583" s="257" t="s">
        <v>1726</v>
      </c>
      <c r="Z583" s="257" t="s">
        <v>1540</v>
      </c>
      <c r="AA583" s="251">
        <v>12.05</v>
      </c>
      <c r="AB583" s="248">
        <f t="shared" si="27"/>
        <v>12050000</v>
      </c>
      <c r="AC583" s="248">
        <f t="shared" si="16"/>
        <v>37520000</v>
      </c>
      <c r="AD583" s="251">
        <v>136.41</v>
      </c>
      <c r="AE583" s="49">
        <f t="shared" si="30"/>
        <v>136410000</v>
      </c>
      <c r="AF583" s="258">
        <f t="shared" si="13"/>
        <v>0.30125</v>
      </c>
      <c r="AG583" s="257"/>
      <c r="AH583" s="257"/>
      <c r="AI583" s="273" t="s">
        <v>4179</v>
      </c>
      <c r="AJ583" s="255"/>
    </row>
    <row r="584" ht="15.75" customHeight="1">
      <c r="A584" s="260" t="s">
        <v>4218</v>
      </c>
      <c r="B584" s="49">
        <f t="shared" si="24"/>
        <v>47.08</v>
      </c>
      <c r="C584" s="249">
        <f t="shared" si="2"/>
        <v>1.177</v>
      </c>
      <c r="D584" s="250">
        <f t="shared" si="3"/>
        <v>1.177</v>
      </c>
      <c r="E584" s="251">
        <v>40.0</v>
      </c>
      <c r="F584" s="251">
        <v>36.67</v>
      </c>
      <c r="G584" s="48">
        <f t="shared" si="5"/>
        <v>0.7788870008</v>
      </c>
      <c r="H584" s="111">
        <f t="shared" si="6"/>
        <v>24.3</v>
      </c>
      <c r="I584" s="252">
        <f t="shared" si="7"/>
        <v>0.5161427358</v>
      </c>
      <c r="J584" s="266">
        <f t="shared" si="35"/>
        <v>47080000</v>
      </c>
      <c r="K584" s="253">
        <v>2011.0</v>
      </c>
      <c r="L584" s="254" t="s">
        <v>20</v>
      </c>
      <c r="M584" s="267"/>
      <c r="N584" s="267"/>
      <c r="O584" s="267"/>
      <c r="P584" s="267">
        <v>28.0</v>
      </c>
      <c r="Q584" s="255">
        <v>45.0</v>
      </c>
      <c r="R584" s="254">
        <f t="shared" si="8"/>
        <v>36.5</v>
      </c>
      <c r="S584" s="255">
        <v>55.0</v>
      </c>
      <c r="T584" s="253">
        <v>55.0</v>
      </c>
      <c r="U584" s="253">
        <f t="shared" si="9"/>
        <v>0</v>
      </c>
      <c r="V584" s="253">
        <f t="shared" si="10"/>
        <v>55</v>
      </c>
      <c r="W584" s="254">
        <f t="shared" si="11"/>
        <v>-18.5</v>
      </c>
      <c r="X584" s="257" t="s">
        <v>1602</v>
      </c>
      <c r="Y584" s="257" t="s">
        <v>1808</v>
      </c>
      <c r="Z584" s="257" t="s">
        <v>1540</v>
      </c>
      <c r="AA584" s="251">
        <v>10.41</v>
      </c>
      <c r="AB584" s="248">
        <f t="shared" si="27"/>
        <v>10410000</v>
      </c>
      <c r="AC584" s="248">
        <f t="shared" si="16"/>
        <v>36670000</v>
      </c>
      <c r="AD584" s="251">
        <v>24.3</v>
      </c>
      <c r="AE584" s="49">
        <f t="shared" si="30"/>
        <v>24300000</v>
      </c>
      <c r="AF584" s="258">
        <f t="shared" si="13"/>
        <v>0.26025</v>
      </c>
      <c r="AG584" s="257"/>
      <c r="AH584" s="257"/>
      <c r="AI584" s="273" t="s">
        <v>4219</v>
      </c>
      <c r="AJ584" s="255"/>
    </row>
    <row r="585" ht="15.75" customHeight="1">
      <c r="A585" s="260" t="s">
        <v>4261</v>
      </c>
      <c r="B585" s="49">
        <f t="shared" si="24"/>
        <v>45.26</v>
      </c>
      <c r="C585" s="249">
        <f t="shared" si="2"/>
        <v>1.1315</v>
      </c>
      <c r="D585" s="250">
        <f t="shared" si="3"/>
        <v>1.1315</v>
      </c>
      <c r="E585" s="251">
        <v>40.0</v>
      </c>
      <c r="F585" s="251">
        <v>33.04</v>
      </c>
      <c r="G585" s="48">
        <f t="shared" si="5"/>
        <v>0.7300044189</v>
      </c>
      <c r="H585" s="111">
        <f t="shared" si="6"/>
        <v>12.7</v>
      </c>
      <c r="I585" s="252">
        <f t="shared" si="7"/>
        <v>0.2806009722</v>
      </c>
      <c r="J585" s="266">
        <f t="shared" si="35"/>
        <v>45260000</v>
      </c>
      <c r="K585" s="253">
        <v>2011.0</v>
      </c>
      <c r="L585" s="254" t="s">
        <v>20</v>
      </c>
      <c r="M585" s="267"/>
      <c r="N585" s="267"/>
      <c r="O585" s="267"/>
      <c r="P585" s="267">
        <v>26.0</v>
      </c>
      <c r="Q585" s="255">
        <v>36.0</v>
      </c>
      <c r="R585" s="254">
        <f t="shared" si="8"/>
        <v>31</v>
      </c>
      <c r="S585" s="255">
        <v>49.0</v>
      </c>
      <c r="T585" s="253">
        <v>50.0</v>
      </c>
      <c r="U585" s="253">
        <f t="shared" si="9"/>
        <v>-1</v>
      </c>
      <c r="V585" s="253">
        <f t="shared" si="10"/>
        <v>49.5</v>
      </c>
      <c r="W585" s="254">
        <f t="shared" si="11"/>
        <v>-18.5</v>
      </c>
      <c r="X585" s="257" t="s">
        <v>1543</v>
      </c>
      <c r="Y585" s="257" t="s">
        <v>1616</v>
      </c>
      <c r="Z585" s="257" t="s">
        <v>1567</v>
      </c>
      <c r="AA585" s="251">
        <v>12.22</v>
      </c>
      <c r="AB585" s="248">
        <f t="shared" si="27"/>
        <v>12220000</v>
      </c>
      <c r="AC585" s="248">
        <f t="shared" si="16"/>
        <v>33040000</v>
      </c>
      <c r="AD585" s="251">
        <v>12.7</v>
      </c>
      <c r="AE585" s="49">
        <f t="shared" si="30"/>
        <v>12700000</v>
      </c>
      <c r="AF585" s="258">
        <f t="shared" si="13"/>
        <v>0.3055</v>
      </c>
      <c r="AG585" s="257"/>
      <c r="AH585" s="257"/>
      <c r="AI585" s="273" t="s">
        <v>4262</v>
      </c>
      <c r="AJ585" s="255"/>
    </row>
    <row r="586" ht="15.75" customHeight="1">
      <c r="A586" s="260" t="s">
        <v>4349</v>
      </c>
      <c r="B586" s="49">
        <f t="shared" si="24"/>
        <v>41.887</v>
      </c>
      <c r="C586" s="249">
        <f t="shared" si="2"/>
        <v>1.047175</v>
      </c>
      <c r="D586" s="250">
        <f t="shared" si="3"/>
        <v>1.047175</v>
      </c>
      <c r="E586" s="251">
        <v>40.0</v>
      </c>
      <c r="F586" s="251">
        <v>31.847</v>
      </c>
      <c r="G586" s="48">
        <f t="shared" si="5"/>
        <v>0.760307494</v>
      </c>
      <c r="H586" s="111">
        <f t="shared" si="6"/>
        <v>23.4</v>
      </c>
      <c r="I586" s="252">
        <f t="shared" si="7"/>
        <v>0.5586458806</v>
      </c>
      <c r="J586" s="266">
        <f>sum(AB586:AC586)</f>
        <v>41887000</v>
      </c>
      <c r="K586" s="253">
        <v>2011.0</v>
      </c>
      <c r="L586" s="254" t="s">
        <v>20</v>
      </c>
      <c r="M586" s="267"/>
      <c r="N586" s="267"/>
      <c r="O586" s="267"/>
      <c r="P586" s="267">
        <v>47.0</v>
      </c>
      <c r="Q586" s="255">
        <v>46.0</v>
      </c>
      <c r="R586" s="254">
        <f t="shared" si="8"/>
        <v>46.5</v>
      </c>
      <c r="S586" s="255">
        <v>62.0</v>
      </c>
      <c r="T586" s="253">
        <v>60.0</v>
      </c>
      <c r="U586" s="253">
        <f t="shared" si="9"/>
        <v>2</v>
      </c>
      <c r="V586" s="253">
        <f t="shared" si="10"/>
        <v>61</v>
      </c>
      <c r="W586" s="254">
        <f t="shared" si="11"/>
        <v>-14.5</v>
      </c>
      <c r="X586" s="257" t="s">
        <v>1694</v>
      </c>
      <c r="Y586" s="257" t="s">
        <v>4350</v>
      </c>
      <c r="Z586" s="257" t="s">
        <v>1534</v>
      </c>
      <c r="AA586" s="251">
        <v>10.04</v>
      </c>
      <c r="AB586" s="248">
        <f t="shared" si="27"/>
        <v>10040000</v>
      </c>
      <c r="AC586" s="248">
        <f t="shared" si="16"/>
        <v>31847000</v>
      </c>
      <c r="AD586" s="251">
        <v>23.4</v>
      </c>
      <c r="AE586" s="49">
        <f t="shared" si="30"/>
        <v>23400000</v>
      </c>
      <c r="AF586" s="258">
        <f t="shared" si="13"/>
        <v>0.251</v>
      </c>
      <c r="AG586" s="257"/>
      <c r="AH586" s="257"/>
      <c r="AI586" s="273" t="s">
        <v>4351</v>
      </c>
      <c r="AJ586" s="255"/>
    </row>
    <row r="587" ht="15.75" customHeight="1">
      <c r="A587" s="260" t="s">
        <v>4389</v>
      </c>
      <c r="B587" s="49">
        <f t="shared" si="24"/>
        <v>40.52</v>
      </c>
      <c r="C587" s="249">
        <f t="shared" si="2"/>
        <v>1.013</v>
      </c>
      <c r="D587" s="250">
        <f t="shared" si="3"/>
        <v>1.013</v>
      </c>
      <c r="E587" s="251">
        <v>40.0</v>
      </c>
      <c r="F587" s="251">
        <v>29.12</v>
      </c>
      <c r="G587" s="48">
        <f t="shared" si="5"/>
        <v>0.7186574531</v>
      </c>
      <c r="H587" s="111">
        <f t="shared" si="6"/>
        <v>21.95</v>
      </c>
      <c r="I587" s="252">
        <f t="shared" si="7"/>
        <v>0.5417077986</v>
      </c>
      <c r="J587" s="266">
        <f t="shared" ref="J587:J597" si="36">SUM(AB587:AC587)</f>
        <v>40520000</v>
      </c>
      <c r="K587" s="253">
        <v>2011.0</v>
      </c>
      <c r="L587" s="254" t="s">
        <v>20</v>
      </c>
      <c r="M587" s="267"/>
      <c r="N587" s="267"/>
      <c r="O587" s="267"/>
      <c r="P587" s="267">
        <v>53.0</v>
      </c>
      <c r="Q587" s="255">
        <v>49.0</v>
      </c>
      <c r="R587" s="254">
        <f t="shared" si="8"/>
        <v>51</v>
      </c>
      <c r="S587" s="255">
        <v>52.0</v>
      </c>
      <c r="T587" s="253">
        <v>61.0</v>
      </c>
      <c r="U587" s="253">
        <f t="shared" si="9"/>
        <v>-9</v>
      </c>
      <c r="V587" s="253">
        <f t="shared" si="10"/>
        <v>56.5</v>
      </c>
      <c r="W587" s="254">
        <f t="shared" si="11"/>
        <v>-5.5</v>
      </c>
      <c r="X587" s="257" t="s">
        <v>1602</v>
      </c>
      <c r="Y587" s="257" t="s">
        <v>1808</v>
      </c>
      <c r="Z587" s="257" t="s">
        <v>1540</v>
      </c>
      <c r="AA587" s="251">
        <v>11.4</v>
      </c>
      <c r="AB587" s="248">
        <f t="shared" si="27"/>
        <v>11400000</v>
      </c>
      <c r="AC587" s="248">
        <f t="shared" si="16"/>
        <v>29120000</v>
      </c>
      <c r="AD587" s="251">
        <v>21.95</v>
      </c>
      <c r="AE587" s="49">
        <f t="shared" si="30"/>
        <v>21950000</v>
      </c>
      <c r="AF587" s="258">
        <f t="shared" si="13"/>
        <v>0.285</v>
      </c>
      <c r="AG587" s="257"/>
      <c r="AH587" s="257"/>
      <c r="AI587" s="273" t="s">
        <v>4390</v>
      </c>
      <c r="AJ587" s="255"/>
    </row>
    <row r="588" ht="15.75" customHeight="1">
      <c r="A588" s="260" t="s">
        <v>4476</v>
      </c>
      <c r="B588" s="49">
        <f t="shared" si="24"/>
        <v>35.43</v>
      </c>
      <c r="C588" s="249">
        <f t="shared" si="2"/>
        <v>0.88575</v>
      </c>
      <c r="D588" s="250">
        <f t="shared" si="3"/>
        <v>0.88575</v>
      </c>
      <c r="E588" s="251">
        <v>40.0</v>
      </c>
      <c r="F588" s="251">
        <v>24.83</v>
      </c>
      <c r="G588" s="48">
        <f t="shared" si="5"/>
        <v>0.7008185154</v>
      </c>
      <c r="H588" s="111">
        <f t="shared" si="6"/>
        <v>66.8</v>
      </c>
      <c r="I588" s="252">
        <f t="shared" si="7"/>
        <v>1.885407846</v>
      </c>
      <c r="J588" s="266">
        <f t="shared" si="36"/>
        <v>35430000</v>
      </c>
      <c r="K588" s="253">
        <v>2011.0</v>
      </c>
      <c r="L588" s="254" t="s">
        <v>20</v>
      </c>
      <c r="M588" s="267"/>
      <c r="N588" s="267"/>
      <c r="O588" s="267"/>
      <c r="P588" s="267">
        <v>10.0</v>
      </c>
      <c r="Q588" s="255">
        <v>28.0</v>
      </c>
      <c r="R588" s="263">
        <f t="shared" si="8"/>
        <v>19</v>
      </c>
      <c r="S588" s="255">
        <v>32.0</v>
      </c>
      <c r="T588" s="253">
        <v>51.0</v>
      </c>
      <c r="U588" s="253">
        <f t="shared" si="9"/>
        <v>-19</v>
      </c>
      <c r="V588" s="253">
        <f t="shared" si="10"/>
        <v>41.5</v>
      </c>
      <c r="W588" s="263">
        <f t="shared" si="11"/>
        <v>-22.5</v>
      </c>
      <c r="X588" s="257" t="s">
        <v>1602</v>
      </c>
      <c r="Y588" s="257" t="s">
        <v>1716</v>
      </c>
      <c r="Z588" s="257" t="s">
        <v>1534</v>
      </c>
      <c r="AA588" s="251">
        <v>10.6</v>
      </c>
      <c r="AB588" s="248">
        <f t="shared" si="27"/>
        <v>10600000</v>
      </c>
      <c r="AC588" s="248">
        <f t="shared" si="16"/>
        <v>24830000</v>
      </c>
      <c r="AD588" s="251">
        <v>66.8</v>
      </c>
      <c r="AE588" s="49">
        <f t="shared" si="30"/>
        <v>66800000</v>
      </c>
      <c r="AF588" s="258">
        <f t="shared" si="13"/>
        <v>0.265</v>
      </c>
      <c r="AG588" s="257"/>
      <c r="AH588" s="257"/>
      <c r="AI588" s="273" t="s">
        <v>4477</v>
      </c>
      <c r="AJ588" s="255"/>
    </row>
    <row r="589" ht="15.75" customHeight="1">
      <c r="A589" s="260" t="s">
        <v>4182</v>
      </c>
      <c r="B589" s="49">
        <f t="shared" si="24"/>
        <v>51.67</v>
      </c>
      <c r="C589" s="249">
        <f t="shared" si="2"/>
        <v>1.230238095</v>
      </c>
      <c r="D589" s="250">
        <f t="shared" si="3"/>
        <v>1.230238095</v>
      </c>
      <c r="E589" s="251">
        <v>42.0</v>
      </c>
      <c r="F589" s="251">
        <v>37.66</v>
      </c>
      <c r="G589" s="48">
        <f t="shared" si="5"/>
        <v>0.7288562028</v>
      </c>
      <c r="H589" s="111">
        <f t="shared" si="6"/>
        <v>51.5</v>
      </c>
      <c r="I589" s="252">
        <f t="shared" si="7"/>
        <v>0.9967098897</v>
      </c>
      <c r="J589" s="266">
        <f t="shared" si="36"/>
        <v>51670000</v>
      </c>
      <c r="K589" s="253">
        <v>2011.0</v>
      </c>
      <c r="L589" s="254" t="s">
        <v>20</v>
      </c>
      <c r="M589" s="267"/>
      <c r="N589" s="267"/>
      <c r="O589" s="267"/>
      <c r="P589" s="267">
        <v>11.0</v>
      </c>
      <c r="Q589" s="255">
        <v>29.0</v>
      </c>
      <c r="R589" s="263">
        <f t="shared" si="8"/>
        <v>20</v>
      </c>
      <c r="S589" s="255">
        <v>41.0</v>
      </c>
      <c r="T589" s="253">
        <v>42.0</v>
      </c>
      <c r="U589" s="253">
        <f t="shared" si="9"/>
        <v>-1</v>
      </c>
      <c r="V589" s="253">
        <f t="shared" si="10"/>
        <v>41.5</v>
      </c>
      <c r="W589" s="263">
        <f t="shared" si="11"/>
        <v>-21.5</v>
      </c>
      <c r="X589" s="257" t="s">
        <v>1750</v>
      </c>
      <c r="Y589" s="257" t="s">
        <v>4183</v>
      </c>
      <c r="Z589" s="257" t="s">
        <v>1534</v>
      </c>
      <c r="AA589" s="251">
        <v>14.01</v>
      </c>
      <c r="AB589" s="248">
        <f t="shared" si="27"/>
        <v>14010000</v>
      </c>
      <c r="AC589" s="248">
        <f t="shared" si="16"/>
        <v>37660000</v>
      </c>
      <c r="AD589" s="251">
        <v>51.5</v>
      </c>
      <c r="AE589" s="49">
        <f t="shared" si="30"/>
        <v>51500000</v>
      </c>
      <c r="AF589" s="258">
        <f t="shared" si="13"/>
        <v>0.3335714286</v>
      </c>
      <c r="AG589" s="257"/>
      <c r="AH589" s="257"/>
      <c r="AI589" s="273" t="s">
        <v>4184</v>
      </c>
      <c r="AJ589" s="255"/>
    </row>
    <row r="590" ht="15.75" customHeight="1">
      <c r="A590" s="260" t="s">
        <v>3142</v>
      </c>
      <c r="B590" s="49">
        <f t="shared" si="24"/>
        <v>117.87</v>
      </c>
      <c r="C590" s="249">
        <f t="shared" si="2"/>
        <v>2.619333333</v>
      </c>
      <c r="D590" s="250">
        <f t="shared" si="3"/>
        <v>2.619333333</v>
      </c>
      <c r="E590" s="251">
        <v>45.0</v>
      </c>
      <c r="F590" s="251">
        <v>88.63</v>
      </c>
      <c r="G590" s="48">
        <f t="shared" si="5"/>
        <v>0.7519300925</v>
      </c>
      <c r="H590" s="111">
        <f t="shared" si="6"/>
        <v>76.55</v>
      </c>
      <c r="I590" s="252">
        <f t="shared" si="7"/>
        <v>0.649444303</v>
      </c>
      <c r="J590" s="266">
        <f t="shared" si="36"/>
        <v>117870000</v>
      </c>
      <c r="K590" s="253">
        <v>2011.0</v>
      </c>
      <c r="L590" s="254" t="s">
        <v>20</v>
      </c>
      <c r="M590" s="267"/>
      <c r="N590" s="267"/>
      <c r="O590" s="267"/>
      <c r="P590" s="267">
        <v>97.0</v>
      </c>
      <c r="Q590" s="255">
        <v>75.0</v>
      </c>
      <c r="R590" s="263">
        <f t="shared" si="8"/>
        <v>86</v>
      </c>
      <c r="S590" s="255">
        <v>87.0</v>
      </c>
      <c r="T590" s="253">
        <v>77.0</v>
      </c>
      <c r="U590" s="253">
        <f t="shared" si="9"/>
        <v>10</v>
      </c>
      <c r="V590" s="253">
        <f t="shared" si="10"/>
        <v>82</v>
      </c>
      <c r="W590" s="263">
        <f t="shared" si="11"/>
        <v>4</v>
      </c>
      <c r="X590" s="257" t="s">
        <v>1543</v>
      </c>
      <c r="Y590" s="257" t="s">
        <v>1658</v>
      </c>
      <c r="Z590" s="257" t="s">
        <v>1534</v>
      </c>
      <c r="AA590" s="251">
        <v>29.24</v>
      </c>
      <c r="AB590" s="248">
        <f t="shared" si="27"/>
        <v>29240000</v>
      </c>
      <c r="AC590" s="248">
        <f t="shared" si="16"/>
        <v>88630000</v>
      </c>
      <c r="AD590" s="251">
        <v>76.55</v>
      </c>
      <c r="AE590" s="49">
        <f t="shared" si="30"/>
        <v>76550000</v>
      </c>
      <c r="AF590" s="258">
        <f t="shared" si="13"/>
        <v>0.6497777778</v>
      </c>
      <c r="AG590" s="257"/>
      <c r="AH590" s="257"/>
      <c r="AI590" s="273" t="s">
        <v>3143</v>
      </c>
      <c r="AJ590" s="255"/>
    </row>
    <row r="591" ht="15.75" customHeight="1">
      <c r="A591" s="260" t="s">
        <v>4773</v>
      </c>
      <c r="B591" s="49">
        <f t="shared" si="24"/>
        <v>18.25</v>
      </c>
      <c r="C591" s="249">
        <f t="shared" si="2"/>
        <v>0.4055555556</v>
      </c>
      <c r="D591" s="250">
        <f t="shared" si="3"/>
        <v>0.4055555556</v>
      </c>
      <c r="E591" s="251">
        <v>45.0</v>
      </c>
      <c r="F591" s="251">
        <v>13.11</v>
      </c>
      <c r="G591" s="48">
        <f t="shared" si="5"/>
        <v>0.7183561644</v>
      </c>
      <c r="H591" s="111">
        <f t="shared" si="6"/>
        <v>10.84</v>
      </c>
      <c r="I591" s="252">
        <f t="shared" si="7"/>
        <v>0.5939726027</v>
      </c>
      <c r="J591" s="266">
        <f t="shared" si="36"/>
        <v>18250000</v>
      </c>
      <c r="K591" s="253">
        <v>2011.0</v>
      </c>
      <c r="L591" s="254" t="s">
        <v>20</v>
      </c>
      <c r="M591" s="267"/>
      <c r="N591" s="267"/>
      <c r="O591" s="267"/>
      <c r="P591" s="267">
        <v>50.0</v>
      </c>
      <c r="Q591" s="255">
        <v>56.0</v>
      </c>
      <c r="R591" s="254">
        <f t="shared" si="8"/>
        <v>53</v>
      </c>
      <c r="S591" s="255">
        <v>48.0</v>
      </c>
      <c r="T591" s="253">
        <v>65.0</v>
      </c>
      <c r="U591" s="253">
        <f t="shared" si="9"/>
        <v>-17</v>
      </c>
      <c r="V591" s="253">
        <f t="shared" si="10"/>
        <v>56.5</v>
      </c>
      <c r="W591" s="254">
        <f t="shared" si="11"/>
        <v>-3.5</v>
      </c>
      <c r="X591" s="257" t="s">
        <v>1543</v>
      </c>
      <c r="Y591" s="257" t="s">
        <v>1543</v>
      </c>
      <c r="Z591" s="257" t="s">
        <v>1534</v>
      </c>
      <c r="AA591" s="251">
        <v>5.14</v>
      </c>
      <c r="AB591" s="248">
        <f t="shared" si="27"/>
        <v>5140000</v>
      </c>
      <c r="AC591" s="248">
        <f t="shared" si="16"/>
        <v>13110000</v>
      </c>
      <c r="AD591" s="251">
        <v>10.84</v>
      </c>
      <c r="AE591" s="49">
        <f t="shared" si="30"/>
        <v>10840000</v>
      </c>
      <c r="AF591" s="258">
        <f t="shared" si="13"/>
        <v>0.1142222222</v>
      </c>
      <c r="AG591" s="257"/>
      <c r="AH591" s="257"/>
      <c r="AI591" s="273" t="s">
        <v>4774</v>
      </c>
      <c r="AJ591" s="255"/>
    </row>
    <row r="592" ht="15.75" customHeight="1">
      <c r="A592" s="260" t="s">
        <v>4799</v>
      </c>
      <c r="B592" s="49">
        <f t="shared" si="24"/>
        <v>15.91</v>
      </c>
      <c r="C592" s="249">
        <f t="shared" si="2"/>
        <v>0.3535555556</v>
      </c>
      <c r="D592" s="250">
        <f t="shared" si="3"/>
        <v>0.3535555556</v>
      </c>
      <c r="E592" s="251">
        <v>45.0</v>
      </c>
      <c r="F592" s="251">
        <v>10.72</v>
      </c>
      <c r="G592" s="48">
        <f t="shared" si="5"/>
        <v>0.6737900691</v>
      </c>
      <c r="H592" s="111">
        <f t="shared" si="6"/>
        <v>18.21</v>
      </c>
      <c r="I592" s="252">
        <f t="shared" si="7"/>
        <v>1.144563168</v>
      </c>
      <c r="J592" s="266">
        <f t="shared" si="36"/>
        <v>15910000</v>
      </c>
      <c r="K592" s="253">
        <v>2011.0</v>
      </c>
      <c r="L592" s="254" t="s">
        <v>20</v>
      </c>
      <c r="M592" s="267"/>
      <c r="N592" s="267"/>
      <c r="O592" s="267"/>
      <c r="P592" s="267">
        <v>45.0</v>
      </c>
      <c r="Q592" s="255">
        <v>44.0</v>
      </c>
      <c r="R592" s="254">
        <f t="shared" si="8"/>
        <v>44.5</v>
      </c>
      <c r="S592" s="255">
        <v>38.0</v>
      </c>
      <c r="T592" s="253">
        <v>54.0</v>
      </c>
      <c r="U592" s="253">
        <f t="shared" si="9"/>
        <v>-16</v>
      </c>
      <c r="V592" s="253">
        <f t="shared" si="10"/>
        <v>46</v>
      </c>
      <c r="W592" s="254">
        <f t="shared" si="11"/>
        <v>-1.5</v>
      </c>
      <c r="X592" s="257" t="s">
        <v>1602</v>
      </c>
      <c r="Y592" s="257" t="s">
        <v>4800</v>
      </c>
      <c r="Z592" s="257" t="s">
        <v>1540</v>
      </c>
      <c r="AA592" s="251">
        <v>5.19</v>
      </c>
      <c r="AB592" s="248">
        <f t="shared" si="27"/>
        <v>5190000</v>
      </c>
      <c r="AC592" s="248">
        <f t="shared" si="16"/>
        <v>10720000</v>
      </c>
      <c r="AD592" s="251">
        <v>18.21</v>
      </c>
      <c r="AE592" s="49">
        <f t="shared" si="30"/>
        <v>18210000</v>
      </c>
      <c r="AF592" s="258">
        <f t="shared" si="13"/>
        <v>0.1153333333</v>
      </c>
      <c r="AG592" s="257"/>
      <c r="AH592" s="257"/>
      <c r="AI592" s="273" t="s">
        <v>4801</v>
      </c>
      <c r="AJ592" s="255"/>
    </row>
    <row r="593" ht="15.75" customHeight="1">
      <c r="A593" s="260" t="s">
        <v>4843</v>
      </c>
      <c r="B593" s="49">
        <f t="shared" si="24"/>
        <v>12.14</v>
      </c>
      <c r="C593" s="249">
        <f t="shared" si="2"/>
        <v>0.2697777778</v>
      </c>
      <c r="D593" s="250">
        <f t="shared" si="3"/>
        <v>0.2697777778</v>
      </c>
      <c r="E593" s="251">
        <v>45.0</v>
      </c>
      <c r="F593" s="251">
        <v>8.31</v>
      </c>
      <c r="G593" s="48">
        <f t="shared" si="5"/>
        <v>0.6845140033</v>
      </c>
      <c r="H593" s="111">
        <f t="shared" si="6"/>
        <v>151.77</v>
      </c>
      <c r="I593" s="252">
        <f t="shared" si="7"/>
        <v>12.50164745</v>
      </c>
      <c r="J593" s="266">
        <f t="shared" si="36"/>
        <v>12140000</v>
      </c>
      <c r="K593" s="253">
        <v>2011.0</v>
      </c>
      <c r="L593" s="254" t="s">
        <v>20</v>
      </c>
      <c r="M593" s="267"/>
      <c r="N593" s="267"/>
      <c r="O593" s="267"/>
      <c r="P593" s="267">
        <v>38.0</v>
      </c>
      <c r="Q593" s="255">
        <v>46.0</v>
      </c>
      <c r="R593" s="254">
        <f t="shared" si="8"/>
        <v>42</v>
      </c>
      <c r="S593" s="255">
        <v>55.0</v>
      </c>
      <c r="T593" s="253">
        <v>63.0</v>
      </c>
      <c r="U593" s="253">
        <f t="shared" si="9"/>
        <v>-8</v>
      </c>
      <c r="V593" s="253">
        <f t="shared" si="10"/>
        <v>59</v>
      </c>
      <c r="W593" s="254">
        <f t="shared" si="11"/>
        <v>-17</v>
      </c>
      <c r="X593" s="257" t="s">
        <v>1694</v>
      </c>
      <c r="Y593" s="257" t="s">
        <v>4124</v>
      </c>
      <c r="Z593" s="257" t="s">
        <v>1550</v>
      </c>
      <c r="AA593" s="251">
        <v>3.83</v>
      </c>
      <c r="AB593" s="248">
        <f t="shared" si="27"/>
        <v>3830000</v>
      </c>
      <c r="AC593" s="248">
        <f t="shared" si="16"/>
        <v>8310000</v>
      </c>
      <c r="AD593" s="251">
        <v>151.77</v>
      </c>
      <c r="AE593" s="49">
        <f t="shared" si="30"/>
        <v>151770000</v>
      </c>
      <c r="AF593" s="258">
        <f t="shared" si="13"/>
        <v>0.08511111111</v>
      </c>
      <c r="AG593" s="257"/>
      <c r="AH593" s="257"/>
      <c r="AI593" s="273" t="s">
        <v>4844</v>
      </c>
      <c r="AJ593" s="255"/>
    </row>
    <row r="594" ht="15.75" customHeight="1">
      <c r="A594" s="260" t="s">
        <v>4640</v>
      </c>
      <c r="B594" s="49">
        <f t="shared" si="24"/>
        <v>30.96</v>
      </c>
      <c r="C594" s="249">
        <f t="shared" si="2"/>
        <v>0.6204408818</v>
      </c>
      <c r="D594" s="250">
        <f t="shared" si="3"/>
        <v>0.6204408818</v>
      </c>
      <c r="E594" s="251">
        <v>49.9</v>
      </c>
      <c r="F594" s="251">
        <v>21.6</v>
      </c>
      <c r="G594" s="48">
        <f t="shared" si="5"/>
        <v>0.6976744186</v>
      </c>
      <c r="H594" s="111">
        <f t="shared" si="6"/>
        <v>3.26</v>
      </c>
      <c r="I594" s="252">
        <f t="shared" si="7"/>
        <v>0.1052971576</v>
      </c>
      <c r="J594" s="266">
        <f t="shared" si="36"/>
        <v>30960000</v>
      </c>
      <c r="K594" s="253">
        <v>2011.0</v>
      </c>
      <c r="L594" s="254" t="s">
        <v>20</v>
      </c>
      <c r="M594" s="267"/>
      <c r="N594" s="267"/>
      <c r="O594" s="267"/>
      <c r="P594" s="267">
        <v>26.0</v>
      </c>
      <c r="Q594" s="255">
        <v>31.0</v>
      </c>
      <c r="R594" s="254">
        <f t="shared" si="8"/>
        <v>28.5</v>
      </c>
      <c r="S594" s="255">
        <v>36.0</v>
      </c>
      <c r="T594" s="253">
        <v>49.0</v>
      </c>
      <c r="U594" s="253">
        <f t="shared" si="9"/>
        <v>-13</v>
      </c>
      <c r="V594" s="253">
        <f t="shared" si="10"/>
        <v>42.5</v>
      </c>
      <c r="W594" s="254">
        <f t="shared" si="11"/>
        <v>-14</v>
      </c>
      <c r="X594" s="257" t="s">
        <v>1694</v>
      </c>
      <c r="Y594" s="257" t="s">
        <v>4641</v>
      </c>
      <c r="Z594" s="257" t="s">
        <v>1540</v>
      </c>
      <c r="AA594" s="251">
        <v>9.36</v>
      </c>
      <c r="AB594" s="248">
        <f t="shared" si="27"/>
        <v>9360000</v>
      </c>
      <c r="AC594" s="248">
        <f t="shared" si="16"/>
        <v>21600000</v>
      </c>
      <c r="AD594" s="251">
        <v>3.26</v>
      </c>
      <c r="AE594" s="49">
        <f t="shared" si="30"/>
        <v>3260000</v>
      </c>
      <c r="AF594" s="258">
        <f t="shared" si="13"/>
        <v>0.1875751503</v>
      </c>
      <c r="AG594" s="257"/>
      <c r="AH594" s="257"/>
      <c r="AI594" s="273" t="s">
        <v>4642</v>
      </c>
      <c r="AJ594" s="255"/>
    </row>
    <row r="595" ht="15.75" customHeight="1">
      <c r="A595" s="260" t="s">
        <v>2786</v>
      </c>
      <c r="B595" s="49">
        <f t="shared" si="24"/>
        <v>162.45</v>
      </c>
      <c r="C595" s="249">
        <f t="shared" si="2"/>
        <v>3.249</v>
      </c>
      <c r="D595" s="250">
        <f t="shared" si="3"/>
        <v>3.249</v>
      </c>
      <c r="E595" s="251">
        <v>50.0</v>
      </c>
      <c r="F595" s="251">
        <v>127.0</v>
      </c>
      <c r="G595" s="48">
        <f t="shared" si="5"/>
        <v>0.7817790089</v>
      </c>
      <c r="H595" s="111">
        <f t="shared" si="6"/>
        <v>133.09</v>
      </c>
      <c r="I595" s="252">
        <f t="shared" si="7"/>
        <v>0.8192674669</v>
      </c>
      <c r="J595" s="266">
        <f t="shared" si="36"/>
        <v>162450000</v>
      </c>
      <c r="K595" s="253">
        <v>2011.0</v>
      </c>
      <c r="L595" s="254" t="s">
        <v>20</v>
      </c>
      <c r="M595" s="267"/>
      <c r="N595" s="267"/>
      <c r="O595" s="267"/>
      <c r="P595" s="267">
        <v>82.0</v>
      </c>
      <c r="Q595" s="255">
        <v>72.0</v>
      </c>
      <c r="R595" s="263">
        <f t="shared" si="8"/>
        <v>77</v>
      </c>
      <c r="S595" s="255">
        <v>78.0</v>
      </c>
      <c r="T595" s="253">
        <v>73.0</v>
      </c>
      <c r="U595" s="253">
        <f t="shared" si="9"/>
        <v>5</v>
      </c>
      <c r="V595" s="253">
        <f t="shared" si="10"/>
        <v>75.5</v>
      </c>
      <c r="W595" s="263">
        <f t="shared" si="11"/>
        <v>1.5</v>
      </c>
      <c r="X595" s="257" t="s">
        <v>1629</v>
      </c>
      <c r="Y595" s="257" t="s">
        <v>2271</v>
      </c>
      <c r="Z595" s="257" t="s">
        <v>1540</v>
      </c>
      <c r="AA595" s="251">
        <v>35.45</v>
      </c>
      <c r="AB595" s="248">
        <f t="shared" si="27"/>
        <v>35450000</v>
      </c>
      <c r="AC595" s="248">
        <f t="shared" si="16"/>
        <v>127000000</v>
      </c>
      <c r="AD595" s="251">
        <v>133.09</v>
      </c>
      <c r="AE595" s="49">
        <f t="shared" si="30"/>
        <v>133090000</v>
      </c>
      <c r="AF595" s="258">
        <f t="shared" si="13"/>
        <v>0.709</v>
      </c>
      <c r="AG595" s="257"/>
      <c r="AH595" s="257"/>
      <c r="AI595" s="273" t="s">
        <v>2787</v>
      </c>
      <c r="AJ595" s="255"/>
    </row>
    <row r="596" ht="15.75" customHeight="1">
      <c r="A596" s="260" t="s">
        <v>3521</v>
      </c>
      <c r="B596" s="49">
        <f t="shared" si="24"/>
        <v>103.45</v>
      </c>
      <c r="C596" s="249">
        <f t="shared" si="2"/>
        <v>2.069</v>
      </c>
      <c r="D596" s="250">
        <f t="shared" si="3"/>
        <v>2.069</v>
      </c>
      <c r="E596" s="251">
        <v>50.0</v>
      </c>
      <c r="F596" s="251">
        <v>84.35</v>
      </c>
      <c r="G596" s="48">
        <f t="shared" si="5"/>
        <v>0.8153697438</v>
      </c>
      <c r="H596" s="111">
        <f t="shared" si="6"/>
        <v>58.5</v>
      </c>
      <c r="I596" s="252">
        <f t="shared" si="7"/>
        <v>0.5654905752</v>
      </c>
      <c r="J596" s="266">
        <f t="shared" si="36"/>
        <v>103450000</v>
      </c>
      <c r="K596" s="253">
        <v>2011.0</v>
      </c>
      <c r="L596" s="254" t="s">
        <v>20</v>
      </c>
      <c r="M596" s="267"/>
      <c r="N596" s="267"/>
      <c r="O596" s="267"/>
      <c r="P596" s="267">
        <v>78.0</v>
      </c>
      <c r="Q596" s="255">
        <v>68.0</v>
      </c>
      <c r="R596" s="263">
        <f t="shared" si="8"/>
        <v>73</v>
      </c>
      <c r="S596" s="255">
        <v>81.0</v>
      </c>
      <c r="T596" s="253">
        <v>75.0</v>
      </c>
      <c r="U596" s="253">
        <f t="shared" si="9"/>
        <v>6</v>
      </c>
      <c r="V596" s="253">
        <f t="shared" si="10"/>
        <v>78</v>
      </c>
      <c r="W596" s="263">
        <f t="shared" si="11"/>
        <v>-5</v>
      </c>
      <c r="X596" s="257" t="s">
        <v>1543</v>
      </c>
      <c r="Y596" s="257" t="s">
        <v>1616</v>
      </c>
      <c r="Z596" s="257" t="s">
        <v>1540</v>
      </c>
      <c r="AA596" s="251">
        <v>19.1</v>
      </c>
      <c r="AB596" s="248">
        <f t="shared" si="27"/>
        <v>19100000</v>
      </c>
      <c r="AC596" s="248">
        <f t="shared" si="16"/>
        <v>84350000</v>
      </c>
      <c r="AD596" s="251">
        <v>58.5</v>
      </c>
      <c r="AE596" s="49">
        <f t="shared" si="30"/>
        <v>58500000</v>
      </c>
      <c r="AF596" s="258">
        <f t="shared" si="13"/>
        <v>0.382</v>
      </c>
      <c r="AG596" s="257"/>
      <c r="AH596" s="257"/>
      <c r="AI596" s="273" t="s">
        <v>3522</v>
      </c>
      <c r="AJ596" s="255"/>
    </row>
    <row r="597" ht="15.75" customHeight="1">
      <c r="A597" s="260" t="s">
        <v>3631</v>
      </c>
      <c r="B597" s="49">
        <f t="shared" si="24"/>
        <v>95.1</v>
      </c>
      <c r="C597" s="249">
        <f t="shared" si="2"/>
        <v>1.902</v>
      </c>
      <c r="D597" s="250">
        <f t="shared" si="3"/>
        <v>1.902</v>
      </c>
      <c r="E597" s="251">
        <v>50.0</v>
      </c>
      <c r="F597" s="251">
        <v>75.6</v>
      </c>
      <c r="G597" s="48">
        <f t="shared" si="5"/>
        <v>0.7949526814</v>
      </c>
      <c r="H597" s="111">
        <f t="shared" si="6"/>
        <v>34.6</v>
      </c>
      <c r="I597" s="252">
        <f t="shared" si="7"/>
        <v>0.3638275499</v>
      </c>
      <c r="J597" s="266">
        <f t="shared" si="36"/>
        <v>95100000</v>
      </c>
      <c r="K597" s="253">
        <v>2011.0</v>
      </c>
      <c r="L597" s="254" t="s">
        <v>20</v>
      </c>
      <c r="M597" s="267"/>
      <c r="N597" s="267"/>
      <c r="O597" s="267"/>
      <c r="P597" s="267">
        <v>95.0</v>
      </c>
      <c r="Q597" s="255">
        <v>87.0</v>
      </c>
      <c r="R597" s="254">
        <f t="shared" si="8"/>
        <v>91</v>
      </c>
      <c r="S597" s="255">
        <v>89.0</v>
      </c>
      <c r="T597" s="253">
        <v>79.0</v>
      </c>
      <c r="U597" s="253">
        <f t="shared" si="9"/>
        <v>10</v>
      </c>
      <c r="V597" s="253">
        <f t="shared" si="10"/>
        <v>84</v>
      </c>
      <c r="W597" s="254">
        <f t="shared" si="11"/>
        <v>7</v>
      </c>
      <c r="X597" s="257" t="s">
        <v>1634</v>
      </c>
      <c r="Y597" s="257" t="s">
        <v>1748</v>
      </c>
      <c r="Z597" s="257" t="s">
        <v>1529</v>
      </c>
      <c r="AA597" s="251">
        <v>19.5</v>
      </c>
      <c r="AB597" s="248">
        <f t="shared" si="27"/>
        <v>19500000</v>
      </c>
      <c r="AC597" s="248">
        <f t="shared" si="16"/>
        <v>75600000</v>
      </c>
      <c r="AD597" s="251">
        <v>34.6</v>
      </c>
      <c r="AE597" s="49">
        <f t="shared" si="30"/>
        <v>34600000</v>
      </c>
      <c r="AF597" s="258">
        <f t="shared" si="13"/>
        <v>0.39</v>
      </c>
      <c r="AG597" s="257"/>
      <c r="AH597" s="257"/>
      <c r="AI597" s="273" t="s">
        <v>3632</v>
      </c>
      <c r="AJ597" s="255"/>
    </row>
    <row r="598" ht="15.75" customHeight="1">
      <c r="A598" s="260" t="s">
        <v>3784</v>
      </c>
      <c r="B598" s="49">
        <f t="shared" si="24"/>
        <v>84.984</v>
      </c>
      <c r="C598" s="249">
        <f t="shared" si="2"/>
        <v>1.69968</v>
      </c>
      <c r="D598" s="250">
        <f t="shared" si="3"/>
        <v>1.69968</v>
      </c>
      <c r="E598" s="251">
        <v>50.0</v>
      </c>
      <c r="F598" s="251">
        <v>75.624</v>
      </c>
      <c r="G598" s="48">
        <f t="shared" si="5"/>
        <v>0.889861621</v>
      </c>
      <c r="H598" s="111">
        <f t="shared" si="6"/>
        <v>44.457</v>
      </c>
      <c r="I598" s="252">
        <f t="shared" si="7"/>
        <v>0.5231219994</v>
      </c>
      <c r="J598" s="266">
        <f>sum(AB598:AC598)</f>
        <v>84984000</v>
      </c>
      <c r="K598" s="253">
        <v>2011.0</v>
      </c>
      <c r="L598" s="254" t="s">
        <v>20</v>
      </c>
      <c r="M598" s="267"/>
      <c r="N598" s="267"/>
      <c r="O598" s="267"/>
      <c r="P598" s="267">
        <v>63.0</v>
      </c>
      <c r="Q598" s="255">
        <v>58.0</v>
      </c>
      <c r="R598" s="254">
        <f t="shared" si="8"/>
        <v>60.5</v>
      </c>
      <c r="S598" s="255">
        <v>79.0</v>
      </c>
      <c r="T598" s="253">
        <v>69.0</v>
      </c>
      <c r="U598" s="253">
        <f t="shared" si="9"/>
        <v>10</v>
      </c>
      <c r="V598" s="253">
        <f t="shared" si="10"/>
        <v>74</v>
      </c>
      <c r="W598" s="254">
        <f t="shared" si="11"/>
        <v>-13.5</v>
      </c>
      <c r="X598" s="257" t="s">
        <v>2004</v>
      </c>
      <c r="Y598" s="257" t="s">
        <v>2004</v>
      </c>
      <c r="Z598" s="257" t="s">
        <v>1534</v>
      </c>
      <c r="AA598" s="251">
        <v>9.36</v>
      </c>
      <c r="AB598" s="248">
        <f t="shared" si="27"/>
        <v>9360000</v>
      </c>
      <c r="AC598" s="248">
        <f t="shared" si="16"/>
        <v>75624000</v>
      </c>
      <c r="AD598" s="251">
        <v>44.457</v>
      </c>
      <c r="AE598" s="49">
        <f t="shared" si="30"/>
        <v>44457000</v>
      </c>
      <c r="AF598" s="258">
        <f t="shared" si="13"/>
        <v>0.1872</v>
      </c>
      <c r="AG598" s="257"/>
      <c r="AH598" s="257"/>
      <c r="AI598" s="273" t="s">
        <v>3785</v>
      </c>
      <c r="AJ598" s="255"/>
    </row>
    <row r="599" ht="15.75" customHeight="1">
      <c r="A599" s="260" t="s">
        <v>4665</v>
      </c>
      <c r="B599" s="49">
        <f t="shared" si="24"/>
        <v>29.43</v>
      </c>
      <c r="C599" s="249">
        <f t="shared" si="2"/>
        <v>0.5886</v>
      </c>
      <c r="D599" s="250">
        <f t="shared" si="3"/>
        <v>0.5886</v>
      </c>
      <c r="E599" s="251">
        <v>50.0</v>
      </c>
      <c r="F599" s="251">
        <v>21.3</v>
      </c>
      <c r="G599" s="48">
        <f t="shared" si="5"/>
        <v>0.7237512742</v>
      </c>
      <c r="H599" s="111">
        <f t="shared" si="6"/>
        <v>17.2</v>
      </c>
      <c r="I599" s="252">
        <f t="shared" si="7"/>
        <v>0.5844376487</v>
      </c>
      <c r="J599" s="266">
        <f t="shared" ref="J599:J602" si="37">SUM(AB599:AC599)</f>
        <v>29430000</v>
      </c>
      <c r="K599" s="253">
        <v>2011.0</v>
      </c>
      <c r="L599" s="254" t="s">
        <v>20</v>
      </c>
      <c r="M599" s="267"/>
      <c r="N599" s="267"/>
      <c r="O599" s="267"/>
      <c r="P599" s="267">
        <v>7.0</v>
      </c>
      <c r="Q599" s="255">
        <v>35.0</v>
      </c>
      <c r="R599" s="254">
        <f t="shared" si="8"/>
        <v>21</v>
      </c>
      <c r="S599" s="255">
        <v>38.0</v>
      </c>
      <c r="T599" s="253">
        <v>57.0</v>
      </c>
      <c r="U599" s="253">
        <f t="shared" si="9"/>
        <v>-19</v>
      </c>
      <c r="V599" s="253">
        <f t="shared" si="10"/>
        <v>47.5</v>
      </c>
      <c r="W599" s="254">
        <f t="shared" si="11"/>
        <v>-26.5</v>
      </c>
      <c r="X599" s="257" t="s">
        <v>1527</v>
      </c>
      <c r="Y599" s="257" t="s">
        <v>1646</v>
      </c>
      <c r="Z599" s="257" t="s">
        <v>1540</v>
      </c>
      <c r="AA599" s="251">
        <v>8.13</v>
      </c>
      <c r="AB599" s="248">
        <f t="shared" si="27"/>
        <v>8130000</v>
      </c>
      <c r="AC599" s="248">
        <f t="shared" si="16"/>
        <v>21300000</v>
      </c>
      <c r="AD599" s="251">
        <v>17.2</v>
      </c>
      <c r="AE599" s="49">
        <f t="shared" si="30"/>
        <v>17200000</v>
      </c>
      <c r="AF599" s="258">
        <f t="shared" si="13"/>
        <v>0.1626</v>
      </c>
      <c r="AG599" s="257"/>
      <c r="AH599" s="257"/>
      <c r="AI599" s="273" t="s">
        <v>4666</v>
      </c>
      <c r="AJ599" s="255"/>
    </row>
    <row r="600" ht="15.75" customHeight="1">
      <c r="A600" s="260" t="s">
        <v>3808</v>
      </c>
      <c r="B600" s="49">
        <f t="shared" si="24"/>
        <v>83.66</v>
      </c>
      <c r="C600" s="249">
        <f t="shared" si="2"/>
        <v>1.666533865</v>
      </c>
      <c r="D600" s="250">
        <f t="shared" si="3"/>
        <v>1.666533865</v>
      </c>
      <c r="E600" s="251">
        <v>50.2</v>
      </c>
      <c r="F600" s="251">
        <v>62.5</v>
      </c>
      <c r="G600" s="48">
        <f t="shared" si="5"/>
        <v>0.7470714798</v>
      </c>
      <c r="H600" s="111">
        <f t="shared" si="6"/>
        <v>65.37</v>
      </c>
      <c r="I600" s="252">
        <f t="shared" si="7"/>
        <v>0.7813770022</v>
      </c>
      <c r="J600" s="266">
        <f t="shared" si="37"/>
        <v>83660000</v>
      </c>
      <c r="K600" s="253">
        <v>2011.0</v>
      </c>
      <c r="L600" s="254" t="s">
        <v>20</v>
      </c>
      <c r="M600" s="267"/>
      <c r="N600" s="267"/>
      <c r="O600" s="267"/>
      <c r="P600" s="267">
        <v>72.0</v>
      </c>
      <c r="Q600" s="255">
        <v>60.0</v>
      </c>
      <c r="R600" s="263">
        <f t="shared" si="8"/>
        <v>66</v>
      </c>
      <c r="S600" s="255">
        <v>67.0</v>
      </c>
      <c r="T600" s="253">
        <v>66.0</v>
      </c>
      <c r="U600" s="253">
        <f t="shared" si="9"/>
        <v>1</v>
      </c>
      <c r="V600" s="253">
        <f t="shared" si="10"/>
        <v>66.5</v>
      </c>
      <c r="W600" s="263">
        <f t="shared" si="11"/>
        <v>-0.5</v>
      </c>
      <c r="X600" s="257" t="s">
        <v>1750</v>
      </c>
      <c r="Y600" s="257" t="s">
        <v>3809</v>
      </c>
      <c r="Z600" s="257" t="s">
        <v>1534</v>
      </c>
      <c r="AA600" s="251">
        <v>21.16</v>
      </c>
      <c r="AB600" s="248">
        <f t="shared" si="27"/>
        <v>21160000</v>
      </c>
      <c r="AC600" s="248">
        <f t="shared" si="16"/>
        <v>62500000</v>
      </c>
      <c r="AD600" s="251">
        <v>65.37</v>
      </c>
      <c r="AE600" s="49">
        <f t="shared" si="30"/>
        <v>65370000</v>
      </c>
      <c r="AF600" s="258">
        <f t="shared" si="13"/>
        <v>0.4215139442</v>
      </c>
      <c r="AG600" s="257"/>
      <c r="AH600" s="257"/>
      <c r="AI600" s="273" t="s">
        <v>3810</v>
      </c>
      <c r="AJ600" s="255"/>
    </row>
    <row r="601" ht="15.75" customHeight="1">
      <c r="A601" s="260" t="s">
        <v>4431</v>
      </c>
      <c r="B601" s="49">
        <f t="shared" si="24"/>
        <v>50.61</v>
      </c>
      <c r="C601" s="249">
        <f t="shared" si="2"/>
        <v>0.9732692308</v>
      </c>
      <c r="D601" s="250">
        <f t="shared" si="3"/>
        <v>0.9732692308</v>
      </c>
      <c r="E601" s="251">
        <v>52.0</v>
      </c>
      <c r="F601" s="251">
        <v>37.08</v>
      </c>
      <c r="G601" s="48">
        <f t="shared" si="5"/>
        <v>0.7326615293</v>
      </c>
      <c r="H601" s="111">
        <f t="shared" si="6"/>
        <v>38.37</v>
      </c>
      <c r="I601" s="252">
        <f t="shared" si="7"/>
        <v>0.7581505631</v>
      </c>
      <c r="J601" s="266">
        <f t="shared" si="37"/>
        <v>50610000</v>
      </c>
      <c r="K601" s="253">
        <v>2011.0</v>
      </c>
      <c r="L601" s="254" t="s">
        <v>20</v>
      </c>
      <c r="M601" s="267"/>
      <c r="N601" s="267"/>
      <c r="O601" s="267"/>
      <c r="P601" s="267">
        <v>24.0</v>
      </c>
      <c r="Q601" s="255">
        <v>39.0</v>
      </c>
      <c r="R601" s="254">
        <f t="shared" si="8"/>
        <v>31.5</v>
      </c>
      <c r="S601" s="255">
        <v>53.0</v>
      </c>
      <c r="T601" s="253">
        <v>58.0</v>
      </c>
      <c r="U601" s="253">
        <f t="shared" si="9"/>
        <v>-5</v>
      </c>
      <c r="V601" s="253">
        <f t="shared" si="10"/>
        <v>55.5</v>
      </c>
      <c r="W601" s="254">
        <f t="shared" si="11"/>
        <v>-24</v>
      </c>
      <c r="X601" s="257" t="s">
        <v>1543</v>
      </c>
      <c r="Y601" s="257" t="s">
        <v>1543</v>
      </c>
      <c r="Z601" s="257" t="s">
        <v>1540</v>
      </c>
      <c r="AA601" s="251">
        <v>13.53</v>
      </c>
      <c r="AB601" s="248">
        <f t="shared" si="27"/>
        <v>13530000</v>
      </c>
      <c r="AC601" s="248">
        <f t="shared" si="16"/>
        <v>37080000</v>
      </c>
      <c r="AD601" s="251">
        <v>38.37</v>
      </c>
      <c r="AE601" s="49">
        <f t="shared" si="30"/>
        <v>38370000</v>
      </c>
      <c r="AF601" s="258">
        <f t="shared" si="13"/>
        <v>0.2601923077</v>
      </c>
      <c r="AG601" s="257"/>
      <c r="AH601" s="257"/>
      <c r="AI601" s="273" t="s">
        <v>4432</v>
      </c>
      <c r="AJ601" s="255"/>
    </row>
    <row r="602" ht="15.75" customHeight="1">
      <c r="A602" s="260" t="s">
        <v>3886</v>
      </c>
      <c r="B602" s="49">
        <f t="shared" si="24"/>
        <v>86.67</v>
      </c>
      <c r="C602" s="249">
        <f t="shared" si="2"/>
        <v>1.575818182</v>
      </c>
      <c r="D602" s="250">
        <f t="shared" si="3"/>
        <v>1.575818182</v>
      </c>
      <c r="E602" s="251">
        <v>55.0</v>
      </c>
      <c r="F602" s="251">
        <v>68.22</v>
      </c>
      <c r="G602" s="48">
        <f t="shared" si="5"/>
        <v>0.7871235722</v>
      </c>
      <c r="H602" s="111">
        <f t="shared" si="6"/>
        <v>119.14</v>
      </c>
      <c r="I602" s="252">
        <f t="shared" si="7"/>
        <v>1.374639437</v>
      </c>
      <c r="J602" s="266">
        <f t="shared" si="37"/>
        <v>86670000</v>
      </c>
      <c r="K602" s="253">
        <v>2011.0</v>
      </c>
      <c r="L602" s="254" t="s">
        <v>20</v>
      </c>
      <c r="M602" s="267"/>
      <c r="N602" s="267"/>
      <c r="O602" s="267"/>
      <c r="P602" s="267">
        <v>47.0</v>
      </c>
      <c r="Q602" s="255">
        <v>53.0</v>
      </c>
      <c r="R602" s="263">
        <f t="shared" si="8"/>
        <v>50</v>
      </c>
      <c r="S602" s="255">
        <v>54.0</v>
      </c>
      <c r="T602" s="253">
        <v>61.0</v>
      </c>
      <c r="U602" s="253">
        <f t="shared" si="9"/>
        <v>-7</v>
      </c>
      <c r="V602" s="253">
        <f t="shared" si="10"/>
        <v>57.5</v>
      </c>
      <c r="W602" s="263">
        <f t="shared" si="11"/>
        <v>-7.5</v>
      </c>
      <c r="X602" s="257" t="s">
        <v>1543</v>
      </c>
      <c r="Y602" s="257" t="s">
        <v>1543</v>
      </c>
      <c r="Z602" s="257" t="s">
        <v>1534</v>
      </c>
      <c r="AA602" s="251">
        <v>18.45</v>
      </c>
      <c r="AB602" s="248">
        <f t="shared" si="27"/>
        <v>18450000</v>
      </c>
      <c r="AC602" s="248">
        <f t="shared" si="16"/>
        <v>68220000</v>
      </c>
      <c r="AD602" s="251">
        <v>119.14</v>
      </c>
      <c r="AE602" s="49">
        <f t="shared" si="30"/>
        <v>119140000</v>
      </c>
      <c r="AF602" s="258">
        <f t="shared" si="13"/>
        <v>0.3354545455</v>
      </c>
      <c r="AG602" s="257"/>
      <c r="AH602" s="257"/>
      <c r="AI602" s="273" t="s">
        <v>3887</v>
      </c>
      <c r="AJ602" s="255"/>
    </row>
    <row r="603" ht="15.75" customHeight="1">
      <c r="A603" s="260" t="s">
        <v>4199</v>
      </c>
      <c r="B603" s="49">
        <f t="shared" si="24"/>
        <v>67.55</v>
      </c>
      <c r="C603" s="249">
        <f t="shared" si="2"/>
        <v>1.20625</v>
      </c>
      <c r="D603" s="250">
        <f t="shared" si="3"/>
        <v>1.20625</v>
      </c>
      <c r="E603" s="251">
        <v>56.0</v>
      </c>
      <c r="F603" s="251">
        <v>54.54</v>
      </c>
      <c r="G603" s="48">
        <f t="shared" si="5"/>
        <v>0.8074019245</v>
      </c>
      <c r="H603" s="111">
        <f t="shared" si="6"/>
        <v>87.5</v>
      </c>
      <c r="I603" s="252">
        <f t="shared" si="7"/>
        <v>1.295336788</v>
      </c>
      <c r="J603" s="266">
        <f>sum(AB603:AC603)</f>
        <v>67550000</v>
      </c>
      <c r="K603" s="253">
        <v>2011.0</v>
      </c>
      <c r="L603" s="254" t="s">
        <v>20</v>
      </c>
      <c r="M603" s="267"/>
      <c r="N603" s="267"/>
      <c r="O603" s="267"/>
      <c r="P603" s="267">
        <v>8.0</v>
      </c>
      <c r="Q603" s="255">
        <v>22.0</v>
      </c>
      <c r="R603" s="263">
        <f t="shared" si="8"/>
        <v>15</v>
      </c>
      <c r="S603" s="255">
        <v>48.0</v>
      </c>
      <c r="T603" s="253">
        <v>47.0</v>
      </c>
      <c r="U603" s="253">
        <f t="shared" si="9"/>
        <v>1</v>
      </c>
      <c r="V603" s="253">
        <f t="shared" si="10"/>
        <v>47.5</v>
      </c>
      <c r="W603" s="263">
        <f t="shared" si="11"/>
        <v>-32.5</v>
      </c>
      <c r="X603" s="257" t="s">
        <v>1543</v>
      </c>
      <c r="Y603" s="257" t="s">
        <v>1616</v>
      </c>
      <c r="Z603" s="257" t="s">
        <v>1540</v>
      </c>
      <c r="AA603" s="251">
        <v>13.01</v>
      </c>
      <c r="AB603" s="248">
        <f t="shared" si="27"/>
        <v>13010000</v>
      </c>
      <c r="AC603" s="248">
        <f t="shared" si="16"/>
        <v>54540000</v>
      </c>
      <c r="AD603" s="251">
        <v>87.5</v>
      </c>
      <c r="AE603" s="49">
        <f t="shared" si="30"/>
        <v>87500000</v>
      </c>
      <c r="AF603" s="258">
        <f t="shared" si="13"/>
        <v>0.2323214286</v>
      </c>
      <c r="AG603" s="257"/>
      <c r="AH603" s="257"/>
      <c r="AI603" s="273" t="s">
        <v>4200</v>
      </c>
      <c r="AJ603" s="255"/>
    </row>
    <row r="604" ht="15.75" customHeight="1">
      <c r="A604" s="260" t="s">
        <v>3830</v>
      </c>
      <c r="B604" s="49">
        <f t="shared" si="24"/>
        <v>98.06</v>
      </c>
      <c r="C604" s="249">
        <f t="shared" si="2"/>
        <v>1.634333333</v>
      </c>
      <c r="D604" s="250">
        <f t="shared" si="3"/>
        <v>1.634333333</v>
      </c>
      <c r="E604" s="251">
        <v>60.0</v>
      </c>
      <c r="F604" s="251">
        <v>75.66</v>
      </c>
      <c r="G604" s="48">
        <f t="shared" si="5"/>
        <v>0.7715684275</v>
      </c>
      <c r="H604" s="111">
        <f t="shared" si="6"/>
        <v>59.8</v>
      </c>
      <c r="I604" s="252">
        <f t="shared" si="7"/>
        <v>0.6098307159</v>
      </c>
      <c r="J604" s="266">
        <f t="shared" ref="J604:J607" si="38">SUM(AB604:AC604)</f>
        <v>98060000</v>
      </c>
      <c r="K604" s="253">
        <v>2011.0</v>
      </c>
      <c r="L604" s="254" t="s">
        <v>20</v>
      </c>
      <c r="M604" s="267"/>
      <c r="N604" s="267"/>
      <c r="O604" s="267"/>
      <c r="P604" s="267">
        <v>84.0</v>
      </c>
      <c r="Q604" s="255">
        <v>70.0</v>
      </c>
      <c r="R604" s="263">
        <f t="shared" si="8"/>
        <v>77</v>
      </c>
      <c r="S604" s="255">
        <v>63.0</v>
      </c>
      <c r="T604" s="253">
        <v>64.0</v>
      </c>
      <c r="U604" s="253">
        <f t="shared" si="9"/>
        <v>-1</v>
      </c>
      <c r="V604" s="253">
        <f t="shared" si="10"/>
        <v>63.5</v>
      </c>
      <c r="W604" s="263">
        <f t="shared" si="11"/>
        <v>13.5</v>
      </c>
      <c r="X604" s="257" t="s">
        <v>1629</v>
      </c>
      <c r="Y604" s="257" t="s">
        <v>1754</v>
      </c>
      <c r="Z604" s="257" t="s">
        <v>1540</v>
      </c>
      <c r="AA604" s="251">
        <v>22.4</v>
      </c>
      <c r="AB604" s="248">
        <f t="shared" si="27"/>
        <v>22400000</v>
      </c>
      <c r="AC604" s="248">
        <f t="shared" si="16"/>
        <v>75660000</v>
      </c>
      <c r="AD604" s="251">
        <v>59.8</v>
      </c>
      <c r="AE604" s="49">
        <f t="shared" si="30"/>
        <v>59800000</v>
      </c>
      <c r="AF604" s="258">
        <f t="shared" si="13"/>
        <v>0.3733333333</v>
      </c>
      <c r="AG604" s="257"/>
      <c r="AH604" s="257"/>
      <c r="AI604" s="273" t="s">
        <v>3831</v>
      </c>
      <c r="AJ604" s="255"/>
    </row>
    <row r="605" ht="15.75" customHeight="1">
      <c r="A605" s="260" t="s">
        <v>4173</v>
      </c>
      <c r="B605" s="49">
        <f t="shared" si="24"/>
        <v>74.55</v>
      </c>
      <c r="C605" s="249">
        <f t="shared" si="2"/>
        <v>1.2425</v>
      </c>
      <c r="D605" s="250">
        <f t="shared" si="3"/>
        <v>1.2425</v>
      </c>
      <c r="E605" s="251">
        <v>60.0</v>
      </c>
      <c r="F605" s="251">
        <v>55.1</v>
      </c>
      <c r="G605" s="48">
        <f t="shared" si="5"/>
        <v>0.7391012743</v>
      </c>
      <c r="H605" s="111">
        <f t="shared" si="6"/>
        <v>94.78</v>
      </c>
      <c r="I605" s="252">
        <f t="shared" si="7"/>
        <v>1.271361502</v>
      </c>
      <c r="J605" s="266">
        <f t="shared" si="38"/>
        <v>74550000</v>
      </c>
      <c r="K605" s="253">
        <v>2011.0</v>
      </c>
      <c r="L605" s="254" t="s">
        <v>20</v>
      </c>
      <c r="M605" s="267"/>
      <c r="N605" s="267"/>
      <c r="O605" s="267"/>
      <c r="P605" s="267">
        <v>32.0</v>
      </c>
      <c r="Q605" s="255">
        <v>36.0</v>
      </c>
      <c r="R605" s="263">
        <f t="shared" si="8"/>
        <v>34</v>
      </c>
      <c r="S605" s="255">
        <v>57.0</v>
      </c>
      <c r="T605" s="253">
        <v>61.0</v>
      </c>
      <c r="U605" s="253">
        <f t="shared" si="9"/>
        <v>-4</v>
      </c>
      <c r="V605" s="253">
        <f t="shared" si="10"/>
        <v>59</v>
      </c>
      <c r="W605" s="263">
        <f t="shared" si="11"/>
        <v>-25</v>
      </c>
      <c r="X605" s="257" t="s">
        <v>1605</v>
      </c>
      <c r="Y605" s="257" t="s">
        <v>4174</v>
      </c>
      <c r="Z605" s="257" t="s">
        <v>1534</v>
      </c>
      <c r="AA605" s="251">
        <v>19.45</v>
      </c>
      <c r="AB605" s="248">
        <f t="shared" si="27"/>
        <v>19450000</v>
      </c>
      <c r="AC605" s="248">
        <f t="shared" si="16"/>
        <v>55100000</v>
      </c>
      <c r="AD605" s="251">
        <v>94.78</v>
      </c>
      <c r="AE605" s="49">
        <f t="shared" si="30"/>
        <v>94780000</v>
      </c>
      <c r="AF605" s="258">
        <f t="shared" si="13"/>
        <v>0.3241666667</v>
      </c>
      <c r="AG605" s="257"/>
      <c r="AH605" s="257"/>
      <c r="AI605" s="273" t="s">
        <v>4175</v>
      </c>
      <c r="AJ605" s="255"/>
    </row>
    <row r="606" ht="15.75" customHeight="1">
      <c r="A606" s="260" t="s">
        <v>4561</v>
      </c>
      <c r="B606" s="49">
        <f t="shared" si="24"/>
        <v>44.09</v>
      </c>
      <c r="C606" s="249">
        <f t="shared" si="2"/>
        <v>0.7348333333</v>
      </c>
      <c r="D606" s="250">
        <f t="shared" si="3"/>
        <v>0.7348333333</v>
      </c>
      <c r="E606" s="251">
        <v>60.0</v>
      </c>
      <c r="F606" s="251">
        <v>29.14</v>
      </c>
      <c r="G606" s="48">
        <f t="shared" si="5"/>
        <v>0.6609208437</v>
      </c>
      <c r="H606" s="111">
        <f t="shared" si="6"/>
        <v>49.17</v>
      </c>
      <c r="I606" s="252">
        <f t="shared" si="7"/>
        <v>1.11521887</v>
      </c>
      <c r="J606" s="266">
        <f t="shared" si="38"/>
        <v>44090000</v>
      </c>
      <c r="K606" s="253">
        <v>2011.0</v>
      </c>
      <c r="L606" s="254" t="s">
        <v>20</v>
      </c>
      <c r="M606" s="267"/>
      <c r="N606" s="267"/>
      <c r="O606" s="267"/>
      <c r="P606" s="267">
        <v>17.0</v>
      </c>
      <c r="Q606" s="255">
        <v>41.0</v>
      </c>
      <c r="R606" s="263">
        <f t="shared" si="8"/>
        <v>29</v>
      </c>
      <c r="S606" s="255">
        <v>37.0</v>
      </c>
      <c r="T606" s="253">
        <v>50.0</v>
      </c>
      <c r="U606" s="253">
        <f t="shared" si="9"/>
        <v>-13</v>
      </c>
      <c r="V606" s="253">
        <f t="shared" si="10"/>
        <v>43.5</v>
      </c>
      <c r="W606" s="263">
        <f t="shared" si="11"/>
        <v>-14.5</v>
      </c>
      <c r="X606" s="257" t="s">
        <v>1602</v>
      </c>
      <c r="Y606" s="257" t="s">
        <v>3147</v>
      </c>
      <c r="Z606" s="257" t="s">
        <v>1534</v>
      </c>
      <c r="AA606" s="251">
        <v>14.95</v>
      </c>
      <c r="AB606" s="248">
        <f t="shared" si="27"/>
        <v>14950000</v>
      </c>
      <c r="AC606" s="248">
        <f t="shared" si="16"/>
        <v>29140000</v>
      </c>
      <c r="AD606" s="251">
        <v>49.17</v>
      </c>
      <c r="AE606" s="49">
        <f t="shared" si="30"/>
        <v>49170000</v>
      </c>
      <c r="AF606" s="258">
        <f t="shared" si="13"/>
        <v>0.2491666667</v>
      </c>
      <c r="AG606" s="257"/>
      <c r="AH606" s="257"/>
      <c r="AI606" s="273" t="s">
        <v>4562</v>
      </c>
      <c r="AJ606" s="255"/>
    </row>
    <row r="607" ht="15.75" customHeight="1">
      <c r="A607" s="260" t="s">
        <v>3329</v>
      </c>
      <c r="B607" s="49">
        <f t="shared" si="24"/>
        <v>145.63</v>
      </c>
      <c r="C607" s="249">
        <f t="shared" si="2"/>
        <v>2.311587302</v>
      </c>
      <c r="D607" s="250">
        <f t="shared" si="3"/>
        <v>2.311587302</v>
      </c>
      <c r="E607" s="251">
        <v>63.0</v>
      </c>
      <c r="F607" s="251">
        <v>108.09</v>
      </c>
      <c r="G607" s="48">
        <f t="shared" si="5"/>
        <v>0.742223443</v>
      </c>
      <c r="H607" s="111">
        <f t="shared" si="6"/>
        <v>75.87</v>
      </c>
      <c r="I607" s="252">
        <f t="shared" si="7"/>
        <v>0.5209778205</v>
      </c>
      <c r="J607" s="266">
        <f t="shared" si="38"/>
        <v>145630000</v>
      </c>
      <c r="K607" s="253">
        <v>2011.0</v>
      </c>
      <c r="L607" s="254" t="s">
        <v>20</v>
      </c>
      <c r="M607" s="267"/>
      <c r="N607" s="267"/>
      <c r="O607" s="267"/>
      <c r="P607" s="267">
        <v>26.0</v>
      </c>
      <c r="Q607" s="255">
        <v>41.0</v>
      </c>
      <c r="R607" s="263">
        <f t="shared" si="8"/>
        <v>33.5</v>
      </c>
      <c r="S607" s="255">
        <v>50.0</v>
      </c>
      <c r="T607" s="253">
        <v>51.0</v>
      </c>
      <c r="U607" s="253">
        <f t="shared" si="9"/>
        <v>-1</v>
      </c>
      <c r="V607" s="253">
        <f t="shared" si="10"/>
        <v>50.5</v>
      </c>
      <c r="W607" s="263">
        <f t="shared" si="11"/>
        <v>-17</v>
      </c>
      <c r="X607" s="257" t="s">
        <v>1594</v>
      </c>
      <c r="Y607" s="257" t="s">
        <v>2106</v>
      </c>
      <c r="Z607" s="257" t="s">
        <v>1540</v>
      </c>
      <c r="AA607" s="251">
        <v>37.54</v>
      </c>
      <c r="AB607" s="248">
        <f t="shared" si="27"/>
        <v>37540000</v>
      </c>
      <c r="AC607" s="248">
        <f t="shared" si="16"/>
        <v>108090000</v>
      </c>
      <c r="AD607" s="251">
        <v>75.87</v>
      </c>
      <c r="AE607" s="49">
        <f t="shared" si="30"/>
        <v>75870000</v>
      </c>
      <c r="AF607" s="258">
        <f t="shared" si="13"/>
        <v>0.5958730159</v>
      </c>
      <c r="AG607" s="257"/>
      <c r="AH607" s="257"/>
      <c r="AI607" s="273" t="s">
        <v>3330</v>
      </c>
      <c r="AJ607" s="255"/>
    </row>
    <row r="608" ht="15.75" customHeight="1">
      <c r="A608" s="260" t="s">
        <v>4018</v>
      </c>
      <c r="B608" s="49">
        <f t="shared" si="24"/>
        <v>94.404</v>
      </c>
      <c r="C608" s="249">
        <f t="shared" si="2"/>
        <v>1.430363636</v>
      </c>
      <c r="D608" s="250">
        <f t="shared" si="3"/>
        <v>1.430363636</v>
      </c>
      <c r="E608" s="251">
        <v>66.0</v>
      </c>
      <c r="F608" s="251">
        <v>79.884</v>
      </c>
      <c r="G608" s="48">
        <f t="shared" si="5"/>
        <v>0.8461929579</v>
      </c>
      <c r="H608" s="111">
        <f t="shared" si="6"/>
        <v>97.7</v>
      </c>
      <c r="I608" s="252">
        <f t="shared" si="7"/>
        <v>1.034913775</v>
      </c>
      <c r="J608" s="266">
        <f>sum(AB608:AC608)</f>
        <v>94404000</v>
      </c>
      <c r="K608" s="253">
        <v>2011.0</v>
      </c>
      <c r="L608" s="254" t="s">
        <v>20</v>
      </c>
      <c r="M608" s="267"/>
      <c r="N608" s="267"/>
      <c r="O608" s="267"/>
      <c r="P608" s="267">
        <v>77.0</v>
      </c>
      <c r="Q608" s="255">
        <v>72.0</v>
      </c>
      <c r="R608" s="263">
        <f t="shared" si="8"/>
        <v>74.5</v>
      </c>
      <c r="S608" s="255">
        <v>73.0</v>
      </c>
      <c r="T608" s="253">
        <v>66.0</v>
      </c>
      <c r="U608" s="253">
        <f t="shared" si="9"/>
        <v>7</v>
      </c>
      <c r="V608" s="253">
        <f t="shared" si="10"/>
        <v>69.5</v>
      </c>
      <c r="W608" s="263">
        <f t="shared" si="11"/>
        <v>5</v>
      </c>
      <c r="X608" s="257" t="s">
        <v>1565</v>
      </c>
      <c r="Y608" s="257" t="s">
        <v>4019</v>
      </c>
      <c r="Z608" s="257" t="s">
        <v>1534</v>
      </c>
      <c r="AA608" s="251">
        <v>14.52</v>
      </c>
      <c r="AB608" s="248">
        <f t="shared" si="27"/>
        <v>14520000</v>
      </c>
      <c r="AC608" s="248">
        <f t="shared" si="16"/>
        <v>79884000</v>
      </c>
      <c r="AD608" s="251">
        <v>97.7</v>
      </c>
      <c r="AE608" s="49">
        <f t="shared" si="30"/>
        <v>97700000</v>
      </c>
      <c r="AF608" s="258">
        <f t="shared" si="13"/>
        <v>0.22</v>
      </c>
      <c r="AG608" s="257"/>
      <c r="AH608" s="257"/>
      <c r="AI608" s="273" t="s">
        <v>4020</v>
      </c>
      <c r="AJ608" s="255"/>
    </row>
    <row r="609" ht="15.75" customHeight="1">
      <c r="A609" s="260" t="s">
        <v>3782</v>
      </c>
      <c r="B609" s="49">
        <f t="shared" si="24"/>
        <v>119.12</v>
      </c>
      <c r="C609" s="249">
        <f t="shared" si="2"/>
        <v>1.701714286</v>
      </c>
      <c r="D609" s="250">
        <f t="shared" si="3"/>
        <v>1.701714286</v>
      </c>
      <c r="E609" s="251">
        <v>70.0</v>
      </c>
      <c r="F609" s="251">
        <v>83.55</v>
      </c>
      <c r="G609" s="48">
        <f t="shared" si="5"/>
        <v>0.7013935527</v>
      </c>
      <c r="H609" s="111">
        <f t="shared" si="6"/>
        <v>128.27</v>
      </c>
      <c r="I609" s="252">
        <f t="shared" si="7"/>
        <v>1.076813298</v>
      </c>
      <c r="J609" s="266">
        <f t="shared" ref="J609:J620" si="39">SUM(AB609:AC609)</f>
        <v>119120000</v>
      </c>
      <c r="K609" s="253">
        <v>2011.0</v>
      </c>
      <c r="L609" s="254" t="s">
        <v>20</v>
      </c>
      <c r="M609" s="267"/>
      <c r="N609" s="267"/>
      <c r="O609" s="267"/>
      <c r="P609" s="267">
        <v>35.0</v>
      </c>
      <c r="Q609" s="255">
        <v>37.0</v>
      </c>
      <c r="R609" s="263">
        <f t="shared" si="8"/>
        <v>36</v>
      </c>
      <c r="S609" s="255">
        <v>50.0</v>
      </c>
      <c r="T609" s="253">
        <v>58.0</v>
      </c>
      <c r="U609" s="253">
        <f t="shared" si="9"/>
        <v>-8</v>
      </c>
      <c r="V609" s="253">
        <f t="shared" si="10"/>
        <v>54</v>
      </c>
      <c r="W609" s="263">
        <f t="shared" si="11"/>
        <v>-18</v>
      </c>
      <c r="X609" s="257" t="s">
        <v>1602</v>
      </c>
      <c r="Y609" s="257" t="s">
        <v>2187</v>
      </c>
      <c r="Z609" s="257" t="s">
        <v>1529</v>
      </c>
      <c r="AA609" s="251">
        <v>35.57</v>
      </c>
      <c r="AB609" s="248">
        <f t="shared" si="27"/>
        <v>35570000</v>
      </c>
      <c r="AC609" s="248">
        <f t="shared" si="16"/>
        <v>83550000</v>
      </c>
      <c r="AD609" s="251">
        <v>128.27</v>
      </c>
      <c r="AE609" s="49">
        <f t="shared" si="30"/>
        <v>128270000</v>
      </c>
      <c r="AF609" s="258">
        <f t="shared" si="13"/>
        <v>0.5081428571</v>
      </c>
      <c r="AG609" s="257"/>
      <c r="AH609" s="257"/>
      <c r="AI609" s="273" t="s">
        <v>3783</v>
      </c>
      <c r="AJ609" s="255"/>
    </row>
    <row r="610" ht="15.75" customHeight="1">
      <c r="A610" s="260" t="s">
        <v>4447</v>
      </c>
      <c r="B610" s="49">
        <f t="shared" si="24"/>
        <v>66.28</v>
      </c>
      <c r="C610" s="249">
        <f t="shared" si="2"/>
        <v>0.9468571429</v>
      </c>
      <c r="D610" s="250">
        <f t="shared" si="3"/>
        <v>0.9468571429</v>
      </c>
      <c r="E610" s="251">
        <v>70.0</v>
      </c>
      <c r="F610" s="251">
        <v>48.48</v>
      </c>
      <c r="G610" s="48">
        <f t="shared" si="5"/>
        <v>0.7314423657</v>
      </c>
      <c r="H610" s="111">
        <f t="shared" si="6"/>
        <v>21.25</v>
      </c>
      <c r="I610" s="252">
        <f t="shared" si="7"/>
        <v>0.3206095353</v>
      </c>
      <c r="J610" s="266">
        <f t="shared" si="39"/>
        <v>66280000</v>
      </c>
      <c r="K610" s="253">
        <v>2011.0</v>
      </c>
      <c r="L610" s="254" t="s">
        <v>20</v>
      </c>
      <c r="M610" s="267"/>
      <c r="N610" s="267"/>
      <c r="O610" s="267"/>
      <c r="P610" s="267">
        <v>23.0</v>
      </c>
      <c r="Q610" s="255">
        <v>46.0</v>
      </c>
      <c r="R610" s="254">
        <f t="shared" si="8"/>
        <v>34.5</v>
      </c>
      <c r="S610" s="255">
        <v>31.0</v>
      </c>
      <c r="T610" s="253">
        <v>44.0</v>
      </c>
      <c r="U610" s="253">
        <f t="shared" si="9"/>
        <v>-13</v>
      </c>
      <c r="V610" s="253">
        <f t="shared" si="10"/>
        <v>37.5</v>
      </c>
      <c r="W610" s="254">
        <f t="shared" si="11"/>
        <v>-3</v>
      </c>
      <c r="X610" s="257" t="s">
        <v>1543</v>
      </c>
      <c r="Y610" s="257" t="s">
        <v>1543</v>
      </c>
      <c r="Z610" s="257" t="s">
        <v>1540</v>
      </c>
      <c r="AA610" s="251">
        <v>17.8</v>
      </c>
      <c r="AB610" s="248">
        <f t="shared" si="27"/>
        <v>17800000</v>
      </c>
      <c r="AC610" s="248">
        <f t="shared" si="16"/>
        <v>48480000</v>
      </c>
      <c r="AD610" s="251">
        <v>21.25</v>
      </c>
      <c r="AE610" s="49">
        <f t="shared" si="30"/>
        <v>21250000</v>
      </c>
      <c r="AF610" s="258">
        <f t="shared" si="13"/>
        <v>0.2542857143</v>
      </c>
      <c r="AG610" s="257"/>
      <c r="AH610" s="257"/>
      <c r="AI610" s="273" t="s">
        <v>4448</v>
      </c>
      <c r="AJ610" s="255"/>
    </row>
    <row r="611" ht="15.75" customHeight="1">
      <c r="A611" s="260" t="s">
        <v>4719</v>
      </c>
      <c r="B611" s="49">
        <f t="shared" si="24"/>
        <v>34.47</v>
      </c>
      <c r="C611" s="249">
        <f t="shared" si="2"/>
        <v>0.4924285714</v>
      </c>
      <c r="D611" s="250">
        <f t="shared" si="3"/>
        <v>0.4924285714</v>
      </c>
      <c r="E611" s="251">
        <v>70.0</v>
      </c>
      <c r="F611" s="251">
        <v>25.12</v>
      </c>
      <c r="G611" s="48">
        <f t="shared" si="5"/>
        <v>0.7287496374</v>
      </c>
      <c r="H611" s="111">
        <f t="shared" si="6"/>
        <v>31.26</v>
      </c>
      <c r="I611" s="252">
        <f t="shared" si="7"/>
        <v>0.906875544</v>
      </c>
      <c r="J611" s="266">
        <f t="shared" si="39"/>
        <v>34470000</v>
      </c>
      <c r="K611" s="253">
        <v>2011.0</v>
      </c>
      <c r="L611" s="254" t="s">
        <v>20</v>
      </c>
      <c r="M611" s="267"/>
      <c r="N611" s="267"/>
      <c r="O611" s="267"/>
      <c r="P611" s="267">
        <v>25.0</v>
      </c>
      <c r="Q611" s="255">
        <v>44.0</v>
      </c>
      <c r="R611" s="254">
        <f t="shared" si="8"/>
        <v>34.5</v>
      </c>
      <c r="S611" s="255">
        <v>48.0</v>
      </c>
      <c r="T611" s="253">
        <v>57.0</v>
      </c>
      <c r="U611" s="253">
        <f t="shared" si="9"/>
        <v>-9</v>
      </c>
      <c r="V611" s="253">
        <f t="shared" si="10"/>
        <v>52.5</v>
      </c>
      <c r="W611" s="254">
        <f t="shared" si="11"/>
        <v>-18</v>
      </c>
      <c r="X611" s="257" t="s">
        <v>1602</v>
      </c>
      <c r="Y611" s="257" t="s">
        <v>1808</v>
      </c>
      <c r="Z611" s="257" t="s">
        <v>1534</v>
      </c>
      <c r="AA611" s="251">
        <v>9.35</v>
      </c>
      <c r="AB611" s="248">
        <f t="shared" si="27"/>
        <v>9350000</v>
      </c>
      <c r="AC611" s="248">
        <f t="shared" si="16"/>
        <v>25120000</v>
      </c>
      <c r="AD611" s="251">
        <v>31.26</v>
      </c>
      <c r="AE611" s="49">
        <f t="shared" si="30"/>
        <v>31260000</v>
      </c>
      <c r="AF611" s="258">
        <f t="shared" si="13"/>
        <v>0.1335714286</v>
      </c>
      <c r="AG611" s="257"/>
      <c r="AH611" s="257"/>
      <c r="AI611" s="273" t="s">
        <v>4720</v>
      </c>
      <c r="AJ611" s="255"/>
    </row>
    <row r="612" ht="15.75" customHeight="1">
      <c r="A612" s="260" t="s">
        <v>3908</v>
      </c>
      <c r="B612" s="49">
        <f t="shared" si="24"/>
        <v>115.71</v>
      </c>
      <c r="C612" s="249">
        <f t="shared" si="2"/>
        <v>1.5428</v>
      </c>
      <c r="D612" s="250">
        <f t="shared" si="3"/>
        <v>1.5428</v>
      </c>
      <c r="E612" s="251">
        <v>75.0</v>
      </c>
      <c r="F612" s="251">
        <v>83.5</v>
      </c>
      <c r="G612" s="48">
        <f t="shared" si="5"/>
        <v>0.7216316654</v>
      </c>
      <c r="H612" s="111">
        <f t="shared" si="6"/>
        <v>143.4</v>
      </c>
      <c r="I612" s="252">
        <f t="shared" si="7"/>
        <v>1.239305159</v>
      </c>
      <c r="J612" s="266">
        <f t="shared" si="39"/>
        <v>115710000</v>
      </c>
      <c r="K612" s="253">
        <v>2011.0</v>
      </c>
      <c r="L612" s="254" t="s">
        <v>20</v>
      </c>
      <c r="M612" s="267"/>
      <c r="N612" s="267"/>
      <c r="O612" s="267"/>
      <c r="P612" s="267">
        <v>36.0</v>
      </c>
      <c r="Q612" s="255">
        <v>46.0</v>
      </c>
      <c r="R612" s="254">
        <f t="shared" si="8"/>
        <v>41</v>
      </c>
      <c r="S612" s="255">
        <v>59.0</v>
      </c>
      <c r="T612" s="253">
        <v>60.0</v>
      </c>
      <c r="U612" s="253">
        <f t="shared" si="9"/>
        <v>-1</v>
      </c>
      <c r="V612" s="253">
        <f t="shared" si="10"/>
        <v>59.5</v>
      </c>
      <c r="W612" s="254">
        <f t="shared" si="11"/>
        <v>-18.5</v>
      </c>
      <c r="X612" s="257" t="s">
        <v>1602</v>
      </c>
      <c r="Y612" s="257" t="s">
        <v>1980</v>
      </c>
      <c r="Z612" s="257" t="s">
        <v>1534</v>
      </c>
      <c r="AA612" s="251">
        <v>32.21</v>
      </c>
      <c r="AB612" s="248">
        <f t="shared" si="27"/>
        <v>32210000</v>
      </c>
      <c r="AC612" s="248">
        <f t="shared" si="16"/>
        <v>83500000</v>
      </c>
      <c r="AD612" s="251">
        <v>143.4</v>
      </c>
      <c r="AE612" s="49">
        <f t="shared" si="30"/>
        <v>143400000</v>
      </c>
      <c r="AF612" s="258">
        <f t="shared" si="13"/>
        <v>0.4294666667</v>
      </c>
      <c r="AG612" s="257"/>
      <c r="AH612" s="257"/>
      <c r="AI612" s="273" t="s">
        <v>3909</v>
      </c>
      <c r="AJ612" s="255"/>
    </row>
    <row r="613" ht="15.75" customHeight="1">
      <c r="A613" s="260" t="s">
        <v>4075</v>
      </c>
      <c r="B613" s="49">
        <f t="shared" si="24"/>
        <v>102.07</v>
      </c>
      <c r="C613" s="249">
        <f t="shared" si="2"/>
        <v>1.360933333</v>
      </c>
      <c r="D613" s="250">
        <f t="shared" si="3"/>
        <v>1.360933333</v>
      </c>
      <c r="E613" s="251">
        <v>75.0</v>
      </c>
      <c r="F613" s="251">
        <v>78.04</v>
      </c>
      <c r="G613" s="48">
        <f t="shared" si="5"/>
        <v>0.764573332</v>
      </c>
      <c r="H613" s="111">
        <f t="shared" si="6"/>
        <v>74.88</v>
      </c>
      <c r="I613" s="252">
        <f t="shared" si="7"/>
        <v>0.7336141863</v>
      </c>
      <c r="J613" s="266">
        <f t="shared" si="39"/>
        <v>102070000</v>
      </c>
      <c r="K613" s="253">
        <v>2011.0</v>
      </c>
      <c r="L613" s="254" t="s">
        <v>20</v>
      </c>
      <c r="M613" s="267"/>
      <c r="N613" s="267"/>
      <c r="O613" s="267"/>
      <c r="P613" s="267">
        <v>68.0</v>
      </c>
      <c r="Q613" s="255">
        <v>59.0</v>
      </c>
      <c r="R613" s="263">
        <f t="shared" si="8"/>
        <v>63.5</v>
      </c>
      <c r="S613" s="255">
        <v>61.0</v>
      </c>
      <c r="T613" s="253">
        <v>61.0</v>
      </c>
      <c r="U613" s="253">
        <f t="shared" si="9"/>
        <v>0</v>
      </c>
      <c r="V613" s="253">
        <f t="shared" si="10"/>
        <v>61</v>
      </c>
      <c r="W613" s="263">
        <f t="shared" si="11"/>
        <v>2.5</v>
      </c>
      <c r="X613" s="257" t="s">
        <v>1602</v>
      </c>
      <c r="Y613" s="257" t="s">
        <v>1958</v>
      </c>
      <c r="Z613" s="257" t="s">
        <v>1540</v>
      </c>
      <c r="AA613" s="251">
        <v>24.03</v>
      </c>
      <c r="AB613" s="248">
        <f t="shared" si="27"/>
        <v>24030000</v>
      </c>
      <c r="AC613" s="248">
        <f t="shared" si="16"/>
        <v>78040000</v>
      </c>
      <c r="AD613" s="251">
        <v>74.88</v>
      </c>
      <c r="AE613" s="49">
        <f t="shared" si="30"/>
        <v>74880000</v>
      </c>
      <c r="AF613" s="258">
        <f t="shared" si="13"/>
        <v>0.3204</v>
      </c>
      <c r="AG613" s="257"/>
      <c r="AH613" s="257"/>
      <c r="AI613" s="273" t="s">
        <v>4076</v>
      </c>
      <c r="AJ613" s="255"/>
    </row>
    <row r="614" ht="15.75" customHeight="1">
      <c r="A614" s="260" t="s">
        <v>4786</v>
      </c>
      <c r="B614" s="49">
        <f t="shared" si="24"/>
        <v>29.04</v>
      </c>
      <c r="C614" s="249">
        <f t="shared" si="2"/>
        <v>0.3872</v>
      </c>
      <c r="D614" s="250">
        <f t="shared" si="3"/>
        <v>0.3872</v>
      </c>
      <c r="E614" s="251">
        <v>75.0</v>
      </c>
      <c r="F614" s="251">
        <v>20.37</v>
      </c>
      <c r="G614" s="48">
        <f t="shared" si="5"/>
        <v>0.701446281</v>
      </c>
      <c r="H614" s="111">
        <f t="shared" si="6"/>
        <v>111.9</v>
      </c>
      <c r="I614" s="252">
        <f t="shared" si="7"/>
        <v>3.853305785</v>
      </c>
      <c r="J614" s="266">
        <f t="shared" si="39"/>
        <v>29040000</v>
      </c>
      <c r="K614" s="253">
        <v>2011.0</v>
      </c>
      <c r="L614" s="254" t="s">
        <v>20</v>
      </c>
      <c r="M614" s="267"/>
      <c r="N614" s="267"/>
      <c r="O614" s="267"/>
      <c r="P614" s="267">
        <v>24.0</v>
      </c>
      <c r="Q614" s="255">
        <v>35.0</v>
      </c>
      <c r="R614" s="263">
        <f t="shared" si="8"/>
        <v>29.5</v>
      </c>
      <c r="S614" s="255">
        <v>48.0</v>
      </c>
      <c r="T614" s="253">
        <v>51.0</v>
      </c>
      <c r="U614" s="253">
        <f t="shared" si="9"/>
        <v>-3</v>
      </c>
      <c r="V614" s="253">
        <f t="shared" si="10"/>
        <v>49.5</v>
      </c>
      <c r="W614" s="263">
        <f t="shared" si="11"/>
        <v>-20</v>
      </c>
      <c r="X614" s="257" t="s">
        <v>1602</v>
      </c>
      <c r="Y614" s="257" t="s">
        <v>4787</v>
      </c>
      <c r="Z614" s="257" t="s">
        <v>1534</v>
      </c>
      <c r="AA614" s="251">
        <v>8.67</v>
      </c>
      <c r="AB614" s="248">
        <f t="shared" si="27"/>
        <v>8670000</v>
      </c>
      <c r="AC614" s="248">
        <f t="shared" si="16"/>
        <v>20370000</v>
      </c>
      <c r="AD614" s="251">
        <v>111.9</v>
      </c>
      <c r="AE614" s="49">
        <f t="shared" si="30"/>
        <v>111900000</v>
      </c>
      <c r="AF614" s="258">
        <f t="shared" si="13"/>
        <v>0.1156</v>
      </c>
      <c r="AG614" s="257"/>
      <c r="AH614" s="257"/>
      <c r="AI614" s="273" t="s">
        <v>4788</v>
      </c>
      <c r="AJ614" s="255"/>
    </row>
    <row r="615" ht="15.75" customHeight="1">
      <c r="A615" s="260" t="s">
        <v>4165</v>
      </c>
      <c r="B615" s="49">
        <f t="shared" si="24"/>
        <v>99.16</v>
      </c>
      <c r="C615" s="249">
        <f t="shared" si="2"/>
        <v>1.255189873</v>
      </c>
      <c r="D615" s="250">
        <f t="shared" si="3"/>
        <v>1.255189873</v>
      </c>
      <c r="E615" s="251">
        <v>79.0</v>
      </c>
      <c r="F615" s="251">
        <v>74.16</v>
      </c>
      <c r="G615" s="48">
        <f t="shared" si="5"/>
        <v>0.7478822106</v>
      </c>
      <c r="H615" s="111">
        <f t="shared" si="6"/>
        <v>75.52</v>
      </c>
      <c r="I615" s="252">
        <f t="shared" si="7"/>
        <v>0.7615974183</v>
      </c>
      <c r="J615" s="266">
        <f t="shared" si="39"/>
        <v>99160000</v>
      </c>
      <c r="K615" s="253">
        <v>2011.0</v>
      </c>
      <c r="L615" s="254" t="s">
        <v>20</v>
      </c>
      <c r="M615" s="267"/>
      <c r="N615" s="267"/>
      <c r="O615" s="267"/>
      <c r="P615" s="267">
        <v>4.0</v>
      </c>
      <c r="Q615" s="255">
        <v>23.0</v>
      </c>
      <c r="R615" s="263">
        <f t="shared" si="8"/>
        <v>13.5</v>
      </c>
      <c r="S615" s="255">
        <v>59.0</v>
      </c>
      <c r="T615" s="253">
        <v>27.0</v>
      </c>
      <c r="U615" s="253">
        <f t="shared" si="9"/>
        <v>32</v>
      </c>
      <c r="V615" s="253">
        <f t="shared" si="10"/>
        <v>43</v>
      </c>
      <c r="W615" s="263">
        <f t="shared" si="11"/>
        <v>-29.5</v>
      </c>
      <c r="X615" s="257" t="s">
        <v>1543</v>
      </c>
      <c r="Y615" s="257" t="s">
        <v>1543</v>
      </c>
      <c r="Z615" s="257" t="s">
        <v>1540</v>
      </c>
      <c r="AA615" s="251">
        <v>25.0</v>
      </c>
      <c r="AB615" s="248">
        <f t="shared" si="27"/>
        <v>25000000</v>
      </c>
      <c r="AC615" s="248">
        <f t="shared" si="16"/>
        <v>74160000</v>
      </c>
      <c r="AD615" s="251">
        <v>75.52</v>
      </c>
      <c r="AE615" s="49">
        <f t="shared" si="30"/>
        <v>75520000</v>
      </c>
      <c r="AF615" s="258">
        <f t="shared" si="13"/>
        <v>0.3164556962</v>
      </c>
      <c r="AG615" s="257"/>
      <c r="AH615" s="257"/>
      <c r="AI615" s="273" t="s">
        <v>4166</v>
      </c>
      <c r="AJ615" s="255"/>
    </row>
    <row r="616" ht="15.75" customHeight="1">
      <c r="A616" s="247" t="s">
        <v>1045</v>
      </c>
      <c r="B616" s="49">
        <f t="shared" si="24"/>
        <v>340.41</v>
      </c>
      <c r="C616" s="249">
        <f t="shared" si="2"/>
        <v>4.255125</v>
      </c>
      <c r="D616" s="250">
        <f t="shared" si="3"/>
        <v>4.255125</v>
      </c>
      <c r="E616" s="251">
        <v>80.0</v>
      </c>
      <c r="F616" s="251">
        <v>254.46</v>
      </c>
      <c r="G616" s="48">
        <f t="shared" si="5"/>
        <v>0.7475103552</v>
      </c>
      <c r="H616" s="111">
        <f t="shared" si="6"/>
        <v>332.3</v>
      </c>
      <c r="I616" s="252">
        <f t="shared" si="7"/>
        <v>0.976175788</v>
      </c>
      <c r="J616" s="266">
        <f t="shared" si="39"/>
        <v>340410000</v>
      </c>
      <c r="K616" s="253">
        <v>2011.0</v>
      </c>
      <c r="L616" s="254" t="s">
        <v>20</v>
      </c>
      <c r="M616" s="267"/>
      <c r="N616" s="267"/>
      <c r="O616" s="267"/>
      <c r="P616" s="267">
        <v>35.0</v>
      </c>
      <c r="Q616" s="255">
        <v>44.0</v>
      </c>
      <c r="R616" s="263">
        <f t="shared" si="8"/>
        <v>39.5</v>
      </c>
      <c r="S616" s="255">
        <v>58.0</v>
      </c>
      <c r="T616" s="253">
        <v>56.0</v>
      </c>
      <c r="U616" s="248">
        <f t="shared" si="9"/>
        <v>2</v>
      </c>
      <c r="V616" s="253">
        <f t="shared" si="10"/>
        <v>57</v>
      </c>
      <c r="W616" s="263">
        <f t="shared" si="11"/>
        <v>-17.5</v>
      </c>
      <c r="X616" s="257" t="s">
        <v>1543</v>
      </c>
      <c r="Y616" s="257" t="s">
        <v>1543</v>
      </c>
      <c r="Z616" s="257" t="s">
        <v>1550</v>
      </c>
      <c r="AA616" s="251">
        <v>85.95</v>
      </c>
      <c r="AB616" s="248">
        <f t="shared" si="27"/>
        <v>85950000</v>
      </c>
      <c r="AC616" s="248">
        <f t="shared" si="16"/>
        <v>254460000</v>
      </c>
      <c r="AD616" s="251">
        <v>332.3</v>
      </c>
      <c r="AE616" s="49">
        <f t="shared" si="30"/>
        <v>332300000</v>
      </c>
      <c r="AF616" s="258">
        <f t="shared" si="13"/>
        <v>1.074375</v>
      </c>
      <c r="AG616" s="257"/>
      <c r="AH616" s="257"/>
      <c r="AI616" s="273" t="s">
        <v>2377</v>
      </c>
      <c r="AJ616" s="255"/>
    </row>
    <row r="617" ht="15.75" customHeight="1">
      <c r="A617" s="260" t="s">
        <v>3806</v>
      </c>
      <c r="B617" s="49">
        <f t="shared" si="24"/>
        <v>133.54</v>
      </c>
      <c r="C617" s="249">
        <f t="shared" si="2"/>
        <v>1.66925</v>
      </c>
      <c r="D617" s="250">
        <f t="shared" si="3"/>
        <v>1.66925</v>
      </c>
      <c r="E617" s="251">
        <v>80.0</v>
      </c>
      <c r="F617" s="251">
        <v>103.03</v>
      </c>
      <c r="G617" s="48">
        <f t="shared" si="5"/>
        <v>0.7715291298</v>
      </c>
      <c r="H617" s="111">
        <f t="shared" si="6"/>
        <v>111.92</v>
      </c>
      <c r="I617" s="252">
        <f t="shared" si="7"/>
        <v>0.8381009435</v>
      </c>
      <c r="J617" s="266">
        <f t="shared" si="39"/>
        <v>133540000</v>
      </c>
      <c r="K617" s="253">
        <v>2011.0</v>
      </c>
      <c r="L617" s="254" t="s">
        <v>20</v>
      </c>
      <c r="M617" s="267"/>
      <c r="N617" s="267"/>
      <c r="O617" s="267"/>
      <c r="P617" s="267">
        <v>19.0</v>
      </c>
      <c r="Q617" s="255">
        <v>33.0</v>
      </c>
      <c r="R617" s="263">
        <f t="shared" si="8"/>
        <v>26</v>
      </c>
      <c r="S617" s="255">
        <v>63.0</v>
      </c>
      <c r="T617" s="253">
        <v>64.0</v>
      </c>
      <c r="U617" s="253">
        <f t="shared" si="9"/>
        <v>-1</v>
      </c>
      <c r="V617" s="253">
        <f t="shared" si="10"/>
        <v>63.5</v>
      </c>
      <c r="W617" s="263">
        <f t="shared" si="11"/>
        <v>-37.5</v>
      </c>
      <c r="X617" s="257" t="s">
        <v>1543</v>
      </c>
      <c r="Y617" s="257" t="s">
        <v>1616</v>
      </c>
      <c r="Z617" s="257" t="s">
        <v>1534</v>
      </c>
      <c r="AA617" s="251">
        <v>30.51</v>
      </c>
      <c r="AB617" s="248">
        <f t="shared" si="27"/>
        <v>30510000</v>
      </c>
      <c r="AC617" s="248">
        <f t="shared" si="16"/>
        <v>103030000</v>
      </c>
      <c r="AD617" s="251">
        <v>111.92</v>
      </c>
      <c r="AE617" s="49">
        <f t="shared" si="30"/>
        <v>111920000</v>
      </c>
      <c r="AF617" s="258">
        <f t="shared" si="13"/>
        <v>0.381375</v>
      </c>
      <c r="AG617" s="257"/>
      <c r="AH617" s="257"/>
      <c r="AI617" s="273" t="s">
        <v>3807</v>
      </c>
      <c r="AJ617" s="255"/>
    </row>
    <row r="618" ht="15.75" customHeight="1">
      <c r="A618" s="260" t="s">
        <v>4162</v>
      </c>
      <c r="B618" s="49">
        <f t="shared" si="24"/>
        <v>100.43</v>
      </c>
      <c r="C618" s="249">
        <f t="shared" si="2"/>
        <v>1.255375</v>
      </c>
      <c r="D618" s="250">
        <f t="shared" si="3"/>
        <v>1.255375</v>
      </c>
      <c r="E618" s="251">
        <v>80.0</v>
      </c>
      <c r="F618" s="251">
        <v>80.36</v>
      </c>
      <c r="G618" s="48">
        <f t="shared" si="5"/>
        <v>0.8001593149</v>
      </c>
      <c r="H618" s="111">
        <f t="shared" si="6"/>
        <v>89.49</v>
      </c>
      <c r="I618" s="252">
        <f t="shared" si="7"/>
        <v>0.8910684059</v>
      </c>
      <c r="J618" s="266">
        <f t="shared" si="39"/>
        <v>100430000</v>
      </c>
      <c r="K618" s="253">
        <v>2011.0</v>
      </c>
      <c r="L618" s="254" t="s">
        <v>20</v>
      </c>
      <c r="M618" s="267"/>
      <c r="N618" s="267"/>
      <c r="O618" s="267"/>
      <c r="P618" s="267">
        <v>14.0</v>
      </c>
      <c r="Q618" s="255">
        <v>30.0</v>
      </c>
      <c r="R618" s="263">
        <f t="shared" si="8"/>
        <v>22</v>
      </c>
      <c r="S618" s="255">
        <v>42.0</v>
      </c>
      <c r="T618" s="253">
        <v>42.0</v>
      </c>
      <c r="U618" s="253">
        <f t="shared" si="9"/>
        <v>0</v>
      </c>
      <c r="V618" s="253">
        <f t="shared" si="10"/>
        <v>42</v>
      </c>
      <c r="W618" s="263">
        <f t="shared" si="11"/>
        <v>-20</v>
      </c>
      <c r="X618" s="257" t="s">
        <v>1543</v>
      </c>
      <c r="Y618" s="257" t="s">
        <v>4163</v>
      </c>
      <c r="Z618" s="257" t="s">
        <v>1540</v>
      </c>
      <c r="AA618" s="251">
        <v>20.07</v>
      </c>
      <c r="AB618" s="248">
        <f t="shared" si="27"/>
        <v>20070000</v>
      </c>
      <c r="AC618" s="248">
        <f t="shared" si="16"/>
        <v>80360000</v>
      </c>
      <c r="AD618" s="251">
        <v>89.49</v>
      </c>
      <c r="AE618" s="49">
        <f t="shared" si="30"/>
        <v>89490000</v>
      </c>
      <c r="AF618" s="258">
        <f t="shared" si="13"/>
        <v>0.250875</v>
      </c>
      <c r="AG618" s="257"/>
      <c r="AH618" s="257"/>
      <c r="AI618" s="273" t="s">
        <v>4164</v>
      </c>
      <c r="AJ618" s="255"/>
    </row>
    <row r="619" ht="15.75" customHeight="1">
      <c r="A619" s="260" t="s">
        <v>4603</v>
      </c>
      <c r="B619" s="49">
        <f t="shared" si="24"/>
        <v>55.45</v>
      </c>
      <c r="C619" s="249">
        <f t="shared" si="2"/>
        <v>0.6762195122</v>
      </c>
      <c r="D619" s="250">
        <f t="shared" si="3"/>
        <v>0.6762195122</v>
      </c>
      <c r="E619" s="251">
        <v>82.0</v>
      </c>
      <c r="F619" s="251">
        <v>36.39</v>
      </c>
      <c r="G619" s="48">
        <f t="shared" si="5"/>
        <v>0.6562669071</v>
      </c>
      <c r="H619" s="111">
        <f t="shared" si="6"/>
        <v>53.4</v>
      </c>
      <c r="I619" s="252">
        <f t="shared" si="7"/>
        <v>0.9630297565</v>
      </c>
      <c r="J619" s="266">
        <f t="shared" si="39"/>
        <v>55450000</v>
      </c>
      <c r="K619" s="253">
        <v>2011.0</v>
      </c>
      <c r="L619" s="254" t="s">
        <v>20</v>
      </c>
      <c r="M619" s="267"/>
      <c r="N619" s="267"/>
      <c r="O619" s="267"/>
      <c r="P619" s="267">
        <v>23.0</v>
      </c>
      <c r="Q619" s="255">
        <v>33.0</v>
      </c>
      <c r="R619" s="263">
        <f t="shared" si="8"/>
        <v>28</v>
      </c>
      <c r="S619" s="255">
        <v>48.0</v>
      </c>
      <c r="T619" s="253">
        <v>61.0</v>
      </c>
      <c r="U619" s="253">
        <f t="shared" si="9"/>
        <v>-13</v>
      </c>
      <c r="V619" s="253">
        <f t="shared" si="10"/>
        <v>54.5</v>
      </c>
      <c r="W619" s="263">
        <f t="shared" si="11"/>
        <v>-26.5</v>
      </c>
      <c r="X619" s="257" t="s">
        <v>1602</v>
      </c>
      <c r="Y619" s="257" t="s">
        <v>3322</v>
      </c>
      <c r="Z619" s="257" t="s">
        <v>1540</v>
      </c>
      <c r="AA619" s="251">
        <v>19.06</v>
      </c>
      <c r="AB619" s="248">
        <f t="shared" si="27"/>
        <v>19060000</v>
      </c>
      <c r="AC619" s="248">
        <f t="shared" si="16"/>
        <v>36390000</v>
      </c>
      <c r="AD619" s="251">
        <v>53.4</v>
      </c>
      <c r="AE619" s="49">
        <f t="shared" si="30"/>
        <v>53400000</v>
      </c>
      <c r="AF619" s="258">
        <f t="shared" si="13"/>
        <v>0.2324390244</v>
      </c>
      <c r="AG619" s="257"/>
      <c r="AH619" s="257"/>
      <c r="AI619" s="273" t="s">
        <v>4604</v>
      </c>
      <c r="AJ619" s="255"/>
    </row>
    <row r="620" ht="15.75" customHeight="1">
      <c r="A620" s="260" t="s">
        <v>780</v>
      </c>
      <c r="B620" s="49">
        <f t="shared" si="24"/>
        <v>182.85</v>
      </c>
      <c r="C620" s="249">
        <f t="shared" si="2"/>
        <v>2.031666667</v>
      </c>
      <c r="D620" s="250">
        <f t="shared" si="3"/>
        <v>2.031666667</v>
      </c>
      <c r="E620" s="251">
        <v>90.0</v>
      </c>
      <c r="F620" s="251">
        <v>143.62</v>
      </c>
      <c r="G620" s="48">
        <f t="shared" si="5"/>
        <v>0.7854525567</v>
      </c>
      <c r="H620" s="111">
        <f t="shared" si="6"/>
        <v>341.02</v>
      </c>
      <c r="I620" s="252">
        <f t="shared" si="7"/>
        <v>1.865025978</v>
      </c>
      <c r="J620" s="266">
        <f t="shared" si="39"/>
        <v>182850000</v>
      </c>
      <c r="K620" s="253">
        <v>2011.0</v>
      </c>
      <c r="L620" s="254" t="s">
        <v>20</v>
      </c>
      <c r="M620" s="267"/>
      <c r="N620" s="267"/>
      <c r="O620" s="267"/>
      <c r="P620" s="267">
        <v>71.0</v>
      </c>
      <c r="Q620" s="255">
        <v>63.0</v>
      </c>
      <c r="R620" s="263">
        <f t="shared" si="8"/>
        <v>67</v>
      </c>
      <c r="S620" s="255">
        <v>73.0</v>
      </c>
      <c r="T620" s="253">
        <v>72.0</v>
      </c>
      <c r="U620" s="248">
        <f t="shared" si="9"/>
        <v>1</v>
      </c>
      <c r="V620" s="253">
        <f t="shared" si="10"/>
        <v>72.5</v>
      </c>
      <c r="W620" s="263">
        <f t="shared" si="11"/>
        <v>-5.5</v>
      </c>
      <c r="X620" s="257" t="s">
        <v>1594</v>
      </c>
      <c r="Y620" s="257" t="s">
        <v>1799</v>
      </c>
      <c r="Z620" s="257" t="s">
        <v>1540</v>
      </c>
      <c r="AA620" s="251">
        <v>39.23</v>
      </c>
      <c r="AB620" s="248">
        <f t="shared" si="27"/>
        <v>39230000</v>
      </c>
      <c r="AC620" s="248">
        <f t="shared" si="16"/>
        <v>143620000</v>
      </c>
      <c r="AD620" s="251">
        <v>341.02</v>
      </c>
      <c r="AE620" s="49">
        <f t="shared" si="30"/>
        <v>341020000</v>
      </c>
      <c r="AF620" s="258">
        <f t="shared" si="13"/>
        <v>0.4358888889</v>
      </c>
      <c r="AG620" s="257"/>
      <c r="AH620" s="257"/>
      <c r="AI620" s="273" t="s">
        <v>3557</v>
      </c>
      <c r="AJ620" s="255"/>
    </row>
    <row r="621" ht="15.75" customHeight="1">
      <c r="A621" s="260" t="s">
        <v>4135</v>
      </c>
      <c r="B621" s="49">
        <f t="shared" si="24"/>
        <v>114.82</v>
      </c>
      <c r="C621" s="249">
        <f t="shared" si="2"/>
        <v>1.275777778</v>
      </c>
      <c r="D621" s="250">
        <f t="shared" si="3"/>
        <v>1.275777778</v>
      </c>
      <c r="E621" s="251">
        <v>90.0</v>
      </c>
      <c r="F621" s="251">
        <v>102.06</v>
      </c>
      <c r="G621" s="48">
        <f t="shared" si="5"/>
        <v>0.8888695349</v>
      </c>
      <c r="H621" s="111">
        <f t="shared" si="6"/>
        <v>130.101</v>
      </c>
      <c r="I621" s="252">
        <f t="shared" si="7"/>
        <v>1.13308657</v>
      </c>
      <c r="J621" s="266">
        <f>sum(AB621:AC621)</f>
        <v>114820000</v>
      </c>
      <c r="K621" s="253">
        <v>2011.0</v>
      </c>
      <c r="L621" s="254" t="s">
        <v>20</v>
      </c>
      <c r="M621" s="267"/>
      <c r="N621" s="267"/>
      <c r="O621" s="267"/>
      <c r="P621" s="267">
        <v>87.0</v>
      </c>
      <c r="Q621" s="255">
        <v>71.0</v>
      </c>
      <c r="R621" s="263">
        <f t="shared" si="8"/>
        <v>79</v>
      </c>
      <c r="S621" s="255">
        <v>89.0</v>
      </c>
      <c r="T621" s="253">
        <v>80.0</v>
      </c>
      <c r="U621" s="253">
        <f t="shared" si="9"/>
        <v>9</v>
      </c>
      <c r="V621" s="253">
        <f t="shared" si="10"/>
        <v>84.5</v>
      </c>
      <c r="W621" s="263">
        <f t="shared" si="11"/>
        <v>-5.5</v>
      </c>
      <c r="X621" s="257" t="s">
        <v>1983</v>
      </c>
      <c r="Y621" s="257" t="s">
        <v>3896</v>
      </c>
      <c r="Z621" s="257" t="s">
        <v>1534</v>
      </c>
      <c r="AA621" s="251">
        <v>12.76</v>
      </c>
      <c r="AB621" s="248">
        <f t="shared" si="27"/>
        <v>12760000</v>
      </c>
      <c r="AC621" s="248">
        <f t="shared" si="16"/>
        <v>102060000</v>
      </c>
      <c r="AD621" s="251">
        <v>130.101</v>
      </c>
      <c r="AE621" s="49">
        <f t="shared" si="30"/>
        <v>130101000</v>
      </c>
      <c r="AF621" s="258">
        <f t="shared" si="13"/>
        <v>0.1417777778</v>
      </c>
      <c r="AG621" s="257"/>
      <c r="AH621" s="257"/>
      <c r="AI621" s="273" t="s">
        <v>4136</v>
      </c>
      <c r="AJ621" s="255"/>
    </row>
    <row r="622" ht="15.75" customHeight="1">
      <c r="A622" s="260" t="s">
        <v>4804</v>
      </c>
      <c r="B622" s="49">
        <f t="shared" si="24"/>
        <v>31.32</v>
      </c>
      <c r="C622" s="249">
        <f t="shared" si="2"/>
        <v>0.348</v>
      </c>
      <c r="D622" s="250">
        <f t="shared" si="3"/>
        <v>0.348</v>
      </c>
      <c r="E622" s="251">
        <v>90.0</v>
      </c>
      <c r="F622" s="251">
        <v>21.3</v>
      </c>
      <c r="G622" s="48">
        <f t="shared" si="5"/>
        <v>0.6800766284</v>
      </c>
      <c r="H622" s="111">
        <f t="shared" si="6"/>
        <v>27.5</v>
      </c>
      <c r="I622" s="252">
        <f t="shared" si="7"/>
        <v>0.8780332056</v>
      </c>
      <c r="J622" s="266">
        <f t="shared" ref="J622:J627" si="40">SUM(AB622:AC622)</f>
        <v>31320000</v>
      </c>
      <c r="K622" s="253">
        <v>2011.0</v>
      </c>
      <c r="L622" s="254" t="s">
        <v>20</v>
      </c>
      <c r="M622" s="267"/>
      <c r="N622" s="267"/>
      <c r="O622" s="267"/>
      <c r="P622" s="267">
        <v>22.0</v>
      </c>
      <c r="Q622" s="255">
        <v>36.0</v>
      </c>
      <c r="R622" s="254">
        <f t="shared" si="8"/>
        <v>29</v>
      </c>
      <c r="S622" s="255">
        <v>34.0</v>
      </c>
      <c r="T622" s="253">
        <v>53.0</v>
      </c>
      <c r="U622" s="253">
        <f t="shared" si="9"/>
        <v>-19</v>
      </c>
      <c r="V622" s="253">
        <f t="shared" si="10"/>
        <v>43.5</v>
      </c>
      <c r="W622" s="254">
        <f t="shared" si="11"/>
        <v>-14.5</v>
      </c>
      <c r="X622" s="257" t="s">
        <v>1602</v>
      </c>
      <c r="Y622" s="257" t="s">
        <v>1716</v>
      </c>
      <c r="Z622" s="257" t="s">
        <v>1534</v>
      </c>
      <c r="AA622" s="251">
        <v>10.02</v>
      </c>
      <c r="AB622" s="248">
        <f t="shared" si="27"/>
        <v>10020000</v>
      </c>
      <c r="AC622" s="248">
        <f t="shared" si="16"/>
        <v>21300000</v>
      </c>
      <c r="AD622" s="251">
        <v>27.5</v>
      </c>
      <c r="AE622" s="49">
        <f t="shared" si="30"/>
        <v>27500000</v>
      </c>
      <c r="AF622" s="258">
        <f t="shared" si="13"/>
        <v>0.1113333333</v>
      </c>
      <c r="AG622" s="257"/>
      <c r="AH622" s="257"/>
      <c r="AI622" s="273" t="s">
        <v>4805</v>
      </c>
      <c r="AJ622" s="255"/>
    </row>
    <row r="623" ht="15.75" customHeight="1">
      <c r="A623" s="260" t="s">
        <v>786</v>
      </c>
      <c r="B623" s="49">
        <f t="shared" si="24"/>
        <v>231.51</v>
      </c>
      <c r="C623" s="249">
        <f t="shared" si="2"/>
        <v>2.489354839</v>
      </c>
      <c r="D623" s="250">
        <f t="shared" si="3"/>
        <v>2.489354839</v>
      </c>
      <c r="E623" s="251">
        <v>93.0</v>
      </c>
      <c r="F623" s="251">
        <v>176.7</v>
      </c>
      <c r="G623" s="48">
        <f t="shared" si="5"/>
        <v>0.7632499676</v>
      </c>
      <c r="H623" s="111">
        <f t="shared" si="6"/>
        <v>305.04</v>
      </c>
      <c r="I623" s="252">
        <f t="shared" si="7"/>
        <v>1.31761047</v>
      </c>
      <c r="J623" s="266">
        <f t="shared" si="40"/>
        <v>231510000</v>
      </c>
      <c r="K623" s="253">
        <v>2011.0</v>
      </c>
      <c r="L623" s="254" t="s">
        <v>20</v>
      </c>
      <c r="M623" s="267"/>
      <c r="N623" s="267"/>
      <c r="O623" s="267"/>
      <c r="P623" s="267">
        <v>83.0</v>
      </c>
      <c r="Q623" s="255">
        <v>68.0</v>
      </c>
      <c r="R623" s="263">
        <f t="shared" si="8"/>
        <v>75.5</v>
      </c>
      <c r="S623" s="255">
        <v>87.0</v>
      </c>
      <c r="T623" s="253">
        <v>77.0</v>
      </c>
      <c r="U623" s="248">
        <f t="shared" si="9"/>
        <v>10</v>
      </c>
      <c r="V623" s="253">
        <f t="shared" si="10"/>
        <v>82</v>
      </c>
      <c r="W623" s="263">
        <f t="shared" si="11"/>
        <v>-6.5</v>
      </c>
      <c r="X623" s="257" t="s">
        <v>1602</v>
      </c>
      <c r="Y623" s="257" t="s">
        <v>3209</v>
      </c>
      <c r="Z623" s="257" t="s">
        <v>1567</v>
      </c>
      <c r="AA623" s="251">
        <v>54.81</v>
      </c>
      <c r="AB623" s="248">
        <f t="shared" si="27"/>
        <v>54810000</v>
      </c>
      <c r="AC623" s="248">
        <f t="shared" si="16"/>
        <v>176700000</v>
      </c>
      <c r="AD623" s="251">
        <v>305.04</v>
      </c>
      <c r="AE623" s="49">
        <f t="shared" si="30"/>
        <v>305040000</v>
      </c>
      <c r="AF623" s="258">
        <f t="shared" si="13"/>
        <v>0.5893548387</v>
      </c>
      <c r="AG623" s="257"/>
      <c r="AH623" s="257"/>
      <c r="AI623" s="273" t="s">
        <v>3210</v>
      </c>
      <c r="AJ623" s="255"/>
    </row>
    <row r="624" ht="15.75" customHeight="1">
      <c r="A624" s="260" t="s">
        <v>2535</v>
      </c>
      <c r="B624" s="49">
        <f t="shared" si="24"/>
        <v>419.41</v>
      </c>
      <c r="C624" s="249">
        <f t="shared" si="2"/>
        <v>3.812818182</v>
      </c>
      <c r="D624" s="250">
        <f t="shared" si="3"/>
        <v>3.812818182</v>
      </c>
      <c r="E624" s="251">
        <v>110.0</v>
      </c>
      <c r="F624" s="251">
        <v>281.29</v>
      </c>
      <c r="G624" s="48">
        <f t="shared" si="5"/>
        <v>0.6706802413</v>
      </c>
      <c r="H624" s="111">
        <f t="shared" si="6"/>
        <v>430.88</v>
      </c>
      <c r="I624" s="252">
        <f t="shared" si="7"/>
        <v>1.027347941</v>
      </c>
      <c r="J624" s="266">
        <f t="shared" si="40"/>
        <v>419410000</v>
      </c>
      <c r="K624" s="253">
        <v>2011.0</v>
      </c>
      <c r="L624" s="254" t="s">
        <v>20</v>
      </c>
      <c r="M624" s="267"/>
      <c r="N624" s="267"/>
      <c r="O624" s="267"/>
      <c r="P624" s="267">
        <v>26.0</v>
      </c>
      <c r="Q624" s="255">
        <v>45.0</v>
      </c>
      <c r="R624" s="263">
        <f t="shared" si="8"/>
        <v>35.5</v>
      </c>
      <c r="S624" s="255">
        <v>68.0</v>
      </c>
      <c r="T624" s="253">
        <v>43.0</v>
      </c>
      <c r="U624" s="248">
        <f t="shared" si="9"/>
        <v>25</v>
      </c>
      <c r="V624" s="253">
        <f t="shared" si="10"/>
        <v>55.5</v>
      </c>
      <c r="W624" s="263">
        <f t="shared" si="11"/>
        <v>-20</v>
      </c>
      <c r="X624" s="257" t="s">
        <v>1694</v>
      </c>
      <c r="Y624" s="257" t="s">
        <v>1977</v>
      </c>
      <c r="Z624" s="257" t="s">
        <v>1550</v>
      </c>
      <c r="AA624" s="251">
        <v>138.12</v>
      </c>
      <c r="AB624" s="248">
        <f t="shared" si="27"/>
        <v>138120000</v>
      </c>
      <c r="AC624" s="248">
        <f t="shared" si="16"/>
        <v>281290000</v>
      </c>
      <c r="AD624" s="251">
        <v>430.88</v>
      </c>
      <c r="AE624" s="49">
        <f t="shared" si="30"/>
        <v>430880000</v>
      </c>
      <c r="AF624" s="258">
        <f t="shared" si="13"/>
        <v>1.255636364</v>
      </c>
      <c r="AG624" s="257"/>
      <c r="AH624" s="257"/>
      <c r="AI624" s="273" t="s">
        <v>1978</v>
      </c>
      <c r="AJ624" s="255"/>
    </row>
    <row r="625" ht="15.75" customHeight="1">
      <c r="A625" s="260" t="s">
        <v>1185</v>
      </c>
      <c r="B625" s="49">
        <f t="shared" si="24"/>
        <v>178.22</v>
      </c>
      <c r="C625" s="249">
        <f t="shared" si="2"/>
        <v>1.620181818</v>
      </c>
      <c r="D625" s="250">
        <f t="shared" si="3"/>
        <v>1.620181818</v>
      </c>
      <c r="E625" s="251">
        <v>110.0</v>
      </c>
      <c r="F625" s="251">
        <v>142.61</v>
      </c>
      <c r="G625" s="48">
        <f t="shared" si="5"/>
        <v>0.8001907754</v>
      </c>
      <c r="H625" s="111">
        <f t="shared" si="6"/>
        <v>421.14</v>
      </c>
      <c r="I625" s="252">
        <f t="shared" si="7"/>
        <v>2.363034452</v>
      </c>
      <c r="J625" s="266">
        <f t="shared" si="40"/>
        <v>178220000</v>
      </c>
      <c r="K625" s="253">
        <v>2011.0</v>
      </c>
      <c r="L625" s="254" t="s">
        <v>20</v>
      </c>
      <c r="M625" s="267"/>
      <c r="N625" s="267"/>
      <c r="O625" s="267"/>
      <c r="P625" s="267">
        <v>23.0</v>
      </c>
      <c r="Q625" s="255">
        <v>30.0</v>
      </c>
      <c r="R625" s="263">
        <f t="shared" si="8"/>
        <v>26.5</v>
      </c>
      <c r="S625" s="255">
        <v>50.0</v>
      </c>
      <c r="T625" s="253">
        <v>44.0</v>
      </c>
      <c r="U625" s="248">
        <f t="shared" si="9"/>
        <v>6</v>
      </c>
      <c r="V625" s="253">
        <f t="shared" si="10"/>
        <v>47</v>
      </c>
      <c r="W625" s="263">
        <f t="shared" si="11"/>
        <v>-20.5</v>
      </c>
      <c r="X625" s="257" t="s">
        <v>1594</v>
      </c>
      <c r="Y625" s="257" t="s">
        <v>1799</v>
      </c>
      <c r="Z625" s="257" t="s">
        <v>1534</v>
      </c>
      <c r="AA625" s="251">
        <v>35.61</v>
      </c>
      <c r="AB625" s="248">
        <f t="shared" si="27"/>
        <v>35610000</v>
      </c>
      <c r="AC625" s="248">
        <f t="shared" si="16"/>
        <v>142610000</v>
      </c>
      <c r="AD625" s="251">
        <v>421.14</v>
      </c>
      <c r="AE625" s="49">
        <f t="shared" si="30"/>
        <v>421140000</v>
      </c>
      <c r="AF625" s="258">
        <f t="shared" si="13"/>
        <v>0.3237272727</v>
      </c>
      <c r="AG625" s="257"/>
      <c r="AH625" s="257"/>
      <c r="AI625" s="273" t="s">
        <v>3853</v>
      </c>
      <c r="AJ625" s="255"/>
    </row>
    <row r="626" ht="15.75" customHeight="1">
      <c r="A626" s="260" t="s">
        <v>4372</v>
      </c>
      <c r="B626" s="49">
        <f t="shared" si="24"/>
        <v>112.79</v>
      </c>
      <c r="C626" s="249">
        <f t="shared" si="2"/>
        <v>1.025363636</v>
      </c>
      <c r="D626" s="250">
        <f t="shared" si="3"/>
        <v>1.025363636</v>
      </c>
      <c r="E626" s="251">
        <v>110.0</v>
      </c>
      <c r="F626" s="251">
        <v>85.47</v>
      </c>
      <c r="G626" s="48">
        <f t="shared" si="5"/>
        <v>0.757779945</v>
      </c>
      <c r="H626" s="111">
        <f t="shared" si="6"/>
        <v>213.8</v>
      </c>
      <c r="I626" s="252">
        <f t="shared" si="7"/>
        <v>1.895558117</v>
      </c>
      <c r="J626" s="266">
        <f t="shared" si="40"/>
        <v>112790000</v>
      </c>
      <c r="K626" s="253">
        <v>2011.0</v>
      </c>
      <c r="L626" s="254" t="s">
        <v>20</v>
      </c>
      <c r="M626" s="267"/>
      <c r="N626" s="267"/>
      <c r="O626" s="267"/>
      <c r="P626" s="267">
        <v>58.0</v>
      </c>
      <c r="Q626" s="255">
        <v>56.0</v>
      </c>
      <c r="R626" s="254">
        <f t="shared" si="8"/>
        <v>57</v>
      </c>
      <c r="S626" s="255">
        <v>81.0</v>
      </c>
      <c r="T626" s="253">
        <v>71.0</v>
      </c>
      <c r="U626" s="253">
        <f t="shared" si="9"/>
        <v>10</v>
      </c>
      <c r="V626" s="253">
        <f t="shared" si="10"/>
        <v>76</v>
      </c>
      <c r="W626" s="254">
        <f t="shared" si="11"/>
        <v>-19</v>
      </c>
      <c r="X626" s="257" t="s">
        <v>1602</v>
      </c>
      <c r="Y626" s="257" t="s">
        <v>3209</v>
      </c>
      <c r="Z626" s="257" t="s">
        <v>1534</v>
      </c>
      <c r="AA626" s="251">
        <v>27.32</v>
      </c>
      <c r="AB626" s="248">
        <f t="shared" si="27"/>
        <v>27320000</v>
      </c>
      <c r="AC626" s="248">
        <f t="shared" si="16"/>
        <v>85470000</v>
      </c>
      <c r="AD626" s="251">
        <v>213.8</v>
      </c>
      <c r="AE626" s="49">
        <f t="shared" si="30"/>
        <v>213800000</v>
      </c>
      <c r="AF626" s="258">
        <f t="shared" si="13"/>
        <v>0.2483636364</v>
      </c>
      <c r="AG626" s="257"/>
      <c r="AH626" s="257"/>
      <c r="AI626" s="273" t="s">
        <v>4373</v>
      </c>
      <c r="AJ626" s="255"/>
    </row>
    <row r="627" ht="15.75" customHeight="1">
      <c r="A627" s="260" t="s">
        <v>4290</v>
      </c>
      <c r="B627" s="49">
        <f t="shared" si="24"/>
        <v>132.28</v>
      </c>
      <c r="C627" s="249">
        <f t="shared" si="2"/>
        <v>1.102333333</v>
      </c>
      <c r="D627" s="250">
        <f t="shared" si="3"/>
        <v>1.102333333</v>
      </c>
      <c r="E627" s="251">
        <v>120.0</v>
      </c>
      <c r="F627" s="251">
        <v>98.78</v>
      </c>
      <c r="G627" s="48">
        <f t="shared" si="5"/>
        <v>0.7467493196</v>
      </c>
      <c r="H627" s="111">
        <f t="shared" si="6"/>
        <v>129.04</v>
      </c>
      <c r="I627" s="252">
        <f t="shared" si="7"/>
        <v>0.9755065014</v>
      </c>
      <c r="J627" s="266">
        <f t="shared" si="40"/>
        <v>132280000</v>
      </c>
      <c r="K627" s="253">
        <v>2011.0</v>
      </c>
      <c r="L627" s="254" t="s">
        <v>20</v>
      </c>
      <c r="M627" s="267"/>
      <c r="N627" s="267"/>
      <c r="O627" s="267"/>
      <c r="P627" s="267">
        <v>44.0</v>
      </c>
      <c r="Q627" s="255">
        <v>39.0</v>
      </c>
      <c r="R627" s="263">
        <f t="shared" si="8"/>
        <v>41.5</v>
      </c>
      <c r="S627" s="255">
        <v>47.0</v>
      </c>
      <c r="T627" s="253">
        <v>57.0</v>
      </c>
      <c r="U627" s="253">
        <f t="shared" si="9"/>
        <v>-10</v>
      </c>
      <c r="V627" s="253">
        <f t="shared" si="10"/>
        <v>52</v>
      </c>
      <c r="W627" s="263">
        <f t="shared" si="11"/>
        <v>-10.5</v>
      </c>
      <c r="X627" s="257" t="s">
        <v>1602</v>
      </c>
      <c r="Y627" s="257" t="s">
        <v>1958</v>
      </c>
      <c r="Z627" s="257" t="s">
        <v>1534</v>
      </c>
      <c r="AA627" s="251">
        <v>33.5</v>
      </c>
      <c r="AB627" s="248">
        <f t="shared" si="27"/>
        <v>33500000</v>
      </c>
      <c r="AC627" s="248">
        <f t="shared" si="16"/>
        <v>98780000</v>
      </c>
      <c r="AD627" s="251">
        <v>129.04</v>
      </c>
      <c r="AE627" s="49">
        <f t="shared" si="30"/>
        <v>129040000</v>
      </c>
      <c r="AF627" s="258">
        <f t="shared" si="13"/>
        <v>0.2791666667</v>
      </c>
      <c r="AG627" s="257"/>
      <c r="AH627" s="257"/>
      <c r="AI627" s="273" t="s">
        <v>4291</v>
      </c>
      <c r="AJ627" s="255"/>
    </row>
    <row r="628" ht="15.75" customHeight="1">
      <c r="A628" s="247" t="s">
        <v>270</v>
      </c>
      <c r="B628" s="266">
        <v>626.13</v>
      </c>
      <c r="C628" s="249">
        <f t="shared" si="2"/>
        <v>5.00904</v>
      </c>
      <c r="D628" s="250">
        <f t="shared" si="3"/>
        <v>5.00904</v>
      </c>
      <c r="E628" s="251">
        <v>125.0</v>
      </c>
      <c r="F628" s="251">
        <v>209.4</v>
      </c>
      <c r="G628" s="48">
        <f t="shared" si="5"/>
        <v>0.3344353409</v>
      </c>
      <c r="H628" s="111">
        <f t="shared" si="6"/>
        <v>416.3</v>
      </c>
      <c r="I628" s="252">
        <f t="shared" si="7"/>
        <v>0.6648779008</v>
      </c>
      <c r="J628" s="248">
        <f>B628*1000000</f>
        <v>626130000</v>
      </c>
      <c r="K628" s="253">
        <v>2011.0</v>
      </c>
      <c r="L628" s="254" t="s">
        <v>20</v>
      </c>
      <c r="M628" s="267"/>
      <c r="N628" s="267"/>
      <c r="O628" s="267"/>
      <c r="P628" s="267">
        <v>78.0</v>
      </c>
      <c r="Q628" s="255">
        <v>67.0</v>
      </c>
      <c r="R628" s="263">
        <f t="shared" si="8"/>
        <v>72.5</v>
      </c>
      <c r="S628" s="255">
        <v>83.0</v>
      </c>
      <c r="T628" s="253">
        <v>74.0</v>
      </c>
      <c r="U628" s="248">
        <f t="shared" si="9"/>
        <v>9</v>
      </c>
      <c r="V628" s="253">
        <f t="shared" si="10"/>
        <v>78.5</v>
      </c>
      <c r="W628" s="263">
        <f t="shared" si="11"/>
        <v>-6</v>
      </c>
      <c r="X628" s="257" t="s">
        <v>1602</v>
      </c>
      <c r="Y628" s="257" t="s">
        <v>1808</v>
      </c>
      <c r="Z628" s="257" t="s">
        <v>1550</v>
      </c>
      <c r="AA628" s="251">
        <v>86.19</v>
      </c>
      <c r="AB628" s="248">
        <f t="shared" si="27"/>
        <v>86190000</v>
      </c>
      <c r="AC628" s="248">
        <f t="shared" si="16"/>
        <v>209400000</v>
      </c>
      <c r="AD628" s="251">
        <v>416.3</v>
      </c>
      <c r="AE628" s="49">
        <f t="shared" si="30"/>
        <v>416300000</v>
      </c>
      <c r="AF628" s="258">
        <f t="shared" si="13"/>
        <v>0.68952</v>
      </c>
      <c r="AG628" s="257"/>
      <c r="AH628" s="257"/>
      <c r="AI628" s="273" t="s">
        <v>2220</v>
      </c>
      <c r="AJ628" s="255"/>
    </row>
    <row r="629" ht="15.75" customHeight="1">
      <c r="A629" s="247" t="s">
        <v>2340</v>
      </c>
      <c r="B629" s="49">
        <f t="shared" ref="B629:B693" si="41">J629/1000000</f>
        <v>550.2</v>
      </c>
      <c r="C629" s="249">
        <f t="shared" si="2"/>
        <v>4.4016</v>
      </c>
      <c r="D629" s="250">
        <f t="shared" si="3"/>
        <v>4.4016</v>
      </c>
      <c r="E629" s="251">
        <v>125.0</v>
      </c>
      <c r="F629" s="251">
        <v>381.01</v>
      </c>
      <c r="G629" s="48">
        <f t="shared" si="5"/>
        <v>0.6924936387</v>
      </c>
      <c r="H629" s="111">
        <f t="shared" si="6"/>
        <v>960.5</v>
      </c>
      <c r="I629" s="252">
        <f t="shared" si="7"/>
        <v>1.745728826</v>
      </c>
      <c r="J629" s="266">
        <f>SUM(AB629:AC629)</f>
        <v>550200000</v>
      </c>
      <c r="K629" s="253">
        <v>2011.0</v>
      </c>
      <c r="L629" s="254" t="s">
        <v>20</v>
      </c>
      <c r="M629" s="267"/>
      <c r="N629" s="267"/>
      <c r="O629" s="267"/>
      <c r="P629" s="267">
        <v>96.0</v>
      </c>
      <c r="Q629" s="255">
        <v>87.0</v>
      </c>
      <c r="R629" s="263">
        <f t="shared" si="8"/>
        <v>91.5</v>
      </c>
      <c r="S629" s="255">
        <v>92.0</v>
      </c>
      <c r="T629" s="253">
        <v>80.0</v>
      </c>
      <c r="U629" s="248">
        <f t="shared" si="9"/>
        <v>12</v>
      </c>
      <c r="V629" s="253">
        <f t="shared" si="10"/>
        <v>86</v>
      </c>
      <c r="W629" s="263">
        <f t="shared" si="11"/>
        <v>5.5</v>
      </c>
      <c r="X629" s="257" t="s">
        <v>1694</v>
      </c>
      <c r="Y629" s="257" t="s">
        <v>2341</v>
      </c>
      <c r="Z629" s="257" t="s">
        <v>1550</v>
      </c>
      <c r="AA629" s="251">
        <v>169.19</v>
      </c>
      <c r="AB629" s="248">
        <f t="shared" si="27"/>
        <v>169190000</v>
      </c>
      <c r="AC629" s="248">
        <f t="shared" si="16"/>
        <v>381010000</v>
      </c>
      <c r="AD629" s="251">
        <v>960.5</v>
      </c>
      <c r="AE629" s="49">
        <f t="shared" si="30"/>
        <v>960500000</v>
      </c>
      <c r="AF629" s="258">
        <f t="shared" si="13"/>
        <v>1.35352</v>
      </c>
      <c r="AG629" s="257"/>
      <c r="AH629" s="257"/>
      <c r="AI629" s="273" t="s">
        <v>2342</v>
      </c>
      <c r="AJ629" s="255"/>
    </row>
    <row r="630" ht="15.75" customHeight="1">
      <c r="A630" s="260" t="s">
        <v>3686</v>
      </c>
      <c r="B630" s="49">
        <f t="shared" si="41"/>
        <v>226.48</v>
      </c>
      <c r="C630" s="249">
        <f t="shared" si="2"/>
        <v>1.81184</v>
      </c>
      <c r="D630" s="250">
        <f t="shared" si="3"/>
        <v>1.81184</v>
      </c>
      <c r="E630" s="251">
        <v>125.0</v>
      </c>
      <c r="F630" s="251">
        <v>186.85</v>
      </c>
      <c r="G630" s="48">
        <f t="shared" si="5"/>
        <v>0.8250176616</v>
      </c>
      <c r="H630" s="111">
        <f t="shared" si="6"/>
        <v>358.6</v>
      </c>
      <c r="I630" s="252">
        <f t="shared" si="7"/>
        <v>1.583362769</v>
      </c>
      <c r="J630" s="266">
        <f>sum(AB630:AC630)</f>
        <v>226480000</v>
      </c>
      <c r="K630" s="253">
        <v>2011.0</v>
      </c>
      <c r="L630" s="254" t="s">
        <v>20</v>
      </c>
      <c r="M630" s="267"/>
      <c r="N630" s="267"/>
      <c r="O630" s="267"/>
      <c r="P630" s="267">
        <v>60.0</v>
      </c>
      <c r="Q630" s="255">
        <v>48.0</v>
      </c>
      <c r="R630" s="263">
        <f t="shared" si="8"/>
        <v>54</v>
      </c>
      <c r="S630" s="255">
        <v>79.0</v>
      </c>
      <c r="T630" s="253">
        <v>74.0</v>
      </c>
      <c r="U630" s="248">
        <f t="shared" si="9"/>
        <v>5</v>
      </c>
      <c r="V630" s="253">
        <f t="shared" si="10"/>
        <v>76.5</v>
      </c>
      <c r="W630" s="263">
        <f t="shared" si="11"/>
        <v>-22.5</v>
      </c>
      <c r="X630" s="257" t="s">
        <v>1602</v>
      </c>
      <c r="Y630" s="257" t="s">
        <v>2111</v>
      </c>
      <c r="Z630" s="257" t="s">
        <v>1550</v>
      </c>
      <c r="AA630" s="251">
        <v>39.63</v>
      </c>
      <c r="AB630" s="248">
        <f t="shared" si="27"/>
        <v>39630000</v>
      </c>
      <c r="AC630" s="248">
        <f t="shared" si="16"/>
        <v>186850000</v>
      </c>
      <c r="AD630" s="251">
        <v>358.6</v>
      </c>
      <c r="AE630" s="49">
        <f t="shared" si="30"/>
        <v>358600000</v>
      </c>
      <c r="AF630" s="258">
        <f t="shared" si="13"/>
        <v>0.31704</v>
      </c>
      <c r="AG630" s="257"/>
      <c r="AH630" s="257"/>
      <c r="AI630" s="257"/>
      <c r="AJ630" s="255"/>
    </row>
    <row r="631" ht="15.75" customHeight="1">
      <c r="A631" s="260" t="s">
        <v>4039</v>
      </c>
      <c r="B631" s="49">
        <f t="shared" si="41"/>
        <v>183.34</v>
      </c>
      <c r="C631" s="249">
        <f t="shared" si="2"/>
        <v>1.410307692</v>
      </c>
      <c r="D631" s="250">
        <f t="shared" si="3"/>
        <v>1.410307692</v>
      </c>
      <c r="E631" s="251">
        <v>130.0</v>
      </c>
      <c r="F631" s="251">
        <v>149.26</v>
      </c>
      <c r="G631" s="48">
        <f t="shared" si="5"/>
        <v>0.8141158503</v>
      </c>
      <c r="H631" s="111">
        <f t="shared" si="6"/>
        <v>405.73</v>
      </c>
      <c r="I631" s="252">
        <f t="shared" si="7"/>
        <v>2.212992255</v>
      </c>
      <c r="J631" s="266">
        <f>SUM(AB631:AC631)</f>
        <v>183340000</v>
      </c>
      <c r="K631" s="253">
        <v>2011.0</v>
      </c>
      <c r="L631" s="254" t="s">
        <v>20</v>
      </c>
      <c r="M631" s="267"/>
      <c r="N631" s="267"/>
      <c r="O631" s="267"/>
      <c r="P631" s="267">
        <v>83.0</v>
      </c>
      <c r="Q631" s="255">
        <v>65.0</v>
      </c>
      <c r="R631" s="263">
        <f t="shared" si="8"/>
        <v>74</v>
      </c>
      <c r="S631" s="255">
        <v>76.0</v>
      </c>
      <c r="T631" s="253">
        <v>73.0</v>
      </c>
      <c r="U631" s="248">
        <f t="shared" si="9"/>
        <v>3</v>
      </c>
      <c r="V631" s="253">
        <f t="shared" si="10"/>
        <v>74.5</v>
      </c>
      <c r="W631" s="263">
        <f t="shared" si="11"/>
        <v>-0.5</v>
      </c>
      <c r="X631" s="257" t="s">
        <v>1594</v>
      </c>
      <c r="Y631" s="257" t="s">
        <v>1799</v>
      </c>
      <c r="Z631" s="257" t="s">
        <v>1534</v>
      </c>
      <c r="AA631" s="251">
        <v>34.08</v>
      </c>
      <c r="AB631" s="248">
        <f t="shared" si="27"/>
        <v>34080000</v>
      </c>
      <c r="AC631" s="248">
        <f t="shared" si="16"/>
        <v>149260000</v>
      </c>
      <c r="AD631" s="251">
        <v>405.73</v>
      </c>
      <c r="AE631" s="49">
        <f t="shared" si="30"/>
        <v>405730000</v>
      </c>
      <c r="AF631" s="258">
        <f t="shared" si="13"/>
        <v>0.2621538462</v>
      </c>
      <c r="AG631" s="257"/>
      <c r="AH631" s="257"/>
      <c r="AI631" s="273" t="s">
        <v>4040</v>
      </c>
      <c r="AJ631" s="255"/>
    </row>
    <row r="632" ht="15.75" customHeight="1">
      <c r="A632" s="260" t="s">
        <v>951</v>
      </c>
      <c r="B632" s="49">
        <f t="shared" si="41"/>
        <v>87.311</v>
      </c>
      <c r="C632" s="249">
        <f t="shared" si="2"/>
        <v>0.6716230769</v>
      </c>
      <c r="D632" s="250">
        <f t="shared" si="3"/>
        <v>0.6716230769</v>
      </c>
      <c r="E632" s="251">
        <v>130.0</v>
      </c>
      <c r="F632" s="251">
        <v>77.591</v>
      </c>
      <c r="G632" s="48">
        <f t="shared" si="5"/>
        <v>0.8886738212</v>
      </c>
      <c r="H632" s="111">
        <f t="shared" si="6"/>
        <v>296.402</v>
      </c>
      <c r="I632" s="252">
        <f t="shared" si="7"/>
        <v>3.394784162</v>
      </c>
      <c r="J632" s="266">
        <f>sum(AB632:AC632)</f>
        <v>87311000</v>
      </c>
      <c r="K632" s="253">
        <v>2011.0</v>
      </c>
      <c r="L632" s="254" t="s">
        <v>20</v>
      </c>
      <c r="M632" s="267"/>
      <c r="N632" s="267"/>
      <c r="O632" s="267"/>
      <c r="P632" s="267">
        <v>74.0</v>
      </c>
      <c r="Q632" s="255">
        <v>68.0</v>
      </c>
      <c r="R632" s="263">
        <f t="shared" si="8"/>
        <v>71</v>
      </c>
      <c r="S632" s="255">
        <v>78.0</v>
      </c>
      <c r="T632" s="253">
        <v>77.0</v>
      </c>
      <c r="U632" s="248">
        <f t="shared" si="9"/>
        <v>1</v>
      </c>
      <c r="V632" s="253">
        <f t="shared" si="10"/>
        <v>77.5</v>
      </c>
      <c r="W632" s="263">
        <f t="shared" si="11"/>
        <v>-6.5</v>
      </c>
      <c r="X632" s="257" t="s">
        <v>1594</v>
      </c>
      <c r="Y632" s="257" t="s">
        <v>1775</v>
      </c>
      <c r="Z632" s="257" t="s">
        <v>1534</v>
      </c>
      <c r="AA632" s="251">
        <v>9.72</v>
      </c>
      <c r="AB632" s="248">
        <f t="shared" si="27"/>
        <v>9720000</v>
      </c>
      <c r="AC632" s="248">
        <f t="shared" si="16"/>
        <v>77591000</v>
      </c>
      <c r="AD632" s="251">
        <v>296.402</v>
      </c>
      <c r="AE632" s="49">
        <f t="shared" si="30"/>
        <v>296402000</v>
      </c>
      <c r="AF632" s="258">
        <f t="shared" si="13"/>
        <v>0.07476923077</v>
      </c>
      <c r="AG632" s="257"/>
      <c r="AH632" s="257"/>
      <c r="AI632" s="273" t="s">
        <v>4610</v>
      </c>
      <c r="AJ632" s="255"/>
    </row>
    <row r="633" ht="15.75" customHeight="1">
      <c r="A633" s="260" t="s">
        <v>4207</v>
      </c>
      <c r="B633" s="49">
        <f t="shared" si="41"/>
        <v>161.56</v>
      </c>
      <c r="C633" s="249">
        <f t="shared" si="2"/>
        <v>1.196740741</v>
      </c>
      <c r="D633" s="250">
        <f t="shared" si="3"/>
        <v>1.196740741</v>
      </c>
      <c r="E633" s="251">
        <v>135.0</v>
      </c>
      <c r="F633" s="251">
        <v>123.48</v>
      </c>
      <c r="G633" s="48">
        <f t="shared" si="5"/>
        <v>0.7642980936</v>
      </c>
      <c r="H633" s="111">
        <f t="shared" si="6"/>
        <v>122.25</v>
      </c>
      <c r="I633" s="252">
        <f t="shared" si="7"/>
        <v>0.756684823</v>
      </c>
      <c r="J633" s="266">
        <f t="shared" ref="J633:J635" si="42">SUM(AB633:AC633)</f>
        <v>161560000</v>
      </c>
      <c r="K633" s="253">
        <v>2011.0</v>
      </c>
      <c r="L633" s="254" t="s">
        <v>20</v>
      </c>
      <c r="M633" s="267"/>
      <c r="N633" s="267"/>
      <c r="O633" s="267"/>
      <c r="P633" s="267">
        <v>88.0</v>
      </c>
      <c r="Q633" s="255">
        <v>75.0</v>
      </c>
      <c r="R633" s="263">
        <f t="shared" si="8"/>
        <v>81.5</v>
      </c>
      <c r="S633" s="255">
        <v>69.0</v>
      </c>
      <c r="T633" s="253">
        <v>74.0</v>
      </c>
      <c r="U633" s="253">
        <f t="shared" si="9"/>
        <v>-5</v>
      </c>
      <c r="V633" s="253">
        <f t="shared" si="10"/>
        <v>71.5</v>
      </c>
      <c r="W633" s="263">
        <f t="shared" si="11"/>
        <v>10</v>
      </c>
      <c r="X633" s="257" t="s">
        <v>1594</v>
      </c>
      <c r="Y633" s="257" t="s">
        <v>1799</v>
      </c>
      <c r="Z633" s="257" t="s">
        <v>1540</v>
      </c>
      <c r="AA633" s="251">
        <v>38.08</v>
      </c>
      <c r="AB633" s="248">
        <f t="shared" si="27"/>
        <v>38080000</v>
      </c>
      <c r="AC633" s="248">
        <f t="shared" si="16"/>
        <v>123480000</v>
      </c>
      <c r="AD633" s="251">
        <v>122.25</v>
      </c>
      <c r="AE633" s="49">
        <f t="shared" si="30"/>
        <v>122250000</v>
      </c>
      <c r="AF633" s="258">
        <f t="shared" si="13"/>
        <v>0.2820740741</v>
      </c>
      <c r="AG633" s="257" t="s">
        <v>1608</v>
      </c>
      <c r="AH633" s="264" t="s">
        <v>4208</v>
      </c>
      <c r="AI633" s="273" t="s">
        <v>4209</v>
      </c>
      <c r="AJ633" s="255"/>
    </row>
    <row r="634" ht="15.75" customHeight="1">
      <c r="A634" s="260" t="s">
        <v>4636</v>
      </c>
      <c r="B634" s="49">
        <f t="shared" si="41"/>
        <v>85.25</v>
      </c>
      <c r="C634" s="249">
        <f t="shared" si="2"/>
        <v>0.6314814815</v>
      </c>
      <c r="D634" s="250">
        <f t="shared" si="3"/>
        <v>0.6314814815</v>
      </c>
      <c r="E634" s="251">
        <v>135.0</v>
      </c>
      <c r="F634" s="251">
        <v>64.01</v>
      </c>
      <c r="G634" s="48">
        <f t="shared" si="5"/>
        <v>0.7508504399</v>
      </c>
      <c r="H634" s="111">
        <f t="shared" si="6"/>
        <v>86.4</v>
      </c>
      <c r="I634" s="252">
        <f t="shared" si="7"/>
        <v>1.013489736</v>
      </c>
      <c r="J634" s="266">
        <f t="shared" si="42"/>
        <v>85250000</v>
      </c>
      <c r="K634" s="253">
        <v>2011.0</v>
      </c>
      <c r="L634" s="254" t="s">
        <v>20</v>
      </c>
      <c r="M634" s="267"/>
      <c r="N634" s="267"/>
      <c r="O634" s="267"/>
      <c r="P634" s="267">
        <v>41.0</v>
      </c>
      <c r="Q634" s="255">
        <v>50.0</v>
      </c>
      <c r="R634" s="263">
        <f t="shared" si="8"/>
        <v>45.5</v>
      </c>
      <c r="S634" s="255">
        <v>59.0</v>
      </c>
      <c r="T634" s="253">
        <v>56.0</v>
      </c>
      <c r="U634" s="253">
        <f t="shared" si="9"/>
        <v>3</v>
      </c>
      <c r="V634" s="253">
        <f t="shared" si="10"/>
        <v>57.5</v>
      </c>
      <c r="W634" s="263">
        <f t="shared" si="11"/>
        <v>-12</v>
      </c>
      <c r="X634" s="257" t="s">
        <v>1594</v>
      </c>
      <c r="Y634" s="257" t="s">
        <v>2106</v>
      </c>
      <c r="Z634" s="257" t="s">
        <v>1550</v>
      </c>
      <c r="AA634" s="251">
        <v>21.24</v>
      </c>
      <c r="AB634" s="248">
        <f t="shared" si="27"/>
        <v>21240000</v>
      </c>
      <c r="AC634" s="248">
        <f t="shared" si="16"/>
        <v>64010000</v>
      </c>
      <c r="AD634" s="251">
        <v>86.4</v>
      </c>
      <c r="AE634" s="49">
        <f t="shared" si="30"/>
        <v>86400000</v>
      </c>
      <c r="AF634" s="258">
        <f t="shared" si="13"/>
        <v>0.1573333333</v>
      </c>
      <c r="AG634" s="257"/>
      <c r="AH634" s="257"/>
      <c r="AI634" s="273" t="s">
        <v>4637</v>
      </c>
      <c r="AJ634" s="255"/>
    </row>
    <row r="635" ht="15.75" customHeight="1">
      <c r="A635" s="260" t="s">
        <v>163</v>
      </c>
      <c r="B635" s="49">
        <f t="shared" si="41"/>
        <v>241.71</v>
      </c>
      <c r="C635" s="249">
        <f t="shared" si="2"/>
        <v>1.7265</v>
      </c>
      <c r="D635" s="250">
        <f t="shared" si="3"/>
        <v>1.7265</v>
      </c>
      <c r="E635" s="251">
        <v>140.0</v>
      </c>
      <c r="F635" s="251">
        <v>176.65</v>
      </c>
      <c r="G635" s="48">
        <f t="shared" si="5"/>
        <v>0.7308344711</v>
      </c>
      <c r="H635" s="111">
        <f t="shared" si="6"/>
        <v>193.92</v>
      </c>
      <c r="I635" s="252">
        <f t="shared" si="7"/>
        <v>0.8022837284</v>
      </c>
      <c r="J635" s="266">
        <f t="shared" si="42"/>
        <v>241710000</v>
      </c>
      <c r="K635" s="253">
        <v>2011.0</v>
      </c>
      <c r="L635" s="254" t="s">
        <v>20</v>
      </c>
      <c r="M635" s="267"/>
      <c r="N635" s="267"/>
      <c r="O635" s="267"/>
      <c r="P635" s="267">
        <v>78.0</v>
      </c>
      <c r="Q635" s="255">
        <v>66.0</v>
      </c>
      <c r="R635" s="254">
        <f t="shared" si="8"/>
        <v>72</v>
      </c>
      <c r="S635" s="255">
        <v>75.0</v>
      </c>
      <c r="T635" s="253">
        <v>69.0</v>
      </c>
      <c r="U635" s="253">
        <f t="shared" si="9"/>
        <v>6</v>
      </c>
      <c r="V635" s="253">
        <f t="shared" si="10"/>
        <v>72</v>
      </c>
      <c r="W635" s="254">
        <f t="shared" si="11"/>
        <v>0</v>
      </c>
      <c r="X635" s="257" t="s">
        <v>1602</v>
      </c>
      <c r="Y635" s="257" t="s">
        <v>2187</v>
      </c>
      <c r="Z635" s="257" t="s">
        <v>1534</v>
      </c>
      <c r="AA635" s="251">
        <v>65.06</v>
      </c>
      <c r="AB635" s="248">
        <f t="shared" si="27"/>
        <v>65060000</v>
      </c>
      <c r="AC635" s="248">
        <f t="shared" si="16"/>
        <v>176650000</v>
      </c>
      <c r="AD635" s="251">
        <v>193.92</v>
      </c>
      <c r="AE635" s="49">
        <f t="shared" si="30"/>
        <v>193920000</v>
      </c>
      <c r="AF635" s="258">
        <f t="shared" si="13"/>
        <v>0.4647142857</v>
      </c>
      <c r="AG635" s="257"/>
      <c r="AH635" s="257"/>
      <c r="AI635" s="273" t="s">
        <v>3765</v>
      </c>
      <c r="AJ635" s="255"/>
    </row>
    <row r="636" ht="15.75" customHeight="1">
      <c r="A636" s="260" t="s">
        <v>3814</v>
      </c>
      <c r="B636" s="49">
        <f t="shared" si="41"/>
        <v>238.94</v>
      </c>
      <c r="C636" s="249">
        <f t="shared" si="2"/>
        <v>1.647862069</v>
      </c>
      <c r="D636" s="250">
        <f t="shared" si="3"/>
        <v>1.647862069</v>
      </c>
      <c r="E636" s="251">
        <v>145.0</v>
      </c>
      <c r="F636" s="251">
        <v>209.39</v>
      </c>
      <c r="G636" s="48">
        <f t="shared" si="5"/>
        <v>0.8763287855</v>
      </c>
      <c r="H636" s="111">
        <f t="shared" si="6"/>
        <v>485.32</v>
      </c>
      <c r="I636" s="252">
        <f t="shared" si="7"/>
        <v>2.031137524</v>
      </c>
      <c r="J636" s="266">
        <f>sum(AB636:AC636)</f>
        <v>238940000</v>
      </c>
      <c r="K636" s="253">
        <v>2011.0</v>
      </c>
      <c r="L636" s="254" t="s">
        <v>20</v>
      </c>
      <c r="M636" s="267"/>
      <c r="N636" s="267"/>
      <c r="O636" s="267"/>
      <c r="P636" s="267">
        <v>93.0</v>
      </c>
      <c r="Q636" s="255">
        <v>73.0</v>
      </c>
      <c r="R636" s="263">
        <f t="shared" si="8"/>
        <v>83</v>
      </c>
      <c r="S636" s="255">
        <v>86.0</v>
      </c>
      <c r="T636" s="253">
        <v>76.0</v>
      </c>
      <c r="U636" s="248">
        <f t="shared" si="9"/>
        <v>10</v>
      </c>
      <c r="V636" s="253">
        <f t="shared" si="10"/>
        <v>81</v>
      </c>
      <c r="W636" s="263">
        <f t="shared" si="11"/>
        <v>2</v>
      </c>
      <c r="X636" s="257" t="s">
        <v>1602</v>
      </c>
      <c r="Y636" s="257" t="s">
        <v>2182</v>
      </c>
      <c r="Z636" s="257" t="s">
        <v>1550</v>
      </c>
      <c r="AA636" s="251">
        <v>29.55</v>
      </c>
      <c r="AB636" s="248">
        <f t="shared" si="27"/>
        <v>29550000</v>
      </c>
      <c r="AC636" s="248">
        <f t="shared" si="16"/>
        <v>209390000</v>
      </c>
      <c r="AD636" s="251">
        <v>485.32</v>
      </c>
      <c r="AE636" s="49">
        <f t="shared" si="30"/>
        <v>485320000</v>
      </c>
      <c r="AF636" s="258">
        <f t="shared" si="13"/>
        <v>0.2037931034</v>
      </c>
      <c r="AG636" s="257"/>
      <c r="AH636" s="257"/>
      <c r="AI636" s="273" t="s">
        <v>3815</v>
      </c>
      <c r="AJ636" s="255"/>
    </row>
    <row r="637" ht="15.75" customHeight="1">
      <c r="A637" s="260" t="s">
        <v>1209</v>
      </c>
      <c r="B637" s="49">
        <f t="shared" si="41"/>
        <v>246.75</v>
      </c>
      <c r="C637" s="249">
        <f t="shared" si="2"/>
        <v>1.645</v>
      </c>
      <c r="D637" s="250">
        <f t="shared" si="3"/>
        <v>1.645</v>
      </c>
      <c r="E637" s="251">
        <v>150.0</v>
      </c>
      <c r="F637" s="251">
        <v>181.03</v>
      </c>
      <c r="G637" s="48">
        <f t="shared" si="5"/>
        <v>0.7336575481</v>
      </c>
      <c r="H637" s="111">
        <f t="shared" si="6"/>
        <v>268.29</v>
      </c>
      <c r="I637" s="252">
        <f t="shared" si="7"/>
        <v>1.087294833</v>
      </c>
      <c r="J637" s="266">
        <f t="shared" ref="J637:J638" si="43">SUM(AB637:AC637)</f>
        <v>246750000</v>
      </c>
      <c r="K637" s="253">
        <v>2011.0</v>
      </c>
      <c r="L637" s="254" t="s">
        <v>20</v>
      </c>
      <c r="M637" s="267"/>
      <c r="N637" s="267"/>
      <c r="O637" s="267"/>
      <c r="P637" s="267">
        <v>77.0</v>
      </c>
      <c r="Q637" s="255">
        <v>57.0</v>
      </c>
      <c r="R637" s="263">
        <f t="shared" si="8"/>
        <v>67</v>
      </c>
      <c r="S637" s="255">
        <v>80.0</v>
      </c>
      <c r="T637" s="253">
        <v>69.0</v>
      </c>
      <c r="U637" s="248">
        <f t="shared" si="9"/>
        <v>11</v>
      </c>
      <c r="V637" s="253">
        <f t="shared" si="10"/>
        <v>74.5</v>
      </c>
      <c r="W637" s="263">
        <f t="shared" si="11"/>
        <v>-7.5</v>
      </c>
      <c r="X637" s="257" t="s">
        <v>1602</v>
      </c>
      <c r="Y637" s="257" t="s">
        <v>1716</v>
      </c>
      <c r="Z637" s="257" t="s">
        <v>1534</v>
      </c>
      <c r="AA637" s="251">
        <v>65.72</v>
      </c>
      <c r="AB637" s="248">
        <f t="shared" si="27"/>
        <v>65720000</v>
      </c>
      <c r="AC637" s="248">
        <f t="shared" si="16"/>
        <v>181030000</v>
      </c>
      <c r="AD637" s="251">
        <v>268.29</v>
      </c>
      <c r="AE637" s="49">
        <f t="shared" si="30"/>
        <v>268290000</v>
      </c>
      <c r="AF637" s="258">
        <f t="shared" si="13"/>
        <v>0.4381333333</v>
      </c>
      <c r="AG637" s="257"/>
      <c r="AH637" s="257"/>
      <c r="AI637" s="273" t="s">
        <v>3816</v>
      </c>
      <c r="AJ637" s="255"/>
    </row>
    <row r="638" ht="15.75" customHeight="1">
      <c r="A638" s="260" t="s">
        <v>506</v>
      </c>
      <c r="B638" s="49">
        <f t="shared" si="41"/>
        <v>212.91</v>
      </c>
      <c r="C638" s="249">
        <f t="shared" si="2"/>
        <v>1.4194</v>
      </c>
      <c r="D638" s="250">
        <f t="shared" si="3"/>
        <v>1.4194</v>
      </c>
      <c r="E638" s="251">
        <v>150.0</v>
      </c>
      <c r="F638" s="251">
        <v>165.25</v>
      </c>
      <c r="G638" s="48">
        <f t="shared" si="5"/>
        <v>0.7761495468</v>
      </c>
      <c r="H638" s="111">
        <f t="shared" si="6"/>
        <v>500.44</v>
      </c>
      <c r="I638" s="252">
        <f t="shared" si="7"/>
        <v>2.350476727</v>
      </c>
      <c r="J638" s="266">
        <f t="shared" si="43"/>
        <v>212910000</v>
      </c>
      <c r="K638" s="253">
        <v>2011.0</v>
      </c>
      <c r="L638" s="254" t="s">
        <v>20</v>
      </c>
      <c r="M638" s="267"/>
      <c r="N638" s="267"/>
      <c r="O638" s="267"/>
      <c r="P638" s="267">
        <v>82.0</v>
      </c>
      <c r="Q638" s="255">
        <v>67.0</v>
      </c>
      <c r="R638" s="263">
        <f t="shared" si="8"/>
        <v>74.5</v>
      </c>
      <c r="S638" s="255">
        <v>80.0</v>
      </c>
      <c r="T638" s="253">
        <v>76.0</v>
      </c>
      <c r="U638" s="248">
        <f t="shared" si="9"/>
        <v>4</v>
      </c>
      <c r="V638" s="253">
        <f t="shared" si="10"/>
        <v>78</v>
      </c>
      <c r="W638" s="263">
        <f t="shared" si="11"/>
        <v>-3.5</v>
      </c>
      <c r="X638" s="257" t="s">
        <v>1594</v>
      </c>
      <c r="Y638" s="257" t="s">
        <v>1775</v>
      </c>
      <c r="Z638" s="257" t="s">
        <v>1550</v>
      </c>
      <c r="AA638" s="251">
        <v>47.66</v>
      </c>
      <c r="AB638" s="248">
        <f t="shared" si="27"/>
        <v>47660000</v>
      </c>
      <c r="AC638" s="248">
        <f t="shared" si="16"/>
        <v>165250000</v>
      </c>
      <c r="AD638" s="251">
        <v>500.44</v>
      </c>
      <c r="AE638" s="49">
        <f t="shared" si="30"/>
        <v>500440000</v>
      </c>
      <c r="AF638" s="258">
        <f t="shared" si="13"/>
        <v>0.3177333333</v>
      </c>
      <c r="AG638" s="257"/>
      <c r="AH638" s="257"/>
      <c r="AI638" s="273" t="s">
        <v>4031</v>
      </c>
      <c r="AJ638" s="255"/>
    </row>
    <row r="639" ht="15.75" customHeight="1">
      <c r="A639" s="260" t="s">
        <v>4680</v>
      </c>
      <c r="B639" s="49">
        <f t="shared" si="41"/>
        <v>85.224</v>
      </c>
      <c r="C639" s="249">
        <f t="shared" si="2"/>
        <v>0.56816</v>
      </c>
      <c r="D639" s="250">
        <f t="shared" si="3"/>
        <v>0.56816</v>
      </c>
      <c r="E639" s="251">
        <v>150.0</v>
      </c>
      <c r="F639" s="251">
        <v>73.864</v>
      </c>
      <c r="G639" s="48">
        <f t="shared" si="5"/>
        <v>0.8667042148</v>
      </c>
      <c r="H639" s="111">
        <f t="shared" si="6"/>
        <v>111.905</v>
      </c>
      <c r="I639" s="252">
        <f t="shared" si="7"/>
        <v>1.313069089</v>
      </c>
      <c r="J639" s="266">
        <f>sum(AB639:AC639)</f>
        <v>85224000</v>
      </c>
      <c r="K639" s="253">
        <v>2011.0</v>
      </c>
      <c r="L639" s="254" t="s">
        <v>20</v>
      </c>
      <c r="M639" s="267"/>
      <c r="N639" s="267"/>
      <c r="O639" s="267"/>
      <c r="P639" s="267">
        <v>93.0</v>
      </c>
      <c r="Q639" s="255">
        <v>83.0</v>
      </c>
      <c r="R639" s="263">
        <f t="shared" si="8"/>
        <v>88</v>
      </c>
      <c r="S639" s="255">
        <v>84.0</v>
      </c>
      <c r="T639" s="253">
        <v>75.0</v>
      </c>
      <c r="U639" s="253">
        <f t="shared" si="9"/>
        <v>9</v>
      </c>
      <c r="V639" s="253">
        <f t="shared" si="10"/>
        <v>79.5</v>
      </c>
      <c r="W639" s="263">
        <f t="shared" si="11"/>
        <v>8.5</v>
      </c>
      <c r="X639" s="257" t="s">
        <v>1694</v>
      </c>
      <c r="Y639" s="257" t="s">
        <v>4681</v>
      </c>
      <c r="Z639" s="257" t="s">
        <v>1534</v>
      </c>
      <c r="AA639" s="251">
        <v>11.36</v>
      </c>
      <c r="AB639" s="248">
        <f t="shared" si="27"/>
        <v>11360000</v>
      </c>
      <c r="AC639" s="248">
        <f t="shared" si="16"/>
        <v>73864000</v>
      </c>
      <c r="AD639" s="251">
        <v>111.905</v>
      </c>
      <c r="AE639" s="49">
        <f t="shared" si="30"/>
        <v>111905000</v>
      </c>
      <c r="AF639" s="258">
        <f t="shared" si="13"/>
        <v>0.07573333333</v>
      </c>
      <c r="AG639" s="257"/>
      <c r="AH639" s="257"/>
      <c r="AI639" s="273" t="s">
        <v>4682</v>
      </c>
      <c r="AJ639" s="255"/>
    </row>
    <row r="640" ht="15.75" customHeight="1">
      <c r="A640" s="260" t="s">
        <v>4780</v>
      </c>
      <c r="B640" s="49">
        <f t="shared" si="41"/>
        <v>58.53</v>
      </c>
      <c r="C640" s="249">
        <f t="shared" si="2"/>
        <v>0.3902</v>
      </c>
      <c r="D640" s="250">
        <f t="shared" si="3"/>
        <v>0.3902</v>
      </c>
      <c r="E640" s="251">
        <v>150.0</v>
      </c>
      <c r="F640" s="251">
        <v>46.46</v>
      </c>
      <c r="G640" s="48">
        <f t="shared" si="5"/>
        <v>0.793780967</v>
      </c>
      <c r="H640" s="111">
        <f t="shared" si="6"/>
        <v>100.95</v>
      </c>
      <c r="I640" s="252">
        <f t="shared" si="7"/>
        <v>1.724756535</v>
      </c>
      <c r="J640" s="266">
        <f t="shared" ref="J640:J647" si="44">SUM(AB640:AC640)</f>
        <v>58530000</v>
      </c>
      <c r="K640" s="253">
        <v>2011.0</v>
      </c>
      <c r="L640" s="254" t="s">
        <v>20</v>
      </c>
      <c r="M640" s="267"/>
      <c r="N640" s="267"/>
      <c r="O640" s="267"/>
      <c r="P640" s="267">
        <v>92.0</v>
      </c>
      <c r="Q640" s="255">
        <v>69.0</v>
      </c>
      <c r="R640" s="263">
        <f t="shared" si="8"/>
        <v>80.5</v>
      </c>
      <c r="S640" s="255">
        <v>82.0</v>
      </c>
      <c r="T640" s="253">
        <v>74.0</v>
      </c>
      <c r="U640" s="253">
        <f t="shared" si="9"/>
        <v>8</v>
      </c>
      <c r="V640" s="253">
        <f t="shared" si="10"/>
        <v>78</v>
      </c>
      <c r="W640" s="263">
        <f t="shared" si="11"/>
        <v>2.5</v>
      </c>
      <c r="X640" s="257" t="s">
        <v>1594</v>
      </c>
      <c r="Y640" s="257" t="s">
        <v>2106</v>
      </c>
      <c r="Z640" s="257" t="s">
        <v>1540</v>
      </c>
      <c r="AA640" s="251">
        <v>12.07</v>
      </c>
      <c r="AB640" s="248">
        <f t="shared" si="27"/>
        <v>12070000</v>
      </c>
      <c r="AC640" s="248">
        <f t="shared" si="16"/>
        <v>46460000</v>
      </c>
      <c r="AD640" s="251">
        <v>100.95</v>
      </c>
      <c r="AE640" s="49">
        <f t="shared" si="30"/>
        <v>100950000</v>
      </c>
      <c r="AF640" s="258">
        <f t="shared" si="13"/>
        <v>0.08046666667</v>
      </c>
      <c r="AG640" s="257"/>
      <c r="AH640" s="257"/>
      <c r="AI640" s="273" t="s">
        <v>4781</v>
      </c>
      <c r="AJ640" s="255"/>
    </row>
    <row r="641" ht="15.75" customHeight="1">
      <c r="A641" s="260" t="s">
        <v>4888</v>
      </c>
      <c r="B641" s="49">
        <f t="shared" si="41"/>
        <v>28.3</v>
      </c>
      <c r="C641" s="249">
        <f t="shared" si="2"/>
        <v>0.1886666667</v>
      </c>
      <c r="D641" s="250">
        <f t="shared" si="3"/>
        <v>0.1886666667</v>
      </c>
      <c r="E641" s="251">
        <v>150.0</v>
      </c>
      <c r="F641" s="251">
        <v>21.39</v>
      </c>
      <c r="G641" s="48">
        <f t="shared" si="5"/>
        <v>0.7558303887</v>
      </c>
      <c r="H641" s="111">
        <f t="shared" si="6"/>
        <v>17.6</v>
      </c>
      <c r="I641" s="252">
        <f t="shared" si="7"/>
        <v>0.6219081272</v>
      </c>
      <c r="J641" s="266">
        <f t="shared" si="44"/>
        <v>28300000</v>
      </c>
      <c r="K641" s="253">
        <v>2011.0</v>
      </c>
      <c r="L641" s="254" t="s">
        <v>20</v>
      </c>
      <c r="M641" s="267"/>
      <c r="N641" s="267"/>
      <c r="O641" s="267"/>
      <c r="P641" s="267">
        <v>36.0</v>
      </c>
      <c r="Q641" s="255">
        <v>49.0</v>
      </c>
      <c r="R641" s="254">
        <f t="shared" si="8"/>
        <v>42.5</v>
      </c>
      <c r="S641" s="255">
        <v>43.0</v>
      </c>
      <c r="T641" s="253">
        <v>56.0</v>
      </c>
      <c r="U641" s="253">
        <f t="shared" si="9"/>
        <v>-13</v>
      </c>
      <c r="V641" s="253">
        <f t="shared" si="10"/>
        <v>49.5</v>
      </c>
      <c r="W641" s="254">
        <f t="shared" si="11"/>
        <v>-7</v>
      </c>
      <c r="X641" s="257" t="s">
        <v>1594</v>
      </c>
      <c r="Y641" s="257" t="s">
        <v>1775</v>
      </c>
      <c r="Z641" s="257" t="s">
        <v>1534</v>
      </c>
      <c r="AA641" s="251">
        <v>6.91</v>
      </c>
      <c r="AB641" s="248">
        <f t="shared" si="27"/>
        <v>6910000</v>
      </c>
      <c r="AC641" s="248">
        <f t="shared" si="16"/>
        <v>21390000</v>
      </c>
      <c r="AD641" s="251">
        <v>17.6</v>
      </c>
      <c r="AE641" s="49">
        <f t="shared" si="30"/>
        <v>17600000</v>
      </c>
      <c r="AF641" s="258">
        <f t="shared" si="13"/>
        <v>0.04606666667</v>
      </c>
      <c r="AG641" s="257"/>
      <c r="AH641" s="257"/>
      <c r="AI641" s="273" t="s">
        <v>4889</v>
      </c>
      <c r="AJ641" s="255"/>
    </row>
    <row r="642" ht="15.75" customHeight="1">
      <c r="A642" s="260" t="s">
        <v>1341</v>
      </c>
      <c r="B642" s="49">
        <f t="shared" si="41"/>
        <v>201.51</v>
      </c>
      <c r="C642" s="249">
        <f t="shared" si="2"/>
        <v>1.2594375</v>
      </c>
      <c r="D642" s="250">
        <f t="shared" si="3"/>
        <v>1.2594375</v>
      </c>
      <c r="E642" s="251">
        <v>160.0</v>
      </c>
      <c r="F642" s="251">
        <v>146.41</v>
      </c>
      <c r="G642" s="48">
        <f t="shared" si="5"/>
        <v>0.7265644385</v>
      </c>
      <c r="H642" s="111">
        <f t="shared" si="6"/>
        <v>207.22</v>
      </c>
      <c r="I642" s="252">
        <f t="shared" si="7"/>
        <v>1.028336063</v>
      </c>
      <c r="J642" s="266">
        <f t="shared" si="44"/>
        <v>201510000</v>
      </c>
      <c r="K642" s="253">
        <v>2011.0</v>
      </c>
      <c r="L642" s="254" t="s">
        <v>20</v>
      </c>
      <c r="M642" s="267"/>
      <c r="N642" s="267"/>
      <c r="O642" s="267"/>
      <c r="P642" s="267">
        <v>87.0</v>
      </c>
      <c r="Q642" s="255">
        <v>65.0</v>
      </c>
      <c r="R642" s="254">
        <f t="shared" si="8"/>
        <v>76</v>
      </c>
      <c r="S642" s="255">
        <v>88.0</v>
      </c>
      <c r="T642" s="253">
        <v>78.0</v>
      </c>
      <c r="U642" s="253">
        <f t="shared" si="9"/>
        <v>10</v>
      </c>
      <c r="V642" s="253">
        <f t="shared" si="10"/>
        <v>83</v>
      </c>
      <c r="W642" s="254">
        <f t="shared" si="11"/>
        <v>-7</v>
      </c>
      <c r="X642" s="257" t="s">
        <v>1602</v>
      </c>
      <c r="Y642" s="257" t="s">
        <v>2187</v>
      </c>
      <c r="Z642" s="257" t="s">
        <v>1550</v>
      </c>
      <c r="AA642" s="251">
        <v>55.1</v>
      </c>
      <c r="AB642" s="248">
        <f t="shared" si="27"/>
        <v>55100000</v>
      </c>
      <c r="AC642" s="248">
        <f t="shared" si="16"/>
        <v>146410000</v>
      </c>
      <c r="AD642" s="251">
        <v>207.22</v>
      </c>
      <c r="AE642" s="49">
        <f t="shared" si="30"/>
        <v>207220000</v>
      </c>
      <c r="AF642" s="258">
        <f t="shared" si="13"/>
        <v>0.344375</v>
      </c>
      <c r="AG642" s="257"/>
      <c r="AH642" s="257"/>
      <c r="AI642" s="273" t="s">
        <v>4154</v>
      </c>
      <c r="AJ642" s="255"/>
    </row>
    <row r="643" ht="15.75" customHeight="1">
      <c r="A643" s="260" t="s">
        <v>4510</v>
      </c>
      <c r="B643" s="49">
        <f t="shared" si="41"/>
        <v>136.67</v>
      </c>
      <c r="C643" s="249">
        <f t="shared" si="2"/>
        <v>0.8384662577</v>
      </c>
      <c r="D643" s="250">
        <f t="shared" si="3"/>
        <v>0.8384662577</v>
      </c>
      <c r="E643" s="251">
        <v>163.0</v>
      </c>
      <c r="F643" s="251">
        <v>100.24</v>
      </c>
      <c r="G643" s="48">
        <f t="shared" si="5"/>
        <v>0.7334455257</v>
      </c>
      <c r="H643" s="111">
        <f t="shared" si="6"/>
        <v>74.58</v>
      </c>
      <c r="I643" s="252">
        <f t="shared" si="7"/>
        <v>0.5456940075</v>
      </c>
      <c r="J643" s="266">
        <f t="shared" si="44"/>
        <v>136670000</v>
      </c>
      <c r="K643" s="253">
        <v>2011.0</v>
      </c>
      <c r="L643" s="254" t="s">
        <v>20</v>
      </c>
      <c r="M643" s="267"/>
      <c r="N643" s="267"/>
      <c r="O643" s="267"/>
      <c r="P643" s="267">
        <v>44.0</v>
      </c>
      <c r="Q643" s="255">
        <v>50.0</v>
      </c>
      <c r="R643" s="263">
        <f t="shared" si="8"/>
        <v>47</v>
      </c>
      <c r="S643" s="255">
        <v>50.0</v>
      </c>
      <c r="T643" s="253">
        <v>60.0</v>
      </c>
      <c r="U643" s="253">
        <f t="shared" si="9"/>
        <v>-10</v>
      </c>
      <c r="V643" s="253">
        <f t="shared" si="10"/>
        <v>55</v>
      </c>
      <c r="W643" s="263">
        <f t="shared" si="11"/>
        <v>-8</v>
      </c>
      <c r="X643" s="257" t="s">
        <v>1602</v>
      </c>
      <c r="Y643" s="257" t="s">
        <v>1726</v>
      </c>
      <c r="Z643" s="257" t="s">
        <v>1534</v>
      </c>
      <c r="AA643" s="251">
        <v>36.43</v>
      </c>
      <c r="AB643" s="248">
        <f t="shared" si="27"/>
        <v>36430000</v>
      </c>
      <c r="AC643" s="248">
        <f t="shared" si="16"/>
        <v>100240000</v>
      </c>
      <c r="AD643" s="251">
        <v>74.58</v>
      </c>
      <c r="AE643" s="49">
        <f t="shared" si="30"/>
        <v>74580000</v>
      </c>
      <c r="AF643" s="258">
        <f t="shared" si="13"/>
        <v>0.2234969325</v>
      </c>
      <c r="AG643" s="257"/>
      <c r="AH643" s="257"/>
      <c r="AI643" s="273" t="s">
        <v>4511</v>
      </c>
      <c r="AJ643" s="255"/>
    </row>
    <row r="644" ht="15.75" customHeight="1">
      <c r="A644" s="260" t="s">
        <v>1251</v>
      </c>
      <c r="B644" s="49">
        <f t="shared" si="41"/>
        <v>450.24</v>
      </c>
      <c r="C644" s="249">
        <f t="shared" si="2"/>
        <v>2.308923077</v>
      </c>
      <c r="D644" s="250">
        <f t="shared" si="3"/>
        <v>2.308923077</v>
      </c>
      <c r="E644" s="251">
        <v>195.0</v>
      </c>
      <c r="F644" s="251">
        <v>352.39</v>
      </c>
      <c r="G644" s="48">
        <f t="shared" si="5"/>
        <v>0.7826714641</v>
      </c>
      <c r="H644" s="111">
        <f t="shared" si="6"/>
        <v>771.4</v>
      </c>
      <c r="I644" s="252">
        <f t="shared" si="7"/>
        <v>1.713308458</v>
      </c>
      <c r="J644" s="266">
        <f t="shared" si="44"/>
        <v>450240000</v>
      </c>
      <c r="K644" s="253">
        <v>2011.0</v>
      </c>
      <c r="L644" s="254" t="s">
        <v>20</v>
      </c>
      <c r="M644" s="267"/>
      <c r="N644" s="267"/>
      <c r="O644" s="267"/>
      <c r="P644" s="267">
        <v>35.0</v>
      </c>
      <c r="Q644" s="255">
        <v>42.0</v>
      </c>
      <c r="R644" s="263">
        <f t="shared" si="8"/>
        <v>38.5</v>
      </c>
      <c r="S644" s="255">
        <v>67.0</v>
      </c>
      <c r="T644" s="253">
        <v>57.0</v>
      </c>
      <c r="U644" s="248">
        <f t="shared" si="9"/>
        <v>10</v>
      </c>
      <c r="V644" s="253">
        <f t="shared" si="10"/>
        <v>62</v>
      </c>
      <c r="W644" s="263">
        <f t="shared" si="11"/>
        <v>-23.5</v>
      </c>
      <c r="X644" s="257" t="s">
        <v>1602</v>
      </c>
      <c r="Y644" s="257" t="s">
        <v>2187</v>
      </c>
      <c r="Z644" s="257" t="s">
        <v>1550</v>
      </c>
      <c r="AA644" s="251">
        <v>97.85</v>
      </c>
      <c r="AB644" s="248">
        <f t="shared" si="27"/>
        <v>97850000</v>
      </c>
      <c r="AC644" s="248">
        <f t="shared" si="16"/>
        <v>352390000</v>
      </c>
      <c r="AD644" s="251">
        <v>771.4</v>
      </c>
      <c r="AE644" s="49">
        <f t="shared" si="30"/>
        <v>771400000</v>
      </c>
      <c r="AF644" s="258">
        <f t="shared" si="13"/>
        <v>0.5017948718</v>
      </c>
      <c r="AG644" s="257"/>
      <c r="AH644" s="257"/>
      <c r="AI644" s="273" t="s">
        <v>3333</v>
      </c>
      <c r="AJ644" s="255"/>
    </row>
    <row r="645" ht="15.75" customHeight="1">
      <c r="A645" s="260" t="s">
        <v>172</v>
      </c>
      <c r="B645" s="49">
        <f t="shared" si="41"/>
        <v>257.59</v>
      </c>
      <c r="C645" s="249">
        <f t="shared" si="2"/>
        <v>1.28795</v>
      </c>
      <c r="D645" s="250">
        <f t="shared" si="3"/>
        <v>1.28795</v>
      </c>
      <c r="E645" s="251">
        <v>200.0</v>
      </c>
      <c r="F645" s="251">
        <v>191.45</v>
      </c>
      <c r="G645" s="48">
        <f t="shared" si="5"/>
        <v>0.743235374</v>
      </c>
      <c r="H645" s="111">
        <f t="shared" si="6"/>
        <v>368.4</v>
      </c>
      <c r="I645" s="252">
        <f t="shared" si="7"/>
        <v>1.430179743</v>
      </c>
      <c r="J645" s="266">
        <f t="shared" si="44"/>
        <v>257590000</v>
      </c>
      <c r="K645" s="253">
        <v>2011.0</v>
      </c>
      <c r="L645" s="254" t="s">
        <v>20</v>
      </c>
      <c r="M645" s="267"/>
      <c r="N645" s="267"/>
      <c r="O645" s="267"/>
      <c r="P645" s="267">
        <v>38.0</v>
      </c>
      <c r="Q645" s="255">
        <v>57.0</v>
      </c>
      <c r="R645" s="263">
        <f t="shared" si="8"/>
        <v>47.5</v>
      </c>
      <c r="S645" s="255">
        <v>56.0</v>
      </c>
      <c r="T645" s="253">
        <v>59.0</v>
      </c>
      <c r="U645" s="248">
        <f t="shared" si="9"/>
        <v>-3</v>
      </c>
      <c r="V645" s="253">
        <f t="shared" si="10"/>
        <v>57.5</v>
      </c>
      <c r="W645" s="263">
        <f t="shared" si="11"/>
        <v>-10</v>
      </c>
      <c r="X645" s="257" t="s">
        <v>1594</v>
      </c>
      <c r="Y645" s="257" t="s">
        <v>1799</v>
      </c>
      <c r="Z645" s="257" t="s">
        <v>1550</v>
      </c>
      <c r="AA645" s="251">
        <v>66.14</v>
      </c>
      <c r="AB645" s="248">
        <f t="shared" si="27"/>
        <v>66140000</v>
      </c>
      <c r="AC645" s="248">
        <f t="shared" si="16"/>
        <v>191450000</v>
      </c>
      <c r="AD645" s="251">
        <v>368.4</v>
      </c>
      <c r="AE645" s="49">
        <f t="shared" si="30"/>
        <v>368400000</v>
      </c>
      <c r="AF645" s="258">
        <f t="shared" si="13"/>
        <v>0.3307</v>
      </c>
      <c r="AG645" s="257"/>
      <c r="AH645" s="257"/>
      <c r="AI645" s="273" t="s">
        <v>4122</v>
      </c>
      <c r="AJ645" s="255"/>
    </row>
    <row r="646" ht="15.75" customHeight="1">
      <c r="A646" s="260" t="s">
        <v>4500</v>
      </c>
      <c r="B646" s="49">
        <f t="shared" si="41"/>
        <v>169.77</v>
      </c>
      <c r="C646" s="249">
        <f t="shared" si="2"/>
        <v>0.84885</v>
      </c>
      <c r="D646" s="250">
        <f t="shared" si="3"/>
        <v>0.84885</v>
      </c>
      <c r="E646" s="251">
        <v>200.0</v>
      </c>
      <c r="F646" s="251">
        <v>116.6</v>
      </c>
      <c r="G646" s="48">
        <f t="shared" si="5"/>
        <v>0.6868115686</v>
      </c>
      <c r="H646" s="111">
        <f t="shared" si="6"/>
        <v>103.25</v>
      </c>
      <c r="I646" s="252">
        <f t="shared" si="7"/>
        <v>0.6081757672</v>
      </c>
      <c r="J646" s="266">
        <f t="shared" si="44"/>
        <v>169770000</v>
      </c>
      <c r="K646" s="253">
        <v>2011.0</v>
      </c>
      <c r="L646" s="254" t="s">
        <v>20</v>
      </c>
      <c r="M646" s="267"/>
      <c r="N646" s="267"/>
      <c r="O646" s="267"/>
      <c r="P646" s="267">
        <v>27.0</v>
      </c>
      <c r="Q646" s="255">
        <v>39.0</v>
      </c>
      <c r="R646" s="263">
        <f t="shared" si="8"/>
        <v>33</v>
      </c>
      <c r="S646" s="255">
        <v>48.0</v>
      </c>
      <c r="T646" s="253">
        <v>56.0</v>
      </c>
      <c r="U646" s="253">
        <f t="shared" si="9"/>
        <v>-8</v>
      </c>
      <c r="V646" s="253">
        <f t="shared" si="10"/>
        <v>52</v>
      </c>
      <c r="W646" s="263">
        <f t="shared" si="11"/>
        <v>-19</v>
      </c>
      <c r="X646" s="257" t="s">
        <v>1602</v>
      </c>
      <c r="Y646" s="257" t="s">
        <v>2187</v>
      </c>
      <c r="Z646" s="257" t="s">
        <v>1534</v>
      </c>
      <c r="AA646" s="251">
        <v>53.17</v>
      </c>
      <c r="AB646" s="248">
        <f t="shared" si="27"/>
        <v>53170000</v>
      </c>
      <c r="AC646" s="248">
        <f t="shared" si="16"/>
        <v>116600000</v>
      </c>
      <c r="AD646" s="251">
        <v>103.25</v>
      </c>
      <c r="AE646" s="49">
        <f t="shared" si="30"/>
        <v>103250000</v>
      </c>
      <c r="AF646" s="258">
        <f t="shared" si="13"/>
        <v>0.26585</v>
      </c>
      <c r="AG646" s="257"/>
      <c r="AH646" s="257"/>
      <c r="AI646" s="273" t="s">
        <v>4501</v>
      </c>
      <c r="AJ646" s="255"/>
    </row>
    <row r="647" ht="15.75" customHeight="1">
      <c r="A647" s="260" t="s">
        <v>4088</v>
      </c>
      <c r="B647" s="49">
        <f t="shared" si="41"/>
        <v>331.22</v>
      </c>
      <c r="C647" s="249">
        <f t="shared" si="2"/>
        <v>1.32488</v>
      </c>
      <c r="D647" s="250">
        <f t="shared" si="3"/>
        <v>1.32488</v>
      </c>
      <c r="E647" s="251">
        <v>250.0</v>
      </c>
      <c r="F647" s="251">
        <v>241.07</v>
      </c>
      <c r="G647" s="48">
        <f t="shared" si="5"/>
        <v>0.7278244067</v>
      </c>
      <c r="H647" s="111">
        <f t="shared" si="6"/>
        <v>804.64</v>
      </c>
      <c r="I647" s="252">
        <f t="shared" si="7"/>
        <v>2.429321901</v>
      </c>
      <c r="J647" s="266">
        <f t="shared" si="44"/>
        <v>331220000</v>
      </c>
      <c r="K647" s="253">
        <v>2011.0</v>
      </c>
      <c r="L647" s="254" t="s">
        <v>20</v>
      </c>
      <c r="M647" s="267"/>
      <c r="N647" s="267"/>
      <c r="O647" s="267"/>
      <c r="P647" s="267">
        <v>34.0</v>
      </c>
      <c r="Q647" s="255">
        <v>45.0</v>
      </c>
      <c r="R647" s="263">
        <f t="shared" si="8"/>
        <v>39.5</v>
      </c>
      <c r="S647" s="255">
        <v>61.0</v>
      </c>
      <c r="T647" s="253">
        <v>64.0</v>
      </c>
      <c r="U647" s="248">
        <f t="shared" si="9"/>
        <v>-3</v>
      </c>
      <c r="V647" s="253">
        <f t="shared" si="10"/>
        <v>62.5</v>
      </c>
      <c r="W647" s="263">
        <f t="shared" si="11"/>
        <v>-23</v>
      </c>
      <c r="X647" s="257" t="s">
        <v>1602</v>
      </c>
      <c r="Y647" s="257" t="s">
        <v>1716</v>
      </c>
      <c r="Z647" s="257" t="s">
        <v>1550</v>
      </c>
      <c r="AA647" s="251">
        <v>90.15</v>
      </c>
      <c r="AB647" s="248">
        <f t="shared" si="27"/>
        <v>90150000</v>
      </c>
      <c r="AC647" s="248">
        <f t="shared" si="16"/>
        <v>241070000</v>
      </c>
      <c r="AD647" s="251">
        <v>804.64</v>
      </c>
      <c r="AE647" s="49">
        <f t="shared" si="30"/>
        <v>804640000</v>
      </c>
      <c r="AF647" s="258">
        <f t="shared" si="13"/>
        <v>0.3606</v>
      </c>
      <c r="AG647" s="257"/>
      <c r="AH647" s="257"/>
      <c r="AI647" s="273" t="s">
        <v>4089</v>
      </c>
      <c r="AJ647" s="255"/>
    </row>
    <row r="648" ht="15.75" customHeight="1">
      <c r="A648" s="247" t="s">
        <v>1474</v>
      </c>
      <c r="B648" s="248">
        <f t="shared" si="41"/>
        <v>101.75849</v>
      </c>
      <c r="C648" s="249">
        <f t="shared" ref="C648:C693" si="45">SUM((J648/1000000)/E648)</f>
        <v>101.75849</v>
      </c>
      <c r="D648" s="250">
        <f t="shared" si="3"/>
        <v>101.75849</v>
      </c>
      <c r="E648" s="251">
        <v>1.0</v>
      </c>
      <c r="F648" s="251">
        <f t="shared" ref="F648:F693" si="46">AC648/1000000</f>
        <v>53.261944</v>
      </c>
      <c r="G648" s="48">
        <f t="shared" si="5"/>
        <v>0.5234152354</v>
      </c>
      <c r="H648" s="111">
        <f t="shared" si="6"/>
        <v>48.496546</v>
      </c>
      <c r="I648" s="252">
        <f t="shared" si="7"/>
        <v>0.4765847646</v>
      </c>
      <c r="J648" s="248">
        <v>1.0175849E8</v>
      </c>
      <c r="K648" s="268">
        <v>2012.0</v>
      </c>
      <c r="L648" s="254" t="s">
        <v>20</v>
      </c>
      <c r="M648" s="254"/>
      <c r="N648" s="254"/>
      <c r="O648" s="254"/>
      <c r="P648" s="254">
        <v>6.0</v>
      </c>
      <c r="Q648" s="253">
        <v>18.0</v>
      </c>
      <c r="R648" s="263">
        <f t="shared" si="8"/>
        <v>12</v>
      </c>
      <c r="S648" s="253">
        <v>22.0</v>
      </c>
      <c r="T648" s="253">
        <v>26.0</v>
      </c>
      <c r="U648" s="253">
        <f t="shared" si="9"/>
        <v>-4</v>
      </c>
      <c r="V648" s="253">
        <f t="shared" si="10"/>
        <v>24</v>
      </c>
      <c r="W648" s="263">
        <f t="shared" si="11"/>
        <v>-12</v>
      </c>
      <c r="X648" s="257" t="s">
        <v>1395</v>
      </c>
      <c r="Y648" s="257" t="s">
        <v>1395</v>
      </c>
      <c r="Z648" s="269" t="s">
        <v>1540</v>
      </c>
      <c r="AA648" s="250">
        <f t="shared" ref="AA648:AA693" si="47">AB648/1000000</f>
        <v>33.732515</v>
      </c>
      <c r="AB648" s="248">
        <v>3.3732515E7</v>
      </c>
      <c r="AC648" s="248">
        <v>5.3261944E7</v>
      </c>
      <c r="AD648" s="251">
        <f t="shared" ref="AD648:AD851" si="48">AE648/1000000</f>
        <v>48.496546</v>
      </c>
      <c r="AE648" s="266">
        <v>4.8496546E7</v>
      </c>
      <c r="AF648" s="258">
        <f t="shared" si="13"/>
        <v>33.732515</v>
      </c>
      <c r="AG648" s="257"/>
      <c r="AH648" s="257"/>
      <c r="AI648" s="273" t="s">
        <v>1604</v>
      </c>
      <c r="AJ648" s="255"/>
    </row>
    <row r="649" ht="15.75" customHeight="1">
      <c r="A649" s="247" t="s">
        <v>1406</v>
      </c>
      <c r="B649" s="248">
        <f t="shared" si="41"/>
        <v>37.157648</v>
      </c>
      <c r="C649" s="249">
        <f t="shared" si="45"/>
        <v>37.157648</v>
      </c>
      <c r="D649" s="250">
        <f t="shared" si="3"/>
        <v>37.157648</v>
      </c>
      <c r="E649" s="251">
        <v>1.0</v>
      </c>
      <c r="F649" s="251">
        <f t="shared" si="46"/>
        <v>18.11964</v>
      </c>
      <c r="G649" s="48">
        <f t="shared" si="5"/>
        <v>0.4876422749</v>
      </c>
      <c r="H649" s="111">
        <f t="shared" si="6"/>
        <v>19.038008</v>
      </c>
      <c r="I649" s="252">
        <f t="shared" si="7"/>
        <v>0.5123577251</v>
      </c>
      <c r="J649" s="248">
        <v>3.7157648E7</v>
      </c>
      <c r="K649" s="268">
        <v>2012.0</v>
      </c>
      <c r="L649" s="254" t="s">
        <v>20</v>
      </c>
      <c r="M649" s="254"/>
      <c r="N649" s="254"/>
      <c r="O649" s="254"/>
      <c r="P649" s="254">
        <v>19.0</v>
      </c>
      <c r="Q649" s="253">
        <v>32.0</v>
      </c>
      <c r="R649" s="263">
        <f t="shared" si="8"/>
        <v>25.5</v>
      </c>
      <c r="S649" s="253">
        <v>29.0</v>
      </c>
      <c r="T649" s="253">
        <v>47.0</v>
      </c>
      <c r="U649" s="253">
        <f t="shared" si="9"/>
        <v>-18</v>
      </c>
      <c r="V649" s="253">
        <f t="shared" si="10"/>
        <v>38</v>
      </c>
      <c r="W649" s="263">
        <f t="shared" si="11"/>
        <v>-12.5</v>
      </c>
      <c r="X649" s="257" t="s">
        <v>1395</v>
      </c>
      <c r="Y649" s="257" t="s">
        <v>1611</v>
      </c>
      <c r="Z649" s="269" t="s">
        <v>1540</v>
      </c>
      <c r="AA649" s="250">
        <f t="shared" si="47"/>
        <v>7.955307</v>
      </c>
      <c r="AB649" s="248">
        <v>7955307.0</v>
      </c>
      <c r="AC649" s="248">
        <v>1.811964E7</v>
      </c>
      <c r="AD649" s="251">
        <f t="shared" si="48"/>
        <v>19.038008</v>
      </c>
      <c r="AE649" s="266">
        <v>1.9038008E7</v>
      </c>
      <c r="AF649" s="258">
        <f t="shared" si="13"/>
        <v>7.955307</v>
      </c>
      <c r="AG649" s="257"/>
      <c r="AH649" s="257"/>
      <c r="AI649" s="273" t="s">
        <v>1615</v>
      </c>
      <c r="AJ649" s="255"/>
    </row>
    <row r="650" ht="15.75" customHeight="1">
      <c r="A650" s="247" t="s">
        <v>2048</v>
      </c>
      <c r="B650" s="248">
        <f t="shared" si="41"/>
        <v>12.795755</v>
      </c>
      <c r="C650" s="249">
        <f t="shared" si="45"/>
        <v>6.3978775</v>
      </c>
      <c r="D650" s="250">
        <f t="shared" si="3"/>
        <v>6.3978775</v>
      </c>
      <c r="E650" s="251">
        <v>2.0</v>
      </c>
      <c r="F650" s="251">
        <f t="shared" si="46"/>
        <v>12.795746</v>
      </c>
      <c r="G650" s="48">
        <f t="shared" si="5"/>
        <v>0.9999992966</v>
      </c>
      <c r="H650" s="111">
        <f t="shared" si="6"/>
        <v>9</v>
      </c>
      <c r="I650" s="252">
        <f t="shared" si="7"/>
        <v>0.7033582622</v>
      </c>
      <c r="J650" s="266">
        <f>SUM(AC650+AD650)</f>
        <v>12795755</v>
      </c>
      <c r="K650" s="268">
        <v>2012.0</v>
      </c>
      <c r="L650" s="254" t="s">
        <v>20</v>
      </c>
      <c r="M650" s="254"/>
      <c r="N650" s="254"/>
      <c r="O650" s="254"/>
      <c r="P650" s="254">
        <v>86.0</v>
      </c>
      <c r="Q650" s="253">
        <v>86.0</v>
      </c>
      <c r="R650" s="263">
        <f t="shared" si="8"/>
        <v>86</v>
      </c>
      <c r="S650" s="253">
        <v>76.0</v>
      </c>
      <c r="T650" s="253">
        <v>74.0</v>
      </c>
      <c r="U650" s="253">
        <f t="shared" si="9"/>
        <v>2</v>
      </c>
      <c r="V650" s="253">
        <f t="shared" si="10"/>
        <v>75</v>
      </c>
      <c r="W650" s="263">
        <f t="shared" si="11"/>
        <v>11</v>
      </c>
      <c r="X650" s="257" t="s">
        <v>1750</v>
      </c>
      <c r="Y650" s="257" t="s">
        <v>1750</v>
      </c>
      <c r="Z650" s="269" t="s">
        <v>1534</v>
      </c>
      <c r="AA650" s="250">
        <f t="shared" si="47"/>
        <v>0.169702</v>
      </c>
      <c r="AB650" s="248">
        <v>169702.0</v>
      </c>
      <c r="AC650" s="248">
        <v>1.2795746E7</v>
      </c>
      <c r="AD650" s="251">
        <f t="shared" si="48"/>
        <v>9</v>
      </c>
      <c r="AE650" s="266">
        <v>9000000.0</v>
      </c>
      <c r="AF650" s="258">
        <f t="shared" si="13"/>
        <v>0.084851</v>
      </c>
      <c r="AG650" s="257"/>
      <c r="AH650" s="257"/>
      <c r="AI650" s="273" t="s">
        <v>2049</v>
      </c>
      <c r="AJ650" s="255"/>
    </row>
    <row r="651" ht="15.75" customHeight="1">
      <c r="A651" s="247" t="s">
        <v>1464</v>
      </c>
      <c r="B651" s="248">
        <f t="shared" si="41"/>
        <v>77.712439</v>
      </c>
      <c r="C651" s="249">
        <f t="shared" si="45"/>
        <v>25.90414633</v>
      </c>
      <c r="D651" s="250">
        <f t="shared" si="3"/>
        <v>25.90414633</v>
      </c>
      <c r="E651" s="251">
        <v>3.0</v>
      </c>
      <c r="F651" s="251">
        <f t="shared" si="46"/>
        <v>48.086903</v>
      </c>
      <c r="G651" s="48">
        <f t="shared" si="5"/>
        <v>0.6187799999</v>
      </c>
      <c r="H651" s="111">
        <f t="shared" si="6"/>
        <v>29.625536</v>
      </c>
      <c r="I651" s="252">
        <f t="shared" si="7"/>
        <v>0.3812200001</v>
      </c>
      <c r="J651" s="248">
        <v>7.7712439E7</v>
      </c>
      <c r="K651" s="268">
        <v>2012.0</v>
      </c>
      <c r="L651" s="254" t="s">
        <v>20</v>
      </c>
      <c r="M651" s="254"/>
      <c r="N651" s="254"/>
      <c r="O651" s="254"/>
      <c r="P651" s="254">
        <v>63.0</v>
      </c>
      <c r="Q651" s="253">
        <v>53.0</v>
      </c>
      <c r="R651" s="263">
        <f t="shared" si="8"/>
        <v>58</v>
      </c>
      <c r="S651" s="253">
        <v>61.0</v>
      </c>
      <c r="T651" s="253">
        <v>71.0</v>
      </c>
      <c r="U651" s="253">
        <f t="shared" si="9"/>
        <v>-10</v>
      </c>
      <c r="V651" s="253">
        <f t="shared" si="10"/>
        <v>66</v>
      </c>
      <c r="W651" s="263">
        <f t="shared" si="11"/>
        <v>-8</v>
      </c>
      <c r="X651" s="257" t="s">
        <v>1395</v>
      </c>
      <c r="Y651" s="257" t="s">
        <v>1639</v>
      </c>
      <c r="Z651" s="269" t="s">
        <v>1540</v>
      </c>
      <c r="AA651" s="250">
        <f t="shared" si="47"/>
        <v>18.007634</v>
      </c>
      <c r="AB651" s="248">
        <v>1.8007634E7</v>
      </c>
      <c r="AC651" s="248">
        <v>4.8086903E7</v>
      </c>
      <c r="AD651" s="251">
        <f t="shared" si="48"/>
        <v>29.625536</v>
      </c>
      <c r="AE651" s="266">
        <v>2.9625536E7</v>
      </c>
      <c r="AF651" s="258">
        <f t="shared" si="13"/>
        <v>6.002544667</v>
      </c>
      <c r="AG651" s="257"/>
      <c r="AH651" s="257"/>
      <c r="AI651" s="273" t="s">
        <v>1640</v>
      </c>
      <c r="AJ651" s="255"/>
    </row>
    <row r="652" ht="15.75" customHeight="1">
      <c r="A652" s="247" t="s">
        <v>1453</v>
      </c>
      <c r="B652" s="248">
        <f t="shared" si="41"/>
        <v>142.838957</v>
      </c>
      <c r="C652" s="249">
        <f t="shared" si="45"/>
        <v>28.5677914</v>
      </c>
      <c r="D652" s="250">
        <f t="shared" si="3"/>
        <v>28.5677914</v>
      </c>
      <c r="E652" s="251">
        <v>5.0</v>
      </c>
      <c r="F652" s="251">
        <f t="shared" si="46"/>
        <v>53.9213</v>
      </c>
      <c r="G652" s="48">
        <f t="shared" si="5"/>
        <v>0.3774971558</v>
      </c>
      <c r="H652" s="111">
        <f t="shared" si="6"/>
        <v>88.917657</v>
      </c>
      <c r="I652" s="252">
        <f t="shared" si="7"/>
        <v>0.6225028442</v>
      </c>
      <c r="J652" s="248">
        <v>1.42838957E8</v>
      </c>
      <c r="K652" s="268">
        <v>2012.0</v>
      </c>
      <c r="L652" s="254" t="s">
        <v>20</v>
      </c>
      <c r="M652" s="254"/>
      <c r="N652" s="254"/>
      <c r="O652" s="254"/>
      <c r="P652" s="254">
        <v>24.0</v>
      </c>
      <c r="Q652" s="253">
        <v>40.0</v>
      </c>
      <c r="R652" s="263">
        <f t="shared" si="8"/>
        <v>32</v>
      </c>
      <c r="S652" s="253">
        <v>36.0</v>
      </c>
      <c r="T652" s="253">
        <v>45.0</v>
      </c>
      <c r="U652" s="253">
        <f t="shared" si="9"/>
        <v>-9</v>
      </c>
      <c r="V652" s="253">
        <f t="shared" si="10"/>
        <v>40.5</v>
      </c>
      <c r="W652" s="263">
        <f t="shared" si="11"/>
        <v>-8.5</v>
      </c>
      <c r="X652" s="257" t="s">
        <v>1395</v>
      </c>
      <c r="Y652" s="257" t="s">
        <v>1395</v>
      </c>
      <c r="Z652" s="269" t="s">
        <v>1550</v>
      </c>
      <c r="AA652" s="250">
        <f t="shared" si="47"/>
        <v>29.003866</v>
      </c>
      <c r="AB652" s="248">
        <v>2.9003866E7</v>
      </c>
      <c r="AC652" s="248">
        <v>5.39213E7</v>
      </c>
      <c r="AD652" s="251">
        <f t="shared" si="48"/>
        <v>88.917657</v>
      </c>
      <c r="AE652" s="266">
        <v>8.8917657E7</v>
      </c>
      <c r="AF652" s="258">
        <f t="shared" si="13"/>
        <v>5.8007732</v>
      </c>
      <c r="AG652" s="257"/>
      <c r="AH652" s="257"/>
      <c r="AI652" s="273" t="s">
        <v>1633</v>
      </c>
      <c r="AJ652" s="255"/>
    </row>
    <row r="653" ht="15.75" customHeight="1">
      <c r="A653" s="247" t="s">
        <v>1442</v>
      </c>
      <c r="B653" s="248">
        <f t="shared" si="41"/>
        <v>167.221571</v>
      </c>
      <c r="C653" s="249">
        <f t="shared" si="45"/>
        <v>23.88879586</v>
      </c>
      <c r="D653" s="250">
        <f t="shared" si="3"/>
        <v>23.88879586</v>
      </c>
      <c r="E653" s="251">
        <v>7.0</v>
      </c>
      <c r="F653" s="251">
        <f t="shared" si="46"/>
        <v>113.721571</v>
      </c>
      <c r="G653" s="48">
        <f t="shared" si="5"/>
        <v>0.6800651992</v>
      </c>
      <c r="H653" s="111">
        <f t="shared" si="6"/>
        <v>53.5</v>
      </c>
      <c r="I653" s="252">
        <f t="shared" si="7"/>
        <v>0.3199348008</v>
      </c>
      <c r="J653" s="248">
        <v>1.67221571E8</v>
      </c>
      <c r="K653" s="268">
        <v>2012.0</v>
      </c>
      <c r="L653" s="254" t="s">
        <v>20</v>
      </c>
      <c r="M653" s="254"/>
      <c r="N653" s="254"/>
      <c r="O653" s="254"/>
      <c r="P653" s="254">
        <v>80.0</v>
      </c>
      <c r="Q653" s="253">
        <v>72.0</v>
      </c>
      <c r="R653" s="263">
        <f t="shared" si="8"/>
        <v>76</v>
      </c>
      <c r="S653" s="253">
        <v>61.0</v>
      </c>
      <c r="T653" s="253">
        <v>59.0</v>
      </c>
      <c r="U653" s="253">
        <f t="shared" si="9"/>
        <v>2</v>
      </c>
      <c r="V653" s="253">
        <f t="shared" si="10"/>
        <v>60</v>
      </c>
      <c r="W653" s="263">
        <f t="shared" si="11"/>
        <v>16</v>
      </c>
      <c r="X653" s="257" t="s">
        <v>1543</v>
      </c>
      <c r="Y653" s="257" t="s">
        <v>1543</v>
      </c>
      <c r="Z653" s="269" t="s">
        <v>1654</v>
      </c>
      <c r="AA653" s="250">
        <f t="shared" si="47"/>
        <v>39.12717</v>
      </c>
      <c r="AB653" s="248">
        <v>3.912717E7</v>
      </c>
      <c r="AC653" s="248">
        <v>1.13721571E8</v>
      </c>
      <c r="AD653" s="251">
        <f t="shared" si="48"/>
        <v>53.5</v>
      </c>
      <c r="AE653" s="266">
        <v>5.35E7</v>
      </c>
      <c r="AF653" s="258">
        <f t="shared" si="13"/>
        <v>5.589595714</v>
      </c>
      <c r="AG653" s="257"/>
      <c r="AH653" s="257"/>
      <c r="AI653" s="273" t="s">
        <v>1655</v>
      </c>
      <c r="AJ653" s="255"/>
    </row>
    <row r="654" ht="15.75" customHeight="1">
      <c r="A654" s="247" t="s">
        <v>1982</v>
      </c>
      <c r="B654" s="248">
        <f t="shared" si="41"/>
        <v>48.126384</v>
      </c>
      <c r="C654" s="249">
        <f t="shared" si="45"/>
        <v>6.875197714</v>
      </c>
      <c r="D654" s="250">
        <f t="shared" si="3"/>
        <v>6.875197714</v>
      </c>
      <c r="E654" s="251">
        <v>7.0</v>
      </c>
      <c r="F654" s="251">
        <f t="shared" si="46"/>
        <v>41.003371</v>
      </c>
      <c r="G654" s="48">
        <f t="shared" si="5"/>
        <v>0.8519935967</v>
      </c>
      <c r="H654" s="111">
        <f t="shared" si="6"/>
        <v>7.123013</v>
      </c>
      <c r="I654" s="252">
        <f t="shared" si="7"/>
        <v>0.1480064033</v>
      </c>
      <c r="J654" s="248">
        <v>4.8126384E7</v>
      </c>
      <c r="K654" s="268">
        <v>2012.0</v>
      </c>
      <c r="L654" s="254" t="s">
        <v>20</v>
      </c>
      <c r="M654" s="254"/>
      <c r="N654" s="254"/>
      <c r="O654" s="254"/>
      <c r="P654" s="254">
        <v>85.0</v>
      </c>
      <c r="Q654" s="253">
        <v>68.0</v>
      </c>
      <c r="R654" s="263">
        <f t="shared" si="8"/>
        <v>76.5</v>
      </c>
      <c r="S654" s="253">
        <v>86.0</v>
      </c>
      <c r="T654" s="253">
        <v>77.0</v>
      </c>
      <c r="U654" s="253">
        <f t="shared" si="9"/>
        <v>9</v>
      </c>
      <c r="V654" s="253">
        <f t="shared" si="10"/>
        <v>81.5</v>
      </c>
      <c r="W654" s="263">
        <f t="shared" si="11"/>
        <v>-5</v>
      </c>
      <c r="X654" s="257" t="s">
        <v>1983</v>
      </c>
      <c r="Y654" s="257" t="s">
        <v>1984</v>
      </c>
      <c r="Z654" s="269" t="s">
        <v>1540</v>
      </c>
      <c r="AA654" s="250">
        <f t="shared" si="47"/>
        <v>13.152683</v>
      </c>
      <c r="AB654" s="248">
        <v>1.3152683E7</v>
      </c>
      <c r="AC654" s="248">
        <v>4.1003371E7</v>
      </c>
      <c r="AD654" s="251">
        <f t="shared" si="48"/>
        <v>7.123013</v>
      </c>
      <c r="AE654" s="266">
        <v>7123013.0</v>
      </c>
      <c r="AF654" s="258">
        <f t="shared" si="13"/>
        <v>1.878954714</v>
      </c>
      <c r="AG654" s="257"/>
      <c r="AH654" s="257"/>
      <c r="AI654" s="273" t="s">
        <v>1985</v>
      </c>
      <c r="AJ654" s="255"/>
    </row>
    <row r="655" ht="15.75" customHeight="1">
      <c r="A655" s="247" t="s">
        <v>1467</v>
      </c>
      <c r="B655" s="248">
        <f t="shared" si="41"/>
        <v>136.836156</v>
      </c>
      <c r="C655" s="249">
        <f t="shared" si="45"/>
        <v>13.6836156</v>
      </c>
      <c r="D655" s="250">
        <f t="shared" si="3"/>
        <v>13.6836156</v>
      </c>
      <c r="E655" s="251">
        <v>10.0</v>
      </c>
      <c r="F655" s="251">
        <f t="shared" si="46"/>
        <v>46.412041</v>
      </c>
      <c r="G655" s="48">
        <f t="shared" si="5"/>
        <v>0.339179661</v>
      </c>
      <c r="H655" s="111">
        <f t="shared" si="6"/>
        <v>90.424115</v>
      </c>
      <c r="I655" s="252">
        <f t="shared" si="7"/>
        <v>0.660820339</v>
      </c>
      <c r="J655" s="248">
        <v>1.36836156E8</v>
      </c>
      <c r="K655" s="268">
        <v>2012.0</v>
      </c>
      <c r="L655" s="254" t="s">
        <v>20</v>
      </c>
      <c r="M655" s="254"/>
      <c r="N655" s="254"/>
      <c r="O655" s="254"/>
      <c r="P655" s="254">
        <v>78.0</v>
      </c>
      <c r="Q655" s="253">
        <v>62.0</v>
      </c>
      <c r="R655" s="263">
        <f t="shared" si="8"/>
        <v>70</v>
      </c>
      <c r="S655" s="253">
        <v>79.0</v>
      </c>
      <c r="T655" s="253">
        <v>77.0</v>
      </c>
      <c r="U655" s="253">
        <f t="shared" si="9"/>
        <v>2</v>
      </c>
      <c r="V655" s="253">
        <f t="shared" si="10"/>
        <v>78</v>
      </c>
      <c r="W655" s="263">
        <f t="shared" si="11"/>
        <v>-8</v>
      </c>
      <c r="X655" s="257" t="s">
        <v>1543</v>
      </c>
      <c r="Y655" s="257" t="s">
        <v>1543</v>
      </c>
      <c r="Z655" s="269" t="s">
        <v>1534</v>
      </c>
      <c r="AA655" s="250">
        <f t="shared" si="47"/>
        <v>0.737051</v>
      </c>
      <c r="AB655" s="248">
        <v>737051.0</v>
      </c>
      <c r="AC655" s="248">
        <v>4.6412041E7</v>
      </c>
      <c r="AD655" s="251">
        <f t="shared" si="48"/>
        <v>90.424115</v>
      </c>
      <c r="AE655" s="266">
        <v>9.0424115E7</v>
      </c>
      <c r="AF655" s="258">
        <f t="shared" si="13"/>
        <v>0.0737051</v>
      </c>
      <c r="AG655" s="257"/>
      <c r="AH655" s="257"/>
      <c r="AI655" s="273" t="s">
        <v>1701</v>
      </c>
      <c r="AJ655" s="255"/>
    </row>
    <row r="656" ht="15.75" customHeight="1">
      <c r="A656" s="247" t="s">
        <v>1471</v>
      </c>
      <c r="B656" s="248">
        <f t="shared" si="41"/>
        <v>104.907746</v>
      </c>
      <c r="C656" s="249">
        <f t="shared" si="45"/>
        <v>10.4907746</v>
      </c>
      <c r="D656" s="250">
        <f t="shared" si="3"/>
        <v>10.4907746</v>
      </c>
      <c r="E656" s="251">
        <v>10.0</v>
      </c>
      <c r="F656" s="251">
        <f t="shared" si="46"/>
        <v>86.907746</v>
      </c>
      <c r="G656" s="48">
        <f t="shared" si="5"/>
        <v>0.8284206773</v>
      </c>
      <c r="H656" s="111">
        <f t="shared" si="6"/>
        <v>18</v>
      </c>
      <c r="I656" s="252">
        <f t="shared" si="7"/>
        <v>0.1715793227</v>
      </c>
      <c r="J656" s="248">
        <v>1.04907746E8</v>
      </c>
      <c r="K656" s="268">
        <v>2012.0</v>
      </c>
      <c r="L656" s="254" t="s">
        <v>20</v>
      </c>
      <c r="M656" s="254"/>
      <c r="N656" s="254"/>
      <c r="O656" s="254"/>
      <c r="P656" s="254">
        <v>65.0</v>
      </c>
      <c r="Q656" s="253">
        <v>50.0</v>
      </c>
      <c r="R656" s="263">
        <f t="shared" si="8"/>
        <v>57.5</v>
      </c>
      <c r="S656" s="253">
        <v>51.0</v>
      </c>
      <c r="T656" s="253">
        <v>60.0</v>
      </c>
      <c r="U656" s="253">
        <f t="shared" si="9"/>
        <v>-9</v>
      </c>
      <c r="V656" s="253">
        <f t="shared" si="10"/>
        <v>55.5</v>
      </c>
      <c r="W656" s="263">
        <f t="shared" si="11"/>
        <v>2</v>
      </c>
      <c r="X656" s="257" t="s">
        <v>1543</v>
      </c>
      <c r="Y656" s="257" t="s">
        <v>1543</v>
      </c>
      <c r="Z656" s="269" t="s">
        <v>1540</v>
      </c>
      <c r="AA656" s="250">
        <f t="shared" si="47"/>
        <v>26.58846</v>
      </c>
      <c r="AB656" s="248">
        <v>2.658846E7</v>
      </c>
      <c r="AC656" s="248">
        <v>8.6907746E7</v>
      </c>
      <c r="AD656" s="251">
        <f t="shared" si="48"/>
        <v>18</v>
      </c>
      <c r="AE656" s="266">
        <v>1.8E7</v>
      </c>
      <c r="AF656" s="258">
        <f t="shared" si="13"/>
        <v>2.658846</v>
      </c>
      <c r="AG656" s="257"/>
      <c r="AH656" s="257"/>
      <c r="AI656" s="273" t="s">
        <v>1758</v>
      </c>
      <c r="AJ656" s="255"/>
    </row>
    <row r="657" ht="15.75" customHeight="1">
      <c r="A657" s="260" t="s">
        <v>2490</v>
      </c>
      <c r="B657" s="248">
        <f t="shared" si="41"/>
        <v>39.462138</v>
      </c>
      <c r="C657" s="249">
        <f t="shared" si="45"/>
        <v>3.9462138</v>
      </c>
      <c r="D657" s="250">
        <f t="shared" si="3"/>
        <v>3.9462138</v>
      </c>
      <c r="E657" s="251">
        <v>10.0</v>
      </c>
      <c r="F657" s="251">
        <f t="shared" si="46"/>
        <v>31.611916</v>
      </c>
      <c r="G657" s="48">
        <f t="shared" si="5"/>
        <v>0.8010695214</v>
      </c>
      <c r="H657" s="111">
        <f t="shared" si="6"/>
        <v>7.850222</v>
      </c>
      <c r="I657" s="252">
        <f t="shared" si="7"/>
        <v>0.1989304786</v>
      </c>
      <c r="J657" s="248">
        <v>3.9462138E7</v>
      </c>
      <c r="K657" s="268">
        <v>2012.0</v>
      </c>
      <c r="L657" s="254" t="s">
        <v>20</v>
      </c>
      <c r="M657" s="254"/>
      <c r="N657" s="254"/>
      <c r="O657" s="254"/>
      <c r="P657" s="254">
        <v>10.0</v>
      </c>
      <c r="Q657" s="253">
        <v>31.0</v>
      </c>
      <c r="R657" s="263">
        <f t="shared" si="8"/>
        <v>20.5</v>
      </c>
      <c r="S657" s="253">
        <v>42.0</v>
      </c>
      <c r="T657" s="253">
        <v>52.0</v>
      </c>
      <c r="U657" s="253">
        <f t="shared" si="9"/>
        <v>-10</v>
      </c>
      <c r="V657" s="253">
        <f t="shared" si="10"/>
        <v>47</v>
      </c>
      <c r="W657" s="263">
        <f t="shared" si="11"/>
        <v>-26.5</v>
      </c>
      <c r="X657" s="257" t="s">
        <v>1395</v>
      </c>
      <c r="Y657" s="257" t="s">
        <v>1639</v>
      </c>
      <c r="Z657" s="269" t="s">
        <v>1540</v>
      </c>
      <c r="AA657" s="250">
        <f t="shared" si="47"/>
        <v>12.287234</v>
      </c>
      <c r="AB657" s="248">
        <v>1.2287234E7</v>
      </c>
      <c r="AC657" s="248">
        <v>3.1611916E7</v>
      </c>
      <c r="AD657" s="251">
        <f t="shared" si="48"/>
        <v>7.850222</v>
      </c>
      <c r="AE657" s="266">
        <v>7850222.0</v>
      </c>
      <c r="AF657" s="258">
        <f t="shared" si="13"/>
        <v>1.2287234</v>
      </c>
      <c r="AG657" s="257"/>
      <c r="AH657" s="257"/>
      <c r="AI657" s="273" t="s">
        <v>2491</v>
      </c>
      <c r="AJ657" s="255"/>
    </row>
    <row r="658" ht="15.75" customHeight="1">
      <c r="A658" s="247" t="s">
        <v>1753</v>
      </c>
      <c r="B658" s="248">
        <f t="shared" si="41"/>
        <v>126.636097</v>
      </c>
      <c r="C658" s="249">
        <f t="shared" si="45"/>
        <v>10.55300808</v>
      </c>
      <c r="D658" s="250">
        <f t="shared" si="3"/>
        <v>10.55300808</v>
      </c>
      <c r="E658" s="251">
        <v>12.0</v>
      </c>
      <c r="F658" s="251">
        <f t="shared" si="46"/>
        <v>64.575175</v>
      </c>
      <c r="G658" s="48">
        <f t="shared" si="5"/>
        <v>0.5099270787</v>
      </c>
      <c r="H658" s="111">
        <f t="shared" si="6"/>
        <v>62.060922</v>
      </c>
      <c r="I658" s="252">
        <f t="shared" si="7"/>
        <v>0.4900729213</v>
      </c>
      <c r="J658" s="248">
        <v>1.26636097E8</v>
      </c>
      <c r="K658" s="268">
        <v>2012.0</v>
      </c>
      <c r="L658" s="254" t="s">
        <v>20</v>
      </c>
      <c r="M658" s="254"/>
      <c r="N658" s="254"/>
      <c r="O658" s="254"/>
      <c r="P658" s="254">
        <v>85.0</v>
      </c>
      <c r="Q658" s="253">
        <v>69.0</v>
      </c>
      <c r="R658" s="263">
        <f t="shared" si="8"/>
        <v>77</v>
      </c>
      <c r="S658" s="253">
        <v>71.0</v>
      </c>
      <c r="T658" s="253">
        <v>73.0</v>
      </c>
      <c r="U658" s="253">
        <f t="shared" si="9"/>
        <v>-2</v>
      </c>
      <c r="V658" s="253">
        <f t="shared" si="10"/>
        <v>72</v>
      </c>
      <c r="W658" s="263">
        <f t="shared" si="11"/>
        <v>5</v>
      </c>
      <c r="X658" s="257" t="s">
        <v>1629</v>
      </c>
      <c r="Y658" s="257" t="s">
        <v>1754</v>
      </c>
      <c r="Z658" s="269" t="s">
        <v>1540</v>
      </c>
      <c r="AA658" s="250">
        <f t="shared" si="47"/>
        <v>22.004098</v>
      </c>
      <c r="AB658" s="248">
        <v>2.2004098E7</v>
      </c>
      <c r="AC658" s="248">
        <v>6.4575175E7</v>
      </c>
      <c r="AD658" s="251">
        <f t="shared" si="48"/>
        <v>62.060922</v>
      </c>
      <c r="AE658" s="266">
        <v>6.2060922E7</v>
      </c>
      <c r="AF658" s="258">
        <f t="shared" si="13"/>
        <v>1.833674833</v>
      </c>
      <c r="AG658" s="257"/>
      <c r="AH658" s="257"/>
      <c r="AI658" s="273" t="s">
        <v>1755</v>
      </c>
      <c r="AJ658" s="255"/>
    </row>
    <row r="659" ht="15.75" customHeight="1">
      <c r="A659" s="260" t="s">
        <v>2944</v>
      </c>
      <c r="B659" s="248">
        <f t="shared" si="41"/>
        <v>35.485056</v>
      </c>
      <c r="C659" s="249">
        <f t="shared" si="45"/>
        <v>2.957088</v>
      </c>
      <c r="D659" s="250">
        <f t="shared" si="3"/>
        <v>2.957088</v>
      </c>
      <c r="E659" s="251">
        <v>12.0</v>
      </c>
      <c r="F659" s="251">
        <f t="shared" si="46"/>
        <v>7.919574</v>
      </c>
      <c r="G659" s="48">
        <f t="shared" si="5"/>
        <v>0.2231805411</v>
      </c>
      <c r="H659" s="111">
        <f t="shared" si="6"/>
        <v>27.565482</v>
      </c>
      <c r="I659" s="252">
        <f t="shared" si="7"/>
        <v>0.7768194589</v>
      </c>
      <c r="J659" s="248">
        <v>3.5485056E7</v>
      </c>
      <c r="K659" s="268">
        <v>2012.0</v>
      </c>
      <c r="L659" s="254" t="s">
        <v>20</v>
      </c>
      <c r="M659" s="254"/>
      <c r="N659" s="254"/>
      <c r="O659" s="254"/>
      <c r="P659" s="254">
        <v>87.0</v>
      </c>
      <c r="Q659" s="253">
        <v>73.0</v>
      </c>
      <c r="R659" s="263">
        <f t="shared" si="8"/>
        <v>80</v>
      </c>
      <c r="S659" s="253">
        <v>63.0</v>
      </c>
      <c r="T659" s="253">
        <v>70.0</v>
      </c>
      <c r="U659" s="253">
        <f t="shared" si="9"/>
        <v>-7</v>
      </c>
      <c r="V659" s="253">
        <f t="shared" si="10"/>
        <v>66.5</v>
      </c>
      <c r="W659" s="263">
        <f t="shared" si="11"/>
        <v>13.5</v>
      </c>
      <c r="X659" s="270" t="s">
        <v>1527</v>
      </c>
      <c r="Y659" s="257" t="s">
        <v>1527</v>
      </c>
      <c r="Z659" s="269" t="s">
        <v>1540</v>
      </c>
      <c r="AA659" s="250">
        <f t="shared" si="47"/>
        <v>2.002165</v>
      </c>
      <c r="AB659" s="248">
        <v>2002165.0</v>
      </c>
      <c r="AC659" s="248">
        <v>7919574.0</v>
      </c>
      <c r="AD659" s="251">
        <f t="shared" si="48"/>
        <v>27.565482</v>
      </c>
      <c r="AE659" s="266">
        <v>2.7565482E7</v>
      </c>
      <c r="AF659" s="258">
        <f t="shared" si="13"/>
        <v>0.1668470833</v>
      </c>
      <c r="AG659" s="257"/>
      <c r="AH659" s="257"/>
      <c r="AI659" s="273" t="s">
        <v>2945</v>
      </c>
      <c r="AJ659" s="255"/>
    </row>
    <row r="660" ht="15.75" customHeight="1">
      <c r="A660" s="260" t="s">
        <v>3174</v>
      </c>
      <c r="B660" s="248">
        <f t="shared" si="41"/>
        <v>33.384127</v>
      </c>
      <c r="C660" s="249">
        <f t="shared" si="45"/>
        <v>2.568009769</v>
      </c>
      <c r="D660" s="250">
        <f t="shared" si="3"/>
        <v>2.568009769</v>
      </c>
      <c r="E660" s="251">
        <v>13.0</v>
      </c>
      <c r="F660" s="251">
        <f t="shared" si="46"/>
        <v>17.742948</v>
      </c>
      <c r="G660" s="48">
        <f t="shared" si="5"/>
        <v>0.5314785676</v>
      </c>
      <c r="H660" s="111">
        <f t="shared" si="6"/>
        <v>15.641179</v>
      </c>
      <c r="I660" s="252">
        <f t="shared" si="7"/>
        <v>0.4685214324</v>
      </c>
      <c r="J660" s="248">
        <v>3.3384127E7</v>
      </c>
      <c r="K660" s="268">
        <v>2012.0</v>
      </c>
      <c r="L660" s="254" t="s">
        <v>20</v>
      </c>
      <c r="M660" s="254"/>
      <c r="N660" s="254"/>
      <c r="O660" s="254"/>
      <c r="P660" s="254">
        <v>85.0</v>
      </c>
      <c r="Q660" s="253">
        <v>67.0</v>
      </c>
      <c r="R660" s="263">
        <f t="shared" si="8"/>
        <v>76</v>
      </c>
      <c r="S660" s="253">
        <v>89.0</v>
      </c>
      <c r="T660" s="253">
        <v>84.0</v>
      </c>
      <c r="U660" s="253">
        <f t="shared" si="9"/>
        <v>5</v>
      </c>
      <c r="V660" s="253">
        <f t="shared" si="10"/>
        <v>86.5</v>
      </c>
      <c r="W660" s="263">
        <f t="shared" si="11"/>
        <v>-10.5</v>
      </c>
      <c r="X660" s="257" t="s">
        <v>1605</v>
      </c>
      <c r="Y660" s="257" t="s">
        <v>1605</v>
      </c>
      <c r="Z660" s="269" t="s">
        <v>1534</v>
      </c>
      <c r="AA660" s="250">
        <f t="shared" si="47"/>
        <v>0.228359</v>
      </c>
      <c r="AB660" s="248">
        <v>228359.0</v>
      </c>
      <c r="AC660" s="248">
        <v>1.7742948E7</v>
      </c>
      <c r="AD660" s="251">
        <f t="shared" si="48"/>
        <v>15.641179</v>
      </c>
      <c r="AE660" s="266">
        <v>1.5641179E7</v>
      </c>
      <c r="AF660" s="258">
        <f t="shared" si="13"/>
        <v>0.01756607692</v>
      </c>
      <c r="AG660" s="257"/>
      <c r="AH660" s="257"/>
      <c r="AI660" s="273" t="s">
        <v>3175</v>
      </c>
      <c r="AJ660" s="255"/>
    </row>
    <row r="661" ht="15.75" customHeight="1">
      <c r="A661" s="247" t="s">
        <v>2071</v>
      </c>
      <c r="B661" s="248">
        <f t="shared" si="41"/>
        <v>85.446075</v>
      </c>
      <c r="C661" s="249">
        <f t="shared" si="45"/>
        <v>6.103291071</v>
      </c>
      <c r="D661" s="250">
        <f t="shared" si="3"/>
        <v>6.103291071</v>
      </c>
      <c r="E661" s="251">
        <v>14.0</v>
      </c>
      <c r="F661" s="251">
        <f t="shared" si="46"/>
        <v>49.130154</v>
      </c>
      <c r="G661" s="48">
        <f t="shared" si="5"/>
        <v>0.5749843278</v>
      </c>
      <c r="H661" s="111">
        <f t="shared" si="6"/>
        <v>36.315921</v>
      </c>
      <c r="I661" s="252">
        <f t="shared" si="7"/>
        <v>0.4250156722</v>
      </c>
      <c r="J661" s="248">
        <v>8.5446075E7</v>
      </c>
      <c r="K661" s="268">
        <v>2012.0</v>
      </c>
      <c r="L661" s="254" t="s">
        <v>20</v>
      </c>
      <c r="M661" s="254"/>
      <c r="N661" s="254"/>
      <c r="O661" s="254"/>
      <c r="P661" s="254">
        <v>40.0</v>
      </c>
      <c r="Q661" s="253">
        <v>45.0</v>
      </c>
      <c r="R661" s="263">
        <f t="shared" si="8"/>
        <v>42.5</v>
      </c>
      <c r="S661" s="253">
        <v>49.0</v>
      </c>
      <c r="T661" s="253">
        <v>54.0</v>
      </c>
      <c r="U661" s="253">
        <f t="shared" si="9"/>
        <v>-5</v>
      </c>
      <c r="V661" s="253">
        <f t="shared" si="10"/>
        <v>51.5</v>
      </c>
      <c r="W661" s="263">
        <f t="shared" si="11"/>
        <v>-9</v>
      </c>
      <c r="X661" s="257" t="s">
        <v>1395</v>
      </c>
      <c r="Y661" s="257" t="s">
        <v>1611</v>
      </c>
      <c r="Z661" s="269" t="s">
        <v>1540</v>
      </c>
      <c r="AA661" s="250">
        <f t="shared" si="47"/>
        <v>17.73248</v>
      </c>
      <c r="AB661" s="248">
        <v>1.773248E7</v>
      </c>
      <c r="AC661" s="248">
        <v>4.9130154E7</v>
      </c>
      <c r="AD661" s="251">
        <f t="shared" si="48"/>
        <v>36.315921</v>
      </c>
      <c r="AE661" s="266">
        <v>3.6315921E7</v>
      </c>
      <c r="AF661" s="258">
        <f t="shared" si="13"/>
        <v>1.266605714</v>
      </c>
      <c r="AG661" s="257"/>
      <c r="AH661" s="257"/>
      <c r="AI661" s="273" t="s">
        <v>2072</v>
      </c>
      <c r="AJ661" s="255"/>
    </row>
    <row r="662" ht="15.75" customHeight="1">
      <c r="A662" s="260" t="s">
        <v>3728</v>
      </c>
      <c r="B662" s="248">
        <f t="shared" si="41"/>
        <v>24.637469</v>
      </c>
      <c r="C662" s="249">
        <f t="shared" si="45"/>
        <v>1.759819214</v>
      </c>
      <c r="D662" s="250">
        <f t="shared" si="3"/>
        <v>1.759819214</v>
      </c>
      <c r="E662" s="251">
        <v>14.0</v>
      </c>
      <c r="F662" s="251">
        <f t="shared" si="46"/>
        <v>24.397469</v>
      </c>
      <c r="G662" s="48">
        <f t="shared" si="5"/>
        <v>0.9902587396</v>
      </c>
      <c r="H662" s="111">
        <f t="shared" si="6"/>
        <v>0.24</v>
      </c>
      <c r="I662" s="252">
        <f t="shared" si="7"/>
        <v>0.009741260354</v>
      </c>
      <c r="J662" s="248">
        <v>2.4637469E7</v>
      </c>
      <c r="K662" s="268">
        <v>2012.0</v>
      </c>
      <c r="L662" s="254" t="s">
        <v>20</v>
      </c>
      <c r="M662" s="254"/>
      <c r="N662" s="254"/>
      <c r="O662" s="254"/>
      <c r="P662" s="254">
        <v>57.0</v>
      </c>
      <c r="Q662" s="253">
        <v>54.0</v>
      </c>
      <c r="R662" s="263">
        <f t="shared" si="8"/>
        <v>55.5</v>
      </c>
      <c r="S662" s="253">
        <v>65.0</v>
      </c>
      <c r="T662" s="253">
        <v>63.0</v>
      </c>
      <c r="U662" s="253">
        <f t="shared" si="9"/>
        <v>2</v>
      </c>
      <c r="V662" s="253">
        <f t="shared" si="10"/>
        <v>64</v>
      </c>
      <c r="W662" s="263">
        <f t="shared" si="11"/>
        <v>-8.5</v>
      </c>
      <c r="X662" s="257" t="s">
        <v>1605</v>
      </c>
      <c r="Y662" s="257" t="s">
        <v>3729</v>
      </c>
      <c r="Z662" s="257" t="s">
        <v>1567</v>
      </c>
      <c r="AA662" s="250">
        <f t="shared" si="47"/>
        <v>11.643342</v>
      </c>
      <c r="AB662" s="248">
        <v>1.1643342E7</v>
      </c>
      <c r="AC662" s="248">
        <v>2.4397469E7</v>
      </c>
      <c r="AD662" s="251">
        <f t="shared" si="48"/>
        <v>0.24</v>
      </c>
      <c r="AE662" s="266">
        <v>240000.0</v>
      </c>
      <c r="AF662" s="258">
        <f t="shared" si="13"/>
        <v>0.8316672857</v>
      </c>
      <c r="AG662" s="257"/>
      <c r="AH662" s="257"/>
      <c r="AI662" s="273" t="s">
        <v>3730</v>
      </c>
      <c r="AJ662" s="255"/>
    </row>
    <row r="663" ht="15.75" customHeight="1">
      <c r="A663" s="260" t="s">
        <v>3188</v>
      </c>
      <c r="B663" s="248">
        <f t="shared" si="41"/>
        <v>37.930465</v>
      </c>
      <c r="C663" s="249">
        <f t="shared" si="45"/>
        <v>2.528697667</v>
      </c>
      <c r="D663" s="250">
        <f t="shared" si="3"/>
        <v>2.528697667</v>
      </c>
      <c r="E663" s="251">
        <v>15.0</v>
      </c>
      <c r="F663" s="251">
        <f t="shared" si="46"/>
        <v>15.026056</v>
      </c>
      <c r="G663" s="48">
        <f t="shared" si="5"/>
        <v>0.396147424</v>
      </c>
      <c r="H663" s="111">
        <f t="shared" si="6"/>
        <v>22.904409</v>
      </c>
      <c r="I663" s="252">
        <f t="shared" si="7"/>
        <v>0.603852576</v>
      </c>
      <c r="J663" s="248">
        <v>3.7930465E7</v>
      </c>
      <c r="K663" s="268">
        <v>2012.0</v>
      </c>
      <c r="L663" s="254" t="s">
        <v>20</v>
      </c>
      <c r="M663" s="254"/>
      <c r="N663" s="254"/>
      <c r="O663" s="254"/>
      <c r="P663" s="254">
        <v>75.0</v>
      </c>
      <c r="Q663" s="253">
        <v>64.0</v>
      </c>
      <c r="R663" s="263">
        <f t="shared" si="8"/>
        <v>69.5</v>
      </c>
      <c r="S663" s="253">
        <v>44.0</v>
      </c>
      <c r="T663" s="253">
        <v>59.0</v>
      </c>
      <c r="U663" s="253">
        <f t="shared" si="9"/>
        <v>-15</v>
      </c>
      <c r="V663" s="253">
        <f t="shared" si="10"/>
        <v>51.5</v>
      </c>
      <c r="W663" s="263">
        <f t="shared" si="11"/>
        <v>18</v>
      </c>
      <c r="X663" s="257" t="s">
        <v>1983</v>
      </c>
      <c r="Y663" s="257" t="s">
        <v>1984</v>
      </c>
      <c r="Z663" s="269" t="s">
        <v>1534</v>
      </c>
      <c r="AA663" s="250">
        <f t="shared" si="47"/>
        <v>6.8129</v>
      </c>
      <c r="AB663" s="248">
        <v>6812900.0</v>
      </c>
      <c r="AC663" s="248">
        <v>1.5026056E7</v>
      </c>
      <c r="AD663" s="251">
        <f t="shared" si="48"/>
        <v>22.904409</v>
      </c>
      <c r="AE663" s="266">
        <v>2.2904409E7</v>
      </c>
      <c r="AF663" s="258">
        <f t="shared" si="13"/>
        <v>0.4541933333</v>
      </c>
      <c r="AG663" s="257"/>
      <c r="AH663" s="257"/>
      <c r="AI663" s="273" t="s">
        <v>3189</v>
      </c>
      <c r="AJ663" s="255"/>
    </row>
    <row r="664" ht="15.75" customHeight="1">
      <c r="A664" s="260" t="s">
        <v>3339</v>
      </c>
      <c r="B664" s="248">
        <f t="shared" si="41"/>
        <v>34.564651</v>
      </c>
      <c r="C664" s="249">
        <f t="shared" si="45"/>
        <v>2.304310067</v>
      </c>
      <c r="D664" s="250">
        <f t="shared" si="3"/>
        <v>2.304310067</v>
      </c>
      <c r="E664" s="251">
        <v>15.0</v>
      </c>
      <c r="F664" s="251">
        <f t="shared" si="46"/>
        <v>9.047981</v>
      </c>
      <c r="G664" s="48">
        <f t="shared" si="5"/>
        <v>0.2617697775</v>
      </c>
      <c r="H664" s="111">
        <f t="shared" si="6"/>
        <v>25.51667</v>
      </c>
      <c r="I664" s="252">
        <f t="shared" si="7"/>
        <v>0.7382302225</v>
      </c>
      <c r="J664" s="248">
        <v>3.4564651E7</v>
      </c>
      <c r="K664" s="268">
        <v>2012.0</v>
      </c>
      <c r="L664" s="254" t="s">
        <v>20</v>
      </c>
      <c r="M664" s="254"/>
      <c r="N664" s="254"/>
      <c r="O664" s="254"/>
      <c r="P664" s="254">
        <v>67.0</v>
      </c>
      <c r="Q664" s="253">
        <v>58.0</v>
      </c>
      <c r="R664" s="263">
        <f t="shared" si="8"/>
        <v>62.5</v>
      </c>
      <c r="S664" s="253">
        <v>64.0</v>
      </c>
      <c r="T664" s="253">
        <v>65.0</v>
      </c>
      <c r="U664" s="253">
        <f t="shared" si="9"/>
        <v>-1</v>
      </c>
      <c r="V664" s="253">
        <f t="shared" si="10"/>
        <v>64.5</v>
      </c>
      <c r="W664" s="263">
        <f t="shared" si="11"/>
        <v>-2</v>
      </c>
      <c r="X664" s="257" t="s">
        <v>1543</v>
      </c>
      <c r="Y664" s="257" t="s">
        <v>1616</v>
      </c>
      <c r="Z664" s="269" t="s">
        <v>1534</v>
      </c>
      <c r="AA664" s="250">
        <f t="shared" si="47"/>
        <v>0.225894</v>
      </c>
      <c r="AB664" s="248">
        <v>225894.0</v>
      </c>
      <c r="AC664" s="248">
        <v>9047981.0</v>
      </c>
      <c r="AD664" s="251">
        <f t="shared" si="48"/>
        <v>25.51667</v>
      </c>
      <c r="AE664" s="266">
        <v>2.551667E7</v>
      </c>
      <c r="AF664" s="258">
        <f t="shared" si="13"/>
        <v>0.0150596</v>
      </c>
      <c r="AG664" s="257"/>
      <c r="AH664" s="257"/>
      <c r="AI664" s="273" t="s">
        <v>3340</v>
      </c>
      <c r="AJ664" s="255"/>
    </row>
    <row r="665" ht="15.75" customHeight="1">
      <c r="A665" s="260" t="s">
        <v>4115</v>
      </c>
      <c r="B665" s="248">
        <f t="shared" si="41"/>
        <v>19.422261</v>
      </c>
      <c r="C665" s="249">
        <f t="shared" si="45"/>
        <v>1.2948174</v>
      </c>
      <c r="D665" s="250">
        <f t="shared" si="3"/>
        <v>1.2948174</v>
      </c>
      <c r="E665" s="251">
        <v>15.0</v>
      </c>
      <c r="F665" s="251">
        <f t="shared" si="46"/>
        <v>15.024049</v>
      </c>
      <c r="G665" s="48">
        <f t="shared" si="5"/>
        <v>0.7735478892</v>
      </c>
      <c r="H665" s="111">
        <f t="shared" si="6"/>
        <v>4.398212</v>
      </c>
      <c r="I665" s="252">
        <f t="shared" si="7"/>
        <v>0.2264521108</v>
      </c>
      <c r="J665" s="248">
        <v>1.9422261E7</v>
      </c>
      <c r="K665" s="268">
        <v>2012.0</v>
      </c>
      <c r="L665" s="254" t="s">
        <v>20</v>
      </c>
      <c r="M665" s="254"/>
      <c r="N665" s="254"/>
      <c r="O665" s="254"/>
      <c r="P665" s="254">
        <v>83.0</v>
      </c>
      <c r="Q665" s="253">
        <v>66.0</v>
      </c>
      <c r="R665" s="263">
        <f t="shared" si="8"/>
        <v>74.5</v>
      </c>
      <c r="S665" s="253">
        <v>71.0</v>
      </c>
      <c r="T665" s="253">
        <v>74.0</v>
      </c>
      <c r="U665" s="253">
        <f t="shared" si="9"/>
        <v>-3</v>
      </c>
      <c r="V665" s="253">
        <f t="shared" si="10"/>
        <v>72.5</v>
      </c>
      <c r="W665" s="263">
        <f t="shared" si="11"/>
        <v>2</v>
      </c>
      <c r="X665" s="257" t="s">
        <v>1543</v>
      </c>
      <c r="Y665" s="257" t="s">
        <v>4116</v>
      </c>
      <c r="Z665" s="269" t="s">
        <v>1540</v>
      </c>
      <c r="AA665" s="250">
        <f t="shared" si="47"/>
        <v>4.174915</v>
      </c>
      <c r="AB665" s="248">
        <v>4174915.0</v>
      </c>
      <c r="AC665" s="248">
        <v>1.5024049E7</v>
      </c>
      <c r="AD665" s="251">
        <f t="shared" si="48"/>
        <v>4.398212</v>
      </c>
      <c r="AE665" s="266">
        <v>4398212.0</v>
      </c>
      <c r="AF665" s="258">
        <f t="shared" si="13"/>
        <v>0.2783276667</v>
      </c>
      <c r="AG665" s="257"/>
      <c r="AH665" s="257"/>
      <c r="AI665" s="273" t="s">
        <v>4117</v>
      </c>
      <c r="AJ665" s="255"/>
    </row>
    <row r="666" ht="15.75" customHeight="1">
      <c r="A666" s="260" t="s">
        <v>4028</v>
      </c>
      <c r="B666" s="248">
        <f t="shared" si="41"/>
        <v>22.7507</v>
      </c>
      <c r="C666" s="249">
        <f t="shared" si="45"/>
        <v>1.42191875</v>
      </c>
      <c r="D666" s="250">
        <f t="shared" si="3"/>
        <v>1.42191875</v>
      </c>
      <c r="E666" s="251">
        <v>16.0</v>
      </c>
      <c r="F666" s="251">
        <f t="shared" si="46"/>
        <v>45.512466</v>
      </c>
      <c r="G666" s="48">
        <f t="shared" si="5"/>
        <v>2.000486403</v>
      </c>
      <c r="H666" s="111">
        <f t="shared" si="6"/>
        <v>22.7507</v>
      </c>
      <c r="I666" s="252">
        <f t="shared" si="7"/>
        <v>1</v>
      </c>
      <c r="J666" s="248">
        <v>2.27507E7</v>
      </c>
      <c r="K666" s="268">
        <v>2012.0</v>
      </c>
      <c r="L666" s="254" t="s">
        <v>20</v>
      </c>
      <c r="M666" s="254"/>
      <c r="N666" s="254"/>
      <c r="O666" s="254"/>
      <c r="P666" s="254">
        <v>94.0</v>
      </c>
      <c r="Q666" s="253">
        <v>84.0</v>
      </c>
      <c r="R666" s="263">
        <f t="shared" si="8"/>
        <v>89</v>
      </c>
      <c r="S666" s="253">
        <v>86.0</v>
      </c>
      <c r="T666" s="253">
        <v>80.0</v>
      </c>
      <c r="U666" s="253">
        <f t="shared" si="9"/>
        <v>6</v>
      </c>
      <c r="V666" s="253">
        <f t="shared" si="10"/>
        <v>83</v>
      </c>
      <c r="W666" s="263">
        <f t="shared" si="11"/>
        <v>6</v>
      </c>
      <c r="X666" s="257" t="s">
        <v>1543</v>
      </c>
      <c r="Y666" s="257" t="s">
        <v>1616</v>
      </c>
      <c r="Z666" s="269" t="s">
        <v>1540</v>
      </c>
      <c r="AA666" s="250">
        <f t="shared" si="47"/>
        <v>0.522996</v>
      </c>
      <c r="AB666" s="248">
        <v>522996.0</v>
      </c>
      <c r="AC666" s="248">
        <v>4.5512466E7</v>
      </c>
      <c r="AD666" s="251">
        <f t="shared" si="48"/>
        <v>22.7507</v>
      </c>
      <c r="AE666" s="266">
        <v>2.27507E7</v>
      </c>
      <c r="AF666" s="258">
        <f t="shared" si="13"/>
        <v>0.03268725</v>
      </c>
      <c r="AG666" s="257"/>
      <c r="AH666" s="257"/>
      <c r="AI666" s="273" t="str">
        <f>HYPERLINK("http://www.amazon.com/gp/product/B009RI4FRU/?tag=titb-20","http://www.amazon.com/gp/product/B009RI4FRU/?tag=titb-20")</f>
        <v>http://www.amazon.com/gp/product/B009RI4FRU/?tag=titb-20</v>
      </c>
      <c r="AJ666" s="255"/>
    </row>
    <row r="667" ht="15.75" customHeight="1">
      <c r="A667" s="247" t="s">
        <v>1908</v>
      </c>
      <c r="B667" s="248">
        <f t="shared" si="41"/>
        <v>127.730736</v>
      </c>
      <c r="C667" s="249">
        <f t="shared" si="45"/>
        <v>7.513572706</v>
      </c>
      <c r="D667" s="250">
        <f t="shared" si="3"/>
        <v>7.513572706</v>
      </c>
      <c r="E667" s="251">
        <v>17.0</v>
      </c>
      <c r="F667" s="251">
        <f t="shared" si="46"/>
        <v>54.33329</v>
      </c>
      <c r="G667" s="48">
        <f t="shared" si="5"/>
        <v>0.4253736548</v>
      </c>
      <c r="H667" s="111">
        <f t="shared" si="6"/>
        <v>73.397446</v>
      </c>
      <c r="I667" s="252">
        <f t="shared" si="7"/>
        <v>0.5746263452</v>
      </c>
      <c r="J667" s="248">
        <v>1.27730736E8</v>
      </c>
      <c r="K667" s="268">
        <v>2012.0</v>
      </c>
      <c r="L667" s="254" t="s">
        <v>20</v>
      </c>
      <c r="M667" s="254"/>
      <c r="N667" s="254"/>
      <c r="O667" s="254"/>
      <c r="P667" s="254">
        <v>66.0</v>
      </c>
      <c r="Q667" s="253">
        <v>62.0</v>
      </c>
      <c r="R667" s="263">
        <f t="shared" si="8"/>
        <v>64</v>
      </c>
      <c r="S667" s="253">
        <v>55.0</v>
      </c>
      <c r="T667" s="253">
        <v>66.0</v>
      </c>
      <c r="U667" s="253">
        <f t="shared" si="9"/>
        <v>-11</v>
      </c>
      <c r="V667" s="253">
        <f t="shared" si="10"/>
        <v>60.5</v>
      </c>
      <c r="W667" s="263">
        <f t="shared" si="11"/>
        <v>3.5</v>
      </c>
      <c r="X667" s="257" t="s">
        <v>1395</v>
      </c>
      <c r="Y667" s="257" t="s">
        <v>1611</v>
      </c>
      <c r="Z667" s="269" t="s">
        <v>1534</v>
      </c>
      <c r="AA667" s="250">
        <f t="shared" si="47"/>
        <v>20.874072</v>
      </c>
      <c r="AB667" s="248">
        <v>2.0874072E7</v>
      </c>
      <c r="AC667" s="248">
        <v>5.433329E7</v>
      </c>
      <c r="AD667" s="251">
        <f t="shared" si="48"/>
        <v>73.397446</v>
      </c>
      <c r="AE667" s="266">
        <v>7.3397446E7</v>
      </c>
      <c r="AF667" s="258">
        <f t="shared" si="13"/>
        <v>1.227886588</v>
      </c>
      <c r="AG667" s="257"/>
      <c r="AH667" s="257"/>
      <c r="AI667" s="273" t="s">
        <v>1909</v>
      </c>
      <c r="AJ667" s="255"/>
    </row>
    <row r="668" ht="15.75" customHeight="1">
      <c r="A668" s="247" t="s">
        <v>2017</v>
      </c>
      <c r="B668" s="248">
        <f t="shared" si="41"/>
        <v>113.042075</v>
      </c>
      <c r="C668" s="249">
        <f t="shared" si="45"/>
        <v>6.649533824</v>
      </c>
      <c r="D668" s="250">
        <f t="shared" si="3"/>
        <v>6.649533824</v>
      </c>
      <c r="E668" s="251">
        <v>17.0</v>
      </c>
      <c r="F668" s="251">
        <f t="shared" si="46"/>
        <v>65.001093</v>
      </c>
      <c r="G668" s="48">
        <f t="shared" si="5"/>
        <v>0.5750168068</v>
      </c>
      <c r="H668" s="111">
        <f t="shared" si="6"/>
        <v>48.040982</v>
      </c>
      <c r="I668" s="252">
        <f t="shared" si="7"/>
        <v>0.4249831932</v>
      </c>
      <c r="J668" s="248">
        <v>1.13042075E8</v>
      </c>
      <c r="K668" s="268">
        <v>2012.0</v>
      </c>
      <c r="L668" s="254" t="s">
        <v>20</v>
      </c>
      <c r="M668" s="254"/>
      <c r="N668" s="254"/>
      <c r="O668" s="254"/>
      <c r="P668" s="254">
        <v>81.0</v>
      </c>
      <c r="Q668" s="253">
        <v>66.0</v>
      </c>
      <c r="R668" s="263">
        <f t="shared" si="8"/>
        <v>73.5</v>
      </c>
      <c r="S668" s="253">
        <v>83.0</v>
      </c>
      <c r="T668" s="253">
        <v>78.0</v>
      </c>
      <c r="U668" s="253">
        <f t="shared" si="9"/>
        <v>5</v>
      </c>
      <c r="V668" s="253">
        <f t="shared" si="10"/>
        <v>80.5</v>
      </c>
      <c r="W668" s="263">
        <f t="shared" si="11"/>
        <v>-7</v>
      </c>
      <c r="X668" s="257" t="s">
        <v>1543</v>
      </c>
      <c r="Y668" s="257" t="s">
        <v>2018</v>
      </c>
      <c r="Z668" s="269" t="s">
        <v>1534</v>
      </c>
      <c r="AA668" s="250">
        <f t="shared" si="47"/>
        <v>5.149433</v>
      </c>
      <c r="AB668" s="248">
        <v>5149433.0</v>
      </c>
      <c r="AC668" s="248">
        <v>6.5001093E7</v>
      </c>
      <c r="AD668" s="251">
        <f t="shared" si="48"/>
        <v>48.040982</v>
      </c>
      <c r="AE668" s="266">
        <v>4.8040982E7</v>
      </c>
      <c r="AF668" s="258">
        <f t="shared" si="13"/>
        <v>0.3029078235</v>
      </c>
      <c r="AG668" s="257"/>
      <c r="AH668" s="257"/>
      <c r="AI668" s="273" t="s">
        <v>1778</v>
      </c>
      <c r="AJ668" s="255"/>
    </row>
    <row r="669" ht="15.75" customHeight="1">
      <c r="A669" s="247" t="s">
        <v>1463</v>
      </c>
      <c r="B669" s="248">
        <f t="shared" si="41"/>
        <v>236.412453</v>
      </c>
      <c r="C669" s="249">
        <f t="shared" si="45"/>
        <v>11.25773586</v>
      </c>
      <c r="D669" s="250">
        <f t="shared" si="3"/>
        <v>11.25773586</v>
      </c>
      <c r="E669" s="251">
        <v>21.0</v>
      </c>
      <c r="F669" s="251">
        <f t="shared" si="46"/>
        <v>132.092958</v>
      </c>
      <c r="G669" s="48">
        <f t="shared" si="5"/>
        <v>0.5587394248</v>
      </c>
      <c r="H669" s="111">
        <f t="shared" si="6"/>
        <v>104.319495</v>
      </c>
      <c r="I669" s="252">
        <f t="shared" si="7"/>
        <v>0.4412605752</v>
      </c>
      <c r="J669" s="248">
        <v>2.36412453E8</v>
      </c>
      <c r="K669" s="268">
        <v>2012.0</v>
      </c>
      <c r="L669" s="254" t="s">
        <v>20</v>
      </c>
      <c r="M669" s="254"/>
      <c r="N669" s="254"/>
      <c r="O669" s="254"/>
      <c r="P669" s="254">
        <v>92.0</v>
      </c>
      <c r="Q669" s="253">
        <v>81.0</v>
      </c>
      <c r="R669" s="263">
        <f t="shared" si="8"/>
        <v>86.5</v>
      </c>
      <c r="S669" s="253">
        <v>86.0</v>
      </c>
      <c r="T669" s="253">
        <v>83.0</v>
      </c>
      <c r="U669" s="253">
        <f t="shared" si="9"/>
        <v>3</v>
      </c>
      <c r="V669" s="253">
        <f t="shared" si="10"/>
        <v>84.5</v>
      </c>
      <c r="W669" s="263">
        <f t="shared" si="11"/>
        <v>2</v>
      </c>
      <c r="X669" s="257" t="s">
        <v>1543</v>
      </c>
      <c r="Y669" s="257" t="s">
        <v>1616</v>
      </c>
      <c r="Z669" s="269" t="s">
        <v>1534</v>
      </c>
      <c r="AA669" s="250">
        <f t="shared" si="47"/>
        <v>0.443003</v>
      </c>
      <c r="AB669" s="248">
        <v>443003.0</v>
      </c>
      <c r="AC669" s="248">
        <v>1.32092958E8</v>
      </c>
      <c r="AD669" s="251">
        <f t="shared" si="48"/>
        <v>104.319495</v>
      </c>
      <c r="AE669" s="266">
        <v>1.04319495E8</v>
      </c>
      <c r="AF669" s="258">
        <f t="shared" si="13"/>
        <v>0.02109538095</v>
      </c>
      <c r="AG669" s="257" t="s">
        <v>1608</v>
      </c>
      <c r="AH669" s="257" t="s">
        <v>1647</v>
      </c>
      <c r="AI669" s="273" t="s">
        <v>1729</v>
      </c>
      <c r="AJ669" s="255"/>
    </row>
    <row r="670" ht="15.75" customHeight="1">
      <c r="A670" s="260" t="s">
        <v>2648</v>
      </c>
      <c r="B670" s="248">
        <f t="shared" si="41"/>
        <v>77.112176</v>
      </c>
      <c r="C670" s="249">
        <f t="shared" si="45"/>
        <v>3.505098909</v>
      </c>
      <c r="D670" s="250">
        <f t="shared" si="3"/>
        <v>3.505098909</v>
      </c>
      <c r="E670" s="251">
        <v>22.0</v>
      </c>
      <c r="F670" s="251">
        <f t="shared" si="46"/>
        <v>49.008662</v>
      </c>
      <c r="G670" s="48">
        <f t="shared" si="5"/>
        <v>0.6355502405</v>
      </c>
      <c r="H670" s="111">
        <f t="shared" si="6"/>
        <v>28.103514</v>
      </c>
      <c r="I670" s="252">
        <f t="shared" si="7"/>
        <v>0.3644497595</v>
      </c>
      <c r="J670" s="248">
        <v>7.7112176E7</v>
      </c>
      <c r="K670" s="268">
        <v>2012.0</v>
      </c>
      <c r="L670" s="254" t="s">
        <v>20</v>
      </c>
      <c r="M670" s="254"/>
      <c r="N670" s="254"/>
      <c r="O670" s="254"/>
      <c r="P670" s="254">
        <v>51.0</v>
      </c>
      <c r="Q670" s="253">
        <v>54.0</v>
      </c>
      <c r="R670" s="263">
        <f t="shared" si="8"/>
        <v>52.5</v>
      </c>
      <c r="S670" s="253">
        <v>64.0</v>
      </c>
      <c r="T670" s="253">
        <v>71.0</v>
      </c>
      <c r="U670" s="253">
        <f t="shared" si="9"/>
        <v>-7</v>
      </c>
      <c r="V670" s="253">
        <f t="shared" si="10"/>
        <v>67.5</v>
      </c>
      <c r="W670" s="263">
        <f t="shared" si="11"/>
        <v>-15</v>
      </c>
      <c r="X670" s="257" t="s">
        <v>1543</v>
      </c>
      <c r="Y670" s="257" t="s">
        <v>2215</v>
      </c>
      <c r="Z670" s="269" t="s">
        <v>1534</v>
      </c>
      <c r="AA670" s="250">
        <f t="shared" si="47"/>
        <v>14.623599</v>
      </c>
      <c r="AB670" s="248">
        <v>1.4623599E7</v>
      </c>
      <c r="AC670" s="248">
        <v>4.9008662E7</v>
      </c>
      <c r="AD670" s="251">
        <f t="shared" si="48"/>
        <v>28.103514</v>
      </c>
      <c r="AE670" s="266">
        <v>2.8103514E7</v>
      </c>
      <c r="AF670" s="258">
        <f t="shared" si="13"/>
        <v>0.6647090455</v>
      </c>
      <c r="AG670" s="257"/>
      <c r="AH670" s="257"/>
      <c r="AI670" s="273" t="s">
        <v>2649</v>
      </c>
      <c r="AJ670" s="255"/>
    </row>
    <row r="671" ht="15.75" customHeight="1">
      <c r="A671" s="260" t="s">
        <v>3995</v>
      </c>
      <c r="B671" s="248">
        <f t="shared" si="41"/>
        <v>33.372606</v>
      </c>
      <c r="C671" s="249">
        <f t="shared" si="45"/>
        <v>1.45098287</v>
      </c>
      <c r="D671" s="250">
        <f t="shared" si="3"/>
        <v>1.45098287</v>
      </c>
      <c r="E671" s="251">
        <v>23.0</v>
      </c>
      <c r="F671" s="251">
        <f t="shared" si="46"/>
        <v>18.942396</v>
      </c>
      <c r="G671" s="48">
        <f t="shared" si="5"/>
        <v>0.5676031413</v>
      </c>
      <c r="H671" s="111">
        <f t="shared" si="6"/>
        <v>14.43021</v>
      </c>
      <c r="I671" s="252">
        <f t="shared" si="7"/>
        <v>0.4323968587</v>
      </c>
      <c r="J671" s="248">
        <v>3.3372606E7</v>
      </c>
      <c r="K671" s="268">
        <v>2012.0</v>
      </c>
      <c r="L671" s="254" t="s">
        <v>20</v>
      </c>
      <c r="M671" s="254"/>
      <c r="N671" s="254"/>
      <c r="O671" s="254"/>
      <c r="P671" s="254">
        <v>80.0</v>
      </c>
      <c r="Q671" s="253">
        <v>67.0</v>
      </c>
      <c r="R671" s="263">
        <f t="shared" si="8"/>
        <v>73.5</v>
      </c>
      <c r="S671" s="253">
        <v>40.0</v>
      </c>
      <c r="T671" s="253">
        <v>55.0</v>
      </c>
      <c r="U671" s="253">
        <f t="shared" si="9"/>
        <v>-15</v>
      </c>
      <c r="V671" s="253">
        <f t="shared" si="10"/>
        <v>47.5</v>
      </c>
      <c r="W671" s="263">
        <f t="shared" si="11"/>
        <v>26</v>
      </c>
      <c r="X671" s="257" t="s">
        <v>1602</v>
      </c>
      <c r="Y671" s="257" t="s">
        <v>2182</v>
      </c>
      <c r="Z671" s="269" t="s">
        <v>1540</v>
      </c>
      <c r="AA671" s="250">
        <f t="shared" si="47"/>
        <v>8.42537</v>
      </c>
      <c r="AB671" s="248">
        <v>8425370.0</v>
      </c>
      <c r="AC671" s="248">
        <v>1.8942396E7</v>
      </c>
      <c r="AD671" s="251">
        <f t="shared" si="48"/>
        <v>14.43021</v>
      </c>
      <c r="AE671" s="266">
        <v>1.443021E7</v>
      </c>
      <c r="AF671" s="258">
        <f t="shared" si="13"/>
        <v>0.3663204348</v>
      </c>
      <c r="AG671" s="257"/>
      <c r="AH671" s="257"/>
      <c r="AI671" s="273" t="s">
        <v>3996</v>
      </c>
      <c r="AJ671" s="255"/>
    </row>
    <row r="672" ht="15.75" customHeight="1">
      <c r="A672" s="247" t="s">
        <v>2262</v>
      </c>
      <c r="B672" s="248">
        <f t="shared" si="41"/>
        <v>119.772232</v>
      </c>
      <c r="C672" s="249">
        <f t="shared" si="45"/>
        <v>4.79088928</v>
      </c>
      <c r="D672" s="250">
        <f t="shared" si="3"/>
        <v>4.79088928</v>
      </c>
      <c r="E672" s="251">
        <v>25.0</v>
      </c>
      <c r="F672" s="251">
        <f t="shared" si="46"/>
        <v>77.267296</v>
      </c>
      <c r="G672" s="48">
        <f t="shared" si="5"/>
        <v>0.6451186115</v>
      </c>
      <c r="H672" s="111">
        <f t="shared" si="6"/>
        <v>42.504936</v>
      </c>
      <c r="I672" s="252">
        <f t="shared" si="7"/>
        <v>0.3548813885</v>
      </c>
      <c r="J672" s="248">
        <v>1.19772232E8</v>
      </c>
      <c r="K672" s="268">
        <v>2012.0</v>
      </c>
      <c r="L672" s="254" t="s">
        <v>20</v>
      </c>
      <c r="M672" s="254"/>
      <c r="N672" s="254"/>
      <c r="O672" s="254"/>
      <c r="P672" s="254">
        <v>18.0</v>
      </c>
      <c r="Q672" s="253">
        <v>36.0</v>
      </c>
      <c r="R672" s="263">
        <f t="shared" si="8"/>
        <v>27</v>
      </c>
      <c r="S672" s="253">
        <v>61.0</v>
      </c>
      <c r="T672" s="253">
        <v>49.0</v>
      </c>
      <c r="U672" s="253">
        <f t="shared" si="9"/>
        <v>12</v>
      </c>
      <c r="V672" s="253">
        <f t="shared" si="10"/>
        <v>55</v>
      </c>
      <c r="W672" s="263">
        <f t="shared" si="11"/>
        <v>-28</v>
      </c>
      <c r="X672" s="257" t="s">
        <v>1543</v>
      </c>
      <c r="Y672" s="257" t="s">
        <v>1543</v>
      </c>
      <c r="Z672" s="269" t="s">
        <v>1540</v>
      </c>
      <c r="AA672" s="250">
        <f t="shared" si="47"/>
        <v>14.554053</v>
      </c>
      <c r="AB672" s="248">
        <v>1.4554053E7</v>
      </c>
      <c r="AC672" s="248">
        <v>7.7267296E7</v>
      </c>
      <c r="AD672" s="251">
        <f t="shared" si="48"/>
        <v>42.504936</v>
      </c>
      <c r="AE672" s="266">
        <v>4.2504936E7</v>
      </c>
      <c r="AF672" s="258">
        <f t="shared" si="13"/>
        <v>0.58216212</v>
      </c>
      <c r="AG672" s="257"/>
      <c r="AH672" s="257"/>
      <c r="AI672" s="273" t="s">
        <v>2263</v>
      </c>
      <c r="AJ672" s="255"/>
    </row>
    <row r="673" ht="15.75" customHeight="1">
      <c r="A673" s="260" t="s">
        <v>2481</v>
      </c>
      <c r="B673" s="248">
        <f t="shared" si="41"/>
        <v>99.357138</v>
      </c>
      <c r="C673" s="249">
        <f t="shared" si="45"/>
        <v>3.97428552</v>
      </c>
      <c r="D673" s="250">
        <f t="shared" si="3"/>
        <v>3.97428552</v>
      </c>
      <c r="E673" s="251">
        <v>25.0</v>
      </c>
      <c r="F673" s="251">
        <f t="shared" si="46"/>
        <v>60.457138</v>
      </c>
      <c r="G673" s="48">
        <f t="shared" si="5"/>
        <v>0.6084830865</v>
      </c>
      <c r="H673" s="111">
        <f t="shared" si="6"/>
        <v>38.9</v>
      </c>
      <c r="I673" s="252">
        <f t="shared" si="7"/>
        <v>0.3915169135</v>
      </c>
      <c r="J673" s="248">
        <v>9.9357138E7</v>
      </c>
      <c r="K673" s="268">
        <v>2012.0</v>
      </c>
      <c r="L673" s="254" t="s">
        <v>20</v>
      </c>
      <c r="M673" s="254"/>
      <c r="N673" s="254"/>
      <c r="O673" s="254"/>
      <c r="P673" s="254">
        <v>20.0</v>
      </c>
      <c r="Q673" s="253">
        <v>39.0</v>
      </c>
      <c r="R673" s="263">
        <f t="shared" si="8"/>
        <v>29.5</v>
      </c>
      <c r="S673" s="253">
        <v>68.0</v>
      </c>
      <c r="T673" s="253">
        <v>55.0</v>
      </c>
      <c r="U673" s="253">
        <f t="shared" si="9"/>
        <v>13</v>
      </c>
      <c r="V673" s="253">
        <f t="shared" si="10"/>
        <v>61.5</v>
      </c>
      <c r="W673" s="263">
        <f t="shared" si="11"/>
        <v>-32</v>
      </c>
      <c r="X673" s="257" t="s">
        <v>1605</v>
      </c>
      <c r="Y673" s="257" t="s">
        <v>1605</v>
      </c>
      <c r="Z673" s="269" t="s">
        <v>1534</v>
      </c>
      <c r="AA673" s="250">
        <f t="shared" si="47"/>
        <v>22.518358</v>
      </c>
      <c r="AB673" s="248">
        <v>2.2518358E7</v>
      </c>
      <c r="AC673" s="248">
        <v>6.0457138E7</v>
      </c>
      <c r="AD673" s="251">
        <f t="shared" si="48"/>
        <v>38.9</v>
      </c>
      <c r="AE673" s="266">
        <v>3.89E7</v>
      </c>
      <c r="AF673" s="258">
        <f t="shared" si="13"/>
        <v>0.90073432</v>
      </c>
      <c r="AG673" s="257"/>
      <c r="AH673" s="257"/>
      <c r="AI673" s="273" t="s">
        <v>2482</v>
      </c>
      <c r="AJ673" s="255"/>
    </row>
    <row r="674" ht="15.75" customHeight="1">
      <c r="A674" s="260" t="s">
        <v>2528</v>
      </c>
      <c r="B674" s="248">
        <f t="shared" si="41"/>
        <v>96.262212</v>
      </c>
      <c r="C674" s="249">
        <f t="shared" si="45"/>
        <v>3.85048848</v>
      </c>
      <c r="D674" s="250">
        <f t="shared" si="3"/>
        <v>3.85048848</v>
      </c>
      <c r="E674" s="251">
        <v>25.0</v>
      </c>
      <c r="F674" s="251">
        <f t="shared" si="46"/>
        <v>66.528</v>
      </c>
      <c r="G674" s="48">
        <f t="shared" si="5"/>
        <v>0.6911123131</v>
      </c>
      <c r="H674" s="111">
        <f t="shared" si="6"/>
        <v>29.734212</v>
      </c>
      <c r="I674" s="252">
        <f t="shared" si="7"/>
        <v>0.3088876869</v>
      </c>
      <c r="J674" s="248">
        <v>9.6262212E7</v>
      </c>
      <c r="K674" s="268">
        <v>2012.0</v>
      </c>
      <c r="L674" s="254" t="s">
        <v>20</v>
      </c>
      <c r="M674" s="254"/>
      <c r="N674" s="254"/>
      <c r="O674" s="254"/>
      <c r="P674" s="254">
        <v>51.0</v>
      </c>
      <c r="Q674" s="253">
        <v>51.0</v>
      </c>
      <c r="R674" s="263">
        <f t="shared" si="8"/>
        <v>51</v>
      </c>
      <c r="S674" s="253">
        <v>58.0</v>
      </c>
      <c r="T674" s="253">
        <v>60.0</v>
      </c>
      <c r="U674" s="253">
        <f t="shared" si="9"/>
        <v>-2</v>
      </c>
      <c r="V674" s="253">
        <f t="shared" si="10"/>
        <v>59</v>
      </c>
      <c r="W674" s="263">
        <f t="shared" si="11"/>
        <v>-8</v>
      </c>
      <c r="X674" s="257" t="s">
        <v>1602</v>
      </c>
      <c r="Y674" s="257" t="s">
        <v>2529</v>
      </c>
      <c r="Z674" s="257" t="s">
        <v>1567</v>
      </c>
      <c r="AA674" s="250">
        <f t="shared" si="47"/>
        <v>24.349815</v>
      </c>
      <c r="AB674" s="248">
        <v>2.4349815E7</v>
      </c>
      <c r="AC674" s="248">
        <v>6.6528E7</v>
      </c>
      <c r="AD674" s="251">
        <f t="shared" si="48"/>
        <v>29.734212</v>
      </c>
      <c r="AE674" s="266">
        <v>2.9734212E7</v>
      </c>
      <c r="AF674" s="258">
        <f t="shared" si="13"/>
        <v>0.9739926</v>
      </c>
      <c r="AG674" s="257"/>
      <c r="AH674" s="257"/>
      <c r="AI674" s="273" t="s">
        <v>2530</v>
      </c>
      <c r="AJ674" s="255"/>
    </row>
    <row r="675" ht="15.75" customHeight="1">
      <c r="A675" s="260" t="s">
        <v>2868</v>
      </c>
      <c r="B675" s="248">
        <f t="shared" si="41"/>
        <v>77.278331</v>
      </c>
      <c r="C675" s="249">
        <f t="shared" si="45"/>
        <v>3.09113324</v>
      </c>
      <c r="D675" s="250">
        <f t="shared" si="3"/>
        <v>3.09113324</v>
      </c>
      <c r="E675" s="251">
        <v>25.0</v>
      </c>
      <c r="F675" s="251">
        <f t="shared" si="46"/>
        <v>51.580236</v>
      </c>
      <c r="G675" s="48">
        <f t="shared" si="5"/>
        <v>0.667460533</v>
      </c>
      <c r="H675" s="111">
        <f t="shared" si="6"/>
        <v>25.698095</v>
      </c>
      <c r="I675" s="252">
        <f t="shared" si="7"/>
        <v>0.332539467</v>
      </c>
      <c r="J675" s="248">
        <v>7.7278331E7</v>
      </c>
      <c r="K675" s="268">
        <v>2012.0</v>
      </c>
      <c r="L675" s="254" t="s">
        <v>20</v>
      </c>
      <c r="M675" s="254"/>
      <c r="N675" s="254"/>
      <c r="O675" s="254"/>
      <c r="P675" s="254">
        <v>79.0</v>
      </c>
      <c r="Q675" s="253">
        <v>64.0</v>
      </c>
      <c r="R675" s="263">
        <f t="shared" si="8"/>
        <v>71.5</v>
      </c>
      <c r="S675" s="253">
        <v>61.0</v>
      </c>
      <c r="T675" s="253">
        <v>69.0</v>
      </c>
      <c r="U675" s="253">
        <f t="shared" si="9"/>
        <v>-8</v>
      </c>
      <c r="V675" s="253">
        <f t="shared" si="10"/>
        <v>65</v>
      </c>
      <c r="W675" s="263">
        <f t="shared" si="11"/>
        <v>6.5</v>
      </c>
      <c r="X675" s="257" t="s">
        <v>1602</v>
      </c>
      <c r="Y675" s="257" t="s">
        <v>2869</v>
      </c>
      <c r="Z675" s="269" t="s">
        <v>1540</v>
      </c>
      <c r="AA675" s="250">
        <f t="shared" si="47"/>
        <v>19.665101</v>
      </c>
      <c r="AB675" s="248">
        <v>1.9665101E7</v>
      </c>
      <c r="AC675" s="248">
        <v>5.1580236E7</v>
      </c>
      <c r="AD675" s="251">
        <f t="shared" si="48"/>
        <v>25.698095</v>
      </c>
      <c r="AE675" s="266">
        <v>2.5698095E7</v>
      </c>
      <c r="AF675" s="258">
        <f t="shared" si="13"/>
        <v>0.78660404</v>
      </c>
      <c r="AG675" s="257"/>
      <c r="AH675" s="257"/>
      <c r="AI675" s="273" t="s">
        <v>2870</v>
      </c>
      <c r="AJ675" s="255"/>
    </row>
    <row r="676" ht="15.75" customHeight="1">
      <c r="A676" s="260" t="s">
        <v>3528</v>
      </c>
      <c r="B676" s="248">
        <f t="shared" si="41"/>
        <v>53.67658</v>
      </c>
      <c r="C676" s="249">
        <f t="shared" si="45"/>
        <v>2.064483846</v>
      </c>
      <c r="D676" s="250">
        <f t="shared" si="3"/>
        <v>2.064483846</v>
      </c>
      <c r="E676" s="251">
        <v>26.0</v>
      </c>
      <c r="F676" s="251">
        <f t="shared" si="46"/>
        <v>37.400127</v>
      </c>
      <c r="G676" s="48">
        <f t="shared" si="5"/>
        <v>0.6967680691</v>
      </c>
      <c r="H676" s="111">
        <f t="shared" si="6"/>
        <v>16.276453</v>
      </c>
      <c r="I676" s="252">
        <f t="shared" si="7"/>
        <v>0.3032319309</v>
      </c>
      <c r="J676" s="248">
        <v>5.367658E7</v>
      </c>
      <c r="K676" s="268">
        <v>2012.0</v>
      </c>
      <c r="L676" s="254" t="s">
        <v>20</v>
      </c>
      <c r="M676" s="254"/>
      <c r="N676" s="254"/>
      <c r="O676" s="254"/>
      <c r="P676" s="254">
        <v>67.0</v>
      </c>
      <c r="Q676" s="253">
        <v>58.0</v>
      </c>
      <c r="R676" s="263">
        <f t="shared" si="8"/>
        <v>62.5</v>
      </c>
      <c r="S676" s="253">
        <v>75.0</v>
      </c>
      <c r="T676" s="253">
        <v>70.0</v>
      </c>
      <c r="U676" s="253">
        <f t="shared" si="9"/>
        <v>5</v>
      </c>
      <c r="V676" s="253">
        <f t="shared" si="10"/>
        <v>72.5</v>
      </c>
      <c r="W676" s="263">
        <f t="shared" si="11"/>
        <v>-10</v>
      </c>
      <c r="X676" s="257" t="s">
        <v>1983</v>
      </c>
      <c r="Y676" s="257" t="s">
        <v>3529</v>
      </c>
      <c r="Z676" s="269" t="s">
        <v>1534</v>
      </c>
      <c r="AA676" s="250">
        <f t="shared" si="47"/>
        <v>10.001982</v>
      </c>
      <c r="AB676" s="248">
        <v>1.0001982E7</v>
      </c>
      <c r="AC676" s="248">
        <v>3.7400127E7</v>
      </c>
      <c r="AD676" s="251">
        <f t="shared" si="48"/>
        <v>16.276453</v>
      </c>
      <c r="AE676" s="266">
        <v>1.6276453E7</v>
      </c>
      <c r="AF676" s="258">
        <f t="shared" si="13"/>
        <v>0.3846916154</v>
      </c>
      <c r="AG676" s="257"/>
      <c r="AH676" s="257"/>
      <c r="AI676" s="273" t="s">
        <v>3530</v>
      </c>
      <c r="AJ676" s="255"/>
    </row>
    <row r="677" ht="15.75" customHeight="1">
      <c r="A677" s="247" t="s">
        <v>2036</v>
      </c>
      <c r="B677" s="248">
        <f t="shared" si="41"/>
        <v>196.11457</v>
      </c>
      <c r="C677" s="249">
        <f t="shared" si="45"/>
        <v>6.537152333</v>
      </c>
      <c r="D677" s="250">
        <f t="shared" si="3"/>
        <v>6.537152333</v>
      </c>
      <c r="E677" s="251">
        <v>30.0</v>
      </c>
      <c r="F677" s="251">
        <f t="shared" si="46"/>
        <v>125.01403</v>
      </c>
      <c r="G677" s="48">
        <f t="shared" si="5"/>
        <v>0.6374540658</v>
      </c>
      <c r="H677" s="111">
        <f t="shared" si="6"/>
        <v>71.10054</v>
      </c>
      <c r="I677" s="252">
        <f t="shared" si="7"/>
        <v>0.3625459342</v>
      </c>
      <c r="J677" s="248">
        <v>1.9611457E8</v>
      </c>
      <c r="K677" s="268">
        <v>2012.0</v>
      </c>
      <c r="L677" s="254" t="s">
        <v>20</v>
      </c>
      <c r="M677" s="254"/>
      <c r="N677" s="254"/>
      <c r="O677" s="254"/>
      <c r="P677" s="254">
        <v>29.0</v>
      </c>
      <c r="Q677" s="253">
        <v>43.0</v>
      </c>
      <c r="R677" s="263">
        <f t="shared" si="8"/>
        <v>36</v>
      </c>
      <c r="S677" s="253">
        <v>63.0</v>
      </c>
      <c r="T677" s="253">
        <v>60.0</v>
      </c>
      <c r="U677" s="253">
        <f t="shared" si="9"/>
        <v>3</v>
      </c>
      <c r="V677" s="253">
        <f t="shared" si="10"/>
        <v>61.5</v>
      </c>
      <c r="W677" s="263">
        <f t="shared" si="11"/>
        <v>-25.5</v>
      </c>
      <c r="X677" s="257" t="s">
        <v>1605</v>
      </c>
      <c r="Y677" s="257" t="s">
        <v>1605</v>
      </c>
      <c r="Z677" s="269" t="s">
        <v>1654</v>
      </c>
      <c r="AA677" s="250">
        <f t="shared" si="47"/>
        <v>41.202458</v>
      </c>
      <c r="AB677" s="248">
        <v>4.1202458E7</v>
      </c>
      <c r="AC677" s="248">
        <v>1.2501403E8</v>
      </c>
      <c r="AD677" s="251">
        <f t="shared" si="48"/>
        <v>71.10054</v>
      </c>
      <c r="AE677" s="266">
        <v>7.110054E7</v>
      </c>
      <c r="AF677" s="258">
        <f t="shared" si="13"/>
        <v>1.373415267</v>
      </c>
      <c r="AG677" s="257"/>
      <c r="AH677" s="257"/>
      <c r="AI677" s="273" t="s">
        <v>2037</v>
      </c>
      <c r="AJ677" s="255"/>
    </row>
    <row r="678" ht="15.75" customHeight="1">
      <c r="A678" s="247" t="s">
        <v>2086</v>
      </c>
      <c r="B678" s="248">
        <f t="shared" si="41"/>
        <v>180.274123</v>
      </c>
      <c r="C678" s="249">
        <f t="shared" si="45"/>
        <v>6.009137433</v>
      </c>
      <c r="D678" s="250">
        <f t="shared" si="3"/>
        <v>6.009137433</v>
      </c>
      <c r="E678" s="251">
        <v>30.0</v>
      </c>
      <c r="F678" s="251">
        <f t="shared" si="46"/>
        <v>19.019882</v>
      </c>
      <c r="G678" s="48">
        <f t="shared" si="5"/>
        <v>0.1055053364</v>
      </c>
      <c r="H678" s="111">
        <f t="shared" si="6"/>
        <v>161.254241</v>
      </c>
      <c r="I678" s="252">
        <f t="shared" si="7"/>
        <v>0.8944946636</v>
      </c>
      <c r="J678" s="248">
        <v>1.80274123E8</v>
      </c>
      <c r="K678" s="268">
        <v>2012.0</v>
      </c>
      <c r="L678" s="254" t="s">
        <v>20</v>
      </c>
      <c r="M678" s="254"/>
      <c r="N678" s="254"/>
      <c r="O678" s="254"/>
      <c r="P678" s="254">
        <v>81.0</v>
      </c>
      <c r="Q678" s="253">
        <v>73.0</v>
      </c>
      <c r="R678" s="263">
        <f t="shared" si="8"/>
        <v>77</v>
      </c>
      <c r="S678" s="253">
        <v>85.0</v>
      </c>
      <c r="T678" s="253">
        <v>80.0</v>
      </c>
      <c r="U678" s="253">
        <f t="shared" si="9"/>
        <v>5</v>
      </c>
      <c r="V678" s="253">
        <f t="shared" si="10"/>
        <v>82.5</v>
      </c>
      <c r="W678" s="263">
        <f t="shared" si="11"/>
        <v>-5.5</v>
      </c>
      <c r="X678" s="270" t="s">
        <v>1527</v>
      </c>
      <c r="Y678" s="257" t="s">
        <v>2087</v>
      </c>
      <c r="Z678" s="269" t="s">
        <v>1654</v>
      </c>
      <c r="AA678" s="250">
        <f t="shared" si="47"/>
        <v>0.143818</v>
      </c>
      <c r="AB678" s="248">
        <v>143818.0</v>
      </c>
      <c r="AC678" s="248">
        <v>1.9019882E7</v>
      </c>
      <c r="AD678" s="251">
        <f t="shared" si="48"/>
        <v>161.254241</v>
      </c>
      <c r="AE678" s="266">
        <v>1.61254241E8</v>
      </c>
      <c r="AF678" s="258">
        <f t="shared" si="13"/>
        <v>0.004793933333</v>
      </c>
      <c r="AG678" s="257"/>
      <c r="AH678" s="257"/>
      <c r="AI678" s="273" t="s">
        <v>2088</v>
      </c>
      <c r="AJ678" s="255"/>
    </row>
    <row r="679" ht="15.75" customHeight="1">
      <c r="A679" s="247" t="s">
        <v>2100</v>
      </c>
      <c r="B679" s="248">
        <f t="shared" si="41"/>
        <v>176.506819</v>
      </c>
      <c r="C679" s="249">
        <f t="shared" si="45"/>
        <v>5.883560633</v>
      </c>
      <c r="D679" s="250">
        <f t="shared" si="3"/>
        <v>5.883560633</v>
      </c>
      <c r="E679" s="251">
        <v>30.0</v>
      </c>
      <c r="F679" s="251">
        <f t="shared" si="46"/>
        <v>66.486205</v>
      </c>
      <c r="G679" s="48">
        <f t="shared" si="5"/>
        <v>0.3766778268</v>
      </c>
      <c r="H679" s="111">
        <f t="shared" si="6"/>
        <v>110.020614</v>
      </c>
      <c r="I679" s="252">
        <f t="shared" si="7"/>
        <v>0.6233221732</v>
      </c>
      <c r="J679" s="248">
        <v>1.76506819E8</v>
      </c>
      <c r="K679" s="268">
        <v>2012.0</v>
      </c>
      <c r="L679" s="254" t="s">
        <v>20</v>
      </c>
      <c r="M679" s="254"/>
      <c r="N679" s="254"/>
      <c r="O679" s="254"/>
      <c r="P679" s="254">
        <v>93.0</v>
      </c>
      <c r="Q679" s="253">
        <v>84.0</v>
      </c>
      <c r="R679" s="263">
        <f t="shared" si="8"/>
        <v>88.5</v>
      </c>
      <c r="S679" s="253">
        <v>82.0</v>
      </c>
      <c r="T679" s="253">
        <v>77.0</v>
      </c>
      <c r="U679" s="253">
        <f t="shared" si="9"/>
        <v>5</v>
      </c>
      <c r="V679" s="253">
        <f t="shared" si="10"/>
        <v>79.5</v>
      </c>
      <c r="W679" s="263">
        <f t="shared" si="11"/>
        <v>9</v>
      </c>
      <c r="X679" s="257" t="s">
        <v>1602</v>
      </c>
      <c r="Y679" s="257" t="s">
        <v>2101</v>
      </c>
      <c r="Z679" s="269" t="s">
        <v>1540</v>
      </c>
      <c r="AA679" s="250">
        <f t="shared" si="47"/>
        <v>20.801522</v>
      </c>
      <c r="AB679" s="248">
        <v>2.0801522E7</v>
      </c>
      <c r="AC679" s="248">
        <v>6.6486205E7</v>
      </c>
      <c r="AD679" s="251">
        <f t="shared" si="48"/>
        <v>110.020614</v>
      </c>
      <c r="AE679" s="266">
        <v>1.10020614E8</v>
      </c>
      <c r="AF679" s="258">
        <f t="shared" si="13"/>
        <v>0.6933840667</v>
      </c>
      <c r="AG679" s="257"/>
      <c r="AH679" s="257"/>
      <c r="AI679" s="273" t="s">
        <v>2102</v>
      </c>
      <c r="AJ679" s="255"/>
    </row>
    <row r="680" ht="15.75" customHeight="1">
      <c r="A680" s="260" t="s">
        <v>2536</v>
      </c>
      <c r="B680" s="248">
        <f t="shared" si="41"/>
        <v>114.281051</v>
      </c>
      <c r="C680" s="249">
        <f t="shared" si="45"/>
        <v>3.809368367</v>
      </c>
      <c r="D680" s="250">
        <f t="shared" si="3"/>
        <v>3.809368367</v>
      </c>
      <c r="E680" s="251">
        <v>30.0</v>
      </c>
      <c r="F680" s="251">
        <f t="shared" si="46"/>
        <v>63.536011</v>
      </c>
      <c r="G680" s="48">
        <f t="shared" si="5"/>
        <v>0.5559627816</v>
      </c>
      <c r="H680" s="111">
        <f t="shared" si="6"/>
        <v>50.74504</v>
      </c>
      <c r="I680" s="252">
        <f t="shared" si="7"/>
        <v>0.4440372184</v>
      </c>
      <c r="J680" s="248">
        <v>1.14281051E8</v>
      </c>
      <c r="K680" s="268">
        <v>2012.0</v>
      </c>
      <c r="L680" s="254" t="s">
        <v>20</v>
      </c>
      <c r="M680" s="254"/>
      <c r="N680" s="254"/>
      <c r="O680" s="254"/>
      <c r="P680" s="254">
        <v>74.0</v>
      </c>
      <c r="Q680" s="253">
        <v>65.0</v>
      </c>
      <c r="R680" s="263">
        <f t="shared" si="8"/>
        <v>69.5</v>
      </c>
      <c r="S680" s="253">
        <v>56.0</v>
      </c>
      <c r="T680" s="253">
        <v>67.0</v>
      </c>
      <c r="U680" s="253">
        <f t="shared" si="9"/>
        <v>-11</v>
      </c>
      <c r="V680" s="253">
        <f t="shared" si="10"/>
        <v>61.5</v>
      </c>
      <c r="W680" s="263">
        <f t="shared" si="11"/>
        <v>8</v>
      </c>
      <c r="X680" s="257" t="s">
        <v>1543</v>
      </c>
      <c r="Y680" s="257" t="s">
        <v>1616</v>
      </c>
      <c r="Z680" s="269" t="s">
        <v>1540</v>
      </c>
      <c r="AA680" s="250">
        <f t="shared" si="47"/>
        <v>14.650121</v>
      </c>
      <c r="AB680" s="248">
        <v>1.4650121E7</v>
      </c>
      <c r="AC680" s="248">
        <v>6.3536011E7</v>
      </c>
      <c r="AD680" s="251">
        <f t="shared" si="48"/>
        <v>50.74504</v>
      </c>
      <c r="AE680" s="266">
        <v>5.074504E7</v>
      </c>
      <c r="AF680" s="258">
        <f t="shared" si="13"/>
        <v>0.4883373667</v>
      </c>
      <c r="AG680" s="257"/>
      <c r="AH680" s="257"/>
      <c r="AI680" s="273" t="s">
        <v>2537</v>
      </c>
      <c r="AJ680" s="255"/>
    </row>
    <row r="681" ht="15.75" customHeight="1">
      <c r="A681" s="260" t="s">
        <v>3406</v>
      </c>
      <c r="B681" s="248">
        <f t="shared" si="41"/>
        <v>66.48608</v>
      </c>
      <c r="C681" s="249">
        <f t="shared" si="45"/>
        <v>2.216202667</v>
      </c>
      <c r="D681" s="250">
        <f t="shared" si="3"/>
        <v>2.216202667</v>
      </c>
      <c r="E681" s="251">
        <v>30.0</v>
      </c>
      <c r="F681" s="251">
        <f t="shared" si="46"/>
        <v>42.073277</v>
      </c>
      <c r="G681" s="48">
        <f t="shared" si="5"/>
        <v>0.6328133197</v>
      </c>
      <c r="H681" s="111">
        <f t="shared" si="6"/>
        <v>24.412803</v>
      </c>
      <c r="I681" s="252">
        <f t="shared" si="7"/>
        <v>0.3671866803</v>
      </c>
      <c r="J681" s="248">
        <v>6.648608E7</v>
      </c>
      <c r="K681" s="268">
        <v>2012.0</v>
      </c>
      <c r="L681" s="254" t="s">
        <v>20</v>
      </c>
      <c r="M681" s="254"/>
      <c r="N681" s="254"/>
      <c r="O681" s="254"/>
      <c r="P681" s="254">
        <v>92.0</v>
      </c>
      <c r="Q681" s="253">
        <v>72.0</v>
      </c>
      <c r="R681" s="263">
        <f t="shared" si="8"/>
        <v>82</v>
      </c>
      <c r="S681" s="253">
        <v>73.0</v>
      </c>
      <c r="T681" s="253">
        <v>74.0</v>
      </c>
      <c r="U681" s="253">
        <f t="shared" si="9"/>
        <v>-1</v>
      </c>
      <c r="V681" s="253">
        <f t="shared" si="10"/>
        <v>73.5</v>
      </c>
      <c r="W681" s="263">
        <f t="shared" si="11"/>
        <v>8.5</v>
      </c>
      <c r="X681" s="257" t="s">
        <v>1395</v>
      </c>
      <c r="Y681" s="257" t="s">
        <v>1639</v>
      </c>
      <c r="Z681" s="269" t="s">
        <v>1540</v>
      </c>
      <c r="AA681" s="250">
        <f t="shared" si="47"/>
        <v>14.743614</v>
      </c>
      <c r="AB681" s="248">
        <v>1.4743614E7</v>
      </c>
      <c r="AC681" s="248">
        <v>4.2073277E7</v>
      </c>
      <c r="AD681" s="251">
        <f t="shared" si="48"/>
        <v>24.412803</v>
      </c>
      <c r="AE681" s="266">
        <v>2.4412803E7</v>
      </c>
      <c r="AF681" s="258">
        <f t="shared" si="13"/>
        <v>0.4914538</v>
      </c>
      <c r="AG681" s="257"/>
      <c r="AH681" s="257"/>
      <c r="AI681" s="273" t="s">
        <v>3407</v>
      </c>
      <c r="AJ681" s="255"/>
    </row>
    <row r="682" ht="15.75" customHeight="1">
      <c r="A682" s="260" t="s">
        <v>3678</v>
      </c>
      <c r="B682" s="248">
        <f t="shared" si="41"/>
        <v>54.819301</v>
      </c>
      <c r="C682" s="249">
        <f t="shared" si="45"/>
        <v>1.827310033</v>
      </c>
      <c r="D682" s="250">
        <f t="shared" si="3"/>
        <v>1.827310033</v>
      </c>
      <c r="E682" s="251">
        <v>30.0</v>
      </c>
      <c r="F682" s="251">
        <f t="shared" si="46"/>
        <v>44.338224</v>
      </c>
      <c r="G682" s="48">
        <f t="shared" si="5"/>
        <v>0.8088068106</v>
      </c>
      <c r="H682" s="111">
        <f t="shared" si="6"/>
        <v>10.481077</v>
      </c>
      <c r="I682" s="252">
        <f t="shared" si="7"/>
        <v>0.1911931894</v>
      </c>
      <c r="J682" s="248">
        <v>5.4819301E7</v>
      </c>
      <c r="K682" s="268">
        <v>2012.0</v>
      </c>
      <c r="L682" s="254" t="s">
        <v>20</v>
      </c>
      <c r="M682" s="254"/>
      <c r="N682" s="254"/>
      <c r="O682" s="254"/>
      <c r="P682" s="254">
        <v>52.0</v>
      </c>
      <c r="Q682" s="253">
        <v>56.0</v>
      </c>
      <c r="R682" s="263">
        <f t="shared" si="8"/>
        <v>54</v>
      </c>
      <c r="S682" s="253">
        <v>49.0</v>
      </c>
      <c r="T682" s="253">
        <v>59.0</v>
      </c>
      <c r="U682" s="253">
        <f t="shared" si="9"/>
        <v>-10</v>
      </c>
      <c r="V682" s="253">
        <f t="shared" si="10"/>
        <v>54</v>
      </c>
      <c r="W682" s="263">
        <f t="shared" si="11"/>
        <v>0</v>
      </c>
      <c r="X682" s="257" t="s">
        <v>1543</v>
      </c>
      <c r="Y682" s="257" t="s">
        <v>1543</v>
      </c>
      <c r="Z682" s="269" t="s">
        <v>1534</v>
      </c>
      <c r="AA682" s="250">
        <f t="shared" si="47"/>
        <v>17.010125</v>
      </c>
      <c r="AB682" s="248">
        <v>1.7010125E7</v>
      </c>
      <c r="AC682" s="248">
        <v>4.4338224E7</v>
      </c>
      <c r="AD682" s="251">
        <f t="shared" si="48"/>
        <v>10.481077</v>
      </c>
      <c r="AE682" s="266">
        <v>1.0481077E7</v>
      </c>
      <c r="AF682" s="258">
        <f t="shared" si="13"/>
        <v>0.5670041667</v>
      </c>
      <c r="AG682" s="257"/>
      <c r="AH682" s="257"/>
      <c r="AI682" s="273" t="s">
        <v>3679</v>
      </c>
      <c r="AJ682" s="255"/>
    </row>
    <row r="683" ht="15.75" customHeight="1">
      <c r="A683" s="260" t="s">
        <v>3698</v>
      </c>
      <c r="B683" s="248">
        <f t="shared" si="41"/>
        <v>53.909751</v>
      </c>
      <c r="C683" s="249">
        <f t="shared" si="45"/>
        <v>1.7969917</v>
      </c>
      <c r="D683" s="250">
        <f t="shared" si="3"/>
        <v>1.7969917</v>
      </c>
      <c r="E683" s="251">
        <v>30.0</v>
      </c>
      <c r="F683" s="251">
        <f t="shared" si="46"/>
        <v>28.835528</v>
      </c>
      <c r="G683" s="48">
        <f t="shared" si="5"/>
        <v>0.534885201</v>
      </c>
      <c r="H683" s="111">
        <f t="shared" si="6"/>
        <v>25.074223</v>
      </c>
      <c r="I683" s="252">
        <f t="shared" si="7"/>
        <v>0.465114799</v>
      </c>
      <c r="J683" s="248">
        <v>5.3909751E7</v>
      </c>
      <c r="K683" s="268">
        <v>2012.0</v>
      </c>
      <c r="L683" s="254" t="s">
        <v>20</v>
      </c>
      <c r="M683" s="254"/>
      <c r="N683" s="254"/>
      <c r="O683" s="254"/>
      <c r="P683" s="254">
        <v>63.0</v>
      </c>
      <c r="Q683" s="253">
        <v>62.0</v>
      </c>
      <c r="R683" s="263">
        <f t="shared" si="8"/>
        <v>62.5</v>
      </c>
      <c r="S683" s="253">
        <v>52.0</v>
      </c>
      <c r="T683" s="253">
        <v>63.0</v>
      </c>
      <c r="U683" s="253">
        <f t="shared" si="9"/>
        <v>-11</v>
      </c>
      <c r="V683" s="253">
        <f t="shared" si="10"/>
        <v>57.5</v>
      </c>
      <c r="W683" s="263">
        <f t="shared" si="11"/>
        <v>5</v>
      </c>
      <c r="X683" s="257" t="s">
        <v>1543</v>
      </c>
      <c r="Y683" s="257" t="s">
        <v>1616</v>
      </c>
      <c r="Z683" s="269" t="s">
        <v>1540</v>
      </c>
      <c r="AA683" s="250">
        <f t="shared" si="47"/>
        <v>10.61006</v>
      </c>
      <c r="AB683" s="248">
        <v>1.061006E7</v>
      </c>
      <c r="AC683" s="248">
        <v>2.8835528E7</v>
      </c>
      <c r="AD683" s="251">
        <f t="shared" si="48"/>
        <v>25.074223</v>
      </c>
      <c r="AE683" s="266">
        <v>2.5074223E7</v>
      </c>
      <c r="AF683" s="258">
        <f t="shared" si="13"/>
        <v>0.3536686667</v>
      </c>
      <c r="AG683" s="257"/>
      <c r="AH683" s="257"/>
      <c r="AI683" s="273" t="s">
        <v>3699</v>
      </c>
      <c r="AJ683" s="255"/>
    </row>
    <row r="684" ht="15.75" customHeight="1">
      <c r="A684" s="260" t="s">
        <v>4079</v>
      </c>
      <c r="B684" s="248">
        <f t="shared" si="41"/>
        <v>40.346186</v>
      </c>
      <c r="C684" s="249">
        <f t="shared" si="45"/>
        <v>1.344872867</v>
      </c>
      <c r="D684" s="250">
        <f t="shared" si="3"/>
        <v>1.344872867</v>
      </c>
      <c r="E684" s="251">
        <v>30.0</v>
      </c>
      <c r="F684" s="251">
        <f t="shared" si="46"/>
        <v>17.14208</v>
      </c>
      <c r="G684" s="48">
        <f t="shared" si="5"/>
        <v>0.4248748568</v>
      </c>
      <c r="H684" s="111">
        <f t="shared" si="6"/>
        <v>23.204106</v>
      </c>
      <c r="I684" s="252">
        <f t="shared" si="7"/>
        <v>0.5751251432</v>
      </c>
      <c r="J684" s="248">
        <v>4.0346186E7</v>
      </c>
      <c r="K684" s="268">
        <v>2012.0</v>
      </c>
      <c r="L684" s="254" t="s">
        <v>20</v>
      </c>
      <c r="M684" s="254"/>
      <c r="N684" s="254"/>
      <c r="O684" s="254"/>
      <c r="P684" s="254">
        <v>57.0</v>
      </c>
      <c r="Q684" s="253">
        <v>55.0</v>
      </c>
      <c r="R684" s="263">
        <f t="shared" si="8"/>
        <v>56</v>
      </c>
      <c r="S684" s="253">
        <v>60.0</v>
      </c>
      <c r="T684" s="253">
        <v>63.0</v>
      </c>
      <c r="U684" s="253">
        <f t="shared" si="9"/>
        <v>-3</v>
      </c>
      <c r="V684" s="253">
        <f t="shared" si="10"/>
        <v>61.5</v>
      </c>
      <c r="W684" s="263">
        <f t="shared" si="11"/>
        <v>-5.5</v>
      </c>
      <c r="X684" s="257" t="s">
        <v>1602</v>
      </c>
      <c r="Y684" s="257" t="s">
        <v>1808</v>
      </c>
      <c r="Z684" s="269" t="s">
        <v>1540</v>
      </c>
      <c r="AA684" s="250">
        <f t="shared" si="47"/>
        <v>7.892539</v>
      </c>
      <c r="AB684" s="248">
        <v>7892539.0</v>
      </c>
      <c r="AC684" s="248">
        <v>1.714208E7</v>
      </c>
      <c r="AD684" s="251">
        <f t="shared" si="48"/>
        <v>23.204106</v>
      </c>
      <c r="AE684" s="266">
        <v>2.3204106E7</v>
      </c>
      <c r="AF684" s="258">
        <f t="shared" si="13"/>
        <v>0.2630846333</v>
      </c>
      <c r="AG684" s="257"/>
      <c r="AH684" s="257"/>
      <c r="AI684" s="273" t="s">
        <v>4080</v>
      </c>
      <c r="AJ684" s="255"/>
    </row>
    <row r="685" ht="15.75" customHeight="1">
      <c r="A685" s="247" t="s">
        <v>2185</v>
      </c>
      <c r="B685" s="248">
        <f t="shared" si="41"/>
        <v>161.772375</v>
      </c>
      <c r="C685" s="249">
        <f t="shared" si="45"/>
        <v>5.21846371</v>
      </c>
      <c r="D685" s="250">
        <f t="shared" si="3"/>
        <v>5.21846371</v>
      </c>
      <c r="E685" s="251">
        <v>31.0</v>
      </c>
      <c r="F685" s="251">
        <f t="shared" si="46"/>
        <v>93.772375</v>
      </c>
      <c r="G685" s="48">
        <f t="shared" si="5"/>
        <v>0.5796562917</v>
      </c>
      <c r="H685" s="111">
        <f t="shared" si="6"/>
        <v>68</v>
      </c>
      <c r="I685" s="252">
        <f t="shared" si="7"/>
        <v>0.4203437083</v>
      </c>
      <c r="J685" s="248">
        <v>1.61772375E8</v>
      </c>
      <c r="K685" s="268">
        <v>2012.0</v>
      </c>
      <c r="L685" s="254" t="s">
        <v>20</v>
      </c>
      <c r="M685" s="254"/>
      <c r="N685" s="254"/>
      <c r="O685" s="254"/>
      <c r="P685" s="254">
        <v>78.0</v>
      </c>
      <c r="Q685" s="253">
        <v>76.0</v>
      </c>
      <c r="R685" s="263">
        <f t="shared" si="8"/>
        <v>77</v>
      </c>
      <c r="S685" s="253">
        <v>75.0</v>
      </c>
      <c r="T685" s="253">
        <v>72.0</v>
      </c>
      <c r="U685" s="253">
        <f t="shared" si="9"/>
        <v>3</v>
      </c>
      <c r="V685" s="253">
        <f t="shared" si="10"/>
        <v>73.5</v>
      </c>
      <c r="W685" s="263">
        <f t="shared" si="11"/>
        <v>3.5</v>
      </c>
      <c r="X685" s="270" t="s">
        <v>1527</v>
      </c>
      <c r="Y685" s="257" t="s">
        <v>1527</v>
      </c>
      <c r="Z685" s="269" t="s">
        <v>1540</v>
      </c>
      <c r="AA685" s="250">
        <f t="shared" si="47"/>
        <v>24.900566</v>
      </c>
      <c r="AB685" s="248">
        <v>2.4900566E7</v>
      </c>
      <c r="AC685" s="248">
        <v>9.3772375E7</v>
      </c>
      <c r="AD685" s="251">
        <f t="shared" si="48"/>
        <v>68</v>
      </c>
      <c r="AE685" s="266">
        <v>6.8E7</v>
      </c>
      <c r="AF685" s="258">
        <f t="shared" si="13"/>
        <v>0.8032440645</v>
      </c>
      <c r="AG685" s="257"/>
      <c r="AH685" s="257"/>
      <c r="AI685" s="273" t="s">
        <v>2186</v>
      </c>
      <c r="AJ685" s="255"/>
    </row>
    <row r="686" ht="15.75" customHeight="1">
      <c r="A686" s="260" t="s">
        <v>3394</v>
      </c>
      <c r="B686" s="248">
        <f t="shared" si="41"/>
        <v>68.92915</v>
      </c>
      <c r="C686" s="249">
        <f t="shared" si="45"/>
        <v>2.223520968</v>
      </c>
      <c r="D686" s="250">
        <f t="shared" si="3"/>
        <v>2.223520968</v>
      </c>
      <c r="E686" s="251">
        <v>31.0</v>
      </c>
      <c r="F686" s="251">
        <f t="shared" si="46"/>
        <v>12.816367</v>
      </c>
      <c r="G686" s="48">
        <f t="shared" si="5"/>
        <v>0.1859353699</v>
      </c>
      <c r="H686" s="111">
        <f t="shared" si="6"/>
        <v>56.112783</v>
      </c>
      <c r="I686" s="252">
        <f t="shared" si="7"/>
        <v>0.8140646301</v>
      </c>
      <c r="J686" s="248">
        <v>6.892915E7</v>
      </c>
      <c r="K686" s="268">
        <v>2012.0</v>
      </c>
      <c r="L686" s="254" t="s">
        <v>20</v>
      </c>
      <c r="M686" s="254"/>
      <c r="N686" s="254"/>
      <c r="O686" s="254"/>
      <c r="P686" s="254">
        <v>63.0</v>
      </c>
      <c r="Q686" s="253">
        <v>63.0</v>
      </c>
      <c r="R686" s="263">
        <f t="shared" si="8"/>
        <v>63</v>
      </c>
      <c r="S686" s="253">
        <v>51.0</v>
      </c>
      <c r="T686" s="253">
        <v>65.0</v>
      </c>
      <c r="U686" s="253">
        <f t="shared" si="9"/>
        <v>-14</v>
      </c>
      <c r="V686" s="253">
        <f t="shared" si="10"/>
        <v>58</v>
      </c>
      <c r="W686" s="263">
        <f t="shared" si="11"/>
        <v>5</v>
      </c>
      <c r="X686" s="257" t="s">
        <v>1565</v>
      </c>
      <c r="Y686" s="257" t="s">
        <v>1565</v>
      </c>
      <c r="Z686" s="269" t="s">
        <v>1534</v>
      </c>
      <c r="AA686" s="250">
        <f t="shared" si="47"/>
        <v>0.32069</v>
      </c>
      <c r="AB686" s="248">
        <v>320690.0</v>
      </c>
      <c r="AC686" s="248">
        <v>1.2816367E7</v>
      </c>
      <c r="AD686" s="251">
        <f t="shared" si="48"/>
        <v>56.112783</v>
      </c>
      <c r="AE686" s="266">
        <v>5.6112783E7</v>
      </c>
      <c r="AF686" s="258">
        <f t="shared" si="13"/>
        <v>0.01034483871</v>
      </c>
      <c r="AG686" s="257"/>
      <c r="AH686" s="257"/>
      <c r="AI686" s="273" t="s">
        <v>3395</v>
      </c>
      <c r="AJ686" s="255"/>
    </row>
    <row r="687" ht="15.75" customHeight="1">
      <c r="A687" s="260" t="s">
        <v>4478</v>
      </c>
      <c r="B687" s="248">
        <f t="shared" si="41"/>
        <v>28.25806</v>
      </c>
      <c r="C687" s="249">
        <f t="shared" si="45"/>
        <v>0.883064375</v>
      </c>
      <c r="D687" s="250">
        <f t="shared" si="3"/>
        <v>0.883064375</v>
      </c>
      <c r="E687" s="251">
        <v>32.0</v>
      </c>
      <c r="F687" s="251">
        <f t="shared" si="46"/>
        <v>16.377274</v>
      </c>
      <c r="G687" s="48">
        <f t="shared" si="5"/>
        <v>0.5795611588</v>
      </c>
      <c r="H687" s="111">
        <f t="shared" si="6"/>
        <v>11.880786</v>
      </c>
      <c r="I687" s="252">
        <f t="shared" si="7"/>
        <v>0.4204388412</v>
      </c>
      <c r="J687" s="248">
        <v>2.825806E7</v>
      </c>
      <c r="K687" s="268">
        <v>2012.0</v>
      </c>
      <c r="L687" s="254" t="s">
        <v>20</v>
      </c>
      <c r="M687" s="254"/>
      <c r="N687" s="254"/>
      <c r="O687" s="254"/>
      <c r="P687" s="254">
        <v>85.0</v>
      </c>
      <c r="Q687" s="253">
        <v>86.0</v>
      </c>
      <c r="R687" s="263">
        <f t="shared" si="8"/>
        <v>85.5</v>
      </c>
      <c r="S687" s="253">
        <v>59.0</v>
      </c>
      <c r="T687" s="253">
        <v>69.0</v>
      </c>
      <c r="U687" s="253">
        <f t="shared" si="9"/>
        <v>-10</v>
      </c>
      <c r="V687" s="253">
        <f t="shared" si="10"/>
        <v>64</v>
      </c>
      <c r="W687" s="263">
        <f t="shared" si="11"/>
        <v>21.5</v>
      </c>
      <c r="X687" s="257" t="s">
        <v>1565</v>
      </c>
      <c r="Y687" s="257" t="s">
        <v>1565</v>
      </c>
      <c r="Z687" s="257" t="s">
        <v>1540</v>
      </c>
      <c r="AA687" s="250">
        <f t="shared" si="47"/>
        <v>0.736311</v>
      </c>
      <c r="AB687" s="248">
        <v>736311.0</v>
      </c>
      <c r="AC687" s="248">
        <v>1.6377274E7</v>
      </c>
      <c r="AD687" s="251">
        <f t="shared" si="48"/>
        <v>11.880786</v>
      </c>
      <c r="AE687" s="266">
        <v>1.1880786E7</v>
      </c>
      <c r="AF687" s="258">
        <f t="shared" si="13"/>
        <v>0.02300971875</v>
      </c>
      <c r="AG687" s="257"/>
      <c r="AH687" s="257"/>
      <c r="AI687" s="273" t="s">
        <v>4479</v>
      </c>
      <c r="AJ687" s="255"/>
    </row>
    <row r="688" ht="15.75" customHeight="1">
      <c r="A688" s="247" t="s">
        <v>2375</v>
      </c>
      <c r="B688" s="248">
        <f t="shared" si="41"/>
        <v>140.470746</v>
      </c>
      <c r="C688" s="249">
        <f t="shared" si="45"/>
        <v>4.256689273</v>
      </c>
      <c r="D688" s="250">
        <f t="shared" si="3"/>
        <v>4.256689273</v>
      </c>
      <c r="E688" s="251">
        <v>33.0</v>
      </c>
      <c r="F688" s="251">
        <f t="shared" si="46"/>
        <v>35.074677</v>
      </c>
      <c r="G688" s="48">
        <f t="shared" si="5"/>
        <v>0.2496938188</v>
      </c>
      <c r="H688" s="111">
        <f t="shared" si="6"/>
        <v>105.396069</v>
      </c>
      <c r="I688" s="252">
        <f t="shared" si="7"/>
        <v>0.7503061812</v>
      </c>
      <c r="J688" s="248">
        <v>1.40470746E8</v>
      </c>
      <c r="K688" s="268">
        <v>2012.0</v>
      </c>
      <c r="L688" s="254" t="s">
        <v>20</v>
      </c>
      <c r="M688" s="254"/>
      <c r="N688" s="254"/>
      <c r="O688" s="254"/>
      <c r="P688" s="254">
        <v>42.0</v>
      </c>
      <c r="Q688" s="253">
        <v>43.0</v>
      </c>
      <c r="R688" s="263">
        <f t="shared" si="8"/>
        <v>42.5</v>
      </c>
      <c r="S688" s="253">
        <v>69.0</v>
      </c>
      <c r="T688" s="253">
        <v>46.0</v>
      </c>
      <c r="U688" s="253">
        <f t="shared" si="9"/>
        <v>23</v>
      </c>
      <c r="V688" s="253">
        <f t="shared" si="10"/>
        <v>57.5</v>
      </c>
      <c r="W688" s="263">
        <f t="shared" si="11"/>
        <v>-15</v>
      </c>
      <c r="X688" s="257" t="s">
        <v>1605</v>
      </c>
      <c r="Y688" s="257" t="s">
        <v>1830</v>
      </c>
      <c r="Z688" s="269" t="s">
        <v>1550</v>
      </c>
      <c r="AA688" s="250">
        <f t="shared" si="47"/>
        <v>11.731708</v>
      </c>
      <c r="AB688" s="248">
        <v>1.1731708E7</v>
      </c>
      <c r="AC688" s="248">
        <v>3.5074677E7</v>
      </c>
      <c r="AD688" s="251">
        <f t="shared" si="48"/>
        <v>105.396069</v>
      </c>
      <c r="AE688" s="266">
        <v>1.05396069E8</v>
      </c>
      <c r="AF688" s="258">
        <f t="shared" si="13"/>
        <v>0.355506303</v>
      </c>
      <c r="AG688" s="257"/>
      <c r="AH688" s="257"/>
      <c r="AI688" s="273" t="s">
        <v>2376</v>
      </c>
      <c r="AJ688" s="255"/>
    </row>
    <row r="689" ht="15.75" customHeight="1">
      <c r="A689" s="260" t="s">
        <v>3196</v>
      </c>
      <c r="B689" s="248">
        <f t="shared" si="41"/>
        <v>88.058786</v>
      </c>
      <c r="C689" s="249">
        <f t="shared" si="45"/>
        <v>2.515965314</v>
      </c>
      <c r="D689" s="250">
        <f t="shared" si="3"/>
        <v>2.515965314</v>
      </c>
      <c r="E689" s="251">
        <v>35.0</v>
      </c>
      <c r="F689" s="251">
        <f t="shared" si="46"/>
        <v>67.544505</v>
      </c>
      <c r="G689" s="48">
        <f t="shared" si="5"/>
        <v>0.7670387938</v>
      </c>
      <c r="H689" s="111">
        <f t="shared" si="6"/>
        <v>20.514281</v>
      </c>
      <c r="I689" s="252">
        <f t="shared" si="7"/>
        <v>0.2329612062</v>
      </c>
      <c r="J689" s="248">
        <v>8.8058786E7</v>
      </c>
      <c r="K689" s="268">
        <v>2012.0</v>
      </c>
      <c r="L689" s="254" t="s">
        <v>20</v>
      </c>
      <c r="M689" s="254"/>
      <c r="N689" s="254"/>
      <c r="O689" s="254"/>
      <c r="P689" s="254">
        <v>51.0</v>
      </c>
      <c r="Q689" s="253">
        <v>59.0</v>
      </c>
      <c r="R689" s="263">
        <f t="shared" si="8"/>
        <v>55</v>
      </c>
      <c r="S689" s="253">
        <v>51.0</v>
      </c>
      <c r="T689" s="253">
        <v>59.0</v>
      </c>
      <c r="U689" s="253">
        <f t="shared" si="9"/>
        <v>-8</v>
      </c>
      <c r="V689" s="253">
        <f t="shared" si="10"/>
        <v>55</v>
      </c>
      <c r="W689" s="263">
        <f t="shared" si="11"/>
        <v>0</v>
      </c>
      <c r="X689" s="257" t="s">
        <v>1543</v>
      </c>
      <c r="Y689" s="257" t="s">
        <v>1543</v>
      </c>
      <c r="Z689" s="269" t="s">
        <v>1550</v>
      </c>
      <c r="AA689" s="250">
        <f t="shared" si="47"/>
        <v>11.579175</v>
      </c>
      <c r="AB689" s="248">
        <v>1.1579175E7</v>
      </c>
      <c r="AC689" s="248">
        <v>6.7544505E7</v>
      </c>
      <c r="AD689" s="251">
        <f t="shared" si="48"/>
        <v>20.514281</v>
      </c>
      <c r="AE689" s="266">
        <v>2.0514281E7</v>
      </c>
      <c r="AF689" s="258">
        <f t="shared" si="13"/>
        <v>0.3308335714</v>
      </c>
      <c r="AG689" s="257"/>
      <c r="AH689" s="257"/>
      <c r="AI689" s="273" t="s">
        <v>3197</v>
      </c>
      <c r="AJ689" s="255"/>
    </row>
    <row r="690" ht="15.75" customHeight="1">
      <c r="A690" s="260" t="s">
        <v>4474</v>
      </c>
      <c r="B690" s="248">
        <f t="shared" si="41"/>
        <v>31.083599</v>
      </c>
      <c r="C690" s="249">
        <f t="shared" si="45"/>
        <v>0.8881028286</v>
      </c>
      <c r="D690" s="250">
        <f t="shared" si="3"/>
        <v>0.8881028286</v>
      </c>
      <c r="E690" s="251">
        <v>35.0</v>
      </c>
      <c r="F690" s="251">
        <f t="shared" si="46"/>
        <v>20.275446</v>
      </c>
      <c r="G690" s="48">
        <f t="shared" si="5"/>
        <v>0.6522875939</v>
      </c>
      <c r="H690" s="111">
        <f t="shared" si="6"/>
        <v>10.808153</v>
      </c>
      <c r="I690" s="252">
        <f t="shared" si="7"/>
        <v>0.3477124061</v>
      </c>
      <c r="J690" s="248">
        <v>3.1083599E7</v>
      </c>
      <c r="K690" s="268">
        <v>2012.0</v>
      </c>
      <c r="L690" s="254" t="s">
        <v>20</v>
      </c>
      <c r="M690" s="254"/>
      <c r="N690" s="254"/>
      <c r="O690" s="254"/>
      <c r="P690" s="254">
        <v>76.0</v>
      </c>
      <c r="Q690" s="253">
        <v>66.0</v>
      </c>
      <c r="R690" s="263">
        <f t="shared" si="8"/>
        <v>71</v>
      </c>
      <c r="S690" s="253">
        <v>60.0</v>
      </c>
      <c r="T690" s="253">
        <v>68.0</v>
      </c>
      <c r="U690" s="253">
        <f t="shared" si="9"/>
        <v>-8</v>
      </c>
      <c r="V690" s="253">
        <f t="shared" si="10"/>
        <v>64</v>
      </c>
      <c r="W690" s="263">
        <f t="shared" si="11"/>
        <v>7</v>
      </c>
      <c r="X690" s="257" t="s">
        <v>1602</v>
      </c>
      <c r="Y690" s="257" t="s">
        <v>1808</v>
      </c>
      <c r="Z690" s="257" t="s">
        <v>1540</v>
      </c>
      <c r="AA690" s="250">
        <f t="shared" si="47"/>
        <v>6.030164</v>
      </c>
      <c r="AB690" s="248">
        <v>6030164.0</v>
      </c>
      <c r="AC690" s="248">
        <v>2.0275446E7</v>
      </c>
      <c r="AD690" s="251">
        <f t="shared" si="48"/>
        <v>10.808153</v>
      </c>
      <c r="AE690" s="266">
        <v>1.0808153E7</v>
      </c>
      <c r="AF690" s="258">
        <f t="shared" si="13"/>
        <v>0.1722904</v>
      </c>
      <c r="AG690" s="257"/>
      <c r="AH690" s="257"/>
      <c r="AI690" s="273" t="s">
        <v>4475</v>
      </c>
      <c r="AJ690" s="255"/>
    </row>
    <row r="691" ht="15.75" customHeight="1">
      <c r="A691" s="260" t="s">
        <v>3500</v>
      </c>
      <c r="B691" s="248">
        <f t="shared" si="41"/>
        <v>81.491068</v>
      </c>
      <c r="C691" s="249">
        <f t="shared" si="45"/>
        <v>2.089514564</v>
      </c>
      <c r="D691" s="250">
        <f t="shared" si="3"/>
        <v>2.089514564</v>
      </c>
      <c r="E691" s="251">
        <v>39.0</v>
      </c>
      <c r="F691" s="251">
        <f t="shared" si="46"/>
        <v>35.291068</v>
      </c>
      <c r="G691" s="48">
        <f t="shared" si="5"/>
        <v>0.4330667012</v>
      </c>
      <c r="H691" s="111">
        <f t="shared" si="6"/>
        <v>46.2</v>
      </c>
      <c r="I691" s="252">
        <f t="shared" si="7"/>
        <v>0.5669332988</v>
      </c>
      <c r="J691" s="248">
        <v>8.1491068E7</v>
      </c>
      <c r="K691" s="268">
        <v>2012.0</v>
      </c>
      <c r="L691" s="254" t="s">
        <v>20</v>
      </c>
      <c r="M691" s="254"/>
      <c r="N691" s="254"/>
      <c r="O691" s="254"/>
      <c r="P691" s="254">
        <v>87.0</v>
      </c>
      <c r="Q691" s="253">
        <v>74.0</v>
      </c>
      <c r="R691" s="263">
        <f t="shared" si="8"/>
        <v>80.5</v>
      </c>
      <c r="S691" s="253">
        <v>70.0</v>
      </c>
      <c r="T691" s="253">
        <v>73.0</v>
      </c>
      <c r="U691" s="253">
        <f t="shared" si="9"/>
        <v>-3</v>
      </c>
      <c r="V691" s="253">
        <f t="shared" si="10"/>
        <v>71.5</v>
      </c>
      <c r="W691" s="263">
        <f t="shared" si="11"/>
        <v>9</v>
      </c>
      <c r="X691" s="257" t="s">
        <v>1594</v>
      </c>
      <c r="Y691" s="257" t="s">
        <v>2106</v>
      </c>
      <c r="Z691" s="257" t="s">
        <v>1567</v>
      </c>
      <c r="AA691" s="250">
        <f t="shared" si="47"/>
        <v>11.412213</v>
      </c>
      <c r="AB691" s="248">
        <v>1.1412213E7</v>
      </c>
      <c r="AC691" s="248">
        <v>3.5291068E7</v>
      </c>
      <c r="AD691" s="251">
        <f t="shared" si="48"/>
        <v>46.2</v>
      </c>
      <c r="AE691" s="266">
        <v>4.62E7</v>
      </c>
      <c r="AF691" s="258">
        <f t="shared" si="13"/>
        <v>0.2926208462</v>
      </c>
      <c r="AG691" s="257"/>
      <c r="AH691" s="257"/>
      <c r="AI691" s="273" t="s">
        <v>3501</v>
      </c>
      <c r="AJ691" s="255"/>
    </row>
    <row r="692" ht="15.75" customHeight="1">
      <c r="A692" s="260" t="s">
        <v>2749</v>
      </c>
      <c r="B692" s="248">
        <f t="shared" si="41"/>
        <v>132.820716</v>
      </c>
      <c r="C692" s="249">
        <f t="shared" si="45"/>
        <v>3.3205179</v>
      </c>
      <c r="D692" s="250">
        <f t="shared" si="3"/>
        <v>3.3205179</v>
      </c>
      <c r="E692" s="251">
        <v>40.0</v>
      </c>
      <c r="F692" s="251">
        <f t="shared" si="46"/>
        <v>95.720716</v>
      </c>
      <c r="G692" s="48">
        <f t="shared" si="5"/>
        <v>0.720676103</v>
      </c>
      <c r="H692" s="111">
        <f t="shared" si="6"/>
        <v>37.1</v>
      </c>
      <c r="I692" s="252">
        <f t="shared" si="7"/>
        <v>0.279323897</v>
      </c>
      <c r="J692" s="248">
        <v>1.32820716E8</v>
      </c>
      <c r="K692" s="268">
        <v>2012.0</v>
      </c>
      <c r="L692" s="254" t="s">
        <v>20</v>
      </c>
      <c r="M692" s="254"/>
      <c r="N692" s="254"/>
      <c r="O692" s="254"/>
      <c r="P692" s="254">
        <v>93.0</v>
      </c>
      <c r="Q692" s="253">
        <v>95.0</v>
      </c>
      <c r="R692" s="263">
        <f t="shared" si="8"/>
        <v>94</v>
      </c>
      <c r="S692" s="253">
        <v>80.0</v>
      </c>
      <c r="T692" s="253">
        <v>66.0</v>
      </c>
      <c r="U692" s="253">
        <f t="shared" si="9"/>
        <v>14</v>
      </c>
      <c r="V692" s="253">
        <f t="shared" si="10"/>
        <v>73</v>
      </c>
      <c r="W692" s="263">
        <f t="shared" si="11"/>
        <v>21</v>
      </c>
      <c r="X692" s="270" t="s">
        <v>1527</v>
      </c>
      <c r="Y692" s="257" t="s">
        <v>2087</v>
      </c>
      <c r="Z692" s="269" t="s">
        <v>1529</v>
      </c>
      <c r="AA692" s="250">
        <f t="shared" si="47"/>
        <v>0.41715</v>
      </c>
      <c r="AB692" s="248">
        <v>417150.0</v>
      </c>
      <c r="AC692" s="248">
        <v>9.5720716E7</v>
      </c>
      <c r="AD692" s="251">
        <f t="shared" si="48"/>
        <v>37.1</v>
      </c>
      <c r="AE692" s="266">
        <v>3.71E7</v>
      </c>
      <c r="AF692" s="258">
        <f t="shared" si="13"/>
        <v>0.01042875</v>
      </c>
      <c r="AG692" s="257"/>
      <c r="AH692" s="257"/>
      <c r="AI692" s="273" t="s">
        <v>2750</v>
      </c>
      <c r="AJ692" s="255"/>
    </row>
    <row r="693" ht="15.75" customHeight="1">
      <c r="A693" s="260" t="s">
        <v>3483</v>
      </c>
      <c r="B693" s="248">
        <f t="shared" si="41"/>
        <v>84.384002</v>
      </c>
      <c r="C693" s="249">
        <f t="shared" si="45"/>
        <v>2.10960005</v>
      </c>
      <c r="D693" s="250">
        <f t="shared" si="3"/>
        <v>2.10960005</v>
      </c>
      <c r="E693" s="251">
        <v>40.0</v>
      </c>
      <c r="F693" s="251">
        <f t="shared" si="46"/>
        <v>41.152203</v>
      </c>
      <c r="G693" s="48">
        <f t="shared" si="5"/>
        <v>0.4876777828</v>
      </c>
      <c r="H693" s="111">
        <f t="shared" si="6"/>
        <v>43.231799</v>
      </c>
      <c r="I693" s="252">
        <f t="shared" si="7"/>
        <v>0.5123222172</v>
      </c>
      <c r="J693" s="248">
        <v>8.4384002E7</v>
      </c>
      <c r="K693" s="268">
        <v>2012.0</v>
      </c>
      <c r="L693" s="254" t="s">
        <v>20</v>
      </c>
      <c r="M693" s="254"/>
      <c r="N693" s="254"/>
      <c r="O693" s="254"/>
      <c r="P693" s="254">
        <v>22.0</v>
      </c>
      <c r="Q693" s="253">
        <v>41.0</v>
      </c>
      <c r="R693" s="263">
        <f t="shared" si="8"/>
        <v>31.5</v>
      </c>
      <c r="S693" s="253">
        <v>48.0</v>
      </c>
      <c r="T693" s="253">
        <v>49.0</v>
      </c>
      <c r="U693" s="253">
        <f t="shared" si="9"/>
        <v>-1</v>
      </c>
      <c r="V693" s="253">
        <f t="shared" si="10"/>
        <v>48.5</v>
      </c>
      <c r="W693" s="263">
        <f t="shared" si="11"/>
        <v>-17</v>
      </c>
      <c r="X693" s="257" t="s">
        <v>1543</v>
      </c>
      <c r="Y693" s="257" t="s">
        <v>1616</v>
      </c>
      <c r="Z693" s="269" t="s">
        <v>1534</v>
      </c>
      <c r="AA693" s="250">
        <f t="shared" si="47"/>
        <v>10.547068</v>
      </c>
      <c r="AB693" s="248">
        <v>1.0547068E7</v>
      </c>
      <c r="AC693" s="248">
        <v>4.1152203E7</v>
      </c>
      <c r="AD693" s="251">
        <f t="shared" si="48"/>
        <v>43.231799</v>
      </c>
      <c r="AE693" s="266">
        <v>4.3231799E7</v>
      </c>
      <c r="AF693" s="258">
        <f t="shared" si="13"/>
        <v>0.2636767</v>
      </c>
      <c r="AG693" s="257"/>
      <c r="AH693" s="257"/>
      <c r="AI693" s="273" t="s">
        <v>3484</v>
      </c>
      <c r="AJ693" s="255"/>
    </row>
    <row r="694" ht="15.75" customHeight="1">
      <c r="A694" s="260" t="s">
        <v>4352</v>
      </c>
      <c r="B694" s="248">
        <v>42.0</v>
      </c>
      <c r="C694" s="249">
        <v>1.0465</v>
      </c>
      <c r="D694" s="250">
        <f t="shared" si="3"/>
        <v>1.0465</v>
      </c>
      <c r="E694" s="251">
        <v>40.0</v>
      </c>
      <c r="F694" s="251">
        <v>37.0</v>
      </c>
      <c r="G694" s="48">
        <f t="shared" si="5"/>
        <v>0.880952381</v>
      </c>
      <c r="H694" s="111">
        <f t="shared" si="6"/>
        <v>4.745259159</v>
      </c>
      <c r="I694" s="252">
        <f t="shared" si="7"/>
        <v>0.1129823609</v>
      </c>
      <c r="J694" s="274">
        <v>4.1860614E7</v>
      </c>
      <c r="K694" s="268">
        <v>2012.0</v>
      </c>
      <c r="L694" s="254" t="s">
        <v>20</v>
      </c>
      <c r="M694" s="254"/>
      <c r="N694" s="254"/>
      <c r="O694" s="254"/>
      <c r="P694" s="254">
        <v>38.0</v>
      </c>
      <c r="Q694" s="253">
        <v>50.0</v>
      </c>
      <c r="R694" s="253">
        <v>44.0</v>
      </c>
      <c r="S694" s="253">
        <v>40.0</v>
      </c>
      <c r="T694" s="253">
        <v>66.0</v>
      </c>
      <c r="U694" s="253">
        <v>-26.0</v>
      </c>
      <c r="V694" s="253">
        <v>53.0</v>
      </c>
      <c r="W694" s="253">
        <v>-9.0</v>
      </c>
      <c r="X694" s="257" t="s">
        <v>1543</v>
      </c>
      <c r="Y694" s="257" t="s">
        <v>1543</v>
      </c>
      <c r="Z694" s="257" t="s">
        <v>1540</v>
      </c>
      <c r="AA694" s="250">
        <v>5.0</v>
      </c>
      <c r="AB694" s="274">
        <v>5290629.0</v>
      </c>
      <c r="AC694" s="274">
        <v>3.7134215E7</v>
      </c>
      <c r="AD694" s="251">
        <f t="shared" si="48"/>
        <v>4.729511</v>
      </c>
      <c r="AE694" s="266">
        <v>4729511.0</v>
      </c>
      <c r="AF694" s="258">
        <f t="shared" si="13"/>
        <v>0.125</v>
      </c>
      <c r="AG694" s="257"/>
      <c r="AH694" s="257"/>
      <c r="AI694" s="273" t="s">
        <v>4353</v>
      </c>
      <c r="AJ694" s="255"/>
    </row>
    <row r="695" ht="15.75" customHeight="1">
      <c r="A695" s="260" t="s">
        <v>4643</v>
      </c>
      <c r="B695" s="248">
        <f t="shared" ref="B695:B702" si="49">J695/1000000</f>
        <v>24.719215</v>
      </c>
      <c r="C695" s="249">
        <f t="shared" ref="C695:C702" si="50">SUM((J695/1000000)/E695)</f>
        <v>0.617980375</v>
      </c>
      <c r="D695" s="250">
        <f t="shared" si="3"/>
        <v>0.617980375</v>
      </c>
      <c r="E695" s="251">
        <v>40.0</v>
      </c>
      <c r="F695" s="251">
        <f t="shared" ref="F695:F702" si="51">AC695/1000000</f>
        <v>20.1573</v>
      </c>
      <c r="G695" s="48">
        <f t="shared" si="5"/>
        <v>0.8154506525</v>
      </c>
      <c r="H695" s="111">
        <f t="shared" si="6"/>
        <v>4.561915</v>
      </c>
      <c r="I695" s="252">
        <f t="shared" si="7"/>
        <v>0.1845493475</v>
      </c>
      <c r="J695" s="248">
        <v>2.4719215E7</v>
      </c>
      <c r="K695" s="268">
        <v>2012.0</v>
      </c>
      <c r="L695" s="254" t="s">
        <v>20</v>
      </c>
      <c r="M695" s="254"/>
      <c r="N695" s="254"/>
      <c r="O695" s="254"/>
      <c r="P695" s="254">
        <v>74.0</v>
      </c>
      <c r="Q695" s="253">
        <v>61.0</v>
      </c>
      <c r="R695" s="263">
        <f t="shared" ref="R695:R702" si="52">AVERAGE(P695:Q695)</f>
        <v>67.5</v>
      </c>
      <c r="S695" s="253">
        <v>64.0</v>
      </c>
      <c r="T695" s="253">
        <v>59.0</v>
      </c>
      <c r="U695" s="253">
        <f t="shared" ref="U695:U702" si="53">SUM(S695-T695)</f>
        <v>5</v>
      </c>
      <c r="V695" s="253">
        <f t="shared" ref="V695:V702" si="54">AVERAGE(S695:T695)</f>
        <v>61.5</v>
      </c>
      <c r="W695" s="263">
        <f t="shared" ref="W695:W702" si="55">SUM(R695-V695)</f>
        <v>6</v>
      </c>
      <c r="X695" s="257" t="s">
        <v>1605</v>
      </c>
      <c r="Y695" s="257" t="s">
        <v>1605</v>
      </c>
      <c r="Z695" s="257" t="s">
        <v>1534</v>
      </c>
      <c r="AA695" s="250">
        <f t="shared" ref="AA695:AA702" si="56">AB695/1000000</f>
        <v>7.760205</v>
      </c>
      <c r="AB695" s="248">
        <v>7760205.0</v>
      </c>
      <c r="AC695" s="248">
        <v>2.01573E7</v>
      </c>
      <c r="AD695" s="251">
        <f t="shared" si="48"/>
        <v>4.561915</v>
      </c>
      <c r="AE695" s="266">
        <v>4561915.0</v>
      </c>
      <c r="AF695" s="258">
        <f t="shared" si="13"/>
        <v>0.194005125</v>
      </c>
      <c r="AG695" s="257"/>
      <c r="AH695" s="257"/>
      <c r="AI695" s="273" t="s">
        <v>4644</v>
      </c>
      <c r="AJ695" s="255"/>
    </row>
    <row r="696" ht="15.75" customHeight="1">
      <c r="A696" s="247" t="s">
        <v>2260</v>
      </c>
      <c r="B696" s="248">
        <f t="shared" si="49"/>
        <v>201.585328</v>
      </c>
      <c r="C696" s="249">
        <f t="shared" si="50"/>
        <v>4.799650667</v>
      </c>
      <c r="D696" s="250">
        <f t="shared" si="3"/>
        <v>4.799650667</v>
      </c>
      <c r="E696" s="251">
        <v>42.0</v>
      </c>
      <c r="F696" s="251">
        <f t="shared" si="51"/>
        <v>138.447667</v>
      </c>
      <c r="G696" s="48">
        <f t="shared" si="5"/>
        <v>0.6867943633</v>
      </c>
      <c r="H696" s="111">
        <f t="shared" si="6"/>
        <v>63.137661</v>
      </c>
      <c r="I696" s="252">
        <f t="shared" si="7"/>
        <v>0.3132056367</v>
      </c>
      <c r="J696" s="248">
        <v>2.01585328E8</v>
      </c>
      <c r="K696" s="268">
        <v>2012.0</v>
      </c>
      <c r="L696" s="254" t="s">
        <v>20</v>
      </c>
      <c r="M696" s="254"/>
      <c r="N696" s="254"/>
      <c r="O696" s="254"/>
      <c r="P696" s="254">
        <v>85.0</v>
      </c>
      <c r="Q696" s="253">
        <v>69.0</v>
      </c>
      <c r="R696" s="263">
        <f t="shared" si="52"/>
        <v>77</v>
      </c>
      <c r="S696" s="253">
        <v>82.0</v>
      </c>
      <c r="T696" s="253">
        <v>75.0</v>
      </c>
      <c r="U696" s="253">
        <f t="shared" si="53"/>
        <v>7</v>
      </c>
      <c r="V696" s="253">
        <f t="shared" si="54"/>
        <v>78.5</v>
      </c>
      <c r="W696" s="263">
        <f t="shared" si="55"/>
        <v>-1.5</v>
      </c>
      <c r="X696" s="257" t="s">
        <v>1602</v>
      </c>
      <c r="Y696" s="257" t="s">
        <v>1958</v>
      </c>
      <c r="Z696" s="269" t="s">
        <v>1534</v>
      </c>
      <c r="AA696" s="250">
        <f t="shared" si="56"/>
        <v>36.302612</v>
      </c>
      <c r="AB696" s="248">
        <v>3.6302612E7</v>
      </c>
      <c r="AC696" s="248">
        <v>1.38447667E8</v>
      </c>
      <c r="AD696" s="251">
        <f t="shared" si="48"/>
        <v>63.137661</v>
      </c>
      <c r="AE696" s="266">
        <v>6.3137661E7</v>
      </c>
      <c r="AF696" s="258">
        <f t="shared" si="13"/>
        <v>0.8643479048</v>
      </c>
      <c r="AG696" s="257"/>
      <c r="AH696" s="257"/>
      <c r="AI696" s="273" t="s">
        <v>2261</v>
      </c>
      <c r="AJ696" s="255"/>
    </row>
    <row r="697" ht="15.75" customHeight="1">
      <c r="A697" s="260" t="s">
        <v>4294</v>
      </c>
      <c r="B697" s="248">
        <f t="shared" si="49"/>
        <v>46.221189</v>
      </c>
      <c r="C697" s="249">
        <f t="shared" si="50"/>
        <v>1.1005045</v>
      </c>
      <c r="D697" s="250">
        <f t="shared" si="3"/>
        <v>1.1005045</v>
      </c>
      <c r="E697" s="251">
        <v>42.0</v>
      </c>
      <c r="F697" s="251">
        <f t="shared" si="51"/>
        <v>18.62</v>
      </c>
      <c r="G697" s="48">
        <f t="shared" si="5"/>
        <v>0.4028455434</v>
      </c>
      <c r="H697" s="111">
        <f t="shared" si="6"/>
        <v>27.601189</v>
      </c>
      <c r="I697" s="252">
        <f t="shared" si="7"/>
        <v>0.5971544566</v>
      </c>
      <c r="J697" s="248">
        <v>4.6221189E7</v>
      </c>
      <c r="K697" s="268">
        <v>2012.0</v>
      </c>
      <c r="L697" s="254" t="s">
        <v>20</v>
      </c>
      <c r="M697" s="254"/>
      <c r="N697" s="254"/>
      <c r="O697" s="254"/>
      <c r="P697" s="254">
        <v>32.0</v>
      </c>
      <c r="Q697" s="253">
        <v>40.0</v>
      </c>
      <c r="R697" s="263">
        <f t="shared" si="52"/>
        <v>36</v>
      </c>
      <c r="S697" s="253">
        <v>52.0</v>
      </c>
      <c r="T697" s="253">
        <v>62.0</v>
      </c>
      <c r="U697" s="253">
        <f t="shared" si="53"/>
        <v>-10</v>
      </c>
      <c r="V697" s="253">
        <f t="shared" si="54"/>
        <v>57</v>
      </c>
      <c r="W697" s="263">
        <f t="shared" si="55"/>
        <v>-21</v>
      </c>
      <c r="X697" s="257" t="s">
        <v>1602</v>
      </c>
      <c r="Y697" s="257" t="s">
        <v>1808</v>
      </c>
      <c r="Z697" s="257" t="s">
        <v>1540</v>
      </c>
      <c r="AA697" s="250">
        <f t="shared" si="56"/>
        <v>8.001932</v>
      </c>
      <c r="AB697" s="248">
        <v>8001932.0</v>
      </c>
      <c r="AC697" s="248">
        <v>1.862E7</v>
      </c>
      <c r="AD697" s="251">
        <f t="shared" si="48"/>
        <v>27.601189</v>
      </c>
      <c r="AE697" s="266">
        <v>2.7601189E7</v>
      </c>
      <c r="AF697" s="258">
        <f t="shared" si="13"/>
        <v>0.1905221905</v>
      </c>
      <c r="AG697" s="257"/>
      <c r="AH697" s="257"/>
      <c r="AI697" s="273" t="s">
        <v>4295</v>
      </c>
      <c r="AJ697" s="255"/>
    </row>
    <row r="698" ht="15.75" customHeight="1">
      <c r="A698" s="247" t="s">
        <v>918</v>
      </c>
      <c r="B698" s="248">
        <f t="shared" si="49"/>
        <v>376.141306</v>
      </c>
      <c r="C698" s="249">
        <f t="shared" si="50"/>
        <v>8.358695689</v>
      </c>
      <c r="D698" s="250">
        <f t="shared" si="3"/>
        <v>8.358695689</v>
      </c>
      <c r="E698" s="251">
        <v>45.0</v>
      </c>
      <c r="F698" s="251">
        <f t="shared" si="51"/>
        <v>139.854287</v>
      </c>
      <c r="G698" s="48">
        <f t="shared" si="5"/>
        <v>0.3718131584</v>
      </c>
      <c r="H698" s="111">
        <f t="shared" si="6"/>
        <v>236.287019</v>
      </c>
      <c r="I698" s="252">
        <f t="shared" si="7"/>
        <v>0.6281868416</v>
      </c>
      <c r="J698" s="248">
        <v>3.76141306E8</v>
      </c>
      <c r="K698" s="268">
        <v>2012.0</v>
      </c>
      <c r="L698" s="254" t="s">
        <v>20</v>
      </c>
      <c r="M698" s="254"/>
      <c r="N698" s="254"/>
      <c r="O698" s="254"/>
      <c r="P698" s="254">
        <v>21.0</v>
      </c>
      <c r="Q698" s="253">
        <v>45.0</v>
      </c>
      <c r="R698" s="263">
        <f t="shared" si="52"/>
        <v>33</v>
      </c>
      <c r="S698" s="253">
        <v>54.0</v>
      </c>
      <c r="T698" s="253">
        <v>56.0</v>
      </c>
      <c r="U698" s="253">
        <f t="shared" si="53"/>
        <v>-2</v>
      </c>
      <c r="V698" s="253">
        <f t="shared" si="54"/>
        <v>55</v>
      </c>
      <c r="W698" s="263">
        <f t="shared" si="55"/>
        <v>-22</v>
      </c>
      <c r="X698" s="257" t="s">
        <v>1602</v>
      </c>
      <c r="Y698" s="257" t="s">
        <v>1808</v>
      </c>
      <c r="Z698" s="269" t="s">
        <v>1550</v>
      </c>
      <c r="AA698" s="250">
        <f t="shared" si="56"/>
        <v>49.514769</v>
      </c>
      <c r="AB698" s="248">
        <v>4.9514769E7</v>
      </c>
      <c r="AC698" s="248">
        <v>1.39854287E8</v>
      </c>
      <c r="AD698" s="251">
        <f t="shared" si="48"/>
        <v>236.287019</v>
      </c>
      <c r="AE698" s="266">
        <v>2.36287019E8</v>
      </c>
      <c r="AF698" s="258">
        <f t="shared" si="13"/>
        <v>1.1003282</v>
      </c>
      <c r="AG698" s="257"/>
      <c r="AH698" s="257"/>
      <c r="AI698" s="273" t="s">
        <v>1847</v>
      </c>
      <c r="AJ698" s="255"/>
    </row>
    <row r="699" ht="15.75" customHeight="1">
      <c r="A699" s="247" t="s">
        <v>2193</v>
      </c>
      <c r="B699" s="248">
        <f t="shared" si="49"/>
        <v>232.325503</v>
      </c>
      <c r="C699" s="249">
        <f t="shared" si="50"/>
        <v>5.162788956</v>
      </c>
      <c r="D699" s="250">
        <f t="shared" si="3"/>
        <v>5.162788956</v>
      </c>
      <c r="E699" s="251">
        <v>45.0</v>
      </c>
      <c r="F699" s="251">
        <f t="shared" si="51"/>
        <v>136.025503</v>
      </c>
      <c r="G699" s="48">
        <f t="shared" si="5"/>
        <v>0.5854953556</v>
      </c>
      <c r="H699" s="111">
        <f t="shared" si="6"/>
        <v>96.3</v>
      </c>
      <c r="I699" s="252">
        <f t="shared" si="7"/>
        <v>0.4145046444</v>
      </c>
      <c r="J699" s="248">
        <v>2.32325503E8</v>
      </c>
      <c r="K699" s="268">
        <v>2012.0</v>
      </c>
      <c r="L699" s="254" t="s">
        <v>20</v>
      </c>
      <c r="M699" s="254"/>
      <c r="N699" s="254"/>
      <c r="O699" s="254"/>
      <c r="P699" s="254">
        <v>96.0</v>
      </c>
      <c r="Q699" s="253">
        <v>86.0</v>
      </c>
      <c r="R699" s="263">
        <f t="shared" si="52"/>
        <v>91</v>
      </c>
      <c r="S699" s="253">
        <v>90.0</v>
      </c>
      <c r="T699" s="253">
        <v>79.0</v>
      </c>
      <c r="U699" s="253">
        <f t="shared" si="53"/>
        <v>11</v>
      </c>
      <c r="V699" s="253">
        <f t="shared" si="54"/>
        <v>84.5</v>
      </c>
      <c r="W699" s="263">
        <f t="shared" si="55"/>
        <v>6.5</v>
      </c>
      <c r="X699" s="257" t="s">
        <v>1634</v>
      </c>
      <c r="Y699" s="257" t="s">
        <v>1635</v>
      </c>
      <c r="Z699" s="269" t="s">
        <v>1529</v>
      </c>
      <c r="AA699" s="250">
        <f t="shared" si="56"/>
        <v>19.458109</v>
      </c>
      <c r="AB699" s="248">
        <v>1.9458109E7</v>
      </c>
      <c r="AC699" s="248">
        <v>1.36025503E8</v>
      </c>
      <c r="AD699" s="251">
        <f t="shared" si="48"/>
        <v>96.3</v>
      </c>
      <c r="AE699" s="266">
        <v>9.63E7</v>
      </c>
      <c r="AF699" s="258">
        <f t="shared" si="13"/>
        <v>0.4324024222</v>
      </c>
      <c r="AG699" s="257" t="s">
        <v>1608</v>
      </c>
      <c r="AH699" s="257" t="s">
        <v>1793</v>
      </c>
      <c r="AI699" s="273" t="s">
        <v>2194</v>
      </c>
      <c r="AJ699" s="255"/>
    </row>
    <row r="700" ht="15.75" customHeight="1">
      <c r="A700" s="260" t="s">
        <v>3673</v>
      </c>
      <c r="B700" s="248">
        <f t="shared" si="49"/>
        <v>82.966152</v>
      </c>
      <c r="C700" s="249">
        <f t="shared" si="50"/>
        <v>1.843692267</v>
      </c>
      <c r="D700" s="250">
        <f t="shared" si="3"/>
        <v>1.843692267</v>
      </c>
      <c r="E700" s="251">
        <v>45.0</v>
      </c>
      <c r="F700" s="251">
        <f t="shared" si="51"/>
        <v>47.382068</v>
      </c>
      <c r="G700" s="48">
        <f t="shared" si="5"/>
        <v>0.5711011883</v>
      </c>
      <c r="H700" s="111">
        <f t="shared" si="6"/>
        <v>35.584084</v>
      </c>
      <c r="I700" s="252">
        <f t="shared" si="7"/>
        <v>0.4288988117</v>
      </c>
      <c r="J700" s="248">
        <v>8.2966152E7</v>
      </c>
      <c r="K700" s="268">
        <v>2012.0</v>
      </c>
      <c r="L700" s="254" t="s">
        <v>20</v>
      </c>
      <c r="M700" s="254"/>
      <c r="N700" s="254"/>
      <c r="O700" s="254"/>
      <c r="P700" s="254">
        <v>51.0</v>
      </c>
      <c r="Q700" s="253">
        <v>59.0</v>
      </c>
      <c r="R700" s="263">
        <f t="shared" si="52"/>
        <v>55</v>
      </c>
      <c r="S700" s="253">
        <v>55.0</v>
      </c>
      <c r="T700" s="253">
        <v>64.0</v>
      </c>
      <c r="U700" s="253">
        <f t="shared" si="53"/>
        <v>-9</v>
      </c>
      <c r="V700" s="253">
        <f t="shared" si="54"/>
        <v>59.5</v>
      </c>
      <c r="W700" s="263">
        <f t="shared" si="55"/>
        <v>-4.5</v>
      </c>
      <c r="X700" s="257" t="s">
        <v>1983</v>
      </c>
      <c r="Y700" s="257" t="s">
        <v>1984</v>
      </c>
      <c r="Z700" s="269" t="s">
        <v>1534</v>
      </c>
      <c r="AA700" s="250">
        <f t="shared" si="56"/>
        <v>16.01691</v>
      </c>
      <c r="AB700" s="248">
        <v>1.601691E7</v>
      </c>
      <c r="AC700" s="248">
        <v>4.7382068E7</v>
      </c>
      <c r="AD700" s="251">
        <f t="shared" si="48"/>
        <v>35.584084</v>
      </c>
      <c r="AE700" s="266">
        <v>3.5584084E7</v>
      </c>
      <c r="AF700" s="258">
        <f t="shared" si="13"/>
        <v>0.3559313333</v>
      </c>
      <c r="AG700" s="257"/>
      <c r="AH700" s="257"/>
      <c r="AI700" s="273" t="s">
        <v>3674</v>
      </c>
      <c r="AJ700" s="255"/>
    </row>
    <row r="701" ht="15.75" customHeight="1">
      <c r="A701" s="247" t="s">
        <v>930</v>
      </c>
      <c r="B701" s="248">
        <f t="shared" si="49"/>
        <v>549.368315</v>
      </c>
      <c r="C701" s="249">
        <f t="shared" si="50"/>
        <v>10.9873663</v>
      </c>
      <c r="D701" s="250">
        <f t="shared" si="3"/>
        <v>10.9873663</v>
      </c>
      <c r="E701" s="251">
        <v>50.0</v>
      </c>
      <c r="F701" s="251">
        <f t="shared" si="51"/>
        <v>218.815487</v>
      </c>
      <c r="G701" s="48">
        <f t="shared" si="5"/>
        <v>0.3983037992</v>
      </c>
      <c r="H701" s="111">
        <f t="shared" si="6"/>
        <v>330.552828</v>
      </c>
      <c r="I701" s="252">
        <f t="shared" si="7"/>
        <v>0.6016962008</v>
      </c>
      <c r="J701" s="248">
        <v>5.49368315E8</v>
      </c>
      <c r="K701" s="268">
        <v>2012.0</v>
      </c>
      <c r="L701" s="254" t="s">
        <v>20</v>
      </c>
      <c r="M701" s="254"/>
      <c r="N701" s="254"/>
      <c r="O701" s="254"/>
      <c r="P701" s="254">
        <v>68.0</v>
      </c>
      <c r="Q701" s="253">
        <v>62.0</v>
      </c>
      <c r="R701" s="263">
        <f t="shared" si="52"/>
        <v>65</v>
      </c>
      <c r="S701" s="253">
        <v>74.0</v>
      </c>
      <c r="T701" s="253">
        <v>70.0</v>
      </c>
      <c r="U701" s="253">
        <f t="shared" si="53"/>
        <v>4</v>
      </c>
      <c r="V701" s="253">
        <f t="shared" si="54"/>
        <v>72</v>
      </c>
      <c r="W701" s="263">
        <f t="shared" si="55"/>
        <v>-7</v>
      </c>
      <c r="X701" s="257" t="s">
        <v>1543</v>
      </c>
      <c r="Y701" s="257" t="s">
        <v>1741</v>
      </c>
      <c r="Z701" s="269" t="s">
        <v>1540</v>
      </c>
      <c r="AA701" s="250">
        <f t="shared" si="56"/>
        <v>54.415205</v>
      </c>
      <c r="AB701" s="248">
        <v>5.4415205E7</v>
      </c>
      <c r="AC701" s="248">
        <v>2.18815487E8</v>
      </c>
      <c r="AD701" s="251">
        <f t="shared" si="48"/>
        <v>330.552828</v>
      </c>
      <c r="AE701" s="266">
        <v>3.30552828E8</v>
      </c>
      <c r="AF701" s="258">
        <f t="shared" si="13"/>
        <v>1.0883041</v>
      </c>
      <c r="AG701" s="257"/>
      <c r="AH701" s="257"/>
      <c r="AI701" s="273" t="s">
        <v>1742</v>
      </c>
      <c r="AJ701" s="255"/>
    </row>
    <row r="702" ht="15.75" customHeight="1">
      <c r="A702" s="247" t="s">
        <v>2277</v>
      </c>
      <c r="B702" s="248">
        <f t="shared" si="49"/>
        <v>234.989584</v>
      </c>
      <c r="C702" s="249">
        <f t="shared" si="50"/>
        <v>4.69979168</v>
      </c>
      <c r="D702" s="250">
        <f t="shared" si="3"/>
        <v>4.69979168</v>
      </c>
      <c r="E702" s="251">
        <v>50.0</v>
      </c>
      <c r="F702" s="251">
        <f t="shared" si="51"/>
        <v>57.011521</v>
      </c>
      <c r="G702" s="48">
        <f t="shared" si="5"/>
        <v>0.2426129705</v>
      </c>
      <c r="H702" s="111">
        <f t="shared" si="6"/>
        <v>177.978063</v>
      </c>
      <c r="I702" s="252">
        <f t="shared" si="7"/>
        <v>0.7573870295</v>
      </c>
      <c r="J702" s="248">
        <v>2.34989584E8</v>
      </c>
      <c r="K702" s="268">
        <v>2012.0</v>
      </c>
      <c r="L702" s="254" t="s">
        <v>20</v>
      </c>
      <c r="M702" s="254"/>
      <c r="N702" s="254"/>
      <c r="O702" s="254"/>
      <c r="P702" s="254">
        <v>44.0</v>
      </c>
      <c r="Q702" s="253">
        <v>49.0</v>
      </c>
      <c r="R702" s="263">
        <f t="shared" si="52"/>
        <v>46.5</v>
      </c>
      <c r="S702" s="253">
        <v>63.0</v>
      </c>
      <c r="T702" s="253">
        <v>69.0</v>
      </c>
      <c r="U702" s="253">
        <f t="shared" si="53"/>
        <v>-6</v>
      </c>
      <c r="V702" s="253">
        <f t="shared" si="54"/>
        <v>66</v>
      </c>
      <c r="W702" s="263">
        <f t="shared" si="55"/>
        <v>-19.5</v>
      </c>
      <c r="X702" s="257" t="s">
        <v>1543</v>
      </c>
      <c r="Y702" s="257" t="s">
        <v>1543</v>
      </c>
      <c r="Z702" s="269" t="s">
        <v>1550</v>
      </c>
      <c r="AA702" s="250">
        <f t="shared" si="56"/>
        <v>21.51408</v>
      </c>
      <c r="AB702" s="248">
        <v>2.151408E7</v>
      </c>
      <c r="AC702" s="248">
        <v>5.7011521E7</v>
      </c>
      <c r="AD702" s="251">
        <f t="shared" si="48"/>
        <v>177.978063</v>
      </c>
      <c r="AE702" s="266">
        <v>1.77978063E8</v>
      </c>
      <c r="AF702" s="258">
        <f t="shared" si="13"/>
        <v>0.4302816</v>
      </c>
      <c r="AG702" s="257"/>
      <c r="AH702" s="257"/>
      <c r="AI702" s="273" t="s">
        <v>2278</v>
      </c>
      <c r="AJ702" s="255"/>
    </row>
    <row r="703" ht="15.75" customHeight="1">
      <c r="A703" s="260" t="s">
        <v>4578</v>
      </c>
      <c r="B703" s="248">
        <v>36.0</v>
      </c>
      <c r="C703" s="249">
        <v>0.7125</v>
      </c>
      <c r="D703" s="250">
        <f t="shared" si="3"/>
        <v>0.7125</v>
      </c>
      <c r="E703" s="251">
        <v>50.0</v>
      </c>
      <c r="F703" s="251">
        <v>13.0</v>
      </c>
      <c r="G703" s="48">
        <f t="shared" si="5"/>
        <v>0.3611111111</v>
      </c>
      <c r="H703" s="111">
        <f t="shared" si="6"/>
        <v>22.44465875</v>
      </c>
      <c r="I703" s="252">
        <f t="shared" si="7"/>
        <v>0.623462743</v>
      </c>
      <c r="J703" s="274">
        <v>3.5626525E7</v>
      </c>
      <c r="K703" s="268">
        <v>2012.0</v>
      </c>
      <c r="L703" s="254" t="s">
        <v>20</v>
      </c>
      <c r="M703" s="254"/>
      <c r="N703" s="254"/>
      <c r="O703" s="254"/>
      <c r="P703" s="254">
        <v>78.0</v>
      </c>
      <c r="Q703" s="253">
        <v>59.0</v>
      </c>
      <c r="R703" s="253">
        <v>68.5</v>
      </c>
      <c r="S703" s="253">
        <v>72.0</v>
      </c>
      <c r="T703" s="253">
        <v>82.0</v>
      </c>
      <c r="U703" s="253">
        <v>-10.0</v>
      </c>
      <c r="V703" s="253">
        <v>77.0</v>
      </c>
      <c r="W703" s="253">
        <v>-8.5</v>
      </c>
      <c r="X703" s="257" t="s">
        <v>1602</v>
      </c>
      <c r="Y703" s="257" t="s">
        <v>2101</v>
      </c>
      <c r="Z703" s="257" t="s">
        <v>1534</v>
      </c>
      <c r="AA703" s="250">
        <v>6.0</v>
      </c>
      <c r="AB703" s="274">
        <v>6278491.0</v>
      </c>
      <c r="AC703" s="274">
        <v>1.3414714E7</v>
      </c>
      <c r="AD703" s="251">
        <f t="shared" si="48"/>
        <v>22.211811</v>
      </c>
      <c r="AE703" s="266">
        <v>2.2211811E7</v>
      </c>
      <c r="AF703" s="258">
        <f t="shared" si="13"/>
        <v>0.12</v>
      </c>
      <c r="AG703" s="257"/>
      <c r="AH703" s="257"/>
      <c r="AI703" s="273" t="s">
        <v>4579</v>
      </c>
      <c r="AJ703" s="255"/>
    </row>
    <row r="704" ht="15.75" customHeight="1">
      <c r="A704" s="260" t="s">
        <v>3381</v>
      </c>
      <c r="B704" s="248">
        <f t="shared" ref="B704:B713" si="57">J704/1000000</f>
        <v>123.054041</v>
      </c>
      <c r="C704" s="249">
        <f t="shared" ref="C704:C713" si="58">SUM((J704/1000000)/E704)</f>
        <v>2.2373462</v>
      </c>
      <c r="D704" s="250">
        <f t="shared" si="3"/>
        <v>2.2373462</v>
      </c>
      <c r="E704" s="251">
        <v>55.0</v>
      </c>
      <c r="F704" s="251">
        <f t="shared" ref="F704:F713" si="59">AC704/1000000</f>
        <v>31.051126</v>
      </c>
      <c r="G704" s="48">
        <f t="shared" si="5"/>
        <v>0.2523373125</v>
      </c>
      <c r="H704" s="111">
        <f t="shared" si="6"/>
        <v>92.002915</v>
      </c>
      <c r="I704" s="252">
        <f t="shared" si="7"/>
        <v>0.7476626875</v>
      </c>
      <c r="J704" s="248">
        <v>1.23054041E8</v>
      </c>
      <c r="K704" s="268">
        <v>2012.0</v>
      </c>
      <c r="L704" s="254" t="s">
        <v>20</v>
      </c>
      <c r="M704" s="254"/>
      <c r="N704" s="254"/>
      <c r="O704" s="254"/>
      <c r="P704" s="254">
        <v>86.0</v>
      </c>
      <c r="Q704" s="253">
        <v>73.0</v>
      </c>
      <c r="R704" s="263">
        <f t="shared" ref="R704:R713" si="60">AVERAGE(P704:Q704)</f>
        <v>79.5</v>
      </c>
      <c r="S704" s="253">
        <v>60.0</v>
      </c>
      <c r="T704" s="253">
        <v>68.0</v>
      </c>
      <c r="U704" s="253">
        <f t="shared" ref="U704:U713" si="61">SUM(S704-T704)</f>
        <v>-8</v>
      </c>
      <c r="V704" s="253">
        <f t="shared" ref="V704:V713" si="62">AVERAGE(S704:T704)</f>
        <v>64</v>
      </c>
      <c r="W704" s="263">
        <f t="shared" ref="W704:W713" si="63">SUM(R704-V704)</f>
        <v>15.5</v>
      </c>
      <c r="X704" s="257" t="s">
        <v>1594</v>
      </c>
      <c r="Y704" s="257" t="s">
        <v>1799</v>
      </c>
      <c r="Z704" s="269" t="s">
        <v>1534</v>
      </c>
      <c r="AA704" s="250">
        <f t="shared" ref="AA704:AA713" si="64">AB704/1000000</f>
        <v>11.137734</v>
      </c>
      <c r="AB704" s="248">
        <v>1.1137734E7</v>
      </c>
      <c r="AC704" s="248">
        <v>3.1051126E7</v>
      </c>
      <c r="AD704" s="251">
        <f t="shared" si="48"/>
        <v>92.002915</v>
      </c>
      <c r="AE704" s="266">
        <v>9.2002915E7</v>
      </c>
      <c r="AF704" s="258">
        <f t="shared" si="13"/>
        <v>0.2025042545</v>
      </c>
      <c r="AG704" s="257"/>
      <c r="AH704" s="257"/>
      <c r="AI704" s="273" t="s">
        <v>3382</v>
      </c>
      <c r="AJ704" s="255"/>
    </row>
    <row r="705" ht="15.75" customHeight="1">
      <c r="A705" s="260" t="s">
        <v>3321</v>
      </c>
      <c r="B705" s="248">
        <f t="shared" si="57"/>
        <v>132.56393</v>
      </c>
      <c r="C705" s="249">
        <f t="shared" si="58"/>
        <v>2.325682982</v>
      </c>
      <c r="D705" s="250">
        <f t="shared" si="3"/>
        <v>2.325682982</v>
      </c>
      <c r="E705" s="251">
        <v>57.0</v>
      </c>
      <c r="F705" s="251">
        <f t="shared" si="59"/>
        <v>51.774002</v>
      </c>
      <c r="G705" s="48">
        <f t="shared" si="5"/>
        <v>0.390558744</v>
      </c>
      <c r="H705" s="111">
        <f t="shared" si="6"/>
        <v>80.789928</v>
      </c>
      <c r="I705" s="252">
        <f t="shared" si="7"/>
        <v>0.609441256</v>
      </c>
      <c r="J705" s="248">
        <v>1.3256393E8</v>
      </c>
      <c r="K705" s="268">
        <v>2012.0</v>
      </c>
      <c r="L705" s="254" t="s">
        <v>20</v>
      </c>
      <c r="M705" s="254"/>
      <c r="N705" s="254"/>
      <c r="O705" s="254"/>
      <c r="P705" s="254">
        <v>17.0</v>
      </c>
      <c r="Q705" s="253">
        <v>32.0</v>
      </c>
      <c r="R705" s="263">
        <f t="shared" si="60"/>
        <v>24.5</v>
      </c>
      <c r="S705" s="253">
        <v>32.0</v>
      </c>
      <c r="T705" s="253">
        <v>45.0</v>
      </c>
      <c r="U705" s="253">
        <f t="shared" si="61"/>
        <v>-13</v>
      </c>
      <c r="V705" s="253">
        <f t="shared" si="62"/>
        <v>38.5</v>
      </c>
      <c r="W705" s="263">
        <f t="shared" si="63"/>
        <v>-14</v>
      </c>
      <c r="X705" s="257" t="s">
        <v>1602</v>
      </c>
      <c r="Y705" s="257" t="s">
        <v>3322</v>
      </c>
      <c r="Z705" s="269" t="s">
        <v>1534</v>
      </c>
      <c r="AA705" s="250">
        <f t="shared" si="64"/>
        <v>22.115334</v>
      </c>
      <c r="AB705" s="248">
        <v>2.2115334E7</v>
      </c>
      <c r="AC705" s="248">
        <v>5.1774002E7</v>
      </c>
      <c r="AD705" s="251">
        <f t="shared" si="48"/>
        <v>80.789928</v>
      </c>
      <c r="AE705" s="266">
        <v>8.0789928E7</v>
      </c>
      <c r="AF705" s="258">
        <f t="shared" si="13"/>
        <v>0.3879883158</v>
      </c>
      <c r="AG705" s="257"/>
      <c r="AH705" s="257"/>
      <c r="AI705" s="273" t="s">
        <v>3323</v>
      </c>
      <c r="AJ705" s="255"/>
    </row>
    <row r="706" ht="15.75" customHeight="1">
      <c r="A706" s="260" t="s">
        <v>4487</v>
      </c>
      <c r="B706" s="248">
        <f t="shared" si="57"/>
        <v>50.365377</v>
      </c>
      <c r="C706" s="249">
        <f t="shared" si="58"/>
        <v>0.868368569</v>
      </c>
      <c r="D706" s="250">
        <f t="shared" si="3"/>
        <v>0.868368569</v>
      </c>
      <c r="E706" s="251">
        <v>58.0</v>
      </c>
      <c r="F706" s="251">
        <f t="shared" si="59"/>
        <v>49.876377</v>
      </c>
      <c r="G706" s="48">
        <f t="shared" si="5"/>
        <v>0.9902909493</v>
      </c>
      <c r="H706" s="111">
        <f t="shared" si="6"/>
        <v>0.489</v>
      </c>
      <c r="I706" s="252">
        <f t="shared" si="7"/>
        <v>0.009709050723</v>
      </c>
      <c r="J706" s="248">
        <v>5.0365377E7</v>
      </c>
      <c r="K706" s="268">
        <v>2012.0</v>
      </c>
      <c r="L706" s="254" t="s">
        <v>20</v>
      </c>
      <c r="M706" s="254"/>
      <c r="N706" s="254"/>
      <c r="O706" s="254"/>
      <c r="P706" s="254">
        <v>40.0</v>
      </c>
      <c r="Q706" s="253">
        <v>46.0</v>
      </c>
      <c r="R706" s="263">
        <f t="shared" si="60"/>
        <v>43</v>
      </c>
      <c r="S706" s="253">
        <v>58.0</v>
      </c>
      <c r="T706" s="253">
        <v>59.0</v>
      </c>
      <c r="U706" s="253">
        <f t="shared" si="61"/>
        <v>-1</v>
      </c>
      <c r="V706" s="253">
        <f t="shared" si="62"/>
        <v>58.5</v>
      </c>
      <c r="W706" s="263">
        <f t="shared" si="63"/>
        <v>-15.5</v>
      </c>
      <c r="X706" s="257" t="s">
        <v>1602</v>
      </c>
      <c r="Y706" s="257" t="s">
        <v>2054</v>
      </c>
      <c r="Z706" s="257" t="s">
        <v>1529</v>
      </c>
      <c r="AA706" s="250">
        <f t="shared" si="64"/>
        <v>18.782154</v>
      </c>
      <c r="AB706" s="248">
        <v>1.8782154E7</v>
      </c>
      <c r="AC706" s="248">
        <v>4.9876377E7</v>
      </c>
      <c r="AD706" s="251">
        <f t="shared" si="48"/>
        <v>0.489</v>
      </c>
      <c r="AE706" s="266">
        <v>489000.0</v>
      </c>
      <c r="AF706" s="258">
        <f t="shared" si="13"/>
        <v>0.3238302414</v>
      </c>
      <c r="AG706" s="257"/>
      <c r="AH706" s="257"/>
      <c r="AI706" s="273" t="s">
        <v>4488</v>
      </c>
      <c r="AJ706" s="255"/>
    </row>
    <row r="707" ht="15.75" customHeight="1">
      <c r="A707" s="260" t="s">
        <v>2596</v>
      </c>
      <c r="B707" s="248">
        <f t="shared" si="57"/>
        <v>218.340595</v>
      </c>
      <c r="C707" s="249">
        <f t="shared" si="58"/>
        <v>3.639009917</v>
      </c>
      <c r="D707" s="250">
        <f t="shared" si="3"/>
        <v>3.639009917</v>
      </c>
      <c r="E707" s="251">
        <v>60.0</v>
      </c>
      <c r="F707" s="251">
        <f t="shared" si="59"/>
        <v>80.070736</v>
      </c>
      <c r="G707" s="48">
        <f t="shared" si="5"/>
        <v>0.3667239983</v>
      </c>
      <c r="H707" s="111">
        <f t="shared" si="6"/>
        <v>138.269859</v>
      </c>
      <c r="I707" s="252">
        <f t="shared" si="7"/>
        <v>0.6332760017</v>
      </c>
      <c r="J707" s="248">
        <v>2.18340595E8</v>
      </c>
      <c r="K707" s="268">
        <v>2012.0</v>
      </c>
      <c r="L707" s="254" t="s">
        <v>20</v>
      </c>
      <c r="M707" s="254"/>
      <c r="N707" s="254"/>
      <c r="O707" s="254"/>
      <c r="P707" s="254">
        <v>61.0</v>
      </c>
      <c r="Q707" s="253">
        <v>50.0</v>
      </c>
      <c r="R707" s="263">
        <f t="shared" si="60"/>
        <v>55.5</v>
      </c>
      <c r="S707" s="253">
        <v>67.0</v>
      </c>
      <c r="T707" s="253">
        <v>62.0</v>
      </c>
      <c r="U707" s="253">
        <f t="shared" si="61"/>
        <v>5</v>
      </c>
      <c r="V707" s="253">
        <f t="shared" si="62"/>
        <v>64.5</v>
      </c>
      <c r="W707" s="263">
        <f t="shared" si="63"/>
        <v>-9</v>
      </c>
      <c r="X707" s="257" t="s">
        <v>1602</v>
      </c>
      <c r="Y707" s="257" t="s">
        <v>1808</v>
      </c>
      <c r="Z707" s="269" t="s">
        <v>1534</v>
      </c>
      <c r="AA707" s="250">
        <f t="shared" si="64"/>
        <v>15.210156</v>
      </c>
      <c r="AB707" s="248">
        <v>1.5210156E7</v>
      </c>
      <c r="AC707" s="248">
        <v>8.0070736E7</v>
      </c>
      <c r="AD707" s="251">
        <f t="shared" si="48"/>
        <v>138.269859</v>
      </c>
      <c r="AE707" s="266">
        <v>1.38269859E8</v>
      </c>
      <c r="AF707" s="258">
        <f t="shared" si="13"/>
        <v>0.2535026</v>
      </c>
      <c r="AG707" s="257"/>
      <c r="AH707" s="257"/>
      <c r="AI707" s="273" t="s">
        <v>2597</v>
      </c>
      <c r="AJ707" s="255"/>
    </row>
    <row r="708" ht="15.75" customHeight="1">
      <c r="A708" s="260" t="s">
        <v>3703</v>
      </c>
      <c r="B708" s="248">
        <f t="shared" si="57"/>
        <v>107.139399</v>
      </c>
      <c r="C708" s="249">
        <f t="shared" si="58"/>
        <v>1.78565665</v>
      </c>
      <c r="D708" s="250">
        <f t="shared" si="3"/>
        <v>1.78565665</v>
      </c>
      <c r="E708" s="251">
        <v>60.0</v>
      </c>
      <c r="F708" s="251">
        <f t="shared" si="59"/>
        <v>56.003051</v>
      </c>
      <c r="G708" s="48">
        <f t="shared" si="5"/>
        <v>0.5227120137</v>
      </c>
      <c r="H708" s="111">
        <f t="shared" si="6"/>
        <v>51.136348</v>
      </c>
      <c r="I708" s="252">
        <f t="shared" si="7"/>
        <v>0.4772879863</v>
      </c>
      <c r="J708" s="248">
        <v>1.07139399E8</v>
      </c>
      <c r="K708" s="268">
        <v>2012.0</v>
      </c>
      <c r="L708" s="254" t="s">
        <v>20</v>
      </c>
      <c r="M708" s="254"/>
      <c r="N708" s="254"/>
      <c r="O708" s="254"/>
      <c r="P708" s="254">
        <v>87.0</v>
      </c>
      <c r="Q708" s="253">
        <v>72.0</v>
      </c>
      <c r="R708" s="263">
        <f t="shared" si="60"/>
        <v>79.5</v>
      </c>
      <c r="S708" s="253">
        <v>72.0</v>
      </c>
      <c r="T708" s="253">
        <v>71.0</v>
      </c>
      <c r="U708" s="253">
        <f t="shared" si="61"/>
        <v>1</v>
      </c>
      <c r="V708" s="253">
        <f t="shared" si="62"/>
        <v>71.5</v>
      </c>
      <c r="W708" s="263">
        <f t="shared" si="63"/>
        <v>8</v>
      </c>
      <c r="X708" s="257" t="s">
        <v>1594</v>
      </c>
      <c r="Y708" s="257" t="s">
        <v>1799</v>
      </c>
      <c r="Z708" s="269" t="s">
        <v>1540</v>
      </c>
      <c r="AA708" s="250">
        <f t="shared" si="64"/>
        <v>14.08705</v>
      </c>
      <c r="AB708" s="248">
        <v>1.408705E7</v>
      </c>
      <c r="AC708" s="248">
        <v>5.6003051E7</v>
      </c>
      <c r="AD708" s="251">
        <f t="shared" si="48"/>
        <v>51.136348</v>
      </c>
      <c r="AE708" s="266">
        <v>5.1136348E7</v>
      </c>
      <c r="AF708" s="258">
        <f t="shared" si="13"/>
        <v>0.2347841667</v>
      </c>
      <c r="AG708" s="257"/>
      <c r="AH708" s="257"/>
      <c r="AI708" s="273" t="s">
        <v>3704</v>
      </c>
      <c r="AJ708" s="255"/>
    </row>
    <row r="709" ht="15.75" customHeight="1">
      <c r="A709" s="247" t="s">
        <v>1927</v>
      </c>
      <c r="B709" s="248">
        <f t="shared" si="57"/>
        <v>441.80977</v>
      </c>
      <c r="C709" s="249">
        <f t="shared" si="58"/>
        <v>7.242783115</v>
      </c>
      <c r="D709" s="250">
        <f t="shared" si="3"/>
        <v>7.242783115</v>
      </c>
      <c r="E709" s="251">
        <v>61.0</v>
      </c>
      <c r="F709" s="251">
        <f t="shared" si="59"/>
        <v>148.80977</v>
      </c>
      <c r="G709" s="48">
        <f t="shared" si="5"/>
        <v>0.3368186493</v>
      </c>
      <c r="H709" s="111">
        <f t="shared" si="6"/>
        <v>293</v>
      </c>
      <c r="I709" s="252">
        <f t="shared" si="7"/>
        <v>0.6631813507</v>
      </c>
      <c r="J709" s="248">
        <v>4.4180977E8</v>
      </c>
      <c r="K709" s="268">
        <v>2012.0</v>
      </c>
      <c r="L709" s="254" t="s">
        <v>20</v>
      </c>
      <c r="M709" s="254"/>
      <c r="N709" s="254"/>
      <c r="O709" s="254"/>
      <c r="P709" s="254">
        <v>70.0</v>
      </c>
      <c r="Q709" s="253">
        <v>63.0</v>
      </c>
      <c r="R709" s="263">
        <f t="shared" si="60"/>
        <v>66.5</v>
      </c>
      <c r="S709" s="253">
        <v>79.0</v>
      </c>
      <c r="T709" s="253">
        <v>73.0</v>
      </c>
      <c r="U709" s="253">
        <f t="shared" si="61"/>
        <v>6</v>
      </c>
      <c r="V709" s="253">
        <f t="shared" si="62"/>
        <v>76</v>
      </c>
      <c r="W709" s="263">
        <f t="shared" si="63"/>
        <v>-9.5</v>
      </c>
      <c r="X709" s="257" t="s">
        <v>1928</v>
      </c>
      <c r="Y709" s="257" t="s">
        <v>1929</v>
      </c>
      <c r="Z709" s="269" t="s">
        <v>1534</v>
      </c>
      <c r="AA709" s="250">
        <f t="shared" si="64"/>
        <v>27.281735</v>
      </c>
      <c r="AB709" s="248">
        <v>2.7281735E7</v>
      </c>
      <c r="AC709" s="248">
        <v>1.4880977E8</v>
      </c>
      <c r="AD709" s="251">
        <f t="shared" si="48"/>
        <v>293</v>
      </c>
      <c r="AE709" s="266">
        <v>2.93E8</v>
      </c>
      <c r="AF709" s="258">
        <f t="shared" si="13"/>
        <v>0.4472415574</v>
      </c>
      <c r="AG709" s="257"/>
      <c r="AH709" s="257"/>
      <c r="AI709" s="273" t="s">
        <v>1930</v>
      </c>
      <c r="AJ709" s="255"/>
    </row>
    <row r="710" ht="15.75" customHeight="1">
      <c r="A710" s="247" t="s">
        <v>2395</v>
      </c>
      <c r="B710" s="248">
        <f t="shared" si="57"/>
        <v>275.29345</v>
      </c>
      <c r="C710" s="249">
        <f t="shared" si="58"/>
        <v>4.235283846</v>
      </c>
      <c r="D710" s="250">
        <f t="shared" si="3"/>
        <v>4.235283846</v>
      </c>
      <c r="E710" s="251">
        <v>65.0</v>
      </c>
      <c r="F710" s="251">
        <f t="shared" si="59"/>
        <v>182.207973</v>
      </c>
      <c r="G710" s="48">
        <f t="shared" si="5"/>
        <v>0.6618681738</v>
      </c>
      <c r="H710" s="111">
        <f t="shared" si="6"/>
        <v>93.085477</v>
      </c>
      <c r="I710" s="252">
        <f t="shared" si="7"/>
        <v>0.3381318262</v>
      </c>
      <c r="J710" s="248">
        <v>2.7529345E8</v>
      </c>
      <c r="K710" s="268">
        <v>2012.0</v>
      </c>
      <c r="L710" s="254" t="s">
        <v>20</v>
      </c>
      <c r="M710" s="254"/>
      <c r="N710" s="254"/>
      <c r="O710" s="254"/>
      <c r="P710" s="254">
        <v>90.0</v>
      </c>
      <c r="Q710" s="253">
        <v>86.0</v>
      </c>
      <c r="R710" s="263">
        <f t="shared" si="60"/>
        <v>88</v>
      </c>
      <c r="S710" s="253">
        <v>81.0</v>
      </c>
      <c r="T710" s="253">
        <v>75.0</v>
      </c>
      <c r="U710" s="253">
        <f t="shared" si="61"/>
        <v>6</v>
      </c>
      <c r="V710" s="253">
        <f t="shared" si="62"/>
        <v>78</v>
      </c>
      <c r="W710" s="263">
        <f t="shared" si="63"/>
        <v>10</v>
      </c>
      <c r="X710" s="257" t="s">
        <v>1634</v>
      </c>
      <c r="Y710" s="257" t="s">
        <v>1635</v>
      </c>
      <c r="Z710" s="269" t="s">
        <v>1534</v>
      </c>
      <c r="AA710" s="250">
        <f t="shared" si="64"/>
        <v>0.944308</v>
      </c>
      <c r="AB710" s="248">
        <v>944308.0</v>
      </c>
      <c r="AC710" s="248">
        <v>1.82207973E8</v>
      </c>
      <c r="AD710" s="251">
        <f t="shared" si="48"/>
        <v>93.085477</v>
      </c>
      <c r="AE710" s="266">
        <v>9.3085477E7</v>
      </c>
      <c r="AF710" s="258">
        <f t="shared" si="13"/>
        <v>0.01452781538</v>
      </c>
      <c r="AG710" s="257"/>
      <c r="AH710" s="257"/>
      <c r="AI710" s="273" t="s">
        <v>2396</v>
      </c>
      <c r="AJ710" s="255"/>
    </row>
    <row r="711" ht="15.75" customHeight="1">
      <c r="A711" s="260" t="s">
        <v>2566</v>
      </c>
      <c r="B711" s="248">
        <f t="shared" si="57"/>
        <v>240.159255</v>
      </c>
      <c r="C711" s="249">
        <f t="shared" si="58"/>
        <v>3.694757769</v>
      </c>
      <c r="D711" s="250">
        <f t="shared" si="3"/>
        <v>3.694757769</v>
      </c>
      <c r="E711" s="251">
        <v>65.0</v>
      </c>
      <c r="F711" s="251">
        <f t="shared" si="59"/>
        <v>42.345531</v>
      </c>
      <c r="G711" s="48">
        <f t="shared" si="5"/>
        <v>0.1763227114</v>
      </c>
      <c r="H711" s="111">
        <f t="shared" si="6"/>
        <v>197.813724</v>
      </c>
      <c r="I711" s="252">
        <f t="shared" si="7"/>
        <v>0.8236772886</v>
      </c>
      <c r="J711" s="248">
        <v>2.40159255E8</v>
      </c>
      <c r="K711" s="268">
        <v>2012.0</v>
      </c>
      <c r="L711" s="254" t="s">
        <v>20</v>
      </c>
      <c r="M711" s="254"/>
      <c r="N711" s="254"/>
      <c r="O711" s="254"/>
      <c r="P711" s="254">
        <v>31.0</v>
      </c>
      <c r="Q711" s="253">
        <v>39.0</v>
      </c>
      <c r="R711" s="263">
        <f t="shared" si="60"/>
        <v>35</v>
      </c>
      <c r="S711" s="253">
        <v>51.0</v>
      </c>
      <c r="T711" s="253">
        <v>50.0</v>
      </c>
      <c r="U711" s="253">
        <f t="shared" si="61"/>
        <v>1</v>
      </c>
      <c r="V711" s="253">
        <f t="shared" si="62"/>
        <v>50.5</v>
      </c>
      <c r="W711" s="263">
        <f t="shared" si="63"/>
        <v>-15.5</v>
      </c>
      <c r="X711" s="257" t="s">
        <v>1602</v>
      </c>
      <c r="Y711" s="257" t="s">
        <v>2567</v>
      </c>
      <c r="Z711" s="269" t="s">
        <v>1550</v>
      </c>
      <c r="AA711" s="250">
        <f t="shared" si="64"/>
        <v>21.052227</v>
      </c>
      <c r="AB711" s="248">
        <v>2.1052227E7</v>
      </c>
      <c r="AC711" s="248">
        <v>4.2345531E7</v>
      </c>
      <c r="AD711" s="251">
        <f t="shared" si="48"/>
        <v>197.813724</v>
      </c>
      <c r="AE711" s="266">
        <v>1.97813724E8</v>
      </c>
      <c r="AF711" s="258">
        <f t="shared" si="13"/>
        <v>0.3238804154</v>
      </c>
      <c r="AG711" s="257"/>
      <c r="AH711" s="257"/>
      <c r="AI711" s="273" t="s">
        <v>2568</v>
      </c>
      <c r="AJ711" s="255"/>
    </row>
    <row r="712" ht="15.75" customHeight="1">
      <c r="A712" s="260" t="s">
        <v>3037</v>
      </c>
      <c r="B712" s="248">
        <f t="shared" si="57"/>
        <v>179.379533</v>
      </c>
      <c r="C712" s="249">
        <f t="shared" si="58"/>
        <v>2.759685123</v>
      </c>
      <c r="D712" s="250">
        <f t="shared" si="3"/>
        <v>2.759685123</v>
      </c>
      <c r="E712" s="251">
        <v>65.0</v>
      </c>
      <c r="F712" s="251">
        <f t="shared" si="59"/>
        <v>59.650222</v>
      </c>
      <c r="G712" s="48">
        <f t="shared" si="5"/>
        <v>0.3325363881</v>
      </c>
      <c r="H712" s="111">
        <f t="shared" si="6"/>
        <v>119.729311</v>
      </c>
      <c r="I712" s="252">
        <f t="shared" si="7"/>
        <v>0.6674636119</v>
      </c>
      <c r="J712" s="248">
        <v>1.79379533E8</v>
      </c>
      <c r="K712" s="268">
        <v>2012.0</v>
      </c>
      <c r="L712" s="254" t="s">
        <v>20</v>
      </c>
      <c r="M712" s="254"/>
      <c r="N712" s="254"/>
      <c r="O712" s="254"/>
      <c r="P712" s="254">
        <v>57.0</v>
      </c>
      <c r="Q712" s="253">
        <v>58.0</v>
      </c>
      <c r="R712" s="263">
        <f t="shared" si="60"/>
        <v>57.5</v>
      </c>
      <c r="S712" s="253">
        <v>45.0</v>
      </c>
      <c r="T712" s="253">
        <v>62.0</v>
      </c>
      <c r="U712" s="253">
        <f t="shared" si="61"/>
        <v>-17</v>
      </c>
      <c r="V712" s="253">
        <f t="shared" si="62"/>
        <v>53.5</v>
      </c>
      <c r="W712" s="263">
        <f t="shared" si="63"/>
        <v>4</v>
      </c>
      <c r="X712" s="257" t="s">
        <v>1543</v>
      </c>
      <c r="Y712" s="257" t="s">
        <v>1543</v>
      </c>
      <c r="Z712" s="269" t="s">
        <v>1540</v>
      </c>
      <c r="AA712" s="250">
        <f t="shared" si="64"/>
        <v>17.435092</v>
      </c>
      <c r="AB712" s="248">
        <v>1.7435092E7</v>
      </c>
      <c r="AC712" s="248">
        <v>5.9650222E7</v>
      </c>
      <c r="AD712" s="251">
        <f t="shared" si="48"/>
        <v>119.729311</v>
      </c>
      <c r="AE712" s="266">
        <v>1.19729311E8</v>
      </c>
      <c r="AF712" s="258">
        <f t="shared" si="13"/>
        <v>0.2682321846</v>
      </c>
      <c r="AG712" s="257"/>
      <c r="AH712" s="257"/>
      <c r="AI712" s="273" t="s">
        <v>3038</v>
      </c>
      <c r="AJ712" s="255"/>
    </row>
    <row r="713" ht="15.75" customHeight="1">
      <c r="A713" s="260" t="s">
        <v>4599</v>
      </c>
      <c r="B713" s="248">
        <f t="shared" si="57"/>
        <v>44.806787</v>
      </c>
      <c r="C713" s="249">
        <f t="shared" si="58"/>
        <v>0.6893351846</v>
      </c>
      <c r="D713" s="250">
        <f t="shared" si="3"/>
        <v>0.6893351846</v>
      </c>
      <c r="E713" s="251">
        <v>65.0</v>
      </c>
      <c r="F713" s="251">
        <f t="shared" si="59"/>
        <v>44.806783</v>
      </c>
      <c r="G713" s="48">
        <f t="shared" si="5"/>
        <v>0.9999999107</v>
      </c>
      <c r="H713" s="111">
        <f t="shared" si="6"/>
        <v>4</v>
      </c>
      <c r="I713" s="252">
        <f t="shared" si="7"/>
        <v>0.08927218995</v>
      </c>
      <c r="J713" s="266">
        <f>SUM(AC713+AD713)</f>
        <v>44806787</v>
      </c>
      <c r="K713" s="268">
        <v>2012.0</v>
      </c>
      <c r="L713" s="254" t="s">
        <v>20</v>
      </c>
      <c r="M713" s="254"/>
      <c r="N713" s="254"/>
      <c r="O713" s="254"/>
      <c r="P713" s="254">
        <v>12.0</v>
      </c>
      <c r="Q713" s="253">
        <v>31.0</v>
      </c>
      <c r="R713" s="263">
        <f t="shared" si="60"/>
        <v>21.5</v>
      </c>
      <c r="S713" s="253">
        <v>52.0</v>
      </c>
      <c r="T713" s="253">
        <v>45.0</v>
      </c>
      <c r="U713" s="253">
        <f t="shared" si="61"/>
        <v>7</v>
      </c>
      <c r="V713" s="253">
        <f t="shared" si="62"/>
        <v>48.5</v>
      </c>
      <c r="W713" s="263">
        <f t="shared" si="63"/>
        <v>-27</v>
      </c>
      <c r="X713" s="257" t="s">
        <v>1602</v>
      </c>
      <c r="Y713" s="257" t="s">
        <v>3267</v>
      </c>
      <c r="Z713" s="257" t="s">
        <v>1567</v>
      </c>
      <c r="AA713" s="250">
        <f t="shared" si="64"/>
        <v>14.276668</v>
      </c>
      <c r="AB713" s="248">
        <v>1.4276668E7</v>
      </c>
      <c r="AC713" s="248">
        <v>4.4806783E7</v>
      </c>
      <c r="AD713" s="251">
        <f t="shared" si="48"/>
        <v>4</v>
      </c>
      <c r="AE713" s="266">
        <v>4000000.0</v>
      </c>
      <c r="AF713" s="258">
        <f t="shared" si="13"/>
        <v>0.2196410462</v>
      </c>
      <c r="AG713" s="257"/>
      <c r="AH713" s="257"/>
      <c r="AI713" s="273" t="s">
        <v>4600</v>
      </c>
      <c r="AJ713" s="255"/>
    </row>
    <row r="714" ht="15.75" customHeight="1">
      <c r="A714" s="260" t="s">
        <v>4397</v>
      </c>
      <c r="B714" s="248">
        <v>68.0</v>
      </c>
      <c r="C714" s="249">
        <v>1.0039</v>
      </c>
      <c r="D714" s="250">
        <f t="shared" si="3"/>
        <v>1.0039</v>
      </c>
      <c r="E714" s="251">
        <v>68.0</v>
      </c>
      <c r="F714" s="251">
        <v>35.0</v>
      </c>
      <c r="G714" s="48">
        <f t="shared" si="5"/>
        <v>0.5147058824</v>
      </c>
      <c r="H714" s="111">
        <f t="shared" si="6"/>
        <v>32.78571425</v>
      </c>
      <c r="I714" s="252">
        <f t="shared" si="7"/>
        <v>0.4821428566</v>
      </c>
      <c r="J714" s="274">
        <v>6.8267862E7</v>
      </c>
      <c r="K714" s="268">
        <v>2012.0</v>
      </c>
      <c r="L714" s="254" t="s">
        <v>20</v>
      </c>
      <c r="M714" s="254"/>
      <c r="N714" s="254"/>
      <c r="O714" s="254"/>
      <c r="P714" s="254">
        <v>17.0</v>
      </c>
      <c r="Q714" s="253">
        <v>36.0</v>
      </c>
      <c r="R714" s="253">
        <v>26.5</v>
      </c>
      <c r="S714" s="253">
        <v>40.0</v>
      </c>
      <c r="T714" s="253">
        <v>55.0</v>
      </c>
      <c r="U714" s="253">
        <v>-15.0</v>
      </c>
      <c r="V714" s="253">
        <v>47.5</v>
      </c>
      <c r="W714" s="253">
        <v>-21.0</v>
      </c>
      <c r="X714" s="257" t="s">
        <v>1543</v>
      </c>
      <c r="Y714" s="257" t="s">
        <v>4398</v>
      </c>
      <c r="Z714" s="257" t="s">
        <v>1540</v>
      </c>
      <c r="AA714" s="250">
        <v>13.0</v>
      </c>
      <c r="AB714" s="274">
        <v>1.2750297E7</v>
      </c>
      <c r="AC714" s="274">
        <v>3.5353E7</v>
      </c>
      <c r="AD714" s="251">
        <f t="shared" si="48"/>
        <v>32.914862</v>
      </c>
      <c r="AE714" s="266">
        <v>3.2914862E7</v>
      </c>
      <c r="AF714" s="258">
        <f t="shared" si="13"/>
        <v>0.1911764706</v>
      </c>
      <c r="AG714" s="257"/>
      <c r="AH714" s="257"/>
      <c r="AI714" s="273" t="s">
        <v>4399</v>
      </c>
      <c r="AJ714" s="255"/>
    </row>
    <row r="715" ht="15.75" customHeight="1">
      <c r="A715" s="260" t="s">
        <v>3794</v>
      </c>
      <c r="B715" s="248">
        <f t="shared" ref="B715:B718" si="65">J715/1000000</f>
        <v>116.47158</v>
      </c>
      <c r="C715" s="249">
        <f t="shared" ref="C715:C718" si="66">SUM((J715/1000000)/E715)</f>
        <v>1.687993913</v>
      </c>
      <c r="D715" s="250">
        <f t="shared" si="3"/>
        <v>1.687993913</v>
      </c>
      <c r="E715" s="251">
        <v>69.0</v>
      </c>
      <c r="F715" s="251">
        <f t="shared" ref="F715:F718" si="67">AC715/1000000</f>
        <v>37.519139</v>
      </c>
      <c r="G715" s="48">
        <f t="shared" si="5"/>
        <v>0.3221312787</v>
      </c>
      <c r="H715" s="111">
        <f t="shared" si="6"/>
        <v>78.952441</v>
      </c>
      <c r="I715" s="252">
        <f t="shared" si="7"/>
        <v>0.6778687213</v>
      </c>
      <c r="J715" s="248">
        <v>1.1647158E8</v>
      </c>
      <c r="K715" s="268">
        <v>2012.0</v>
      </c>
      <c r="L715" s="254" t="s">
        <v>20</v>
      </c>
      <c r="M715" s="254"/>
      <c r="N715" s="254"/>
      <c r="O715" s="254"/>
      <c r="P715" s="254">
        <v>35.0</v>
      </c>
      <c r="Q715" s="253">
        <v>42.0</v>
      </c>
      <c r="R715" s="263">
        <f t="shared" ref="R715:R718" si="68">AVERAGE(P715:Q715)</f>
        <v>38.5</v>
      </c>
      <c r="S715" s="253">
        <v>51.0</v>
      </c>
      <c r="T715" s="253">
        <v>59.0</v>
      </c>
      <c r="U715" s="253">
        <f t="shared" ref="U715:U718" si="69">SUM(S715-T715)</f>
        <v>-8</v>
      </c>
      <c r="V715" s="253">
        <f t="shared" ref="V715:V718" si="70">AVERAGE(S715:T715)</f>
        <v>55</v>
      </c>
      <c r="W715" s="263">
        <f t="shared" ref="W715:W718" si="71">SUM(R715-V715)</f>
        <v>-16.5</v>
      </c>
      <c r="X715" s="257" t="s">
        <v>1602</v>
      </c>
      <c r="Y715" s="257" t="s">
        <v>3147</v>
      </c>
      <c r="Z715" s="269" t="s">
        <v>1534</v>
      </c>
      <c r="AA715" s="250">
        <f t="shared" ref="AA715:AA718" si="72">AB715/1000000</f>
        <v>16.306974</v>
      </c>
      <c r="AB715" s="248">
        <v>1.6306974E7</v>
      </c>
      <c r="AC715" s="248">
        <v>3.7519139E7</v>
      </c>
      <c r="AD715" s="251">
        <f t="shared" si="48"/>
        <v>78.952441</v>
      </c>
      <c r="AE715" s="266">
        <v>7.8952441E7</v>
      </c>
      <c r="AF715" s="258">
        <f t="shared" si="13"/>
        <v>0.2363329565</v>
      </c>
      <c r="AG715" s="257"/>
      <c r="AH715" s="257"/>
      <c r="AI715" s="273" t="s">
        <v>3795</v>
      </c>
      <c r="AJ715" s="255"/>
    </row>
    <row r="716" ht="15.75" customHeight="1">
      <c r="A716" s="247" t="s">
        <v>2224</v>
      </c>
      <c r="B716" s="248">
        <f t="shared" si="65"/>
        <v>348.840316</v>
      </c>
      <c r="C716" s="249">
        <f t="shared" si="66"/>
        <v>4.983433086</v>
      </c>
      <c r="D716" s="250">
        <f t="shared" si="3"/>
        <v>4.983433086</v>
      </c>
      <c r="E716" s="251">
        <v>70.0</v>
      </c>
      <c r="F716" s="251">
        <f t="shared" si="67"/>
        <v>214.0305</v>
      </c>
      <c r="G716" s="48">
        <f t="shared" si="5"/>
        <v>0.6135486358</v>
      </c>
      <c r="H716" s="111">
        <f t="shared" si="6"/>
        <v>134.809816</v>
      </c>
      <c r="I716" s="252">
        <f t="shared" si="7"/>
        <v>0.3864513642</v>
      </c>
      <c r="J716" s="248">
        <v>3.48840316E8</v>
      </c>
      <c r="K716" s="268">
        <v>2012.0</v>
      </c>
      <c r="L716" s="254" t="s">
        <v>20</v>
      </c>
      <c r="M716" s="254"/>
      <c r="N716" s="254"/>
      <c r="O716" s="254"/>
      <c r="P716" s="254">
        <v>54.0</v>
      </c>
      <c r="Q716" s="253">
        <v>46.0</v>
      </c>
      <c r="R716" s="263">
        <f t="shared" si="68"/>
        <v>50</v>
      </c>
      <c r="S716" s="253">
        <v>64.0</v>
      </c>
      <c r="T716" s="253">
        <v>65.0</v>
      </c>
      <c r="U716" s="253">
        <f t="shared" si="69"/>
        <v>-1</v>
      </c>
      <c r="V716" s="253">
        <f t="shared" si="70"/>
        <v>64.5</v>
      </c>
      <c r="W716" s="263">
        <f t="shared" si="71"/>
        <v>-14.5</v>
      </c>
      <c r="X716" s="257" t="s">
        <v>1594</v>
      </c>
      <c r="Y716" s="257" t="s">
        <v>2106</v>
      </c>
      <c r="Z716" s="269" t="s">
        <v>1534</v>
      </c>
      <c r="AA716" s="250">
        <f t="shared" si="72"/>
        <v>70.21707</v>
      </c>
      <c r="AB716" s="248">
        <v>7.021707E7</v>
      </c>
      <c r="AC716" s="248">
        <v>2.140305E8</v>
      </c>
      <c r="AD716" s="251">
        <f t="shared" si="48"/>
        <v>134.809816</v>
      </c>
      <c r="AE716" s="266">
        <v>1.34809816E8</v>
      </c>
      <c r="AF716" s="258">
        <f t="shared" si="13"/>
        <v>1.003101</v>
      </c>
      <c r="AG716" s="257"/>
      <c r="AH716" s="257"/>
      <c r="AI716" s="273" t="s">
        <v>2225</v>
      </c>
      <c r="AJ716" s="255"/>
    </row>
    <row r="717" ht="15.75" customHeight="1">
      <c r="A717" s="260" t="s">
        <v>3356</v>
      </c>
      <c r="B717" s="248">
        <f t="shared" si="65"/>
        <v>160.112671</v>
      </c>
      <c r="C717" s="249">
        <f t="shared" si="66"/>
        <v>2.287323871</v>
      </c>
      <c r="D717" s="250">
        <f t="shared" si="3"/>
        <v>2.287323871</v>
      </c>
      <c r="E717" s="251">
        <v>70.0</v>
      </c>
      <c r="F717" s="251">
        <f t="shared" si="67"/>
        <v>62.321039</v>
      </c>
      <c r="G717" s="48">
        <f t="shared" si="5"/>
        <v>0.3892323987</v>
      </c>
      <c r="H717" s="111">
        <f t="shared" si="6"/>
        <v>97.791632</v>
      </c>
      <c r="I717" s="252">
        <f t="shared" si="7"/>
        <v>0.6107676013</v>
      </c>
      <c r="J717" s="248">
        <v>1.60112671E8</v>
      </c>
      <c r="K717" s="268">
        <v>2012.0</v>
      </c>
      <c r="L717" s="254" t="s">
        <v>20</v>
      </c>
      <c r="M717" s="254"/>
      <c r="N717" s="254"/>
      <c r="O717" s="254"/>
      <c r="P717" s="254">
        <v>26.0</v>
      </c>
      <c r="Q717" s="253">
        <v>39.0</v>
      </c>
      <c r="R717" s="263">
        <f t="shared" si="68"/>
        <v>32.5</v>
      </c>
      <c r="S717" s="253">
        <v>62.0</v>
      </c>
      <c r="T717" s="253">
        <v>63.0</v>
      </c>
      <c r="U717" s="253">
        <f t="shared" si="69"/>
        <v>-1</v>
      </c>
      <c r="V717" s="253">
        <f t="shared" si="70"/>
        <v>62.5</v>
      </c>
      <c r="W717" s="263">
        <f t="shared" si="71"/>
        <v>-30</v>
      </c>
      <c r="X717" s="257" t="s">
        <v>1602</v>
      </c>
      <c r="Y717" s="257" t="s">
        <v>3147</v>
      </c>
      <c r="Z717" s="269" t="s">
        <v>1550</v>
      </c>
      <c r="AA717" s="250">
        <f t="shared" si="72"/>
        <v>25.306725</v>
      </c>
      <c r="AB717" s="248">
        <v>2.5306725E7</v>
      </c>
      <c r="AC717" s="248">
        <v>6.2321039E7</v>
      </c>
      <c r="AD717" s="251">
        <f t="shared" si="48"/>
        <v>97.791632</v>
      </c>
      <c r="AE717" s="266">
        <v>9.7791632E7</v>
      </c>
      <c r="AF717" s="258">
        <f t="shared" si="13"/>
        <v>0.3615246429</v>
      </c>
      <c r="AG717" s="257"/>
      <c r="AH717" s="257"/>
      <c r="AI717" s="273" t="s">
        <v>3357</v>
      </c>
      <c r="AJ717" s="255"/>
    </row>
    <row r="718" ht="15.75" customHeight="1">
      <c r="A718" s="260" t="s">
        <v>4517</v>
      </c>
      <c r="B718" s="248">
        <f t="shared" si="65"/>
        <v>57.719093</v>
      </c>
      <c r="C718" s="249">
        <f t="shared" si="66"/>
        <v>0.8245584714</v>
      </c>
      <c r="D718" s="250">
        <f t="shared" si="3"/>
        <v>0.8245584714</v>
      </c>
      <c r="E718" s="251">
        <v>70.0</v>
      </c>
      <c r="F718" s="251">
        <f t="shared" si="67"/>
        <v>36.931089</v>
      </c>
      <c r="G718" s="48">
        <f t="shared" si="5"/>
        <v>0.6398418111</v>
      </c>
      <c r="H718" s="111">
        <f t="shared" si="6"/>
        <v>20.788004</v>
      </c>
      <c r="I718" s="252">
        <f t="shared" si="7"/>
        <v>0.3601581889</v>
      </c>
      <c r="J718" s="248">
        <v>5.7719093E7</v>
      </c>
      <c r="K718" s="268">
        <v>2012.0</v>
      </c>
      <c r="L718" s="254" t="s">
        <v>20</v>
      </c>
      <c r="M718" s="254"/>
      <c r="N718" s="254"/>
      <c r="O718" s="254"/>
      <c r="P718" s="254">
        <v>20.0</v>
      </c>
      <c r="Q718" s="253">
        <v>31.0</v>
      </c>
      <c r="R718" s="263">
        <f t="shared" si="68"/>
        <v>25.5</v>
      </c>
      <c r="S718" s="253">
        <v>53.0</v>
      </c>
      <c r="T718" s="253">
        <v>54.0</v>
      </c>
      <c r="U718" s="253">
        <f t="shared" si="69"/>
        <v>-1</v>
      </c>
      <c r="V718" s="253">
        <f t="shared" si="70"/>
        <v>53.5</v>
      </c>
      <c r="W718" s="263">
        <f t="shared" si="71"/>
        <v>-28</v>
      </c>
      <c r="X718" s="257" t="s">
        <v>1543</v>
      </c>
      <c r="Y718" s="257" t="s">
        <v>1543</v>
      </c>
      <c r="Z718" s="257" t="s">
        <v>1540</v>
      </c>
      <c r="AA718" s="250">
        <f t="shared" si="72"/>
        <v>13.453714</v>
      </c>
      <c r="AB718" s="248">
        <v>1.3453714E7</v>
      </c>
      <c r="AC718" s="248">
        <v>3.6931089E7</v>
      </c>
      <c r="AD718" s="251">
        <f t="shared" si="48"/>
        <v>20.788004</v>
      </c>
      <c r="AE718" s="266">
        <v>2.0788004E7</v>
      </c>
      <c r="AF718" s="258">
        <f t="shared" si="13"/>
        <v>0.1921959143</v>
      </c>
      <c r="AG718" s="257"/>
      <c r="AH718" s="257"/>
      <c r="AI718" s="273" t="s">
        <v>4518</v>
      </c>
      <c r="AJ718" s="255"/>
    </row>
    <row r="719" ht="15.75" customHeight="1">
      <c r="A719" s="260" t="s">
        <v>4530</v>
      </c>
      <c r="B719" s="248">
        <v>59.0</v>
      </c>
      <c r="C719" s="249">
        <v>0.7922</v>
      </c>
      <c r="D719" s="250">
        <f t="shared" si="3"/>
        <v>0.7922</v>
      </c>
      <c r="E719" s="251">
        <v>75.0</v>
      </c>
      <c r="F719" s="251">
        <v>39.0</v>
      </c>
      <c r="G719" s="48">
        <f t="shared" si="5"/>
        <v>0.6610169492</v>
      </c>
      <c r="H719" s="111">
        <f t="shared" si="6"/>
        <v>20.75275638</v>
      </c>
      <c r="I719" s="252">
        <f t="shared" si="7"/>
        <v>0.3517416336</v>
      </c>
      <c r="J719" s="274">
        <v>5.9418613E7</v>
      </c>
      <c r="K719" s="268">
        <v>2012.0</v>
      </c>
      <c r="L719" s="254" t="s">
        <v>20</v>
      </c>
      <c r="M719" s="254"/>
      <c r="N719" s="254"/>
      <c r="O719" s="254"/>
      <c r="P719" s="254">
        <v>41.0</v>
      </c>
      <c r="Q719" s="253">
        <v>47.0</v>
      </c>
      <c r="R719" s="253">
        <v>44.0</v>
      </c>
      <c r="S719" s="253">
        <v>55.0</v>
      </c>
      <c r="T719" s="253">
        <v>59.0</v>
      </c>
      <c r="U719" s="253">
        <v>-4.0</v>
      </c>
      <c r="V719" s="253">
        <v>57.0</v>
      </c>
      <c r="W719" s="253">
        <v>-13.0</v>
      </c>
      <c r="X719" s="257" t="s">
        <v>1543</v>
      </c>
      <c r="Y719" s="257" t="s">
        <v>2362</v>
      </c>
      <c r="Z719" s="257" t="s">
        <v>1534</v>
      </c>
      <c r="AA719" s="250">
        <v>14.0</v>
      </c>
      <c r="AB719" s="274">
        <v>1.4437269E7</v>
      </c>
      <c r="AC719" s="274">
        <v>3.8518613E7</v>
      </c>
      <c r="AD719" s="251">
        <f t="shared" si="48"/>
        <v>20.9</v>
      </c>
      <c r="AE719" s="266">
        <v>2.09E7</v>
      </c>
      <c r="AF719" s="258">
        <f t="shared" si="13"/>
        <v>0.1866666667</v>
      </c>
      <c r="AG719" s="257"/>
      <c r="AH719" s="257"/>
      <c r="AI719" s="273" t="s">
        <v>4531</v>
      </c>
      <c r="AJ719" s="255"/>
    </row>
    <row r="720" ht="15.75" customHeight="1">
      <c r="A720" s="247" t="s">
        <v>1063</v>
      </c>
      <c r="B720" s="248">
        <f t="shared" ref="B720:B1126" si="73">J720/1000000</f>
        <v>691.247768</v>
      </c>
      <c r="C720" s="249">
        <f t="shared" ref="C720:C748" si="74">SUM((J720/1000000)/E720)</f>
        <v>8.862150872</v>
      </c>
      <c r="D720" s="250">
        <f t="shared" si="3"/>
        <v>8.862150872</v>
      </c>
      <c r="E720" s="251">
        <v>78.0</v>
      </c>
      <c r="F720" s="251">
        <f t="shared" ref="F720:F1487" si="75">AC720/1000000</f>
        <v>408.010692</v>
      </c>
      <c r="G720" s="48">
        <f t="shared" si="5"/>
        <v>0.5902524549</v>
      </c>
      <c r="H720" s="111">
        <f t="shared" si="6"/>
        <v>283.237076</v>
      </c>
      <c r="I720" s="252">
        <f t="shared" si="7"/>
        <v>0.4097475451</v>
      </c>
      <c r="J720" s="248">
        <v>6.91247768E8</v>
      </c>
      <c r="K720" s="268">
        <v>2012.0</v>
      </c>
      <c r="L720" s="254" t="s">
        <v>20</v>
      </c>
      <c r="M720" s="254"/>
      <c r="N720" s="254"/>
      <c r="O720" s="254"/>
      <c r="P720" s="254">
        <v>84.0</v>
      </c>
      <c r="Q720" s="253">
        <v>67.0</v>
      </c>
      <c r="R720" s="263">
        <f t="shared" ref="R720:R969" si="76">AVERAGE(P720:Q720)</f>
        <v>75.5</v>
      </c>
      <c r="S720" s="253">
        <v>81.0</v>
      </c>
      <c r="T720" s="253">
        <v>70.0</v>
      </c>
      <c r="U720" s="253">
        <f t="shared" ref="U720:U996" si="77">SUM(S720-T720)</f>
        <v>11</v>
      </c>
      <c r="V720" s="253">
        <f t="shared" ref="V720:V969" si="78">AVERAGE(S720:T720)</f>
        <v>75.5</v>
      </c>
      <c r="W720" s="263">
        <f t="shared" ref="W720:W996" si="79">SUM(R720-V720)</f>
        <v>0</v>
      </c>
      <c r="X720" s="257" t="s">
        <v>1694</v>
      </c>
      <c r="Y720" s="257" t="s">
        <v>1823</v>
      </c>
      <c r="Z720" s="269" t="s">
        <v>1534</v>
      </c>
      <c r="AA720" s="250">
        <f t="shared" ref="AA720:AA1686" si="80">AB720/1000000</f>
        <v>152.535747</v>
      </c>
      <c r="AB720" s="248">
        <v>1.52535747E8</v>
      </c>
      <c r="AC720" s="248">
        <v>4.08010692E8</v>
      </c>
      <c r="AD720" s="251">
        <f t="shared" si="48"/>
        <v>283.237076</v>
      </c>
      <c r="AE720" s="266">
        <v>2.83237076E8</v>
      </c>
      <c r="AF720" s="258">
        <f t="shared" si="13"/>
        <v>1.9555865</v>
      </c>
      <c r="AG720" s="257"/>
      <c r="AH720" s="257"/>
      <c r="AI720" s="273" t="s">
        <v>1824</v>
      </c>
      <c r="AJ720" s="255"/>
    </row>
    <row r="721" ht="15.75" customHeight="1">
      <c r="A721" s="247" t="s">
        <v>461</v>
      </c>
      <c r="B721" s="248">
        <f t="shared" si="73"/>
        <v>335.26029</v>
      </c>
      <c r="C721" s="249">
        <f t="shared" si="74"/>
        <v>4.243801139</v>
      </c>
      <c r="D721" s="250">
        <f t="shared" si="3"/>
        <v>4.243801139</v>
      </c>
      <c r="E721" s="251">
        <v>79.0</v>
      </c>
      <c r="F721" s="251">
        <f t="shared" si="75"/>
        <v>103.86029</v>
      </c>
      <c r="G721" s="48">
        <f t="shared" si="5"/>
        <v>0.3097900142</v>
      </c>
      <c r="H721" s="111">
        <f t="shared" si="6"/>
        <v>231.4</v>
      </c>
      <c r="I721" s="252">
        <f t="shared" si="7"/>
        <v>0.6902099858</v>
      </c>
      <c r="J721" s="248">
        <v>3.3526029E8</v>
      </c>
      <c r="K721" s="268">
        <v>2012.0</v>
      </c>
      <c r="L721" s="254" t="s">
        <v>20</v>
      </c>
      <c r="M721" s="254"/>
      <c r="N721" s="254"/>
      <c r="O721" s="254"/>
      <c r="P721" s="254">
        <v>52.0</v>
      </c>
      <c r="Q721" s="253">
        <v>41.0</v>
      </c>
      <c r="R721" s="263">
        <f t="shared" si="76"/>
        <v>46.5</v>
      </c>
      <c r="S721" s="253">
        <v>60.0</v>
      </c>
      <c r="T721" s="253">
        <v>58.0</v>
      </c>
      <c r="U721" s="253">
        <f t="shared" si="77"/>
        <v>2</v>
      </c>
      <c r="V721" s="253">
        <f t="shared" si="78"/>
        <v>59</v>
      </c>
      <c r="W721" s="263">
        <f t="shared" si="79"/>
        <v>-12.5</v>
      </c>
      <c r="X721" s="257" t="s">
        <v>1602</v>
      </c>
      <c r="Y721" s="257" t="s">
        <v>2388</v>
      </c>
      <c r="Z721" s="269" t="s">
        <v>1550</v>
      </c>
      <c r="AA721" s="250">
        <f t="shared" si="80"/>
        <v>27.335363</v>
      </c>
      <c r="AB721" s="248">
        <v>2.7335363E7</v>
      </c>
      <c r="AC721" s="248">
        <v>1.0386029E8</v>
      </c>
      <c r="AD721" s="251">
        <f t="shared" si="48"/>
        <v>231.4</v>
      </c>
      <c r="AE721" s="266">
        <v>2.314E8</v>
      </c>
      <c r="AF721" s="258">
        <f t="shared" si="13"/>
        <v>0.3460172532</v>
      </c>
      <c r="AG721" s="257"/>
      <c r="AH721" s="257"/>
      <c r="AI721" s="273" t="s">
        <v>2389</v>
      </c>
      <c r="AJ721" s="255"/>
    </row>
    <row r="722" ht="15.75" customHeight="1">
      <c r="A722" s="247" t="s">
        <v>368</v>
      </c>
      <c r="B722" s="248">
        <f t="shared" si="73"/>
        <v>358.375603</v>
      </c>
      <c r="C722" s="249">
        <f t="shared" si="74"/>
        <v>4.216183565</v>
      </c>
      <c r="D722" s="250">
        <f t="shared" si="3"/>
        <v>4.216183565</v>
      </c>
      <c r="E722" s="251">
        <v>85.0</v>
      </c>
      <c r="F722" s="251">
        <f t="shared" si="75"/>
        <v>148.313048</v>
      </c>
      <c r="G722" s="48">
        <f t="shared" si="5"/>
        <v>0.4138480599</v>
      </c>
      <c r="H722" s="111">
        <f t="shared" si="6"/>
        <v>210.062555</v>
      </c>
      <c r="I722" s="252">
        <f t="shared" si="7"/>
        <v>0.5861519401</v>
      </c>
      <c r="J722" s="248">
        <v>3.58375603E8</v>
      </c>
      <c r="K722" s="268">
        <v>2012.0</v>
      </c>
      <c r="L722" s="254" t="s">
        <v>20</v>
      </c>
      <c r="M722" s="254"/>
      <c r="N722" s="254"/>
      <c r="O722" s="254"/>
      <c r="P722" s="254">
        <v>45.0</v>
      </c>
      <c r="Q722" s="253">
        <v>47.0</v>
      </c>
      <c r="R722" s="263">
        <f t="shared" si="76"/>
        <v>46</v>
      </c>
      <c r="S722" s="253">
        <v>72.0</v>
      </c>
      <c r="T722" s="253">
        <v>67.0</v>
      </c>
      <c r="U722" s="253">
        <f t="shared" si="77"/>
        <v>5</v>
      </c>
      <c r="V722" s="253">
        <f t="shared" si="78"/>
        <v>69.5</v>
      </c>
      <c r="W722" s="263">
        <f t="shared" si="79"/>
        <v>-23.5</v>
      </c>
      <c r="X722" s="257" t="s">
        <v>1594</v>
      </c>
      <c r="Y722" s="257" t="s">
        <v>2106</v>
      </c>
      <c r="Z722" s="269" t="s">
        <v>1540</v>
      </c>
      <c r="AA722" s="250">
        <f t="shared" si="80"/>
        <v>42.522194</v>
      </c>
      <c r="AB722" s="248">
        <v>4.2522194E7</v>
      </c>
      <c r="AC722" s="248">
        <v>1.48313048E8</v>
      </c>
      <c r="AD722" s="251">
        <f t="shared" si="48"/>
        <v>210.062555</v>
      </c>
      <c r="AE722" s="266">
        <v>2.10062555E8</v>
      </c>
      <c r="AF722" s="258">
        <f t="shared" si="13"/>
        <v>0.5002611059</v>
      </c>
      <c r="AG722" s="257"/>
      <c r="AH722" s="257"/>
      <c r="AI722" s="273" t="s">
        <v>2401</v>
      </c>
      <c r="AJ722" s="255"/>
    </row>
    <row r="723" ht="15.75" customHeight="1">
      <c r="A723" s="260" t="s">
        <v>3241</v>
      </c>
      <c r="B723" s="248">
        <f t="shared" si="73"/>
        <v>208.076205</v>
      </c>
      <c r="C723" s="249">
        <f t="shared" si="74"/>
        <v>2.447955353</v>
      </c>
      <c r="D723" s="250">
        <f t="shared" si="3"/>
        <v>2.447955353</v>
      </c>
      <c r="E723" s="251">
        <v>85.0</v>
      </c>
      <c r="F723" s="251">
        <f t="shared" si="75"/>
        <v>126.373434</v>
      </c>
      <c r="G723" s="48">
        <f t="shared" si="5"/>
        <v>0.6073420745</v>
      </c>
      <c r="H723" s="111">
        <f t="shared" si="6"/>
        <v>81.702771</v>
      </c>
      <c r="I723" s="252">
        <f t="shared" si="7"/>
        <v>0.3926579255</v>
      </c>
      <c r="J723" s="248">
        <v>2.08076205E8</v>
      </c>
      <c r="K723" s="268">
        <v>2012.0</v>
      </c>
      <c r="L723" s="254" t="s">
        <v>20</v>
      </c>
      <c r="M723" s="254"/>
      <c r="N723" s="254"/>
      <c r="O723" s="254"/>
      <c r="P723" s="254">
        <v>53.0</v>
      </c>
      <c r="Q723" s="253">
        <v>52.0</v>
      </c>
      <c r="R723" s="263">
        <f t="shared" si="76"/>
        <v>52.5</v>
      </c>
      <c r="S723" s="253">
        <v>64.0</v>
      </c>
      <c r="T723" s="253">
        <v>65.0</v>
      </c>
      <c r="U723" s="253">
        <f t="shared" si="77"/>
        <v>-1</v>
      </c>
      <c r="V723" s="253">
        <f t="shared" si="78"/>
        <v>64.5</v>
      </c>
      <c r="W723" s="263">
        <f t="shared" si="79"/>
        <v>-12</v>
      </c>
      <c r="X723" s="257" t="s">
        <v>1602</v>
      </c>
      <c r="Y723" s="257" t="s">
        <v>3115</v>
      </c>
      <c r="Z723" s="269" t="s">
        <v>1540</v>
      </c>
      <c r="AA723" s="250">
        <f t="shared" si="80"/>
        <v>40.17272</v>
      </c>
      <c r="AB723" s="248">
        <v>4.017272E7</v>
      </c>
      <c r="AC723" s="248">
        <v>1.26373434E8</v>
      </c>
      <c r="AD723" s="251">
        <f t="shared" si="48"/>
        <v>81.702771</v>
      </c>
      <c r="AE723" s="266">
        <v>8.1702771E7</v>
      </c>
      <c r="AF723" s="258">
        <f t="shared" si="13"/>
        <v>0.4726202353</v>
      </c>
      <c r="AG723" s="257"/>
      <c r="AH723" s="257"/>
      <c r="AI723" s="273" t="s">
        <v>3242</v>
      </c>
      <c r="AJ723" s="255"/>
    </row>
    <row r="724" ht="15.75" customHeight="1">
      <c r="A724" s="260" t="s">
        <v>3598</v>
      </c>
      <c r="B724" s="248">
        <f t="shared" si="73"/>
        <v>166.170922</v>
      </c>
      <c r="C724" s="249">
        <f t="shared" si="74"/>
        <v>1.954952024</v>
      </c>
      <c r="D724" s="250">
        <f t="shared" si="3"/>
        <v>1.954952024</v>
      </c>
      <c r="E724" s="251">
        <v>85.0</v>
      </c>
      <c r="F724" s="251">
        <f t="shared" si="75"/>
        <v>64.935167</v>
      </c>
      <c r="G724" s="48">
        <f t="shared" si="5"/>
        <v>0.3907733448</v>
      </c>
      <c r="H724" s="111">
        <f t="shared" si="6"/>
        <v>101.235755</v>
      </c>
      <c r="I724" s="252">
        <f t="shared" si="7"/>
        <v>0.6092266552</v>
      </c>
      <c r="J724" s="248">
        <v>1.66170922E8</v>
      </c>
      <c r="K724" s="268">
        <v>2012.0</v>
      </c>
      <c r="L724" s="254" t="s">
        <v>20</v>
      </c>
      <c r="M724" s="254"/>
      <c r="N724" s="254"/>
      <c r="O724" s="254"/>
      <c r="P724" s="254">
        <v>49.0</v>
      </c>
      <c r="Q724" s="253">
        <v>46.0</v>
      </c>
      <c r="R724" s="263">
        <f t="shared" si="76"/>
        <v>47.5</v>
      </c>
      <c r="S724" s="253">
        <v>45.0</v>
      </c>
      <c r="T724" s="253">
        <v>53.0</v>
      </c>
      <c r="U724" s="253">
        <f t="shared" si="77"/>
        <v>-8</v>
      </c>
      <c r="V724" s="253">
        <f t="shared" si="78"/>
        <v>49</v>
      </c>
      <c r="W724" s="263">
        <f t="shared" si="79"/>
        <v>-1.5</v>
      </c>
      <c r="X724" s="257" t="s">
        <v>1694</v>
      </c>
      <c r="Y724" s="257" t="s">
        <v>1913</v>
      </c>
      <c r="Z724" s="269" t="s">
        <v>1534</v>
      </c>
      <c r="AA724" s="250">
        <f t="shared" si="80"/>
        <v>18.132085</v>
      </c>
      <c r="AB724" s="248">
        <v>1.8132085E7</v>
      </c>
      <c r="AC724" s="248">
        <v>6.4935167E7</v>
      </c>
      <c r="AD724" s="251">
        <f t="shared" si="48"/>
        <v>101.235755</v>
      </c>
      <c r="AE724" s="266">
        <v>1.01235755E8</v>
      </c>
      <c r="AF724" s="258">
        <f t="shared" si="13"/>
        <v>0.2133186471</v>
      </c>
      <c r="AG724" s="257"/>
      <c r="AH724" s="257"/>
      <c r="AI724" s="273" t="s">
        <v>3599</v>
      </c>
      <c r="AJ724" s="255"/>
    </row>
    <row r="725" ht="15.75" customHeight="1">
      <c r="A725" s="247" t="s">
        <v>395</v>
      </c>
      <c r="B725" s="248">
        <f t="shared" si="73"/>
        <v>877.244782</v>
      </c>
      <c r="C725" s="249">
        <f t="shared" si="74"/>
        <v>9.2341556</v>
      </c>
      <c r="D725" s="250">
        <f t="shared" si="3"/>
        <v>9.2341556</v>
      </c>
      <c r="E725" s="251">
        <v>95.0</v>
      </c>
      <c r="F725" s="251">
        <f t="shared" si="75"/>
        <v>161.321843</v>
      </c>
      <c r="G725" s="48">
        <f t="shared" si="5"/>
        <v>0.1838960417</v>
      </c>
      <c r="H725" s="111">
        <f t="shared" si="6"/>
        <v>715.922939</v>
      </c>
      <c r="I725" s="252">
        <f t="shared" si="7"/>
        <v>0.8161039583</v>
      </c>
      <c r="J725" s="248">
        <v>8.77244782E8</v>
      </c>
      <c r="K725" s="268">
        <v>2012.0</v>
      </c>
      <c r="L725" s="254" t="s">
        <v>20</v>
      </c>
      <c r="M725" s="254"/>
      <c r="N725" s="254"/>
      <c r="O725" s="254"/>
      <c r="P725" s="254">
        <v>37.0</v>
      </c>
      <c r="Q725" s="253">
        <v>49.0</v>
      </c>
      <c r="R725" s="263">
        <f t="shared" si="76"/>
        <v>43</v>
      </c>
      <c r="S725" s="253">
        <v>63.0</v>
      </c>
      <c r="T725" s="253">
        <v>60.0</v>
      </c>
      <c r="U725" s="253">
        <f t="shared" si="77"/>
        <v>3</v>
      </c>
      <c r="V725" s="253">
        <f t="shared" si="78"/>
        <v>61.5</v>
      </c>
      <c r="W725" s="263">
        <f t="shared" si="79"/>
        <v>-18.5</v>
      </c>
      <c r="X725" s="257" t="s">
        <v>1594</v>
      </c>
      <c r="Y725" s="257" t="s">
        <v>1799</v>
      </c>
      <c r="Z725" s="269" t="s">
        <v>1550</v>
      </c>
      <c r="AA725" s="250">
        <f t="shared" si="80"/>
        <v>46.629259</v>
      </c>
      <c r="AB725" s="248">
        <v>4.6629259E7</v>
      </c>
      <c r="AC725" s="248">
        <v>1.61321843E8</v>
      </c>
      <c r="AD725" s="251">
        <f t="shared" si="48"/>
        <v>715.922939</v>
      </c>
      <c r="AE725" s="266">
        <v>7.15922939E8</v>
      </c>
      <c r="AF725" s="258">
        <f t="shared" si="13"/>
        <v>0.4908343053</v>
      </c>
      <c r="AG725" s="257"/>
      <c r="AH725" s="257"/>
      <c r="AI725" s="273" t="s">
        <v>1800</v>
      </c>
      <c r="AJ725" s="255"/>
    </row>
    <row r="726" ht="15.75" customHeight="1">
      <c r="A726" s="247" t="s">
        <v>229</v>
      </c>
      <c r="B726" s="248">
        <f t="shared" si="73"/>
        <v>425.368238</v>
      </c>
      <c r="C726" s="249">
        <f t="shared" si="74"/>
        <v>4.25368238</v>
      </c>
      <c r="D726" s="250">
        <f t="shared" si="3"/>
        <v>4.25368238</v>
      </c>
      <c r="E726" s="251">
        <v>100.0</v>
      </c>
      <c r="F726" s="251">
        <f t="shared" si="75"/>
        <v>162.805434</v>
      </c>
      <c r="G726" s="48">
        <f t="shared" si="5"/>
        <v>0.3827399873</v>
      </c>
      <c r="H726" s="111">
        <f t="shared" si="6"/>
        <v>262.562804</v>
      </c>
      <c r="I726" s="252">
        <f t="shared" si="7"/>
        <v>0.6172600127</v>
      </c>
      <c r="J726" s="248">
        <v>4.25368238E8</v>
      </c>
      <c r="K726" s="268">
        <v>2012.0</v>
      </c>
      <c r="L726" s="254" t="s">
        <v>20</v>
      </c>
      <c r="M726" s="254"/>
      <c r="N726" s="254"/>
      <c r="O726" s="254"/>
      <c r="P726" s="254">
        <v>88.0</v>
      </c>
      <c r="Q726" s="253">
        <v>81.0</v>
      </c>
      <c r="R726" s="263">
        <f t="shared" si="76"/>
        <v>84.5</v>
      </c>
      <c r="S726" s="253">
        <v>92.0</v>
      </c>
      <c r="T726" s="253">
        <v>85.0</v>
      </c>
      <c r="U726" s="253">
        <f t="shared" si="77"/>
        <v>7</v>
      </c>
      <c r="V726" s="253">
        <f t="shared" si="78"/>
        <v>88.5</v>
      </c>
      <c r="W726" s="263">
        <f t="shared" si="79"/>
        <v>-4</v>
      </c>
      <c r="X726" s="257" t="s">
        <v>1694</v>
      </c>
      <c r="Y726" s="257" t="s">
        <v>2022</v>
      </c>
      <c r="Z726" s="269" t="s">
        <v>1540</v>
      </c>
      <c r="AA726" s="250">
        <f t="shared" si="80"/>
        <v>30.122888</v>
      </c>
      <c r="AB726" s="248">
        <v>3.0122888E7</v>
      </c>
      <c r="AC726" s="248">
        <v>1.62805434E8</v>
      </c>
      <c r="AD726" s="251">
        <f t="shared" si="48"/>
        <v>262.562804</v>
      </c>
      <c r="AE726" s="266">
        <v>2.62562804E8</v>
      </c>
      <c r="AF726" s="258">
        <f t="shared" si="13"/>
        <v>0.30122888</v>
      </c>
      <c r="AG726" s="257" t="s">
        <v>1608</v>
      </c>
      <c r="AH726" s="257" t="s">
        <v>1609</v>
      </c>
      <c r="AI726" s="273" t="s">
        <v>2378</v>
      </c>
      <c r="AJ726" s="255"/>
    </row>
    <row r="727" ht="15.75" customHeight="1">
      <c r="A727" s="260" t="s">
        <v>1012</v>
      </c>
      <c r="B727" s="248">
        <f t="shared" si="73"/>
        <v>305.428192</v>
      </c>
      <c r="C727" s="249">
        <f t="shared" si="74"/>
        <v>3.05428192</v>
      </c>
      <c r="D727" s="250">
        <f t="shared" si="3"/>
        <v>3.05428192</v>
      </c>
      <c r="E727" s="251">
        <v>100.0</v>
      </c>
      <c r="F727" s="251">
        <f t="shared" si="75"/>
        <v>85.028192</v>
      </c>
      <c r="G727" s="48">
        <f t="shared" si="5"/>
        <v>0.2783901232</v>
      </c>
      <c r="H727" s="111">
        <f t="shared" si="6"/>
        <v>220.4</v>
      </c>
      <c r="I727" s="252">
        <f t="shared" si="7"/>
        <v>0.7216098768</v>
      </c>
      <c r="J727" s="248">
        <v>3.05428192E8</v>
      </c>
      <c r="K727" s="268">
        <v>2012.0</v>
      </c>
      <c r="L727" s="254" t="s">
        <v>20</v>
      </c>
      <c r="M727" s="254"/>
      <c r="N727" s="254"/>
      <c r="O727" s="254"/>
      <c r="P727" s="254">
        <v>65.0</v>
      </c>
      <c r="Q727" s="253">
        <v>51.0</v>
      </c>
      <c r="R727" s="263">
        <f t="shared" si="76"/>
        <v>58</v>
      </c>
      <c r="S727" s="253">
        <v>68.0</v>
      </c>
      <c r="T727" s="253">
        <v>70.0</v>
      </c>
      <c r="U727" s="253">
        <f t="shared" si="77"/>
        <v>-2</v>
      </c>
      <c r="V727" s="253">
        <f t="shared" si="78"/>
        <v>69</v>
      </c>
      <c r="W727" s="263">
        <f t="shared" si="79"/>
        <v>-11</v>
      </c>
      <c r="X727" s="257" t="s">
        <v>1602</v>
      </c>
      <c r="Y727" s="257" t="s">
        <v>2730</v>
      </c>
      <c r="Z727" s="269" t="s">
        <v>1550</v>
      </c>
      <c r="AA727" s="250">
        <f t="shared" si="80"/>
        <v>28.59137</v>
      </c>
      <c r="AB727" s="248">
        <v>2.859137E7</v>
      </c>
      <c r="AC727" s="248">
        <v>8.5028192E7</v>
      </c>
      <c r="AD727" s="251">
        <f t="shared" si="48"/>
        <v>220.4</v>
      </c>
      <c r="AE727" s="266">
        <v>2.204E8</v>
      </c>
      <c r="AF727" s="258">
        <f t="shared" si="13"/>
        <v>0.2859137</v>
      </c>
      <c r="AG727" s="257"/>
      <c r="AH727" s="257"/>
      <c r="AI727" s="273" t="s">
        <v>2903</v>
      </c>
      <c r="AJ727" s="255"/>
    </row>
    <row r="728" ht="15.75" customHeight="1">
      <c r="A728" s="260" t="s">
        <v>4132</v>
      </c>
      <c r="B728" s="248">
        <f t="shared" si="73"/>
        <v>130.482868</v>
      </c>
      <c r="C728" s="249">
        <f t="shared" si="74"/>
        <v>1.279243804</v>
      </c>
      <c r="D728" s="250">
        <f t="shared" si="3"/>
        <v>1.279243804</v>
      </c>
      <c r="E728" s="251">
        <v>102.0</v>
      </c>
      <c r="F728" s="251">
        <f t="shared" si="75"/>
        <v>27.108272</v>
      </c>
      <c r="G728" s="48">
        <f t="shared" si="5"/>
        <v>0.207753496</v>
      </c>
      <c r="H728" s="111">
        <f t="shared" si="6"/>
        <v>103.374596</v>
      </c>
      <c r="I728" s="252">
        <f t="shared" si="7"/>
        <v>0.792246504</v>
      </c>
      <c r="J728" s="248">
        <v>1.30482868E8</v>
      </c>
      <c r="K728" s="268">
        <v>2012.0</v>
      </c>
      <c r="L728" s="254" t="s">
        <v>20</v>
      </c>
      <c r="M728" s="254"/>
      <c r="N728" s="254"/>
      <c r="O728" s="254"/>
      <c r="P728" s="254">
        <v>66.0</v>
      </c>
      <c r="Q728" s="253">
        <v>55.0</v>
      </c>
      <c r="R728" s="263">
        <f t="shared" si="76"/>
        <v>60.5</v>
      </c>
      <c r="S728" s="253">
        <v>67.0</v>
      </c>
      <c r="T728" s="253">
        <v>81.0</v>
      </c>
      <c r="U728" s="253">
        <f t="shared" si="77"/>
        <v>-14</v>
      </c>
      <c r="V728" s="253">
        <f t="shared" si="78"/>
        <v>74</v>
      </c>
      <c r="W728" s="263">
        <f t="shared" si="79"/>
        <v>-13.5</v>
      </c>
      <c r="X728" s="257" t="s">
        <v>1694</v>
      </c>
      <c r="Y728" s="257" t="s">
        <v>4133</v>
      </c>
      <c r="Z728" s="269" t="s">
        <v>1534</v>
      </c>
      <c r="AA728" s="250">
        <f t="shared" si="80"/>
        <v>9.612247</v>
      </c>
      <c r="AB728" s="248">
        <v>9612247.0</v>
      </c>
      <c r="AC728" s="248">
        <v>2.7108272E7</v>
      </c>
      <c r="AD728" s="251">
        <f t="shared" si="48"/>
        <v>103.374596</v>
      </c>
      <c r="AE728" s="266">
        <v>1.03374596E8</v>
      </c>
      <c r="AF728" s="258">
        <f t="shared" si="13"/>
        <v>0.09423771569</v>
      </c>
      <c r="AG728" s="257"/>
      <c r="AH728" s="257"/>
      <c r="AI728" s="273" t="s">
        <v>4134</v>
      </c>
      <c r="AJ728" s="255"/>
    </row>
    <row r="729" ht="15.75" customHeight="1">
      <c r="A729" s="247" t="s">
        <v>1976</v>
      </c>
      <c r="B729" s="248">
        <f t="shared" si="73"/>
        <v>829.685377</v>
      </c>
      <c r="C729" s="249">
        <f t="shared" si="74"/>
        <v>6.914044808</v>
      </c>
      <c r="D729" s="250">
        <f t="shared" si="3"/>
        <v>6.914044808</v>
      </c>
      <c r="E729" s="251">
        <v>120.0</v>
      </c>
      <c r="F729" s="251">
        <f t="shared" si="75"/>
        <v>292.324737</v>
      </c>
      <c r="G729" s="48">
        <f t="shared" si="5"/>
        <v>0.3523320347</v>
      </c>
      <c r="H729" s="111">
        <f t="shared" si="6"/>
        <v>537.36064</v>
      </c>
      <c r="I729" s="252">
        <f t="shared" si="7"/>
        <v>0.6476679653</v>
      </c>
      <c r="J729" s="248">
        <v>8.29685377E8</v>
      </c>
      <c r="K729" s="268">
        <v>2012.0</v>
      </c>
      <c r="L729" s="254" t="s">
        <v>20</v>
      </c>
      <c r="M729" s="254"/>
      <c r="N729" s="254"/>
      <c r="O729" s="254"/>
      <c r="P729" s="254">
        <v>48.0</v>
      </c>
      <c r="Q729" s="253">
        <v>52.0</v>
      </c>
      <c r="R729" s="263">
        <f t="shared" si="76"/>
        <v>50</v>
      </c>
      <c r="S729" s="253">
        <v>71.0</v>
      </c>
      <c r="T729" s="253">
        <v>42.0</v>
      </c>
      <c r="U729" s="253">
        <f t="shared" si="77"/>
        <v>29</v>
      </c>
      <c r="V729" s="253">
        <f t="shared" si="78"/>
        <v>56.5</v>
      </c>
      <c r="W729" s="263">
        <f t="shared" si="79"/>
        <v>-6.5</v>
      </c>
      <c r="X729" s="257" t="s">
        <v>1694</v>
      </c>
      <c r="Y729" s="257" t="s">
        <v>1977</v>
      </c>
      <c r="Z729" s="269" t="s">
        <v>1550</v>
      </c>
      <c r="AA729" s="250">
        <f t="shared" si="80"/>
        <v>141.067634</v>
      </c>
      <c r="AB729" s="248">
        <v>1.41067634E8</v>
      </c>
      <c r="AC729" s="248">
        <v>2.92324737E8</v>
      </c>
      <c r="AD729" s="251">
        <f t="shared" si="48"/>
        <v>537.36064</v>
      </c>
      <c r="AE729" s="266">
        <v>5.3736064E8</v>
      </c>
      <c r="AF729" s="258">
        <f t="shared" si="13"/>
        <v>1.175563617</v>
      </c>
      <c r="AG729" s="257"/>
      <c r="AH729" s="257"/>
      <c r="AI729" s="273" t="s">
        <v>1978</v>
      </c>
      <c r="AJ729" s="255"/>
    </row>
    <row r="730" ht="15.75" customHeight="1">
      <c r="A730" s="247" t="s">
        <v>521</v>
      </c>
      <c r="B730" s="248">
        <f t="shared" si="73"/>
        <v>609.016565</v>
      </c>
      <c r="C730" s="249">
        <f t="shared" si="74"/>
        <v>5.075138042</v>
      </c>
      <c r="D730" s="250">
        <f t="shared" si="3"/>
        <v>5.075138042</v>
      </c>
      <c r="E730" s="251">
        <v>120.0</v>
      </c>
      <c r="F730" s="251">
        <f t="shared" si="75"/>
        <v>124.987023</v>
      </c>
      <c r="G730" s="48">
        <f t="shared" si="5"/>
        <v>0.2052276246</v>
      </c>
      <c r="H730" s="111">
        <f t="shared" si="6"/>
        <v>484.029542</v>
      </c>
      <c r="I730" s="252">
        <f t="shared" si="7"/>
        <v>0.7947723754</v>
      </c>
      <c r="J730" s="248">
        <v>6.09016565E8</v>
      </c>
      <c r="K730" s="268">
        <v>2012.0</v>
      </c>
      <c r="L730" s="254" t="s">
        <v>20</v>
      </c>
      <c r="M730" s="254"/>
      <c r="N730" s="254"/>
      <c r="O730" s="254"/>
      <c r="P730" s="254">
        <v>87.0</v>
      </c>
      <c r="Q730" s="253">
        <v>79.0</v>
      </c>
      <c r="R730" s="263">
        <f t="shared" si="76"/>
        <v>83</v>
      </c>
      <c r="S730" s="253">
        <v>85.0</v>
      </c>
      <c r="T730" s="253">
        <v>78.0</v>
      </c>
      <c r="U730" s="253">
        <f t="shared" si="77"/>
        <v>7</v>
      </c>
      <c r="V730" s="253">
        <f t="shared" si="78"/>
        <v>81.5</v>
      </c>
      <c r="W730" s="263">
        <f t="shared" si="79"/>
        <v>1.5</v>
      </c>
      <c r="X730" s="257" t="s">
        <v>1694</v>
      </c>
      <c r="Y730" s="257" t="s">
        <v>1977</v>
      </c>
      <c r="Z730" s="269" t="s">
        <v>1534</v>
      </c>
      <c r="AA730" s="250">
        <f t="shared" si="80"/>
        <v>22.451514</v>
      </c>
      <c r="AB730" s="248">
        <v>2.2451514E7</v>
      </c>
      <c r="AC730" s="248">
        <v>1.24987023E8</v>
      </c>
      <c r="AD730" s="251">
        <f t="shared" si="48"/>
        <v>484.029542</v>
      </c>
      <c r="AE730" s="266">
        <v>4.84029542E8</v>
      </c>
      <c r="AF730" s="258">
        <f t="shared" si="13"/>
        <v>0.18709595</v>
      </c>
      <c r="AG730" s="257" t="s">
        <v>1608</v>
      </c>
      <c r="AH730" s="257" t="s">
        <v>1941</v>
      </c>
      <c r="AI730" s="273" t="s">
        <v>2211</v>
      </c>
      <c r="AJ730" s="255"/>
    </row>
    <row r="731" ht="15.75" customHeight="1">
      <c r="A731" s="260" t="s">
        <v>3415</v>
      </c>
      <c r="B731" s="248">
        <f t="shared" si="73"/>
        <v>276.14475</v>
      </c>
      <c r="C731" s="249">
        <f t="shared" si="74"/>
        <v>2.209158</v>
      </c>
      <c r="D731" s="250">
        <f t="shared" si="3"/>
        <v>2.209158</v>
      </c>
      <c r="E731" s="251">
        <v>125.0</v>
      </c>
      <c r="F731" s="251">
        <f t="shared" si="75"/>
        <v>113.20387</v>
      </c>
      <c r="G731" s="48">
        <f t="shared" si="5"/>
        <v>0.4099439515</v>
      </c>
      <c r="H731" s="111">
        <f t="shared" si="6"/>
        <v>162.94088</v>
      </c>
      <c r="I731" s="252">
        <f t="shared" si="7"/>
        <v>0.5900560485</v>
      </c>
      <c r="J731" s="248">
        <v>2.7614475E8</v>
      </c>
      <c r="K731" s="268">
        <v>2012.0</v>
      </c>
      <c r="L731" s="254" t="s">
        <v>20</v>
      </c>
      <c r="M731" s="254"/>
      <c r="N731" s="254"/>
      <c r="O731" s="254"/>
      <c r="P731" s="254">
        <v>56.0</v>
      </c>
      <c r="Q731" s="253">
        <v>61.0</v>
      </c>
      <c r="R731" s="263">
        <f t="shared" si="76"/>
        <v>58.5</v>
      </c>
      <c r="S731" s="253">
        <v>58.0</v>
      </c>
      <c r="T731" s="253">
        <v>61.0</v>
      </c>
      <c r="U731" s="253">
        <f t="shared" si="77"/>
        <v>-3</v>
      </c>
      <c r="V731" s="253">
        <f t="shared" si="78"/>
        <v>59.5</v>
      </c>
      <c r="W731" s="263">
        <f t="shared" si="79"/>
        <v>-1</v>
      </c>
      <c r="X731" s="257" t="s">
        <v>1602</v>
      </c>
      <c r="Y731" s="257" t="s">
        <v>2197</v>
      </c>
      <c r="Z731" s="269" t="s">
        <v>1550</v>
      </c>
      <c r="AA731" s="250">
        <f t="shared" si="80"/>
        <v>38.142825</v>
      </c>
      <c r="AB731" s="248">
        <v>3.8142825E7</v>
      </c>
      <c r="AC731" s="248">
        <v>1.1320387E8</v>
      </c>
      <c r="AD731" s="251">
        <f t="shared" si="48"/>
        <v>162.94088</v>
      </c>
      <c r="AE731" s="266">
        <v>1.6294088E8</v>
      </c>
      <c r="AF731" s="258">
        <f t="shared" si="13"/>
        <v>0.3051426</v>
      </c>
      <c r="AG731" s="257"/>
      <c r="AH731" s="257"/>
      <c r="AI731" s="273" t="s">
        <v>3416</v>
      </c>
      <c r="AJ731" s="255"/>
    </row>
    <row r="732" ht="15.75" customHeight="1">
      <c r="A732" s="260" t="s">
        <v>3874</v>
      </c>
      <c r="B732" s="248">
        <f t="shared" si="73"/>
        <v>198.467168</v>
      </c>
      <c r="C732" s="249">
        <f t="shared" si="74"/>
        <v>1.587737344</v>
      </c>
      <c r="D732" s="250">
        <f t="shared" si="3"/>
        <v>1.587737344</v>
      </c>
      <c r="E732" s="251">
        <v>125.0</v>
      </c>
      <c r="F732" s="251">
        <f t="shared" si="75"/>
        <v>58.877969</v>
      </c>
      <c r="G732" s="48">
        <f t="shared" si="5"/>
        <v>0.2966635217</v>
      </c>
      <c r="H732" s="111">
        <f t="shared" si="6"/>
        <v>139.589199</v>
      </c>
      <c r="I732" s="252">
        <f t="shared" si="7"/>
        <v>0.7033364783</v>
      </c>
      <c r="J732" s="248">
        <v>1.98467168E8</v>
      </c>
      <c r="K732" s="268">
        <v>2012.0</v>
      </c>
      <c r="L732" s="254" t="s">
        <v>20</v>
      </c>
      <c r="M732" s="254"/>
      <c r="N732" s="254"/>
      <c r="O732" s="254"/>
      <c r="P732" s="254">
        <v>30.0</v>
      </c>
      <c r="Q732" s="253">
        <v>43.0</v>
      </c>
      <c r="R732" s="263">
        <f t="shared" si="76"/>
        <v>36.5</v>
      </c>
      <c r="S732" s="253">
        <v>47.0</v>
      </c>
      <c r="T732" s="253">
        <v>59.0</v>
      </c>
      <c r="U732" s="253">
        <f t="shared" si="77"/>
        <v>-12</v>
      </c>
      <c r="V732" s="253">
        <f t="shared" si="78"/>
        <v>53</v>
      </c>
      <c r="W732" s="263">
        <f t="shared" si="79"/>
        <v>-16.5</v>
      </c>
      <c r="X732" s="257" t="s">
        <v>1602</v>
      </c>
      <c r="Y732" s="257" t="s">
        <v>2187</v>
      </c>
      <c r="Z732" s="269" t="s">
        <v>1534</v>
      </c>
      <c r="AA732" s="250">
        <f t="shared" si="80"/>
        <v>25.577758</v>
      </c>
      <c r="AB732" s="248">
        <v>2.5577758E7</v>
      </c>
      <c r="AC732" s="248">
        <v>5.8877969E7</v>
      </c>
      <c r="AD732" s="251">
        <f t="shared" si="48"/>
        <v>139.589199</v>
      </c>
      <c r="AE732" s="266">
        <v>1.39589199E8</v>
      </c>
      <c r="AF732" s="258">
        <f t="shared" si="13"/>
        <v>0.204622064</v>
      </c>
      <c r="AG732" s="257"/>
      <c r="AH732" s="257"/>
      <c r="AI732" s="273" t="s">
        <v>3875</v>
      </c>
      <c r="AJ732" s="255"/>
    </row>
    <row r="733" ht="15.75" customHeight="1">
      <c r="A733" s="260" t="s">
        <v>742</v>
      </c>
      <c r="B733" s="248">
        <f t="shared" si="73"/>
        <v>403.354469</v>
      </c>
      <c r="C733" s="249">
        <f t="shared" si="74"/>
        <v>3.102726685</v>
      </c>
      <c r="D733" s="250">
        <f t="shared" si="3"/>
        <v>3.102726685</v>
      </c>
      <c r="E733" s="251">
        <v>130.0</v>
      </c>
      <c r="F733" s="251">
        <f t="shared" si="75"/>
        <v>126.477084</v>
      </c>
      <c r="G733" s="48">
        <f t="shared" si="5"/>
        <v>0.3135631156</v>
      </c>
      <c r="H733" s="111">
        <f t="shared" si="6"/>
        <v>276.877385</v>
      </c>
      <c r="I733" s="252">
        <f t="shared" si="7"/>
        <v>0.6864368844</v>
      </c>
      <c r="J733" s="248">
        <v>4.03354469E8</v>
      </c>
      <c r="K733" s="268">
        <v>2012.0</v>
      </c>
      <c r="L733" s="254" t="s">
        <v>20</v>
      </c>
      <c r="M733" s="254"/>
      <c r="N733" s="254"/>
      <c r="O733" s="254"/>
      <c r="P733" s="254">
        <v>74.0</v>
      </c>
      <c r="Q733" s="253">
        <v>65.0</v>
      </c>
      <c r="R733" s="263">
        <f t="shared" si="76"/>
        <v>69.5</v>
      </c>
      <c r="S733" s="253">
        <v>69.0</v>
      </c>
      <c r="T733" s="253">
        <v>65.0</v>
      </c>
      <c r="U733" s="253">
        <f t="shared" si="77"/>
        <v>4</v>
      </c>
      <c r="V733" s="253">
        <f t="shared" si="78"/>
        <v>67</v>
      </c>
      <c r="W733" s="263">
        <f t="shared" si="79"/>
        <v>2.5</v>
      </c>
      <c r="X733" s="257" t="s">
        <v>1694</v>
      </c>
      <c r="Y733" s="257" t="s">
        <v>2864</v>
      </c>
      <c r="Z733" s="269" t="s">
        <v>1540</v>
      </c>
      <c r="AA733" s="250">
        <f t="shared" si="80"/>
        <v>51.050101</v>
      </c>
      <c r="AB733" s="248">
        <v>5.1050101E7</v>
      </c>
      <c r="AC733" s="248">
        <v>1.26477084E8</v>
      </c>
      <c r="AD733" s="251">
        <f t="shared" si="48"/>
        <v>276.877385</v>
      </c>
      <c r="AE733" s="266">
        <v>2.76877385E8</v>
      </c>
      <c r="AF733" s="258">
        <f t="shared" si="13"/>
        <v>0.3926930846</v>
      </c>
      <c r="AG733" s="257"/>
      <c r="AH733" s="257"/>
      <c r="AI733" s="273" t="s">
        <v>2865</v>
      </c>
      <c r="AJ733" s="255"/>
    </row>
    <row r="734" ht="15.75" customHeight="1">
      <c r="A734" s="247" t="s">
        <v>551</v>
      </c>
      <c r="B734" s="248">
        <f t="shared" si="73"/>
        <v>746.921274</v>
      </c>
      <c r="C734" s="249">
        <f t="shared" si="74"/>
        <v>5.1511812</v>
      </c>
      <c r="D734" s="250">
        <f t="shared" si="3"/>
        <v>5.1511812</v>
      </c>
      <c r="E734" s="251">
        <v>145.0</v>
      </c>
      <c r="F734" s="251">
        <f t="shared" si="75"/>
        <v>216.391482</v>
      </c>
      <c r="G734" s="48">
        <f t="shared" si="5"/>
        <v>0.2897112313</v>
      </c>
      <c r="H734" s="111">
        <f t="shared" si="6"/>
        <v>530.529792</v>
      </c>
      <c r="I734" s="252">
        <f t="shared" si="7"/>
        <v>0.7102887687</v>
      </c>
      <c r="J734" s="248">
        <v>7.46921274E8</v>
      </c>
      <c r="K734" s="268">
        <v>2012.0</v>
      </c>
      <c r="L734" s="254" t="s">
        <v>20</v>
      </c>
      <c r="M734" s="254"/>
      <c r="N734" s="254"/>
      <c r="O734" s="254"/>
      <c r="P734" s="254">
        <v>79.0</v>
      </c>
      <c r="Q734" s="253">
        <v>60.0</v>
      </c>
      <c r="R734" s="263">
        <f t="shared" si="76"/>
        <v>69.5</v>
      </c>
      <c r="S734" s="253">
        <v>73.0</v>
      </c>
      <c r="T734" s="253">
        <v>66.0</v>
      </c>
      <c r="U734" s="253">
        <f t="shared" si="77"/>
        <v>7</v>
      </c>
      <c r="V734" s="253">
        <f t="shared" si="78"/>
        <v>69.5</v>
      </c>
      <c r="W734" s="263">
        <f t="shared" si="79"/>
        <v>0</v>
      </c>
      <c r="X734" s="257" t="s">
        <v>1594</v>
      </c>
      <c r="Y734" s="257" t="s">
        <v>1799</v>
      </c>
      <c r="Z734" s="269" t="s">
        <v>1550</v>
      </c>
      <c r="AA734" s="250">
        <f t="shared" si="80"/>
        <v>60.316738</v>
      </c>
      <c r="AB734" s="248">
        <v>6.0316738E7</v>
      </c>
      <c r="AC734" s="248">
        <v>2.16391482E8</v>
      </c>
      <c r="AD734" s="251">
        <f t="shared" si="48"/>
        <v>530.529792</v>
      </c>
      <c r="AE734" s="266">
        <v>5.30529792E8</v>
      </c>
      <c r="AF734" s="258">
        <f t="shared" si="13"/>
        <v>0.4159775034</v>
      </c>
      <c r="AG734" s="257"/>
      <c r="AH734" s="257"/>
      <c r="AI734" s="273" t="s">
        <v>2199</v>
      </c>
      <c r="AJ734" s="255"/>
    </row>
    <row r="735" ht="15.75" customHeight="1">
      <c r="A735" s="260" t="s">
        <v>3475</v>
      </c>
      <c r="B735" s="248">
        <f t="shared" si="73"/>
        <v>306.94167</v>
      </c>
      <c r="C735" s="249">
        <f t="shared" si="74"/>
        <v>2.116839103</v>
      </c>
      <c r="D735" s="250">
        <f t="shared" si="3"/>
        <v>2.116839103</v>
      </c>
      <c r="E735" s="251">
        <v>145.0</v>
      </c>
      <c r="F735" s="251">
        <f t="shared" si="75"/>
        <v>103.412758</v>
      </c>
      <c r="G735" s="48">
        <f t="shared" si="5"/>
        <v>0.3369133881</v>
      </c>
      <c r="H735" s="111">
        <f t="shared" si="6"/>
        <v>203.528912</v>
      </c>
      <c r="I735" s="252">
        <f t="shared" si="7"/>
        <v>0.6630866119</v>
      </c>
      <c r="J735" s="248">
        <v>3.0694167E8</v>
      </c>
      <c r="K735" s="268">
        <v>2012.0</v>
      </c>
      <c r="L735" s="254" t="s">
        <v>20</v>
      </c>
      <c r="M735" s="254"/>
      <c r="N735" s="254"/>
      <c r="O735" s="254"/>
      <c r="P735" s="254">
        <v>74.0</v>
      </c>
      <c r="Q735" s="253">
        <v>57.0</v>
      </c>
      <c r="R735" s="263">
        <f t="shared" si="76"/>
        <v>65.5</v>
      </c>
      <c r="S735" s="253">
        <v>81.0</v>
      </c>
      <c r="T735" s="253">
        <v>75.0</v>
      </c>
      <c r="U735" s="253">
        <f t="shared" si="77"/>
        <v>6</v>
      </c>
      <c r="V735" s="253">
        <f t="shared" si="78"/>
        <v>78</v>
      </c>
      <c r="W735" s="263">
        <f t="shared" si="79"/>
        <v>-12.5</v>
      </c>
      <c r="X735" s="257" t="s">
        <v>1594</v>
      </c>
      <c r="Y735" s="257" t="s">
        <v>2414</v>
      </c>
      <c r="Z735" s="269" t="s">
        <v>1534</v>
      </c>
      <c r="AA735" s="250">
        <f t="shared" si="80"/>
        <v>23.773465</v>
      </c>
      <c r="AB735" s="248">
        <v>2.3773465E7</v>
      </c>
      <c r="AC735" s="248">
        <v>1.03412758E8</v>
      </c>
      <c r="AD735" s="251">
        <f t="shared" si="48"/>
        <v>203.528912</v>
      </c>
      <c r="AE735" s="266">
        <v>2.03528912E8</v>
      </c>
      <c r="AF735" s="258">
        <f t="shared" si="13"/>
        <v>0.163954931</v>
      </c>
      <c r="AG735" s="257"/>
      <c r="AH735" s="257"/>
      <c r="AI735" s="273" t="s">
        <v>3476</v>
      </c>
      <c r="AJ735" s="255"/>
    </row>
    <row r="736" ht="15.75" customHeight="1">
      <c r="A736" s="260" t="s">
        <v>3553</v>
      </c>
      <c r="B736" s="248">
        <f t="shared" si="73"/>
        <v>305.270083</v>
      </c>
      <c r="C736" s="249">
        <f t="shared" si="74"/>
        <v>2.035133887</v>
      </c>
      <c r="D736" s="250">
        <f t="shared" si="3"/>
        <v>2.035133887</v>
      </c>
      <c r="E736" s="251">
        <v>150.0</v>
      </c>
      <c r="F736" s="251">
        <f t="shared" si="75"/>
        <v>83.670083</v>
      </c>
      <c r="G736" s="48">
        <f t="shared" si="5"/>
        <v>0.2740854334</v>
      </c>
      <c r="H736" s="111">
        <f t="shared" si="6"/>
        <v>221.6</v>
      </c>
      <c r="I736" s="252">
        <f t="shared" si="7"/>
        <v>0.7259145666</v>
      </c>
      <c r="J736" s="248">
        <v>3.05270083E8</v>
      </c>
      <c r="K736" s="268">
        <v>2012.0</v>
      </c>
      <c r="L736" s="254" t="s">
        <v>20</v>
      </c>
      <c r="M736" s="254"/>
      <c r="N736" s="254"/>
      <c r="O736" s="254"/>
      <c r="P736" s="254">
        <v>25.0</v>
      </c>
      <c r="Q736" s="253">
        <v>37.0</v>
      </c>
      <c r="R736" s="263">
        <f t="shared" si="76"/>
        <v>31</v>
      </c>
      <c r="S736" s="253">
        <v>49.0</v>
      </c>
      <c r="T736" s="253">
        <v>52.0</v>
      </c>
      <c r="U736" s="253">
        <f t="shared" si="77"/>
        <v>-3</v>
      </c>
      <c r="V736" s="253">
        <f t="shared" si="78"/>
        <v>50.5</v>
      </c>
      <c r="W736" s="263">
        <f t="shared" si="79"/>
        <v>-19.5</v>
      </c>
      <c r="X736" s="257" t="s">
        <v>1602</v>
      </c>
      <c r="Y736" s="257" t="s">
        <v>1716</v>
      </c>
      <c r="Z736" s="269" t="s">
        <v>1550</v>
      </c>
      <c r="AA736" s="250">
        <f t="shared" si="80"/>
        <v>33.457188</v>
      </c>
      <c r="AB736" s="248">
        <v>3.3457188E7</v>
      </c>
      <c r="AC736" s="248">
        <v>8.3670083E7</v>
      </c>
      <c r="AD736" s="251">
        <f t="shared" si="48"/>
        <v>221.6</v>
      </c>
      <c r="AE736" s="266">
        <v>2.216E8</v>
      </c>
      <c r="AF736" s="258">
        <f t="shared" si="13"/>
        <v>0.22304792</v>
      </c>
      <c r="AG736" s="257"/>
      <c r="AH736" s="257"/>
      <c r="AI736" s="273" t="s">
        <v>3554</v>
      </c>
      <c r="AJ736" s="255"/>
    </row>
    <row r="737" ht="15.75" customHeight="1">
      <c r="A737" s="260" t="s">
        <v>3825</v>
      </c>
      <c r="B737" s="248">
        <f t="shared" si="73"/>
        <v>245.527149</v>
      </c>
      <c r="C737" s="249">
        <f t="shared" si="74"/>
        <v>1.63684766</v>
      </c>
      <c r="D737" s="250">
        <f t="shared" si="3"/>
        <v>1.63684766</v>
      </c>
      <c r="E737" s="251">
        <v>150.0</v>
      </c>
      <c r="F737" s="251">
        <f t="shared" si="75"/>
        <v>79.727149</v>
      </c>
      <c r="G737" s="48">
        <f t="shared" si="5"/>
        <v>0.3247182616</v>
      </c>
      <c r="H737" s="111">
        <f t="shared" si="6"/>
        <v>165.8</v>
      </c>
      <c r="I737" s="252">
        <f t="shared" si="7"/>
        <v>0.6752817384</v>
      </c>
      <c r="J737" s="248">
        <v>2.45527149E8</v>
      </c>
      <c r="K737" s="268">
        <v>2012.0</v>
      </c>
      <c r="L737" s="254" t="s">
        <v>20</v>
      </c>
      <c r="M737" s="254"/>
      <c r="N737" s="254"/>
      <c r="O737" s="254"/>
      <c r="P737" s="254">
        <v>38.0</v>
      </c>
      <c r="Q737" s="253">
        <v>55.0</v>
      </c>
      <c r="R737" s="263">
        <f t="shared" si="76"/>
        <v>46.5</v>
      </c>
      <c r="S737" s="253">
        <v>46.0</v>
      </c>
      <c r="T737" s="253">
        <v>56.0</v>
      </c>
      <c r="U737" s="253">
        <f t="shared" si="77"/>
        <v>-10</v>
      </c>
      <c r="V737" s="253">
        <f t="shared" si="78"/>
        <v>51</v>
      </c>
      <c r="W737" s="263">
        <f t="shared" si="79"/>
        <v>-4.5</v>
      </c>
      <c r="X737" s="257" t="s">
        <v>1543</v>
      </c>
      <c r="Y737" s="257" t="s">
        <v>2357</v>
      </c>
      <c r="Z737" s="269" t="s">
        <v>1534</v>
      </c>
      <c r="AA737" s="250">
        <f t="shared" si="80"/>
        <v>29.685274</v>
      </c>
      <c r="AB737" s="248">
        <v>2.9685274E7</v>
      </c>
      <c r="AC737" s="248">
        <v>7.9727149E7</v>
      </c>
      <c r="AD737" s="251">
        <f t="shared" si="48"/>
        <v>165.8</v>
      </c>
      <c r="AE737" s="266">
        <v>1.658E8</v>
      </c>
      <c r="AF737" s="258">
        <f t="shared" si="13"/>
        <v>0.1979018267</v>
      </c>
      <c r="AG737" s="257"/>
      <c r="AH737" s="257"/>
      <c r="AI737" s="273" t="s">
        <v>3826</v>
      </c>
      <c r="AJ737" s="255"/>
    </row>
    <row r="738" ht="15.75" customHeight="1">
      <c r="A738" s="260" t="s">
        <v>1329</v>
      </c>
      <c r="B738" s="248">
        <f t="shared" si="73"/>
        <v>471.222889</v>
      </c>
      <c r="C738" s="249">
        <f t="shared" si="74"/>
        <v>2.855896297</v>
      </c>
      <c r="D738" s="250">
        <f t="shared" si="3"/>
        <v>2.855896297</v>
      </c>
      <c r="E738" s="251">
        <v>165.0</v>
      </c>
      <c r="F738" s="251">
        <f t="shared" si="75"/>
        <v>189.422889</v>
      </c>
      <c r="G738" s="48">
        <f t="shared" si="5"/>
        <v>0.4019815111</v>
      </c>
      <c r="H738" s="111">
        <f t="shared" si="6"/>
        <v>281.8</v>
      </c>
      <c r="I738" s="252">
        <f t="shared" si="7"/>
        <v>0.5980184889</v>
      </c>
      <c r="J738" s="248">
        <v>4.71222889E8</v>
      </c>
      <c r="K738" s="268">
        <v>2012.0</v>
      </c>
      <c r="L738" s="254" t="s">
        <v>20</v>
      </c>
      <c r="M738" s="254"/>
      <c r="N738" s="254"/>
      <c r="O738" s="254"/>
      <c r="P738" s="254">
        <v>86.0</v>
      </c>
      <c r="Q738" s="253">
        <v>72.0</v>
      </c>
      <c r="R738" s="263">
        <f t="shared" si="76"/>
        <v>79</v>
      </c>
      <c r="S738" s="253">
        <v>87.0</v>
      </c>
      <c r="T738" s="253">
        <v>85.0</v>
      </c>
      <c r="U738" s="253">
        <f t="shared" si="77"/>
        <v>2</v>
      </c>
      <c r="V738" s="253">
        <f t="shared" si="78"/>
        <v>86</v>
      </c>
      <c r="W738" s="263">
        <f t="shared" si="79"/>
        <v>-7</v>
      </c>
      <c r="X738" s="257" t="s">
        <v>1594</v>
      </c>
      <c r="Y738" s="257" t="s">
        <v>1799</v>
      </c>
      <c r="Z738" s="269" t="s">
        <v>1540</v>
      </c>
      <c r="AA738" s="250">
        <f t="shared" si="80"/>
        <v>49.038712</v>
      </c>
      <c r="AB738" s="248">
        <v>4.9038712E7</v>
      </c>
      <c r="AC738" s="248">
        <v>1.89422889E8</v>
      </c>
      <c r="AD738" s="251">
        <f t="shared" si="48"/>
        <v>281.8</v>
      </c>
      <c r="AE738" s="266">
        <v>2.818E8</v>
      </c>
      <c r="AF738" s="258">
        <f t="shared" si="13"/>
        <v>0.2972043152</v>
      </c>
      <c r="AG738" s="257"/>
      <c r="AH738" s="257"/>
      <c r="AI738" s="273" t="s">
        <v>2986</v>
      </c>
      <c r="AJ738" s="255"/>
    </row>
    <row r="739" ht="15.75" customHeight="1">
      <c r="A739" s="260" t="s">
        <v>858</v>
      </c>
      <c r="B739" s="248">
        <f t="shared" si="73"/>
        <v>396.592829</v>
      </c>
      <c r="C739" s="249">
        <f t="shared" si="74"/>
        <v>2.332898994</v>
      </c>
      <c r="D739" s="250">
        <f t="shared" si="3"/>
        <v>2.332898994</v>
      </c>
      <c r="E739" s="251">
        <v>170.0</v>
      </c>
      <c r="F739" s="251">
        <f t="shared" si="75"/>
        <v>155.332381</v>
      </c>
      <c r="G739" s="48">
        <f t="shared" si="5"/>
        <v>0.3916671448</v>
      </c>
      <c r="H739" s="111">
        <f t="shared" si="6"/>
        <v>241.260448</v>
      </c>
      <c r="I739" s="252">
        <f t="shared" si="7"/>
        <v>0.6083328552</v>
      </c>
      <c r="J739" s="248">
        <v>3.96592829E8</v>
      </c>
      <c r="K739" s="268">
        <v>2012.0</v>
      </c>
      <c r="L739" s="254" t="s">
        <v>20</v>
      </c>
      <c r="M739" s="254"/>
      <c r="N739" s="254"/>
      <c r="O739" s="254"/>
      <c r="P739" s="254">
        <v>48.0</v>
      </c>
      <c r="Q739" s="253">
        <v>57.0</v>
      </c>
      <c r="R739" s="263">
        <f t="shared" si="76"/>
        <v>52.5</v>
      </c>
      <c r="S739" s="253">
        <v>52.0</v>
      </c>
      <c r="T739" s="253">
        <v>62.0</v>
      </c>
      <c r="U739" s="253">
        <f t="shared" si="77"/>
        <v>-10</v>
      </c>
      <c r="V739" s="253">
        <f t="shared" si="78"/>
        <v>57</v>
      </c>
      <c r="W739" s="263">
        <f t="shared" si="79"/>
        <v>-4.5</v>
      </c>
      <c r="X739" s="257" t="s">
        <v>1694</v>
      </c>
      <c r="Y739" s="257" t="s">
        <v>1977</v>
      </c>
      <c r="Z739" s="269" t="s">
        <v>1534</v>
      </c>
      <c r="AA739" s="250">
        <f t="shared" si="80"/>
        <v>56.2177</v>
      </c>
      <c r="AB739" s="248">
        <v>5.62177E7</v>
      </c>
      <c r="AC739" s="248">
        <v>1.55332381E8</v>
      </c>
      <c r="AD739" s="251">
        <f t="shared" si="48"/>
        <v>241.260448</v>
      </c>
      <c r="AE739" s="266">
        <v>2.41260448E8</v>
      </c>
      <c r="AF739" s="258">
        <f t="shared" si="13"/>
        <v>0.3306923529</v>
      </c>
      <c r="AG739" s="257"/>
      <c r="AH739" s="257"/>
      <c r="AI739" s="273" t="s">
        <v>3316</v>
      </c>
      <c r="AJ739" s="255"/>
    </row>
    <row r="740" ht="15.75" customHeight="1">
      <c r="A740" s="260" t="s">
        <v>153</v>
      </c>
      <c r="B740" s="248">
        <f t="shared" si="73"/>
        <v>538.983207</v>
      </c>
      <c r="C740" s="249">
        <f t="shared" si="74"/>
        <v>2.913422741</v>
      </c>
      <c r="D740" s="250">
        <f t="shared" si="3"/>
        <v>2.913422741</v>
      </c>
      <c r="E740" s="251">
        <v>185.0</v>
      </c>
      <c r="F740" s="251">
        <f t="shared" si="75"/>
        <v>237.283207</v>
      </c>
      <c r="G740" s="48">
        <f t="shared" si="5"/>
        <v>0.4402423005</v>
      </c>
      <c r="H740" s="111">
        <f t="shared" si="6"/>
        <v>301.7</v>
      </c>
      <c r="I740" s="252">
        <f t="shared" si="7"/>
        <v>0.5597576995</v>
      </c>
      <c r="J740" s="248">
        <v>5.38983207E8</v>
      </c>
      <c r="K740" s="268">
        <v>2012.0</v>
      </c>
      <c r="L740" s="254" t="s">
        <v>20</v>
      </c>
      <c r="M740" s="254"/>
      <c r="N740" s="254"/>
      <c r="O740" s="254"/>
      <c r="P740" s="254">
        <v>78.0</v>
      </c>
      <c r="Q740" s="253">
        <v>69.0</v>
      </c>
      <c r="R740" s="263">
        <f t="shared" si="76"/>
        <v>73.5</v>
      </c>
      <c r="S740" s="253">
        <v>76.0</v>
      </c>
      <c r="T740" s="253">
        <v>72.0</v>
      </c>
      <c r="U740" s="253">
        <f t="shared" si="77"/>
        <v>4</v>
      </c>
      <c r="V740" s="253">
        <f t="shared" si="78"/>
        <v>74</v>
      </c>
      <c r="W740" s="263">
        <f t="shared" si="79"/>
        <v>-0.5</v>
      </c>
      <c r="X740" s="257" t="s">
        <v>1594</v>
      </c>
      <c r="Y740" s="257" t="s">
        <v>1775</v>
      </c>
      <c r="Z740" s="269" t="s">
        <v>1540</v>
      </c>
      <c r="AA740" s="250">
        <f t="shared" si="80"/>
        <v>66.323594</v>
      </c>
      <c r="AB740" s="248">
        <v>6.6323594E7</v>
      </c>
      <c r="AC740" s="248">
        <v>2.37283207E8</v>
      </c>
      <c r="AD740" s="251">
        <f t="shared" si="48"/>
        <v>301.7</v>
      </c>
      <c r="AE740" s="266">
        <v>3.017E8</v>
      </c>
      <c r="AF740" s="258">
        <f t="shared" si="13"/>
        <v>0.3585059135</v>
      </c>
      <c r="AG740" s="257" t="s">
        <v>1608</v>
      </c>
      <c r="AH740" s="269" t="s">
        <v>1839</v>
      </c>
      <c r="AI740" s="273" t="s">
        <v>2959</v>
      </c>
      <c r="AJ740" s="255"/>
    </row>
    <row r="741" ht="15.75" customHeight="1">
      <c r="A741" s="247" t="s">
        <v>852</v>
      </c>
      <c r="B741" s="248">
        <f t="shared" si="73"/>
        <v>1108.561013</v>
      </c>
      <c r="C741" s="249">
        <f t="shared" si="74"/>
        <v>5.542805065</v>
      </c>
      <c r="D741" s="250">
        <f t="shared" si="3"/>
        <v>5.542805065</v>
      </c>
      <c r="E741" s="251">
        <v>200.0</v>
      </c>
      <c r="F741" s="251">
        <f t="shared" si="75"/>
        <v>304.360277</v>
      </c>
      <c r="G741" s="48">
        <f t="shared" si="5"/>
        <v>0.2745543758</v>
      </c>
      <c r="H741" s="111">
        <f t="shared" si="6"/>
        <v>804.200736</v>
      </c>
      <c r="I741" s="252">
        <f t="shared" si="7"/>
        <v>0.7254456242</v>
      </c>
      <c r="J741" s="248">
        <v>1.108561013E9</v>
      </c>
      <c r="K741" s="268">
        <v>2012.0</v>
      </c>
      <c r="L741" s="254" t="s">
        <v>20</v>
      </c>
      <c r="M741" s="254"/>
      <c r="N741" s="254"/>
      <c r="O741" s="254"/>
      <c r="P741" s="254">
        <v>92.0</v>
      </c>
      <c r="Q741" s="253">
        <v>81.0</v>
      </c>
      <c r="R741" s="263">
        <f t="shared" si="76"/>
        <v>86.5</v>
      </c>
      <c r="S741" s="253">
        <v>86.0</v>
      </c>
      <c r="T741" s="253">
        <v>75.0</v>
      </c>
      <c r="U741" s="253">
        <f t="shared" si="77"/>
        <v>11</v>
      </c>
      <c r="V741" s="253">
        <f t="shared" si="78"/>
        <v>80.5</v>
      </c>
      <c r="W741" s="263">
        <f t="shared" si="79"/>
        <v>6</v>
      </c>
      <c r="X741" s="257" t="s">
        <v>1602</v>
      </c>
      <c r="Y741" s="257" t="s">
        <v>2138</v>
      </c>
      <c r="Z741" s="269" t="s">
        <v>1540</v>
      </c>
      <c r="AA741" s="250">
        <f t="shared" si="80"/>
        <v>88.364714</v>
      </c>
      <c r="AB741" s="248">
        <v>8.8364714E7</v>
      </c>
      <c r="AC741" s="248">
        <v>3.04360277E8</v>
      </c>
      <c r="AD741" s="251">
        <f t="shared" si="48"/>
        <v>804.200736</v>
      </c>
      <c r="AE741" s="266">
        <v>8.04200736E8</v>
      </c>
      <c r="AF741" s="258">
        <f t="shared" si="13"/>
        <v>0.44182357</v>
      </c>
      <c r="AG741" s="257"/>
      <c r="AH741" s="257"/>
      <c r="AI741" s="273" t="s">
        <v>2139</v>
      </c>
      <c r="AJ741" s="255"/>
    </row>
    <row r="742" ht="15.75" customHeight="1">
      <c r="A742" s="247" t="s">
        <v>1051</v>
      </c>
      <c r="B742" s="248">
        <f t="shared" si="73"/>
        <v>1017.003568</v>
      </c>
      <c r="C742" s="249">
        <f t="shared" si="74"/>
        <v>5.08501784</v>
      </c>
      <c r="D742" s="250">
        <f t="shared" si="3"/>
        <v>5.08501784</v>
      </c>
      <c r="E742" s="251">
        <v>200.0</v>
      </c>
      <c r="F742" s="251">
        <f t="shared" si="75"/>
        <v>303.003568</v>
      </c>
      <c r="G742" s="48">
        <f t="shared" si="5"/>
        <v>0.2979375663</v>
      </c>
      <c r="H742" s="111">
        <f t="shared" si="6"/>
        <v>714</v>
      </c>
      <c r="I742" s="252">
        <f t="shared" si="7"/>
        <v>0.7020624337</v>
      </c>
      <c r="J742" s="248">
        <v>1.017003568E9</v>
      </c>
      <c r="K742" s="268">
        <v>2012.0</v>
      </c>
      <c r="L742" s="254" t="s">
        <v>20</v>
      </c>
      <c r="M742" s="254"/>
      <c r="N742" s="254"/>
      <c r="O742" s="254"/>
      <c r="P742" s="254">
        <v>65.0</v>
      </c>
      <c r="Q742" s="253">
        <v>58.0</v>
      </c>
      <c r="R742" s="263">
        <f t="shared" si="76"/>
        <v>61.5</v>
      </c>
      <c r="S742" s="253">
        <v>83.0</v>
      </c>
      <c r="T742" s="253">
        <v>81.0</v>
      </c>
      <c r="U742" s="253">
        <f t="shared" si="77"/>
        <v>2</v>
      </c>
      <c r="V742" s="253">
        <f t="shared" si="78"/>
        <v>82</v>
      </c>
      <c r="W742" s="263">
        <f t="shared" si="79"/>
        <v>-20.5</v>
      </c>
      <c r="X742" s="257" t="s">
        <v>1694</v>
      </c>
      <c r="Y742" s="257" t="s">
        <v>1977</v>
      </c>
      <c r="Z742" s="269" t="s">
        <v>1534</v>
      </c>
      <c r="AA742" s="250">
        <f t="shared" si="80"/>
        <v>84.617303</v>
      </c>
      <c r="AB742" s="248">
        <v>8.4617303E7</v>
      </c>
      <c r="AC742" s="248">
        <v>3.03003568E8</v>
      </c>
      <c r="AD742" s="251">
        <f t="shared" si="48"/>
        <v>714</v>
      </c>
      <c r="AE742" s="266">
        <v>7.14E8</v>
      </c>
      <c r="AF742" s="258">
        <f t="shared" si="13"/>
        <v>0.423086515</v>
      </c>
      <c r="AG742" s="257"/>
      <c r="AH742" s="257"/>
      <c r="AI742" s="273" t="s">
        <v>2210</v>
      </c>
      <c r="AJ742" s="255"/>
    </row>
    <row r="743" ht="15.75" customHeight="1">
      <c r="A743" s="260" t="s">
        <v>3997</v>
      </c>
      <c r="B743" s="248">
        <f t="shared" si="73"/>
        <v>303.025485</v>
      </c>
      <c r="C743" s="249">
        <f t="shared" si="74"/>
        <v>1.449882703</v>
      </c>
      <c r="D743" s="250">
        <f t="shared" si="3"/>
        <v>1.449882703</v>
      </c>
      <c r="E743" s="251">
        <v>209.0</v>
      </c>
      <c r="F743" s="251">
        <f t="shared" si="75"/>
        <v>65.422625</v>
      </c>
      <c r="G743" s="48">
        <f t="shared" si="5"/>
        <v>0.2158980952</v>
      </c>
      <c r="H743" s="111">
        <f t="shared" si="6"/>
        <v>237.60286</v>
      </c>
      <c r="I743" s="252">
        <f t="shared" si="7"/>
        <v>0.7841019048</v>
      </c>
      <c r="J743" s="248">
        <v>3.03025485E8</v>
      </c>
      <c r="K743" s="268">
        <v>2012.0</v>
      </c>
      <c r="L743" s="254" t="s">
        <v>20</v>
      </c>
      <c r="M743" s="254"/>
      <c r="N743" s="254"/>
      <c r="O743" s="254"/>
      <c r="P743" s="254">
        <v>34.0</v>
      </c>
      <c r="Q743" s="253">
        <v>41.0</v>
      </c>
      <c r="R743" s="263">
        <f t="shared" si="76"/>
        <v>37.5</v>
      </c>
      <c r="S743" s="253">
        <v>55.0</v>
      </c>
      <c r="T743" s="253">
        <v>56.0</v>
      </c>
      <c r="U743" s="253">
        <f t="shared" si="77"/>
        <v>-1</v>
      </c>
      <c r="V743" s="253">
        <f t="shared" si="78"/>
        <v>55.5</v>
      </c>
      <c r="W743" s="263">
        <f t="shared" si="79"/>
        <v>-18</v>
      </c>
      <c r="X743" s="257" t="s">
        <v>1602</v>
      </c>
      <c r="Y743" s="257" t="s">
        <v>2187</v>
      </c>
      <c r="Z743" s="269" t="s">
        <v>1540</v>
      </c>
      <c r="AA743" s="250">
        <f t="shared" si="80"/>
        <v>25.534825</v>
      </c>
      <c r="AB743" s="248">
        <v>2.5534825E7</v>
      </c>
      <c r="AC743" s="248">
        <v>6.5422625E7</v>
      </c>
      <c r="AD743" s="251">
        <f t="shared" si="48"/>
        <v>237.60286</v>
      </c>
      <c r="AE743" s="266">
        <v>2.3760286E8</v>
      </c>
      <c r="AF743" s="258">
        <f t="shared" si="13"/>
        <v>0.1221761962</v>
      </c>
      <c r="AG743" s="257"/>
      <c r="AH743" s="257"/>
      <c r="AI743" s="273" t="s">
        <v>3998</v>
      </c>
      <c r="AJ743" s="255"/>
    </row>
    <row r="744" ht="15.75" customHeight="1">
      <c r="A744" s="247" t="s">
        <v>1979</v>
      </c>
      <c r="B744" s="266">
        <f t="shared" si="73"/>
        <v>1518.59491</v>
      </c>
      <c r="C744" s="249">
        <f t="shared" si="74"/>
        <v>6.902704136</v>
      </c>
      <c r="D744" s="250">
        <f t="shared" si="3"/>
        <v>6.902704136</v>
      </c>
      <c r="E744" s="251">
        <v>220.0</v>
      </c>
      <c r="F744" s="251">
        <f t="shared" si="75"/>
        <v>623.35791</v>
      </c>
      <c r="G744" s="48">
        <f t="shared" si="5"/>
        <v>0.4104833395</v>
      </c>
      <c r="H744" s="111">
        <f t="shared" si="6"/>
        <v>895.237</v>
      </c>
      <c r="I744" s="252">
        <f t="shared" si="7"/>
        <v>0.5895166605</v>
      </c>
      <c r="J744" s="248">
        <v>1.51859491E9</v>
      </c>
      <c r="K744" s="268">
        <v>2012.0</v>
      </c>
      <c r="L744" s="254" t="s">
        <v>20</v>
      </c>
      <c r="M744" s="254"/>
      <c r="N744" s="254"/>
      <c r="O744" s="254"/>
      <c r="P744" s="254">
        <v>92.0</v>
      </c>
      <c r="Q744" s="253">
        <v>69.0</v>
      </c>
      <c r="R744" s="263">
        <f t="shared" si="76"/>
        <v>80.5</v>
      </c>
      <c r="S744" s="253">
        <v>91.0</v>
      </c>
      <c r="T744" s="253">
        <v>79.0</v>
      </c>
      <c r="U744" s="253">
        <f t="shared" si="77"/>
        <v>12</v>
      </c>
      <c r="V744" s="253">
        <f t="shared" si="78"/>
        <v>85</v>
      </c>
      <c r="W744" s="263">
        <f t="shared" si="79"/>
        <v>-4.5</v>
      </c>
      <c r="X744" s="257" t="s">
        <v>1602</v>
      </c>
      <c r="Y744" s="257" t="s">
        <v>1980</v>
      </c>
      <c r="Z744" s="269" t="s">
        <v>1534</v>
      </c>
      <c r="AA744" s="250">
        <f t="shared" si="80"/>
        <v>207.438708</v>
      </c>
      <c r="AB744" s="248">
        <v>2.07438708E8</v>
      </c>
      <c r="AC744" s="248">
        <v>6.2335791E8</v>
      </c>
      <c r="AD744" s="251">
        <f t="shared" si="48"/>
        <v>895.237</v>
      </c>
      <c r="AE744" s="266">
        <v>8.95237E8</v>
      </c>
      <c r="AF744" s="258">
        <f t="shared" si="13"/>
        <v>0.9429032182</v>
      </c>
      <c r="AG744" s="257"/>
      <c r="AH744" s="257"/>
      <c r="AI744" s="273" t="s">
        <v>1981</v>
      </c>
      <c r="AJ744" s="255"/>
    </row>
    <row r="745" ht="15.75" customHeight="1">
      <c r="A745" s="260" t="s">
        <v>3024</v>
      </c>
      <c r="B745" s="248">
        <f t="shared" si="73"/>
        <v>624.026776</v>
      </c>
      <c r="C745" s="249">
        <f t="shared" si="74"/>
        <v>2.773452338</v>
      </c>
      <c r="D745" s="250">
        <f t="shared" si="3"/>
        <v>2.773452338</v>
      </c>
      <c r="E745" s="251">
        <v>225.0</v>
      </c>
      <c r="F745" s="251">
        <f t="shared" si="75"/>
        <v>179.020854</v>
      </c>
      <c r="G745" s="48">
        <f t="shared" si="5"/>
        <v>0.2868800841</v>
      </c>
      <c r="H745" s="111">
        <f t="shared" si="6"/>
        <v>445.005922</v>
      </c>
      <c r="I745" s="252">
        <f t="shared" si="7"/>
        <v>0.7131199159</v>
      </c>
      <c r="J745" s="248">
        <v>6.24026776E8</v>
      </c>
      <c r="K745" s="268">
        <v>2012.0</v>
      </c>
      <c r="L745" s="254" t="s">
        <v>20</v>
      </c>
      <c r="M745" s="254"/>
      <c r="N745" s="254"/>
      <c r="O745" s="254"/>
      <c r="P745" s="254">
        <v>70.0</v>
      </c>
      <c r="Q745" s="253">
        <v>58.0</v>
      </c>
      <c r="R745" s="263">
        <f t="shared" si="76"/>
        <v>64</v>
      </c>
      <c r="S745" s="253">
        <v>71.0</v>
      </c>
      <c r="T745" s="253">
        <v>69.0</v>
      </c>
      <c r="U745" s="253">
        <f t="shared" si="77"/>
        <v>2</v>
      </c>
      <c r="V745" s="253">
        <f t="shared" si="78"/>
        <v>70</v>
      </c>
      <c r="W745" s="263">
        <f t="shared" si="79"/>
        <v>-6</v>
      </c>
      <c r="X745" s="257" t="s">
        <v>1602</v>
      </c>
      <c r="Y745" s="257" t="s">
        <v>3025</v>
      </c>
      <c r="Z745" s="269" t="s">
        <v>1550</v>
      </c>
      <c r="AA745" s="250">
        <f t="shared" si="80"/>
        <v>54.592779</v>
      </c>
      <c r="AB745" s="248">
        <v>5.4592779E7</v>
      </c>
      <c r="AC745" s="248">
        <v>1.79020854E8</v>
      </c>
      <c r="AD745" s="251">
        <f t="shared" si="48"/>
        <v>445.005922</v>
      </c>
      <c r="AE745" s="266">
        <v>4.45005922E8</v>
      </c>
      <c r="AF745" s="258">
        <f t="shared" si="13"/>
        <v>0.2426345733</v>
      </c>
      <c r="AG745" s="257"/>
      <c r="AH745" s="257"/>
      <c r="AI745" s="273" t="s">
        <v>3026</v>
      </c>
      <c r="AJ745" s="255"/>
    </row>
    <row r="746" ht="15.75" customHeight="1">
      <c r="A746" s="260" t="s">
        <v>954</v>
      </c>
      <c r="B746" s="248">
        <f t="shared" si="73"/>
        <v>752.216557</v>
      </c>
      <c r="C746" s="249">
        <f t="shared" si="74"/>
        <v>3.27050677</v>
      </c>
      <c r="D746" s="250">
        <f t="shared" si="3"/>
        <v>3.27050677</v>
      </c>
      <c r="E746" s="251">
        <v>230.0</v>
      </c>
      <c r="F746" s="251">
        <f t="shared" si="75"/>
        <v>262.030663</v>
      </c>
      <c r="G746" s="48">
        <f t="shared" si="5"/>
        <v>0.3483447161</v>
      </c>
      <c r="H746" s="111">
        <f t="shared" si="6"/>
        <v>490.185894</v>
      </c>
      <c r="I746" s="252">
        <f t="shared" si="7"/>
        <v>0.6516552839</v>
      </c>
      <c r="J746" s="248">
        <v>7.52216557E8</v>
      </c>
      <c r="K746" s="268">
        <v>2012.0</v>
      </c>
      <c r="L746" s="254" t="s">
        <v>20</v>
      </c>
      <c r="M746" s="254"/>
      <c r="N746" s="254"/>
      <c r="O746" s="254"/>
      <c r="P746" s="254">
        <v>73.0</v>
      </c>
      <c r="Q746" s="253">
        <v>66.0</v>
      </c>
      <c r="R746" s="263">
        <f t="shared" si="76"/>
        <v>69.5</v>
      </c>
      <c r="S746" s="253">
        <v>77.0</v>
      </c>
      <c r="T746" s="253">
        <v>72.0</v>
      </c>
      <c r="U746" s="253">
        <f t="shared" si="77"/>
        <v>5</v>
      </c>
      <c r="V746" s="253">
        <f t="shared" si="78"/>
        <v>74.5</v>
      </c>
      <c r="W746" s="263">
        <f t="shared" si="79"/>
        <v>-5</v>
      </c>
      <c r="X746" s="257" t="s">
        <v>1602</v>
      </c>
      <c r="Y746" s="257" t="s">
        <v>1716</v>
      </c>
      <c r="Z746" s="269" t="s">
        <v>1534</v>
      </c>
      <c r="AA746" s="250">
        <f t="shared" si="80"/>
        <v>62.004688</v>
      </c>
      <c r="AB746" s="248">
        <v>6.2004688E7</v>
      </c>
      <c r="AC746" s="248">
        <v>2.62030663E8</v>
      </c>
      <c r="AD746" s="251">
        <f t="shared" si="48"/>
        <v>490.185894</v>
      </c>
      <c r="AE746" s="266">
        <v>4.90185894E8</v>
      </c>
      <c r="AF746" s="258">
        <f t="shared" si="13"/>
        <v>0.2695856</v>
      </c>
      <c r="AG746" s="257"/>
      <c r="AH746" s="257"/>
      <c r="AI746" s="273" t="s">
        <v>2636</v>
      </c>
      <c r="AJ746" s="255"/>
    </row>
    <row r="747" ht="15.75" customHeight="1">
      <c r="A747" s="247" t="s">
        <v>1000</v>
      </c>
      <c r="B747" s="248">
        <f t="shared" si="73"/>
        <v>1084.439099</v>
      </c>
      <c r="C747" s="249">
        <f t="shared" si="74"/>
        <v>4.337756396</v>
      </c>
      <c r="D747" s="250">
        <f t="shared" si="3"/>
        <v>4.337756396</v>
      </c>
      <c r="E747" s="251">
        <v>250.0</v>
      </c>
      <c r="F747" s="251">
        <f t="shared" si="75"/>
        <v>448.139099</v>
      </c>
      <c r="G747" s="48">
        <f t="shared" si="5"/>
        <v>0.4132450586</v>
      </c>
      <c r="H747" s="111">
        <f t="shared" si="6"/>
        <v>636.3</v>
      </c>
      <c r="I747" s="252">
        <f t="shared" si="7"/>
        <v>0.5867549414</v>
      </c>
      <c r="J747" s="248">
        <v>1.084439099E9</v>
      </c>
      <c r="K747" s="268">
        <v>2012.0</v>
      </c>
      <c r="L747" s="254" t="s">
        <v>20</v>
      </c>
      <c r="M747" s="254"/>
      <c r="N747" s="254"/>
      <c r="O747" s="254"/>
      <c r="P747" s="254">
        <v>88.0</v>
      </c>
      <c r="Q747" s="253">
        <v>78.0</v>
      </c>
      <c r="R747" s="263">
        <f t="shared" si="76"/>
        <v>83</v>
      </c>
      <c r="S747" s="253">
        <v>90.0</v>
      </c>
      <c r="T747" s="253">
        <v>84.0</v>
      </c>
      <c r="U747" s="253">
        <f t="shared" si="77"/>
        <v>6</v>
      </c>
      <c r="V747" s="253">
        <f t="shared" si="78"/>
        <v>87</v>
      </c>
      <c r="W747" s="263">
        <f t="shared" si="79"/>
        <v>-4</v>
      </c>
      <c r="X747" s="257" t="s">
        <v>1602</v>
      </c>
      <c r="Y747" s="257" t="s">
        <v>1808</v>
      </c>
      <c r="Z747" s="269" t="s">
        <v>1550</v>
      </c>
      <c r="AA747" s="250">
        <f t="shared" si="80"/>
        <v>160.887295</v>
      </c>
      <c r="AB747" s="248">
        <v>1.60887295E8</v>
      </c>
      <c r="AC747" s="248">
        <v>4.48139099E8</v>
      </c>
      <c r="AD747" s="251">
        <f t="shared" si="48"/>
        <v>636.3</v>
      </c>
      <c r="AE747" s="266">
        <v>6.363E8</v>
      </c>
      <c r="AF747" s="258">
        <f t="shared" si="13"/>
        <v>0.64354918</v>
      </c>
      <c r="AG747" s="257"/>
      <c r="AH747" s="257"/>
      <c r="AI747" s="273" t="s">
        <v>2359</v>
      </c>
      <c r="AJ747" s="255"/>
    </row>
    <row r="748" ht="15.75" customHeight="1">
      <c r="A748" s="260" t="s">
        <v>4253</v>
      </c>
      <c r="B748" s="248">
        <f t="shared" si="73"/>
        <v>284.1391</v>
      </c>
      <c r="C748" s="249">
        <f t="shared" si="74"/>
        <v>1.1365564</v>
      </c>
      <c r="D748" s="250">
        <f t="shared" si="3"/>
        <v>1.1365564</v>
      </c>
      <c r="E748" s="251">
        <v>250.0</v>
      </c>
      <c r="F748" s="251">
        <f t="shared" si="75"/>
        <v>73.0781</v>
      </c>
      <c r="G748" s="48">
        <f t="shared" si="5"/>
        <v>0.2571912841</v>
      </c>
      <c r="H748" s="111">
        <f t="shared" si="6"/>
        <v>211.061</v>
      </c>
      <c r="I748" s="252">
        <f t="shared" si="7"/>
        <v>0.7428087159</v>
      </c>
      <c r="J748" s="248">
        <v>2.841391E8</v>
      </c>
      <c r="K748" s="268">
        <v>2012.0</v>
      </c>
      <c r="L748" s="254" t="s">
        <v>20</v>
      </c>
      <c r="M748" s="254"/>
      <c r="N748" s="254"/>
      <c r="O748" s="254"/>
      <c r="P748" s="254">
        <v>51.0</v>
      </c>
      <c r="Q748" s="253">
        <v>51.0</v>
      </c>
      <c r="R748" s="263">
        <f t="shared" si="76"/>
        <v>51</v>
      </c>
      <c r="S748" s="253">
        <v>60.0</v>
      </c>
      <c r="T748" s="253">
        <v>70.0</v>
      </c>
      <c r="U748" s="253">
        <f t="shared" si="77"/>
        <v>-10</v>
      </c>
      <c r="V748" s="253">
        <f t="shared" si="78"/>
        <v>65</v>
      </c>
      <c r="W748" s="263">
        <f t="shared" si="79"/>
        <v>-14</v>
      </c>
      <c r="X748" s="257" t="s">
        <v>1602</v>
      </c>
      <c r="Y748" s="257" t="s">
        <v>1716</v>
      </c>
      <c r="Z748" s="269" t="s">
        <v>1534</v>
      </c>
      <c r="AA748" s="250">
        <f t="shared" si="80"/>
        <v>30.180188</v>
      </c>
      <c r="AB748" s="248">
        <v>3.0180188E7</v>
      </c>
      <c r="AC748" s="248">
        <v>7.30781E7</v>
      </c>
      <c r="AD748" s="251">
        <f t="shared" si="48"/>
        <v>211.061</v>
      </c>
      <c r="AE748" s="266">
        <v>2.11061E8</v>
      </c>
      <c r="AF748" s="258">
        <f t="shared" si="13"/>
        <v>0.120720752</v>
      </c>
      <c r="AG748" s="257"/>
      <c r="AH748" s="257"/>
      <c r="AI748" s="273" t="s">
        <v>4254</v>
      </c>
      <c r="AJ748" s="255"/>
    </row>
    <row r="749" ht="15.75" customHeight="1">
      <c r="A749" s="265" t="s">
        <v>4700</v>
      </c>
      <c r="B749" s="266">
        <f t="shared" si="73"/>
        <v>1.0300646</v>
      </c>
      <c r="C749" s="249">
        <f t="shared" ref="C749:C860" si="81">SUM(B749/E749)</f>
        <v>0.5150323</v>
      </c>
      <c r="D749" s="250">
        <f t="shared" si="3"/>
        <v>0.5150323</v>
      </c>
      <c r="E749" s="251">
        <v>2.0</v>
      </c>
      <c r="F749" s="251">
        <f t="shared" si="75"/>
        <v>1.030064</v>
      </c>
      <c r="G749" s="48">
        <f t="shared" si="5"/>
        <v>0.9999994175</v>
      </c>
      <c r="H749" s="111">
        <f t="shared" si="6"/>
        <v>0.6</v>
      </c>
      <c r="I749" s="252">
        <f t="shared" si="7"/>
        <v>0.5824877391</v>
      </c>
      <c r="J749" s="266">
        <f>SUM(AC749+AD749)</f>
        <v>1030064.6</v>
      </c>
      <c r="K749" s="255">
        <v>2013.0</v>
      </c>
      <c r="L749" s="254" t="s">
        <v>20</v>
      </c>
      <c r="M749" s="267"/>
      <c r="N749" s="267"/>
      <c r="O749" s="267"/>
      <c r="P749" s="267">
        <v>76.0</v>
      </c>
      <c r="Q749" s="255">
        <v>65.0</v>
      </c>
      <c r="R749" s="277">
        <f t="shared" si="76"/>
        <v>70.5</v>
      </c>
      <c r="S749" s="255">
        <v>60.0</v>
      </c>
      <c r="T749" s="255">
        <v>67.0</v>
      </c>
      <c r="U749" s="255">
        <f t="shared" si="77"/>
        <v>-7</v>
      </c>
      <c r="V749" s="255">
        <f t="shared" si="78"/>
        <v>63.5</v>
      </c>
      <c r="W749" s="277">
        <f t="shared" si="79"/>
        <v>7</v>
      </c>
      <c r="X749" s="264" t="s">
        <v>1681</v>
      </c>
      <c r="Y749" s="264" t="s">
        <v>4701</v>
      </c>
      <c r="Z749" s="264" t="s">
        <v>1529</v>
      </c>
      <c r="AA749" s="251">
        <f t="shared" si="80"/>
        <v>0.053452</v>
      </c>
      <c r="AB749" s="266">
        <v>53452.0</v>
      </c>
      <c r="AC749" s="266">
        <v>1030064.0</v>
      </c>
      <c r="AD749" s="251">
        <f t="shared" si="48"/>
        <v>0.6</v>
      </c>
      <c r="AE749" s="266">
        <v>600000.0</v>
      </c>
      <c r="AF749" s="258">
        <f t="shared" si="13"/>
        <v>0.026726</v>
      </c>
      <c r="AG749" s="257"/>
      <c r="AH749" s="257"/>
      <c r="AI749" s="273" t="s">
        <v>4702</v>
      </c>
      <c r="AJ749" s="255"/>
    </row>
    <row r="750" ht="15.75" customHeight="1">
      <c r="A750" s="275" t="s">
        <v>1397</v>
      </c>
      <c r="B750" s="266">
        <f t="shared" si="73"/>
        <v>60.141683</v>
      </c>
      <c r="C750" s="249">
        <f t="shared" si="81"/>
        <v>24.0566732</v>
      </c>
      <c r="D750" s="250">
        <f t="shared" si="3"/>
        <v>24.0566732</v>
      </c>
      <c r="E750" s="251">
        <v>2.5</v>
      </c>
      <c r="F750" s="251">
        <f t="shared" si="75"/>
        <v>40.041683</v>
      </c>
      <c r="G750" s="48">
        <f t="shared" si="5"/>
        <v>0.6657891998</v>
      </c>
      <c r="H750" s="111">
        <f t="shared" si="6"/>
        <v>20.1</v>
      </c>
      <c r="I750" s="252">
        <f t="shared" si="7"/>
        <v>0.3342108002</v>
      </c>
      <c r="J750" s="266">
        <v>6.0141683E7</v>
      </c>
      <c r="K750" s="255">
        <v>2013.0</v>
      </c>
      <c r="L750" s="254" t="s">
        <v>20</v>
      </c>
      <c r="M750" s="267"/>
      <c r="N750" s="267"/>
      <c r="O750" s="267"/>
      <c r="P750" s="267">
        <v>10.0</v>
      </c>
      <c r="Q750" s="255">
        <v>20.0</v>
      </c>
      <c r="R750" s="277">
        <f t="shared" si="76"/>
        <v>15</v>
      </c>
      <c r="S750" s="255">
        <v>51.0</v>
      </c>
      <c r="T750" s="255">
        <v>51.0</v>
      </c>
      <c r="U750" s="255">
        <f t="shared" si="77"/>
        <v>0</v>
      </c>
      <c r="V750" s="255">
        <f t="shared" si="78"/>
        <v>51</v>
      </c>
      <c r="W750" s="277">
        <f t="shared" si="79"/>
        <v>-36</v>
      </c>
      <c r="X750" s="264" t="s">
        <v>1425</v>
      </c>
      <c r="Y750" s="264" t="s">
        <v>1652</v>
      </c>
      <c r="Z750" s="264" t="s">
        <v>1540</v>
      </c>
      <c r="AA750" s="251">
        <f t="shared" si="80"/>
        <v>18.101682</v>
      </c>
      <c r="AB750" s="266">
        <v>1.8101682E7</v>
      </c>
      <c r="AC750" s="266">
        <v>4.0041683E7</v>
      </c>
      <c r="AD750" s="251">
        <f t="shared" si="48"/>
        <v>20.1</v>
      </c>
      <c r="AE750" s="266">
        <v>2.01E7</v>
      </c>
      <c r="AF750" s="258">
        <f t="shared" si="13"/>
        <v>7.2406728</v>
      </c>
      <c r="AG750" s="257"/>
      <c r="AH750" s="257"/>
      <c r="AI750" s="273" t="s">
        <v>1653</v>
      </c>
      <c r="AJ750" s="255"/>
    </row>
    <row r="751" ht="15.75" customHeight="1">
      <c r="A751" s="265" t="s">
        <v>3055</v>
      </c>
      <c r="B751" s="266">
        <f t="shared" si="73"/>
        <v>6.85461107</v>
      </c>
      <c r="C751" s="249">
        <f t="shared" si="81"/>
        <v>2.741844428</v>
      </c>
      <c r="D751" s="250">
        <f t="shared" si="3"/>
        <v>2.741844428</v>
      </c>
      <c r="E751" s="251">
        <v>2.5</v>
      </c>
      <c r="F751" s="251">
        <f t="shared" si="75"/>
        <v>6.854611</v>
      </c>
      <c r="G751" s="48">
        <f t="shared" si="5"/>
        <v>0.9999999898</v>
      </c>
      <c r="H751" s="111">
        <f t="shared" si="6"/>
        <v>0.06998</v>
      </c>
      <c r="I751" s="252">
        <f t="shared" si="7"/>
        <v>0.01020918609</v>
      </c>
      <c r="J751" s="266">
        <f>SUM(AC751+AD751)</f>
        <v>6854611.07</v>
      </c>
      <c r="K751" s="255">
        <v>2013.0</v>
      </c>
      <c r="L751" s="254" t="s">
        <v>20</v>
      </c>
      <c r="M751" s="267"/>
      <c r="N751" s="267"/>
      <c r="O751" s="267"/>
      <c r="P751" s="267">
        <v>93.0</v>
      </c>
      <c r="Q751" s="255">
        <v>82.0</v>
      </c>
      <c r="R751" s="277">
        <f t="shared" si="76"/>
        <v>87.5</v>
      </c>
      <c r="S751" s="255">
        <v>76.0</v>
      </c>
      <c r="T751" s="255">
        <v>81.0</v>
      </c>
      <c r="U751" s="255">
        <f t="shared" si="77"/>
        <v>-5</v>
      </c>
      <c r="V751" s="255">
        <f t="shared" si="78"/>
        <v>78.5</v>
      </c>
      <c r="W751" s="277">
        <f t="shared" si="79"/>
        <v>9</v>
      </c>
      <c r="X751" s="264" t="s">
        <v>1547</v>
      </c>
      <c r="Y751" s="264" t="s">
        <v>1767</v>
      </c>
      <c r="Z751" s="264" t="s">
        <v>1534</v>
      </c>
      <c r="AA751" s="251">
        <f t="shared" si="80"/>
        <v>0.197415</v>
      </c>
      <c r="AB751" s="266">
        <v>197415.0</v>
      </c>
      <c r="AC751" s="266">
        <v>6854611.0</v>
      </c>
      <c r="AD751" s="251">
        <f t="shared" si="48"/>
        <v>0.06998</v>
      </c>
      <c r="AE751" s="266">
        <v>69980.0</v>
      </c>
      <c r="AF751" s="258">
        <f t="shared" si="13"/>
        <v>0.078966</v>
      </c>
      <c r="AG751" s="257"/>
      <c r="AH751" s="257"/>
      <c r="AI751" s="273" t="s">
        <v>3056</v>
      </c>
      <c r="AJ751" s="255"/>
    </row>
    <row r="752" ht="15.75" customHeight="1">
      <c r="A752" s="275" t="s">
        <v>1483</v>
      </c>
      <c r="B752" s="266">
        <f t="shared" si="73"/>
        <v>89.328627</v>
      </c>
      <c r="C752" s="249">
        <f t="shared" si="81"/>
        <v>29.776209</v>
      </c>
      <c r="D752" s="250">
        <f t="shared" si="3"/>
        <v>29.776209</v>
      </c>
      <c r="E752" s="251">
        <v>3.0</v>
      </c>
      <c r="F752" s="251">
        <f t="shared" si="75"/>
        <v>64.473115</v>
      </c>
      <c r="G752" s="48">
        <f t="shared" si="5"/>
        <v>0.7217519978</v>
      </c>
      <c r="H752" s="111">
        <f t="shared" si="6"/>
        <v>24.855512</v>
      </c>
      <c r="I752" s="252">
        <f t="shared" si="7"/>
        <v>0.2782480022</v>
      </c>
      <c r="J752" s="266">
        <v>8.9328627E7</v>
      </c>
      <c r="K752" s="255">
        <v>2013.0</v>
      </c>
      <c r="L752" s="254" t="s">
        <v>20</v>
      </c>
      <c r="M752" s="267"/>
      <c r="N752" s="267"/>
      <c r="O752" s="267"/>
      <c r="P752" s="267">
        <v>38.0</v>
      </c>
      <c r="Q752" s="255">
        <v>41.0</v>
      </c>
      <c r="R752" s="277">
        <f t="shared" si="76"/>
        <v>39.5</v>
      </c>
      <c r="S752" s="255">
        <v>36.0</v>
      </c>
      <c r="T752" s="255">
        <v>52.0</v>
      </c>
      <c r="U752" s="255">
        <f t="shared" si="77"/>
        <v>-16</v>
      </c>
      <c r="V752" s="255">
        <f t="shared" si="78"/>
        <v>44</v>
      </c>
      <c r="W752" s="277">
        <f t="shared" si="79"/>
        <v>-4.5</v>
      </c>
      <c r="X752" s="257" t="s">
        <v>1629</v>
      </c>
      <c r="Y752" s="264" t="s">
        <v>1630</v>
      </c>
      <c r="Z752" s="264" t="s">
        <v>1540</v>
      </c>
      <c r="AA752" s="251">
        <f t="shared" si="80"/>
        <v>34.05836</v>
      </c>
      <c r="AB752" s="266">
        <v>3.405836E7</v>
      </c>
      <c r="AC752" s="266">
        <v>6.4473115E7</v>
      </c>
      <c r="AD752" s="251">
        <f t="shared" si="48"/>
        <v>24.855512</v>
      </c>
      <c r="AE752" s="266">
        <v>2.4855512E7</v>
      </c>
      <c r="AF752" s="258">
        <f t="shared" si="13"/>
        <v>11.35278667</v>
      </c>
      <c r="AG752" s="257"/>
      <c r="AH752" s="257"/>
      <c r="AI752" s="273" t="s">
        <v>1631</v>
      </c>
      <c r="AJ752" s="255"/>
    </row>
    <row r="753" ht="15.75" customHeight="1">
      <c r="A753" s="275" t="s">
        <v>1409</v>
      </c>
      <c r="B753" s="266">
        <f t="shared" si="73"/>
        <v>30.450756</v>
      </c>
      <c r="C753" s="249">
        <f t="shared" si="81"/>
        <v>10.150252</v>
      </c>
      <c r="D753" s="250">
        <f t="shared" si="3"/>
        <v>10.150252</v>
      </c>
      <c r="E753" s="251">
        <v>3.0</v>
      </c>
      <c r="F753" s="251">
        <f t="shared" si="75"/>
        <v>24.477704</v>
      </c>
      <c r="G753" s="48">
        <f t="shared" si="5"/>
        <v>0.8038455269</v>
      </c>
      <c r="H753" s="111">
        <f t="shared" si="6"/>
        <v>5.973052</v>
      </c>
      <c r="I753" s="252">
        <f t="shared" si="7"/>
        <v>0.1961544731</v>
      </c>
      <c r="J753" s="266">
        <v>3.0450756E7</v>
      </c>
      <c r="K753" s="255">
        <v>2013.0</v>
      </c>
      <c r="L753" s="254" t="s">
        <v>20</v>
      </c>
      <c r="M753" s="267"/>
      <c r="N753" s="267"/>
      <c r="O753" s="267"/>
      <c r="P753" s="267">
        <v>80.0</v>
      </c>
      <c r="Q753" s="255">
        <v>66.0</v>
      </c>
      <c r="R753" s="277">
        <f t="shared" si="76"/>
        <v>73</v>
      </c>
      <c r="S753" s="255">
        <v>59.0</v>
      </c>
      <c r="T753" s="255">
        <v>70.0</v>
      </c>
      <c r="U753" s="255">
        <f t="shared" si="77"/>
        <v>-11</v>
      </c>
      <c r="V753" s="255">
        <f t="shared" si="78"/>
        <v>64.5</v>
      </c>
      <c r="W753" s="277">
        <f t="shared" si="79"/>
        <v>8.5</v>
      </c>
      <c r="X753" s="264" t="s">
        <v>1547</v>
      </c>
      <c r="Y753" s="264" t="s">
        <v>1767</v>
      </c>
      <c r="Z753" s="264" t="s">
        <v>1540</v>
      </c>
      <c r="AA753" s="251">
        <f t="shared" si="80"/>
        <v>8.677009</v>
      </c>
      <c r="AB753" s="266">
        <v>8677009.0</v>
      </c>
      <c r="AC753" s="266">
        <v>2.4477704E7</v>
      </c>
      <c r="AD753" s="251">
        <f t="shared" si="48"/>
        <v>5.973052</v>
      </c>
      <c r="AE753" s="266">
        <v>5973052.0</v>
      </c>
      <c r="AF753" s="258">
        <f t="shared" si="13"/>
        <v>2.892336333</v>
      </c>
      <c r="AG753" s="257"/>
      <c r="AH753" s="257"/>
      <c r="AI753" s="273" t="s">
        <v>1768</v>
      </c>
      <c r="AJ753" s="255"/>
    </row>
    <row r="754" ht="15.75" customHeight="1">
      <c r="A754" s="275" t="s">
        <v>1618</v>
      </c>
      <c r="B754" s="266">
        <f t="shared" si="73"/>
        <v>161.919318</v>
      </c>
      <c r="C754" s="249">
        <f t="shared" si="81"/>
        <v>32.3838636</v>
      </c>
      <c r="D754" s="250">
        <f t="shared" si="3"/>
        <v>32.3838636</v>
      </c>
      <c r="E754" s="251">
        <v>5.0</v>
      </c>
      <c r="F754" s="251">
        <f t="shared" si="75"/>
        <v>83.586447</v>
      </c>
      <c r="G754" s="48">
        <f t="shared" si="5"/>
        <v>0.5162228203</v>
      </c>
      <c r="H754" s="111">
        <f t="shared" si="6"/>
        <v>78.332871</v>
      </c>
      <c r="I754" s="252">
        <f t="shared" si="7"/>
        <v>0.4837771797</v>
      </c>
      <c r="J754" s="266">
        <v>1.61919318E8</v>
      </c>
      <c r="K754" s="255">
        <v>2013.0</v>
      </c>
      <c r="L754" s="254" t="s">
        <v>20</v>
      </c>
      <c r="M754" s="267"/>
      <c r="N754" s="267"/>
      <c r="O754" s="267"/>
      <c r="P754" s="267">
        <v>38.0</v>
      </c>
      <c r="Q754" s="255">
        <v>40.0</v>
      </c>
      <c r="R754" s="277">
        <f t="shared" si="76"/>
        <v>39</v>
      </c>
      <c r="S754" s="255">
        <v>57.0</v>
      </c>
      <c r="T754" s="255">
        <v>69.0</v>
      </c>
      <c r="U754" s="255">
        <f t="shared" si="77"/>
        <v>-12</v>
      </c>
      <c r="V754" s="255">
        <f t="shared" si="78"/>
        <v>63</v>
      </c>
      <c r="W754" s="277">
        <f t="shared" si="79"/>
        <v>-24</v>
      </c>
      <c r="X754" s="270" t="s">
        <v>1527</v>
      </c>
      <c r="Y754" s="264" t="s">
        <v>1619</v>
      </c>
      <c r="Z754" s="264" t="s">
        <v>1550</v>
      </c>
      <c r="AA754" s="251">
        <f t="shared" si="80"/>
        <v>40.272103</v>
      </c>
      <c r="AB754" s="266">
        <v>4.0272103E7</v>
      </c>
      <c r="AC754" s="266">
        <v>8.3586447E7</v>
      </c>
      <c r="AD754" s="251">
        <f t="shared" si="48"/>
        <v>78.332871</v>
      </c>
      <c r="AE754" s="266">
        <v>7.8332871E7</v>
      </c>
      <c r="AF754" s="258">
        <f t="shared" si="13"/>
        <v>8.0544206</v>
      </c>
      <c r="AG754" s="257"/>
      <c r="AH754" s="257"/>
      <c r="AI754" s="273" t="s">
        <v>1620</v>
      </c>
      <c r="AJ754" s="255"/>
    </row>
    <row r="755" ht="15.75" customHeight="1">
      <c r="A755" s="275" t="s">
        <v>1408</v>
      </c>
      <c r="B755" s="266">
        <f t="shared" si="73"/>
        <v>55.198285</v>
      </c>
      <c r="C755" s="249">
        <f t="shared" si="81"/>
        <v>11.039657</v>
      </c>
      <c r="D755" s="250">
        <f t="shared" si="3"/>
        <v>11.039657</v>
      </c>
      <c r="E755" s="251">
        <v>5.0</v>
      </c>
      <c r="F755" s="251">
        <f t="shared" si="75"/>
        <v>27.298285</v>
      </c>
      <c r="G755" s="48">
        <f t="shared" si="5"/>
        <v>0.4945495136</v>
      </c>
      <c r="H755" s="111">
        <f t="shared" si="6"/>
        <v>27.9</v>
      </c>
      <c r="I755" s="252">
        <f t="shared" si="7"/>
        <v>0.5054504864</v>
      </c>
      <c r="J755" s="266">
        <v>5.5198285E7</v>
      </c>
      <c r="K755" s="255">
        <v>2013.0</v>
      </c>
      <c r="L755" s="254" t="s">
        <v>20</v>
      </c>
      <c r="M755" s="267"/>
      <c r="N755" s="267"/>
      <c r="O755" s="267"/>
      <c r="P755" s="267">
        <v>93.0</v>
      </c>
      <c r="Q755" s="255">
        <v>84.0</v>
      </c>
      <c r="R755" s="277">
        <f t="shared" si="76"/>
        <v>88.5</v>
      </c>
      <c r="S755" s="255">
        <v>91.0</v>
      </c>
      <c r="T755" s="255">
        <v>83.0</v>
      </c>
      <c r="U755" s="255">
        <f t="shared" si="77"/>
        <v>8</v>
      </c>
      <c r="V755" s="255">
        <f t="shared" si="78"/>
        <v>87</v>
      </c>
      <c r="W755" s="277">
        <f t="shared" si="79"/>
        <v>1.5</v>
      </c>
      <c r="X755" s="264" t="s">
        <v>1681</v>
      </c>
      <c r="Y755" s="264" t="s">
        <v>1738</v>
      </c>
      <c r="Z755" s="264" t="s">
        <v>1529</v>
      </c>
      <c r="AA755" s="251">
        <f t="shared" si="80"/>
        <v>0.260865</v>
      </c>
      <c r="AB755" s="266">
        <v>260865.0</v>
      </c>
      <c r="AC755" s="266">
        <v>2.7298285E7</v>
      </c>
      <c r="AD755" s="251">
        <f t="shared" si="48"/>
        <v>27.9</v>
      </c>
      <c r="AE755" s="266">
        <v>2.79E7</v>
      </c>
      <c r="AF755" s="258">
        <f t="shared" si="13"/>
        <v>0.052173</v>
      </c>
      <c r="AG755" s="257" t="s">
        <v>1608</v>
      </c>
      <c r="AH755" s="264" t="s">
        <v>1739</v>
      </c>
      <c r="AI755" s="273" t="s">
        <v>1740</v>
      </c>
      <c r="AJ755" s="255"/>
    </row>
    <row r="756" ht="15.75" customHeight="1">
      <c r="A756" s="275" t="s">
        <v>2292</v>
      </c>
      <c r="B756" s="266">
        <f t="shared" si="73"/>
        <v>23.198652</v>
      </c>
      <c r="C756" s="249">
        <f t="shared" si="81"/>
        <v>4.6397304</v>
      </c>
      <c r="D756" s="250">
        <f t="shared" si="3"/>
        <v>4.6397304</v>
      </c>
      <c r="E756" s="251">
        <v>5.0</v>
      </c>
      <c r="F756" s="251">
        <f t="shared" si="75"/>
        <v>21.506546</v>
      </c>
      <c r="G756" s="48">
        <f t="shared" si="5"/>
        <v>0.9270601585</v>
      </c>
      <c r="H756" s="111">
        <f t="shared" si="6"/>
        <v>1.692106</v>
      </c>
      <c r="I756" s="252">
        <f t="shared" si="7"/>
        <v>0.0729398415</v>
      </c>
      <c r="J756" s="266">
        <v>2.3198652E7</v>
      </c>
      <c r="K756" s="255">
        <v>2013.0</v>
      </c>
      <c r="L756" s="254" t="s">
        <v>20</v>
      </c>
      <c r="M756" s="267"/>
      <c r="N756" s="267"/>
      <c r="O756" s="267"/>
      <c r="P756" s="267">
        <v>85.0</v>
      </c>
      <c r="Q756" s="255">
        <v>68.0</v>
      </c>
      <c r="R756" s="277">
        <f t="shared" si="76"/>
        <v>76.5</v>
      </c>
      <c r="S756" s="255">
        <v>84.0</v>
      </c>
      <c r="T756" s="255">
        <v>79.0</v>
      </c>
      <c r="U756" s="255">
        <f t="shared" si="77"/>
        <v>5</v>
      </c>
      <c r="V756" s="255">
        <f t="shared" si="78"/>
        <v>81.5</v>
      </c>
      <c r="W756" s="277">
        <f t="shared" si="79"/>
        <v>-5</v>
      </c>
      <c r="X756" s="264" t="s">
        <v>1547</v>
      </c>
      <c r="Y756" s="264" t="s">
        <v>1574</v>
      </c>
      <c r="Z756" s="264" t="s">
        <v>1540</v>
      </c>
      <c r="AA756" s="251">
        <f t="shared" si="80"/>
        <v>0.552788</v>
      </c>
      <c r="AB756" s="266">
        <v>552788.0</v>
      </c>
      <c r="AC756" s="266">
        <v>2.1506546E7</v>
      </c>
      <c r="AD756" s="251">
        <f t="shared" si="48"/>
        <v>1.692106</v>
      </c>
      <c r="AE756" s="266">
        <v>1692106.0</v>
      </c>
      <c r="AF756" s="258">
        <f t="shared" si="13"/>
        <v>0.1105576</v>
      </c>
      <c r="AG756" s="257"/>
      <c r="AH756" s="257"/>
      <c r="AI756" s="273" t="s">
        <v>2293</v>
      </c>
      <c r="AJ756" s="255"/>
    </row>
    <row r="757" ht="15.75" customHeight="1">
      <c r="A757" s="275" t="s">
        <v>1437</v>
      </c>
      <c r="B757" s="266">
        <f t="shared" si="73"/>
        <v>99.067206</v>
      </c>
      <c r="C757" s="249">
        <f t="shared" si="81"/>
        <v>18.01221927</v>
      </c>
      <c r="D757" s="250">
        <f t="shared" si="3"/>
        <v>18.01221927</v>
      </c>
      <c r="E757" s="251">
        <v>5.5</v>
      </c>
      <c r="F757" s="251">
        <f t="shared" si="75"/>
        <v>44.467207</v>
      </c>
      <c r="G757" s="48">
        <f t="shared" si="5"/>
        <v>0.4488589998</v>
      </c>
      <c r="H757" s="111">
        <f t="shared" si="6"/>
        <v>54.6</v>
      </c>
      <c r="I757" s="252">
        <f t="shared" si="7"/>
        <v>0.5511410103</v>
      </c>
      <c r="J757" s="266">
        <v>9.9067206E7</v>
      </c>
      <c r="K757" s="255">
        <v>2013.0</v>
      </c>
      <c r="L757" s="254" t="s">
        <v>20</v>
      </c>
      <c r="M757" s="267"/>
      <c r="N757" s="267"/>
      <c r="O757" s="267"/>
      <c r="P757" s="267">
        <v>56.0</v>
      </c>
      <c r="Q757" s="255">
        <v>55.0</v>
      </c>
      <c r="R757" s="277">
        <f t="shared" si="76"/>
        <v>55.5</v>
      </c>
      <c r="S757" s="255">
        <v>89.0</v>
      </c>
      <c r="T757" s="255">
        <v>77.0</v>
      </c>
      <c r="U757" s="255">
        <f t="shared" si="77"/>
        <v>12</v>
      </c>
      <c r="V757" s="255">
        <f t="shared" si="78"/>
        <v>83</v>
      </c>
      <c r="W757" s="277">
        <f t="shared" si="79"/>
        <v>-27.5</v>
      </c>
      <c r="X757" s="264" t="s">
        <v>1547</v>
      </c>
      <c r="Y757" s="264" t="s">
        <v>1574</v>
      </c>
      <c r="Z757" s="264" t="s">
        <v>1540</v>
      </c>
      <c r="AA757" s="251">
        <f t="shared" si="80"/>
        <v>7.846426</v>
      </c>
      <c r="AB757" s="266">
        <v>7846426.0</v>
      </c>
      <c r="AC757" s="266">
        <v>4.4467207E7</v>
      </c>
      <c r="AD757" s="251">
        <f t="shared" si="48"/>
        <v>54.6</v>
      </c>
      <c r="AE757" s="266">
        <v>5.46E7</v>
      </c>
      <c r="AF757" s="258">
        <f t="shared" si="13"/>
        <v>1.426622909</v>
      </c>
      <c r="AG757" s="257"/>
      <c r="AH757" s="257"/>
      <c r="AI757" s="273" t="s">
        <v>1672</v>
      </c>
      <c r="AJ757" s="255"/>
    </row>
    <row r="758" ht="15.75" customHeight="1">
      <c r="A758" s="275" t="s">
        <v>2155</v>
      </c>
      <c r="B758" s="266">
        <f t="shared" si="73"/>
        <v>32.438988</v>
      </c>
      <c r="C758" s="249">
        <f t="shared" si="81"/>
        <v>5.406498</v>
      </c>
      <c r="D758" s="250">
        <f t="shared" si="3"/>
        <v>5.406498</v>
      </c>
      <c r="E758" s="251">
        <v>6.0</v>
      </c>
      <c r="F758" s="251">
        <f t="shared" si="75"/>
        <v>8.840453</v>
      </c>
      <c r="G758" s="48">
        <f t="shared" si="5"/>
        <v>0.2725255486</v>
      </c>
      <c r="H758" s="111">
        <f t="shared" si="6"/>
        <v>23.598535</v>
      </c>
      <c r="I758" s="252">
        <f t="shared" si="7"/>
        <v>0.7274744514</v>
      </c>
      <c r="J758" s="266">
        <v>3.2438988E7</v>
      </c>
      <c r="K758" s="255">
        <v>2013.0</v>
      </c>
      <c r="L758" s="254" t="s">
        <v>20</v>
      </c>
      <c r="M758" s="267"/>
      <c r="N758" s="267"/>
      <c r="O758" s="267"/>
      <c r="P758" s="267">
        <v>4.0</v>
      </c>
      <c r="Q758" s="255">
        <v>18.0</v>
      </c>
      <c r="R758" s="277">
        <f t="shared" si="76"/>
        <v>11</v>
      </c>
      <c r="S758" s="255">
        <v>24.0</v>
      </c>
      <c r="T758" s="255">
        <v>30.0</v>
      </c>
      <c r="U758" s="255">
        <f t="shared" si="77"/>
        <v>-6</v>
      </c>
      <c r="V758" s="255">
        <f t="shared" si="78"/>
        <v>27</v>
      </c>
      <c r="W758" s="277">
        <f t="shared" si="79"/>
        <v>-16</v>
      </c>
      <c r="X758" s="264" t="s">
        <v>1558</v>
      </c>
      <c r="Y758" s="264" t="s">
        <v>1558</v>
      </c>
      <c r="Z758" s="264" t="s">
        <v>1540</v>
      </c>
      <c r="AA758" s="251">
        <f t="shared" si="80"/>
        <v>4.805878</v>
      </c>
      <c r="AB758" s="266">
        <v>4805878.0</v>
      </c>
      <c r="AC758" s="266">
        <v>8840453.0</v>
      </c>
      <c r="AD758" s="251">
        <f t="shared" si="48"/>
        <v>23.598535</v>
      </c>
      <c r="AE758" s="266">
        <v>2.3598535E7</v>
      </c>
      <c r="AF758" s="258">
        <f t="shared" si="13"/>
        <v>0.8009796667</v>
      </c>
      <c r="AG758" s="257"/>
      <c r="AH758" s="257"/>
      <c r="AI758" s="273" t="s">
        <v>2156</v>
      </c>
      <c r="AJ758" s="255"/>
    </row>
    <row r="759" ht="15.75" customHeight="1">
      <c r="A759" s="265" t="s">
        <v>2931</v>
      </c>
      <c r="B759" s="266">
        <f t="shared" si="73"/>
        <v>32.935319</v>
      </c>
      <c r="C759" s="249">
        <f t="shared" si="81"/>
        <v>2.994119909</v>
      </c>
      <c r="D759" s="250">
        <f t="shared" si="3"/>
        <v>2.994119909</v>
      </c>
      <c r="E759" s="251">
        <v>11.0</v>
      </c>
      <c r="F759" s="251">
        <f t="shared" si="75"/>
        <v>12.235319</v>
      </c>
      <c r="G759" s="48">
        <f t="shared" si="5"/>
        <v>0.3714953846</v>
      </c>
      <c r="H759" s="111">
        <f t="shared" si="6"/>
        <v>19.7</v>
      </c>
      <c r="I759" s="252">
        <f t="shared" si="7"/>
        <v>0.5981420736</v>
      </c>
      <c r="J759" s="266">
        <v>3.2935319E7</v>
      </c>
      <c r="K759" s="255">
        <v>2013.0</v>
      </c>
      <c r="L759" s="254" t="s">
        <v>20</v>
      </c>
      <c r="M759" s="267"/>
      <c r="N759" s="267"/>
      <c r="O759" s="267"/>
      <c r="P759" s="267">
        <v>94.0</v>
      </c>
      <c r="Q759" s="255">
        <v>92.0</v>
      </c>
      <c r="R759" s="277">
        <f t="shared" si="76"/>
        <v>93</v>
      </c>
      <c r="S759" s="255">
        <v>73.0</v>
      </c>
      <c r="T759" s="255">
        <v>75.0</v>
      </c>
      <c r="U759" s="255">
        <f t="shared" si="77"/>
        <v>-2</v>
      </c>
      <c r="V759" s="255">
        <f t="shared" si="78"/>
        <v>74</v>
      </c>
      <c r="W759" s="277">
        <f t="shared" si="79"/>
        <v>19</v>
      </c>
      <c r="X759" s="264" t="s">
        <v>1547</v>
      </c>
      <c r="Y759" s="264" t="s">
        <v>2932</v>
      </c>
      <c r="Z759" s="264" t="s">
        <v>1534</v>
      </c>
      <c r="AA759" s="251">
        <f t="shared" si="80"/>
        <v>0.405411</v>
      </c>
      <c r="AB759" s="266">
        <v>405411.0</v>
      </c>
      <c r="AC759" s="266">
        <v>1.2235319E7</v>
      </c>
      <c r="AD759" s="251">
        <f t="shared" si="48"/>
        <v>19.7</v>
      </c>
      <c r="AE759" s="266">
        <v>1.97E7</v>
      </c>
      <c r="AF759" s="258">
        <f t="shared" si="13"/>
        <v>0.03685554545</v>
      </c>
      <c r="AG759" s="257"/>
      <c r="AH759" s="257"/>
      <c r="AI759" s="273" t="s">
        <v>2933</v>
      </c>
      <c r="AJ759" s="255"/>
    </row>
    <row r="760" ht="15.75" customHeight="1">
      <c r="A760" s="275" t="s">
        <v>1848</v>
      </c>
      <c r="B760" s="266">
        <f t="shared" si="73"/>
        <v>100.129872</v>
      </c>
      <c r="C760" s="249">
        <f t="shared" si="81"/>
        <v>8.344156</v>
      </c>
      <c r="D760" s="250">
        <f t="shared" si="3"/>
        <v>8.344156</v>
      </c>
      <c r="E760" s="251">
        <v>12.0</v>
      </c>
      <c r="F760" s="251">
        <f t="shared" si="75"/>
        <v>37.709979</v>
      </c>
      <c r="G760" s="48">
        <f t="shared" si="5"/>
        <v>0.3766106782</v>
      </c>
      <c r="H760" s="111">
        <f t="shared" si="6"/>
        <v>62.419893</v>
      </c>
      <c r="I760" s="252">
        <f t="shared" si="7"/>
        <v>0.6233893218</v>
      </c>
      <c r="J760" s="266">
        <v>1.00129872E8</v>
      </c>
      <c r="K760" s="255">
        <v>2013.0</v>
      </c>
      <c r="L760" s="254" t="s">
        <v>20</v>
      </c>
      <c r="M760" s="267"/>
      <c r="N760" s="267"/>
      <c r="O760" s="267"/>
      <c r="P760" s="267">
        <v>92.0</v>
      </c>
      <c r="Q760" s="255">
        <v>76.0</v>
      </c>
      <c r="R760" s="277">
        <f t="shared" si="76"/>
        <v>84</v>
      </c>
      <c r="S760" s="255">
        <v>89.0</v>
      </c>
      <c r="T760" s="255">
        <v>79.0</v>
      </c>
      <c r="U760" s="255">
        <f t="shared" si="77"/>
        <v>10</v>
      </c>
      <c r="V760" s="255">
        <f t="shared" si="78"/>
        <v>84</v>
      </c>
      <c r="W760" s="277">
        <f t="shared" si="79"/>
        <v>0</v>
      </c>
      <c r="X760" s="264" t="s">
        <v>1547</v>
      </c>
      <c r="Y760" s="264" t="s">
        <v>1547</v>
      </c>
      <c r="Z760" s="264" t="s">
        <v>1529</v>
      </c>
      <c r="AA760" s="251">
        <f t="shared" si="80"/>
        <v>0.128435</v>
      </c>
      <c r="AB760" s="266">
        <v>128435.0</v>
      </c>
      <c r="AC760" s="266">
        <v>3.7709979E7</v>
      </c>
      <c r="AD760" s="251">
        <f t="shared" si="48"/>
        <v>62.419893</v>
      </c>
      <c r="AE760" s="266">
        <v>6.2419893E7</v>
      </c>
      <c r="AF760" s="258">
        <f t="shared" si="13"/>
        <v>0.01070291667</v>
      </c>
      <c r="AG760" s="257"/>
      <c r="AH760" s="257"/>
      <c r="AI760" s="273" t="s">
        <v>1849</v>
      </c>
      <c r="AJ760" s="255"/>
    </row>
    <row r="761" ht="15.75" customHeight="1">
      <c r="A761" s="275" t="s">
        <v>1924</v>
      </c>
      <c r="B761" s="266">
        <f t="shared" si="73"/>
        <v>87.100449</v>
      </c>
      <c r="C761" s="249">
        <f t="shared" si="81"/>
        <v>7.25837075</v>
      </c>
      <c r="D761" s="250">
        <f t="shared" si="3"/>
        <v>7.25837075</v>
      </c>
      <c r="E761" s="251">
        <v>12.0</v>
      </c>
      <c r="F761" s="251">
        <f t="shared" si="75"/>
        <v>15.322921</v>
      </c>
      <c r="G761" s="48">
        <f t="shared" si="5"/>
        <v>0.1759224111</v>
      </c>
      <c r="H761" s="111">
        <f t="shared" si="6"/>
        <v>71.777528</v>
      </c>
      <c r="I761" s="252">
        <f t="shared" si="7"/>
        <v>0.8240775889</v>
      </c>
      <c r="J761" s="266">
        <v>8.7100449E7</v>
      </c>
      <c r="K761" s="255">
        <v>2013.0</v>
      </c>
      <c r="L761" s="254" t="s">
        <v>20</v>
      </c>
      <c r="M761" s="267"/>
      <c r="N761" s="267"/>
      <c r="O761" s="267"/>
      <c r="P761" s="267">
        <v>69.0</v>
      </c>
      <c r="Q761" s="255">
        <v>55.0</v>
      </c>
      <c r="R761" s="277">
        <f t="shared" si="76"/>
        <v>62</v>
      </c>
      <c r="S761" s="255">
        <v>81.0</v>
      </c>
      <c r="T761" s="255">
        <v>82.0</v>
      </c>
      <c r="U761" s="255">
        <f t="shared" si="77"/>
        <v>-1</v>
      </c>
      <c r="V761" s="255">
        <f t="shared" si="78"/>
        <v>81.5</v>
      </c>
      <c r="W761" s="277">
        <f t="shared" si="79"/>
        <v>-19.5</v>
      </c>
      <c r="X761" s="269" t="s">
        <v>1629</v>
      </c>
      <c r="Y761" s="264" t="s">
        <v>1925</v>
      </c>
      <c r="Z761" s="264" t="s">
        <v>1540</v>
      </c>
      <c r="AA761" s="251">
        <f t="shared" si="80"/>
        <v>1.07625</v>
      </c>
      <c r="AB761" s="266">
        <v>1076250.0</v>
      </c>
      <c r="AC761" s="266">
        <v>1.5322921E7</v>
      </c>
      <c r="AD761" s="251">
        <f t="shared" si="48"/>
        <v>71.777528</v>
      </c>
      <c r="AE761" s="266">
        <v>7.1777528E7</v>
      </c>
      <c r="AF761" s="258">
        <f t="shared" si="13"/>
        <v>0.0896875</v>
      </c>
      <c r="AG761" s="257"/>
      <c r="AH761" s="257"/>
      <c r="AI761" s="273" t="s">
        <v>1926</v>
      </c>
      <c r="AJ761" s="255"/>
    </row>
    <row r="762" ht="15.75" customHeight="1">
      <c r="A762" s="275" t="s">
        <v>2178</v>
      </c>
      <c r="B762" s="266">
        <f t="shared" si="73"/>
        <v>68.572378</v>
      </c>
      <c r="C762" s="249">
        <f t="shared" si="81"/>
        <v>5.274798308</v>
      </c>
      <c r="D762" s="250">
        <f t="shared" si="3"/>
        <v>5.274798308</v>
      </c>
      <c r="E762" s="251">
        <v>13.0</v>
      </c>
      <c r="F762" s="251">
        <f t="shared" si="75"/>
        <v>51.872378</v>
      </c>
      <c r="G762" s="48">
        <f t="shared" si="5"/>
        <v>0.7564617053</v>
      </c>
      <c r="H762" s="111">
        <f t="shared" si="6"/>
        <v>16.7</v>
      </c>
      <c r="I762" s="252">
        <f t="shared" si="7"/>
        <v>0.2435382947</v>
      </c>
      <c r="J762" s="266">
        <v>6.8572378E7</v>
      </c>
      <c r="K762" s="255">
        <v>2013.0</v>
      </c>
      <c r="L762" s="254" t="s">
        <v>20</v>
      </c>
      <c r="M762" s="267"/>
      <c r="N762" s="267"/>
      <c r="O762" s="267"/>
      <c r="P762" s="267">
        <v>43.0</v>
      </c>
      <c r="Q762" s="33">
        <v>51.0</v>
      </c>
      <c r="R762" s="277">
        <f t="shared" si="76"/>
        <v>47</v>
      </c>
      <c r="S762" s="255">
        <v>65.0</v>
      </c>
      <c r="T762" s="255">
        <v>65.0</v>
      </c>
      <c r="U762" s="255">
        <f t="shared" si="77"/>
        <v>0</v>
      </c>
      <c r="V762" s="255">
        <f t="shared" si="78"/>
        <v>65</v>
      </c>
      <c r="W762" s="277">
        <f t="shared" si="79"/>
        <v>-18</v>
      </c>
      <c r="X762" s="270" t="s">
        <v>1527</v>
      </c>
      <c r="Y762" s="264" t="s">
        <v>1533</v>
      </c>
      <c r="Z762" s="264" t="s">
        <v>1540</v>
      </c>
      <c r="AA762" s="251">
        <f t="shared" si="80"/>
        <v>17.118745</v>
      </c>
      <c r="AB762" s="266">
        <v>1.7118745E7</v>
      </c>
      <c r="AC762" s="266">
        <v>5.1872378E7</v>
      </c>
      <c r="AD762" s="251">
        <f t="shared" si="48"/>
        <v>16.7</v>
      </c>
      <c r="AE762" s="266">
        <v>1.67E7</v>
      </c>
      <c r="AF762" s="258">
        <f t="shared" si="13"/>
        <v>1.316826538</v>
      </c>
      <c r="AG762" s="257"/>
      <c r="AH762" s="257"/>
      <c r="AI762" s="273" t="s">
        <v>2179</v>
      </c>
      <c r="AJ762" s="255"/>
    </row>
    <row r="763" ht="15.75" customHeight="1">
      <c r="A763" s="265" t="s">
        <v>2557</v>
      </c>
      <c r="B763" s="266">
        <f t="shared" si="73"/>
        <v>48.383672</v>
      </c>
      <c r="C763" s="249">
        <f t="shared" si="81"/>
        <v>3.721820923</v>
      </c>
      <c r="D763" s="250">
        <f t="shared" si="3"/>
        <v>3.721820923</v>
      </c>
      <c r="E763" s="251">
        <v>13.0</v>
      </c>
      <c r="F763" s="251">
        <f t="shared" si="75"/>
        <v>25.68238</v>
      </c>
      <c r="G763" s="48">
        <f t="shared" si="5"/>
        <v>0.5308067565</v>
      </c>
      <c r="H763" s="111">
        <f t="shared" si="6"/>
        <v>22.383292</v>
      </c>
      <c r="I763" s="252">
        <f t="shared" si="7"/>
        <v>0.4626207783</v>
      </c>
      <c r="J763" s="266">
        <v>4.8383672E7</v>
      </c>
      <c r="K763" s="255">
        <v>2013.0</v>
      </c>
      <c r="L763" s="254" t="s">
        <v>20</v>
      </c>
      <c r="M763" s="267"/>
      <c r="N763" s="267"/>
      <c r="O763" s="267"/>
      <c r="P763" s="267">
        <v>27.0</v>
      </c>
      <c r="Q763" s="255">
        <v>34.0</v>
      </c>
      <c r="R763" s="277">
        <f t="shared" si="76"/>
        <v>30.5</v>
      </c>
      <c r="S763" s="255">
        <v>47.0</v>
      </c>
      <c r="T763" s="255">
        <v>54.0</v>
      </c>
      <c r="U763" s="255">
        <f t="shared" si="77"/>
        <v>-7</v>
      </c>
      <c r="V763" s="255">
        <f t="shared" si="78"/>
        <v>50.5</v>
      </c>
      <c r="W763" s="277">
        <f t="shared" si="79"/>
        <v>-20</v>
      </c>
      <c r="X763" s="264" t="s">
        <v>1558</v>
      </c>
      <c r="Y763" s="264" t="s">
        <v>1558</v>
      </c>
      <c r="Z763" s="264" t="s">
        <v>1540</v>
      </c>
      <c r="AA763" s="251">
        <f t="shared" si="80"/>
        <v>8.754168</v>
      </c>
      <c r="AB763" s="266">
        <v>8754168.0</v>
      </c>
      <c r="AC763" s="266">
        <v>2.568238E7</v>
      </c>
      <c r="AD763" s="251">
        <f t="shared" si="48"/>
        <v>22.383292</v>
      </c>
      <c r="AE763" s="266">
        <v>2.2383292E7</v>
      </c>
      <c r="AF763" s="258">
        <f t="shared" si="13"/>
        <v>0.6733975385</v>
      </c>
      <c r="AG763" s="257"/>
      <c r="AH763" s="257"/>
      <c r="AI763" s="273" t="s">
        <v>2558</v>
      </c>
      <c r="AJ763" s="255"/>
    </row>
    <row r="764" ht="15.75" customHeight="1">
      <c r="A764" s="275" t="s">
        <v>1769</v>
      </c>
      <c r="B764" s="266">
        <f t="shared" si="73"/>
        <v>151.831537</v>
      </c>
      <c r="C764" s="249">
        <f t="shared" si="81"/>
        <v>10.12210247</v>
      </c>
      <c r="D764" s="250">
        <f t="shared" si="3"/>
        <v>10.12210247</v>
      </c>
      <c r="E764" s="251">
        <v>15.0</v>
      </c>
      <c r="F764" s="251">
        <f t="shared" si="75"/>
        <v>102.003019</v>
      </c>
      <c r="G764" s="48">
        <f t="shared" si="5"/>
        <v>0.6718170745</v>
      </c>
      <c r="H764" s="111">
        <f t="shared" si="6"/>
        <v>49.828518</v>
      </c>
      <c r="I764" s="252">
        <f t="shared" si="7"/>
        <v>0.3281829255</v>
      </c>
      <c r="J764" s="266">
        <v>1.51831537E8</v>
      </c>
      <c r="K764" s="255">
        <v>2013.0</v>
      </c>
      <c r="L764" s="254" t="s">
        <v>20</v>
      </c>
      <c r="M764" s="267"/>
      <c r="N764" s="267"/>
      <c r="O764" s="267"/>
      <c r="P764" s="267">
        <v>60.0</v>
      </c>
      <c r="Q764" s="255">
        <v>54.0</v>
      </c>
      <c r="R764" s="277">
        <f t="shared" si="76"/>
        <v>57</v>
      </c>
      <c r="S764" s="255">
        <v>61.0</v>
      </c>
      <c r="T764" s="255">
        <v>66.0</v>
      </c>
      <c r="U764" s="255">
        <f t="shared" si="77"/>
        <v>-5</v>
      </c>
      <c r="V764" s="255">
        <f t="shared" si="78"/>
        <v>63.5</v>
      </c>
      <c r="W764" s="277">
        <f t="shared" si="79"/>
        <v>-6.5</v>
      </c>
      <c r="X764" s="264" t="s">
        <v>1558</v>
      </c>
      <c r="Y764" s="264" t="s">
        <v>1558</v>
      </c>
      <c r="Z764" s="264" t="s">
        <v>1550</v>
      </c>
      <c r="AA764" s="251">
        <f t="shared" si="80"/>
        <v>32.055177</v>
      </c>
      <c r="AB764" s="266">
        <v>3.2055177E7</v>
      </c>
      <c r="AC764" s="266">
        <v>1.02003019E8</v>
      </c>
      <c r="AD764" s="251">
        <f t="shared" si="48"/>
        <v>49.828518</v>
      </c>
      <c r="AE764" s="266">
        <v>4.9828518E7</v>
      </c>
      <c r="AF764" s="258">
        <f t="shared" si="13"/>
        <v>2.1370118</v>
      </c>
      <c r="AG764" s="257"/>
      <c r="AH764" s="257"/>
      <c r="AI764" s="273" t="s">
        <v>1770</v>
      </c>
      <c r="AJ764" s="255"/>
    </row>
    <row r="765" ht="15.75" customHeight="1">
      <c r="A765" s="275" t="s">
        <v>1781</v>
      </c>
      <c r="B765" s="266">
        <f t="shared" si="73"/>
        <v>146.42818</v>
      </c>
      <c r="C765" s="249">
        <f t="shared" si="81"/>
        <v>9.761878667</v>
      </c>
      <c r="D765" s="250">
        <f t="shared" si="3"/>
        <v>9.761878667</v>
      </c>
      <c r="E765" s="251">
        <v>15.0</v>
      </c>
      <c r="F765" s="251">
        <f t="shared" si="75"/>
        <v>71.62818</v>
      </c>
      <c r="G765" s="48">
        <f t="shared" si="5"/>
        <v>0.4891693662</v>
      </c>
      <c r="H765" s="111">
        <f t="shared" si="6"/>
        <v>74.8</v>
      </c>
      <c r="I765" s="252">
        <f t="shared" si="7"/>
        <v>0.5108306338</v>
      </c>
      <c r="J765" s="266">
        <v>1.4642818E8</v>
      </c>
      <c r="K765" s="255">
        <v>2013.0</v>
      </c>
      <c r="L765" s="254" t="s">
        <v>20</v>
      </c>
      <c r="M765" s="267"/>
      <c r="N765" s="267"/>
      <c r="O765" s="267"/>
      <c r="P765" s="267">
        <v>65.0</v>
      </c>
      <c r="Q765" s="255">
        <v>57.0</v>
      </c>
      <c r="R765" s="277">
        <f t="shared" si="76"/>
        <v>61</v>
      </c>
      <c r="S765" s="255">
        <v>56.0</v>
      </c>
      <c r="T765" s="255">
        <v>69.0</v>
      </c>
      <c r="U765" s="255">
        <f t="shared" si="77"/>
        <v>-13</v>
      </c>
      <c r="V765" s="255">
        <f t="shared" si="78"/>
        <v>62.5</v>
      </c>
      <c r="W765" s="277">
        <f t="shared" si="79"/>
        <v>-1.5</v>
      </c>
      <c r="X765" s="264" t="s">
        <v>1395</v>
      </c>
      <c r="Y765" s="264" t="s">
        <v>1782</v>
      </c>
      <c r="Z765" s="264" t="s">
        <v>1534</v>
      </c>
      <c r="AA765" s="251">
        <f t="shared" si="80"/>
        <v>28.40231</v>
      </c>
      <c r="AB765" s="266">
        <v>2.840231E7</v>
      </c>
      <c r="AC765" s="266">
        <v>7.162818E7</v>
      </c>
      <c r="AD765" s="251">
        <f t="shared" si="48"/>
        <v>74.8</v>
      </c>
      <c r="AE765" s="266">
        <v>7.48E7</v>
      </c>
      <c r="AF765" s="258">
        <f t="shared" si="13"/>
        <v>1.893487333</v>
      </c>
      <c r="AG765" s="257"/>
      <c r="AH765" s="257"/>
      <c r="AI765" s="273" t="s">
        <v>1783</v>
      </c>
      <c r="AJ765" s="255"/>
    </row>
    <row r="766" ht="15.75" customHeight="1">
      <c r="A766" s="265" t="s">
        <v>4929</v>
      </c>
      <c r="B766" s="266">
        <f t="shared" si="73"/>
        <v>1.1626368</v>
      </c>
      <c r="C766" s="249">
        <f t="shared" si="81"/>
        <v>0.07750912</v>
      </c>
      <c r="D766" s="250">
        <f t="shared" si="3"/>
        <v>0.07750912</v>
      </c>
      <c r="E766" s="251">
        <v>15.0</v>
      </c>
      <c r="F766" s="251">
        <f t="shared" si="75"/>
        <v>1.162635</v>
      </c>
      <c r="G766" s="48">
        <f t="shared" si="5"/>
        <v>0.9999984518</v>
      </c>
      <c r="H766" s="111">
        <f t="shared" si="6"/>
        <v>1.8</v>
      </c>
      <c r="I766" s="252">
        <f t="shared" si="7"/>
        <v>1.548204908</v>
      </c>
      <c r="J766" s="266">
        <f>SUM(AC766+AD766)</f>
        <v>1162636.8</v>
      </c>
      <c r="K766" s="255">
        <v>2013.0</v>
      </c>
      <c r="L766" s="254" t="s">
        <v>20</v>
      </c>
      <c r="M766" s="267"/>
      <c r="N766" s="267"/>
      <c r="O766" s="267"/>
      <c r="P766" s="267">
        <v>22.0</v>
      </c>
      <c r="Q766" s="255">
        <v>41.0</v>
      </c>
      <c r="R766" s="277">
        <f t="shared" si="76"/>
        <v>31.5</v>
      </c>
      <c r="S766" s="255">
        <v>48.0</v>
      </c>
      <c r="T766" s="255">
        <v>59.0</v>
      </c>
      <c r="U766" s="255">
        <f t="shared" si="77"/>
        <v>-11</v>
      </c>
      <c r="V766" s="255">
        <f t="shared" si="78"/>
        <v>53.5</v>
      </c>
      <c r="W766" s="277">
        <f t="shared" si="79"/>
        <v>-22</v>
      </c>
      <c r="X766" s="264" t="s">
        <v>1547</v>
      </c>
      <c r="Y766" s="264" t="s">
        <v>1819</v>
      </c>
      <c r="Z766" s="264" t="s">
        <v>1534</v>
      </c>
      <c r="AA766" s="251">
        <f t="shared" si="80"/>
        <v>0.520116</v>
      </c>
      <c r="AB766" s="266">
        <v>520116.0</v>
      </c>
      <c r="AC766" s="266">
        <v>1162635.0</v>
      </c>
      <c r="AD766" s="251">
        <f t="shared" si="48"/>
        <v>1.8</v>
      </c>
      <c r="AE766" s="266">
        <v>1800000.0</v>
      </c>
      <c r="AF766" s="258">
        <f t="shared" si="13"/>
        <v>0.0346744</v>
      </c>
      <c r="AG766" s="257"/>
      <c r="AH766" s="257"/>
      <c r="AI766" s="273" t="s">
        <v>4930</v>
      </c>
      <c r="AJ766" s="255"/>
    </row>
    <row r="767" ht="15.75" customHeight="1">
      <c r="A767" s="275" t="s">
        <v>2120</v>
      </c>
      <c r="B767" s="266">
        <f t="shared" si="73"/>
        <v>97.542952</v>
      </c>
      <c r="C767" s="249">
        <f t="shared" si="81"/>
        <v>5.737820706</v>
      </c>
      <c r="D767" s="250">
        <f t="shared" si="3"/>
        <v>5.737820706</v>
      </c>
      <c r="E767" s="251">
        <v>17.0</v>
      </c>
      <c r="F767" s="251">
        <f t="shared" si="75"/>
        <v>54.239856</v>
      </c>
      <c r="G767" s="48">
        <f t="shared" si="5"/>
        <v>0.5560612519</v>
      </c>
      <c r="H767" s="111">
        <f t="shared" si="6"/>
        <v>43.303096</v>
      </c>
      <c r="I767" s="252">
        <f t="shared" si="7"/>
        <v>0.4439387481</v>
      </c>
      <c r="J767" s="266">
        <v>9.7542952E7</v>
      </c>
      <c r="K767" s="255">
        <v>2013.0</v>
      </c>
      <c r="L767" s="254" t="s">
        <v>20</v>
      </c>
      <c r="M767" s="267"/>
      <c r="N767" s="267"/>
      <c r="O767" s="267"/>
      <c r="P767" s="267">
        <v>62.0</v>
      </c>
      <c r="Q767" s="255">
        <v>57.0</v>
      </c>
      <c r="R767" s="277">
        <f t="shared" si="76"/>
        <v>59.5</v>
      </c>
      <c r="S767" s="255">
        <v>63.0</v>
      </c>
      <c r="T767" s="255">
        <v>74.0</v>
      </c>
      <c r="U767" s="255">
        <f t="shared" si="77"/>
        <v>-11</v>
      </c>
      <c r="V767" s="255">
        <f t="shared" si="78"/>
        <v>68.5</v>
      </c>
      <c r="W767" s="277">
        <f t="shared" si="79"/>
        <v>-9</v>
      </c>
      <c r="X767" s="270" t="s">
        <v>1527</v>
      </c>
      <c r="Y767" s="264" t="s">
        <v>1619</v>
      </c>
      <c r="Z767" s="264" t="s">
        <v>1540</v>
      </c>
      <c r="AA767" s="251">
        <f t="shared" si="80"/>
        <v>25.775847</v>
      </c>
      <c r="AB767" s="266">
        <v>2.5775847E7</v>
      </c>
      <c r="AC767" s="266">
        <v>5.4239856E7</v>
      </c>
      <c r="AD767" s="251">
        <f t="shared" si="48"/>
        <v>43.303096</v>
      </c>
      <c r="AE767" s="266">
        <v>4.3303096E7</v>
      </c>
      <c r="AF767" s="258">
        <f t="shared" si="13"/>
        <v>1.516226294</v>
      </c>
      <c r="AG767" s="257"/>
      <c r="AH767" s="257"/>
      <c r="AI767" s="273" t="s">
        <v>2121</v>
      </c>
      <c r="AJ767" s="255"/>
    </row>
    <row r="768" ht="15.75" customHeight="1">
      <c r="A768" s="275" t="s">
        <v>2404</v>
      </c>
      <c r="B768" s="266">
        <f t="shared" si="73"/>
        <v>71.625195</v>
      </c>
      <c r="C768" s="249">
        <f t="shared" si="81"/>
        <v>4.213246765</v>
      </c>
      <c r="D768" s="250">
        <f t="shared" si="3"/>
        <v>4.213246765</v>
      </c>
      <c r="E768" s="251">
        <v>17.0</v>
      </c>
      <c r="F768" s="251">
        <f t="shared" si="75"/>
        <v>70.525195</v>
      </c>
      <c r="G768" s="48">
        <f t="shared" si="5"/>
        <v>0.9846422757</v>
      </c>
      <c r="H768" s="111">
        <f t="shared" si="6"/>
        <v>1.1</v>
      </c>
      <c r="I768" s="252">
        <f t="shared" si="7"/>
        <v>0.01535772433</v>
      </c>
      <c r="J768" s="266">
        <v>7.1625195E7</v>
      </c>
      <c r="K768" s="255">
        <v>2013.0</v>
      </c>
      <c r="L768" s="254" t="s">
        <v>20</v>
      </c>
      <c r="M768" s="267"/>
      <c r="N768" s="267"/>
      <c r="O768" s="267"/>
      <c r="P768" s="267">
        <v>68.0</v>
      </c>
      <c r="Q768" s="255">
        <v>59.0</v>
      </c>
      <c r="R768" s="277">
        <f t="shared" si="76"/>
        <v>63.5</v>
      </c>
      <c r="S768" s="255">
        <v>84.0</v>
      </c>
      <c r="T768" s="255">
        <v>60.0</v>
      </c>
      <c r="U768" s="255">
        <f t="shared" si="77"/>
        <v>24</v>
      </c>
      <c r="V768" s="255">
        <f t="shared" si="78"/>
        <v>72</v>
      </c>
      <c r="W768" s="277">
        <f t="shared" si="79"/>
        <v>-8.5</v>
      </c>
      <c r="X768" s="264" t="s">
        <v>1547</v>
      </c>
      <c r="Y768" s="264" t="s">
        <v>1574</v>
      </c>
      <c r="Z768" s="264" t="s">
        <v>1550</v>
      </c>
      <c r="AA768" s="251">
        <f t="shared" si="80"/>
        <v>30.107555</v>
      </c>
      <c r="AB768" s="266">
        <v>3.0107555E7</v>
      </c>
      <c r="AC768" s="266">
        <v>7.0525195E7</v>
      </c>
      <c r="AD768" s="251">
        <f t="shared" si="48"/>
        <v>1.1</v>
      </c>
      <c r="AE768" s="266">
        <v>1100000.0</v>
      </c>
      <c r="AF768" s="258">
        <f t="shared" si="13"/>
        <v>1.771032647</v>
      </c>
      <c r="AG768" s="257"/>
      <c r="AH768" s="257"/>
      <c r="AI768" s="273" t="s">
        <v>2405</v>
      </c>
      <c r="AJ768" s="255"/>
    </row>
    <row r="769" ht="15.75" customHeight="1">
      <c r="A769" s="275" t="s">
        <v>2150</v>
      </c>
      <c r="B769" s="266">
        <f t="shared" si="73"/>
        <v>97.505481</v>
      </c>
      <c r="C769" s="249">
        <f t="shared" si="81"/>
        <v>5.416971167</v>
      </c>
      <c r="D769" s="250">
        <f t="shared" si="3"/>
        <v>5.416971167</v>
      </c>
      <c r="E769" s="251">
        <v>18.0</v>
      </c>
      <c r="F769" s="251">
        <f t="shared" si="75"/>
        <v>33.405481</v>
      </c>
      <c r="G769" s="48">
        <f t="shared" si="5"/>
        <v>0.3426010585</v>
      </c>
      <c r="H769" s="111">
        <f t="shared" si="6"/>
        <v>64.1</v>
      </c>
      <c r="I769" s="252">
        <f t="shared" si="7"/>
        <v>0.6573989415</v>
      </c>
      <c r="J769" s="266">
        <v>9.7505481E7</v>
      </c>
      <c r="K769" s="255">
        <v>2013.0</v>
      </c>
      <c r="L769" s="254" t="s">
        <v>20</v>
      </c>
      <c r="M769" s="267"/>
      <c r="N769" s="267"/>
      <c r="O769" s="267"/>
      <c r="P769" s="267">
        <v>91.0</v>
      </c>
      <c r="Q769" s="255">
        <v>78.0</v>
      </c>
      <c r="R769" s="277">
        <f t="shared" si="76"/>
        <v>84.5</v>
      </c>
      <c r="S769" s="255">
        <v>77.0</v>
      </c>
      <c r="T769" s="255">
        <v>76.0</v>
      </c>
      <c r="U769" s="255">
        <f t="shared" si="77"/>
        <v>1</v>
      </c>
      <c r="V769" s="255">
        <f t="shared" si="78"/>
        <v>76.5</v>
      </c>
      <c r="W769" s="277">
        <f t="shared" si="79"/>
        <v>8</v>
      </c>
      <c r="X769" s="264" t="s">
        <v>1547</v>
      </c>
      <c r="Y769" s="264" t="s">
        <v>1574</v>
      </c>
      <c r="Z769" s="264" t="s">
        <v>1540</v>
      </c>
      <c r="AA769" s="251">
        <f t="shared" si="80"/>
        <v>0.612064</v>
      </c>
      <c r="AB769" s="266">
        <v>612064.0</v>
      </c>
      <c r="AC769" s="266">
        <v>3.3405481E7</v>
      </c>
      <c r="AD769" s="251">
        <f t="shared" si="48"/>
        <v>64.1</v>
      </c>
      <c r="AE769" s="266">
        <v>6.41E7</v>
      </c>
      <c r="AF769" s="258">
        <f t="shared" si="13"/>
        <v>0.03400355556</v>
      </c>
      <c r="AG769" s="257" t="s">
        <v>1608</v>
      </c>
      <c r="AH769" s="264" t="s">
        <v>2151</v>
      </c>
      <c r="AI769" s="273" t="s">
        <v>2152</v>
      </c>
      <c r="AJ769" s="255"/>
    </row>
    <row r="770" ht="15.75" customHeight="1">
      <c r="A770" s="275" t="s">
        <v>2462</v>
      </c>
      <c r="B770" s="266">
        <f t="shared" si="73"/>
        <v>76.586316</v>
      </c>
      <c r="C770" s="249">
        <f t="shared" si="81"/>
        <v>4.030858737</v>
      </c>
      <c r="D770" s="250">
        <f t="shared" si="3"/>
        <v>4.030858737</v>
      </c>
      <c r="E770" s="251">
        <v>19.0</v>
      </c>
      <c r="F770" s="251">
        <f t="shared" si="75"/>
        <v>21.488481</v>
      </c>
      <c r="G770" s="48">
        <f t="shared" si="5"/>
        <v>0.2805785958</v>
      </c>
      <c r="H770" s="111">
        <f t="shared" si="6"/>
        <v>55.097835</v>
      </c>
      <c r="I770" s="252">
        <f t="shared" si="7"/>
        <v>0.7194214042</v>
      </c>
      <c r="J770" s="266">
        <v>7.6586316E7</v>
      </c>
      <c r="K770" s="255">
        <v>2013.0</v>
      </c>
      <c r="L770" s="254" t="s">
        <v>20</v>
      </c>
      <c r="M770" s="267"/>
      <c r="N770" s="267"/>
      <c r="O770" s="267"/>
      <c r="P770" s="267">
        <v>46.0</v>
      </c>
      <c r="Q770" s="255">
        <v>53.0</v>
      </c>
      <c r="R770" s="277">
        <f t="shared" si="76"/>
        <v>49.5</v>
      </c>
      <c r="S770" s="255">
        <v>74.0</v>
      </c>
      <c r="T770" s="255">
        <v>73.0</v>
      </c>
      <c r="U770" s="255">
        <f t="shared" si="77"/>
        <v>1</v>
      </c>
      <c r="V770" s="255">
        <f t="shared" si="78"/>
        <v>73.5</v>
      </c>
      <c r="W770" s="277">
        <f t="shared" si="79"/>
        <v>-24</v>
      </c>
      <c r="X770" s="264" t="s">
        <v>1547</v>
      </c>
      <c r="Y770" s="264" t="s">
        <v>2463</v>
      </c>
      <c r="Z770" s="264" t="s">
        <v>1534</v>
      </c>
      <c r="AA770" s="251">
        <f t="shared" si="80"/>
        <v>0.105005</v>
      </c>
      <c r="AB770" s="266">
        <v>105005.0</v>
      </c>
      <c r="AC770" s="266">
        <v>2.1488481E7</v>
      </c>
      <c r="AD770" s="251">
        <f t="shared" si="48"/>
        <v>55.097835</v>
      </c>
      <c r="AE770" s="266">
        <v>5.5097835E7</v>
      </c>
      <c r="AF770" s="258">
        <f t="shared" si="13"/>
        <v>0.005526578947</v>
      </c>
      <c r="AG770" s="257"/>
      <c r="AH770" s="257"/>
      <c r="AI770" s="273" t="s">
        <v>2464</v>
      </c>
      <c r="AJ770" s="255"/>
    </row>
    <row r="771" ht="15.75" customHeight="1">
      <c r="A771" s="275" t="s">
        <v>981</v>
      </c>
      <c r="B771" s="266">
        <f t="shared" si="73"/>
        <v>318.000144</v>
      </c>
      <c r="C771" s="249">
        <f t="shared" si="81"/>
        <v>15.9000072</v>
      </c>
      <c r="D771" s="250">
        <f t="shared" si="3"/>
        <v>15.9000072</v>
      </c>
      <c r="E771" s="111">
        <v>20.0</v>
      </c>
      <c r="F771" s="251">
        <f t="shared" si="75"/>
        <v>137.400141</v>
      </c>
      <c r="G771" s="48">
        <f t="shared" si="5"/>
        <v>0.4320757194</v>
      </c>
      <c r="H771" s="111">
        <f t="shared" si="6"/>
        <v>180.6</v>
      </c>
      <c r="I771" s="252">
        <f t="shared" si="7"/>
        <v>0.5679242711</v>
      </c>
      <c r="J771" s="266">
        <v>3.18000144E8</v>
      </c>
      <c r="K771" s="255">
        <v>2013.0</v>
      </c>
      <c r="L771" s="254" t="s">
        <v>20</v>
      </c>
      <c r="M771" s="267"/>
      <c r="N771" s="267"/>
      <c r="O771" s="267"/>
      <c r="P771" s="267">
        <v>86.0</v>
      </c>
      <c r="Q771" s="255">
        <v>68.0</v>
      </c>
      <c r="R771" s="277">
        <f t="shared" si="76"/>
        <v>77</v>
      </c>
      <c r="S771" s="255">
        <v>82.0</v>
      </c>
      <c r="T771" s="255">
        <v>78.0</v>
      </c>
      <c r="U771" s="255">
        <f t="shared" si="77"/>
        <v>4</v>
      </c>
      <c r="V771" s="255">
        <f t="shared" si="78"/>
        <v>80</v>
      </c>
      <c r="W771" s="277">
        <f t="shared" si="79"/>
        <v>-3</v>
      </c>
      <c r="X771" s="264" t="s">
        <v>1681</v>
      </c>
      <c r="Y771" s="264" t="s">
        <v>1682</v>
      </c>
      <c r="Z771" s="264" t="s">
        <v>1529</v>
      </c>
      <c r="AA771" s="251">
        <f t="shared" si="80"/>
        <v>41.855326</v>
      </c>
      <c r="AB771" s="266">
        <v>4.1855326E7</v>
      </c>
      <c r="AC771" s="266">
        <v>1.37400141E8</v>
      </c>
      <c r="AD771" s="251">
        <f t="shared" si="48"/>
        <v>180.6</v>
      </c>
      <c r="AE771" s="266">
        <v>1.806E8</v>
      </c>
      <c r="AF771" s="258">
        <f t="shared" si="13"/>
        <v>2.0927663</v>
      </c>
      <c r="AG771" s="257"/>
      <c r="AH771" s="257"/>
      <c r="AI771" s="273" t="s">
        <v>1683</v>
      </c>
      <c r="AJ771" s="255"/>
    </row>
    <row r="772" ht="15.75" customHeight="1">
      <c r="A772" s="275" t="s">
        <v>1792</v>
      </c>
      <c r="B772" s="266">
        <f t="shared" si="73"/>
        <v>187.733202</v>
      </c>
      <c r="C772" s="249">
        <f t="shared" si="81"/>
        <v>9.3866601</v>
      </c>
      <c r="D772" s="250">
        <f t="shared" si="3"/>
        <v>9.3866601</v>
      </c>
      <c r="E772" s="111">
        <v>20.0</v>
      </c>
      <c r="F772" s="251">
        <f t="shared" si="75"/>
        <v>56.671993</v>
      </c>
      <c r="G772" s="48">
        <f t="shared" si="5"/>
        <v>0.3018751739</v>
      </c>
      <c r="H772" s="111">
        <f t="shared" si="6"/>
        <v>131.061209</v>
      </c>
      <c r="I772" s="252">
        <f t="shared" si="7"/>
        <v>0.6981248261</v>
      </c>
      <c r="J772" s="266">
        <v>1.87733202E8</v>
      </c>
      <c r="K772" s="255">
        <v>2013.0</v>
      </c>
      <c r="L772" s="254" t="s">
        <v>20</v>
      </c>
      <c r="M772" s="267"/>
      <c r="N772" s="267"/>
      <c r="O772" s="267"/>
      <c r="P772" s="267">
        <v>96.0</v>
      </c>
      <c r="Q772" s="255">
        <v>97.0</v>
      </c>
      <c r="R772" s="277">
        <f t="shared" si="76"/>
        <v>96.5</v>
      </c>
      <c r="S772" s="255">
        <v>90.0</v>
      </c>
      <c r="T772" s="255">
        <v>80.0</v>
      </c>
      <c r="U772" s="255">
        <f t="shared" si="77"/>
        <v>10</v>
      </c>
      <c r="V772" s="255">
        <f t="shared" si="78"/>
        <v>85</v>
      </c>
      <c r="W772" s="277">
        <f t="shared" si="79"/>
        <v>11.5</v>
      </c>
      <c r="X772" s="264" t="s">
        <v>1681</v>
      </c>
      <c r="Y772" s="264" t="s">
        <v>1738</v>
      </c>
      <c r="Z772" s="264" t="s">
        <v>1534</v>
      </c>
      <c r="AA772" s="251">
        <f t="shared" si="80"/>
        <v>0.923715</v>
      </c>
      <c r="AB772" s="266">
        <v>923715.0</v>
      </c>
      <c r="AC772" s="266">
        <v>5.6671993E7</v>
      </c>
      <c r="AD772" s="251">
        <f t="shared" si="48"/>
        <v>131.061209</v>
      </c>
      <c r="AE772" s="266">
        <v>1.31061209E8</v>
      </c>
      <c r="AF772" s="258">
        <f t="shared" si="13"/>
        <v>0.04618575</v>
      </c>
      <c r="AG772" s="257" t="s">
        <v>1608</v>
      </c>
      <c r="AH772" s="264" t="s">
        <v>1793</v>
      </c>
      <c r="AI772" s="273" t="s">
        <v>1794</v>
      </c>
      <c r="AJ772" s="255"/>
    </row>
    <row r="773" ht="15.75" customHeight="1">
      <c r="A773" s="265" t="s">
        <v>2507</v>
      </c>
      <c r="B773" s="266">
        <f t="shared" si="73"/>
        <v>78.378744</v>
      </c>
      <c r="C773" s="249">
        <f t="shared" si="81"/>
        <v>3.9189372</v>
      </c>
      <c r="D773" s="250">
        <f t="shared" si="3"/>
        <v>3.9189372</v>
      </c>
      <c r="E773" s="111">
        <v>20.0</v>
      </c>
      <c r="F773" s="251">
        <f t="shared" si="75"/>
        <v>32.015787</v>
      </c>
      <c r="G773" s="48">
        <f t="shared" si="5"/>
        <v>0.4084753769</v>
      </c>
      <c r="H773" s="111">
        <f t="shared" si="6"/>
        <v>46.362957</v>
      </c>
      <c r="I773" s="252">
        <f t="shared" si="7"/>
        <v>0.5915246231</v>
      </c>
      <c r="J773" s="266">
        <v>7.8378744E7</v>
      </c>
      <c r="K773" s="255">
        <v>2013.0</v>
      </c>
      <c r="L773" s="254" t="s">
        <v>20</v>
      </c>
      <c r="M773" s="267"/>
      <c r="N773" s="267"/>
      <c r="O773" s="267"/>
      <c r="P773" s="267">
        <v>4.0</v>
      </c>
      <c r="Q773" s="255">
        <v>11.0</v>
      </c>
      <c r="R773" s="277">
        <f t="shared" si="76"/>
        <v>7.5</v>
      </c>
      <c r="S773" s="255">
        <v>39.0</v>
      </c>
      <c r="T773" s="255">
        <v>25.0</v>
      </c>
      <c r="U773" s="255">
        <f t="shared" si="77"/>
        <v>14</v>
      </c>
      <c r="V773" s="255">
        <f t="shared" si="78"/>
        <v>32</v>
      </c>
      <c r="W773" s="277">
        <f t="shared" si="79"/>
        <v>-24.5</v>
      </c>
      <c r="X773" s="264" t="s">
        <v>1558</v>
      </c>
      <c r="Y773" s="264" t="s">
        <v>2508</v>
      </c>
      <c r="Z773" s="264" t="s">
        <v>1550</v>
      </c>
      <c r="AA773" s="251">
        <f t="shared" si="80"/>
        <v>14.157367</v>
      </c>
      <c r="AB773" s="266">
        <v>1.4157367E7</v>
      </c>
      <c r="AC773" s="266">
        <v>3.2015787E7</v>
      </c>
      <c r="AD773" s="251">
        <f t="shared" si="48"/>
        <v>46.362957</v>
      </c>
      <c r="AE773" s="266">
        <v>4.6362957E7</v>
      </c>
      <c r="AF773" s="258">
        <f t="shared" si="13"/>
        <v>0.70786835</v>
      </c>
      <c r="AG773" s="257"/>
      <c r="AH773" s="257"/>
      <c r="AI773" s="273" t="s">
        <v>2509</v>
      </c>
      <c r="AJ773" s="255"/>
    </row>
    <row r="774" ht="15.75" customHeight="1">
      <c r="A774" s="265" t="s">
        <v>3122</v>
      </c>
      <c r="B774" s="266">
        <f t="shared" si="73"/>
        <v>53.125354</v>
      </c>
      <c r="C774" s="249">
        <f t="shared" si="81"/>
        <v>2.6562677</v>
      </c>
      <c r="D774" s="250">
        <f t="shared" si="3"/>
        <v>2.6562677</v>
      </c>
      <c r="E774" s="111">
        <v>20.0</v>
      </c>
      <c r="F774" s="251">
        <f t="shared" si="75"/>
        <v>51.975354</v>
      </c>
      <c r="G774" s="48">
        <f t="shared" si="5"/>
        <v>0.9783530854</v>
      </c>
      <c r="H774" s="111">
        <f t="shared" si="6"/>
        <v>1.15</v>
      </c>
      <c r="I774" s="252">
        <f t="shared" si="7"/>
        <v>0.02164691458</v>
      </c>
      <c r="J774" s="266">
        <v>5.3125354E7</v>
      </c>
      <c r="K774" s="255">
        <v>2013.0</v>
      </c>
      <c r="L774" s="254" t="s">
        <v>20</v>
      </c>
      <c r="M774" s="267"/>
      <c r="N774" s="267"/>
      <c r="O774" s="267"/>
      <c r="P774" s="267">
        <v>15.0</v>
      </c>
      <c r="Q774" s="255">
        <v>26.0</v>
      </c>
      <c r="R774" s="277">
        <f t="shared" si="76"/>
        <v>20.5</v>
      </c>
      <c r="S774" s="255">
        <v>66.0</v>
      </c>
      <c r="T774" s="255">
        <v>27.0</v>
      </c>
      <c r="U774" s="255">
        <f t="shared" si="77"/>
        <v>39</v>
      </c>
      <c r="V774" s="255">
        <f t="shared" si="78"/>
        <v>46.5</v>
      </c>
      <c r="W774" s="277">
        <f t="shared" si="79"/>
        <v>-26</v>
      </c>
      <c r="X774" s="264" t="s">
        <v>1547</v>
      </c>
      <c r="Y774" s="264" t="s">
        <v>1547</v>
      </c>
      <c r="Z774" s="264" t="s">
        <v>1534</v>
      </c>
      <c r="AA774" s="251">
        <f t="shared" si="80"/>
        <v>21.641679</v>
      </c>
      <c r="AB774" s="266">
        <v>2.1641679E7</v>
      </c>
      <c r="AC774" s="266">
        <v>5.1975354E7</v>
      </c>
      <c r="AD774" s="251">
        <f t="shared" si="48"/>
        <v>1.15</v>
      </c>
      <c r="AE774" s="266">
        <v>1150000.0</v>
      </c>
      <c r="AF774" s="258">
        <f t="shared" si="13"/>
        <v>1.08208395</v>
      </c>
      <c r="AG774" s="257"/>
      <c r="AH774" s="257"/>
      <c r="AI774" s="273" t="s">
        <v>3123</v>
      </c>
      <c r="AJ774" s="255"/>
    </row>
    <row r="775" ht="15.75" customHeight="1">
      <c r="A775" s="265" t="s">
        <v>3285</v>
      </c>
      <c r="B775" s="266">
        <f t="shared" si="73"/>
        <v>47.241945</v>
      </c>
      <c r="C775" s="249">
        <f t="shared" si="81"/>
        <v>2.36209725</v>
      </c>
      <c r="D775" s="250">
        <f t="shared" si="3"/>
        <v>2.36209725</v>
      </c>
      <c r="E775" s="111">
        <v>20.0</v>
      </c>
      <c r="F775" s="251">
        <f t="shared" si="75"/>
        <v>34.341945</v>
      </c>
      <c r="G775" s="48">
        <f t="shared" si="5"/>
        <v>0.7269375763</v>
      </c>
      <c r="H775" s="111">
        <f t="shared" si="6"/>
        <v>12.9</v>
      </c>
      <c r="I775" s="252">
        <f t="shared" si="7"/>
        <v>0.2730624237</v>
      </c>
      <c r="J775" s="266">
        <v>4.7241945E7</v>
      </c>
      <c r="K775" s="255">
        <v>2013.0</v>
      </c>
      <c r="L775" s="254" t="s">
        <v>20</v>
      </c>
      <c r="M775" s="267"/>
      <c r="N775" s="267"/>
      <c r="O775" s="267"/>
      <c r="P775" s="267">
        <v>19.0</v>
      </c>
      <c r="Q775" s="255">
        <v>31.0</v>
      </c>
      <c r="R775" s="277">
        <f t="shared" si="76"/>
        <v>25</v>
      </c>
      <c r="S775" s="255">
        <v>41.0</v>
      </c>
      <c r="T775" s="255">
        <v>46.0</v>
      </c>
      <c r="U775" s="255">
        <f t="shared" si="77"/>
        <v>-5</v>
      </c>
      <c r="V775" s="255">
        <f t="shared" si="78"/>
        <v>43.5</v>
      </c>
      <c r="W775" s="277">
        <f t="shared" si="79"/>
        <v>-18.5</v>
      </c>
      <c r="X775" s="264" t="s">
        <v>1425</v>
      </c>
      <c r="Y775" s="264" t="s">
        <v>1425</v>
      </c>
      <c r="Z775" s="264" t="s">
        <v>1550</v>
      </c>
      <c r="AA775" s="251">
        <f t="shared" si="80"/>
        <v>21.74447</v>
      </c>
      <c r="AB775" s="266">
        <v>2.174447E7</v>
      </c>
      <c r="AC775" s="266">
        <v>3.4341945E7</v>
      </c>
      <c r="AD775" s="251">
        <f t="shared" si="48"/>
        <v>12.9</v>
      </c>
      <c r="AE775" s="266">
        <v>1.29E7</v>
      </c>
      <c r="AF775" s="258">
        <f t="shared" si="13"/>
        <v>1.0872235</v>
      </c>
      <c r="AG775" s="257"/>
      <c r="AH775" s="257"/>
      <c r="AI775" s="273" t="s">
        <v>3286</v>
      </c>
      <c r="AJ775" s="255"/>
    </row>
    <row r="776" ht="15.75" customHeight="1">
      <c r="A776" s="265" t="s">
        <v>3336</v>
      </c>
      <c r="B776" s="266">
        <f t="shared" si="73"/>
        <v>46.089287</v>
      </c>
      <c r="C776" s="249">
        <f t="shared" si="81"/>
        <v>2.30446435</v>
      </c>
      <c r="D776" s="250">
        <f t="shared" si="3"/>
        <v>2.30446435</v>
      </c>
      <c r="E776" s="111">
        <v>20.0</v>
      </c>
      <c r="F776" s="251">
        <f t="shared" si="75"/>
        <v>26.004851</v>
      </c>
      <c r="G776" s="48">
        <f t="shared" si="5"/>
        <v>0.5642276697</v>
      </c>
      <c r="H776" s="111">
        <f t="shared" si="6"/>
        <v>20.084436</v>
      </c>
      <c r="I776" s="252">
        <f t="shared" si="7"/>
        <v>0.4357723303</v>
      </c>
      <c r="J776" s="266">
        <v>4.6089287E7</v>
      </c>
      <c r="K776" s="255">
        <v>2013.0</v>
      </c>
      <c r="L776" s="254" t="s">
        <v>20</v>
      </c>
      <c r="M776" s="267"/>
      <c r="N776" s="267"/>
      <c r="O776" s="267"/>
      <c r="P776" s="267">
        <v>89.0</v>
      </c>
      <c r="Q776" s="255">
        <v>81.0</v>
      </c>
      <c r="R776" s="277">
        <f t="shared" si="76"/>
        <v>85</v>
      </c>
      <c r="S776" s="255">
        <v>71.0</v>
      </c>
      <c r="T776" s="255">
        <v>77.0</v>
      </c>
      <c r="U776" s="255">
        <f t="shared" si="77"/>
        <v>-6</v>
      </c>
      <c r="V776" s="255">
        <f t="shared" si="78"/>
        <v>74</v>
      </c>
      <c r="W776" s="277">
        <f t="shared" si="79"/>
        <v>11</v>
      </c>
      <c r="X776" s="264" t="s">
        <v>1537</v>
      </c>
      <c r="Y776" s="264" t="s">
        <v>3337</v>
      </c>
      <c r="Z776" s="264" t="s">
        <v>1540</v>
      </c>
      <c r="AA776" s="251">
        <f t="shared" si="80"/>
        <v>8.81179</v>
      </c>
      <c r="AB776" s="266">
        <v>8811790.0</v>
      </c>
      <c r="AC776" s="266">
        <v>2.6004851E7</v>
      </c>
      <c r="AD776" s="251">
        <f t="shared" si="48"/>
        <v>20.084436</v>
      </c>
      <c r="AE776" s="266">
        <v>2.0084436E7</v>
      </c>
      <c r="AF776" s="258">
        <f t="shared" si="13"/>
        <v>0.4405895</v>
      </c>
      <c r="AG776" s="257"/>
      <c r="AH776" s="257"/>
      <c r="AI776" s="273" t="s">
        <v>3338</v>
      </c>
      <c r="AJ776" s="255"/>
    </row>
    <row r="777" ht="15.75" customHeight="1">
      <c r="A777" s="265" t="s">
        <v>4551</v>
      </c>
      <c r="B777" s="266">
        <f t="shared" si="73"/>
        <v>15.008161</v>
      </c>
      <c r="C777" s="249">
        <f t="shared" si="81"/>
        <v>0.75040805</v>
      </c>
      <c r="D777" s="250">
        <f t="shared" si="3"/>
        <v>0.75040805</v>
      </c>
      <c r="E777" s="111">
        <v>20.0</v>
      </c>
      <c r="F777" s="251">
        <f t="shared" si="75"/>
        <v>8.008161</v>
      </c>
      <c r="G777" s="48">
        <f t="shared" si="5"/>
        <v>0.533587093</v>
      </c>
      <c r="H777" s="111">
        <f t="shared" si="6"/>
        <v>7</v>
      </c>
      <c r="I777" s="252">
        <f t="shared" si="7"/>
        <v>0.466412907</v>
      </c>
      <c r="J777" s="266">
        <v>1.5008161E7</v>
      </c>
      <c r="K777" s="255">
        <v>2013.0</v>
      </c>
      <c r="L777" s="254" t="s">
        <v>20</v>
      </c>
      <c r="M777" s="267"/>
      <c r="N777" s="267"/>
      <c r="O777" s="267"/>
      <c r="P777" s="267">
        <v>29.0</v>
      </c>
      <c r="Q777" s="255">
        <v>41.0</v>
      </c>
      <c r="R777" s="277">
        <f t="shared" si="76"/>
        <v>35</v>
      </c>
      <c r="S777" s="255">
        <v>35.0</v>
      </c>
      <c r="T777" s="255">
        <v>60.0</v>
      </c>
      <c r="U777" s="255">
        <f t="shared" si="77"/>
        <v>-25</v>
      </c>
      <c r="V777" s="255">
        <f t="shared" si="78"/>
        <v>47.5</v>
      </c>
      <c r="W777" s="277">
        <f t="shared" si="79"/>
        <v>-12.5</v>
      </c>
      <c r="X777" s="264" t="s">
        <v>1537</v>
      </c>
      <c r="Y777" s="264" t="s">
        <v>2757</v>
      </c>
      <c r="Z777" s="264" t="s">
        <v>1550</v>
      </c>
      <c r="AA777" s="251">
        <f t="shared" si="80"/>
        <v>3.837183</v>
      </c>
      <c r="AB777" s="266">
        <v>3837183.0</v>
      </c>
      <c r="AC777" s="266">
        <v>8008161.0</v>
      </c>
      <c r="AD777" s="251">
        <f t="shared" si="48"/>
        <v>7</v>
      </c>
      <c r="AE777" s="266">
        <v>7000000.0</v>
      </c>
      <c r="AF777" s="258">
        <f t="shared" si="13"/>
        <v>0.19185915</v>
      </c>
      <c r="AG777" s="257"/>
      <c r="AH777" s="257"/>
      <c r="AI777" s="273" t="s">
        <v>4552</v>
      </c>
      <c r="AJ777" s="255"/>
    </row>
    <row r="778" ht="15.75" customHeight="1">
      <c r="A778" s="265" t="s">
        <v>4593</v>
      </c>
      <c r="B778" s="266">
        <f t="shared" si="73"/>
        <v>15.434849</v>
      </c>
      <c r="C778" s="249">
        <f t="shared" si="81"/>
        <v>0.7015840455</v>
      </c>
      <c r="D778" s="250">
        <f t="shared" si="3"/>
        <v>0.7015840455</v>
      </c>
      <c r="E778" s="251">
        <v>22.0</v>
      </c>
      <c r="F778" s="251">
        <f t="shared" si="75"/>
        <v>11.330849</v>
      </c>
      <c r="G778" s="48">
        <f t="shared" si="5"/>
        <v>0.734108186</v>
      </c>
      <c r="H778" s="111">
        <f t="shared" si="6"/>
        <v>4.104</v>
      </c>
      <c r="I778" s="252">
        <f t="shared" si="7"/>
        <v>0.265891814</v>
      </c>
      <c r="J778" s="266">
        <v>1.5434849E7</v>
      </c>
      <c r="K778" s="255">
        <v>2013.0</v>
      </c>
      <c r="L778" s="254" t="s">
        <v>20</v>
      </c>
      <c r="M778" s="267"/>
      <c r="N778" s="267"/>
      <c r="O778" s="267"/>
      <c r="P778" s="267">
        <v>53.0</v>
      </c>
      <c r="Q778" s="255">
        <v>63.0</v>
      </c>
      <c r="R778" s="277">
        <f t="shared" si="76"/>
        <v>58</v>
      </c>
      <c r="S778" s="255">
        <v>52.0</v>
      </c>
      <c r="T778" s="255">
        <v>73.0</v>
      </c>
      <c r="U778" s="255">
        <f t="shared" si="77"/>
        <v>-21</v>
      </c>
      <c r="V778" s="255">
        <f t="shared" si="78"/>
        <v>62.5</v>
      </c>
      <c r="W778" s="277">
        <f t="shared" si="79"/>
        <v>-4.5</v>
      </c>
      <c r="X778" s="264" t="s">
        <v>1547</v>
      </c>
      <c r="Y778" s="264" t="s">
        <v>3127</v>
      </c>
      <c r="Z778" s="264" t="s">
        <v>1540</v>
      </c>
      <c r="AA778" s="251">
        <f t="shared" si="80"/>
        <v>5.220288</v>
      </c>
      <c r="AB778" s="266">
        <v>5220288.0</v>
      </c>
      <c r="AC778" s="266">
        <v>1.1330849E7</v>
      </c>
      <c r="AD778" s="251">
        <f t="shared" si="48"/>
        <v>4.104</v>
      </c>
      <c r="AE778" s="266">
        <v>4104000.0</v>
      </c>
      <c r="AF778" s="258">
        <f t="shared" si="13"/>
        <v>0.2372858182</v>
      </c>
      <c r="AG778" s="257"/>
      <c r="AH778" s="257"/>
      <c r="AI778" s="273" t="s">
        <v>4594</v>
      </c>
      <c r="AJ778" s="255"/>
    </row>
    <row r="779" ht="15.75" customHeight="1">
      <c r="A779" s="265" t="s">
        <v>3534</v>
      </c>
      <c r="B779" s="266">
        <f t="shared" si="73"/>
        <v>47.351251</v>
      </c>
      <c r="C779" s="249">
        <f t="shared" si="81"/>
        <v>2.058750043</v>
      </c>
      <c r="D779" s="250">
        <f t="shared" si="3"/>
        <v>2.058750043</v>
      </c>
      <c r="E779" s="251">
        <v>23.0</v>
      </c>
      <c r="F779" s="251">
        <f t="shared" si="75"/>
        <v>25.568251</v>
      </c>
      <c r="G779" s="48">
        <f t="shared" si="5"/>
        <v>0.5399699155</v>
      </c>
      <c r="H779" s="111">
        <f t="shared" si="6"/>
        <v>21.783</v>
      </c>
      <c r="I779" s="252">
        <f t="shared" si="7"/>
        <v>0.4600300845</v>
      </c>
      <c r="J779" s="266">
        <v>4.7351251E7</v>
      </c>
      <c r="K779" s="255">
        <v>2013.0</v>
      </c>
      <c r="L779" s="254" t="s">
        <v>20</v>
      </c>
      <c r="M779" s="267"/>
      <c r="N779" s="267"/>
      <c r="O779" s="267"/>
      <c r="P779" s="267">
        <v>94.0</v>
      </c>
      <c r="Q779" s="33">
        <v>90.0</v>
      </c>
      <c r="R779" s="277">
        <f t="shared" si="76"/>
        <v>92</v>
      </c>
      <c r="S779" s="255">
        <v>82.0</v>
      </c>
      <c r="T779" s="255">
        <v>85.0</v>
      </c>
      <c r="U779" s="255">
        <f t="shared" si="77"/>
        <v>-3</v>
      </c>
      <c r="V779" s="255">
        <f t="shared" si="78"/>
        <v>83.5</v>
      </c>
      <c r="W779" s="277">
        <f t="shared" si="79"/>
        <v>8.5</v>
      </c>
      <c r="X779" s="257" t="s">
        <v>1629</v>
      </c>
      <c r="Y779" s="264" t="s">
        <v>3535</v>
      </c>
      <c r="Z779" s="264" t="s">
        <v>1540</v>
      </c>
      <c r="AA779" s="251">
        <f t="shared" si="80"/>
        <v>0.260382</v>
      </c>
      <c r="AB779" s="266">
        <v>260382.0</v>
      </c>
      <c r="AC779" s="266">
        <v>2.5568251E7</v>
      </c>
      <c r="AD779" s="251">
        <f t="shared" si="48"/>
        <v>21.783</v>
      </c>
      <c r="AE779" s="266">
        <v>2.1783E7</v>
      </c>
      <c r="AF779" s="258">
        <f t="shared" si="13"/>
        <v>0.01132095652</v>
      </c>
      <c r="AG779" s="257" t="s">
        <v>1608</v>
      </c>
      <c r="AH779" s="264" t="s">
        <v>3536</v>
      </c>
      <c r="AI779" s="273" t="s">
        <v>3537</v>
      </c>
      <c r="AJ779" s="255"/>
    </row>
    <row r="780" ht="15.75" customHeight="1">
      <c r="A780" s="265" t="s">
        <v>2942</v>
      </c>
      <c r="B780" s="266">
        <f t="shared" si="73"/>
        <v>74.188937</v>
      </c>
      <c r="C780" s="249">
        <f t="shared" si="81"/>
        <v>2.96755748</v>
      </c>
      <c r="D780" s="250">
        <f t="shared" si="3"/>
        <v>2.96755748</v>
      </c>
      <c r="E780" s="251">
        <v>25.0</v>
      </c>
      <c r="F780" s="251">
        <f t="shared" si="75"/>
        <v>37.73881</v>
      </c>
      <c r="G780" s="48">
        <f t="shared" si="5"/>
        <v>0.5086851426</v>
      </c>
      <c r="H780" s="111">
        <f t="shared" si="6"/>
        <v>36.450127</v>
      </c>
      <c r="I780" s="252">
        <f t="shared" si="7"/>
        <v>0.4913148574</v>
      </c>
      <c r="J780" s="266">
        <v>7.4188937E7</v>
      </c>
      <c r="K780" s="255">
        <v>2013.0</v>
      </c>
      <c r="L780" s="254" t="s">
        <v>20</v>
      </c>
      <c r="M780" s="267"/>
      <c r="N780" s="267"/>
      <c r="O780" s="267"/>
      <c r="P780" s="267">
        <v>64.0</v>
      </c>
      <c r="Q780" s="255">
        <v>58.0</v>
      </c>
      <c r="R780" s="277">
        <f t="shared" si="76"/>
        <v>61</v>
      </c>
      <c r="S780" s="255">
        <v>66.0</v>
      </c>
      <c r="T780" s="255">
        <v>70.0</v>
      </c>
      <c r="U780" s="255">
        <f t="shared" si="77"/>
        <v>-4</v>
      </c>
      <c r="V780" s="255">
        <f t="shared" si="78"/>
        <v>68</v>
      </c>
      <c r="W780" s="277">
        <f t="shared" si="79"/>
        <v>-7</v>
      </c>
      <c r="X780" s="264" t="s">
        <v>1547</v>
      </c>
      <c r="Y780" s="264" t="s">
        <v>1574</v>
      </c>
      <c r="Z780" s="264" t="s">
        <v>1534</v>
      </c>
      <c r="AA780" s="251">
        <f t="shared" si="80"/>
        <v>0.179302</v>
      </c>
      <c r="AB780" s="266">
        <v>179302.0</v>
      </c>
      <c r="AC780" s="266">
        <v>3.773881E7</v>
      </c>
      <c r="AD780" s="251">
        <f t="shared" si="48"/>
        <v>36.450127</v>
      </c>
      <c r="AE780" s="266">
        <v>3.6450127E7</v>
      </c>
      <c r="AF780" s="258">
        <f t="shared" si="13"/>
        <v>0.00717208</v>
      </c>
      <c r="AG780" s="257"/>
      <c r="AH780" s="257"/>
      <c r="AI780" s="273" t="s">
        <v>2943</v>
      </c>
      <c r="AJ780" s="255"/>
    </row>
    <row r="781" ht="15.75" customHeight="1">
      <c r="A781" s="265" t="s">
        <v>3460</v>
      </c>
      <c r="B781" s="266">
        <f t="shared" si="73"/>
        <v>53.396354</v>
      </c>
      <c r="C781" s="249">
        <f t="shared" si="81"/>
        <v>2.13585416</v>
      </c>
      <c r="D781" s="250">
        <f t="shared" si="3"/>
        <v>2.13585416</v>
      </c>
      <c r="E781" s="251">
        <v>25.0</v>
      </c>
      <c r="F781" s="251">
        <f t="shared" si="75"/>
        <v>52.543354</v>
      </c>
      <c r="G781" s="48">
        <f t="shared" si="5"/>
        <v>0.9840251265</v>
      </c>
      <c r="H781" s="111">
        <f t="shared" si="6"/>
        <v>0.853</v>
      </c>
      <c r="I781" s="252">
        <f t="shared" si="7"/>
        <v>0.01597487349</v>
      </c>
      <c r="J781" s="266">
        <v>5.3396354E7</v>
      </c>
      <c r="K781" s="255">
        <v>2013.0</v>
      </c>
      <c r="L781" s="254" t="s">
        <v>20</v>
      </c>
      <c r="M781" s="267"/>
      <c r="N781" s="267"/>
      <c r="O781" s="267"/>
      <c r="P781" s="267">
        <v>18.0</v>
      </c>
      <c r="Q781" s="255">
        <v>28.0</v>
      </c>
      <c r="R781" s="277">
        <f t="shared" si="76"/>
        <v>23</v>
      </c>
      <c r="S781" s="255">
        <v>71.0</v>
      </c>
      <c r="T781" s="255">
        <v>37.0</v>
      </c>
      <c r="U781" s="255">
        <f t="shared" si="77"/>
        <v>34</v>
      </c>
      <c r="V781" s="255">
        <f t="shared" si="78"/>
        <v>54</v>
      </c>
      <c r="W781" s="277">
        <f t="shared" si="79"/>
        <v>-31</v>
      </c>
      <c r="X781" s="264" t="s">
        <v>1547</v>
      </c>
      <c r="Y781" s="264" t="s">
        <v>1574</v>
      </c>
      <c r="Z781" s="264" t="s">
        <v>1534</v>
      </c>
      <c r="AA781" s="251">
        <f t="shared" si="80"/>
        <v>16.007634</v>
      </c>
      <c r="AB781" s="266">
        <v>1.6007634E7</v>
      </c>
      <c r="AC781" s="266">
        <v>5.2543354E7</v>
      </c>
      <c r="AD781" s="251">
        <f t="shared" si="48"/>
        <v>0.853</v>
      </c>
      <c r="AE781" s="266">
        <v>853000.0</v>
      </c>
      <c r="AF781" s="258">
        <f t="shared" si="13"/>
        <v>0.64030536</v>
      </c>
      <c r="AG781" s="257"/>
      <c r="AH781" s="257"/>
      <c r="AI781" s="273" t="s">
        <v>3461</v>
      </c>
      <c r="AJ781" s="255"/>
    </row>
    <row r="782" ht="15.75" customHeight="1">
      <c r="A782" s="265" t="s">
        <v>2751</v>
      </c>
      <c r="B782" s="266">
        <f t="shared" si="73"/>
        <v>86.175291</v>
      </c>
      <c r="C782" s="249">
        <f t="shared" si="81"/>
        <v>3.314434269</v>
      </c>
      <c r="D782" s="250">
        <f t="shared" si="3"/>
        <v>3.314434269</v>
      </c>
      <c r="E782" s="111">
        <v>26.0</v>
      </c>
      <c r="F782" s="251">
        <f t="shared" si="75"/>
        <v>49.875291</v>
      </c>
      <c r="G782" s="48">
        <f t="shared" si="5"/>
        <v>0.5787655652</v>
      </c>
      <c r="H782" s="111">
        <f t="shared" si="6"/>
        <v>36.3</v>
      </c>
      <c r="I782" s="252">
        <f t="shared" si="7"/>
        <v>0.4212344348</v>
      </c>
      <c r="J782" s="266">
        <v>8.6175291E7</v>
      </c>
      <c r="K782" s="255">
        <v>2013.0</v>
      </c>
      <c r="L782" s="254" t="s">
        <v>20</v>
      </c>
      <c r="M782" s="267"/>
      <c r="N782" s="267"/>
      <c r="O782" s="267"/>
      <c r="P782" s="267">
        <v>49.0</v>
      </c>
      <c r="Q782" s="255">
        <v>45.0</v>
      </c>
      <c r="R782" s="277">
        <f t="shared" si="76"/>
        <v>47</v>
      </c>
      <c r="S782" s="255">
        <v>47.0</v>
      </c>
      <c r="T782" s="255">
        <v>65.0</v>
      </c>
      <c r="U782" s="255">
        <f t="shared" si="77"/>
        <v>-18</v>
      </c>
      <c r="V782" s="255">
        <f t="shared" si="78"/>
        <v>56</v>
      </c>
      <c r="W782" s="277">
        <f t="shared" si="79"/>
        <v>-9</v>
      </c>
      <c r="X782" s="264" t="s">
        <v>1537</v>
      </c>
      <c r="Y782" s="264" t="s">
        <v>2752</v>
      </c>
      <c r="Z782" s="264" t="s">
        <v>1534</v>
      </c>
      <c r="AA782" s="251">
        <f t="shared" si="80"/>
        <v>20.244505</v>
      </c>
      <c r="AB782" s="266">
        <v>2.0244505E7</v>
      </c>
      <c r="AC782" s="266">
        <v>4.9875291E7</v>
      </c>
      <c r="AD782" s="251">
        <f t="shared" si="48"/>
        <v>36.3</v>
      </c>
      <c r="AE782" s="266">
        <v>3.63E7</v>
      </c>
      <c r="AF782" s="258">
        <f t="shared" si="13"/>
        <v>0.7786348077</v>
      </c>
      <c r="AG782" s="257"/>
      <c r="AH782" s="257"/>
      <c r="AI782" s="273" t="s">
        <v>2753</v>
      </c>
      <c r="AJ782" s="255"/>
    </row>
    <row r="783" ht="15.75" customHeight="1">
      <c r="A783" s="265" t="s">
        <v>3594</v>
      </c>
      <c r="B783" s="266">
        <f t="shared" si="73"/>
        <v>51.164106</v>
      </c>
      <c r="C783" s="249">
        <f t="shared" si="81"/>
        <v>1.967850231</v>
      </c>
      <c r="D783" s="250">
        <f t="shared" si="3"/>
        <v>1.967850231</v>
      </c>
      <c r="E783" s="111">
        <v>26.0</v>
      </c>
      <c r="F783" s="251">
        <f t="shared" si="75"/>
        <v>30.664106</v>
      </c>
      <c r="G783" s="48">
        <f t="shared" si="5"/>
        <v>0.5993284824</v>
      </c>
      <c r="H783" s="111">
        <f t="shared" si="6"/>
        <v>20.5</v>
      </c>
      <c r="I783" s="252">
        <f t="shared" si="7"/>
        <v>0.4006715176</v>
      </c>
      <c r="J783" s="266">
        <v>5.1164106E7</v>
      </c>
      <c r="K783" s="255">
        <v>2013.0</v>
      </c>
      <c r="L783" s="254" t="s">
        <v>20</v>
      </c>
      <c r="M783" s="267"/>
      <c r="N783" s="267"/>
      <c r="O783" s="267"/>
      <c r="P783" s="267">
        <v>39.0</v>
      </c>
      <c r="Q783" s="255">
        <v>44.0</v>
      </c>
      <c r="R783" s="277">
        <f t="shared" si="76"/>
        <v>41.5</v>
      </c>
      <c r="S783" s="255">
        <v>47.0</v>
      </c>
      <c r="T783" s="255">
        <v>61.0</v>
      </c>
      <c r="U783" s="255">
        <f t="shared" si="77"/>
        <v>-14</v>
      </c>
      <c r="V783" s="255">
        <f t="shared" si="78"/>
        <v>54</v>
      </c>
      <c r="W783" s="277">
        <f t="shared" si="79"/>
        <v>-12.5</v>
      </c>
      <c r="X783" s="264" t="s">
        <v>1547</v>
      </c>
      <c r="Y783" s="264" t="s">
        <v>1574</v>
      </c>
      <c r="Z783" s="264" t="s">
        <v>1540</v>
      </c>
      <c r="AA783" s="251">
        <f t="shared" si="80"/>
        <v>7.944977</v>
      </c>
      <c r="AB783" s="266">
        <v>7944977.0</v>
      </c>
      <c r="AC783" s="266">
        <v>3.0664106E7</v>
      </c>
      <c r="AD783" s="251">
        <f t="shared" si="48"/>
        <v>20.5</v>
      </c>
      <c r="AE783" s="266">
        <v>2.05E7</v>
      </c>
      <c r="AF783" s="258">
        <f t="shared" si="13"/>
        <v>0.3055760385</v>
      </c>
      <c r="AG783" s="257"/>
      <c r="AH783" s="257"/>
      <c r="AI783" s="273" t="s">
        <v>3595</v>
      </c>
      <c r="AJ783" s="255"/>
    </row>
    <row r="784" ht="15.75" customHeight="1">
      <c r="A784" s="275" t="s">
        <v>2258</v>
      </c>
      <c r="B784" s="266">
        <f t="shared" si="73"/>
        <v>134.40245</v>
      </c>
      <c r="C784" s="249">
        <f t="shared" si="81"/>
        <v>4.8000875</v>
      </c>
      <c r="D784" s="250">
        <f t="shared" si="3"/>
        <v>4.8000875</v>
      </c>
      <c r="E784" s="251">
        <v>28.0</v>
      </c>
      <c r="F784" s="251">
        <f t="shared" si="75"/>
        <v>63.914167</v>
      </c>
      <c r="G784" s="48">
        <f t="shared" si="5"/>
        <v>0.475543169</v>
      </c>
      <c r="H784" s="111">
        <f t="shared" si="6"/>
        <v>70.488283</v>
      </c>
      <c r="I784" s="252">
        <f t="shared" si="7"/>
        <v>0.524456831</v>
      </c>
      <c r="J784" s="266">
        <v>1.3440245E8</v>
      </c>
      <c r="K784" s="255">
        <v>2013.0</v>
      </c>
      <c r="L784" s="254" t="s">
        <v>20</v>
      </c>
      <c r="M784" s="267"/>
      <c r="N784" s="267"/>
      <c r="O784" s="267"/>
      <c r="P784" s="267">
        <v>46.0</v>
      </c>
      <c r="Q784" s="255">
        <v>48.0</v>
      </c>
      <c r="R784" s="277">
        <f t="shared" si="76"/>
        <v>47</v>
      </c>
      <c r="S784" s="255">
        <v>60.0</v>
      </c>
      <c r="T784" s="255">
        <v>70.0</v>
      </c>
      <c r="U784" s="255">
        <f t="shared" si="77"/>
        <v>-10</v>
      </c>
      <c r="V784" s="255">
        <f t="shared" si="78"/>
        <v>65</v>
      </c>
      <c r="W784" s="277">
        <f t="shared" si="79"/>
        <v>-18</v>
      </c>
      <c r="X784" s="264" t="s">
        <v>1558</v>
      </c>
      <c r="Y784" s="264" t="s">
        <v>1558</v>
      </c>
      <c r="Z784" s="264" t="s">
        <v>1540</v>
      </c>
      <c r="AA784" s="251">
        <f t="shared" si="80"/>
        <v>16.334566</v>
      </c>
      <c r="AB784" s="266">
        <v>1.6334566E7</v>
      </c>
      <c r="AC784" s="266">
        <v>6.3914167E7</v>
      </c>
      <c r="AD784" s="251">
        <f t="shared" si="48"/>
        <v>70.488283</v>
      </c>
      <c r="AE784" s="266">
        <v>7.0488283E7</v>
      </c>
      <c r="AF784" s="258">
        <f t="shared" si="13"/>
        <v>0.5833773571</v>
      </c>
      <c r="AG784" s="257"/>
      <c r="AH784" s="257"/>
      <c r="AI784" s="273" t="s">
        <v>2259</v>
      </c>
      <c r="AJ784" s="255"/>
    </row>
    <row r="785" ht="15.75" customHeight="1">
      <c r="A785" s="265" t="s">
        <v>2662</v>
      </c>
      <c r="B785" s="266">
        <f t="shared" si="73"/>
        <v>97.59414</v>
      </c>
      <c r="C785" s="249">
        <f t="shared" si="81"/>
        <v>3.485505</v>
      </c>
      <c r="D785" s="250">
        <f t="shared" si="3"/>
        <v>3.485505</v>
      </c>
      <c r="E785" s="251">
        <v>28.0</v>
      </c>
      <c r="F785" s="251">
        <f t="shared" si="75"/>
        <v>71.34912</v>
      </c>
      <c r="G785" s="48">
        <f t="shared" si="5"/>
        <v>0.7310799603</v>
      </c>
      <c r="H785" s="111">
        <f t="shared" si="6"/>
        <v>26.24502</v>
      </c>
      <c r="I785" s="252">
        <f t="shared" si="7"/>
        <v>0.2689200397</v>
      </c>
      <c r="J785" s="266">
        <v>9.759414E7</v>
      </c>
      <c r="K785" s="255">
        <v>2013.0</v>
      </c>
      <c r="L785" s="254" t="s">
        <v>20</v>
      </c>
      <c r="M785" s="267"/>
      <c r="N785" s="267"/>
      <c r="O785" s="267"/>
      <c r="P785" s="267">
        <v>12.0</v>
      </c>
      <c r="Q785" s="255">
        <v>34.0</v>
      </c>
      <c r="R785" s="277">
        <f t="shared" si="76"/>
        <v>23</v>
      </c>
      <c r="S785" s="255">
        <v>67.0</v>
      </c>
      <c r="T785" s="255">
        <v>54.0</v>
      </c>
      <c r="U785" s="255">
        <f t="shared" si="77"/>
        <v>13</v>
      </c>
      <c r="V785" s="255">
        <f t="shared" si="78"/>
        <v>60.5</v>
      </c>
      <c r="W785" s="277">
        <f t="shared" si="79"/>
        <v>-37.5</v>
      </c>
      <c r="X785" s="264" t="s">
        <v>1547</v>
      </c>
      <c r="Y785" s="264" t="s">
        <v>2663</v>
      </c>
      <c r="Z785" s="264" t="s">
        <v>1534</v>
      </c>
      <c r="AA785" s="251">
        <f t="shared" si="80"/>
        <v>21.401594</v>
      </c>
      <c r="AB785" s="266">
        <v>2.1401594E7</v>
      </c>
      <c r="AC785" s="266">
        <v>7.134912E7</v>
      </c>
      <c r="AD785" s="251">
        <f t="shared" si="48"/>
        <v>26.24502</v>
      </c>
      <c r="AE785" s="266">
        <v>2.624502E7</v>
      </c>
      <c r="AF785" s="258">
        <f t="shared" si="13"/>
        <v>0.7643426429</v>
      </c>
      <c r="AG785" s="257"/>
      <c r="AH785" s="257"/>
      <c r="AI785" s="273" t="s">
        <v>2664</v>
      </c>
      <c r="AJ785" s="255"/>
    </row>
    <row r="786" ht="15.75" customHeight="1">
      <c r="A786" s="265" t="s">
        <v>3435</v>
      </c>
      <c r="B786" s="266">
        <f t="shared" si="73"/>
        <v>60.795985</v>
      </c>
      <c r="C786" s="249">
        <f t="shared" si="81"/>
        <v>2.171285179</v>
      </c>
      <c r="D786" s="250">
        <f t="shared" si="3"/>
        <v>2.171285179</v>
      </c>
      <c r="E786" s="251">
        <v>28.0</v>
      </c>
      <c r="F786" s="251">
        <f t="shared" si="75"/>
        <v>28.795985</v>
      </c>
      <c r="G786" s="48">
        <f t="shared" si="5"/>
        <v>0.4736494523</v>
      </c>
      <c r="H786" s="111">
        <f t="shared" si="6"/>
        <v>32</v>
      </c>
      <c r="I786" s="252">
        <f t="shared" si="7"/>
        <v>0.5263505477</v>
      </c>
      <c r="J786" s="266">
        <v>6.0795985E7</v>
      </c>
      <c r="K786" s="255">
        <v>2013.0</v>
      </c>
      <c r="L786" s="254" t="s">
        <v>20</v>
      </c>
      <c r="M786" s="267"/>
      <c r="N786" s="267"/>
      <c r="O786" s="267"/>
      <c r="P786" s="267">
        <v>30.0</v>
      </c>
      <c r="Q786" s="255">
        <v>41.0</v>
      </c>
      <c r="R786" s="277">
        <f t="shared" si="76"/>
        <v>35.5</v>
      </c>
      <c r="S786" s="255">
        <v>58.0</v>
      </c>
      <c r="T786" s="255">
        <v>72.0</v>
      </c>
      <c r="U786" s="255">
        <f t="shared" si="77"/>
        <v>-14</v>
      </c>
      <c r="V786" s="255">
        <f t="shared" si="78"/>
        <v>65</v>
      </c>
      <c r="W786" s="277">
        <f t="shared" si="79"/>
        <v>-29.5</v>
      </c>
      <c r="X786" s="264" t="s">
        <v>1537</v>
      </c>
      <c r="Y786" s="264" t="s">
        <v>3436</v>
      </c>
      <c r="Z786" s="264" t="s">
        <v>1550</v>
      </c>
      <c r="AA786" s="251">
        <f t="shared" si="80"/>
        <v>13.332955</v>
      </c>
      <c r="AB786" s="266">
        <v>1.3332955E7</v>
      </c>
      <c r="AC786" s="266">
        <v>2.8795985E7</v>
      </c>
      <c r="AD786" s="251">
        <f t="shared" si="48"/>
        <v>32</v>
      </c>
      <c r="AE786" s="266">
        <v>3.2E7</v>
      </c>
      <c r="AF786" s="258">
        <f t="shared" si="13"/>
        <v>0.4761769643</v>
      </c>
      <c r="AG786" s="257"/>
      <c r="AH786" s="257"/>
      <c r="AI786" s="273" t="s">
        <v>3437</v>
      </c>
      <c r="AJ786" s="255"/>
    </row>
    <row r="787" ht="15.75" customHeight="1">
      <c r="A787" s="275" t="s">
        <v>2096</v>
      </c>
      <c r="B787" s="266">
        <f t="shared" si="73"/>
        <v>176.598908</v>
      </c>
      <c r="C787" s="249">
        <f t="shared" si="81"/>
        <v>5.886630267</v>
      </c>
      <c r="D787" s="250">
        <f t="shared" si="3"/>
        <v>5.886630267</v>
      </c>
      <c r="E787" s="111">
        <v>30.0</v>
      </c>
      <c r="F787" s="251">
        <f t="shared" si="75"/>
        <v>116.632095</v>
      </c>
      <c r="G787" s="48">
        <f t="shared" si="5"/>
        <v>0.6604349728</v>
      </c>
      <c r="H787" s="111">
        <f t="shared" si="6"/>
        <v>59.966813</v>
      </c>
      <c r="I787" s="252">
        <f t="shared" si="7"/>
        <v>0.3395650272</v>
      </c>
      <c r="J787" s="266">
        <v>1.76598908E8</v>
      </c>
      <c r="K787" s="255">
        <v>2013.0</v>
      </c>
      <c r="L787" s="254" t="s">
        <v>20</v>
      </c>
      <c r="M787" s="267"/>
      <c r="N787" s="267"/>
      <c r="O787" s="267"/>
      <c r="P787" s="267">
        <v>72.0</v>
      </c>
      <c r="Q787" s="255">
        <v>66.0</v>
      </c>
      <c r="R787" s="277">
        <f t="shared" si="76"/>
        <v>69</v>
      </c>
      <c r="S787" s="255">
        <v>78.0</v>
      </c>
      <c r="T787" s="255">
        <v>67.0</v>
      </c>
      <c r="U787" s="255">
        <f t="shared" si="77"/>
        <v>11</v>
      </c>
      <c r="V787" s="255">
        <f t="shared" si="78"/>
        <v>72.5</v>
      </c>
      <c r="W787" s="277">
        <f t="shared" si="79"/>
        <v>-3.5</v>
      </c>
      <c r="X787" s="264" t="s">
        <v>1681</v>
      </c>
      <c r="Y787" s="264" t="s">
        <v>1738</v>
      </c>
      <c r="Z787" s="264" t="s">
        <v>1529</v>
      </c>
      <c r="AA787" s="251">
        <f t="shared" si="80"/>
        <v>24.637312</v>
      </c>
      <c r="AB787" s="266">
        <v>2.4637312E7</v>
      </c>
      <c r="AC787" s="266">
        <v>1.16632095E8</v>
      </c>
      <c r="AD787" s="251">
        <f t="shared" si="48"/>
        <v>59.966813</v>
      </c>
      <c r="AE787" s="266">
        <v>5.9966813E7</v>
      </c>
      <c r="AF787" s="258">
        <f t="shared" si="13"/>
        <v>0.8212437333</v>
      </c>
      <c r="AG787" s="257"/>
      <c r="AH787" s="257"/>
      <c r="AI787" s="273" t="s">
        <v>2097</v>
      </c>
      <c r="AJ787" s="255"/>
    </row>
    <row r="788" ht="15.75" customHeight="1">
      <c r="A788" s="265" t="s">
        <v>2995</v>
      </c>
      <c r="B788" s="266">
        <f t="shared" si="73"/>
        <v>84.790678</v>
      </c>
      <c r="C788" s="249">
        <f t="shared" si="81"/>
        <v>2.826355933</v>
      </c>
      <c r="D788" s="250">
        <f t="shared" si="3"/>
        <v>2.826355933</v>
      </c>
      <c r="E788" s="111">
        <v>30.0</v>
      </c>
      <c r="F788" s="251">
        <f t="shared" si="75"/>
        <v>35.266619</v>
      </c>
      <c r="G788" s="48">
        <f t="shared" si="5"/>
        <v>0.4159256634</v>
      </c>
      <c r="H788" s="111">
        <f t="shared" si="6"/>
        <v>49.524059</v>
      </c>
      <c r="I788" s="252">
        <f t="shared" si="7"/>
        <v>0.5840743366</v>
      </c>
      <c r="J788" s="266">
        <v>8.4790678E7</v>
      </c>
      <c r="K788" s="255">
        <v>2013.0</v>
      </c>
      <c r="L788" s="254" t="s">
        <v>20</v>
      </c>
      <c r="M788" s="267"/>
      <c r="N788" s="267"/>
      <c r="O788" s="267"/>
      <c r="P788" s="267">
        <v>48.0</v>
      </c>
      <c r="Q788" s="255">
        <v>53.0</v>
      </c>
      <c r="R788" s="277">
        <f t="shared" si="76"/>
        <v>50.5</v>
      </c>
      <c r="S788" s="255">
        <v>45.0</v>
      </c>
      <c r="T788" s="255">
        <v>62.0</v>
      </c>
      <c r="U788" s="255">
        <f t="shared" si="77"/>
        <v>-17</v>
      </c>
      <c r="V788" s="255">
        <f t="shared" si="78"/>
        <v>53.5</v>
      </c>
      <c r="W788" s="277">
        <f t="shared" si="79"/>
        <v>-3</v>
      </c>
      <c r="X788" s="257" t="s">
        <v>1629</v>
      </c>
      <c r="Y788" s="264" t="s">
        <v>2996</v>
      </c>
      <c r="Z788" s="264" t="s">
        <v>2997</v>
      </c>
      <c r="AA788" s="251">
        <f t="shared" si="80"/>
        <v>12.101552</v>
      </c>
      <c r="AB788" s="266">
        <v>1.2101552E7</v>
      </c>
      <c r="AC788" s="266">
        <v>3.5266619E7</v>
      </c>
      <c r="AD788" s="251">
        <f t="shared" si="48"/>
        <v>49.524059</v>
      </c>
      <c r="AE788" s="266">
        <v>4.9524059E7</v>
      </c>
      <c r="AF788" s="258">
        <f t="shared" si="13"/>
        <v>0.4033850667</v>
      </c>
      <c r="AG788" s="257"/>
      <c r="AH788" s="257"/>
      <c r="AI788" s="273" t="s">
        <v>2998</v>
      </c>
      <c r="AJ788" s="255"/>
    </row>
    <row r="789" ht="15.75" customHeight="1">
      <c r="A789" s="265" t="s">
        <v>3144</v>
      </c>
      <c r="B789" s="266">
        <f t="shared" si="73"/>
        <v>78.418811</v>
      </c>
      <c r="C789" s="249">
        <f t="shared" si="81"/>
        <v>2.613960367</v>
      </c>
      <c r="D789" s="250">
        <f t="shared" si="3"/>
        <v>2.613960367</v>
      </c>
      <c r="E789" s="111">
        <v>30.0</v>
      </c>
      <c r="F789" s="251">
        <f t="shared" si="75"/>
        <v>36.918811</v>
      </c>
      <c r="G789" s="48">
        <f t="shared" si="5"/>
        <v>0.4707902419</v>
      </c>
      <c r="H789" s="111">
        <f t="shared" si="6"/>
        <v>41.5</v>
      </c>
      <c r="I789" s="252">
        <f t="shared" si="7"/>
        <v>0.5292097581</v>
      </c>
      <c r="J789" s="266">
        <v>7.8418811E7</v>
      </c>
      <c r="K789" s="255">
        <v>2013.0</v>
      </c>
      <c r="L789" s="254" t="s">
        <v>20</v>
      </c>
      <c r="M789" s="267"/>
      <c r="N789" s="267"/>
      <c r="O789" s="267"/>
      <c r="P789" s="267">
        <v>29.0</v>
      </c>
      <c r="Q789" s="255">
        <v>42.0</v>
      </c>
      <c r="R789" s="277">
        <f t="shared" si="76"/>
        <v>35.5</v>
      </c>
      <c r="S789" s="255">
        <v>41.0</v>
      </c>
      <c r="T789" s="255">
        <v>61.0</v>
      </c>
      <c r="U789" s="255">
        <f t="shared" si="77"/>
        <v>-20</v>
      </c>
      <c r="V789" s="255">
        <f t="shared" si="78"/>
        <v>51</v>
      </c>
      <c r="W789" s="277">
        <f t="shared" si="79"/>
        <v>-15.5</v>
      </c>
      <c r="X789" s="264" t="s">
        <v>1537</v>
      </c>
      <c r="Y789" s="264" t="s">
        <v>2752</v>
      </c>
      <c r="Z789" s="264" t="s">
        <v>1534</v>
      </c>
      <c r="AA789" s="251">
        <f t="shared" si="80"/>
        <v>14.034764</v>
      </c>
      <c r="AB789" s="266">
        <v>1.4034764E7</v>
      </c>
      <c r="AC789" s="266">
        <v>3.6918811E7</v>
      </c>
      <c r="AD789" s="251">
        <f t="shared" si="48"/>
        <v>41.5</v>
      </c>
      <c r="AE789" s="266">
        <v>4.15E7</v>
      </c>
      <c r="AF789" s="258">
        <f t="shared" si="13"/>
        <v>0.4678254667</v>
      </c>
      <c r="AG789" s="257"/>
      <c r="AH789" s="257"/>
      <c r="AI789" s="273" t="s">
        <v>3145</v>
      </c>
      <c r="AJ789" s="255"/>
    </row>
    <row r="790" ht="15.75" customHeight="1">
      <c r="A790" s="265" t="s">
        <v>3479</v>
      </c>
      <c r="B790" s="266">
        <f t="shared" si="73"/>
        <v>63.372757</v>
      </c>
      <c r="C790" s="249">
        <f t="shared" si="81"/>
        <v>2.112425233</v>
      </c>
      <c r="D790" s="250">
        <f t="shared" si="3"/>
        <v>2.112425233</v>
      </c>
      <c r="E790" s="111">
        <v>30.0</v>
      </c>
      <c r="F790" s="251">
        <f t="shared" si="75"/>
        <v>32.172757</v>
      </c>
      <c r="G790" s="48">
        <f t="shared" si="5"/>
        <v>0.5076748831</v>
      </c>
      <c r="H790" s="111">
        <f t="shared" si="6"/>
        <v>31.2</v>
      </c>
      <c r="I790" s="252">
        <f t="shared" si="7"/>
        <v>0.4923251169</v>
      </c>
      <c r="J790" s="266">
        <v>6.3372757E7</v>
      </c>
      <c r="K790" s="255">
        <v>2013.0</v>
      </c>
      <c r="L790" s="254" t="s">
        <v>20</v>
      </c>
      <c r="M790" s="267"/>
      <c r="N790" s="267"/>
      <c r="O790" s="267"/>
      <c r="P790" s="267">
        <v>83.0</v>
      </c>
      <c r="Q790" s="255">
        <v>75.0</v>
      </c>
      <c r="R790" s="277">
        <f t="shared" si="76"/>
        <v>79</v>
      </c>
      <c r="S790" s="255">
        <v>70.0</v>
      </c>
      <c r="T790" s="255">
        <v>75.0</v>
      </c>
      <c r="U790" s="255">
        <f t="shared" si="77"/>
        <v>-5</v>
      </c>
      <c r="V790" s="255">
        <f t="shared" si="78"/>
        <v>72.5</v>
      </c>
      <c r="W790" s="277">
        <f t="shared" si="79"/>
        <v>6.5</v>
      </c>
      <c r="X790" s="264" t="s">
        <v>1547</v>
      </c>
      <c r="Y790" s="264" t="s">
        <v>3127</v>
      </c>
      <c r="Z790" s="264" t="s">
        <v>1540</v>
      </c>
      <c r="AA790" s="251">
        <f t="shared" si="80"/>
        <v>9.303145</v>
      </c>
      <c r="AB790" s="266">
        <v>9303145.0</v>
      </c>
      <c r="AC790" s="266">
        <v>3.2172757E7</v>
      </c>
      <c r="AD790" s="251">
        <f t="shared" si="48"/>
        <v>31.2</v>
      </c>
      <c r="AE790" s="266">
        <v>3.12E7</v>
      </c>
      <c r="AF790" s="258">
        <f t="shared" si="13"/>
        <v>0.3101048333</v>
      </c>
      <c r="AG790" s="257"/>
      <c r="AH790" s="257"/>
      <c r="AI790" s="273" t="s">
        <v>3480</v>
      </c>
      <c r="AJ790" s="255"/>
    </row>
    <row r="791" ht="15.75" customHeight="1">
      <c r="A791" s="265" t="s">
        <v>4896</v>
      </c>
      <c r="B791" s="266">
        <f t="shared" si="73"/>
        <v>4.861022</v>
      </c>
      <c r="C791" s="249">
        <f t="shared" si="81"/>
        <v>0.1620340667</v>
      </c>
      <c r="D791" s="250">
        <f t="shared" si="3"/>
        <v>0.1620340667</v>
      </c>
      <c r="E791" s="111">
        <v>30.0</v>
      </c>
      <c r="F791" s="251">
        <f t="shared" si="75"/>
        <v>2.193658</v>
      </c>
      <c r="G791" s="48">
        <f t="shared" si="5"/>
        <v>0.4512750611</v>
      </c>
      <c r="H791" s="111">
        <f t="shared" si="6"/>
        <v>2.667364</v>
      </c>
      <c r="I791" s="252">
        <f t="shared" si="7"/>
        <v>0.5487249389</v>
      </c>
      <c r="J791" s="266">
        <v>4861022.0</v>
      </c>
      <c r="K791" s="255">
        <v>2013.0</v>
      </c>
      <c r="L791" s="254" t="s">
        <v>20</v>
      </c>
      <c r="M791" s="267"/>
      <c r="N791" s="267"/>
      <c r="O791" s="267"/>
      <c r="P791" s="267">
        <v>41.0</v>
      </c>
      <c r="Q791" s="255">
        <v>49.0</v>
      </c>
      <c r="R791" s="277">
        <f t="shared" si="76"/>
        <v>45</v>
      </c>
      <c r="S791" s="255">
        <v>37.0</v>
      </c>
      <c r="T791" s="255">
        <v>47.0</v>
      </c>
      <c r="U791" s="255">
        <f t="shared" si="77"/>
        <v>-10</v>
      </c>
      <c r="V791" s="255">
        <f t="shared" si="78"/>
        <v>42</v>
      </c>
      <c r="W791" s="277">
        <f t="shared" si="79"/>
        <v>3</v>
      </c>
      <c r="X791" s="264" t="s">
        <v>1537</v>
      </c>
      <c r="Y791" s="264" t="s">
        <v>4897</v>
      </c>
      <c r="Z791" s="264" t="s">
        <v>1534</v>
      </c>
      <c r="AA791" s="251">
        <f t="shared" si="80"/>
        <v>0.885382</v>
      </c>
      <c r="AB791" s="266">
        <v>885382.0</v>
      </c>
      <c r="AC791" s="266">
        <v>2193658.0</v>
      </c>
      <c r="AD791" s="251">
        <f t="shared" si="48"/>
        <v>2.667364</v>
      </c>
      <c r="AE791" s="266">
        <v>2667364.0</v>
      </c>
      <c r="AF791" s="258">
        <f t="shared" si="13"/>
        <v>0.02951273333</v>
      </c>
      <c r="AG791" s="257"/>
      <c r="AH791" s="257"/>
      <c r="AI791" s="273" t="s">
        <v>4898</v>
      </c>
      <c r="AJ791" s="255"/>
    </row>
    <row r="792" ht="15.75" customHeight="1">
      <c r="A792" s="265" t="s">
        <v>2496</v>
      </c>
      <c r="B792" s="266">
        <f t="shared" si="73"/>
        <v>126.04112</v>
      </c>
      <c r="C792" s="249">
        <f t="shared" si="81"/>
        <v>3.938785</v>
      </c>
      <c r="D792" s="250">
        <f t="shared" si="3"/>
        <v>3.938785</v>
      </c>
      <c r="E792" s="251">
        <v>32.0</v>
      </c>
      <c r="F792" s="251">
        <f t="shared" si="75"/>
        <v>101.470202</v>
      </c>
      <c r="G792" s="48">
        <f t="shared" si="5"/>
        <v>0.805056334</v>
      </c>
      <c r="H792" s="111">
        <f t="shared" si="6"/>
        <v>24.57112</v>
      </c>
      <c r="I792" s="252">
        <f t="shared" si="7"/>
        <v>0.1949452687</v>
      </c>
      <c r="J792" s="266">
        <v>1.2604112E8</v>
      </c>
      <c r="K792" s="255">
        <v>2013.0</v>
      </c>
      <c r="L792" s="254" t="s">
        <v>20</v>
      </c>
      <c r="M792" s="267"/>
      <c r="N792" s="267"/>
      <c r="O792" s="267"/>
      <c r="P792" s="267">
        <v>83.0</v>
      </c>
      <c r="Q792" s="255">
        <v>67.0</v>
      </c>
      <c r="R792" s="277">
        <f t="shared" si="76"/>
        <v>75</v>
      </c>
      <c r="S792" s="255">
        <v>71.0</v>
      </c>
      <c r="T792" s="255">
        <v>71.0</v>
      </c>
      <c r="U792" s="255">
        <f t="shared" si="77"/>
        <v>0</v>
      </c>
      <c r="V792" s="255">
        <f t="shared" si="78"/>
        <v>71</v>
      </c>
      <c r="W792" s="277">
        <f t="shared" si="79"/>
        <v>4</v>
      </c>
      <c r="X792" s="264" t="s">
        <v>1537</v>
      </c>
      <c r="Y792" s="264" t="s">
        <v>2497</v>
      </c>
      <c r="Z792" s="264" t="s">
        <v>1540</v>
      </c>
      <c r="AA792" s="251">
        <f t="shared" si="80"/>
        <v>20.719162</v>
      </c>
      <c r="AB792" s="266">
        <v>2.0719162E7</v>
      </c>
      <c r="AC792" s="266">
        <v>1.01470202E8</v>
      </c>
      <c r="AD792" s="251">
        <f t="shared" si="48"/>
        <v>24.57112</v>
      </c>
      <c r="AE792" s="266">
        <v>2.457112E7</v>
      </c>
      <c r="AF792" s="258">
        <f t="shared" si="13"/>
        <v>0.6474738125</v>
      </c>
      <c r="AG792" s="257"/>
      <c r="AH792" s="257"/>
      <c r="AI792" s="273" t="s">
        <v>2498</v>
      </c>
      <c r="AJ792" s="255"/>
    </row>
    <row r="793" ht="15.75" customHeight="1">
      <c r="A793" s="275" t="s">
        <v>2226</v>
      </c>
      <c r="B793" s="266">
        <f t="shared" si="73"/>
        <v>173.96501</v>
      </c>
      <c r="C793" s="249">
        <f t="shared" si="81"/>
        <v>4.970428857</v>
      </c>
      <c r="D793" s="250">
        <f t="shared" si="3"/>
        <v>4.970428857</v>
      </c>
      <c r="E793" s="251">
        <v>35.0</v>
      </c>
      <c r="F793" s="251">
        <f t="shared" si="75"/>
        <v>134.50692</v>
      </c>
      <c r="G793" s="48">
        <f t="shared" si="5"/>
        <v>0.7731837569</v>
      </c>
      <c r="H793" s="111">
        <f t="shared" si="6"/>
        <v>39.45809</v>
      </c>
      <c r="I793" s="252">
        <f t="shared" si="7"/>
        <v>0.2268162431</v>
      </c>
      <c r="J793" s="266">
        <v>1.7396501E8</v>
      </c>
      <c r="K793" s="255">
        <v>2013.0</v>
      </c>
      <c r="L793" s="254" t="s">
        <v>20</v>
      </c>
      <c r="M793" s="267"/>
      <c r="N793" s="267"/>
      <c r="O793" s="267"/>
      <c r="P793" s="267">
        <v>19.0</v>
      </c>
      <c r="Q793" s="255">
        <v>35.0</v>
      </c>
      <c r="R793" s="277">
        <f t="shared" si="76"/>
        <v>27</v>
      </c>
      <c r="S793" s="255">
        <v>54.0</v>
      </c>
      <c r="T793" s="255">
        <v>49.0</v>
      </c>
      <c r="U793" s="255">
        <f t="shared" si="77"/>
        <v>5</v>
      </c>
      <c r="V793" s="255">
        <f t="shared" si="78"/>
        <v>51.5</v>
      </c>
      <c r="W793" s="277">
        <f t="shared" si="79"/>
        <v>-24.5</v>
      </c>
      <c r="X793" s="264" t="s">
        <v>1558</v>
      </c>
      <c r="Y793" s="264" t="s">
        <v>1920</v>
      </c>
      <c r="Z793" s="264" t="s">
        <v>1540</v>
      </c>
      <c r="AA793" s="251">
        <f t="shared" si="80"/>
        <v>34.551025</v>
      </c>
      <c r="AB793" s="266">
        <v>3.4551025E7</v>
      </c>
      <c r="AC793" s="266">
        <v>1.3450692E8</v>
      </c>
      <c r="AD793" s="251">
        <f t="shared" si="48"/>
        <v>39.45809</v>
      </c>
      <c r="AE793" s="266">
        <f>J793-AC793</f>
        <v>39458090</v>
      </c>
      <c r="AF793" s="258">
        <f t="shared" si="13"/>
        <v>0.9871721429</v>
      </c>
      <c r="AG793" s="257"/>
      <c r="AH793" s="257"/>
      <c r="AI793" s="273" t="s">
        <v>2227</v>
      </c>
      <c r="AJ793" s="255"/>
    </row>
    <row r="794" ht="15.75" customHeight="1">
      <c r="A794" s="265" t="s">
        <v>2735</v>
      </c>
      <c r="B794" s="266">
        <f t="shared" si="73"/>
        <v>116.980662</v>
      </c>
      <c r="C794" s="249">
        <f t="shared" si="81"/>
        <v>3.342304629</v>
      </c>
      <c r="D794" s="250">
        <f t="shared" si="3"/>
        <v>3.342304629</v>
      </c>
      <c r="E794" s="251">
        <v>35.0</v>
      </c>
      <c r="F794" s="251">
        <f t="shared" si="75"/>
        <v>66.380662</v>
      </c>
      <c r="G794" s="48">
        <f t="shared" si="5"/>
        <v>0.5674498747</v>
      </c>
      <c r="H794" s="111">
        <f t="shared" si="6"/>
        <v>50.6</v>
      </c>
      <c r="I794" s="252">
        <f t="shared" si="7"/>
        <v>0.4325501253</v>
      </c>
      <c r="J794" s="266">
        <v>1.16980662E8</v>
      </c>
      <c r="K794" s="255">
        <v>2013.0</v>
      </c>
      <c r="L794" s="254" t="s">
        <v>20</v>
      </c>
      <c r="M794" s="267"/>
      <c r="N794" s="267"/>
      <c r="O794" s="267"/>
      <c r="P794" s="267">
        <v>81.0</v>
      </c>
      <c r="Q794" s="255">
        <v>59.0</v>
      </c>
      <c r="R794" s="277">
        <f t="shared" si="76"/>
        <v>70</v>
      </c>
      <c r="S794" s="255">
        <v>73.0</v>
      </c>
      <c r="T794" s="255">
        <v>69.0</v>
      </c>
      <c r="U794" s="255">
        <f t="shared" si="77"/>
        <v>4</v>
      </c>
      <c r="V794" s="255">
        <f t="shared" si="78"/>
        <v>71</v>
      </c>
      <c r="W794" s="277">
        <f t="shared" si="79"/>
        <v>-1</v>
      </c>
      <c r="X794" s="264" t="s">
        <v>1547</v>
      </c>
      <c r="Y794" s="264" t="s">
        <v>2736</v>
      </c>
      <c r="Z794" s="264" t="s">
        <v>1534</v>
      </c>
      <c r="AA794" s="251">
        <f t="shared" si="80"/>
        <v>20.353987</v>
      </c>
      <c r="AB794" s="266">
        <v>2.0353987E7</v>
      </c>
      <c r="AC794" s="266">
        <v>6.6380662E7</v>
      </c>
      <c r="AD794" s="251">
        <f t="shared" si="48"/>
        <v>50.6</v>
      </c>
      <c r="AE794" s="266">
        <v>5.06E7</v>
      </c>
      <c r="AF794" s="258">
        <f t="shared" si="13"/>
        <v>0.5815424857</v>
      </c>
      <c r="AG794" s="257"/>
      <c r="AH794" s="257"/>
      <c r="AI794" s="273" t="s">
        <v>2737</v>
      </c>
      <c r="AJ794" s="255"/>
    </row>
    <row r="795" ht="15.75" customHeight="1">
      <c r="A795" s="265" t="s">
        <v>2802</v>
      </c>
      <c r="B795" s="266">
        <f t="shared" si="73"/>
        <v>112.54458</v>
      </c>
      <c r="C795" s="249">
        <f t="shared" si="81"/>
        <v>3.215559429</v>
      </c>
      <c r="D795" s="250">
        <f t="shared" si="3"/>
        <v>3.215559429</v>
      </c>
      <c r="E795" s="251">
        <v>35.0</v>
      </c>
      <c r="F795" s="251">
        <f t="shared" si="75"/>
        <v>83.30158</v>
      </c>
      <c r="G795" s="48">
        <f t="shared" si="5"/>
        <v>0.7401651861</v>
      </c>
      <c r="H795" s="111">
        <f t="shared" si="6"/>
        <v>29.243</v>
      </c>
      <c r="I795" s="252">
        <f t="shared" si="7"/>
        <v>0.2598348139</v>
      </c>
      <c r="J795" s="266">
        <v>1.1254458E8</v>
      </c>
      <c r="K795" s="255">
        <v>2013.0</v>
      </c>
      <c r="L795" s="254" t="s">
        <v>20</v>
      </c>
      <c r="M795" s="267"/>
      <c r="N795" s="267"/>
      <c r="O795" s="267"/>
      <c r="P795" s="267">
        <v>80.0</v>
      </c>
      <c r="Q795" s="255">
        <v>65.0</v>
      </c>
      <c r="R795" s="277">
        <f t="shared" si="76"/>
        <v>72.5</v>
      </c>
      <c r="S795" s="255">
        <v>84.0</v>
      </c>
      <c r="T795" s="255">
        <v>77.0</v>
      </c>
      <c r="U795" s="255">
        <f t="shared" si="77"/>
        <v>7</v>
      </c>
      <c r="V795" s="255">
        <f t="shared" si="78"/>
        <v>80.5</v>
      </c>
      <c r="W795" s="277">
        <f t="shared" si="79"/>
        <v>-8</v>
      </c>
      <c r="X795" s="264" t="s">
        <v>1681</v>
      </c>
      <c r="Y795" s="264" t="s">
        <v>2803</v>
      </c>
      <c r="Z795" s="264" t="s">
        <v>1529</v>
      </c>
      <c r="AA795" s="251">
        <f t="shared" si="80"/>
        <v>0.413373</v>
      </c>
      <c r="AB795" s="266">
        <v>413373.0</v>
      </c>
      <c r="AC795" s="266">
        <v>8.330158E7</v>
      </c>
      <c r="AD795" s="251">
        <f t="shared" si="48"/>
        <v>29.243</v>
      </c>
      <c r="AE795" s="266">
        <v>2.9243E7</v>
      </c>
      <c r="AF795" s="258">
        <f t="shared" si="13"/>
        <v>0.01181065714</v>
      </c>
      <c r="AG795" s="257"/>
      <c r="AH795" s="257"/>
      <c r="AI795" s="273" t="s">
        <v>2804</v>
      </c>
      <c r="AJ795" s="255"/>
    </row>
    <row r="796" ht="15.75" customHeight="1">
      <c r="A796" s="265" t="s">
        <v>4189</v>
      </c>
      <c r="B796" s="266">
        <f t="shared" si="73"/>
        <v>42.93047689</v>
      </c>
      <c r="C796" s="249">
        <f t="shared" si="81"/>
        <v>1.226585054</v>
      </c>
      <c r="D796" s="250">
        <f t="shared" si="3"/>
        <v>1.226585054</v>
      </c>
      <c r="E796" s="251">
        <v>35.0</v>
      </c>
      <c r="F796" s="251">
        <f t="shared" si="75"/>
        <v>42.930462</v>
      </c>
      <c r="G796" s="48">
        <f t="shared" si="5"/>
        <v>0.9999996531</v>
      </c>
      <c r="H796" s="111">
        <f t="shared" si="6"/>
        <v>14.894212</v>
      </c>
      <c r="I796" s="252">
        <f t="shared" si="7"/>
        <v>0.3469379582</v>
      </c>
      <c r="J796" s="266">
        <f>SUM(AC796+AD796)</f>
        <v>42930476.89</v>
      </c>
      <c r="K796" s="255">
        <v>2013.0</v>
      </c>
      <c r="L796" s="254" t="s">
        <v>20</v>
      </c>
      <c r="M796" s="267"/>
      <c r="N796" s="267"/>
      <c r="O796" s="267"/>
      <c r="P796" s="267">
        <v>56.0</v>
      </c>
      <c r="Q796" s="255">
        <v>51.0</v>
      </c>
      <c r="R796" s="277">
        <f t="shared" si="76"/>
        <v>53.5</v>
      </c>
      <c r="S796" s="255">
        <v>61.0</v>
      </c>
      <c r="T796" s="255">
        <v>60.0</v>
      </c>
      <c r="U796" s="255">
        <f t="shared" si="77"/>
        <v>1</v>
      </c>
      <c r="V796" s="255">
        <f t="shared" si="78"/>
        <v>60.5</v>
      </c>
      <c r="W796" s="277">
        <f t="shared" si="79"/>
        <v>-7</v>
      </c>
      <c r="X796" s="264" t="s">
        <v>1537</v>
      </c>
      <c r="Y796" s="264" t="s">
        <v>4070</v>
      </c>
      <c r="Z796" s="264" t="s">
        <v>1540</v>
      </c>
      <c r="AA796" s="251">
        <f t="shared" si="80"/>
        <v>13.167607</v>
      </c>
      <c r="AB796" s="266">
        <v>1.3167607E7</v>
      </c>
      <c r="AC796" s="266">
        <v>4.2930462E7</v>
      </c>
      <c r="AD796" s="251">
        <f t="shared" si="48"/>
        <v>14.894212</v>
      </c>
      <c r="AE796" s="266">
        <v>1.4894212E7</v>
      </c>
      <c r="AF796" s="258">
        <f t="shared" si="13"/>
        <v>0.3762173429</v>
      </c>
      <c r="AG796" s="257"/>
      <c r="AH796" s="257"/>
      <c r="AI796" s="273" t="s">
        <v>4190</v>
      </c>
      <c r="AJ796" s="255"/>
    </row>
    <row r="797" ht="15.75" customHeight="1">
      <c r="A797" s="265" t="s">
        <v>4541</v>
      </c>
      <c r="B797" s="266">
        <f t="shared" si="73"/>
        <v>27.333835</v>
      </c>
      <c r="C797" s="249">
        <f t="shared" si="81"/>
        <v>0.7809667143</v>
      </c>
      <c r="D797" s="250">
        <f t="shared" si="3"/>
        <v>0.7809667143</v>
      </c>
      <c r="E797" s="251">
        <v>35.0</v>
      </c>
      <c r="F797" s="251">
        <f t="shared" si="75"/>
        <v>8.323085</v>
      </c>
      <c r="G797" s="48">
        <f t="shared" si="5"/>
        <v>0.3044975211</v>
      </c>
      <c r="H797" s="111">
        <f t="shared" si="6"/>
        <v>19.01075</v>
      </c>
      <c r="I797" s="252">
        <f t="shared" si="7"/>
        <v>0.6955024789</v>
      </c>
      <c r="J797" s="266">
        <v>2.7333835E7</v>
      </c>
      <c r="K797" s="255">
        <v>2013.0</v>
      </c>
      <c r="L797" s="254" t="s">
        <v>20</v>
      </c>
      <c r="M797" s="267"/>
      <c r="N797" s="267"/>
      <c r="O797" s="267"/>
      <c r="P797" s="267">
        <v>58.0</v>
      </c>
      <c r="Q797" s="255">
        <v>60.0</v>
      </c>
      <c r="R797" s="277">
        <f t="shared" si="76"/>
        <v>59</v>
      </c>
      <c r="S797" s="255">
        <v>69.0</v>
      </c>
      <c r="T797" s="255">
        <v>59.0</v>
      </c>
      <c r="U797" s="255">
        <f t="shared" si="77"/>
        <v>10</v>
      </c>
      <c r="V797" s="255">
        <f t="shared" si="78"/>
        <v>64</v>
      </c>
      <c r="W797" s="277">
        <f t="shared" si="79"/>
        <v>-5</v>
      </c>
      <c r="X797" s="264" t="s">
        <v>1681</v>
      </c>
      <c r="Y797" s="264" t="s">
        <v>1738</v>
      </c>
      <c r="Z797" s="264" t="s">
        <v>1529</v>
      </c>
      <c r="AA797" s="251">
        <f t="shared" si="80"/>
        <v>0.084283</v>
      </c>
      <c r="AB797" s="266">
        <v>84283.0</v>
      </c>
      <c r="AC797" s="266">
        <v>8323085.0</v>
      </c>
      <c r="AD797" s="251">
        <f t="shared" si="48"/>
        <v>19.01075</v>
      </c>
      <c r="AE797" s="266">
        <v>1.901075E7</v>
      </c>
      <c r="AF797" s="258">
        <f t="shared" si="13"/>
        <v>0.002408085714</v>
      </c>
      <c r="AG797" s="257"/>
      <c r="AH797" s="257"/>
      <c r="AI797" s="273" t="s">
        <v>4542</v>
      </c>
      <c r="AJ797" s="255"/>
    </row>
    <row r="798" ht="15.75" customHeight="1">
      <c r="A798" s="275" t="s">
        <v>1919</v>
      </c>
      <c r="B798" s="266">
        <f t="shared" si="73"/>
        <v>269.994119</v>
      </c>
      <c r="C798" s="249">
        <f t="shared" si="81"/>
        <v>7.297138351</v>
      </c>
      <c r="D798" s="250">
        <f t="shared" si="3"/>
        <v>7.297138351</v>
      </c>
      <c r="E798" s="251">
        <v>37.0</v>
      </c>
      <c r="F798" s="251">
        <f t="shared" si="75"/>
        <v>150.394119</v>
      </c>
      <c r="G798" s="48">
        <f t="shared" si="5"/>
        <v>0.5570273884</v>
      </c>
      <c r="H798" s="111">
        <f t="shared" si="6"/>
        <v>119.6</v>
      </c>
      <c r="I798" s="252">
        <f t="shared" si="7"/>
        <v>0.4429726116</v>
      </c>
      <c r="J798" s="266">
        <v>2.69994119E8</v>
      </c>
      <c r="K798" s="255">
        <v>2013.0</v>
      </c>
      <c r="L798" s="254" t="s">
        <v>20</v>
      </c>
      <c r="M798" s="267"/>
      <c r="N798" s="267"/>
      <c r="O798" s="267"/>
      <c r="P798" s="267">
        <v>47.0</v>
      </c>
      <c r="Q798" s="255">
        <v>44.0</v>
      </c>
      <c r="R798" s="277">
        <f t="shared" si="76"/>
        <v>45.5</v>
      </c>
      <c r="S798" s="255">
        <v>72.0</v>
      </c>
      <c r="T798" s="255">
        <v>70.0</v>
      </c>
      <c r="U798" s="255">
        <f t="shared" si="77"/>
        <v>2</v>
      </c>
      <c r="V798" s="255">
        <f t="shared" si="78"/>
        <v>71</v>
      </c>
      <c r="W798" s="277">
        <f t="shared" si="79"/>
        <v>-25.5</v>
      </c>
      <c r="X798" s="264" t="s">
        <v>1558</v>
      </c>
      <c r="Y798" s="264" t="s">
        <v>1920</v>
      </c>
      <c r="Z798" s="264" t="s">
        <v>1540</v>
      </c>
      <c r="AA798" s="251">
        <f t="shared" si="80"/>
        <v>26.419396</v>
      </c>
      <c r="AB798" s="266">
        <v>2.6419396E7</v>
      </c>
      <c r="AC798" s="266">
        <v>1.50394119E8</v>
      </c>
      <c r="AD798" s="251">
        <f t="shared" si="48"/>
        <v>119.6</v>
      </c>
      <c r="AE798" s="266">
        <v>1.196E8</v>
      </c>
      <c r="AF798" s="258">
        <f t="shared" si="13"/>
        <v>0.7140377297</v>
      </c>
      <c r="AG798" s="257"/>
      <c r="AH798" s="257"/>
      <c r="AI798" s="273" t="s">
        <v>1921</v>
      </c>
      <c r="AJ798" s="255"/>
    </row>
    <row r="799" ht="15.75" customHeight="1">
      <c r="A799" s="265" t="s">
        <v>3160</v>
      </c>
      <c r="B799" s="266">
        <f t="shared" si="73"/>
        <v>98.337295</v>
      </c>
      <c r="C799" s="249">
        <f t="shared" si="81"/>
        <v>2.587823553</v>
      </c>
      <c r="D799" s="250">
        <f t="shared" si="3"/>
        <v>2.587823553</v>
      </c>
      <c r="E799" s="251">
        <v>38.0</v>
      </c>
      <c r="F799" s="251">
        <f t="shared" si="75"/>
        <v>42.025135</v>
      </c>
      <c r="G799" s="48">
        <f t="shared" si="5"/>
        <v>0.4273570368</v>
      </c>
      <c r="H799" s="111">
        <f t="shared" si="6"/>
        <v>56.31216</v>
      </c>
      <c r="I799" s="252">
        <f t="shared" si="7"/>
        <v>0.5726429632</v>
      </c>
      <c r="J799" s="266">
        <v>9.8337295E7</v>
      </c>
      <c r="K799" s="255">
        <v>2013.0</v>
      </c>
      <c r="L799" s="254" t="s">
        <v>20</v>
      </c>
      <c r="M799" s="267"/>
      <c r="N799" s="267"/>
      <c r="O799" s="267"/>
      <c r="P799" s="267">
        <v>59.0</v>
      </c>
      <c r="Q799" s="255">
        <v>49.0</v>
      </c>
      <c r="R799" s="277">
        <f t="shared" si="76"/>
        <v>54</v>
      </c>
      <c r="S799" s="255">
        <v>54.0</v>
      </c>
      <c r="T799" s="255">
        <v>72.0</v>
      </c>
      <c r="U799" s="255">
        <f t="shared" si="77"/>
        <v>-18</v>
      </c>
      <c r="V799" s="255">
        <f t="shared" si="78"/>
        <v>63</v>
      </c>
      <c r="W799" s="277">
        <f t="shared" si="79"/>
        <v>-9</v>
      </c>
      <c r="X799" s="264" t="s">
        <v>1537</v>
      </c>
      <c r="Y799" s="264" t="s">
        <v>3161</v>
      </c>
      <c r="Z799" s="264" t="s">
        <v>1550</v>
      </c>
      <c r="AA799" s="251">
        <f t="shared" si="80"/>
        <v>19.030375</v>
      </c>
      <c r="AB799" s="266">
        <v>1.9030375E7</v>
      </c>
      <c r="AC799" s="266">
        <v>4.2025135E7</v>
      </c>
      <c r="AD799" s="251">
        <f t="shared" si="48"/>
        <v>56.31216</v>
      </c>
      <c r="AE799" s="266">
        <v>5.631216E7</v>
      </c>
      <c r="AF799" s="258">
        <f t="shared" si="13"/>
        <v>0.5007993421</v>
      </c>
      <c r="AG799" s="257"/>
      <c r="AH799" s="257"/>
      <c r="AI799" s="273" t="s">
        <v>3162</v>
      </c>
      <c r="AJ799" s="255"/>
    </row>
    <row r="800" ht="15.75" customHeight="1">
      <c r="A800" s="265" t="s">
        <v>3275</v>
      </c>
      <c r="B800" s="266">
        <f t="shared" si="73"/>
        <v>90.247624</v>
      </c>
      <c r="C800" s="249">
        <f t="shared" si="81"/>
        <v>2.374937474</v>
      </c>
      <c r="D800" s="250">
        <f t="shared" si="3"/>
        <v>2.374937474</v>
      </c>
      <c r="E800" s="251">
        <v>38.0</v>
      </c>
      <c r="F800" s="251">
        <f t="shared" si="75"/>
        <v>26.947624</v>
      </c>
      <c r="G800" s="48">
        <f t="shared" si="5"/>
        <v>0.2985964927</v>
      </c>
      <c r="H800" s="111">
        <f t="shared" si="6"/>
        <v>63.3</v>
      </c>
      <c r="I800" s="252">
        <f t="shared" si="7"/>
        <v>0.7014035073</v>
      </c>
      <c r="J800" s="266">
        <v>9.0247624E7</v>
      </c>
      <c r="K800" s="255">
        <v>2013.0</v>
      </c>
      <c r="L800" s="254" t="s">
        <v>20</v>
      </c>
      <c r="M800" s="267"/>
      <c r="N800" s="267"/>
      <c r="O800" s="267"/>
      <c r="P800" s="267">
        <v>89.0</v>
      </c>
      <c r="Q800" s="255">
        <v>75.0</v>
      </c>
      <c r="R800" s="277">
        <f t="shared" si="76"/>
        <v>82</v>
      </c>
      <c r="S800" s="255">
        <v>88.0</v>
      </c>
      <c r="T800" s="255">
        <v>85.0</v>
      </c>
      <c r="U800" s="255">
        <f t="shared" si="77"/>
        <v>3</v>
      </c>
      <c r="V800" s="255">
        <f t="shared" si="78"/>
        <v>86.5</v>
      </c>
      <c r="W800" s="277">
        <f t="shared" si="79"/>
        <v>-4.5</v>
      </c>
      <c r="X800" s="264" t="s">
        <v>1537</v>
      </c>
      <c r="Y800" s="264" t="s">
        <v>3276</v>
      </c>
      <c r="Z800" s="264" t="s">
        <v>1529</v>
      </c>
      <c r="AA800" s="251">
        <f t="shared" si="80"/>
        <v>0.187289</v>
      </c>
      <c r="AB800" s="266">
        <v>187289.0</v>
      </c>
      <c r="AC800" s="266">
        <v>2.6947624E7</v>
      </c>
      <c r="AD800" s="251">
        <f t="shared" si="48"/>
        <v>63.3</v>
      </c>
      <c r="AE800" s="266">
        <v>6.33E7</v>
      </c>
      <c r="AF800" s="258">
        <f t="shared" si="13"/>
        <v>0.004928657895</v>
      </c>
      <c r="AG800" s="257"/>
      <c r="AH800" s="257"/>
      <c r="AI800" s="273" t="s">
        <v>3277</v>
      </c>
      <c r="AJ800" s="255"/>
    </row>
    <row r="801" ht="15.75" customHeight="1">
      <c r="A801" s="275" t="s">
        <v>2056</v>
      </c>
      <c r="B801" s="266">
        <f t="shared" si="73"/>
        <v>251.171807</v>
      </c>
      <c r="C801" s="249">
        <f t="shared" si="81"/>
        <v>6.279295175</v>
      </c>
      <c r="D801" s="250">
        <f t="shared" si="3"/>
        <v>6.279295175</v>
      </c>
      <c r="E801" s="251">
        <v>40.0</v>
      </c>
      <c r="F801" s="251">
        <f t="shared" si="75"/>
        <v>150.117807</v>
      </c>
      <c r="G801" s="48">
        <f t="shared" si="5"/>
        <v>0.5976698133</v>
      </c>
      <c r="H801" s="111">
        <f t="shared" si="6"/>
        <v>101.054</v>
      </c>
      <c r="I801" s="252">
        <f t="shared" si="7"/>
        <v>0.4023301867</v>
      </c>
      <c r="J801" s="266">
        <v>2.51171807E8</v>
      </c>
      <c r="K801" s="255">
        <v>2013.0</v>
      </c>
      <c r="L801" s="254" t="s">
        <v>20</v>
      </c>
      <c r="M801" s="267"/>
      <c r="N801" s="267"/>
      <c r="O801" s="267"/>
      <c r="P801" s="267">
        <v>93.0</v>
      </c>
      <c r="Q801" s="255">
        <v>90.0</v>
      </c>
      <c r="R801" s="277">
        <f t="shared" si="76"/>
        <v>91.5</v>
      </c>
      <c r="S801" s="255">
        <v>74.0</v>
      </c>
      <c r="T801" s="255">
        <v>75.0</v>
      </c>
      <c r="U801" s="255">
        <f t="shared" si="77"/>
        <v>-1</v>
      </c>
      <c r="V801" s="255">
        <f t="shared" si="78"/>
        <v>74.5</v>
      </c>
      <c r="W801" s="277">
        <f t="shared" si="79"/>
        <v>17</v>
      </c>
      <c r="X801" s="264" t="s">
        <v>1547</v>
      </c>
      <c r="Y801" s="264" t="s">
        <v>2057</v>
      </c>
      <c r="Z801" s="264" t="s">
        <v>1529</v>
      </c>
      <c r="AA801" s="251">
        <f t="shared" si="80"/>
        <v>0.740455</v>
      </c>
      <c r="AB801" s="266">
        <v>740455.0</v>
      </c>
      <c r="AC801" s="266">
        <v>1.50117807E8</v>
      </c>
      <c r="AD801" s="251">
        <f t="shared" si="48"/>
        <v>101.054</v>
      </c>
      <c r="AE801" s="266">
        <v>1.01054E8</v>
      </c>
      <c r="AF801" s="258">
        <f t="shared" si="13"/>
        <v>0.018511375</v>
      </c>
      <c r="AG801" s="257"/>
      <c r="AH801" s="257"/>
      <c r="AI801" s="273" t="str">
        <f>HYPERLINK("http://www.amazon.com/gp/product/B00J2PEZAU/?tag=titb-20","http://www.amazon.com/gp/product/B00J2PEZAU/?tag=titb-20")</f>
        <v>http://www.amazon.com/gp/product/B00J2PEZAU/?tag=titb-20</v>
      </c>
      <c r="AJ801" s="255"/>
    </row>
    <row r="802" ht="15.75" customHeight="1">
      <c r="A802" s="265" t="s">
        <v>2553</v>
      </c>
      <c r="B802" s="266">
        <f t="shared" si="73"/>
        <v>149.295601</v>
      </c>
      <c r="C802" s="249">
        <f t="shared" si="81"/>
        <v>3.732390025</v>
      </c>
      <c r="D802" s="250">
        <f t="shared" si="3"/>
        <v>3.732390025</v>
      </c>
      <c r="E802" s="251">
        <v>40.0</v>
      </c>
      <c r="F802" s="251">
        <f t="shared" si="75"/>
        <v>125.095601</v>
      </c>
      <c r="G802" s="48">
        <f t="shared" si="5"/>
        <v>0.8379054718</v>
      </c>
      <c r="H802" s="111">
        <f t="shared" si="6"/>
        <v>24.2</v>
      </c>
      <c r="I802" s="252">
        <f t="shared" si="7"/>
        <v>0.1620945282</v>
      </c>
      <c r="J802" s="266">
        <v>1.49295601E8</v>
      </c>
      <c r="K802" s="255">
        <v>2013.0</v>
      </c>
      <c r="L802" s="254" t="s">
        <v>20</v>
      </c>
      <c r="M802" s="267"/>
      <c r="N802" s="267"/>
      <c r="O802" s="267"/>
      <c r="P802" s="267">
        <v>75.0</v>
      </c>
      <c r="Q802" s="255">
        <v>60.0</v>
      </c>
      <c r="R802" s="277">
        <f t="shared" si="76"/>
        <v>67.5</v>
      </c>
      <c r="S802" s="255">
        <v>87.0</v>
      </c>
      <c r="T802" s="255">
        <v>75.0</v>
      </c>
      <c r="U802" s="255">
        <f t="shared" si="77"/>
        <v>12</v>
      </c>
      <c r="V802" s="255">
        <f t="shared" si="78"/>
        <v>81</v>
      </c>
      <c r="W802" s="277">
        <f t="shared" si="79"/>
        <v>-13.5</v>
      </c>
      <c r="X802" s="264" t="s">
        <v>1537</v>
      </c>
      <c r="Y802" s="264" t="s">
        <v>2554</v>
      </c>
      <c r="Z802" s="264" t="s">
        <v>1534</v>
      </c>
      <c r="AA802" s="251">
        <f t="shared" si="80"/>
        <v>0.090872</v>
      </c>
      <c r="AB802" s="266">
        <v>90872.0</v>
      </c>
      <c r="AC802" s="266">
        <v>1.25095601E8</v>
      </c>
      <c r="AD802" s="251">
        <f t="shared" si="48"/>
        <v>24.2</v>
      </c>
      <c r="AE802" s="266">
        <v>2.42E7</v>
      </c>
      <c r="AF802" s="258">
        <f t="shared" si="13"/>
        <v>0.0022718</v>
      </c>
      <c r="AG802" s="257"/>
      <c r="AH802" s="257"/>
      <c r="AI802" s="273" t="s">
        <v>2555</v>
      </c>
      <c r="AJ802" s="255"/>
    </row>
    <row r="803" ht="15.75" customHeight="1">
      <c r="A803" s="265">
        <v>42.0</v>
      </c>
      <c r="B803" s="266">
        <f t="shared" si="73"/>
        <v>95.02110846</v>
      </c>
      <c r="C803" s="249">
        <f t="shared" si="81"/>
        <v>2.375527711</v>
      </c>
      <c r="D803" s="250">
        <f t="shared" si="3"/>
        <v>2.375527711</v>
      </c>
      <c r="E803" s="251">
        <v>40.0</v>
      </c>
      <c r="F803" s="251">
        <f t="shared" si="75"/>
        <v>95.020213</v>
      </c>
      <c r="G803" s="48">
        <f t="shared" si="5"/>
        <v>0.9999905763</v>
      </c>
      <c r="H803" s="111">
        <f t="shared" si="6"/>
        <v>895.455078</v>
      </c>
      <c r="I803" s="252">
        <f t="shared" si="7"/>
        <v>9.423749023</v>
      </c>
      <c r="J803" s="266">
        <f>SUM(AC803+AD803)</f>
        <v>95021108.46</v>
      </c>
      <c r="K803" s="255">
        <v>2013.0</v>
      </c>
      <c r="L803" s="254" t="s">
        <v>20</v>
      </c>
      <c r="M803" s="267"/>
      <c r="N803" s="267"/>
      <c r="O803" s="267"/>
      <c r="P803" s="267">
        <v>79.0</v>
      </c>
      <c r="Q803" s="255">
        <v>62.0</v>
      </c>
      <c r="R803" s="277">
        <f t="shared" si="76"/>
        <v>70.5</v>
      </c>
      <c r="S803" s="255">
        <v>86.0</v>
      </c>
      <c r="T803" s="255">
        <v>74.0</v>
      </c>
      <c r="U803" s="255">
        <f t="shared" si="77"/>
        <v>12</v>
      </c>
      <c r="V803" s="255">
        <f t="shared" si="78"/>
        <v>80</v>
      </c>
      <c r="W803" s="277">
        <f t="shared" si="79"/>
        <v>-9.5</v>
      </c>
      <c r="X803" s="264" t="s">
        <v>1681</v>
      </c>
      <c r="Y803" s="264" t="s">
        <v>3273</v>
      </c>
      <c r="Z803" s="264" t="s">
        <v>1529</v>
      </c>
      <c r="AA803" s="251">
        <f t="shared" si="80"/>
        <v>27.487144</v>
      </c>
      <c r="AB803" s="266">
        <v>2.7487144E7</v>
      </c>
      <c r="AC803" s="266">
        <v>9.5020213E7</v>
      </c>
      <c r="AD803" s="251">
        <f t="shared" si="48"/>
        <v>895.455078</v>
      </c>
      <c r="AE803" s="49">
        <v>8.95455078E8</v>
      </c>
      <c r="AF803" s="258">
        <f t="shared" si="13"/>
        <v>0.6871786</v>
      </c>
      <c r="AG803" s="257"/>
      <c r="AH803" s="257"/>
      <c r="AI803" s="273" t="s">
        <v>3274</v>
      </c>
      <c r="AJ803" s="255"/>
    </row>
    <row r="804" ht="15.75" customHeight="1">
      <c r="A804" s="265" t="s">
        <v>3654</v>
      </c>
      <c r="B804" s="266">
        <f t="shared" si="73"/>
        <v>74.597643</v>
      </c>
      <c r="C804" s="249">
        <f t="shared" si="81"/>
        <v>1.864941075</v>
      </c>
      <c r="D804" s="250">
        <f t="shared" si="3"/>
        <v>1.864941075</v>
      </c>
      <c r="E804" s="251">
        <v>40.0</v>
      </c>
      <c r="F804" s="251">
        <f t="shared" si="75"/>
        <v>57.012977</v>
      </c>
      <c r="G804" s="48">
        <f t="shared" si="5"/>
        <v>0.7642731688</v>
      </c>
      <c r="H804" s="111">
        <f t="shared" si="6"/>
        <v>17.584666</v>
      </c>
      <c r="I804" s="252">
        <f t="shared" si="7"/>
        <v>0.2357268312</v>
      </c>
      <c r="J804" s="266">
        <v>7.4597643E7</v>
      </c>
      <c r="K804" s="255">
        <v>2013.0</v>
      </c>
      <c r="L804" s="254" t="s">
        <v>20</v>
      </c>
      <c r="M804" s="267"/>
      <c r="N804" s="267"/>
      <c r="O804" s="267"/>
      <c r="P804" s="267">
        <v>33.0</v>
      </c>
      <c r="Q804" s="255">
        <v>35.0</v>
      </c>
      <c r="R804" s="277">
        <f t="shared" si="76"/>
        <v>34</v>
      </c>
      <c r="S804" s="255">
        <v>54.0</v>
      </c>
      <c r="T804" s="255">
        <v>57.0</v>
      </c>
      <c r="U804" s="255">
        <f t="shared" si="77"/>
        <v>-3</v>
      </c>
      <c r="V804" s="255">
        <f t="shared" si="78"/>
        <v>55.5</v>
      </c>
      <c r="W804" s="277">
        <f t="shared" si="79"/>
        <v>-21.5</v>
      </c>
      <c r="X804" s="264" t="s">
        <v>1601</v>
      </c>
      <c r="Y804" s="264" t="s">
        <v>3655</v>
      </c>
      <c r="Z804" s="264" t="s">
        <v>1540</v>
      </c>
      <c r="AA804" s="251">
        <f t="shared" si="80"/>
        <v>15.891055</v>
      </c>
      <c r="AB804" s="266">
        <v>1.5891055E7</v>
      </c>
      <c r="AC804" s="266">
        <v>5.7012977E7</v>
      </c>
      <c r="AD804" s="251">
        <f t="shared" si="48"/>
        <v>17.584666</v>
      </c>
      <c r="AE804" s="266">
        <v>1.7584666E7</v>
      </c>
      <c r="AF804" s="258">
        <f t="shared" si="13"/>
        <v>0.397276375</v>
      </c>
      <c r="AG804" s="257"/>
      <c r="AH804" s="257"/>
      <c r="AI804" s="273" t="s">
        <v>3656</v>
      </c>
      <c r="AJ804" s="255"/>
    </row>
    <row r="805" ht="15.75" customHeight="1">
      <c r="A805" s="265" t="s">
        <v>3876</v>
      </c>
      <c r="B805" s="266">
        <f t="shared" si="73"/>
        <v>63.327201</v>
      </c>
      <c r="C805" s="249">
        <f t="shared" si="81"/>
        <v>1.583180025</v>
      </c>
      <c r="D805" s="250">
        <f t="shared" si="3"/>
        <v>1.583180025</v>
      </c>
      <c r="E805" s="251">
        <v>40.0</v>
      </c>
      <c r="F805" s="251">
        <f t="shared" si="75"/>
        <v>26.627201</v>
      </c>
      <c r="G805" s="48">
        <f t="shared" si="5"/>
        <v>0.4204702021</v>
      </c>
      <c r="H805" s="111">
        <f t="shared" si="6"/>
        <v>36.7</v>
      </c>
      <c r="I805" s="252">
        <f t="shared" si="7"/>
        <v>0.5795297979</v>
      </c>
      <c r="J805" s="266">
        <v>6.3327201E7</v>
      </c>
      <c r="K805" s="255">
        <v>2013.0</v>
      </c>
      <c r="L805" s="254" t="s">
        <v>20</v>
      </c>
      <c r="M805" s="267"/>
      <c r="N805" s="267"/>
      <c r="O805" s="267"/>
      <c r="P805" s="267">
        <v>8.0</v>
      </c>
      <c r="Q805" s="255">
        <v>35.0</v>
      </c>
      <c r="R805" s="277">
        <f t="shared" si="76"/>
        <v>21.5</v>
      </c>
      <c r="S805" s="255">
        <v>50.0</v>
      </c>
      <c r="T805" s="255">
        <v>48.0</v>
      </c>
      <c r="U805" s="255">
        <f t="shared" si="77"/>
        <v>2</v>
      </c>
      <c r="V805" s="255">
        <f t="shared" si="78"/>
        <v>49</v>
      </c>
      <c r="W805" s="277">
        <f t="shared" si="79"/>
        <v>-27.5</v>
      </c>
      <c r="X805" s="264" t="s">
        <v>1537</v>
      </c>
      <c r="Y805" s="264" t="s">
        <v>3877</v>
      </c>
      <c r="Z805" s="264" t="s">
        <v>1534</v>
      </c>
      <c r="AA805" s="251">
        <f t="shared" si="80"/>
        <v>10.600112</v>
      </c>
      <c r="AB805" s="266">
        <v>1.0600112E7</v>
      </c>
      <c r="AC805" s="266">
        <v>2.6627201E7</v>
      </c>
      <c r="AD805" s="251">
        <f t="shared" si="48"/>
        <v>36.7</v>
      </c>
      <c r="AE805" s="266">
        <v>3.67E7</v>
      </c>
      <c r="AF805" s="258">
        <f t="shared" si="13"/>
        <v>0.2650028</v>
      </c>
      <c r="AG805" s="257"/>
      <c r="AH805" s="257"/>
      <c r="AI805" s="273" t="s">
        <v>3878</v>
      </c>
      <c r="AJ805" s="255"/>
    </row>
    <row r="806" ht="15.75" customHeight="1">
      <c r="A806" s="265" t="s">
        <v>4270</v>
      </c>
      <c r="B806" s="266">
        <f t="shared" si="73"/>
        <v>44.90726</v>
      </c>
      <c r="C806" s="249">
        <f t="shared" si="81"/>
        <v>1.1226815</v>
      </c>
      <c r="D806" s="250">
        <f t="shared" si="3"/>
        <v>1.1226815</v>
      </c>
      <c r="E806" s="251">
        <v>40.0</v>
      </c>
      <c r="F806" s="251">
        <f t="shared" si="75"/>
        <v>29.80726</v>
      </c>
      <c r="G806" s="48">
        <f t="shared" si="5"/>
        <v>0.6637514736</v>
      </c>
      <c r="H806" s="111">
        <f t="shared" si="6"/>
        <v>15.1</v>
      </c>
      <c r="I806" s="252">
        <f t="shared" si="7"/>
        <v>0.3362485264</v>
      </c>
      <c r="J806" s="266">
        <v>4.490726E7</v>
      </c>
      <c r="K806" s="255">
        <v>2013.0</v>
      </c>
      <c r="L806" s="254" t="s">
        <v>20</v>
      </c>
      <c r="M806" s="267"/>
      <c r="N806" s="267"/>
      <c r="O806" s="267"/>
      <c r="P806" s="267">
        <v>29.0</v>
      </c>
      <c r="Q806" s="255">
        <v>35.0</v>
      </c>
      <c r="R806" s="277">
        <f t="shared" si="76"/>
        <v>32</v>
      </c>
      <c r="S806" s="255">
        <v>47.0</v>
      </c>
      <c r="T806" s="255">
        <v>65.0</v>
      </c>
      <c r="U806" s="255">
        <f t="shared" si="77"/>
        <v>-18</v>
      </c>
      <c r="V806" s="255">
        <f t="shared" si="78"/>
        <v>56</v>
      </c>
      <c r="W806" s="277">
        <f t="shared" si="79"/>
        <v>-24</v>
      </c>
      <c r="X806" s="264" t="s">
        <v>4271</v>
      </c>
      <c r="Y806" s="264" t="s">
        <v>4272</v>
      </c>
      <c r="Z806" s="264" t="s">
        <v>1540</v>
      </c>
      <c r="AA806" s="251">
        <f t="shared" si="80"/>
        <v>7.021993</v>
      </c>
      <c r="AB806" s="266">
        <v>7021993.0</v>
      </c>
      <c r="AC806" s="266">
        <v>2.980726E7</v>
      </c>
      <c r="AD806" s="251">
        <f t="shared" si="48"/>
        <v>15.1</v>
      </c>
      <c r="AE806" s="266">
        <v>1.51E7</v>
      </c>
      <c r="AF806" s="258">
        <f t="shared" si="13"/>
        <v>0.175549825</v>
      </c>
      <c r="AG806" s="257"/>
      <c r="AH806" s="257"/>
      <c r="AI806" s="273" t="s">
        <v>4273</v>
      </c>
      <c r="AJ806" s="255"/>
    </row>
    <row r="807" ht="15.75" customHeight="1">
      <c r="A807" s="275" t="s">
        <v>2167</v>
      </c>
      <c r="B807" s="266">
        <f t="shared" si="73"/>
        <v>229.727774</v>
      </c>
      <c r="C807" s="249">
        <f t="shared" si="81"/>
        <v>5.342506372</v>
      </c>
      <c r="D807" s="250">
        <f t="shared" si="3"/>
        <v>5.342506372</v>
      </c>
      <c r="E807" s="251">
        <v>43.0</v>
      </c>
      <c r="F807" s="251">
        <f t="shared" si="75"/>
        <v>159.582188</v>
      </c>
      <c r="G807" s="48">
        <f t="shared" si="5"/>
        <v>0.6946577909</v>
      </c>
      <c r="H807" s="111">
        <f t="shared" si="6"/>
        <v>70.348583</v>
      </c>
      <c r="I807" s="252">
        <f t="shared" si="7"/>
        <v>0.3062258506</v>
      </c>
      <c r="J807" s="266">
        <v>2.29727774E8</v>
      </c>
      <c r="K807" s="255">
        <v>2013.0</v>
      </c>
      <c r="L807" s="254" t="s">
        <v>20</v>
      </c>
      <c r="M807" s="267"/>
      <c r="N807" s="267"/>
      <c r="O807" s="267"/>
      <c r="P807" s="267">
        <v>65.0</v>
      </c>
      <c r="Q807" s="255">
        <v>60.0</v>
      </c>
      <c r="R807" s="277">
        <f t="shared" si="76"/>
        <v>62.5</v>
      </c>
      <c r="S807" s="255">
        <v>72.0</v>
      </c>
      <c r="T807" s="255">
        <v>65.0</v>
      </c>
      <c r="U807" s="255">
        <f t="shared" si="77"/>
        <v>7</v>
      </c>
      <c r="V807" s="255">
        <f t="shared" si="78"/>
        <v>68.5</v>
      </c>
      <c r="W807" s="277">
        <f t="shared" si="79"/>
        <v>-6</v>
      </c>
      <c r="X807" s="264" t="s">
        <v>1537</v>
      </c>
      <c r="Y807" s="264" t="s">
        <v>2168</v>
      </c>
      <c r="Z807" s="264" t="s">
        <v>1540</v>
      </c>
      <c r="AA807" s="251">
        <f t="shared" si="80"/>
        <v>39.115043</v>
      </c>
      <c r="AB807" s="266">
        <v>3.9115043E7</v>
      </c>
      <c r="AC807" s="266">
        <v>1.59582188E8</v>
      </c>
      <c r="AD807" s="251">
        <f t="shared" si="48"/>
        <v>70.348583</v>
      </c>
      <c r="AE807" s="266">
        <v>7.0348583E7</v>
      </c>
      <c r="AF807" s="258">
        <f t="shared" si="13"/>
        <v>0.9096521628</v>
      </c>
      <c r="AG807" s="257"/>
      <c r="AH807" s="257"/>
      <c r="AI807" s="273" t="s">
        <v>2169</v>
      </c>
      <c r="AJ807" s="255"/>
    </row>
    <row r="808" ht="15.75" customHeight="1">
      <c r="A808" s="265" t="s">
        <v>4894</v>
      </c>
      <c r="B808" s="266">
        <f t="shared" si="73"/>
        <v>7.379806</v>
      </c>
      <c r="C808" s="249">
        <f t="shared" si="81"/>
        <v>0.1677228636</v>
      </c>
      <c r="D808" s="250">
        <f t="shared" si="3"/>
        <v>0.1677228636</v>
      </c>
      <c r="E808" s="251">
        <v>44.0</v>
      </c>
      <c r="F808" s="251">
        <f t="shared" si="75"/>
        <v>2.199787</v>
      </c>
      <c r="G808" s="48">
        <f t="shared" si="5"/>
        <v>0.298081955</v>
      </c>
      <c r="H808" s="111">
        <f t="shared" si="6"/>
        <v>5.180019</v>
      </c>
      <c r="I808" s="252">
        <f t="shared" si="7"/>
        <v>0.701918045</v>
      </c>
      <c r="J808" s="266">
        <v>7379806.0</v>
      </c>
      <c r="K808" s="255">
        <v>2013.0</v>
      </c>
      <c r="L808" s="254" t="s">
        <v>20</v>
      </c>
      <c r="M808" s="267"/>
      <c r="N808" s="267"/>
      <c r="O808" s="267"/>
      <c r="P808" s="267">
        <v>91.0</v>
      </c>
      <c r="Q808" s="255">
        <v>88.0</v>
      </c>
      <c r="R808" s="277">
        <f t="shared" si="76"/>
        <v>89.5</v>
      </c>
      <c r="S808" s="255">
        <v>85.0</v>
      </c>
      <c r="T808" s="255">
        <v>82.0</v>
      </c>
      <c r="U808" s="255">
        <f t="shared" si="77"/>
        <v>3</v>
      </c>
      <c r="V808" s="255">
        <f t="shared" si="78"/>
        <v>83.5</v>
      </c>
      <c r="W808" s="277">
        <f t="shared" si="79"/>
        <v>6</v>
      </c>
      <c r="X808" s="264" t="s">
        <v>1547</v>
      </c>
      <c r="Y808" s="264" t="s">
        <v>1819</v>
      </c>
      <c r="Z808" s="264" t="s">
        <v>1540</v>
      </c>
      <c r="AA808" s="251">
        <f t="shared" si="80"/>
        <v>0.100316</v>
      </c>
      <c r="AB808" s="266">
        <v>100316.0</v>
      </c>
      <c r="AC808" s="266">
        <v>2199787.0</v>
      </c>
      <c r="AD808" s="251">
        <f t="shared" si="48"/>
        <v>5.180019</v>
      </c>
      <c r="AE808" s="266">
        <v>5180019.0</v>
      </c>
      <c r="AF808" s="258">
        <f t="shared" si="13"/>
        <v>0.002279909091</v>
      </c>
      <c r="AG808" s="257"/>
      <c r="AH808" s="257"/>
      <c r="AI808" s="273" t="s">
        <v>4895</v>
      </c>
      <c r="AJ808" s="255"/>
    </row>
    <row r="809" ht="15.75" customHeight="1">
      <c r="A809" s="265" t="s">
        <v>3126</v>
      </c>
      <c r="B809" s="266">
        <f t="shared" si="73"/>
        <v>122.126687</v>
      </c>
      <c r="C809" s="249">
        <f t="shared" si="81"/>
        <v>2.654927978</v>
      </c>
      <c r="D809" s="250">
        <f t="shared" si="3"/>
        <v>2.654927978</v>
      </c>
      <c r="E809" s="251">
        <v>46.0</v>
      </c>
      <c r="F809" s="251">
        <f t="shared" si="75"/>
        <v>61.002302</v>
      </c>
      <c r="G809" s="48">
        <f t="shared" si="5"/>
        <v>0.4995001789</v>
      </c>
      <c r="H809" s="111">
        <f t="shared" si="6"/>
        <v>61.124385</v>
      </c>
      <c r="I809" s="252">
        <f t="shared" si="7"/>
        <v>0.5004998211</v>
      </c>
      <c r="J809" s="266">
        <v>1.22126687E8</v>
      </c>
      <c r="K809" s="255">
        <v>2013.0</v>
      </c>
      <c r="L809" s="254" t="s">
        <v>20</v>
      </c>
      <c r="M809" s="267"/>
      <c r="N809" s="267"/>
      <c r="O809" s="267"/>
      <c r="P809" s="267">
        <v>82.0</v>
      </c>
      <c r="Q809" s="255">
        <v>74.0</v>
      </c>
      <c r="R809" s="277">
        <f t="shared" si="76"/>
        <v>78</v>
      </c>
      <c r="S809" s="255">
        <v>87.0</v>
      </c>
      <c r="T809" s="255">
        <v>83.0</v>
      </c>
      <c r="U809" s="255">
        <f t="shared" si="77"/>
        <v>4</v>
      </c>
      <c r="V809" s="255">
        <f t="shared" si="78"/>
        <v>85</v>
      </c>
      <c r="W809" s="277">
        <f t="shared" si="79"/>
        <v>-7</v>
      </c>
      <c r="X809" s="264" t="s">
        <v>1547</v>
      </c>
      <c r="Y809" s="264" t="s">
        <v>3127</v>
      </c>
      <c r="Z809" s="264" t="s">
        <v>1540</v>
      </c>
      <c r="AA809" s="251">
        <f t="shared" si="80"/>
        <v>20.817053</v>
      </c>
      <c r="AB809" s="266">
        <v>2.0817053E7</v>
      </c>
      <c r="AC809" s="266">
        <v>6.1002302E7</v>
      </c>
      <c r="AD809" s="251">
        <f t="shared" si="48"/>
        <v>61.124385</v>
      </c>
      <c r="AE809" s="266">
        <v>6.1124385E7</v>
      </c>
      <c r="AF809" s="258">
        <f t="shared" si="13"/>
        <v>0.4525446304</v>
      </c>
      <c r="AG809" s="257"/>
      <c r="AH809" s="257"/>
      <c r="AI809" s="273" t="s">
        <v>3128</v>
      </c>
      <c r="AJ809" s="255"/>
    </row>
    <row r="810" ht="15.75" customHeight="1">
      <c r="A810" s="275" t="s">
        <v>2265</v>
      </c>
      <c r="B810" s="266">
        <f t="shared" si="73"/>
        <v>239.258712</v>
      </c>
      <c r="C810" s="249">
        <f t="shared" si="81"/>
        <v>4.78517424</v>
      </c>
      <c r="D810" s="250">
        <f t="shared" si="3"/>
        <v>4.78517424</v>
      </c>
      <c r="E810" s="251">
        <v>50.0</v>
      </c>
      <c r="F810" s="251">
        <f t="shared" si="75"/>
        <v>90.288712</v>
      </c>
      <c r="G810" s="48">
        <f t="shared" si="5"/>
        <v>0.3773685449</v>
      </c>
      <c r="H810" s="111">
        <f t="shared" si="6"/>
        <v>148.97</v>
      </c>
      <c r="I810" s="252">
        <f t="shared" si="7"/>
        <v>0.6226314551</v>
      </c>
      <c r="J810" s="266">
        <v>2.39258712E8</v>
      </c>
      <c r="K810" s="255">
        <v>2013.0</v>
      </c>
      <c r="L810" s="254" t="s">
        <v>20</v>
      </c>
      <c r="M810" s="267"/>
      <c r="N810" s="267"/>
      <c r="O810" s="267"/>
      <c r="P810" s="267">
        <v>26.0</v>
      </c>
      <c r="Q810" s="255">
        <v>39.0</v>
      </c>
      <c r="R810" s="277">
        <f t="shared" si="76"/>
        <v>32.5</v>
      </c>
      <c r="S810" s="255">
        <v>50.0</v>
      </c>
      <c r="T810" s="255">
        <v>34.0</v>
      </c>
      <c r="U810" s="255">
        <f t="shared" si="77"/>
        <v>16</v>
      </c>
      <c r="V810" s="255">
        <f t="shared" si="78"/>
        <v>42</v>
      </c>
      <c r="W810" s="277">
        <f t="shared" si="79"/>
        <v>-9.5</v>
      </c>
      <c r="X810" s="264" t="s">
        <v>1601</v>
      </c>
      <c r="Y810" s="264" t="s">
        <v>2266</v>
      </c>
      <c r="Z810" s="264" t="s">
        <v>1540</v>
      </c>
      <c r="AA810" s="251">
        <f t="shared" si="80"/>
        <v>22.232291</v>
      </c>
      <c r="AB810" s="266">
        <v>2.2232291E7</v>
      </c>
      <c r="AC810" s="266">
        <v>9.0288712E7</v>
      </c>
      <c r="AD810" s="251">
        <f t="shared" si="48"/>
        <v>148.97</v>
      </c>
      <c r="AE810" s="266">
        <v>1.4897E8</v>
      </c>
      <c r="AF810" s="258">
        <f t="shared" si="13"/>
        <v>0.44464582</v>
      </c>
      <c r="AG810" s="257"/>
      <c r="AH810" s="257"/>
      <c r="AI810" s="273" t="s">
        <v>2267</v>
      </c>
      <c r="AJ810" s="255"/>
    </row>
    <row r="811" ht="15.75" customHeight="1">
      <c r="A811" s="275" t="s">
        <v>2308</v>
      </c>
      <c r="B811" s="266">
        <f t="shared" si="73"/>
        <v>226.349749</v>
      </c>
      <c r="C811" s="249">
        <f t="shared" si="81"/>
        <v>4.52699498</v>
      </c>
      <c r="D811" s="250">
        <f t="shared" si="3"/>
        <v>4.52699498</v>
      </c>
      <c r="E811" s="251">
        <v>50.0</v>
      </c>
      <c r="F811" s="251">
        <f t="shared" si="75"/>
        <v>55.703475</v>
      </c>
      <c r="G811" s="48">
        <f t="shared" si="5"/>
        <v>0.2460947063</v>
      </c>
      <c r="H811" s="111">
        <f t="shared" si="6"/>
        <v>170.646274</v>
      </c>
      <c r="I811" s="252">
        <f t="shared" si="7"/>
        <v>0.7539052937</v>
      </c>
      <c r="J811" s="266">
        <v>2.26349749E8</v>
      </c>
      <c r="K811" s="255">
        <v>2013.0</v>
      </c>
      <c r="L811" s="254" t="s">
        <v>20</v>
      </c>
      <c r="M811" s="267"/>
      <c r="N811" s="267"/>
      <c r="O811" s="267"/>
      <c r="P811" s="267">
        <v>15.0</v>
      </c>
      <c r="Q811" s="33">
        <v>21.0</v>
      </c>
      <c r="R811" s="277">
        <f t="shared" si="76"/>
        <v>18</v>
      </c>
      <c r="S811" s="255">
        <v>52.0</v>
      </c>
      <c r="T811" s="255">
        <v>57.0</v>
      </c>
      <c r="U811" s="255">
        <f t="shared" si="77"/>
        <v>-5</v>
      </c>
      <c r="V811" s="255">
        <f t="shared" si="78"/>
        <v>54.5</v>
      </c>
      <c r="W811" s="277">
        <f t="shared" si="79"/>
        <v>-36.5</v>
      </c>
      <c r="X811" s="264" t="s">
        <v>1537</v>
      </c>
      <c r="Y811" s="264" t="s">
        <v>2309</v>
      </c>
      <c r="Z811" s="264" t="s">
        <v>1534</v>
      </c>
      <c r="AA811" s="251">
        <f t="shared" si="80"/>
        <v>19.690956</v>
      </c>
      <c r="AB811" s="266">
        <v>1.9690956E7</v>
      </c>
      <c r="AC811" s="266">
        <v>5.5703475E7</v>
      </c>
      <c r="AD811" s="251">
        <f t="shared" si="48"/>
        <v>170.646274</v>
      </c>
      <c r="AE811" s="266">
        <v>1.70646274E8</v>
      </c>
      <c r="AF811" s="258">
        <f t="shared" si="13"/>
        <v>0.39381912</v>
      </c>
      <c r="AG811" s="257"/>
      <c r="AH811" s="257"/>
      <c r="AI811" s="273" t="s">
        <v>2310</v>
      </c>
      <c r="AJ811" s="255"/>
    </row>
    <row r="812" ht="15.75" customHeight="1">
      <c r="A812" s="265" t="s">
        <v>2674</v>
      </c>
      <c r="B812" s="266">
        <f t="shared" si="73"/>
        <v>173.649015</v>
      </c>
      <c r="C812" s="249">
        <f t="shared" si="81"/>
        <v>3.4729803</v>
      </c>
      <c r="D812" s="250">
        <f t="shared" si="3"/>
        <v>3.4729803</v>
      </c>
      <c r="E812" s="251">
        <v>50.0</v>
      </c>
      <c r="F812" s="251">
        <f t="shared" si="75"/>
        <v>127.352707</v>
      </c>
      <c r="G812" s="48">
        <f t="shared" si="5"/>
        <v>0.7333914736</v>
      </c>
      <c r="H812" s="111">
        <f t="shared" si="6"/>
        <v>46.296308</v>
      </c>
      <c r="I812" s="252">
        <f t="shared" si="7"/>
        <v>0.2666085264</v>
      </c>
      <c r="J812" s="266">
        <v>1.73649015E8</v>
      </c>
      <c r="K812" s="255">
        <v>2013.0</v>
      </c>
      <c r="L812" s="254" t="s">
        <v>20</v>
      </c>
      <c r="M812" s="267"/>
      <c r="N812" s="267"/>
      <c r="O812" s="267"/>
      <c r="P812" s="267">
        <v>75.0</v>
      </c>
      <c r="Q812" s="255">
        <v>61.0</v>
      </c>
      <c r="R812" s="277">
        <f t="shared" si="76"/>
        <v>68</v>
      </c>
      <c r="S812" s="255">
        <v>53.0</v>
      </c>
      <c r="T812" s="255">
        <v>62.0</v>
      </c>
      <c r="U812" s="255">
        <f t="shared" si="77"/>
        <v>-9</v>
      </c>
      <c r="V812" s="255">
        <f t="shared" si="78"/>
        <v>57.5</v>
      </c>
      <c r="W812" s="277">
        <f t="shared" si="79"/>
        <v>10.5</v>
      </c>
      <c r="X812" s="264" t="s">
        <v>1558</v>
      </c>
      <c r="Y812" s="264" t="s">
        <v>1558</v>
      </c>
      <c r="Z812" s="264" t="s">
        <v>1550</v>
      </c>
      <c r="AA812" s="251">
        <f t="shared" si="80"/>
        <v>26.232425</v>
      </c>
      <c r="AB812" s="266">
        <v>2.6232425E7</v>
      </c>
      <c r="AC812" s="266">
        <v>1.27352707E8</v>
      </c>
      <c r="AD812" s="251">
        <f t="shared" si="48"/>
        <v>46.296308</v>
      </c>
      <c r="AE812" s="266">
        <v>4.6296308E7</v>
      </c>
      <c r="AF812" s="258">
        <f t="shared" si="13"/>
        <v>0.5246485</v>
      </c>
      <c r="AG812" s="257"/>
      <c r="AH812" s="257"/>
      <c r="AI812" s="273" t="s">
        <v>2675</v>
      </c>
      <c r="AJ812" s="255"/>
    </row>
    <row r="813" ht="15.75" customHeight="1">
      <c r="A813" s="265" t="s">
        <v>3052</v>
      </c>
      <c r="B813" s="266">
        <f t="shared" si="73"/>
        <v>137.328301</v>
      </c>
      <c r="C813" s="249">
        <f t="shared" si="81"/>
        <v>2.74656602</v>
      </c>
      <c r="D813" s="250">
        <f t="shared" si="3"/>
        <v>2.74656602</v>
      </c>
      <c r="E813" s="251">
        <v>50.0</v>
      </c>
      <c r="F813" s="251">
        <f t="shared" si="75"/>
        <v>25.135965</v>
      </c>
      <c r="G813" s="48">
        <f t="shared" si="5"/>
        <v>0.1830355784</v>
      </c>
      <c r="H813" s="111">
        <f t="shared" si="6"/>
        <v>112.192336</v>
      </c>
      <c r="I813" s="252">
        <f t="shared" si="7"/>
        <v>0.8169644216</v>
      </c>
      <c r="J813" s="266">
        <v>1.37328301E8</v>
      </c>
      <c r="K813" s="255">
        <v>2013.0</v>
      </c>
      <c r="L813" s="254" t="s">
        <v>20</v>
      </c>
      <c r="M813" s="267"/>
      <c r="N813" s="267"/>
      <c r="O813" s="267"/>
      <c r="P813" s="267">
        <v>49.0</v>
      </c>
      <c r="Q813" s="255">
        <v>49.0</v>
      </c>
      <c r="R813" s="277">
        <f t="shared" si="76"/>
        <v>49</v>
      </c>
      <c r="S813" s="255">
        <v>55.0</v>
      </c>
      <c r="T813" s="255">
        <v>74.0</v>
      </c>
      <c r="U813" s="255">
        <f t="shared" si="77"/>
        <v>-19</v>
      </c>
      <c r="V813" s="255">
        <f t="shared" si="78"/>
        <v>64.5</v>
      </c>
      <c r="W813" s="277">
        <f t="shared" si="79"/>
        <v>-15.5</v>
      </c>
      <c r="X813" s="264" t="s">
        <v>1537</v>
      </c>
      <c r="Y813" s="264" t="s">
        <v>3053</v>
      </c>
      <c r="Z813" s="264" t="s">
        <v>1540</v>
      </c>
      <c r="AA813" s="251">
        <f t="shared" si="80"/>
        <v>9.885732</v>
      </c>
      <c r="AB813" s="266">
        <v>9885732.0</v>
      </c>
      <c r="AC813" s="266">
        <v>2.5135965E7</v>
      </c>
      <c r="AD813" s="251">
        <f t="shared" si="48"/>
        <v>112.192336</v>
      </c>
      <c r="AE813" s="266">
        <v>1.12192336E8</v>
      </c>
      <c r="AF813" s="258">
        <f t="shared" si="13"/>
        <v>0.19771464</v>
      </c>
      <c r="AG813" s="257"/>
      <c r="AH813" s="257"/>
      <c r="AI813" s="273" t="s">
        <v>3054</v>
      </c>
      <c r="AJ813" s="255"/>
    </row>
    <row r="814" ht="15.75" customHeight="1">
      <c r="A814" s="265" t="s">
        <v>2477</v>
      </c>
      <c r="B814" s="266">
        <f t="shared" si="73"/>
        <v>218.791811</v>
      </c>
      <c r="C814" s="249">
        <f t="shared" si="81"/>
        <v>3.978032927</v>
      </c>
      <c r="D814" s="250">
        <f t="shared" si="3"/>
        <v>3.978032927</v>
      </c>
      <c r="E814" s="251">
        <v>55.0</v>
      </c>
      <c r="F814" s="251">
        <f t="shared" si="75"/>
        <v>107.100855</v>
      </c>
      <c r="G814" s="48">
        <f t="shared" si="5"/>
        <v>0.4895103455</v>
      </c>
      <c r="H814" s="111">
        <f t="shared" si="6"/>
        <v>111.690956</v>
      </c>
      <c r="I814" s="252">
        <f t="shared" si="7"/>
        <v>0.5104896545</v>
      </c>
      <c r="J814" s="266">
        <v>2.18791811E8</v>
      </c>
      <c r="K814" s="255">
        <v>2013.0</v>
      </c>
      <c r="L814" s="254" t="s">
        <v>20</v>
      </c>
      <c r="M814" s="267"/>
      <c r="N814" s="267"/>
      <c r="O814" s="267"/>
      <c r="P814" s="267">
        <v>93.0</v>
      </c>
      <c r="Q814" s="255">
        <v>83.0</v>
      </c>
      <c r="R814" s="277">
        <f t="shared" si="76"/>
        <v>88</v>
      </c>
      <c r="S814" s="255">
        <v>89.0</v>
      </c>
      <c r="T814" s="255">
        <v>81.0</v>
      </c>
      <c r="U814" s="255">
        <f t="shared" si="77"/>
        <v>8</v>
      </c>
      <c r="V814" s="255">
        <f t="shared" si="78"/>
        <v>85</v>
      </c>
      <c r="W814" s="277">
        <f t="shared" si="79"/>
        <v>3</v>
      </c>
      <c r="X814" s="264" t="s">
        <v>1537</v>
      </c>
      <c r="Y814" s="264" t="s">
        <v>2478</v>
      </c>
      <c r="Z814" s="264" t="s">
        <v>1529</v>
      </c>
      <c r="AA814" s="251">
        <f t="shared" si="80"/>
        <v>25.718314</v>
      </c>
      <c r="AB814" s="266">
        <v>2.5718314E7</v>
      </c>
      <c r="AC814" s="266">
        <v>1.07100855E8</v>
      </c>
      <c r="AD814" s="251">
        <f t="shared" si="48"/>
        <v>111.690956</v>
      </c>
      <c r="AE814" s="266">
        <v>1.11690956E8</v>
      </c>
      <c r="AF814" s="258">
        <f t="shared" si="13"/>
        <v>0.4676057091</v>
      </c>
      <c r="AG814" s="257"/>
      <c r="AH814" s="257"/>
      <c r="AI814" s="273" t="s">
        <v>2479</v>
      </c>
      <c r="AJ814" s="255"/>
    </row>
    <row r="815" ht="15.75" customHeight="1">
      <c r="A815" s="265" t="s">
        <v>3563</v>
      </c>
      <c r="B815" s="266">
        <f t="shared" si="73"/>
        <v>110.387072</v>
      </c>
      <c r="C815" s="249">
        <f t="shared" si="81"/>
        <v>2.007037673</v>
      </c>
      <c r="D815" s="250">
        <f t="shared" si="3"/>
        <v>2.007037673</v>
      </c>
      <c r="E815" s="251">
        <v>55.0</v>
      </c>
      <c r="F815" s="251">
        <f t="shared" si="75"/>
        <v>55.75048</v>
      </c>
      <c r="G815" s="48">
        <f t="shared" si="5"/>
        <v>0.5050453734</v>
      </c>
      <c r="H815" s="111">
        <f t="shared" si="6"/>
        <v>54.636592</v>
      </c>
      <c r="I815" s="252">
        <f t="shared" si="7"/>
        <v>0.4949546266</v>
      </c>
      <c r="J815" s="266">
        <v>1.10387072E8</v>
      </c>
      <c r="K815" s="255">
        <v>2013.0</v>
      </c>
      <c r="L815" s="254" t="s">
        <v>20</v>
      </c>
      <c r="M815" s="267"/>
      <c r="N815" s="267"/>
      <c r="O815" s="267"/>
      <c r="P815" s="267">
        <v>18.0</v>
      </c>
      <c r="Q815" s="255">
        <v>38.0</v>
      </c>
      <c r="R815" s="277">
        <f t="shared" si="76"/>
        <v>28</v>
      </c>
      <c r="S815" s="255">
        <v>44.0</v>
      </c>
      <c r="T815" s="255">
        <v>41.0</v>
      </c>
      <c r="U815" s="255">
        <f t="shared" si="77"/>
        <v>3</v>
      </c>
      <c r="V815" s="255">
        <f t="shared" si="78"/>
        <v>42.5</v>
      </c>
      <c r="W815" s="277">
        <f t="shared" si="79"/>
        <v>-14.5</v>
      </c>
      <c r="X815" s="264" t="s">
        <v>1601</v>
      </c>
      <c r="Y815" s="264" t="s">
        <v>2266</v>
      </c>
      <c r="Z815" s="264" t="s">
        <v>1540</v>
      </c>
      <c r="AA815" s="251">
        <f t="shared" si="80"/>
        <v>15.805237</v>
      </c>
      <c r="AB815" s="266">
        <v>1.5805237E7</v>
      </c>
      <c r="AC815" s="266">
        <v>5.575048E7</v>
      </c>
      <c r="AD815" s="251">
        <f t="shared" si="48"/>
        <v>54.636592</v>
      </c>
      <c r="AE815" s="266">
        <v>5.4636592E7</v>
      </c>
      <c r="AF815" s="258">
        <f t="shared" si="13"/>
        <v>0.2873679455</v>
      </c>
      <c r="AG815" s="257"/>
      <c r="AH815" s="257"/>
      <c r="AI815" s="273" t="s">
        <v>3564</v>
      </c>
      <c r="AJ815" s="255"/>
    </row>
    <row r="816" ht="15.75" customHeight="1">
      <c r="A816" s="265" t="s">
        <v>3857</v>
      </c>
      <c r="B816" s="266">
        <f t="shared" si="73"/>
        <v>93.492844</v>
      </c>
      <c r="C816" s="249">
        <f t="shared" si="81"/>
        <v>1.611945586</v>
      </c>
      <c r="D816" s="250">
        <f t="shared" si="3"/>
        <v>1.611945586</v>
      </c>
      <c r="E816" s="111">
        <v>58.0</v>
      </c>
      <c r="F816" s="251">
        <f t="shared" si="75"/>
        <v>44.672764</v>
      </c>
      <c r="G816" s="48">
        <f t="shared" si="5"/>
        <v>0.477820142</v>
      </c>
      <c r="H816" s="111">
        <f t="shared" si="6"/>
        <v>48.82008</v>
      </c>
      <c r="I816" s="252">
        <f t="shared" si="7"/>
        <v>0.522179858</v>
      </c>
      <c r="J816" s="266">
        <v>9.3492844E7</v>
      </c>
      <c r="K816" s="255">
        <v>2013.0</v>
      </c>
      <c r="L816" s="254" t="s">
        <v>20</v>
      </c>
      <c r="M816" s="267"/>
      <c r="N816" s="267"/>
      <c r="O816" s="267"/>
      <c r="P816" s="267">
        <v>34.0</v>
      </c>
      <c r="Q816" s="255">
        <v>42.0</v>
      </c>
      <c r="R816" s="277">
        <f t="shared" si="76"/>
        <v>38</v>
      </c>
      <c r="S816" s="255">
        <v>52.0</v>
      </c>
      <c r="T816" s="255">
        <v>59.0</v>
      </c>
      <c r="U816" s="255">
        <f t="shared" si="77"/>
        <v>-7</v>
      </c>
      <c r="V816" s="255">
        <f t="shared" si="78"/>
        <v>55.5</v>
      </c>
      <c r="W816" s="277">
        <f t="shared" si="79"/>
        <v>-17.5</v>
      </c>
      <c r="X816" s="264" t="s">
        <v>1558</v>
      </c>
      <c r="Y816" s="264" t="s">
        <v>1558</v>
      </c>
      <c r="Z816" s="264" t="s">
        <v>1540</v>
      </c>
      <c r="AA816" s="251">
        <f t="shared" si="80"/>
        <v>17.325307</v>
      </c>
      <c r="AB816" s="266">
        <v>1.7325307E7</v>
      </c>
      <c r="AC816" s="266">
        <v>4.4672764E7</v>
      </c>
      <c r="AD816" s="251">
        <f t="shared" si="48"/>
        <v>48.82008</v>
      </c>
      <c r="AE816" s="266">
        <v>4.882008E7</v>
      </c>
      <c r="AF816" s="258">
        <f t="shared" si="13"/>
        <v>0.2987121897</v>
      </c>
      <c r="AG816" s="257"/>
      <c r="AH816" s="257"/>
      <c r="AI816" s="273" t="s">
        <v>3858</v>
      </c>
      <c r="AJ816" s="255"/>
    </row>
    <row r="817" ht="15.75" customHeight="1">
      <c r="A817" s="265" t="s">
        <v>3739</v>
      </c>
      <c r="B817" s="266">
        <f t="shared" si="73"/>
        <v>105.200903</v>
      </c>
      <c r="C817" s="249">
        <f t="shared" si="81"/>
        <v>1.753348383</v>
      </c>
      <c r="D817" s="250">
        <f t="shared" si="3"/>
        <v>1.753348383</v>
      </c>
      <c r="E817" s="251">
        <v>60.0</v>
      </c>
      <c r="F817" s="251">
        <f t="shared" si="75"/>
        <v>46.000903</v>
      </c>
      <c r="G817" s="48">
        <f t="shared" si="5"/>
        <v>0.4372671877</v>
      </c>
      <c r="H817" s="111">
        <f t="shared" si="6"/>
        <v>59.2</v>
      </c>
      <c r="I817" s="252">
        <f t="shared" si="7"/>
        <v>0.5627328123</v>
      </c>
      <c r="J817" s="266">
        <v>1.05200903E8</v>
      </c>
      <c r="K817" s="255">
        <v>2013.0</v>
      </c>
      <c r="L817" s="254" t="s">
        <v>20</v>
      </c>
      <c r="M817" s="267"/>
      <c r="N817" s="267"/>
      <c r="O817" s="267"/>
      <c r="P817" s="267">
        <v>31.0</v>
      </c>
      <c r="Q817" s="255">
        <v>40.0</v>
      </c>
      <c r="R817" s="277">
        <f t="shared" si="76"/>
        <v>35.5</v>
      </c>
      <c r="S817" s="255">
        <v>57.0</v>
      </c>
      <c r="T817" s="255">
        <v>63.0</v>
      </c>
      <c r="U817" s="255">
        <f t="shared" si="77"/>
        <v>-6</v>
      </c>
      <c r="V817" s="255">
        <f t="shared" si="78"/>
        <v>60</v>
      </c>
      <c r="W817" s="277">
        <f t="shared" si="79"/>
        <v>-24.5</v>
      </c>
      <c r="X817" s="264" t="s">
        <v>1537</v>
      </c>
      <c r="Y817" s="264" t="s">
        <v>3740</v>
      </c>
      <c r="Z817" s="264" t="s">
        <v>1529</v>
      </c>
      <c r="AA817" s="251">
        <f t="shared" si="80"/>
        <v>17.070347</v>
      </c>
      <c r="AB817" s="266">
        <v>1.7070347E7</v>
      </c>
      <c r="AC817" s="266">
        <v>4.6000903E7</v>
      </c>
      <c r="AD817" s="251">
        <f t="shared" si="48"/>
        <v>59.2</v>
      </c>
      <c r="AE817" s="266">
        <v>5.92E7</v>
      </c>
      <c r="AF817" s="258">
        <f t="shared" si="13"/>
        <v>0.2845057833</v>
      </c>
      <c r="AG817" s="257"/>
      <c r="AH817" s="257"/>
      <c r="AI817" s="273" t="s">
        <v>3741</v>
      </c>
      <c r="AJ817" s="255"/>
    </row>
    <row r="818" ht="15.75" customHeight="1">
      <c r="A818" s="265" t="s">
        <v>3948</v>
      </c>
      <c r="B818" s="266">
        <f t="shared" si="73"/>
        <v>90.565421</v>
      </c>
      <c r="C818" s="249">
        <f t="shared" si="81"/>
        <v>1.509423683</v>
      </c>
      <c r="D818" s="250">
        <f t="shared" si="3"/>
        <v>1.509423683</v>
      </c>
      <c r="E818" s="251">
        <v>60.0</v>
      </c>
      <c r="F818" s="251">
        <f t="shared" si="75"/>
        <v>31.165421</v>
      </c>
      <c r="G818" s="48">
        <f t="shared" si="5"/>
        <v>0.3441205336</v>
      </c>
      <c r="H818" s="111">
        <f t="shared" si="6"/>
        <v>59.4</v>
      </c>
      <c r="I818" s="252">
        <f t="shared" si="7"/>
        <v>0.6558794664</v>
      </c>
      <c r="J818" s="266">
        <v>9.0565421E7</v>
      </c>
      <c r="K818" s="255">
        <v>2013.0</v>
      </c>
      <c r="L818" s="254" t="s">
        <v>20</v>
      </c>
      <c r="M818" s="267"/>
      <c r="N818" s="267"/>
      <c r="O818" s="267"/>
      <c r="P818" s="267">
        <v>12.0</v>
      </c>
      <c r="Q818" s="255">
        <v>33.0</v>
      </c>
      <c r="R818" s="277">
        <f t="shared" si="76"/>
        <v>22.5</v>
      </c>
      <c r="S818" s="255">
        <v>59.0</v>
      </c>
      <c r="T818" s="255">
        <v>64.0</v>
      </c>
      <c r="U818" s="255">
        <f t="shared" si="77"/>
        <v>-5</v>
      </c>
      <c r="V818" s="255">
        <f t="shared" si="78"/>
        <v>61.5</v>
      </c>
      <c r="W818" s="277">
        <f t="shared" si="79"/>
        <v>-39</v>
      </c>
      <c r="X818" s="264" t="s">
        <v>1537</v>
      </c>
      <c r="Y818" s="264" t="s">
        <v>3949</v>
      </c>
      <c r="Z818" s="264" t="s">
        <v>1534</v>
      </c>
      <c r="AA818" s="251">
        <f t="shared" si="80"/>
        <v>9.336957</v>
      </c>
      <c r="AB818" s="266">
        <v>9336957.0</v>
      </c>
      <c r="AC818" s="266">
        <v>3.1165421E7</v>
      </c>
      <c r="AD818" s="251">
        <f t="shared" si="48"/>
        <v>59.4</v>
      </c>
      <c r="AE818" s="266">
        <v>5.94E7</v>
      </c>
      <c r="AF818" s="258">
        <f t="shared" si="13"/>
        <v>0.15561595</v>
      </c>
      <c r="AG818" s="257"/>
      <c r="AH818" s="257"/>
      <c r="AI818" s="273" t="s">
        <v>3950</v>
      </c>
      <c r="AJ818" s="255"/>
    </row>
    <row r="819" ht="15.75" customHeight="1">
      <c r="A819" s="265" t="s">
        <v>4400</v>
      </c>
      <c r="B819" s="266">
        <f t="shared" si="73"/>
        <v>60.052138</v>
      </c>
      <c r="C819" s="249">
        <f t="shared" si="81"/>
        <v>1.000868967</v>
      </c>
      <c r="D819" s="250">
        <f t="shared" si="3"/>
        <v>1.000868967</v>
      </c>
      <c r="E819" s="251">
        <v>60.0</v>
      </c>
      <c r="F819" s="251">
        <f t="shared" si="75"/>
        <v>19.452138</v>
      </c>
      <c r="G819" s="48">
        <f t="shared" si="5"/>
        <v>0.3239208236</v>
      </c>
      <c r="H819" s="111">
        <f t="shared" si="6"/>
        <v>40.6</v>
      </c>
      <c r="I819" s="252">
        <f t="shared" si="7"/>
        <v>0.6760791764</v>
      </c>
      <c r="J819" s="266">
        <v>6.0052138E7</v>
      </c>
      <c r="K819" s="255">
        <v>2013.0</v>
      </c>
      <c r="L819" s="254" t="s">
        <v>20</v>
      </c>
      <c r="M819" s="267"/>
      <c r="N819" s="267"/>
      <c r="O819" s="267"/>
      <c r="P819" s="267">
        <v>46.0</v>
      </c>
      <c r="Q819" s="255">
        <v>52.0</v>
      </c>
      <c r="R819" s="277">
        <f t="shared" si="76"/>
        <v>49</v>
      </c>
      <c r="S819" s="255">
        <v>54.0</v>
      </c>
      <c r="T819" s="255">
        <v>61.0</v>
      </c>
      <c r="U819" s="255">
        <f t="shared" si="77"/>
        <v>-7</v>
      </c>
      <c r="V819" s="255">
        <f t="shared" si="78"/>
        <v>57.5</v>
      </c>
      <c r="W819" s="277">
        <f t="shared" si="79"/>
        <v>-8.5</v>
      </c>
      <c r="X819" s="264" t="s">
        <v>1547</v>
      </c>
      <c r="Y819" s="264" t="s">
        <v>4401</v>
      </c>
      <c r="Z819" s="264" t="s">
        <v>1534</v>
      </c>
      <c r="AA819" s="251">
        <f t="shared" si="80"/>
        <v>7.582595</v>
      </c>
      <c r="AB819" s="266">
        <v>7582595.0</v>
      </c>
      <c r="AC819" s="266">
        <v>1.9452138E7</v>
      </c>
      <c r="AD819" s="251">
        <f t="shared" si="48"/>
        <v>40.6</v>
      </c>
      <c r="AE819" s="266">
        <v>4.06E7</v>
      </c>
      <c r="AF819" s="258">
        <f t="shared" si="13"/>
        <v>0.1263765833</v>
      </c>
      <c r="AG819" s="257"/>
      <c r="AH819" s="257"/>
      <c r="AI819" s="273" t="s">
        <v>4402</v>
      </c>
      <c r="AJ819" s="255"/>
    </row>
    <row r="820" ht="15.75" customHeight="1">
      <c r="A820" s="265" t="s">
        <v>3439</v>
      </c>
      <c r="B820" s="266">
        <f t="shared" si="73"/>
        <v>131.940411</v>
      </c>
      <c r="C820" s="249">
        <f t="shared" si="81"/>
        <v>2.162957557</v>
      </c>
      <c r="D820" s="250">
        <f t="shared" si="3"/>
        <v>2.162957557</v>
      </c>
      <c r="E820" s="251">
        <v>61.0</v>
      </c>
      <c r="F820" s="251">
        <f t="shared" si="75"/>
        <v>75.61246</v>
      </c>
      <c r="G820" s="48">
        <f t="shared" si="5"/>
        <v>0.5730803734</v>
      </c>
      <c r="H820" s="111">
        <f t="shared" si="6"/>
        <v>56.327951</v>
      </c>
      <c r="I820" s="252">
        <f t="shared" si="7"/>
        <v>0.4269196266</v>
      </c>
      <c r="J820" s="266">
        <v>1.31940411E8</v>
      </c>
      <c r="K820" s="255">
        <v>2013.0</v>
      </c>
      <c r="L820" s="254" t="s">
        <v>20</v>
      </c>
      <c r="M820" s="267"/>
      <c r="N820" s="267"/>
      <c r="O820" s="267"/>
      <c r="P820" s="267">
        <v>64.0</v>
      </c>
      <c r="Q820" s="255">
        <v>55.0</v>
      </c>
      <c r="R820" s="277">
        <f t="shared" si="76"/>
        <v>59.5</v>
      </c>
      <c r="S820" s="255">
        <v>67.0</v>
      </c>
      <c r="T820" s="255">
        <v>66.0</v>
      </c>
      <c r="U820" s="255">
        <f t="shared" si="77"/>
        <v>1</v>
      </c>
      <c r="V820" s="255">
        <f t="shared" si="78"/>
        <v>66.5</v>
      </c>
      <c r="W820" s="277">
        <f t="shared" si="79"/>
        <v>-7</v>
      </c>
      <c r="X820" s="264" t="s">
        <v>1537</v>
      </c>
      <c r="Y820" s="264" t="s">
        <v>3440</v>
      </c>
      <c r="Z820" s="264" t="s">
        <v>1534</v>
      </c>
      <c r="AA820" s="251">
        <f t="shared" si="80"/>
        <v>27.05913</v>
      </c>
      <c r="AB820" s="266">
        <v>2.705913E7</v>
      </c>
      <c r="AC820" s="266">
        <v>7.561246E7</v>
      </c>
      <c r="AD820" s="251">
        <f t="shared" si="48"/>
        <v>56.327951</v>
      </c>
      <c r="AE820" s="266">
        <v>5.6327951E7</v>
      </c>
      <c r="AF820" s="258">
        <f t="shared" si="13"/>
        <v>0.4435922951</v>
      </c>
      <c r="AG820" s="257"/>
      <c r="AH820" s="257"/>
      <c r="AI820" s="273" t="s">
        <v>3441</v>
      </c>
      <c r="AJ820" s="255"/>
    </row>
    <row r="821" ht="15.75" customHeight="1">
      <c r="A821" s="265" t="s">
        <v>3343</v>
      </c>
      <c r="B821" s="266">
        <f t="shared" si="73"/>
        <v>161.02564</v>
      </c>
      <c r="C821" s="249">
        <f t="shared" si="81"/>
        <v>2.300366286</v>
      </c>
      <c r="D821" s="250">
        <f t="shared" si="3"/>
        <v>2.300366286</v>
      </c>
      <c r="E821" s="251">
        <v>70.0</v>
      </c>
      <c r="F821" s="251">
        <f t="shared" si="75"/>
        <v>98.92564</v>
      </c>
      <c r="G821" s="48">
        <f t="shared" si="5"/>
        <v>0.6143471313</v>
      </c>
      <c r="H821" s="111">
        <f t="shared" si="6"/>
        <v>62.1</v>
      </c>
      <c r="I821" s="252">
        <f t="shared" si="7"/>
        <v>0.3856528687</v>
      </c>
      <c r="J821" s="266">
        <v>1.6102564E8</v>
      </c>
      <c r="K821" s="255">
        <v>2013.0</v>
      </c>
      <c r="L821" s="254" t="s">
        <v>20</v>
      </c>
      <c r="M821" s="267"/>
      <c r="N821" s="267"/>
      <c r="O821" s="267"/>
      <c r="P821" s="267">
        <v>48.0</v>
      </c>
      <c r="Q821" s="255">
        <v>41.0</v>
      </c>
      <c r="R821" s="277">
        <f t="shared" si="76"/>
        <v>44.5</v>
      </c>
      <c r="S821" s="255">
        <v>67.0</v>
      </c>
      <c r="T821" s="255">
        <v>58.0</v>
      </c>
      <c r="U821" s="255">
        <f t="shared" si="77"/>
        <v>9</v>
      </c>
      <c r="V821" s="255">
        <f t="shared" si="78"/>
        <v>62.5</v>
      </c>
      <c r="W821" s="277">
        <f t="shared" si="79"/>
        <v>-18</v>
      </c>
      <c r="X821" s="264" t="s">
        <v>1537</v>
      </c>
      <c r="Y821" s="264" t="s">
        <v>3344</v>
      </c>
      <c r="Z821" s="264" t="s">
        <v>1540</v>
      </c>
      <c r="AA821" s="251">
        <f t="shared" si="80"/>
        <v>30.373794</v>
      </c>
      <c r="AB821" s="266">
        <v>3.0373794E7</v>
      </c>
      <c r="AC821" s="266">
        <v>9.892564E7</v>
      </c>
      <c r="AD821" s="251">
        <f t="shared" si="48"/>
        <v>62.1</v>
      </c>
      <c r="AE821" s="266">
        <v>6.21E7</v>
      </c>
      <c r="AF821" s="258">
        <f t="shared" si="13"/>
        <v>0.4339113429</v>
      </c>
      <c r="AG821" s="257"/>
      <c r="AH821" s="257"/>
      <c r="AI821" s="273" t="s">
        <v>3345</v>
      </c>
      <c r="AJ821" s="255"/>
    </row>
    <row r="822" ht="15.75" customHeight="1">
      <c r="A822" s="275" t="s">
        <v>676</v>
      </c>
      <c r="B822" s="266">
        <f t="shared" si="73"/>
        <v>351.723989</v>
      </c>
      <c r="C822" s="249">
        <f t="shared" si="81"/>
        <v>4.689653187</v>
      </c>
      <c r="D822" s="250">
        <f t="shared" si="3"/>
        <v>4.689653187</v>
      </c>
      <c r="E822" s="251">
        <v>75.0</v>
      </c>
      <c r="F822" s="251">
        <f t="shared" si="75"/>
        <v>117.723989</v>
      </c>
      <c r="G822" s="48">
        <f t="shared" si="5"/>
        <v>0.3347056006</v>
      </c>
      <c r="H822" s="111">
        <f t="shared" si="6"/>
        <v>234</v>
      </c>
      <c r="I822" s="252">
        <f t="shared" si="7"/>
        <v>0.6652943994</v>
      </c>
      <c r="J822" s="266">
        <v>3.51723989E8</v>
      </c>
      <c r="K822" s="255">
        <v>2013.0</v>
      </c>
      <c r="L822" s="254" t="s">
        <v>20</v>
      </c>
      <c r="M822" s="267"/>
      <c r="N822" s="267"/>
      <c r="O822" s="267"/>
      <c r="P822" s="267">
        <v>50.0</v>
      </c>
      <c r="Q822" s="255">
        <v>50.0</v>
      </c>
      <c r="R822" s="277">
        <f t="shared" si="76"/>
        <v>50</v>
      </c>
      <c r="S822" s="255">
        <v>71.0</v>
      </c>
      <c r="T822" s="255">
        <v>69.0</v>
      </c>
      <c r="U822" s="255">
        <f t="shared" si="77"/>
        <v>2</v>
      </c>
      <c r="V822" s="255">
        <f t="shared" si="78"/>
        <v>70</v>
      </c>
      <c r="W822" s="277">
        <f t="shared" si="79"/>
        <v>-20</v>
      </c>
      <c r="X822" s="264" t="s">
        <v>1527</v>
      </c>
      <c r="Y822" s="264" t="s">
        <v>2279</v>
      </c>
      <c r="Z822" s="264" t="s">
        <v>1540</v>
      </c>
      <c r="AA822" s="251">
        <f t="shared" si="80"/>
        <v>29.350389</v>
      </c>
      <c r="AB822" s="266">
        <v>2.9350389E7</v>
      </c>
      <c r="AC822" s="266">
        <v>1.17723989E8</v>
      </c>
      <c r="AD822" s="251">
        <f t="shared" si="48"/>
        <v>234</v>
      </c>
      <c r="AE822" s="266">
        <v>2.34E8</v>
      </c>
      <c r="AF822" s="258">
        <f t="shared" si="13"/>
        <v>0.39133852</v>
      </c>
      <c r="AG822" s="257"/>
      <c r="AH822" s="257"/>
      <c r="AI822" s="273" t="s">
        <v>2280</v>
      </c>
      <c r="AJ822" s="255"/>
    </row>
    <row r="823" ht="15.75" customHeight="1">
      <c r="A823" s="275" t="s">
        <v>216</v>
      </c>
      <c r="B823" s="266">
        <f t="shared" si="73"/>
        <v>970.761885</v>
      </c>
      <c r="C823" s="249">
        <f t="shared" si="81"/>
        <v>12.44566519</v>
      </c>
      <c r="D823" s="250">
        <f t="shared" si="3"/>
        <v>12.44566519</v>
      </c>
      <c r="E823" s="251">
        <v>78.0</v>
      </c>
      <c r="F823" s="251">
        <f t="shared" si="75"/>
        <v>368.061265</v>
      </c>
      <c r="G823" s="48">
        <f t="shared" si="5"/>
        <v>0.3791468028</v>
      </c>
      <c r="H823" s="111">
        <f t="shared" si="6"/>
        <v>602.70062</v>
      </c>
      <c r="I823" s="252">
        <f t="shared" si="7"/>
        <v>0.6208531972</v>
      </c>
      <c r="J823" s="266">
        <v>9.70761885E8</v>
      </c>
      <c r="K823" s="255">
        <v>2013.0</v>
      </c>
      <c r="L823" s="254" t="s">
        <v>20</v>
      </c>
      <c r="M823" s="267"/>
      <c r="N823" s="267"/>
      <c r="O823" s="267"/>
      <c r="P823" s="267">
        <v>74.0</v>
      </c>
      <c r="Q823" s="255">
        <v>62.0</v>
      </c>
      <c r="R823" s="277">
        <f t="shared" si="76"/>
        <v>68</v>
      </c>
      <c r="S823" s="255">
        <v>85.0</v>
      </c>
      <c r="T823" s="255">
        <v>74.0</v>
      </c>
      <c r="U823" s="255">
        <f t="shared" si="77"/>
        <v>11</v>
      </c>
      <c r="V823" s="255">
        <f t="shared" si="78"/>
        <v>79.5</v>
      </c>
      <c r="W823" s="277">
        <f t="shared" si="79"/>
        <v>-11.5</v>
      </c>
      <c r="X823" s="264" t="s">
        <v>1601</v>
      </c>
      <c r="Y823" s="264" t="s">
        <v>1709</v>
      </c>
      <c r="Z823" s="264" t="s">
        <v>1550</v>
      </c>
      <c r="AA823" s="251">
        <f t="shared" si="80"/>
        <v>83.517315</v>
      </c>
      <c r="AB823" s="266">
        <v>8.3517315E7</v>
      </c>
      <c r="AC823" s="266">
        <v>3.68061265E8</v>
      </c>
      <c r="AD823" s="251">
        <f t="shared" si="48"/>
        <v>602.70062</v>
      </c>
      <c r="AE823" s="266">
        <v>6.0270062E8</v>
      </c>
      <c r="AF823" s="258">
        <f t="shared" si="13"/>
        <v>1.070734808</v>
      </c>
      <c r="AG823" s="257"/>
      <c r="AH823" s="257"/>
      <c r="AI823" s="273" t="s">
        <v>1710</v>
      </c>
      <c r="AJ823" s="255"/>
    </row>
    <row r="824" ht="15.75" customHeight="1">
      <c r="A824" s="265" t="s">
        <v>2640</v>
      </c>
      <c r="B824" s="266">
        <f t="shared" si="73"/>
        <v>274.325949</v>
      </c>
      <c r="C824" s="249">
        <f t="shared" si="81"/>
        <v>3.516999346</v>
      </c>
      <c r="D824" s="250">
        <f t="shared" si="3"/>
        <v>3.516999346</v>
      </c>
      <c r="E824" s="251">
        <v>78.0</v>
      </c>
      <c r="F824" s="251">
        <f t="shared" si="75"/>
        <v>119.793567</v>
      </c>
      <c r="G824" s="48">
        <f t="shared" si="5"/>
        <v>0.436683323</v>
      </c>
      <c r="H824" s="111">
        <f t="shared" si="6"/>
        <v>154.532382</v>
      </c>
      <c r="I824" s="252">
        <f t="shared" si="7"/>
        <v>0.563316677</v>
      </c>
      <c r="J824" s="266">
        <v>2.74325949E8</v>
      </c>
      <c r="K824" s="255">
        <v>2013.0</v>
      </c>
      <c r="L824" s="254" t="s">
        <v>20</v>
      </c>
      <c r="M824" s="267"/>
      <c r="N824" s="267"/>
      <c r="O824" s="267"/>
      <c r="P824" s="267">
        <v>70.0</v>
      </c>
      <c r="Q824" s="255">
        <v>59.0</v>
      </c>
      <c r="R824" s="277">
        <f t="shared" si="76"/>
        <v>64.5</v>
      </c>
      <c r="S824" s="255">
        <v>67.0</v>
      </c>
      <c r="T824" s="255">
        <v>71.0</v>
      </c>
      <c r="U824" s="255">
        <f t="shared" si="77"/>
        <v>-4</v>
      </c>
      <c r="V824" s="255">
        <f t="shared" si="78"/>
        <v>69</v>
      </c>
      <c r="W824" s="277">
        <f t="shared" si="79"/>
        <v>-4.5</v>
      </c>
      <c r="X824" s="257" t="s">
        <v>1629</v>
      </c>
      <c r="Y824" s="264" t="s">
        <v>2641</v>
      </c>
      <c r="Z824" s="264" t="s">
        <v>1550</v>
      </c>
      <c r="AA824" s="251">
        <f t="shared" si="80"/>
        <v>34.01793</v>
      </c>
      <c r="AB824" s="266">
        <v>3.401793E7</v>
      </c>
      <c r="AC824" s="266">
        <v>1.19793567E8</v>
      </c>
      <c r="AD824" s="251">
        <f t="shared" si="48"/>
        <v>154.532382</v>
      </c>
      <c r="AE824" s="266">
        <v>1.54532382E8</v>
      </c>
      <c r="AF824" s="258">
        <f t="shared" si="13"/>
        <v>0.4361273077</v>
      </c>
      <c r="AG824" s="257"/>
      <c r="AH824" s="257"/>
      <c r="AI824" s="273" t="s">
        <v>2642</v>
      </c>
      <c r="AJ824" s="255"/>
    </row>
    <row r="825" ht="15.75" customHeight="1">
      <c r="A825" s="265" t="s">
        <v>2871</v>
      </c>
      <c r="B825" s="266">
        <f t="shared" si="73"/>
        <v>246.984278</v>
      </c>
      <c r="C825" s="249">
        <f t="shared" si="81"/>
        <v>3.087303475</v>
      </c>
      <c r="D825" s="250">
        <f t="shared" si="3"/>
        <v>3.087303475</v>
      </c>
      <c r="E825" s="251">
        <v>80.0</v>
      </c>
      <c r="F825" s="251">
        <f t="shared" si="75"/>
        <v>133.668525</v>
      </c>
      <c r="G825" s="48">
        <f t="shared" si="5"/>
        <v>0.5412025659</v>
      </c>
      <c r="H825" s="111">
        <f t="shared" si="6"/>
        <v>113.315753</v>
      </c>
      <c r="I825" s="252">
        <f t="shared" si="7"/>
        <v>0.4587974341</v>
      </c>
      <c r="J825" s="266">
        <v>2.46984278E8</v>
      </c>
      <c r="K825" s="255">
        <v>2013.0</v>
      </c>
      <c r="L825" s="254" t="s">
        <v>20</v>
      </c>
      <c r="M825" s="267"/>
      <c r="N825" s="267"/>
      <c r="O825" s="267"/>
      <c r="P825" s="267">
        <v>7.0</v>
      </c>
      <c r="Q825" s="255">
        <v>19.0</v>
      </c>
      <c r="R825" s="277">
        <f t="shared" si="76"/>
        <v>13</v>
      </c>
      <c r="S825" s="255">
        <v>54.0</v>
      </c>
      <c r="T825" s="255">
        <v>31.0</v>
      </c>
      <c r="U825" s="255">
        <f t="shared" si="77"/>
        <v>23</v>
      </c>
      <c r="V825" s="255">
        <f t="shared" si="78"/>
        <v>42.5</v>
      </c>
      <c r="W825" s="277">
        <f t="shared" si="79"/>
        <v>-29.5</v>
      </c>
      <c r="X825" s="264" t="s">
        <v>1558</v>
      </c>
      <c r="Y825" s="264" t="s">
        <v>1558</v>
      </c>
      <c r="Z825" s="264" t="s">
        <v>1550</v>
      </c>
      <c r="AA825" s="251">
        <f t="shared" si="80"/>
        <v>41.508572</v>
      </c>
      <c r="AB825" s="266">
        <v>4.1508572E7</v>
      </c>
      <c r="AC825" s="266">
        <v>1.33668525E8</v>
      </c>
      <c r="AD825" s="251">
        <f t="shared" si="48"/>
        <v>113.315753</v>
      </c>
      <c r="AE825" s="266">
        <v>1.13315753E8</v>
      </c>
      <c r="AF825" s="258">
        <f t="shared" si="13"/>
        <v>0.51885715</v>
      </c>
      <c r="AG825" s="257"/>
      <c r="AH825" s="257"/>
      <c r="AI825" s="273" t="s">
        <v>2872</v>
      </c>
      <c r="AJ825" s="255"/>
    </row>
    <row r="826" ht="15.75" customHeight="1">
      <c r="A826" s="265" t="s">
        <v>3722</v>
      </c>
      <c r="B826" s="266">
        <f t="shared" si="73"/>
        <v>148.075565</v>
      </c>
      <c r="C826" s="249">
        <f t="shared" si="81"/>
        <v>1.762804345</v>
      </c>
      <c r="D826" s="250">
        <f t="shared" si="3"/>
        <v>1.762804345</v>
      </c>
      <c r="E826" s="251">
        <v>84.0</v>
      </c>
      <c r="F826" s="251">
        <f t="shared" si="75"/>
        <v>53.26256</v>
      </c>
      <c r="G826" s="48">
        <f t="shared" si="5"/>
        <v>0.3596985093</v>
      </c>
      <c r="H826" s="111">
        <f t="shared" si="6"/>
        <v>94.813005</v>
      </c>
      <c r="I826" s="252">
        <f t="shared" si="7"/>
        <v>0.6403014907</v>
      </c>
      <c r="J826" s="266">
        <v>1.48075565E8</v>
      </c>
      <c r="K826" s="255">
        <v>2013.0</v>
      </c>
      <c r="L826" s="254" t="s">
        <v>20</v>
      </c>
      <c r="M826" s="267"/>
      <c r="N826" s="267"/>
      <c r="O826" s="267"/>
      <c r="P826" s="267">
        <v>43.0</v>
      </c>
      <c r="Q826" s="255">
        <v>47.0</v>
      </c>
      <c r="R826" s="277">
        <f t="shared" si="76"/>
        <v>45</v>
      </c>
      <c r="S826" s="255">
        <v>63.0</v>
      </c>
      <c r="T826" s="255">
        <v>67.0</v>
      </c>
      <c r="U826" s="255">
        <f t="shared" si="77"/>
        <v>-4</v>
      </c>
      <c r="V826" s="255">
        <f t="shared" si="78"/>
        <v>65</v>
      </c>
      <c r="W826" s="277">
        <f t="shared" si="79"/>
        <v>-20</v>
      </c>
      <c r="X826" s="264" t="s">
        <v>1537</v>
      </c>
      <c r="Y826" s="264" t="s">
        <v>3436</v>
      </c>
      <c r="Z826" s="264" t="s">
        <v>1550</v>
      </c>
      <c r="AA826" s="251">
        <f t="shared" si="80"/>
        <v>18.048422</v>
      </c>
      <c r="AB826" s="266">
        <v>1.8048422E7</v>
      </c>
      <c r="AC826" s="266">
        <v>5.326256E7</v>
      </c>
      <c r="AD826" s="251">
        <f t="shared" si="48"/>
        <v>94.813005</v>
      </c>
      <c r="AE826" s="266">
        <v>9.4813005E7</v>
      </c>
      <c r="AF826" s="258">
        <f t="shared" si="13"/>
        <v>0.2148621667</v>
      </c>
      <c r="AG826" s="257"/>
      <c r="AH826" s="257"/>
      <c r="AI826" s="273" t="s">
        <v>3723</v>
      </c>
      <c r="AJ826" s="255"/>
    </row>
    <row r="827" ht="15.75" customHeight="1">
      <c r="A827" s="265" t="s">
        <v>3398</v>
      </c>
      <c r="B827" s="266">
        <f t="shared" si="73"/>
        <v>199.850315</v>
      </c>
      <c r="C827" s="249">
        <f t="shared" si="81"/>
        <v>2.220559056</v>
      </c>
      <c r="D827" s="250">
        <f t="shared" si="3"/>
        <v>2.220559056</v>
      </c>
      <c r="E827" s="251">
        <v>90.0</v>
      </c>
      <c r="F827" s="251">
        <f t="shared" si="75"/>
        <v>68.559554</v>
      </c>
      <c r="G827" s="48">
        <f t="shared" si="5"/>
        <v>0.3430545206</v>
      </c>
      <c r="H827" s="111">
        <f t="shared" si="6"/>
        <v>131.290761</v>
      </c>
      <c r="I827" s="252">
        <f t="shared" si="7"/>
        <v>0.6569454794</v>
      </c>
      <c r="J827" s="266">
        <v>1.99850315E8</v>
      </c>
      <c r="K827" s="255">
        <v>2013.0</v>
      </c>
      <c r="L827" s="254" t="s">
        <v>20</v>
      </c>
      <c r="M827" s="267"/>
      <c r="N827" s="267"/>
      <c r="O827" s="267"/>
      <c r="P827" s="267">
        <v>42.0</v>
      </c>
      <c r="Q827" s="255">
        <v>39.0</v>
      </c>
      <c r="R827" s="277">
        <f t="shared" si="76"/>
        <v>40.5</v>
      </c>
      <c r="S827" s="255">
        <v>56.0</v>
      </c>
      <c r="T827" s="255">
        <v>52.0</v>
      </c>
      <c r="U827" s="255">
        <f t="shared" si="77"/>
        <v>4</v>
      </c>
      <c r="V827" s="255">
        <f t="shared" si="78"/>
        <v>54</v>
      </c>
      <c r="W827" s="277">
        <f t="shared" si="79"/>
        <v>-13.5</v>
      </c>
      <c r="X827" s="264" t="s">
        <v>1537</v>
      </c>
      <c r="Y827" s="264" t="s">
        <v>3399</v>
      </c>
      <c r="Z827" s="264" t="s">
        <v>1550</v>
      </c>
      <c r="AA827" s="251">
        <f t="shared" si="80"/>
        <v>14.401054</v>
      </c>
      <c r="AB827" s="266">
        <v>1.4401054E7</v>
      </c>
      <c r="AC827" s="266">
        <v>6.8559554E7</v>
      </c>
      <c r="AD827" s="251">
        <f t="shared" si="48"/>
        <v>131.290761</v>
      </c>
      <c r="AE827" s="266">
        <v>1.31290761E8</v>
      </c>
      <c r="AF827" s="258">
        <f t="shared" si="13"/>
        <v>0.1600117111</v>
      </c>
      <c r="AG827" s="257"/>
      <c r="AH827" s="257"/>
      <c r="AI827" s="273" t="s">
        <v>3400</v>
      </c>
      <c r="AJ827" s="255"/>
    </row>
    <row r="828" ht="15.75" customHeight="1">
      <c r="A828" s="265" t="s">
        <v>3494</v>
      </c>
      <c r="B828" s="266">
        <f t="shared" si="73"/>
        <v>188.133322</v>
      </c>
      <c r="C828" s="249">
        <f t="shared" si="81"/>
        <v>2.090370244</v>
      </c>
      <c r="D828" s="250">
        <f t="shared" si="3"/>
        <v>2.090370244</v>
      </c>
      <c r="E828" s="251">
        <v>90.0</v>
      </c>
      <c r="F828" s="251">
        <f t="shared" si="75"/>
        <v>58.236838</v>
      </c>
      <c r="G828" s="48">
        <f t="shared" si="5"/>
        <v>0.3095508939</v>
      </c>
      <c r="H828" s="111">
        <f t="shared" si="6"/>
        <v>129.896484</v>
      </c>
      <c r="I828" s="252">
        <f t="shared" si="7"/>
        <v>0.6904491061</v>
      </c>
      <c r="J828" s="266">
        <v>1.88133322E8</v>
      </c>
      <c r="K828" s="255">
        <v>2013.0</v>
      </c>
      <c r="L828" s="254" t="s">
        <v>20</v>
      </c>
      <c r="M828" s="267"/>
      <c r="N828" s="267"/>
      <c r="O828" s="267"/>
      <c r="P828" s="267">
        <v>50.0</v>
      </c>
      <c r="Q828" s="255">
        <v>54.0</v>
      </c>
      <c r="R828" s="277">
        <f t="shared" si="76"/>
        <v>52</v>
      </c>
      <c r="S828" s="255">
        <v>70.0</v>
      </c>
      <c r="T828" s="255">
        <v>74.0</v>
      </c>
      <c r="U828" s="255">
        <f t="shared" si="77"/>
        <v>-4</v>
      </c>
      <c r="V828" s="255">
        <f t="shared" si="78"/>
        <v>72</v>
      </c>
      <c r="W828" s="277">
        <f t="shared" si="79"/>
        <v>-20</v>
      </c>
      <c r="X828" s="264" t="s">
        <v>1601</v>
      </c>
      <c r="Y828" s="264" t="s">
        <v>3495</v>
      </c>
      <c r="Z828" s="264" t="s">
        <v>2997</v>
      </c>
      <c r="AA828" s="251">
        <f t="shared" si="80"/>
        <v>12.765508</v>
      </c>
      <c r="AB828" s="266">
        <v>1.2765508E7</v>
      </c>
      <c r="AC828" s="266">
        <v>5.8236838E7</v>
      </c>
      <c r="AD828" s="251">
        <f t="shared" si="48"/>
        <v>129.896484</v>
      </c>
      <c r="AE828" s="266">
        <v>1.29896484E8</v>
      </c>
      <c r="AF828" s="258">
        <f t="shared" si="13"/>
        <v>0.1418389778</v>
      </c>
      <c r="AG828" s="257"/>
      <c r="AH828" s="257"/>
      <c r="AI828" s="273" t="s">
        <v>3496</v>
      </c>
      <c r="AJ828" s="255"/>
    </row>
    <row r="829" ht="15.75" customHeight="1">
      <c r="A829" s="265" t="s">
        <v>2756</v>
      </c>
      <c r="B829" s="266">
        <f t="shared" si="73"/>
        <v>304.654182</v>
      </c>
      <c r="C829" s="249">
        <f t="shared" si="81"/>
        <v>3.3114585</v>
      </c>
      <c r="D829" s="250">
        <f t="shared" si="3"/>
        <v>3.3114585</v>
      </c>
      <c r="E829" s="251">
        <v>92.0</v>
      </c>
      <c r="F829" s="251">
        <f t="shared" si="75"/>
        <v>67.349198</v>
      </c>
      <c r="G829" s="48">
        <f t="shared" si="5"/>
        <v>0.2210676957</v>
      </c>
      <c r="H829" s="111">
        <f t="shared" si="6"/>
        <v>237.304984</v>
      </c>
      <c r="I829" s="252">
        <f t="shared" si="7"/>
        <v>0.7789323043</v>
      </c>
      <c r="J829" s="266">
        <v>3.04654182E8</v>
      </c>
      <c r="K829" s="255">
        <v>2013.0</v>
      </c>
      <c r="L829" s="254" t="s">
        <v>20</v>
      </c>
      <c r="M829" s="267"/>
      <c r="N829" s="267"/>
      <c r="O829" s="267"/>
      <c r="P829" s="267">
        <v>14.0</v>
      </c>
      <c r="Q829" s="255">
        <v>28.0</v>
      </c>
      <c r="R829" s="277">
        <f t="shared" si="76"/>
        <v>21</v>
      </c>
      <c r="S829" s="255">
        <v>41.0</v>
      </c>
      <c r="T829" s="255">
        <v>47.0</v>
      </c>
      <c r="U829" s="255">
        <f t="shared" si="77"/>
        <v>-6</v>
      </c>
      <c r="V829" s="255">
        <f t="shared" si="78"/>
        <v>44</v>
      </c>
      <c r="W829" s="277">
        <f t="shared" si="79"/>
        <v>-23</v>
      </c>
      <c r="X829" s="264" t="s">
        <v>1537</v>
      </c>
      <c r="Y829" s="264" t="s">
        <v>2757</v>
      </c>
      <c r="Z829" s="264" t="s">
        <v>1550</v>
      </c>
      <c r="AA829" s="251">
        <f t="shared" si="80"/>
        <v>24.834845</v>
      </c>
      <c r="AB829" s="266">
        <v>2.4834845E7</v>
      </c>
      <c r="AC829" s="266">
        <v>6.7349198E7</v>
      </c>
      <c r="AD829" s="251">
        <f t="shared" si="48"/>
        <v>237.304984</v>
      </c>
      <c r="AE829" s="266">
        <v>2.37304984E8</v>
      </c>
      <c r="AF829" s="258">
        <f t="shared" si="13"/>
        <v>0.2699439674</v>
      </c>
      <c r="AG829" s="257"/>
      <c r="AH829" s="257"/>
      <c r="AI829" s="273" t="s">
        <v>2758</v>
      </c>
      <c r="AJ829" s="255"/>
    </row>
    <row r="830" ht="15.75" customHeight="1">
      <c r="A830" s="275" t="s">
        <v>319</v>
      </c>
      <c r="B830" s="266">
        <f t="shared" si="73"/>
        <v>716.392705</v>
      </c>
      <c r="C830" s="249">
        <f t="shared" si="81"/>
        <v>7.16392705</v>
      </c>
      <c r="D830" s="250">
        <f t="shared" si="3"/>
        <v>7.16392705</v>
      </c>
      <c r="E830" s="251">
        <v>100.0</v>
      </c>
      <c r="F830" s="251">
        <f t="shared" si="75"/>
        <v>274.092705</v>
      </c>
      <c r="G830" s="48">
        <f t="shared" si="5"/>
        <v>0.382601195</v>
      </c>
      <c r="H830" s="111">
        <f t="shared" si="6"/>
        <v>449.1</v>
      </c>
      <c r="I830" s="252">
        <f t="shared" si="7"/>
        <v>0.6268908057</v>
      </c>
      <c r="J830" s="266">
        <v>7.16392705E8</v>
      </c>
      <c r="K830" s="255">
        <v>2013.0</v>
      </c>
      <c r="L830" s="254" t="s">
        <v>20</v>
      </c>
      <c r="M830" s="267"/>
      <c r="N830" s="267"/>
      <c r="O830" s="267"/>
      <c r="P830" s="267">
        <v>97.0</v>
      </c>
      <c r="Q830" s="255">
        <v>96.0</v>
      </c>
      <c r="R830" s="277">
        <f t="shared" si="76"/>
        <v>96.5</v>
      </c>
      <c r="S830" s="255">
        <v>80.0</v>
      </c>
      <c r="T830" s="255">
        <v>78.0</v>
      </c>
      <c r="U830" s="255">
        <f t="shared" si="77"/>
        <v>2</v>
      </c>
      <c r="V830" s="255">
        <f t="shared" si="78"/>
        <v>79</v>
      </c>
      <c r="W830" s="277">
        <f t="shared" si="79"/>
        <v>17.5</v>
      </c>
      <c r="X830" s="257" t="s">
        <v>1629</v>
      </c>
      <c r="Y830" s="264" t="s">
        <v>1940</v>
      </c>
      <c r="Z830" s="264" t="s">
        <v>1540</v>
      </c>
      <c r="AA830" s="251">
        <f t="shared" si="80"/>
        <v>55.785112</v>
      </c>
      <c r="AB830" s="266">
        <v>5.5785112E7</v>
      </c>
      <c r="AC830" s="266">
        <v>2.74092705E8</v>
      </c>
      <c r="AD830" s="251">
        <f t="shared" si="48"/>
        <v>449.1</v>
      </c>
      <c r="AE830" s="266">
        <v>4.491E8</v>
      </c>
      <c r="AF830" s="258">
        <f t="shared" si="13"/>
        <v>0.55785112</v>
      </c>
      <c r="AG830" s="257" t="s">
        <v>1608</v>
      </c>
      <c r="AH830" s="264" t="s">
        <v>1941</v>
      </c>
      <c r="AI830" s="273" t="s">
        <v>1942</v>
      </c>
      <c r="AJ830" s="255"/>
    </row>
    <row r="831" ht="15.75" customHeight="1">
      <c r="A831" s="265" t="s">
        <v>1197</v>
      </c>
      <c r="B831" s="266">
        <f t="shared" si="73"/>
        <v>392.000694</v>
      </c>
      <c r="C831" s="249">
        <f t="shared" si="81"/>
        <v>3.92000694</v>
      </c>
      <c r="D831" s="250">
        <f t="shared" si="3"/>
        <v>3.92000694</v>
      </c>
      <c r="E831" s="251">
        <v>100.0</v>
      </c>
      <c r="F831" s="251">
        <f t="shared" si="75"/>
        <v>116.900694</v>
      </c>
      <c r="G831" s="48">
        <f t="shared" si="5"/>
        <v>0.2982155282</v>
      </c>
      <c r="H831" s="111">
        <f t="shared" si="6"/>
        <v>275.1</v>
      </c>
      <c r="I831" s="252">
        <f t="shared" si="7"/>
        <v>0.7017844718</v>
      </c>
      <c r="J831" s="266">
        <v>3.92000694E8</v>
      </c>
      <c r="K831" s="255">
        <v>2013.0</v>
      </c>
      <c r="L831" s="254" t="s">
        <v>20</v>
      </c>
      <c r="M831" s="267"/>
      <c r="N831" s="267"/>
      <c r="O831" s="267"/>
      <c r="P831" s="267">
        <v>77.0</v>
      </c>
      <c r="Q831" s="255">
        <v>75.0</v>
      </c>
      <c r="R831" s="277">
        <f t="shared" si="76"/>
        <v>76</v>
      </c>
      <c r="S831" s="255">
        <v>82.0</v>
      </c>
      <c r="T831" s="255">
        <v>78.0</v>
      </c>
      <c r="U831" s="255">
        <f t="shared" si="77"/>
        <v>4</v>
      </c>
      <c r="V831" s="255">
        <f t="shared" si="78"/>
        <v>80</v>
      </c>
      <c r="W831" s="277">
        <f t="shared" si="79"/>
        <v>-4</v>
      </c>
      <c r="X831" s="264" t="s">
        <v>1681</v>
      </c>
      <c r="Y831" s="264" t="s">
        <v>2505</v>
      </c>
      <c r="Z831" s="264" t="s">
        <v>1529</v>
      </c>
      <c r="AA831" s="251">
        <f t="shared" si="80"/>
        <v>18.361578</v>
      </c>
      <c r="AB831" s="266">
        <v>1.8361578E7</v>
      </c>
      <c r="AC831" s="266">
        <v>1.16900694E8</v>
      </c>
      <c r="AD831" s="251">
        <f t="shared" si="48"/>
        <v>275.1</v>
      </c>
      <c r="AE831" s="266">
        <v>2.751E8</v>
      </c>
      <c r="AF831" s="258">
        <f t="shared" si="13"/>
        <v>0.18361578</v>
      </c>
      <c r="AG831" s="257"/>
      <c r="AH831" s="257"/>
      <c r="AI831" s="273" t="s">
        <v>2506</v>
      </c>
      <c r="AJ831" s="255"/>
    </row>
    <row r="832" ht="15.75" customHeight="1">
      <c r="A832" s="265" t="s">
        <v>3096</v>
      </c>
      <c r="B832" s="266">
        <f t="shared" si="73"/>
        <v>268.426634</v>
      </c>
      <c r="C832" s="249">
        <f t="shared" si="81"/>
        <v>2.68426634</v>
      </c>
      <c r="D832" s="250">
        <f t="shared" si="3"/>
        <v>2.68426634</v>
      </c>
      <c r="E832" s="251">
        <v>100.0</v>
      </c>
      <c r="F832" s="251">
        <f t="shared" si="75"/>
        <v>107.518682</v>
      </c>
      <c r="G832" s="48">
        <f t="shared" si="5"/>
        <v>0.4005514669</v>
      </c>
      <c r="H832" s="111">
        <f t="shared" si="6"/>
        <v>160.907952</v>
      </c>
      <c r="I832" s="252">
        <f t="shared" si="7"/>
        <v>0.5994485331</v>
      </c>
      <c r="J832" s="266">
        <v>2.68426634E8</v>
      </c>
      <c r="K832" s="255">
        <v>2013.0</v>
      </c>
      <c r="L832" s="254" t="s">
        <v>20</v>
      </c>
      <c r="M832" s="267"/>
      <c r="N832" s="267"/>
      <c r="O832" s="267"/>
      <c r="P832" s="267">
        <v>64.0</v>
      </c>
      <c r="Q832" s="33">
        <v>52.0</v>
      </c>
      <c r="R832" s="277">
        <f t="shared" si="76"/>
        <v>58</v>
      </c>
      <c r="S832" s="255">
        <v>65.0</v>
      </c>
      <c r="T832" s="255">
        <v>63.0</v>
      </c>
      <c r="U832" s="255">
        <f t="shared" si="77"/>
        <v>2</v>
      </c>
      <c r="V832" s="255">
        <f t="shared" si="78"/>
        <v>64</v>
      </c>
      <c r="W832" s="277">
        <f t="shared" si="79"/>
        <v>-6</v>
      </c>
      <c r="X832" s="264" t="s">
        <v>1601</v>
      </c>
      <c r="Y832" s="264" t="s">
        <v>2569</v>
      </c>
      <c r="Z832" s="264" t="s">
        <v>1534</v>
      </c>
      <c r="AA832" s="251">
        <f t="shared" si="80"/>
        <v>33.531068</v>
      </c>
      <c r="AB832" s="266">
        <v>3.3531068E7</v>
      </c>
      <c r="AC832" s="266">
        <v>1.07518682E8</v>
      </c>
      <c r="AD832" s="251">
        <f t="shared" si="48"/>
        <v>160.907952</v>
      </c>
      <c r="AE832" s="266">
        <v>1.60907952E8</v>
      </c>
      <c r="AF832" s="258">
        <f t="shared" si="13"/>
        <v>0.33531068</v>
      </c>
      <c r="AG832" s="257"/>
      <c r="AH832" s="257"/>
      <c r="AI832" s="273" t="str">
        <f>HYPERLINK("http://www.amazon.com/gp/product/B00ECHM73U/?tag=titb-20","http://www.amazon.com/gp/product/B00ECHM73U/?tag=titb-20")</f>
        <v>http://www.amazon.com/gp/product/B00ECHM73U/?tag=titb-20</v>
      </c>
      <c r="AJ832" s="255"/>
    </row>
    <row r="833" ht="15.75" customHeight="1">
      <c r="A833" s="265" t="s">
        <v>1048</v>
      </c>
      <c r="B833" s="266">
        <f t="shared" si="73"/>
        <v>362.000072</v>
      </c>
      <c r="C833" s="249">
        <f t="shared" si="81"/>
        <v>3.514563806</v>
      </c>
      <c r="D833" s="250">
        <f t="shared" si="3"/>
        <v>3.514563806</v>
      </c>
      <c r="E833" s="251">
        <v>103.0</v>
      </c>
      <c r="F833" s="251">
        <f t="shared" si="75"/>
        <v>112.200072</v>
      </c>
      <c r="G833" s="48">
        <f t="shared" si="5"/>
        <v>0.3099448886</v>
      </c>
      <c r="H833" s="111">
        <f t="shared" si="6"/>
        <v>249.8</v>
      </c>
      <c r="I833" s="252">
        <f t="shared" si="7"/>
        <v>0.6900551114</v>
      </c>
      <c r="J833" s="266">
        <v>3.62000072E8</v>
      </c>
      <c r="K833" s="255">
        <v>2013.0</v>
      </c>
      <c r="L833" s="254" t="s">
        <v>20</v>
      </c>
      <c r="M833" s="267"/>
      <c r="N833" s="267"/>
      <c r="O833" s="267"/>
      <c r="P833" s="267">
        <v>19.0</v>
      </c>
      <c r="Q833" s="255">
        <v>30.0</v>
      </c>
      <c r="R833" s="277">
        <f t="shared" si="76"/>
        <v>24.5</v>
      </c>
      <c r="S833" s="255">
        <v>45.0</v>
      </c>
      <c r="T833" s="255">
        <v>54.0</v>
      </c>
      <c r="U833" s="255">
        <f t="shared" si="77"/>
        <v>-9</v>
      </c>
      <c r="V833" s="255">
        <f t="shared" si="78"/>
        <v>49.5</v>
      </c>
      <c r="W833" s="277">
        <f t="shared" si="79"/>
        <v>-25</v>
      </c>
      <c r="X833" s="264" t="s">
        <v>1558</v>
      </c>
      <c r="Y833" s="264" t="s">
        <v>1558</v>
      </c>
      <c r="Z833" s="264" t="s">
        <v>1550</v>
      </c>
      <c r="AA833" s="251">
        <f t="shared" si="80"/>
        <v>41.671198</v>
      </c>
      <c r="AB833" s="266">
        <v>4.1671198E7</v>
      </c>
      <c r="AC833" s="266">
        <v>1.12200072E8</v>
      </c>
      <c r="AD833" s="251">
        <f t="shared" si="48"/>
        <v>249.8</v>
      </c>
      <c r="AE833" s="266">
        <v>2.498E8</v>
      </c>
      <c r="AF833" s="258">
        <f t="shared" si="13"/>
        <v>0.4045747379</v>
      </c>
      <c r="AG833" s="257"/>
      <c r="AH833" s="257"/>
      <c r="AI833" s="273" t="str">
        <f>HYPERLINK("http://www.amazon.com/gp/product/B00FPGSPQU/?tag=titb-20","http://www.amazon.com/gp/product/B00FPGSPQU/?tag=titb-20")</f>
        <v>http://www.amazon.com/gp/product/B00FPGSPQU/?tag=titb-20</v>
      </c>
      <c r="AJ833" s="255"/>
    </row>
    <row r="834" ht="15.75" customHeight="1">
      <c r="A834" s="265" t="s">
        <v>1033</v>
      </c>
      <c r="B834" s="266">
        <f t="shared" si="73"/>
        <v>351.040419</v>
      </c>
      <c r="C834" s="249">
        <f t="shared" si="81"/>
        <v>3.343242086</v>
      </c>
      <c r="D834" s="250">
        <f t="shared" si="3"/>
        <v>3.343242086</v>
      </c>
      <c r="E834" s="251">
        <v>105.0</v>
      </c>
      <c r="F834" s="251">
        <f t="shared" si="75"/>
        <v>144.840419</v>
      </c>
      <c r="G834" s="48">
        <f t="shared" si="5"/>
        <v>0.4126032535</v>
      </c>
      <c r="H834" s="111">
        <f t="shared" si="6"/>
        <v>206.2</v>
      </c>
      <c r="I834" s="252">
        <f t="shared" si="7"/>
        <v>0.5873967465</v>
      </c>
      <c r="J834" s="266">
        <v>3.51040419E8</v>
      </c>
      <c r="K834" s="255">
        <v>2013.0</v>
      </c>
      <c r="L834" s="254" t="s">
        <v>20</v>
      </c>
      <c r="M834" s="267"/>
      <c r="N834" s="267"/>
      <c r="O834" s="267"/>
      <c r="P834" s="267">
        <v>48.0</v>
      </c>
      <c r="Q834" s="255">
        <v>55.0</v>
      </c>
      <c r="R834" s="277">
        <f t="shared" si="76"/>
        <v>51.5</v>
      </c>
      <c r="S834" s="255">
        <v>68.0</v>
      </c>
      <c r="T834" s="255">
        <v>72.0</v>
      </c>
      <c r="U834" s="255">
        <f t="shared" si="77"/>
        <v>-4</v>
      </c>
      <c r="V834" s="255">
        <f t="shared" si="78"/>
        <v>70</v>
      </c>
      <c r="W834" s="277">
        <f t="shared" si="79"/>
        <v>-18.5</v>
      </c>
      <c r="X834" s="264" t="s">
        <v>1547</v>
      </c>
      <c r="Y834" s="264" t="s">
        <v>1819</v>
      </c>
      <c r="Z834" s="264" t="s">
        <v>1534</v>
      </c>
      <c r="AA834" s="251">
        <f t="shared" si="80"/>
        <v>50.085185</v>
      </c>
      <c r="AB834" s="266">
        <v>5.0085185E7</v>
      </c>
      <c r="AC834" s="266">
        <v>1.44840419E8</v>
      </c>
      <c r="AD834" s="251">
        <f t="shared" si="48"/>
        <v>206.2</v>
      </c>
      <c r="AE834" s="266">
        <v>2.062E8</v>
      </c>
      <c r="AF834" s="258">
        <f t="shared" si="13"/>
        <v>0.4770017619</v>
      </c>
      <c r="AG834" s="257"/>
      <c r="AH834" s="257"/>
      <c r="AI834" s="273" t="s">
        <v>2732</v>
      </c>
      <c r="AJ834" s="255"/>
    </row>
    <row r="835" ht="15.75" customHeight="1">
      <c r="A835" s="265" t="s">
        <v>1188</v>
      </c>
      <c r="B835" s="266">
        <f t="shared" si="73"/>
        <v>347.54536</v>
      </c>
      <c r="C835" s="249">
        <f t="shared" si="81"/>
        <v>3.30995581</v>
      </c>
      <c r="D835" s="250">
        <f t="shared" si="3"/>
        <v>3.30995581</v>
      </c>
      <c r="E835" s="251">
        <v>105.0</v>
      </c>
      <c r="F835" s="251">
        <f t="shared" si="75"/>
        <v>71.017784</v>
      </c>
      <c r="G835" s="48">
        <f t="shared" si="5"/>
        <v>0.2043410506</v>
      </c>
      <c r="H835" s="111">
        <f t="shared" si="6"/>
        <v>276.527576</v>
      </c>
      <c r="I835" s="252">
        <f t="shared" si="7"/>
        <v>0.7956589494</v>
      </c>
      <c r="J835" s="266">
        <v>3.4754536E8</v>
      </c>
      <c r="K835" s="255">
        <v>2013.0</v>
      </c>
      <c r="L835" s="254" t="s">
        <v>20</v>
      </c>
      <c r="M835" s="267"/>
      <c r="N835" s="267"/>
      <c r="O835" s="267"/>
      <c r="P835" s="267">
        <v>14.0</v>
      </c>
      <c r="Q835" s="255">
        <v>34.0</v>
      </c>
      <c r="R835" s="277">
        <f t="shared" si="76"/>
        <v>24</v>
      </c>
      <c r="S835" s="255">
        <v>57.0</v>
      </c>
      <c r="T835" s="255">
        <v>35.0</v>
      </c>
      <c r="U835" s="255">
        <f t="shared" si="77"/>
        <v>22</v>
      </c>
      <c r="V835" s="255">
        <f t="shared" si="78"/>
        <v>46</v>
      </c>
      <c r="W835" s="277">
        <f t="shared" si="79"/>
        <v>-22</v>
      </c>
      <c r="X835" s="264" t="s">
        <v>2473</v>
      </c>
      <c r="Y835" s="264" t="s">
        <v>2759</v>
      </c>
      <c r="Z835" s="264" t="s">
        <v>1550</v>
      </c>
      <c r="AA835" s="251">
        <f t="shared" si="80"/>
        <v>17.548389</v>
      </c>
      <c r="AB835" s="266">
        <v>1.7548389E7</v>
      </c>
      <c r="AC835" s="266">
        <v>7.1017784E7</v>
      </c>
      <c r="AD835" s="251">
        <f t="shared" si="48"/>
        <v>276.527576</v>
      </c>
      <c r="AE835" s="266">
        <v>2.76527576E8</v>
      </c>
      <c r="AF835" s="258">
        <f t="shared" si="13"/>
        <v>0.1671275143</v>
      </c>
      <c r="AG835" s="257"/>
      <c r="AH835" s="257"/>
      <c r="AI835" s="273" t="str">
        <f>HYPERLINK("http://www.amazon.com/gp/product/B00FPTW1A8/?tag=titb-20","http://www.amazon.com/gp/product/B00FPTW1A8/?tag=titb-20")</f>
        <v>http://www.amazon.com/gp/product/B00FPTW1A8/?tag=titb-20</v>
      </c>
      <c r="AJ835" s="255"/>
    </row>
    <row r="836" ht="15.75" customHeight="1">
      <c r="A836" s="265" t="s">
        <v>4247</v>
      </c>
      <c r="B836" s="266">
        <f t="shared" si="73"/>
        <v>125.537191</v>
      </c>
      <c r="C836" s="249">
        <f t="shared" si="81"/>
        <v>1.141247191</v>
      </c>
      <c r="D836" s="250">
        <f t="shared" si="3"/>
        <v>1.141247191</v>
      </c>
      <c r="E836" s="251">
        <v>110.0</v>
      </c>
      <c r="F836" s="251">
        <f t="shared" si="75"/>
        <v>61.737191</v>
      </c>
      <c r="G836" s="48">
        <f t="shared" si="5"/>
        <v>0.4917840722</v>
      </c>
      <c r="H836" s="111">
        <f t="shared" si="6"/>
        <v>63.8</v>
      </c>
      <c r="I836" s="252">
        <f t="shared" si="7"/>
        <v>0.5082159278</v>
      </c>
      <c r="J836" s="266">
        <v>1.25537191E8</v>
      </c>
      <c r="K836" s="255">
        <v>2013.0</v>
      </c>
      <c r="L836" s="254" t="s">
        <v>20</v>
      </c>
      <c r="M836" s="267"/>
      <c r="N836" s="267"/>
      <c r="O836" s="267"/>
      <c r="P836" s="267">
        <v>60.0</v>
      </c>
      <c r="Q836" s="255">
        <v>51.0</v>
      </c>
      <c r="R836" s="277">
        <f t="shared" si="76"/>
        <v>55.5</v>
      </c>
      <c r="S836" s="255">
        <v>66.0</v>
      </c>
      <c r="T836" s="255">
        <v>68.0</v>
      </c>
      <c r="U836" s="255">
        <f t="shared" si="77"/>
        <v>-2</v>
      </c>
      <c r="V836" s="255">
        <f t="shared" si="78"/>
        <v>67</v>
      </c>
      <c r="W836" s="277">
        <f t="shared" si="79"/>
        <v>-11.5</v>
      </c>
      <c r="X836" s="264" t="s">
        <v>1537</v>
      </c>
      <c r="Y836" s="264" t="s">
        <v>1992</v>
      </c>
      <c r="Z836" s="264" t="s">
        <v>1534</v>
      </c>
      <c r="AA836" s="251">
        <f t="shared" si="80"/>
        <v>27.017351</v>
      </c>
      <c r="AB836" s="266">
        <v>2.7017351E7</v>
      </c>
      <c r="AC836" s="266">
        <v>6.1737191E7</v>
      </c>
      <c r="AD836" s="251">
        <f t="shared" si="48"/>
        <v>63.8</v>
      </c>
      <c r="AE836" s="266">
        <v>6.38E7</v>
      </c>
      <c r="AF836" s="258">
        <f t="shared" si="13"/>
        <v>0.2456122818</v>
      </c>
      <c r="AG836" s="257"/>
      <c r="AH836" s="257"/>
      <c r="AI836" s="273" t="s">
        <v>4248</v>
      </c>
      <c r="AJ836" s="255"/>
    </row>
    <row r="837" ht="15.75" customHeight="1">
      <c r="A837" s="265" t="s">
        <v>3213</v>
      </c>
      <c r="B837" s="266">
        <f t="shared" si="73"/>
        <v>286.1407</v>
      </c>
      <c r="C837" s="249">
        <f t="shared" si="81"/>
        <v>2.48818</v>
      </c>
      <c r="D837" s="250">
        <f t="shared" si="3"/>
        <v>2.48818</v>
      </c>
      <c r="E837" s="251">
        <v>115.0</v>
      </c>
      <c r="F837" s="251">
        <f t="shared" si="75"/>
        <v>93.050117</v>
      </c>
      <c r="G837" s="48">
        <f t="shared" si="5"/>
        <v>0.3251900796</v>
      </c>
      <c r="H837" s="111">
        <f t="shared" si="6"/>
        <v>193.090583</v>
      </c>
      <c r="I837" s="252">
        <f t="shared" si="7"/>
        <v>0.6748099204</v>
      </c>
      <c r="J837" s="266">
        <v>2.861407E8</v>
      </c>
      <c r="K837" s="255">
        <v>2013.0</v>
      </c>
      <c r="L837" s="254" t="s">
        <v>20</v>
      </c>
      <c r="M837" s="267"/>
      <c r="N837" s="267"/>
      <c r="O837" s="267"/>
      <c r="P837" s="267">
        <v>68.0</v>
      </c>
      <c r="Q837" s="255">
        <v>61.0</v>
      </c>
      <c r="R837" s="277">
        <f t="shared" si="76"/>
        <v>64.5</v>
      </c>
      <c r="S837" s="255">
        <v>58.0</v>
      </c>
      <c r="T837" s="255">
        <v>69.0</v>
      </c>
      <c r="U837" s="255">
        <f t="shared" si="77"/>
        <v>-11</v>
      </c>
      <c r="V837" s="255">
        <f t="shared" si="78"/>
        <v>63.5</v>
      </c>
      <c r="W837" s="277">
        <f t="shared" si="79"/>
        <v>1</v>
      </c>
      <c r="X837" s="264" t="s">
        <v>1537</v>
      </c>
      <c r="Y837" s="264" t="s">
        <v>3214</v>
      </c>
      <c r="Z837" s="264" t="s">
        <v>1540</v>
      </c>
      <c r="AA837" s="251">
        <f t="shared" si="80"/>
        <v>29.807393</v>
      </c>
      <c r="AB837" s="266">
        <v>2.9807393E7</v>
      </c>
      <c r="AC837" s="266">
        <v>9.3050117E7</v>
      </c>
      <c r="AD837" s="251">
        <f t="shared" si="48"/>
        <v>193.090583</v>
      </c>
      <c r="AE837" s="266">
        <v>1.93090583E8</v>
      </c>
      <c r="AF837" s="258">
        <f t="shared" si="13"/>
        <v>0.2591947217</v>
      </c>
      <c r="AG837" s="257"/>
      <c r="AH837" s="257"/>
      <c r="AI837" s="273" t="s">
        <v>3215</v>
      </c>
      <c r="AJ837" s="255"/>
    </row>
    <row r="838" ht="15.75" customHeight="1">
      <c r="A838" s="265" t="s">
        <v>1200</v>
      </c>
      <c r="B838" s="266">
        <f t="shared" si="73"/>
        <v>414.828246</v>
      </c>
      <c r="C838" s="249">
        <f t="shared" si="81"/>
        <v>3.45690205</v>
      </c>
      <c r="D838" s="250">
        <f t="shared" si="3"/>
        <v>3.45690205</v>
      </c>
      <c r="E838" s="251">
        <v>120.0</v>
      </c>
      <c r="F838" s="251">
        <f t="shared" si="75"/>
        <v>132.556852</v>
      </c>
      <c r="G838" s="48">
        <f t="shared" si="5"/>
        <v>0.3195463503</v>
      </c>
      <c r="H838" s="111">
        <f t="shared" si="6"/>
        <v>282.271394</v>
      </c>
      <c r="I838" s="252">
        <f t="shared" si="7"/>
        <v>0.6804536497</v>
      </c>
      <c r="J838" s="266">
        <v>4.14828246E8</v>
      </c>
      <c r="K838" s="255">
        <v>2013.0</v>
      </c>
      <c r="L838" s="254" t="s">
        <v>20</v>
      </c>
      <c r="M838" s="267"/>
      <c r="N838" s="267"/>
      <c r="O838" s="267"/>
      <c r="P838" s="267">
        <v>69.0</v>
      </c>
      <c r="Q838" s="255">
        <v>60.0</v>
      </c>
      <c r="R838" s="277">
        <f t="shared" si="76"/>
        <v>64.5</v>
      </c>
      <c r="S838" s="255">
        <v>70.0</v>
      </c>
      <c r="T838" s="255">
        <v>67.0</v>
      </c>
      <c r="U838" s="255">
        <f t="shared" si="77"/>
        <v>3</v>
      </c>
      <c r="V838" s="255">
        <f t="shared" si="78"/>
        <v>68.5</v>
      </c>
      <c r="W838" s="277">
        <f t="shared" si="79"/>
        <v>-4</v>
      </c>
      <c r="X838" s="264" t="s">
        <v>1537</v>
      </c>
      <c r="Y838" s="264" t="s">
        <v>2683</v>
      </c>
      <c r="Z838" s="264" t="s">
        <v>1534</v>
      </c>
      <c r="AA838" s="251">
        <f t="shared" si="80"/>
        <v>53.113752</v>
      </c>
      <c r="AB838" s="266">
        <v>5.3113752E7</v>
      </c>
      <c r="AC838" s="266">
        <v>1.32556852E8</v>
      </c>
      <c r="AD838" s="251">
        <f t="shared" si="48"/>
        <v>282.271394</v>
      </c>
      <c r="AE838" s="266">
        <v>2.82271394E8</v>
      </c>
      <c r="AF838" s="258">
        <f t="shared" si="13"/>
        <v>0.4426146</v>
      </c>
      <c r="AG838" s="257"/>
      <c r="AH838" s="257"/>
      <c r="AI838" s="273" t="s">
        <v>2684</v>
      </c>
      <c r="AJ838" s="255"/>
    </row>
    <row r="839" ht="15.75" customHeight="1">
      <c r="A839" s="265" t="s">
        <v>3261</v>
      </c>
      <c r="B839" s="266">
        <f t="shared" si="73"/>
        <v>286.168572</v>
      </c>
      <c r="C839" s="249">
        <f t="shared" si="81"/>
        <v>2.3847381</v>
      </c>
      <c r="D839" s="250">
        <f t="shared" si="3"/>
        <v>2.3847381</v>
      </c>
      <c r="E839" s="251">
        <v>120.0</v>
      </c>
      <c r="F839" s="251">
        <f t="shared" si="75"/>
        <v>89.107235</v>
      </c>
      <c r="G839" s="48">
        <f t="shared" si="5"/>
        <v>0.3113802273</v>
      </c>
      <c r="H839" s="111">
        <f t="shared" si="6"/>
        <v>197.061337</v>
      </c>
      <c r="I839" s="252">
        <f t="shared" si="7"/>
        <v>0.6886197727</v>
      </c>
      <c r="J839" s="266">
        <v>2.86168572E8</v>
      </c>
      <c r="K839" s="255">
        <v>2013.0</v>
      </c>
      <c r="L839" s="254" t="s">
        <v>20</v>
      </c>
      <c r="M839" s="267"/>
      <c r="N839" s="267"/>
      <c r="O839" s="267"/>
      <c r="P839" s="267">
        <v>54.0</v>
      </c>
      <c r="Q839" s="255">
        <v>54.0</v>
      </c>
      <c r="R839" s="277">
        <f t="shared" si="76"/>
        <v>54</v>
      </c>
      <c r="S839" s="255">
        <v>61.0</v>
      </c>
      <c r="T839" s="255">
        <v>70.0</v>
      </c>
      <c r="U839" s="255">
        <f t="shared" si="77"/>
        <v>-9</v>
      </c>
      <c r="V839" s="255">
        <f t="shared" si="78"/>
        <v>65.5</v>
      </c>
      <c r="W839" s="277">
        <f t="shared" si="79"/>
        <v>-11.5</v>
      </c>
      <c r="X839" s="264" t="s">
        <v>1537</v>
      </c>
      <c r="Y839" s="264" t="s">
        <v>3262</v>
      </c>
      <c r="Z839" s="264" t="s">
        <v>1534</v>
      </c>
      <c r="AA839" s="251">
        <f t="shared" si="80"/>
        <v>37.054485</v>
      </c>
      <c r="AB839" s="266">
        <v>3.7054485E7</v>
      </c>
      <c r="AC839" s="266">
        <v>8.9107235E7</v>
      </c>
      <c r="AD839" s="251">
        <f t="shared" si="48"/>
        <v>197.061337</v>
      </c>
      <c r="AE839" s="266">
        <v>1.97061337E8</v>
      </c>
      <c r="AF839" s="258">
        <f t="shared" si="13"/>
        <v>0.308787375</v>
      </c>
      <c r="AG839" s="257"/>
      <c r="AH839" s="257"/>
      <c r="AI839" s="273" t="s">
        <v>3263</v>
      </c>
      <c r="AJ839" s="255"/>
    </row>
    <row r="840" ht="15.75" customHeight="1">
      <c r="A840" s="275" t="s">
        <v>1066</v>
      </c>
      <c r="B840" s="266">
        <f t="shared" si="73"/>
        <v>864.912963</v>
      </c>
      <c r="C840" s="249">
        <f t="shared" si="81"/>
        <v>6.653176638</v>
      </c>
      <c r="D840" s="250">
        <f t="shared" si="3"/>
        <v>6.653176638</v>
      </c>
      <c r="E840" s="251">
        <v>130.0</v>
      </c>
      <c r="F840" s="251">
        <f t="shared" si="75"/>
        <v>424.668047</v>
      </c>
      <c r="G840" s="48">
        <f t="shared" si="5"/>
        <v>0.4909951234</v>
      </c>
      <c r="H840" s="111">
        <f t="shared" si="6"/>
        <v>440.343699</v>
      </c>
      <c r="I840" s="252">
        <f t="shared" si="7"/>
        <v>0.5091190881</v>
      </c>
      <c r="J840" s="266">
        <v>8.64912963E8</v>
      </c>
      <c r="K840" s="255">
        <v>2013.0</v>
      </c>
      <c r="L840" s="254" t="s">
        <v>20</v>
      </c>
      <c r="M840" s="267"/>
      <c r="N840" s="267"/>
      <c r="O840" s="267"/>
      <c r="P840" s="267">
        <v>89.0</v>
      </c>
      <c r="Q840" s="255">
        <v>75.0</v>
      </c>
      <c r="R840" s="277">
        <f t="shared" si="76"/>
        <v>82</v>
      </c>
      <c r="S840" s="255">
        <v>90.0</v>
      </c>
      <c r="T840" s="255">
        <v>79.0</v>
      </c>
      <c r="U840" s="255">
        <f t="shared" si="77"/>
        <v>11</v>
      </c>
      <c r="V840" s="255">
        <f t="shared" si="78"/>
        <v>84.5</v>
      </c>
      <c r="W840" s="277">
        <f t="shared" si="79"/>
        <v>-2.5</v>
      </c>
      <c r="X840" s="264" t="s">
        <v>1537</v>
      </c>
      <c r="Y840" s="264" t="s">
        <v>2015</v>
      </c>
      <c r="Z840" s="264" t="s">
        <v>1550</v>
      </c>
      <c r="AA840" s="251">
        <f t="shared" si="80"/>
        <v>158.074286</v>
      </c>
      <c r="AB840" s="49">
        <v>1.58074286E8</v>
      </c>
      <c r="AC840" s="266">
        <v>4.24668047E8</v>
      </c>
      <c r="AD840" s="251">
        <f t="shared" si="48"/>
        <v>440.343699</v>
      </c>
      <c r="AE840" s="266">
        <v>4.40343699E8</v>
      </c>
      <c r="AF840" s="258">
        <f t="shared" si="13"/>
        <v>1.215956046</v>
      </c>
      <c r="AG840" s="257"/>
      <c r="AH840" s="257"/>
      <c r="AI840" s="273" t="s">
        <v>2016</v>
      </c>
      <c r="AJ840" s="255"/>
    </row>
    <row r="841" ht="15.75" customHeight="1">
      <c r="A841" s="265" t="s">
        <v>298</v>
      </c>
      <c r="B841" s="266">
        <f t="shared" si="73"/>
        <v>375.740705</v>
      </c>
      <c r="C841" s="249">
        <f t="shared" si="81"/>
        <v>2.890313115</v>
      </c>
      <c r="D841" s="250">
        <f t="shared" si="3"/>
        <v>2.890313115</v>
      </c>
      <c r="E841" s="251">
        <v>130.0</v>
      </c>
      <c r="F841" s="251">
        <f t="shared" si="75"/>
        <v>122.52306</v>
      </c>
      <c r="G841" s="48">
        <f t="shared" si="5"/>
        <v>0.3260840744</v>
      </c>
      <c r="H841" s="111">
        <f t="shared" si="6"/>
        <v>253.217645</v>
      </c>
      <c r="I841" s="252">
        <f t="shared" si="7"/>
        <v>0.6739159256</v>
      </c>
      <c r="J841" s="266">
        <v>3.75740705E8</v>
      </c>
      <c r="K841" s="255">
        <v>2013.0</v>
      </c>
      <c r="L841" s="254" t="s">
        <v>20</v>
      </c>
      <c r="M841" s="267"/>
      <c r="N841" s="267"/>
      <c r="O841" s="267"/>
      <c r="P841" s="267">
        <v>28.0</v>
      </c>
      <c r="Q841" s="255">
        <v>41.0</v>
      </c>
      <c r="R841" s="277">
        <f t="shared" si="76"/>
        <v>34.5</v>
      </c>
      <c r="S841" s="255">
        <v>49.0</v>
      </c>
      <c r="T841" s="255">
        <v>53.0</v>
      </c>
      <c r="U841" s="255">
        <f t="shared" si="77"/>
        <v>-4</v>
      </c>
      <c r="V841" s="255">
        <f t="shared" si="78"/>
        <v>51</v>
      </c>
      <c r="W841" s="277">
        <f t="shared" si="79"/>
        <v>-16.5</v>
      </c>
      <c r="X841" s="264" t="s">
        <v>1537</v>
      </c>
      <c r="Y841" s="264" t="s">
        <v>2972</v>
      </c>
      <c r="Z841" s="264" t="s">
        <v>1550</v>
      </c>
      <c r="AA841" s="251">
        <f t="shared" si="80"/>
        <v>40.501814</v>
      </c>
      <c r="AB841" s="266">
        <v>4.0501814E7</v>
      </c>
      <c r="AC841" s="266">
        <v>1.2252306E8</v>
      </c>
      <c r="AD841" s="251">
        <f t="shared" si="48"/>
        <v>253.217645</v>
      </c>
      <c r="AE841" s="266">
        <v>2.53217645E8</v>
      </c>
      <c r="AF841" s="258">
        <f t="shared" si="13"/>
        <v>0.3115524154</v>
      </c>
      <c r="AG841" s="257"/>
      <c r="AH841" s="257"/>
      <c r="AI841" s="273" t="s">
        <v>2973</v>
      </c>
      <c r="AJ841" s="255"/>
    </row>
    <row r="842" ht="15.75" customHeight="1">
      <c r="A842" s="265" t="s">
        <v>3647</v>
      </c>
      <c r="B842" s="266">
        <f t="shared" si="73"/>
        <v>243.843127</v>
      </c>
      <c r="C842" s="249">
        <f t="shared" si="81"/>
        <v>1.875716362</v>
      </c>
      <c r="D842" s="250">
        <f t="shared" si="3"/>
        <v>1.875716362</v>
      </c>
      <c r="E842" s="251">
        <v>130.0</v>
      </c>
      <c r="F842" s="251">
        <f t="shared" si="75"/>
        <v>60.522097</v>
      </c>
      <c r="G842" s="48">
        <f t="shared" si="5"/>
        <v>0.248200955</v>
      </c>
      <c r="H842" s="111">
        <f t="shared" si="6"/>
        <v>183.32103</v>
      </c>
      <c r="I842" s="252">
        <f t="shared" si="7"/>
        <v>0.751799045</v>
      </c>
      <c r="J842" s="266">
        <v>2.43843127E8</v>
      </c>
      <c r="K842" s="255">
        <v>2013.0</v>
      </c>
      <c r="L842" s="254" t="s">
        <v>20</v>
      </c>
      <c r="M842" s="267"/>
      <c r="N842" s="267"/>
      <c r="O842" s="267"/>
      <c r="P842" s="267">
        <v>11.0</v>
      </c>
      <c r="Q842" s="255">
        <v>33.0</v>
      </c>
      <c r="R842" s="277">
        <f t="shared" si="76"/>
        <v>22</v>
      </c>
      <c r="S842" s="255">
        <v>37.0</v>
      </c>
      <c r="T842" s="255">
        <v>41.0</v>
      </c>
      <c r="U842" s="255">
        <f t="shared" si="77"/>
        <v>-4</v>
      </c>
      <c r="V842" s="255">
        <f t="shared" si="78"/>
        <v>39</v>
      </c>
      <c r="W842" s="277">
        <f t="shared" si="79"/>
        <v>-17</v>
      </c>
      <c r="X842" s="264" t="s">
        <v>1537</v>
      </c>
      <c r="Y842" s="264" t="s">
        <v>3648</v>
      </c>
      <c r="Z842" s="264" t="s">
        <v>1540</v>
      </c>
      <c r="AA842" s="251">
        <f t="shared" si="80"/>
        <v>27.52004</v>
      </c>
      <c r="AB842" s="266">
        <v>2.752004E7</v>
      </c>
      <c r="AC842" s="266">
        <v>6.0522097E7</v>
      </c>
      <c r="AD842" s="251">
        <f t="shared" si="48"/>
        <v>183.32103</v>
      </c>
      <c r="AE842" s="266">
        <v>1.8332103E8</v>
      </c>
      <c r="AF842" s="258">
        <f t="shared" si="13"/>
        <v>0.2116926154</v>
      </c>
      <c r="AG842" s="257"/>
      <c r="AH842" s="257"/>
      <c r="AI842" s="273" t="s">
        <v>3649</v>
      </c>
      <c r="AJ842" s="255"/>
    </row>
    <row r="843" ht="15.75" customHeight="1">
      <c r="A843" s="265" t="s">
        <v>4653</v>
      </c>
      <c r="B843" s="266">
        <f t="shared" si="73"/>
        <v>78.32422</v>
      </c>
      <c r="C843" s="249">
        <f t="shared" si="81"/>
        <v>0.602494</v>
      </c>
      <c r="D843" s="250">
        <f t="shared" si="3"/>
        <v>0.602494</v>
      </c>
      <c r="E843" s="251">
        <v>130.0</v>
      </c>
      <c r="F843" s="251">
        <f t="shared" si="75"/>
        <v>33.618855</v>
      </c>
      <c r="G843" s="48">
        <f t="shared" si="5"/>
        <v>0.4292268088</v>
      </c>
      <c r="H843" s="111">
        <f t="shared" si="6"/>
        <v>44.705365</v>
      </c>
      <c r="I843" s="252">
        <f t="shared" si="7"/>
        <v>0.5707731912</v>
      </c>
      <c r="J843" s="266">
        <v>7.832422E7</v>
      </c>
      <c r="K843" s="255">
        <v>2013.0</v>
      </c>
      <c r="L843" s="254" t="s">
        <v>20</v>
      </c>
      <c r="M843" s="267"/>
      <c r="N843" s="267"/>
      <c r="O843" s="267"/>
      <c r="P843" s="267">
        <v>13.0</v>
      </c>
      <c r="Q843" s="255">
        <v>25.0</v>
      </c>
      <c r="R843" s="277">
        <f t="shared" si="76"/>
        <v>19</v>
      </c>
      <c r="S843" s="255">
        <v>39.0</v>
      </c>
      <c r="T843" s="255">
        <v>47.0</v>
      </c>
      <c r="U843" s="255">
        <f t="shared" si="77"/>
        <v>-8</v>
      </c>
      <c r="V843" s="255">
        <f t="shared" si="78"/>
        <v>43</v>
      </c>
      <c r="W843" s="277">
        <f t="shared" si="79"/>
        <v>-24</v>
      </c>
      <c r="X843" s="264" t="s">
        <v>1537</v>
      </c>
      <c r="Y843" s="264" t="s">
        <v>4654</v>
      </c>
      <c r="Z843" s="264" t="s">
        <v>1534</v>
      </c>
      <c r="AA843" s="251">
        <f t="shared" si="80"/>
        <v>12.691415</v>
      </c>
      <c r="AB843" s="266">
        <v>1.2691415E7</v>
      </c>
      <c r="AC843" s="266">
        <v>3.3618855E7</v>
      </c>
      <c r="AD843" s="251">
        <f t="shared" si="48"/>
        <v>44.705365</v>
      </c>
      <c r="AE843" s="266">
        <v>4.4705365E7</v>
      </c>
      <c r="AF843" s="258">
        <f t="shared" si="13"/>
        <v>0.09762626923</v>
      </c>
      <c r="AG843" s="257"/>
      <c r="AH843" s="257"/>
      <c r="AI843" s="273" t="s">
        <v>4655</v>
      </c>
      <c r="AJ843" s="255"/>
    </row>
    <row r="844" ht="15.75" customHeight="1">
      <c r="A844" s="275" t="s">
        <v>989</v>
      </c>
      <c r="B844" s="266">
        <f t="shared" si="73"/>
        <v>587.204668</v>
      </c>
      <c r="C844" s="249">
        <f t="shared" si="81"/>
        <v>4.349664207</v>
      </c>
      <c r="D844" s="250">
        <f t="shared" si="3"/>
        <v>4.349664207</v>
      </c>
      <c r="E844" s="251">
        <v>135.0</v>
      </c>
      <c r="F844" s="251">
        <f t="shared" si="75"/>
        <v>187.168425</v>
      </c>
      <c r="G844" s="48">
        <f t="shared" si="5"/>
        <v>0.3187447839</v>
      </c>
      <c r="H844" s="111">
        <f t="shared" si="6"/>
        <v>400.036243</v>
      </c>
      <c r="I844" s="252">
        <f t="shared" si="7"/>
        <v>0.6812552161</v>
      </c>
      <c r="J844" s="266">
        <v>5.87204668E8</v>
      </c>
      <c r="K844" s="255">
        <v>2013.0</v>
      </c>
      <c r="L844" s="254" t="s">
        <v>20</v>
      </c>
      <c r="M844" s="267"/>
      <c r="N844" s="267"/>
      <c r="O844" s="267"/>
      <c r="P844" s="267">
        <v>70.0</v>
      </c>
      <c r="Q844" s="255">
        <v>55.0</v>
      </c>
      <c r="R844" s="277">
        <f t="shared" si="76"/>
        <v>62.5</v>
      </c>
      <c r="S844" s="255">
        <v>78.0</v>
      </c>
      <c r="T844" s="255">
        <v>71.0</v>
      </c>
      <c r="U844" s="255">
        <f t="shared" si="77"/>
        <v>7</v>
      </c>
      <c r="V844" s="255">
        <f t="shared" si="78"/>
        <v>74.5</v>
      </c>
      <c r="W844" s="277">
        <f t="shared" si="79"/>
        <v>-12</v>
      </c>
      <c r="X844" s="264" t="s">
        <v>1601</v>
      </c>
      <c r="Y844" s="264" t="s">
        <v>2266</v>
      </c>
      <c r="Z844" s="264" t="s">
        <v>1540</v>
      </c>
      <c r="AA844" s="251">
        <f t="shared" si="80"/>
        <v>43.639736</v>
      </c>
      <c r="AB844" s="266">
        <v>4.3639736E7</v>
      </c>
      <c r="AC844" s="266">
        <v>1.87168425E8</v>
      </c>
      <c r="AD844" s="251">
        <f t="shared" si="48"/>
        <v>400.036243</v>
      </c>
      <c r="AE844" s="266">
        <v>4.00036243E8</v>
      </c>
      <c r="AF844" s="258">
        <f t="shared" si="13"/>
        <v>0.3232573037</v>
      </c>
      <c r="AG844" s="257"/>
      <c r="AH844" s="257"/>
      <c r="AI844" s="273" t="s">
        <v>2345</v>
      </c>
      <c r="AJ844" s="255"/>
    </row>
    <row r="845" ht="15.75" customHeight="1">
      <c r="A845" s="265" t="s">
        <v>3488</v>
      </c>
      <c r="B845" s="266">
        <f t="shared" si="73"/>
        <v>282.570682</v>
      </c>
      <c r="C845" s="249">
        <f t="shared" si="81"/>
        <v>2.093116163</v>
      </c>
      <c r="D845" s="250">
        <f t="shared" si="3"/>
        <v>2.093116163</v>
      </c>
      <c r="E845" s="251">
        <v>135.0</v>
      </c>
      <c r="F845" s="251">
        <f t="shared" si="75"/>
        <v>83.028128</v>
      </c>
      <c r="G845" s="48">
        <f t="shared" si="5"/>
        <v>0.2938313607</v>
      </c>
      <c r="H845" s="111">
        <f t="shared" si="6"/>
        <v>199.542554</v>
      </c>
      <c r="I845" s="252">
        <f t="shared" si="7"/>
        <v>0.7061686393</v>
      </c>
      <c r="J845" s="266">
        <v>2.82570682E8</v>
      </c>
      <c r="K845" s="255">
        <v>2013.0</v>
      </c>
      <c r="L845" s="254" t="s">
        <v>20</v>
      </c>
      <c r="M845" s="267"/>
      <c r="N845" s="267"/>
      <c r="O845" s="267"/>
      <c r="P845" s="267">
        <v>67.0</v>
      </c>
      <c r="Q845" s="255">
        <v>58.0</v>
      </c>
      <c r="R845" s="277">
        <f t="shared" si="76"/>
        <v>62.5</v>
      </c>
      <c r="S845" s="255">
        <v>66.0</v>
      </c>
      <c r="T845" s="255">
        <v>62.0</v>
      </c>
      <c r="U845" s="255">
        <f t="shared" si="77"/>
        <v>4</v>
      </c>
      <c r="V845" s="255">
        <f t="shared" si="78"/>
        <v>64</v>
      </c>
      <c r="W845" s="277">
        <f t="shared" si="79"/>
        <v>-1.5</v>
      </c>
      <c r="X845" s="264" t="s">
        <v>1601</v>
      </c>
      <c r="Y845" s="264" t="s">
        <v>3489</v>
      </c>
      <c r="Z845" s="264" t="s">
        <v>1540</v>
      </c>
      <c r="AA845" s="251">
        <f t="shared" si="80"/>
        <v>21.312625</v>
      </c>
      <c r="AB845" s="266">
        <v>2.1312625E7</v>
      </c>
      <c r="AC845" s="266">
        <v>8.3028128E7</v>
      </c>
      <c r="AD845" s="251">
        <f t="shared" si="48"/>
        <v>199.542554</v>
      </c>
      <c r="AE845" s="266">
        <v>1.99542554E8</v>
      </c>
      <c r="AF845" s="258">
        <f t="shared" si="13"/>
        <v>0.1578712963</v>
      </c>
      <c r="AG845" s="257"/>
      <c r="AH845" s="257"/>
      <c r="AI845" s="273" t="s">
        <v>3490</v>
      </c>
      <c r="AJ845" s="255"/>
    </row>
    <row r="846" ht="15.75" customHeight="1">
      <c r="A846" s="275" t="s">
        <v>292</v>
      </c>
      <c r="B846" s="266">
        <f t="shared" si="73"/>
        <v>1274.219009</v>
      </c>
      <c r="C846" s="249">
        <f t="shared" si="81"/>
        <v>8.494793393</v>
      </c>
      <c r="D846" s="250">
        <f t="shared" si="3"/>
        <v>8.494793393</v>
      </c>
      <c r="E846" s="251">
        <v>150.0</v>
      </c>
      <c r="F846" s="251">
        <f t="shared" si="75"/>
        <v>400.738009</v>
      </c>
      <c r="G846" s="48">
        <f t="shared" si="5"/>
        <v>0.3144969634</v>
      </c>
      <c r="H846" s="111">
        <f t="shared" si="6"/>
        <v>875.742326</v>
      </c>
      <c r="I846" s="252">
        <f t="shared" si="7"/>
        <v>0.6872777127</v>
      </c>
      <c r="J846" s="266">
        <v>1.274219009E9</v>
      </c>
      <c r="K846" s="255">
        <v>2013.0</v>
      </c>
      <c r="L846" s="254" t="s">
        <v>20</v>
      </c>
      <c r="M846" s="267"/>
      <c r="N846" s="267"/>
      <c r="O846" s="267"/>
      <c r="P846" s="267">
        <v>89.0</v>
      </c>
      <c r="Q846" s="255">
        <v>74.0</v>
      </c>
      <c r="R846" s="277">
        <f t="shared" si="76"/>
        <v>81.5</v>
      </c>
      <c r="S846" s="255">
        <v>86.0</v>
      </c>
      <c r="T846" s="255">
        <v>77.0</v>
      </c>
      <c r="U846" s="255">
        <f t="shared" si="77"/>
        <v>9</v>
      </c>
      <c r="V846" s="255">
        <f t="shared" si="78"/>
        <v>81.5</v>
      </c>
      <c r="W846" s="277">
        <f t="shared" si="79"/>
        <v>0</v>
      </c>
      <c r="X846" s="270" t="s">
        <v>1537</v>
      </c>
      <c r="Y846" s="270" t="s">
        <v>1838</v>
      </c>
      <c r="Z846" s="264" t="s">
        <v>1534</v>
      </c>
      <c r="AA846" s="251">
        <f t="shared" si="80"/>
        <v>0.24339</v>
      </c>
      <c r="AB846" s="49">
        <v>243390.0</v>
      </c>
      <c r="AC846" s="266">
        <v>4.00738009E8</v>
      </c>
      <c r="AD846" s="251">
        <f t="shared" si="48"/>
        <v>875.742326</v>
      </c>
      <c r="AE846" s="266">
        <v>8.75742326E8</v>
      </c>
      <c r="AF846" s="258">
        <f t="shared" si="13"/>
        <v>0.0016226</v>
      </c>
      <c r="AG846" s="257" t="s">
        <v>1608</v>
      </c>
      <c r="AH846" s="269" t="s">
        <v>1839</v>
      </c>
      <c r="AI846" s="273" t="s">
        <v>1840</v>
      </c>
      <c r="AJ846" s="255"/>
    </row>
    <row r="847" ht="15.75" customHeight="1">
      <c r="A847" s="265" t="s">
        <v>4069</v>
      </c>
      <c r="B847" s="266">
        <f t="shared" si="73"/>
        <v>205.366737</v>
      </c>
      <c r="C847" s="249">
        <f t="shared" si="81"/>
        <v>1.36911158</v>
      </c>
      <c r="D847" s="250">
        <f t="shared" si="3"/>
        <v>1.36911158</v>
      </c>
      <c r="E847" s="251">
        <v>150.0</v>
      </c>
      <c r="F847" s="251">
        <f t="shared" si="75"/>
        <v>73.103784</v>
      </c>
      <c r="G847" s="48">
        <f t="shared" si="5"/>
        <v>0.3559670133</v>
      </c>
      <c r="H847" s="111">
        <f t="shared" si="6"/>
        <v>132.262953</v>
      </c>
      <c r="I847" s="252">
        <f t="shared" si="7"/>
        <v>0.6440329867</v>
      </c>
      <c r="J847" s="266">
        <v>2.05366737E8</v>
      </c>
      <c r="K847" s="255">
        <v>2013.0</v>
      </c>
      <c r="L847" s="254" t="s">
        <v>20</v>
      </c>
      <c r="M847" s="267"/>
      <c r="N847" s="267"/>
      <c r="O847" s="267"/>
      <c r="P847" s="267">
        <v>51.0</v>
      </c>
      <c r="Q847" s="255">
        <v>52.0</v>
      </c>
      <c r="R847" s="277">
        <f t="shared" si="76"/>
        <v>51.5</v>
      </c>
      <c r="S847" s="255">
        <v>63.0</v>
      </c>
      <c r="T847" s="255">
        <v>59.0</v>
      </c>
      <c r="U847" s="255">
        <f t="shared" si="77"/>
        <v>4</v>
      </c>
      <c r="V847" s="255">
        <f t="shared" si="78"/>
        <v>61</v>
      </c>
      <c r="W847" s="277">
        <f t="shared" si="79"/>
        <v>-9.5</v>
      </c>
      <c r="X847" s="264" t="s">
        <v>1537</v>
      </c>
      <c r="Y847" s="264" t="s">
        <v>4070</v>
      </c>
      <c r="Z847" s="264" t="s">
        <v>1540</v>
      </c>
      <c r="AA847" s="251">
        <f t="shared" si="80"/>
        <v>24.852258</v>
      </c>
      <c r="AB847" s="266">
        <v>2.4852258E7</v>
      </c>
      <c r="AC847" s="266">
        <v>7.3103784E7</v>
      </c>
      <c r="AD847" s="251">
        <f t="shared" si="48"/>
        <v>132.262953</v>
      </c>
      <c r="AE847" s="266">
        <v>1.32262953E8</v>
      </c>
      <c r="AF847" s="258">
        <f t="shared" si="13"/>
        <v>0.16568172</v>
      </c>
      <c r="AG847" s="257"/>
      <c r="AH847" s="257"/>
      <c r="AI847" s="273" t="s">
        <v>4071</v>
      </c>
      <c r="AJ847" s="255"/>
    </row>
    <row r="848" ht="15.75" customHeight="1">
      <c r="A848" s="275" t="s">
        <v>266</v>
      </c>
      <c r="B848" s="266">
        <f t="shared" si="73"/>
        <v>788.67985</v>
      </c>
      <c r="C848" s="249">
        <f t="shared" si="81"/>
        <v>4.929249063</v>
      </c>
      <c r="D848" s="250">
        <f t="shared" si="3"/>
        <v>4.929249063</v>
      </c>
      <c r="E848" s="251">
        <v>160.0</v>
      </c>
      <c r="F848" s="251">
        <f t="shared" si="75"/>
        <v>238.67985</v>
      </c>
      <c r="G848" s="48">
        <f t="shared" si="5"/>
        <v>0.3026321137</v>
      </c>
      <c r="H848" s="111">
        <f t="shared" si="6"/>
        <v>550</v>
      </c>
      <c r="I848" s="252">
        <f t="shared" si="7"/>
        <v>0.6973678863</v>
      </c>
      <c r="J848" s="266">
        <v>7.8867985E8</v>
      </c>
      <c r="K848" s="255">
        <v>2013.0</v>
      </c>
      <c r="L848" s="254" t="s">
        <v>20</v>
      </c>
      <c r="M848" s="267"/>
      <c r="N848" s="267"/>
      <c r="O848" s="267"/>
      <c r="P848" s="267">
        <v>69.0</v>
      </c>
      <c r="Q848" s="255">
        <v>61.0</v>
      </c>
      <c r="R848" s="277">
        <f t="shared" si="76"/>
        <v>65</v>
      </c>
      <c r="S848" s="255">
        <v>84.0</v>
      </c>
      <c r="T848" s="255">
        <v>71.0</v>
      </c>
      <c r="U848" s="255">
        <f t="shared" si="77"/>
        <v>13</v>
      </c>
      <c r="V848" s="255">
        <f t="shared" si="78"/>
        <v>77.5</v>
      </c>
      <c r="W848" s="277">
        <f t="shared" si="79"/>
        <v>-12.5</v>
      </c>
      <c r="X848" s="264" t="s">
        <v>1537</v>
      </c>
      <c r="Y848" s="264" t="s">
        <v>2236</v>
      </c>
      <c r="Z848" s="264" t="s">
        <v>1550</v>
      </c>
      <c r="AA848" s="251">
        <f t="shared" si="80"/>
        <v>97.375245</v>
      </c>
      <c r="AB848" s="266">
        <v>9.7375245E7</v>
      </c>
      <c r="AC848" s="266">
        <v>2.3867985E8</v>
      </c>
      <c r="AD848" s="251">
        <f t="shared" si="48"/>
        <v>550</v>
      </c>
      <c r="AE848" s="266">
        <v>5.5E8</v>
      </c>
      <c r="AF848" s="258">
        <f t="shared" si="13"/>
        <v>0.6085952813</v>
      </c>
      <c r="AG848" s="257"/>
      <c r="AH848" s="257"/>
      <c r="AI848" s="273" t="s">
        <v>2237</v>
      </c>
      <c r="AJ848" s="255"/>
    </row>
    <row r="849" ht="15.75" customHeight="1">
      <c r="A849" s="265" t="s">
        <v>1218</v>
      </c>
      <c r="B849" s="266">
        <f t="shared" si="73"/>
        <v>644.78314</v>
      </c>
      <c r="C849" s="249">
        <f t="shared" si="81"/>
        <v>3.792842</v>
      </c>
      <c r="D849" s="250">
        <f t="shared" si="3"/>
        <v>3.792842</v>
      </c>
      <c r="E849" s="251">
        <v>170.0</v>
      </c>
      <c r="F849" s="251">
        <f t="shared" si="75"/>
        <v>206.36214</v>
      </c>
      <c r="G849" s="48">
        <f t="shared" si="5"/>
        <v>0.3200489082</v>
      </c>
      <c r="H849" s="111">
        <f t="shared" si="6"/>
        <v>438.209262</v>
      </c>
      <c r="I849" s="252">
        <f t="shared" si="7"/>
        <v>0.6796227054</v>
      </c>
      <c r="J849" s="266">
        <v>6.4478314E8</v>
      </c>
      <c r="K849" s="255">
        <v>2013.0</v>
      </c>
      <c r="L849" s="254" t="s">
        <v>20</v>
      </c>
      <c r="M849" s="267"/>
      <c r="N849" s="267"/>
      <c r="O849" s="267"/>
      <c r="P849" s="267">
        <v>65.0</v>
      </c>
      <c r="Q849" s="255">
        <v>54.0</v>
      </c>
      <c r="R849" s="277">
        <f t="shared" si="76"/>
        <v>59.5</v>
      </c>
      <c r="S849" s="255">
        <v>78.0</v>
      </c>
      <c r="T849" s="255">
        <v>74.0</v>
      </c>
      <c r="U849" s="255">
        <f t="shared" si="77"/>
        <v>4</v>
      </c>
      <c r="V849" s="255">
        <f t="shared" si="78"/>
        <v>76</v>
      </c>
      <c r="W849" s="277">
        <f t="shared" si="79"/>
        <v>-16.5</v>
      </c>
      <c r="X849" s="264" t="s">
        <v>1537</v>
      </c>
      <c r="Y849" s="264" t="s">
        <v>2541</v>
      </c>
      <c r="Z849" s="264" t="s">
        <v>1550</v>
      </c>
      <c r="AA849" s="251">
        <f t="shared" si="80"/>
        <v>85.737841</v>
      </c>
      <c r="AB849" s="266">
        <v>8.5737841E7</v>
      </c>
      <c r="AC849" s="266">
        <v>2.0636214E8</v>
      </c>
      <c r="AD849" s="251">
        <f t="shared" si="48"/>
        <v>438.209262</v>
      </c>
      <c r="AE849" s="266">
        <v>4.38209262E8</v>
      </c>
      <c r="AF849" s="258">
        <f t="shared" si="13"/>
        <v>0.5043402412</v>
      </c>
      <c r="AG849" s="257"/>
      <c r="AH849" s="257"/>
      <c r="AI849" s="273" t="s">
        <v>2542</v>
      </c>
      <c r="AJ849" s="255"/>
    </row>
    <row r="850" ht="15.75" customHeight="1">
      <c r="A850" s="265" t="s">
        <v>4493</v>
      </c>
      <c r="B850" s="266">
        <f t="shared" si="73"/>
        <v>150.962475</v>
      </c>
      <c r="C850" s="249">
        <f t="shared" si="81"/>
        <v>0.8626427143</v>
      </c>
      <c r="D850" s="250">
        <f t="shared" si="3"/>
        <v>0.8626427143</v>
      </c>
      <c r="E850" s="251">
        <v>175.0</v>
      </c>
      <c r="F850" s="251">
        <f t="shared" si="75"/>
        <v>38.362475</v>
      </c>
      <c r="G850" s="48">
        <f t="shared" si="5"/>
        <v>0.254119277</v>
      </c>
      <c r="H850" s="111">
        <f t="shared" si="6"/>
        <v>112.6</v>
      </c>
      <c r="I850" s="252">
        <f t="shared" si="7"/>
        <v>0.745880723</v>
      </c>
      <c r="J850" s="266">
        <f>SUM(AC850+AD850*1000000)</f>
        <v>150962475</v>
      </c>
      <c r="K850" s="255">
        <v>2013.0</v>
      </c>
      <c r="L850" s="254" t="s">
        <v>20</v>
      </c>
      <c r="M850" s="267"/>
      <c r="N850" s="267"/>
      <c r="O850" s="267"/>
      <c r="P850" s="267">
        <v>14.0</v>
      </c>
      <c r="Q850" s="255">
        <v>28.0</v>
      </c>
      <c r="R850" s="277">
        <f t="shared" si="76"/>
        <v>21</v>
      </c>
      <c r="S850" s="255">
        <v>48.0</v>
      </c>
      <c r="T850" s="255">
        <v>63.0</v>
      </c>
      <c r="U850" s="255">
        <f t="shared" si="77"/>
        <v>-15</v>
      </c>
      <c r="V850" s="255">
        <f t="shared" si="78"/>
        <v>55.5</v>
      </c>
      <c r="W850" s="277">
        <f t="shared" si="79"/>
        <v>-34.5</v>
      </c>
      <c r="X850" s="264" t="s">
        <v>1537</v>
      </c>
      <c r="Y850" s="264" t="s">
        <v>4494</v>
      </c>
      <c r="Z850" s="264" t="s">
        <v>1540</v>
      </c>
      <c r="AA850" s="251">
        <f t="shared" si="80"/>
        <v>9.91031</v>
      </c>
      <c r="AB850" s="266">
        <v>9910310.0</v>
      </c>
      <c r="AC850" s="266">
        <v>3.8362475E7</v>
      </c>
      <c r="AD850" s="251">
        <f t="shared" si="48"/>
        <v>112.6</v>
      </c>
      <c r="AE850" s="266">
        <v>1.126E8</v>
      </c>
      <c r="AF850" s="258">
        <f t="shared" si="13"/>
        <v>0.05663034286</v>
      </c>
      <c r="AG850" s="257"/>
      <c r="AH850" s="257"/>
      <c r="AI850" s="273" t="s">
        <v>4495</v>
      </c>
      <c r="AJ850" s="255"/>
    </row>
    <row r="851" ht="15.75" customHeight="1">
      <c r="A851" s="265" t="s">
        <v>1326</v>
      </c>
      <c r="B851" s="266">
        <f t="shared" si="73"/>
        <v>540.007876</v>
      </c>
      <c r="C851" s="249">
        <f t="shared" si="81"/>
        <v>2.842146716</v>
      </c>
      <c r="D851" s="250">
        <f t="shared" si="3"/>
        <v>2.842146716</v>
      </c>
      <c r="E851" s="251">
        <v>190.0</v>
      </c>
      <c r="F851" s="251">
        <f t="shared" si="75"/>
        <v>202.359711</v>
      </c>
      <c r="G851" s="48">
        <f t="shared" si="5"/>
        <v>0.37473474</v>
      </c>
      <c r="H851" s="111">
        <f t="shared" si="6"/>
        <v>337.648165</v>
      </c>
      <c r="I851" s="252">
        <f t="shared" si="7"/>
        <v>0.62526526</v>
      </c>
      <c r="J851" s="266">
        <v>5.40007876E8</v>
      </c>
      <c r="K851" s="255">
        <v>2013.0</v>
      </c>
      <c r="L851" s="254" t="s">
        <v>20</v>
      </c>
      <c r="M851" s="267"/>
      <c r="N851" s="267"/>
      <c r="O851" s="267"/>
      <c r="P851" s="267">
        <v>68.0</v>
      </c>
      <c r="Q851" s="255">
        <v>63.0</v>
      </c>
      <c r="R851" s="277">
        <f t="shared" si="76"/>
        <v>65.5</v>
      </c>
      <c r="S851" s="255">
        <v>72.0</v>
      </c>
      <c r="T851" s="255">
        <v>68.0</v>
      </c>
      <c r="U851" s="255">
        <f t="shared" si="77"/>
        <v>4</v>
      </c>
      <c r="V851" s="255">
        <f t="shared" si="78"/>
        <v>70</v>
      </c>
      <c r="W851" s="277">
        <f t="shared" si="79"/>
        <v>-4.5</v>
      </c>
      <c r="X851" s="264" t="s">
        <v>1537</v>
      </c>
      <c r="Y851" s="264" t="s">
        <v>2990</v>
      </c>
      <c r="Z851" s="264" t="s">
        <v>1534</v>
      </c>
      <c r="AA851" s="251">
        <f t="shared" si="80"/>
        <v>66.411834</v>
      </c>
      <c r="AB851" s="266">
        <v>6.6411834E7</v>
      </c>
      <c r="AC851" s="266">
        <v>2.02359711E8</v>
      </c>
      <c r="AD851" s="251">
        <f t="shared" si="48"/>
        <v>337.648165</v>
      </c>
      <c r="AE851" s="266">
        <v>3.37648165E8</v>
      </c>
      <c r="AF851" s="258">
        <f t="shared" si="13"/>
        <v>0.3495359684</v>
      </c>
      <c r="AG851" s="257"/>
      <c r="AH851" s="257"/>
      <c r="AI851" s="273" t="s">
        <v>2991</v>
      </c>
      <c r="AJ851" s="255"/>
    </row>
    <row r="852" ht="15.75" customHeight="1">
      <c r="A852" s="265" t="s">
        <v>906</v>
      </c>
      <c r="B852" s="266">
        <f t="shared" si="73"/>
        <v>467.778661</v>
      </c>
      <c r="C852" s="249">
        <f t="shared" si="81"/>
        <v>2.461992953</v>
      </c>
      <c r="D852" s="250">
        <f t="shared" si="3"/>
        <v>2.461992953</v>
      </c>
      <c r="E852" s="251">
        <v>190.0</v>
      </c>
      <c r="F852" s="251">
        <f t="shared" si="75"/>
        <v>228.778661</v>
      </c>
      <c r="G852" s="48">
        <f t="shared" si="5"/>
        <v>0.4890745989</v>
      </c>
      <c r="H852" s="111">
        <f t="shared" si="6"/>
        <v>239</v>
      </c>
      <c r="I852" s="252">
        <f t="shared" si="7"/>
        <v>0.5109254011</v>
      </c>
      <c r="J852" s="266">
        <f>SUM(AC852+AD852*1000000)</f>
        <v>467778661</v>
      </c>
      <c r="K852" s="255">
        <v>2013.0</v>
      </c>
      <c r="L852" s="254" t="s">
        <v>20</v>
      </c>
      <c r="M852" s="267"/>
      <c r="N852" s="267"/>
      <c r="O852" s="267"/>
      <c r="P852" s="267">
        <v>87.0</v>
      </c>
      <c r="Q852" s="255">
        <v>72.0</v>
      </c>
      <c r="R852" s="277">
        <f t="shared" si="76"/>
        <v>79.5</v>
      </c>
      <c r="S852" s="255">
        <v>90.0</v>
      </c>
      <c r="T852" s="255">
        <v>78.0</v>
      </c>
      <c r="U852" s="255">
        <f t="shared" si="77"/>
        <v>12</v>
      </c>
      <c r="V852" s="255">
        <f t="shared" si="78"/>
        <v>84</v>
      </c>
      <c r="W852" s="277">
        <f t="shared" si="79"/>
        <v>-4.5</v>
      </c>
      <c r="X852" s="264" t="s">
        <v>1537</v>
      </c>
      <c r="Y852" s="264" t="s">
        <v>3234</v>
      </c>
      <c r="Z852" s="264" t="s">
        <v>1550</v>
      </c>
      <c r="AA852" s="251">
        <f t="shared" si="80"/>
        <v>70.165559</v>
      </c>
      <c r="AB852" s="266">
        <v>7.0165559E7</v>
      </c>
      <c r="AC852" s="266">
        <v>2.28778661E8</v>
      </c>
      <c r="AD852" s="251">
        <v>239.0</v>
      </c>
      <c r="AE852" s="266">
        <f>AD852*1000000</f>
        <v>239000000</v>
      </c>
      <c r="AF852" s="258">
        <f t="shared" si="13"/>
        <v>0.3692924158</v>
      </c>
      <c r="AG852" s="257"/>
      <c r="AH852" s="257"/>
      <c r="AI852" s="273" t="s">
        <v>3235</v>
      </c>
      <c r="AJ852" s="255"/>
    </row>
    <row r="853" ht="15.75" customHeight="1">
      <c r="A853" s="265" t="s">
        <v>700</v>
      </c>
      <c r="B853" s="266">
        <f t="shared" si="73"/>
        <v>411.002</v>
      </c>
      <c r="C853" s="249">
        <f t="shared" si="81"/>
        <v>2.163168421</v>
      </c>
      <c r="D853" s="250">
        <f t="shared" si="3"/>
        <v>2.163168421</v>
      </c>
      <c r="E853" s="251">
        <v>190.0</v>
      </c>
      <c r="F853" s="251">
        <f t="shared" si="75"/>
        <v>101.802906</v>
      </c>
      <c r="G853" s="48">
        <f t="shared" si="5"/>
        <v>0.2476944297</v>
      </c>
      <c r="H853" s="111">
        <f t="shared" si="6"/>
        <v>309.2</v>
      </c>
      <c r="I853" s="252">
        <f t="shared" si="7"/>
        <v>0.7523077747</v>
      </c>
      <c r="J853" s="266">
        <v>4.11002E8</v>
      </c>
      <c r="K853" s="255">
        <v>2013.0</v>
      </c>
      <c r="L853" s="254" t="s">
        <v>20</v>
      </c>
      <c r="M853" s="267"/>
      <c r="N853" s="267"/>
      <c r="O853" s="267"/>
      <c r="P853" s="267">
        <v>72.0</v>
      </c>
      <c r="Q853" s="255">
        <v>64.0</v>
      </c>
      <c r="R853" s="277">
        <f t="shared" si="76"/>
        <v>68</v>
      </c>
      <c r="S853" s="255">
        <v>77.0</v>
      </c>
      <c r="T853" s="255">
        <v>75.0</v>
      </c>
      <c r="U853" s="255">
        <f t="shared" si="77"/>
        <v>2</v>
      </c>
      <c r="V853" s="255">
        <f t="shared" si="78"/>
        <v>76</v>
      </c>
      <c r="W853" s="277">
        <f t="shared" si="79"/>
        <v>-8</v>
      </c>
      <c r="X853" s="264" t="s">
        <v>1537</v>
      </c>
      <c r="Y853" s="264" t="s">
        <v>2683</v>
      </c>
      <c r="Z853" s="264" t="s">
        <v>1540</v>
      </c>
      <c r="AA853" s="251">
        <f t="shared" si="80"/>
        <v>37.285325</v>
      </c>
      <c r="AB853" s="266">
        <v>3.7285325E7</v>
      </c>
      <c r="AC853" s="266">
        <v>1.01802906E8</v>
      </c>
      <c r="AD853" s="251">
        <f t="shared" ref="AD853:AD860" si="82">AE853/1000000</f>
        <v>309.2</v>
      </c>
      <c r="AE853" s="266">
        <v>3.092E8</v>
      </c>
      <c r="AF853" s="258">
        <f t="shared" si="13"/>
        <v>0.1962385526</v>
      </c>
      <c r="AG853" s="257"/>
      <c r="AH853" s="257"/>
      <c r="AI853" s="273" t="s">
        <v>3438</v>
      </c>
      <c r="AJ853" s="255"/>
    </row>
    <row r="854" ht="15.75" customHeight="1">
      <c r="A854" s="265" t="s">
        <v>4384</v>
      </c>
      <c r="B854" s="266">
        <f t="shared" si="73"/>
        <v>197.687603</v>
      </c>
      <c r="C854" s="249">
        <f t="shared" si="81"/>
        <v>1.013782579</v>
      </c>
      <c r="D854" s="250">
        <f t="shared" si="3"/>
        <v>1.013782579</v>
      </c>
      <c r="E854" s="251">
        <v>195.0</v>
      </c>
      <c r="F854" s="251">
        <f t="shared" si="75"/>
        <v>65.187603</v>
      </c>
      <c r="G854" s="48">
        <f t="shared" si="5"/>
        <v>0.3297505863</v>
      </c>
      <c r="H854" s="111">
        <f t="shared" si="6"/>
        <v>132.5</v>
      </c>
      <c r="I854" s="252">
        <f t="shared" si="7"/>
        <v>0.6702494137</v>
      </c>
      <c r="J854" s="266">
        <v>1.97687603E8</v>
      </c>
      <c r="K854" s="255">
        <v>2013.0</v>
      </c>
      <c r="L854" s="254" t="s">
        <v>20</v>
      </c>
      <c r="M854" s="267"/>
      <c r="N854" s="267"/>
      <c r="O854" s="267"/>
      <c r="P854" s="267">
        <v>52.0</v>
      </c>
      <c r="Q854" s="255">
        <v>51.0</v>
      </c>
      <c r="R854" s="277">
        <f t="shared" si="76"/>
        <v>51.5</v>
      </c>
      <c r="S854" s="255">
        <v>55.0</v>
      </c>
      <c r="T854" s="255">
        <v>61.0</v>
      </c>
      <c r="U854" s="255">
        <f t="shared" si="77"/>
        <v>-6</v>
      </c>
      <c r="V854" s="255">
        <f t="shared" si="78"/>
        <v>58</v>
      </c>
      <c r="W854" s="277">
        <f t="shared" si="79"/>
        <v>-6.5</v>
      </c>
      <c r="X854" s="264" t="s">
        <v>1601</v>
      </c>
      <c r="Y854" s="264" t="s">
        <v>4385</v>
      </c>
      <c r="Z854" s="264" t="s">
        <v>1534</v>
      </c>
      <c r="AA854" s="251">
        <f t="shared" si="80"/>
        <v>27.202226</v>
      </c>
      <c r="AB854" s="266">
        <v>2.7202226E7</v>
      </c>
      <c r="AC854" s="266">
        <v>6.5187603E7</v>
      </c>
      <c r="AD854" s="251">
        <f t="shared" si="82"/>
        <v>132.5</v>
      </c>
      <c r="AE854" s="266">
        <v>1.325E8</v>
      </c>
      <c r="AF854" s="258">
        <f t="shared" si="13"/>
        <v>0.1394985949</v>
      </c>
      <c r="AG854" s="257"/>
      <c r="AH854" s="257"/>
      <c r="AI854" s="273" t="s">
        <v>4386</v>
      </c>
      <c r="AJ854" s="255"/>
    </row>
    <row r="855" ht="15.75" customHeight="1">
      <c r="A855" s="275" t="s">
        <v>440</v>
      </c>
      <c r="B855" s="266">
        <f t="shared" si="73"/>
        <v>1215.439994</v>
      </c>
      <c r="C855" s="249">
        <f t="shared" si="81"/>
        <v>6.07719997</v>
      </c>
      <c r="D855" s="250">
        <f t="shared" si="3"/>
        <v>6.07719997</v>
      </c>
      <c r="E855" s="251">
        <v>200.0</v>
      </c>
      <c r="F855" s="251">
        <f t="shared" si="75"/>
        <v>409.013994</v>
      </c>
      <c r="G855" s="48">
        <f t="shared" si="5"/>
        <v>0.3365151682</v>
      </c>
      <c r="H855" s="111">
        <f t="shared" si="6"/>
        <v>805.797258</v>
      </c>
      <c r="I855" s="252">
        <f t="shared" si="7"/>
        <v>0.662967536</v>
      </c>
      <c r="J855" s="266">
        <v>1.215439994E9</v>
      </c>
      <c r="K855" s="255">
        <v>2013.0</v>
      </c>
      <c r="L855" s="254" t="s">
        <v>20</v>
      </c>
      <c r="M855" s="267"/>
      <c r="N855" s="267"/>
      <c r="O855" s="267"/>
      <c r="P855" s="267">
        <v>79.0</v>
      </c>
      <c r="Q855" s="255">
        <v>62.0</v>
      </c>
      <c r="R855" s="277">
        <f t="shared" si="76"/>
        <v>70.5</v>
      </c>
      <c r="S855" s="255">
        <v>79.0</v>
      </c>
      <c r="T855" s="255">
        <v>64.0</v>
      </c>
      <c r="U855" s="255">
        <f t="shared" si="77"/>
        <v>15</v>
      </c>
      <c r="V855" s="255">
        <f t="shared" si="78"/>
        <v>71.5</v>
      </c>
      <c r="W855" s="277">
        <f t="shared" si="79"/>
        <v>-1</v>
      </c>
      <c r="X855" s="264" t="s">
        <v>1537</v>
      </c>
      <c r="Y855" s="264" t="s">
        <v>2073</v>
      </c>
      <c r="Z855" s="264" t="s">
        <v>1550</v>
      </c>
      <c r="AA855" s="251">
        <f t="shared" si="80"/>
        <v>174.144585</v>
      </c>
      <c r="AB855" s="49">
        <v>1.74144585E8</v>
      </c>
      <c r="AC855" s="266">
        <v>4.09013994E8</v>
      </c>
      <c r="AD855" s="251">
        <f t="shared" si="82"/>
        <v>805.797258</v>
      </c>
      <c r="AE855" s="266">
        <v>8.05797258E8</v>
      </c>
      <c r="AF855" s="258">
        <f t="shared" si="13"/>
        <v>0.870722925</v>
      </c>
      <c r="AG855" s="257"/>
      <c r="AH855" s="257"/>
      <c r="AI855" s="273" t="s">
        <v>2074</v>
      </c>
      <c r="AJ855" s="255"/>
    </row>
    <row r="856" ht="15.75" customHeight="1">
      <c r="A856" s="265" t="s">
        <v>631</v>
      </c>
      <c r="B856" s="266">
        <f t="shared" si="73"/>
        <v>738.892764</v>
      </c>
      <c r="C856" s="249">
        <f t="shared" si="81"/>
        <v>3.69446382</v>
      </c>
      <c r="D856" s="250">
        <f t="shared" si="3"/>
        <v>3.69446382</v>
      </c>
      <c r="E856" s="251">
        <v>200.0</v>
      </c>
      <c r="F856" s="251">
        <f t="shared" si="75"/>
        <v>268.492764</v>
      </c>
      <c r="G856" s="48">
        <f t="shared" si="5"/>
        <v>0.3633717599</v>
      </c>
      <c r="H856" s="111">
        <f t="shared" si="6"/>
        <v>475.736673</v>
      </c>
      <c r="I856" s="252">
        <f t="shared" si="7"/>
        <v>0.6438507672</v>
      </c>
      <c r="J856" s="266">
        <v>7.38892764E8</v>
      </c>
      <c r="K856" s="255">
        <v>2013.0</v>
      </c>
      <c r="L856" s="254" t="s">
        <v>20</v>
      </c>
      <c r="M856" s="267"/>
      <c r="N856" s="267"/>
      <c r="O856" s="267"/>
      <c r="P856" s="267">
        <v>78.0</v>
      </c>
      <c r="Q856" s="255">
        <v>65.0</v>
      </c>
      <c r="R856" s="277">
        <f t="shared" si="76"/>
        <v>71.5</v>
      </c>
      <c r="S856" s="255">
        <v>82.0</v>
      </c>
      <c r="T856" s="255">
        <v>78.0</v>
      </c>
      <c r="U856" s="255">
        <f t="shared" si="77"/>
        <v>4</v>
      </c>
      <c r="V856" s="255">
        <f t="shared" si="78"/>
        <v>80</v>
      </c>
      <c r="W856" s="277">
        <f t="shared" si="79"/>
        <v>-8.5</v>
      </c>
      <c r="X856" s="270" t="s">
        <v>1601</v>
      </c>
      <c r="Y856" s="270" t="s">
        <v>2569</v>
      </c>
      <c r="Z856" s="264" t="s">
        <v>1550</v>
      </c>
      <c r="AA856" s="251">
        <f t="shared" si="80"/>
        <v>82.429469</v>
      </c>
      <c r="AB856" s="266">
        <v>8.2429469E7</v>
      </c>
      <c r="AC856" s="266">
        <v>2.68492764E8</v>
      </c>
      <c r="AD856" s="251">
        <f t="shared" si="82"/>
        <v>475.736673</v>
      </c>
      <c r="AE856" s="266">
        <v>4.75736673E8</v>
      </c>
      <c r="AF856" s="258">
        <f t="shared" si="13"/>
        <v>0.412147345</v>
      </c>
      <c r="AG856" s="257"/>
      <c r="AH856" s="257"/>
      <c r="AI856" s="273" t="s">
        <v>2570</v>
      </c>
      <c r="AJ856" s="255"/>
    </row>
    <row r="857" ht="15.75" customHeight="1">
      <c r="A857" s="265" t="s">
        <v>3346</v>
      </c>
      <c r="B857" s="266">
        <f t="shared" si="73"/>
        <v>493.311825</v>
      </c>
      <c r="C857" s="249">
        <f t="shared" si="81"/>
        <v>2.294473605</v>
      </c>
      <c r="D857" s="250">
        <f t="shared" si="3"/>
        <v>2.294473605</v>
      </c>
      <c r="E857" s="251">
        <v>215.0</v>
      </c>
      <c r="F857" s="251">
        <f t="shared" si="75"/>
        <v>234.911825</v>
      </c>
      <c r="G857" s="48">
        <f t="shared" si="5"/>
        <v>0.4761933793</v>
      </c>
      <c r="H857" s="111">
        <f t="shared" si="6"/>
        <v>258.4</v>
      </c>
      <c r="I857" s="252">
        <f t="shared" si="7"/>
        <v>0.5238066207</v>
      </c>
      <c r="J857" s="266">
        <v>4.93311825E8</v>
      </c>
      <c r="K857" s="255">
        <v>2013.0</v>
      </c>
      <c r="L857" s="254" t="s">
        <v>20</v>
      </c>
      <c r="M857" s="267"/>
      <c r="N857" s="267"/>
      <c r="O857" s="267"/>
      <c r="P857" s="267">
        <v>59.0</v>
      </c>
      <c r="Q857" s="255">
        <v>44.0</v>
      </c>
      <c r="R857" s="277">
        <f t="shared" si="76"/>
        <v>51.5</v>
      </c>
      <c r="S857" s="255">
        <v>56.0</v>
      </c>
      <c r="T857" s="255">
        <v>61.0</v>
      </c>
      <c r="U857" s="255">
        <f t="shared" si="77"/>
        <v>-5</v>
      </c>
      <c r="V857" s="255">
        <f t="shared" si="78"/>
        <v>58.5</v>
      </c>
      <c r="W857" s="277">
        <f t="shared" si="79"/>
        <v>-7</v>
      </c>
      <c r="X857" s="264" t="s">
        <v>1537</v>
      </c>
      <c r="Y857" s="264" t="s">
        <v>3347</v>
      </c>
      <c r="Z857" s="264" t="s">
        <v>1534</v>
      </c>
      <c r="AA857" s="251">
        <f t="shared" si="80"/>
        <v>79.110453</v>
      </c>
      <c r="AB857" s="266">
        <v>7.9110453E7</v>
      </c>
      <c r="AC857" s="266">
        <v>2.34911825E8</v>
      </c>
      <c r="AD857" s="251">
        <f t="shared" si="82"/>
        <v>258.4</v>
      </c>
      <c r="AE857" s="266">
        <v>2.584E8</v>
      </c>
      <c r="AF857" s="258">
        <f t="shared" si="13"/>
        <v>0.3679555953</v>
      </c>
      <c r="AG857" s="257"/>
      <c r="AH857" s="257"/>
      <c r="AI857" s="273" t="s">
        <v>3348</v>
      </c>
      <c r="AJ857" s="255"/>
    </row>
    <row r="858" ht="15.75" customHeight="1">
      <c r="A858" s="265" t="s">
        <v>4195</v>
      </c>
      <c r="B858" s="266">
        <f t="shared" si="73"/>
        <v>260.502115</v>
      </c>
      <c r="C858" s="249">
        <f t="shared" si="81"/>
        <v>1.211637744</v>
      </c>
      <c r="D858" s="250">
        <f t="shared" si="3"/>
        <v>1.211637744</v>
      </c>
      <c r="E858" s="251">
        <v>215.0</v>
      </c>
      <c r="F858" s="251">
        <f t="shared" si="75"/>
        <v>89.302115</v>
      </c>
      <c r="G858" s="48">
        <f t="shared" si="5"/>
        <v>0.342807639</v>
      </c>
      <c r="H858" s="111">
        <f t="shared" si="6"/>
        <v>171.2</v>
      </c>
      <c r="I858" s="252">
        <f t="shared" si="7"/>
        <v>0.657192361</v>
      </c>
      <c r="J858" s="266">
        <v>2.60502115E8</v>
      </c>
      <c r="K858" s="255">
        <v>2013.0</v>
      </c>
      <c r="L858" s="254" t="s">
        <v>20</v>
      </c>
      <c r="M858" s="267"/>
      <c r="N858" s="267"/>
      <c r="O858" s="267"/>
      <c r="P858" s="267">
        <v>31.0</v>
      </c>
      <c r="Q858" s="255">
        <v>37.0</v>
      </c>
      <c r="R858" s="277">
        <f t="shared" si="76"/>
        <v>34</v>
      </c>
      <c r="S858" s="255">
        <v>51.0</v>
      </c>
      <c r="T858" s="255">
        <v>65.0</v>
      </c>
      <c r="U858" s="255">
        <f t="shared" si="77"/>
        <v>-14</v>
      </c>
      <c r="V858" s="255">
        <f t="shared" si="78"/>
        <v>58</v>
      </c>
      <c r="W858" s="277">
        <f t="shared" si="79"/>
        <v>-24</v>
      </c>
      <c r="X858" s="264" t="s">
        <v>1537</v>
      </c>
      <c r="Y858" s="264" t="s">
        <v>4196</v>
      </c>
      <c r="Z858" s="264" t="s">
        <v>1534</v>
      </c>
      <c r="AA858" s="251">
        <f t="shared" si="80"/>
        <v>29.210849</v>
      </c>
      <c r="AB858" s="266">
        <v>2.9210849E7</v>
      </c>
      <c r="AC858" s="266">
        <v>8.9302115E7</v>
      </c>
      <c r="AD858" s="251">
        <f t="shared" si="82"/>
        <v>171.2</v>
      </c>
      <c r="AE858" s="266">
        <v>1.712E8</v>
      </c>
      <c r="AF858" s="258">
        <f t="shared" si="13"/>
        <v>0.135864414</v>
      </c>
      <c r="AG858" s="257"/>
      <c r="AH858" s="257"/>
      <c r="AI858" s="273" t="s">
        <v>4197</v>
      </c>
      <c r="AJ858" s="255"/>
    </row>
    <row r="859" ht="15.75" customHeight="1">
      <c r="A859" s="275" t="s">
        <v>1057</v>
      </c>
      <c r="B859" s="266">
        <f t="shared" si="73"/>
        <v>960.366855</v>
      </c>
      <c r="C859" s="249">
        <f t="shared" si="81"/>
        <v>4.268297133</v>
      </c>
      <c r="D859" s="250">
        <f t="shared" si="3"/>
        <v>4.268297133</v>
      </c>
      <c r="E859" s="251">
        <v>225.0</v>
      </c>
      <c r="F859" s="251">
        <f t="shared" si="75"/>
        <v>258.366855</v>
      </c>
      <c r="G859" s="48">
        <f t="shared" si="5"/>
        <v>0.2690293336</v>
      </c>
      <c r="H859" s="111">
        <f t="shared" si="6"/>
        <v>700</v>
      </c>
      <c r="I859" s="252">
        <f t="shared" si="7"/>
        <v>0.7288881289</v>
      </c>
      <c r="J859" s="266">
        <v>9.60366855E8</v>
      </c>
      <c r="K859" s="255">
        <v>2013.0</v>
      </c>
      <c r="L859" s="254" t="s">
        <v>20</v>
      </c>
      <c r="M859" s="267"/>
      <c r="N859" s="267"/>
      <c r="O859" s="267"/>
      <c r="P859" s="267">
        <v>74.0</v>
      </c>
      <c r="Q859" s="255">
        <v>66.0</v>
      </c>
      <c r="R859" s="277">
        <f t="shared" si="76"/>
        <v>70</v>
      </c>
      <c r="S859" s="255">
        <v>86.0</v>
      </c>
      <c r="T859" s="255">
        <v>78.0</v>
      </c>
      <c r="U859" s="255">
        <f t="shared" si="77"/>
        <v>8</v>
      </c>
      <c r="V859" s="255">
        <f t="shared" si="78"/>
        <v>82</v>
      </c>
      <c r="W859" s="277">
        <f t="shared" si="79"/>
        <v>-12</v>
      </c>
      <c r="X859" s="264" t="s">
        <v>1537</v>
      </c>
      <c r="Y859" s="264" t="s">
        <v>2372</v>
      </c>
      <c r="Z859" s="264" t="s">
        <v>1534</v>
      </c>
      <c r="AA859" s="251">
        <f t="shared" si="80"/>
        <v>73.645187</v>
      </c>
      <c r="AB859" s="266">
        <v>7.3645187E7</v>
      </c>
      <c r="AC859" s="266">
        <v>2.58366855E8</v>
      </c>
      <c r="AD859" s="251">
        <f t="shared" si="82"/>
        <v>700</v>
      </c>
      <c r="AE859" s="266">
        <v>7.0E8</v>
      </c>
      <c r="AF859" s="258">
        <f t="shared" si="13"/>
        <v>0.3273119422</v>
      </c>
      <c r="AG859" s="257"/>
      <c r="AH859" s="257"/>
      <c r="AI859" s="273" t="s">
        <v>2373</v>
      </c>
      <c r="AJ859" s="255"/>
    </row>
    <row r="860" ht="15.75" customHeight="1">
      <c r="A860" s="265" t="s">
        <v>2938</v>
      </c>
      <c r="B860" s="266">
        <f t="shared" si="73"/>
        <v>668.045518</v>
      </c>
      <c r="C860" s="249">
        <f t="shared" si="81"/>
        <v>2.969091191</v>
      </c>
      <c r="D860" s="250">
        <f t="shared" si="3"/>
        <v>2.969091191</v>
      </c>
      <c r="E860" s="251">
        <v>225.0</v>
      </c>
      <c r="F860" s="251">
        <f t="shared" si="75"/>
        <v>291.045518</v>
      </c>
      <c r="G860" s="48">
        <f t="shared" si="5"/>
        <v>0.4356671966</v>
      </c>
      <c r="H860" s="111">
        <f t="shared" si="6"/>
        <v>377</v>
      </c>
      <c r="I860" s="252">
        <f t="shared" si="7"/>
        <v>0.5643328034</v>
      </c>
      <c r="J860" s="266">
        <v>6.68045518E8</v>
      </c>
      <c r="K860" s="255">
        <v>2013.0</v>
      </c>
      <c r="L860" s="254" t="s">
        <v>20</v>
      </c>
      <c r="M860" s="267"/>
      <c r="N860" s="267"/>
      <c r="O860" s="267"/>
      <c r="P860" s="267">
        <v>56.0</v>
      </c>
      <c r="Q860" s="255">
        <v>55.0</v>
      </c>
      <c r="R860" s="277">
        <f t="shared" si="76"/>
        <v>55.5</v>
      </c>
      <c r="S860" s="255">
        <v>76.0</v>
      </c>
      <c r="T860" s="255">
        <v>76.0</v>
      </c>
      <c r="U860" s="255">
        <f t="shared" si="77"/>
        <v>0</v>
      </c>
      <c r="V860" s="255">
        <f t="shared" si="78"/>
        <v>76</v>
      </c>
      <c r="W860" s="277">
        <f t="shared" si="79"/>
        <v>-20.5</v>
      </c>
      <c r="X860" s="264" t="s">
        <v>1537</v>
      </c>
      <c r="Y860" s="264" t="s">
        <v>2683</v>
      </c>
      <c r="Z860" s="264" t="s">
        <v>1534</v>
      </c>
      <c r="AA860" s="251">
        <f t="shared" si="80"/>
        <v>116.619362</v>
      </c>
      <c r="AB860" s="266">
        <v>1.16619362E8</v>
      </c>
      <c r="AC860" s="266">
        <v>2.91045518E8</v>
      </c>
      <c r="AD860" s="251">
        <f t="shared" si="82"/>
        <v>377</v>
      </c>
      <c r="AE860" s="266">
        <v>3.77E8</v>
      </c>
      <c r="AF860" s="258">
        <f t="shared" si="13"/>
        <v>0.5183082756</v>
      </c>
      <c r="AG860" s="257"/>
      <c r="AH860" s="257"/>
      <c r="AI860" s="273" t="s">
        <v>2939</v>
      </c>
      <c r="AJ860" s="255"/>
    </row>
    <row r="861" ht="15.75" customHeight="1">
      <c r="A861" s="281" t="s">
        <v>2851</v>
      </c>
      <c r="B861" s="49">
        <f t="shared" si="73"/>
        <v>3.123963</v>
      </c>
      <c r="C861" s="284">
        <f t="shared" ref="C861:C969" si="83">SUM(J861/(E861*1000000))</f>
        <v>3.123963</v>
      </c>
      <c r="D861" s="250">
        <f t="shared" si="3"/>
        <v>3.123963</v>
      </c>
      <c r="E861" s="111">
        <v>1.0</v>
      </c>
      <c r="F861" s="111">
        <f t="shared" si="75"/>
        <v>3.123963</v>
      </c>
      <c r="G861" s="48">
        <f t="shared" si="5"/>
        <v>1</v>
      </c>
      <c r="H861" s="111">
        <f t="shared" si="6"/>
        <v>0.2</v>
      </c>
      <c r="I861" s="252">
        <f t="shared" si="7"/>
        <v>0.06402124481</v>
      </c>
      <c r="J861" s="261">
        <v>3123963.0</v>
      </c>
      <c r="K861" s="268">
        <v>2014.0</v>
      </c>
      <c r="L861" s="254" t="s">
        <v>20</v>
      </c>
      <c r="M861" s="283"/>
      <c r="N861" s="283"/>
      <c r="O861" s="283"/>
      <c r="P861" s="283">
        <v>90.0</v>
      </c>
      <c r="Q861" s="268">
        <v>76.0</v>
      </c>
      <c r="R861" s="285">
        <f t="shared" si="76"/>
        <v>83</v>
      </c>
      <c r="S861" s="268">
        <v>73.0</v>
      </c>
      <c r="T861" s="268">
        <v>66.0</v>
      </c>
      <c r="U861" s="268">
        <f t="shared" si="77"/>
        <v>7</v>
      </c>
      <c r="V861" s="268">
        <f t="shared" si="78"/>
        <v>69.5</v>
      </c>
      <c r="W861" s="285">
        <f t="shared" si="79"/>
        <v>13.5</v>
      </c>
      <c r="X861" s="269" t="s">
        <v>1543</v>
      </c>
      <c r="Y861" s="269" t="s">
        <v>1616</v>
      </c>
      <c r="Z861" s="269" t="s">
        <v>1623</v>
      </c>
      <c r="AA861" s="111">
        <f t="shared" si="80"/>
        <v>0.077315</v>
      </c>
      <c r="AB861" s="261">
        <v>77315.0</v>
      </c>
      <c r="AC861" s="261">
        <v>3123963.0</v>
      </c>
      <c r="AD861" s="111">
        <v>0.2</v>
      </c>
      <c r="AE861" s="49">
        <f>SUM(AD861*1000000)</f>
        <v>200000</v>
      </c>
      <c r="AF861" s="258">
        <f t="shared" si="13"/>
        <v>0.077315</v>
      </c>
      <c r="AG861" s="269"/>
      <c r="AH861" s="257"/>
      <c r="AI861" s="273" t="s">
        <v>2852</v>
      </c>
      <c r="AJ861" s="255"/>
    </row>
    <row r="862" ht="15.75" customHeight="1">
      <c r="A862" s="282" t="s">
        <v>1422</v>
      </c>
      <c r="B862" s="49">
        <f t="shared" si="73"/>
        <v>62.630732</v>
      </c>
      <c r="C862" s="284">
        <f t="shared" si="83"/>
        <v>31.315366</v>
      </c>
      <c r="D862" s="250">
        <f t="shared" si="3"/>
        <v>31.315366</v>
      </c>
      <c r="E862" s="111">
        <v>2.0</v>
      </c>
      <c r="F862" s="111">
        <f t="shared" si="75"/>
        <v>60.755732</v>
      </c>
      <c r="G862" s="48">
        <f t="shared" si="5"/>
        <v>0.9700626204</v>
      </c>
      <c r="H862" s="111">
        <f t="shared" si="6"/>
        <v>1.875</v>
      </c>
      <c r="I862" s="252">
        <f t="shared" si="7"/>
        <v>0.02993737962</v>
      </c>
      <c r="J862" s="261">
        <v>6.2630732E7</v>
      </c>
      <c r="K862" s="268">
        <v>2014.0</v>
      </c>
      <c r="L862" s="254" t="s">
        <v>20</v>
      </c>
      <c r="M862" s="283"/>
      <c r="N862" s="283"/>
      <c r="O862" s="283"/>
      <c r="P862" s="283">
        <v>16.0</v>
      </c>
      <c r="Q862" s="268">
        <v>16.0</v>
      </c>
      <c r="R862" s="285">
        <f t="shared" si="76"/>
        <v>16</v>
      </c>
      <c r="S862" s="268">
        <v>79.0</v>
      </c>
      <c r="T862" s="268">
        <v>35.0</v>
      </c>
      <c r="U862" s="268">
        <f t="shared" si="77"/>
        <v>44</v>
      </c>
      <c r="V862" s="268">
        <f t="shared" si="78"/>
        <v>57</v>
      </c>
      <c r="W862" s="285">
        <f t="shared" si="79"/>
        <v>-41</v>
      </c>
      <c r="X862" s="269" t="s">
        <v>1565</v>
      </c>
      <c r="Y862" s="269" t="s">
        <v>1622</v>
      </c>
      <c r="Z862" s="269" t="s">
        <v>1623</v>
      </c>
      <c r="AA862" s="111">
        <f t="shared" si="80"/>
        <v>9.217013</v>
      </c>
      <c r="AB862" s="261">
        <v>9217013.0</v>
      </c>
      <c r="AC862" s="261">
        <v>6.0755732E7</v>
      </c>
      <c r="AD862" s="251">
        <f t="shared" ref="AD862:AD863" si="84">AE862/1000000</f>
        <v>1.875</v>
      </c>
      <c r="AE862" s="49">
        <v>1875000.0</v>
      </c>
      <c r="AF862" s="258">
        <f t="shared" si="13"/>
        <v>4.6085065</v>
      </c>
      <c r="AG862" s="269"/>
      <c r="AH862" s="257"/>
      <c r="AI862" s="273" t="s">
        <v>1624</v>
      </c>
      <c r="AJ862" s="255"/>
    </row>
    <row r="863" ht="15.75" customHeight="1">
      <c r="A863" s="281" t="s">
        <v>3605</v>
      </c>
      <c r="B863" s="49">
        <f t="shared" si="73"/>
        <v>4.867792</v>
      </c>
      <c r="C863" s="284">
        <f t="shared" si="83"/>
        <v>1.9471168</v>
      </c>
      <c r="D863" s="250">
        <f t="shared" si="3"/>
        <v>1.9471168</v>
      </c>
      <c r="E863" s="111">
        <v>2.5</v>
      </c>
      <c r="F863" s="111">
        <f t="shared" si="75"/>
        <v>0.950792</v>
      </c>
      <c r="G863" s="48">
        <f t="shared" si="5"/>
        <v>0.1953230541</v>
      </c>
      <c r="H863" s="111">
        <f t="shared" si="6"/>
        <v>3.917</v>
      </c>
      <c r="I863" s="252">
        <f t="shared" si="7"/>
        <v>0.8046769459</v>
      </c>
      <c r="J863" s="261">
        <v>4867792.0</v>
      </c>
      <c r="K863" s="268">
        <v>2014.0</v>
      </c>
      <c r="L863" s="254" t="s">
        <v>20</v>
      </c>
      <c r="M863" s="283"/>
      <c r="N863" s="283"/>
      <c r="O863" s="283"/>
      <c r="P863" s="283">
        <v>98.0</v>
      </c>
      <c r="Q863" s="268">
        <v>86.0</v>
      </c>
      <c r="R863" s="285">
        <f t="shared" si="76"/>
        <v>92</v>
      </c>
      <c r="S863" s="268">
        <v>74.0</v>
      </c>
      <c r="T863" s="268">
        <v>79.0</v>
      </c>
      <c r="U863" s="268">
        <f t="shared" si="77"/>
        <v>-5</v>
      </c>
      <c r="V863" s="268">
        <f t="shared" si="78"/>
        <v>76.5</v>
      </c>
      <c r="W863" s="285">
        <f t="shared" si="79"/>
        <v>15.5</v>
      </c>
      <c r="X863" s="269" t="s">
        <v>1395</v>
      </c>
      <c r="Y863" s="269" t="s">
        <v>1395</v>
      </c>
      <c r="Z863" s="269" t="s">
        <v>1540</v>
      </c>
      <c r="AA863" s="111">
        <f t="shared" si="80"/>
        <v>0.030007</v>
      </c>
      <c r="AB863" s="261">
        <v>30007.0</v>
      </c>
      <c r="AC863" s="261">
        <v>950792.0</v>
      </c>
      <c r="AD863" s="251">
        <f t="shared" si="84"/>
        <v>3.917</v>
      </c>
      <c r="AE863" s="49">
        <v>3917000.0</v>
      </c>
      <c r="AF863" s="258">
        <f t="shared" si="13"/>
        <v>0.0120028</v>
      </c>
      <c r="AG863" s="269"/>
      <c r="AH863" s="257"/>
      <c r="AI863" s="273" t="s">
        <v>3606</v>
      </c>
      <c r="AJ863" s="255"/>
    </row>
    <row r="864" ht="15.75" customHeight="1">
      <c r="A864" s="281" t="s">
        <v>4648</v>
      </c>
      <c r="B864" s="49">
        <f t="shared" si="73"/>
        <v>1.826705</v>
      </c>
      <c r="C864" s="284">
        <f t="shared" si="83"/>
        <v>0.6089016667</v>
      </c>
      <c r="D864" s="250">
        <f t="shared" si="3"/>
        <v>0.6089016667</v>
      </c>
      <c r="E864" s="111">
        <v>3.0</v>
      </c>
      <c r="F864" s="111">
        <f t="shared" si="75"/>
        <v>1.826705</v>
      </c>
      <c r="G864" s="48">
        <f t="shared" si="5"/>
        <v>1</v>
      </c>
      <c r="H864" s="111">
        <f t="shared" si="6"/>
        <v>0.1</v>
      </c>
      <c r="I864" s="252">
        <f t="shared" si="7"/>
        <v>0.05474337674</v>
      </c>
      <c r="J864" s="261">
        <v>1826705.0</v>
      </c>
      <c r="K864" s="268">
        <v>2014.0</v>
      </c>
      <c r="L864" s="254" t="s">
        <v>20</v>
      </c>
      <c r="M864" s="283"/>
      <c r="N864" s="283"/>
      <c r="O864" s="283"/>
      <c r="P864" s="283">
        <v>39.0</v>
      </c>
      <c r="Q864" s="268">
        <v>55.0</v>
      </c>
      <c r="R864" s="285">
        <f t="shared" si="76"/>
        <v>47</v>
      </c>
      <c r="S864" s="268">
        <v>38.0</v>
      </c>
      <c r="T864" s="268">
        <v>60.0</v>
      </c>
      <c r="U864" s="268">
        <f t="shared" si="77"/>
        <v>-22</v>
      </c>
      <c r="V864" s="268">
        <f t="shared" si="78"/>
        <v>49</v>
      </c>
      <c r="W864" s="285">
        <f t="shared" si="79"/>
        <v>-2</v>
      </c>
      <c r="X864" s="269" t="s">
        <v>1395</v>
      </c>
      <c r="Y864" s="269" t="s">
        <v>1395</v>
      </c>
      <c r="Z864" s="269" t="s">
        <v>1534</v>
      </c>
      <c r="AA864" s="111">
        <f t="shared" si="80"/>
        <v>0.846831</v>
      </c>
      <c r="AB864" s="261">
        <v>846831.0</v>
      </c>
      <c r="AC864" s="261">
        <v>1826705.0</v>
      </c>
      <c r="AD864" s="111">
        <v>0.1</v>
      </c>
      <c r="AE864" s="49">
        <f>SUM(AD864*1000000)</f>
        <v>100000</v>
      </c>
      <c r="AF864" s="258">
        <f t="shared" si="13"/>
        <v>0.282277</v>
      </c>
      <c r="AG864" s="269"/>
      <c r="AH864" s="257"/>
      <c r="AI864" s="273" t="s">
        <v>4649</v>
      </c>
      <c r="AJ864" s="255"/>
    </row>
    <row r="865" ht="15.75" customHeight="1">
      <c r="A865" s="282" t="s">
        <v>2390</v>
      </c>
      <c r="B865" s="49">
        <f t="shared" si="73"/>
        <v>13.993092</v>
      </c>
      <c r="C865" s="284">
        <f t="shared" si="83"/>
        <v>4.240330909</v>
      </c>
      <c r="D865" s="250">
        <f t="shared" si="3"/>
        <v>4.240330909</v>
      </c>
      <c r="E865" s="111">
        <v>3.3</v>
      </c>
      <c r="F865" s="111">
        <f t="shared" si="75"/>
        <v>13.092</v>
      </c>
      <c r="G865" s="48">
        <f t="shared" si="5"/>
        <v>0.9356045111</v>
      </c>
      <c r="H865" s="111">
        <f t="shared" si="6"/>
        <v>0.901092</v>
      </c>
      <c r="I865" s="252">
        <f t="shared" si="7"/>
        <v>0.06439548886</v>
      </c>
      <c r="J865" s="261">
        <v>1.3993092E7</v>
      </c>
      <c r="K865" s="268">
        <v>2014.0</v>
      </c>
      <c r="L865" s="254" t="s">
        <v>20</v>
      </c>
      <c r="M865" s="283"/>
      <c r="N865" s="283"/>
      <c r="O865" s="283"/>
      <c r="P865" s="283">
        <v>95.0</v>
      </c>
      <c r="Q865" s="268">
        <v>88.0</v>
      </c>
      <c r="R865" s="285">
        <f t="shared" si="76"/>
        <v>91.5</v>
      </c>
      <c r="S865" s="268">
        <v>95.0</v>
      </c>
      <c r="T865" s="268">
        <v>88.0</v>
      </c>
      <c r="U865" s="268">
        <f t="shared" si="77"/>
        <v>7</v>
      </c>
      <c r="V865" s="268">
        <f t="shared" si="78"/>
        <v>91.5</v>
      </c>
      <c r="W865" s="285">
        <f t="shared" si="79"/>
        <v>0</v>
      </c>
      <c r="X865" s="269" t="s">
        <v>1565</v>
      </c>
      <c r="Y865" s="269" t="s">
        <v>1565</v>
      </c>
      <c r="Z865" s="269" t="s">
        <v>1623</v>
      </c>
      <c r="AA865" s="111">
        <f t="shared" si="80"/>
        <v>0.135388</v>
      </c>
      <c r="AB865" s="261">
        <v>135388.0</v>
      </c>
      <c r="AC865" s="261">
        <v>1.3092E7</v>
      </c>
      <c r="AD865" s="251">
        <f t="shared" ref="AD865:AD885" si="85">AE865/1000000</f>
        <v>0.901092</v>
      </c>
      <c r="AE865" s="49">
        <v>901092.0</v>
      </c>
      <c r="AF865" s="258">
        <f t="shared" si="13"/>
        <v>0.04102666667</v>
      </c>
      <c r="AG865" s="257" t="s">
        <v>1608</v>
      </c>
      <c r="AH865" s="269" t="s">
        <v>2391</v>
      </c>
      <c r="AI865" s="273" t="s">
        <v>2392</v>
      </c>
      <c r="AJ865" s="255"/>
    </row>
    <row r="866" ht="15.75" customHeight="1">
      <c r="A866" s="282" t="s">
        <v>1402</v>
      </c>
      <c r="B866" s="49">
        <f t="shared" si="73"/>
        <v>44.495281</v>
      </c>
      <c r="C866" s="284">
        <f t="shared" si="83"/>
        <v>11.12382025</v>
      </c>
      <c r="D866" s="250">
        <f t="shared" si="3"/>
        <v>11.12382025</v>
      </c>
      <c r="E866" s="111">
        <v>4.0</v>
      </c>
      <c r="F866" s="111">
        <f t="shared" si="75"/>
        <v>25.352281</v>
      </c>
      <c r="G866" s="48">
        <f t="shared" si="5"/>
        <v>0.5697746015</v>
      </c>
      <c r="H866" s="111">
        <f t="shared" si="6"/>
        <v>19.143</v>
      </c>
      <c r="I866" s="252">
        <f t="shared" si="7"/>
        <v>0.4302253985</v>
      </c>
      <c r="J866" s="261">
        <v>4.4495281E7</v>
      </c>
      <c r="K866" s="268">
        <v>2014.0</v>
      </c>
      <c r="L866" s="254" t="s">
        <v>20</v>
      </c>
      <c r="M866" s="283"/>
      <c r="N866" s="283"/>
      <c r="O866" s="283"/>
      <c r="P866" s="283">
        <v>98.0</v>
      </c>
      <c r="Q866" s="268">
        <v>100.0</v>
      </c>
      <c r="R866" s="285">
        <f t="shared" si="76"/>
        <v>99</v>
      </c>
      <c r="S866" s="268">
        <v>82.0</v>
      </c>
      <c r="T866" s="268">
        <v>77.0</v>
      </c>
      <c r="U866" s="268">
        <f t="shared" si="77"/>
        <v>5</v>
      </c>
      <c r="V866" s="268">
        <f t="shared" si="78"/>
        <v>79.5</v>
      </c>
      <c r="W866" s="285">
        <f t="shared" si="79"/>
        <v>19.5</v>
      </c>
      <c r="X866" s="269" t="s">
        <v>1565</v>
      </c>
      <c r="Y866" s="269" t="s">
        <v>1565</v>
      </c>
      <c r="Z866" s="269" t="s">
        <v>1623</v>
      </c>
      <c r="AA866" s="111">
        <f t="shared" si="80"/>
        <v>0.387618</v>
      </c>
      <c r="AB866" s="261">
        <v>387618.0</v>
      </c>
      <c r="AC866" s="261">
        <v>2.5352281E7</v>
      </c>
      <c r="AD866" s="251">
        <f t="shared" si="85"/>
        <v>19.143</v>
      </c>
      <c r="AE866" s="49">
        <v>1.9143E7</v>
      </c>
      <c r="AF866" s="258">
        <f t="shared" si="13"/>
        <v>0.0969045</v>
      </c>
      <c r="AG866" s="257" t="s">
        <v>1608</v>
      </c>
      <c r="AH866" s="269" t="s">
        <v>1730</v>
      </c>
      <c r="AI866" s="273" t="s">
        <v>1731</v>
      </c>
      <c r="AJ866" s="255"/>
    </row>
    <row r="867" ht="15.75" customHeight="1">
      <c r="A867" s="282" t="s">
        <v>1449</v>
      </c>
      <c r="B867" s="49">
        <f t="shared" si="73"/>
        <v>102.529779</v>
      </c>
      <c r="C867" s="284">
        <f t="shared" si="83"/>
        <v>20.5059558</v>
      </c>
      <c r="D867" s="250">
        <f t="shared" si="3"/>
        <v>20.5059558</v>
      </c>
      <c r="E867" s="111">
        <v>5.0</v>
      </c>
      <c r="F867" s="111">
        <f t="shared" si="75"/>
        <v>50.85601</v>
      </c>
      <c r="G867" s="48">
        <f t="shared" si="5"/>
        <v>0.4960120903</v>
      </c>
      <c r="H867" s="111">
        <f t="shared" si="6"/>
        <v>51.673769</v>
      </c>
      <c r="I867" s="252">
        <f t="shared" si="7"/>
        <v>0.5039879097</v>
      </c>
      <c r="J867" s="261">
        <v>1.02529779E8</v>
      </c>
      <c r="K867" s="268">
        <v>2014.0</v>
      </c>
      <c r="L867" s="254" t="s">
        <v>20</v>
      </c>
      <c r="M867" s="283"/>
      <c r="N867" s="283"/>
      <c r="O867" s="283"/>
      <c r="P867" s="283">
        <v>7.0</v>
      </c>
      <c r="Q867" s="268">
        <v>38.0</v>
      </c>
      <c r="R867" s="285">
        <f t="shared" si="76"/>
        <v>22.5</v>
      </c>
      <c r="S867" s="268">
        <v>26.0</v>
      </c>
      <c r="T867" s="268">
        <v>63.0</v>
      </c>
      <c r="U867" s="268">
        <f t="shared" si="77"/>
        <v>-37</v>
      </c>
      <c r="V867" s="268">
        <f t="shared" si="78"/>
        <v>44.5</v>
      </c>
      <c r="W867" s="285">
        <f t="shared" si="79"/>
        <v>-22</v>
      </c>
      <c r="X867" s="269" t="s">
        <v>1602</v>
      </c>
      <c r="Y867" s="269" t="s">
        <v>1661</v>
      </c>
      <c r="Z867" s="269" t="s">
        <v>1623</v>
      </c>
      <c r="AA867" s="111">
        <f t="shared" si="80"/>
        <v>19.875995</v>
      </c>
      <c r="AB867" s="261">
        <v>1.9875995E7</v>
      </c>
      <c r="AC867" s="261">
        <v>5.085601E7</v>
      </c>
      <c r="AD867" s="251">
        <f t="shared" si="85"/>
        <v>51.673769</v>
      </c>
      <c r="AE867" s="49">
        <v>5.1673769E7</v>
      </c>
      <c r="AF867" s="258">
        <f t="shared" si="13"/>
        <v>3.975199</v>
      </c>
      <c r="AG867" s="269"/>
      <c r="AH867" s="257"/>
      <c r="AI867" s="273" t="s">
        <v>1662</v>
      </c>
      <c r="AJ867" s="255"/>
    </row>
    <row r="868" ht="15.75" customHeight="1">
      <c r="A868" s="282" t="s">
        <v>1454</v>
      </c>
      <c r="B868" s="49">
        <f t="shared" si="73"/>
        <v>90.904854</v>
      </c>
      <c r="C868" s="284">
        <f t="shared" si="83"/>
        <v>18.1809708</v>
      </c>
      <c r="D868" s="250">
        <f t="shared" si="3"/>
        <v>18.1809708</v>
      </c>
      <c r="E868" s="111">
        <v>5.0</v>
      </c>
      <c r="F868" s="111">
        <f t="shared" si="75"/>
        <v>32.462372</v>
      </c>
      <c r="G868" s="48">
        <f t="shared" si="5"/>
        <v>0.3571027351</v>
      </c>
      <c r="H868" s="111">
        <f t="shared" si="6"/>
        <v>58.442482</v>
      </c>
      <c r="I868" s="252">
        <f t="shared" si="7"/>
        <v>0.6428972649</v>
      </c>
      <c r="J868" s="261">
        <v>9.0904854E7</v>
      </c>
      <c r="K868" s="268">
        <v>2014.0</v>
      </c>
      <c r="L868" s="254" t="s">
        <v>20</v>
      </c>
      <c r="M868" s="283"/>
      <c r="N868" s="283"/>
      <c r="O868" s="283"/>
      <c r="P868" s="283">
        <v>37.0</v>
      </c>
      <c r="Q868" s="268">
        <v>42.0</v>
      </c>
      <c r="R868" s="285">
        <f t="shared" si="76"/>
        <v>39.5</v>
      </c>
      <c r="S868" s="268">
        <v>35.0</v>
      </c>
      <c r="T868" s="268">
        <v>50.0</v>
      </c>
      <c r="U868" s="268">
        <f t="shared" si="77"/>
        <v>-15</v>
      </c>
      <c r="V868" s="268">
        <f t="shared" si="78"/>
        <v>42.5</v>
      </c>
      <c r="W868" s="285">
        <f t="shared" si="79"/>
        <v>-3</v>
      </c>
      <c r="X868" s="270" t="s">
        <v>1527</v>
      </c>
      <c r="Y868" s="269" t="s">
        <v>1670</v>
      </c>
      <c r="Z868" s="269" t="s">
        <v>1550</v>
      </c>
      <c r="AA868" s="111">
        <f t="shared" si="80"/>
        <v>18.343611</v>
      </c>
      <c r="AB868" s="261">
        <v>1.8343611E7</v>
      </c>
      <c r="AC868" s="261">
        <v>3.2462372E7</v>
      </c>
      <c r="AD868" s="251">
        <f t="shared" si="85"/>
        <v>58.442482</v>
      </c>
      <c r="AE868" s="49">
        <v>5.8442482E7</v>
      </c>
      <c r="AF868" s="258">
        <f t="shared" si="13"/>
        <v>3.6687222</v>
      </c>
      <c r="AG868" s="269"/>
      <c r="AH868" s="257"/>
      <c r="AI868" s="273" t="s">
        <v>1671</v>
      </c>
      <c r="AJ868" s="255"/>
    </row>
    <row r="869" ht="15.75" customHeight="1">
      <c r="A869" s="282" t="s">
        <v>1398</v>
      </c>
      <c r="B869" s="49">
        <f t="shared" si="73"/>
        <v>255.273813</v>
      </c>
      <c r="C869" s="284">
        <f t="shared" si="83"/>
        <v>39.27289431</v>
      </c>
      <c r="D869" s="250">
        <f t="shared" si="3"/>
        <v>39.27289431</v>
      </c>
      <c r="E869" s="111">
        <v>6.5</v>
      </c>
      <c r="F869" s="111">
        <f t="shared" si="75"/>
        <v>84.273813</v>
      </c>
      <c r="G869" s="48">
        <f t="shared" si="5"/>
        <v>0.3301310542</v>
      </c>
      <c r="H869" s="111">
        <f t="shared" si="6"/>
        <v>171</v>
      </c>
      <c r="I869" s="252">
        <f t="shared" si="7"/>
        <v>0.6698689458</v>
      </c>
      <c r="J869" s="261">
        <v>2.55273813E8</v>
      </c>
      <c r="K869" s="268">
        <v>2014.0</v>
      </c>
      <c r="L869" s="254" t="s">
        <v>20</v>
      </c>
      <c r="M869" s="283"/>
      <c r="N869" s="283"/>
      <c r="O869" s="283"/>
      <c r="P869" s="283">
        <v>29.0</v>
      </c>
      <c r="Q869" s="268">
        <v>37.0</v>
      </c>
      <c r="R869" s="285">
        <f t="shared" si="76"/>
        <v>33</v>
      </c>
      <c r="S869" s="268">
        <v>38.0</v>
      </c>
      <c r="T869" s="268">
        <v>53.0</v>
      </c>
      <c r="U869" s="268">
        <f t="shared" si="77"/>
        <v>-15</v>
      </c>
      <c r="V869" s="268">
        <f t="shared" si="78"/>
        <v>45.5</v>
      </c>
      <c r="W869" s="285">
        <f t="shared" si="79"/>
        <v>-12.5</v>
      </c>
      <c r="X869" s="269" t="s">
        <v>1395</v>
      </c>
      <c r="Y869" s="269" t="s">
        <v>1395</v>
      </c>
      <c r="Z869" s="269" t="s">
        <v>1550</v>
      </c>
      <c r="AA869" s="111">
        <f t="shared" si="80"/>
        <v>37.134255</v>
      </c>
      <c r="AB869" s="261">
        <v>3.7134255E7</v>
      </c>
      <c r="AC869" s="261">
        <v>8.4273813E7</v>
      </c>
      <c r="AD869" s="251">
        <f t="shared" si="85"/>
        <v>171</v>
      </c>
      <c r="AE869" s="49">
        <v>1.71E8</v>
      </c>
      <c r="AF869" s="258">
        <f t="shared" si="13"/>
        <v>5.712962308</v>
      </c>
      <c r="AG869" s="269"/>
      <c r="AH869" s="257"/>
      <c r="AI869" s="273" t="s">
        <v>1613</v>
      </c>
      <c r="AJ869" s="255"/>
    </row>
    <row r="870" ht="15.75" customHeight="1">
      <c r="A870" s="282" t="s">
        <v>2212</v>
      </c>
      <c r="B870" s="49">
        <f t="shared" si="73"/>
        <v>40.468955</v>
      </c>
      <c r="C870" s="284">
        <f t="shared" si="83"/>
        <v>5.058619375</v>
      </c>
      <c r="D870" s="250">
        <f t="shared" si="3"/>
        <v>5.058619375</v>
      </c>
      <c r="E870" s="111">
        <v>8.0</v>
      </c>
      <c r="F870" s="111">
        <f t="shared" si="75"/>
        <v>26.068955</v>
      </c>
      <c r="G870" s="48">
        <f t="shared" si="5"/>
        <v>0.6441716867</v>
      </c>
      <c r="H870" s="111">
        <f t="shared" si="6"/>
        <v>14.4</v>
      </c>
      <c r="I870" s="252">
        <f t="shared" si="7"/>
        <v>0.3558283133</v>
      </c>
      <c r="J870" s="261">
        <v>4.0468955E7</v>
      </c>
      <c r="K870" s="268">
        <v>2014.0</v>
      </c>
      <c r="L870" s="254" t="s">
        <v>20</v>
      </c>
      <c r="M870" s="283"/>
      <c r="N870" s="283"/>
      <c r="O870" s="283"/>
      <c r="P870" s="283">
        <v>23.0</v>
      </c>
      <c r="Q870" s="268">
        <v>36.0</v>
      </c>
      <c r="R870" s="285">
        <f t="shared" si="76"/>
        <v>29.5</v>
      </c>
      <c r="S870" s="268">
        <v>47.0</v>
      </c>
      <c r="T870" s="268">
        <v>53.0</v>
      </c>
      <c r="U870" s="268">
        <f t="shared" si="77"/>
        <v>-6</v>
      </c>
      <c r="V870" s="268">
        <f t="shared" si="78"/>
        <v>50</v>
      </c>
      <c r="W870" s="285">
        <f t="shared" si="79"/>
        <v>-20.5</v>
      </c>
      <c r="X870" s="269" t="s">
        <v>1543</v>
      </c>
      <c r="Y870" s="269" t="s">
        <v>1616</v>
      </c>
      <c r="Z870" s="269" t="s">
        <v>1623</v>
      </c>
      <c r="AA870" s="111">
        <f t="shared" si="80"/>
        <v>8.742109</v>
      </c>
      <c r="AB870" s="261">
        <v>8742109.0</v>
      </c>
      <c r="AC870" s="261">
        <v>2.6068955E7</v>
      </c>
      <c r="AD870" s="251">
        <f t="shared" si="85"/>
        <v>14.4</v>
      </c>
      <c r="AE870" s="49">
        <v>1.44E7</v>
      </c>
      <c r="AF870" s="258">
        <f t="shared" si="13"/>
        <v>1.092763625</v>
      </c>
      <c r="AG870" s="269"/>
      <c r="AH870" s="257"/>
      <c r="AI870" s="273" t="s">
        <v>2213</v>
      </c>
      <c r="AJ870" s="255"/>
    </row>
    <row r="871" ht="15.75" customHeight="1">
      <c r="A871" s="282" t="s">
        <v>2303</v>
      </c>
      <c r="B871" s="49">
        <f t="shared" si="73"/>
        <v>38.697217</v>
      </c>
      <c r="C871" s="284">
        <f t="shared" si="83"/>
        <v>4.552613765</v>
      </c>
      <c r="D871" s="250">
        <f t="shared" si="3"/>
        <v>4.552613765</v>
      </c>
      <c r="E871" s="111">
        <v>8.5</v>
      </c>
      <c r="F871" s="111">
        <f t="shared" si="75"/>
        <v>32.381217</v>
      </c>
      <c r="G871" s="48">
        <f t="shared" si="5"/>
        <v>0.8367841284</v>
      </c>
      <c r="H871" s="111">
        <f t="shared" si="6"/>
        <v>6.316</v>
      </c>
      <c r="I871" s="252">
        <f t="shared" si="7"/>
        <v>0.1632158716</v>
      </c>
      <c r="J871" s="261">
        <v>3.8697217E7</v>
      </c>
      <c r="K871" s="268">
        <v>2014.0</v>
      </c>
      <c r="L871" s="254" t="s">
        <v>20</v>
      </c>
      <c r="M871" s="283"/>
      <c r="N871" s="283"/>
      <c r="O871" s="283"/>
      <c r="P871" s="283">
        <v>95.0</v>
      </c>
      <c r="Q871" s="268">
        <v>76.0</v>
      </c>
      <c r="R871" s="285">
        <f t="shared" si="76"/>
        <v>85.5</v>
      </c>
      <c r="S871" s="268">
        <v>86.0</v>
      </c>
      <c r="T871" s="268">
        <v>84.0</v>
      </c>
      <c r="U871" s="268">
        <f t="shared" si="77"/>
        <v>2</v>
      </c>
      <c r="V871" s="268">
        <f t="shared" si="78"/>
        <v>85</v>
      </c>
      <c r="W871" s="285">
        <f t="shared" si="79"/>
        <v>0.5</v>
      </c>
      <c r="X871" s="269" t="s">
        <v>1565</v>
      </c>
      <c r="Y871" s="269" t="s">
        <v>2304</v>
      </c>
      <c r="Z871" s="269" t="s">
        <v>1623</v>
      </c>
      <c r="AA871" s="111">
        <f t="shared" si="80"/>
        <v>10.441</v>
      </c>
      <c r="AB871" s="261">
        <v>1.0441E7</v>
      </c>
      <c r="AC871" s="261">
        <v>3.2381217E7</v>
      </c>
      <c r="AD871" s="251">
        <f t="shared" si="85"/>
        <v>6.316</v>
      </c>
      <c r="AE871" s="49">
        <v>6316000.0</v>
      </c>
      <c r="AF871" s="258">
        <f t="shared" si="13"/>
        <v>1.228352941</v>
      </c>
      <c r="AG871" s="269"/>
      <c r="AH871" s="257"/>
      <c r="AI871" s="273" t="s">
        <v>2305</v>
      </c>
      <c r="AJ871" s="255"/>
    </row>
    <row r="872" ht="15.75" customHeight="1">
      <c r="A872" s="281" t="s">
        <v>4633</v>
      </c>
      <c r="B872" s="49">
        <f t="shared" si="73"/>
        <v>5.4055</v>
      </c>
      <c r="C872" s="284">
        <f t="shared" si="83"/>
        <v>0.6359411765</v>
      </c>
      <c r="D872" s="250">
        <f t="shared" si="3"/>
        <v>0.6359411765</v>
      </c>
      <c r="E872" s="111">
        <v>8.5</v>
      </c>
      <c r="F872" s="111">
        <f t="shared" si="75"/>
        <v>3.9585</v>
      </c>
      <c r="G872" s="48">
        <f t="shared" si="5"/>
        <v>0.7323096846</v>
      </c>
      <c r="H872" s="111">
        <f t="shared" si="6"/>
        <v>1.447</v>
      </c>
      <c r="I872" s="252">
        <f t="shared" si="7"/>
        <v>0.2676903154</v>
      </c>
      <c r="J872" s="261">
        <v>5405500.0</v>
      </c>
      <c r="K872" s="268">
        <v>2014.0</v>
      </c>
      <c r="L872" s="254" t="s">
        <v>20</v>
      </c>
      <c r="M872" s="283"/>
      <c r="N872" s="283"/>
      <c r="O872" s="283"/>
      <c r="P872" s="283">
        <v>98.0</v>
      </c>
      <c r="Q872" s="268">
        <v>94.0</v>
      </c>
      <c r="R872" s="285">
        <f t="shared" si="76"/>
        <v>96</v>
      </c>
      <c r="S872" s="268">
        <v>58.0</v>
      </c>
      <c r="T872" s="268">
        <v>68.0</v>
      </c>
      <c r="U872" s="268">
        <f t="shared" si="77"/>
        <v>-10</v>
      </c>
      <c r="V872" s="268">
        <f t="shared" si="78"/>
        <v>63</v>
      </c>
      <c r="W872" s="285">
        <f t="shared" si="79"/>
        <v>33</v>
      </c>
      <c r="X872" s="269" t="s">
        <v>1565</v>
      </c>
      <c r="Y872" s="269" t="s">
        <v>4634</v>
      </c>
      <c r="Z872" s="269" t="s">
        <v>1529</v>
      </c>
      <c r="AA872" s="111">
        <f t="shared" si="80"/>
        <v>0.109</v>
      </c>
      <c r="AB872" s="261">
        <v>109000.0</v>
      </c>
      <c r="AC872" s="261">
        <v>3958500.0</v>
      </c>
      <c r="AD872" s="251">
        <f t="shared" si="85"/>
        <v>1.447</v>
      </c>
      <c r="AE872" s="49">
        <v>1447000.0</v>
      </c>
      <c r="AF872" s="258">
        <f t="shared" si="13"/>
        <v>0.01282352941</v>
      </c>
      <c r="AG872" s="269"/>
      <c r="AH872" s="257"/>
      <c r="AI872" s="273" t="s">
        <v>4635</v>
      </c>
      <c r="AJ872" s="255"/>
    </row>
    <row r="873" ht="15.75" customHeight="1">
      <c r="A873" s="282" t="s">
        <v>1484</v>
      </c>
      <c r="B873" s="49">
        <f t="shared" si="73"/>
        <v>110.602999</v>
      </c>
      <c r="C873" s="284">
        <f t="shared" si="83"/>
        <v>12.28922211</v>
      </c>
      <c r="D873" s="250">
        <f t="shared" si="3"/>
        <v>12.28922211</v>
      </c>
      <c r="E873" s="111">
        <v>9.0</v>
      </c>
      <c r="F873" s="111">
        <f t="shared" si="75"/>
        <v>71.9628</v>
      </c>
      <c r="G873" s="48">
        <f t="shared" si="5"/>
        <v>0.6506405853</v>
      </c>
      <c r="H873" s="111">
        <f t="shared" si="6"/>
        <v>38.640199</v>
      </c>
      <c r="I873" s="252">
        <f t="shared" si="7"/>
        <v>0.3493594147</v>
      </c>
      <c r="J873" s="261">
        <v>1.10602999E8</v>
      </c>
      <c r="K873" s="268">
        <v>2014.0</v>
      </c>
      <c r="L873" s="254" t="s">
        <v>20</v>
      </c>
      <c r="M873" s="283"/>
      <c r="N873" s="283"/>
      <c r="O873" s="283"/>
      <c r="P873" s="283">
        <v>57.0</v>
      </c>
      <c r="Q873" s="268">
        <v>50.0</v>
      </c>
      <c r="R873" s="285">
        <f t="shared" si="76"/>
        <v>53.5</v>
      </c>
      <c r="S873" s="268">
        <v>57.0</v>
      </c>
      <c r="T873" s="268">
        <v>61.0</v>
      </c>
      <c r="U873" s="268">
        <f t="shared" si="77"/>
        <v>-4</v>
      </c>
      <c r="V873" s="268">
        <f t="shared" si="78"/>
        <v>59</v>
      </c>
      <c r="W873" s="285">
        <f t="shared" si="79"/>
        <v>-5.5</v>
      </c>
      <c r="X873" s="269" t="s">
        <v>1602</v>
      </c>
      <c r="Y873" s="269" t="s">
        <v>1713</v>
      </c>
      <c r="Z873" s="269" t="s">
        <v>1550</v>
      </c>
      <c r="AA873" s="111">
        <f t="shared" si="80"/>
        <v>29.816675</v>
      </c>
      <c r="AB873" s="261">
        <v>2.9816675E7</v>
      </c>
      <c r="AC873" s="261">
        <v>7.19628E7</v>
      </c>
      <c r="AD873" s="251">
        <f t="shared" si="85"/>
        <v>38.640199</v>
      </c>
      <c r="AE873" s="49">
        <v>3.8640199E7</v>
      </c>
      <c r="AF873" s="258">
        <f t="shared" si="13"/>
        <v>3.312963889</v>
      </c>
      <c r="AG873" s="269"/>
      <c r="AH873" s="257"/>
      <c r="AI873" s="273" t="s">
        <v>1714</v>
      </c>
      <c r="AJ873" s="255"/>
    </row>
    <row r="874" ht="15.75" customHeight="1">
      <c r="A874" s="281" t="s">
        <v>2955</v>
      </c>
      <c r="B874" s="49">
        <f t="shared" si="73"/>
        <v>29.253166</v>
      </c>
      <c r="C874" s="284">
        <f t="shared" si="83"/>
        <v>2.9253166</v>
      </c>
      <c r="D874" s="250">
        <f t="shared" si="3"/>
        <v>2.9253166</v>
      </c>
      <c r="E874" s="111">
        <v>10.0</v>
      </c>
      <c r="F874" s="111">
        <f t="shared" si="75"/>
        <v>14.482031</v>
      </c>
      <c r="G874" s="48">
        <f t="shared" si="5"/>
        <v>0.4950585861</v>
      </c>
      <c r="H874" s="111">
        <f t="shared" si="6"/>
        <v>14.771135</v>
      </c>
      <c r="I874" s="252">
        <f t="shared" si="7"/>
        <v>0.5049414139</v>
      </c>
      <c r="J874" s="261">
        <v>2.9253166E7</v>
      </c>
      <c r="K874" s="268">
        <v>2014.0</v>
      </c>
      <c r="L874" s="254" t="s">
        <v>20</v>
      </c>
      <c r="M874" s="283"/>
      <c r="N874" s="283"/>
      <c r="O874" s="283"/>
      <c r="P874" s="283">
        <v>72.0</v>
      </c>
      <c r="Q874" s="268">
        <v>62.0</v>
      </c>
      <c r="R874" s="285">
        <f t="shared" si="76"/>
        <v>67</v>
      </c>
      <c r="S874" s="268">
        <v>70.0</v>
      </c>
      <c r="T874" s="268">
        <v>75.0</v>
      </c>
      <c r="U874" s="268">
        <f t="shared" si="77"/>
        <v>-5</v>
      </c>
      <c r="V874" s="268">
        <f t="shared" si="78"/>
        <v>72.5</v>
      </c>
      <c r="W874" s="285">
        <f t="shared" si="79"/>
        <v>-5.5</v>
      </c>
      <c r="X874" s="269" t="s">
        <v>1565</v>
      </c>
      <c r="Y874" s="269" t="s">
        <v>1565</v>
      </c>
      <c r="Z874" s="269" t="s">
        <v>1654</v>
      </c>
      <c r="AA874" s="111">
        <f t="shared" si="80"/>
        <v>3.001738</v>
      </c>
      <c r="AB874" s="261">
        <v>3001738.0</v>
      </c>
      <c r="AC874" s="261">
        <v>1.4482031E7</v>
      </c>
      <c r="AD874" s="251">
        <f t="shared" si="85"/>
        <v>14.771135</v>
      </c>
      <c r="AE874" s="49">
        <v>1.4771135E7</v>
      </c>
      <c r="AF874" s="258">
        <f t="shared" si="13"/>
        <v>0.3001738</v>
      </c>
      <c r="AG874" s="269"/>
      <c r="AH874" s="257"/>
      <c r="AI874" s="273" t="s">
        <v>2956</v>
      </c>
      <c r="AJ874" s="255"/>
    </row>
    <row r="875" ht="15.75" customHeight="1">
      <c r="A875" s="282" t="s">
        <v>1952</v>
      </c>
      <c r="B875" s="49">
        <f t="shared" si="73"/>
        <v>78.274843</v>
      </c>
      <c r="C875" s="284">
        <f t="shared" si="83"/>
        <v>7.115894818</v>
      </c>
      <c r="D875" s="250">
        <f t="shared" si="3"/>
        <v>7.115894818</v>
      </c>
      <c r="E875" s="111">
        <v>11.0</v>
      </c>
      <c r="F875" s="111">
        <f t="shared" si="75"/>
        <v>50.474843</v>
      </c>
      <c r="G875" s="48">
        <f t="shared" si="5"/>
        <v>0.6448411912</v>
      </c>
      <c r="H875" s="111">
        <f t="shared" si="6"/>
        <v>27.8</v>
      </c>
      <c r="I875" s="252">
        <f t="shared" si="7"/>
        <v>0.3551588088</v>
      </c>
      <c r="J875" s="261">
        <v>7.8274843E7</v>
      </c>
      <c r="K875" s="268">
        <v>2014.0</v>
      </c>
      <c r="L875" s="254" t="s">
        <v>20</v>
      </c>
      <c r="M875" s="283"/>
      <c r="N875" s="283"/>
      <c r="O875" s="283"/>
      <c r="P875" s="283">
        <v>36.0</v>
      </c>
      <c r="Q875" s="268">
        <v>46.0</v>
      </c>
      <c r="R875" s="285">
        <f t="shared" si="76"/>
        <v>41</v>
      </c>
      <c r="S875" s="268">
        <v>62.0</v>
      </c>
      <c r="T875" s="268">
        <v>56.0</v>
      </c>
      <c r="U875" s="268">
        <f t="shared" si="77"/>
        <v>6</v>
      </c>
      <c r="V875" s="268">
        <f t="shared" si="78"/>
        <v>59</v>
      </c>
      <c r="W875" s="285">
        <f t="shared" si="79"/>
        <v>-18</v>
      </c>
      <c r="X875" s="269" t="s">
        <v>1565</v>
      </c>
      <c r="Y875" s="269" t="s">
        <v>1953</v>
      </c>
      <c r="Z875" s="269" t="s">
        <v>1534</v>
      </c>
      <c r="AA875" s="111">
        <f t="shared" si="80"/>
        <v>15.67919</v>
      </c>
      <c r="AB875" s="261">
        <v>1.567919E7</v>
      </c>
      <c r="AC875" s="261">
        <v>5.0474843E7</v>
      </c>
      <c r="AD875" s="251">
        <f t="shared" si="85"/>
        <v>27.8</v>
      </c>
      <c r="AE875" s="49">
        <v>2.78E7</v>
      </c>
      <c r="AF875" s="258">
        <f t="shared" si="13"/>
        <v>1.425380909</v>
      </c>
      <c r="AG875" s="269"/>
      <c r="AH875" s="257"/>
      <c r="AI875" s="273" t="s">
        <v>1954</v>
      </c>
      <c r="AJ875" s="255"/>
    </row>
    <row r="876" ht="15.75" customHeight="1">
      <c r="A876" s="282" t="s">
        <v>2411</v>
      </c>
      <c r="B876" s="49">
        <f t="shared" si="73"/>
        <v>45.967935</v>
      </c>
      <c r="C876" s="284">
        <f t="shared" si="83"/>
        <v>4.178903182</v>
      </c>
      <c r="D876" s="250">
        <f t="shared" si="3"/>
        <v>4.178903182</v>
      </c>
      <c r="E876" s="111">
        <v>11.0</v>
      </c>
      <c r="F876" s="111">
        <f t="shared" si="75"/>
        <v>31.424003</v>
      </c>
      <c r="G876" s="48">
        <f t="shared" si="5"/>
        <v>0.6836070187</v>
      </c>
      <c r="H876" s="111">
        <f t="shared" si="6"/>
        <v>14.543932</v>
      </c>
      <c r="I876" s="252">
        <f t="shared" si="7"/>
        <v>0.3163929813</v>
      </c>
      <c r="J876" s="261">
        <v>4.5967935E7</v>
      </c>
      <c r="K876" s="268">
        <v>2014.0</v>
      </c>
      <c r="L876" s="254" t="s">
        <v>20</v>
      </c>
      <c r="M876" s="283"/>
      <c r="N876" s="283"/>
      <c r="O876" s="283"/>
      <c r="P876" s="283">
        <v>86.0</v>
      </c>
      <c r="Q876" s="268">
        <v>68.0</v>
      </c>
      <c r="R876" s="285">
        <f t="shared" si="76"/>
        <v>77</v>
      </c>
      <c r="S876" s="268">
        <v>85.0</v>
      </c>
      <c r="T876" s="268">
        <v>78.0</v>
      </c>
      <c r="U876" s="268">
        <f t="shared" si="77"/>
        <v>7</v>
      </c>
      <c r="V876" s="268">
        <f t="shared" si="78"/>
        <v>81.5</v>
      </c>
      <c r="W876" s="285">
        <f t="shared" si="79"/>
        <v>-4.5</v>
      </c>
      <c r="X876" s="269" t="s">
        <v>1543</v>
      </c>
      <c r="Y876" s="269" t="s">
        <v>1543</v>
      </c>
      <c r="Z876" s="269" t="s">
        <v>1623</v>
      </c>
      <c r="AA876" s="111">
        <f t="shared" si="80"/>
        <v>0.204961</v>
      </c>
      <c r="AB876" s="261">
        <v>204961.0</v>
      </c>
      <c r="AC876" s="261">
        <v>3.1424003E7</v>
      </c>
      <c r="AD876" s="251">
        <f t="shared" si="85"/>
        <v>14.543932</v>
      </c>
      <c r="AE876" s="49">
        <v>1.4543932E7</v>
      </c>
      <c r="AF876" s="258">
        <f t="shared" si="13"/>
        <v>0.01863281818</v>
      </c>
      <c r="AG876" s="269"/>
      <c r="AH876" s="257"/>
      <c r="AI876" s="273" t="s">
        <v>2412</v>
      </c>
      <c r="AJ876" s="255"/>
    </row>
    <row r="877" ht="15.75" customHeight="1">
      <c r="A877" s="282" t="s">
        <v>1475</v>
      </c>
      <c r="B877" s="49">
        <f t="shared" si="73"/>
        <v>307.239013</v>
      </c>
      <c r="C877" s="284">
        <f t="shared" si="83"/>
        <v>25.60325108</v>
      </c>
      <c r="D877" s="250">
        <f t="shared" si="3"/>
        <v>25.60325108</v>
      </c>
      <c r="E877" s="111">
        <v>12.0</v>
      </c>
      <c r="F877" s="111">
        <f t="shared" si="75"/>
        <v>124.87235</v>
      </c>
      <c r="G877" s="48">
        <f t="shared" si="5"/>
        <v>0.4064338991</v>
      </c>
      <c r="H877" s="111">
        <f t="shared" si="6"/>
        <v>182.366663</v>
      </c>
      <c r="I877" s="252">
        <f t="shared" si="7"/>
        <v>0.5935661009</v>
      </c>
      <c r="J877" s="261">
        <v>3.07239013E8</v>
      </c>
      <c r="K877" s="268">
        <v>2014.0</v>
      </c>
      <c r="L877" s="254" t="s">
        <v>20</v>
      </c>
      <c r="M877" s="283"/>
      <c r="N877" s="283"/>
      <c r="O877" s="283"/>
      <c r="P877" s="283">
        <v>81.0</v>
      </c>
      <c r="Q877" s="268">
        <v>69.0</v>
      </c>
      <c r="R877" s="285">
        <f t="shared" si="76"/>
        <v>75</v>
      </c>
      <c r="S877" s="268">
        <v>86.0</v>
      </c>
      <c r="T877" s="268">
        <v>74.0</v>
      </c>
      <c r="U877" s="268">
        <f t="shared" si="77"/>
        <v>12</v>
      </c>
      <c r="V877" s="268">
        <f t="shared" si="78"/>
        <v>80</v>
      </c>
      <c r="W877" s="285">
        <f t="shared" si="79"/>
        <v>-5</v>
      </c>
      <c r="X877" s="269" t="s">
        <v>1565</v>
      </c>
      <c r="Y877" s="269" t="s">
        <v>1642</v>
      </c>
      <c r="Z877" s="269" t="s">
        <v>1534</v>
      </c>
      <c r="AA877" s="111">
        <f t="shared" si="80"/>
        <v>48.002523</v>
      </c>
      <c r="AB877" s="261">
        <v>4.8002523E7</v>
      </c>
      <c r="AC877" s="261">
        <v>1.2487235E8</v>
      </c>
      <c r="AD877" s="251">
        <f t="shared" si="85"/>
        <v>182.366663</v>
      </c>
      <c r="AE877" s="49">
        <v>1.82366663E8</v>
      </c>
      <c r="AF877" s="258">
        <f t="shared" si="13"/>
        <v>4.00021025</v>
      </c>
      <c r="AG877" s="269"/>
      <c r="AH877" s="257"/>
      <c r="AI877" s="273" t="s">
        <v>1643</v>
      </c>
      <c r="AJ877" s="255"/>
    </row>
    <row r="878" ht="15.75" customHeight="1">
      <c r="A878" s="282" t="s">
        <v>1845</v>
      </c>
      <c r="B878" s="49">
        <f t="shared" si="73"/>
        <v>101.332962</v>
      </c>
      <c r="C878" s="284">
        <f t="shared" si="83"/>
        <v>8.4444135</v>
      </c>
      <c r="D878" s="250">
        <f t="shared" si="3"/>
        <v>8.4444135</v>
      </c>
      <c r="E878" s="111">
        <v>12.0</v>
      </c>
      <c r="F878" s="111">
        <f t="shared" si="75"/>
        <v>91.443253</v>
      </c>
      <c r="G878" s="48">
        <f t="shared" si="5"/>
        <v>0.9024038299</v>
      </c>
      <c r="H878" s="111">
        <f t="shared" si="6"/>
        <v>9.889709</v>
      </c>
      <c r="I878" s="252">
        <f t="shared" si="7"/>
        <v>0.09759617014</v>
      </c>
      <c r="J878" s="261">
        <v>1.01332962E8</v>
      </c>
      <c r="K878" s="268">
        <v>2014.0</v>
      </c>
      <c r="L878" s="254" t="s">
        <v>20</v>
      </c>
      <c r="M878" s="283"/>
      <c r="N878" s="283"/>
      <c r="O878" s="283"/>
      <c r="P878" s="283">
        <v>46.0</v>
      </c>
      <c r="Q878" s="268">
        <v>47.0</v>
      </c>
      <c r="R878" s="285">
        <f t="shared" si="76"/>
        <v>46.5</v>
      </c>
      <c r="S878" s="268">
        <v>67.0</v>
      </c>
      <c r="T878" s="268">
        <v>45.0</v>
      </c>
      <c r="U878" s="268">
        <f t="shared" si="77"/>
        <v>22</v>
      </c>
      <c r="V878" s="268">
        <f t="shared" si="78"/>
        <v>56</v>
      </c>
      <c r="W878" s="285">
        <f t="shared" si="79"/>
        <v>-9.5</v>
      </c>
      <c r="X878" s="269" t="s">
        <v>1565</v>
      </c>
      <c r="Y878" s="269" t="s">
        <v>1565</v>
      </c>
      <c r="Z878" s="269" t="s">
        <v>1534</v>
      </c>
      <c r="AA878" s="111">
        <f t="shared" si="80"/>
        <v>22.522221</v>
      </c>
      <c r="AB878" s="261">
        <v>2.2522221E7</v>
      </c>
      <c r="AC878" s="261">
        <v>9.1443253E7</v>
      </c>
      <c r="AD878" s="251">
        <f t="shared" si="85"/>
        <v>9.889709</v>
      </c>
      <c r="AE878" s="49">
        <v>9889709.0</v>
      </c>
      <c r="AF878" s="258">
        <f t="shared" si="13"/>
        <v>1.87685175</v>
      </c>
      <c r="AG878" s="269"/>
      <c r="AH878" s="257"/>
      <c r="AI878" s="273" t="s">
        <v>1846</v>
      </c>
      <c r="AJ878" s="255"/>
    </row>
    <row r="879" ht="15.75" customHeight="1">
      <c r="A879" s="281" t="s">
        <v>2502</v>
      </c>
      <c r="B879" s="49">
        <f t="shared" si="73"/>
        <v>49.002684</v>
      </c>
      <c r="C879" s="284">
        <f t="shared" si="83"/>
        <v>3.92021472</v>
      </c>
      <c r="D879" s="250">
        <f t="shared" si="3"/>
        <v>3.92021472</v>
      </c>
      <c r="E879" s="111">
        <v>12.5</v>
      </c>
      <c r="F879" s="111">
        <f t="shared" si="75"/>
        <v>48.637684</v>
      </c>
      <c r="G879" s="48">
        <f t="shared" si="5"/>
        <v>0.9925514284</v>
      </c>
      <c r="H879" s="111">
        <f t="shared" si="6"/>
        <v>0.365</v>
      </c>
      <c r="I879" s="252">
        <f t="shared" si="7"/>
        <v>0.007448571593</v>
      </c>
      <c r="J879" s="261">
        <v>4.9002684E7</v>
      </c>
      <c r="K879" s="268">
        <v>2014.0</v>
      </c>
      <c r="L879" s="254" t="s">
        <v>20</v>
      </c>
      <c r="M879" s="283"/>
      <c r="N879" s="283"/>
      <c r="O879" s="283"/>
      <c r="P879" s="283">
        <v>68.0</v>
      </c>
      <c r="Q879" s="268">
        <v>62.0</v>
      </c>
      <c r="R879" s="285">
        <f t="shared" si="76"/>
        <v>65</v>
      </c>
      <c r="S879" s="268">
        <v>66.0</v>
      </c>
      <c r="T879" s="268">
        <v>61.0</v>
      </c>
      <c r="U879" s="268">
        <f t="shared" si="77"/>
        <v>5</v>
      </c>
      <c r="V879" s="268">
        <f t="shared" si="78"/>
        <v>63.5</v>
      </c>
      <c r="W879" s="285">
        <f t="shared" si="79"/>
        <v>1.5</v>
      </c>
      <c r="X879" s="269" t="s">
        <v>1565</v>
      </c>
      <c r="Y879" s="269" t="s">
        <v>2503</v>
      </c>
      <c r="Z879" s="269" t="s">
        <v>1534</v>
      </c>
      <c r="AA879" s="111">
        <f t="shared" si="80"/>
        <v>25.649011</v>
      </c>
      <c r="AB879" s="261">
        <v>2.5649011E7</v>
      </c>
      <c r="AC879" s="261">
        <v>4.8637684E7</v>
      </c>
      <c r="AD879" s="251">
        <f t="shared" si="85"/>
        <v>0.365</v>
      </c>
      <c r="AE879" s="49">
        <v>365000.0</v>
      </c>
      <c r="AF879" s="258">
        <f t="shared" si="13"/>
        <v>2.05192088</v>
      </c>
      <c r="AG879" s="269"/>
      <c r="AH879" s="257"/>
      <c r="AI879" s="273" t="s">
        <v>2504</v>
      </c>
      <c r="AJ879" s="255"/>
    </row>
    <row r="880" ht="15.75" customHeight="1">
      <c r="A880" s="281" t="s">
        <v>3974</v>
      </c>
      <c r="B880" s="49">
        <f t="shared" si="73"/>
        <v>18.658381</v>
      </c>
      <c r="C880" s="284">
        <f t="shared" si="83"/>
        <v>1.480823889</v>
      </c>
      <c r="D880" s="250">
        <f t="shared" si="3"/>
        <v>1.480823889</v>
      </c>
      <c r="E880" s="111">
        <v>12.6</v>
      </c>
      <c r="F880" s="111">
        <f t="shared" si="75"/>
        <v>10.724389</v>
      </c>
      <c r="G880" s="48">
        <f t="shared" si="5"/>
        <v>0.574775968</v>
      </c>
      <c r="H880" s="111">
        <f t="shared" si="6"/>
        <v>7.933992</v>
      </c>
      <c r="I880" s="252">
        <f t="shared" si="7"/>
        <v>0.425224032</v>
      </c>
      <c r="J880" s="261">
        <v>1.8658381E7</v>
      </c>
      <c r="K880" s="268">
        <v>2014.0</v>
      </c>
      <c r="L880" s="254" t="s">
        <v>20</v>
      </c>
      <c r="M880" s="283"/>
      <c r="N880" s="283"/>
      <c r="O880" s="283"/>
      <c r="P880" s="283">
        <v>89.0</v>
      </c>
      <c r="Q880" s="268">
        <v>69.0</v>
      </c>
      <c r="R880" s="285">
        <f t="shared" si="76"/>
        <v>79</v>
      </c>
      <c r="S880" s="268">
        <v>76.0</v>
      </c>
      <c r="T880" s="268">
        <v>76.0</v>
      </c>
      <c r="U880" s="268">
        <f t="shared" si="77"/>
        <v>0</v>
      </c>
      <c r="V880" s="268">
        <f t="shared" si="78"/>
        <v>76</v>
      </c>
      <c r="W880" s="285">
        <f t="shared" si="79"/>
        <v>3</v>
      </c>
      <c r="X880" s="269" t="s">
        <v>1983</v>
      </c>
      <c r="Y880" s="269" t="s">
        <v>2043</v>
      </c>
      <c r="Z880" s="269" t="s">
        <v>1534</v>
      </c>
      <c r="AA880" s="111">
        <f t="shared" si="80"/>
        <v>4.104552</v>
      </c>
      <c r="AB880" s="261">
        <v>4104552.0</v>
      </c>
      <c r="AC880" s="261">
        <v>1.0724389E7</v>
      </c>
      <c r="AD880" s="251">
        <f t="shared" si="85"/>
        <v>7.933992</v>
      </c>
      <c r="AE880" s="49">
        <v>7933992.0</v>
      </c>
      <c r="AF880" s="258">
        <f t="shared" si="13"/>
        <v>0.3257580952</v>
      </c>
      <c r="AG880" s="269"/>
      <c r="AH880" s="257"/>
      <c r="AI880" s="273" t="s">
        <v>3975</v>
      </c>
      <c r="AJ880" s="255"/>
    </row>
    <row r="881" ht="15.75" customHeight="1">
      <c r="A881" s="282" t="s">
        <v>2399</v>
      </c>
      <c r="B881" s="49">
        <f t="shared" si="73"/>
        <v>54.837234</v>
      </c>
      <c r="C881" s="284">
        <f t="shared" si="83"/>
        <v>4.218248769</v>
      </c>
      <c r="D881" s="250">
        <f t="shared" si="3"/>
        <v>4.218248769</v>
      </c>
      <c r="E881" s="111">
        <v>13.0</v>
      </c>
      <c r="F881" s="111">
        <f t="shared" si="75"/>
        <v>44.137712</v>
      </c>
      <c r="G881" s="48">
        <f t="shared" si="5"/>
        <v>0.804885819</v>
      </c>
      <c r="H881" s="111">
        <f t="shared" si="6"/>
        <v>10.699522</v>
      </c>
      <c r="I881" s="252">
        <f t="shared" si="7"/>
        <v>0.195114181</v>
      </c>
      <c r="J881" s="261">
        <v>5.4837234E7</v>
      </c>
      <c r="K881" s="268">
        <v>2014.0</v>
      </c>
      <c r="L881" s="254" t="s">
        <v>20</v>
      </c>
      <c r="M881" s="283"/>
      <c r="N881" s="283"/>
      <c r="O881" s="283"/>
      <c r="P881" s="283">
        <v>77.0</v>
      </c>
      <c r="Q881" s="268">
        <v>64.0</v>
      </c>
      <c r="R881" s="285">
        <f t="shared" si="76"/>
        <v>70.5</v>
      </c>
      <c r="S881" s="268">
        <v>80.0</v>
      </c>
      <c r="T881" s="268">
        <v>76.0</v>
      </c>
      <c r="U881" s="268">
        <f t="shared" si="77"/>
        <v>4</v>
      </c>
      <c r="V881" s="268">
        <f t="shared" si="78"/>
        <v>78</v>
      </c>
      <c r="W881" s="285">
        <f t="shared" si="79"/>
        <v>-7.5</v>
      </c>
      <c r="X881" s="269" t="s">
        <v>1565</v>
      </c>
      <c r="Y881" s="269" t="s">
        <v>2114</v>
      </c>
      <c r="Z881" s="269" t="s">
        <v>1623</v>
      </c>
      <c r="AA881" s="111">
        <f t="shared" si="80"/>
        <v>0.109878</v>
      </c>
      <c r="AB881" s="261">
        <v>109878.0</v>
      </c>
      <c r="AC881" s="261">
        <v>4.4137712E7</v>
      </c>
      <c r="AD881" s="251">
        <f t="shared" si="85"/>
        <v>10.699522</v>
      </c>
      <c r="AE881" s="49">
        <v>1.0699522E7</v>
      </c>
      <c r="AF881" s="258">
        <f t="shared" si="13"/>
        <v>0.008452153846</v>
      </c>
      <c r="AG881" s="269"/>
      <c r="AH881" s="257"/>
      <c r="AI881" s="273" t="s">
        <v>2400</v>
      </c>
      <c r="AJ881" s="255"/>
    </row>
    <row r="882" ht="15.75" customHeight="1">
      <c r="A882" s="281" t="s">
        <v>2658</v>
      </c>
      <c r="B882" s="49">
        <f t="shared" si="73"/>
        <v>45.336704</v>
      </c>
      <c r="C882" s="284">
        <f t="shared" si="83"/>
        <v>3.487438769</v>
      </c>
      <c r="D882" s="250">
        <f t="shared" si="3"/>
        <v>3.487438769</v>
      </c>
      <c r="E882" s="111">
        <v>13.0</v>
      </c>
      <c r="F882" s="111">
        <f t="shared" si="75"/>
        <v>38.934842</v>
      </c>
      <c r="G882" s="48">
        <f t="shared" si="5"/>
        <v>0.858792955</v>
      </c>
      <c r="H882" s="111">
        <f t="shared" si="6"/>
        <v>6.401862</v>
      </c>
      <c r="I882" s="252">
        <f t="shared" si="7"/>
        <v>0.141207045</v>
      </c>
      <c r="J882" s="261">
        <v>4.5336704E7</v>
      </c>
      <c r="K882" s="268">
        <v>2014.0</v>
      </c>
      <c r="L882" s="254" t="s">
        <v>20</v>
      </c>
      <c r="M882" s="283"/>
      <c r="N882" s="283"/>
      <c r="O882" s="283"/>
      <c r="P882" s="283">
        <v>48.0</v>
      </c>
      <c r="Q882" s="268">
        <v>53.0</v>
      </c>
      <c r="R882" s="285">
        <f t="shared" si="76"/>
        <v>50.5</v>
      </c>
      <c r="S882" s="268">
        <v>47.0</v>
      </c>
      <c r="T882" s="268">
        <v>47.0</v>
      </c>
      <c r="U882" s="268">
        <f t="shared" si="77"/>
        <v>0</v>
      </c>
      <c r="V882" s="268">
        <f t="shared" si="78"/>
        <v>47</v>
      </c>
      <c r="W882" s="285">
        <f t="shared" si="79"/>
        <v>3.5</v>
      </c>
      <c r="X882" s="269" t="s">
        <v>1694</v>
      </c>
      <c r="Y882" s="269" t="s">
        <v>2659</v>
      </c>
      <c r="Z882" s="269" t="s">
        <v>1623</v>
      </c>
      <c r="AA882" s="111">
        <f t="shared" si="80"/>
        <v>8.364658</v>
      </c>
      <c r="AB882" s="261">
        <v>8364658.0</v>
      </c>
      <c r="AC882" s="261">
        <v>3.8934842E7</v>
      </c>
      <c r="AD882" s="251">
        <f t="shared" si="85"/>
        <v>6.401862</v>
      </c>
      <c r="AE882" s="49">
        <v>6401862.0</v>
      </c>
      <c r="AF882" s="258">
        <f t="shared" si="13"/>
        <v>0.6434352308</v>
      </c>
      <c r="AG882" s="269"/>
      <c r="AH882" s="257"/>
      <c r="AI882" s="273" t="s">
        <v>2660</v>
      </c>
      <c r="AJ882" s="255"/>
    </row>
    <row r="883" ht="15.75" customHeight="1">
      <c r="A883" s="282" t="s">
        <v>2443</v>
      </c>
      <c r="B883" s="49">
        <f t="shared" si="73"/>
        <v>54.32321</v>
      </c>
      <c r="C883" s="284">
        <f t="shared" si="83"/>
        <v>4.115394697</v>
      </c>
      <c r="D883" s="250">
        <f t="shared" si="3"/>
        <v>4.115394697</v>
      </c>
      <c r="E883" s="111">
        <v>13.2</v>
      </c>
      <c r="F883" s="111">
        <f t="shared" si="75"/>
        <v>52.543632</v>
      </c>
      <c r="G883" s="48">
        <f t="shared" si="5"/>
        <v>0.967240927</v>
      </c>
      <c r="H883" s="111">
        <f t="shared" si="6"/>
        <v>1.779578</v>
      </c>
      <c r="I883" s="252">
        <f t="shared" si="7"/>
        <v>0.03275907296</v>
      </c>
      <c r="J883" s="261">
        <v>5.432321E7</v>
      </c>
      <c r="K883" s="268">
        <v>2014.0</v>
      </c>
      <c r="L883" s="254" t="s">
        <v>20</v>
      </c>
      <c r="M883" s="283"/>
      <c r="N883" s="283"/>
      <c r="O883" s="283"/>
      <c r="P883" s="283">
        <v>10.0</v>
      </c>
      <c r="Q883" s="268">
        <v>26.0</v>
      </c>
      <c r="R883" s="285">
        <f t="shared" si="76"/>
        <v>18</v>
      </c>
      <c r="S883" s="268">
        <v>57.0</v>
      </c>
      <c r="T883" s="268">
        <v>44.0</v>
      </c>
      <c r="U883" s="268">
        <f t="shared" si="77"/>
        <v>13</v>
      </c>
      <c r="V883" s="268">
        <f t="shared" si="78"/>
        <v>50.5</v>
      </c>
      <c r="W883" s="285">
        <f t="shared" si="79"/>
        <v>-32.5</v>
      </c>
      <c r="X883" s="270" t="s">
        <v>1527</v>
      </c>
      <c r="Y883" s="269" t="s">
        <v>2444</v>
      </c>
      <c r="Z883" s="269" t="s">
        <v>1623</v>
      </c>
      <c r="AA883" s="111">
        <f t="shared" si="80"/>
        <v>24.250283</v>
      </c>
      <c r="AB883" s="261">
        <v>2.4250283E7</v>
      </c>
      <c r="AC883" s="261">
        <v>5.2543632E7</v>
      </c>
      <c r="AD883" s="251">
        <f t="shared" si="85"/>
        <v>1.779578</v>
      </c>
      <c r="AE883" s="49">
        <v>1779578.0</v>
      </c>
      <c r="AF883" s="258">
        <f t="shared" si="13"/>
        <v>1.837142652</v>
      </c>
      <c r="AG883" s="269"/>
      <c r="AH883" s="257"/>
      <c r="AI883" s="273" t="s">
        <v>2445</v>
      </c>
      <c r="AJ883" s="255"/>
    </row>
    <row r="884" ht="15.75" customHeight="1">
      <c r="A884" s="282" t="s">
        <v>1479</v>
      </c>
      <c r="B884" s="49">
        <f t="shared" si="73"/>
        <v>219.979959</v>
      </c>
      <c r="C884" s="284">
        <f t="shared" si="83"/>
        <v>15.71285421</v>
      </c>
      <c r="D884" s="250">
        <f t="shared" si="3"/>
        <v>15.71285421</v>
      </c>
      <c r="E884" s="111">
        <v>14.0</v>
      </c>
      <c r="F884" s="111">
        <f t="shared" si="75"/>
        <v>91.125683</v>
      </c>
      <c r="G884" s="48">
        <f t="shared" si="5"/>
        <v>0.4142453859</v>
      </c>
      <c r="H884" s="111">
        <f t="shared" si="6"/>
        <v>128.854276</v>
      </c>
      <c r="I884" s="252">
        <f t="shared" si="7"/>
        <v>0.5857546141</v>
      </c>
      <c r="J884" s="261">
        <v>2.19979959E8</v>
      </c>
      <c r="K884" s="268">
        <v>2014.0</v>
      </c>
      <c r="L884" s="254" t="s">
        <v>20</v>
      </c>
      <c r="M884" s="283"/>
      <c r="N884" s="283"/>
      <c r="O884" s="283"/>
      <c r="P884" s="283">
        <v>89.0</v>
      </c>
      <c r="Q884" s="268">
        <v>73.0</v>
      </c>
      <c r="R884" s="285">
        <f t="shared" si="76"/>
        <v>81</v>
      </c>
      <c r="S884" s="268">
        <v>92.0</v>
      </c>
      <c r="T884" s="268">
        <v>82.0</v>
      </c>
      <c r="U884" s="268">
        <f t="shared" si="77"/>
        <v>10</v>
      </c>
      <c r="V884" s="268">
        <f t="shared" si="78"/>
        <v>87</v>
      </c>
      <c r="W884" s="285">
        <f t="shared" si="79"/>
        <v>-6</v>
      </c>
      <c r="X884" s="269" t="s">
        <v>1634</v>
      </c>
      <c r="Y884" s="269" t="s">
        <v>1686</v>
      </c>
      <c r="Z884" s="269" t="s">
        <v>1529</v>
      </c>
      <c r="AA884" s="111">
        <f t="shared" si="80"/>
        <v>0.479352</v>
      </c>
      <c r="AB884" s="261">
        <v>479352.0</v>
      </c>
      <c r="AC884" s="261">
        <v>9.1125683E7</v>
      </c>
      <c r="AD884" s="251">
        <f t="shared" si="85"/>
        <v>128.854276</v>
      </c>
      <c r="AE884" s="49">
        <v>1.28854276E8</v>
      </c>
      <c r="AF884" s="258">
        <f t="shared" si="13"/>
        <v>0.03423942857</v>
      </c>
      <c r="AG884" s="269"/>
      <c r="AH884" s="257"/>
      <c r="AI884" s="273" t="s">
        <v>1687</v>
      </c>
      <c r="AJ884" s="255"/>
    </row>
    <row r="885" ht="15.75" customHeight="1">
      <c r="A885" s="282" t="s">
        <v>1860</v>
      </c>
      <c r="B885" s="49">
        <f t="shared" si="73"/>
        <v>121.20194</v>
      </c>
      <c r="C885" s="284">
        <f t="shared" si="83"/>
        <v>8.080129333</v>
      </c>
      <c r="D885" s="250">
        <f t="shared" si="3"/>
        <v>8.080129333</v>
      </c>
      <c r="E885" s="111">
        <v>15.0</v>
      </c>
      <c r="F885" s="111">
        <f t="shared" si="75"/>
        <v>35.893537</v>
      </c>
      <c r="G885" s="48">
        <f t="shared" si="5"/>
        <v>0.2961465551</v>
      </c>
      <c r="H885" s="111">
        <f t="shared" si="6"/>
        <v>85.308403</v>
      </c>
      <c r="I885" s="252">
        <f t="shared" si="7"/>
        <v>0.7038534449</v>
      </c>
      <c r="J885" s="261">
        <v>1.2120194E8</v>
      </c>
      <c r="K885" s="268">
        <v>2014.0</v>
      </c>
      <c r="L885" s="254" t="s">
        <v>20</v>
      </c>
      <c r="M885" s="283"/>
      <c r="N885" s="283"/>
      <c r="O885" s="283"/>
      <c r="P885" s="283">
        <v>79.0</v>
      </c>
      <c r="Q885" s="268">
        <v>72.0</v>
      </c>
      <c r="R885" s="285">
        <f t="shared" si="76"/>
        <v>75.5</v>
      </c>
      <c r="S885" s="268">
        <v>84.0</v>
      </c>
      <c r="T885" s="268">
        <v>76.0</v>
      </c>
      <c r="U885" s="268">
        <f t="shared" si="77"/>
        <v>8</v>
      </c>
      <c r="V885" s="268">
        <f t="shared" si="78"/>
        <v>80</v>
      </c>
      <c r="W885" s="285">
        <f t="shared" si="79"/>
        <v>-4.5</v>
      </c>
      <c r="X885" s="269" t="s">
        <v>1634</v>
      </c>
      <c r="Y885" s="269" t="s">
        <v>1861</v>
      </c>
      <c r="Z885" s="269" t="s">
        <v>1529</v>
      </c>
      <c r="AA885" s="111">
        <f t="shared" si="80"/>
        <v>0.208763</v>
      </c>
      <c r="AB885" s="261">
        <v>208763.0</v>
      </c>
      <c r="AC885" s="261">
        <v>3.5893537E7</v>
      </c>
      <c r="AD885" s="251">
        <f t="shared" si="85"/>
        <v>85.308403</v>
      </c>
      <c r="AE885" s="49">
        <v>8.5308403E7</v>
      </c>
      <c r="AF885" s="258">
        <f t="shared" si="13"/>
        <v>0.01391753333</v>
      </c>
      <c r="AG885" s="257" t="s">
        <v>1608</v>
      </c>
      <c r="AH885" s="269" t="s">
        <v>1862</v>
      </c>
      <c r="AI885" s="273" t="s">
        <v>1863</v>
      </c>
      <c r="AJ885" s="255"/>
    </row>
    <row r="886" ht="15.75" customHeight="1">
      <c r="A886" s="281" t="s">
        <v>3560</v>
      </c>
      <c r="B886" s="49">
        <f t="shared" si="73"/>
        <v>30.127963</v>
      </c>
      <c r="C886" s="284">
        <f t="shared" si="83"/>
        <v>2.008530867</v>
      </c>
      <c r="D886" s="250">
        <f t="shared" si="3"/>
        <v>2.008530867</v>
      </c>
      <c r="E886" s="111">
        <v>15.0</v>
      </c>
      <c r="F886" s="111">
        <f t="shared" si="75"/>
        <v>30.127963</v>
      </c>
      <c r="G886" s="48">
        <f t="shared" si="5"/>
        <v>1</v>
      </c>
      <c r="H886" s="111">
        <f t="shared" si="6"/>
        <v>0.010949</v>
      </c>
      <c r="I886" s="252">
        <f t="shared" si="7"/>
        <v>0.0003634165377</v>
      </c>
      <c r="J886" s="261">
        <v>3.0127963E7</v>
      </c>
      <c r="K886" s="268">
        <v>2014.0</v>
      </c>
      <c r="L886" s="254" t="s">
        <v>20</v>
      </c>
      <c r="M886" s="283"/>
      <c r="N886" s="283"/>
      <c r="O886" s="283"/>
      <c r="P886" s="283">
        <v>18.0</v>
      </c>
      <c r="Q886" s="268">
        <v>41.0</v>
      </c>
      <c r="R886" s="285">
        <f t="shared" si="76"/>
        <v>29.5</v>
      </c>
      <c r="S886" s="268">
        <v>73.0</v>
      </c>
      <c r="T886" s="268">
        <v>73.0</v>
      </c>
      <c r="U886" s="268">
        <f t="shared" si="77"/>
        <v>0</v>
      </c>
      <c r="V886" s="268">
        <f t="shared" si="78"/>
        <v>73</v>
      </c>
      <c r="W886" s="285">
        <f t="shared" si="79"/>
        <v>-43.5</v>
      </c>
      <c r="X886" s="269" t="s">
        <v>1565</v>
      </c>
      <c r="Y886" s="269" t="s">
        <v>3561</v>
      </c>
      <c r="Z886" s="269" t="s">
        <v>1534</v>
      </c>
      <c r="AA886" s="111">
        <f t="shared" si="80"/>
        <v>8.381509</v>
      </c>
      <c r="AB886" s="261">
        <v>8381509.0</v>
      </c>
      <c r="AC886" s="261">
        <v>3.0127963E7</v>
      </c>
      <c r="AD886" s="111">
        <v>0.0</v>
      </c>
      <c r="AE886" s="49">
        <v>10949.0</v>
      </c>
      <c r="AF886" s="258">
        <f t="shared" si="13"/>
        <v>0.5587672667</v>
      </c>
      <c r="AG886" s="269"/>
      <c r="AH886" s="257"/>
      <c r="AI886" s="273" t="s">
        <v>3562</v>
      </c>
      <c r="AJ886" s="255"/>
    </row>
    <row r="887" ht="15.75" customHeight="1">
      <c r="A887" s="281" t="s">
        <v>4185</v>
      </c>
      <c r="B887" s="49">
        <f t="shared" si="73"/>
        <v>19.682924</v>
      </c>
      <c r="C887" s="284">
        <f t="shared" si="83"/>
        <v>1.23018275</v>
      </c>
      <c r="D887" s="250">
        <f t="shared" si="3"/>
        <v>1.23018275</v>
      </c>
      <c r="E887" s="111">
        <v>16.0</v>
      </c>
      <c r="F887" s="111">
        <f t="shared" si="75"/>
        <v>14.019924</v>
      </c>
      <c r="G887" s="48">
        <f t="shared" si="5"/>
        <v>0.7122886823</v>
      </c>
      <c r="H887" s="111">
        <f t="shared" si="6"/>
        <v>5.663</v>
      </c>
      <c r="I887" s="252">
        <f t="shared" si="7"/>
        <v>0.2877113177</v>
      </c>
      <c r="J887" s="261">
        <v>1.9682924E7</v>
      </c>
      <c r="K887" s="268">
        <v>2014.0</v>
      </c>
      <c r="L887" s="254" t="s">
        <v>20</v>
      </c>
      <c r="M887" s="283"/>
      <c r="N887" s="283"/>
      <c r="O887" s="283"/>
      <c r="P887" s="283">
        <v>2.0</v>
      </c>
      <c r="Q887" s="268">
        <v>12.0</v>
      </c>
      <c r="R887" s="285">
        <f t="shared" si="76"/>
        <v>7</v>
      </c>
      <c r="S887" s="268">
        <v>44.0</v>
      </c>
      <c r="T887" s="268">
        <v>29.0</v>
      </c>
      <c r="U887" s="268">
        <f t="shared" si="77"/>
        <v>15</v>
      </c>
      <c r="V887" s="268">
        <f t="shared" si="78"/>
        <v>36.5</v>
      </c>
      <c r="W887" s="285">
        <f t="shared" si="79"/>
        <v>-29.5</v>
      </c>
      <c r="X887" s="270" t="s">
        <v>1527</v>
      </c>
      <c r="Y887" s="269" t="s">
        <v>1527</v>
      </c>
      <c r="Z887" s="269" t="s">
        <v>1534</v>
      </c>
      <c r="AA887" s="111">
        <f t="shared" si="80"/>
        <v>6.300147</v>
      </c>
      <c r="AB887" s="261">
        <v>6300147.0</v>
      </c>
      <c r="AC887" s="261">
        <v>1.4019924E7</v>
      </c>
      <c r="AD887" s="251">
        <f t="shared" ref="AD887:AD896" si="86">AE887/1000000</f>
        <v>5.663</v>
      </c>
      <c r="AE887" s="49">
        <v>5663000.0</v>
      </c>
      <c r="AF887" s="258">
        <f t="shared" si="13"/>
        <v>0.3937591875</v>
      </c>
      <c r="AG887" s="269"/>
      <c r="AH887" s="257"/>
      <c r="AI887" s="273" t="s">
        <v>4186</v>
      </c>
      <c r="AJ887" s="255"/>
    </row>
    <row r="888" ht="15.75" customHeight="1">
      <c r="A888" s="282" t="s">
        <v>1858</v>
      </c>
      <c r="B888" s="49">
        <f t="shared" si="73"/>
        <v>137.614054</v>
      </c>
      <c r="C888" s="284">
        <f t="shared" si="83"/>
        <v>8.094944353</v>
      </c>
      <c r="D888" s="250">
        <f t="shared" si="3"/>
        <v>8.094944353</v>
      </c>
      <c r="E888" s="111">
        <v>17.0</v>
      </c>
      <c r="F888" s="111">
        <f t="shared" si="75"/>
        <v>82.390774</v>
      </c>
      <c r="G888" s="48">
        <f t="shared" si="5"/>
        <v>0.5987090098</v>
      </c>
      <c r="H888" s="111">
        <f t="shared" si="6"/>
        <v>55.22328</v>
      </c>
      <c r="I888" s="252">
        <f t="shared" si="7"/>
        <v>0.4012909902</v>
      </c>
      <c r="J888" s="261">
        <v>1.37614054E8</v>
      </c>
      <c r="K888" s="268">
        <v>2014.0</v>
      </c>
      <c r="L888" s="254" t="s">
        <v>20</v>
      </c>
      <c r="M888" s="283"/>
      <c r="N888" s="283"/>
      <c r="O888" s="283"/>
      <c r="P888" s="283">
        <v>18.0</v>
      </c>
      <c r="Q888" s="268">
        <v>30.0</v>
      </c>
      <c r="R888" s="285">
        <f t="shared" si="76"/>
        <v>24</v>
      </c>
      <c r="S888" s="268">
        <v>53.0</v>
      </c>
      <c r="T888" s="268">
        <v>65.0</v>
      </c>
      <c r="U888" s="268">
        <f t="shared" si="77"/>
        <v>-12</v>
      </c>
      <c r="V888" s="268">
        <f t="shared" si="78"/>
        <v>59</v>
      </c>
      <c r="W888" s="285">
        <f t="shared" si="79"/>
        <v>-35</v>
      </c>
      <c r="X888" s="269" t="s">
        <v>1602</v>
      </c>
      <c r="Y888" s="269" t="s">
        <v>1835</v>
      </c>
      <c r="Z888" s="269" t="s">
        <v>1623</v>
      </c>
      <c r="AA888" s="111">
        <f t="shared" si="80"/>
        <v>17.813722</v>
      </c>
      <c r="AB888" s="261">
        <v>1.7813722E7</v>
      </c>
      <c r="AC888" s="261">
        <v>8.2390774E7</v>
      </c>
      <c r="AD888" s="251">
        <f t="shared" si="86"/>
        <v>55.22328</v>
      </c>
      <c r="AE888" s="49">
        <v>5.522328E7</v>
      </c>
      <c r="AF888" s="258">
        <f t="shared" si="13"/>
        <v>1.047866</v>
      </c>
      <c r="AG888" s="269"/>
      <c r="AH888" s="257"/>
      <c r="AI888" s="273" t="s">
        <v>1859</v>
      </c>
      <c r="AJ888" s="255"/>
    </row>
    <row r="889" ht="15.75" customHeight="1">
      <c r="A889" s="282" t="s">
        <v>1447</v>
      </c>
      <c r="B889" s="49">
        <f t="shared" si="73"/>
        <v>268.1574</v>
      </c>
      <c r="C889" s="284">
        <f t="shared" si="83"/>
        <v>14.89763333</v>
      </c>
      <c r="D889" s="250">
        <f t="shared" si="3"/>
        <v>14.89763333</v>
      </c>
      <c r="E889" s="111">
        <v>18.0</v>
      </c>
      <c r="F889" s="111">
        <f t="shared" si="75"/>
        <v>150.1574</v>
      </c>
      <c r="G889" s="48">
        <f t="shared" si="5"/>
        <v>0.559959934</v>
      </c>
      <c r="H889" s="111">
        <f t="shared" si="6"/>
        <v>118</v>
      </c>
      <c r="I889" s="252">
        <f t="shared" si="7"/>
        <v>0.440040066</v>
      </c>
      <c r="J889" s="261">
        <v>2.681574E8</v>
      </c>
      <c r="K889" s="268">
        <v>2014.0</v>
      </c>
      <c r="L889" s="254" t="s">
        <v>20</v>
      </c>
      <c r="M889" s="283"/>
      <c r="N889" s="283"/>
      <c r="O889" s="283"/>
      <c r="P889" s="283">
        <v>73.0</v>
      </c>
      <c r="Q889" s="268">
        <v>68.0</v>
      </c>
      <c r="R889" s="285">
        <f t="shared" si="76"/>
        <v>70.5</v>
      </c>
      <c r="S889" s="268">
        <v>64.0</v>
      </c>
      <c r="T889" s="268">
        <v>63.0</v>
      </c>
      <c r="U889" s="268">
        <f t="shared" si="77"/>
        <v>1</v>
      </c>
      <c r="V889" s="268">
        <f t="shared" si="78"/>
        <v>63.5</v>
      </c>
      <c r="W889" s="285">
        <f t="shared" si="79"/>
        <v>7</v>
      </c>
      <c r="X889" s="269" t="s">
        <v>1543</v>
      </c>
      <c r="Y889" s="269" t="s">
        <v>1543</v>
      </c>
      <c r="Z889" s="269" t="s">
        <v>1623</v>
      </c>
      <c r="AA889" s="111">
        <f t="shared" si="80"/>
        <v>49.033915</v>
      </c>
      <c r="AB889" s="261">
        <v>4.9033915E7</v>
      </c>
      <c r="AC889" s="261">
        <v>1.501574E8</v>
      </c>
      <c r="AD889" s="251">
        <f t="shared" si="86"/>
        <v>118</v>
      </c>
      <c r="AE889" s="49">
        <v>1.18E8</v>
      </c>
      <c r="AF889" s="258">
        <f t="shared" si="13"/>
        <v>2.724106389</v>
      </c>
      <c r="AG889" s="269"/>
      <c r="AH889" s="257"/>
      <c r="AI889" s="273" t="s">
        <v>1690</v>
      </c>
      <c r="AJ889" s="255"/>
    </row>
    <row r="890" ht="15.75" customHeight="1">
      <c r="A890" s="282" t="s">
        <v>2122</v>
      </c>
      <c r="B890" s="49">
        <f t="shared" si="73"/>
        <v>103.215094</v>
      </c>
      <c r="C890" s="284">
        <f t="shared" si="83"/>
        <v>5.734171889</v>
      </c>
      <c r="D890" s="250">
        <f t="shared" si="3"/>
        <v>5.734171889</v>
      </c>
      <c r="E890" s="111">
        <v>18.0</v>
      </c>
      <c r="F890" s="111">
        <f t="shared" si="75"/>
        <v>42.340598</v>
      </c>
      <c r="G890" s="48">
        <f t="shared" si="5"/>
        <v>0.4102171142</v>
      </c>
      <c r="H890" s="111">
        <f t="shared" si="6"/>
        <v>60.874496</v>
      </c>
      <c r="I890" s="252">
        <f t="shared" si="7"/>
        <v>0.5897828858</v>
      </c>
      <c r="J890" s="261">
        <v>1.03215094E8</v>
      </c>
      <c r="K890" s="268">
        <v>2014.0</v>
      </c>
      <c r="L890" s="254" t="s">
        <v>20</v>
      </c>
      <c r="M890" s="283"/>
      <c r="N890" s="283"/>
      <c r="O890" s="283"/>
      <c r="P890" s="283">
        <v>93.0</v>
      </c>
      <c r="Q890" s="268">
        <v>88.0</v>
      </c>
      <c r="R890" s="285">
        <f t="shared" si="76"/>
        <v>90.5</v>
      </c>
      <c r="S890" s="268">
        <v>79.0</v>
      </c>
      <c r="T890" s="268">
        <v>79.0</v>
      </c>
      <c r="U890" s="268">
        <f t="shared" si="77"/>
        <v>0</v>
      </c>
      <c r="V890" s="268">
        <f t="shared" si="78"/>
        <v>79</v>
      </c>
      <c r="W890" s="285">
        <f t="shared" si="79"/>
        <v>11.5</v>
      </c>
      <c r="X890" s="269" t="s">
        <v>1565</v>
      </c>
      <c r="Y890" s="269" t="s">
        <v>2114</v>
      </c>
      <c r="Z890" s="269" t="s">
        <v>1623</v>
      </c>
      <c r="AA890" s="111">
        <f t="shared" si="80"/>
        <v>0.424397</v>
      </c>
      <c r="AB890" s="261">
        <v>424397.0</v>
      </c>
      <c r="AC890" s="261">
        <v>4.2340598E7</v>
      </c>
      <c r="AD890" s="251">
        <f t="shared" si="86"/>
        <v>60.874496</v>
      </c>
      <c r="AE890" s="49">
        <v>6.0874496E7</v>
      </c>
      <c r="AF890" s="258">
        <f t="shared" si="13"/>
        <v>0.02357761111</v>
      </c>
      <c r="AG890" s="257" t="s">
        <v>1608</v>
      </c>
      <c r="AH890" s="269" t="s">
        <v>2123</v>
      </c>
      <c r="AI890" s="273" t="s">
        <v>2124</v>
      </c>
      <c r="AJ890" s="255"/>
    </row>
    <row r="891" ht="15.75" customHeight="1">
      <c r="A891" s="281" t="s">
        <v>3519</v>
      </c>
      <c r="B891" s="49">
        <f t="shared" si="73"/>
        <v>40.99632</v>
      </c>
      <c r="C891" s="284">
        <f t="shared" si="83"/>
        <v>2.070521212</v>
      </c>
      <c r="D891" s="250">
        <f t="shared" si="3"/>
        <v>2.070521212</v>
      </c>
      <c r="E891" s="111">
        <v>19.8</v>
      </c>
      <c r="F891" s="111">
        <f t="shared" si="75"/>
        <v>34.29632</v>
      </c>
      <c r="G891" s="48">
        <f t="shared" si="5"/>
        <v>0.8365706971</v>
      </c>
      <c r="H891" s="111">
        <f t="shared" si="6"/>
        <v>6.7</v>
      </c>
      <c r="I891" s="252">
        <f t="shared" si="7"/>
        <v>0.1634293029</v>
      </c>
      <c r="J891" s="261">
        <v>4.099632E7</v>
      </c>
      <c r="K891" s="268">
        <v>2014.0</v>
      </c>
      <c r="L891" s="254" t="s">
        <v>20</v>
      </c>
      <c r="M891" s="283"/>
      <c r="N891" s="283"/>
      <c r="O891" s="283"/>
      <c r="P891" s="283">
        <v>41.0</v>
      </c>
      <c r="Q891" s="268">
        <v>44.0</v>
      </c>
      <c r="R891" s="285">
        <f t="shared" si="76"/>
        <v>42.5</v>
      </c>
      <c r="S891" s="268">
        <v>60.0</v>
      </c>
      <c r="T891" s="268">
        <v>63.0</v>
      </c>
      <c r="U891" s="268">
        <f t="shared" si="77"/>
        <v>-3</v>
      </c>
      <c r="V891" s="268">
        <f t="shared" si="78"/>
        <v>61.5</v>
      </c>
      <c r="W891" s="285">
        <f t="shared" si="79"/>
        <v>-19</v>
      </c>
      <c r="X891" s="269" t="s">
        <v>1565</v>
      </c>
      <c r="Y891" s="269" t="s">
        <v>2114</v>
      </c>
      <c r="Z891" s="269" t="s">
        <v>1534</v>
      </c>
      <c r="AA891" s="111">
        <f t="shared" si="80"/>
        <v>11.558149</v>
      </c>
      <c r="AB891" s="261">
        <v>1.1558149E7</v>
      </c>
      <c r="AC891" s="261">
        <v>3.429632E7</v>
      </c>
      <c r="AD891" s="251">
        <f t="shared" si="86"/>
        <v>6.7</v>
      </c>
      <c r="AE891" s="49">
        <v>6700000.0</v>
      </c>
      <c r="AF891" s="258">
        <f t="shared" si="13"/>
        <v>0.583744899</v>
      </c>
      <c r="AG891" s="269"/>
      <c r="AH891" s="257"/>
      <c r="AI891" s="273" t="s">
        <v>3520</v>
      </c>
      <c r="AJ891" s="255"/>
    </row>
    <row r="892" ht="15.75" customHeight="1">
      <c r="A892" s="282" t="s">
        <v>2218</v>
      </c>
      <c r="B892" s="49">
        <f t="shared" si="73"/>
        <v>100.375432</v>
      </c>
      <c r="C892" s="284">
        <f t="shared" si="83"/>
        <v>5.0187716</v>
      </c>
      <c r="D892" s="250">
        <f t="shared" si="3"/>
        <v>5.0187716</v>
      </c>
      <c r="E892" s="111">
        <v>20.0</v>
      </c>
      <c r="F892" s="111">
        <f t="shared" si="75"/>
        <v>84.525432</v>
      </c>
      <c r="G892" s="48">
        <f t="shared" si="5"/>
        <v>0.842092834</v>
      </c>
      <c r="H892" s="111">
        <f t="shared" si="6"/>
        <v>15.85</v>
      </c>
      <c r="I892" s="252">
        <f t="shared" si="7"/>
        <v>0.157907166</v>
      </c>
      <c r="J892" s="261">
        <v>1.00375432E8</v>
      </c>
      <c r="K892" s="268">
        <v>2014.0</v>
      </c>
      <c r="L892" s="254" t="s">
        <v>20</v>
      </c>
      <c r="M892" s="283"/>
      <c r="N892" s="283"/>
      <c r="O892" s="283"/>
      <c r="P892" s="283">
        <v>23.0</v>
      </c>
      <c r="Q892" s="268">
        <v>39.0</v>
      </c>
      <c r="R892" s="285">
        <f t="shared" si="76"/>
        <v>31</v>
      </c>
      <c r="S892" s="268">
        <v>37.0</v>
      </c>
      <c r="T892" s="268">
        <v>30.0</v>
      </c>
      <c r="U892" s="268">
        <f t="shared" si="77"/>
        <v>7</v>
      </c>
      <c r="V892" s="268">
        <f t="shared" si="78"/>
        <v>33.5</v>
      </c>
      <c r="W892" s="285">
        <f t="shared" si="79"/>
        <v>-2.5</v>
      </c>
      <c r="X892" s="269" t="s">
        <v>1543</v>
      </c>
      <c r="Y892" s="269" t="s">
        <v>1543</v>
      </c>
      <c r="Z892" s="269" t="s">
        <v>1623</v>
      </c>
      <c r="AA892" s="111">
        <f t="shared" si="80"/>
        <v>21.577049</v>
      </c>
      <c r="AB892" s="261">
        <v>2.1577049E7</v>
      </c>
      <c r="AC892" s="261">
        <v>8.4525432E7</v>
      </c>
      <c r="AD892" s="251">
        <f t="shared" si="86"/>
        <v>15.85</v>
      </c>
      <c r="AE892" s="49">
        <v>1.585E7</v>
      </c>
      <c r="AF892" s="258">
        <f t="shared" si="13"/>
        <v>1.07885245</v>
      </c>
      <c r="AG892" s="269"/>
      <c r="AH892" s="257"/>
      <c r="AI892" s="273" t="s">
        <v>2219</v>
      </c>
      <c r="AJ892" s="255"/>
    </row>
    <row r="893" ht="15.75" customHeight="1">
      <c r="A893" s="281" t="s">
        <v>2499</v>
      </c>
      <c r="B893" s="49">
        <f t="shared" si="73"/>
        <v>78.739897</v>
      </c>
      <c r="C893" s="284">
        <f t="shared" si="83"/>
        <v>3.93699485</v>
      </c>
      <c r="D893" s="250">
        <f t="shared" si="3"/>
        <v>3.93699485</v>
      </c>
      <c r="E893" s="111">
        <v>20.0</v>
      </c>
      <c r="F893" s="111">
        <f t="shared" si="75"/>
        <v>43.037835</v>
      </c>
      <c r="G893" s="48">
        <f t="shared" si="5"/>
        <v>0.5465823126</v>
      </c>
      <c r="H893" s="111">
        <f t="shared" si="6"/>
        <v>35.702062</v>
      </c>
      <c r="I893" s="252">
        <f t="shared" si="7"/>
        <v>0.4534176874</v>
      </c>
      <c r="J893" s="261">
        <v>7.8739897E7</v>
      </c>
      <c r="K893" s="268">
        <v>2014.0</v>
      </c>
      <c r="L893" s="254" t="s">
        <v>20</v>
      </c>
      <c r="M893" s="283"/>
      <c r="N893" s="283"/>
      <c r="O893" s="283"/>
      <c r="P893" s="283">
        <v>85.0</v>
      </c>
      <c r="Q893" s="268">
        <v>68.0</v>
      </c>
      <c r="R893" s="285">
        <f t="shared" si="76"/>
        <v>76.5</v>
      </c>
      <c r="S893" s="268">
        <v>80.0</v>
      </c>
      <c r="T893" s="268">
        <v>79.0</v>
      </c>
      <c r="U893" s="268">
        <f t="shared" si="77"/>
        <v>1</v>
      </c>
      <c r="V893" s="268">
        <f t="shared" si="78"/>
        <v>79.5</v>
      </c>
      <c r="W893" s="285">
        <f t="shared" si="79"/>
        <v>-3</v>
      </c>
      <c r="X893" s="269" t="s">
        <v>1602</v>
      </c>
      <c r="Y893" s="269" t="s">
        <v>2182</v>
      </c>
      <c r="Z893" s="269" t="s">
        <v>1623</v>
      </c>
      <c r="AA893" s="111">
        <f t="shared" si="80"/>
        <v>14.415922</v>
      </c>
      <c r="AB893" s="261">
        <v>1.4415922E7</v>
      </c>
      <c r="AC893" s="261">
        <v>4.3037835E7</v>
      </c>
      <c r="AD893" s="251">
        <f t="shared" si="86"/>
        <v>35.702062</v>
      </c>
      <c r="AE893" s="49">
        <v>3.5702062E7</v>
      </c>
      <c r="AF893" s="258">
        <f t="shared" si="13"/>
        <v>0.7207961</v>
      </c>
      <c r="AG893" s="269"/>
      <c r="AH893" s="257"/>
      <c r="AI893" s="273" t="s">
        <v>2500</v>
      </c>
      <c r="AJ893" s="255"/>
    </row>
    <row r="894" ht="15.75" customHeight="1">
      <c r="A894" s="282" t="s">
        <v>2460</v>
      </c>
      <c r="B894" s="49">
        <f t="shared" si="73"/>
        <v>88.880821</v>
      </c>
      <c r="C894" s="284">
        <f t="shared" si="83"/>
        <v>4.040037318</v>
      </c>
      <c r="D894" s="250">
        <f t="shared" si="3"/>
        <v>4.040037318</v>
      </c>
      <c r="E894" s="111">
        <v>22.0</v>
      </c>
      <c r="F894" s="111">
        <f t="shared" si="75"/>
        <v>54.240821</v>
      </c>
      <c r="G894" s="48">
        <f t="shared" si="5"/>
        <v>0.6102646262</v>
      </c>
      <c r="H894" s="111">
        <f t="shared" si="6"/>
        <v>34.64</v>
      </c>
      <c r="I894" s="252">
        <f t="shared" si="7"/>
        <v>0.3897353738</v>
      </c>
      <c r="J894" s="261">
        <v>8.8880821E7</v>
      </c>
      <c r="K894" s="268">
        <v>2014.0</v>
      </c>
      <c r="L894" s="254" t="s">
        <v>20</v>
      </c>
      <c r="M894" s="283"/>
      <c r="N894" s="283"/>
      <c r="O894" s="283"/>
      <c r="P894" s="283">
        <v>68.0</v>
      </c>
      <c r="Q894" s="268">
        <v>55.0</v>
      </c>
      <c r="R894" s="285">
        <f t="shared" si="76"/>
        <v>61.5</v>
      </c>
      <c r="S894" s="268">
        <v>81.0</v>
      </c>
      <c r="T894" s="268">
        <v>71.0</v>
      </c>
      <c r="U894" s="268">
        <f t="shared" si="77"/>
        <v>10</v>
      </c>
      <c r="V894" s="268">
        <f t="shared" si="78"/>
        <v>76</v>
      </c>
      <c r="W894" s="285">
        <f t="shared" si="79"/>
        <v>-14.5</v>
      </c>
      <c r="X894" s="269" t="s">
        <v>1565</v>
      </c>
      <c r="Y894" s="269" t="s">
        <v>1642</v>
      </c>
      <c r="Z894" s="269" t="s">
        <v>1534</v>
      </c>
      <c r="AA894" s="111">
        <f t="shared" si="80"/>
        <v>10.97929</v>
      </c>
      <c r="AB894" s="261">
        <v>1.097929E7</v>
      </c>
      <c r="AC894" s="261">
        <v>5.4240821E7</v>
      </c>
      <c r="AD894" s="251">
        <f t="shared" si="86"/>
        <v>34.64</v>
      </c>
      <c r="AE894" s="49">
        <v>3.464E7</v>
      </c>
      <c r="AF894" s="258">
        <f t="shared" si="13"/>
        <v>0.4990586364</v>
      </c>
      <c r="AG894" s="269"/>
      <c r="AH894" s="257"/>
      <c r="AI894" s="273" t="s">
        <v>2461</v>
      </c>
      <c r="AJ894" s="255"/>
    </row>
    <row r="895" ht="15.75" customHeight="1">
      <c r="A895" s="281" t="s">
        <v>2879</v>
      </c>
      <c r="B895" s="49">
        <f t="shared" si="73"/>
        <v>67.800604</v>
      </c>
      <c r="C895" s="284">
        <f t="shared" si="83"/>
        <v>3.081845636</v>
      </c>
      <c r="D895" s="250">
        <f t="shared" si="3"/>
        <v>3.081845636</v>
      </c>
      <c r="E895" s="111">
        <v>22.0</v>
      </c>
      <c r="F895" s="111">
        <f t="shared" si="75"/>
        <v>59.700064</v>
      </c>
      <c r="G895" s="48">
        <f t="shared" si="5"/>
        <v>0.8805240732</v>
      </c>
      <c r="H895" s="111">
        <f t="shared" si="6"/>
        <v>8.1</v>
      </c>
      <c r="I895" s="252">
        <f t="shared" si="7"/>
        <v>0.1194679623</v>
      </c>
      <c r="J895" s="261">
        <v>6.7800604E7</v>
      </c>
      <c r="K895" s="268">
        <v>2014.0</v>
      </c>
      <c r="L895" s="254" t="s">
        <v>20</v>
      </c>
      <c r="M895" s="283"/>
      <c r="N895" s="283"/>
      <c r="O895" s="283"/>
      <c r="P895" s="283">
        <v>21.0</v>
      </c>
      <c r="Q895" s="268">
        <v>37.0</v>
      </c>
      <c r="R895" s="285">
        <f t="shared" si="76"/>
        <v>29</v>
      </c>
      <c r="S895" s="268">
        <v>73.0</v>
      </c>
      <c r="T895" s="268">
        <v>39.0</v>
      </c>
      <c r="U895" s="268">
        <f t="shared" si="77"/>
        <v>34</v>
      </c>
      <c r="V895" s="268">
        <f t="shared" si="78"/>
        <v>56</v>
      </c>
      <c r="W895" s="285">
        <f t="shared" si="79"/>
        <v>-27</v>
      </c>
      <c r="X895" s="269" t="s">
        <v>1565</v>
      </c>
      <c r="Y895" s="269" t="s">
        <v>1565</v>
      </c>
      <c r="Z895" s="269" t="s">
        <v>1534</v>
      </c>
      <c r="AA895" s="111">
        <f t="shared" si="80"/>
        <v>25.601865</v>
      </c>
      <c r="AB895" s="261">
        <v>2.5601865E7</v>
      </c>
      <c r="AC895" s="261">
        <v>5.9700064E7</v>
      </c>
      <c r="AD895" s="251">
        <f t="shared" si="86"/>
        <v>8.1</v>
      </c>
      <c r="AE895" s="49">
        <v>8100000.0</v>
      </c>
      <c r="AF895" s="258">
        <f t="shared" si="13"/>
        <v>1.163721136</v>
      </c>
      <c r="AG895" s="269"/>
      <c r="AH895" s="257"/>
      <c r="AI895" s="273" t="s">
        <v>2880</v>
      </c>
      <c r="AJ895" s="255"/>
    </row>
    <row r="896" ht="15.75" customHeight="1">
      <c r="A896" s="281" t="s">
        <v>2957</v>
      </c>
      <c r="B896" s="49">
        <f t="shared" si="73"/>
        <v>70.181428</v>
      </c>
      <c r="C896" s="284">
        <f t="shared" si="83"/>
        <v>2.924226167</v>
      </c>
      <c r="D896" s="250">
        <f t="shared" si="3"/>
        <v>2.924226167</v>
      </c>
      <c r="E896" s="111">
        <v>24.0</v>
      </c>
      <c r="F896" s="111">
        <f t="shared" si="75"/>
        <v>65.182182</v>
      </c>
      <c r="G896" s="48">
        <f t="shared" si="5"/>
        <v>0.9287668242</v>
      </c>
      <c r="H896" s="111">
        <f t="shared" si="6"/>
        <v>4.999246</v>
      </c>
      <c r="I896" s="252">
        <f t="shared" si="7"/>
        <v>0.07123317582</v>
      </c>
      <c r="J896" s="261">
        <v>7.0181428E7</v>
      </c>
      <c r="K896" s="268">
        <v>2014.0</v>
      </c>
      <c r="L896" s="254" t="s">
        <v>20</v>
      </c>
      <c r="M896" s="283"/>
      <c r="N896" s="283"/>
      <c r="O896" s="283"/>
      <c r="P896" s="283">
        <v>23.0</v>
      </c>
      <c r="Q896" s="268">
        <v>38.0</v>
      </c>
      <c r="R896" s="285">
        <f t="shared" si="76"/>
        <v>30.5</v>
      </c>
      <c r="S896" s="268">
        <v>60.0</v>
      </c>
      <c r="T896" s="268">
        <v>41.0</v>
      </c>
      <c r="U896" s="268">
        <f t="shared" si="77"/>
        <v>19</v>
      </c>
      <c r="V896" s="268">
        <f t="shared" si="78"/>
        <v>50.5</v>
      </c>
      <c r="W896" s="285">
        <f t="shared" si="79"/>
        <v>-20</v>
      </c>
      <c r="X896" s="269" t="s">
        <v>1543</v>
      </c>
      <c r="Y896" s="269" t="s">
        <v>1616</v>
      </c>
      <c r="Z896" s="269" t="s">
        <v>1550</v>
      </c>
      <c r="AA896" s="111">
        <f t="shared" si="80"/>
        <v>29.241911</v>
      </c>
      <c r="AB896" s="261">
        <v>2.9241911E7</v>
      </c>
      <c r="AC896" s="261">
        <v>6.5182182E7</v>
      </c>
      <c r="AD896" s="251">
        <f t="shared" si="86"/>
        <v>4.999246</v>
      </c>
      <c r="AE896" s="49">
        <v>4999246.0</v>
      </c>
      <c r="AF896" s="258">
        <f t="shared" si="13"/>
        <v>1.218412958</v>
      </c>
      <c r="AG896" s="269"/>
      <c r="AH896" s="257"/>
      <c r="AI896" s="273" t="s">
        <v>2958</v>
      </c>
      <c r="AJ896" s="255"/>
    </row>
    <row r="897" ht="15.75" customHeight="1">
      <c r="A897" s="281" t="s">
        <v>4708</v>
      </c>
      <c r="B897" s="49">
        <f t="shared" si="73"/>
        <v>12.0963</v>
      </c>
      <c r="C897" s="284">
        <f t="shared" si="83"/>
        <v>0.5040125</v>
      </c>
      <c r="D897" s="250">
        <f t="shared" si="3"/>
        <v>0.5040125</v>
      </c>
      <c r="E897" s="111">
        <v>24.0</v>
      </c>
      <c r="F897" s="111">
        <f t="shared" si="75"/>
        <v>12.0963</v>
      </c>
      <c r="G897" s="48">
        <f t="shared" si="5"/>
        <v>1</v>
      </c>
      <c r="H897" s="111">
        <f t="shared" si="6"/>
        <v>6.9</v>
      </c>
      <c r="I897" s="252">
        <f t="shared" si="7"/>
        <v>0.5704223606</v>
      </c>
      <c r="J897" s="261">
        <v>1.20963E7</v>
      </c>
      <c r="K897" s="268">
        <v>2014.0</v>
      </c>
      <c r="L897" s="254" t="s">
        <v>20</v>
      </c>
      <c r="M897" s="283"/>
      <c r="N897" s="283"/>
      <c r="O897" s="283"/>
      <c r="P897" s="283">
        <v>88.0</v>
      </c>
      <c r="Q897" s="268">
        <v>81.0</v>
      </c>
      <c r="R897" s="285">
        <f t="shared" si="76"/>
        <v>84.5</v>
      </c>
      <c r="S897" s="268">
        <v>67.0</v>
      </c>
      <c r="T897" s="268">
        <v>71.0</v>
      </c>
      <c r="U897" s="268">
        <f t="shared" si="77"/>
        <v>-4</v>
      </c>
      <c r="V897" s="268">
        <f t="shared" si="78"/>
        <v>69</v>
      </c>
      <c r="W897" s="285">
        <f t="shared" si="79"/>
        <v>15.5</v>
      </c>
      <c r="X897" s="269" t="s">
        <v>1565</v>
      </c>
      <c r="Y897" s="269" t="s">
        <v>1565</v>
      </c>
      <c r="Z897" s="269" t="s">
        <v>1529</v>
      </c>
      <c r="AA897" s="111">
        <f t="shared" si="80"/>
        <v>0.270877</v>
      </c>
      <c r="AB897" s="261">
        <v>270877.0</v>
      </c>
      <c r="AC897" s="261">
        <v>1.20963E7</v>
      </c>
      <c r="AD897" s="111">
        <v>6.9</v>
      </c>
      <c r="AE897" s="49">
        <f>SUM(AD897*1000000)</f>
        <v>6900000</v>
      </c>
      <c r="AF897" s="258">
        <f t="shared" si="13"/>
        <v>0.01128654167</v>
      </c>
      <c r="AG897" s="269"/>
      <c r="AH897" s="257"/>
      <c r="AI897" s="273" t="s">
        <v>4709</v>
      </c>
      <c r="AJ897" s="255"/>
    </row>
    <row r="898" ht="15.75" customHeight="1">
      <c r="A898" s="282" t="s">
        <v>2068</v>
      </c>
      <c r="B898" s="49">
        <f t="shared" si="73"/>
        <v>153.997819</v>
      </c>
      <c r="C898" s="284">
        <f t="shared" si="83"/>
        <v>6.15991276</v>
      </c>
      <c r="D898" s="250">
        <f t="shared" si="3"/>
        <v>6.15991276</v>
      </c>
      <c r="E898" s="111">
        <v>25.0</v>
      </c>
      <c r="F898" s="111">
        <f t="shared" si="75"/>
        <v>134.9382</v>
      </c>
      <c r="G898" s="48">
        <f t="shared" si="5"/>
        <v>0.8762344875</v>
      </c>
      <c r="H898" s="111">
        <f t="shared" si="6"/>
        <v>19.059619</v>
      </c>
      <c r="I898" s="252">
        <f t="shared" si="7"/>
        <v>0.1237655125</v>
      </c>
      <c r="J898" s="261">
        <v>1.53997819E8</v>
      </c>
      <c r="K898" s="268">
        <v>2014.0</v>
      </c>
      <c r="L898" s="254" t="s">
        <v>20</v>
      </c>
      <c r="M898" s="283"/>
      <c r="N898" s="283"/>
      <c r="O898" s="283"/>
      <c r="P898" s="283">
        <v>18.0</v>
      </c>
      <c r="Q898" s="268">
        <v>41.0</v>
      </c>
      <c r="R898" s="285">
        <f t="shared" si="76"/>
        <v>29.5</v>
      </c>
      <c r="S898" s="268">
        <v>59.0</v>
      </c>
      <c r="T898" s="268">
        <v>55.0</v>
      </c>
      <c r="U898" s="268">
        <f t="shared" si="77"/>
        <v>4</v>
      </c>
      <c r="V898" s="268">
        <f t="shared" si="78"/>
        <v>57</v>
      </c>
      <c r="W898" s="285">
        <f t="shared" si="79"/>
        <v>-27.5</v>
      </c>
      <c r="X898" s="269" t="s">
        <v>1602</v>
      </c>
      <c r="Y898" s="269" t="s">
        <v>2069</v>
      </c>
      <c r="Z898" s="269" t="s">
        <v>1623</v>
      </c>
      <c r="AA898" s="111">
        <f t="shared" si="80"/>
        <v>41.51617</v>
      </c>
      <c r="AB898" s="261">
        <v>4.151617E7</v>
      </c>
      <c r="AC898" s="261">
        <v>1.349382E8</v>
      </c>
      <c r="AD898" s="251">
        <f t="shared" ref="AD898:AD970" si="87">AE898/1000000</f>
        <v>19.059619</v>
      </c>
      <c r="AE898" s="49">
        <v>1.9059619E7</v>
      </c>
      <c r="AF898" s="258">
        <f t="shared" si="13"/>
        <v>1.6606468</v>
      </c>
      <c r="AG898" s="269"/>
      <c r="AH898" s="257"/>
      <c r="AI898" s="273" t="s">
        <v>2070</v>
      </c>
      <c r="AJ898" s="255"/>
    </row>
    <row r="899" ht="15.75" customHeight="1">
      <c r="A899" s="281" t="s">
        <v>3102</v>
      </c>
      <c r="B899" s="49">
        <f t="shared" si="73"/>
        <v>66.980456</v>
      </c>
      <c r="C899" s="284">
        <f t="shared" si="83"/>
        <v>2.67921824</v>
      </c>
      <c r="D899" s="250">
        <f t="shared" si="3"/>
        <v>2.67921824</v>
      </c>
      <c r="E899" s="111">
        <v>25.0</v>
      </c>
      <c r="F899" s="111">
        <f t="shared" si="75"/>
        <v>45.090374</v>
      </c>
      <c r="G899" s="48">
        <f t="shared" si="5"/>
        <v>0.6731870264</v>
      </c>
      <c r="H899" s="111">
        <f t="shared" si="6"/>
        <v>21.890082</v>
      </c>
      <c r="I899" s="252">
        <f t="shared" si="7"/>
        <v>0.3268129736</v>
      </c>
      <c r="J899" s="261">
        <v>6.6980456E7</v>
      </c>
      <c r="K899" s="268">
        <v>2014.0</v>
      </c>
      <c r="L899" s="254" t="s">
        <v>20</v>
      </c>
      <c r="M899" s="283"/>
      <c r="N899" s="283"/>
      <c r="O899" s="283"/>
      <c r="P899" s="283">
        <v>36.0</v>
      </c>
      <c r="Q899" s="268">
        <v>47.0</v>
      </c>
      <c r="R899" s="285">
        <f t="shared" si="76"/>
        <v>41.5</v>
      </c>
      <c r="S899" s="268">
        <v>57.0</v>
      </c>
      <c r="T899" s="268">
        <v>61.0</v>
      </c>
      <c r="U899" s="268">
        <f t="shared" si="77"/>
        <v>-4</v>
      </c>
      <c r="V899" s="268">
        <f t="shared" si="78"/>
        <v>59</v>
      </c>
      <c r="W899" s="285">
        <f t="shared" si="79"/>
        <v>-17.5</v>
      </c>
      <c r="X899" s="257" t="s">
        <v>1629</v>
      </c>
      <c r="Y899" s="269" t="s">
        <v>3103</v>
      </c>
      <c r="Z899" s="269" t="s">
        <v>1534</v>
      </c>
      <c r="AA899" s="111">
        <f t="shared" si="80"/>
        <v>12.305016</v>
      </c>
      <c r="AB899" s="261">
        <v>1.2305016E7</v>
      </c>
      <c r="AC899" s="261">
        <v>4.5090374E7</v>
      </c>
      <c r="AD899" s="251">
        <f t="shared" si="87"/>
        <v>21.890082</v>
      </c>
      <c r="AE899" s="49">
        <v>2.1890082E7</v>
      </c>
      <c r="AF899" s="258">
        <f t="shared" si="13"/>
        <v>0.49220064</v>
      </c>
      <c r="AG899" s="269"/>
      <c r="AH899" s="257"/>
      <c r="AI899" s="273" t="s">
        <v>3104</v>
      </c>
      <c r="AJ899" s="255"/>
    </row>
    <row r="900" ht="15.75" customHeight="1">
      <c r="A900" s="281" t="s">
        <v>3892</v>
      </c>
      <c r="B900" s="49">
        <f t="shared" si="73"/>
        <v>39.17113</v>
      </c>
      <c r="C900" s="284">
        <f t="shared" si="83"/>
        <v>1.5668452</v>
      </c>
      <c r="D900" s="250">
        <f t="shared" si="3"/>
        <v>1.5668452</v>
      </c>
      <c r="E900" s="111">
        <v>25.0</v>
      </c>
      <c r="F900" s="111">
        <f t="shared" si="75"/>
        <v>33.680992</v>
      </c>
      <c r="G900" s="48">
        <f t="shared" si="5"/>
        <v>0.8598422359</v>
      </c>
      <c r="H900" s="111">
        <f t="shared" si="6"/>
        <v>5.490138</v>
      </c>
      <c r="I900" s="252">
        <f t="shared" si="7"/>
        <v>0.1401577641</v>
      </c>
      <c r="J900" s="261">
        <v>3.917113E7</v>
      </c>
      <c r="K900" s="268">
        <v>2014.0</v>
      </c>
      <c r="L900" s="254" t="s">
        <v>20</v>
      </c>
      <c r="M900" s="283"/>
      <c r="N900" s="283"/>
      <c r="O900" s="283"/>
      <c r="P900" s="283">
        <v>46.0</v>
      </c>
      <c r="Q900" s="268">
        <v>55.0</v>
      </c>
      <c r="R900" s="285">
        <f t="shared" si="76"/>
        <v>50.5</v>
      </c>
      <c r="S900" s="268">
        <v>33.0</v>
      </c>
      <c r="T900" s="268">
        <v>58.0</v>
      </c>
      <c r="U900" s="268">
        <f t="shared" si="77"/>
        <v>-25</v>
      </c>
      <c r="V900" s="268">
        <f t="shared" si="78"/>
        <v>45.5</v>
      </c>
      <c r="W900" s="285">
        <f t="shared" si="79"/>
        <v>5</v>
      </c>
      <c r="X900" s="269" t="s">
        <v>1565</v>
      </c>
      <c r="Y900" s="269" t="s">
        <v>2304</v>
      </c>
      <c r="Z900" s="257" t="s">
        <v>1567</v>
      </c>
      <c r="AA900" s="111">
        <f t="shared" si="80"/>
        <v>9.129999</v>
      </c>
      <c r="AB900" s="261">
        <v>9129999.0</v>
      </c>
      <c r="AC900" s="261">
        <v>3.3680992E7</v>
      </c>
      <c r="AD900" s="251">
        <f t="shared" si="87"/>
        <v>5.490138</v>
      </c>
      <c r="AE900" s="49">
        <v>5490138.0</v>
      </c>
      <c r="AF900" s="258">
        <f t="shared" si="13"/>
        <v>0.36519996</v>
      </c>
      <c r="AG900" s="269"/>
      <c r="AH900" s="257"/>
      <c r="AI900" s="273" t="s">
        <v>3893</v>
      </c>
      <c r="AJ900" s="255"/>
    </row>
    <row r="901" ht="15.75" customHeight="1">
      <c r="A901" s="281" t="s">
        <v>3919</v>
      </c>
      <c r="B901" s="49">
        <f t="shared" si="73"/>
        <v>38.307627</v>
      </c>
      <c r="C901" s="284">
        <f t="shared" si="83"/>
        <v>1.53230508</v>
      </c>
      <c r="D901" s="250">
        <f t="shared" si="3"/>
        <v>1.53230508</v>
      </c>
      <c r="E901" s="111">
        <v>25.0</v>
      </c>
      <c r="F901" s="111">
        <f t="shared" si="75"/>
        <v>36.457627</v>
      </c>
      <c r="G901" s="48">
        <f t="shared" si="5"/>
        <v>0.951706745</v>
      </c>
      <c r="H901" s="111">
        <f t="shared" si="6"/>
        <v>1.85</v>
      </c>
      <c r="I901" s="252">
        <f t="shared" si="7"/>
        <v>0.04829325502</v>
      </c>
      <c r="J901" s="261">
        <v>3.8307627E7</v>
      </c>
      <c r="K901" s="268">
        <v>2014.0</v>
      </c>
      <c r="L901" s="254" t="s">
        <v>20</v>
      </c>
      <c r="M901" s="283"/>
      <c r="N901" s="283"/>
      <c r="O901" s="283"/>
      <c r="P901" s="283">
        <v>62.0</v>
      </c>
      <c r="Q901" s="268">
        <v>56.0</v>
      </c>
      <c r="R901" s="285">
        <f t="shared" si="76"/>
        <v>59</v>
      </c>
      <c r="S901" s="268">
        <v>70.0</v>
      </c>
      <c r="T901" s="268">
        <v>71.0</v>
      </c>
      <c r="U901" s="268">
        <f t="shared" si="77"/>
        <v>-1</v>
      </c>
      <c r="V901" s="268">
        <f t="shared" si="78"/>
        <v>70.5</v>
      </c>
      <c r="W901" s="285">
        <f t="shared" si="79"/>
        <v>-11.5</v>
      </c>
      <c r="X901" s="269" t="s">
        <v>1634</v>
      </c>
      <c r="Y901" s="269" t="s">
        <v>3920</v>
      </c>
      <c r="Z901" s="269" t="s">
        <v>1529</v>
      </c>
      <c r="AA901" s="111">
        <f t="shared" si="80"/>
        <v>10.515659</v>
      </c>
      <c r="AB901" s="261">
        <v>1.0515659E7</v>
      </c>
      <c r="AC901" s="261">
        <v>3.6457627E7</v>
      </c>
      <c r="AD901" s="251">
        <f t="shared" si="87"/>
        <v>1.85</v>
      </c>
      <c r="AE901" s="49">
        <v>1850000.0</v>
      </c>
      <c r="AF901" s="258">
        <f t="shared" si="13"/>
        <v>0.42062636</v>
      </c>
      <c r="AG901" s="269"/>
      <c r="AH901" s="257"/>
      <c r="AI901" s="273" t="s">
        <v>3921</v>
      </c>
      <c r="AJ901" s="255"/>
    </row>
    <row r="902" ht="15.75" customHeight="1">
      <c r="A902" s="281" t="s">
        <v>4216</v>
      </c>
      <c r="B902" s="49">
        <f t="shared" si="73"/>
        <v>29.462046</v>
      </c>
      <c r="C902" s="284">
        <f t="shared" si="83"/>
        <v>1.17848184</v>
      </c>
      <c r="D902" s="250">
        <f t="shared" si="3"/>
        <v>1.17848184</v>
      </c>
      <c r="E902" s="111">
        <v>25.0</v>
      </c>
      <c r="F902" s="111">
        <f t="shared" si="75"/>
        <v>28.842237</v>
      </c>
      <c r="G902" s="48">
        <f t="shared" si="5"/>
        <v>0.978962459</v>
      </c>
      <c r="H902" s="111">
        <f t="shared" si="6"/>
        <v>0.619809</v>
      </c>
      <c r="I902" s="252">
        <f t="shared" si="7"/>
        <v>0.02103754098</v>
      </c>
      <c r="J902" s="261">
        <v>2.9462046E7</v>
      </c>
      <c r="K902" s="268">
        <v>2014.0</v>
      </c>
      <c r="L902" s="254" t="s">
        <v>20</v>
      </c>
      <c r="M902" s="283"/>
      <c r="N902" s="283"/>
      <c r="O902" s="283"/>
      <c r="P902" s="283">
        <v>61.0</v>
      </c>
      <c r="Q902" s="268">
        <v>54.0</v>
      </c>
      <c r="R902" s="285">
        <f t="shared" si="76"/>
        <v>57.5</v>
      </c>
      <c r="S902" s="268">
        <v>66.0</v>
      </c>
      <c r="T902" s="268">
        <v>66.0</v>
      </c>
      <c r="U902" s="268">
        <f t="shared" si="77"/>
        <v>0</v>
      </c>
      <c r="V902" s="268">
        <f t="shared" si="78"/>
        <v>66</v>
      </c>
      <c r="W902" s="285">
        <f t="shared" si="79"/>
        <v>-8.5</v>
      </c>
      <c r="X902" s="269" t="s">
        <v>1565</v>
      </c>
      <c r="Y902" s="269" t="s">
        <v>3561</v>
      </c>
      <c r="Z902" s="269" t="s">
        <v>1623</v>
      </c>
      <c r="AA902" s="111">
        <f t="shared" si="80"/>
        <v>9.783603</v>
      </c>
      <c r="AB902" s="261">
        <v>9783603.0</v>
      </c>
      <c r="AC902" s="261">
        <v>2.8842237E7</v>
      </c>
      <c r="AD902" s="251">
        <f t="shared" si="87"/>
        <v>0.619809</v>
      </c>
      <c r="AE902" s="49">
        <v>619809.0</v>
      </c>
      <c r="AF902" s="258">
        <f t="shared" si="13"/>
        <v>0.39134412</v>
      </c>
      <c r="AG902" s="269"/>
      <c r="AH902" s="257"/>
      <c r="AI902" s="273" t="s">
        <v>4217</v>
      </c>
      <c r="AJ902" s="255"/>
    </row>
    <row r="903" ht="15.75" customHeight="1">
      <c r="A903" s="281" t="s">
        <v>4065</v>
      </c>
      <c r="B903" s="49">
        <f t="shared" si="73"/>
        <v>35.926213</v>
      </c>
      <c r="C903" s="284">
        <f t="shared" si="83"/>
        <v>1.381777423</v>
      </c>
      <c r="D903" s="250">
        <f t="shared" si="3"/>
        <v>1.381777423</v>
      </c>
      <c r="E903" s="111">
        <v>26.0</v>
      </c>
      <c r="F903" s="111">
        <f t="shared" si="75"/>
        <v>26.766213</v>
      </c>
      <c r="G903" s="48">
        <f t="shared" si="5"/>
        <v>0.7450329652</v>
      </c>
      <c r="H903" s="111">
        <f t="shared" si="6"/>
        <v>9.16</v>
      </c>
      <c r="I903" s="252">
        <f t="shared" si="7"/>
        <v>0.2549670348</v>
      </c>
      <c r="J903" s="261">
        <v>3.5926213E7</v>
      </c>
      <c r="K903" s="268">
        <v>2014.0</v>
      </c>
      <c r="L903" s="254" t="s">
        <v>20</v>
      </c>
      <c r="M903" s="283"/>
      <c r="N903" s="283"/>
      <c r="O903" s="283"/>
      <c r="P903" s="283">
        <v>8.0</v>
      </c>
      <c r="Q903" s="268">
        <v>29.0</v>
      </c>
      <c r="R903" s="285">
        <f t="shared" si="76"/>
        <v>18.5</v>
      </c>
      <c r="S903" s="268">
        <v>60.0</v>
      </c>
      <c r="T903" s="268">
        <v>48.0</v>
      </c>
      <c r="U903" s="268">
        <f t="shared" si="77"/>
        <v>12</v>
      </c>
      <c r="V903" s="268">
        <f t="shared" si="78"/>
        <v>54</v>
      </c>
      <c r="W903" s="285">
        <f t="shared" si="79"/>
        <v>-35.5</v>
      </c>
      <c r="X903" s="269" t="s">
        <v>1565</v>
      </c>
      <c r="Y903" s="269" t="s">
        <v>1642</v>
      </c>
      <c r="Z903" s="269" t="s">
        <v>1534</v>
      </c>
      <c r="AA903" s="111">
        <f t="shared" si="80"/>
        <v>10.003827</v>
      </c>
      <c r="AB903" s="261">
        <v>1.0003827E7</v>
      </c>
      <c r="AC903" s="261">
        <v>2.6766213E7</v>
      </c>
      <c r="AD903" s="251">
        <f t="shared" si="87"/>
        <v>9.16</v>
      </c>
      <c r="AE903" s="49">
        <v>9160000.0</v>
      </c>
      <c r="AF903" s="258">
        <f t="shared" si="13"/>
        <v>0.3847625769</v>
      </c>
      <c r="AG903" s="269"/>
      <c r="AH903" s="257"/>
      <c r="AI903" s="273" t="s">
        <v>4066</v>
      </c>
      <c r="AJ903" s="255"/>
    </row>
    <row r="904" ht="15.75" customHeight="1">
      <c r="A904" s="281" t="s">
        <v>2616</v>
      </c>
      <c r="B904" s="49">
        <f t="shared" si="73"/>
        <v>100.654</v>
      </c>
      <c r="C904" s="284">
        <f t="shared" si="83"/>
        <v>3.594785714</v>
      </c>
      <c r="D904" s="250">
        <f t="shared" si="3"/>
        <v>3.594785714</v>
      </c>
      <c r="E904" s="111">
        <v>28.0</v>
      </c>
      <c r="F904" s="111">
        <f t="shared" si="75"/>
        <v>66.954149</v>
      </c>
      <c r="G904" s="48">
        <f t="shared" si="5"/>
        <v>0.6651911399</v>
      </c>
      <c r="H904" s="111">
        <f t="shared" si="6"/>
        <v>33.7</v>
      </c>
      <c r="I904" s="252">
        <f t="shared" si="7"/>
        <v>0.3348103404</v>
      </c>
      <c r="J904" s="261">
        <v>1.00654E8</v>
      </c>
      <c r="K904" s="268">
        <v>2014.0</v>
      </c>
      <c r="L904" s="254" t="s">
        <v>20</v>
      </c>
      <c r="M904" s="283"/>
      <c r="N904" s="283"/>
      <c r="O904" s="283"/>
      <c r="P904" s="283">
        <v>62.0</v>
      </c>
      <c r="Q904" s="268">
        <v>54.0</v>
      </c>
      <c r="R904" s="285">
        <f t="shared" si="76"/>
        <v>58</v>
      </c>
      <c r="S904" s="268">
        <v>60.0</v>
      </c>
      <c r="T904" s="268">
        <v>54.0</v>
      </c>
      <c r="U904" s="268">
        <f t="shared" si="77"/>
        <v>6</v>
      </c>
      <c r="V904" s="268">
        <f t="shared" si="78"/>
        <v>57</v>
      </c>
      <c r="W904" s="285">
        <f t="shared" si="79"/>
        <v>1</v>
      </c>
      <c r="X904" s="269" t="s">
        <v>1543</v>
      </c>
      <c r="Y904" s="269" t="s">
        <v>2215</v>
      </c>
      <c r="Z904" s="269" t="s">
        <v>1534</v>
      </c>
      <c r="AA904" s="111">
        <f t="shared" si="80"/>
        <v>18.36023</v>
      </c>
      <c r="AB904" s="261">
        <v>1.836023E7</v>
      </c>
      <c r="AC904" s="261">
        <v>6.6954149E7</v>
      </c>
      <c r="AD904" s="251">
        <f t="shared" si="87"/>
        <v>33.7</v>
      </c>
      <c r="AE904" s="49">
        <v>3.37E7</v>
      </c>
      <c r="AF904" s="258">
        <f t="shared" si="13"/>
        <v>0.6557225</v>
      </c>
      <c r="AG904" s="269"/>
      <c r="AH904" s="257"/>
      <c r="AI904" s="273" t="s">
        <v>2617</v>
      </c>
      <c r="AJ904" s="255"/>
    </row>
    <row r="905" ht="15.75" customHeight="1">
      <c r="A905" s="281" t="s">
        <v>3635</v>
      </c>
      <c r="B905" s="49">
        <f t="shared" si="73"/>
        <v>53.1816</v>
      </c>
      <c r="C905" s="284">
        <f t="shared" si="83"/>
        <v>1.899342857</v>
      </c>
      <c r="D905" s="250">
        <f t="shared" si="3"/>
        <v>1.899342857</v>
      </c>
      <c r="E905" s="111">
        <v>28.0</v>
      </c>
      <c r="F905" s="111">
        <f t="shared" si="75"/>
        <v>26.3076</v>
      </c>
      <c r="G905" s="48">
        <f t="shared" si="5"/>
        <v>0.4946748499</v>
      </c>
      <c r="H905" s="111">
        <f t="shared" si="6"/>
        <v>26.874</v>
      </c>
      <c r="I905" s="252">
        <f t="shared" si="7"/>
        <v>0.5053251501</v>
      </c>
      <c r="J905" s="261">
        <v>5.31816E7</v>
      </c>
      <c r="K905" s="268">
        <v>2014.0</v>
      </c>
      <c r="L905" s="254" t="s">
        <v>20</v>
      </c>
      <c r="M905" s="283"/>
      <c r="N905" s="283"/>
      <c r="O905" s="283"/>
      <c r="P905" s="283">
        <v>66.0</v>
      </c>
      <c r="Q905" s="268">
        <v>57.0</v>
      </c>
      <c r="R905" s="285">
        <f t="shared" si="76"/>
        <v>61.5</v>
      </c>
      <c r="S905" s="268">
        <v>54.0</v>
      </c>
      <c r="T905" s="268">
        <v>66.0</v>
      </c>
      <c r="U905" s="268">
        <f t="shared" si="77"/>
        <v>-12</v>
      </c>
      <c r="V905" s="268">
        <f t="shared" si="78"/>
        <v>60</v>
      </c>
      <c r="W905" s="285">
        <f t="shared" si="79"/>
        <v>1.5</v>
      </c>
      <c r="X905" s="269" t="s">
        <v>1602</v>
      </c>
      <c r="Y905" s="269" t="s">
        <v>3370</v>
      </c>
      <c r="Z905" s="269" t="s">
        <v>1534</v>
      </c>
      <c r="AA905" s="111">
        <f t="shared" si="80"/>
        <v>12.75878</v>
      </c>
      <c r="AB905" s="261">
        <v>1.275878E7</v>
      </c>
      <c r="AC905" s="261">
        <v>2.63076E7</v>
      </c>
      <c r="AD905" s="251">
        <f t="shared" si="87"/>
        <v>26.874</v>
      </c>
      <c r="AE905" s="49">
        <v>2.6874E7</v>
      </c>
      <c r="AF905" s="258">
        <f t="shared" si="13"/>
        <v>0.4556707143</v>
      </c>
      <c r="AG905" s="269"/>
      <c r="AH905" s="257"/>
      <c r="AI905" s="273" t="s">
        <v>3636</v>
      </c>
      <c r="AJ905" s="255"/>
    </row>
    <row r="906" ht="15.75" customHeight="1">
      <c r="A906" s="281" t="s">
        <v>3644</v>
      </c>
      <c r="B906" s="49">
        <f t="shared" si="73"/>
        <v>52.597999</v>
      </c>
      <c r="C906" s="284">
        <f t="shared" si="83"/>
        <v>1.878499964</v>
      </c>
      <c r="D906" s="250">
        <f t="shared" si="3"/>
        <v>1.878499964</v>
      </c>
      <c r="E906" s="111">
        <v>28.0</v>
      </c>
      <c r="F906" s="111">
        <f t="shared" si="75"/>
        <v>30.697999</v>
      </c>
      <c r="G906" s="48">
        <f t="shared" si="5"/>
        <v>0.5836343508</v>
      </c>
      <c r="H906" s="111">
        <f t="shared" si="6"/>
        <v>21.9</v>
      </c>
      <c r="I906" s="252">
        <f t="shared" si="7"/>
        <v>0.4163656492</v>
      </c>
      <c r="J906" s="261">
        <v>5.2597999E7</v>
      </c>
      <c r="K906" s="268">
        <v>2014.0</v>
      </c>
      <c r="L906" s="254" t="s">
        <v>20</v>
      </c>
      <c r="M906" s="283"/>
      <c r="N906" s="283"/>
      <c r="O906" s="283"/>
      <c r="P906" s="283">
        <v>28.0</v>
      </c>
      <c r="Q906" s="268">
        <v>40.0</v>
      </c>
      <c r="R906" s="285">
        <f t="shared" si="76"/>
        <v>34</v>
      </c>
      <c r="S906" s="268">
        <v>44.0</v>
      </c>
      <c r="T906" s="268">
        <v>57.0</v>
      </c>
      <c r="U906" s="268">
        <f t="shared" si="77"/>
        <v>-13</v>
      </c>
      <c r="V906" s="268">
        <f t="shared" si="78"/>
        <v>50.5</v>
      </c>
      <c r="W906" s="285">
        <f t="shared" si="79"/>
        <v>-16.5</v>
      </c>
      <c r="X906" s="269" t="s">
        <v>1602</v>
      </c>
      <c r="Y906" s="269" t="s">
        <v>3645</v>
      </c>
      <c r="Z906" s="269" t="s">
        <v>1623</v>
      </c>
      <c r="AA906" s="111">
        <f t="shared" si="80"/>
        <v>12.242218</v>
      </c>
      <c r="AB906" s="261">
        <v>1.2242218E7</v>
      </c>
      <c r="AC906" s="261">
        <v>3.0697999E7</v>
      </c>
      <c r="AD906" s="251">
        <f t="shared" si="87"/>
        <v>21.9</v>
      </c>
      <c r="AE906" s="49">
        <v>2.19E7</v>
      </c>
      <c r="AF906" s="258">
        <f t="shared" si="13"/>
        <v>0.4372220714</v>
      </c>
      <c r="AG906" s="269"/>
      <c r="AH906" s="257"/>
      <c r="AI906" s="273" t="s">
        <v>3646</v>
      </c>
      <c r="AJ906" s="255"/>
    </row>
    <row r="907" ht="15.75" customHeight="1">
      <c r="A907" s="282" t="s">
        <v>2113</v>
      </c>
      <c r="B907" s="49">
        <f t="shared" si="73"/>
        <v>174.600318</v>
      </c>
      <c r="C907" s="284">
        <f t="shared" si="83"/>
        <v>5.8200106</v>
      </c>
      <c r="D907" s="250">
        <f t="shared" si="3"/>
        <v>5.8200106</v>
      </c>
      <c r="E907" s="111">
        <v>30.0</v>
      </c>
      <c r="F907" s="111">
        <f t="shared" si="75"/>
        <v>59.100318</v>
      </c>
      <c r="G907" s="48">
        <f t="shared" si="5"/>
        <v>0.3384891773</v>
      </c>
      <c r="H907" s="111">
        <f t="shared" si="6"/>
        <v>115.5</v>
      </c>
      <c r="I907" s="252">
        <f t="shared" si="7"/>
        <v>0.6615108227</v>
      </c>
      <c r="J907" s="261">
        <v>1.74600318E8</v>
      </c>
      <c r="K907" s="268">
        <v>2014.0</v>
      </c>
      <c r="L907" s="254" t="s">
        <v>20</v>
      </c>
      <c r="M907" s="283"/>
      <c r="N907" s="283"/>
      <c r="O907" s="283"/>
      <c r="P907" s="283">
        <v>92.0</v>
      </c>
      <c r="Q907" s="268">
        <v>88.0</v>
      </c>
      <c r="R907" s="285">
        <f t="shared" si="76"/>
        <v>90</v>
      </c>
      <c r="S907" s="268">
        <v>86.0</v>
      </c>
      <c r="T907" s="268">
        <v>83.0</v>
      </c>
      <c r="U907" s="268">
        <f t="shared" si="77"/>
        <v>3</v>
      </c>
      <c r="V907" s="268">
        <f t="shared" si="78"/>
        <v>84.5</v>
      </c>
      <c r="W907" s="285">
        <f t="shared" si="79"/>
        <v>5.5</v>
      </c>
      <c r="X907" s="269" t="s">
        <v>1565</v>
      </c>
      <c r="Y907" s="269" t="s">
        <v>2114</v>
      </c>
      <c r="Z907" s="269" t="s">
        <v>1534</v>
      </c>
      <c r="AA907" s="111">
        <f t="shared" si="80"/>
        <v>0.811166</v>
      </c>
      <c r="AB907" s="261">
        <v>811166.0</v>
      </c>
      <c r="AC907" s="261">
        <v>5.9100318E7</v>
      </c>
      <c r="AD907" s="251">
        <f t="shared" si="87"/>
        <v>115.5</v>
      </c>
      <c r="AE907" s="49">
        <v>1.155E8</v>
      </c>
      <c r="AF907" s="258">
        <f t="shared" si="13"/>
        <v>0.02703886667</v>
      </c>
      <c r="AG907" s="257" t="s">
        <v>1608</v>
      </c>
      <c r="AH907" s="269"/>
      <c r="AI907" s="273" t="s">
        <v>2115</v>
      </c>
      <c r="AJ907" s="255"/>
    </row>
    <row r="908" ht="15.75" customHeight="1">
      <c r="A908" s="281" t="s">
        <v>2953</v>
      </c>
      <c r="B908" s="49">
        <f t="shared" si="73"/>
        <v>87.937815</v>
      </c>
      <c r="C908" s="284">
        <f t="shared" si="83"/>
        <v>2.9312605</v>
      </c>
      <c r="D908" s="250">
        <f t="shared" si="3"/>
        <v>2.9312605</v>
      </c>
      <c r="E908" s="111">
        <v>30.0</v>
      </c>
      <c r="F908" s="111">
        <f t="shared" si="75"/>
        <v>30.477122</v>
      </c>
      <c r="G908" s="48">
        <f t="shared" si="5"/>
        <v>0.3465758388</v>
      </c>
      <c r="H908" s="111">
        <f t="shared" si="6"/>
        <v>57.360693</v>
      </c>
      <c r="I908" s="252">
        <f t="shared" si="7"/>
        <v>0.6522869939</v>
      </c>
      <c r="J908" s="261">
        <v>8.7937815E7</v>
      </c>
      <c r="K908" s="268">
        <v>2014.0</v>
      </c>
      <c r="L908" s="254" t="s">
        <v>20</v>
      </c>
      <c r="M908" s="283"/>
      <c r="N908" s="283"/>
      <c r="O908" s="283"/>
      <c r="P908" s="283">
        <v>28.0</v>
      </c>
      <c r="Q908" s="268">
        <v>40.0</v>
      </c>
      <c r="R908" s="285">
        <f t="shared" si="76"/>
        <v>34</v>
      </c>
      <c r="S908" s="268">
        <v>42.0</v>
      </c>
      <c r="T908" s="268">
        <v>59.0</v>
      </c>
      <c r="U908" s="268">
        <f t="shared" si="77"/>
        <v>-17</v>
      </c>
      <c r="V908" s="268">
        <f t="shared" si="78"/>
        <v>50.5</v>
      </c>
      <c r="W908" s="285">
        <f t="shared" si="79"/>
        <v>-16.5</v>
      </c>
      <c r="X908" s="269" t="s">
        <v>1395</v>
      </c>
      <c r="Y908" s="269" t="s">
        <v>1395</v>
      </c>
      <c r="Z908" s="269" t="s">
        <v>1534</v>
      </c>
      <c r="AA908" s="111">
        <f t="shared" si="80"/>
        <v>9.740471</v>
      </c>
      <c r="AB908" s="261">
        <v>9740471.0</v>
      </c>
      <c r="AC908" s="261">
        <v>3.0477122E7</v>
      </c>
      <c r="AD908" s="251">
        <f t="shared" si="87"/>
        <v>57.360693</v>
      </c>
      <c r="AE908" s="49">
        <v>5.7360693E7</v>
      </c>
      <c r="AF908" s="258">
        <f t="shared" si="13"/>
        <v>0.3246823667</v>
      </c>
      <c r="AG908" s="269"/>
      <c r="AH908" s="257"/>
      <c r="AI908" s="273" t="s">
        <v>2954</v>
      </c>
      <c r="AJ908" s="255"/>
    </row>
    <row r="909" ht="15.75" customHeight="1">
      <c r="A909" s="281" t="s">
        <v>4333</v>
      </c>
      <c r="B909" s="49">
        <f t="shared" si="73"/>
        <v>31.911598</v>
      </c>
      <c r="C909" s="284">
        <f t="shared" si="83"/>
        <v>1.063719933</v>
      </c>
      <c r="D909" s="250">
        <f t="shared" si="3"/>
        <v>1.063719933</v>
      </c>
      <c r="E909" s="111">
        <v>30.0</v>
      </c>
      <c r="F909" s="111">
        <f t="shared" si="75"/>
        <v>30.7031</v>
      </c>
      <c r="G909" s="48">
        <f t="shared" si="5"/>
        <v>0.9621298188</v>
      </c>
      <c r="H909" s="111">
        <f t="shared" si="6"/>
        <v>1.208498</v>
      </c>
      <c r="I909" s="252">
        <f t="shared" si="7"/>
        <v>0.03787018124</v>
      </c>
      <c r="J909" s="261">
        <v>3.1911598E7</v>
      </c>
      <c r="K909" s="268">
        <v>2014.0</v>
      </c>
      <c r="L909" s="254" t="s">
        <v>20</v>
      </c>
      <c r="M909" s="283"/>
      <c r="N909" s="283"/>
      <c r="O909" s="283"/>
      <c r="P909" s="283">
        <v>80.0</v>
      </c>
      <c r="Q909" s="268">
        <v>71.0</v>
      </c>
      <c r="R909" s="285">
        <f t="shared" si="76"/>
        <v>75.5</v>
      </c>
      <c r="S909" s="268">
        <v>70.0</v>
      </c>
      <c r="T909" s="268">
        <v>71.0</v>
      </c>
      <c r="U909" s="268">
        <f t="shared" si="77"/>
        <v>-1</v>
      </c>
      <c r="V909" s="268">
        <f t="shared" si="78"/>
        <v>70.5</v>
      </c>
      <c r="W909" s="285">
        <f t="shared" si="79"/>
        <v>5</v>
      </c>
      <c r="X909" s="269" t="s">
        <v>1634</v>
      </c>
      <c r="Y909" s="269" t="s">
        <v>4334</v>
      </c>
      <c r="Z909" s="269" t="s">
        <v>1529</v>
      </c>
      <c r="AA909" s="111">
        <f t="shared" si="80"/>
        <v>13.585915</v>
      </c>
      <c r="AB909" s="261">
        <v>1.3585915E7</v>
      </c>
      <c r="AC909" s="261">
        <v>3.07031E7</v>
      </c>
      <c r="AD909" s="251">
        <f t="shared" si="87"/>
        <v>1.208498</v>
      </c>
      <c r="AE909" s="49">
        <v>1208498.0</v>
      </c>
      <c r="AF909" s="258">
        <f t="shared" si="13"/>
        <v>0.4528638333</v>
      </c>
      <c r="AG909" s="269"/>
      <c r="AH909" s="257"/>
      <c r="AI909" s="273" t="s">
        <v>4335</v>
      </c>
      <c r="AJ909" s="255"/>
    </row>
    <row r="910" ht="15.75" customHeight="1">
      <c r="A910" s="281" t="s">
        <v>4703</v>
      </c>
      <c r="B910" s="49">
        <f t="shared" si="73"/>
        <v>15.391979</v>
      </c>
      <c r="C910" s="284">
        <f t="shared" si="83"/>
        <v>0.5130659667</v>
      </c>
      <c r="D910" s="250">
        <f t="shared" si="3"/>
        <v>0.5130659667</v>
      </c>
      <c r="E910" s="111">
        <v>30.0</v>
      </c>
      <c r="F910" s="111">
        <f t="shared" si="75"/>
        <v>7.791979</v>
      </c>
      <c r="G910" s="48">
        <f t="shared" si="5"/>
        <v>0.5062363326</v>
      </c>
      <c r="H910" s="111">
        <f t="shared" si="6"/>
        <v>7.6</v>
      </c>
      <c r="I910" s="252">
        <f t="shared" si="7"/>
        <v>0.4937636674</v>
      </c>
      <c r="J910" s="261">
        <v>1.5391979E7</v>
      </c>
      <c r="K910" s="268">
        <v>2014.0</v>
      </c>
      <c r="L910" s="254" t="s">
        <v>20</v>
      </c>
      <c r="M910" s="283"/>
      <c r="N910" s="283"/>
      <c r="O910" s="283"/>
      <c r="P910" s="283">
        <v>9.0</v>
      </c>
      <c r="Q910" s="268">
        <v>30.0</v>
      </c>
      <c r="R910" s="285">
        <f t="shared" si="76"/>
        <v>19.5</v>
      </c>
      <c r="S910" s="268">
        <v>57.0</v>
      </c>
      <c r="T910" s="268">
        <v>58.0</v>
      </c>
      <c r="U910" s="268">
        <f t="shared" si="77"/>
        <v>-1</v>
      </c>
      <c r="V910" s="268">
        <f t="shared" si="78"/>
        <v>57.5</v>
      </c>
      <c r="W910" s="285">
        <f t="shared" si="79"/>
        <v>-38</v>
      </c>
      <c r="X910" s="269" t="s">
        <v>1750</v>
      </c>
      <c r="Y910" s="269" t="s">
        <v>1750</v>
      </c>
      <c r="Z910" s="269" t="s">
        <v>1534</v>
      </c>
      <c r="AA910" s="111">
        <f t="shared" si="80"/>
        <v>3.921742</v>
      </c>
      <c r="AB910" s="261">
        <v>3921742.0</v>
      </c>
      <c r="AC910" s="261">
        <v>7791979.0</v>
      </c>
      <c r="AD910" s="251">
        <f t="shared" si="87"/>
        <v>7.6</v>
      </c>
      <c r="AE910" s="49">
        <v>7600000.0</v>
      </c>
      <c r="AF910" s="258">
        <f t="shared" si="13"/>
        <v>0.1307247333</v>
      </c>
      <c r="AG910" s="269"/>
      <c r="AH910" s="257"/>
      <c r="AI910" s="273" t="s">
        <v>4704</v>
      </c>
      <c r="AJ910" s="255"/>
    </row>
    <row r="911" ht="15.75" customHeight="1">
      <c r="A911" s="282" t="s">
        <v>1127</v>
      </c>
      <c r="B911" s="49">
        <f t="shared" si="73"/>
        <v>340.75064</v>
      </c>
      <c r="C911" s="284">
        <f t="shared" si="83"/>
        <v>10.02207765</v>
      </c>
      <c r="D911" s="250">
        <f t="shared" si="3"/>
        <v>10.02207765</v>
      </c>
      <c r="E911" s="111">
        <v>34.0</v>
      </c>
      <c r="F911" s="111">
        <f t="shared" si="75"/>
        <v>102.427862</v>
      </c>
      <c r="G911" s="48">
        <f t="shared" si="5"/>
        <v>0.3005947751</v>
      </c>
      <c r="H911" s="111">
        <f t="shared" si="6"/>
        <v>238.322778</v>
      </c>
      <c r="I911" s="252">
        <f t="shared" si="7"/>
        <v>0.6994052249</v>
      </c>
      <c r="J911" s="261">
        <v>3.4075064E8</v>
      </c>
      <c r="K911" s="268">
        <v>2014.0</v>
      </c>
      <c r="L911" s="254" t="s">
        <v>20</v>
      </c>
      <c r="M911" s="283"/>
      <c r="N911" s="283"/>
      <c r="O911" s="283"/>
      <c r="P911" s="283">
        <v>63.0</v>
      </c>
      <c r="Q911" s="268">
        <v>56.0</v>
      </c>
      <c r="R911" s="285">
        <f t="shared" si="76"/>
        <v>59.5</v>
      </c>
      <c r="S911" s="268">
        <v>68.0</v>
      </c>
      <c r="T911" s="268">
        <v>67.0</v>
      </c>
      <c r="U911" s="268">
        <f t="shared" si="77"/>
        <v>1</v>
      </c>
      <c r="V911" s="268">
        <f t="shared" si="78"/>
        <v>67.5</v>
      </c>
      <c r="W911" s="285">
        <f t="shared" si="79"/>
        <v>-8</v>
      </c>
      <c r="X911" s="269" t="s">
        <v>1602</v>
      </c>
      <c r="Y911" s="269" t="s">
        <v>1772</v>
      </c>
      <c r="Z911" s="269" t="s">
        <v>1534</v>
      </c>
      <c r="AA911" s="111">
        <f t="shared" si="80"/>
        <v>32.512804</v>
      </c>
      <c r="AB911" s="261">
        <v>3.2512804E7</v>
      </c>
      <c r="AC911" s="261">
        <v>1.02427862E8</v>
      </c>
      <c r="AD911" s="251">
        <f t="shared" si="87"/>
        <v>238.322778</v>
      </c>
      <c r="AE911" s="49">
        <v>2.38322778E8</v>
      </c>
      <c r="AF911" s="258">
        <f t="shared" si="13"/>
        <v>0.9562589412</v>
      </c>
      <c r="AG911" s="269"/>
      <c r="AH911" s="257"/>
      <c r="AI911" s="273" t="s">
        <v>1773</v>
      </c>
      <c r="AJ911" s="255"/>
    </row>
    <row r="912" ht="15.75" customHeight="1">
      <c r="A912" s="281" t="s">
        <v>3990</v>
      </c>
      <c r="B912" s="49">
        <f t="shared" si="73"/>
        <v>52.424533</v>
      </c>
      <c r="C912" s="284">
        <f t="shared" si="83"/>
        <v>1.456237028</v>
      </c>
      <c r="D912" s="250">
        <f t="shared" si="3"/>
        <v>1.456237028</v>
      </c>
      <c r="E912" s="111">
        <v>36.0</v>
      </c>
      <c r="F912" s="111">
        <f t="shared" si="75"/>
        <v>42.024533</v>
      </c>
      <c r="G912" s="48">
        <f t="shared" si="5"/>
        <v>0.8016195967</v>
      </c>
      <c r="H912" s="111">
        <f t="shared" si="6"/>
        <v>10.4</v>
      </c>
      <c r="I912" s="252">
        <f t="shared" si="7"/>
        <v>0.1983804033</v>
      </c>
      <c r="J912" s="261">
        <v>5.2424533E7</v>
      </c>
      <c r="K912" s="268">
        <v>2014.0</v>
      </c>
      <c r="L912" s="254" t="s">
        <v>20</v>
      </c>
      <c r="M912" s="283"/>
      <c r="N912" s="283"/>
      <c r="O912" s="283"/>
      <c r="P912" s="283">
        <v>67.0</v>
      </c>
      <c r="Q912" s="268">
        <v>58.0</v>
      </c>
      <c r="R912" s="285">
        <f t="shared" si="76"/>
        <v>62.5</v>
      </c>
      <c r="S912" s="268">
        <v>73.0</v>
      </c>
      <c r="T912" s="268">
        <v>54.0</v>
      </c>
      <c r="U912" s="268">
        <f t="shared" si="77"/>
        <v>19</v>
      </c>
      <c r="V912" s="268">
        <f t="shared" si="78"/>
        <v>63.5</v>
      </c>
      <c r="W912" s="285">
        <f t="shared" si="79"/>
        <v>-1</v>
      </c>
      <c r="X912" s="269" t="s">
        <v>1565</v>
      </c>
      <c r="Y912" s="269" t="s">
        <v>3991</v>
      </c>
      <c r="Z912" s="269" t="s">
        <v>1550</v>
      </c>
      <c r="AA912" s="111">
        <f t="shared" si="80"/>
        <v>15.873397</v>
      </c>
      <c r="AB912" s="261">
        <v>1.5873397E7</v>
      </c>
      <c r="AC912" s="261">
        <v>4.2024533E7</v>
      </c>
      <c r="AD912" s="251">
        <f t="shared" si="87"/>
        <v>10.4</v>
      </c>
      <c r="AE912" s="49">
        <v>1.04E7</v>
      </c>
      <c r="AF912" s="258">
        <f t="shared" si="13"/>
        <v>0.4409276944</v>
      </c>
      <c r="AG912" s="269"/>
      <c r="AH912" s="257"/>
      <c r="AI912" s="273" t="s">
        <v>3992</v>
      </c>
      <c r="AJ912" s="255"/>
    </row>
    <row r="913" ht="15.75" customHeight="1">
      <c r="A913" s="282" t="s">
        <v>542</v>
      </c>
      <c r="B913" s="49">
        <f t="shared" si="73"/>
        <v>458.8636</v>
      </c>
      <c r="C913" s="284">
        <f t="shared" si="83"/>
        <v>11.47159</v>
      </c>
      <c r="D913" s="250">
        <f t="shared" si="3"/>
        <v>11.47159</v>
      </c>
      <c r="E913" s="111">
        <v>40.0</v>
      </c>
      <c r="F913" s="111">
        <f t="shared" si="75"/>
        <v>126.6636</v>
      </c>
      <c r="G913" s="48">
        <f t="shared" si="5"/>
        <v>0.276037585</v>
      </c>
      <c r="H913" s="111">
        <f t="shared" si="6"/>
        <v>332.2</v>
      </c>
      <c r="I913" s="252">
        <f t="shared" si="7"/>
        <v>0.723962415</v>
      </c>
      <c r="J913" s="261">
        <v>4.588636E8</v>
      </c>
      <c r="K913" s="268">
        <v>2014.0</v>
      </c>
      <c r="L913" s="254" t="s">
        <v>20</v>
      </c>
      <c r="M913" s="283"/>
      <c r="N913" s="283"/>
      <c r="O913" s="283"/>
      <c r="P913" s="283">
        <v>66.0</v>
      </c>
      <c r="Q913" s="268">
        <v>61.0</v>
      </c>
      <c r="R913" s="285">
        <f t="shared" si="76"/>
        <v>63.5</v>
      </c>
      <c r="S913" s="268">
        <v>47.0</v>
      </c>
      <c r="T913" s="268">
        <v>60.0</v>
      </c>
      <c r="U913" s="268">
        <f t="shared" si="77"/>
        <v>-13</v>
      </c>
      <c r="V913" s="268">
        <f t="shared" si="78"/>
        <v>53.5</v>
      </c>
      <c r="W913" s="285">
        <f t="shared" si="79"/>
        <v>10</v>
      </c>
      <c r="X913" s="269" t="s">
        <v>1602</v>
      </c>
      <c r="Y913" s="269" t="s">
        <v>1726</v>
      </c>
      <c r="Z913" s="269" t="s">
        <v>1623</v>
      </c>
      <c r="AA913" s="111">
        <f t="shared" si="80"/>
        <v>43.89934</v>
      </c>
      <c r="AB913" s="261">
        <v>4.389934E7</v>
      </c>
      <c r="AC913" s="261">
        <v>1.266636E8</v>
      </c>
      <c r="AD913" s="251">
        <f t="shared" si="87"/>
        <v>332.2</v>
      </c>
      <c r="AE913" s="49">
        <v>3.322E8</v>
      </c>
      <c r="AF913" s="258">
        <f t="shared" si="13"/>
        <v>1.0974835</v>
      </c>
      <c r="AG913" s="269"/>
      <c r="AH913" s="257"/>
      <c r="AI913" s="273" t="s">
        <v>1727</v>
      </c>
      <c r="AJ913" s="255"/>
    </row>
    <row r="914" ht="15.75" customHeight="1">
      <c r="A914" s="282" t="s">
        <v>2238</v>
      </c>
      <c r="B914" s="49">
        <f t="shared" si="73"/>
        <v>196.781193</v>
      </c>
      <c r="C914" s="284">
        <f t="shared" si="83"/>
        <v>4.919529825</v>
      </c>
      <c r="D914" s="250">
        <f t="shared" si="3"/>
        <v>4.919529825</v>
      </c>
      <c r="E914" s="111">
        <v>40.0</v>
      </c>
      <c r="F914" s="111">
        <f t="shared" si="75"/>
        <v>83.911193</v>
      </c>
      <c r="G914" s="48">
        <f t="shared" si="5"/>
        <v>0.4264187635</v>
      </c>
      <c r="H914" s="111">
        <f t="shared" si="6"/>
        <v>112.87</v>
      </c>
      <c r="I914" s="252">
        <f t="shared" si="7"/>
        <v>0.5735812365</v>
      </c>
      <c r="J914" s="261">
        <v>1.96781193E8</v>
      </c>
      <c r="K914" s="268">
        <v>2014.0</v>
      </c>
      <c r="L914" s="254" t="s">
        <v>20</v>
      </c>
      <c r="M914" s="283"/>
      <c r="N914" s="283"/>
      <c r="O914" s="283"/>
      <c r="P914" s="283">
        <v>23.0</v>
      </c>
      <c r="Q914" s="268">
        <v>39.0</v>
      </c>
      <c r="R914" s="285">
        <f t="shared" si="76"/>
        <v>31</v>
      </c>
      <c r="S914" s="268">
        <v>57.0</v>
      </c>
      <c r="T914" s="268">
        <v>51.0</v>
      </c>
      <c r="U914" s="268">
        <f t="shared" si="77"/>
        <v>6</v>
      </c>
      <c r="V914" s="268">
        <f t="shared" si="78"/>
        <v>54</v>
      </c>
      <c r="W914" s="285">
        <f t="shared" si="79"/>
        <v>-23</v>
      </c>
      <c r="X914" s="269" t="s">
        <v>1543</v>
      </c>
      <c r="Y914" s="269" t="s">
        <v>1616</v>
      </c>
      <c r="Z914" s="269" t="s">
        <v>1623</v>
      </c>
      <c r="AA914" s="111">
        <f t="shared" si="80"/>
        <v>24.763752</v>
      </c>
      <c r="AB914" s="261">
        <v>2.4763752E7</v>
      </c>
      <c r="AC914" s="261">
        <v>8.3911193E7</v>
      </c>
      <c r="AD914" s="251">
        <f t="shared" si="87"/>
        <v>112.87</v>
      </c>
      <c r="AE914" s="49">
        <v>1.1287E8</v>
      </c>
      <c r="AF914" s="258">
        <f t="shared" si="13"/>
        <v>0.6190938</v>
      </c>
      <c r="AG914" s="269"/>
      <c r="AH914" s="257"/>
      <c r="AI914" s="273" t="s">
        <v>2239</v>
      </c>
      <c r="AJ914" s="255"/>
    </row>
    <row r="915" ht="15.75" customHeight="1">
      <c r="A915" s="282" t="s">
        <v>2386</v>
      </c>
      <c r="B915" s="49">
        <f t="shared" si="73"/>
        <v>169.83701</v>
      </c>
      <c r="C915" s="284">
        <f t="shared" si="83"/>
        <v>4.24592525</v>
      </c>
      <c r="D915" s="250">
        <f t="shared" si="3"/>
        <v>4.24592525</v>
      </c>
      <c r="E915" s="111">
        <v>40.0</v>
      </c>
      <c r="F915" s="111">
        <f t="shared" si="75"/>
        <v>86.20801</v>
      </c>
      <c r="G915" s="48">
        <f t="shared" si="5"/>
        <v>0.507592603</v>
      </c>
      <c r="H915" s="111">
        <f t="shared" si="6"/>
        <v>83.629</v>
      </c>
      <c r="I915" s="252">
        <f t="shared" si="7"/>
        <v>0.492407397</v>
      </c>
      <c r="J915" s="261">
        <v>1.6983701E8</v>
      </c>
      <c r="K915" s="268">
        <v>2014.0</v>
      </c>
      <c r="L915" s="254" t="s">
        <v>20</v>
      </c>
      <c r="M915" s="283"/>
      <c r="N915" s="283"/>
      <c r="O915" s="283"/>
      <c r="P915" s="283">
        <v>29.0</v>
      </c>
      <c r="Q915" s="268">
        <v>36.0</v>
      </c>
      <c r="R915" s="285">
        <f t="shared" si="76"/>
        <v>32.5</v>
      </c>
      <c r="S915" s="268">
        <v>38.0</v>
      </c>
      <c r="T915" s="268">
        <v>56.0</v>
      </c>
      <c r="U915" s="268">
        <f t="shared" si="77"/>
        <v>-18</v>
      </c>
      <c r="V915" s="268">
        <f t="shared" si="78"/>
        <v>47</v>
      </c>
      <c r="W915" s="285">
        <f t="shared" si="79"/>
        <v>-14.5</v>
      </c>
      <c r="X915" s="269" t="s">
        <v>1543</v>
      </c>
      <c r="Y915" s="269" t="s">
        <v>1543</v>
      </c>
      <c r="Z915" s="269" t="s">
        <v>1550</v>
      </c>
      <c r="AA915" s="111">
        <f t="shared" si="80"/>
        <v>36.111775</v>
      </c>
      <c r="AB915" s="261">
        <v>3.6111775E7</v>
      </c>
      <c r="AC915" s="261">
        <v>8.620801E7</v>
      </c>
      <c r="AD915" s="251">
        <f t="shared" si="87"/>
        <v>83.629</v>
      </c>
      <c r="AE915" s="49">
        <v>8.3629E7</v>
      </c>
      <c r="AF915" s="258">
        <f t="shared" si="13"/>
        <v>0.902794375</v>
      </c>
      <c r="AG915" s="269"/>
      <c r="AH915" s="257"/>
      <c r="AI915" s="273" t="s">
        <v>2387</v>
      </c>
      <c r="AJ915" s="255"/>
    </row>
    <row r="916" ht="15.75" customHeight="1">
      <c r="A916" s="281" t="s">
        <v>2825</v>
      </c>
      <c r="B916" s="49">
        <f t="shared" si="73"/>
        <v>126.79461</v>
      </c>
      <c r="C916" s="284">
        <f t="shared" si="83"/>
        <v>3.16986525</v>
      </c>
      <c r="D916" s="250">
        <f t="shared" si="3"/>
        <v>3.16986525</v>
      </c>
      <c r="E916" s="111">
        <v>40.0</v>
      </c>
      <c r="F916" s="111">
        <f t="shared" si="75"/>
        <v>46.29461</v>
      </c>
      <c r="G916" s="48">
        <f t="shared" si="5"/>
        <v>0.3651149682</v>
      </c>
      <c r="H916" s="111">
        <f t="shared" si="6"/>
        <v>80.5</v>
      </c>
      <c r="I916" s="252">
        <f t="shared" si="7"/>
        <v>0.6348850318</v>
      </c>
      <c r="J916" s="261">
        <v>1.2679461E8</v>
      </c>
      <c r="K916" s="268">
        <v>2014.0</v>
      </c>
      <c r="L916" s="254" t="s">
        <v>20</v>
      </c>
      <c r="M916" s="283"/>
      <c r="N916" s="283"/>
      <c r="O916" s="283"/>
      <c r="P916" s="283">
        <v>14.0</v>
      </c>
      <c r="Q916" s="268">
        <v>31.0</v>
      </c>
      <c r="R916" s="285">
        <f t="shared" si="76"/>
        <v>22.5</v>
      </c>
      <c r="S916" s="268">
        <v>64.0</v>
      </c>
      <c r="T916" s="268">
        <v>42.0</v>
      </c>
      <c r="U916" s="268">
        <f t="shared" si="77"/>
        <v>22</v>
      </c>
      <c r="V916" s="268">
        <f t="shared" si="78"/>
        <v>53</v>
      </c>
      <c r="W916" s="285">
        <f t="shared" si="79"/>
        <v>-30.5</v>
      </c>
      <c r="X916" s="269" t="s">
        <v>1543</v>
      </c>
      <c r="Y916" s="269" t="s">
        <v>1543</v>
      </c>
      <c r="Z916" s="269" t="s">
        <v>1623</v>
      </c>
      <c r="AA916" s="111">
        <f t="shared" si="80"/>
        <v>14.284031</v>
      </c>
      <c r="AB916" s="261">
        <v>1.4284031E7</v>
      </c>
      <c r="AC916" s="261">
        <v>4.629461E7</v>
      </c>
      <c r="AD916" s="251">
        <f t="shared" si="87"/>
        <v>80.5</v>
      </c>
      <c r="AE916" s="49">
        <v>8.05E7</v>
      </c>
      <c r="AF916" s="258">
        <f t="shared" si="13"/>
        <v>0.357100775</v>
      </c>
      <c r="AG916" s="269"/>
      <c r="AH916" s="257"/>
      <c r="AI916" s="273" t="s">
        <v>2826</v>
      </c>
      <c r="AJ916" s="255"/>
    </row>
    <row r="917" ht="15.75" customHeight="1">
      <c r="A917" s="281" t="s">
        <v>2834</v>
      </c>
      <c r="B917" s="49">
        <f t="shared" si="73"/>
        <v>126.069509</v>
      </c>
      <c r="C917" s="284">
        <f t="shared" si="83"/>
        <v>3.151737725</v>
      </c>
      <c r="D917" s="250">
        <f t="shared" si="3"/>
        <v>3.151737725</v>
      </c>
      <c r="E917" s="111">
        <v>40.0</v>
      </c>
      <c r="F917" s="111">
        <f t="shared" si="75"/>
        <v>38.543473</v>
      </c>
      <c r="G917" s="48">
        <f t="shared" si="5"/>
        <v>0.3057319197</v>
      </c>
      <c r="H917" s="111">
        <f t="shared" si="6"/>
        <v>87.526036</v>
      </c>
      <c r="I917" s="252">
        <f t="shared" si="7"/>
        <v>0.6942680803</v>
      </c>
      <c r="J917" s="261">
        <v>1.26069509E8</v>
      </c>
      <c r="K917" s="268">
        <v>2014.0</v>
      </c>
      <c r="L917" s="254" t="s">
        <v>20</v>
      </c>
      <c r="M917" s="283"/>
      <c r="N917" s="283"/>
      <c r="O917" s="283"/>
      <c r="P917" s="283">
        <v>17.0</v>
      </c>
      <c r="Q917" s="268">
        <v>36.0</v>
      </c>
      <c r="R917" s="285">
        <f t="shared" si="76"/>
        <v>26.5</v>
      </c>
      <c r="S917" s="268">
        <v>34.0</v>
      </c>
      <c r="T917" s="268">
        <v>30.0</v>
      </c>
      <c r="U917" s="268">
        <f t="shared" si="77"/>
        <v>4</v>
      </c>
      <c r="V917" s="268">
        <f t="shared" si="78"/>
        <v>32</v>
      </c>
      <c r="W917" s="285">
        <f t="shared" si="79"/>
        <v>-5.5</v>
      </c>
      <c r="X917" s="269" t="s">
        <v>1565</v>
      </c>
      <c r="Y917" s="269" t="s">
        <v>2114</v>
      </c>
      <c r="Z917" s="269" t="s">
        <v>1623</v>
      </c>
      <c r="AA917" s="111">
        <f t="shared" si="80"/>
        <v>14.608152</v>
      </c>
      <c r="AB917" s="261">
        <v>1.4608152E7</v>
      </c>
      <c r="AC917" s="261">
        <v>3.8543473E7</v>
      </c>
      <c r="AD917" s="251">
        <f t="shared" si="87"/>
        <v>87.526036</v>
      </c>
      <c r="AE917" s="49">
        <v>8.7526036E7</v>
      </c>
      <c r="AF917" s="258">
        <f t="shared" si="13"/>
        <v>0.3652038</v>
      </c>
      <c r="AG917" s="269"/>
      <c r="AH917" s="257"/>
      <c r="AI917" s="273" t="s">
        <v>2835</v>
      </c>
      <c r="AJ917" s="255"/>
    </row>
    <row r="918" ht="15.75" customHeight="1">
      <c r="A918" s="281" t="s">
        <v>3442</v>
      </c>
      <c r="B918" s="49">
        <f t="shared" si="73"/>
        <v>86.408083</v>
      </c>
      <c r="C918" s="284">
        <f t="shared" si="83"/>
        <v>2.160202075</v>
      </c>
      <c r="D918" s="250">
        <f t="shared" si="3"/>
        <v>2.160202075</v>
      </c>
      <c r="E918" s="111">
        <v>40.0</v>
      </c>
      <c r="F918" s="111">
        <f t="shared" si="75"/>
        <v>43.1393</v>
      </c>
      <c r="G918" s="48">
        <f t="shared" si="5"/>
        <v>0.4992507472</v>
      </c>
      <c r="H918" s="111">
        <f t="shared" si="6"/>
        <v>43.268783</v>
      </c>
      <c r="I918" s="252">
        <f t="shared" si="7"/>
        <v>0.5007492528</v>
      </c>
      <c r="J918" s="261">
        <v>8.6408083E7</v>
      </c>
      <c r="K918" s="268">
        <v>2014.0</v>
      </c>
      <c r="L918" s="254" t="s">
        <v>20</v>
      </c>
      <c r="M918" s="283"/>
      <c r="N918" s="283"/>
      <c r="O918" s="283"/>
      <c r="P918" s="283">
        <v>33.0</v>
      </c>
      <c r="Q918" s="268">
        <v>44.0</v>
      </c>
      <c r="R918" s="285">
        <f t="shared" si="76"/>
        <v>38.5</v>
      </c>
      <c r="S918" s="268">
        <v>40.0</v>
      </c>
      <c r="T918" s="268">
        <v>51.0</v>
      </c>
      <c r="U918" s="268">
        <f t="shared" si="77"/>
        <v>-11</v>
      </c>
      <c r="V918" s="268">
        <f t="shared" si="78"/>
        <v>45.5</v>
      </c>
      <c r="W918" s="285">
        <f t="shared" si="79"/>
        <v>-7</v>
      </c>
      <c r="X918" s="269" t="s">
        <v>1543</v>
      </c>
      <c r="Y918" s="269" t="s">
        <v>3443</v>
      </c>
      <c r="Z918" s="269" t="s">
        <v>1623</v>
      </c>
      <c r="AA918" s="111">
        <f t="shared" si="80"/>
        <v>16.797385</v>
      </c>
      <c r="AB918" s="261">
        <v>1.6797385E7</v>
      </c>
      <c r="AC918" s="261">
        <v>4.31393E7</v>
      </c>
      <c r="AD918" s="251">
        <f t="shared" si="87"/>
        <v>43.268783</v>
      </c>
      <c r="AE918" s="49">
        <v>4.3268783E7</v>
      </c>
      <c r="AF918" s="258">
        <f t="shared" si="13"/>
        <v>0.419934625</v>
      </c>
      <c r="AG918" s="269"/>
      <c r="AH918" s="257"/>
      <c r="AI918" s="273" t="s">
        <v>3444</v>
      </c>
      <c r="AJ918" s="255"/>
    </row>
    <row r="919" ht="15.75" customHeight="1">
      <c r="A919" s="281" t="s">
        <v>3796</v>
      </c>
      <c r="B919" s="49">
        <f t="shared" si="73"/>
        <v>67.347013</v>
      </c>
      <c r="C919" s="284">
        <f t="shared" si="83"/>
        <v>1.683675325</v>
      </c>
      <c r="D919" s="250">
        <f t="shared" si="3"/>
        <v>1.683675325</v>
      </c>
      <c r="E919" s="111">
        <v>40.0</v>
      </c>
      <c r="F919" s="111">
        <f t="shared" si="75"/>
        <v>47.047013</v>
      </c>
      <c r="G919" s="48">
        <f t="shared" si="5"/>
        <v>0.6985760898</v>
      </c>
      <c r="H919" s="111">
        <f t="shared" si="6"/>
        <v>20.3</v>
      </c>
      <c r="I919" s="252">
        <f t="shared" si="7"/>
        <v>0.3014239102</v>
      </c>
      <c r="J919" s="261">
        <v>6.7347013E7</v>
      </c>
      <c r="K919" s="268">
        <v>2014.0</v>
      </c>
      <c r="L919" s="254" t="s">
        <v>20</v>
      </c>
      <c r="M919" s="283"/>
      <c r="N919" s="283"/>
      <c r="O919" s="283"/>
      <c r="P919" s="283">
        <v>53.0</v>
      </c>
      <c r="Q919" s="268">
        <v>54.0</v>
      </c>
      <c r="R919" s="285">
        <f t="shared" si="76"/>
        <v>53.5</v>
      </c>
      <c r="S919" s="268">
        <v>63.0</v>
      </c>
      <c r="T919" s="268">
        <v>69.0</v>
      </c>
      <c r="U919" s="268">
        <f t="shared" si="77"/>
        <v>-6</v>
      </c>
      <c r="V919" s="268">
        <f t="shared" si="78"/>
        <v>66</v>
      </c>
      <c r="W919" s="285">
        <f t="shared" si="79"/>
        <v>-12.5</v>
      </c>
      <c r="X919" s="269" t="s">
        <v>1634</v>
      </c>
      <c r="Y919" s="269" t="s">
        <v>3797</v>
      </c>
      <c r="Z919" s="269" t="s">
        <v>1534</v>
      </c>
      <c r="AA919" s="111">
        <f t="shared" si="80"/>
        <v>13.319371</v>
      </c>
      <c r="AB919" s="261">
        <v>1.3319371E7</v>
      </c>
      <c r="AC919" s="261">
        <v>4.7047013E7</v>
      </c>
      <c r="AD919" s="251">
        <f t="shared" si="87"/>
        <v>20.3</v>
      </c>
      <c r="AE919" s="49">
        <v>2.03E7</v>
      </c>
      <c r="AF919" s="258">
        <f t="shared" si="13"/>
        <v>0.332984275</v>
      </c>
      <c r="AG919" s="269"/>
      <c r="AH919" s="257"/>
      <c r="AI919" s="273" t="s">
        <v>3798</v>
      </c>
      <c r="AJ919" s="255"/>
    </row>
    <row r="920" ht="15.75" customHeight="1">
      <c r="A920" s="281" t="s">
        <v>3087</v>
      </c>
      <c r="B920" s="49">
        <f t="shared" si="73"/>
        <v>113.307962</v>
      </c>
      <c r="C920" s="284">
        <f t="shared" si="83"/>
        <v>2.697808619</v>
      </c>
      <c r="D920" s="250">
        <f t="shared" si="3"/>
        <v>2.697808619</v>
      </c>
      <c r="E920" s="111">
        <v>42.0</v>
      </c>
      <c r="F920" s="111">
        <f t="shared" si="75"/>
        <v>64.251541</v>
      </c>
      <c r="G920" s="48">
        <f t="shared" si="5"/>
        <v>0.5670523048</v>
      </c>
      <c r="H920" s="111">
        <f t="shared" si="6"/>
        <v>49.056421</v>
      </c>
      <c r="I920" s="252">
        <f t="shared" si="7"/>
        <v>0.4329476952</v>
      </c>
      <c r="J920" s="261">
        <v>1.13307962E8</v>
      </c>
      <c r="K920" s="268">
        <v>2014.0</v>
      </c>
      <c r="L920" s="254" t="s">
        <v>20</v>
      </c>
      <c r="M920" s="283"/>
      <c r="N920" s="283"/>
      <c r="O920" s="283"/>
      <c r="P920" s="283">
        <v>10.0</v>
      </c>
      <c r="Q920" s="268">
        <v>37.0</v>
      </c>
      <c r="R920" s="285">
        <f t="shared" si="76"/>
        <v>23.5</v>
      </c>
      <c r="S920" s="268">
        <v>45.0</v>
      </c>
      <c r="T920" s="268">
        <v>42.0</v>
      </c>
      <c r="U920" s="268">
        <f t="shared" si="77"/>
        <v>3</v>
      </c>
      <c r="V920" s="268">
        <f t="shared" si="78"/>
        <v>43.5</v>
      </c>
      <c r="W920" s="285">
        <f t="shared" si="79"/>
        <v>-20</v>
      </c>
      <c r="X920" s="269" t="s">
        <v>1694</v>
      </c>
      <c r="Y920" s="269" t="s">
        <v>2249</v>
      </c>
      <c r="Z920" s="269" t="s">
        <v>1534</v>
      </c>
      <c r="AA920" s="111">
        <f t="shared" si="80"/>
        <v>19.423</v>
      </c>
      <c r="AB920" s="261">
        <v>1.9423E7</v>
      </c>
      <c r="AC920" s="261">
        <v>6.4251541E7</v>
      </c>
      <c r="AD920" s="251">
        <f t="shared" si="87"/>
        <v>49.056421</v>
      </c>
      <c r="AE920" s="49">
        <v>4.9056421E7</v>
      </c>
      <c r="AF920" s="258">
        <f t="shared" si="13"/>
        <v>0.462452381</v>
      </c>
      <c r="AG920" s="269"/>
      <c r="AH920" s="257"/>
      <c r="AI920" s="273" t="s">
        <v>3088</v>
      </c>
      <c r="AJ920" s="255"/>
    </row>
    <row r="921" ht="15.75" customHeight="1">
      <c r="A921" s="281" t="s">
        <v>3182</v>
      </c>
      <c r="B921" s="49">
        <f t="shared" si="73"/>
        <v>106.645357</v>
      </c>
      <c r="C921" s="284">
        <f t="shared" si="83"/>
        <v>2.539175167</v>
      </c>
      <c r="D921" s="250">
        <f t="shared" si="3"/>
        <v>2.539175167</v>
      </c>
      <c r="E921" s="111">
        <v>42.0</v>
      </c>
      <c r="F921" s="111">
        <f t="shared" si="75"/>
        <v>54.445357</v>
      </c>
      <c r="G921" s="48">
        <f t="shared" si="5"/>
        <v>0.510527214</v>
      </c>
      <c r="H921" s="111">
        <f t="shared" si="6"/>
        <v>52.2</v>
      </c>
      <c r="I921" s="252">
        <f t="shared" si="7"/>
        <v>0.489472786</v>
      </c>
      <c r="J921" s="261">
        <v>1.06645357E8</v>
      </c>
      <c r="K921" s="268">
        <v>2014.0</v>
      </c>
      <c r="L921" s="254" t="s">
        <v>20</v>
      </c>
      <c r="M921" s="283"/>
      <c r="N921" s="283"/>
      <c r="O921" s="283"/>
      <c r="P921" s="283">
        <v>35.0</v>
      </c>
      <c r="Q921" s="268">
        <v>40.0</v>
      </c>
      <c r="R921" s="285">
        <f t="shared" si="76"/>
        <v>37.5</v>
      </c>
      <c r="S921" s="268">
        <v>50.0</v>
      </c>
      <c r="T921" s="268">
        <v>62.0</v>
      </c>
      <c r="U921" s="268">
        <f t="shared" si="77"/>
        <v>-12</v>
      </c>
      <c r="V921" s="268">
        <f t="shared" si="78"/>
        <v>56</v>
      </c>
      <c r="W921" s="285">
        <f t="shared" si="79"/>
        <v>-18.5</v>
      </c>
      <c r="X921" s="269" t="s">
        <v>1543</v>
      </c>
      <c r="Y921" s="269" t="s">
        <v>2336</v>
      </c>
      <c r="Z921" s="269" t="s">
        <v>1550</v>
      </c>
      <c r="AA921" s="111">
        <f t="shared" si="80"/>
        <v>15.457418</v>
      </c>
      <c r="AB921" s="261">
        <v>1.5457418E7</v>
      </c>
      <c r="AC921" s="261">
        <v>5.4445357E7</v>
      </c>
      <c r="AD921" s="251">
        <f t="shared" si="87"/>
        <v>52.2</v>
      </c>
      <c r="AE921" s="49">
        <v>5.22E7</v>
      </c>
      <c r="AF921" s="258">
        <f t="shared" si="13"/>
        <v>0.3680337619</v>
      </c>
      <c r="AG921" s="269"/>
      <c r="AH921" s="257"/>
      <c r="AI921" s="273" t="s">
        <v>3183</v>
      </c>
      <c r="AJ921" s="255"/>
    </row>
    <row r="922" ht="15.75" customHeight="1">
      <c r="A922" s="281" t="s">
        <v>4848</v>
      </c>
      <c r="B922" s="49">
        <f t="shared" si="73"/>
        <v>11.305175</v>
      </c>
      <c r="C922" s="284">
        <f t="shared" si="83"/>
        <v>0.2629110465</v>
      </c>
      <c r="D922" s="250">
        <f t="shared" si="3"/>
        <v>0.2629110465</v>
      </c>
      <c r="E922" s="111">
        <v>43.0</v>
      </c>
      <c r="F922" s="111">
        <f t="shared" si="75"/>
        <v>6.105175</v>
      </c>
      <c r="G922" s="48">
        <f t="shared" si="5"/>
        <v>0.5400336572</v>
      </c>
      <c r="H922" s="111">
        <f t="shared" si="6"/>
        <v>5.2</v>
      </c>
      <c r="I922" s="252">
        <f t="shared" si="7"/>
        <v>0.4599663428</v>
      </c>
      <c r="J922" s="261">
        <v>1.1305175E7</v>
      </c>
      <c r="K922" s="268">
        <v>2014.0</v>
      </c>
      <c r="L922" s="254" t="s">
        <v>20</v>
      </c>
      <c r="M922" s="283"/>
      <c r="N922" s="283"/>
      <c r="O922" s="283"/>
      <c r="P922" s="283">
        <v>53.0</v>
      </c>
      <c r="Q922" s="268">
        <v>52.0</v>
      </c>
      <c r="R922" s="285">
        <f t="shared" si="76"/>
        <v>52.5</v>
      </c>
      <c r="S922" s="268">
        <v>50.0</v>
      </c>
      <c r="T922" s="268">
        <v>61.0</v>
      </c>
      <c r="U922" s="268">
        <f t="shared" si="77"/>
        <v>-11</v>
      </c>
      <c r="V922" s="268">
        <f t="shared" si="78"/>
        <v>55.5</v>
      </c>
      <c r="W922" s="285">
        <f t="shared" si="79"/>
        <v>-3</v>
      </c>
      <c r="X922" s="269" t="s">
        <v>1543</v>
      </c>
      <c r="Y922" s="269" t="s">
        <v>1543</v>
      </c>
      <c r="Z922" s="269" t="s">
        <v>1540</v>
      </c>
      <c r="AA922" s="111">
        <f t="shared" si="80"/>
        <v>1.794666</v>
      </c>
      <c r="AB922" s="261">
        <v>1794666.0</v>
      </c>
      <c r="AC922" s="261">
        <v>6105175.0</v>
      </c>
      <c r="AD922" s="251">
        <f t="shared" si="87"/>
        <v>5.2</v>
      </c>
      <c r="AE922" s="49">
        <v>5200000.0</v>
      </c>
      <c r="AF922" s="258">
        <f t="shared" si="13"/>
        <v>0.0417364186</v>
      </c>
      <c r="AG922" s="269"/>
      <c r="AH922" s="257"/>
      <c r="AI922" s="273" t="s">
        <v>4849</v>
      </c>
      <c r="AJ922" s="255"/>
    </row>
    <row r="923" ht="15.75" customHeight="1">
      <c r="A923" s="281" t="s">
        <v>3623</v>
      </c>
      <c r="B923" s="49">
        <f t="shared" si="73"/>
        <v>86.165646</v>
      </c>
      <c r="C923" s="284">
        <f t="shared" si="83"/>
        <v>1.914792133</v>
      </c>
      <c r="D923" s="250">
        <f t="shared" si="3"/>
        <v>1.914792133</v>
      </c>
      <c r="E923" s="111">
        <v>45.0</v>
      </c>
      <c r="F923" s="111">
        <f t="shared" si="75"/>
        <v>14.904384</v>
      </c>
      <c r="G923" s="48">
        <f t="shared" si="5"/>
        <v>0.1729736234</v>
      </c>
      <c r="H923" s="111">
        <f t="shared" si="6"/>
        <v>71.261262</v>
      </c>
      <c r="I923" s="252">
        <f t="shared" si="7"/>
        <v>0.8270263766</v>
      </c>
      <c r="J923" s="261">
        <v>8.6165646E7</v>
      </c>
      <c r="K923" s="268">
        <v>2014.0</v>
      </c>
      <c r="L923" s="254" t="s">
        <v>20</v>
      </c>
      <c r="M923" s="283"/>
      <c r="N923" s="283"/>
      <c r="O923" s="283"/>
      <c r="P923" s="283">
        <v>43.0</v>
      </c>
      <c r="Q923" s="268">
        <v>45.0</v>
      </c>
      <c r="R923" s="285">
        <f t="shared" si="76"/>
        <v>44</v>
      </c>
      <c r="S923" s="268">
        <v>57.0</v>
      </c>
      <c r="T923" s="268">
        <v>49.0</v>
      </c>
      <c r="U923" s="268">
        <f t="shared" si="77"/>
        <v>8</v>
      </c>
      <c r="V923" s="268">
        <f t="shared" si="78"/>
        <v>53</v>
      </c>
      <c r="W923" s="285">
        <f t="shared" si="79"/>
        <v>-9</v>
      </c>
      <c r="X923" s="257" t="s">
        <v>1605</v>
      </c>
      <c r="Y923" s="269" t="s">
        <v>3624</v>
      </c>
      <c r="Z923" s="269" t="s">
        <v>1550</v>
      </c>
      <c r="AA923" s="111">
        <f t="shared" si="80"/>
        <v>6.469857</v>
      </c>
      <c r="AB923" s="261">
        <v>6469857.0</v>
      </c>
      <c r="AC923" s="261">
        <v>1.4904384E7</v>
      </c>
      <c r="AD923" s="251">
        <f t="shared" si="87"/>
        <v>71.261262</v>
      </c>
      <c r="AE923" s="49">
        <v>7.1261262E7</v>
      </c>
      <c r="AF923" s="258">
        <f t="shared" si="13"/>
        <v>0.1437746</v>
      </c>
      <c r="AG923" s="269"/>
      <c r="AH923" s="257"/>
      <c r="AI923" s="273" t="s">
        <v>3625</v>
      </c>
      <c r="AJ923" s="255"/>
    </row>
    <row r="924" ht="15.75" customHeight="1">
      <c r="A924" s="282" t="s">
        <v>28</v>
      </c>
      <c r="B924" s="49">
        <f t="shared" si="73"/>
        <v>331.333876</v>
      </c>
      <c r="C924" s="284">
        <f t="shared" si="83"/>
        <v>6.62667752</v>
      </c>
      <c r="D924" s="250">
        <f t="shared" si="3"/>
        <v>6.62667752</v>
      </c>
      <c r="E924" s="111">
        <v>50.0</v>
      </c>
      <c r="F924" s="111">
        <f t="shared" si="75"/>
        <v>191.719337</v>
      </c>
      <c r="G924" s="48">
        <f t="shared" si="5"/>
        <v>0.578628842</v>
      </c>
      <c r="H924" s="111">
        <f t="shared" si="6"/>
        <v>139.614539</v>
      </c>
      <c r="I924" s="252">
        <f t="shared" si="7"/>
        <v>0.421371158</v>
      </c>
      <c r="J924" s="261">
        <v>3.31333876E8</v>
      </c>
      <c r="K924" s="268">
        <v>2014.0</v>
      </c>
      <c r="L924" s="254" t="s">
        <v>20</v>
      </c>
      <c r="M924" s="283"/>
      <c r="N924" s="283"/>
      <c r="O924" s="283"/>
      <c r="P924" s="283">
        <v>85.0</v>
      </c>
      <c r="Q924" s="268">
        <v>71.0</v>
      </c>
      <c r="R924" s="285">
        <f t="shared" si="76"/>
        <v>78</v>
      </c>
      <c r="S924" s="268">
        <v>78.0</v>
      </c>
      <c r="T924" s="268">
        <v>74.0</v>
      </c>
      <c r="U924" s="268">
        <f t="shared" si="77"/>
        <v>4</v>
      </c>
      <c r="V924" s="268">
        <f t="shared" si="78"/>
        <v>76</v>
      </c>
      <c r="W924" s="285">
        <f t="shared" si="79"/>
        <v>2</v>
      </c>
      <c r="X924" s="269" t="s">
        <v>1602</v>
      </c>
      <c r="Y924" s="269" t="s">
        <v>1958</v>
      </c>
      <c r="Z924" s="269" t="s">
        <v>1534</v>
      </c>
      <c r="AA924" s="111">
        <f t="shared" si="80"/>
        <v>57.071445</v>
      </c>
      <c r="AB924" s="261">
        <v>5.7071445E7</v>
      </c>
      <c r="AC924" s="261">
        <v>1.91719337E8</v>
      </c>
      <c r="AD924" s="251">
        <f t="shared" si="87"/>
        <v>139.614539</v>
      </c>
      <c r="AE924" s="49">
        <v>1.39614539E8</v>
      </c>
      <c r="AF924" s="258">
        <f t="shared" si="13"/>
        <v>1.1414289</v>
      </c>
      <c r="AG924" s="269"/>
      <c r="AH924" s="257"/>
      <c r="AI924" s="273" t="s">
        <v>2026</v>
      </c>
      <c r="AJ924" s="255"/>
    </row>
    <row r="925" ht="15.75" customHeight="1">
      <c r="A925" s="282" t="s">
        <v>2328</v>
      </c>
      <c r="B925" s="49">
        <f t="shared" si="73"/>
        <v>222.8096</v>
      </c>
      <c r="C925" s="284">
        <f t="shared" si="83"/>
        <v>4.456192</v>
      </c>
      <c r="D925" s="250">
        <f t="shared" si="3"/>
        <v>4.456192</v>
      </c>
      <c r="E925" s="111">
        <v>50.0</v>
      </c>
      <c r="F925" s="111">
        <f t="shared" si="75"/>
        <v>92.1686</v>
      </c>
      <c r="G925" s="48">
        <f t="shared" si="5"/>
        <v>0.4136652999</v>
      </c>
      <c r="H925" s="111">
        <f t="shared" si="6"/>
        <v>130.641</v>
      </c>
      <c r="I925" s="252">
        <f t="shared" si="7"/>
        <v>0.5863347001</v>
      </c>
      <c r="J925" s="261">
        <v>2.228096E8</v>
      </c>
      <c r="K925" s="268">
        <v>2014.0</v>
      </c>
      <c r="L925" s="254" t="s">
        <v>20</v>
      </c>
      <c r="M925" s="283"/>
      <c r="N925" s="283"/>
      <c r="O925" s="283"/>
      <c r="P925" s="283">
        <v>60.0</v>
      </c>
      <c r="Q925" s="268">
        <v>56.0</v>
      </c>
      <c r="R925" s="285">
        <f t="shared" si="76"/>
        <v>58</v>
      </c>
      <c r="S925" s="268">
        <v>64.0</v>
      </c>
      <c r="T925" s="268">
        <v>71.0</v>
      </c>
      <c r="U925" s="268">
        <f t="shared" si="77"/>
        <v>-7</v>
      </c>
      <c r="V925" s="268">
        <f t="shared" si="78"/>
        <v>67.5</v>
      </c>
      <c r="W925" s="285">
        <f t="shared" si="79"/>
        <v>-9.5</v>
      </c>
      <c r="X925" s="269" t="s">
        <v>1602</v>
      </c>
      <c r="Y925" s="269" t="s">
        <v>2329</v>
      </c>
      <c r="Z925" s="269" t="s">
        <v>1623</v>
      </c>
      <c r="AA925" s="111">
        <f t="shared" si="80"/>
        <v>28.875635</v>
      </c>
      <c r="AB925" s="261">
        <v>2.8875635E7</v>
      </c>
      <c r="AC925" s="261">
        <v>9.21686E7</v>
      </c>
      <c r="AD925" s="251">
        <f t="shared" si="87"/>
        <v>130.641</v>
      </c>
      <c r="AE925" s="49">
        <v>1.30641E8</v>
      </c>
      <c r="AF925" s="258">
        <f t="shared" si="13"/>
        <v>0.5775127</v>
      </c>
      <c r="AG925" s="269"/>
      <c r="AH925" s="257"/>
      <c r="AI925" s="273" t="s">
        <v>2330</v>
      </c>
      <c r="AJ925" s="255"/>
    </row>
    <row r="926" ht="15.75" customHeight="1">
      <c r="A926" s="282" t="s">
        <v>2451</v>
      </c>
      <c r="B926" s="49">
        <f t="shared" si="73"/>
        <v>204.302372</v>
      </c>
      <c r="C926" s="284">
        <f t="shared" si="83"/>
        <v>4.08604744</v>
      </c>
      <c r="D926" s="250">
        <f t="shared" si="3"/>
        <v>4.08604744</v>
      </c>
      <c r="E926" s="111">
        <v>50.0</v>
      </c>
      <c r="F926" s="111">
        <f t="shared" si="75"/>
        <v>128.002372</v>
      </c>
      <c r="G926" s="48">
        <f t="shared" si="5"/>
        <v>0.6265339494</v>
      </c>
      <c r="H926" s="111">
        <f t="shared" si="6"/>
        <v>76.3</v>
      </c>
      <c r="I926" s="252">
        <f t="shared" si="7"/>
        <v>0.3734660506</v>
      </c>
      <c r="J926" s="261">
        <v>2.04302372E8</v>
      </c>
      <c r="K926" s="268">
        <v>2014.0</v>
      </c>
      <c r="L926" s="254" t="s">
        <v>20</v>
      </c>
      <c r="M926" s="283"/>
      <c r="N926" s="283"/>
      <c r="O926" s="283"/>
      <c r="P926" s="283">
        <v>71.0</v>
      </c>
      <c r="Q926" s="268">
        <v>69.0</v>
      </c>
      <c r="R926" s="285">
        <f t="shared" si="76"/>
        <v>70</v>
      </c>
      <c r="S926" s="268">
        <v>51.0</v>
      </c>
      <c r="T926" s="268">
        <v>61.0</v>
      </c>
      <c r="U926" s="268">
        <f t="shared" si="77"/>
        <v>-10</v>
      </c>
      <c r="V926" s="268">
        <f t="shared" si="78"/>
        <v>56</v>
      </c>
      <c r="W926" s="285">
        <f t="shared" si="79"/>
        <v>14</v>
      </c>
      <c r="X926" s="269" t="s">
        <v>1694</v>
      </c>
      <c r="Y926" s="269" t="s">
        <v>2452</v>
      </c>
      <c r="Z926" s="269" t="s">
        <v>1534</v>
      </c>
      <c r="AA926" s="111">
        <f t="shared" si="80"/>
        <v>31.051923</v>
      </c>
      <c r="AB926" s="261">
        <v>3.1051923E7</v>
      </c>
      <c r="AC926" s="261">
        <v>1.28002372E8</v>
      </c>
      <c r="AD926" s="251">
        <f t="shared" si="87"/>
        <v>76.3</v>
      </c>
      <c r="AE926" s="49">
        <v>7.63E7</v>
      </c>
      <c r="AF926" s="258">
        <f t="shared" si="13"/>
        <v>0.62103846</v>
      </c>
      <c r="AG926" s="269"/>
      <c r="AH926" s="257"/>
      <c r="AI926" s="273" t="s">
        <v>2453</v>
      </c>
      <c r="AJ926" s="255"/>
    </row>
    <row r="927" ht="15.75" customHeight="1">
      <c r="A927" s="281" t="s">
        <v>2805</v>
      </c>
      <c r="B927" s="49">
        <f t="shared" si="73"/>
        <v>160.602194</v>
      </c>
      <c r="C927" s="284">
        <f t="shared" si="83"/>
        <v>3.21204388</v>
      </c>
      <c r="D927" s="250">
        <f t="shared" si="3"/>
        <v>3.21204388</v>
      </c>
      <c r="E927" s="111">
        <v>50.0</v>
      </c>
      <c r="F927" s="111">
        <f t="shared" si="75"/>
        <v>47.602194</v>
      </c>
      <c r="G927" s="48">
        <f t="shared" si="5"/>
        <v>0.2963981551</v>
      </c>
      <c r="H927" s="111">
        <f t="shared" si="6"/>
        <v>113</v>
      </c>
      <c r="I927" s="252">
        <f t="shared" si="7"/>
        <v>0.7036018449</v>
      </c>
      <c r="J927" s="261">
        <v>1.60602194E8</v>
      </c>
      <c r="K927" s="268">
        <v>2014.0</v>
      </c>
      <c r="L927" s="254" t="s">
        <v>20</v>
      </c>
      <c r="M927" s="283"/>
      <c r="N927" s="283"/>
      <c r="O927" s="283"/>
      <c r="P927" s="283">
        <v>22.0</v>
      </c>
      <c r="Q927" s="268">
        <v>44.0</v>
      </c>
      <c r="R927" s="285">
        <f t="shared" si="76"/>
        <v>33</v>
      </c>
      <c r="S927" s="268">
        <v>43.0</v>
      </c>
      <c r="T927" s="268">
        <v>52.0</v>
      </c>
      <c r="U927" s="268">
        <f t="shared" si="77"/>
        <v>-9</v>
      </c>
      <c r="V927" s="268">
        <f t="shared" si="78"/>
        <v>47.5</v>
      </c>
      <c r="W927" s="285">
        <f t="shared" si="79"/>
        <v>-14.5</v>
      </c>
      <c r="X927" s="269" t="s">
        <v>1602</v>
      </c>
      <c r="Y927" s="269" t="s">
        <v>2182</v>
      </c>
      <c r="Z927" s="269" t="s">
        <v>1623</v>
      </c>
      <c r="AA927" s="111">
        <f t="shared" si="80"/>
        <v>17.346427</v>
      </c>
      <c r="AB927" s="261">
        <v>1.7346427E7</v>
      </c>
      <c r="AC927" s="261">
        <v>4.7602194E7</v>
      </c>
      <c r="AD927" s="251">
        <f t="shared" si="87"/>
        <v>113</v>
      </c>
      <c r="AE927" s="49">
        <v>1.13E8</v>
      </c>
      <c r="AF927" s="258">
        <f t="shared" si="13"/>
        <v>0.34692854</v>
      </c>
      <c r="AG927" s="269"/>
      <c r="AH927" s="257"/>
      <c r="AI927" s="273" t="s">
        <v>2806</v>
      </c>
      <c r="AJ927" s="255"/>
    </row>
    <row r="928" ht="15.75" customHeight="1">
      <c r="A928" s="281" t="s">
        <v>2925</v>
      </c>
      <c r="B928" s="49">
        <f t="shared" si="73"/>
        <v>151.165787</v>
      </c>
      <c r="C928" s="284">
        <f t="shared" si="83"/>
        <v>3.02331574</v>
      </c>
      <c r="D928" s="250">
        <f t="shared" si="3"/>
        <v>3.02331574</v>
      </c>
      <c r="E928" s="111">
        <v>50.0</v>
      </c>
      <c r="F928" s="111">
        <f t="shared" si="75"/>
        <v>59.165787</v>
      </c>
      <c r="G928" s="48">
        <f t="shared" si="5"/>
        <v>0.3913966789</v>
      </c>
      <c r="H928" s="111">
        <f t="shared" si="6"/>
        <v>92</v>
      </c>
      <c r="I928" s="252">
        <f t="shared" si="7"/>
        <v>0.6086033211</v>
      </c>
      <c r="J928" s="261">
        <v>1.51165787E8</v>
      </c>
      <c r="K928" s="268">
        <v>2014.0</v>
      </c>
      <c r="L928" s="254" t="s">
        <v>20</v>
      </c>
      <c r="M928" s="283"/>
      <c r="N928" s="283"/>
      <c r="O928" s="283"/>
      <c r="P928" s="283">
        <v>44.0</v>
      </c>
      <c r="Q928" s="268">
        <v>48.0</v>
      </c>
      <c r="R928" s="285">
        <f t="shared" si="76"/>
        <v>46</v>
      </c>
      <c r="S928" s="268">
        <v>57.0</v>
      </c>
      <c r="T928" s="268">
        <v>59.0</v>
      </c>
      <c r="U928" s="268">
        <f t="shared" si="77"/>
        <v>-2</v>
      </c>
      <c r="V928" s="268">
        <f t="shared" si="78"/>
        <v>58</v>
      </c>
      <c r="W928" s="285">
        <f t="shared" si="79"/>
        <v>-12</v>
      </c>
      <c r="X928" s="269" t="s">
        <v>1694</v>
      </c>
      <c r="Y928" s="269" t="s">
        <v>2249</v>
      </c>
      <c r="Z928" s="269" t="s">
        <v>1550</v>
      </c>
      <c r="AA928" s="111">
        <f t="shared" si="80"/>
        <v>17.509407</v>
      </c>
      <c r="AB928" s="261">
        <v>1.7509407E7</v>
      </c>
      <c r="AC928" s="261">
        <v>5.9165787E7</v>
      </c>
      <c r="AD928" s="251">
        <f t="shared" si="87"/>
        <v>92</v>
      </c>
      <c r="AE928" s="49">
        <v>9.2E7</v>
      </c>
      <c r="AF928" s="258">
        <f t="shared" si="13"/>
        <v>0.35018814</v>
      </c>
      <c r="AG928" s="269"/>
      <c r="AH928" s="257"/>
      <c r="AI928" s="273" t="s">
        <v>2926</v>
      </c>
      <c r="AJ928" s="255"/>
    </row>
    <row r="929" ht="15.75" customHeight="1">
      <c r="A929" s="281" t="s">
        <v>3602</v>
      </c>
      <c r="B929" s="49">
        <f t="shared" si="73"/>
        <v>97.437106</v>
      </c>
      <c r="C929" s="284">
        <f t="shared" si="83"/>
        <v>1.94874212</v>
      </c>
      <c r="D929" s="250">
        <f t="shared" si="3"/>
        <v>1.94874212</v>
      </c>
      <c r="E929" s="111">
        <v>50.0</v>
      </c>
      <c r="F929" s="111">
        <f t="shared" si="75"/>
        <v>50.151543</v>
      </c>
      <c r="G929" s="48">
        <f t="shared" si="5"/>
        <v>0.5147068202</v>
      </c>
      <c r="H929" s="111">
        <f t="shared" si="6"/>
        <v>47.285106</v>
      </c>
      <c r="I929" s="252">
        <f t="shared" si="7"/>
        <v>0.4852884896</v>
      </c>
      <c r="J929" s="261">
        <v>9.7437106E7</v>
      </c>
      <c r="K929" s="268">
        <v>2014.0</v>
      </c>
      <c r="L929" s="254" t="s">
        <v>20</v>
      </c>
      <c r="M929" s="283"/>
      <c r="N929" s="283"/>
      <c r="O929" s="283"/>
      <c r="P929" s="283">
        <v>82.0</v>
      </c>
      <c r="Q929" s="268">
        <v>67.0</v>
      </c>
      <c r="R929" s="285">
        <f t="shared" si="76"/>
        <v>74.5</v>
      </c>
      <c r="S929" s="268">
        <v>78.0</v>
      </c>
      <c r="T929" s="268">
        <v>73.0</v>
      </c>
      <c r="U929" s="268">
        <f t="shared" si="77"/>
        <v>5</v>
      </c>
      <c r="V929" s="268">
        <f t="shared" si="78"/>
        <v>75.5</v>
      </c>
      <c r="W929" s="285">
        <f t="shared" si="79"/>
        <v>-1</v>
      </c>
      <c r="X929" s="269" t="s">
        <v>1694</v>
      </c>
      <c r="Y929" s="269" t="s">
        <v>3603</v>
      </c>
      <c r="Z929" s="269" t="s">
        <v>1623</v>
      </c>
      <c r="AA929" s="111">
        <f t="shared" si="80"/>
        <v>17.005218</v>
      </c>
      <c r="AB929" s="261">
        <v>1.7005218E7</v>
      </c>
      <c r="AC929" s="261">
        <v>5.0151543E7</v>
      </c>
      <c r="AD929" s="251">
        <f t="shared" si="87"/>
        <v>47.285106</v>
      </c>
      <c r="AE929" s="49">
        <v>4.7285106E7</v>
      </c>
      <c r="AF929" s="258">
        <f t="shared" si="13"/>
        <v>0.34010436</v>
      </c>
      <c r="AG929" s="269"/>
      <c r="AH929" s="257"/>
      <c r="AI929" s="273" t="s">
        <v>3604</v>
      </c>
      <c r="AJ929" s="255"/>
    </row>
    <row r="930" ht="15.75" customHeight="1">
      <c r="A930" s="281" t="s">
        <v>3804</v>
      </c>
      <c r="B930" s="49">
        <f t="shared" si="73"/>
        <v>83.719388</v>
      </c>
      <c r="C930" s="284">
        <f t="shared" si="83"/>
        <v>1.67438776</v>
      </c>
      <c r="D930" s="250">
        <f t="shared" si="3"/>
        <v>1.67438776</v>
      </c>
      <c r="E930" s="111">
        <v>50.0</v>
      </c>
      <c r="F930" s="111">
        <f t="shared" si="75"/>
        <v>47.119388</v>
      </c>
      <c r="G930" s="48">
        <f t="shared" si="5"/>
        <v>0.5628252801</v>
      </c>
      <c r="H930" s="111">
        <f t="shared" si="6"/>
        <v>36.6</v>
      </c>
      <c r="I930" s="252">
        <f t="shared" si="7"/>
        <v>0.4371747199</v>
      </c>
      <c r="J930" s="261">
        <v>8.3719388E7</v>
      </c>
      <c r="K930" s="268">
        <v>2014.0</v>
      </c>
      <c r="L930" s="254" t="s">
        <v>20</v>
      </c>
      <c r="M930" s="283"/>
      <c r="N930" s="283"/>
      <c r="O930" s="283"/>
      <c r="P930" s="283">
        <v>47.0</v>
      </c>
      <c r="Q930" s="268">
        <v>48.0</v>
      </c>
      <c r="R930" s="285">
        <f t="shared" si="76"/>
        <v>47.5</v>
      </c>
      <c r="S930" s="268">
        <v>73.0</v>
      </c>
      <c r="T930" s="268">
        <v>71.0</v>
      </c>
      <c r="U930" s="268">
        <f t="shared" si="77"/>
        <v>2</v>
      </c>
      <c r="V930" s="268">
        <f t="shared" si="78"/>
        <v>72</v>
      </c>
      <c r="W930" s="285">
        <f t="shared" si="79"/>
        <v>-24.5</v>
      </c>
      <c r="X930" s="269" t="s">
        <v>1565</v>
      </c>
      <c r="Y930" s="269" t="s">
        <v>1565</v>
      </c>
      <c r="Z930" s="269" t="s">
        <v>1623</v>
      </c>
      <c r="AA930" s="111">
        <f t="shared" si="80"/>
        <v>13.116226</v>
      </c>
      <c r="AB930" s="261">
        <v>1.3116226E7</v>
      </c>
      <c r="AC930" s="261">
        <v>4.7119388E7</v>
      </c>
      <c r="AD930" s="251">
        <f t="shared" si="87"/>
        <v>36.6</v>
      </c>
      <c r="AE930" s="49">
        <v>3.66E7</v>
      </c>
      <c r="AF930" s="258">
        <f t="shared" si="13"/>
        <v>0.26232452</v>
      </c>
      <c r="AG930" s="269"/>
      <c r="AH930" s="257"/>
      <c r="AI930" s="273" t="s">
        <v>3805</v>
      </c>
      <c r="AJ930" s="255"/>
    </row>
    <row r="931" ht="15.75" customHeight="1">
      <c r="A931" s="281" t="s">
        <v>3862</v>
      </c>
      <c r="B931" s="49">
        <f t="shared" si="73"/>
        <v>80.383113</v>
      </c>
      <c r="C931" s="284">
        <f t="shared" si="83"/>
        <v>1.60766226</v>
      </c>
      <c r="D931" s="250">
        <f t="shared" si="3"/>
        <v>1.60766226</v>
      </c>
      <c r="E931" s="111">
        <v>50.0</v>
      </c>
      <c r="F931" s="111">
        <f t="shared" si="75"/>
        <v>51.183113</v>
      </c>
      <c r="G931" s="48">
        <f t="shared" si="5"/>
        <v>0.6367396222</v>
      </c>
      <c r="H931" s="111">
        <f t="shared" si="6"/>
        <v>29.2</v>
      </c>
      <c r="I931" s="252">
        <f t="shared" si="7"/>
        <v>0.3632603778</v>
      </c>
      <c r="J931" s="261">
        <v>8.0383113E7</v>
      </c>
      <c r="K931" s="268">
        <v>2014.0</v>
      </c>
      <c r="L931" s="254" t="s">
        <v>20</v>
      </c>
      <c r="M931" s="283"/>
      <c r="N931" s="283"/>
      <c r="O931" s="283"/>
      <c r="P931" s="283">
        <v>78.0</v>
      </c>
      <c r="Q931" s="268">
        <v>61.0</v>
      </c>
      <c r="R931" s="285">
        <f t="shared" si="76"/>
        <v>69.5</v>
      </c>
      <c r="S931" s="268">
        <v>59.0</v>
      </c>
      <c r="T931" s="268">
        <v>63.0</v>
      </c>
      <c r="U931" s="268">
        <f t="shared" si="77"/>
        <v>-4</v>
      </c>
      <c r="V931" s="268">
        <f t="shared" si="78"/>
        <v>61</v>
      </c>
      <c r="W931" s="285">
        <f t="shared" si="79"/>
        <v>8.5</v>
      </c>
      <c r="X931" s="269" t="s">
        <v>1694</v>
      </c>
      <c r="Y931" s="269" t="s">
        <v>3863</v>
      </c>
      <c r="Z931" s="269" t="s">
        <v>1550</v>
      </c>
      <c r="AA931" s="111">
        <f t="shared" si="80"/>
        <v>17.005126</v>
      </c>
      <c r="AB931" s="261">
        <v>1.7005126E7</v>
      </c>
      <c r="AC931" s="261">
        <v>5.1183113E7</v>
      </c>
      <c r="AD931" s="251">
        <f t="shared" si="87"/>
        <v>29.2</v>
      </c>
      <c r="AE931" s="49">
        <v>2.92E7</v>
      </c>
      <c r="AF931" s="258">
        <f t="shared" si="13"/>
        <v>0.34010252</v>
      </c>
      <c r="AG931" s="269"/>
      <c r="AH931" s="257"/>
      <c r="AI931" s="273" t="s">
        <v>3864</v>
      </c>
      <c r="AJ931" s="255"/>
    </row>
    <row r="932" ht="15.75" customHeight="1">
      <c r="A932" s="281" t="s">
        <v>2652</v>
      </c>
      <c r="B932" s="49">
        <f t="shared" si="73"/>
        <v>192.330738</v>
      </c>
      <c r="C932" s="284">
        <f t="shared" si="83"/>
        <v>3.496922509</v>
      </c>
      <c r="D932" s="250">
        <f t="shared" si="3"/>
        <v>3.496922509</v>
      </c>
      <c r="E932" s="111">
        <v>55.0</v>
      </c>
      <c r="F932" s="111">
        <f t="shared" si="75"/>
        <v>101.530738</v>
      </c>
      <c r="G932" s="48">
        <f t="shared" si="5"/>
        <v>0.5278965757</v>
      </c>
      <c r="H932" s="111">
        <f t="shared" si="6"/>
        <v>90.8</v>
      </c>
      <c r="I932" s="252">
        <f t="shared" si="7"/>
        <v>0.4721034243</v>
      </c>
      <c r="J932" s="261">
        <v>1.92330738E8</v>
      </c>
      <c r="K932" s="268">
        <v>2014.0</v>
      </c>
      <c r="L932" s="254" t="s">
        <v>20</v>
      </c>
      <c r="M932" s="283"/>
      <c r="N932" s="283"/>
      <c r="O932" s="283"/>
      <c r="P932" s="283">
        <v>61.0</v>
      </c>
      <c r="Q932" s="268">
        <v>57.0</v>
      </c>
      <c r="R932" s="285">
        <f t="shared" si="76"/>
        <v>59</v>
      </c>
      <c r="S932" s="268">
        <v>77.0</v>
      </c>
      <c r="T932" s="268">
        <v>68.0</v>
      </c>
      <c r="U932" s="268">
        <f t="shared" si="77"/>
        <v>9</v>
      </c>
      <c r="V932" s="268">
        <f t="shared" si="78"/>
        <v>72.5</v>
      </c>
      <c r="W932" s="285">
        <f t="shared" si="79"/>
        <v>-13.5</v>
      </c>
      <c r="X932" s="269" t="s">
        <v>1602</v>
      </c>
      <c r="Y932" s="269" t="s">
        <v>2653</v>
      </c>
      <c r="Z932" s="269" t="s">
        <v>1534</v>
      </c>
      <c r="AA932" s="111">
        <f t="shared" si="80"/>
        <v>34.137828</v>
      </c>
      <c r="AB932" s="261">
        <v>3.4137828E7</v>
      </c>
      <c r="AC932" s="261">
        <v>1.01530738E8</v>
      </c>
      <c r="AD932" s="251">
        <f t="shared" si="87"/>
        <v>90.8</v>
      </c>
      <c r="AE932" s="49">
        <v>9.08E7</v>
      </c>
      <c r="AF932" s="258">
        <f t="shared" si="13"/>
        <v>0.6206877818</v>
      </c>
      <c r="AG932" s="269"/>
      <c r="AH932" s="257"/>
      <c r="AI932" s="273" t="s">
        <v>2654</v>
      </c>
      <c r="AJ932" s="255"/>
    </row>
    <row r="933" ht="15.75" customHeight="1">
      <c r="A933" s="282" t="s">
        <v>65</v>
      </c>
      <c r="B933" s="49">
        <f t="shared" si="73"/>
        <v>541.695276</v>
      </c>
      <c r="C933" s="284">
        <f t="shared" si="83"/>
        <v>9.181275864</v>
      </c>
      <c r="D933" s="250">
        <f t="shared" si="3"/>
        <v>9.181275864</v>
      </c>
      <c r="E933" s="111">
        <v>59.0</v>
      </c>
      <c r="F933" s="111">
        <f t="shared" si="75"/>
        <v>348.295276</v>
      </c>
      <c r="G933" s="48">
        <f t="shared" si="5"/>
        <v>0.6429727033</v>
      </c>
      <c r="H933" s="111">
        <f t="shared" si="6"/>
        <v>193.4</v>
      </c>
      <c r="I933" s="252">
        <f t="shared" si="7"/>
        <v>0.3570272967</v>
      </c>
      <c r="J933" s="261">
        <v>5.41695276E8</v>
      </c>
      <c r="K933" s="268">
        <v>2014.0</v>
      </c>
      <c r="L933" s="254" t="s">
        <v>20</v>
      </c>
      <c r="M933" s="283"/>
      <c r="N933" s="283"/>
      <c r="O933" s="283"/>
      <c r="P933" s="283">
        <v>73.0</v>
      </c>
      <c r="Q933" s="268">
        <v>72.0</v>
      </c>
      <c r="R933" s="285">
        <f t="shared" si="76"/>
        <v>72.5</v>
      </c>
      <c r="S933" s="268">
        <v>86.0</v>
      </c>
      <c r="T933" s="268">
        <v>66.0</v>
      </c>
      <c r="U933" s="268">
        <f t="shared" si="77"/>
        <v>20</v>
      </c>
      <c r="V933" s="268">
        <f t="shared" si="78"/>
        <v>76</v>
      </c>
      <c r="W933" s="285">
        <f t="shared" si="79"/>
        <v>-3.5</v>
      </c>
      <c r="X933" s="270" t="s">
        <v>1602</v>
      </c>
      <c r="Y933" s="270" t="s">
        <v>1801</v>
      </c>
      <c r="Z933" s="269" t="s">
        <v>1654</v>
      </c>
      <c r="AA933" s="111">
        <f t="shared" si="80"/>
        <v>89.269066</v>
      </c>
      <c r="AB933" s="261">
        <v>8.9269066E7</v>
      </c>
      <c r="AC933" s="261">
        <v>3.48295276E8</v>
      </c>
      <c r="AD933" s="251">
        <f t="shared" si="87"/>
        <v>193.4</v>
      </c>
      <c r="AE933" s="49">
        <v>1.934E8</v>
      </c>
      <c r="AF933" s="258">
        <f t="shared" si="13"/>
        <v>1.513035017</v>
      </c>
      <c r="AG933" s="257" t="s">
        <v>1608</v>
      </c>
      <c r="AH933" s="269"/>
      <c r="AI933" s="273" t="s">
        <v>1802</v>
      </c>
      <c r="AJ933" s="255"/>
    </row>
    <row r="934" ht="15.75" customHeight="1">
      <c r="A934" s="282" t="s">
        <v>1890</v>
      </c>
      <c r="B934" s="49">
        <f t="shared" si="73"/>
        <v>468.760692</v>
      </c>
      <c r="C934" s="284">
        <f t="shared" si="83"/>
        <v>7.8126782</v>
      </c>
      <c r="D934" s="250">
        <f t="shared" si="3"/>
        <v>7.8126782</v>
      </c>
      <c r="E934" s="111">
        <v>60.0</v>
      </c>
      <c r="F934" s="111">
        <f t="shared" si="75"/>
        <v>257.760692</v>
      </c>
      <c r="G934" s="48">
        <f t="shared" si="5"/>
        <v>0.5498769338</v>
      </c>
      <c r="H934" s="111">
        <f t="shared" si="6"/>
        <v>211</v>
      </c>
      <c r="I934" s="252">
        <f t="shared" si="7"/>
        <v>0.4501230662</v>
      </c>
      <c r="J934" s="261">
        <v>4.68760692E8</v>
      </c>
      <c r="K934" s="268">
        <v>2014.0</v>
      </c>
      <c r="L934" s="254" t="s">
        <v>20</v>
      </c>
      <c r="M934" s="283"/>
      <c r="N934" s="283"/>
      <c r="O934" s="283"/>
      <c r="P934" s="283">
        <v>96.0</v>
      </c>
      <c r="Q934" s="268">
        <v>83.0</v>
      </c>
      <c r="R934" s="285">
        <f t="shared" si="76"/>
        <v>89.5</v>
      </c>
      <c r="S934" s="268">
        <v>87.0</v>
      </c>
      <c r="T934" s="268">
        <v>82.0</v>
      </c>
      <c r="U934" s="268">
        <f t="shared" si="77"/>
        <v>5</v>
      </c>
      <c r="V934" s="268">
        <f t="shared" si="78"/>
        <v>84.5</v>
      </c>
      <c r="W934" s="285">
        <f t="shared" si="79"/>
        <v>5</v>
      </c>
      <c r="X934" s="269" t="s">
        <v>1602</v>
      </c>
      <c r="Y934" s="269" t="s">
        <v>1891</v>
      </c>
      <c r="Z934" s="269" t="s">
        <v>1623</v>
      </c>
      <c r="AA934" s="111">
        <f t="shared" si="80"/>
        <v>69.050279</v>
      </c>
      <c r="AB934" s="261">
        <v>6.9050279E7</v>
      </c>
      <c r="AC934" s="261">
        <v>2.57760692E8</v>
      </c>
      <c r="AD934" s="251">
        <f t="shared" si="87"/>
        <v>211</v>
      </c>
      <c r="AE934" s="49">
        <v>2.11E8</v>
      </c>
      <c r="AF934" s="258">
        <f t="shared" si="13"/>
        <v>1.150837983</v>
      </c>
      <c r="AG934" s="269"/>
      <c r="AH934" s="257"/>
      <c r="AI934" s="273" t="s">
        <v>1892</v>
      </c>
      <c r="AJ934" s="255"/>
    </row>
    <row r="935" ht="15.75" customHeight="1">
      <c r="A935" s="281" t="s">
        <v>3369</v>
      </c>
      <c r="B935" s="49">
        <f t="shared" si="73"/>
        <v>135.51103</v>
      </c>
      <c r="C935" s="284">
        <f t="shared" si="83"/>
        <v>2.258517167</v>
      </c>
      <c r="D935" s="250">
        <f t="shared" si="3"/>
        <v>2.258517167</v>
      </c>
      <c r="E935" s="111">
        <v>60.0</v>
      </c>
      <c r="F935" s="111">
        <f t="shared" si="75"/>
        <v>50.577412</v>
      </c>
      <c r="G935" s="48">
        <f t="shared" si="5"/>
        <v>0.3732346511</v>
      </c>
      <c r="H935" s="111">
        <f t="shared" si="6"/>
        <v>84.933618</v>
      </c>
      <c r="I935" s="252">
        <f t="shared" si="7"/>
        <v>0.6267653489</v>
      </c>
      <c r="J935" s="261">
        <v>1.3551103E8</v>
      </c>
      <c r="K935" s="268">
        <v>2014.0</v>
      </c>
      <c r="L935" s="254" t="s">
        <v>20</v>
      </c>
      <c r="M935" s="283"/>
      <c r="N935" s="283"/>
      <c r="O935" s="283"/>
      <c r="P935" s="283">
        <v>56.0</v>
      </c>
      <c r="Q935" s="268">
        <v>57.0</v>
      </c>
      <c r="R935" s="285">
        <f t="shared" si="76"/>
        <v>56.5</v>
      </c>
      <c r="S935" s="268">
        <v>53.0</v>
      </c>
      <c r="T935" s="268">
        <v>60.0</v>
      </c>
      <c r="U935" s="268">
        <f t="shared" si="77"/>
        <v>-7</v>
      </c>
      <c r="V935" s="268">
        <f t="shared" si="78"/>
        <v>56.5</v>
      </c>
      <c r="W935" s="285">
        <f t="shared" si="79"/>
        <v>0</v>
      </c>
      <c r="X935" s="269" t="s">
        <v>1602</v>
      </c>
      <c r="Y935" s="269" t="s">
        <v>3370</v>
      </c>
      <c r="Z935" s="269" t="s">
        <v>1534</v>
      </c>
      <c r="AA935" s="111">
        <f t="shared" si="80"/>
        <v>15.451981</v>
      </c>
      <c r="AB935" s="261">
        <v>1.5451981E7</v>
      </c>
      <c r="AC935" s="261">
        <v>5.0577412E7</v>
      </c>
      <c r="AD935" s="251">
        <f t="shared" si="87"/>
        <v>84.933618</v>
      </c>
      <c r="AE935" s="49">
        <v>8.4933618E7</v>
      </c>
      <c r="AF935" s="258">
        <f t="shared" si="13"/>
        <v>0.2575330167</v>
      </c>
      <c r="AG935" s="269"/>
      <c r="AH935" s="257"/>
      <c r="AI935" s="273" t="s">
        <v>3371</v>
      </c>
      <c r="AJ935" s="255"/>
    </row>
    <row r="936" ht="15.75" customHeight="1">
      <c r="A936" s="281" t="s">
        <v>3690</v>
      </c>
      <c r="B936" s="49">
        <f t="shared" si="73"/>
        <v>108.25577</v>
      </c>
      <c r="C936" s="284">
        <f t="shared" si="83"/>
        <v>1.804262833</v>
      </c>
      <c r="D936" s="250">
        <f t="shared" si="3"/>
        <v>1.804262833</v>
      </c>
      <c r="E936" s="111">
        <v>60.0</v>
      </c>
      <c r="F936" s="111">
        <f t="shared" si="75"/>
        <v>50.837305</v>
      </c>
      <c r="G936" s="48">
        <f t="shared" si="5"/>
        <v>0.4696036525</v>
      </c>
      <c r="H936" s="111">
        <f t="shared" si="6"/>
        <v>57.418465</v>
      </c>
      <c r="I936" s="252">
        <f t="shared" si="7"/>
        <v>0.5303963475</v>
      </c>
      <c r="J936" s="261">
        <v>1.0825577E8</v>
      </c>
      <c r="K936" s="268">
        <v>2014.0</v>
      </c>
      <c r="L936" s="254" t="s">
        <v>20</v>
      </c>
      <c r="M936" s="283"/>
      <c r="N936" s="283"/>
      <c r="O936" s="283"/>
      <c r="P936" s="283">
        <v>75.0</v>
      </c>
      <c r="Q936" s="268">
        <v>61.0</v>
      </c>
      <c r="R936" s="285">
        <f t="shared" si="76"/>
        <v>68</v>
      </c>
      <c r="S936" s="268">
        <v>65.0</v>
      </c>
      <c r="T936" s="268">
        <v>70.0</v>
      </c>
      <c r="U936" s="268">
        <f t="shared" si="77"/>
        <v>-5</v>
      </c>
      <c r="V936" s="268">
        <f t="shared" si="78"/>
        <v>67.5</v>
      </c>
      <c r="W936" s="285">
        <f t="shared" si="79"/>
        <v>0.5</v>
      </c>
      <c r="X936" s="269" t="s">
        <v>1694</v>
      </c>
      <c r="Y936" s="269" t="s">
        <v>3691</v>
      </c>
      <c r="Z936" s="269" t="s">
        <v>1534</v>
      </c>
      <c r="AA936" s="111">
        <f t="shared" si="80"/>
        <v>17.275239</v>
      </c>
      <c r="AB936" s="261">
        <v>1.7275239E7</v>
      </c>
      <c r="AC936" s="261">
        <v>5.0837305E7</v>
      </c>
      <c r="AD936" s="251">
        <f t="shared" si="87"/>
        <v>57.418465</v>
      </c>
      <c r="AE936" s="49">
        <v>5.7418465E7</v>
      </c>
      <c r="AF936" s="258">
        <f t="shared" si="13"/>
        <v>0.28792065</v>
      </c>
      <c r="AG936" s="269"/>
      <c r="AH936" s="257"/>
      <c r="AI936" s="273" t="s">
        <v>3692</v>
      </c>
      <c r="AJ936" s="255"/>
    </row>
    <row r="937" ht="15.75" customHeight="1">
      <c r="A937" s="282" t="s">
        <v>317</v>
      </c>
      <c r="B937" s="49">
        <f t="shared" si="73"/>
        <v>368.061911</v>
      </c>
      <c r="C937" s="284">
        <f t="shared" si="83"/>
        <v>6.03380182</v>
      </c>
      <c r="D937" s="250">
        <f t="shared" si="3"/>
        <v>6.03380182</v>
      </c>
      <c r="E937" s="111">
        <v>61.0</v>
      </c>
      <c r="F937" s="111">
        <f t="shared" si="75"/>
        <v>167.767189</v>
      </c>
      <c r="G937" s="48">
        <f t="shared" si="5"/>
        <v>0.4558124163</v>
      </c>
      <c r="H937" s="111">
        <f t="shared" si="6"/>
        <v>200.294722</v>
      </c>
      <c r="I937" s="252">
        <f t="shared" si="7"/>
        <v>0.5441875837</v>
      </c>
      <c r="J937" s="261">
        <v>3.68061911E8</v>
      </c>
      <c r="K937" s="268">
        <v>2014.0</v>
      </c>
      <c r="L937" s="254" t="s">
        <v>20</v>
      </c>
      <c r="M937" s="283"/>
      <c r="N937" s="283"/>
      <c r="O937" s="283"/>
      <c r="P937" s="283">
        <v>88.0</v>
      </c>
      <c r="Q937" s="268">
        <v>79.0</v>
      </c>
      <c r="R937" s="285">
        <f t="shared" si="76"/>
        <v>83.5</v>
      </c>
      <c r="S937" s="268">
        <v>88.0</v>
      </c>
      <c r="T937" s="268">
        <v>81.0</v>
      </c>
      <c r="U937" s="268">
        <f t="shared" si="77"/>
        <v>7</v>
      </c>
      <c r="V937" s="268">
        <f t="shared" si="78"/>
        <v>84.5</v>
      </c>
      <c r="W937" s="285">
        <f t="shared" si="79"/>
        <v>-1</v>
      </c>
      <c r="X937" s="269" t="s">
        <v>1565</v>
      </c>
      <c r="Y937" s="269" t="s">
        <v>2077</v>
      </c>
      <c r="Z937" s="269" t="s">
        <v>1534</v>
      </c>
      <c r="AA937" s="111">
        <f t="shared" si="80"/>
        <v>37.513109</v>
      </c>
      <c r="AB937" s="261">
        <v>3.7513109E7</v>
      </c>
      <c r="AC937" s="261">
        <v>1.67767189E8</v>
      </c>
      <c r="AD937" s="251">
        <f t="shared" si="87"/>
        <v>200.294722</v>
      </c>
      <c r="AE937" s="49">
        <v>2.00294722E8</v>
      </c>
      <c r="AF937" s="258">
        <f t="shared" si="13"/>
        <v>0.614969</v>
      </c>
      <c r="AG937" s="269"/>
      <c r="AH937" s="257"/>
      <c r="AI937" s="273" t="s">
        <v>2078</v>
      </c>
      <c r="AJ937" s="255"/>
    </row>
    <row r="938" ht="15.75" customHeight="1">
      <c r="A938" s="281" t="s">
        <v>3218</v>
      </c>
      <c r="B938" s="49">
        <f t="shared" si="73"/>
        <v>161.459297</v>
      </c>
      <c r="C938" s="284">
        <f t="shared" si="83"/>
        <v>2.483989185</v>
      </c>
      <c r="D938" s="250">
        <f t="shared" si="3"/>
        <v>2.483989185</v>
      </c>
      <c r="E938" s="111">
        <v>65.0</v>
      </c>
      <c r="F938" s="111">
        <f t="shared" si="75"/>
        <v>115.637895</v>
      </c>
      <c r="G938" s="48">
        <f t="shared" si="5"/>
        <v>0.7162046234</v>
      </c>
      <c r="H938" s="111">
        <f t="shared" si="6"/>
        <v>45.821402</v>
      </c>
      <c r="I938" s="252">
        <f t="shared" si="7"/>
        <v>0.2837953766</v>
      </c>
      <c r="J938" s="261">
        <v>1.61459297E8</v>
      </c>
      <c r="K938" s="268">
        <v>2014.0</v>
      </c>
      <c r="L938" s="254" t="s">
        <v>20</v>
      </c>
      <c r="M938" s="283"/>
      <c r="N938" s="283"/>
      <c r="O938" s="283"/>
      <c r="P938" s="283">
        <v>51.0</v>
      </c>
      <c r="Q938" s="268">
        <v>59.0</v>
      </c>
      <c r="R938" s="285">
        <f t="shared" si="76"/>
        <v>55</v>
      </c>
      <c r="S938" s="268">
        <v>71.0</v>
      </c>
      <c r="T938" s="268">
        <v>64.0</v>
      </c>
      <c r="U938" s="268">
        <f t="shared" si="77"/>
        <v>7</v>
      </c>
      <c r="V938" s="268">
        <f t="shared" si="78"/>
        <v>67.5</v>
      </c>
      <c r="W938" s="285">
        <f t="shared" si="79"/>
        <v>-12.5</v>
      </c>
      <c r="X938" s="269" t="s">
        <v>1602</v>
      </c>
      <c r="Y938" s="269" t="s">
        <v>3219</v>
      </c>
      <c r="Z938" s="269" t="s">
        <v>1534</v>
      </c>
      <c r="AA938" s="111">
        <f t="shared" si="80"/>
        <v>30.621445</v>
      </c>
      <c r="AB938" s="261">
        <v>3.0621445E7</v>
      </c>
      <c r="AC938" s="261">
        <v>1.15637895E8</v>
      </c>
      <c r="AD938" s="251">
        <f t="shared" si="87"/>
        <v>45.821402</v>
      </c>
      <c r="AE938" s="49">
        <v>4.5821402E7</v>
      </c>
      <c r="AF938" s="258">
        <f t="shared" si="13"/>
        <v>0.4710991538</v>
      </c>
      <c r="AG938" s="269"/>
      <c r="AH938" s="257"/>
      <c r="AI938" s="273" t="s">
        <v>3220</v>
      </c>
      <c r="AJ938" s="255"/>
    </row>
    <row r="939" ht="15.75" customHeight="1">
      <c r="A939" s="281" t="s">
        <v>3531</v>
      </c>
      <c r="B939" s="49">
        <f t="shared" si="73"/>
        <v>133.821816</v>
      </c>
      <c r="C939" s="284">
        <f t="shared" si="83"/>
        <v>2.058797169</v>
      </c>
      <c r="D939" s="250">
        <f t="shared" si="3"/>
        <v>2.058797169</v>
      </c>
      <c r="E939" s="111">
        <v>65.0</v>
      </c>
      <c r="F939" s="111">
        <f t="shared" si="75"/>
        <v>85.911262</v>
      </c>
      <c r="G939" s="48">
        <f t="shared" si="5"/>
        <v>0.6419824851</v>
      </c>
      <c r="H939" s="111">
        <f t="shared" si="6"/>
        <v>47.910554</v>
      </c>
      <c r="I939" s="252">
        <f t="shared" si="7"/>
        <v>0.3580175149</v>
      </c>
      <c r="J939" s="261">
        <v>1.33821816E8</v>
      </c>
      <c r="K939" s="268">
        <v>2014.0</v>
      </c>
      <c r="L939" s="254" t="s">
        <v>20</v>
      </c>
      <c r="M939" s="283"/>
      <c r="N939" s="283"/>
      <c r="O939" s="283"/>
      <c r="P939" s="283">
        <v>27.0</v>
      </c>
      <c r="Q939" s="268">
        <v>33.0</v>
      </c>
      <c r="R939" s="285">
        <f t="shared" si="76"/>
        <v>30</v>
      </c>
      <c r="S939" s="268">
        <v>62.0</v>
      </c>
      <c r="T939" s="268">
        <v>48.0</v>
      </c>
      <c r="U939" s="268">
        <f t="shared" si="77"/>
        <v>14</v>
      </c>
      <c r="V939" s="268">
        <f t="shared" si="78"/>
        <v>55</v>
      </c>
      <c r="W939" s="285">
        <f t="shared" si="79"/>
        <v>-25</v>
      </c>
      <c r="X939" s="269" t="s">
        <v>1565</v>
      </c>
      <c r="Y939" s="269" t="s">
        <v>3532</v>
      </c>
      <c r="Z939" s="269" t="s">
        <v>1534</v>
      </c>
      <c r="AA939" s="111">
        <f t="shared" si="80"/>
        <v>15.861939</v>
      </c>
      <c r="AB939" s="261">
        <v>1.5861939E7</v>
      </c>
      <c r="AC939" s="261">
        <v>8.5911262E7</v>
      </c>
      <c r="AD939" s="251">
        <f t="shared" si="87"/>
        <v>47.910554</v>
      </c>
      <c r="AE939" s="49">
        <v>4.7910554E7</v>
      </c>
      <c r="AF939" s="258">
        <f t="shared" si="13"/>
        <v>0.2440298308</v>
      </c>
      <c r="AG939" s="269"/>
      <c r="AH939" s="257"/>
      <c r="AI939" s="273" t="s">
        <v>3533</v>
      </c>
      <c r="AJ939" s="255"/>
    </row>
    <row r="940" ht="15.75" customHeight="1">
      <c r="A940" s="281" t="s">
        <v>2881</v>
      </c>
      <c r="B940" s="49">
        <f t="shared" si="73"/>
        <v>203.277636</v>
      </c>
      <c r="C940" s="284">
        <f t="shared" si="83"/>
        <v>3.079964182</v>
      </c>
      <c r="D940" s="250">
        <f t="shared" si="3"/>
        <v>3.079964182</v>
      </c>
      <c r="E940" s="111">
        <v>66.0</v>
      </c>
      <c r="F940" s="111">
        <f t="shared" si="75"/>
        <v>43.577636</v>
      </c>
      <c r="G940" s="48">
        <f t="shared" si="5"/>
        <v>0.2143749645</v>
      </c>
      <c r="H940" s="111">
        <f t="shared" si="6"/>
        <v>159.7</v>
      </c>
      <c r="I940" s="252">
        <f t="shared" si="7"/>
        <v>0.7856250355</v>
      </c>
      <c r="J940" s="261">
        <v>2.03277636E8</v>
      </c>
      <c r="K940" s="268">
        <v>2014.0</v>
      </c>
      <c r="L940" s="254" t="s">
        <v>20</v>
      </c>
      <c r="M940" s="283"/>
      <c r="N940" s="283"/>
      <c r="O940" s="283"/>
      <c r="P940" s="283">
        <v>22.0</v>
      </c>
      <c r="Q940" s="268">
        <v>39.0</v>
      </c>
      <c r="R940" s="285">
        <f t="shared" si="76"/>
        <v>30.5</v>
      </c>
      <c r="S940" s="268">
        <v>58.0</v>
      </c>
      <c r="T940" s="268">
        <v>65.0</v>
      </c>
      <c r="U940" s="268">
        <f t="shared" si="77"/>
        <v>-7</v>
      </c>
      <c r="V940" s="268">
        <f t="shared" si="78"/>
        <v>61.5</v>
      </c>
      <c r="W940" s="285">
        <f t="shared" si="79"/>
        <v>-31</v>
      </c>
      <c r="X940" s="269" t="s">
        <v>1602</v>
      </c>
      <c r="Y940" s="269" t="s">
        <v>2882</v>
      </c>
      <c r="Z940" s="269" t="s">
        <v>1534</v>
      </c>
      <c r="AA940" s="111">
        <f t="shared" si="80"/>
        <v>17.844939</v>
      </c>
      <c r="AB940" s="261">
        <v>1.7844939E7</v>
      </c>
      <c r="AC940" s="261">
        <v>4.3577636E7</v>
      </c>
      <c r="AD940" s="251">
        <f t="shared" si="87"/>
        <v>159.7</v>
      </c>
      <c r="AE940" s="49">
        <v>1.597E8</v>
      </c>
      <c r="AF940" s="258">
        <f t="shared" si="13"/>
        <v>0.2703778636</v>
      </c>
      <c r="AG940" s="269"/>
      <c r="AH940" s="257"/>
      <c r="AI940" s="273" t="s">
        <v>2883</v>
      </c>
      <c r="AJ940" s="255"/>
    </row>
    <row r="941" ht="15.75" customHeight="1">
      <c r="A941" s="281" t="s">
        <v>2856</v>
      </c>
      <c r="B941" s="49">
        <f t="shared" si="73"/>
        <v>211.817906</v>
      </c>
      <c r="C941" s="284">
        <f t="shared" si="83"/>
        <v>3.114969206</v>
      </c>
      <c r="D941" s="250">
        <f t="shared" si="3"/>
        <v>3.114969206</v>
      </c>
      <c r="E941" s="111">
        <v>68.0</v>
      </c>
      <c r="F941" s="111">
        <f t="shared" si="75"/>
        <v>85.817906</v>
      </c>
      <c r="G941" s="48">
        <f t="shared" si="5"/>
        <v>0.40514944</v>
      </c>
      <c r="H941" s="111">
        <f t="shared" si="6"/>
        <v>126</v>
      </c>
      <c r="I941" s="252">
        <f t="shared" si="7"/>
        <v>0.59485056</v>
      </c>
      <c r="J941" s="261">
        <v>2.11817906E8</v>
      </c>
      <c r="K941" s="268">
        <v>2014.0</v>
      </c>
      <c r="L941" s="254" t="s">
        <v>20</v>
      </c>
      <c r="M941" s="283"/>
      <c r="N941" s="283"/>
      <c r="O941" s="283"/>
      <c r="P941" s="283">
        <v>77.0</v>
      </c>
      <c r="Q941" s="268">
        <v>64.0</v>
      </c>
      <c r="R941" s="285">
        <f t="shared" si="76"/>
        <v>70.5</v>
      </c>
      <c r="S941" s="268">
        <v>85.0</v>
      </c>
      <c r="T941" s="268">
        <v>73.0</v>
      </c>
      <c r="U941" s="268">
        <f t="shared" si="77"/>
        <v>12</v>
      </c>
      <c r="V941" s="268">
        <f t="shared" si="78"/>
        <v>79</v>
      </c>
      <c r="W941" s="285">
        <f t="shared" si="79"/>
        <v>-8.5</v>
      </c>
      <c r="X941" s="269" t="s">
        <v>1602</v>
      </c>
      <c r="Y941" s="269" t="s">
        <v>2857</v>
      </c>
      <c r="Z941" s="269" t="s">
        <v>1623</v>
      </c>
      <c r="AA941" s="111">
        <f t="shared" si="80"/>
        <v>23.702421</v>
      </c>
      <c r="AB941" s="261">
        <v>2.3702421E7</v>
      </c>
      <c r="AC941" s="261">
        <v>8.5817906E7</v>
      </c>
      <c r="AD941" s="251">
        <f t="shared" si="87"/>
        <v>126</v>
      </c>
      <c r="AE941" s="49">
        <v>1.26E8</v>
      </c>
      <c r="AF941" s="258">
        <f t="shared" si="13"/>
        <v>0.3485650147</v>
      </c>
      <c r="AG941" s="269"/>
      <c r="AH941" s="257"/>
      <c r="AI941" s="273" t="s">
        <v>2858</v>
      </c>
      <c r="AJ941" s="255"/>
    </row>
    <row r="942" ht="15.75" customHeight="1">
      <c r="A942" s="281" t="s">
        <v>2884</v>
      </c>
      <c r="B942" s="49">
        <f t="shared" si="73"/>
        <v>215.529201</v>
      </c>
      <c r="C942" s="284">
        <f t="shared" si="83"/>
        <v>3.078988586</v>
      </c>
      <c r="D942" s="250">
        <f t="shared" si="3"/>
        <v>3.078988586</v>
      </c>
      <c r="E942" s="111">
        <v>70.0</v>
      </c>
      <c r="F942" s="111">
        <f t="shared" si="75"/>
        <v>56.280355</v>
      </c>
      <c r="G942" s="48">
        <f t="shared" si="5"/>
        <v>0.2611263566</v>
      </c>
      <c r="H942" s="111">
        <f t="shared" si="6"/>
        <v>159.248846</v>
      </c>
      <c r="I942" s="252">
        <f t="shared" si="7"/>
        <v>0.7388736434</v>
      </c>
      <c r="J942" s="261">
        <v>2.15529201E8</v>
      </c>
      <c r="K942" s="268">
        <v>2014.0</v>
      </c>
      <c r="L942" s="254" t="s">
        <v>20</v>
      </c>
      <c r="M942" s="283"/>
      <c r="N942" s="283"/>
      <c r="O942" s="283"/>
      <c r="P942" s="283">
        <v>23.0</v>
      </c>
      <c r="Q942" s="268">
        <v>40.0</v>
      </c>
      <c r="R942" s="285">
        <f t="shared" si="76"/>
        <v>31.5</v>
      </c>
      <c r="S942" s="268">
        <v>59.0</v>
      </c>
      <c r="T942" s="268">
        <v>63.0</v>
      </c>
      <c r="U942" s="268">
        <f t="shared" si="77"/>
        <v>-4</v>
      </c>
      <c r="V942" s="268">
        <f t="shared" si="78"/>
        <v>61</v>
      </c>
      <c r="W942" s="285">
        <f t="shared" si="79"/>
        <v>-29.5</v>
      </c>
      <c r="X942" s="269" t="s">
        <v>1602</v>
      </c>
      <c r="Y942" s="269" t="s">
        <v>2885</v>
      </c>
      <c r="Z942" s="269" t="s">
        <v>1623</v>
      </c>
      <c r="AA942" s="111">
        <f t="shared" si="80"/>
        <v>23.514615</v>
      </c>
      <c r="AB942" s="261">
        <v>2.3514615E7</v>
      </c>
      <c r="AC942" s="261">
        <v>5.6280355E7</v>
      </c>
      <c r="AD942" s="251">
        <f t="shared" si="87"/>
        <v>159.248846</v>
      </c>
      <c r="AE942" s="49">
        <v>1.59248846E8</v>
      </c>
      <c r="AF942" s="258">
        <f t="shared" si="13"/>
        <v>0.3359230714</v>
      </c>
      <c r="AG942" s="269"/>
      <c r="AH942" s="257"/>
      <c r="AI942" s="273" t="s">
        <v>2886</v>
      </c>
      <c r="AJ942" s="255"/>
    </row>
    <row r="943" ht="15.75" customHeight="1">
      <c r="A943" s="281" t="s">
        <v>3408</v>
      </c>
      <c r="B943" s="49">
        <f t="shared" si="73"/>
        <v>154.984035</v>
      </c>
      <c r="C943" s="284">
        <f t="shared" si="83"/>
        <v>2.214057643</v>
      </c>
      <c r="D943" s="250">
        <f t="shared" si="3"/>
        <v>2.214057643</v>
      </c>
      <c r="E943" s="111">
        <v>70.0</v>
      </c>
      <c r="F943" s="111">
        <f t="shared" si="75"/>
        <v>78.03162</v>
      </c>
      <c r="G943" s="48">
        <f t="shared" si="5"/>
        <v>0.5034816651</v>
      </c>
      <c r="H943" s="111">
        <f t="shared" si="6"/>
        <v>76.952415</v>
      </c>
      <c r="I943" s="252">
        <f t="shared" si="7"/>
        <v>0.4965183349</v>
      </c>
      <c r="J943" s="261">
        <v>1.54984035E8</v>
      </c>
      <c r="K943" s="268">
        <v>2014.0</v>
      </c>
      <c r="L943" s="254" t="s">
        <v>20</v>
      </c>
      <c r="M943" s="283"/>
      <c r="N943" s="283"/>
      <c r="O943" s="283"/>
      <c r="P943" s="283">
        <v>31.0</v>
      </c>
      <c r="Q943" s="268">
        <v>52.0</v>
      </c>
      <c r="R943" s="285">
        <f t="shared" si="76"/>
        <v>41.5</v>
      </c>
      <c r="S943" s="268">
        <v>44.0</v>
      </c>
      <c r="T943" s="268">
        <v>53.0</v>
      </c>
      <c r="U943" s="268">
        <f t="shared" si="77"/>
        <v>-9</v>
      </c>
      <c r="V943" s="268">
        <f t="shared" si="78"/>
        <v>48.5</v>
      </c>
      <c r="W943" s="285">
        <f t="shared" si="79"/>
        <v>-7</v>
      </c>
      <c r="X943" s="269" t="s">
        <v>1602</v>
      </c>
      <c r="Y943" s="269" t="s">
        <v>3409</v>
      </c>
      <c r="Z943" s="269" t="s">
        <v>1534</v>
      </c>
      <c r="AA943" s="111">
        <f t="shared" si="80"/>
        <v>22.003433</v>
      </c>
      <c r="AB943" s="261">
        <v>2.2003433E7</v>
      </c>
      <c r="AC943" s="261">
        <v>7.803162E7</v>
      </c>
      <c r="AD943" s="251">
        <f t="shared" si="87"/>
        <v>76.952415</v>
      </c>
      <c r="AE943" s="49">
        <v>7.6952415E7</v>
      </c>
      <c r="AF943" s="258">
        <f t="shared" si="13"/>
        <v>0.3143347571</v>
      </c>
      <c r="AG943" s="269"/>
      <c r="AH943" s="257"/>
      <c r="AI943" s="273" t="s">
        <v>3410</v>
      </c>
      <c r="AJ943" s="255"/>
    </row>
    <row r="944" ht="15.75" customHeight="1">
      <c r="A944" s="281" t="s">
        <v>2705</v>
      </c>
      <c r="B944" s="49">
        <f t="shared" si="73"/>
        <v>288.747895</v>
      </c>
      <c r="C944" s="284">
        <f t="shared" si="83"/>
        <v>3.397034059</v>
      </c>
      <c r="D944" s="250">
        <f t="shared" si="3"/>
        <v>3.397034059</v>
      </c>
      <c r="E944" s="111">
        <v>85.0</v>
      </c>
      <c r="F944" s="111">
        <f t="shared" si="75"/>
        <v>150.947895</v>
      </c>
      <c r="G944" s="48">
        <f t="shared" si="5"/>
        <v>0.5227670837</v>
      </c>
      <c r="H944" s="111">
        <f t="shared" si="6"/>
        <v>137.8</v>
      </c>
      <c r="I944" s="252">
        <f t="shared" si="7"/>
        <v>0.4772329163</v>
      </c>
      <c r="J944" s="261">
        <v>2.88747895E8</v>
      </c>
      <c r="K944" s="268">
        <v>2014.0</v>
      </c>
      <c r="L944" s="254" t="s">
        <v>20</v>
      </c>
      <c r="M944" s="283"/>
      <c r="N944" s="283"/>
      <c r="O944" s="283"/>
      <c r="P944" s="283">
        <v>40.0</v>
      </c>
      <c r="Q944" s="268">
        <v>48.0</v>
      </c>
      <c r="R944" s="285">
        <f t="shared" si="76"/>
        <v>44</v>
      </c>
      <c r="S944" s="268">
        <v>70.0</v>
      </c>
      <c r="T944" s="268">
        <v>59.0</v>
      </c>
      <c r="U944" s="268">
        <f t="shared" si="77"/>
        <v>11</v>
      </c>
      <c r="V944" s="268">
        <f t="shared" si="78"/>
        <v>64.5</v>
      </c>
      <c r="W944" s="285">
        <f t="shared" si="79"/>
        <v>-20.5</v>
      </c>
      <c r="X944" s="269" t="s">
        <v>1602</v>
      </c>
      <c r="Y944" s="269" t="s">
        <v>2706</v>
      </c>
      <c r="Z944" s="269" t="s">
        <v>1534</v>
      </c>
      <c r="AA944" s="111">
        <f t="shared" si="80"/>
        <v>54.607747</v>
      </c>
      <c r="AB944" s="261">
        <v>5.4607747E7</v>
      </c>
      <c r="AC944" s="261">
        <v>1.50947895E8</v>
      </c>
      <c r="AD944" s="251">
        <f t="shared" si="87"/>
        <v>137.8</v>
      </c>
      <c r="AE944" s="49">
        <v>1.378E8</v>
      </c>
      <c r="AF944" s="258">
        <f t="shared" si="13"/>
        <v>0.6424440824</v>
      </c>
      <c r="AG944" s="269"/>
      <c r="AH944" s="257"/>
      <c r="AI944" s="273" t="s">
        <v>2707</v>
      </c>
      <c r="AJ944" s="255"/>
    </row>
    <row r="945" ht="15.75" customHeight="1">
      <c r="A945" s="281" t="s">
        <v>3354</v>
      </c>
      <c r="B945" s="49">
        <f t="shared" si="73"/>
        <v>206.172544</v>
      </c>
      <c r="C945" s="284">
        <f t="shared" si="83"/>
        <v>2.290806044</v>
      </c>
      <c r="D945" s="250">
        <f t="shared" si="3"/>
        <v>2.290806044</v>
      </c>
      <c r="E945" s="111">
        <v>90.0</v>
      </c>
      <c r="F945" s="111">
        <f t="shared" si="75"/>
        <v>39.322544</v>
      </c>
      <c r="G945" s="48">
        <f t="shared" si="5"/>
        <v>0.190726385</v>
      </c>
      <c r="H945" s="111">
        <f t="shared" si="6"/>
        <v>166.85</v>
      </c>
      <c r="I945" s="252">
        <f t="shared" si="7"/>
        <v>0.809273615</v>
      </c>
      <c r="J945" s="261">
        <v>2.06172544E8</v>
      </c>
      <c r="K945" s="268">
        <v>2014.0</v>
      </c>
      <c r="L945" s="254" t="s">
        <v>20</v>
      </c>
      <c r="M945" s="283"/>
      <c r="N945" s="283"/>
      <c r="O945" s="283"/>
      <c r="P945" s="283">
        <v>33.0</v>
      </c>
      <c r="Q945" s="268">
        <v>35.0</v>
      </c>
      <c r="R945" s="285">
        <f t="shared" si="76"/>
        <v>34</v>
      </c>
      <c r="S945" s="268">
        <v>49.0</v>
      </c>
      <c r="T945" s="268">
        <v>57.0</v>
      </c>
      <c r="U945" s="268">
        <f t="shared" si="77"/>
        <v>-8</v>
      </c>
      <c r="V945" s="268">
        <f t="shared" si="78"/>
        <v>53</v>
      </c>
      <c r="W945" s="285">
        <f t="shared" si="79"/>
        <v>-19</v>
      </c>
      <c r="X945" s="269" t="s">
        <v>1602</v>
      </c>
      <c r="Y945" s="269" t="s">
        <v>2730</v>
      </c>
      <c r="Z945" s="269" t="s">
        <v>1550</v>
      </c>
      <c r="AA945" s="111">
        <f t="shared" si="80"/>
        <v>15.879645</v>
      </c>
      <c r="AB945" s="261">
        <v>1.5879645E7</v>
      </c>
      <c r="AC945" s="261">
        <v>3.9322544E7</v>
      </c>
      <c r="AD945" s="251">
        <f t="shared" si="87"/>
        <v>166.85</v>
      </c>
      <c r="AE945" s="49">
        <v>1.6685E8</v>
      </c>
      <c r="AF945" s="258">
        <f t="shared" si="13"/>
        <v>0.1764405</v>
      </c>
      <c r="AG945" s="269"/>
      <c r="AH945" s="257"/>
      <c r="AI945" s="273" t="s">
        <v>3355</v>
      </c>
      <c r="AJ945" s="255"/>
    </row>
    <row r="946" ht="15.75" customHeight="1">
      <c r="A946" s="281" t="s">
        <v>3248</v>
      </c>
      <c r="B946" s="49">
        <f t="shared" si="73"/>
        <v>243.388614</v>
      </c>
      <c r="C946" s="284">
        <f t="shared" si="83"/>
        <v>2.43388614</v>
      </c>
      <c r="D946" s="250">
        <f t="shared" si="3"/>
        <v>2.43388614</v>
      </c>
      <c r="E946" s="111">
        <v>100.0</v>
      </c>
      <c r="F946" s="111">
        <f t="shared" si="75"/>
        <v>72.688614</v>
      </c>
      <c r="G946" s="48">
        <f t="shared" si="5"/>
        <v>0.2986524834</v>
      </c>
      <c r="H946" s="111">
        <f t="shared" si="6"/>
        <v>170.7</v>
      </c>
      <c r="I946" s="252">
        <f t="shared" si="7"/>
        <v>0.7013475166</v>
      </c>
      <c r="J946" s="261">
        <v>2.43388614E8</v>
      </c>
      <c r="K946" s="268">
        <v>2014.0</v>
      </c>
      <c r="L946" s="254" t="s">
        <v>20</v>
      </c>
      <c r="M946" s="283"/>
      <c r="N946" s="283"/>
      <c r="O946" s="283"/>
      <c r="P946" s="283">
        <v>60.0</v>
      </c>
      <c r="Q946" s="268">
        <v>47.0</v>
      </c>
      <c r="R946" s="285">
        <f t="shared" si="76"/>
        <v>53.5</v>
      </c>
      <c r="S946" s="268">
        <v>50.0</v>
      </c>
      <c r="T946" s="268">
        <v>65.0</v>
      </c>
      <c r="U946" s="268">
        <f t="shared" si="77"/>
        <v>-15</v>
      </c>
      <c r="V946" s="268">
        <f t="shared" si="78"/>
        <v>57.5</v>
      </c>
      <c r="W946" s="285">
        <f t="shared" si="79"/>
        <v>-4</v>
      </c>
      <c r="X946" s="269" t="s">
        <v>1602</v>
      </c>
      <c r="Y946" s="269" t="s">
        <v>2054</v>
      </c>
      <c r="Z946" s="269" t="s">
        <v>1534</v>
      </c>
      <c r="AA946" s="111">
        <f t="shared" si="80"/>
        <v>29.800263</v>
      </c>
      <c r="AB946" s="261">
        <v>2.9800263E7</v>
      </c>
      <c r="AC946" s="261">
        <v>7.2688614E7</v>
      </c>
      <c r="AD946" s="251">
        <f t="shared" si="87"/>
        <v>170.7</v>
      </c>
      <c r="AE946" s="49">
        <v>1.707E8</v>
      </c>
      <c r="AF946" s="258">
        <f t="shared" si="13"/>
        <v>0.29800263</v>
      </c>
      <c r="AG946" s="269"/>
      <c r="AH946" s="257"/>
      <c r="AI946" s="273" t="str">
        <f>HYPERLINK("http://www.amazon.com/gp/product/B00OPX707Y/?tag=titb-20","http://www.amazon.com/gp/product/B00OPX707Y/?tag=titb-20")</f>
        <v>http://www.amazon.com/gp/product/B00OPX707Y/?tag=titb-20</v>
      </c>
      <c r="AJ946" s="255"/>
    </row>
    <row r="947" ht="15.75" customHeight="1">
      <c r="A947" s="281" t="s">
        <v>3250</v>
      </c>
      <c r="B947" s="49">
        <f t="shared" si="73"/>
        <v>242.668965</v>
      </c>
      <c r="C947" s="284">
        <f t="shared" si="83"/>
        <v>2.42668965</v>
      </c>
      <c r="D947" s="250">
        <f t="shared" si="3"/>
        <v>2.42668965</v>
      </c>
      <c r="E947" s="111">
        <v>100.0</v>
      </c>
      <c r="F947" s="111">
        <f t="shared" si="75"/>
        <v>58.607007</v>
      </c>
      <c r="G947" s="48">
        <f t="shared" si="5"/>
        <v>0.2415101041</v>
      </c>
      <c r="H947" s="111">
        <f t="shared" si="6"/>
        <v>184.081958</v>
      </c>
      <c r="I947" s="252">
        <f t="shared" si="7"/>
        <v>0.7585723127</v>
      </c>
      <c r="J947" s="261">
        <v>2.42668965E8</v>
      </c>
      <c r="K947" s="268">
        <v>2014.0</v>
      </c>
      <c r="L947" s="254" t="s">
        <v>20</v>
      </c>
      <c r="M947" s="283"/>
      <c r="N947" s="283"/>
      <c r="O947" s="283"/>
      <c r="P947" s="283">
        <v>49.0</v>
      </c>
      <c r="Q947" s="268">
        <v>52.0</v>
      </c>
      <c r="R947" s="285">
        <f t="shared" si="76"/>
        <v>50.5</v>
      </c>
      <c r="S947" s="268">
        <v>51.0</v>
      </c>
      <c r="T947" s="268">
        <v>63.0</v>
      </c>
      <c r="U947" s="268">
        <f t="shared" si="77"/>
        <v>-12</v>
      </c>
      <c r="V947" s="268">
        <f t="shared" si="78"/>
        <v>57</v>
      </c>
      <c r="W947" s="285">
        <f t="shared" si="79"/>
        <v>-6.5</v>
      </c>
      <c r="X947" s="269" t="s">
        <v>1602</v>
      </c>
      <c r="Y947" s="269" t="s">
        <v>3251</v>
      </c>
      <c r="Z947" s="257" t="s">
        <v>1567</v>
      </c>
      <c r="AA947" s="111">
        <f t="shared" si="80"/>
        <v>21.68143</v>
      </c>
      <c r="AB947" s="261">
        <v>2.168143E7</v>
      </c>
      <c r="AC947" s="261">
        <v>5.8607007E7</v>
      </c>
      <c r="AD947" s="251">
        <f t="shared" si="87"/>
        <v>184.081958</v>
      </c>
      <c r="AE947" s="49">
        <v>1.84081958E8</v>
      </c>
      <c r="AF947" s="258">
        <f t="shared" si="13"/>
        <v>0.2168143</v>
      </c>
      <c r="AG947" s="269"/>
      <c r="AH947" s="257"/>
      <c r="AI947" s="273" t="s">
        <v>3252</v>
      </c>
      <c r="AJ947" s="255"/>
    </row>
    <row r="948" ht="15.75" customHeight="1">
      <c r="A948" s="282" t="s">
        <v>783</v>
      </c>
      <c r="B948" s="49">
        <f t="shared" si="73"/>
        <v>500.188435</v>
      </c>
      <c r="C948" s="284">
        <f t="shared" si="83"/>
        <v>4.856198398</v>
      </c>
      <c r="D948" s="250">
        <f t="shared" si="3"/>
        <v>4.856198398</v>
      </c>
      <c r="E948" s="111">
        <v>103.0</v>
      </c>
      <c r="F948" s="111">
        <f t="shared" si="75"/>
        <v>131.538435</v>
      </c>
      <c r="G948" s="48">
        <f t="shared" si="5"/>
        <v>0.2629777616</v>
      </c>
      <c r="H948" s="111">
        <f t="shared" si="6"/>
        <v>368.65</v>
      </c>
      <c r="I948" s="252">
        <f t="shared" si="7"/>
        <v>0.7370222384</v>
      </c>
      <c r="J948" s="261">
        <v>5.00188435E8</v>
      </c>
      <c r="K948" s="268">
        <v>2014.0</v>
      </c>
      <c r="L948" s="254" t="s">
        <v>20</v>
      </c>
      <c r="M948" s="283"/>
      <c r="N948" s="283"/>
      <c r="O948" s="283"/>
      <c r="P948" s="283">
        <v>48.0</v>
      </c>
      <c r="Q948" s="268">
        <v>49.0</v>
      </c>
      <c r="R948" s="285">
        <f t="shared" si="76"/>
        <v>48.5</v>
      </c>
      <c r="S948" s="268">
        <v>59.0</v>
      </c>
      <c r="T948" s="268">
        <v>62.0</v>
      </c>
      <c r="U948" s="268">
        <f t="shared" si="77"/>
        <v>-3</v>
      </c>
      <c r="V948" s="268">
        <f t="shared" si="78"/>
        <v>60.5</v>
      </c>
      <c r="W948" s="285">
        <f t="shared" si="79"/>
        <v>-12</v>
      </c>
      <c r="X948" s="269" t="s">
        <v>1694</v>
      </c>
      <c r="Y948" s="269" t="s">
        <v>2249</v>
      </c>
      <c r="Z948" s="269" t="s">
        <v>1550</v>
      </c>
      <c r="AA948" s="111">
        <f t="shared" si="80"/>
        <v>39.327869</v>
      </c>
      <c r="AB948" s="261">
        <v>3.9327869E7</v>
      </c>
      <c r="AC948" s="261">
        <v>1.31538435E8</v>
      </c>
      <c r="AD948" s="251">
        <f t="shared" si="87"/>
        <v>368.65</v>
      </c>
      <c r="AE948" s="49">
        <v>3.6865E8</v>
      </c>
      <c r="AF948" s="258">
        <f t="shared" si="13"/>
        <v>0.3818239709</v>
      </c>
      <c r="AG948" s="269"/>
      <c r="AH948" s="257"/>
      <c r="AI948" s="273" t="str">
        <f>HYPERLINK("http://www.amazon.com/gp/product/B00JM6W5RE/?tag=titb-20","http://www.amazon.com/gp/product/B00JM6W5RE/?tag=titb-20")</f>
        <v>http://www.amazon.com/gp/product/B00JM6W5RE/?tag=titb-20</v>
      </c>
      <c r="AJ948" s="255"/>
    </row>
    <row r="949" ht="15.75" customHeight="1">
      <c r="A949" s="281" t="s">
        <v>2889</v>
      </c>
      <c r="B949" s="49">
        <f t="shared" si="73"/>
        <v>337.580051</v>
      </c>
      <c r="C949" s="284">
        <f t="shared" si="83"/>
        <v>3.068909555</v>
      </c>
      <c r="D949" s="250">
        <f t="shared" si="3"/>
        <v>3.068909555</v>
      </c>
      <c r="E949" s="111">
        <v>110.0</v>
      </c>
      <c r="F949" s="111">
        <f t="shared" si="75"/>
        <v>106.580051</v>
      </c>
      <c r="G949" s="48">
        <f t="shared" si="5"/>
        <v>0.3157178592</v>
      </c>
      <c r="H949" s="111">
        <f t="shared" si="6"/>
        <v>231</v>
      </c>
      <c r="I949" s="252">
        <f t="shared" si="7"/>
        <v>0.6842821408</v>
      </c>
      <c r="J949" s="261">
        <v>3.37580051E8</v>
      </c>
      <c r="K949" s="268">
        <v>2014.0</v>
      </c>
      <c r="L949" s="254" t="s">
        <v>20</v>
      </c>
      <c r="M949" s="283"/>
      <c r="N949" s="283"/>
      <c r="O949" s="283"/>
      <c r="P949" s="283">
        <v>42.0</v>
      </c>
      <c r="Q949" s="268">
        <v>48.0</v>
      </c>
      <c r="R949" s="285">
        <f t="shared" si="76"/>
        <v>45</v>
      </c>
      <c r="S949" s="268">
        <v>53.0</v>
      </c>
      <c r="T949" s="268">
        <v>61.0</v>
      </c>
      <c r="U949" s="268">
        <f t="shared" si="77"/>
        <v>-8</v>
      </c>
      <c r="V949" s="268">
        <f t="shared" si="78"/>
        <v>57</v>
      </c>
      <c r="W949" s="285">
        <f t="shared" si="79"/>
        <v>-12</v>
      </c>
      <c r="X949" s="269" t="s">
        <v>1602</v>
      </c>
      <c r="Y949" s="269" t="s">
        <v>2890</v>
      </c>
      <c r="Z949" s="269" t="s">
        <v>1550</v>
      </c>
      <c r="AA949" s="111">
        <f t="shared" si="80"/>
        <v>45.03846</v>
      </c>
      <c r="AB949" s="261">
        <v>4.503846E7</v>
      </c>
      <c r="AC949" s="261">
        <v>1.06580051E8</v>
      </c>
      <c r="AD949" s="251">
        <f t="shared" si="87"/>
        <v>231</v>
      </c>
      <c r="AE949" s="49">
        <v>2.31E8</v>
      </c>
      <c r="AF949" s="258">
        <f t="shared" si="13"/>
        <v>0.4094405455</v>
      </c>
      <c r="AG949" s="269"/>
      <c r="AH949" s="257"/>
      <c r="AI949" s="273" t="s">
        <v>2891</v>
      </c>
      <c r="AJ949" s="255"/>
    </row>
    <row r="950" ht="15.75" customHeight="1">
      <c r="A950" s="282" t="s">
        <v>2081</v>
      </c>
      <c r="B950" s="49">
        <f t="shared" si="73"/>
        <v>752.100229</v>
      </c>
      <c r="C950" s="284">
        <f t="shared" si="83"/>
        <v>6.016801832</v>
      </c>
      <c r="D950" s="250">
        <f t="shared" si="3"/>
        <v>6.016801832</v>
      </c>
      <c r="E950" s="111">
        <v>125.0</v>
      </c>
      <c r="F950" s="111">
        <f t="shared" si="75"/>
        <v>337.135885</v>
      </c>
      <c r="G950" s="48">
        <f t="shared" si="5"/>
        <v>0.4482592506</v>
      </c>
      <c r="H950" s="111">
        <f t="shared" si="6"/>
        <v>414.964344</v>
      </c>
      <c r="I950" s="252">
        <f t="shared" si="7"/>
        <v>0.5517407494</v>
      </c>
      <c r="J950" s="261">
        <v>7.52100229E8</v>
      </c>
      <c r="K950" s="268">
        <v>2014.0</v>
      </c>
      <c r="L950" s="254" t="s">
        <v>20</v>
      </c>
      <c r="M950" s="283"/>
      <c r="N950" s="283"/>
      <c r="O950" s="283"/>
      <c r="P950" s="283">
        <v>65.0</v>
      </c>
      <c r="Q950" s="268">
        <v>64.0</v>
      </c>
      <c r="R950" s="285">
        <f t="shared" si="76"/>
        <v>64.5</v>
      </c>
      <c r="S950" s="268">
        <v>73.0</v>
      </c>
      <c r="T950" s="268">
        <v>63.0</v>
      </c>
      <c r="U950" s="268">
        <f t="shared" si="77"/>
        <v>10</v>
      </c>
      <c r="V950" s="268">
        <f t="shared" si="78"/>
        <v>68</v>
      </c>
      <c r="W950" s="285">
        <f t="shared" si="79"/>
        <v>-3.5</v>
      </c>
      <c r="X950" s="269" t="s">
        <v>1602</v>
      </c>
      <c r="Y950" s="269" t="s">
        <v>2082</v>
      </c>
      <c r="Z950" s="269" t="s">
        <v>1534</v>
      </c>
      <c r="AA950" s="111">
        <f t="shared" si="80"/>
        <v>121.897634</v>
      </c>
      <c r="AB950" s="261">
        <v>1.21897634E8</v>
      </c>
      <c r="AC950" s="261">
        <v>3.37135885E8</v>
      </c>
      <c r="AD950" s="251">
        <f t="shared" si="87"/>
        <v>414.964344</v>
      </c>
      <c r="AE950" s="49">
        <v>4.14964344E8</v>
      </c>
      <c r="AF950" s="258">
        <f t="shared" si="13"/>
        <v>0.975181072</v>
      </c>
      <c r="AG950" s="269"/>
      <c r="AH950" s="257"/>
      <c r="AI950" s="273" t="s">
        <v>2083</v>
      </c>
      <c r="AJ950" s="255"/>
    </row>
    <row r="951" ht="15.75" customHeight="1">
      <c r="A951" s="281" t="s">
        <v>933</v>
      </c>
      <c r="B951" s="49">
        <f t="shared" si="73"/>
        <v>485.004754</v>
      </c>
      <c r="C951" s="284">
        <f t="shared" si="83"/>
        <v>3.880038032</v>
      </c>
      <c r="D951" s="250">
        <f t="shared" si="3"/>
        <v>3.880038032</v>
      </c>
      <c r="E951" s="111">
        <v>125.0</v>
      </c>
      <c r="F951" s="111">
        <f t="shared" si="75"/>
        <v>191.204754</v>
      </c>
      <c r="G951" s="48">
        <f t="shared" si="5"/>
        <v>0.3942327419</v>
      </c>
      <c r="H951" s="111">
        <f t="shared" si="6"/>
        <v>293.8</v>
      </c>
      <c r="I951" s="252">
        <f t="shared" si="7"/>
        <v>0.6057672581</v>
      </c>
      <c r="J951" s="261">
        <v>4.85004754E8</v>
      </c>
      <c r="K951" s="268">
        <v>2014.0</v>
      </c>
      <c r="L951" s="254" t="s">
        <v>20</v>
      </c>
      <c r="M951" s="283"/>
      <c r="N951" s="283"/>
      <c r="O951" s="283"/>
      <c r="P951" s="283">
        <v>21.0</v>
      </c>
      <c r="Q951" s="268">
        <v>31.0</v>
      </c>
      <c r="R951" s="285">
        <f t="shared" si="76"/>
        <v>26</v>
      </c>
      <c r="S951" s="268">
        <v>53.0</v>
      </c>
      <c r="T951" s="268">
        <v>50.0</v>
      </c>
      <c r="U951" s="268">
        <f t="shared" si="77"/>
        <v>3</v>
      </c>
      <c r="V951" s="268">
        <f t="shared" si="78"/>
        <v>51.5</v>
      </c>
      <c r="W951" s="285">
        <f t="shared" si="79"/>
        <v>-25.5</v>
      </c>
      <c r="X951" s="269" t="s">
        <v>1602</v>
      </c>
      <c r="Y951" s="269" t="s">
        <v>2520</v>
      </c>
      <c r="Z951" s="269" t="s">
        <v>1623</v>
      </c>
      <c r="AA951" s="111">
        <f t="shared" si="80"/>
        <v>65.575105</v>
      </c>
      <c r="AB951" s="261">
        <v>6.5575105E7</v>
      </c>
      <c r="AC951" s="261">
        <v>1.91204754E8</v>
      </c>
      <c r="AD951" s="251">
        <f t="shared" si="87"/>
        <v>293.8</v>
      </c>
      <c r="AE951" s="49">
        <v>2.938E8</v>
      </c>
      <c r="AF951" s="258">
        <f t="shared" si="13"/>
        <v>0.52460084</v>
      </c>
      <c r="AG951" s="269"/>
      <c r="AH951" s="257"/>
      <c r="AI951" s="273" t="s">
        <v>2521</v>
      </c>
      <c r="AJ951" s="255"/>
    </row>
    <row r="952" ht="15.75" customHeight="1">
      <c r="A952" s="281" t="s">
        <v>670</v>
      </c>
      <c r="B952" s="49">
        <f t="shared" si="73"/>
        <v>362.637473</v>
      </c>
      <c r="C952" s="284">
        <f t="shared" si="83"/>
        <v>2.901099784</v>
      </c>
      <c r="D952" s="250">
        <f t="shared" si="3"/>
        <v>2.901099784</v>
      </c>
      <c r="E952" s="111">
        <v>125.0</v>
      </c>
      <c r="F952" s="111">
        <f t="shared" si="75"/>
        <v>101.200044</v>
      </c>
      <c r="G952" s="48">
        <f t="shared" si="5"/>
        <v>0.2790667031</v>
      </c>
      <c r="H952" s="111">
        <f t="shared" si="6"/>
        <v>261.437429</v>
      </c>
      <c r="I952" s="252">
        <f t="shared" si="7"/>
        <v>0.7209332969</v>
      </c>
      <c r="J952" s="261">
        <v>3.62637473E8</v>
      </c>
      <c r="K952" s="268">
        <v>2014.0</v>
      </c>
      <c r="L952" s="254" t="s">
        <v>20</v>
      </c>
      <c r="M952" s="283"/>
      <c r="N952" s="283"/>
      <c r="O952" s="283"/>
      <c r="P952" s="283">
        <v>77.0</v>
      </c>
      <c r="Q952" s="268">
        <v>68.0</v>
      </c>
      <c r="R952" s="285">
        <f t="shared" si="76"/>
        <v>72.5</v>
      </c>
      <c r="S952" s="268">
        <v>42.0</v>
      </c>
      <c r="T952" s="268">
        <v>53.0</v>
      </c>
      <c r="U952" s="268">
        <f t="shared" si="77"/>
        <v>-11</v>
      </c>
      <c r="V952" s="268">
        <f t="shared" si="78"/>
        <v>47.5</v>
      </c>
      <c r="W952" s="285">
        <f t="shared" si="79"/>
        <v>25</v>
      </c>
      <c r="X952" s="269" t="s">
        <v>1602</v>
      </c>
      <c r="Y952" s="269" t="s">
        <v>2962</v>
      </c>
      <c r="Z952" s="269" t="s">
        <v>1534</v>
      </c>
      <c r="AA952" s="111">
        <f t="shared" si="80"/>
        <v>43.720472</v>
      </c>
      <c r="AB952" s="261">
        <v>4.3720472E7</v>
      </c>
      <c r="AC952" s="261">
        <v>1.01200044E8</v>
      </c>
      <c r="AD952" s="251">
        <f t="shared" si="87"/>
        <v>261.437429</v>
      </c>
      <c r="AE952" s="49">
        <v>2.61437429E8</v>
      </c>
      <c r="AF952" s="258">
        <f t="shared" si="13"/>
        <v>0.349763776</v>
      </c>
      <c r="AG952" s="269"/>
      <c r="AH952" s="257"/>
      <c r="AI952" s="273" t="s">
        <v>2963</v>
      </c>
      <c r="AJ952" s="255"/>
    </row>
    <row r="953" ht="15.75" customHeight="1">
      <c r="A953" s="281" t="s">
        <v>664</v>
      </c>
      <c r="B953" s="49">
        <f t="shared" si="73"/>
        <v>360.200399</v>
      </c>
      <c r="C953" s="284">
        <f t="shared" si="83"/>
        <v>2.836223614</v>
      </c>
      <c r="D953" s="250">
        <f t="shared" si="3"/>
        <v>2.836223614</v>
      </c>
      <c r="E953" s="111">
        <v>127.0</v>
      </c>
      <c r="F953" s="111">
        <f t="shared" si="75"/>
        <v>113.57493</v>
      </c>
      <c r="G953" s="48">
        <f t="shared" si="5"/>
        <v>0.3153103948</v>
      </c>
      <c r="H953" s="111">
        <f t="shared" si="6"/>
        <v>246.625469</v>
      </c>
      <c r="I953" s="252">
        <f t="shared" si="7"/>
        <v>0.6846896052</v>
      </c>
      <c r="J953" s="261">
        <v>3.60200399E8</v>
      </c>
      <c r="K953" s="268">
        <v>2014.0</v>
      </c>
      <c r="L953" s="254" t="s">
        <v>20</v>
      </c>
      <c r="M953" s="283"/>
      <c r="N953" s="283"/>
      <c r="O953" s="283"/>
      <c r="P953" s="283">
        <v>50.0</v>
      </c>
      <c r="Q953" s="268">
        <v>47.0</v>
      </c>
      <c r="R953" s="285">
        <f t="shared" si="76"/>
        <v>48.5</v>
      </c>
      <c r="S953" s="268">
        <v>59.0</v>
      </c>
      <c r="T953" s="268">
        <v>59.0</v>
      </c>
      <c r="U953" s="268">
        <f t="shared" si="77"/>
        <v>0</v>
      </c>
      <c r="V953" s="268">
        <f t="shared" si="78"/>
        <v>59</v>
      </c>
      <c r="W953" s="285">
        <f t="shared" si="79"/>
        <v>-10.5</v>
      </c>
      <c r="X953" s="269" t="s">
        <v>1694</v>
      </c>
      <c r="Y953" s="269" t="s">
        <v>2992</v>
      </c>
      <c r="Z953" s="269" t="s">
        <v>1550</v>
      </c>
      <c r="AA953" s="111">
        <f t="shared" si="80"/>
        <v>17.10052</v>
      </c>
      <c r="AB953" s="261">
        <v>1.710052E7</v>
      </c>
      <c r="AC953" s="261">
        <v>1.1357493E8</v>
      </c>
      <c r="AD953" s="251">
        <f t="shared" si="87"/>
        <v>246.625469</v>
      </c>
      <c r="AE953" s="49">
        <v>2.46625469E8</v>
      </c>
      <c r="AF953" s="258">
        <f t="shared" si="13"/>
        <v>0.1346497638</v>
      </c>
      <c r="AG953" s="269"/>
      <c r="AH953" s="257"/>
      <c r="AI953" s="273" t="s">
        <v>2993</v>
      </c>
      <c r="AJ953" s="255"/>
    </row>
    <row r="954" ht="15.75" customHeight="1">
      <c r="A954" s="281" t="s">
        <v>706</v>
      </c>
      <c r="B954" s="49">
        <f t="shared" si="73"/>
        <v>373.552094</v>
      </c>
      <c r="C954" s="284">
        <f t="shared" si="83"/>
        <v>2.829940106</v>
      </c>
      <c r="D954" s="250">
        <f t="shared" si="3"/>
        <v>2.829940106</v>
      </c>
      <c r="E954" s="111">
        <v>132.0</v>
      </c>
      <c r="F954" s="111">
        <f t="shared" si="75"/>
        <v>83.350911</v>
      </c>
      <c r="G954" s="48">
        <f t="shared" si="5"/>
        <v>0.2231306218</v>
      </c>
      <c r="H954" s="111">
        <f t="shared" si="6"/>
        <v>290.201183</v>
      </c>
      <c r="I954" s="252">
        <f t="shared" si="7"/>
        <v>0.7768693782</v>
      </c>
      <c r="J954" s="261">
        <v>3.73552094E8</v>
      </c>
      <c r="K954" s="268">
        <v>2014.0</v>
      </c>
      <c r="L954" s="254" t="s">
        <v>20</v>
      </c>
      <c r="M954" s="283"/>
      <c r="N954" s="283"/>
      <c r="O954" s="283"/>
      <c r="P954" s="283">
        <v>72.0</v>
      </c>
      <c r="Q954" s="268">
        <v>53.0</v>
      </c>
      <c r="R954" s="285">
        <f t="shared" si="76"/>
        <v>62.5</v>
      </c>
      <c r="S954" s="268">
        <v>64.0</v>
      </c>
      <c r="T954" s="268">
        <v>66.0</v>
      </c>
      <c r="U954" s="268">
        <f t="shared" si="77"/>
        <v>-2</v>
      </c>
      <c r="V954" s="268">
        <f t="shared" si="78"/>
        <v>65</v>
      </c>
      <c r="W954" s="285">
        <f t="shared" si="79"/>
        <v>-2.5</v>
      </c>
      <c r="X954" s="269" t="s">
        <v>1694</v>
      </c>
      <c r="Y954" s="269" t="s">
        <v>2249</v>
      </c>
      <c r="Z954" s="269" t="s">
        <v>1550</v>
      </c>
      <c r="AA954" s="111">
        <f t="shared" si="80"/>
        <v>25.447444</v>
      </c>
      <c r="AB954" s="261">
        <v>2.5447444E7</v>
      </c>
      <c r="AC954" s="261">
        <v>8.3350911E7</v>
      </c>
      <c r="AD954" s="251">
        <f t="shared" si="87"/>
        <v>290.201183</v>
      </c>
      <c r="AE954" s="49">
        <v>2.90201183E8</v>
      </c>
      <c r="AF954" s="258">
        <f t="shared" si="13"/>
        <v>0.1927836667</v>
      </c>
      <c r="AG954" s="269"/>
      <c r="AH954" s="257"/>
      <c r="AI954" s="273" t="s">
        <v>2994</v>
      </c>
      <c r="AJ954" s="255"/>
    </row>
    <row r="955" ht="15.75" customHeight="1">
      <c r="A955" s="281" t="s">
        <v>3626</v>
      </c>
      <c r="B955" s="49">
        <f t="shared" si="73"/>
        <v>268.031828</v>
      </c>
      <c r="C955" s="284">
        <f t="shared" si="83"/>
        <v>1.914513057</v>
      </c>
      <c r="D955" s="250">
        <f t="shared" si="3"/>
        <v>1.914513057</v>
      </c>
      <c r="E955" s="111">
        <v>140.0</v>
      </c>
      <c r="F955" s="111">
        <f t="shared" si="75"/>
        <v>65.014513</v>
      </c>
      <c r="G955" s="48">
        <f t="shared" si="5"/>
        <v>0.2425626594</v>
      </c>
      <c r="H955" s="111">
        <f t="shared" si="6"/>
        <v>203.017315</v>
      </c>
      <c r="I955" s="252">
        <f t="shared" si="7"/>
        <v>0.7574373406</v>
      </c>
      <c r="J955" s="261">
        <v>2.68031828E8</v>
      </c>
      <c r="K955" s="268">
        <v>2014.0</v>
      </c>
      <c r="L955" s="254" t="s">
        <v>20</v>
      </c>
      <c r="M955" s="283"/>
      <c r="N955" s="283"/>
      <c r="O955" s="283"/>
      <c r="P955" s="283">
        <v>27.0</v>
      </c>
      <c r="Q955" s="268">
        <v>52.0</v>
      </c>
      <c r="R955" s="285">
        <f t="shared" si="76"/>
        <v>39.5</v>
      </c>
      <c r="S955" s="268">
        <v>37.0</v>
      </c>
      <c r="T955" s="268">
        <v>46.0</v>
      </c>
      <c r="U955" s="268">
        <f t="shared" si="77"/>
        <v>-9</v>
      </c>
      <c r="V955" s="268">
        <f t="shared" si="78"/>
        <v>41.5</v>
      </c>
      <c r="W955" s="285">
        <f t="shared" si="79"/>
        <v>-2</v>
      </c>
      <c r="X955" s="269" t="s">
        <v>1602</v>
      </c>
      <c r="Y955" s="269" t="s">
        <v>3627</v>
      </c>
      <c r="Z955" s="269" t="s">
        <v>1534</v>
      </c>
      <c r="AA955" s="111">
        <f t="shared" si="80"/>
        <v>24.115934</v>
      </c>
      <c r="AB955" s="261">
        <v>2.4115934E7</v>
      </c>
      <c r="AC955" s="261">
        <v>6.5014513E7</v>
      </c>
      <c r="AD955" s="251">
        <f t="shared" si="87"/>
        <v>203.017315</v>
      </c>
      <c r="AE955" s="49">
        <v>2.03017315E8</v>
      </c>
      <c r="AF955" s="258">
        <f t="shared" si="13"/>
        <v>0.1722566714</v>
      </c>
      <c r="AG955" s="269"/>
      <c r="AH955" s="257"/>
      <c r="AI955" s="273" t="s">
        <v>3628</v>
      </c>
      <c r="AJ955" s="255"/>
    </row>
    <row r="956" ht="15.75" customHeight="1">
      <c r="A956" s="282" t="s">
        <v>379</v>
      </c>
      <c r="B956" s="49">
        <f t="shared" si="73"/>
        <v>618.909935</v>
      </c>
      <c r="C956" s="284">
        <f t="shared" si="83"/>
        <v>4.268344379</v>
      </c>
      <c r="D956" s="250">
        <f t="shared" si="3"/>
        <v>4.268344379</v>
      </c>
      <c r="E956" s="111">
        <v>145.0</v>
      </c>
      <c r="F956" s="111">
        <f t="shared" si="75"/>
        <v>177.002924</v>
      </c>
      <c r="G956" s="48">
        <f t="shared" si="5"/>
        <v>0.2859914084</v>
      </c>
      <c r="H956" s="111">
        <f t="shared" si="6"/>
        <v>441.907011</v>
      </c>
      <c r="I956" s="252">
        <f t="shared" si="7"/>
        <v>0.7140085916</v>
      </c>
      <c r="J956" s="261">
        <v>6.18909935E8</v>
      </c>
      <c r="K956" s="268">
        <v>2014.0</v>
      </c>
      <c r="L956" s="254" t="s">
        <v>20</v>
      </c>
      <c r="M956" s="283"/>
      <c r="N956" s="283"/>
      <c r="O956" s="283"/>
      <c r="P956" s="283">
        <v>92.0</v>
      </c>
      <c r="Q956" s="268">
        <v>76.0</v>
      </c>
      <c r="R956" s="285">
        <f t="shared" si="76"/>
        <v>84</v>
      </c>
      <c r="S956" s="268">
        <v>90.0</v>
      </c>
      <c r="T956" s="268">
        <v>84.0</v>
      </c>
      <c r="U956" s="268">
        <f t="shared" si="77"/>
        <v>6</v>
      </c>
      <c r="V956" s="268">
        <f t="shared" si="78"/>
        <v>87</v>
      </c>
      <c r="W956" s="285">
        <f t="shared" si="79"/>
        <v>-3</v>
      </c>
      <c r="X956" s="269" t="s">
        <v>1602</v>
      </c>
      <c r="Y956" s="269" t="s">
        <v>1891</v>
      </c>
      <c r="Z956" s="269" t="s">
        <v>1550</v>
      </c>
      <c r="AA956" s="111">
        <f t="shared" si="80"/>
        <v>49.451322</v>
      </c>
      <c r="AB956" s="261">
        <v>4.9451322E7</v>
      </c>
      <c r="AC956" s="261">
        <v>1.77002924E8</v>
      </c>
      <c r="AD956" s="251">
        <f t="shared" si="87"/>
        <v>441.907011</v>
      </c>
      <c r="AE956" s="49">
        <v>4.41907011E8</v>
      </c>
      <c r="AF956" s="258">
        <f t="shared" si="13"/>
        <v>0.3410436</v>
      </c>
      <c r="AG956" s="269"/>
      <c r="AH956" s="257"/>
      <c r="AI956" s="273" t="s">
        <v>2371</v>
      </c>
      <c r="AJ956" s="255"/>
    </row>
    <row r="957" ht="15.75" customHeight="1">
      <c r="A957" s="281" t="s">
        <v>3641</v>
      </c>
      <c r="B957" s="49">
        <f t="shared" si="73"/>
        <v>272.91243</v>
      </c>
      <c r="C957" s="284">
        <f t="shared" si="83"/>
        <v>1.88215469</v>
      </c>
      <c r="D957" s="250">
        <f t="shared" si="3"/>
        <v>1.88215469</v>
      </c>
      <c r="E957" s="111">
        <v>145.0</v>
      </c>
      <c r="F957" s="111">
        <f t="shared" si="75"/>
        <v>111.50643</v>
      </c>
      <c r="G957" s="48">
        <f t="shared" si="5"/>
        <v>0.4085795213</v>
      </c>
      <c r="H957" s="111">
        <f t="shared" si="6"/>
        <v>161.406</v>
      </c>
      <c r="I957" s="252">
        <f t="shared" si="7"/>
        <v>0.5914204787</v>
      </c>
      <c r="J957" s="261">
        <v>2.7291243E8</v>
      </c>
      <c r="K957" s="268">
        <v>2014.0</v>
      </c>
      <c r="L957" s="254" t="s">
        <v>20</v>
      </c>
      <c r="M957" s="283"/>
      <c r="N957" s="283"/>
      <c r="O957" s="283"/>
      <c r="P957" s="283">
        <v>79.0</v>
      </c>
      <c r="Q957" s="268">
        <v>59.0</v>
      </c>
      <c r="R957" s="285">
        <f t="shared" si="76"/>
        <v>69</v>
      </c>
      <c r="S957" s="268">
        <v>73.0</v>
      </c>
      <c r="T957" s="268">
        <v>66.0</v>
      </c>
      <c r="U957" s="268">
        <f t="shared" si="77"/>
        <v>7</v>
      </c>
      <c r="V957" s="268">
        <f t="shared" si="78"/>
        <v>69.5</v>
      </c>
      <c r="W957" s="285">
        <f t="shared" si="79"/>
        <v>-0.5</v>
      </c>
      <c r="X957" s="269" t="s">
        <v>1694</v>
      </c>
      <c r="Y957" s="269" t="s">
        <v>3642</v>
      </c>
      <c r="Z957" s="269" t="s">
        <v>1534</v>
      </c>
      <c r="AA957" s="111">
        <f t="shared" si="80"/>
        <v>32.207057</v>
      </c>
      <c r="AB957" s="261">
        <v>3.2207057E7</v>
      </c>
      <c r="AC957" s="261">
        <v>1.1150643E8</v>
      </c>
      <c r="AD957" s="251">
        <f t="shared" si="87"/>
        <v>161.406</v>
      </c>
      <c r="AE957" s="49">
        <v>1.61406E8</v>
      </c>
      <c r="AF957" s="258">
        <f t="shared" si="13"/>
        <v>0.2221176345</v>
      </c>
      <c r="AG957" s="269"/>
      <c r="AH957" s="257"/>
      <c r="AI957" s="273" t="s">
        <v>3643</v>
      </c>
      <c r="AJ957" s="255"/>
    </row>
    <row r="958" ht="15.75" customHeight="1">
      <c r="A958" s="281" t="s">
        <v>306</v>
      </c>
      <c r="B958" s="49">
        <f t="shared" si="73"/>
        <v>528.676069</v>
      </c>
      <c r="C958" s="284">
        <f t="shared" si="83"/>
        <v>3.304225431</v>
      </c>
      <c r="D958" s="250">
        <f t="shared" si="3"/>
        <v>3.304225431</v>
      </c>
      <c r="E958" s="111">
        <v>160.0</v>
      </c>
      <c r="F958" s="111">
        <f t="shared" si="75"/>
        <v>200.676069</v>
      </c>
      <c r="G958" s="48">
        <f t="shared" si="5"/>
        <v>0.3795822825</v>
      </c>
      <c r="H958" s="111">
        <f t="shared" si="6"/>
        <v>328</v>
      </c>
      <c r="I958" s="252">
        <f t="shared" si="7"/>
        <v>0.6204177175</v>
      </c>
      <c r="J958" s="261">
        <v>5.28676069E8</v>
      </c>
      <c r="K958" s="268">
        <v>2014.0</v>
      </c>
      <c r="L958" s="254" t="s">
        <v>20</v>
      </c>
      <c r="M958" s="283"/>
      <c r="N958" s="283"/>
      <c r="O958" s="283"/>
      <c r="P958" s="283">
        <v>74.0</v>
      </c>
      <c r="Q958" s="268">
        <v>62.0</v>
      </c>
      <c r="R958" s="285">
        <f t="shared" si="76"/>
        <v>68</v>
      </c>
      <c r="S958" s="268">
        <v>67.0</v>
      </c>
      <c r="T958" s="268">
        <v>68.0</v>
      </c>
      <c r="U958" s="268">
        <f t="shared" si="77"/>
        <v>-1</v>
      </c>
      <c r="V958" s="268">
        <f t="shared" si="78"/>
        <v>67.5</v>
      </c>
      <c r="W958" s="285">
        <f t="shared" si="79"/>
        <v>0.5</v>
      </c>
      <c r="X958" s="269" t="s">
        <v>1602</v>
      </c>
      <c r="Y958" s="269" t="s">
        <v>2549</v>
      </c>
      <c r="Z958" s="257" t="s">
        <v>1567</v>
      </c>
      <c r="AA958" s="111">
        <f t="shared" si="80"/>
        <v>93.188384</v>
      </c>
      <c r="AB958" s="261">
        <v>9.3188384E7</v>
      </c>
      <c r="AC958" s="261">
        <v>2.00676069E8</v>
      </c>
      <c r="AD958" s="251">
        <f t="shared" si="87"/>
        <v>328</v>
      </c>
      <c r="AE958" s="49">
        <v>3.28E8</v>
      </c>
      <c r="AF958" s="258">
        <f t="shared" si="13"/>
        <v>0.5824274</v>
      </c>
      <c r="AG958" s="269"/>
      <c r="AH958" s="257"/>
      <c r="AI958" s="273" t="s">
        <v>2764</v>
      </c>
      <c r="AJ958" s="255"/>
    </row>
    <row r="959" ht="15.75" customHeight="1">
      <c r="A959" s="282" t="s">
        <v>431</v>
      </c>
      <c r="B959" s="49">
        <f t="shared" si="73"/>
        <v>672.720017</v>
      </c>
      <c r="C959" s="284">
        <f t="shared" si="83"/>
        <v>4.077091012</v>
      </c>
      <c r="D959" s="250">
        <f t="shared" si="3"/>
        <v>4.077091012</v>
      </c>
      <c r="E959" s="111">
        <v>165.0</v>
      </c>
      <c r="F959" s="111">
        <f t="shared" si="75"/>
        <v>188.020017</v>
      </c>
      <c r="G959" s="48">
        <f t="shared" si="5"/>
        <v>0.2794922289</v>
      </c>
      <c r="H959" s="111">
        <f t="shared" si="6"/>
        <v>484.7</v>
      </c>
      <c r="I959" s="252">
        <f t="shared" si="7"/>
        <v>0.7205077711</v>
      </c>
      <c r="J959" s="261">
        <v>6.72720017E8</v>
      </c>
      <c r="K959" s="268">
        <v>2014.0</v>
      </c>
      <c r="L959" s="254" t="s">
        <v>20</v>
      </c>
      <c r="M959" s="283"/>
      <c r="N959" s="283"/>
      <c r="O959" s="283"/>
      <c r="P959" s="283">
        <v>72.0</v>
      </c>
      <c r="Q959" s="268">
        <v>74.0</v>
      </c>
      <c r="R959" s="285">
        <f t="shared" si="76"/>
        <v>73</v>
      </c>
      <c r="S959" s="268">
        <v>86.0</v>
      </c>
      <c r="T959" s="268">
        <v>84.0</v>
      </c>
      <c r="U959" s="268">
        <f t="shared" si="77"/>
        <v>2</v>
      </c>
      <c r="V959" s="268">
        <f t="shared" si="78"/>
        <v>85</v>
      </c>
      <c r="W959" s="285">
        <f t="shared" si="79"/>
        <v>-12</v>
      </c>
      <c r="X959" s="269" t="s">
        <v>1602</v>
      </c>
      <c r="Y959" s="269" t="s">
        <v>2454</v>
      </c>
      <c r="Z959" s="269" t="s">
        <v>1623</v>
      </c>
      <c r="AA959" s="111">
        <f t="shared" si="80"/>
        <v>47.51036</v>
      </c>
      <c r="AB959" s="261">
        <v>4.751036E7</v>
      </c>
      <c r="AC959" s="261">
        <v>1.88020017E8</v>
      </c>
      <c r="AD959" s="251">
        <f t="shared" si="87"/>
        <v>484.7</v>
      </c>
      <c r="AE959" s="49">
        <v>4.847E8</v>
      </c>
      <c r="AF959" s="258">
        <f t="shared" si="13"/>
        <v>0.2879415758</v>
      </c>
      <c r="AG959" s="269"/>
      <c r="AH959" s="257"/>
      <c r="AI959" s="273" t="s">
        <v>2455</v>
      </c>
      <c r="AJ959" s="255"/>
    </row>
    <row r="960" ht="15.75" customHeight="1">
      <c r="A960" s="281" t="s">
        <v>134</v>
      </c>
      <c r="B960" s="49">
        <f t="shared" si="73"/>
        <v>652.031643</v>
      </c>
      <c r="C960" s="284">
        <f t="shared" si="83"/>
        <v>3.951706927</v>
      </c>
      <c r="D960" s="250">
        <f t="shared" si="3"/>
        <v>3.951706927</v>
      </c>
      <c r="E960" s="111">
        <v>165.0</v>
      </c>
      <c r="F960" s="111">
        <f t="shared" si="75"/>
        <v>222.431643</v>
      </c>
      <c r="G960" s="48">
        <f t="shared" si="5"/>
        <v>0.3411362706</v>
      </c>
      <c r="H960" s="111">
        <f t="shared" si="6"/>
        <v>429.6</v>
      </c>
      <c r="I960" s="252">
        <f t="shared" si="7"/>
        <v>0.6588637294</v>
      </c>
      <c r="J960" s="261">
        <v>6.52031643E8</v>
      </c>
      <c r="K960" s="268">
        <v>2014.0</v>
      </c>
      <c r="L960" s="254" t="s">
        <v>20</v>
      </c>
      <c r="M960" s="283"/>
      <c r="N960" s="283"/>
      <c r="O960" s="283"/>
      <c r="P960" s="283">
        <v>89.0</v>
      </c>
      <c r="Q960" s="268">
        <v>74.0</v>
      </c>
      <c r="R960" s="285">
        <f t="shared" si="76"/>
        <v>81.5</v>
      </c>
      <c r="S960" s="268">
        <v>92.0</v>
      </c>
      <c r="T960" s="268">
        <v>80.0</v>
      </c>
      <c r="U960" s="268">
        <f t="shared" si="77"/>
        <v>12</v>
      </c>
      <c r="V960" s="268">
        <f t="shared" si="78"/>
        <v>86</v>
      </c>
      <c r="W960" s="285">
        <f t="shared" si="79"/>
        <v>-4.5</v>
      </c>
      <c r="X960" s="269" t="s">
        <v>1602</v>
      </c>
      <c r="Y960" s="269" t="s">
        <v>2486</v>
      </c>
      <c r="Z960" s="269" t="s">
        <v>1534</v>
      </c>
      <c r="AA960" s="111">
        <f t="shared" si="80"/>
        <v>56.215889</v>
      </c>
      <c r="AB960" s="261">
        <v>5.6215889E7</v>
      </c>
      <c r="AC960" s="261">
        <v>2.22431643E8</v>
      </c>
      <c r="AD960" s="251">
        <f t="shared" si="87"/>
        <v>429.6</v>
      </c>
      <c r="AE960" s="49">
        <v>4.296E8</v>
      </c>
      <c r="AF960" s="258">
        <f t="shared" si="13"/>
        <v>0.3407023576</v>
      </c>
      <c r="AG960" s="257" t="s">
        <v>1608</v>
      </c>
      <c r="AH960" s="269" t="s">
        <v>1839</v>
      </c>
      <c r="AI960" s="273" t="s">
        <v>2487</v>
      </c>
      <c r="AJ960" s="255"/>
    </row>
    <row r="961" ht="15.75" customHeight="1">
      <c r="A961" s="282" t="s">
        <v>327</v>
      </c>
      <c r="B961" s="49">
        <f t="shared" si="73"/>
        <v>774.1766</v>
      </c>
      <c r="C961" s="284">
        <f t="shared" si="83"/>
        <v>4.55398</v>
      </c>
      <c r="D961" s="250">
        <f t="shared" si="3"/>
        <v>4.55398</v>
      </c>
      <c r="E961" s="111">
        <v>170.0</v>
      </c>
      <c r="F961" s="111">
        <f t="shared" si="75"/>
        <v>333.1766</v>
      </c>
      <c r="G961" s="48">
        <f t="shared" si="5"/>
        <v>0.4303625297</v>
      </c>
      <c r="H961" s="111">
        <f t="shared" si="6"/>
        <v>441</v>
      </c>
      <c r="I961" s="252">
        <f t="shared" si="7"/>
        <v>0.5696374703</v>
      </c>
      <c r="J961" s="261">
        <v>7.741766E8</v>
      </c>
      <c r="K961" s="268">
        <v>2014.0</v>
      </c>
      <c r="L961" s="254" t="s">
        <v>20</v>
      </c>
      <c r="M961" s="283"/>
      <c r="N961" s="283"/>
      <c r="O961" s="283"/>
      <c r="P961" s="283">
        <v>91.0</v>
      </c>
      <c r="Q961" s="268">
        <v>76.0</v>
      </c>
      <c r="R961" s="285">
        <f t="shared" si="76"/>
        <v>83.5</v>
      </c>
      <c r="S961" s="268">
        <v>93.0</v>
      </c>
      <c r="T961" s="268">
        <v>85.0</v>
      </c>
      <c r="U961" s="268">
        <f t="shared" si="77"/>
        <v>8</v>
      </c>
      <c r="V961" s="268">
        <f t="shared" si="78"/>
        <v>89</v>
      </c>
      <c r="W961" s="285">
        <f t="shared" si="79"/>
        <v>-5.5</v>
      </c>
      <c r="X961" s="269" t="s">
        <v>1602</v>
      </c>
      <c r="Y961" s="269" t="s">
        <v>2187</v>
      </c>
      <c r="Z961" s="269" t="s">
        <v>1534</v>
      </c>
      <c r="AA961" s="111">
        <f t="shared" si="80"/>
        <v>94.320883</v>
      </c>
      <c r="AB961" s="261">
        <v>9.4320883E7</v>
      </c>
      <c r="AC961" s="261">
        <v>3.331766E8</v>
      </c>
      <c r="AD961" s="251">
        <f t="shared" si="87"/>
        <v>441</v>
      </c>
      <c r="AE961" s="49">
        <v>4.41E8</v>
      </c>
      <c r="AF961" s="258">
        <f t="shared" si="13"/>
        <v>0.5548287235</v>
      </c>
      <c r="AG961" s="269"/>
      <c r="AH961" s="257"/>
      <c r="AI961" s="273" t="s">
        <v>2302</v>
      </c>
      <c r="AJ961" s="255"/>
    </row>
    <row r="962" ht="15.75" customHeight="1">
      <c r="A962" s="282" t="s">
        <v>165</v>
      </c>
      <c r="B962" s="49">
        <f t="shared" si="73"/>
        <v>714.766572</v>
      </c>
      <c r="C962" s="284">
        <f t="shared" si="83"/>
        <v>4.204509247</v>
      </c>
      <c r="D962" s="250">
        <f t="shared" si="3"/>
        <v>4.204509247</v>
      </c>
      <c r="E962" s="111">
        <v>170.0</v>
      </c>
      <c r="F962" s="111">
        <f t="shared" si="75"/>
        <v>259.766572</v>
      </c>
      <c r="G962" s="48">
        <f t="shared" si="5"/>
        <v>0.3634285404</v>
      </c>
      <c r="H962" s="111">
        <f t="shared" si="6"/>
        <v>455</v>
      </c>
      <c r="I962" s="252">
        <f t="shared" si="7"/>
        <v>0.6365714596</v>
      </c>
      <c r="J962" s="261">
        <v>7.14766572E8</v>
      </c>
      <c r="K962" s="268">
        <v>2014.0</v>
      </c>
      <c r="L962" s="254" t="s">
        <v>20</v>
      </c>
      <c r="M962" s="283"/>
      <c r="N962" s="283"/>
      <c r="O962" s="283"/>
      <c r="P962" s="283">
        <v>89.0</v>
      </c>
      <c r="Q962" s="268">
        <v>70.0</v>
      </c>
      <c r="R962" s="285">
        <f t="shared" si="76"/>
        <v>79.5</v>
      </c>
      <c r="S962" s="268">
        <v>92.0</v>
      </c>
      <c r="T962" s="268">
        <v>82.0</v>
      </c>
      <c r="U962" s="268">
        <f t="shared" si="77"/>
        <v>10</v>
      </c>
      <c r="V962" s="268">
        <f t="shared" si="78"/>
        <v>87</v>
      </c>
      <c r="W962" s="285">
        <f t="shared" si="79"/>
        <v>-7.5</v>
      </c>
      <c r="X962" s="269" t="s">
        <v>1602</v>
      </c>
      <c r="Y962" s="269" t="s">
        <v>2406</v>
      </c>
      <c r="Z962" s="269" t="s">
        <v>1550</v>
      </c>
      <c r="AA962" s="111">
        <f t="shared" si="80"/>
        <v>95.023721</v>
      </c>
      <c r="AB962" s="261">
        <v>9.5023721E7</v>
      </c>
      <c r="AC962" s="261">
        <v>2.59766572E8</v>
      </c>
      <c r="AD962" s="251">
        <f t="shared" si="87"/>
        <v>455</v>
      </c>
      <c r="AE962" s="49">
        <v>4.55E8</v>
      </c>
      <c r="AF962" s="258">
        <f t="shared" si="13"/>
        <v>0.5589630647</v>
      </c>
      <c r="AG962" s="269"/>
      <c r="AH962" s="257"/>
      <c r="AI962" s="273" t="s">
        <v>2407</v>
      </c>
      <c r="AJ962" s="255"/>
    </row>
    <row r="963" ht="15.75" customHeight="1">
      <c r="A963" s="282" t="s">
        <v>205</v>
      </c>
      <c r="B963" s="49">
        <f t="shared" si="73"/>
        <v>708.835589</v>
      </c>
      <c r="C963" s="284">
        <f t="shared" si="83"/>
        <v>4.169621112</v>
      </c>
      <c r="D963" s="250">
        <f t="shared" si="3"/>
        <v>4.169621112</v>
      </c>
      <c r="E963" s="111">
        <v>170.0</v>
      </c>
      <c r="F963" s="111">
        <f t="shared" si="75"/>
        <v>208.545589</v>
      </c>
      <c r="G963" s="48">
        <f t="shared" si="5"/>
        <v>0.2942086885</v>
      </c>
      <c r="H963" s="111">
        <f t="shared" si="6"/>
        <v>500.29</v>
      </c>
      <c r="I963" s="252">
        <f t="shared" si="7"/>
        <v>0.7057913115</v>
      </c>
      <c r="J963" s="261">
        <v>7.08835589E8</v>
      </c>
      <c r="K963" s="268">
        <v>2014.0</v>
      </c>
      <c r="L963" s="254" t="s">
        <v>20</v>
      </c>
      <c r="M963" s="283"/>
      <c r="N963" s="283"/>
      <c r="O963" s="283"/>
      <c r="P963" s="283">
        <v>90.0</v>
      </c>
      <c r="Q963" s="268">
        <v>79.0</v>
      </c>
      <c r="R963" s="285">
        <f t="shared" si="76"/>
        <v>84.5</v>
      </c>
      <c r="S963" s="268">
        <v>89.0</v>
      </c>
      <c r="T963" s="268">
        <v>82.0</v>
      </c>
      <c r="U963" s="268">
        <f t="shared" si="77"/>
        <v>7</v>
      </c>
      <c r="V963" s="268">
        <f t="shared" si="78"/>
        <v>85.5</v>
      </c>
      <c r="W963" s="285">
        <f t="shared" si="79"/>
        <v>-1</v>
      </c>
      <c r="X963" s="269" t="s">
        <v>1602</v>
      </c>
      <c r="Y963" s="269" t="s">
        <v>2419</v>
      </c>
      <c r="Z963" s="269" t="s">
        <v>1550</v>
      </c>
      <c r="AA963" s="111">
        <f t="shared" si="80"/>
        <v>72.611427</v>
      </c>
      <c r="AB963" s="261">
        <v>7.2611427E7</v>
      </c>
      <c r="AC963" s="261">
        <v>2.08545589E8</v>
      </c>
      <c r="AD963" s="251">
        <f t="shared" si="87"/>
        <v>500.29</v>
      </c>
      <c r="AE963" s="49">
        <v>5.0029E8</v>
      </c>
      <c r="AF963" s="258">
        <f t="shared" si="13"/>
        <v>0.4271260412</v>
      </c>
      <c r="AG963" s="269"/>
      <c r="AH963" s="257"/>
      <c r="AI963" s="273" t="s">
        <v>2420</v>
      </c>
      <c r="AJ963" s="255"/>
    </row>
    <row r="964" ht="15.75" customHeight="1">
      <c r="A964" s="281" t="s">
        <v>246</v>
      </c>
      <c r="B964" s="49">
        <f t="shared" si="73"/>
        <v>369.206256</v>
      </c>
      <c r="C964" s="284">
        <f t="shared" si="83"/>
        <v>2.074192449</v>
      </c>
      <c r="D964" s="250">
        <f t="shared" si="3"/>
        <v>2.074192449</v>
      </c>
      <c r="E964" s="111">
        <v>178.0</v>
      </c>
      <c r="F964" s="111">
        <f t="shared" si="75"/>
        <v>100.206256</v>
      </c>
      <c r="G964" s="48">
        <f t="shared" si="5"/>
        <v>0.2714099622</v>
      </c>
      <c r="H964" s="111">
        <f t="shared" si="6"/>
        <v>269</v>
      </c>
      <c r="I964" s="252">
        <f t="shared" si="7"/>
        <v>0.7285900378</v>
      </c>
      <c r="J964" s="261">
        <v>3.69206256E8</v>
      </c>
      <c r="K964" s="268">
        <v>2014.0</v>
      </c>
      <c r="L964" s="254" t="s">
        <v>20</v>
      </c>
      <c r="M964" s="283"/>
      <c r="N964" s="283"/>
      <c r="O964" s="283"/>
      <c r="P964" s="283">
        <v>90.0</v>
      </c>
      <c r="Q964" s="268">
        <v>71.0</v>
      </c>
      <c r="R964" s="285">
        <f t="shared" si="76"/>
        <v>80.5</v>
      </c>
      <c r="S964" s="268">
        <v>90.0</v>
      </c>
      <c r="T964" s="268">
        <v>84.0</v>
      </c>
      <c r="U964" s="268">
        <f t="shared" si="77"/>
        <v>6</v>
      </c>
      <c r="V964" s="268">
        <f t="shared" si="78"/>
        <v>87</v>
      </c>
      <c r="W964" s="285">
        <f t="shared" si="79"/>
        <v>-6.5</v>
      </c>
      <c r="X964" s="269" t="s">
        <v>1602</v>
      </c>
      <c r="Y964" s="269" t="s">
        <v>3209</v>
      </c>
      <c r="Z964" s="269" t="s">
        <v>1534</v>
      </c>
      <c r="AA964" s="111">
        <f t="shared" si="80"/>
        <v>28.760246</v>
      </c>
      <c r="AB964" s="261">
        <v>2.8760246E7</v>
      </c>
      <c r="AC964" s="261">
        <v>1.00206256E8</v>
      </c>
      <c r="AD964" s="251">
        <f t="shared" si="87"/>
        <v>269</v>
      </c>
      <c r="AE964" s="49">
        <v>2.69E8</v>
      </c>
      <c r="AF964" s="258">
        <f t="shared" si="13"/>
        <v>0.1615744157</v>
      </c>
      <c r="AG964" s="269"/>
      <c r="AH964" s="257"/>
      <c r="AI964" s="273" t="s">
        <v>3516</v>
      </c>
      <c r="AJ964" s="255"/>
    </row>
    <row r="965" ht="15.75" customHeight="1">
      <c r="A965" s="282" t="s">
        <v>557</v>
      </c>
      <c r="B965" s="49">
        <f t="shared" si="73"/>
        <v>758.410378</v>
      </c>
      <c r="C965" s="284">
        <f t="shared" si="83"/>
        <v>4.213390989</v>
      </c>
      <c r="D965" s="250">
        <f t="shared" si="3"/>
        <v>4.213390989</v>
      </c>
      <c r="E965" s="111">
        <v>180.0</v>
      </c>
      <c r="F965" s="111">
        <f t="shared" si="75"/>
        <v>241.410378</v>
      </c>
      <c r="G965" s="48">
        <f t="shared" si="5"/>
        <v>0.318311016</v>
      </c>
      <c r="H965" s="111">
        <f t="shared" si="6"/>
        <v>517</v>
      </c>
      <c r="I965" s="252">
        <f t="shared" si="7"/>
        <v>0.681688984</v>
      </c>
      <c r="J965" s="261">
        <v>7.58410378E8</v>
      </c>
      <c r="K965" s="268">
        <v>2014.0</v>
      </c>
      <c r="L965" s="254" t="s">
        <v>20</v>
      </c>
      <c r="M965" s="283"/>
      <c r="N965" s="283"/>
      <c r="O965" s="283"/>
      <c r="P965" s="283">
        <v>49.0</v>
      </c>
      <c r="Q965" s="268">
        <v>56.0</v>
      </c>
      <c r="R965" s="285">
        <f t="shared" si="76"/>
        <v>52.5</v>
      </c>
      <c r="S965" s="268">
        <v>71.0</v>
      </c>
      <c r="T965" s="268">
        <v>69.0</v>
      </c>
      <c r="U965" s="268">
        <f t="shared" si="77"/>
        <v>2</v>
      </c>
      <c r="V965" s="268">
        <f t="shared" si="78"/>
        <v>70</v>
      </c>
      <c r="W965" s="285">
        <f t="shared" si="79"/>
        <v>-17.5</v>
      </c>
      <c r="X965" s="269" t="s">
        <v>1602</v>
      </c>
      <c r="Y965" s="269" t="s">
        <v>2402</v>
      </c>
      <c r="Z965" s="269" t="s">
        <v>1534</v>
      </c>
      <c r="AA965" s="111">
        <f t="shared" si="80"/>
        <v>69.431298</v>
      </c>
      <c r="AB965" s="261">
        <v>6.9431298E7</v>
      </c>
      <c r="AC965" s="261">
        <v>2.41410378E8</v>
      </c>
      <c r="AD965" s="251">
        <f t="shared" si="87"/>
        <v>517</v>
      </c>
      <c r="AE965" s="49">
        <v>5.17E8</v>
      </c>
      <c r="AF965" s="258">
        <f t="shared" si="13"/>
        <v>0.3857294333</v>
      </c>
      <c r="AG965" s="269"/>
      <c r="AH965" s="257"/>
      <c r="AI965" s="273" t="s">
        <v>2403</v>
      </c>
      <c r="AJ965" s="255"/>
    </row>
    <row r="966" ht="15.75" customHeight="1">
      <c r="A966" s="281" t="s">
        <v>1338</v>
      </c>
      <c r="B966" s="49">
        <f t="shared" si="73"/>
        <v>748.121534</v>
      </c>
      <c r="C966" s="284">
        <f t="shared" si="83"/>
        <v>3.74060767</v>
      </c>
      <c r="D966" s="250">
        <f t="shared" si="3"/>
        <v>3.74060767</v>
      </c>
      <c r="E966" s="111">
        <v>200.0</v>
      </c>
      <c r="F966" s="111">
        <f t="shared" si="75"/>
        <v>233.921534</v>
      </c>
      <c r="G966" s="48">
        <f t="shared" si="5"/>
        <v>0.31267852</v>
      </c>
      <c r="H966" s="111">
        <f t="shared" si="6"/>
        <v>514.2</v>
      </c>
      <c r="I966" s="252">
        <f t="shared" si="7"/>
        <v>0.68732148</v>
      </c>
      <c r="J966" s="261">
        <v>7.48121534E8</v>
      </c>
      <c r="K966" s="268">
        <v>2014.0</v>
      </c>
      <c r="L966" s="254" t="s">
        <v>20</v>
      </c>
      <c r="M966" s="283"/>
      <c r="N966" s="283"/>
      <c r="O966" s="283"/>
      <c r="P966" s="283">
        <v>91.0</v>
      </c>
      <c r="Q966" s="268">
        <v>74.0</v>
      </c>
      <c r="R966" s="285">
        <f t="shared" si="76"/>
        <v>82.5</v>
      </c>
      <c r="S966" s="268">
        <v>92.0</v>
      </c>
      <c r="T966" s="268">
        <v>83.0</v>
      </c>
      <c r="U966" s="268">
        <f t="shared" si="77"/>
        <v>9</v>
      </c>
      <c r="V966" s="268">
        <f t="shared" si="78"/>
        <v>87.5</v>
      </c>
      <c r="W966" s="285">
        <f t="shared" si="79"/>
        <v>-5</v>
      </c>
      <c r="X966" s="269" t="s">
        <v>1602</v>
      </c>
      <c r="Y966" s="269" t="s">
        <v>2549</v>
      </c>
      <c r="Z966" s="269" t="s">
        <v>1550</v>
      </c>
      <c r="AA966" s="111">
        <f t="shared" si="80"/>
        <v>90.82366</v>
      </c>
      <c r="AB966" s="261">
        <v>9.082366E7</v>
      </c>
      <c r="AC966" s="261">
        <v>2.33921534E8</v>
      </c>
      <c r="AD966" s="251">
        <f t="shared" si="87"/>
        <v>514.2</v>
      </c>
      <c r="AE966" s="49">
        <v>5.142E8</v>
      </c>
      <c r="AF966" s="258">
        <f t="shared" si="13"/>
        <v>0.4541183</v>
      </c>
      <c r="AG966" s="269"/>
      <c r="AH966" s="257"/>
      <c r="AI966" s="273" t="s">
        <v>2550</v>
      </c>
      <c r="AJ966" s="255"/>
    </row>
    <row r="967" ht="15.75" customHeight="1">
      <c r="A967" s="281" t="s">
        <v>957</v>
      </c>
      <c r="B967" s="49">
        <f t="shared" si="73"/>
        <v>708.982323</v>
      </c>
      <c r="C967" s="284">
        <f t="shared" si="83"/>
        <v>3.544911615</v>
      </c>
      <c r="D967" s="250">
        <f t="shared" si="3"/>
        <v>3.544911615</v>
      </c>
      <c r="E967" s="111">
        <v>200.0</v>
      </c>
      <c r="F967" s="111">
        <f t="shared" si="75"/>
        <v>202.853933</v>
      </c>
      <c r="G967" s="48">
        <f t="shared" si="5"/>
        <v>0.2861198741</v>
      </c>
      <c r="H967" s="111">
        <f t="shared" si="6"/>
        <v>506.12839</v>
      </c>
      <c r="I967" s="252">
        <f t="shared" si="7"/>
        <v>0.7138801259</v>
      </c>
      <c r="J967" s="261">
        <v>7.08982323E8</v>
      </c>
      <c r="K967" s="268">
        <v>2014.0</v>
      </c>
      <c r="L967" s="254" t="s">
        <v>20</v>
      </c>
      <c r="M967" s="283"/>
      <c r="N967" s="283"/>
      <c r="O967" s="283"/>
      <c r="P967" s="283">
        <v>53.0</v>
      </c>
      <c r="Q967" s="268">
        <v>53.0</v>
      </c>
      <c r="R967" s="285">
        <f t="shared" si="76"/>
        <v>53</v>
      </c>
      <c r="S967" s="268">
        <v>66.0</v>
      </c>
      <c r="T967" s="268">
        <v>68.0</v>
      </c>
      <c r="U967" s="268">
        <f t="shared" si="77"/>
        <v>-2</v>
      </c>
      <c r="V967" s="268">
        <f t="shared" si="78"/>
        <v>67</v>
      </c>
      <c r="W967" s="285">
        <f t="shared" si="79"/>
        <v>-14</v>
      </c>
      <c r="X967" s="269" t="s">
        <v>1602</v>
      </c>
      <c r="Y967" s="269" t="s">
        <v>2054</v>
      </c>
      <c r="Z967" s="269" t="s">
        <v>1550</v>
      </c>
      <c r="AA967" s="111">
        <f t="shared" si="80"/>
        <v>91.608337</v>
      </c>
      <c r="AB967" s="261">
        <v>9.1608337E7</v>
      </c>
      <c r="AC967" s="261">
        <v>2.02853933E8</v>
      </c>
      <c r="AD967" s="251">
        <f t="shared" si="87"/>
        <v>506.12839</v>
      </c>
      <c r="AE967" s="49">
        <v>5.0612839E8</v>
      </c>
      <c r="AF967" s="258">
        <f t="shared" si="13"/>
        <v>0.458041685</v>
      </c>
      <c r="AG967" s="269"/>
      <c r="AH967" s="257"/>
      <c r="AI967" s="273" t="s">
        <v>2636</v>
      </c>
      <c r="AJ967" s="255"/>
    </row>
    <row r="968" ht="15.75" customHeight="1">
      <c r="A968" s="282" t="s">
        <v>1248</v>
      </c>
      <c r="B968" s="49">
        <f t="shared" si="73"/>
        <v>1091.405097</v>
      </c>
      <c r="C968" s="284">
        <f t="shared" si="83"/>
        <v>5.197167129</v>
      </c>
      <c r="D968" s="250">
        <f t="shared" si="3"/>
        <v>5.197167129</v>
      </c>
      <c r="E968" s="111">
        <v>210.0</v>
      </c>
      <c r="F968" s="111">
        <f t="shared" si="75"/>
        <v>45.439076</v>
      </c>
      <c r="G968" s="48">
        <f t="shared" si="5"/>
        <v>0.04163355671</v>
      </c>
      <c r="H968" s="111">
        <f t="shared" si="6"/>
        <v>845.966021</v>
      </c>
      <c r="I968" s="252">
        <f t="shared" si="7"/>
        <v>0.7751164287</v>
      </c>
      <c r="J968" s="261">
        <v>1.091405097E9</v>
      </c>
      <c r="K968" s="268">
        <v>2014.0</v>
      </c>
      <c r="L968" s="254" t="s">
        <v>20</v>
      </c>
      <c r="M968" s="283"/>
      <c r="N968" s="283"/>
      <c r="O968" s="283"/>
      <c r="P968" s="283">
        <v>18.0</v>
      </c>
      <c r="Q968" s="268">
        <v>32.0</v>
      </c>
      <c r="R968" s="285">
        <f t="shared" si="76"/>
        <v>25</v>
      </c>
      <c r="S968" s="268">
        <v>52.0</v>
      </c>
      <c r="T968" s="268">
        <v>46.0</v>
      </c>
      <c r="U968" s="268">
        <f t="shared" si="77"/>
        <v>6</v>
      </c>
      <c r="V968" s="268">
        <f t="shared" si="78"/>
        <v>49</v>
      </c>
      <c r="W968" s="285">
        <f t="shared" si="79"/>
        <v>-24</v>
      </c>
      <c r="X968" s="269" t="s">
        <v>1602</v>
      </c>
      <c r="Y968" s="269" t="s">
        <v>2187</v>
      </c>
      <c r="Z968" s="269" t="s">
        <v>1550</v>
      </c>
      <c r="AA968" s="111">
        <f t="shared" si="80"/>
        <v>100.03839</v>
      </c>
      <c r="AB968" s="261">
        <v>1.0003839E8</v>
      </c>
      <c r="AC968" s="261">
        <v>4.5439076E7</v>
      </c>
      <c r="AD968" s="251">
        <f t="shared" si="87"/>
        <v>845.966021</v>
      </c>
      <c r="AE968" s="49">
        <v>8.45966021E8</v>
      </c>
      <c r="AF968" s="258">
        <f t="shared" si="13"/>
        <v>0.4763732857</v>
      </c>
      <c r="AG968" s="269"/>
      <c r="AH968" s="257"/>
      <c r="AI968" s="273" t="s">
        <v>2188</v>
      </c>
      <c r="AJ968" s="255"/>
    </row>
    <row r="969" ht="15.75" customHeight="1">
      <c r="A969" s="281" t="s">
        <v>1054</v>
      </c>
      <c r="B969" s="49">
        <f t="shared" si="73"/>
        <v>955.119788</v>
      </c>
      <c r="C969" s="284">
        <f t="shared" si="83"/>
        <v>3.820479152</v>
      </c>
      <c r="D969" s="250">
        <f t="shared" si="3"/>
        <v>3.820479152</v>
      </c>
      <c r="E969" s="111">
        <v>250.0</v>
      </c>
      <c r="F969" s="111">
        <f t="shared" si="75"/>
        <v>255.119788</v>
      </c>
      <c r="G969" s="48">
        <f t="shared" si="5"/>
        <v>0.2671076353</v>
      </c>
      <c r="H969" s="111">
        <f t="shared" si="6"/>
        <v>700</v>
      </c>
      <c r="I969" s="252">
        <f t="shared" si="7"/>
        <v>0.7328923647</v>
      </c>
      <c r="J969" s="261">
        <v>9.55119788E8</v>
      </c>
      <c r="K969" s="268">
        <v>2014.0</v>
      </c>
      <c r="L969" s="254" t="s">
        <v>20</v>
      </c>
      <c r="M969" s="283"/>
      <c r="N969" s="283"/>
      <c r="O969" s="283"/>
      <c r="P969" s="283">
        <v>61.0</v>
      </c>
      <c r="Q969" s="268">
        <v>59.0</v>
      </c>
      <c r="R969" s="285">
        <f t="shared" si="76"/>
        <v>60</v>
      </c>
      <c r="S969" s="268">
        <v>76.0</v>
      </c>
      <c r="T969" s="268">
        <v>70.0</v>
      </c>
      <c r="U969" s="268">
        <f t="shared" si="77"/>
        <v>6</v>
      </c>
      <c r="V969" s="268">
        <f t="shared" si="78"/>
        <v>73</v>
      </c>
      <c r="W969" s="285">
        <f t="shared" si="79"/>
        <v>-13</v>
      </c>
      <c r="X969" s="269" t="s">
        <v>1694</v>
      </c>
      <c r="Y969" s="269" t="s">
        <v>1977</v>
      </c>
      <c r="Z969" s="269" t="s">
        <v>1550</v>
      </c>
      <c r="AA969" s="111">
        <f t="shared" si="80"/>
        <v>54.724334</v>
      </c>
      <c r="AB969" s="261">
        <v>5.4724334E7</v>
      </c>
      <c r="AC969" s="261">
        <v>2.55119788E8</v>
      </c>
      <c r="AD969" s="251">
        <f t="shared" si="87"/>
        <v>700</v>
      </c>
      <c r="AE969" s="49">
        <v>7.0E8</v>
      </c>
      <c r="AF969" s="258">
        <f t="shared" si="13"/>
        <v>0.218897336</v>
      </c>
      <c r="AG969" s="269"/>
      <c r="AH969" s="257"/>
      <c r="AI969" s="273" t="s">
        <v>2534</v>
      </c>
      <c r="AJ969" s="255"/>
    </row>
    <row r="970" ht="15.75" customHeight="1">
      <c r="A970" s="286" t="s">
        <v>1477</v>
      </c>
      <c r="B970" s="266">
        <f t="shared" si="73"/>
        <v>38.16441</v>
      </c>
      <c r="C970" s="249">
        <f t="shared" ref="C970:C1248" si="88">SUM(B970/E970)</f>
        <v>381.6441</v>
      </c>
      <c r="D970" s="250">
        <f t="shared" si="3"/>
        <v>381.6441</v>
      </c>
      <c r="E970" s="287">
        <v>0.1</v>
      </c>
      <c r="F970" s="251">
        <f t="shared" si="75"/>
        <v>22.76441</v>
      </c>
      <c r="G970" s="48">
        <f t="shared" si="5"/>
        <v>0.5964826916</v>
      </c>
      <c r="H970" s="111">
        <f t="shared" si="6"/>
        <v>15.4</v>
      </c>
      <c r="I970" s="252">
        <f t="shared" si="7"/>
        <v>0.4035173084</v>
      </c>
      <c r="J970" s="266">
        <f t="shared" ref="J970:J986" si="89">SUM(AC970+AD970*1000000)</f>
        <v>38164410</v>
      </c>
      <c r="K970" s="255">
        <v>2015.0</v>
      </c>
      <c r="L970" s="254" t="s">
        <v>20</v>
      </c>
      <c r="M970" s="267"/>
      <c r="N970" s="267"/>
      <c r="O970" s="267"/>
      <c r="P970" s="267">
        <v>16.0</v>
      </c>
      <c r="Q970" s="255">
        <v>30.0</v>
      </c>
      <c r="R970" s="255">
        <f t="shared" ref="R970:R1100" si="90">(P970+Q970)/2</f>
        <v>23</v>
      </c>
      <c r="S970" s="33">
        <v>25.0</v>
      </c>
      <c r="T970" s="255">
        <v>69.0</v>
      </c>
      <c r="U970" s="33">
        <f t="shared" si="77"/>
        <v>-44</v>
      </c>
      <c r="V970" s="255">
        <f t="shared" ref="V970:V996" si="91">(S970+T970)/2</f>
        <v>47</v>
      </c>
      <c r="W970" s="33">
        <f t="shared" si="79"/>
        <v>-24</v>
      </c>
      <c r="X970" s="264" t="s">
        <v>1395</v>
      </c>
      <c r="Y970" s="264" t="s">
        <v>1395</v>
      </c>
      <c r="Z970" s="264" t="s">
        <v>1540</v>
      </c>
      <c r="AA970" s="251">
        <f t="shared" si="80"/>
        <v>9.808463</v>
      </c>
      <c r="AB970" s="266">
        <v>9808463.0</v>
      </c>
      <c r="AC970" s="49">
        <v>2.276441E7</v>
      </c>
      <c r="AD970" s="251">
        <f t="shared" si="87"/>
        <v>15.4</v>
      </c>
      <c r="AE970" s="49">
        <v>1.54E7</v>
      </c>
      <c r="AF970" s="258">
        <f t="shared" si="13"/>
        <v>98.08463</v>
      </c>
      <c r="AG970" s="257"/>
      <c r="AH970" s="257"/>
      <c r="AI970" s="273" t="s">
        <v>1599</v>
      </c>
      <c r="AJ970" s="255"/>
    </row>
    <row r="971" ht="15.75" customHeight="1">
      <c r="A971" s="286" t="s">
        <v>2108</v>
      </c>
      <c r="B971" s="266">
        <f t="shared" si="73"/>
        <v>0.702354</v>
      </c>
      <c r="C971" s="249">
        <f t="shared" si="88"/>
        <v>5.85295</v>
      </c>
      <c r="D971" s="250">
        <f t="shared" si="3"/>
        <v>5.85295</v>
      </c>
      <c r="E971" s="287">
        <v>0.12</v>
      </c>
      <c r="F971" s="251">
        <f t="shared" si="75"/>
        <v>0.702354</v>
      </c>
      <c r="G971" s="48">
        <f t="shared" si="5"/>
        <v>1</v>
      </c>
      <c r="H971" s="111">
        <f t="shared" si="6"/>
        <v>0.198116</v>
      </c>
      <c r="I971" s="252">
        <f t="shared" si="7"/>
        <v>0.2820742816</v>
      </c>
      <c r="J971" s="266">
        <f t="shared" si="89"/>
        <v>702354</v>
      </c>
      <c r="K971" s="255">
        <v>2015.0</v>
      </c>
      <c r="L971" s="254" t="s">
        <v>20</v>
      </c>
      <c r="M971" s="267"/>
      <c r="N971" s="267"/>
      <c r="O971" s="267"/>
      <c r="P971" s="267">
        <v>95.0</v>
      </c>
      <c r="Q971" s="255">
        <v>85.0</v>
      </c>
      <c r="R971" s="255">
        <f t="shared" si="90"/>
        <v>90</v>
      </c>
      <c r="S971" s="33">
        <v>80.0</v>
      </c>
      <c r="T971" s="255">
        <v>73.0</v>
      </c>
      <c r="U971" s="33">
        <f t="shared" si="77"/>
        <v>7</v>
      </c>
      <c r="V971" s="255">
        <f t="shared" si="91"/>
        <v>76.5</v>
      </c>
      <c r="W971" s="33">
        <f t="shared" si="79"/>
        <v>13.5</v>
      </c>
      <c r="X971" s="264" t="s">
        <v>1543</v>
      </c>
      <c r="Y971" s="264" t="s">
        <v>1626</v>
      </c>
      <c r="Z971" s="264" t="s">
        <v>1540</v>
      </c>
      <c r="AA971" s="251">
        <f t="shared" si="80"/>
        <v>0.060683</v>
      </c>
      <c r="AB971" s="266">
        <v>60683.0</v>
      </c>
      <c r="AC971" s="49">
        <v>702354.0</v>
      </c>
      <c r="AD971" s="111">
        <v>0.0</v>
      </c>
      <c r="AE971" s="49">
        <v>198116.0</v>
      </c>
      <c r="AF971" s="258">
        <f t="shared" si="13"/>
        <v>0.5056916667</v>
      </c>
      <c r="AG971" s="257"/>
      <c r="AH971" s="257"/>
      <c r="AI971" s="273" t="s">
        <v>2109</v>
      </c>
      <c r="AJ971" s="255"/>
    </row>
    <row r="972" ht="15.75" customHeight="1">
      <c r="A972" s="286" t="s">
        <v>1448</v>
      </c>
      <c r="B972" s="266">
        <f t="shared" si="73"/>
        <v>54.333371</v>
      </c>
      <c r="C972" s="249">
        <f t="shared" si="88"/>
        <v>120.7408244</v>
      </c>
      <c r="D972" s="250">
        <f t="shared" si="3"/>
        <v>120.7408244</v>
      </c>
      <c r="E972" s="287">
        <v>0.45</v>
      </c>
      <c r="F972" s="251">
        <f t="shared" si="75"/>
        <v>27.203371</v>
      </c>
      <c r="G972" s="48">
        <f t="shared" si="5"/>
        <v>0.5006751928</v>
      </c>
      <c r="H972" s="111">
        <f t="shared" si="6"/>
        <v>27.13</v>
      </c>
      <c r="I972" s="252">
        <f t="shared" si="7"/>
        <v>0.4993248072</v>
      </c>
      <c r="J972" s="266">
        <f t="shared" si="89"/>
        <v>54333371</v>
      </c>
      <c r="K972" s="255">
        <v>2015.0</v>
      </c>
      <c r="L972" s="254" t="s">
        <v>20</v>
      </c>
      <c r="M972" s="267"/>
      <c r="N972" s="267"/>
      <c r="O972" s="267"/>
      <c r="P972" s="267">
        <v>46.0</v>
      </c>
      <c r="Q972" s="255">
        <v>38.0</v>
      </c>
      <c r="R972" s="255">
        <f t="shared" si="90"/>
        <v>42</v>
      </c>
      <c r="S972" s="33">
        <v>67.0</v>
      </c>
      <c r="T972" s="255">
        <v>65.0</v>
      </c>
      <c r="U972" s="33">
        <f t="shared" si="77"/>
        <v>2</v>
      </c>
      <c r="V972" s="255">
        <f t="shared" si="91"/>
        <v>66</v>
      </c>
      <c r="W972" s="33">
        <f t="shared" si="79"/>
        <v>-24</v>
      </c>
      <c r="X972" s="264" t="s">
        <v>1602</v>
      </c>
      <c r="Y972" s="264" t="s">
        <v>1602</v>
      </c>
      <c r="Z972" s="264" t="s">
        <v>1540</v>
      </c>
      <c r="AA972" s="251">
        <f t="shared" si="80"/>
        <v>8.111264</v>
      </c>
      <c r="AB972" s="266">
        <v>8111264.0</v>
      </c>
      <c r="AC972" s="49">
        <v>2.7203371E7</v>
      </c>
      <c r="AD972" s="251">
        <f>AE972/1000000</f>
        <v>27.13</v>
      </c>
      <c r="AE972" s="49">
        <v>2.713E7</v>
      </c>
      <c r="AF972" s="258">
        <f t="shared" si="13"/>
        <v>18.02503111</v>
      </c>
      <c r="AG972" s="257"/>
      <c r="AH972" s="257"/>
      <c r="AI972" s="273" t="s">
        <v>1603</v>
      </c>
      <c r="AJ972" s="255"/>
    </row>
    <row r="973" ht="15.75" customHeight="1">
      <c r="A973" s="286" t="s">
        <v>1423</v>
      </c>
      <c r="B973" s="266">
        <f t="shared" si="73"/>
        <v>6.841296</v>
      </c>
      <c r="C973" s="249">
        <f t="shared" si="88"/>
        <v>11.40216</v>
      </c>
      <c r="D973" s="250">
        <f t="shared" si="3"/>
        <v>11.40216</v>
      </c>
      <c r="E973" s="287">
        <v>0.6</v>
      </c>
      <c r="F973" s="251">
        <f t="shared" si="75"/>
        <v>6.741296</v>
      </c>
      <c r="G973" s="48">
        <f t="shared" si="5"/>
        <v>0.9853828865</v>
      </c>
      <c r="H973" s="111">
        <f t="shared" si="6"/>
        <v>0.1</v>
      </c>
      <c r="I973" s="252">
        <f t="shared" si="7"/>
        <v>0.01461711348</v>
      </c>
      <c r="J973" s="266">
        <f t="shared" si="89"/>
        <v>6841296</v>
      </c>
      <c r="K973" s="255">
        <v>2015.0</v>
      </c>
      <c r="L973" s="254" t="s">
        <v>20</v>
      </c>
      <c r="M973" s="267"/>
      <c r="N973" s="267"/>
      <c r="O973" s="267"/>
      <c r="P973" s="267">
        <v>92.0</v>
      </c>
      <c r="Q973" s="255">
        <v>78.0</v>
      </c>
      <c r="R973" s="255">
        <f t="shared" si="90"/>
        <v>85</v>
      </c>
      <c r="S973" s="33">
        <v>71.0</v>
      </c>
      <c r="T973" s="255">
        <v>71.0</v>
      </c>
      <c r="U973" s="33">
        <f t="shared" si="77"/>
        <v>0</v>
      </c>
      <c r="V973" s="255">
        <f t="shared" si="91"/>
        <v>71</v>
      </c>
      <c r="W973" s="33">
        <f t="shared" si="79"/>
        <v>14</v>
      </c>
      <c r="X973" s="264" t="s">
        <v>1543</v>
      </c>
      <c r="Y973" s="264" t="s">
        <v>1543</v>
      </c>
      <c r="Z973" s="264" t="s">
        <v>1540</v>
      </c>
      <c r="AA973" s="251">
        <f t="shared" si="80"/>
        <v>1.501101</v>
      </c>
      <c r="AB973" s="266">
        <v>1501101.0</v>
      </c>
      <c r="AC973" s="49">
        <v>6741296.0</v>
      </c>
      <c r="AD973" s="111">
        <v>0.1</v>
      </c>
      <c r="AE973" s="49">
        <f t="shared" ref="AE973:AE977" si="92">SUM(AD973*1000000)</f>
        <v>100000</v>
      </c>
      <c r="AF973" s="258">
        <f t="shared" si="13"/>
        <v>2.501835</v>
      </c>
      <c r="AG973" s="257"/>
      <c r="AH973" s="257"/>
      <c r="AI973" s="273" t="s">
        <v>1728</v>
      </c>
      <c r="AJ973" s="255"/>
    </row>
    <row r="974" ht="15.75" customHeight="1">
      <c r="A974" s="286" t="s">
        <v>1411</v>
      </c>
      <c r="B974" s="266">
        <f t="shared" si="73"/>
        <v>17.98647</v>
      </c>
      <c r="C974" s="249">
        <f t="shared" si="88"/>
        <v>25.69495714</v>
      </c>
      <c r="D974" s="250">
        <f t="shared" si="3"/>
        <v>25.69495714</v>
      </c>
      <c r="E974" s="287">
        <v>0.7</v>
      </c>
      <c r="F974" s="251">
        <f t="shared" si="75"/>
        <v>17.50647</v>
      </c>
      <c r="G974" s="48">
        <f t="shared" si="5"/>
        <v>0.9733132738</v>
      </c>
      <c r="H974" s="111">
        <f t="shared" si="6"/>
        <v>0.48</v>
      </c>
      <c r="I974" s="252">
        <f t="shared" si="7"/>
        <v>0.02668672619</v>
      </c>
      <c r="J974" s="266">
        <f t="shared" si="89"/>
        <v>17986470</v>
      </c>
      <c r="K974" s="255">
        <v>2015.0</v>
      </c>
      <c r="L974" s="254" t="s">
        <v>20</v>
      </c>
      <c r="M974" s="267"/>
      <c r="N974" s="267"/>
      <c r="O974" s="267"/>
      <c r="P974" s="267">
        <v>87.0</v>
      </c>
      <c r="Q974" s="255">
        <v>72.0</v>
      </c>
      <c r="R974" s="255">
        <f t="shared" si="90"/>
        <v>79.5</v>
      </c>
      <c r="S974" s="288">
        <v>85.0</v>
      </c>
      <c r="T974" s="289">
        <v>75.0</v>
      </c>
      <c r="U974" s="33">
        <f t="shared" si="77"/>
        <v>10</v>
      </c>
      <c r="V974" s="255">
        <f t="shared" si="91"/>
        <v>80</v>
      </c>
      <c r="W974" s="33">
        <f t="shared" si="79"/>
        <v>-0.5</v>
      </c>
      <c r="X974" s="264" t="s">
        <v>1543</v>
      </c>
      <c r="Y974" s="264" t="s">
        <v>1626</v>
      </c>
      <c r="Z974" s="264" t="s">
        <v>1540</v>
      </c>
      <c r="AA974" s="251">
        <f t="shared" si="80"/>
        <v>6.10001</v>
      </c>
      <c r="AB974" s="266">
        <v>6100010.0</v>
      </c>
      <c r="AC974" s="49">
        <v>1.750647E7</v>
      </c>
      <c r="AD974" s="111">
        <v>0.48</v>
      </c>
      <c r="AE974" s="49">
        <f t="shared" si="92"/>
        <v>480000</v>
      </c>
      <c r="AF974" s="258">
        <f t="shared" si="13"/>
        <v>8.7143</v>
      </c>
      <c r="AG974" s="257"/>
      <c r="AH974" s="257"/>
      <c r="AI974" s="273" t="s">
        <v>1641</v>
      </c>
      <c r="AJ974" s="255"/>
    </row>
    <row r="975" ht="15.75" customHeight="1">
      <c r="A975" s="286" t="s">
        <v>1854</v>
      </c>
      <c r="B975" s="266">
        <f t="shared" si="73"/>
        <v>16.274076</v>
      </c>
      <c r="C975" s="249">
        <f t="shared" si="88"/>
        <v>8.137038</v>
      </c>
      <c r="D975" s="250">
        <f t="shared" si="3"/>
        <v>8.137038</v>
      </c>
      <c r="E975" s="111">
        <v>2.0</v>
      </c>
      <c r="F975" s="251">
        <f t="shared" si="75"/>
        <v>14.674076</v>
      </c>
      <c r="G975" s="48">
        <f t="shared" si="5"/>
        <v>0.9016841263</v>
      </c>
      <c r="H975" s="111">
        <f t="shared" si="6"/>
        <v>1.6</v>
      </c>
      <c r="I975" s="252">
        <f t="shared" si="7"/>
        <v>0.09831587366</v>
      </c>
      <c r="J975" s="266">
        <f t="shared" si="89"/>
        <v>16274076</v>
      </c>
      <c r="K975" s="255">
        <v>2015.0</v>
      </c>
      <c r="L975" s="254" t="s">
        <v>20</v>
      </c>
      <c r="M975" s="267"/>
      <c r="N975" s="267"/>
      <c r="O975" s="267"/>
      <c r="P975" s="267">
        <v>96.0</v>
      </c>
      <c r="Q975" s="255">
        <v>83.0</v>
      </c>
      <c r="R975" s="255">
        <f t="shared" si="90"/>
        <v>89.5</v>
      </c>
      <c r="S975" s="289">
        <v>65.0</v>
      </c>
      <c r="T975" s="255">
        <v>76.0</v>
      </c>
      <c r="U975" s="33">
        <f t="shared" si="77"/>
        <v>-11</v>
      </c>
      <c r="V975" s="255">
        <f t="shared" si="91"/>
        <v>70.5</v>
      </c>
      <c r="W975" s="33">
        <f t="shared" si="79"/>
        <v>19</v>
      </c>
      <c r="X975" s="264" t="s">
        <v>1395</v>
      </c>
      <c r="Y975" s="264" t="s">
        <v>1395</v>
      </c>
      <c r="Z975" s="264" t="s">
        <v>1540</v>
      </c>
      <c r="AA975" s="251">
        <f t="shared" si="80"/>
        <v>3.811052</v>
      </c>
      <c r="AB975" s="266">
        <v>3811052.0</v>
      </c>
      <c r="AC975" s="49">
        <v>1.4674076E7</v>
      </c>
      <c r="AD975" s="111">
        <v>1.6</v>
      </c>
      <c r="AE975" s="49">
        <f t="shared" si="92"/>
        <v>1600000</v>
      </c>
      <c r="AF975" s="258">
        <f t="shared" si="13"/>
        <v>1.905526</v>
      </c>
      <c r="AG975" s="257"/>
      <c r="AH975" s="257"/>
      <c r="AI975" s="273" t="s">
        <v>1855</v>
      </c>
      <c r="AJ975" s="255"/>
    </row>
    <row r="976" ht="15.75" customHeight="1">
      <c r="A976" s="286" t="s">
        <v>1910</v>
      </c>
      <c r="B976" s="266">
        <f t="shared" si="73"/>
        <v>14.9856</v>
      </c>
      <c r="C976" s="249">
        <f t="shared" si="88"/>
        <v>7.4928</v>
      </c>
      <c r="D976" s="250">
        <f t="shared" si="3"/>
        <v>7.4928</v>
      </c>
      <c r="E976" s="111">
        <v>2.0</v>
      </c>
      <c r="F976" s="251">
        <f t="shared" si="75"/>
        <v>12.9856</v>
      </c>
      <c r="G976" s="48">
        <f t="shared" si="5"/>
        <v>0.8665385437</v>
      </c>
      <c r="H976" s="111">
        <f t="shared" si="6"/>
        <v>2</v>
      </c>
      <c r="I976" s="252">
        <f t="shared" si="7"/>
        <v>0.1334614563</v>
      </c>
      <c r="J976" s="266">
        <f t="shared" si="89"/>
        <v>14985600</v>
      </c>
      <c r="K976" s="255">
        <v>2015.0</v>
      </c>
      <c r="L976" s="254" t="s">
        <v>20</v>
      </c>
      <c r="M976" s="267"/>
      <c r="N976" s="267"/>
      <c r="O976" s="267"/>
      <c r="P976" s="267">
        <v>18.0</v>
      </c>
      <c r="Q976" s="255">
        <v>22.0</v>
      </c>
      <c r="R976" s="255">
        <f t="shared" si="90"/>
        <v>20</v>
      </c>
      <c r="S976" s="288">
        <v>84.0</v>
      </c>
      <c r="T976" s="255">
        <v>47.0</v>
      </c>
      <c r="U976" s="33">
        <f t="shared" si="77"/>
        <v>37</v>
      </c>
      <c r="V976" s="255">
        <f t="shared" si="91"/>
        <v>65.5</v>
      </c>
      <c r="W976" s="33">
        <f t="shared" si="79"/>
        <v>-45.5</v>
      </c>
      <c r="X976" s="264" t="s">
        <v>1565</v>
      </c>
      <c r="Y976" s="264" t="s">
        <v>1565</v>
      </c>
      <c r="Z976" s="264" t="s">
        <v>1540</v>
      </c>
      <c r="AA976" s="251">
        <f t="shared" si="80"/>
        <v>3.591282</v>
      </c>
      <c r="AB976" s="266">
        <v>3591282.0</v>
      </c>
      <c r="AC976" s="49">
        <v>1.29856E7</v>
      </c>
      <c r="AD976" s="111">
        <v>2.0</v>
      </c>
      <c r="AE976" s="49">
        <f t="shared" si="92"/>
        <v>2000000</v>
      </c>
      <c r="AF976" s="258">
        <f t="shared" si="13"/>
        <v>1.795641</v>
      </c>
      <c r="AG976" s="257"/>
      <c r="AH976" s="257"/>
      <c r="AI976" s="273" t="s">
        <v>1911</v>
      </c>
      <c r="AJ976" s="255"/>
    </row>
    <row r="977" ht="15.75" customHeight="1">
      <c r="A977" s="290" t="s">
        <v>4454</v>
      </c>
      <c r="B977" s="266">
        <f t="shared" si="73"/>
        <v>1.877002</v>
      </c>
      <c r="C977" s="249">
        <f t="shared" si="88"/>
        <v>0.938501</v>
      </c>
      <c r="D977" s="250">
        <f t="shared" si="3"/>
        <v>0.938501</v>
      </c>
      <c r="E977" s="111">
        <v>2.0</v>
      </c>
      <c r="F977" s="251">
        <f t="shared" si="75"/>
        <v>1.477002</v>
      </c>
      <c r="G977" s="48">
        <f t="shared" si="5"/>
        <v>0.7868942068</v>
      </c>
      <c r="H977" s="111">
        <f t="shared" si="6"/>
        <v>0.4</v>
      </c>
      <c r="I977" s="252">
        <f t="shared" si="7"/>
        <v>0.2131057932</v>
      </c>
      <c r="J977" s="266">
        <f t="shared" si="89"/>
        <v>1877002</v>
      </c>
      <c r="K977" s="255">
        <v>2015.0</v>
      </c>
      <c r="L977" s="254" t="s">
        <v>20</v>
      </c>
      <c r="M977" s="267"/>
      <c r="N977" s="267"/>
      <c r="O977" s="267"/>
      <c r="P977" s="267">
        <v>95.0</v>
      </c>
      <c r="Q977" s="255">
        <v>87.0</v>
      </c>
      <c r="R977" s="255">
        <f t="shared" si="90"/>
        <v>91</v>
      </c>
      <c r="S977" s="288">
        <v>80.0</v>
      </c>
      <c r="T977" s="255">
        <v>64.0</v>
      </c>
      <c r="U977" s="33">
        <f t="shared" si="77"/>
        <v>16</v>
      </c>
      <c r="V977" s="255">
        <f t="shared" si="91"/>
        <v>72</v>
      </c>
      <c r="W977" s="33">
        <f t="shared" si="79"/>
        <v>19</v>
      </c>
      <c r="X977" s="264" t="s">
        <v>1565</v>
      </c>
      <c r="Y977" s="264" t="s">
        <v>1565</v>
      </c>
      <c r="Z977" s="264" t="s">
        <v>1534</v>
      </c>
      <c r="AA977" s="251">
        <f t="shared" si="80"/>
        <v>0.393153</v>
      </c>
      <c r="AB977" s="266">
        <v>393153.0</v>
      </c>
      <c r="AC977" s="49">
        <v>1477002.0</v>
      </c>
      <c r="AD977" s="111">
        <v>0.4</v>
      </c>
      <c r="AE977" s="49">
        <f t="shared" si="92"/>
        <v>400000</v>
      </c>
      <c r="AF977" s="258">
        <f t="shared" si="13"/>
        <v>0.1965765</v>
      </c>
      <c r="AG977" s="257"/>
      <c r="AH977" s="257"/>
      <c r="AI977" s="273" t="s">
        <v>4455</v>
      </c>
      <c r="AJ977" s="255"/>
    </row>
    <row r="978" ht="15.75" customHeight="1">
      <c r="A978" s="286" t="s">
        <v>1494</v>
      </c>
      <c r="B978" s="266">
        <f t="shared" si="73"/>
        <v>67.217187</v>
      </c>
      <c r="C978" s="249">
        <f t="shared" si="88"/>
        <v>22.405729</v>
      </c>
      <c r="D978" s="250">
        <f t="shared" si="3"/>
        <v>22.405729</v>
      </c>
      <c r="E978" s="111">
        <v>3.0</v>
      </c>
      <c r="F978" s="251">
        <f t="shared" si="75"/>
        <v>67.217187</v>
      </c>
      <c r="G978" s="48">
        <f t="shared" si="5"/>
        <v>1</v>
      </c>
      <c r="H978" s="111">
        <f t="shared" si="6"/>
        <v>6.185122</v>
      </c>
      <c r="I978" s="252">
        <f t="shared" si="7"/>
        <v>0.09201697179</v>
      </c>
      <c r="J978" s="266">
        <f t="shared" si="89"/>
        <v>67217187</v>
      </c>
      <c r="K978" s="255">
        <v>2015.0</v>
      </c>
      <c r="L978" s="254" t="s">
        <v>20</v>
      </c>
      <c r="M978" s="267"/>
      <c r="N978" s="267"/>
      <c r="O978" s="267"/>
      <c r="P978" s="267">
        <v>37.0</v>
      </c>
      <c r="Q978" s="255">
        <v>26.0</v>
      </c>
      <c r="R978" s="255">
        <f t="shared" si="90"/>
        <v>31.5</v>
      </c>
      <c r="S978" s="288">
        <v>90.0</v>
      </c>
      <c r="T978" s="255">
        <v>53.0</v>
      </c>
      <c r="U978" s="33">
        <f t="shared" si="77"/>
        <v>37</v>
      </c>
      <c r="V978" s="255">
        <f t="shared" si="91"/>
        <v>71.5</v>
      </c>
      <c r="W978" s="33">
        <f t="shared" si="79"/>
        <v>-40</v>
      </c>
      <c r="X978" s="264" t="s">
        <v>1565</v>
      </c>
      <c r="Y978" s="264" t="s">
        <v>1565</v>
      </c>
      <c r="Z978" s="264" t="s">
        <v>1540</v>
      </c>
      <c r="AA978" s="251">
        <f t="shared" si="80"/>
        <v>11.351389</v>
      </c>
      <c r="AB978" s="266">
        <v>1.1351389E7</v>
      </c>
      <c r="AC978" s="49">
        <v>6.7217187E7</v>
      </c>
      <c r="AD978" s="111">
        <v>0.0</v>
      </c>
      <c r="AE978" s="49">
        <v>6185122.0</v>
      </c>
      <c r="AF978" s="258">
        <f t="shared" si="13"/>
        <v>3.783796333</v>
      </c>
      <c r="AG978" s="257"/>
      <c r="AH978" s="257"/>
      <c r="AI978" s="273" t="s">
        <v>1660</v>
      </c>
      <c r="AJ978" s="255"/>
    </row>
    <row r="979" ht="15.75" customHeight="1">
      <c r="A979" s="290" t="s">
        <v>4419</v>
      </c>
      <c r="B979" s="266">
        <f t="shared" si="73"/>
        <v>2.961006</v>
      </c>
      <c r="C979" s="249">
        <f t="shared" si="88"/>
        <v>0.987002</v>
      </c>
      <c r="D979" s="250">
        <f t="shared" si="3"/>
        <v>0.987002</v>
      </c>
      <c r="E979" s="111">
        <v>3.0</v>
      </c>
      <c r="F979" s="251">
        <f t="shared" si="75"/>
        <v>2.961006</v>
      </c>
      <c r="G979" s="48">
        <f t="shared" si="5"/>
        <v>1</v>
      </c>
      <c r="H979" s="111">
        <f t="shared" si="6"/>
        <v>0.11146</v>
      </c>
      <c r="I979" s="252">
        <f t="shared" si="7"/>
        <v>0.037642612</v>
      </c>
      <c r="J979" s="266">
        <f t="shared" si="89"/>
        <v>2961006</v>
      </c>
      <c r="K979" s="255">
        <v>2015.0</v>
      </c>
      <c r="L979" s="254" t="s">
        <v>20</v>
      </c>
      <c r="M979" s="267"/>
      <c r="N979" s="267"/>
      <c r="O979" s="267"/>
      <c r="P979" s="267">
        <v>91.0</v>
      </c>
      <c r="Q979" s="255">
        <v>82.0</v>
      </c>
      <c r="R979" s="255">
        <f t="shared" si="90"/>
        <v>86.5</v>
      </c>
      <c r="S979" s="289">
        <v>88.0</v>
      </c>
      <c r="T979" s="255">
        <v>79.0</v>
      </c>
      <c r="U979" s="33">
        <f t="shared" si="77"/>
        <v>9</v>
      </c>
      <c r="V979" s="255">
        <f t="shared" si="91"/>
        <v>83.5</v>
      </c>
      <c r="W979" s="33">
        <f t="shared" si="79"/>
        <v>3</v>
      </c>
      <c r="X979" s="264" t="s">
        <v>1565</v>
      </c>
      <c r="Y979" s="264" t="s">
        <v>1565</v>
      </c>
      <c r="Z979" s="264" t="s">
        <v>1534</v>
      </c>
      <c r="AA979" s="251">
        <f t="shared" si="80"/>
        <v>0.123238</v>
      </c>
      <c r="AB979" s="266">
        <v>123238.0</v>
      </c>
      <c r="AC979" s="49">
        <v>2961006.0</v>
      </c>
      <c r="AD979" s="111">
        <v>0.0</v>
      </c>
      <c r="AE979" s="49">
        <v>111460.0</v>
      </c>
      <c r="AF979" s="258">
        <f t="shared" si="13"/>
        <v>0.04107933333</v>
      </c>
      <c r="AG979" s="257"/>
      <c r="AH979" s="257"/>
      <c r="AI979" s="273" t="s">
        <v>4420</v>
      </c>
      <c r="AJ979" s="255"/>
    </row>
    <row r="980" ht="15.75" customHeight="1">
      <c r="A980" s="290" t="s">
        <v>4912</v>
      </c>
      <c r="B980" s="266">
        <f t="shared" si="73"/>
        <v>0.398495</v>
      </c>
      <c r="C980" s="249">
        <f t="shared" si="88"/>
        <v>0.1328316667</v>
      </c>
      <c r="D980" s="250">
        <f t="shared" si="3"/>
        <v>0.1328316667</v>
      </c>
      <c r="E980" s="111">
        <v>3.0</v>
      </c>
      <c r="F980" s="251">
        <f t="shared" si="75"/>
        <v>0.098495</v>
      </c>
      <c r="G980" s="48">
        <f t="shared" si="5"/>
        <v>0.2471674676</v>
      </c>
      <c r="H980" s="111">
        <f t="shared" si="6"/>
        <v>0.3</v>
      </c>
      <c r="I980" s="252">
        <f t="shared" si="7"/>
        <v>0.7528325324</v>
      </c>
      <c r="J980" s="266">
        <f t="shared" si="89"/>
        <v>398495</v>
      </c>
      <c r="K980" s="255">
        <v>2015.0</v>
      </c>
      <c r="L980" s="254" t="s">
        <v>20</v>
      </c>
      <c r="M980" s="267"/>
      <c r="N980" s="267"/>
      <c r="O980" s="267"/>
      <c r="P980" s="267">
        <v>90.0</v>
      </c>
      <c r="Q980" s="255">
        <v>81.0</v>
      </c>
      <c r="R980" s="255">
        <f t="shared" si="90"/>
        <v>85.5</v>
      </c>
      <c r="S980" s="289">
        <v>61.0</v>
      </c>
      <c r="T980" s="255">
        <v>80.0</v>
      </c>
      <c r="U980" s="33">
        <f t="shared" si="77"/>
        <v>-19</v>
      </c>
      <c r="V980" s="255">
        <f t="shared" si="91"/>
        <v>70.5</v>
      </c>
      <c r="W980" s="33">
        <f t="shared" si="79"/>
        <v>15</v>
      </c>
      <c r="X980" s="264" t="s">
        <v>1565</v>
      </c>
      <c r="Y980" s="264" t="s">
        <v>1565</v>
      </c>
      <c r="Z980" s="264" t="s">
        <v>1540</v>
      </c>
      <c r="AA980" s="251">
        <f t="shared" si="80"/>
        <v>0.008682</v>
      </c>
      <c r="AB980" s="266">
        <v>8682.0</v>
      </c>
      <c r="AC980" s="49">
        <v>98495.0</v>
      </c>
      <c r="AD980" s="111">
        <v>0.3</v>
      </c>
      <c r="AE980" s="49">
        <f>SUM(AD980*1000000)</f>
        <v>300000</v>
      </c>
      <c r="AF980" s="258">
        <f t="shared" si="13"/>
        <v>0.002894</v>
      </c>
      <c r="AG980" s="257"/>
      <c r="AH980" s="257"/>
      <c r="AI980" s="273" t="s">
        <v>4913</v>
      </c>
      <c r="AJ980" s="255"/>
    </row>
    <row r="981" ht="15.75" customHeight="1">
      <c r="A981" s="286" t="s">
        <v>1482</v>
      </c>
      <c r="B981" s="266">
        <f t="shared" si="73"/>
        <v>64.110728</v>
      </c>
      <c r="C981" s="249">
        <f t="shared" si="88"/>
        <v>19.42749333</v>
      </c>
      <c r="D981" s="250">
        <f t="shared" si="3"/>
        <v>19.42749333</v>
      </c>
      <c r="E981" s="111">
        <v>3.3</v>
      </c>
      <c r="F981" s="251">
        <f t="shared" si="75"/>
        <v>25.801047</v>
      </c>
      <c r="G981" s="48">
        <f t="shared" si="5"/>
        <v>0.4024450791</v>
      </c>
      <c r="H981" s="111">
        <f t="shared" si="6"/>
        <v>38.309681</v>
      </c>
      <c r="I981" s="252">
        <f t="shared" si="7"/>
        <v>0.5975549209</v>
      </c>
      <c r="J981" s="266">
        <f t="shared" si="89"/>
        <v>64110728</v>
      </c>
      <c r="K981" s="255">
        <v>2015.0</v>
      </c>
      <c r="L981" s="254" t="s">
        <v>20</v>
      </c>
      <c r="M981" s="267"/>
      <c r="N981" s="267"/>
      <c r="O981" s="267"/>
      <c r="P981" s="267">
        <v>14.0</v>
      </c>
      <c r="Q981" s="255">
        <v>31.0</v>
      </c>
      <c r="R981" s="255">
        <f t="shared" si="90"/>
        <v>22.5</v>
      </c>
      <c r="S981" s="288">
        <v>23.0</v>
      </c>
      <c r="T981" s="255">
        <v>49.0</v>
      </c>
      <c r="U981" s="33">
        <f t="shared" si="77"/>
        <v>-26</v>
      </c>
      <c r="V981" s="255">
        <f t="shared" si="91"/>
        <v>36</v>
      </c>
      <c r="W981" s="33">
        <f t="shared" si="79"/>
        <v>-13.5</v>
      </c>
      <c r="X981" s="264" t="s">
        <v>1395</v>
      </c>
      <c r="Y981" s="264" t="s">
        <v>1395</v>
      </c>
      <c r="Z981" s="264" t="s">
        <v>1540</v>
      </c>
      <c r="AA981" s="251">
        <f t="shared" si="80"/>
        <v>10.203437</v>
      </c>
      <c r="AB981" s="266">
        <v>1.0203437E7</v>
      </c>
      <c r="AC981" s="49">
        <v>2.5801047E7</v>
      </c>
      <c r="AD981" s="251">
        <f>AE981/1000000</f>
        <v>38.309681</v>
      </c>
      <c r="AE981" s="49">
        <v>3.8309681E7</v>
      </c>
      <c r="AF981" s="258">
        <f t="shared" si="13"/>
        <v>3.091950606</v>
      </c>
      <c r="AG981" s="257"/>
      <c r="AH981" s="257"/>
      <c r="AI981" s="273" t="s">
        <v>1667</v>
      </c>
      <c r="AJ981" s="255"/>
    </row>
    <row r="982" ht="15.75" customHeight="1">
      <c r="A982" s="290" t="s">
        <v>4830</v>
      </c>
      <c r="B982" s="266">
        <f t="shared" si="73"/>
        <v>1.009301</v>
      </c>
      <c r="C982" s="249">
        <f t="shared" si="88"/>
        <v>0.2883717143</v>
      </c>
      <c r="D982" s="250">
        <f t="shared" si="3"/>
        <v>0.2883717143</v>
      </c>
      <c r="E982" s="251">
        <v>3.5</v>
      </c>
      <c r="F982" s="251">
        <f t="shared" si="75"/>
        <v>1.009301</v>
      </c>
      <c r="G982" s="48">
        <f t="shared" si="5"/>
        <v>1</v>
      </c>
      <c r="H982" s="111">
        <f t="shared" si="6"/>
        <v>0</v>
      </c>
      <c r="I982" s="252">
        <f t="shared" si="7"/>
        <v>0</v>
      </c>
      <c r="J982" s="266">
        <f t="shared" si="89"/>
        <v>1009301</v>
      </c>
      <c r="K982" s="255">
        <v>2015.0</v>
      </c>
      <c r="L982" s="254" t="s">
        <v>20</v>
      </c>
      <c r="M982" s="267"/>
      <c r="N982" s="267"/>
      <c r="O982" s="267"/>
      <c r="P982" s="267">
        <v>35.0</v>
      </c>
      <c r="Q982" s="255">
        <v>39.0</v>
      </c>
      <c r="R982" s="255">
        <f t="shared" si="90"/>
        <v>37</v>
      </c>
      <c r="S982" s="289">
        <v>75.0</v>
      </c>
      <c r="T982" s="255">
        <v>50.0</v>
      </c>
      <c r="U982" s="33">
        <f t="shared" si="77"/>
        <v>25</v>
      </c>
      <c r="V982" s="255">
        <f t="shared" si="91"/>
        <v>62.5</v>
      </c>
      <c r="W982" s="33">
        <f t="shared" si="79"/>
        <v>-25.5</v>
      </c>
      <c r="X982" s="264" t="s">
        <v>1605</v>
      </c>
      <c r="Y982" s="264" t="s">
        <v>1736</v>
      </c>
      <c r="Z982" s="264" t="s">
        <v>1534</v>
      </c>
      <c r="AA982" s="251">
        <f t="shared" si="80"/>
        <v>0.362422</v>
      </c>
      <c r="AB982" s="266">
        <v>362422.0</v>
      </c>
      <c r="AC982" s="49">
        <v>1009301.0</v>
      </c>
      <c r="AD982" s="111">
        <v>0.0</v>
      </c>
      <c r="AE982" s="49">
        <f>SUM(AD982*1000000)</f>
        <v>0</v>
      </c>
      <c r="AF982" s="258">
        <f t="shared" si="13"/>
        <v>0.1035491429</v>
      </c>
      <c r="AG982" s="257"/>
      <c r="AH982" s="257"/>
      <c r="AI982" s="273" t="s">
        <v>4831</v>
      </c>
      <c r="AJ982" s="255"/>
    </row>
    <row r="983" ht="15.75" customHeight="1">
      <c r="A983" s="286" t="s">
        <v>1470</v>
      </c>
      <c r="B983" s="266">
        <f t="shared" si="73"/>
        <v>50.163103</v>
      </c>
      <c r="C983" s="249">
        <f t="shared" si="88"/>
        <v>12.54077575</v>
      </c>
      <c r="D983" s="250">
        <f t="shared" si="3"/>
        <v>12.54077575</v>
      </c>
      <c r="E983" s="111">
        <v>4.0</v>
      </c>
      <c r="F983" s="251">
        <f t="shared" si="75"/>
        <v>35.42338</v>
      </c>
      <c r="G983" s="48">
        <f t="shared" si="5"/>
        <v>0.7061640505</v>
      </c>
      <c r="H983" s="111">
        <f t="shared" si="6"/>
        <v>14.739723</v>
      </c>
      <c r="I983" s="252">
        <f t="shared" si="7"/>
        <v>0.2938359495</v>
      </c>
      <c r="J983" s="266">
        <f t="shared" si="89"/>
        <v>50163103</v>
      </c>
      <c r="K983" s="255">
        <v>2015.0</v>
      </c>
      <c r="L983" s="254" t="s">
        <v>20</v>
      </c>
      <c r="M983" s="267"/>
      <c r="N983" s="267"/>
      <c r="O983" s="267"/>
      <c r="P983" s="267">
        <v>10.0</v>
      </c>
      <c r="Q983" s="255">
        <v>30.0</v>
      </c>
      <c r="R983" s="255">
        <f t="shared" si="90"/>
        <v>20</v>
      </c>
      <c r="S983" s="288">
        <v>34.0</v>
      </c>
      <c r="T983" s="255">
        <v>54.0</v>
      </c>
      <c r="U983" s="33">
        <f t="shared" si="77"/>
        <v>-20</v>
      </c>
      <c r="V983" s="255">
        <f t="shared" si="91"/>
        <v>44</v>
      </c>
      <c r="W983" s="33">
        <f t="shared" si="79"/>
        <v>-24</v>
      </c>
      <c r="X983" s="270" t="s">
        <v>1527</v>
      </c>
      <c r="Y983" s="264" t="s">
        <v>1527</v>
      </c>
      <c r="Z983" s="264" t="s">
        <v>1540</v>
      </c>
      <c r="AA983" s="251">
        <f t="shared" si="80"/>
        <v>14.910105</v>
      </c>
      <c r="AB983" s="266">
        <v>1.4910105E7</v>
      </c>
      <c r="AC983" s="49">
        <v>3.542338E7</v>
      </c>
      <c r="AD983" s="251">
        <f t="shared" ref="AD983:AD985" si="93">AE983/1000000</f>
        <v>14.739723</v>
      </c>
      <c r="AE983" s="49">
        <v>1.4739723E7</v>
      </c>
      <c r="AF983" s="258">
        <f t="shared" si="13"/>
        <v>3.72752625</v>
      </c>
      <c r="AG983" s="257"/>
      <c r="AH983" s="257"/>
      <c r="AI983" s="273" t="s">
        <v>1708</v>
      </c>
      <c r="AJ983" s="255"/>
    </row>
    <row r="984" ht="15.75" customHeight="1">
      <c r="A984" s="286" t="s">
        <v>1487</v>
      </c>
      <c r="B984" s="266">
        <f t="shared" si="73"/>
        <v>90.937439</v>
      </c>
      <c r="C984" s="249">
        <f t="shared" si="88"/>
        <v>18.1874878</v>
      </c>
      <c r="D984" s="250">
        <f t="shared" si="3"/>
        <v>18.1874878</v>
      </c>
      <c r="E984" s="111">
        <v>5.0</v>
      </c>
      <c r="F984" s="251">
        <f t="shared" si="75"/>
        <v>64.704895</v>
      </c>
      <c r="G984" s="48">
        <f t="shared" si="5"/>
        <v>0.7115319687</v>
      </c>
      <c r="H984" s="111">
        <f t="shared" si="6"/>
        <v>26.232544</v>
      </c>
      <c r="I984" s="252">
        <f t="shared" si="7"/>
        <v>0.2884680313</v>
      </c>
      <c r="J984" s="266">
        <f t="shared" si="89"/>
        <v>90937439</v>
      </c>
      <c r="K984" s="255">
        <v>2015.0</v>
      </c>
      <c r="L984" s="254" t="s">
        <v>20</v>
      </c>
      <c r="M984" s="267"/>
      <c r="N984" s="267"/>
      <c r="O984" s="267"/>
      <c r="P984" s="267">
        <v>63.0</v>
      </c>
      <c r="Q984" s="255">
        <v>55.0</v>
      </c>
      <c r="R984" s="255">
        <f t="shared" si="90"/>
        <v>59</v>
      </c>
      <c r="S984" s="288">
        <v>57.0</v>
      </c>
      <c r="T984" s="255">
        <v>65.0</v>
      </c>
      <c r="U984" s="33">
        <f t="shared" si="77"/>
        <v>-8</v>
      </c>
      <c r="V984" s="255">
        <f t="shared" si="91"/>
        <v>61</v>
      </c>
      <c r="W984" s="33">
        <f t="shared" si="79"/>
        <v>-2</v>
      </c>
      <c r="X984" s="264" t="s">
        <v>1395</v>
      </c>
      <c r="Y984" s="264" t="s">
        <v>1395</v>
      </c>
      <c r="Z984" s="264" t="s">
        <v>1540</v>
      </c>
      <c r="AA984" s="251">
        <f t="shared" si="80"/>
        <v>25.42756</v>
      </c>
      <c r="AB984" s="266">
        <v>2.542756E7</v>
      </c>
      <c r="AC984" s="49">
        <v>6.4704895E7</v>
      </c>
      <c r="AD984" s="251">
        <f t="shared" si="93"/>
        <v>26.232544</v>
      </c>
      <c r="AE984" s="49">
        <v>2.6232544E7</v>
      </c>
      <c r="AF984" s="258">
        <f t="shared" si="13"/>
        <v>5.085512</v>
      </c>
      <c r="AG984" s="257"/>
      <c r="AH984" s="257"/>
      <c r="AI984" s="273" t="s">
        <v>1669</v>
      </c>
      <c r="AJ984" s="255"/>
    </row>
    <row r="985" ht="15.75" customHeight="1">
      <c r="A985" s="286" t="s">
        <v>1478</v>
      </c>
      <c r="B985" s="266">
        <f t="shared" si="73"/>
        <v>58.978653</v>
      </c>
      <c r="C985" s="249">
        <f t="shared" si="88"/>
        <v>11.7957306</v>
      </c>
      <c r="D985" s="250">
        <f t="shared" si="3"/>
        <v>11.7957306</v>
      </c>
      <c r="E985" s="111">
        <v>5.0</v>
      </c>
      <c r="F985" s="251">
        <f t="shared" si="75"/>
        <v>43.787265</v>
      </c>
      <c r="G985" s="48">
        <f t="shared" si="5"/>
        <v>0.7424256536</v>
      </c>
      <c r="H985" s="111">
        <f t="shared" si="6"/>
        <v>15.191388</v>
      </c>
      <c r="I985" s="252">
        <f t="shared" si="7"/>
        <v>0.2575743464</v>
      </c>
      <c r="J985" s="266">
        <f t="shared" si="89"/>
        <v>58978653</v>
      </c>
      <c r="K985" s="255">
        <v>2015.0</v>
      </c>
      <c r="L985" s="254" t="s">
        <v>20</v>
      </c>
      <c r="M985" s="267"/>
      <c r="N985" s="267"/>
      <c r="O985" s="267"/>
      <c r="P985" s="267">
        <v>94.0</v>
      </c>
      <c r="Q985" s="255">
        <v>77.0</v>
      </c>
      <c r="R985" s="255">
        <f t="shared" si="90"/>
        <v>85.5</v>
      </c>
      <c r="S985" s="288">
        <v>78.0</v>
      </c>
      <c r="T985" s="255">
        <v>84.0</v>
      </c>
      <c r="U985" s="33">
        <f t="shared" si="77"/>
        <v>-6</v>
      </c>
      <c r="V985" s="255">
        <f t="shared" si="91"/>
        <v>81</v>
      </c>
      <c r="W985" s="33">
        <f t="shared" si="79"/>
        <v>4.5</v>
      </c>
      <c r="X985" s="270" t="s">
        <v>1527</v>
      </c>
      <c r="Y985" s="264" t="s">
        <v>1527</v>
      </c>
      <c r="Z985" s="264" t="s">
        <v>1540</v>
      </c>
      <c r="AA985" s="251">
        <f t="shared" si="80"/>
        <v>11.854273</v>
      </c>
      <c r="AB985" s="266">
        <v>1.1854273E7</v>
      </c>
      <c r="AC985" s="49">
        <v>4.3787265E7</v>
      </c>
      <c r="AD985" s="251">
        <f t="shared" si="93"/>
        <v>15.191388</v>
      </c>
      <c r="AE985" s="49">
        <v>1.5191388E7</v>
      </c>
      <c r="AF985" s="258">
        <f t="shared" si="13"/>
        <v>2.3708546</v>
      </c>
      <c r="AG985" s="257"/>
      <c r="AH985" s="257"/>
      <c r="AI985" s="273" t="s">
        <v>1724</v>
      </c>
      <c r="AJ985" s="255"/>
    </row>
    <row r="986" ht="15.75" customHeight="1">
      <c r="A986" s="290" t="s">
        <v>3965</v>
      </c>
      <c r="B986" s="266">
        <f t="shared" si="73"/>
        <v>7.449681</v>
      </c>
      <c r="C986" s="249">
        <f t="shared" si="88"/>
        <v>1.4899362</v>
      </c>
      <c r="D986" s="250">
        <f t="shared" si="3"/>
        <v>1.4899362</v>
      </c>
      <c r="E986" s="111">
        <v>5.0</v>
      </c>
      <c r="F986" s="251">
        <f t="shared" si="75"/>
        <v>7.449681</v>
      </c>
      <c r="G986" s="48">
        <f t="shared" si="5"/>
        <v>1</v>
      </c>
      <c r="H986" s="111">
        <f t="shared" si="6"/>
        <v>0.015084</v>
      </c>
      <c r="I986" s="252">
        <f t="shared" si="7"/>
        <v>0.002024784685</v>
      </c>
      <c r="J986" s="266">
        <f t="shared" si="89"/>
        <v>7449681</v>
      </c>
      <c r="K986" s="255">
        <v>2015.0</v>
      </c>
      <c r="L986" s="254" t="s">
        <v>20</v>
      </c>
      <c r="M986" s="267"/>
      <c r="N986" s="267"/>
      <c r="O986" s="267"/>
      <c r="P986" s="267">
        <v>94.0</v>
      </c>
      <c r="Q986" s="255">
        <v>75.0</v>
      </c>
      <c r="R986" s="255">
        <f t="shared" si="90"/>
        <v>84.5</v>
      </c>
      <c r="S986" s="288">
        <v>70.0</v>
      </c>
      <c r="T986" s="255">
        <v>69.0</v>
      </c>
      <c r="U986" s="33">
        <f t="shared" si="77"/>
        <v>1</v>
      </c>
      <c r="V986" s="255">
        <f t="shared" si="91"/>
        <v>69.5</v>
      </c>
      <c r="W986" s="33">
        <f t="shared" si="79"/>
        <v>15</v>
      </c>
      <c r="X986" s="264" t="s">
        <v>1543</v>
      </c>
      <c r="Y986" s="264" t="s">
        <v>1626</v>
      </c>
      <c r="Z986" s="264" t="s">
        <v>1540</v>
      </c>
      <c r="AA986" s="251">
        <f t="shared" si="80"/>
        <v>0.052901</v>
      </c>
      <c r="AB986" s="266">
        <v>52901.0</v>
      </c>
      <c r="AC986" s="49">
        <v>7449681.0</v>
      </c>
      <c r="AD986" s="111">
        <v>0.0</v>
      </c>
      <c r="AE986" s="49">
        <v>15084.0</v>
      </c>
      <c r="AF986" s="258">
        <f t="shared" si="13"/>
        <v>0.0105802</v>
      </c>
      <c r="AG986" s="257"/>
      <c r="AH986" s="257"/>
      <c r="AI986" s="273" t="s">
        <v>3966</v>
      </c>
      <c r="AJ986" s="255"/>
    </row>
    <row r="987" ht="15.75" customHeight="1">
      <c r="A987" s="290" t="s">
        <v>3481</v>
      </c>
      <c r="B987" s="266">
        <f t="shared" si="73"/>
        <v>12.667721</v>
      </c>
      <c r="C987" s="249">
        <f t="shared" si="88"/>
        <v>2.111286833</v>
      </c>
      <c r="D987" s="250">
        <f t="shared" si="3"/>
        <v>2.111286833</v>
      </c>
      <c r="E987" s="111">
        <v>6.0</v>
      </c>
      <c r="F987" s="251">
        <f t="shared" si="75"/>
        <v>1.406104</v>
      </c>
      <c r="G987" s="48">
        <f t="shared" si="5"/>
        <v>0.1109989713</v>
      </c>
      <c r="H987" s="111">
        <f t="shared" si="6"/>
        <v>6.3</v>
      </c>
      <c r="I987" s="252">
        <f t="shared" si="7"/>
        <v>0.4973270251</v>
      </c>
      <c r="J987" s="266">
        <v>1.2667721E7</v>
      </c>
      <c r="K987" s="255">
        <v>2015.0</v>
      </c>
      <c r="L987" s="254" t="s">
        <v>20</v>
      </c>
      <c r="M987" s="267"/>
      <c r="N987" s="267"/>
      <c r="O987" s="267"/>
      <c r="P987" s="267">
        <v>96.0</v>
      </c>
      <c r="Q987" s="255">
        <v>85.0</v>
      </c>
      <c r="R987" s="255">
        <f t="shared" si="90"/>
        <v>90.5</v>
      </c>
      <c r="S987" s="288">
        <v>97.0</v>
      </c>
      <c r="T987" s="255">
        <v>82.0</v>
      </c>
      <c r="U987" s="33">
        <f t="shared" si="77"/>
        <v>15</v>
      </c>
      <c r="V987" s="255">
        <f t="shared" si="91"/>
        <v>89.5</v>
      </c>
      <c r="W987" s="33">
        <f t="shared" si="79"/>
        <v>1</v>
      </c>
      <c r="X987" s="264" t="s">
        <v>1565</v>
      </c>
      <c r="Y987" s="264" t="s">
        <v>1565</v>
      </c>
      <c r="Z987" s="264" t="s">
        <v>1534</v>
      </c>
      <c r="AA987" s="251">
        <f t="shared" si="80"/>
        <v>0.118298</v>
      </c>
      <c r="AB987" s="266">
        <v>118298.0</v>
      </c>
      <c r="AC987" s="49">
        <v>1406104.0</v>
      </c>
      <c r="AD987" s="111">
        <v>6.3</v>
      </c>
      <c r="AE987" s="49">
        <f>SUM(AD987*1000000)</f>
        <v>6300000</v>
      </c>
      <c r="AF987" s="258">
        <f t="shared" si="13"/>
        <v>0.01971633333</v>
      </c>
      <c r="AG987" s="257"/>
      <c r="AH987" s="257"/>
      <c r="AI987" s="273" t="s">
        <v>3482</v>
      </c>
      <c r="AJ987" s="255"/>
    </row>
    <row r="988" ht="15.75" customHeight="1">
      <c r="A988" s="290" t="s">
        <v>4926</v>
      </c>
      <c r="B988" s="266">
        <f t="shared" si="73"/>
        <v>0.573335</v>
      </c>
      <c r="C988" s="249">
        <f t="shared" si="88"/>
        <v>0.081905</v>
      </c>
      <c r="D988" s="250">
        <f t="shared" si="3"/>
        <v>0.081905</v>
      </c>
      <c r="E988" s="251">
        <v>7.0</v>
      </c>
      <c r="F988" s="251">
        <f t="shared" si="75"/>
        <v>0.573335</v>
      </c>
      <c r="G988" s="48">
        <f t="shared" si="5"/>
        <v>1</v>
      </c>
      <c r="H988" s="111">
        <f t="shared" si="6"/>
        <v>1.186027</v>
      </c>
      <c r="I988" s="252">
        <f t="shared" si="7"/>
        <v>2.068645731</v>
      </c>
      <c r="J988" s="266">
        <f t="shared" ref="J988:J996" si="94">SUM(AC988+AD988*1000000)</f>
        <v>573335</v>
      </c>
      <c r="K988" s="255">
        <v>2015.0</v>
      </c>
      <c r="L988" s="254" t="s">
        <v>20</v>
      </c>
      <c r="M988" s="267"/>
      <c r="N988" s="267"/>
      <c r="O988" s="267"/>
      <c r="P988" s="267">
        <v>46.0</v>
      </c>
      <c r="Q988" s="255">
        <v>50.0</v>
      </c>
      <c r="R988" s="255">
        <f t="shared" si="90"/>
        <v>48</v>
      </c>
      <c r="S988" s="289">
        <v>53.0</v>
      </c>
      <c r="T988" s="255">
        <v>72.0</v>
      </c>
      <c r="U988" s="33">
        <f t="shared" si="77"/>
        <v>-19</v>
      </c>
      <c r="V988" s="255">
        <f t="shared" si="91"/>
        <v>62.5</v>
      </c>
      <c r="W988" s="33">
        <f t="shared" si="79"/>
        <v>-14.5</v>
      </c>
      <c r="X988" s="264" t="s">
        <v>1565</v>
      </c>
      <c r="Y988" s="264" t="s">
        <v>1565</v>
      </c>
      <c r="Z988" s="264" t="s">
        <v>1529</v>
      </c>
      <c r="AA988" s="251">
        <f t="shared" si="80"/>
        <v>0.037983</v>
      </c>
      <c r="AB988" s="266">
        <v>37983.0</v>
      </c>
      <c r="AC988" s="49">
        <v>573335.0</v>
      </c>
      <c r="AD988" s="111">
        <v>0.0</v>
      </c>
      <c r="AE988" s="49">
        <v>1186027.0</v>
      </c>
      <c r="AF988" s="258">
        <f t="shared" si="13"/>
        <v>0.005426142857</v>
      </c>
      <c r="AG988" s="264" t="s">
        <v>1608</v>
      </c>
      <c r="AH988" s="264" t="s">
        <v>4927</v>
      </c>
      <c r="AI988" s="273" t="s">
        <v>4928</v>
      </c>
      <c r="AJ988" s="255"/>
    </row>
    <row r="989" ht="15.75" customHeight="1">
      <c r="A989" s="290" t="s">
        <v>4255</v>
      </c>
      <c r="B989" s="266">
        <f t="shared" si="73"/>
        <v>9.074749</v>
      </c>
      <c r="C989" s="249">
        <f t="shared" si="88"/>
        <v>1.134343625</v>
      </c>
      <c r="D989" s="250">
        <f t="shared" si="3"/>
        <v>1.134343625</v>
      </c>
      <c r="E989" s="111">
        <v>8.0</v>
      </c>
      <c r="F989" s="251">
        <f t="shared" si="75"/>
        <v>6.758416</v>
      </c>
      <c r="G989" s="48">
        <f t="shared" si="5"/>
        <v>0.7447496344</v>
      </c>
      <c r="H989" s="111">
        <f t="shared" si="6"/>
        <v>2.316333</v>
      </c>
      <c r="I989" s="252">
        <f t="shared" si="7"/>
        <v>0.2552503656</v>
      </c>
      <c r="J989" s="266">
        <f t="shared" si="94"/>
        <v>9074749</v>
      </c>
      <c r="K989" s="255">
        <v>2015.0</v>
      </c>
      <c r="L989" s="254" t="s">
        <v>20</v>
      </c>
      <c r="M989" s="267"/>
      <c r="N989" s="267"/>
      <c r="O989" s="267"/>
      <c r="P989" s="267">
        <v>81.0</v>
      </c>
      <c r="Q989" s="255">
        <v>74.0</v>
      </c>
      <c r="R989" s="255">
        <f t="shared" si="90"/>
        <v>77.5</v>
      </c>
      <c r="S989" s="288">
        <v>88.0</v>
      </c>
      <c r="T989" s="255">
        <v>84.0</v>
      </c>
      <c r="U989" s="33">
        <f t="shared" si="77"/>
        <v>4</v>
      </c>
      <c r="V989" s="255">
        <f t="shared" si="91"/>
        <v>86</v>
      </c>
      <c r="W989" s="33">
        <f t="shared" si="79"/>
        <v>-8.5</v>
      </c>
      <c r="X989" s="264" t="s">
        <v>1565</v>
      </c>
      <c r="Y989" s="264" t="s">
        <v>1565</v>
      </c>
      <c r="Z989" s="264" t="s">
        <v>1534</v>
      </c>
      <c r="AA989" s="251">
        <f t="shared" si="80"/>
        <v>1.246803</v>
      </c>
      <c r="AB989" s="266">
        <v>1246803.0</v>
      </c>
      <c r="AC989" s="49">
        <v>6758416.0</v>
      </c>
      <c r="AD989" s="251">
        <f t="shared" ref="AD989:AD992" si="95">AE989/1000000</f>
        <v>2.316333</v>
      </c>
      <c r="AE989" s="49">
        <v>2316333.0</v>
      </c>
      <c r="AF989" s="258">
        <f t="shared" si="13"/>
        <v>0.155850375</v>
      </c>
      <c r="AG989" s="257"/>
      <c r="AH989" s="257"/>
      <c r="AI989" s="273" t="s">
        <v>4256</v>
      </c>
      <c r="AJ989" s="255"/>
    </row>
    <row r="990" ht="15.75" customHeight="1">
      <c r="A990" s="286" t="s">
        <v>2205</v>
      </c>
      <c r="B990" s="266">
        <f t="shared" si="73"/>
        <v>43.528634</v>
      </c>
      <c r="C990" s="249">
        <f t="shared" si="88"/>
        <v>5.121015765</v>
      </c>
      <c r="D990" s="250">
        <f t="shared" si="3"/>
        <v>5.121015765</v>
      </c>
      <c r="E990" s="251">
        <v>8.5</v>
      </c>
      <c r="F990" s="251">
        <f t="shared" si="75"/>
        <v>34.030343</v>
      </c>
      <c r="G990" s="48">
        <f t="shared" si="5"/>
        <v>0.7817921187</v>
      </c>
      <c r="H990" s="111">
        <f t="shared" si="6"/>
        <v>9.498291</v>
      </c>
      <c r="I990" s="252">
        <f t="shared" si="7"/>
        <v>0.2182078813</v>
      </c>
      <c r="J990" s="266">
        <f t="shared" si="94"/>
        <v>43528634</v>
      </c>
      <c r="K990" s="255">
        <v>2015.0</v>
      </c>
      <c r="L990" s="254" t="s">
        <v>20</v>
      </c>
      <c r="M990" s="267"/>
      <c r="N990" s="267"/>
      <c r="O990" s="267"/>
      <c r="P990" s="267">
        <v>71.0</v>
      </c>
      <c r="Q990" s="255">
        <v>56.0</v>
      </c>
      <c r="R990" s="255">
        <f t="shared" si="90"/>
        <v>63.5</v>
      </c>
      <c r="S990" s="288">
        <v>67.0</v>
      </c>
      <c r="T990" s="255">
        <v>67.0</v>
      </c>
      <c r="U990" s="33">
        <f t="shared" si="77"/>
        <v>0</v>
      </c>
      <c r="V990" s="255">
        <f t="shared" si="91"/>
        <v>67</v>
      </c>
      <c r="W990" s="33">
        <f t="shared" si="79"/>
        <v>-3.5</v>
      </c>
      <c r="X990" s="264" t="s">
        <v>1543</v>
      </c>
      <c r="Y990" s="264" t="s">
        <v>1543</v>
      </c>
      <c r="Z990" s="264" t="s">
        <v>1534</v>
      </c>
      <c r="AA990" s="251">
        <f t="shared" si="80"/>
        <v>10.809149</v>
      </c>
      <c r="AB990" s="266">
        <v>1.0809149E7</v>
      </c>
      <c r="AC990" s="49">
        <v>3.4030343E7</v>
      </c>
      <c r="AD990" s="251">
        <f t="shared" si="95"/>
        <v>9.498291</v>
      </c>
      <c r="AE990" s="49">
        <v>9498291.0</v>
      </c>
      <c r="AF990" s="258">
        <f t="shared" si="13"/>
        <v>1.271664588</v>
      </c>
      <c r="AG990" s="257"/>
      <c r="AH990" s="257"/>
      <c r="AI990" s="273" t="s">
        <v>2206</v>
      </c>
      <c r="AJ990" s="255"/>
    </row>
    <row r="991" ht="15.75" customHeight="1">
      <c r="A991" s="286" t="s">
        <v>1743</v>
      </c>
      <c r="B991" s="266">
        <f t="shared" si="73"/>
        <v>109.518558</v>
      </c>
      <c r="C991" s="249">
        <f t="shared" si="88"/>
        <v>10.9518558</v>
      </c>
      <c r="D991" s="250">
        <f t="shared" si="3"/>
        <v>10.9518558</v>
      </c>
      <c r="E991" s="111">
        <v>10.0</v>
      </c>
      <c r="F991" s="251">
        <f t="shared" si="75"/>
        <v>52.218558</v>
      </c>
      <c r="G991" s="48">
        <f t="shared" si="5"/>
        <v>0.4768010002</v>
      </c>
      <c r="H991" s="111">
        <f t="shared" si="6"/>
        <v>57.3</v>
      </c>
      <c r="I991" s="252">
        <f t="shared" si="7"/>
        <v>0.5231989998</v>
      </c>
      <c r="J991" s="266">
        <f t="shared" si="94"/>
        <v>109518558</v>
      </c>
      <c r="K991" s="255">
        <v>2015.0</v>
      </c>
      <c r="L991" s="254" t="s">
        <v>20</v>
      </c>
      <c r="M991" s="267"/>
      <c r="N991" s="267"/>
      <c r="O991" s="267"/>
      <c r="P991" s="267">
        <v>60.0</v>
      </c>
      <c r="Q991" s="255">
        <v>52.0</v>
      </c>
      <c r="R991" s="277">
        <f t="shared" si="90"/>
        <v>56</v>
      </c>
      <c r="S991" s="288">
        <v>54.0</v>
      </c>
      <c r="T991" s="255">
        <v>68.0</v>
      </c>
      <c r="U991" s="33">
        <f t="shared" si="77"/>
        <v>-14</v>
      </c>
      <c r="V991" s="255">
        <f t="shared" si="91"/>
        <v>61</v>
      </c>
      <c r="W991" s="291">
        <f t="shared" si="79"/>
        <v>-5</v>
      </c>
      <c r="X991" s="264" t="s">
        <v>1395</v>
      </c>
      <c r="Y991" s="264" t="s">
        <v>1395</v>
      </c>
      <c r="Z991" s="264" t="s">
        <v>1550</v>
      </c>
      <c r="AA991" s="251">
        <f t="shared" si="80"/>
        <v>22.692741</v>
      </c>
      <c r="AB991" s="266">
        <v>2.2692741E7</v>
      </c>
      <c r="AC991" s="49">
        <v>5.2218558E7</v>
      </c>
      <c r="AD991" s="251">
        <f t="shared" si="95"/>
        <v>57.3</v>
      </c>
      <c r="AE991" s="49">
        <v>5.73E7</v>
      </c>
      <c r="AF991" s="258">
        <f t="shared" si="13"/>
        <v>2.2692741</v>
      </c>
      <c r="AG991" s="257"/>
      <c r="AH991" s="257"/>
      <c r="AI991" s="273" t="s">
        <v>1612</v>
      </c>
      <c r="AJ991" s="255"/>
    </row>
    <row r="992" ht="15.75" customHeight="1">
      <c r="A992" s="286" t="s">
        <v>1832</v>
      </c>
      <c r="B992" s="266">
        <f t="shared" si="73"/>
        <v>85.978266</v>
      </c>
      <c r="C992" s="249">
        <f t="shared" si="88"/>
        <v>8.5978266</v>
      </c>
      <c r="D992" s="250">
        <f t="shared" si="3"/>
        <v>8.5978266</v>
      </c>
      <c r="E992" s="111">
        <v>10.0</v>
      </c>
      <c r="F992" s="251">
        <f t="shared" si="75"/>
        <v>33.078266</v>
      </c>
      <c r="G992" s="48">
        <f t="shared" si="5"/>
        <v>0.3847282289</v>
      </c>
      <c r="H992" s="111">
        <f t="shared" si="6"/>
        <v>52.9</v>
      </c>
      <c r="I992" s="252">
        <f t="shared" si="7"/>
        <v>0.6152717711</v>
      </c>
      <c r="J992" s="266">
        <f t="shared" si="94"/>
        <v>85978266</v>
      </c>
      <c r="K992" s="255">
        <v>2015.0</v>
      </c>
      <c r="L992" s="254" t="s">
        <v>20</v>
      </c>
      <c r="M992" s="267"/>
      <c r="N992" s="267"/>
      <c r="O992" s="267"/>
      <c r="P992" s="267">
        <v>63.0</v>
      </c>
      <c r="Q992" s="255">
        <v>51.0</v>
      </c>
      <c r="R992" s="277">
        <f t="shared" si="90"/>
        <v>57</v>
      </c>
      <c r="S992" s="288">
        <v>62.0</v>
      </c>
      <c r="T992" s="255">
        <v>61.0</v>
      </c>
      <c r="U992" s="33">
        <f t="shared" si="77"/>
        <v>1</v>
      </c>
      <c r="V992" s="255">
        <f t="shared" si="91"/>
        <v>61.5</v>
      </c>
      <c r="W992" s="291">
        <f t="shared" si="79"/>
        <v>-4.5</v>
      </c>
      <c r="X992" s="264" t="s">
        <v>1543</v>
      </c>
      <c r="Y992" s="264" t="s">
        <v>1626</v>
      </c>
      <c r="Z992" s="264" t="s">
        <v>1550</v>
      </c>
      <c r="AA992" s="251">
        <f t="shared" si="80"/>
        <v>8.54037</v>
      </c>
      <c r="AB992" s="266">
        <v>8540370.0</v>
      </c>
      <c r="AC992" s="49">
        <v>3.3078266E7</v>
      </c>
      <c r="AD992" s="251">
        <f t="shared" si="95"/>
        <v>52.9</v>
      </c>
      <c r="AE992" s="49">
        <v>5.29E7</v>
      </c>
      <c r="AF992" s="258">
        <f t="shared" si="13"/>
        <v>0.854037</v>
      </c>
      <c r="AG992" s="257"/>
      <c r="AH992" s="257"/>
      <c r="AI992" s="273" t="s">
        <v>1833</v>
      </c>
      <c r="AJ992" s="255"/>
    </row>
    <row r="993" ht="15.75" customHeight="1">
      <c r="A993" s="286" t="s">
        <v>1895</v>
      </c>
      <c r="B993" s="266">
        <f t="shared" si="73"/>
        <v>77.740955</v>
      </c>
      <c r="C993" s="249">
        <f t="shared" si="88"/>
        <v>7.7740955</v>
      </c>
      <c r="D993" s="250">
        <f t="shared" si="3"/>
        <v>7.7740955</v>
      </c>
      <c r="E993" s="111">
        <v>10.0</v>
      </c>
      <c r="F993" s="251">
        <f t="shared" si="75"/>
        <v>27.740955</v>
      </c>
      <c r="G993" s="48">
        <f t="shared" si="5"/>
        <v>0.3568383615</v>
      </c>
      <c r="H993" s="111">
        <f t="shared" si="6"/>
        <v>50</v>
      </c>
      <c r="I993" s="252">
        <f t="shared" si="7"/>
        <v>0.6431616385</v>
      </c>
      <c r="J993" s="266">
        <f t="shared" si="94"/>
        <v>77740955</v>
      </c>
      <c r="K993" s="255">
        <v>2015.0</v>
      </c>
      <c r="L993" s="254" t="s">
        <v>20</v>
      </c>
      <c r="M993" s="267"/>
      <c r="N993" s="267"/>
      <c r="O993" s="267"/>
      <c r="P993" s="267">
        <v>14.0</v>
      </c>
      <c r="Q993" s="255">
        <v>32.0</v>
      </c>
      <c r="R993" s="255">
        <f t="shared" si="90"/>
        <v>23</v>
      </c>
      <c r="S993" s="288">
        <v>34.0</v>
      </c>
      <c r="T993" s="255">
        <v>57.0</v>
      </c>
      <c r="U993" s="33">
        <f t="shared" si="77"/>
        <v>-23</v>
      </c>
      <c r="V993" s="255">
        <f t="shared" si="91"/>
        <v>45.5</v>
      </c>
      <c r="W993" s="33">
        <f t="shared" si="79"/>
        <v>-22.5</v>
      </c>
      <c r="X993" s="264" t="s">
        <v>1395</v>
      </c>
      <c r="Y993" s="264" t="s">
        <v>1395</v>
      </c>
      <c r="Z993" s="264" t="s">
        <v>1550</v>
      </c>
      <c r="AA993" s="251">
        <f t="shared" si="80"/>
        <v>10.542116</v>
      </c>
      <c r="AB993" s="266">
        <v>1.0542116E7</v>
      </c>
      <c r="AC993" s="49">
        <v>2.7740955E7</v>
      </c>
      <c r="AD993" s="111">
        <v>50.0</v>
      </c>
      <c r="AE993" s="49">
        <f>SUM(AD993*1000000)</f>
        <v>50000000</v>
      </c>
      <c r="AF993" s="258">
        <f t="shared" si="13"/>
        <v>1.0542116</v>
      </c>
      <c r="AG993" s="257"/>
      <c r="AH993" s="257"/>
      <c r="AI993" s="273" t="s">
        <v>1640</v>
      </c>
      <c r="AJ993" s="255"/>
    </row>
    <row r="994" ht="15.75" customHeight="1">
      <c r="A994" s="286" t="s">
        <v>2007</v>
      </c>
      <c r="B994" s="266">
        <f t="shared" si="73"/>
        <v>67.081378</v>
      </c>
      <c r="C994" s="249">
        <f t="shared" si="88"/>
        <v>6.7081378</v>
      </c>
      <c r="D994" s="250">
        <f t="shared" si="3"/>
        <v>6.7081378</v>
      </c>
      <c r="E994" s="111">
        <v>10.0</v>
      </c>
      <c r="F994" s="251">
        <f t="shared" si="75"/>
        <v>16.281378</v>
      </c>
      <c r="G994" s="48">
        <f t="shared" si="5"/>
        <v>0.2427108459</v>
      </c>
      <c r="H994" s="111">
        <f t="shared" si="6"/>
        <v>50.8</v>
      </c>
      <c r="I994" s="252">
        <f t="shared" si="7"/>
        <v>0.7572891541</v>
      </c>
      <c r="J994" s="266">
        <f t="shared" si="94"/>
        <v>67081378</v>
      </c>
      <c r="K994" s="255">
        <v>2015.0</v>
      </c>
      <c r="L994" s="254" t="s">
        <v>20</v>
      </c>
      <c r="M994" s="267"/>
      <c r="N994" s="267"/>
      <c r="O994" s="267"/>
      <c r="P994" s="267">
        <v>11.0</v>
      </c>
      <c r="Q994" s="255">
        <v>30.0</v>
      </c>
      <c r="R994" s="277">
        <f t="shared" si="90"/>
        <v>20.5</v>
      </c>
      <c r="S994" s="288">
        <v>33.0</v>
      </c>
      <c r="T994" s="255">
        <v>37.0</v>
      </c>
      <c r="U994" s="33">
        <f t="shared" si="77"/>
        <v>-4</v>
      </c>
      <c r="V994" s="255">
        <f t="shared" si="91"/>
        <v>35</v>
      </c>
      <c r="W994" s="291">
        <f t="shared" si="79"/>
        <v>-14.5</v>
      </c>
      <c r="X994" s="264" t="s">
        <v>1395</v>
      </c>
      <c r="Y994" s="264" t="s">
        <v>1395</v>
      </c>
      <c r="Z994" s="264" t="s">
        <v>1550</v>
      </c>
      <c r="AA994" s="251">
        <f t="shared" si="80"/>
        <v>8.070493</v>
      </c>
      <c r="AB994" s="266">
        <v>8070493.0</v>
      </c>
      <c r="AC994" s="49">
        <v>1.6281378E7</v>
      </c>
      <c r="AD994" s="251">
        <f>AE994/1000000</f>
        <v>50.8</v>
      </c>
      <c r="AE994" s="49">
        <v>5.08E7</v>
      </c>
      <c r="AF994" s="258">
        <f t="shared" si="13"/>
        <v>0.8070493</v>
      </c>
      <c r="AG994" s="257"/>
      <c r="AH994" s="257"/>
      <c r="AI994" s="273" t="s">
        <v>2008</v>
      </c>
      <c r="AJ994" s="255"/>
    </row>
    <row r="995" ht="15.75" customHeight="1">
      <c r="A995" s="290" t="s">
        <v>4506</v>
      </c>
      <c r="B995" s="266">
        <f t="shared" si="73"/>
        <v>8.437066</v>
      </c>
      <c r="C995" s="249">
        <f t="shared" si="88"/>
        <v>0.8437066</v>
      </c>
      <c r="D995" s="250">
        <f t="shared" si="3"/>
        <v>0.8437066</v>
      </c>
      <c r="E995" s="111">
        <v>10.0</v>
      </c>
      <c r="F995" s="251">
        <f t="shared" si="75"/>
        <v>5.637066</v>
      </c>
      <c r="G995" s="48">
        <f t="shared" si="5"/>
        <v>0.6681310778</v>
      </c>
      <c r="H995" s="111">
        <f t="shared" si="6"/>
        <v>2.8</v>
      </c>
      <c r="I995" s="252">
        <f t="shared" si="7"/>
        <v>0.3318689222</v>
      </c>
      <c r="J995" s="266">
        <f t="shared" si="94"/>
        <v>8437066</v>
      </c>
      <c r="K995" s="255">
        <v>2015.0</v>
      </c>
      <c r="L995" s="254" t="s">
        <v>20</v>
      </c>
      <c r="M995" s="267"/>
      <c r="N995" s="267"/>
      <c r="O995" s="267"/>
      <c r="P995" s="267">
        <v>77.0</v>
      </c>
      <c r="Q995" s="255">
        <v>58.0</v>
      </c>
      <c r="R995" s="255">
        <f t="shared" si="90"/>
        <v>67.5</v>
      </c>
      <c r="S995" s="288">
        <v>74.0</v>
      </c>
      <c r="T995" s="255">
        <v>70.0</v>
      </c>
      <c r="U995" s="33">
        <f t="shared" si="77"/>
        <v>4</v>
      </c>
      <c r="V995" s="255">
        <f t="shared" si="91"/>
        <v>72</v>
      </c>
      <c r="W995" s="33">
        <f t="shared" si="79"/>
        <v>-4.5</v>
      </c>
      <c r="X995" s="264" t="s">
        <v>1543</v>
      </c>
      <c r="Y995" s="264" t="s">
        <v>1626</v>
      </c>
      <c r="Z995" s="264" t="s">
        <v>1529</v>
      </c>
      <c r="AA995" s="251">
        <f t="shared" si="80"/>
        <v>1.479158</v>
      </c>
      <c r="AB995" s="266">
        <v>1479158.0</v>
      </c>
      <c r="AC995" s="49">
        <v>5637066.0</v>
      </c>
      <c r="AD995" s="111">
        <v>2.8</v>
      </c>
      <c r="AE995" s="49">
        <f>SUM(AD995*1000000)</f>
        <v>2800000</v>
      </c>
      <c r="AF995" s="258">
        <f t="shared" si="13"/>
        <v>0.1479158</v>
      </c>
      <c r="AG995" s="257"/>
      <c r="AH995" s="257"/>
      <c r="AI995" s="273" t="s">
        <v>4507</v>
      </c>
      <c r="AJ995" s="255"/>
    </row>
    <row r="996" ht="15.75" customHeight="1">
      <c r="A996" s="290" t="s">
        <v>4856</v>
      </c>
      <c r="B996" s="266">
        <f t="shared" si="73"/>
        <v>2.555525</v>
      </c>
      <c r="C996" s="249">
        <f t="shared" si="88"/>
        <v>0.2555525</v>
      </c>
      <c r="D996" s="250">
        <f t="shared" si="3"/>
        <v>0.2555525</v>
      </c>
      <c r="E996" s="251">
        <v>10.0</v>
      </c>
      <c r="F996" s="251">
        <f t="shared" si="75"/>
        <v>0.53846</v>
      </c>
      <c r="G996" s="48">
        <f t="shared" si="5"/>
        <v>0.2107042584</v>
      </c>
      <c r="H996" s="111">
        <f t="shared" si="6"/>
        <v>2.017065</v>
      </c>
      <c r="I996" s="252">
        <f t="shared" si="7"/>
        <v>0.7892957416</v>
      </c>
      <c r="J996" s="266">
        <f t="shared" si="94"/>
        <v>2555525</v>
      </c>
      <c r="K996" s="255">
        <v>2015.0</v>
      </c>
      <c r="L996" s="254" t="s">
        <v>20</v>
      </c>
      <c r="M996" s="267"/>
      <c r="N996" s="267"/>
      <c r="O996" s="267"/>
      <c r="P996" s="267">
        <v>32.0</v>
      </c>
      <c r="Q996" s="255">
        <v>44.0</v>
      </c>
      <c r="R996" s="255">
        <f t="shared" si="90"/>
        <v>38</v>
      </c>
      <c r="S996" s="289">
        <v>44.0</v>
      </c>
      <c r="T996" s="255">
        <v>68.0</v>
      </c>
      <c r="U996" s="33">
        <f t="shared" si="77"/>
        <v>-24</v>
      </c>
      <c r="V996" s="255">
        <f t="shared" si="91"/>
        <v>56</v>
      </c>
      <c r="W996" s="33">
        <f t="shared" si="79"/>
        <v>-18</v>
      </c>
      <c r="X996" s="264" t="s">
        <v>1565</v>
      </c>
      <c r="Y996" s="264" t="s">
        <v>1565</v>
      </c>
      <c r="Z996" s="264" t="s">
        <v>1540</v>
      </c>
      <c r="AA996" s="251">
        <f t="shared" si="80"/>
        <v>0.09625</v>
      </c>
      <c r="AB996" s="266">
        <v>96250.0</v>
      </c>
      <c r="AC996" s="49">
        <v>538460.0</v>
      </c>
      <c r="AD996" s="251">
        <f t="shared" ref="AD996:AD1003" si="96">AE996/1000000</f>
        <v>2.017065</v>
      </c>
      <c r="AE996" s="49">
        <v>2017065.0</v>
      </c>
      <c r="AF996" s="258">
        <f t="shared" si="13"/>
        <v>0.009625</v>
      </c>
      <c r="AG996" s="257"/>
      <c r="AH996" s="257"/>
      <c r="AI996" s="273" t="s">
        <v>4857</v>
      </c>
      <c r="AJ996" s="255"/>
    </row>
    <row r="997" ht="15.75" customHeight="1">
      <c r="A997" s="292" t="s">
        <v>2131</v>
      </c>
      <c r="B997" s="266">
        <f t="shared" si="73"/>
        <v>62.076141</v>
      </c>
      <c r="C997" s="276">
        <f t="shared" si="88"/>
        <v>5.643285545</v>
      </c>
      <c r="D997" s="250">
        <f t="shared" si="3"/>
        <v>5.643285545</v>
      </c>
      <c r="E997" s="251">
        <v>11.0</v>
      </c>
      <c r="F997" s="111">
        <f t="shared" si="75"/>
        <v>38.322743</v>
      </c>
      <c r="G997" s="48">
        <f t="shared" si="5"/>
        <v>0.6173506017</v>
      </c>
      <c r="H997" s="111">
        <f t="shared" si="6"/>
        <v>23.753398</v>
      </c>
      <c r="I997" s="252">
        <f>AE997/J997</f>
        <v>0.3826493983</v>
      </c>
      <c r="J997" s="266">
        <f>AE997+AC997</f>
        <v>62076141</v>
      </c>
      <c r="K997" s="33">
        <v>2015.0</v>
      </c>
      <c r="L997" s="254" t="s">
        <v>20</v>
      </c>
      <c r="M997" s="47"/>
      <c r="N997" s="47"/>
      <c r="O997" s="47"/>
      <c r="P997" s="47">
        <v>97.0</v>
      </c>
      <c r="Q997" s="33">
        <v>87.0</v>
      </c>
      <c r="R997" s="293">
        <f t="shared" si="90"/>
        <v>92</v>
      </c>
      <c r="S997" s="288">
        <v>87.0</v>
      </c>
      <c r="T997" s="33">
        <v>80.0</v>
      </c>
      <c r="U997" s="49">
        <f>(S997+T997)/2</f>
        <v>83.5</v>
      </c>
      <c r="V997" s="49">
        <f>SUM(S997-T997)</f>
        <v>7</v>
      </c>
      <c r="W997" s="291">
        <f>SUM(R997-U997)</f>
        <v>8.5</v>
      </c>
      <c r="X997" s="294" t="s">
        <v>1547</v>
      </c>
      <c r="Y997" s="294" t="s">
        <v>1547</v>
      </c>
      <c r="Z997" s="270" t="s">
        <v>1534</v>
      </c>
      <c r="AA997" s="251">
        <f t="shared" si="80"/>
        <v>3.946667</v>
      </c>
      <c r="AB997" s="49">
        <v>3946667.0</v>
      </c>
      <c r="AC997" s="49">
        <v>3.8322743E7</v>
      </c>
      <c r="AD997" s="251">
        <f t="shared" si="96"/>
        <v>23.753398</v>
      </c>
      <c r="AE997" s="266">
        <v>2.3753398E7</v>
      </c>
      <c r="AF997" s="252">
        <f>AB997/(E997*1000000)</f>
        <v>0.3587879091</v>
      </c>
      <c r="AG997" s="257"/>
      <c r="AH997" s="257"/>
      <c r="AI997" s="259" t="s">
        <v>2132</v>
      </c>
      <c r="AJ997" s="257"/>
    </row>
    <row r="998" ht="15.75" customHeight="1">
      <c r="A998" s="286" t="s">
        <v>2153</v>
      </c>
      <c r="B998" s="266">
        <f t="shared" si="73"/>
        <v>59.493085</v>
      </c>
      <c r="C998" s="249">
        <f t="shared" si="88"/>
        <v>5.408462273</v>
      </c>
      <c r="D998" s="250">
        <f t="shared" si="3"/>
        <v>5.408462273</v>
      </c>
      <c r="E998" s="111">
        <v>11.0</v>
      </c>
      <c r="F998" s="251">
        <f t="shared" si="75"/>
        <v>33.307195</v>
      </c>
      <c r="G998" s="48">
        <f t="shared" si="5"/>
        <v>0.5598498548</v>
      </c>
      <c r="H998" s="111">
        <f t="shared" si="6"/>
        <v>26.18589</v>
      </c>
      <c r="I998" s="252">
        <f t="shared" ref="I998:I1058" si="97">(AE998/J998)</f>
        <v>0.4401501452</v>
      </c>
      <c r="J998" s="266">
        <f t="shared" ref="J998:J1043" si="98">SUM(AC998+AD998*1000000)</f>
        <v>59493085</v>
      </c>
      <c r="K998" s="255">
        <v>2015.0</v>
      </c>
      <c r="L998" s="254" t="s">
        <v>20</v>
      </c>
      <c r="M998" s="267"/>
      <c r="N998" s="267"/>
      <c r="O998" s="267"/>
      <c r="P998" s="267">
        <v>52.0</v>
      </c>
      <c r="Q998" s="255">
        <v>51.0</v>
      </c>
      <c r="R998" s="255">
        <f t="shared" si="90"/>
        <v>51.5</v>
      </c>
      <c r="S998" s="288">
        <v>81.0</v>
      </c>
      <c r="T998" s="255">
        <v>71.0</v>
      </c>
      <c r="U998" s="33">
        <f t="shared" ref="U998:U1100" si="99">SUM(S998-T998)</f>
        <v>10</v>
      </c>
      <c r="V998" s="255">
        <f t="shared" ref="V998:V1100" si="100">(S998+T998)/2</f>
        <v>76</v>
      </c>
      <c r="W998" s="33">
        <f t="shared" ref="W998:W1100" si="101">SUM(R998-V998)</f>
        <v>-24.5</v>
      </c>
      <c r="X998" s="264" t="s">
        <v>1565</v>
      </c>
      <c r="Y998" s="264" t="s">
        <v>1565</v>
      </c>
      <c r="Z998" s="264" t="s">
        <v>1529</v>
      </c>
      <c r="AA998" s="251">
        <f t="shared" si="80"/>
        <v>2.091551</v>
      </c>
      <c r="AB998" s="266">
        <v>2091551.0</v>
      </c>
      <c r="AC998" s="49">
        <v>3.3307195E7</v>
      </c>
      <c r="AD998" s="251">
        <f t="shared" si="96"/>
        <v>26.18589</v>
      </c>
      <c r="AE998" s="49">
        <v>2.618589E7</v>
      </c>
      <c r="AF998" s="258">
        <f t="shared" ref="AF998:AF1058" si="102">SUM(AA998/E998)</f>
        <v>0.190141</v>
      </c>
      <c r="AG998" s="257"/>
      <c r="AH998" s="257"/>
      <c r="AI998" s="273" t="s">
        <v>2154</v>
      </c>
      <c r="AJ998" s="255"/>
    </row>
    <row r="999" ht="15.75" customHeight="1">
      <c r="A999" s="286" t="s">
        <v>1950</v>
      </c>
      <c r="B999" s="266">
        <f t="shared" si="73"/>
        <v>85.5123</v>
      </c>
      <c r="C999" s="249">
        <f t="shared" si="88"/>
        <v>7.126025</v>
      </c>
      <c r="D999" s="250">
        <f t="shared" si="3"/>
        <v>7.126025</v>
      </c>
      <c r="E999" s="111">
        <v>12.0</v>
      </c>
      <c r="F999" s="251">
        <f t="shared" si="75"/>
        <v>32.000304</v>
      </c>
      <c r="G999" s="48">
        <f t="shared" si="5"/>
        <v>0.3742187264</v>
      </c>
      <c r="H999" s="111">
        <f t="shared" si="6"/>
        <v>53.511996</v>
      </c>
      <c r="I999" s="252">
        <f t="shared" si="97"/>
        <v>0.6257812736</v>
      </c>
      <c r="J999" s="266">
        <f t="shared" si="98"/>
        <v>85512300</v>
      </c>
      <c r="K999" s="255">
        <v>2015.0</v>
      </c>
      <c r="L999" s="254" t="s">
        <v>20</v>
      </c>
      <c r="M999" s="267"/>
      <c r="N999" s="267"/>
      <c r="O999" s="267"/>
      <c r="P999" s="267">
        <v>56.0</v>
      </c>
      <c r="Q999" s="255">
        <v>56.0</v>
      </c>
      <c r="R999" s="277">
        <f t="shared" si="90"/>
        <v>56</v>
      </c>
      <c r="S999" s="288">
        <v>52.0</v>
      </c>
      <c r="T999" s="255">
        <v>64.0</v>
      </c>
      <c r="U999" s="33">
        <f t="shared" si="99"/>
        <v>-12</v>
      </c>
      <c r="V999" s="255">
        <f t="shared" si="100"/>
        <v>58</v>
      </c>
      <c r="W999" s="291">
        <f t="shared" si="101"/>
        <v>-2</v>
      </c>
      <c r="X999" s="264" t="s">
        <v>1565</v>
      </c>
      <c r="Y999" s="264" t="s">
        <v>1565</v>
      </c>
      <c r="Z999" s="264" t="s">
        <v>1534</v>
      </c>
      <c r="AA999" s="251">
        <f t="shared" si="80"/>
        <v>12.65014</v>
      </c>
      <c r="AB999" s="266">
        <v>1.265014E7</v>
      </c>
      <c r="AC999" s="49">
        <v>3.2000304E7</v>
      </c>
      <c r="AD999" s="251">
        <f t="shared" si="96"/>
        <v>53.511996</v>
      </c>
      <c r="AE999" s="49">
        <v>5.3511996E7</v>
      </c>
      <c r="AF999" s="258">
        <f t="shared" si="102"/>
        <v>1.054178333</v>
      </c>
      <c r="AG999" s="257"/>
      <c r="AH999" s="257"/>
      <c r="AI999" s="273" t="s">
        <v>1951</v>
      </c>
      <c r="AJ999" s="255"/>
    </row>
    <row r="1000" ht="15.75" customHeight="1">
      <c r="A1000" s="286" t="s">
        <v>2242</v>
      </c>
      <c r="B1000" s="266">
        <f t="shared" si="73"/>
        <v>58.976656</v>
      </c>
      <c r="C1000" s="249">
        <f t="shared" si="88"/>
        <v>4.914721333</v>
      </c>
      <c r="D1000" s="250">
        <f t="shared" si="3"/>
        <v>4.914721333</v>
      </c>
      <c r="E1000" s="111">
        <v>12.0</v>
      </c>
      <c r="F1000" s="251">
        <f t="shared" si="75"/>
        <v>56.667921</v>
      </c>
      <c r="G1000" s="48">
        <f t="shared" si="5"/>
        <v>0.9608534095</v>
      </c>
      <c r="H1000" s="111">
        <f t="shared" si="6"/>
        <v>2.308735</v>
      </c>
      <c r="I1000" s="252">
        <f t="shared" si="97"/>
        <v>0.03914659047</v>
      </c>
      <c r="J1000" s="266">
        <f t="shared" si="98"/>
        <v>58976656</v>
      </c>
      <c r="K1000" s="255">
        <v>2015.0</v>
      </c>
      <c r="L1000" s="254" t="s">
        <v>20</v>
      </c>
      <c r="M1000" s="267"/>
      <c r="N1000" s="267"/>
      <c r="O1000" s="267"/>
      <c r="P1000" s="267">
        <v>19.0</v>
      </c>
      <c r="Q1000" s="255">
        <v>36.0</v>
      </c>
      <c r="R1000" s="255">
        <f t="shared" si="90"/>
        <v>27.5</v>
      </c>
      <c r="S1000" s="288">
        <v>54.0</v>
      </c>
      <c r="T1000" s="255">
        <v>29.0</v>
      </c>
      <c r="U1000" s="33">
        <f t="shared" si="99"/>
        <v>25</v>
      </c>
      <c r="V1000" s="255">
        <f t="shared" si="100"/>
        <v>41.5</v>
      </c>
      <c r="W1000" s="33">
        <f t="shared" si="101"/>
        <v>-14</v>
      </c>
      <c r="X1000" s="270" t="s">
        <v>1527</v>
      </c>
      <c r="Y1000" s="264" t="s">
        <v>1527</v>
      </c>
      <c r="Z1000" s="264" t="s">
        <v>1540</v>
      </c>
      <c r="AA1000" s="251">
        <f t="shared" si="80"/>
        <v>25.888154</v>
      </c>
      <c r="AB1000" s="266">
        <v>2.5888154E7</v>
      </c>
      <c r="AC1000" s="49">
        <v>5.6667921E7</v>
      </c>
      <c r="AD1000" s="251">
        <f t="shared" si="96"/>
        <v>2.308735</v>
      </c>
      <c r="AE1000" s="49">
        <v>2308735.0</v>
      </c>
      <c r="AF1000" s="258">
        <f t="shared" si="102"/>
        <v>2.157346167</v>
      </c>
      <c r="AG1000" s="257"/>
      <c r="AH1000" s="257"/>
      <c r="AI1000" s="273" t="s">
        <v>2243</v>
      </c>
      <c r="AJ1000" s="255"/>
    </row>
    <row r="1001" ht="15.75" customHeight="1">
      <c r="A1001" s="290" t="s">
        <v>4456</v>
      </c>
      <c r="B1001" s="266">
        <f t="shared" si="73"/>
        <v>13.081651</v>
      </c>
      <c r="C1001" s="249">
        <f t="shared" si="88"/>
        <v>0.9344036429</v>
      </c>
      <c r="D1001" s="250">
        <f t="shared" si="3"/>
        <v>0.9344036429</v>
      </c>
      <c r="E1001" s="111">
        <v>14.0</v>
      </c>
      <c r="F1001" s="251">
        <f t="shared" si="75"/>
        <v>12.314651</v>
      </c>
      <c r="G1001" s="48">
        <f t="shared" si="5"/>
        <v>0.941368257</v>
      </c>
      <c r="H1001" s="111">
        <f t="shared" si="6"/>
        <v>0.767</v>
      </c>
      <c r="I1001" s="252">
        <f t="shared" si="97"/>
        <v>0.05863174304</v>
      </c>
      <c r="J1001" s="266">
        <f t="shared" si="98"/>
        <v>13081651</v>
      </c>
      <c r="K1001" s="255">
        <v>2015.0</v>
      </c>
      <c r="L1001" s="254" t="s">
        <v>20</v>
      </c>
      <c r="M1001" s="267"/>
      <c r="N1001" s="267"/>
      <c r="O1001" s="267"/>
      <c r="P1001" s="267">
        <v>14.0</v>
      </c>
      <c r="Q1001" s="255">
        <v>29.0</v>
      </c>
      <c r="R1001" s="255">
        <f t="shared" si="90"/>
        <v>21.5</v>
      </c>
      <c r="S1001" s="288">
        <v>28.0</v>
      </c>
      <c r="T1001" s="255">
        <v>34.0</v>
      </c>
      <c r="U1001" s="33">
        <f t="shared" si="99"/>
        <v>-6</v>
      </c>
      <c r="V1001" s="255">
        <f t="shared" si="100"/>
        <v>31</v>
      </c>
      <c r="W1001" s="33">
        <f t="shared" si="101"/>
        <v>-9.5</v>
      </c>
      <c r="X1001" s="264" t="s">
        <v>1543</v>
      </c>
      <c r="Y1001" s="264" t="s">
        <v>1543</v>
      </c>
      <c r="Z1001" s="264" t="s">
        <v>1550</v>
      </c>
      <c r="AA1001" s="251">
        <f t="shared" si="80"/>
        <v>5.963324</v>
      </c>
      <c r="AB1001" s="266">
        <v>5963324.0</v>
      </c>
      <c r="AC1001" s="49">
        <v>1.2314651E7</v>
      </c>
      <c r="AD1001" s="251">
        <f t="shared" si="96"/>
        <v>0.767</v>
      </c>
      <c r="AE1001" s="49">
        <v>767000.0</v>
      </c>
      <c r="AF1001" s="258">
        <f t="shared" si="102"/>
        <v>0.4259517143</v>
      </c>
      <c r="AG1001" s="257"/>
      <c r="AH1001" s="257"/>
      <c r="AI1001" s="273" t="s">
        <v>4457</v>
      </c>
      <c r="AJ1001" s="255"/>
    </row>
    <row r="1002" ht="15.75" customHeight="1">
      <c r="A1002" s="286" t="s">
        <v>2439</v>
      </c>
      <c r="B1002" s="266">
        <f t="shared" si="73"/>
        <v>61.74549</v>
      </c>
      <c r="C1002" s="249">
        <f t="shared" si="88"/>
        <v>4.116366</v>
      </c>
      <c r="D1002" s="250">
        <f t="shared" si="3"/>
        <v>4.116366</v>
      </c>
      <c r="E1002" s="111">
        <v>15.0</v>
      </c>
      <c r="F1002" s="251">
        <f t="shared" si="75"/>
        <v>42.725475</v>
      </c>
      <c r="G1002" s="48">
        <f t="shared" si="5"/>
        <v>0.6919610647</v>
      </c>
      <c r="H1002" s="111">
        <f t="shared" si="6"/>
        <v>19.020015</v>
      </c>
      <c r="I1002" s="252">
        <f t="shared" si="97"/>
        <v>0.3080389353</v>
      </c>
      <c r="J1002" s="266">
        <f t="shared" si="98"/>
        <v>61745490</v>
      </c>
      <c r="K1002" s="255">
        <v>2015.0</v>
      </c>
      <c r="L1002" s="254" t="s">
        <v>20</v>
      </c>
      <c r="M1002" s="267"/>
      <c r="N1002" s="267"/>
      <c r="O1002" s="267"/>
      <c r="P1002" s="267">
        <v>65.0</v>
      </c>
      <c r="Q1002" s="255">
        <v>49.0</v>
      </c>
      <c r="R1002" s="255">
        <f t="shared" si="90"/>
        <v>57</v>
      </c>
      <c r="S1002" s="289">
        <v>60.0</v>
      </c>
      <c r="T1002" s="255">
        <v>74.0</v>
      </c>
      <c r="U1002" s="33">
        <f t="shared" si="99"/>
        <v>-14</v>
      </c>
      <c r="V1002" s="255">
        <f t="shared" si="100"/>
        <v>67</v>
      </c>
      <c r="W1002" s="33">
        <f t="shared" si="101"/>
        <v>-10</v>
      </c>
      <c r="X1002" s="264" t="s">
        <v>1395</v>
      </c>
      <c r="Y1002" s="264" t="s">
        <v>2440</v>
      </c>
      <c r="Z1002" s="264" t="s">
        <v>1534</v>
      </c>
      <c r="AA1002" s="251">
        <f t="shared" si="80"/>
        <v>16.293325</v>
      </c>
      <c r="AB1002" s="266">
        <v>1.6293325E7</v>
      </c>
      <c r="AC1002" s="49">
        <v>4.2725475E7</v>
      </c>
      <c r="AD1002" s="251">
        <f t="shared" si="96"/>
        <v>19.020015</v>
      </c>
      <c r="AE1002" s="49">
        <v>1.9020015E7</v>
      </c>
      <c r="AF1002" s="258">
        <f t="shared" si="102"/>
        <v>1.086221667</v>
      </c>
      <c r="AG1002" s="264" t="s">
        <v>1608</v>
      </c>
      <c r="AH1002" s="264" t="s">
        <v>2441</v>
      </c>
      <c r="AI1002" s="273" t="s">
        <v>2442</v>
      </c>
      <c r="AJ1002" s="255"/>
    </row>
    <row r="1003" ht="15.75" customHeight="1">
      <c r="A1003" s="290" t="s">
        <v>3236</v>
      </c>
      <c r="B1003" s="266">
        <f t="shared" si="73"/>
        <v>36.869414</v>
      </c>
      <c r="C1003" s="249">
        <f t="shared" si="88"/>
        <v>2.457960933</v>
      </c>
      <c r="D1003" s="250">
        <f t="shared" si="3"/>
        <v>2.457960933</v>
      </c>
      <c r="E1003" s="111">
        <v>15.0</v>
      </c>
      <c r="F1003" s="251">
        <f t="shared" si="75"/>
        <v>25.442958</v>
      </c>
      <c r="G1003" s="48">
        <f t="shared" si="5"/>
        <v>0.6900830591</v>
      </c>
      <c r="H1003" s="111">
        <f t="shared" si="6"/>
        <v>11.426456</v>
      </c>
      <c r="I1003" s="252">
        <f t="shared" si="97"/>
        <v>0.3099169409</v>
      </c>
      <c r="J1003" s="266">
        <f t="shared" si="98"/>
        <v>36869414</v>
      </c>
      <c r="K1003" s="255">
        <v>2015.0</v>
      </c>
      <c r="L1003" s="254" t="s">
        <v>20</v>
      </c>
      <c r="M1003" s="267"/>
      <c r="N1003" s="267"/>
      <c r="O1003" s="267"/>
      <c r="P1003" s="267">
        <v>92.0</v>
      </c>
      <c r="Q1003" s="255">
        <v>78.0</v>
      </c>
      <c r="R1003" s="255">
        <f t="shared" si="90"/>
        <v>85</v>
      </c>
      <c r="S1003" s="288">
        <v>85.0</v>
      </c>
      <c r="T1003" s="255">
        <v>80.0</v>
      </c>
      <c r="U1003" s="33">
        <f t="shared" si="99"/>
        <v>5</v>
      </c>
      <c r="V1003" s="255">
        <f t="shared" si="100"/>
        <v>82.5</v>
      </c>
      <c r="W1003" s="33">
        <f t="shared" si="101"/>
        <v>2.5</v>
      </c>
      <c r="X1003" s="264" t="s">
        <v>1629</v>
      </c>
      <c r="Y1003" s="264" t="s">
        <v>1754</v>
      </c>
      <c r="Z1003" s="264" t="s">
        <v>1540</v>
      </c>
      <c r="AA1003" s="251">
        <f t="shared" si="80"/>
        <v>5.3495</v>
      </c>
      <c r="AB1003" s="266">
        <v>5349500.0</v>
      </c>
      <c r="AC1003" s="49">
        <v>2.5442958E7</v>
      </c>
      <c r="AD1003" s="251">
        <f t="shared" si="96"/>
        <v>11.426456</v>
      </c>
      <c r="AE1003" s="49">
        <v>1.1426456E7</v>
      </c>
      <c r="AF1003" s="258">
        <f t="shared" si="102"/>
        <v>0.3566333333</v>
      </c>
      <c r="AG1003" s="257"/>
      <c r="AH1003" s="257"/>
      <c r="AI1003" s="273" t="s">
        <v>3237</v>
      </c>
      <c r="AJ1003" s="255"/>
    </row>
    <row r="1004" ht="15.75" customHeight="1">
      <c r="A1004" s="290" t="s">
        <v>3093</v>
      </c>
      <c r="B1004" s="266">
        <f t="shared" si="73"/>
        <v>45.68241</v>
      </c>
      <c r="C1004" s="249">
        <f t="shared" si="88"/>
        <v>2.687200588</v>
      </c>
      <c r="D1004" s="250">
        <f t="shared" si="3"/>
        <v>2.687200588</v>
      </c>
      <c r="E1004" s="111">
        <v>17.0</v>
      </c>
      <c r="F1004" s="251">
        <f t="shared" si="75"/>
        <v>44.48241</v>
      </c>
      <c r="G1004" s="48">
        <f t="shared" si="5"/>
        <v>0.9737316836</v>
      </c>
      <c r="H1004" s="111">
        <f t="shared" si="6"/>
        <v>1.2</v>
      </c>
      <c r="I1004" s="252">
        <f t="shared" si="97"/>
        <v>0.0262683164</v>
      </c>
      <c r="J1004" s="266">
        <f t="shared" si="98"/>
        <v>45682410</v>
      </c>
      <c r="K1004" s="255">
        <v>2015.0</v>
      </c>
      <c r="L1004" s="254" t="s">
        <v>20</v>
      </c>
      <c r="M1004" s="267"/>
      <c r="N1004" s="267"/>
      <c r="O1004" s="267"/>
      <c r="P1004" s="267">
        <v>79.0</v>
      </c>
      <c r="Q1004" s="255">
        <v>60.0</v>
      </c>
      <c r="R1004" s="255">
        <f t="shared" si="90"/>
        <v>69.5</v>
      </c>
      <c r="S1004" s="288">
        <v>89.0</v>
      </c>
      <c r="T1004" s="255">
        <v>73.0</v>
      </c>
      <c r="U1004" s="33">
        <f t="shared" si="99"/>
        <v>16</v>
      </c>
      <c r="V1004" s="255">
        <f t="shared" si="100"/>
        <v>81</v>
      </c>
      <c r="W1004" s="33">
        <f t="shared" si="101"/>
        <v>-11.5</v>
      </c>
      <c r="X1004" s="264" t="s">
        <v>1565</v>
      </c>
      <c r="Y1004" s="264" t="s">
        <v>3094</v>
      </c>
      <c r="Z1004" s="264" t="s">
        <v>1529</v>
      </c>
      <c r="AA1004" s="251">
        <f t="shared" si="80"/>
        <v>11.020798</v>
      </c>
      <c r="AB1004" s="266">
        <v>1.1020798E7</v>
      </c>
      <c r="AC1004" s="49">
        <v>4.448241E7</v>
      </c>
      <c r="AD1004" s="111">
        <v>1.2</v>
      </c>
      <c r="AE1004" s="49">
        <f>SUM(AD1004*1000000)</f>
        <v>1200000</v>
      </c>
      <c r="AF1004" s="258">
        <f t="shared" si="102"/>
        <v>0.6482822353</v>
      </c>
      <c r="AG1004" s="257"/>
      <c r="AH1004" s="257"/>
      <c r="AI1004" s="273" t="s">
        <v>3095</v>
      </c>
      <c r="AJ1004" s="255"/>
    </row>
    <row r="1005" ht="15.75" customHeight="1">
      <c r="A1005" s="286" t="s">
        <v>2027</v>
      </c>
      <c r="B1005" s="266">
        <f t="shared" si="73"/>
        <v>117.813057</v>
      </c>
      <c r="C1005" s="249">
        <f t="shared" si="88"/>
        <v>6.618711067</v>
      </c>
      <c r="D1005" s="250">
        <f t="shared" si="3"/>
        <v>6.618711067</v>
      </c>
      <c r="E1005" s="111">
        <v>17.8</v>
      </c>
      <c r="F1005" s="251">
        <f t="shared" si="75"/>
        <v>66.013057</v>
      </c>
      <c r="G1005" s="48">
        <f t="shared" si="5"/>
        <v>0.5603203811</v>
      </c>
      <c r="H1005" s="111">
        <f t="shared" si="6"/>
        <v>51.8</v>
      </c>
      <c r="I1005" s="252">
        <f t="shared" si="97"/>
        <v>0.4396796189</v>
      </c>
      <c r="J1005" s="266">
        <f t="shared" si="98"/>
        <v>117813057</v>
      </c>
      <c r="K1005" s="255">
        <v>2015.0</v>
      </c>
      <c r="L1005" s="254" t="s">
        <v>20</v>
      </c>
      <c r="M1005" s="267"/>
      <c r="N1005" s="267"/>
      <c r="O1005" s="267"/>
      <c r="P1005" s="267">
        <v>62.0</v>
      </c>
      <c r="Q1005" s="255">
        <v>60.0</v>
      </c>
      <c r="R1005" s="277">
        <f t="shared" si="90"/>
        <v>61</v>
      </c>
      <c r="S1005" s="288">
        <v>61.0</v>
      </c>
      <c r="T1005" s="255">
        <v>55.0</v>
      </c>
      <c r="U1005" s="33">
        <f t="shared" si="99"/>
        <v>6</v>
      </c>
      <c r="V1005" s="255">
        <f t="shared" si="100"/>
        <v>58</v>
      </c>
      <c r="W1005" s="291">
        <f t="shared" si="101"/>
        <v>3</v>
      </c>
      <c r="X1005" s="264" t="s">
        <v>1543</v>
      </c>
      <c r="Y1005" s="264" t="s">
        <v>1626</v>
      </c>
      <c r="Z1005" s="264" t="s">
        <v>1550</v>
      </c>
      <c r="AA1005" s="251">
        <f t="shared" si="80"/>
        <v>12.857184</v>
      </c>
      <c r="AB1005" s="266">
        <v>1.2857184E7</v>
      </c>
      <c r="AC1005" s="49">
        <v>6.6013057E7</v>
      </c>
      <c r="AD1005" s="251">
        <f t="shared" ref="AD1005:AD1006" si="103">AE1005/1000000</f>
        <v>51.8</v>
      </c>
      <c r="AE1005" s="49">
        <v>5.18E7</v>
      </c>
      <c r="AF1005" s="258">
        <f t="shared" si="102"/>
        <v>0.7223137079</v>
      </c>
      <c r="AG1005" s="257"/>
      <c r="AH1005" s="257"/>
      <c r="AI1005" s="273" t="s">
        <v>2028</v>
      </c>
      <c r="AJ1005" s="255"/>
    </row>
    <row r="1006" ht="15.75" customHeight="1">
      <c r="A1006" s="290" t="s">
        <v>3387</v>
      </c>
      <c r="B1006" s="266">
        <f t="shared" si="73"/>
        <v>40.093123</v>
      </c>
      <c r="C1006" s="249">
        <f t="shared" si="88"/>
        <v>2.227395722</v>
      </c>
      <c r="D1006" s="250">
        <f t="shared" si="3"/>
        <v>2.227395722</v>
      </c>
      <c r="E1006" s="111">
        <v>18.0</v>
      </c>
      <c r="F1006" s="251">
        <f t="shared" si="75"/>
        <v>26.822144</v>
      </c>
      <c r="G1006" s="48">
        <f t="shared" si="5"/>
        <v>0.6689961268</v>
      </c>
      <c r="H1006" s="111">
        <f t="shared" si="6"/>
        <v>13.270979</v>
      </c>
      <c r="I1006" s="252">
        <f t="shared" si="97"/>
        <v>0.3310038732</v>
      </c>
      <c r="J1006" s="266">
        <f t="shared" si="98"/>
        <v>40093123</v>
      </c>
      <c r="K1006" s="255">
        <v>2015.0</v>
      </c>
      <c r="L1006" s="254" t="s">
        <v>20</v>
      </c>
      <c r="M1006" s="267"/>
      <c r="N1006" s="267"/>
      <c r="O1006" s="267"/>
      <c r="P1006" s="267">
        <v>64.0</v>
      </c>
      <c r="Q1006" s="255">
        <v>54.0</v>
      </c>
      <c r="R1006" s="255">
        <f t="shared" si="90"/>
        <v>59</v>
      </c>
      <c r="S1006" s="288">
        <v>51.0</v>
      </c>
      <c r="T1006" s="255">
        <v>69.0</v>
      </c>
      <c r="U1006" s="33">
        <f t="shared" si="99"/>
        <v>-18</v>
      </c>
      <c r="V1006" s="255">
        <f t="shared" si="100"/>
        <v>60</v>
      </c>
      <c r="W1006" s="33">
        <f t="shared" si="101"/>
        <v>-1</v>
      </c>
      <c r="X1006" s="264" t="s">
        <v>1543</v>
      </c>
      <c r="Y1006" s="264" t="s">
        <v>1626</v>
      </c>
      <c r="Z1006" s="264" t="s">
        <v>1540</v>
      </c>
      <c r="AA1006" s="251">
        <f t="shared" si="80"/>
        <v>6.610961</v>
      </c>
      <c r="AB1006" s="266">
        <v>6610961.0</v>
      </c>
      <c r="AC1006" s="49">
        <v>2.6822144E7</v>
      </c>
      <c r="AD1006" s="251">
        <f t="shared" si="103"/>
        <v>13.270979</v>
      </c>
      <c r="AE1006" s="49">
        <v>1.3270979E7</v>
      </c>
      <c r="AF1006" s="258">
        <f t="shared" si="102"/>
        <v>0.3672756111</v>
      </c>
      <c r="AG1006" s="257"/>
      <c r="AH1006" s="257"/>
      <c r="AI1006" s="273" t="s">
        <v>3388</v>
      </c>
      <c r="AJ1006" s="255"/>
    </row>
    <row r="1007" ht="15.75" customHeight="1">
      <c r="A1007" s="290" t="s">
        <v>3955</v>
      </c>
      <c r="B1007" s="266">
        <f t="shared" si="73"/>
        <v>29.347288</v>
      </c>
      <c r="C1007" s="249">
        <f t="shared" si="88"/>
        <v>1.504989128</v>
      </c>
      <c r="D1007" s="250">
        <f t="shared" si="3"/>
        <v>1.504989128</v>
      </c>
      <c r="E1007" s="251">
        <v>19.5</v>
      </c>
      <c r="F1007" s="251">
        <f t="shared" si="75"/>
        <v>20.047288</v>
      </c>
      <c r="G1007" s="48">
        <f t="shared" si="5"/>
        <v>0.6831053009</v>
      </c>
      <c r="H1007" s="111">
        <f t="shared" si="6"/>
        <v>9.3</v>
      </c>
      <c r="I1007" s="252">
        <f t="shared" si="97"/>
        <v>0.3168946991</v>
      </c>
      <c r="J1007" s="266">
        <f t="shared" si="98"/>
        <v>29347288</v>
      </c>
      <c r="K1007" s="255">
        <v>2015.0</v>
      </c>
      <c r="L1007" s="254" t="s">
        <v>20</v>
      </c>
      <c r="M1007" s="267"/>
      <c r="N1007" s="267"/>
      <c r="O1007" s="267"/>
      <c r="P1007" s="267">
        <v>41.0</v>
      </c>
      <c r="Q1007" s="255">
        <v>45.0</v>
      </c>
      <c r="R1007" s="255">
        <f t="shared" si="90"/>
        <v>43</v>
      </c>
      <c r="S1007" s="289">
        <v>41.0</v>
      </c>
      <c r="T1007" s="255">
        <v>43.0</v>
      </c>
      <c r="U1007" s="33">
        <f t="shared" si="99"/>
        <v>-2</v>
      </c>
      <c r="V1007" s="255">
        <f t="shared" si="100"/>
        <v>42</v>
      </c>
      <c r="W1007" s="33">
        <f t="shared" si="101"/>
        <v>1</v>
      </c>
      <c r="X1007" s="270" t="s">
        <v>1527</v>
      </c>
      <c r="Y1007" s="264" t="s">
        <v>1527</v>
      </c>
      <c r="Z1007" s="264" t="s">
        <v>1534</v>
      </c>
      <c r="AA1007" s="251">
        <f t="shared" si="80"/>
        <v>6.652996</v>
      </c>
      <c r="AB1007" s="266">
        <v>6652996.0</v>
      </c>
      <c r="AC1007" s="49">
        <v>2.0047288E7</v>
      </c>
      <c r="AD1007" s="111">
        <v>9.3</v>
      </c>
      <c r="AE1007" s="49">
        <f t="shared" ref="AE1007:AE1008" si="104">SUM(AD1007*1000000)</f>
        <v>9300000</v>
      </c>
      <c r="AF1007" s="258">
        <f t="shared" si="102"/>
        <v>0.3411792821</v>
      </c>
      <c r="AG1007" s="257"/>
      <c r="AH1007" s="257"/>
      <c r="AI1007" s="273" t="s">
        <v>2275</v>
      </c>
      <c r="AJ1007" s="255"/>
    </row>
    <row r="1008" ht="15.75" customHeight="1">
      <c r="A1008" s="290" t="s">
        <v>3419</v>
      </c>
      <c r="B1008" s="266">
        <f t="shared" si="73"/>
        <v>43.956255</v>
      </c>
      <c r="C1008" s="249">
        <f t="shared" si="88"/>
        <v>2.19781275</v>
      </c>
      <c r="D1008" s="250">
        <f t="shared" si="3"/>
        <v>2.19781275</v>
      </c>
      <c r="E1008" s="111">
        <v>20.0</v>
      </c>
      <c r="F1008" s="251">
        <f t="shared" si="75"/>
        <v>42.656255</v>
      </c>
      <c r="G1008" s="48">
        <f t="shared" si="5"/>
        <v>0.970425142</v>
      </c>
      <c r="H1008" s="111">
        <f t="shared" si="6"/>
        <v>1.3</v>
      </c>
      <c r="I1008" s="252">
        <f t="shared" si="97"/>
        <v>0.029574858</v>
      </c>
      <c r="J1008" s="266">
        <f t="shared" si="98"/>
        <v>43956255</v>
      </c>
      <c r="K1008" s="255">
        <v>2015.0</v>
      </c>
      <c r="L1008" s="254" t="s">
        <v>20</v>
      </c>
      <c r="M1008" s="267"/>
      <c r="N1008" s="267"/>
      <c r="O1008" s="267"/>
      <c r="P1008" s="267">
        <v>35.0</v>
      </c>
      <c r="Q1008" s="255">
        <v>47.0</v>
      </c>
      <c r="R1008" s="255">
        <f t="shared" si="90"/>
        <v>41</v>
      </c>
      <c r="S1008" s="288">
        <v>73.0</v>
      </c>
      <c r="T1008" s="255">
        <v>56.0</v>
      </c>
      <c r="U1008" s="33">
        <f t="shared" si="99"/>
        <v>17</v>
      </c>
      <c r="V1008" s="255">
        <f t="shared" si="100"/>
        <v>64.5</v>
      </c>
      <c r="W1008" s="33">
        <f t="shared" si="101"/>
        <v>-23.5</v>
      </c>
      <c r="X1008" s="264" t="s">
        <v>2004</v>
      </c>
      <c r="Y1008" s="264" t="s">
        <v>2004</v>
      </c>
      <c r="Z1008" s="264" t="s">
        <v>1540</v>
      </c>
      <c r="AA1008" s="251">
        <f t="shared" si="80"/>
        <v>12.155254</v>
      </c>
      <c r="AB1008" s="266">
        <v>1.2155254E7</v>
      </c>
      <c r="AC1008" s="49">
        <v>4.2656255E7</v>
      </c>
      <c r="AD1008" s="111">
        <v>1.3</v>
      </c>
      <c r="AE1008" s="49">
        <f t="shared" si="104"/>
        <v>1300000</v>
      </c>
      <c r="AF1008" s="258">
        <f t="shared" si="102"/>
        <v>0.6077627</v>
      </c>
      <c r="AG1008" s="257"/>
      <c r="AH1008" s="257"/>
      <c r="AI1008" s="273" t="s">
        <v>3420</v>
      </c>
      <c r="AJ1008" s="255"/>
    </row>
    <row r="1009" ht="15.75" customHeight="1">
      <c r="A1009" s="290" t="s">
        <v>3946</v>
      </c>
      <c r="B1009" s="266">
        <f t="shared" si="73"/>
        <v>30.229977</v>
      </c>
      <c r="C1009" s="249">
        <f t="shared" si="88"/>
        <v>1.51149885</v>
      </c>
      <c r="D1009" s="250">
        <f t="shared" si="3"/>
        <v>1.51149885</v>
      </c>
      <c r="E1009" s="111">
        <v>20.0</v>
      </c>
      <c r="F1009" s="251">
        <f t="shared" si="75"/>
        <v>12.2365</v>
      </c>
      <c r="G1009" s="48">
        <f t="shared" si="5"/>
        <v>0.4047803278</v>
      </c>
      <c r="H1009" s="111">
        <f t="shared" si="6"/>
        <v>17.993477</v>
      </c>
      <c r="I1009" s="252">
        <f t="shared" si="97"/>
        <v>0.5952196722</v>
      </c>
      <c r="J1009" s="266">
        <f t="shared" si="98"/>
        <v>30229977</v>
      </c>
      <c r="K1009" s="255">
        <v>2015.0</v>
      </c>
      <c r="L1009" s="254" t="s">
        <v>20</v>
      </c>
      <c r="M1009" s="267"/>
      <c r="N1009" s="267"/>
      <c r="O1009" s="267"/>
      <c r="P1009" s="267">
        <v>85.0</v>
      </c>
      <c r="Q1009" s="255">
        <v>71.0</v>
      </c>
      <c r="R1009" s="255">
        <f t="shared" si="90"/>
        <v>78</v>
      </c>
      <c r="S1009" s="288">
        <v>77.0</v>
      </c>
      <c r="T1009" s="255">
        <v>75.0</v>
      </c>
      <c r="U1009" s="33">
        <f t="shared" si="99"/>
        <v>2</v>
      </c>
      <c r="V1009" s="255">
        <f t="shared" si="100"/>
        <v>76</v>
      </c>
      <c r="W1009" s="33">
        <f t="shared" si="101"/>
        <v>2</v>
      </c>
      <c r="X1009" s="264" t="s">
        <v>1565</v>
      </c>
      <c r="Y1009" s="264" t="s">
        <v>1565</v>
      </c>
      <c r="Z1009" s="264" t="s">
        <v>1534</v>
      </c>
      <c r="AA1009" s="251">
        <f t="shared" si="80"/>
        <v>2.287234</v>
      </c>
      <c r="AB1009" s="266">
        <v>2287234.0</v>
      </c>
      <c r="AC1009" s="49">
        <v>1.22365E7</v>
      </c>
      <c r="AD1009" s="251">
        <f>AE1009/1000000</f>
        <v>17.993477</v>
      </c>
      <c r="AE1009" s="49">
        <v>1.7993477E7</v>
      </c>
      <c r="AF1009" s="258">
        <f t="shared" si="102"/>
        <v>0.1143617</v>
      </c>
      <c r="AG1009" s="257"/>
      <c r="AH1009" s="257"/>
      <c r="AI1009" s="273" t="s">
        <v>3947</v>
      </c>
      <c r="AJ1009" s="255"/>
    </row>
    <row r="1010" ht="15.75" customHeight="1">
      <c r="A1010" s="290" t="s">
        <v>4008</v>
      </c>
      <c r="B1010" s="266">
        <f t="shared" si="73"/>
        <v>28.737646</v>
      </c>
      <c r="C1010" s="249">
        <f t="shared" si="88"/>
        <v>1.4368823</v>
      </c>
      <c r="D1010" s="250">
        <f t="shared" si="3"/>
        <v>1.4368823</v>
      </c>
      <c r="E1010" s="111">
        <v>20.0</v>
      </c>
      <c r="F1010" s="251">
        <f t="shared" si="75"/>
        <v>17.737646</v>
      </c>
      <c r="G1010" s="48">
        <f t="shared" si="5"/>
        <v>0.6172268251</v>
      </c>
      <c r="H1010" s="111">
        <f t="shared" si="6"/>
        <v>11</v>
      </c>
      <c r="I1010" s="252">
        <f t="shared" si="97"/>
        <v>0.3827731749</v>
      </c>
      <c r="J1010" s="266">
        <f t="shared" si="98"/>
        <v>28737646</v>
      </c>
      <c r="K1010" s="255">
        <v>2015.0</v>
      </c>
      <c r="L1010" s="254" t="s">
        <v>20</v>
      </c>
      <c r="M1010" s="267"/>
      <c r="N1010" s="267"/>
      <c r="O1010" s="267"/>
      <c r="P1010" s="267">
        <v>87.0</v>
      </c>
      <c r="Q1010" s="255">
        <v>67.0</v>
      </c>
      <c r="R1010" s="255">
        <f t="shared" si="90"/>
        <v>77</v>
      </c>
      <c r="S1010" s="288">
        <v>76.0</v>
      </c>
      <c r="T1010" s="255">
        <v>79.0</v>
      </c>
      <c r="U1010" s="33">
        <f t="shared" si="99"/>
        <v>-3</v>
      </c>
      <c r="V1010" s="255">
        <f t="shared" si="100"/>
        <v>77.5</v>
      </c>
      <c r="W1010" s="33">
        <f t="shared" si="101"/>
        <v>-0.5</v>
      </c>
      <c r="X1010" s="264" t="s">
        <v>1983</v>
      </c>
      <c r="Y1010" s="264" t="s">
        <v>2043</v>
      </c>
      <c r="Z1010" s="264" t="s">
        <v>1534</v>
      </c>
      <c r="AA1010" s="251">
        <f t="shared" si="80"/>
        <v>2.434908</v>
      </c>
      <c r="AB1010" s="266">
        <v>2434908.0</v>
      </c>
      <c r="AC1010" s="49">
        <v>1.7737646E7</v>
      </c>
      <c r="AD1010" s="111">
        <v>11.0</v>
      </c>
      <c r="AE1010" s="49">
        <f t="shared" ref="AE1010:AE1012" si="105">SUM(AD1010*1000000)</f>
        <v>11000000</v>
      </c>
      <c r="AF1010" s="258">
        <f t="shared" si="102"/>
        <v>0.1217454</v>
      </c>
      <c r="AG1010" s="257"/>
      <c r="AH1010" s="257"/>
      <c r="AI1010" s="273" t="s">
        <v>4009</v>
      </c>
      <c r="AJ1010" s="255"/>
    </row>
    <row r="1011" ht="15.75" customHeight="1">
      <c r="A1011" s="290" t="s">
        <v>4472</v>
      </c>
      <c r="B1011" s="266">
        <f t="shared" si="73"/>
        <v>17.785961</v>
      </c>
      <c r="C1011" s="249">
        <f t="shared" si="88"/>
        <v>0.88929805</v>
      </c>
      <c r="D1011" s="250">
        <f t="shared" si="3"/>
        <v>0.88929805</v>
      </c>
      <c r="E1011" s="111">
        <v>20.0</v>
      </c>
      <c r="F1011" s="251">
        <f t="shared" si="75"/>
        <v>6.485961</v>
      </c>
      <c r="G1011" s="48">
        <f t="shared" si="5"/>
        <v>0.3646674475</v>
      </c>
      <c r="H1011" s="111">
        <f t="shared" si="6"/>
        <v>11.3</v>
      </c>
      <c r="I1011" s="252">
        <f t="shared" si="97"/>
        <v>0.6353325525</v>
      </c>
      <c r="J1011" s="266">
        <f t="shared" si="98"/>
        <v>17785961</v>
      </c>
      <c r="K1011" s="255">
        <v>2015.0</v>
      </c>
      <c r="L1011" s="254" t="s">
        <v>20</v>
      </c>
      <c r="M1011" s="267"/>
      <c r="N1011" s="267"/>
      <c r="O1011" s="267"/>
      <c r="P1011" s="267">
        <v>20.0</v>
      </c>
      <c r="Q1011" s="255">
        <v>30.0</v>
      </c>
      <c r="R1011" s="255">
        <f t="shared" si="90"/>
        <v>25</v>
      </c>
      <c r="S1011" s="288">
        <v>80.0</v>
      </c>
      <c r="T1011" s="255">
        <v>62.0</v>
      </c>
      <c r="U1011" s="33">
        <f t="shared" si="99"/>
        <v>18</v>
      </c>
      <c r="V1011" s="255">
        <f t="shared" si="100"/>
        <v>71</v>
      </c>
      <c r="W1011" s="33">
        <f t="shared" si="101"/>
        <v>-46</v>
      </c>
      <c r="X1011" s="264" t="s">
        <v>1565</v>
      </c>
      <c r="Y1011" s="264" t="s">
        <v>1565</v>
      </c>
      <c r="Z1011" s="264" t="s">
        <v>1540</v>
      </c>
      <c r="AA1011" s="251">
        <f t="shared" si="80"/>
        <v>2.750356</v>
      </c>
      <c r="AB1011" s="266">
        <v>2750356.0</v>
      </c>
      <c r="AC1011" s="49">
        <v>6485961.0</v>
      </c>
      <c r="AD1011" s="111">
        <v>11.3</v>
      </c>
      <c r="AE1011" s="49">
        <f t="shared" si="105"/>
        <v>11300000</v>
      </c>
      <c r="AF1011" s="258">
        <f t="shared" si="102"/>
        <v>0.1375178</v>
      </c>
      <c r="AG1011" s="257"/>
      <c r="AH1011" s="257"/>
      <c r="AI1011" s="273" t="s">
        <v>4473</v>
      </c>
      <c r="AJ1011" s="255"/>
    </row>
    <row r="1012" ht="15.75" customHeight="1">
      <c r="A1012" s="290" t="s">
        <v>4917</v>
      </c>
      <c r="B1012" s="266">
        <f t="shared" si="73"/>
        <v>2.246</v>
      </c>
      <c r="C1012" s="249">
        <f t="shared" si="88"/>
        <v>0.1123</v>
      </c>
      <c r="D1012" s="250">
        <f t="shared" si="3"/>
        <v>0.1123</v>
      </c>
      <c r="E1012" s="251">
        <v>20.0</v>
      </c>
      <c r="F1012" s="251">
        <f t="shared" si="75"/>
        <v>2.246</v>
      </c>
      <c r="G1012" s="48">
        <f t="shared" si="5"/>
        <v>1</v>
      </c>
      <c r="H1012" s="111">
        <f t="shared" si="6"/>
        <v>0</v>
      </c>
      <c r="I1012" s="252">
        <f t="shared" si="97"/>
        <v>0</v>
      </c>
      <c r="J1012" s="266">
        <f t="shared" si="98"/>
        <v>2246000</v>
      </c>
      <c r="K1012" s="255">
        <v>2015.0</v>
      </c>
      <c r="L1012" s="254" t="s">
        <v>20</v>
      </c>
      <c r="M1012" s="267"/>
      <c r="N1012" s="267"/>
      <c r="O1012" s="267"/>
      <c r="P1012" s="267">
        <v>34.0</v>
      </c>
      <c r="Q1012" s="255">
        <v>34.0</v>
      </c>
      <c r="R1012" s="255">
        <f t="shared" si="90"/>
        <v>34</v>
      </c>
      <c r="S1012" s="289">
        <v>83.0</v>
      </c>
      <c r="T1012" s="255">
        <v>53.0</v>
      </c>
      <c r="U1012" s="33">
        <f t="shared" si="99"/>
        <v>30</v>
      </c>
      <c r="V1012" s="255">
        <f t="shared" si="100"/>
        <v>68</v>
      </c>
      <c r="W1012" s="33">
        <f t="shared" si="101"/>
        <v>-34</v>
      </c>
      <c r="X1012" s="264" t="s">
        <v>1565</v>
      </c>
      <c r="Y1012" s="264" t="s">
        <v>1565</v>
      </c>
      <c r="Z1012" s="264" t="s">
        <v>1529</v>
      </c>
      <c r="AA1012" s="251">
        <f t="shared" si="80"/>
        <v>1.365</v>
      </c>
      <c r="AB1012" s="266">
        <v>1365000.0</v>
      </c>
      <c r="AC1012" s="49">
        <v>2246000.0</v>
      </c>
      <c r="AD1012" s="111">
        <v>0.0</v>
      </c>
      <c r="AE1012" s="49">
        <f t="shared" si="105"/>
        <v>0</v>
      </c>
      <c r="AF1012" s="258">
        <f t="shared" si="102"/>
        <v>0.06825</v>
      </c>
      <c r="AG1012" s="257"/>
      <c r="AH1012" s="257"/>
      <c r="AI1012" s="273" t="s">
        <v>4918</v>
      </c>
      <c r="AJ1012" s="255"/>
    </row>
    <row r="1013" ht="15.75" customHeight="1">
      <c r="A1013" s="290" t="s">
        <v>3993</v>
      </c>
      <c r="B1013" s="266">
        <f t="shared" si="73"/>
        <v>32.03297</v>
      </c>
      <c r="C1013" s="249">
        <f t="shared" si="88"/>
        <v>1.456044091</v>
      </c>
      <c r="D1013" s="250">
        <f t="shared" si="3"/>
        <v>1.456044091</v>
      </c>
      <c r="E1013" s="111">
        <v>22.0</v>
      </c>
      <c r="F1013" s="251">
        <f t="shared" si="75"/>
        <v>16.016485</v>
      </c>
      <c r="G1013" s="48">
        <f t="shared" si="5"/>
        <v>0.5</v>
      </c>
      <c r="H1013" s="111">
        <f t="shared" si="6"/>
        <v>16.016485</v>
      </c>
      <c r="I1013" s="252">
        <f t="shared" si="97"/>
        <v>0.5</v>
      </c>
      <c r="J1013" s="266">
        <f t="shared" si="98"/>
        <v>32032970</v>
      </c>
      <c r="K1013" s="255">
        <v>2015.0</v>
      </c>
      <c r="L1013" s="254" t="s">
        <v>20</v>
      </c>
      <c r="M1013" s="267"/>
      <c r="N1013" s="267"/>
      <c r="O1013" s="267"/>
      <c r="P1013" s="267">
        <v>17.0</v>
      </c>
      <c r="Q1013" s="255">
        <v>32.0</v>
      </c>
      <c r="R1013" s="255">
        <f t="shared" si="90"/>
        <v>24.5</v>
      </c>
      <c r="S1013" s="288">
        <v>35.0</v>
      </c>
      <c r="T1013" s="255">
        <v>43.0</v>
      </c>
      <c r="U1013" s="33">
        <f t="shared" si="99"/>
        <v>-8</v>
      </c>
      <c r="V1013" s="255">
        <f t="shared" si="100"/>
        <v>39</v>
      </c>
      <c r="W1013" s="33">
        <f t="shared" si="101"/>
        <v>-14.5</v>
      </c>
      <c r="X1013" s="264" t="s">
        <v>1602</v>
      </c>
      <c r="Y1013" s="264" t="s">
        <v>1602</v>
      </c>
      <c r="Z1013" s="264" t="s">
        <v>1550</v>
      </c>
      <c r="AA1013" s="251">
        <f t="shared" si="80"/>
        <v>7.355622</v>
      </c>
      <c r="AB1013" s="266">
        <v>7355622.0</v>
      </c>
      <c r="AC1013" s="49">
        <v>1.6016485E7</v>
      </c>
      <c r="AD1013" s="251">
        <f t="shared" ref="AD1013:AD1015" si="106">AE1013/1000000</f>
        <v>16.016485</v>
      </c>
      <c r="AE1013" s="49">
        <v>1.6016485E7</v>
      </c>
      <c r="AF1013" s="258">
        <f t="shared" si="102"/>
        <v>0.3343464545</v>
      </c>
      <c r="AG1013" s="257"/>
      <c r="AH1013" s="257"/>
      <c r="AI1013" s="273" t="s">
        <v>3994</v>
      </c>
      <c r="AJ1013" s="255"/>
    </row>
    <row r="1014" ht="15.75" customHeight="1">
      <c r="A1014" s="290" t="s">
        <v>2678</v>
      </c>
      <c r="B1014" s="266">
        <f t="shared" si="73"/>
        <v>79.79988</v>
      </c>
      <c r="C1014" s="249">
        <f t="shared" si="88"/>
        <v>3.46956</v>
      </c>
      <c r="D1014" s="250">
        <f t="shared" si="3"/>
        <v>3.46956</v>
      </c>
      <c r="E1014" s="251">
        <v>23.0</v>
      </c>
      <c r="F1014" s="251">
        <f t="shared" si="75"/>
        <v>64.460211</v>
      </c>
      <c r="G1014" s="48">
        <f t="shared" si="5"/>
        <v>0.8077732824</v>
      </c>
      <c r="H1014" s="111">
        <f t="shared" si="6"/>
        <v>15.339669</v>
      </c>
      <c r="I1014" s="252">
        <f t="shared" si="97"/>
        <v>0.1922267176</v>
      </c>
      <c r="J1014" s="266">
        <f t="shared" si="98"/>
        <v>79799880</v>
      </c>
      <c r="K1014" s="255">
        <v>2015.0</v>
      </c>
      <c r="L1014" s="254" t="s">
        <v>20</v>
      </c>
      <c r="M1014" s="267"/>
      <c r="N1014" s="267"/>
      <c r="O1014" s="267"/>
      <c r="P1014" s="267">
        <v>27.0</v>
      </c>
      <c r="Q1014" s="255">
        <v>35.0</v>
      </c>
      <c r="R1014" s="255">
        <f t="shared" si="90"/>
        <v>31</v>
      </c>
      <c r="S1014" s="288">
        <v>65.0</v>
      </c>
      <c r="T1014" s="255">
        <v>31.0</v>
      </c>
      <c r="U1014" s="33">
        <f t="shared" si="99"/>
        <v>34</v>
      </c>
      <c r="V1014" s="255">
        <f t="shared" si="100"/>
        <v>48</v>
      </c>
      <c r="W1014" s="33">
        <f t="shared" si="101"/>
        <v>-17</v>
      </c>
      <c r="X1014" s="264" t="s">
        <v>1543</v>
      </c>
      <c r="Y1014" s="264" t="s">
        <v>1543</v>
      </c>
      <c r="Z1014" s="264" t="s">
        <v>1540</v>
      </c>
      <c r="AA1014" s="251">
        <f t="shared" si="80"/>
        <v>20.649306</v>
      </c>
      <c r="AB1014" s="266">
        <v>2.0649306E7</v>
      </c>
      <c r="AC1014" s="49">
        <v>6.4460211E7</v>
      </c>
      <c r="AD1014" s="251">
        <f t="shared" si="106"/>
        <v>15.339669</v>
      </c>
      <c r="AE1014" s="49">
        <v>1.5339669E7</v>
      </c>
      <c r="AF1014" s="258">
        <f t="shared" si="102"/>
        <v>0.897795913</v>
      </c>
      <c r="AG1014" s="257"/>
      <c r="AH1014" s="257"/>
      <c r="AI1014" s="273" t="s">
        <v>2679</v>
      </c>
      <c r="AJ1014" s="255"/>
    </row>
    <row r="1015" ht="15.75" customHeight="1">
      <c r="A1015" s="290" t="s">
        <v>2738</v>
      </c>
      <c r="B1015" s="266">
        <f t="shared" si="73"/>
        <v>83.475982</v>
      </c>
      <c r="C1015" s="249">
        <f t="shared" si="88"/>
        <v>3.33903928</v>
      </c>
      <c r="D1015" s="250">
        <f t="shared" si="3"/>
        <v>3.33903928</v>
      </c>
      <c r="E1015" s="251">
        <v>25.0</v>
      </c>
      <c r="F1015" s="251">
        <f t="shared" si="75"/>
        <v>19.375982</v>
      </c>
      <c r="G1015" s="48">
        <f t="shared" si="5"/>
        <v>0.2321144542</v>
      </c>
      <c r="H1015" s="111">
        <f t="shared" si="6"/>
        <v>64.1</v>
      </c>
      <c r="I1015" s="252">
        <f t="shared" si="97"/>
        <v>0.7678855458</v>
      </c>
      <c r="J1015" s="266">
        <f t="shared" si="98"/>
        <v>83475982</v>
      </c>
      <c r="K1015" s="255">
        <v>2015.0</v>
      </c>
      <c r="L1015" s="254" t="s">
        <v>20</v>
      </c>
      <c r="M1015" s="267"/>
      <c r="N1015" s="267"/>
      <c r="O1015" s="267"/>
      <c r="P1015" s="267">
        <v>99.0</v>
      </c>
      <c r="Q1015" s="255">
        <v>81.0</v>
      </c>
      <c r="R1015" s="277">
        <f t="shared" si="90"/>
        <v>90</v>
      </c>
      <c r="S1015" s="288">
        <v>82.0</v>
      </c>
      <c r="T1015" s="255">
        <v>89.0</v>
      </c>
      <c r="U1015" s="33">
        <f t="shared" si="99"/>
        <v>-7</v>
      </c>
      <c r="V1015" s="255">
        <f t="shared" si="100"/>
        <v>85.5</v>
      </c>
      <c r="W1015" s="291">
        <f t="shared" si="101"/>
        <v>4.5</v>
      </c>
      <c r="X1015" s="264" t="s">
        <v>1594</v>
      </c>
      <c r="Y1015" s="264" t="s">
        <v>1594</v>
      </c>
      <c r="Z1015" s="264" t="s">
        <v>1534</v>
      </c>
      <c r="AA1015" s="251">
        <f t="shared" si="80"/>
        <v>4.038962</v>
      </c>
      <c r="AB1015" s="266">
        <v>4038962.0</v>
      </c>
      <c r="AC1015" s="49">
        <v>1.9375982E7</v>
      </c>
      <c r="AD1015" s="251">
        <f t="shared" si="106"/>
        <v>64.1</v>
      </c>
      <c r="AE1015" s="49">
        <v>6.41E7</v>
      </c>
      <c r="AF1015" s="258">
        <f t="shared" si="102"/>
        <v>0.16155848</v>
      </c>
      <c r="AG1015" s="257"/>
      <c r="AH1015" s="257"/>
      <c r="AI1015" s="273" t="s">
        <v>2739</v>
      </c>
      <c r="AJ1015" s="255"/>
    </row>
    <row r="1016" ht="15.75" customHeight="1">
      <c r="A1016" s="290" t="s">
        <v>3331</v>
      </c>
      <c r="B1016" s="266">
        <f t="shared" si="73"/>
        <v>57.729776</v>
      </c>
      <c r="C1016" s="249">
        <f t="shared" si="88"/>
        <v>2.30919104</v>
      </c>
      <c r="D1016" s="250">
        <f t="shared" si="3"/>
        <v>2.30919104</v>
      </c>
      <c r="E1016" s="111">
        <v>25.0</v>
      </c>
      <c r="F1016" s="251">
        <f t="shared" si="75"/>
        <v>42.629776</v>
      </c>
      <c r="G1016" s="48">
        <f t="shared" si="5"/>
        <v>0.7384365392</v>
      </c>
      <c r="H1016" s="111">
        <f t="shared" si="6"/>
        <v>15.1</v>
      </c>
      <c r="I1016" s="252">
        <f t="shared" si="97"/>
        <v>0.2615634608</v>
      </c>
      <c r="J1016" s="266">
        <f t="shared" si="98"/>
        <v>57729776</v>
      </c>
      <c r="K1016" s="255">
        <v>2015.0</v>
      </c>
      <c r="L1016" s="254" t="s">
        <v>20</v>
      </c>
      <c r="M1016" s="267"/>
      <c r="N1016" s="267"/>
      <c r="O1016" s="267"/>
      <c r="P1016" s="267">
        <v>54.0</v>
      </c>
      <c r="Q1016" s="255">
        <v>51.0</v>
      </c>
      <c r="R1016" s="255">
        <f t="shared" si="90"/>
        <v>52.5</v>
      </c>
      <c r="S1016" s="288">
        <v>67.0</v>
      </c>
      <c r="T1016" s="255">
        <v>74.0</v>
      </c>
      <c r="U1016" s="33">
        <f t="shared" si="99"/>
        <v>-7</v>
      </c>
      <c r="V1016" s="255">
        <f t="shared" si="100"/>
        <v>70.5</v>
      </c>
      <c r="W1016" s="33">
        <f t="shared" si="101"/>
        <v>-18</v>
      </c>
      <c r="X1016" s="264" t="s">
        <v>1565</v>
      </c>
      <c r="Y1016" s="264" t="s">
        <v>1565</v>
      </c>
      <c r="Z1016" s="264" t="s">
        <v>1540</v>
      </c>
      <c r="AA1016" s="251">
        <f t="shared" si="80"/>
        <v>13.203458</v>
      </c>
      <c r="AB1016" s="266">
        <v>1.3203458E7</v>
      </c>
      <c r="AC1016" s="49">
        <v>4.2629776E7</v>
      </c>
      <c r="AD1016" s="111">
        <v>15.1</v>
      </c>
      <c r="AE1016" s="49">
        <f>SUM(AD1016*1000000)</f>
        <v>15100000</v>
      </c>
      <c r="AF1016" s="258">
        <f t="shared" si="102"/>
        <v>0.52813832</v>
      </c>
      <c r="AG1016" s="257"/>
      <c r="AH1016" s="257"/>
      <c r="AI1016" s="273" t="s">
        <v>3332</v>
      </c>
      <c r="AJ1016" s="255"/>
    </row>
    <row r="1017" ht="15.75" customHeight="1">
      <c r="A1017" s="290" t="s">
        <v>3567</v>
      </c>
      <c r="B1017" s="266">
        <f t="shared" si="73"/>
        <v>50.135107</v>
      </c>
      <c r="C1017" s="249">
        <f t="shared" si="88"/>
        <v>2.00540428</v>
      </c>
      <c r="D1017" s="250">
        <f t="shared" si="3"/>
        <v>2.00540428</v>
      </c>
      <c r="E1017" s="251">
        <v>25.0</v>
      </c>
      <c r="F1017" s="251">
        <f t="shared" si="75"/>
        <v>42.800601</v>
      </c>
      <c r="G1017" s="48">
        <f t="shared" si="5"/>
        <v>0.8537051891</v>
      </c>
      <c r="H1017" s="111">
        <f t="shared" si="6"/>
        <v>7.334506</v>
      </c>
      <c r="I1017" s="252">
        <f t="shared" si="97"/>
        <v>0.1462948109</v>
      </c>
      <c r="J1017" s="266">
        <f t="shared" si="98"/>
        <v>50135107</v>
      </c>
      <c r="K1017" s="255">
        <v>2015.0</v>
      </c>
      <c r="L1017" s="254" t="s">
        <v>20</v>
      </c>
      <c r="M1017" s="267"/>
      <c r="N1017" s="267"/>
      <c r="O1017" s="267"/>
      <c r="P1017" s="267">
        <v>67.0</v>
      </c>
      <c r="Q1017" s="255">
        <v>58.0</v>
      </c>
      <c r="R1017" s="255">
        <f t="shared" si="90"/>
        <v>62.5</v>
      </c>
      <c r="S1017" s="289">
        <v>72.0</v>
      </c>
      <c r="T1017" s="255">
        <v>62.0</v>
      </c>
      <c r="U1017" s="33">
        <f t="shared" si="99"/>
        <v>10</v>
      </c>
      <c r="V1017" s="255">
        <f t="shared" si="100"/>
        <v>67</v>
      </c>
      <c r="W1017" s="33">
        <f t="shared" si="101"/>
        <v>-4.5</v>
      </c>
      <c r="X1017" s="264" t="s">
        <v>1543</v>
      </c>
      <c r="Y1017" s="264" t="s">
        <v>1543</v>
      </c>
      <c r="Z1017" s="264" t="s">
        <v>1540</v>
      </c>
      <c r="AA1017" s="251">
        <f t="shared" si="80"/>
        <v>9.880536</v>
      </c>
      <c r="AB1017" s="266">
        <v>9880536.0</v>
      </c>
      <c r="AC1017" s="49">
        <v>4.2800601E7</v>
      </c>
      <c r="AD1017" s="251">
        <f>AE1017/1000000</f>
        <v>7.334506</v>
      </c>
      <c r="AE1017" s="49">
        <v>7334506.0</v>
      </c>
      <c r="AF1017" s="258">
        <f t="shared" si="102"/>
        <v>0.39522144</v>
      </c>
      <c r="AG1017" s="257"/>
      <c r="AH1017" s="257"/>
      <c r="AI1017" s="273" t="s">
        <v>3568</v>
      </c>
      <c r="AJ1017" s="255"/>
    </row>
    <row r="1018" ht="15.75" customHeight="1">
      <c r="A1018" s="290" t="s">
        <v>4673</v>
      </c>
      <c r="B1018" s="266">
        <f t="shared" si="73"/>
        <v>14.515813</v>
      </c>
      <c r="C1018" s="249">
        <f t="shared" si="88"/>
        <v>0.58063252</v>
      </c>
      <c r="D1018" s="250">
        <f t="shared" si="3"/>
        <v>0.58063252</v>
      </c>
      <c r="E1018" s="111">
        <v>25.0</v>
      </c>
      <c r="F1018" s="251">
        <f t="shared" si="75"/>
        <v>12.515813</v>
      </c>
      <c r="G1018" s="48">
        <f t="shared" si="5"/>
        <v>0.8622192226</v>
      </c>
      <c r="H1018" s="111">
        <f t="shared" si="6"/>
        <v>2</v>
      </c>
      <c r="I1018" s="252">
        <f t="shared" si="97"/>
        <v>0.1377807774</v>
      </c>
      <c r="J1018" s="266">
        <f t="shared" si="98"/>
        <v>14515813</v>
      </c>
      <c r="K1018" s="255">
        <v>2015.0</v>
      </c>
      <c r="L1018" s="254" t="s">
        <v>20</v>
      </c>
      <c r="M1018" s="267"/>
      <c r="N1018" s="267"/>
      <c r="O1018" s="267"/>
      <c r="P1018" s="267">
        <v>83.0</v>
      </c>
      <c r="Q1018" s="255">
        <v>57.0</v>
      </c>
      <c r="R1018" s="255">
        <f t="shared" si="90"/>
        <v>70</v>
      </c>
      <c r="S1018" s="288">
        <v>91.0</v>
      </c>
      <c r="T1018" s="255">
        <v>78.0</v>
      </c>
      <c r="U1018" s="33">
        <f t="shared" si="99"/>
        <v>13</v>
      </c>
      <c r="V1018" s="255">
        <f t="shared" si="100"/>
        <v>84.5</v>
      </c>
      <c r="W1018" s="33">
        <f t="shared" si="101"/>
        <v>-14.5</v>
      </c>
      <c r="X1018" s="264" t="s">
        <v>1565</v>
      </c>
      <c r="Y1018" s="264" t="s">
        <v>1565</v>
      </c>
      <c r="Z1018" s="264" t="s">
        <v>1529</v>
      </c>
      <c r="AA1018" s="251">
        <f t="shared" si="80"/>
        <v>4.002226</v>
      </c>
      <c r="AB1018" s="266">
        <v>4002226.0</v>
      </c>
      <c r="AC1018" s="49">
        <v>1.2515813E7</v>
      </c>
      <c r="AD1018" s="111">
        <v>2.0</v>
      </c>
      <c r="AE1018" s="49">
        <f>SUM(AD1018*1000000)</f>
        <v>2000000</v>
      </c>
      <c r="AF1018" s="258">
        <f t="shared" si="102"/>
        <v>0.16008904</v>
      </c>
      <c r="AG1018" s="257"/>
      <c r="AH1018" s="257"/>
      <c r="AI1018" s="273" t="s">
        <v>4674</v>
      </c>
      <c r="AJ1018" s="255"/>
    </row>
    <row r="1019" ht="15.75" customHeight="1">
      <c r="A1019" s="290" t="s">
        <v>4445</v>
      </c>
      <c r="B1019" s="266">
        <f t="shared" si="73"/>
        <v>24.619891</v>
      </c>
      <c r="C1019" s="249">
        <f t="shared" si="88"/>
        <v>0.9469188846</v>
      </c>
      <c r="D1019" s="250">
        <f t="shared" si="3"/>
        <v>0.9469188846</v>
      </c>
      <c r="E1019" s="111">
        <v>26.0</v>
      </c>
      <c r="F1019" s="251">
        <f t="shared" si="75"/>
        <v>11.94489</v>
      </c>
      <c r="G1019" s="48">
        <f t="shared" si="5"/>
        <v>0.4851723348</v>
      </c>
      <c r="H1019" s="111">
        <f t="shared" si="6"/>
        <v>12.675001</v>
      </c>
      <c r="I1019" s="252">
        <f t="shared" si="97"/>
        <v>0.5148276652</v>
      </c>
      <c r="J1019" s="266">
        <f t="shared" si="98"/>
        <v>24619891</v>
      </c>
      <c r="K1019" s="255">
        <v>2015.0</v>
      </c>
      <c r="L1019" s="254" t="s">
        <v>20</v>
      </c>
      <c r="M1019" s="267"/>
      <c r="N1019" s="267"/>
      <c r="O1019" s="267"/>
      <c r="P1019" s="267">
        <v>42.0</v>
      </c>
      <c r="Q1019" s="255">
        <v>55.0</v>
      </c>
      <c r="R1019" s="255">
        <f t="shared" si="90"/>
        <v>48.5</v>
      </c>
      <c r="S1019" s="289">
        <v>63.0</v>
      </c>
      <c r="T1019" s="255">
        <v>52.0</v>
      </c>
      <c r="U1019" s="33">
        <f t="shared" si="99"/>
        <v>11</v>
      </c>
      <c r="V1019" s="255">
        <f t="shared" si="100"/>
        <v>57.5</v>
      </c>
      <c r="W1019" s="33">
        <f t="shared" si="101"/>
        <v>-9</v>
      </c>
      <c r="X1019" s="264" t="s">
        <v>1565</v>
      </c>
      <c r="Y1019" s="264" t="s">
        <v>1565</v>
      </c>
      <c r="Z1019" s="264" t="s">
        <v>1529</v>
      </c>
      <c r="AA1019" s="251">
        <f t="shared" si="80"/>
        <v>5.787266</v>
      </c>
      <c r="AB1019" s="266">
        <v>5787266.0</v>
      </c>
      <c r="AC1019" s="49">
        <v>1.194489E7</v>
      </c>
      <c r="AD1019" s="251">
        <f>AE1019/1000000</f>
        <v>12.675001</v>
      </c>
      <c r="AE1019" s="49">
        <v>1.2675001E7</v>
      </c>
      <c r="AF1019" s="258">
        <f t="shared" si="102"/>
        <v>0.2225871538</v>
      </c>
      <c r="AG1019" s="257"/>
      <c r="AH1019" s="257"/>
      <c r="AI1019" s="273" t="s">
        <v>4446</v>
      </c>
      <c r="AJ1019" s="255"/>
    </row>
    <row r="1020" ht="15.75" customHeight="1">
      <c r="A1020" s="290" t="s">
        <v>4733</v>
      </c>
      <c r="B1020" s="266">
        <f t="shared" si="73"/>
        <v>12.279691</v>
      </c>
      <c r="C1020" s="249">
        <f t="shared" si="88"/>
        <v>0.4722958077</v>
      </c>
      <c r="D1020" s="250">
        <f t="shared" si="3"/>
        <v>0.4722958077</v>
      </c>
      <c r="E1020" s="111">
        <v>26.0</v>
      </c>
      <c r="F1020" s="251">
        <f t="shared" si="75"/>
        <v>12.279691</v>
      </c>
      <c r="G1020" s="48">
        <f t="shared" si="5"/>
        <v>1</v>
      </c>
      <c r="H1020" s="111">
        <f t="shared" si="6"/>
        <v>21.434136</v>
      </c>
      <c r="I1020" s="252">
        <f t="shared" si="97"/>
        <v>1.745494736</v>
      </c>
      <c r="J1020" s="266">
        <f t="shared" si="98"/>
        <v>12279691</v>
      </c>
      <c r="K1020" s="255">
        <v>2015.0</v>
      </c>
      <c r="L1020" s="254" t="s">
        <v>20</v>
      </c>
      <c r="M1020" s="267"/>
      <c r="N1020" s="267"/>
      <c r="O1020" s="267"/>
      <c r="P1020" s="267">
        <v>21.0</v>
      </c>
      <c r="Q1020" s="255">
        <v>34.0</v>
      </c>
      <c r="R1020" s="255">
        <f t="shared" si="90"/>
        <v>27.5</v>
      </c>
      <c r="S1020" s="288">
        <v>49.0</v>
      </c>
      <c r="T1020" s="255">
        <v>84.0</v>
      </c>
      <c r="U1020" s="33">
        <f t="shared" si="99"/>
        <v>-35</v>
      </c>
      <c r="V1020" s="255">
        <f t="shared" si="100"/>
        <v>66.5</v>
      </c>
      <c r="W1020" s="33">
        <f t="shared" si="101"/>
        <v>-39</v>
      </c>
      <c r="X1020" s="257" t="s">
        <v>1629</v>
      </c>
      <c r="Y1020" s="264" t="s">
        <v>1754</v>
      </c>
      <c r="Z1020" s="264" t="s">
        <v>1540</v>
      </c>
      <c r="AA1020" s="251">
        <f t="shared" si="80"/>
        <v>5.40346</v>
      </c>
      <c r="AB1020" s="266">
        <v>5403460.0</v>
      </c>
      <c r="AC1020" s="49">
        <v>1.2279691E7</v>
      </c>
      <c r="AD1020" s="111">
        <v>0.0</v>
      </c>
      <c r="AE1020" s="49">
        <v>2.1434136E7</v>
      </c>
      <c r="AF1020" s="258">
        <f t="shared" si="102"/>
        <v>0.2078253846</v>
      </c>
      <c r="AG1020" s="257"/>
      <c r="AH1020" s="257"/>
      <c r="AI1020" s="273" t="s">
        <v>4734</v>
      </c>
      <c r="AJ1020" s="255"/>
    </row>
    <row r="1021" ht="15.75" customHeight="1">
      <c r="A1021" s="295" t="s">
        <v>1945</v>
      </c>
      <c r="B1021" s="266">
        <f t="shared" si="73"/>
        <v>199.912941</v>
      </c>
      <c r="C1021" s="249">
        <f t="shared" si="88"/>
        <v>7.139747893</v>
      </c>
      <c r="D1021" s="250">
        <f t="shared" si="3"/>
        <v>7.139747893</v>
      </c>
      <c r="E1021" s="111">
        <v>28.0</v>
      </c>
      <c r="F1021" s="251">
        <f t="shared" si="75"/>
        <v>161.058813</v>
      </c>
      <c r="G1021" s="48">
        <f t="shared" si="5"/>
        <v>0.8056447581</v>
      </c>
      <c r="H1021" s="111">
        <f t="shared" si="6"/>
        <v>38.854128</v>
      </c>
      <c r="I1021" s="252">
        <f t="shared" si="97"/>
        <v>0.1943552419</v>
      </c>
      <c r="J1021" s="266">
        <f t="shared" si="98"/>
        <v>199912941</v>
      </c>
      <c r="K1021" s="255">
        <v>2015.0</v>
      </c>
      <c r="L1021" s="254" t="s">
        <v>20</v>
      </c>
      <c r="M1021" s="267"/>
      <c r="N1021" s="267"/>
      <c r="O1021" s="267"/>
      <c r="P1021" s="267">
        <v>89.0</v>
      </c>
      <c r="Q1021" s="255">
        <v>72.0</v>
      </c>
      <c r="R1021" s="255">
        <f t="shared" si="90"/>
        <v>80.5</v>
      </c>
      <c r="S1021" s="289">
        <v>94.0</v>
      </c>
      <c r="T1021" s="255">
        <v>75.0</v>
      </c>
      <c r="U1021" s="33">
        <f t="shared" si="99"/>
        <v>19</v>
      </c>
      <c r="V1021" s="255">
        <f t="shared" si="100"/>
        <v>84.5</v>
      </c>
      <c r="W1021" s="33">
        <f t="shared" si="101"/>
        <v>-4</v>
      </c>
      <c r="X1021" s="264" t="s">
        <v>1565</v>
      </c>
      <c r="Y1021" s="264" t="s">
        <v>1565</v>
      </c>
      <c r="Z1021" s="264" t="s">
        <v>1529</v>
      </c>
      <c r="AA1021" s="251">
        <f t="shared" si="80"/>
        <v>60.20018</v>
      </c>
      <c r="AB1021" s="266">
        <v>6.020018E7</v>
      </c>
      <c r="AC1021" s="49">
        <v>1.61058813E8</v>
      </c>
      <c r="AD1021" s="251">
        <f t="shared" ref="AD1021:AD1028" si="107">AE1021/1000000</f>
        <v>38.854128</v>
      </c>
      <c r="AE1021" s="49">
        <v>3.8854128E7</v>
      </c>
      <c r="AF1021" s="258">
        <f t="shared" si="102"/>
        <v>2.150006429</v>
      </c>
      <c r="AG1021" s="257"/>
      <c r="AH1021" s="257"/>
      <c r="AI1021" s="273" t="s">
        <v>1946</v>
      </c>
      <c r="AJ1021" s="255"/>
    </row>
    <row r="1022" ht="15.75" customHeight="1">
      <c r="A1022" s="290" t="s">
        <v>4684</v>
      </c>
      <c r="B1022" s="266">
        <f t="shared" si="73"/>
        <v>15.440985</v>
      </c>
      <c r="C1022" s="249">
        <f t="shared" si="88"/>
        <v>0.55146375</v>
      </c>
      <c r="D1022" s="250">
        <f t="shared" si="3"/>
        <v>0.55146375</v>
      </c>
      <c r="E1022" s="111">
        <v>28.0</v>
      </c>
      <c r="F1022" s="251">
        <f t="shared" si="75"/>
        <v>14.440985</v>
      </c>
      <c r="G1022" s="48">
        <f t="shared" si="5"/>
        <v>0.9352372922</v>
      </c>
      <c r="H1022" s="111">
        <f t="shared" si="6"/>
        <v>1</v>
      </c>
      <c r="I1022" s="252">
        <f t="shared" si="97"/>
        <v>0.06476270782</v>
      </c>
      <c r="J1022" s="266">
        <f t="shared" si="98"/>
        <v>15440985</v>
      </c>
      <c r="K1022" s="255">
        <v>2015.0</v>
      </c>
      <c r="L1022" s="254" t="s">
        <v>20</v>
      </c>
      <c r="M1022" s="267"/>
      <c r="N1022" s="267"/>
      <c r="O1022" s="267"/>
      <c r="P1022" s="267">
        <v>45.0</v>
      </c>
      <c r="Q1022" s="255">
        <v>50.0</v>
      </c>
      <c r="R1022" s="255">
        <f t="shared" si="90"/>
        <v>47.5</v>
      </c>
      <c r="S1022" s="288">
        <v>51.0</v>
      </c>
      <c r="T1022" s="255">
        <v>64.0</v>
      </c>
      <c r="U1022" s="33">
        <f t="shared" si="99"/>
        <v>-13</v>
      </c>
      <c r="V1022" s="255">
        <f t="shared" si="100"/>
        <v>57.5</v>
      </c>
      <c r="W1022" s="33">
        <f t="shared" si="101"/>
        <v>-10</v>
      </c>
      <c r="X1022" s="264" t="s">
        <v>1602</v>
      </c>
      <c r="Y1022" s="264" t="s">
        <v>1835</v>
      </c>
      <c r="Z1022" s="264" t="s">
        <v>1540</v>
      </c>
      <c r="AA1022" s="251">
        <f t="shared" si="80"/>
        <v>5.454284</v>
      </c>
      <c r="AB1022" s="266">
        <v>5454284.0</v>
      </c>
      <c r="AC1022" s="49">
        <v>1.4440985E7</v>
      </c>
      <c r="AD1022" s="251">
        <f t="shared" si="107"/>
        <v>1</v>
      </c>
      <c r="AE1022" s="49">
        <v>1000000.0</v>
      </c>
      <c r="AF1022" s="258">
        <f t="shared" si="102"/>
        <v>0.1947958571</v>
      </c>
      <c r="AG1022" s="257"/>
      <c r="AH1022" s="257"/>
      <c r="AI1022" s="273" t="s">
        <v>4685</v>
      </c>
      <c r="AJ1022" s="255"/>
    </row>
    <row r="1023" ht="15.75" customHeight="1">
      <c r="A1023" s="286" t="s">
        <v>1777</v>
      </c>
      <c r="B1023" s="266">
        <f t="shared" si="73"/>
        <v>285.165784</v>
      </c>
      <c r="C1023" s="249">
        <f t="shared" si="88"/>
        <v>9.833302897</v>
      </c>
      <c r="D1023" s="250">
        <f t="shared" si="3"/>
        <v>9.833302897</v>
      </c>
      <c r="E1023" s="111">
        <v>29.0</v>
      </c>
      <c r="F1023" s="251">
        <f t="shared" si="75"/>
        <v>183.785415</v>
      </c>
      <c r="G1023" s="48">
        <f t="shared" si="5"/>
        <v>0.6444862088</v>
      </c>
      <c r="H1023" s="111">
        <f t="shared" si="6"/>
        <v>101.380369</v>
      </c>
      <c r="I1023" s="252">
        <f t="shared" si="97"/>
        <v>0.3555137912</v>
      </c>
      <c r="J1023" s="266">
        <f t="shared" si="98"/>
        <v>285165784</v>
      </c>
      <c r="K1023" s="255">
        <v>2015.0</v>
      </c>
      <c r="L1023" s="254" t="s">
        <v>20</v>
      </c>
      <c r="M1023" s="267"/>
      <c r="N1023" s="267"/>
      <c r="O1023" s="267"/>
      <c r="P1023" s="267">
        <v>66.0</v>
      </c>
      <c r="Q1023" s="255">
        <v>63.0</v>
      </c>
      <c r="R1023" s="277">
        <f t="shared" si="90"/>
        <v>64.5</v>
      </c>
      <c r="S1023" s="289">
        <v>67.0</v>
      </c>
      <c r="T1023" s="255">
        <v>57.0</v>
      </c>
      <c r="U1023" s="33">
        <f t="shared" si="99"/>
        <v>10</v>
      </c>
      <c r="V1023" s="255">
        <f t="shared" si="100"/>
        <v>62</v>
      </c>
      <c r="W1023" s="291">
        <f t="shared" si="101"/>
        <v>2.5</v>
      </c>
      <c r="X1023" s="264" t="s">
        <v>1543</v>
      </c>
      <c r="Y1023" s="264" t="s">
        <v>1543</v>
      </c>
      <c r="Z1023" s="264" t="s">
        <v>1550</v>
      </c>
      <c r="AA1023" s="251">
        <f t="shared" si="80"/>
        <v>69.21689</v>
      </c>
      <c r="AB1023" s="266">
        <v>6.921689E7</v>
      </c>
      <c r="AC1023" s="49">
        <v>1.83785415E8</v>
      </c>
      <c r="AD1023" s="251">
        <f t="shared" si="107"/>
        <v>101.380369</v>
      </c>
      <c r="AE1023" s="49">
        <v>1.01380369E8</v>
      </c>
      <c r="AF1023" s="258">
        <f t="shared" si="102"/>
        <v>2.38678931</v>
      </c>
      <c r="AG1023" s="257"/>
      <c r="AH1023" s="257"/>
      <c r="AI1023" s="273" t="s">
        <v>1778</v>
      </c>
      <c r="AJ1023" s="255"/>
    </row>
    <row r="1024" ht="15.75" customHeight="1">
      <c r="A1024" s="290" t="s">
        <v>2620</v>
      </c>
      <c r="B1024" s="266">
        <f t="shared" si="73"/>
        <v>107.530727</v>
      </c>
      <c r="C1024" s="249">
        <f t="shared" si="88"/>
        <v>3.584357567</v>
      </c>
      <c r="D1024" s="250">
        <f t="shared" si="3"/>
        <v>3.584357567</v>
      </c>
      <c r="E1024" s="111">
        <v>30.0</v>
      </c>
      <c r="F1024" s="251">
        <f t="shared" si="75"/>
        <v>71.03819</v>
      </c>
      <c r="G1024" s="48">
        <f t="shared" si="5"/>
        <v>0.6606315421</v>
      </c>
      <c r="H1024" s="111">
        <f t="shared" si="6"/>
        <v>36.492537</v>
      </c>
      <c r="I1024" s="252">
        <f t="shared" si="97"/>
        <v>0.3393684579</v>
      </c>
      <c r="J1024" s="266">
        <f t="shared" si="98"/>
        <v>107530727</v>
      </c>
      <c r="K1024" s="255">
        <v>2015.0</v>
      </c>
      <c r="L1024" s="254" t="s">
        <v>20</v>
      </c>
      <c r="M1024" s="267"/>
      <c r="N1024" s="267"/>
      <c r="O1024" s="267"/>
      <c r="P1024" s="267">
        <v>5.0</v>
      </c>
      <c r="Q1024" s="255">
        <v>13.0</v>
      </c>
      <c r="R1024" s="255">
        <f t="shared" si="90"/>
        <v>9</v>
      </c>
      <c r="S1024" s="288">
        <v>36.0</v>
      </c>
      <c r="T1024" s="255">
        <v>24.0</v>
      </c>
      <c r="U1024" s="33">
        <f t="shared" si="99"/>
        <v>12</v>
      </c>
      <c r="V1024" s="255">
        <f t="shared" si="100"/>
        <v>30</v>
      </c>
      <c r="W1024" s="33">
        <f t="shared" si="101"/>
        <v>-21</v>
      </c>
      <c r="X1024" s="264" t="s">
        <v>1543</v>
      </c>
      <c r="Y1024" s="264" t="s">
        <v>1543</v>
      </c>
      <c r="Z1024" s="264" t="s">
        <v>1550</v>
      </c>
      <c r="AA1024" s="251">
        <f t="shared" si="80"/>
        <v>23.762435</v>
      </c>
      <c r="AB1024" s="266">
        <v>2.3762435E7</v>
      </c>
      <c r="AC1024" s="49">
        <v>7.103819E7</v>
      </c>
      <c r="AD1024" s="251">
        <f t="shared" si="107"/>
        <v>36.492537</v>
      </c>
      <c r="AE1024" s="49">
        <v>3.6492537E7</v>
      </c>
      <c r="AF1024" s="258">
        <f t="shared" si="102"/>
        <v>0.7920811667</v>
      </c>
      <c r="AG1024" s="257"/>
      <c r="AH1024" s="257"/>
      <c r="AI1024" s="273" t="s">
        <v>2621</v>
      </c>
      <c r="AJ1024" s="255"/>
    </row>
    <row r="1025" ht="15.75" customHeight="1">
      <c r="A1025" s="290" t="s">
        <v>2716</v>
      </c>
      <c r="B1025" s="266">
        <f t="shared" si="73"/>
        <v>101.22631</v>
      </c>
      <c r="C1025" s="276">
        <f t="shared" si="88"/>
        <v>3.374210333</v>
      </c>
      <c r="D1025" s="250">
        <f t="shared" si="3"/>
        <v>3.374210333</v>
      </c>
      <c r="E1025" s="111">
        <v>30.0</v>
      </c>
      <c r="F1025" s="251">
        <f t="shared" si="75"/>
        <v>86.12631</v>
      </c>
      <c r="G1025" s="48">
        <f t="shared" si="5"/>
        <v>0.8508292953</v>
      </c>
      <c r="H1025" s="111">
        <f t="shared" si="6"/>
        <v>15.1</v>
      </c>
      <c r="I1025" s="252">
        <f t="shared" si="97"/>
        <v>0.1491707047</v>
      </c>
      <c r="J1025" s="266">
        <f t="shared" si="98"/>
        <v>101226310</v>
      </c>
      <c r="K1025" s="255">
        <v>2015.0</v>
      </c>
      <c r="L1025" s="254" t="s">
        <v>20</v>
      </c>
      <c r="M1025" s="267"/>
      <c r="N1025" s="267"/>
      <c r="O1025" s="267"/>
      <c r="P1025" s="267">
        <v>59.0</v>
      </c>
      <c r="Q1025" s="255">
        <v>58.0</v>
      </c>
      <c r="R1025" s="255">
        <f t="shared" si="90"/>
        <v>58.5</v>
      </c>
      <c r="S1025" s="289">
        <v>63.0</v>
      </c>
      <c r="T1025" s="255">
        <v>63.0</v>
      </c>
      <c r="U1025" s="33">
        <f t="shared" si="99"/>
        <v>0</v>
      </c>
      <c r="V1025" s="255">
        <f t="shared" si="100"/>
        <v>63</v>
      </c>
      <c r="W1025" s="33">
        <f t="shared" si="101"/>
        <v>-4.5</v>
      </c>
      <c r="X1025" s="264" t="s">
        <v>1543</v>
      </c>
      <c r="Y1025" s="264" t="s">
        <v>1543</v>
      </c>
      <c r="Z1025" s="264" t="s">
        <v>1540</v>
      </c>
      <c r="AA1025" s="251">
        <f t="shared" si="80"/>
        <v>13.922855</v>
      </c>
      <c r="AB1025" s="266">
        <v>1.3922855E7</v>
      </c>
      <c r="AC1025" s="49">
        <v>8.612631E7</v>
      </c>
      <c r="AD1025" s="251">
        <f t="shared" si="107"/>
        <v>15.1</v>
      </c>
      <c r="AE1025" s="49">
        <v>1.51E7</v>
      </c>
      <c r="AF1025" s="252">
        <f t="shared" si="102"/>
        <v>0.4640951667</v>
      </c>
      <c r="AG1025" s="257"/>
      <c r="AH1025" s="257"/>
      <c r="AI1025" s="259" t="s">
        <v>2717</v>
      </c>
      <c r="AJ1025" s="255"/>
    </row>
    <row r="1026" ht="15.75" customHeight="1">
      <c r="A1026" s="290" t="s">
        <v>2917</v>
      </c>
      <c r="B1026" s="266">
        <f t="shared" si="73"/>
        <v>90.903415</v>
      </c>
      <c r="C1026" s="249">
        <f t="shared" si="88"/>
        <v>3.030113833</v>
      </c>
      <c r="D1026" s="250">
        <f t="shared" si="3"/>
        <v>3.030113833</v>
      </c>
      <c r="E1026" s="111">
        <v>30.0</v>
      </c>
      <c r="F1026" s="251">
        <f t="shared" si="75"/>
        <v>52.421953</v>
      </c>
      <c r="G1026" s="48">
        <f t="shared" si="5"/>
        <v>0.5766774879</v>
      </c>
      <c r="H1026" s="111">
        <f t="shared" si="6"/>
        <v>38.481462</v>
      </c>
      <c r="I1026" s="252">
        <f t="shared" si="97"/>
        <v>0.4233225121</v>
      </c>
      <c r="J1026" s="266">
        <f t="shared" si="98"/>
        <v>90903415</v>
      </c>
      <c r="K1026" s="255">
        <v>2015.0</v>
      </c>
      <c r="L1026" s="254" t="s">
        <v>20</v>
      </c>
      <c r="M1026" s="267"/>
      <c r="N1026" s="267"/>
      <c r="O1026" s="267"/>
      <c r="P1026" s="267">
        <v>59.0</v>
      </c>
      <c r="Q1026" s="255">
        <v>57.0</v>
      </c>
      <c r="R1026" s="255">
        <f t="shared" si="90"/>
        <v>58</v>
      </c>
      <c r="S1026" s="288">
        <v>78.0</v>
      </c>
      <c r="T1026" s="255">
        <v>80.0</v>
      </c>
      <c r="U1026" s="33">
        <f t="shared" si="99"/>
        <v>-2</v>
      </c>
      <c r="V1026" s="255">
        <f t="shared" si="100"/>
        <v>79</v>
      </c>
      <c r="W1026" s="33">
        <f t="shared" si="101"/>
        <v>-21</v>
      </c>
      <c r="X1026" s="264" t="s">
        <v>1565</v>
      </c>
      <c r="Y1026" s="264" t="s">
        <v>1565</v>
      </c>
      <c r="Z1026" s="264" t="s">
        <v>1540</v>
      </c>
      <c r="AA1026" s="251">
        <f t="shared" si="80"/>
        <v>16.701294</v>
      </c>
      <c r="AB1026" s="266">
        <v>1.6701294E7</v>
      </c>
      <c r="AC1026" s="49">
        <v>5.2421953E7</v>
      </c>
      <c r="AD1026" s="251">
        <f t="shared" si="107"/>
        <v>38.481462</v>
      </c>
      <c r="AE1026" s="49">
        <v>3.8481462E7</v>
      </c>
      <c r="AF1026" s="258">
        <f t="shared" si="102"/>
        <v>0.5567098</v>
      </c>
      <c r="AG1026" s="257"/>
      <c r="AH1026" s="257"/>
      <c r="AI1026" s="273" t="s">
        <v>2918</v>
      </c>
      <c r="AJ1026" s="255"/>
    </row>
    <row r="1027" ht="15.75" customHeight="1">
      <c r="A1027" s="290" t="s">
        <v>3231</v>
      </c>
      <c r="B1027" s="266">
        <f t="shared" si="73"/>
        <v>73.905644</v>
      </c>
      <c r="C1027" s="249">
        <f t="shared" si="88"/>
        <v>2.463521467</v>
      </c>
      <c r="D1027" s="250">
        <f t="shared" si="3"/>
        <v>2.463521467</v>
      </c>
      <c r="E1027" s="111">
        <v>30.0</v>
      </c>
      <c r="F1027" s="251">
        <f t="shared" si="75"/>
        <v>43.923193</v>
      </c>
      <c r="G1027" s="48">
        <f t="shared" si="5"/>
        <v>0.5943144613</v>
      </c>
      <c r="H1027" s="111">
        <f t="shared" si="6"/>
        <v>29.982451</v>
      </c>
      <c r="I1027" s="252">
        <f t="shared" si="97"/>
        <v>0.4056855387</v>
      </c>
      <c r="J1027" s="266">
        <f t="shared" si="98"/>
        <v>73905644</v>
      </c>
      <c r="K1027" s="255">
        <v>2015.0</v>
      </c>
      <c r="L1027" s="254" t="s">
        <v>20</v>
      </c>
      <c r="M1027" s="267"/>
      <c r="N1027" s="267"/>
      <c r="O1027" s="267"/>
      <c r="P1027" s="267">
        <v>93.0</v>
      </c>
      <c r="Q1027" s="255">
        <v>81.0</v>
      </c>
      <c r="R1027" s="255">
        <f t="shared" si="90"/>
        <v>87</v>
      </c>
      <c r="S1027" s="288">
        <v>88.0</v>
      </c>
      <c r="T1027" s="255">
        <v>85.0</v>
      </c>
      <c r="U1027" s="33">
        <f t="shared" si="99"/>
        <v>3</v>
      </c>
      <c r="V1027" s="255">
        <f t="shared" si="100"/>
        <v>86.5</v>
      </c>
      <c r="W1027" s="33">
        <f t="shared" si="101"/>
        <v>0.5</v>
      </c>
      <c r="X1027" s="264" t="s">
        <v>1602</v>
      </c>
      <c r="Y1027" s="264" t="s">
        <v>3232</v>
      </c>
      <c r="Z1027" s="264" t="s">
        <v>1540</v>
      </c>
      <c r="AA1027" s="251">
        <f t="shared" si="80"/>
        <v>12.148041</v>
      </c>
      <c r="AB1027" s="266">
        <v>1.2148041E7</v>
      </c>
      <c r="AC1027" s="49">
        <v>4.3923193E7</v>
      </c>
      <c r="AD1027" s="251">
        <f t="shared" si="107"/>
        <v>29.982451</v>
      </c>
      <c r="AE1027" s="49">
        <v>2.9982451E7</v>
      </c>
      <c r="AF1027" s="258">
        <f t="shared" si="102"/>
        <v>0.4049347</v>
      </c>
      <c r="AG1027" s="257"/>
      <c r="AH1027" s="257"/>
      <c r="AI1027" s="273" t="s">
        <v>3233</v>
      </c>
      <c r="AJ1027" s="255"/>
    </row>
    <row r="1028" ht="15.75" customHeight="1">
      <c r="A1028" s="290" t="s">
        <v>3968</v>
      </c>
      <c r="B1028" s="266">
        <f t="shared" si="73"/>
        <v>44.563404</v>
      </c>
      <c r="C1028" s="249">
        <f t="shared" si="88"/>
        <v>1.4854468</v>
      </c>
      <c r="D1028" s="250">
        <f t="shared" si="3"/>
        <v>1.4854468</v>
      </c>
      <c r="E1028" s="111">
        <v>30.0</v>
      </c>
      <c r="F1028" s="251">
        <f t="shared" si="75"/>
        <v>32.363404</v>
      </c>
      <c r="G1028" s="48">
        <f t="shared" si="5"/>
        <v>0.7262327626</v>
      </c>
      <c r="H1028" s="111">
        <f t="shared" si="6"/>
        <v>12.2</v>
      </c>
      <c r="I1028" s="252">
        <f t="shared" si="97"/>
        <v>0.2737672374</v>
      </c>
      <c r="J1028" s="266">
        <f t="shared" si="98"/>
        <v>44563404</v>
      </c>
      <c r="K1028" s="255">
        <v>2015.0</v>
      </c>
      <c r="L1028" s="254" t="s">
        <v>20</v>
      </c>
      <c r="M1028" s="267"/>
      <c r="N1028" s="267"/>
      <c r="O1028" s="267"/>
      <c r="P1028" s="267">
        <v>32.0</v>
      </c>
      <c r="Q1028" s="255">
        <v>38.0</v>
      </c>
      <c r="R1028" s="255">
        <f t="shared" si="90"/>
        <v>35</v>
      </c>
      <c r="S1028" s="288">
        <v>64.0</v>
      </c>
      <c r="T1028" s="255">
        <v>51.0</v>
      </c>
      <c r="U1028" s="33">
        <f t="shared" si="99"/>
        <v>13</v>
      </c>
      <c r="V1028" s="255">
        <f t="shared" si="100"/>
        <v>57.5</v>
      </c>
      <c r="W1028" s="33">
        <f t="shared" si="101"/>
        <v>-22.5</v>
      </c>
      <c r="X1028" s="264" t="s">
        <v>1543</v>
      </c>
      <c r="Y1028" s="264" t="s">
        <v>1543</v>
      </c>
      <c r="Z1028" s="264" t="s">
        <v>1534</v>
      </c>
      <c r="AA1028" s="251">
        <f t="shared" si="80"/>
        <v>10.28325</v>
      </c>
      <c r="AB1028" s="266">
        <v>1.028325E7</v>
      </c>
      <c r="AC1028" s="49">
        <v>3.2363404E7</v>
      </c>
      <c r="AD1028" s="251">
        <f t="shared" si="107"/>
        <v>12.2</v>
      </c>
      <c r="AE1028" s="49">
        <v>1.22E7</v>
      </c>
      <c r="AF1028" s="258">
        <f t="shared" si="102"/>
        <v>0.342775</v>
      </c>
      <c r="AG1028" s="257"/>
      <c r="AH1028" s="257"/>
      <c r="AI1028" s="273" t="s">
        <v>3969</v>
      </c>
      <c r="AJ1028" s="255"/>
    </row>
    <row r="1029" ht="15.75" customHeight="1">
      <c r="A1029" s="290" t="s">
        <v>4314</v>
      </c>
      <c r="B1029" s="266">
        <f t="shared" si="73"/>
        <v>32.558868</v>
      </c>
      <c r="C1029" s="249">
        <f t="shared" si="88"/>
        <v>1.0852956</v>
      </c>
      <c r="D1029" s="250">
        <f t="shared" si="3"/>
        <v>1.0852956</v>
      </c>
      <c r="E1029" s="111">
        <v>30.0</v>
      </c>
      <c r="F1029" s="251">
        <f t="shared" si="75"/>
        <v>16.658868</v>
      </c>
      <c r="G1029" s="48">
        <f t="shared" si="5"/>
        <v>0.5116537835</v>
      </c>
      <c r="H1029" s="111">
        <f t="shared" si="6"/>
        <v>15.9</v>
      </c>
      <c r="I1029" s="252">
        <f t="shared" si="97"/>
        <v>0.4883462165</v>
      </c>
      <c r="J1029" s="266">
        <f t="shared" si="98"/>
        <v>32558868</v>
      </c>
      <c r="K1029" s="255">
        <v>2015.0</v>
      </c>
      <c r="L1029" s="254" t="s">
        <v>20</v>
      </c>
      <c r="M1029" s="267"/>
      <c r="N1029" s="267"/>
      <c r="O1029" s="267"/>
      <c r="P1029" s="267">
        <v>85.0</v>
      </c>
      <c r="Q1029" s="255">
        <v>82.0</v>
      </c>
      <c r="R1029" s="255">
        <f t="shared" si="90"/>
        <v>83.5</v>
      </c>
      <c r="S1029" s="288">
        <v>77.0</v>
      </c>
      <c r="T1029" s="255">
        <v>63.0</v>
      </c>
      <c r="U1029" s="33">
        <f t="shared" si="99"/>
        <v>14</v>
      </c>
      <c r="V1029" s="255">
        <f t="shared" si="100"/>
        <v>70</v>
      </c>
      <c r="W1029" s="33">
        <f t="shared" si="101"/>
        <v>13.5</v>
      </c>
      <c r="X1029" s="264" t="s">
        <v>1565</v>
      </c>
      <c r="Y1029" s="264" t="s">
        <v>1565</v>
      </c>
      <c r="Z1029" s="264" t="s">
        <v>1529</v>
      </c>
      <c r="AA1029" s="251">
        <f t="shared" si="80"/>
        <v>7.105735</v>
      </c>
      <c r="AB1029" s="266">
        <v>7105735.0</v>
      </c>
      <c r="AC1029" s="49">
        <v>1.6658868E7</v>
      </c>
      <c r="AD1029" s="111">
        <v>15.9</v>
      </c>
      <c r="AE1029" s="49">
        <f>SUM(AD1029*1000000)</f>
        <v>15900000</v>
      </c>
      <c r="AF1029" s="258">
        <f t="shared" si="102"/>
        <v>0.2368578333</v>
      </c>
      <c r="AG1029" s="257"/>
      <c r="AH1029" s="257"/>
      <c r="AI1029" s="273" t="s">
        <v>4315</v>
      </c>
      <c r="AJ1029" s="255"/>
    </row>
    <row r="1030" ht="15.75" customHeight="1">
      <c r="A1030" s="290" t="s">
        <v>2723</v>
      </c>
      <c r="B1030" s="266">
        <f t="shared" si="73"/>
        <v>104.084188</v>
      </c>
      <c r="C1030" s="249">
        <f t="shared" si="88"/>
        <v>3.357554452</v>
      </c>
      <c r="D1030" s="250">
        <f t="shared" si="3"/>
        <v>3.357554452</v>
      </c>
      <c r="E1030" s="111">
        <v>31.0</v>
      </c>
      <c r="F1030" s="251">
        <f t="shared" si="75"/>
        <v>58.884188</v>
      </c>
      <c r="G1030" s="48">
        <f t="shared" si="5"/>
        <v>0.565736152</v>
      </c>
      <c r="H1030" s="111">
        <f t="shared" si="6"/>
        <v>45.2</v>
      </c>
      <c r="I1030" s="252">
        <f t="shared" si="97"/>
        <v>0.434263848</v>
      </c>
      <c r="J1030" s="266">
        <f t="shared" si="98"/>
        <v>104084188</v>
      </c>
      <c r="K1030" s="255">
        <v>2015.0</v>
      </c>
      <c r="L1030" s="254" t="s">
        <v>20</v>
      </c>
      <c r="M1030" s="267"/>
      <c r="N1030" s="267"/>
      <c r="O1030" s="267"/>
      <c r="P1030" s="267">
        <v>26.0</v>
      </c>
      <c r="Q1030" s="255">
        <v>34.0</v>
      </c>
      <c r="R1030" s="255">
        <f t="shared" si="90"/>
        <v>30</v>
      </c>
      <c r="S1030" s="288">
        <v>52.0</v>
      </c>
      <c r="T1030" s="255">
        <v>61.0</v>
      </c>
      <c r="U1030" s="33">
        <f t="shared" si="99"/>
        <v>-9</v>
      </c>
      <c r="V1030" s="255">
        <f t="shared" si="100"/>
        <v>56.5</v>
      </c>
      <c r="W1030" s="33">
        <f t="shared" si="101"/>
        <v>-26.5</v>
      </c>
      <c r="X1030" s="264" t="s">
        <v>1543</v>
      </c>
      <c r="Y1030" s="264" t="s">
        <v>1543</v>
      </c>
      <c r="Z1030" s="264" t="s">
        <v>1550</v>
      </c>
      <c r="AA1030" s="251">
        <f t="shared" si="80"/>
        <v>14.681108</v>
      </c>
      <c r="AB1030" s="266">
        <v>1.4681108E7</v>
      </c>
      <c r="AC1030" s="49">
        <v>5.8884188E7</v>
      </c>
      <c r="AD1030" s="251">
        <f t="shared" ref="AD1030:AD1043" si="108">AE1030/1000000</f>
        <v>45.2</v>
      </c>
      <c r="AE1030" s="49">
        <v>4.52E7</v>
      </c>
      <c r="AF1030" s="258">
        <f t="shared" si="102"/>
        <v>0.473584129</v>
      </c>
      <c r="AG1030" s="257"/>
      <c r="AH1030" s="257"/>
      <c r="AI1030" s="273" t="s">
        <v>2724</v>
      </c>
      <c r="AJ1030" s="255"/>
    </row>
    <row r="1031" ht="15.75" customHeight="1">
      <c r="A1031" s="290" t="s">
        <v>3671</v>
      </c>
      <c r="B1031" s="266">
        <f t="shared" si="73"/>
        <v>62.944815</v>
      </c>
      <c r="C1031" s="249">
        <f t="shared" si="88"/>
        <v>1.851318088</v>
      </c>
      <c r="D1031" s="250">
        <f t="shared" si="3"/>
        <v>1.851318088</v>
      </c>
      <c r="E1031" s="111">
        <v>34.0</v>
      </c>
      <c r="F1031" s="251">
        <f t="shared" si="75"/>
        <v>37.446117</v>
      </c>
      <c r="G1031" s="48">
        <f t="shared" si="5"/>
        <v>0.594903917</v>
      </c>
      <c r="H1031" s="111">
        <f t="shared" si="6"/>
        <v>25.498698</v>
      </c>
      <c r="I1031" s="252">
        <f t="shared" si="97"/>
        <v>0.405096083</v>
      </c>
      <c r="J1031" s="266">
        <f t="shared" si="98"/>
        <v>62944815</v>
      </c>
      <c r="K1031" s="255">
        <v>2015.0</v>
      </c>
      <c r="L1031" s="254" t="s">
        <v>20</v>
      </c>
      <c r="M1031" s="267"/>
      <c r="N1031" s="267"/>
      <c r="O1031" s="267"/>
      <c r="P1031" s="267">
        <v>30.0</v>
      </c>
      <c r="Q1031" s="255">
        <v>33.0</v>
      </c>
      <c r="R1031" s="255">
        <f t="shared" si="90"/>
        <v>31.5</v>
      </c>
      <c r="S1031" s="288">
        <v>73.0</v>
      </c>
      <c r="T1031" s="255">
        <v>48.0</v>
      </c>
      <c r="U1031" s="33">
        <f t="shared" si="99"/>
        <v>25</v>
      </c>
      <c r="V1031" s="255">
        <f t="shared" si="100"/>
        <v>60.5</v>
      </c>
      <c r="W1031" s="33">
        <f t="shared" si="101"/>
        <v>-29</v>
      </c>
      <c r="X1031" s="264" t="s">
        <v>1605</v>
      </c>
      <c r="Y1031" s="264" t="s">
        <v>1605</v>
      </c>
      <c r="Z1031" s="264" t="s">
        <v>1534</v>
      </c>
      <c r="AA1031" s="251">
        <f t="shared" si="80"/>
        <v>13.019686</v>
      </c>
      <c r="AB1031" s="266">
        <v>1.3019686E7</v>
      </c>
      <c r="AC1031" s="49">
        <v>3.7446117E7</v>
      </c>
      <c r="AD1031" s="251">
        <f t="shared" si="108"/>
        <v>25.498698</v>
      </c>
      <c r="AE1031" s="49">
        <v>2.5498698E7</v>
      </c>
      <c r="AF1031" s="258">
        <f t="shared" si="102"/>
        <v>0.3829319412</v>
      </c>
      <c r="AG1031" s="257"/>
      <c r="AH1031" s="257"/>
      <c r="AI1031" s="273" t="s">
        <v>3672</v>
      </c>
      <c r="AJ1031" s="255"/>
    </row>
    <row r="1032" ht="15.75" customHeight="1">
      <c r="A1032" s="286" t="s">
        <v>2195</v>
      </c>
      <c r="B1032" s="266">
        <f t="shared" si="73"/>
        <v>180.634552</v>
      </c>
      <c r="C1032" s="249">
        <f t="shared" si="88"/>
        <v>5.1609872</v>
      </c>
      <c r="D1032" s="250">
        <f t="shared" si="3"/>
        <v>5.1609872</v>
      </c>
      <c r="E1032" s="251">
        <v>35.0</v>
      </c>
      <c r="F1032" s="251">
        <f t="shared" si="75"/>
        <v>71.334552</v>
      </c>
      <c r="G1032" s="48">
        <f t="shared" si="5"/>
        <v>0.3949108917</v>
      </c>
      <c r="H1032" s="111">
        <f t="shared" si="6"/>
        <v>109.3</v>
      </c>
      <c r="I1032" s="252">
        <f t="shared" si="97"/>
        <v>0.6050891083</v>
      </c>
      <c r="J1032" s="266">
        <f t="shared" si="98"/>
        <v>180634552</v>
      </c>
      <c r="K1032" s="255">
        <v>2015.0</v>
      </c>
      <c r="L1032" s="254" t="s">
        <v>20</v>
      </c>
      <c r="M1032" s="267"/>
      <c r="N1032" s="267"/>
      <c r="O1032" s="267"/>
      <c r="P1032" s="267">
        <v>60.0</v>
      </c>
      <c r="Q1032" s="255">
        <v>51.0</v>
      </c>
      <c r="R1032" s="277">
        <f t="shared" si="90"/>
        <v>55.5</v>
      </c>
      <c r="S1032" s="288">
        <v>78.0</v>
      </c>
      <c r="T1032" s="255">
        <v>64.0</v>
      </c>
      <c r="U1032" s="33">
        <f t="shared" si="99"/>
        <v>14</v>
      </c>
      <c r="V1032" s="255">
        <f t="shared" si="100"/>
        <v>71</v>
      </c>
      <c r="W1032" s="291">
        <f t="shared" si="101"/>
        <v>-15.5</v>
      </c>
      <c r="X1032" s="264" t="s">
        <v>1543</v>
      </c>
      <c r="Y1032" s="264" t="s">
        <v>1543</v>
      </c>
      <c r="Z1032" s="264" t="s">
        <v>1540</v>
      </c>
      <c r="AA1032" s="251">
        <f t="shared" si="80"/>
        <v>17.728313</v>
      </c>
      <c r="AB1032" s="266">
        <v>1.7728313E7</v>
      </c>
      <c r="AC1032" s="49">
        <v>7.1334552E7</v>
      </c>
      <c r="AD1032" s="251">
        <f t="shared" si="108"/>
        <v>109.3</v>
      </c>
      <c r="AE1032" s="49">
        <v>1.093E8</v>
      </c>
      <c r="AF1032" s="258">
        <f t="shared" si="102"/>
        <v>0.5065232286</v>
      </c>
      <c r="AG1032" s="257"/>
      <c r="AH1032" s="257"/>
      <c r="AI1032" s="273" t="s">
        <v>2196</v>
      </c>
      <c r="AJ1032" s="255"/>
    </row>
    <row r="1033" ht="15.75" customHeight="1">
      <c r="A1033" s="290" t="s">
        <v>2483</v>
      </c>
      <c r="B1033" s="266">
        <f t="shared" si="73"/>
        <v>138.326983</v>
      </c>
      <c r="C1033" s="249">
        <f t="shared" si="88"/>
        <v>3.952199514</v>
      </c>
      <c r="D1033" s="250">
        <f t="shared" si="3"/>
        <v>3.952199514</v>
      </c>
      <c r="E1033" s="251">
        <v>35.0</v>
      </c>
      <c r="F1033" s="251">
        <f t="shared" si="75"/>
        <v>110.03813</v>
      </c>
      <c r="G1033" s="48">
        <f t="shared" si="5"/>
        <v>0.7954928794</v>
      </c>
      <c r="H1033" s="111">
        <f t="shared" si="6"/>
        <v>28.288853</v>
      </c>
      <c r="I1033" s="252">
        <f t="shared" si="97"/>
        <v>0.2045071206</v>
      </c>
      <c r="J1033" s="266">
        <f t="shared" si="98"/>
        <v>138326983</v>
      </c>
      <c r="K1033" s="255">
        <v>2015.0</v>
      </c>
      <c r="L1033" s="254" t="s">
        <v>20</v>
      </c>
      <c r="M1033" s="267"/>
      <c r="N1033" s="267"/>
      <c r="O1033" s="267"/>
      <c r="P1033" s="267">
        <v>85.0</v>
      </c>
      <c r="Q1033" s="255">
        <v>75.0</v>
      </c>
      <c r="R1033" s="255">
        <f t="shared" si="90"/>
        <v>80</v>
      </c>
      <c r="S1033" s="289">
        <v>73.0</v>
      </c>
      <c r="T1033" s="255">
        <v>57.0</v>
      </c>
      <c r="U1033" s="33">
        <f t="shared" si="99"/>
        <v>16</v>
      </c>
      <c r="V1033" s="255">
        <f t="shared" si="100"/>
        <v>65</v>
      </c>
      <c r="W1033" s="33">
        <f t="shared" si="101"/>
        <v>15</v>
      </c>
      <c r="X1033" s="264" t="s">
        <v>1543</v>
      </c>
      <c r="Y1033" s="264" t="s">
        <v>1543</v>
      </c>
      <c r="Z1033" s="264" t="s">
        <v>1540</v>
      </c>
      <c r="AA1033" s="251">
        <f t="shared" si="80"/>
        <v>30.09704</v>
      </c>
      <c r="AB1033" s="266">
        <v>3.009704E7</v>
      </c>
      <c r="AC1033" s="49">
        <v>1.1003813E8</v>
      </c>
      <c r="AD1033" s="251">
        <f t="shared" si="108"/>
        <v>28.288853</v>
      </c>
      <c r="AE1033" s="49">
        <v>2.8288853E7</v>
      </c>
      <c r="AF1033" s="258">
        <f t="shared" si="102"/>
        <v>0.8599154286</v>
      </c>
      <c r="AG1033" s="257"/>
      <c r="AH1033" s="257"/>
      <c r="AI1033" s="273" t="s">
        <v>2484</v>
      </c>
      <c r="AJ1033" s="255"/>
    </row>
    <row r="1034" ht="15.75" customHeight="1">
      <c r="A1034" s="290" t="s">
        <v>3063</v>
      </c>
      <c r="B1034" s="266">
        <f t="shared" si="73"/>
        <v>95.437994</v>
      </c>
      <c r="C1034" s="249">
        <f t="shared" si="88"/>
        <v>2.726799829</v>
      </c>
      <c r="D1034" s="250">
        <f t="shared" si="3"/>
        <v>2.726799829</v>
      </c>
      <c r="E1034" s="251">
        <v>35.0</v>
      </c>
      <c r="F1034" s="251">
        <f t="shared" si="75"/>
        <v>47.425125</v>
      </c>
      <c r="G1034" s="48">
        <f t="shared" si="5"/>
        <v>0.496920807</v>
      </c>
      <c r="H1034" s="111">
        <f t="shared" si="6"/>
        <v>48.012869</v>
      </c>
      <c r="I1034" s="252">
        <f t="shared" si="97"/>
        <v>0.503079193</v>
      </c>
      <c r="J1034" s="266">
        <f t="shared" si="98"/>
        <v>95437994</v>
      </c>
      <c r="K1034" s="255">
        <v>2015.0</v>
      </c>
      <c r="L1034" s="254" t="s">
        <v>20</v>
      </c>
      <c r="M1034" s="267"/>
      <c r="N1034" s="267"/>
      <c r="O1034" s="267"/>
      <c r="P1034" s="267">
        <v>31.0</v>
      </c>
      <c r="Q1034" s="255">
        <v>47.0</v>
      </c>
      <c r="R1034" s="255">
        <f t="shared" si="90"/>
        <v>39</v>
      </c>
      <c r="S1034" s="288">
        <v>23.0</v>
      </c>
      <c r="T1034" s="255">
        <v>36.0</v>
      </c>
      <c r="U1034" s="33">
        <f t="shared" si="99"/>
        <v>-13</v>
      </c>
      <c r="V1034" s="255">
        <f t="shared" si="100"/>
        <v>29.5</v>
      </c>
      <c r="W1034" s="33">
        <f t="shared" si="101"/>
        <v>9.5</v>
      </c>
      <c r="X1034" s="264" t="s">
        <v>1395</v>
      </c>
      <c r="Y1034" s="264" t="s">
        <v>1395</v>
      </c>
      <c r="Z1034" s="257" t="s">
        <v>1567</v>
      </c>
      <c r="AA1034" s="251">
        <f t="shared" si="80"/>
        <v>22.260386</v>
      </c>
      <c r="AB1034" s="266">
        <v>2.2260386E7</v>
      </c>
      <c r="AC1034" s="49">
        <v>4.7425125E7</v>
      </c>
      <c r="AD1034" s="251">
        <f t="shared" si="108"/>
        <v>48.012869</v>
      </c>
      <c r="AE1034" s="49">
        <v>4.8012869E7</v>
      </c>
      <c r="AF1034" s="258">
        <f t="shared" si="102"/>
        <v>0.6360110286</v>
      </c>
      <c r="AG1034" s="257"/>
      <c r="AH1034" s="257"/>
      <c r="AI1034" s="273" t="s">
        <v>3064</v>
      </c>
      <c r="AJ1034" s="255"/>
    </row>
    <row r="1035" ht="15.75" customHeight="1">
      <c r="A1035" s="290" t="s">
        <v>3295</v>
      </c>
      <c r="B1035" s="266">
        <f t="shared" si="73"/>
        <v>82.260437</v>
      </c>
      <c r="C1035" s="249">
        <f t="shared" si="88"/>
        <v>2.3502982</v>
      </c>
      <c r="D1035" s="250">
        <f t="shared" si="3"/>
        <v>2.3502982</v>
      </c>
      <c r="E1035" s="251">
        <v>35.0</v>
      </c>
      <c r="F1035" s="251">
        <f t="shared" si="75"/>
        <v>22.46745</v>
      </c>
      <c r="G1035" s="48">
        <f t="shared" si="5"/>
        <v>0.2731258284</v>
      </c>
      <c r="H1035" s="111">
        <f t="shared" si="6"/>
        <v>59.792987</v>
      </c>
      <c r="I1035" s="252">
        <f t="shared" si="97"/>
        <v>0.7268741716</v>
      </c>
      <c r="J1035" s="266">
        <f t="shared" si="98"/>
        <v>82260437</v>
      </c>
      <c r="K1035" s="255">
        <v>2015.0</v>
      </c>
      <c r="L1035" s="254" t="s">
        <v>20</v>
      </c>
      <c r="M1035" s="267"/>
      <c r="N1035" s="267"/>
      <c r="O1035" s="267"/>
      <c r="P1035" s="267">
        <v>7.0</v>
      </c>
      <c r="Q1035" s="255">
        <v>28.0</v>
      </c>
      <c r="R1035" s="277">
        <f t="shared" si="90"/>
        <v>17.5</v>
      </c>
      <c r="S1035" s="288">
        <v>47.0</v>
      </c>
      <c r="T1035" s="255">
        <v>37.0</v>
      </c>
      <c r="U1035" s="33">
        <f t="shared" si="99"/>
        <v>10</v>
      </c>
      <c r="V1035" s="255">
        <f t="shared" si="100"/>
        <v>42</v>
      </c>
      <c r="W1035" s="291">
        <f t="shared" si="101"/>
        <v>-24.5</v>
      </c>
      <c r="X1035" s="264" t="s">
        <v>1602</v>
      </c>
      <c r="Y1035" s="264" t="s">
        <v>2054</v>
      </c>
      <c r="Z1035" s="264" t="s">
        <v>1534</v>
      </c>
      <c r="AA1035" s="251">
        <f t="shared" si="80"/>
        <v>8.32653</v>
      </c>
      <c r="AB1035" s="266">
        <v>8326530.0</v>
      </c>
      <c r="AC1035" s="49">
        <v>2.246745E7</v>
      </c>
      <c r="AD1035" s="251">
        <f t="shared" si="108"/>
        <v>59.792987</v>
      </c>
      <c r="AE1035" s="49">
        <v>5.9792987E7</v>
      </c>
      <c r="AF1035" s="258">
        <f t="shared" si="102"/>
        <v>0.2379008571</v>
      </c>
      <c r="AG1035" s="257"/>
      <c r="AH1035" s="257"/>
      <c r="AI1035" s="273" t="s">
        <v>3296</v>
      </c>
      <c r="AJ1035" s="255"/>
    </row>
    <row r="1036" ht="15.75" customHeight="1">
      <c r="A1036" s="290" t="s">
        <v>3985</v>
      </c>
      <c r="B1036" s="266">
        <f t="shared" si="73"/>
        <v>51.380201</v>
      </c>
      <c r="C1036" s="249">
        <f t="shared" si="88"/>
        <v>1.468005743</v>
      </c>
      <c r="D1036" s="250">
        <f t="shared" si="3"/>
        <v>1.468005743</v>
      </c>
      <c r="E1036" s="251">
        <v>35.0</v>
      </c>
      <c r="F1036" s="251">
        <f t="shared" si="75"/>
        <v>34.580201</v>
      </c>
      <c r="G1036" s="48">
        <f t="shared" si="5"/>
        <v>0.6730258023</v>
      </c>
      <c r="H1036" s="111">
        <f t="shared" si="6"/>
        <v>16.8</v>
      </c>
      <c r="I1036" s="252">
        <f t="shared" si="97"/>
        <v>0.3269741977</v>
      </c>
      <c r="J1036" s="266">
        <f t="shared" si="98"/>
        <v>51380201</v>
      </c>
      <c r="K1036" s="255">
        <v>2015.0</v>
      </c>
      <c r="L1036" s="254" t="s">
        <v>20</v>
      </c>
      <c r="M1036" s="267"/>
      <c r="N1036" s="267"/>
      <c r="O1036" s="267"/>
      <c r="P1036" s="267">
        <v>8.0</v>
      </c>
      <c r="Q1036" s="255">
        <v>31.0</v>
      </c>
      <c r="R1036" s="255">
        <f t="shared" si="90"/>
        <v>19.5</v>
      </c>
      <c r="S1036" s="288">
        <v>37.0</v>
      </c>
      <c r="T1036" s="255">
        <v>38.0</v>
      </c>
      <c r="U1036" s="33">
        <f t="shared" si="99"/>
        <v>-1</v>
      </c>
      <c r="V1036" s="255">
        <f t="shared" si="100"/>
        <v>37.5</v>
      </c>
      <c r="W1036" s="33">
        <f t="shared" si="101"/>
        <v>-18</v>
      </c>
      <c r="X1036" s="264" t="s">
        <v>1543</v>
      </c>
      <c r="Y1036" s="264" t="s">
        <v>1543</v>
      </c>
      <c r="Z1036" s="264" t="s">
        <v>1540</v>
      </c>
      <c r="AA1036" s="251">
        <f t="shared" si="80"/>
        <v>13.942258</v>
      </c>
      <c r="AB1036" s="266">
        <v>1.3942258E7</v>
      </c>
      <c r="AC1036" s="49">
        <v>3.4580201E7</v>
      </c>
      <c r="AD1036" s="251">
        <f t="shared" si="108"/>
        <v>16.8</v>
      </c>
      <c r="AE1036" s="49">
        <v>1.68E7</v>
      </c>
      <c r="AF1036" s="258">
        <f t="shared" si="102"/>
        <v>0.3983502286</v>
      </c>
      <c r="AG1036" s="257"/>
      <c r="AH1036" s="257"/>
      <c r="AI1036" s="273" t="s">
        <v>3986</v>
      </c>
      <c r="AJ1036" s="255"/>
    </row>
    <row r="1037" ht="15.75" customHeight="1">
      <c r="A1037" s="290" t="s">
        <v>3987</v>
      </c>
      <c r="B1037" s="266">
        <f t="shared" si="73"/>
        <v>51.238816</v>
      </c>
      <c r="C1037" s="249">
        <f t="shared" si="88"/>
        <v>1.463966171</v>
      </c>
      <c r="D1037" s="250">
        <f t="shared" si="3"/>
        <v>1.463966171</v>
      </c>
      <c r="E1037" s="251">
        <v>35.0</v>
      </c>
      <c r="F1037" s="251">
        <f t="shared" si="75"/>
        <v>10.137502</v>
      </c>
      <c r="G1037" s="48">
        <f t="shared" si="5"/>
        <v>0.1978480924</v>
      </c>
      <c r="H1037" s="111">
        <f t="shared" si="6"/>
        <v>41.101314</v>
      </c>
      <c r="I1037" s="252">
        <f t="shared" si="97"/>
        <v>0.8021519076</v>
      </c>
      <c r="J1037" s="266">
        <f t="shared" si="98"/>
        <v>51238816</v>
      </c>
      <c r="K1037" s="255">
        <v>2015.0</v>
      </c>
      <c r="L1037" s="254" t="s">
        <v>20</v>
      </c>
      <c r="M1037" s="267"/>
      <c r="N1037" s="267"/>
      <c r="O1037" s="267"/>
      <c r="P1037" s="267">
        <v>86.0</v>
      </c>
      <c r="Q1037" s="255">
        <v>70.0</v>
      </c>
      <c r="R1037" s="255">
        <f t="shared" si="90"/>
        <v>78</v>
      </c>
      <c r="S1037" s="288">
        <v>84.0</v>
      </c>
      <c r="T1037" s="255">
        <v>74.0</v>
      </c>
      <c r="U1037" s="33">
        <f t="shared" si="99"/>
        <v>10</v>
      </c>
      <c r="V1037" s="255">
        <f t="shared" si="100"/>
        <v>79</v>
      </c>
      <c r="W1037" s="33">
        <f t="shared" si="101"/>
        <v>-1</v>
      </c>
      <c r="X1037" s="264" t="s">
        <v>1694</v>
      </c>
      <c r="Y1037" s="264" t="s">
        <v>1694</v>
      </c>
      <c r="Z1037" s="264" t="s">
        <v>1529</v>
      </c>
      <c r="AA1037" s="251">
        <f t="shared" si="80"/>
        <v>3.719177</v>
      </c>
      <c r="AB1037" s="266">
        <v>3719177.0</v>
      </c>
      <c r="AC1037" s="49">
        <v>1.0137502E7</v>
      </c>
      <c r="AD1037" s="251">
        <f t="shared" si="108"/>
        <v>41.101314</v>
      </c>
      <c r="AE1037" s="49">
        <v>4.1101314E7</v>
      </c>
      <c r="AF1037" s="258">
        <f t="shared" si="102"/>
        <v>0.1062622</v>
      </c>
      <c r="AG1037" s="257"/>
      <c r="AH1037" s="257"/>
      <c r="AI1037" s="273" t="s">
        <v>3988</v>
      </c>
      <c r="AJ1037" s="255"/>
    </row>
    <row r="1038" ht="15.75" customHeight="1">
      <c r="A1038" s="290" t="s">
        <v>4048</v>
      </c>
      <c r="B1038" s="266">
        <f t="shared" si="73"/>
        <v>48.623572</v>
      </c>
      <c r="C1038" s="249">
        <f t="shared" si="88"/>
        <v>1.389244914</v>
      </c>
      <c r="D1038" s="250">
        <f t="shared" si="3"/>
        <v>1.389244914</v>
      </c>
      <c r="E1038" s="251">
        <v>35.0</v>
      </c>
      <c r="F1038" s="251">
        <f t="shared" si="75"/>
        <v>34.542474</v>
      </c>
      <c r="G1038" s="48">
        <f t="shared" si="5"/>
        <v>0.7104059323</v>
      </c>
      <c r="H1038" s="111">
        <f t="shared" si="6"/>
        <v>14.081098</v>
      </c>
      <c r="I1038" s="252">
        <f t="shared" si="97"/>
        <v>0.2895940677</v>
      </c>
      <c r="J1038" s="266">
        <f t="shared" si="98"/>
        <v>48623572</v>
      </c>
      <c r="K1038" s="255">
        <v>2015.0</v>
      </c>
      <c r="L1038" s="254" t="s">
        <v>20</v>
      </c>
      <c r="M1038" s="267"/>
      <c r="N1038" s="267"/>
      <c r="O1038" s="267"/>
      <c r="P1038" s="267">
        <v>60.0</v>
      </c>
      <c r="Q1038" s="255">
        <v>56.0</v>
      </c>
      <c r="R1038" s="255">
        <f t="shared" si="90"/>
        <v>58</v>
      </c>
      <c r="S1038" s="289">
        <v>76.0</v>
      </c>
      <c r="T1038" s="255">
        <v>62.0</v>
      </c>
      <c r="U1038" s="33">
        <f t="shared" si="99"/>
        <v>14</v>
      </c>
      <c r="V1038" s="255">
        <f t="shared" si="100"/>
        <v>69</v>
      </c>
      <c r="W1038" s="33">
        <f t="shared" si="101"/>
        <v>-11</v>
      </c>
      <c r="X1038" s="264" t="s">
        <v>1565</v>
      </c>
      <c r="Y1038" s="264" t="s">
        <v>1565</v>
      </c>
      <c r="Z1038" s="264" t="s">
        <v>4049</v>
      </c>
      <c r="AA1038" s="251">
        <f t="shared" si="80"/>
        <v>10.5</v>
      </c>
      <c r="AB1038" s="266">
        <v>1.05E7</v>
      </c>
      <c r="AC1038" s="49">
        <v>3.4542474E7</v>
      </c>
      <c r="AD1038" s="251">
        <f t="shared" si="108"/>
        <v>14.081098</v>
      </c>
      <c r="AE1038" s="49">
        <v>1.4081098E7</v>
      </c>
      <c r="AF1038" s="258">
        <f t="shared" si="102"/>
        <v>0.3</v>
      </c>
      <c r="AG1038" s="257"/>
      <c r="AH1038" s="257"/>
      <c r="AI1038" s="273" t="s">
        <v>4050</v>
      </c>
      <c r="AJ1038" s="255"/>
    </row>
    <row r="1039" ht="15.75" customHeight="1">
      <c r="A1039" s="290" t="s">
        <v>4771</v>
      </c>
      <c r="B1039" s="266">
        <f t="shared" si="73"/>
        <v>14.431253</v>
      </c>
      <c r="C1039" s="249">
        <f t="shared" si="88"/>
        <v>0.4123215143</v>
      </c>
      <c r="D1039" s="250">
        <f t="shared" si="3"/>
        <v>0.4123215143</v>
      </c>
      <c r="E1039" s="251">
        <v>35.0</v>
      </c>
      <c r="F1039" s="251">
        <f t="shared" si="75"/>
        <v>10.219501</v>
      </c>
      <c r="G1039" s="48">
        <f t="shared" si="5"/>
        <v>0.7081506367</v>
      </c>
      <c r="H1039" s="111">
        <f t="shared" si="6"/>
        <v>4.211752</v>
      </c>
      <c r="I1039" s="252">
        <f t="shared" si="97"/>
        <v>0.2918493633</v>
      </c>
      <c r="J1039" s="266">
        <f t="shared" si="98"/>
        <v>14431253</v>
      </c>
      <c r="K1039" s="255">
        <v>2015.0</v>
      </c>
      <c r="L1039" s="254" t="s">
        <v>20</v>
      </c>
      <c r="M1039" s="267"/>
      <c r="N1039" s="267"/>
      <c r="O1039" s="267"/>
      <c r="P1039" s="267">
        <v>11.0</v>
      </c>
      <c r="Q1039" s="255">
        <v>32.0</v>
      </c>
      <c r="R1039" s="255">
        <f t="shared" si="90"/>
        <v>21.5</v>
      </c>
      <c r="S1039" s="288">
        <v>27.0</v>
      </c>
      <c r="T1039" s="255">
        <v>38.0</v>
      </c>
      <c r="U1039" s="33">
        <f t="shared" si="99"/>
        <v>-11</v>
      </c>
      <c r="V1039" s="255">
        <f t="shared" si="100"/>
        <v>32.5</v>
      </c>
      <c r="W1039" s="33">
        <f t="shared" si="101"/>
        <v>-11</v>
      </c>
      <c r="X1039" s="264" t="s">
        <v>1543</v>
      </c>
      <c r="Y1039" s="264" t="s">
        <v>1543</v>
      </c>
      <c r="Z1039" s="264" t="s">
        <v>1540</v>
      </c>
      <c r="AA1039" s="251">
        <f t="shared" si="80"/>
        <v>4.772613</v>
      </c>
      <c r="AB1039" s="266">
        <v>4772613.0</v>
      </c>
      <c r="AC1039" s="49">
        <v>1.0219501E7</v>
      </c>
      <c r="AD1039" s="251">
        <f t="shared" si="108"/>
        <v>4.211752</v>
      </c>
      <c r="AE1039" s="49">
        <v>4211752.0</v>
      </c>
      <c r="AF1039" s="258">
        <f t="shared" si="102"/>
        <v>0.1363603714</v>
      </c>
      <c r="AG1039" s="257"/>
      <c r="AH1039" s="257"/>
      <c r="AI1039" s="273" t="s">
        <v>4772</v>
      </c>
      <c r="AJ1039" s="255"/>
    </row>
    <row r="1040" ht="15.75" customHeight="1">
      <c r="A1040" s="290" t="s">
        <v>2964</v>
      </c>
      <c r="B1040" s="266">
        <f t="shared" si="73"/>
        <v>107.186653</v>
      </c>
      <c r="C1040" s="249">
        <f t="shared" si="88"/>
        <v>2.896936568</v>
      </c>
      <c r="D1040" s="250">
        <f t="shared" si="3"/>
        <v>2.896936568</v>
      </c>
      <c r="E1040" s="251">
        <v>37.0</v>
      </c>
      <c r="F1040" s="251">
        <f t="shared" si="75"/>
        <v>96.986653</v>
      </c>
      <c r="G1040" s="48">
        <f t="shared" si="5"/>
        <v>0.9048388982</v>
      </c>
      <c r="H1040" s="111">
        <f t="shared" si="6"/>
        <v>10.2</v>
      </c>
      <c r="I1040" s="252">
        <f t="shared" si="97"/>
        <v>0.09516110182</v>
      </c>
      <c r="J1040" s="266">
        <f t="shared" si="98"/>
        <v>107186653</v>
      </c>
      <c r="K1040" s="255">
        <v>2015.0</v>
      </c>
      <c r="L1040" s="254" t="s">
        <v>20</v>
      </c>
      <c r="M1040" s="267"/>
      <c r="N1040" s="267"/>
      <c r="O1040" s="267"/>
      <c r="P1040" s="267">
        <v>93.0</v>
      </c>
      <c r="Q1040" s="255">
        <v>82.0</v>
      </c>
      <c r="R1040" s="255">
        <f t="shared" si="90"/>
        <v>87.5</v>
      </c>
      <c r="S1040" s="255">
        <v>92.0</v>
      </c>
      <c r="T1040" s="255">
        <v>86.0</v>
      </c>
      <c r="U1040" s="33">
        <f t="shared" si="99"/>
        <v>6</v>
      </c>
      <c r="V1040" s="255">
        <f t="shared" si="100"/>
        <v>89</v>
      </c>
      <c r="W1040" s="33">
        <f t="shared" si="101"/>
        <v>-1.5</v>
      </c>
      <c r="X1040" s="264" t="s">
        <v>1565</v>
      </c>
      <c r="Y1040" s="264" t="s">
        <v>1565</v>
      </c>
      <c r="Z1040" s="264" t="s">
        <v>1550</v>
      </c>
      <c r="AA1040" s="251">
        <f t="shared" si="80"/>
        <v>29.632823</v>
      </c>
      <c r="AB1040" s="266">
        <v>2.9632823E7</v>
      </c>
      <c r="AC1040" s="49">
        <v>9.6986653E7</v>
      </c>
      <c r="AD1040" s="251">
        <f t="shared" si="108"/>
        <v>10.2</v>
      </c>
      <c r="AE1040" s="49">
        <v>1.02E7</v>
      </c>
      <c r="AF1040" s="258">
        <f t="shared" si="102"/>
        <v>0.8008871081</v>
      </c>
      <c r="AG1040" s="257"/>
      <c r="AH1040" s="257"/>
      <c r="AI1040" s="273" t="s">
        <v>2965</v>
      </c>
      <c r="AJ1040" s="255"/>
    </row>
    <row r="1041" ht="15.75" customHeight="1">
      <c r="A1041" s="290" t="s">
        <v>4585</v>
      </c>
      <c r="B1041" s="266">
        <f t="shared" si="73"/>
        <v>26.25002</v>
      </c>
      <c r="C1041" s="249">
        <f t="shared" si="88"/>
        <v>0.70946</v>
      </c>
      <c r="D1041" s="250">
        <f t="shared" si="3"/>
        <v>0.70946</v>
      </c>
      <c r="E1041" s="111">
        <v>37.0</v>
      </c>
      <c r="F1041" s="251">
        <f t="shared" si="75"/>
        <v>21.067116</v>
      </c>
      <c r="G1041" s="48">
        <f t="shared" si="5"/>
        <v>0.8025561885</v>
      </c>
      <c r="H1041" s="111">
        <f t="shared" si="6"/>
        <v>5.182904</v>
      </c>
      <c r="I1041" s="252">
        <f t="shared" si="97"/>
        <v>0.1974438115</v>
      </c>
      <c r="J1041" s="266">
        <f t="shared" si="98"/>
        <v>26250020</v>
      </c>
      <c r="K1041" s="255">
        <v>2015.0</v>
      </c>
      <c r="L1041" s="254" t="s">
        <v>20</v>
      </c>
      <c r="M1041" s="267"/>
      <c r="N1041" s="267"/>
      <c r="O1041" s="267"/>
      <c r="P1041" s="267">
        <v>19.0</v>
      </c>
      <c r="Q1041" s="255">
        <v>40.0</v>
      </c>
      <c r="R1041" s="255">
        <f t="shared" si="90"/>
        <v>29.5</v>
      </c>
      <c r="S1041" s="33">
        <v>31.0</v>
      </c>
      <c r="T1041" s="255">
        <v>44.0</v>
      </c>
      <c r="U1041" s="33">
        <f t="shared" si="99"/>
        <v>-13</v>
      </c>
      <c r="V1041" s="255">
        <f t="shared" si="100"/>
        <v>37.5</v>
      </c>
      <c r="W1041" s="33">
        <f t="shared" si="101"/>
        <v>-8</v>
      </c>
      <c r="X1041" s="264" t="s">
        <v>1543</v>
      </c>
      <c r="Y1041" s="264" t="s">
        <v>1626</v>
      </c>
      <c r="Z1041" s="264" t="s">
        <v>1540</v>
      </c>
      <c r="AA1041" s="251">
        <f t="shared" si="80"/>
        <v>9.670235</v>
      </c>
      <c r="AB1041" s="266">
        <v>9670235.0</v>
      </c>
      <c r="AC1041" s="49">
        <v>2.1067116E7</v>
      </c>
      <c r="AD1041" s="251">
        <f t="shared" si="108"/>
        <v>5.182904</v>
      </c>
      <c r="AE1041" s="49">
        <v>5182904.0</v>
      </c>
      <c r="AF1041" s="258">
        <f t="shared" si="102"/>
        <v>0.2613577027</v>
      </c>
      <c r="AG1041" s="257"/>
      <c r="AH1041" s="257"/>
      <c r="AI1041" s="273" t="s">
        <v>4586</v>
      </c>
      <c r="AJ1041" s="255"/>
    </row>
    <row r="1042" ht="15.75" customHeight="1">
      <c r="A1042" s="290" t="s">
        <v>4854</v>
      </c>
      <c r="B1042" s="266">
        <f t="shared" si="73"/>
        <v>9.579772</v>
      </c>
      <c r="C1042" s="249">
        <f t="shared" si="88"/>
        <v>0.2589127568</v>
      </c>
      <c r="D1042" s="250">
        <f t="shared" si="3"/>
        <v>0.2589127568</v>
      </c>
      <c r="E1042" s="111">
        <v>37.0</v>
      </c>
      <c r="F1042" s="251">
        <f t="shared" si="75"/>
        <v>5.002521</v>
      </c>
      <c r="G1042" s="48">
        <f t="shared" si="5"/>
        <v>0.5221962485</v>
      </c>
      <c r="H1042" s="111">
        <f t="shared" si="6"/>
        <v>4.577251</v>
      </c>
      <c r="I1042" s="252">
        <f t="shared" si="97"/>
        <v>0.4778037515</v>
      </c>
      <c r="J1042" s="266">
        <f t="shared" si="98"/>
        <v>9579772</v>
      </c>
      <c r="K1042" s="255">
        <v>2015.0</v>
      </c>
      <c r="L1042" s="254" t="s">
        <v>20</v>
      </c>
      <c r="M1042" s="267"/>
      <c r="N1042" s="267"/>
      <c r="O1042" s="267"/>
      <c r="P1042" s="267">
        <v>28.0</v>
      </c>
      <c r="Q1042" s="255">
        <v>42.0</v>
      </c>
      <c r="R1042" s="255">
        <f t="shared" si="90"/>
        <v>35</v>
      </c>
      <c r="S1042" s="33">
        <v>89.0</v>
      </c>
      <c r="T1042" s="255">
        <v>44.0</v>
      </c>
      <c r="U1042" s="33">
        <f t="shared" si="99"/>
        <v>45</v>
      </c>
      <c r="V1042" s="255">
        <f t="shared" si="100"/>
        <v>66.5</v>
      </c>
      <c r="W1042" s="33">
        <f t="shared" si="101"/>
        <v>-31.5</v>
      </c>
      <c r="X1042" s="264" t="s">
        <v>1543</v>
      </c>
      <c r="Y1042" s="264" t="s">
        <v>1543</v>
      </c>
      <c r="Z1042" s="264" t="s">
        <v>1540</v>
      </c>
      <c r="AA1042" s="251">
        <f t="shared" si="80"/>
        <v>5.002521</v>
      </c>
      <c r="AB1042" s="266">
        <v>5002521.0</v>
      </c>
      <c r="AC1042" s="49">
        <v>5002521.0</v>
      </c>
      <c r="AD1042" s="251">
        <f t="shared" si="108"/>
        <v>4.577251</v>
      </c>
      <c r="AE1042" s="49">
        <v>4577251.0</v>
      </c>
      <c r="AF1042" s="258">
        <f t="shared" si="102"/>
        <v>0.1352032703</v>
      </c>
      <c r="AG1042" s="257"/>
      <c r="AH1042" s="257"/>
      <c r="AI1042" s="273" t="s">
        <v>4855</v>
      </c>
      <c r="AJ1042" s="255"/>
    </row>
    <row r="1043" ht="15.75" customHeight="1">
      <c r="A1043" s="286" t="s">
        <v>279</v>
      </c>
      <c r="B1043" s="266">
        <f t="shared" si="73"/>
        <v>569.651467</v>
      </c>
      <c r="C1043" s="249">
        <f t="shared" si="88"/>
        <v>14.24128668</v>
      </c>
      <c r="D1043" s="250">
        <f t="shared" si="3"/>
        <v>14.24128668</v>
      </c>
      <c r="E1043" s="251">
        <v>40.0</v>
      </c>
      <c r="F1043" s="251">
        <f t="shared" si="75"/>
        <v>166.16723</v>
      </c>
      <c r="G1043" s="48">
        <f t="shared" si="5"/>
        <v>0.2916998193</v>
      </c>
      <c r="H1043" s="111">
        <f t="shared" si="6"/>
        <v>403.484237</v>
      </c>
      <c r="I1043" s="252">
        <f t="shared" si="97"/>
        <v>0.7083001807</v>
      </c>
      <c r="J1043" s="266">
        <f t="shared" si="98"/>
        <v>569651467</v>
      </c>
      <c r="K1043" s="255">
        <v>2015.0</v>
      </c>
      <c r="L1043" s="254" t="s">
        <v>20</v>
      </c>
      <c r="M1043" s="267"/>
      <c r="N1043" s="267"/>
      <c r="O1043" s="267"/>
      <c r="P1043" s="267">
        <v>24.0</v>
      </c>
      <c r="Q1043" s="255">
        <v>46.0</v>
      </c>
      <c r="R1043" s="277">
        <f t="shared" si="90"/>
        <v>35</v>
      </c>
      <c r="S1043" s="255">
        <v>42.0</v>
      </c>
      <c r="T1043" s="255">
        <v>31.0</v>
      </c>
      <c r="U1043" s="49">
        <f t="shared" si="99"/>
        <v>11</v>
      </c>
      <c r="V1043" s="255">
        <f t="shared" si="100"/>
        <v>36.5</v>
      </c>
      <c r="W1043" s="291">
        <f t="shared" si="101"/>
        <v>-1.5</v>
      </c>
      <c r="X1043" s="264" t="s">
        <v>1605</v>
      </c>
      <c r="Y1043" s="264" t="s">
        <v>1605</v>
      </c>
      <c r="Z1043" s="264" t="s">
        <v>1534</v>
      </c>
      <c r="AA1043" s="251">
        <f t="shared" si="80"/>
        <v>85.17145</v>
      </c>
      <c r="AB1043" s="266">
        <v>8.517145E7</v>
      </c>
      <c r="AC1043" s="49">
        <v>1.6616723E8</v>
      </c>
      <c r="AD1043" s="251">
        <f t="shared" si="108"/>
        <v>403.484237</v>
      </c>
      <c r="AE1043" s="49">
        <v>4.03484237E8</v>
      </c>
      <c r="AF1043" s="258">
        <f t="shared" si="102"/>
        <v>2.12928625</v>
      </c>
      <c r="AG1043" s="257"/>
      <c r="AH1043" s="257"/>
      <c r="AI1043" s="273" t="s">
        <v>1692</v>
      </c>
      <c r="AJ1043" s="255"/>
    </row>
    <row r="1044" ht="15.75" customHeight="1">
      <c r="A1044" s="286" t="s">
        <v>2448</v>
      </c>
      <c r="B1044" s="266">
        <f t="shared" si="73"/>
        <v>164.332</v>
      </c>
      <c r="C1044" s="249">
        <f t="shared" si="88"/>
        <v>4.1083</v>
      </c>
      <c r="D1044" s="250">
        <f t="shared" si="3"/>
        <v>4.1083</v>
      </c>
      <c r="E1044" s="111">
        <v>40.0</v>
      </c>
      <c r="F1044" s="251">
        <f t="shared" si="75"/>
        <v>72.232</v>
      </c>
      <c r="G1044" s="48">
        <f t="shared" si="5"/>
        <v>0.4395492053</v>
      </c>
      <c r="H1044" s="111">
        <f t="shared" si="6"/>
        <v>92.1</v>
      </c>
      <c r="I1044" s="252">
        <f t="shared" si="97"/>
        <v>0.5604507947</v>
      </c>
      <c r="J1044" s="266">
        <f t="shared" ref="J1044:J1045" si="109">SUM(AC1044+(AD1044*1000000))</f>
        <v>164332000</v>
      </c>
      <c r="K1044" s="255">
        <v>2015.0</v>
      </c>
      <c r="L1044" s="254" t="s">
        <v>20</v>
      </c>
      <c r="M1044" s="267"/>
      <c r="N1044" s="267"/>
      <c r="O1044" s="267"/>
      <c r="P1044" s="267">
        <v>92.0</v>
      </c>
      <c r="Q1044" s="255">
        <v>81.0</v>
      </c>
      <c r="R1044" s="277">
        <f t="shared" si="90"/>
        <v>86.5</v>
      </c>
      <c r="S1044" s="33">
        <v>98.0</v>
      </c>
      <c r="T1044" s="255">
        <v>80.0</v>
      </c>
      <c r="U1044" s="33">
        <f t="shared" si="99"/>
        <v>18</v>
      </c>
      <c r="V1044" s="255">
        <f t="shared" si="100"/>
        <v>89</v>
      </c>
      <c r="W1044" s="291">
        <f t="shared" si="101"/>
        <v>-2.5</v>
      </c>
      <c r="X1044" s="270" t="s">
        <v>1527</v>
      </c>
      <c r="Y1044" s="264" t="s">
        <v>2449</v>
      </c>
      <c r="Z1044" s="264" t="s">
        <v>1529</v>
      </c>
      <c r="AA1044" s="251">
        <f t="shared" si="80"/>
        <v>15.371203</v>
      </c>
      <c r="AB1044" s="266">
        <v>1.5371203E7</v>
      </c>
      <c r="AC1044" s="49">
        <v>7.2232E7</v>
      </c>
      <c r="AD1044" s="251">
        <v>92.1</v>
      </c>
      <c r="AE1044" s="49">
        <v>9.21E7</v>
      </c>
      <c r="AF1044" s="258">
        <f t="shared" si="102"/>
        <v>0.384280075</v>
      </c>
      <c r="AG1044" s="257"/>
      <c r="AH1044" s="257"/>
      <c r="AI1044" s="273" t="s">
        <v>2450</v>
      </c>
      <c r="AJ1044" s="255"/>
    </row>
    <row r="1045" ht="15.75" customHeight="1">
      <c r="A1045" s="290" t="s">
        <v>3016</v>
      </c>
      <c r="B1045" s="266">
        <f t="shared" si="73"/>
        <v>111.711453</v>
      </c>
      <c r="C1045" s="249">
        <f t="shared" si="88"/>
        <v>2.792786325</v>
      </c>
      <c r="D1045" s="250">
        <f t="shared" si="3"/>
        <v>2.792786325</v>
      </c>
      <c r="E1045" s="111">
        <v>40.0</v>
      </c>
      <c r="F1045" s="251">
        <f t="shared" si="75"/>
        <v>90.411453</v>
      </c>
      <c r="G1045" s="48">
        <f t="shared" si="5"/>
        <v>0.8093302036</v>
      </c>
      <c r="H1045" s="111">
        <f t="shared" si="6"/>
        <v>21.3</v>
      </c>
      <c r="I1045" s="252">
        <f t="shared" si="97"/>
        <v>0.1906697964</v>
      </c>
      <c r="J1045" s="266">
        <f t="shared" si="109"/>
        <v>111711453</v>
      </c>
      <c r="K1045" s="255">
        <v>2015.0</v>
      </c>
      <c r="L1045" s="254" t="s">
        <v>20</v>
      </c>
      <c r="M1045" s="267"/>
      <c r="N1045" s="267"/>
      <c r="O1045" s="267"/>
      <c r="P1045" s="267">
        <v>29.0</v>
      </c>
      <c r="Q1045" s="255">
        <v>34.0</v>
      </c>
      <c r="R1045" s="255">
        <f t="shared" si="90"/>
        <v>31.5</v>
      </c>
      <c r="S1045" s="33">
        <v>48.0</v>
      </c>
      <c r="T1045" s="33">
        <v>38.0</v>
      </c>
      <c r="U1045" s="33">
        <f t="shared" si="99"/>
        <v>10</v>
      </c>
      <c r="V1045" s="255">
        <f t="shared" si="100"/>
        <v>43</v>
      </c>
      <c r="W1045" s="33">
        <f t="shared" si="101"/>
        <v>-11.5</v>
      </c>
      <c r="X1045" s="264" t="s">
        <v>1543</v>
      </c>
      <c r="Y1045" s="264" t="s">
        <v>1543</v>
      </c>
      <c r="Z1045" s="264" t="s">
        <v>1540</v>
      </c>
      <c r="AA1045" s="251">
        <f t="shared" si="80"/>
        <v>33.803253</v>
      </c>
      <c r="AB1045" s="266">
        <v>3.3803253E7</v>
      </c>
      <c r="AC1045" s="49">
        <v>9.0411453E7</v>
      </c>
      <c r="AD1045" s="251">
        <f t="shared" ref="AD1045:AD1046" si="110">AE1045/1000000</f>
        <v>21.3</v>
      </c>
      <c r="AE1045" s="49">
        <v>2.13E7</v>
      </c>
      <c r="AF1045" s="258">
        <f t="shared" si="102"/>
        <v>0.845081325</v>
      </c>
      <c r="AG1045" s="257"/>
      <c r="AH1045" s="257"/>
      <c r="AI1045" s="273" t="s">
        <v>3017</v>
      </c>
      <c r="AJ1045" s="255"/>
    </row>
    <row r="1046" ht="15.75" customHeight="1">
      <c r="A1046" s="290" t="s">
        <v>4514</v>
      </c>
      <c r="B1046" s="266">
        <f t="shared" si="73"/>
        <v>33.136642</v>
      </c>
      <c r="C1046" s="249">
        <f t="shared" si="88"/>
        <v>0.82841605</v>
      </c>
      <c r="D1046" s="250">
        <f t="shared" si="3"/>
        <v>0.82841605</v>
      </c>
      <c r="E1046" s="251">
        <v>40.0</v>
      </c>
      <c r="F1046" s="251">
        <f t="shared" si="75"/>
        <v>5.773519</v>
      </c>
      <c r="G1046" s="48">
        <f t="shared" si="5"/>
        <v>0.1742336776</v>
      </c>
      <c r="H1046" s="111">
        <f t="shared" si="6"/>
        <v>27.363123</v>
      </c>
      <c r="I1046" s="252">
        <f t="shared" si="97"/>
        <v>0.8257663224</v>
      </c>
      <c r="J1046" s="266">
        <f t="shared" ref="J1046:J1057" si="111">SUM(AC1046+AD1046*1000000)</f>
        <v>33136642</v>
      </c>
      <c r="K1046" s="255">
        <v>2015.0</v>
      </c>
      <c r="L1046" s="254" t="s">
        <v>20</v>
      </c>
      <c r="M1046" s="267"/>
      <c r="N1046" s="267"/>
      <c r="O1046" s="267"/>
      <c r="P1046" s="267">
        <v>27.0</v>
      </c>
      <c r="Q1046" s="255">
        <v>36.0</v>
      </c>
      <c r="R1046" s="255">
        <f t="shared" si="90"/>
        <v>31.5</v>
      </c>
      <c r="S1046" s="255">
        <v>42.0</v>
      </c>
      <c r="T1046" s="255">
        <v>53.0</v>
      </c>
      <c r="U1046" s="33">
        <f t="shared" si="99"/>
        <v>-11</v>
      </c>
      <c r="V1046" s="255">
        <f t="shared" si="100"/>
        <v>47.5</v>
      </c>
      <c r="W1046" s="33">
        <f t="shared" si="101"/>
        <v>-16</v>
      </c>
      <c r="X1046" s="264" t="s">
        <v>1565</v>
      </c>
      <c r="Y1046" s="264" t="s">
        <v>1565</v>
      </c>
      <c r="Z1046" s="264" t="s">
        <v>1534</v>
      </c>
      <c r="AA1046" s="251">
        <f t="shared" si="80"/>
        <v>2.469341</v>
      </c>
      <c r="AB1046" s="266">
        <v>2469341.0</v>
      </c>
      <c r="AC1046" s="49">
        <v>5773519.0</v>
      </c>
      <c r="AD1046" s="251">
        <f t="shared" si="110"/>
        <v>27.363123</v>
      </c>
      <c r="AE1046" s="49">
        <v>2.7363123E7</v>
      </c>
      <c r="AF1046" s="258">
        <f t="shared" si="102"/>
        <v>0.061733525</v>
      </c>
      <c r="AG1046" s="264" t="s">
        <v>1608</v>
      </c>
      <c r="AH1046" s="264" t="s">
        <v>4515</v>
      </c>
      <c r="AI1046" s="273" t="s">
        <v>4516</v>
      </c>
      <c r="AJ1046" s="255"/>
    </row>
    <row r="1047" ht="15.75" customHeight="1">
      <c r="A1047" s="290" t="s">
        <v>4769</v>
      </c>
      <c r="B1047" s="266">
        <f t="shared" si="73"/>
        <v>16.564749</v>
      </c>
      <c r="C1047" s="249">
        <f t="shared" si="88"/>
        <v>0.414118725</v>
      </c>
      <c r="D1047" s="250">
        <f t="shared" si="3"/>
        <v>0.414118725</v>
      </c>
      <c r="E1047" s="111">
        <v>40.0</v>
      </c>
      <c r="F1047" s="251">
        <f t="shared" si="75"/>
        <v>10.664749</v>
      </c>
      <c r="G1047" s="48">
        <f t="shared" si="5"/>
        <v>0.6438219499</v>
      </c>
      <c r="H1047" s="111">
        <f t="shared" si="6"/>
        <v>5.9</v>
      </c>
      <c r="I1047" s="252">
        <f t="shared" si="97"/>
        <v>0.3561780501</v>
      </c>
      <c r="J1047" s="266">
        <f t="shared" si="111"/>
        <v>16564749</v>
      </c>
      <c r="K1047" s="255">
        <v>2015.0</v>
      </c>
      <c r="L1047" s="254" t="s">
        <v>20</v>
      </c>
      <c r="M1047" s="267"/>
      <c r="N1047" s="267"/>
      <c r="O1047" s="267"/>
      <c r="P1047" s="267">
        <v>16.0</v>
      </c>
      <c r="Q1047" s="255">
        <v>39.0</v>
      </c>
      <c r="R1047" s="255">
        <f t="shared" si="90"/>
        <v>27.5</v>
      </c>
      <c r="S1047" s="33">
        <v>34.0</v>
      </c>
      <c r="T1047" s="255">
        <v>45.0</v>
      </c>
      <c r="U1047" s="33">
        <f t="shared" si="99"/>
        <v>-11</v>
      </c>
      <c r="V1047" s="255">
        <f t="shared" si="100"/>
        <v>39.5</v>
      </c>
      <c r="W1047" s="33">
        <f t="shared" si="101"/>
        <v>-12</v>
      </c>
      <c r="X1047" s="270" t="s">
        <v>1527</v>
      </c>
      <c r="Y1047" s="264" t="s">
        <v>1527</v>
      </c>
      <c r="Z1047" s="264" t="s">
        <v>1534</v>
      </c>
      <c r="AA1047" s="251">
        <f t="shared" si="80"/>
        <v>5.028702</v>
      </c>
      <c r="AB1047" s="266">
        <v>5028702.0</v>
      </c>
      <c r="AC1047" s="49">
        <v>1.0664749E7</v>
      </c>
      <c r="AD1047" s="111">
        <v>5.9</v>
      </c>
      <c r="AE1047" s="49">
        <f>SUM(AD1047*1000000)</f>
        <v>5900000</v>
      </c>
      <c r="AF1047" s="258">
        <f t="shared" si="102"/>
        <v>0.12571755</v>
      </c>
      <c r="AG1047" s="257"/>
      <c r="AH1047" s="257"/>
      <c r="AI1047" s="273" t="s">
        <v>4770</v>
      </c>
      <c r="AJ1047" s="255"/>
    </row>
    <row r="1048" ht="15.75" customHeight="1">
      <c r="A1048" s="290" t="s">
        <v>3505</v>
      </c>
      <c r="B1048" s="266">
        <f t="shared" si="73"/>
        <v>102.069268</v>
      </c>
      <c r="C1048" s="249">
        <f t="shared" si="88"/>
        <v>2.083046286</v>
      </c>
      <c r="D1048" s="250">
        <f t="shared" si="3"/>
        <v>2.083046286</v>
      </c>
      <c r="E1048" s="111">
        <v>49.0</v>
      </c>
      <c r="F1048" s="251">
        <f t="shared" si="75"/>
        <v>31.569268</v>
      </c>
      <c r="G1048" s="48">
        <f t="shared" si="5"/>
        <v>0.3092925875</v>
      </c>
      <c r="H1048" s="111">
        <f t="shared" si="6"/>
        <v>70.5</v>
      </c>
      <c r="I1048" s="252">
        <f t="shared" si="97"/>
        <v>0.6907074125</v>
      </c>
      <c r="J1048" s="266">
        <f t="shared" si="111"/>
        <v>102069268</v>
      </c>
      <c r="K1048" s="255">
        <v>2015.0</v>
      </c>
      <c r="L1048" s="254" t="s">
        <v>20</v>
      </c>
      <c r="M1048" s="267"/>
      <c r="N1048" s="267"/>
      <c r="O1048" s="267"/>
      <c r="P1048" s="267">
        <v>31.0</v>
      </c>
      <c r="Q1048" s="255">
        <v>41.0</v>
      </c>
      <c r="R1048" s="277">
        <f t="shared" si="90"/>
        <v>36</v>
      </c>
      <c r="S1048" s="33">
        <v>57.0</v>
      </c>
      <c r="T1048" s="255">
        <v>73.0</v>
      </c>
      <c r="U1048" s="33">
        <f t="shared" si="99"/>
        <v>-16</v>
      </c>
      <c r="V1048" s="255">
        <f t="shared" si="100"/>
        <v>65</v>
      </c>
      <c r="W1048" s="291">
        <f t="shared" si="101"/>
        <v>-29</v>
      </c>
      <c r="X1048" s="264" t="s">
        <v>1629</v>
      </c>
      <c r="Y1048" s="264" t="s">
        <v>1684</v>
      </c>
      <c r="Z1048" s="264" t="s">
        <v>1534</v>
      </c>
      <c r="AA1048" s="251">
        <f t="shared" si="80"/>
        <v>13.346782</v>
      </c>
      <c r="AB1048" s="266">
        <v>1.3346782E7</v>
      </c>
      <c r="AC1048" s="49">
        <v>3.1569268E7</v>
      </c>
      <c r="AD1048" s="251">
        <f t="shared" ref="AD1048:AD1069" si="112">AE1048/1000000</f>
        <v>70.5</v>
      </c>
      <c r="AE1048" s="49">
        <v>7.05E7</v>
      </c>
      <c r="AF1048" s="258">
        <f t="shared" si="102"/>
        <v>0.2723833061</v>
      </c>
      <c r="AG1048" s="257"/>
      <c r="AH1048" s="257"/>
      <c r="AI1048" s="273" t="s">
        <v>3506</v>
      </c>
      <c r="AJ1048" s="255"/>
    </row>
    <row r="1049" ht="15.75" customHeight="1">
      <c r="A1049" s="286" t="s">
        <v>2256</v>
      </c>
      <c r="B1049" s="266">
        <f t="shared" si="73"/>
        <v>240.360392</v>
      </c>
      <c r="C1049" s="276">
        <f t="shared" si="88"/>
        <v>4.80720784</v>
      </c>
      <c r="D1049" s="250">
        <f t="shared" si="3"/>
        <v>4.80720784</v>
      </c>
      <c r="E1049" s="251">
        <v>50.0</v>
      </c>
      <c r="F1049" s="251">
        <f t="shared" si="75"/>
        <v>150.357137</v>
      </c>
      <c r="G1049" s="48">
        <f t="shared" si="5"/>
        <v>0.625548726</v>
      </c>
      <c r="H1049" s="111">
        <f t="shared" si="6"/>
        <v>90.003255</v>
      </c>
      <c r="I1049" s="252">
        <f t="shared" si="97"/>
        <v>0.374451274</v>
      </c>
      <c r="J1049" s="266">
        <f t="shared" si="111"/>
        <v>240360392</v>
      </c>
      <c r="K1049" s="255">
        <v>2015.0</v>
      </c>
      <c r="L1049" s="254" t="s">
        <v>20</v>
      </c>
      <c r="M1049" s="267"/>
      <c r="N1049" s="267"/>
      <c r="O1049" s="267"/>
      <c r="P1049" s="267">
        <v>30.0</v>
      </c>
      <c r="Q1049" s="255">
        <v>42.0</v>
      </c>
      <c r="R1049" s="277">
        <f t="shared" si="90"/>
        <v>36</v>
      </c>
      <c r="S1049" s="255">
        <v>64.0</v>
      </c>
      <c r="T1049" s="255">
        <v>60.0</v>
      </c>
      <c r="U1049" s="33">
        <f t="shared" si="99"/>
        <v>4</v>
      </c>
      <c r="V1049" s="255">
        <f t="shared" si="100"/>
        <v>62</v>
      </c>
      <c r="W1049" s="291">
        <f t="shared" si="101"/>
        <v>-26</v>
      </c>
      <c r="X1049" s="264" t="s">
        <v>1543</v>
      </c>
      <c r="Y1049" s="264" t="s">
        <v>1543</v>
      </c>
      <c r="Z1049" s="264" t="s">
        <v>1540</v>
      </c>
      <c r="AA1049" s="251">
        <f t="shared" si="80"/>
        <v>38.740203</v>
      </c>
      <c r="AB1049" s="266">
        <v>3.8740203E7</v>
      </c>
      <c r="AC1049" s="49">
        <v>1.50357137E8</v>
      </c>
      <c r="AD1049" s="251">
        <f t="shared" si="112"/>
        <v>90.003255</v>
      </c>
      <c r="AE1049" s="49">
        <v>9.0003255E7</v>
      </c>
      <c r="AF1049" s="252">
        <f t="shared" si="102"/>
        <v>0.77480406</v>
      </c>
      <c r="AG1049" s="257"/>
      <c r="AH1049" s="257"/>
      <c r="AI1049" s="259" t="s">
        <v>2257</v>
      </c>
      <c r="AJ1049" s="255"/>
    </row>
    <row r="1050" ht="15.75" customHeight="1">
      <c r="A1050" s="290" t="s">
        <v>2821</v>
      </c>
      <c r="B1050" s="266">
        <f t="shared" si="73"/>
        <v>158.762963</v>
      </c>
      <c r="C1050" s="249">
        <f t="shared" si="88"/>
        <v>3.17525926</v>
      </c>
      <c r="D1050" s="250">
        <f t="shared" si="3"/>
        <v>3.17525926</v>
      </c>
      <c r="E1050" s="111">
        <v>50.0</v>
      </c>
      <c r="F1050" s="251">
        <f t="shared" si="75"/>
        <v>53.862963</v>
      </c>
      <c r="G1050" s="48">
        <f t="shared" si="5"/>
        <v>0.3392665517</v>
      </c>
      <c r="H1050" s="111">
        <f t="shared" si="6"/>
        <v>104.9</v>
      </c>
      <c r="I1050" s="252">
        <f t="shared" si="97"/>
        <v>0.6607334483</v>
      </c>
      <c r="J1050" s="266">
        <f t="shared" si="111"/>
        <v>158762963</v>
      </c>
      <c r="K1050" s="255">
        <v>2015.0</v>
      </c>
      <c r="L1050" s="254" t="s">
        <v>20</v>
      </c>
      <c r="M1050" s="267"/>
      <c r="N1050" s="267"/>
      <c r="O1050" s="267"/>
      <c r="P1050" s="267">
        <v>57.0</v>
      </c>
      <c r="Q1050" s="255">
        <v>56.0</v>
      </c>
      <c r="R1050" s="277">
        <f t="shared" si="90"/>
        <v>56.5</v>
      </c>
      <c r="S1050" s="33">
        <v>54.0</v>
      </c>
      <c r="T1050" s="255">
        <v>62.0</v>
      </c>
      <c r="U1050" s="33">
        <f t="shared" si="99"/>
        <v>-8</v>
      </c>
      <c r="V1050" s="255">
        <f t="shared" si="100"/>
        <v>58</v>
      </c>
      <c r="W1050" s="291">
        <f t="shared" si="101"/>
        <v>-1.5</v>
      </c>
      <c r="X1050" s="264" t="s">
        <v>1543</v>
      </c>
      <c r="Y1050" s="264" t="s">
        <v>1543</v>
      </c>
      <c r="Z1050" s="264" t="s">
        <v>1540</v>
      </c>
      <c r="AA1050" s="251">
        <f t="shared" si="80"/>
        <v>18.685137</v>
      </c>
      <c r="AB1050" s="266">
        <v>1.8685137E7</v>
      </c>
      <c r="AC1050" s="49">
        <v>5.3862963E7</v>
      </c>
      <c r="AD1050" s="251">
        <f t="shared" si="112"/>
        <v>104.9</v>
      </c>
      <c r="AE1050" s="49">
        <v>1.049E8</v>
      </c>
      <c r="AF1050" s="258">
        <f t="shared" si="102"/>
        <v>0.37370274</v>
      </c>
      <c r="AG1050" s="257"/>
      <c r="AH1050" s="257"/>
      <c r="AI1050" s="273" t="s">
        <v>2822</v>
      </c>
      <c r="AJ1050" s="255"/>
    </row>
    <row r="1051" ht="15.75" customHeight="1">
      <c r="A1051" s="290" t="s">
        <v>4016</v>
      </c>
      <c r="B1051" s="266">
        <f t="shared" si="73"/>
        <v>71.561644</v>
      </c>
      <c r="C1051" s="249">
        <f t="shared" si="88"/>
        <v>1.43123288</v>
      </c>
      <c r="D1051" s="250">
        <f t="shared" si="3"/>
        <v>1.43123288</v>
      </c>
      <c r="E1051" s="111">
        <v>50.0</v>
      </c>
      <c r="F1051" s="251">
        <f t="shared" si="75"/>
        <v>26.461644</v>
      </c>
      <c r="G1051" s="48">
        <f t="shared" si="5"/>
        <v>0.3697741209</v>
      </c>
      <c r="H1051" s="111">
        <f t="shared" si="6"/>
        <v>45.1</v>
      </c>
      <c r="I1051" s="252">
        <f t="shared" si="97"/>
        <v>0.6302258791</v>
      </c>
      <c r="J1051" s="266">
        <f t="shared" si="111"/>
        <v>71561644</v>
      </c>
      <c r="K1051" s="255">
        <v>2015.0</v>
      </c>
      <c r="L1051" s="254" t="s">
        <v>20</v>
      </c>
      <c r="M1051" s="267"/>
      <c r="N1051" s="267"/>
      <c r="O1051" s="267"/>
      <c r="P1051" s="267">
        <v>60.0</v>
      </c>
      <c r="Q1051" s="255">
        <v>59.0</v>
      </c>
      <c r="R1051" s="255">
        <f t="shared" si="90"/>
        <v>59.5</v>
      </c>
      <c r="S1051" s="33">
        <v>58.0</v>
      </c>
      <c r="T1051" s="255">
        <v>75.0</v>
      </c>
      <c r="U1051" s="33">
        <f t="shared" si="99"/>
        <v>-17</v>
      </c>
      <c r="V1051" s="255">
        <f t="shared" si="100"/>
        <v>66.5</v>
      </c>
      <c r="W1051" s="33">
        <f t="shared" si="101"/>
        <v>-7</v>
      </c>
      <c r="X1051" s="264" t="s">
        <v>1602</v>
      </c>
      <c r="Y1051" s="264" t="s">
        <v>1602</v>
      </c>
      <c r="Z1051" s="264" t="s">
        <v>1540</v>
      </c>
      <c r="AA1051" s="251">
        <f t="shared" si="80"/>
        <v>11.012305</v>
      </c>
      <c r="AB1051" s="266">
        <v>1.1012305E7</v>
      </c>
      <c r="AC1051" s="49">
        <v>2.6461644E7</v>
      </c>
      <c r="AD1051" s="251">
        <f t="shared" si="112"/>
        <v>45.1</v>
      </c>
      <c r="AE1051" s="49">
        <v>4.51E7</v>
      </c>
      <c r="AF1051" s="258">
        <f t="shared" si="102"/>
        <v>0.2202461</v>
      </c>
      <c r="AG1051" s="257"/>
      <c r="AH1051" s="257"/>
      <c r="AI1051" s="273" t="s">
        <v>4017</v>
      </c>
      <c r="AJ1051" s="255"/>
    </row>
    <row r="1052" ht="15.75" customHeight="1">
      <c r="A1052" s="290" t="s">
        <v>3940</v>
      </c>
      <c r="B1052" s="266">
        <f t="shared" si="73"/>
        <v>80.353408</v>
      </c>
      <c r="C1052" s="249">
        <f t="shared" si="88"/>
        <v>1.516102038</v>
      </c>
      <c r="D1052" s="250">
        <f t="shared" si="3"/>
        <v>1.516102038</v>
      </c>
      <c r="E1052" s="111">
        <v>53.0</v>
      </c>
      <c r="F1052" s="251">
        <f t="shared" si="75"/>
        <v>61.853408</v>
      </c>
      <c r="G1052" s="48">
        <f t="shared" si="5"/>
        <v>0.769767077</v>
      </c>
      <c r="H1052" s="111">
        <f t="shared" si="6"/>
        <v>18.5</v>
      </c>
      <c r="I1052" s="252">
        <f t="shared" si="97"/>
        <v>0.230232923</v>
      </c>
      <c r="J1052" s="266">
        <f t="shared" si="111"/>
        <v>80353408</v>
      </c>
      <c r="K1052" s="255">
        <v>2015.0</v>
      </c>
      <c r="L1052" s="254" t="s">
        <v>20</v>
      </c>
      <c r="M1052" s="267"/>
      <c r="N1052" s="267"/>
      <c r="O1052" s="267"/>
      <c r="P1052" s="267">
        <v>76.0</v>
      </c>
      <c r="Q1052" s="255">
        <v>68.0</v>
      </c>
      <c r="R1052" s="255">
        <f t="shared" si="90"/>
        <v>72</v>
      </c>
      <c r="S1052" s="33">
        <v>97.0</v>
      </c>
      <c r="T1052" s="255">
        <v>77.0</v>
      </c>
      <c r="U1052" s="33">
        <f t="shared" si="99"/>
        <v>20</v>
      </c>
      <c r="V1052" s="255">
        <f t="shared" si="100"/>
        <v>87</v>
      </c>
      <c r="W1052" s="33">
        <f t="shared" si="101"/>
        <v>-15</v>
      </c>
      <c r="X1052" s="264" t="s">
        <v>1983</v>
      </c>
      <c r="Y1052" s="264" t="s">
        <v>2043</v>
      </c>
      <c r="Z1052" s="264" t="s">
        <v>1534</v>
      </c>
      <c r="AA1052" s="251">
        <f t="shared" si="80"/>
        <v>22.635037</v>
      </c>
      <c r="AB1052" s="266">
        <v>2.2635037E7</v>
      </c>
      <c r="AC1052" s="49">
        <v>6.1853408E7</v>
      </c>
      <c r="AD1052" s="251">
        <f t="shared" si="112"/>
        <v>18.5</v>
      </c>
      <c r="AE1052" s="49">
        <v>1.85E7</v>
      </c>
      <c r="AF1052" s="258">
        <f t="shared" si="102"/>
        <v>0.4270761698</v>
      </c>
      <c r="AG1052" s="257"/>
      <c r="AH1052" s="257"/>
      <c r="AI1052" s="273" t="s">
        <v>3941</v>
      </c>
      <c r="AJ1052" s="255"/>
    </row>
    <row r="1053" ht="15.75" customHeight="1">
      <c r="A1053" s="290" t="s">
        <v>2800</v>
      </c>
      <c r="B1053" s="266">
        <f t="shared" si="73"/>
        <v>176.88665</v>
      </c>
      <c r="C1053" s="249">
        <f t="shared" si="88"/>
        <v>3.216120909</v>
      </c>
      <c r="D1053" s="250">
        <f t="shared" si="3"/>
        <v>3.216120909</v>
      </c>
      <c r="E1053" s="111">
        <v>55.0</v>
      </c>
      <c r="F1053" s="251">
        <f t="shared" si="75"/>
        <v>42.39091</v>
      </c>
      <c r="G1053" s="48">
        <f t="shared" si="5"/>
        <v>0.2396501375</v>
      </c>
      <c r="H1053" s="111">
        <f t="shared" si="6"/>
        <v>134.49574</v>
      </c>
      <c r="I1053" s="252">
        <f t="shared" si="97"/>
        <v>0.7603498625</v>
      </c>
      <c r="J1053" s="266">
        <f t="shared" si="111"/>
        <v>176886650</v>
      </c>
      <c r="K1053" s="255">
        <v>2015.0</v>
      </c>
      <c r="L1053" s="254" t="s">
        <v>20</v>
      </c>
      <c r="M1053" s="267"/>
      <c r="N1053" s="267"/>
      <c r="O1053" s="267"/>
      <c r="P1053" s="267">
        <v>72.0</v>
      </c>
      <c r="Q1053" s="255">
        <v>64.0</v>
      </c>
      <c r="R1053" s="277">
        <f t="shared" si="90"/>
        <v>68</v>
      </c>
      <c r="S1053" s="33">
        <v>73.0</v>
      </c>
      <c r="T1053" s="255">
        <v>72.0</v>
      </c>
      <c r="U1053" s="33">
        <f t="shared" si="99"/>
        <v>1</v>
      </c>
      <c r="V1053" s="255">
        <f t="shared" si="100"/>
        <v>72.5</v>
      </c>
      <c r="W1053" s="291">
        <f t="shared" si="101"/>
        <v>-4.5</v>
      </c>
      <c r="X1053" s="270" t="s">
        <v>1527</v>
      </c>
      <c r="Y1053" s="264" t="s">
        <v>1527</v>
      </c>
      <c r="Z1053" s="264" t="s">
        <v>1529</v>
      </c>
      <c r="AA1053" s="251">
        <f t="shared" si="80"/>
        <v>13.242895</v>
      </c>
      <c r="AB1053" s="266">
        <v>1.3242895E7</v>
      </c>
      <c r="AC1053" s="49">
        <v>4.239091E7</v>
      </c>
      <c r="AD1053" s="251">
        <f t="shared" si="112"/>
        <v>134.49574</v>
      </c>
      <c r="AE1053" s="49">
        <v>1.3449574E8</v>
      </c>
      <c r="AF1053" s="258">
        <f t="shared" si="102"/>
        <v>0.2407799091</v>
      </c>
      <c r="AG1053" s="257"/>
      <c r="AH1053" s="257"/>
      <c r="AI1053" s="273" t="s">
        <v>2801</v>
      </c>
      <c r="AJ1053" s="255"/>
    </row>
    <row r="1054" ht="15.75" customHeight="1">
      <c r="A1054" s="290" t="s">
        <v>4259</v>
      </c>
      <c r="B1054" s="266">
        <f t="shared" si="73"/>
        <v>62.339084</v>
      </c>
      <c r="C1054" s="249">
        <f t="shared" si="88"/>
        <v>1.133437891</v>
      </c>
      <c r="D1054" s="250">
        <f t="shared" si="3"/>
        <v>1.133437891</v>
      </c>
      <c r="E1054" s="111">
        <v>55.0</v>
      </c>
      <c r="F1054" s="251">
        <f t="shared" si="75"/>
        <v>27.961325</v>
      </c>
      <c r="G1054" s="48">
        <f t="shared" si="5"/>
        <v>0.448536026</v>
      </c>
      <c r="H1054" s="111">
        <f t="shared" si="6"/>
        <v>34.377759</v>
      </c>
      <c r="I1054" s="252">
        <f t="shared" si="97"/>
        <v>0.551463974</v>
      </c>
      <c r="J1054" s="266">
        <f t="shared" si="111"/>
        <v>62339084</v>
      </c>
      <c r="K1054" s="255">
        <v>2015.0</v>
      </c>
      <c r="L1054" s="254" t="s">
        <v>20</v>
      </c>
      <c r="M1054" s="267"/>
      <c r="N1054" s="267"/>
      <c r="O1054" s="267"/>
      <c r="P1054" s="267">
        <v>69.0</v>
      </c>
      <c r="Q1054" s="255">
        <v>66.0</v>
      </c>
      <c r="R1054" s="255">
        <f t="shared" si="90"/>
        <v>67.5</v>
      </c>
      <c r="S1054" s="33">
        <v>62.0</v>
      </c>
      <c r="T1054" s="255">
        <v>73.0</v>
      </c>
      <c r="U1054" s="33">
        <f t="shared" si="99"/>
        <v>-11</v>
      </c>
      <c r="V1054" s="255">
        <f t="shared" si="100"/>
        <v>67.5</v>
      </c>
      <c r="W1054" s="33">
        <f t="shared" si="101"/>
        <v>0</v>
      </c>
      <c r="X1054" s="264" t="s">
        <v>1395</v>
      </c>
      <c r="Y1054" s="264" t="s">
        <v>1395</v>
      </c>
      <c r="Z1054" s="264" t="s">
        <v>1540</v>
      </c>
      <c r="AA1054" s="251">
        <f t="shared" si="80"/>
        <v>13.14331</v>
      </c>
      <c r="AB1054" s="266">
        <v>1.314331E7</v>
      </c>
      <c r="AC1054" s="49">
        <v>2.7961325E7</v>
      </c>
      <c r="AD1054" s="251">
        <f t="shared" si="112"/>
        <v>34.377759</v>
      </c>
      <c r="AE1054" s="49">
        <v>3.4377759E7</v>
      </c>
      <c r="AF1054" s="258">
        <f t="shared" si="102"/>
        <v>0.2389692727</v>
      </c>
      <c r="AG1054" s="257"/>
      <c r="AH1054" s="257"/>
      <c r="AI1054" s="273" t="s">
        <v>4260</v>
      </c>
      <c r="AJ1054" s="255"/>
    </row>
    <row r="1055" ht="15.75" customHeight="1">
      <c r="A1055" s="290" t="s">
        <v>4099</v>
      </c>
      <c r="B1055" s="266">
        <f t="shared" si="73"/>
        <v>76.036461</v>
      </c>
      <c r="C1055" s="249">
        <f t="shared" si="88"/>
        <v>1.310973466</v>
      </c>
      <c r="D1055" s="250">
        <f t="shared" si="3"/>
        <v>1.310973466</v>
      </c>
      <c r="E1055" s="111">
        <v>58.0</v>
      </c>
      <c r="F1055" s="251">
        <f t="shared" si="75"/>
        <v>57.436461</v>
      </c>
      <c r="G1055" s="48">
        <f t="shared" si="5"/>
        <v>0.7553805141</v>
      </c>
      <c r="H1055" s="111">
        <f t="shared" si="6"/>
        <v>18.6</v>
      </c>
      <c r="I1055" s="252">
        <f t="shared" si="97"/>
        <v>0.2446194859</v>
      </c>
      <c r="J1055" s="266">
        <f t="shared" si="111"/>
        <v>76036461</v>
      </c>
      <c r="K1055" s="255">
        <v>2015.0</v>
      </c>
      <c r="L1055" s="254" t="s">
        <v>20</v>
      </c>
      <c r="M1055" s="267"/>
      <c r="N1055" s="267"/>
      <c r="O1055" s="267"/>
      <c r="P1055" s="267">
        <v>77.0</v>
      </c>
      <c r="Q1055" s="255">
        <v>60.0</v>
      </c>
      <c r="R1055" s="255">
        <f t="shared" si="90"/>
        <v>68.5</v>
      </c>
      <c r="S1055" s="33">
        <v>66.0</v>
      </c>
      <c r="T1055" s="255">
        <v>70.0</v>
      </c>
      <c r="U1055" s="33">
        <f t="shared" si="99"/>
        <v>-4</v>
      </c>
      <c r="V1055" s="255">
        <f t="shared" si="100"/>
        <v>68</v>
      </c>
      <c r="W1055" s="33">
        <f t="shared" si="101"/>
        <v>0.5</v>
      </c>
      <c r="X1055" s="264" t="s">
        <v>1395</v>
      </c>
      <c r="Y1055" s="264" t="s">
        <v>2440</v>
      </c>
      <c r="Z1055" s="264" t="s">
        <v>1534</v>
      </c>
      <c r="AA1055" s="251">
        <f t="shared" si="80"/>
        <v>23.618556</v>
      </c>
      <c r="AB1055" s="266">
        <v>2.3618556E7</v>
      </c>
      <c r="AC1055" s="49">
        <v>5.7436461E7</v>
      </c>
      <c r="AD1055" s="251">
        <f t="shared" si="112"/>
        <v>18.6</v>
      </c>
      <c r="AE1055" s="49">
        <v>1.86E7</v>
      </c>
      <c r="AF1055" s="258">
        <f t="shared" si="102"/>
        <v>0.4072164828</v>
      </c>
      <c r="AG1055" s="257"/>
      <c r="AH1055" s="257"/>
      <c r="AI1055" s="273" t="s">
        <v>4100</v>
      </c>
      <c r="AJ1055" s="255"/>
    </row>
    <row r="1056" ht="15.75" customHeight="1">
      <c r="A1056" s="290" t="s">
        <v>4532</v>
      </c>
      <c r="B1056" s="266">
        <f t="shared" si="73"/>
        <v>47.275695</v>
      </c>
      <c r="C1056" s="249">
        <f t="shared" si="88"/>
        <v>0.78792825</v>
      </c>
      <c r="D1056" s="250">
        <f t="shared" si="3"/>
        <v>0.78792825</v>
      </c>
      <c r="E1056" s="251">
        <v>60.0</v>
      </c>
      <c r="F1056" s="251">
        <f t="shared" si="75"/>
        <v>7.696134</v>
      </c>
      <c r="G1056" s="48">
        <f t="shared" si="5"/>
        <v>0.1627926147</v>
      </c>
      <c r="H1056" s="111">
        <f t="shared" si="6"/>
        <v>39.579561</v>
      </c>
      <c r="I1056" s="252">
        <f t="shared" si="97"/>
        <v>0.8372073853</v>
      </c>
      <c r="J1056" s="266">
        <f t="shared" si="111"/>
        <v>47275695</v>
      </c>
      <c r="K1056" s="255">
        <v>2015.0</v>
      </c>
      <c r="L1056" s="254" t="s">
        <v>20</v>
      </c>
      <c r="M1056" s="267"/>
      <c r="N1056" s="267"/>
      <c r="O1056" s="267"/>
      <c r="P1056" s="267">
        <v>12.0</v>
      </c>
      <c r="Q1056" s="255">
        <v>27.0</v>
      </c>
      <c r="R1056" s="289">
        <f t="shared" si="90"/>
        <v>19.5</v>
      </c>
      <c r="S1056" s="288">
        <v>30.0</v>
      </c>
      <c r="T1056" s="255">
        <v>32.0</v>
      </c>
      <c r="U1056" s="33">
        <f t="shared" si="99"/>
        <v>-2</v>
      </c>
      <c r="V1056" s="255">
        <f t="shared" si="100"/>
        <v>31</v>
      </c>
      <c r="W1056" s="33">
        <f t="shared" si="101"/>
        <v>-11.5</v>
      </c>
      <c r="X1056" s="264" t="s">
        <v>1602</v>
      </c>
      <c r="Y1056" s="264" t="s">
        <v>1835</v>
      </c>
      <c r="Z1056" s="264" t="s">
        <v>1534</v>
      </c>
      <c r="AA1056" s="251">
        <f t="shared" si="80"/>
        <v>4.200586</v>
      </c>
      <c r="AB1056" s="266">
        <v>4200586.0</v>
      </c>
      <c r="AC1056" s="49">
        <v>7696134.0</v>
      </c>
      <c r="AD1056" s="251">
        <f t="shared" si="112"/>
        <v>39.579561</v>
      </c>
      <c r="AE1056" s="49">
        <v>3.9579561E7</v>
      </c>
      <c r="AF1056" s="258">
        <f t="shared" si="102"/>
        <v>0.07000976667</v>
      </c>
      <c r="AG1056" s="257"/>
      <c r="AH1056" s="257"/>
      <c r="AI1056" s="273" t="s">
        <v>4533</v>
      </c>
      <c r="AJ1056" s="255"/>
    </row>
    <row r="1057" ht="15.75" customHeight="1">
      <c r="A1057" s="286" t="s">
        <v>574</v>
      </c>
      <c r="B1057" s="266">
        <f t="shared" si="73"/>
        <v>298.453966</v>
      </c>
      <c r="C1057" s="249">
        <f t="shared" si="88"/>
        <v>4.892687967</v>
      </c>
      <c r="D1057" s="250">
        <f t="shared" si="3"/>
        <v>4.892687967</v>
      </c>
      <c r="E1057" s="111">
        <v>61.0</v>
      </c>
      <c r="F1057" s="251">
        <f t="shared" si="75"/>
        <v>79.809643</v>
      </c>
      <c r="G1057" s="48">
        <f t="shared" si="5"/>
        <v>0.2674102277</v>
      </c>
      <c r="H1057" s="111">
        <f t="shared" si="6"/>
        <v>218.644323</v>
      </c>
      <c r="I1057" s="252">
        <f t="shared" si="97"/>
        <v>0.7325897723</v>
      </c>
      <c r="J1057" s="266">
        <f t="shared" si="111"/>
        <v>298453966</v>
      </c>
      <c r="K1057" s="255">
        <v>2015.0</v>
      </c>
      <c r="L1057" s="254" t="s">
        <v>20</v>
      </c>
      <c r="M1057" s="267"/>
      <c r="N1057" s="267"/>
      <c r="O1057" s="267"/>
      <c r="P1057" s="267">
        <v>49.0</v>
      </c>
      <c r="Q1057" s="255">
        <v>43.0</v>
      </c>
      <c r="R1057" s="289">
        <f t="shared" si="90"/>
        <v>46</v>
      </c>
      <c r="S1057" s="33">
        <v>63.0</v>
      </c>
      <c r="T1057" s="255">
        <v>65.0</v>
      </c>
      <c r="U1057" s="33">
        <f t="shared" si="99"/>
        <v>-2</v>
      </c>
      <c r="V1057" s="255">
        <f t="shared" si="100"/>
        <v>64</v>
      </c>
      <c r="W1057" s="33">
        <f t="shared" si="101"/>
        <v>-18</v>
      </c>
      <c r="X1057" s="264" t="s">
        <v>1602</v>
      </c>
      <c r="Y1057" s="264" t="s">
        <v>2054</v>
      </c>
      <c r="Z1057" s="264" t="s">
        <v>1550</v>
      </c>
      <c r="AA1057" s="251">
        <f t="shared" si="80"/>
        <v>30.31651</v>
      </c>
      <c r="AB1057" s="266">
        <v>3.031651E7</v>
      </c>
      <c r="AC1057" s="49">
        <v>7.9809643E7</v>
      </c>
      <c r="AD1057" s="251">
        <f t="shared" si="112"/>
        <v>218.644323</v>
      </c>
      <c r="AE1057" s="49">
        <v>2.18644323E8</v>
      </c>
      <c r="AF1057" s="258">
        <f t="shared" si="102"/>
        <v>0.4969919672</v>
      </c>
      <c r="AG1057" s="257"/>
      <c r="AH1057" s="257"/>
      <c r="AI1057" s="273" t="s">
        <v>2244</v>
      </c>
      <c r="AJ1057" s="255"/>
    </row>
    <row r="1058" ht="15.75" customHeight="1">
      <c r="A1058" s="290" t="s">
        <v>2606</v>
      </c>
      <c r="B1058" s="266">
        <f t="shared" si="73"/>
        <v>235.666219</v>
      </c>
      <c r="C1058" s="249">
        <f t="shared" si="88"/>
        <v>3.625634138</v>
      </c>
      <c r="D1058" s="250">
        <f t="shared" si="3"/>
        <v>3.625634138</v>
      </c>
      <c r="E1058" s="111">
        <v>65.0</v>
      </c>
      <c r="F1058" s="251">
        <f t="shared" si="75"/>
        <v>110.825712</v>
      </c>
      <c r="G1058" s="48">
        <f t="shared" si="5"/>
        <v>0.4702655835</v>
      </c>
      <c r="H1058" s="111">
        <f t="shared" si="6"/>
        <v>124.840507</v>
      </c>
      <c r="I1058" s="252">
        <f t="shared" si="97"/>
        <v>0.5297344165</v>
      </c>
      <c r="J1058" s="266">
        <f>SUM(AC1058+(AD1058*1000000))</f>
        <v>235666219</v>
      </c>
      <c r="K1058" s="255">
        <v>2015.0</v>
      </c>
      <c r="L1058" s="254" t="s">
        <v>20</v>
      </c>
      <c r="M1058" s="267"/>
      <c r="N1058" s="267"/>
      <c r="O1058" s="267"/>
      <c r="P1058" s="267">
        <v>93.0</v>
      </c>
      <c r="Q1058" s="255">
        <v>75.0</v>
      </c>
      <c r="R1058" s="296">
        <f t="shared" si="90"/>
        <v>84</v>
      </c>
      <c r="S1058" s="255">
        <v>81.0</v>
      </c>
      <c r="T1058" s="255">
        <v>58.0</v>
      </c>
      <c r="U1058" s="33">
        <f t="shared" si="99"/>
        <v>23</v>
      </c>
      <c r="V1058" s="255">
        <f t="shared" si="100"/>
        <v>69.5</v>
      </c>
      <c r="W1058" s="291">
        <f t="shared" si="101"/>
        <v>14.5</v>
      </c>
      <c r="X1058" s="264" t="s">
        <v>1543</v>
      </c>
      <c r="Y1058" s="264" t="s">
        <v>1543</v>
      </c>
      <c r="Z1058" s="264" t="s">
        <v>1540</v>
      </c>
      <c r="AA1058" s="251">
        <f t="shared" si="80"/>
        <v>29.085719</v>
      </c>
      <c r="AB1058" s="266">
        <v>2.9085719E7</v>
      </c>
      <c r="AC1058" s="49">
        <v>1.10825712E8</v>
      </c>
      <c r="AD1058" s="251">
        <f t="shared" si="112"/>
        <v>124.840507</v>
      </c>
      <c r="AE1058" s="49">
        <v>1.24840507E8</v>
      </c>
      <c r="AF1058" s="258">
        <f t="shared" si="102"/>
        <v>0.4474726</v>
      </c>
      <c r="AG1058" s="257"/>
      <c r="AH1058" s="257"/>
      <c r="AI1058" s="273" t="s">
        <v>2607</v>
      </c>
      <c r="AJ1058" s="255"/>
    </row>
    <row r="1059" ht="15.75" customHeight="1">
      <c r="A1059" s="297" t="s">
        <v>3900</v>
      </c>
      <c r="B1059" s="248">
        <f t="shared" si="73"/>
        <v>101.134059</v>
      </c>
      <c r="C1059" s="249">
        <f t="shared" si="88"/>
        <v>1.5559086</v>
      </c>
      <c r="D1059" s="250">
        <f t="shared" si="3"/>
        <v>1.5559086</v>
      </c>
      <c r="E1059" s="251">
        <v>65.0</v>
      </c>
      <c r="F1059" s="111">
        <f t="shared" si="75"/>
        <v>56.451232</v>
      </c>
      <c r="G1059" s="48">
        <f t="shared" si="5"/>
        <v>0.5581822045</v>
      </c>
      <c r="H1059" s="111">
        <f t="shared" si="6"/>
        <v>44.682827</v>
      </c>
      <c r="I1059" s="258">
        <f>AE1059/J1059</f>
        <v>0.4418177955</v>
      </c>
      <c r="J1059" s="248">
        <f>AE1059+AC1059</f>
        <v>101134059</v>
      </c>
      <c r="K1059" s="33">
        <v>2015.0</v>
      </c>
      <c r="L1059" s="254" t="s">
        <v>20</v>
      </c>
      <c r="M1059" s="47"/>
      <c r="N1059" s="47"/>
      <c r="O1059" s="47"/>
      <c r="P1059" s="47">
        <v>60.0</v>
      </c>
      <c r="Q1059" s="33">
        <v>56.0</v>
      </c>
      <c r="R1059" s="298">
        <f t="shared" si="90"/>
        <v>58</v>
      </c>
      <c r="S1059" s="33">
        <v>57.0</v>
      </c>
      <c r="T1059" s="33">
        <v>65.0</v>
      </c>
      <c r="U1059" s="49">
        <f t="shared" si="99"/>
        <v>-8</v>
      </c>
      <c r="V1059" s="33">
        <f t="shared" si="100"/>
        <v>61</v>
      </c>
      <c r="W1059" s="291">
        <f t="shared" si="101"/>
        <v>-3</v>
      </c>
      <c r="X1059" s="270" t="s">
        <v>1547</v>
      </c>
      <c r="Y1059" s="270" t="s">
        <v>1547</v>
      </c>
      <c r="Z1059" s="270" t="s">
        <v>1540</v>
      </c>
      <c r="AA1059" s="250">
        <f t="shared" si="80"/>
        <v>17.015168</v>
      </c>
      <c r="AB1059" s="49">
        <v>1.7015168E7</v>
      </c>
      <c r="AC1059" s="49">
        <v>5.6451232E7</v>
      </c>
      <c r="AD1059" s="250">
        <f t="shared" si="112"/>
        <v>44.682827</v>
      </c>
      <c r="AE1059" s="248">
        <v>4.4682827E7</v>
      </c>
      <c r="AF1059" s="258">
        <f>AB1059/(E1059*1000000)</f>
        <v>0.2617718154</v>
      </c>
      <c r="AG1059" s="257"/>
      <c r="AH1059" s="257"/>
      <c r="AI1059" s="273" t="s">
        <v>3901</v>
      </c>
      <c r="AJ1059" s="257"/>
    </row>
    <row r="1060" ht="15.75" customHeight="1">
      <c r="A1060" s="290" t="s">
        <v>2843</v>
      </c>
      <c r="B1060" s="266">
        <f t="shared" si="73"/>
        <v>213.734783</v>
      </c>
      <c r="C1060" s="249">
        <f t="shared" si="88"/>
        <v>3.143158574</v>
      </c>
      <c r="D1060" s="250">
        <f t="shared" si="3"/>
        <v>3.143158574</v>
      </c>
      <c r="E1060" s="111">
        <v>68.0</v>
      </c>
      <c r="F1060" s="251">
        <f t="shared" si="75"/>
        <v>81.28483</v>
      </c>
      <c r="G1060" s="48">
        <f t="shared" si="5"/>
        <v>0.3803069807</v>
      </c>
      <c r="H1060" s="111">
        <f t="shared" si="6"/>
        <v>132.449953</v>
      </c>
      <c r="I1060" s="252">
        <f t="shared" ref="I1060:I1072" si="113">(AE1060/J1060)</f>
        <v>0.6196930193</v>
      </c>
      <c r="J1060" s="266">
        <f t="shared" ref="J1060:J1072" si="114">SUM(AC1060+(AD1060*1000000))</f>
        <v>213734783</v>
      </c>
      <c r="K1060" s="255">
        <v>2015.0</v>
      </c>
      <c r="L1060" s="254" t="s">
        <v>20</v>
      </c>
      <c r="M1060" s="267"/>
      <c r="N1060" s="267"/>
      <c r="O1060" s="267"/>
      <c r="P1060" s="267">
        <v>46.0</v>
      </c>
      <c r="Q1060" s="255">
        <v>48.0</v>
      </c>
      <c r="R1060" s="296">
        <f t="shared" si="90"/>
        <v>47</v>
      </c>
      <c r="S1060" s="33">
        <v>57.0</v>
      </c>
      <c r="T1060" s="255">
        <v>64.0</v>
      </c>
      <c r="U1060" s="33">
        <f t="shared" si="99"/>
        <v>-7</v>
      </c>
      <c r="V1060" s="255">
        <f t="shared" si="100"/>
        <v>60.5</v>
      </c>
      <c r="W1060" s="291">
        <f t="shared" si="101"/>
        <v>-13.5</v>
      </c>
      <c r="X1060" s="264" t="s">
        <v>1543</v>
      </c>
      <c r="Y1060" s="264" t="s">
        <v>1543</v>
      </c>
      <c r="Z1060" s="264" t="s">
        <v>1550</v>
      </c>
      <c r="AA1060" s="251">
        <f t="shared" si="80"/>
        <v>33.50787</v>
      </c>
      <c r="AB1060" s="266">
        <v>3.350787E7</v>
      </c>
      <c r="AC1060" s="49">
        <v>8.128483E7</v>
      </c>
      <c r="AD1060" s="251">
        <f t="shared" si="112"/>
        <v>132.449953</v>
      </c>
      <c r="AE1060" s="49">
        <v>1.32449953E8</v>
      </c>
      <c r="AF1060" s="258">
        <f t="shared" ref="AF1060:AF1072" si="115">SUM(AA1060/E1060)</f>
        <v>0.4927627941</v>
      </c>
      <c r="AG1060" s="257"/>
      <c r="AH1060" s="257"/>
      <c r="AI1060" s="273" t="s">
        <v>2844</v>
      </c>
      <c r="AJ1060" s="255"/>
    </row>
    <row r="1061" ht="15.75" customHeight="1">
      <c r="A1061" s="290" t="s">
        <v>4220</v>
      </c>
      <c r="B1061" s="266">
        <f t="shared" si="73"/>
        <v>82.371719</v>
      </c>
      <c r="C1061" s="249">
        <f t="shared" si="88"/>
        <v>1.176738843</v>
      </c>
      <c r="D1061" s="250">
        <f t="shared" si="3"/>
        <v>1.176738843</v>
      </c>
      <c r="E1061" s="111">
        <v>70.0</v>
      </c>
      <c r="F1061" s="251">
        <f t="shared" si="75"/>
        <v>23.520165</v>
      </c>
      <c r="G1061" s="48">
        <f t="shared" si="5"/>
        <v>0.2855368965</v>
      </c>
      <c r="H1061" s="111">
        <f t="shared" si="6"/>
        <v>58.851554</v>
      </c>
      <c r="I1061" s="252">
        <f t="shared" si="113"/>
        <v>0.7144631035</v>
      </c>
      <c r="J1061" s="266">
        <f t="shared" si="114"/>
        <v>82371719</v>
      </c>
      <c r="K1061" s="255">
        <v>2015.0</v>
      </c>
      <c r="L1061" s="254" t="s">
        <v>20</v>
      </c>
      <c r="M1061" s="267"/>
      <c r="N1061" s="267"/>
      <c r="O1061" s="267"/>
      <c r="P1061" s="267">
        <v>16.0</v>
      </c>
      <c r="Q1061" s="255">
        <v>35.0</v>
      </c>
      <c r="R1061" s="296">
        <f t="shared" si="90"/>
        <v>25.5</v>
      </c>
      <c r="S1061" s="33">
        <v>50.0</v>
      </c>
      <c r="T1061" s="255">
        <v>47.0</v>
      </c>
      <c r="U1061" s="33">
        <f t="shared" si="99"/>
        <v>3</v>
      </c>
      <c r="V1061" s="255">
        <f t="shared" si="100"/>
        <v>48.5</v>
      </c>
      <c r="W1061" s="291">
        <f t="shared" si="101"/>
        <v>-23</v>
      </c>
      <c r="X1061" s="264" t="s">
        <v>1602</v>
      </c>
      <c r="Y1061" s="264" t="s">
        <v>1980</v>
      </c>
      <c r="Z1061" s="264" t="s">
        <v>1540</v>
      </c>
      <c r="AA1061" s="251">
        <f t="shared" si="80"/>
        <v>10.812861</v>
      </c>
      <c r="AB1061" s="266">
        <v>1.0812861E7</v>
      </c>
      <c r="AC1061" s="49">
        <v>2.3520165E7</v>
      </c>
      <c r="AD1061" s="251">
        <f t="shared" si="112"/>
        <v>58.851554</v>
      </c>
      <c r="AE1061" s="49">
        <v>5.8851554E7</v>
      </c>
      <c r="AF1061" s="258">
        <f t="shared" si="115"/>
        <v>0.1544694429</v>
      </c>
      <c r="AG1061" s="257"/>
      <c r="AH1061" s="257"/>
      <c r="AI1061" s="273" t="s">
        <v>4221</v>
      </c>
      <c r="AJ1061" s="255"/>
    </row>
    <row r="1062" ht="15.75" customHeight="1">
      <c r="A1062" s="290" t="s">
        <v>4860</v>
      </c>
      <c r="B1062" s="266">
        <f t="shared" si="73"/>
        <v>17.75294</v>
      </c>
      <c r="C1062" s="249">
        <f t="shared" si="88"/>
        <v>0.2536134286</v>
      </c>
      <c r="D1062" s="250">
        <f t="shared" si="3"/>
        <v>0.2536134286</v>
      </c>
      <c r="E1062" s="111">
        <v>70.0</v>
      </c>
      <c r="F1062" s="251">
        <f t="shared" si="75"/>
        <v>7.889395</v>
      </c>
      <c r="G1062" s="48">
        <f t="shared" si="5"/>
        <v>0.4443993502</v>
      </c>
      <c r="H1062" s="111">
        <f t="shared" si="6"/>
        <v>9.863545</v>
      </c>
      <c r="I1062" s="252">
        <f t="shared" si="113"/>
        <v>0.5556006498</v>
      </c>
      <c r="J1062" s="266">
        <f t="shared" si="114"/>
        <v>17752940</v>
      </c>
      <c r="K1062" s="255">
        <v>2015.0</v>
      </c>
      <c r="L1062" s="254" t="s">
        <v>20</v>
      </c>
      <c r="M1062" s="267"/>
      <c r="N1062" s="267"/>
      <c r="O1062" s="267"/>
      <c r="P1062" s="267">
        <v>34.0</v>
      </c>
      <c r="Q1062" s="255">
        <v>51.0</v>
      </c>
      <c r="R1062" s="289">
        <f t="shared" si="90"/>
        <v>42.5</v>
      </c>
      <c r="S1062" s="33">
        <v>25.0</v>
      </c>
      <c r="T1062" s="255">
        <v>53.0</v>
      </c>
      <c r="U1062" s="33">
        <f t="shared" si="99"/>
        <v>-28</v>
      </c>
      <c r="V1062" s="255">
        <f t="shared" si="100"/>
        <v>39</v>
      </c>
      <c r="W1062" s="33">
        <f t="shared" si="101"/>
        <v>3.5</v>
      </c>
      <c r="X1062" s="270" t="s">
        <v>1527</v>
      </c>
      <c r="Y1062" s="264" t="s">
        <v>1527</v>
      </c>
      <c r="Z1062" s="264" t="s">
        <v>1540</v>
      </c>
      <c r="AA1062" s="251">
        <f t="shared" si="80"/>
        <v>3.901815</v>
      </c>
      <c r="AB1062" s="266">
        <v>3901815.0</v>
      </c>
      <c r="AC1062" s="49">
        <v>7889395.0</v>
      </c>
      <c r="AD1062" s="251">
        <f t="shared" si="112"/>
        <v>9.863545</v>
      </c>
      <c r="AE1062" s="49">
        <v>9863545.0</v>
      </c>
      <c r="AF1062" s="258">
        <f t="shared" si="115"/>
        <v>0.05574021429</v>
      </c>
      <c r="AG1062" s="257"/>
      <c r="AH1062" s="257"/>
      <c r="AI1062" s="273" t="s">
        <v>4861</v>
      </c>
      <c r="AJ1062" s="255"/>
    </row>
    <row r="1063" ht="15.75" customHeight="1">
      <c r="A1063" s="286" t="s">
        <v>604</v>
      </c>
      <c r="B1063" s="266">
        <f t="shared" si="73"/>
        <v>1156.469697</v>
      </c>
      <c r="C1063" s="249">
        <f t="shared" si="88"/>
        <v>15.62796888</v>
      </c>
      <c r="D1063" s="250">
        <f t="shared" si="3"/>
        <v>15.62796888</v>
      </c>
      <c r="E1063" s="111">
        <v>74.0</v>
      </c>
      <c r="F1063" s="251">
        <f t="shared" si="75"/>
        <v>335.24045</v>
      </c>
      <c r="G1063" s="48">
        <f t="shared" si="5"/>
        <v>0.2898826064</v>
      </c>
      <c r="H1063" s="111">
        <f t="shared" si="6"/>
        <v>821.229247</v>
      </c>
      <c r="I1063" s="252">
        <f t="shared" si="113"/>
        <v>0.7101173936</v>
      </c>
      <c r="J1063" s="266">
        <f t="shared" si="114"/>
        <v>1156469697</v>
      </c>
      <c r="K1063" s="255">
        <v>2015.0</v>
      </c>
      <c r="L1063" s="254" t="s">
        <v>20</v>
      </c>
      <c r="M1063" s="267"/>
      <c r="N1063" s="267"/>
      <c r="O1063" s="267"/>
      <c r="P1063" s="267">
        <v>54.0</v>
      </c>
      <c r="Q1063" s="255">
        <v>56.0</v>
      </c>
      <c r="R1063" s="296">
        <f t="shared" si="90"/>
        <v>55</v>
      </c>
      <c r="S1063" s="255">
        <v>51.0</v>
      </c>
      <c r="T1063" s="255">
        <v>58.0</v>
      </c>
      <c r="U1063" s="49">
        <f t="shared" si="99"/>
        <v>-7</v>
      </c>
      <c r="V1063" s="255">
        <f t="shared" si="100"/>
        <v>54.5</v>
      </c>
      <c r="W1063" s="291">
        <f t="shared" si="101"/>
        <v>0.5</v>
      </c>
      <c r="X1063" s="264" t="s">
        <v>1594</v>
      </c>
      <c r="Y1063" s="264" t="s">
        <v>1594</v>
      </c>
      <c r="Z1063" s="264" t="s">
        <v>1550</v>
      </c>
      <c r="AA1063" s="251">
        <f t="shared" si="80"/>
        <v>115.718405</v>
      </c>
      <c r="AB1063" s="266">
        <v>1.15718405E8</v>
      </c>
      <c r="AC1063" s="49">
        <v>3.3524045E8</v>
      </c>
      <c r="AD1063" s="251">
        <f t="shared" si="112"/>
        <v>821.229247</v>
      </c>
      <c r="AE1063" s="49">
        <v>8.21229247E8</v>
      </c>
      <c r="AF1063" s="258">
        <f t="shared" si="115"/>
        <v>1.56376223</v>
      </c>
      <c r="AG1063" s="257"/>
      <c r="AH1063" s="257"/>
      <c r="AI1063" s="273" t="s">
        <v>1688</v>
      </c>
      <c r="AJ1063" s="255"/>
    </row>
    <row r="1064" ht="15.75" customHeight="1">
      <c r="A1064" s="299" t="s">
        <v>2369</v>
      </c>
      <c r="B1064" s="266">
        <f t="shared" si="73"/>
        <v>315.945032</v>
      </c>
      <c r="C1064" s="249">
        <f t="shared" si="88"/>
        <v>4.269527459</v>
      </c>
      <c r="D1064" s="250">
        <f t="shared" si="3"/>
        <v>4.269527459</v>
      </c>
      <c r="E1064" s="111">
        <v>74.0</v>
      </c>
      <c r="F1064" s="251">
        <f t="shared" si="75"/>
        <v>162.994032</v>
      </c>
      <c r="G1064" s="48">
        <f t="shared" si="5"/>
        <v>0.5158936381</v>
      </c>
      <c r="H1064" s="111">
        <f t="shared" si="6"/>
        <v>152.951</v>
      </c>
      <c r="I1064" s="252">
        <f t="shared" si="113"/>
        <v>0.4841063619</v>
      </c>
      <c r="J1064" s="266">
        <f t="shared" si="114"/>
        <v>315945032</v>
      </c>
      <c r="K1064" s="255">
        <v>2015.0</v>
      </c>
      <c r="L1064" s="254" t="s">
        <v>20</v>
      </c>
      <c r="M1064" s="267"/>
      <c r="N1064" s="267"/>
      <c r="O1064" s="267"/>
      <c r="P1064" s="267">
        <v>78.0</v>
      </c>
      <c r="Q1064" s="255">
        <v>62.0</v>
      </c>
      <c r="R1064" s="289">
        <f t="shared" si="90"/>
        <v>70</v>
      </c>
      <c r="S1064" s="255">
        <v>55.0</v>
      </c>
      <c r="T1064" s="255">
        <v>67.0</v>
      </c>
      <c r="U1064" s="33">
        <f t="shared" si="99"/>
        <v>-12</v>
      </c>
      <c r="V1064" s="255">
        <f t="shared" si="100"/>
        <v>61</v>
      </c>
      <c r="W1064" s="33">
        <f t="shared" si="101"/>
        <v>9</v>
      </c>
      <c r="X1064" s="264" t="s">
        <v>1594</v>
      </c>
      <c r="Y1064" s="264" t="s">
        <v>1594</v>
      </c>
      <c r="Z1064" s="264" t="s">
        <v>1534</v>
      </c>
      <c r="AA1064" s="251">
        <f t="shared" si="80"/>
        <v>55.365012</v>
      </c>
      <c r="AB1064" s="266">
        <v>5.5365012E7</v>
      </c>
      <c r="AC1064" s="49">
        <v>1.62994032E8</v>
      </c>
      <c r="AD1064" s="251">
        <f t="shared" si="112"/>
        <v>152.951</v>
      </c>
      <c r="AE1064" s="49">
        <v>1.52951E8</v>
      </c>
      <c r="AF1064" s="258">
        <f t="shared" si="115"/>
        <v>0.7481758378</v>
      </c>
      <c r="AG1064" s="257"/>
      <c r="AH1064" s="257"/>
      <c r="AI1064" s="273" t="s">
        <v>2370</v>
      </c>
      <c r="AJ1064" s="255"/>
    </row>
    <row r="1065" ht="15.75" customHeight="1">
      <c r="A1065" s="290" t="s">
        <v>4081</v>
      </c>
      <c r="B1065" s="266">
        <f t="shared" si="73"/>
        <v>100.545109</v>
      </c>
      <c r="C1065" s="249">
        <f t="shared" si="88"/>
        <v>1.340601453</v>
      </c>
      <c r="D1065" s="250">
        <f t="shared" si="3"/>
        <v>1.340601453</v>
      </c>
      <c r="E1065" s="111">
        <v>75.0</v>
      </c>
      <c r="F1065" s="251">
        <f t="shared" si="75"/>
        <v>45.445109</v>
      </c>
      <c r="G1065" s="48">
        <f t="shared" si="5"/>
        <v>0.4519872667</v>
      </c>
      <c r="H1065" s="111">
        <f t="shared" si="6"/>
        <v>55.1</v>
      </c>
      <c r="I1065" s="252">
        <f t="shared" si="113"/>
        <v>0.5480127333</v>
      </c>
      <c r="J1065" s="266">
        <f t="shared" si="114"/>
        <v>100545109</v>
      </c>
      <c r="K1065" s="255">
        <v>2015.0</v>
      </c>
      <c r="L1065" s="254" t="s">
        <v>20</v>
      </c>
      <c r="M1065" s="267"/>
      <c r="N1065" s="267"/>
      <c r="O1065" s="267"/>
      <c r="P1065" s="267">
        <v>68.0</v>
      </c>
      <c r="Q1065" s="255">
        <v>55.0</v>
      </c>
      <c r="R1065" s="296">
        <f t="shared" si="90"/>
        <v>61.5</v>
      </c>
      <c r="S1065" s="288">
        <v>79.0</v>
      </c>
      <c r="T1065" s="255">
        <v>78.0</v>
      </c>
      <c r="U1065" s="33">
        <f t="shared" si="99"/>
        <v>1</v>
      </c>
      <c r="V1065" s="255">
        <f t="shared" si="100"/>
        <v>78.5</v>
      </c>
      <c r="W1065" s="291">
        <f t="shared" si="101"/>
        <v>-17</v>
      </c>
      <c r="X1065" s="264" t="s">
        <v>1602</v>
      </c>
      <c r="Y1065" s="264" t="s">
        <v>1602</v>
      </c>
      <c r="Z1065" s="264" t="s">
        <v>1534</v>
      </c>
      <c r="AA1065" s="251">
        <f t="shared" si="80"/>
        <v>13.421036</v>
      </c>
      <c r="AB1065" s="266">
        <v>1.3421036E7</v>
      </c>
      <c r="AC1065" s="49">
        <v>4.5445109E7</v>
      </c>
      <c r="AD1065" s="251">
        <f t="shared" si="112"/>
        <v>55.1</v>
      </c>
      <c r="AE1065" s="49">
        <v>5.51E7</v>
      </c>
      <c r="AF1065" s="258">
        <f t="shared" si="115"/>
        <v>0.1789471467</v>
      </c>
      <c r="AG1065" s="257"/>
      <c r="AH1065" s="257"/>
      <c r="AI1065" s="273" t="s">
        <v>4082</v>
      </c>
      <c r="AJ1065" s="255"/>
    </row>
    <row r="1066" ht="15.75" customHeight="1">
      <c r="A1066" s="299" t="s">
        <v>370</v>
      </c>
      <c r="B1066" s="266">
        <f t="shared" si="73"/>
        <v>374.061403</v>
      </c>
      <c r="C1066" s="249">
        <f t="shared" si="88"/>
        <v>4.675767538</v>
      </c>
      <c r="D1066" s="250">
        <f t="shared" si="3"/>
        <v>4.675767538</v>
      </c>
      <c r="E1066" s="111">
        <v>80.0</v>
      </c>
      <c r="F1066" s="251">
        <f t="shared" si="75"/>
        <v>156.461403</v>
      </c>
      <c r="G1066" s="48">
        <f t="shared" si="5"/>
        <v>0.4182773249</v>
      </c>
      <c r="H1066" s="111">
        <f t="shared" si="6"/>
        <v>217.6</v>
      </c>
      <c r="I1066" s="252">
        <f t="shared" si="113"/>
        <v>0.5817226751</v>
      </c>
      <c r="J1066" s="266">
        <f t="shared" si="114"/>
        <v>374061403</v>
      </c>
      <c r="K1066" s="255">
        <v>2015.0</v>
      </c>
      <c r="L1066" s="254" t="s">
        <v>20</v>
      </c>
      <c r="M1066" s="267"/>
      <c r="N1066" s="267"/>
      <c r="O1066" s="267"/>
      <c r="P1066" s="267">
        <v>51.0</v>
      </c>
      <c r="Q1066" s="255">
        <v>44.0</v>
      </c>
      <c r="R1066" s="289">
        <f t="shared" si="90"/>
        <v>47.5</v>
      </c>
      <c r="S1066" s="255">
        <v>71.0</v>
      </c>
      <c r="T1066" s="255">
        <v>74.0</v>
      </c>
      <c r="U1066" s="33">
        <f t="shared" si="99"/>
        <v>-3</v>
      </c>
      <c r="V1066" s="255">
        <f t="shared" si="100"/>
        <v>72.5</v>
      </c>
      <c r="W1066" s="33">
        <f t="shared" si="101"/>
        <v>-25</v>
      </c>
      <c r="X1066" s="264" t="s">
        <v>1594</v>
      </c>
      <c r="Y1066" s="264" t="s">
        <v>1594</v>
      </c>
      <c r="Z1066" s="264" t="s">
        <v>1550</v>
      </c>
      <c r="AA1066" s="251">
        <f t="shared" si="80"/>
        <v>48.464322</v>
      </c>
      <c r="AB1066" s="266">
        <v>4.8464322E7</v>
      </c>
      <c r="AC1066" s="49">
        <v>1.56461403E8</v>
      </c>
      <c r="AD1066" s="251">
        <f t="shared" si="112"/>
        <v>217.6</v>
      </c>
      <c r="AE1066" s="49">
        <v>2.176E8</v>
      </c>
      <c r="AF1066" s="258">
        <f t="shared" si="115"/>
        <v>0.605804025</v>
      </c>
      <c r="AG1066" s="257"/>
      <c r="AH1066" s="257"/>
      <c r="AI1066" s="273" t="s">
        <v>2283</v>
      </c>
      <c r="AJ1066" s="255"/>
    </row>
    <row r="1067" ht="15.75" customHeight="1">
      <c r="A1067" s="290" t="s">
        <v>3030</v>
      </c>
      <c r="B1067" s="266">
        <f t="shared" si="73"/>
        <v>243.56689</v>
      </c>
      <c r="C1067" s="249">
        <f t="shared" si="88"/>
        <v>2.767805568</v>
      </c>
      <c r="D1067" s="250">
        <f t="shared" si="3"/>
        <v>2.767805568</v>
      </c>
      <c r="E1067" s="111">
        <v>88.0</v>
      </c>
      <c r="F1067" s="251">
        <f t="shared" si="75"/>
        <v>78.747585</v>
      </c>
      <c r="G1067" s="48">
        <f t="shared" si="5"/>
        <v>0.3233098924</v>
      </c>
      <c r="H1067" s="111">
        <f t="shared" si="6"/>
        <v>164.819305</v>
      </c>
      <c r="I1067" s="252">
        <f t="shared" si="113"/>
        <v>0.6766901076</v>
      </c>
      <c r="J1067" s="266">
        <f t="shared" si="114"/>
        <v>243566890</v>
      </c>
      <c r="K1067" s="255">
        <v>2015.0</v>
      </c>
      <c r="L1067" s="254" t="s">
        <v>20</v>
      </c>
      <c r="M1067" s="267"/>
      <c r="N1067" s="267"/>
      <c r="O1067" s="267"/>
      <c r="P1067" s="267">
        <v>17.0</v>
      </c>
      <c r="Q1067" s="255">
        <v>27.0</v>
      </c>
      <c r="R1067" s="289">
        <f t="shared" si="90"/>
        <v>22</v>
      </c>
      <c r="S1067" s="33">
        <v>51.0</v>
      </c>
      <c r="T1067" s="255">
        <v>53.0</v>
      </c>
      <c r="U1067" s="33">
        <f t="shared" si="99"/>
        <v>-2</v>
      </c>
      <c r="V1067" s="255">
        <f t="shared" si="100"/>
        <v>52</v>
      </c>
      <c r="W1067" s="33">
        <f t="shared" si="101"/>
        <v>-30</v>
      </c>
      <c r="X1067" s="264" t="s">
        <v>1602</v>
      </c>
      <c r="Y1067" s="264" t="s">
        <v>1835</v>
      </c>
      <c r="Z1067" s="264" t="s">
        <v>1534</v>
      </c>
      <c r="AA1067" s="251">
        <f t="shared" si="80"/>
        <v>24.011616</v>
      </c>
      <c r="AB1067" s="266">
        <v>2.4011616E7</v>
      </c>
      <c r="AC1067" s="49">
        <v>7.8747585E7</v>
      </c>
      <c r="AD1067" s="251">
        <f t="shared" si="112"/>
        <v>164.819305</v>
      </c>
      <c r="AE1067" s="49">
        <v>1.64819305E8</v>
      </c>
      <c r="AF1067" s="258">
        <f t="shared" si="115"/>
        <v>0.2728592727</v>
      </c>
      <c r="AG1067" s="257"/>
      <c r="AH1067" s="257"/>
      <c r="AI1067" s="273" t="s">
        <v>3031</v>
      </c>
      <c r="AJ1067" s="255"/>
    </row>
    <row r="1068" ht="15.75" customHeight="1">
      <c r="A1068" s="290" t="s">
        <v>3153</v>
      </c>
      <c r="B1068" s="266">
        <f t="shared" si="73"/>
        <v>234.798636</v>
      </c>
      <c r="C1068" s="249">
        <f t="shared" si="88"/>
        <v>2.608873733</v>
      </c>
      <c r="D1068" s="250">
        <f t="shared" si="3"/>
        <v>2.608873733</v>
      </c>
      <c r="E1068" s="111">
        <v>90.0</v>
      </c>
      <c r="F1068" s="251">
        <f t="shared" si="75"/>
        <v>85.886987</v>
      </c>
      <c r="G1068" s="48">
        <f t="shared" si="5"/>
        <v>0.3657899742</v>
      </c>
      <c r="H1068" s="111">
        <f t="shared" si="6"/>
        <v>148.911649</v>
      </c>
      <c r="I1068" s="252">
        <f t="shared" si="113"/>
        <v>0.6342100258</v>
      </c>
      <c r="J1068" s="266">
        <f t="shared" si="114"/>
        <v>234798636</v>
      </c>
      <c r="K1068" s="255">
        <v>2015.0</v>
      </c>
      <c r="L1068" s="254" t="s">
        <v>20</v>
      </c>
      <c r="M1068" s="267"/>
      <c r="N1068" s="267"/>
      <c r="O1068" s="267"/>
      <c r="P1068" s="267">
        <v>16.0</v>
      </c>
      <c r="Q1068" s="255">
        <v>33.0</v>
      </c>
      <c r="R1068" s="289">
        <f t="shared" si="90"/>
        <v>24.5</v>
      </c>
      <c r="S1068" s="255">
        <v>52.0</v>
      </c>
      <c r="T1068" s="255">
        <v>37.0</v>
      </c>
      <c r="U1068" s="33">
        <f t="shared" si="99"/>
        <v>15</v>
      </c>
      <c r="V1068" s="255">
        <f t="shared" si="100"/>
        <v>44.5</v>
      </c>
      <c r="W1068" s="33">
        <f t="shared" si="101"/>
        <v>-20</v>
      </c>
      <c r="X1068" s="264" t="s">
        <v>2004</v>
      </c>
      <c r="Y1068" s="264" t="s">
        <v>2005</v>
      </c>
      <c r="Z1068" s="264" t="s">
        <v>1534</v>
      </c>
      <c r="AA1068" s="251">
        <f t="shared" si="80"/>
        <v>14.287159</v>
      </c>
      <c r="AB1068" s="266">
        <v>1.4287159E7</v>
      </c>
      <c r="AC1068" s="49">
        <v>8.5886987E7</v>
      </c>
      <c r="AD1068" s="251">
        <f t="shared" si="112"/>
        <v>148.911649</v>
      </c>
      <c r="AE1068" s="49">
        <v>1.48911649E8</v>
      </c>
      <c r="AF1068" s="258">
        <f t="shared" si="115"/>
        <v>0.1587462111</v>
      </c>
      <c r="AG1068" s="257"/>
      <c r="AH1068" s="257"/>
      <c r="AI1068" s="273" t="s">
        <v>3154</v>
      </c>
      <c r="AJ1068" s="255"/>
    </row>
    <row r="1069" ht="15.75" customHeight="1">
      <c r="A1069" s="286" t="s">
        <v>191</v>
      </c>
      <c r="B1069" s="266">
        <f t="shared" si="73"/>
        <v>542.351353</v>
      </c>
      <c r="C1069" s="249">
        <f t="shared" si="88"/>
        <v>5.708961611</v>
      </c>
      <c r="D1069" s="250">
        <f t="shared" si="3"/>
        <v>5.708961611</v>
      </c>
      <c r="E1069" s="111">
        <v>95.0</v>
      </c>
      <c r="F1069" s="251">
        <f t="shared" si="75"/>
        <v>201.151353</v>
      </c>
      <c r="G1069" s="48">
        <f t="shared" si="5"/>
        <v>0.3708875287</v>
      </c>
      <c r="H1069" s="111">
        <f t="shared" si="6"/>
        <v>341.2</v>
      </c>
      <c r="I1069" s="252">
        <f t="shared" si="113"/>
        <v>0.6291124713</v>
      </c>
      <c r="J1069" s="266">
        <f t="shared" si="114"/>
        <v>542351353</v>
      </c>
      <c r="K1069" s="255">
        <v>2015.0</v>
      </c>
      <c r="L1069" s="254" t="s">
        <v>20</v>
      </c>
      <c r="M1069" s="267"/>
      <c r="N1069" s="267"/>
      <c r="O1069" s="267"/>
      <c r="P1069" s="267">
        <v>85.0</v>
      </c>
      <c r="Q1069" s="255">
        <v>67.0</v>
      </c>
      <c r="R1069" s="296">
        <f t="shared" si="90"/>
        <v>76</v>
      </c>
      <c r="S1069" s="255">
        <v>79.0</v>
      </c>
      <c r="T1069" s="255">
        <v>76.0</v>
      </c>
      <c r="U1069" s="49">
        <f t="shared" si="99"/>
        <v>3</v>
      </c>
      <c r="V1069" s="255">
        <f t="shared" si="100"/>
        <v>77.5</v>
      </c>
      <c r="W1069" s="291">
        <f t="shared" si="101"/>
        <v>-1.5</v>
      </c>
      <c r="X1069" s="264" t="s">
        <v>1750</v>
      </c>
      <c r="Y1069" s="264" t="s">
        <v>1750</v>
      </c>
      <c r="Z1069" s="264" t="s">
        <v>1534</v>
      </c>
      <c r="AA1069" s="251">
        <f t="shared" si="80"/>
        <v>67.877361</v>
      </c>
      <c r="AB1069" s="266">
        <v>6.7877361E7</v>
      </c>
      <c r="AC1069" s="49">
        <v>2.01151353E8</v>
      </c>
      <c r="AD1069" s="251">
        <f t="shared" si="112"/>
        <v>341.2</v>
      </c>
      <c r="AE1069" s="49">
        <v>3.412E8</v>
      </c>
      <c r="AF1069" s="258">
        <f t="shared" si="115"/>
        <v>0.7144985368</v>
      </c>
      <c r="AG1069" s="257"/>
      <c r="AH1069" s="257"/>
      <c r="AI1069" s="273" t="s">
        <v>2126</v>
      </c>
      <c r="AJ1069" s="255"/>
    </row>
    <row r="1070" ht="15.75" customHeight="1">
      <c r="A1070" s="290" t="s">
        <v>4906</v>
      </c>
      <c r="B1070" s="266">
        <f t="shared" si="73"/>
        <v>13.529583</v>
      </c>
      <c r="C1070" s="249">
        <f t="shared" si="88"/>
        <v>0.1424166632</v>
      </c>
      <c r="D1070" s="250">
        <f t="shared" si="3"/>
        <v>0.1424166632</v>
      </c>
      <c r="E1070" s="111">
        <v>95.0</v>
      </c>
      <c r="F1070" s="251">
        <f t="shared" si="75"/>
        <v>12.429583</v>
      </c>
      <c r="G1070" s="48">
        <f t="shared" si="5"/>
        <v>0.9186966812</v>
      </c>
      <c r="H1070" s="111">
        <f t="shared" si="6"/>
        <v>1.1</v>
      </c>
      <c r="I1070" s="252">
        <f t="shared" si="113"/>
        <v>0.08130331881</v>
      </c>
      <c r="J1070" s="266">
        <f t="shared" si="114"/>
        <v>13529583</v>
      </c>
      <c r="K1070" s="255">
        <v>2015.0</v>
      </c>
      <c r="L1070" s="254" t="s">
        <v>20</v>
      </c>
      <c r="M1070" s="267"/>
      <c r="N1070" s="267"/>
      <c r="O1070" s="267"/>
      <c r="P1070" s="267">
        <v>17.0</v>
      </c>
      <c r="Q1070" s="255">
        <v>25.0</v>
      </c>
      <c r="R1070" s="289">
        <f t="shared" si="90"/>
        <v>21</v>
      </c>
      <c r="S1070" s="33">
        <v>50.0</v>
      </c>
      <c r="T1070" s="255">
        <v>51.0</v>
      </c>
      <c r="U1070" s="33">
        <f t="shared" si="99"/>
        <v>-1</v>
      </c>
      <c r="V1070" s="255">
        <f t="shared" si="100"/>
        <v>50.5</v>
      </c>
      <c r="W1070" s="33">
        <f t="shared" si="101"/>
        <v>-29.5</v>
      </c>
      <c r="X1070" s="264" t="s">
        <v>1594</v>
      </c>
      <c r="Y1070" s="264" t="s">
        <v>1594</v>
      </c>
      <c r="Z1070" s="264" t="s">
        <v>1540</v>
      </c>
      <c r="AA1070" s="251">
        <f t="shared" si="80"/>
        <v>5.504441</v>
      </c>
      <c r="AB1070" s="266">
        <v>5504441.0</v>
      </c>
      <c r="AC1070" s="49">
        <v>1.2429583E7</v>
      </c>
      <c r="AD1070" s="111">
        <v>1.1</v>
      </c>
      <c r="AE1070" s="49">
        <f>SUM(AD1070*1000000)</f>
        <v>1100000</v>
      </c>
      <c r="AF1070" s="258">
        <f t="shared" si="115"/>
        <v>0.05794148421</v>
      </c>
      <c r="AG1070" s="257"/>
      <c r="AH1070" s="257"/>
      <c r="AI1070" s="273" t="s">
        <v>4907</v>
      </c>
      <c r="AJ1070" s="255"/>
    </row>
    <row r="1071" ht="15.75" customHeight="1">
      <c r="A1071" s="290" t="s">
        <v>3757</v>
      </c>
      <c r="B1071" s="266">
        <f t="shared" si="73"/>
        <v>172.343793</v>
      </c>
      <c r="C1071" s="249">
        <f t="shared" si="88"/>
        <v>1.740846394</v>
      </c>
      <c r="D1071" s="250">
        <f t="shared" si="3"/>
        <v>1.740846394</v>
      </c>
      <c r="E1071" s="251">
        <v>99.0</v>
      </c>
      <c r="F1071" s="251">
        <f t="shared" si="75"/>
        <v>127.742629</v>
      </c>
      <c r="G1071" s="48">
        <f t="shared" si="5"/>
        <v>0.7412081792</v>
      </c>
      <c r="H1071" s="111">
        <f t="shared" si="6"/>
        <v>44.601164</v>
      </c>
      <c r="I1071" s="252">
        <f t="shared" si="113"/>
        <v>0.2587918208</v>
      </c>
      <c r="J1071" s="266">
        <f t="shared" si="114"/>
        <v>172343793</v>
      </c>
      <c r="K1071" s="255">
        <v>2015.0</v>
      </c>
      <c r="L1071" s="254" t="s">
        <v>20</v>
      </c>
      <c r="M1071" s="267"/>
      <c r="N1071" s="267"/>
      <c r="O1071" s="267"/>
      <c r="P1071" s="267">
        <v>86.0</v>
      </c>
      <c r="Q1071" s="255">
        <v>67.0</v>
      </c>
      <c r="R1071" s="289">
        <f t="shared" si="90"/>
        <v>76.5</v>
      </c>
      <c r="S1071" s="255">
        <v>81.0</v>
      </c>
      <c r="T1071" s="255">
        <v>83.0</v>
      </c>
      <c r="U1071" s="33">
        <f t="shared" si="99"/>
        <v>-2</v>
      </c>
      <c r="V1071" s="255">
        <f t="shared" si="100"/>
        <v>82</v>
      </c>
      <c r="W1071" s="33">
        <f t="shared" si="101"/>
        <v>-5.5</v>
      </c>
      <c r="X1071" s="264" t="s">
        <v>1594</v>
      </c>
      <c r="Y1071" s="264" t="s">
        <v>1594</v>
      </c>
      <c r="Z1071" s="264" t="s">
        <v>1534</v>
      </c>
      <c r="AA1071" s="251">
        <f t="shared" si="80"/>
        <v>44.213073</v>
      </c>
      <c r="AB1071" s="266">
        <v>4.4213073E7</v>
      </c>
      <c r="AC1071" s="49">
        <v>1.27742629E8</v>
      </c>
      <c r="AD1071" s="251">
        <f t="shared" ref="AD1071:AD1168" si="116">AE1071/1000000</f>
        <v>44.601164</v>
      </c>
      <c r="AE1071" s="49">
        <v>4.4601164E7</v>
      </c>
      <c r="AF1071" s="258">
        <f t="shared" si="115"/>
        <v>0.446596697</v>
      </c>
      <c r="AG1071" s="257"/>
      <c r="AH1071" s="257"/>
      <c r="AI1071" s="273" t="s">
        <v>3758</v>
      </c>
      <c r="AJ1071" s="255"/>
    </row>
    <row r="1072" ht="15.75" customHeight="1">
      <c r="A1072" s="290" t="s">
        <v>4468</v>
      </c>
      <c r="B1072" s="266">
        <f t="shared" si="73"/>
        <v>90.36035</v>
      </c>
      <c r="C1072" s="249">
        <f t="shared" si="88"/>
        <v>0.9036035</v>
      </c>
      <c r="D1072" s="250">
        <f t="shared" si="3"/>
        <v>0.9036035</v>
      </c>
      <c r="E1072" s="111">
        <v>100.0</v>
      </c>
      <c r="F1072" s="251">
        <f t="shared" si="75"/>
        <v>24.76035</v>
      </c>
      <c r="G1072" s="48">
        <f t="shared" si="5"/>
        <v>0.2740178629</v>
      </c>
      <c r="H1072" s="111">
        <f t="shared" si="6"/>
        <v>65.6</v>
      </c>
      <c r="I1072" s="252">
        <f t="shared" si="113"/>
        <v>0.7259821371</v>
      </c>
      <c r="J1072" s="266">
        <f t="shared" si="114"/>
        <v>90360350</v>
      </c>
      <c r="K1072" s="255">
        <v>2015.0</v>
      </c>
      <c r="L1072" s="254" t="s">
        <v>20</v>
      </c>
      <c r="M1072" s="267"/>
      <c r="N1072" s="267"/>
      <c r="O1072" s="267"/>
      <c r="P1072" s="267">
        <v>43.0</v>
      </c>
      <c r="Q1072" s="255">
        <v>47.0</v>
      </c>
      <c r="R1072" s="296">
        <f t="shared" si="90"/>
        <v>45</v>
      </c>
      <c r="S1072" s="289">
        <v>57.0</v>
      </c>
      <c r="T1072" s="255">
        <v>70.0</v>
      </c>
      <c r="U1072" s="33">
        <f t="shared" si="99"/>
        <v>-13</v>
      </c>
      <c r="V1072" s="255">
        <f t="shared" si="100"/>
        <v>63.5</v>
      </c>
      <c r="W1072" s="291">
        <f t="shared" si="101"/>
        <v>-18.5</v>
      </c>
      <c r="X1072" s="264" t="s">
        <v>1565</v>
      </c>
      <c r="Y1072" s="264" t="s">
        <v>1565</v>
      </c>
      <c r="Z1072" s="264" t="s">
        <v>1534</v>
      </c>
      <c r="AA1072" s="251">
        <f t="shared" si="80"/>
        <v>11.053366</v>
      </c>
      <c r="AB1072" s="266">
        <v>1.1053366E7</v>
      </c>
      <c r="AC1072" s="49">
        <v>2.476035E7</v>
      </c>
      <c r="AD1072" s="251">
        <f t="shared" si="116"/>
        <v>65.6</v>
      </c>
      <c r="AE1072" s="49">
        <v>6.56E7</v>
      </c>
      <c r="AF1072" s="258">
        <f t="shared" si="115"/>
        <v>0.11053366</v>
      </c>
      <c r="AG1072" s="257"/>
      <c r="AH1072" s="257"/>
      <c r="AI1072" s="273" t="str">
        <f>HYPERLINK("http://www.amazon.com/gp/product/B0197GGS6M/?tag=titb-20","http://www.amazon.com/gp/product/B0197GGS6M/?tag=titb-20")</f>
        <v>http://www.amazon.com/gp/product/B0197GGS6M/?tag=titb-20</v>
      </c>
      <c r="AJ1072" s="255"/>
    </row>
    <row r="1073" ht="15.75" customHeight="1">
      <c r="A1073" s="297" t="s">
        <v>4137</v>
      </c>
      <c r="B1073" s="248">
        <f t="shared" si="73"/>
        <v>133.718711</v>
      </c>
      <c r="C1073" s="249">
        <f t="shared" si="88"/>
        <v>1.273511533</v>
      </c>
      <c r="D1073" s="250">
        <f t="shared" si="3"/>
        <v>1.273511533</v>
      </c>
      <c r="E1073" s="251">
        <v>105.0</v>
      </c>
      <c r="F1073" s="111">
        <f t="shared" si="75"/>
        <v>28.782481</v>
      </c>
      <c r="G1073" s="48">
        <f t="shared" si="5"/>
        <v>0.2152464736</v>
      </c>
      <c r="H1073" s="111">
        <f t="shared" si="6"/>
        <v>104.93623</v>
      </c>
      <c r="I1073" s="258">
        <f>AE1073/J1073</f>
        <v>0.7847535264</v>
      </c>
      <c r="J1073" s="248">
        <f>AE1073+AC1073</f>
        <v>133718711</v>
      </c>
      <c r="K1073" s="33">
        <v>2015.0</v>
      </c>
      <c r="L1073" s="254" t="s">
        <v>20</v>
      </c>
      <c r="M1073" s="47"/>
      <c r="N1073" s="47"/>
      <c r="O1073" s="47"/>
      <c r="P1073" s="47">
        <v>9.0</v>
      </c>
      <c r="Q1073" s="33">
        <v>34.0</v>
      </c>
      <c r="R1073" s="298">
        <f t="shared" si="90"/>
        <v>21.5</v>
      </c>
      <c r="S1073" s="33">
        <v>30.0</v>
      </c>
      <c r="T1073" s="33">
        <v>37.0</v>
      </c>
      <c r="U1073" s="49">
        <f t="shared" si="99"/>
        <v>-7</v>
      </c>
      <c r="V1073" s="33">
        <f t="shared" si="100"/>
        <v>33.5</v>
      </c>
      <c r="W1073" s="291">
        <f t="shared" si="101"/>
        <v>-12</v>
      </c>
      <c r="X1073" s="270" t="s">
        <v>1537</v>
      </c>
      <c r="Y1073" s="270" t="s">
        <v>1537</v>
      </c>
      <c r="Z1073" s="257" t="s">
        <v>1567</v>
      </c>
      <c r="AA1073" s="250">
        <f t="shared" si="80"/>
        <v>9.800252</v>
      </c>
      <c r="AB1073" s="49">
        <v>9800252.0</v>
      </c>
      <c r="AC1073" s="49">
        <v>2.8782481E7</v>
      </c>
      <c r="AD1073" s="250">
        <f t="shared" si="116"/>
        <v>104.93623</v>
      </c>
      <c r="AE1073" s="248">
        <v>1.0493623E8</v>
      </c>
      <c r="AF1073" s="258">
        <f>AB1073/(E1073*1000000)</f>
        <v>0.09333573333</v>
      </c>
      <c r="AG1073" s="257"/>
      <c r="AH1073" s="257"/>
      <c r="AI1073" s="273" t="s">
        <v>4138</v>
      </c>
      <c r="AJ1073" s="257"/>
    </row>
    <row r="1074" ht="15.75" customHeight="1">
      <c r="A1074" s="286" t="s">
        <v>1112</v>
      </c>
      <c r="B1074" s="266">
        <f t="shared" si="73"/>
        <v>458.856818</v>
      </c>
      <c r="C1074" s="249">
        <f t="shared" si="88"/>
        <v>4.248674241</v>
      </c>
      <c r="D1074" s="250">
        <f t="shared" si="3"/>
        <v>4.248674241</v>
      </c>
      <c r="E1074" s="111">
        <v>108.0</v>
      </c>
      <c r="F1074" s="251">
        <f t="shared" si="75"/>
        <v>196.841665</v>
      </c>
      <c r="G1074" s="48">
        <f t="shared" si="5"/>
        <v>0.4289827617</v>
      </c>
      <c r="H1074" s="111">
        <f t="shared" si="6"/>
        <v>262.015153</v>
      </c>
      <c r="I1074" s="252">
        <f t="shared" ref="I1074:I1078" si="117">(AE1074/J1074)</f>
        <v>0.5710172383</v>
      </c>
      <c r="J1074" s="266">
        <f t="shared" ref="J1074:J1078" si="118">SUM(AC1074+(AD1074*1000000))</f>
        <v>458856818</v>
      </c>
      <c r="K1074" s="255">
        <v>2015.0</v>
      </c>
      <c r="L1074" s="254" t="s">
        <v>20</v>
      </c>
      <c r="M1074" s="267"/>
      <c r="N1074" s="267"/>
      <c r="O1074" s="267"/>
      <c r="P1074" s="267">
        <v>93.0</v>
      </c>
      <c r="Q1074" s="255">
        <v>80.0</v>
      </c>
      <c r="R1074" s="296">
        <f t="shared" si="90"/>
        <v>86.5</v>
      </c>
      <c r="S1074" s="255">
        <v>93.0</v>
      </c>
      <c r="T1074" s="255">
        <v>81.0</v>
      </c>
      <c r="U1074" s="49">
        <f t="shared" si="99"/>
        <v>12</v>
      </c>
      <c r="V1074" s="255">
        <f t="shared" si="100"/>
        <v>87</v>
      </c>
      <c r="W1074" s="291">
        <f t="shared" si="101"/>
        <v>-0.5</v>
      </c>
      <c r="X1074" s="257" t="s">
        <v>1629</v>
      </c>
      <c r="Y1074" s="264" t="s">
        <v>1629</v>
      </c>
      <c r="Z1074" s="264" t="s">
        <v>1534</v>
      </c>
      <c r="AA1074" s="251">
        <f t="shared" si="80"/>
        <v>54.308575</v>
      </c>
      <c r="AB1074" s="266">
        <v>5.4308575E7</v>
      </c>
      <c r="AC1074" s="49">
        <v>1.96841665E8</v>
      </c>
      <c r="AD1074" s="251">
        <f t="shared" si="116"/>
        <v>262.015153</v>
      </c>
      <c r="AE1074" s="49">
        <v>2.62015153E8</v>
      </c>
      <c r="AF1074" s="258">
        <f t="shared" ref="AF1074:AF1078" si="119">SUM(AA1074/E1074)</f>
        <v>0.5028571759</v>
      </c>
      <c r="AG1074" s="257"/>
      <c r="AH1074" s="257"/>
      <c r="AI1074" s="273" t="s">
        <v>2385</v>
      </c>
      <c r="AJ1074" s="255"/>
    </row>
    <row r="1075" ht="15.75" customHeight="1">
      <c r="A1075" s="300" t="s">
        <v>801</v>
      </c>
      <c r="B1075" s="266">
        <f t="shared" si="73"/>
        <v>470.490832</v>
      </c>
      <c r="C1075" s="249">
        <f t="shared" si="88"/>
        <v>4.277189382</v>
      </c>
      <c r="D1075" s="250">
        <f t="shared" si="3"/>
        <v>4.277189382</v>
      </c>
      <c r="E1075" s="251">
        <v>110.0</v>
      </c>
      <c r="F1075" s="251">
        <f t="shared" si="75"/>
        <v>155.190832</v>
      </c>
      <c r="G1075" s="48">
        <f t="shared" si="5"/>
        <v>0.3298487908</v>
      </c>
      <c r="H1075" s="111">
        <f t="shared" si="6"/>
        <v>315.3</v>
      </c>
      <c r="I1075" s="252">
        <f t="shared" si="117"/>
        <v>0.6701512092</v>
      </c>
      <c r="J1075" s="266">
        <f t="shared" si="118"/>
        <v>470490832</v>
      </c>
      <c r="K1075" s="255">
        <v>2015.0</v>
      </c>
      <c r="L1075" s="254" t="s">
        <v>20</v>
      </c>
      <c r="M1075" s="267"/>
      <c r="N1075" s="267"/>
      <c r="O1075" s="267"/>
      <c r="P1075" s="267">
        <v>50.0</v>
      </c>
      <c r="Q1075" s="255">
        <v>43.0</v>
      </c>
      <c r="R1075" s="296">
        <f t="shared" si="90"/>
        <v>46.5</v>
      </c>
      <c r="S1075" s="255">
        <v>56.0</v>
      </c>
      <c r="T1075" s="255">
        <v>55.0</v>
      </c>
      <c r="U1075" s="49">
        <f t="shared" si="99"/>
        <v>1</v>
      </c>
      <c r="V1075" s="255">
        <f t="shared" si="100"/>
        <v>55.5</v>
      </c>
      <c r="W1075" s="291">
        <f t="shared" si="101"/>
        <v>-9</v>
      </c>
      <c r="X1075" s="264" t="s">
        <v>1602</v>
      </c>
      <c r="Y1075" s="264" t="s">
        <v>1602</v>
      </c>
      <c r="Z1075" s="264" t="s">
        <v>1540</v>
      </c>
      <c r="AA1075" s="251">
        <f t="shared" si="80"/>
        <v>54.588173</v>
      </c>
      <c r="AB1075" s="266">
        <v>5.4588173E7</v>
      </c>
      <c r="AC1075" s="49">
        <v>1.55190832E8</v>
      </c>
      <c r="AD1075" s="251">
        <f t="shared" si="116"/>
        <v>315.3</v>
      </c>
      <c r="AE1075" s="49">
        <v>3.153E8</v>
      </c>
      <c r="AF1075" s="258">
        <f t="shared" si="119"/>
        <v>0.4962561182</v>
      </c>
      <c r="AG1075" s="257"/>
      <c r="AH1075" s="257"/>
      <c r="AI1075" s="273" t="s">
        <v>2366</v>
      </c>
      <c r="AJ1075" s="255"/>
    </row>
    <row r="1076" ht="15.75" customHeight="1">
      <c r="A1076" s="301" t="s">
        <v>3085</v>
      </c>
      <c r="B1076" s="266">
        <f t="shared" si="73"/>
        <v>297.002527</v>
      </c>
      <c r="C1076" s="249">
        <f t="shared" si="88"/>
        <v>2.700022973</v>
      </c>
      <c r="D1076" s="250">
        <f t="shared" si="3"/>
        <v>2.700022973</v>
      </c>
      <c r="E1076" s="251">
        <v>110.0</v>
      </c>
      <c r="F1076" s="251">
        <f t="shared" si="75"/>
        <v>130.179072</v>
      </c>
      <c r="G1076" s="48">
        <f t="shared" si="5"/>
        <v>0.4383096444</v>
      </c>
      <c r="H1076" s="111">
        <f t="shared" si="6"/>
        <v>166.823455</v>
      </c>
      <c r="I1076" s="252">
        <f t="shared" si="117"/>
        <v>0.5616903556</v>
      </c>
      <c r="J1076" s="266">
        <f t="shared" si="118"/>
        <v>297002527</v>
      </c>
      <c r="K1076" s="255">
        <v>2015.0</v>
      </c>
      <c r="L1076" s="254" t="s">
        <v>20</v>
      </c>
      <c r="M1076" s="267"/>
      <c r="N1076" s="267"/>
      <c r="O1076" s="267"/>
      <c r="P1076" s="267">
        <v>30.0</v>
      </c>
      <c r="Q1076" s="255">
        <v>42.0</v>
      </c>
      <c r="R1076" s="289">
        <f t="shared" si="90"/>
        <v>36</v>
      </c>
      <c r="S1076" s="255">
        <v>61.0</v>
      </c>
      <c r="T1076" s="255">
        <v>54.0</v>
      </c>
      <c r="U1076" s="33">
        <f t="shared" si="99"/>
        <v>7</v>
      </c>
      <c r="V1076" s="255">
        <f t="shared" si="100"/>
        <v>57.5</v>
      </c>
      <c r="W1076" s="33">
        <f t="shared" si="101"/>
        <v>-21.5</v>
      </c>
      <c r="X1076" s="264" t="s">
        <v>1602</v>
      </c>
      <c r="Y1076" s="264" t="s">
        <v>2054</v>
      </c>
      <c r="Z1076" s="264" t="s">
        <v>1534</v>
      </c>
      <c r="AA1076" s="251">
        <f t="shared" si="80"/>
        <v>52.26368</v>
      </c>
      <c r="AB1076" s="266">
        <v>5.226368E7</v>
      </c>
      <c r="AC1076" s="49">
        <v>1.30179072E8</v>
      </c>
      <c r="AD1076" s="251">
        <f t="shared" si="116"/>
        <v>166.823455</v>
      </c>
      <c r="AE1076" s="49">
        <v>1.66823455E8</v>
      </c>
      <c r="AF1076" s="258">
        <f t="shared" si="119"/>
        <v>0.4751243636</v>
      </c>
      <c r="AG1076" s="257"/>
      <c r="AH1076" s="257"/>
      <c r="AI1076" s="273" t="s">
        <v>3086</v>
      </c>
      <c r="AJ1076" s="255"/>
    </row>
    <row r="1077" ht="15.75" customHeight="1">
      <c r="A1077" s="290" t="s">
        <v>262</v>
      </c>
      <c r="B1077" s="266">
        <f t="shared" si="73"/>
        <v>167.882881</v>
      </c>
      <c r="C1077" s="249">
        <f t="shared" si="88"/>
        <v>1.399024008</v>
      </c>
      <c r="D1077" s="250">
        <f t="shared" si="3"/>
        <v>1.399024008</v>
      </c>
      <c r="E1077" s="111">
        <v>120.0</v>
      </c>
      <c r="F1077" s="251">
        <f t="shared" si="75"/>
        <v>56.117548</v>
      </c>
      <c r="G1077" s="48">
        <f t="shared" si="5"/>
        <v>0.334266053</v>
      </c>
      <c r="H1077" s="111">
        <f t="shared" si="6"/>
        <v>111.765333</v>
      </c>
      <c r="I1077" s="252">
        <f t="shared" si="117"/>
        <v>0.665733947</v>
      </c>
      <c r="J1077" s="266">
        <f t="shared" si="118"/>
        <v>167882881</v>
      </c>
      <c r="K1077" s="255">
        <v>2015.0</v>
      </c>
      <c r="L1077" s="254" t="s">
        <v>20</v>
      </c>
      <c r="M1077" s="267"/>
      <c r="N1077" s="267"/>
      <c r="O1077" s="267"/>
      <c r="P1077" s="267">
        <v>9.0</v>
      </c>
      <c r="Q1077" s="255">
        <v>27.0</v>
      </c>
      <c r="R1077" s="296">
        <f t="shared" si="90"/>
        <v>18</v>
      </c>
      <c r="S1077" s="33">
        <v>20.0</v>
      </c>
      <c r="T1077" s="255">
        <v>26.0</v>
      </c>
      <c r="U1077" s="33">
        <f t="shared" si="99"/>
        <v>-6</v>
      </c>
      <c r="V1077" s="255">
        <f t="shared" si="100"/>
        <v>23</v>
      </c>
      <c r="W1077" s="291">
        <f t="shared" si="101"/>
        <v>-5</v>
      </c>
      <c r="X1077" s="264" t="s">
        <v>1602</v>
      </c>
      <c r="Y1077" s="264" t="s">
        <v>2054</v>
      </c>
      <c r="Z1077" s="264" t="s">
        <v>1534</v>
      </c>
      <c r="AA1077" s="251">
        <f t="shared" si="80"/>
        <v>25.685737</v>
      </c>
      <c r="AB1077" s="266">
        <v>2.5685737E7</v>
      </c>
      <c r="AC1077" s="49">
        <v>5.6117548E7</v>
      </c>
      <c r="AD1077" s="251">
        <f t="shared" si="116"/>
        <v>111.765333</v>
      </c>
      <c r="AE1077" s="49">
        <v>1.11765333E8</v>
      </c>
      <c r="AF1077" s="258">
        <f t="shared" si="119"/>
        <v>0.2140478083</v>
      </c>
      <c r="AG1077" s="257"/>
      <c r="AH1077" s="257"/>
      <c r="AI1077" s="273" t="s">
        <v>4045</v>
      </c>
      <c r="AJ1077" s="255"/>
    </row>
    <row r="1078" ht="15.75" customHeight="1">
      <c r="A1078" s="290" t="s">
        <v>69</v>
      </c>
      <c r="B1078" s="266">
        <f t="shared" si="73"/>
        <v>513.767303</v>
      </c>
      <c r="C1078" s="249">
        <f t="shared" si="88"/>
        <v>3.952056177</v>
      </c>
      <c r="D1078" s="250">
        <f t="shared" si="3"/>
        <v>3.952056177</v>
      </c>
      <c r="E1078" s="111">
        <v>130.0</v>
      </c>
      <c r="F1078" s="251">
        <f t="shared" si="75"/>
        <v>179.267303</v>
      </c>
      <c r="G1078" s="48">
        <f t="shared" si="5"/>
        <v>0.3489270375</v>
      </c>
      <c r="H1078" s="111">
        <f t="shared" si="6"/>
        <v>334.5</v>
      </c>
      <c r="I1078" s="252">
        <f t="shared" si="117"/>
        <v>0.6510729625</v>
      </c>
      <c r="J1078" s="266">
        <f t="shared" si="118"/>
        <v>513767303</v>
      </c>
      <c r="K1078" s="255">
        <v>2015.0</v>
      </c>
      <c r="L1078" s="254" t="s">
        <v>20</v>
      </c>
      <c r="M1078" s="267"/>
      <c r="N1078" s="267"/>
      <c r="O1078" s="267"/>
      <c r="P1078" s="267">
        <v>80.0</v>
      </c>
      <c r="Q1078" s="255">
        <v>64.0</v>
      </c>
      <c r="R1078" s="296">
        <f t="shared" si="90"/>
        <v>72</v>
      </c>
      <c r="S1078" s="255">
        <v>89.0</v>
      </c>
      <c r="T1078" s="255">
        <v>80.0</v>
      </c>
      <c r="U1078" s="49">
        <f t="shared" si="99"/>
        <v>9</v>
      </c>
      <c r="V1078" s="255">
        <f t="shared" si="100"/>
        <v>84.5</v>
      </c>
      <c r="W1078" s="291">
        <f t="shared" si="101"/>
        <v>-12.5</v>
      </c>
      <c r="X1078" s="264" t="s">
        <v>1602</v>
      </c>
      <c r="Y1078" s="264" t="s">
        <v>2054</v>
      </c>
      <c r="Z1078" s="264" t="s">
        <v>1534</v>
      </c>
      <c r="AA1078" s="251">
        <f t="shared" si="80"/>
        <v>57.225526</v>
      </c>
      <c r="AB1078" s="266">
        <v>5.7225526E7</v>
      </c>
      <c r="AC1078" s="49">
        <v>1.79267303E8</v>
      </c>
      <c r="AD1078" s="251">
        <f t="shared" si="116"/>
        <v>334.5</v>
      </c>
      <c r="AE1078" s="49">
        <v>3.345E8</v>
      </c>
      <c r="AF1078" s="258">
        <f t="shared" si="119"/>
        <v>0.4401963538</v>
      </c>
      <c r="AG1078" s="257"/>
      <c r="AH1078" s="257"/>
      <c r="AI1078" s="273" t="s">
        <v>2485</v>
      </c>
      <c r="AJ1078" s="255"/>
    </row>
    <row r="1079" ht="15.75" customHeight="1">
      <c r="A1079" s="297" t="s">
        <v>1161</v>
      </c>
      <c r="B1079" s="248">
        <f t="shared" si="73"/>
        <v>532.950503</v>
      </c>
      <c r="C1079" s="249">
        <f t="shared" si="88"/>
        <v>3.947781504</v>
      </c>
      <c r="D1079" s="250">
        <f t="shared" si="3"/>
        <v>3.947781504</v>
      </c>
      <c r="E1079" s="251">
        <v>135.0</v>
      </c>
      <c r="F1079" s="111">
        <f t="shared" si="75"/>
        <v>183.637894</v>
      </c>
      <c r="G1079" s="48">
        <f t="shared" si="5"/>
        <v>0.3445683848</v>
      </c>
      <c r="H1079" s="111">
        <f t="shared" si="6"/>
        <v>349.312609</v>
      </c>
      <c r="I1079" s="258">
        <f>AE1079/J1079</f>
        <v>0.6554316152</v>
      </c>
      <c r="J1079" s="248">
        <f>AE1079+AC1079</f>
        <v>532950503</v>
      </c>
      <c r="K1079" s="33">
        <v>2015.0</v>
      </c>
      <c r="L1079" s="254" t="s">
        <v>20</v>
      </c>
      <c r="M1079" s="47"/>
      <c r="N1079" s="47"/>
      <c r="O1079" s="47"/>
      <c r="P1079" s="47">
        <v>82.0</v>
      </c>
      <c r="Q1079" s="33">
        <v>76.0</v>
      </c>
      <c r="R1079" s="298">
        <f t="shared" si="90"/>
        <v>79</v>
      </c>
      <c r="S1079" s="33">
        <v>84.0</v>
      </c>
      <c r="T1079" s="33">
        <v>80.0</v>
      </c>
      <c r="U1079" s="49">
        <f t="shared" si="99"/>
        <v>4</v>
      </c>
      <c r="V1079" s="33">
        <f t="shared" si="100"/>
        <v>82</v>
      </c>
      <c r="W1079" s="291">
        <f t="shared" si="101"/>
        <v>-3</v>
      </c>
      <c r="X1079" s="270" t="s">
        <v>1601</v>
      </c>
      <c r="Y1079" s="270" t="s">
        <v>1601</v>
      </c>
      <c r="Z1079" s="270" t="s">
        <v>1540</v>
      </c>
      <c r="AA1079" s="250">
        <f t="shared" si="80"/>
        <v>39.82684</v>
      </c>
      <c r="AB1079" s="49">
        <v>3.982684E7</v>
      </c>
      <c r="AC1079" s="49">
        <v>1.83637894E8</v>
      </c>
      <c r="AD1079" s="250">
        <f t="shared" si="116"/>
        <v>349.312609</v>
      </c>
      <c r="AE1079" s="248">
        <v>3.49312609E8</v>
      </c>
      <c r="AF1079" s="258">
        <f>AB1079/(E1079*1000000)</f>
        <v>0.2950136296</v>
      </c>
      <c r="AG1079" s="257" t="s">
        <v>1608</v>
      </c>
      <c r="AH1079" s="257" t="s">
        <v>2488</v>
      </c>
      <c r="AI1079" s="273" t="s">
        <v>2489</v>
      </c>
      <c r="AJ1079" s="257"/>
    </row>
    <row r="1080" ht="15.75" customHeight="1">
      <c r="A1080" s="290" t="s">
        <v>360</v>
      </c>
      <c r="B1080" s="266">
        <f t="shared" si="73"/>
        <v>386.041607</v>
      </c>
      <c r="C1080" s="249">
        <f t="shared" si="88"/>
        <v>2.859567459</v>
      </c>
      <c r="D1080" s="250">
        <f t="shared" si="3"/>
        <v>2.859567459</v>
      </c>
      <c r="E1080" s="251">
        <v>135.0</v>
      </c>
      <c r="F1080" s="251">
        <f t="shared" si="75"/>
        <v>177.39751</v>
      </c>
      <c r="G1080" s="48">
        <f t="shared" si="5"/>
        <v>0.4595295087</v>
      </c>
      <c r="H1080" s="111">
        <f t="shared" si="6"/>
        <v>208.644097</v>
      </c>
      <c r="I1080" s="252">
        <f t="shared" ref="I1080:I1090" si="120">(AE1080/J1080)</f>
        <v>0.5404704913</v>
      </c>
      <c r="J1080" s="266">
        <f t="shared" ref="J1080:J1090" si="121">SUM(AC1080+(AD1080*1000000))</f>
        <v>386041607</v>
      </c>
      <c r="K1080" s="255">
        <v>2015.0</v>
      </c>
      <c r="L1080" s="254" t="s">
        <v>20</v>
      </c>
      <c r="M1080" s="267"/>
      <c r="N1080" s="267"/>
      <c r="O1080" s="267"/>
      <c r="P1080" s="267">
        <v>47.0</v>
      </c>
      <c r="Q1080" s="255">
        <v>55.0</v>
      </c>
      <c r="R1080" s="289">
        <f t="shared" si="90"/>
        <v>51</v>
      </c>
      <c r="S1080" s="255">
        <v>64.0</v>
      </c>
      <c r="T1080" s="255">
        <v>74.0</v>
      </c>
      <c r="U1080" s="33">
        <f t="shared" si="99"/>
        <v>-10</v>
      </c>
      <c r="V1080" s="255">
        <f t="shared" si="100"/>
        <v>69</v>
      </c>
      <c r="W1080" s="33">
        <f t="shared" si="101"/>
        <v>-18</v>
      </c>
      <c r="X1080" s="264" t="s">
        <v>1594</v>
      </c>
      <c r="Y1080" s="264" t="s">
        <v>1594</v>
      </c>
      <c r="Z1080" s="264" t="s">
        <v>1534</v>
      </c>
      <c r="AA1080" s="251">
        <f t="shared" si="80"/>
        <v>52.107731</v>
      </c>
      <c r="AB1080" s="266">
        <v>5.2107731E7</v>
      </c>
      <c r="AC1080" s="49">
        <v>1.7739751E8</v>
      </c>
      <c r="AD1080" s="251">
        <f t="shared" si="116"/>
        <v>208.644097</v>
      </c>
      <c r="AE1080" s="49">
        <v>2.08644097E8</v>
      </c>
      <c r="AF1080" s="258">
        <f t="shared" ref="AF1080:AF1090" si="122">SUM(AA1080/E1080)</f>
        <v>0.3859831926</v>
      </c>
      <c r="AG1080" s="257"/>
      <c r="AH1080" s="257"/>
      <c r="AI1080" s="273" t="s">
        <v>2985</v>
      </c>
      <c r="AJ1080" s="255"/>
    </row>
    <row r="1081" ht="15.75" customHeight="1">
      <c r="A1081" s="286" t="s">
        <v>476</v>
      </c>
      <c r="B1081" s="266">
        <f t="shared" si="73"/>
        <v>1666.050585</v>
      </c>
      <c r="C1081" s="249">
        <f t="shared" si="88"/>
        <v>11.1070039</v>
      </c>
      <c r="D1081" s="250">
        <f t="shared" si="3"/>
        <v>11.1070039</v>
      </c>
      <c r="E1081" s="111">
        <v>150.0</v>
      </c>
      <c r="F1081" s="251">
        <f t="shared" si="75"/>
        <v>652.050585</v>
      </c>
      <c r="G1081" s="48">
        <f t="shared" si="5"/>
        <v>0.3913750224</v>
      </c>
      <c r="H1081" s="111">
        <f t="shared" si="6"/>
        <v>1014</v>
      </c>
      <c r="I1081" s="252">
        <f t="shared" si="120"/>
        <v>0.6086249776</v>
      </c>
      <c r="J1081" s="266">
        <f t="shared" si="121"/>
        <v>1666050585</v>
      </c>
      <c r="K1081" s="255">
        <v>2015.0</v>
      </c>
      <c r="L1081" s="254" t="s">
        <v>20</v>
      </c>
      <c r="M1081" s="267"/>
      <c r="N1081" s="267"/>
      <c r="O1081" s="267"/>
      <c r="P1081" s="267">
        <v>71.0</v>
      </c>
      <c r="Q1081" s="255">
        <v>59.0</v>
      </c>
      <c r="R1081" s="296">
        <f t="shared" si="90"/>
        <v>65</v>
      </c>
      <c r="S1081" s="255">
        <v>80.0</v>
      </c>
      <c r="T1081" s="255">
        <v>69.0</v>
      </c>
      <c r="U1081" s="49">
        <f t="shared" si="99"/>
        <v>11</v>
      </c>
      <c r="V1081" s="255">
        <f t="shared" si="100"/>
        <v>74.5</v>
      </c>
      <c r="W1081" s="291">
        <f t="shared" si="101"/>
        <v>-9.5</v>
      </c>
      <c r="X1081" s="264" t="s">
        <v>1629</v>
      </c>
      <c r="Y1081" s="264" t="s">
        <v>1732</v>
      </c>
      <c r="Z1081" s="264" t="s">
        <v>1550</v>
      </c>
      <c r="AA1081" s="251">
        <f t="shared" si="80"/>
        <v>208.80627</v>
      </c>
      <c r="AB1081" s="266">
        <v>2.0880627E8</v>
      </c>
      <c r="AC1081" s="49">
        <v>6.52050585E8</v>
      </c>
      <c r="AD1081" s="251">
        <f t="shared" si="116"/>
        <v>1014</v>
      </c>
      <c r="AE1081" s="49">
        <v>1.014E9</v>
      </c>
      <c r="AF1081" s="258">
        <f t="shared" si="122"/>
        <v>1.3920418</v>
      </c>
      <c r="AG1081" s="257"/>
      <c r="AH1081" s="257"/>
      <c r="AI1081" s="273" t="s">
        <v>1733</v>
      </c>
      <c r="AJ1081" s="255"/>
    </row>
    <row r="1082" ht="15.75" customHeight="1">
      <c r="A1082" s="286" t="s">
        <v>1446</v>
      </c>
      <c r="B1082" s="266">
        <f t="shared" si="73"/>
        <v>682.142377</v>
      </c>
      <c r="C1082" s="249">
        <f t="shared" si="88"/>
        <v>4.547615847</v>
      </c>
      <c r="D1082" s="250">
        <f t="shared" si="3"/>
        <v>4.547615847</v>
      </c>
      <c r="E1082" s="111">
        <v>150.0</v>
      </c>
      <c r="F1082" s="251">
        <f t="shared" si="75"/>
        <v>195.042377</v>
      </c>
      <c r="G1082" s="48">
        <f t="shared" si="5"/>
        <v>0.285926199</v>
      </c>
      <c r="H1082" s="111">
        <f t="shared" si="6"/>
        <v>487.1</v>
      </c>
      <c r="I1082" s="252">
        <f t="shared" si="120"/>
        <v>0.714073801</v>
      </c>
      <c r="J1082" s="266">
        <f t="shared" si="121"/>
        <v>682142377</v>
      </c>
      <c r="K1082" s="255">
        <v>2015.0</v>
      </c>
      <c r="L1082" s="254" t="s">
        <v>20</v>
      </c>
      <c r="M1082" s="267"/>
      <c r="N1082" s="267"/>
      <c r="O1082" s="267"/>
      <c r="P1082" s="267">
        <v>92.0</v>
      </c>
      <c r="Q1082" s="255">
        <v>75.0</v>
      </c>
      <c r="R1082" s="296">
        <f t="shared" si="90"/>
        <v>83.5</v>
      </c>
      <c r="S1082" s="255">
        <v>89.0</v>
      </c>
      <c r="T1082" s="255">
        <v>79.0</v>
      </c>
      <c r="U1082" s="49">
        <f t="shared" si="99"/>
        <v>10</v>
      </c>
      <c r="V1082" s="255">
        <f t="shared" si="100"/>
        <v>84</v>
      </c>
      <c r="W1082" s="291">
        <f t="shared" si="101"/>
        <v>-0.5</v>
      </c>
      <c r="X1082" s="264" t="s">
        <v>1602</v>
      </c>
      <c r="Y1082" s="264" t="s">
        <v>1602</v>
      </c>
      <c r="Z1082" s="264" t="s">
        <v>1550</v>
      </c>
      <c r="AA1082" s="251">
        <f t="shared" si="80"/>
        <v>55.520089</v>
      </c>
      <c r="AB1082" s="266">
        <v>5.5520089E7</v>
      </c>
      <c r="AC1082" s="49">
        <v>1.95042377E8</v>
      </c>
      <c r="AD1082" s="251">
        <f t="shared" si="116"/>
        <v>487.1</v>
      </c>
      <c r="AE1082" s="49">
        <v>4.871E8</v>
      </c>
      <c r="AF1082" s="258">
        <f t="shared" si="122"/>
        <v>0.3701339267</v>
      </c>
      <c r="AG1082" s="257"/>
      <c r="AH1082" s="257"/>
      <c r="AI1082" s="273" t="s">
        <v>2307</v>
      </c>
      <c r="AJ1082" s="255"/>
    </row>
    <row r="1083" ht="15.75" customHeight="1">
      <c r="A1083" s="302" t="s">
        <v>545</v>
      </c>
      <c r="B1083" s="266">
        <f t="shared" si="73"/>
        <v>374.736354</v>
      </c>
      <c r="C1083" s="249">
        <f t="shared" si="88"/>
        <v>2.49824236</v>
      </c>
      <c r="D1083" s="250">
        <f t="shared" si="3"/>
        <v>2.49824236</v>
      </c>
      <c r="E1083" s="111">
        <v>150.0</v>
      </c>
      <c r="F1083" s="251">
        <f t="shared" si="75"/>
        <v>153.636354</v>
      </c>
      <c r="G1083" s="48">
        <f t="shared" si="5"/>
        <v>0.4099851865</v>
      </c>
      <c r="H1083" s="111">
        <f t="shared" si="6"/>
        <v>221.1</v>
      </c>
      <c r="I1083" s="252">
        <f t="shared" si="120"/>
        <v>0.5900148135</v>
      </c>
      <c r="J1083" s="266">
        <f t="shared" si="121"/>
        <v>374736354</v>
      </c>
      <c r="K1083" s="255">
        <v>2015.0</v>
      </c>
      <c r="L1083" s="254" t="s">
        <v>20</v>
      </c>
      <c r="M1083" s="267"/>
      <c r="N1083" s="267"/>
      <c r="O1083" s="267"/>
      <c r="P1083" s="267">
        <v>97.0</v>
      </c>
      <c r="Q1083" s="255">
        <v>89.0</v>
      </c>
      <c r="R1083" s="289">
        <f t="shared" si="90"/>
        <v>93</v>
      </c>
      <c r="S1083" s="255">
        <v>87.0</v>
      </c>
      <c r="T1083" s="255">
        <v>87.0</v>
      </c>
      <c r="U1083" s="33">
        <f t="shared" si="99"/>
        <v>0</v>
      </c>
      <c r="V1083" s="255">
        <f t="shared" si="100"/>
        <v>87</v>
      </c>
      <c r="W1083" s="33">
        <f t="shared" si="101"/>
        <v>6</v>
      </c>
      <c r="X1083" s="257" t="s">
        <v>1629</v>
      </c>
      <c r="Y1083" s="264" t="s">
        <v>3204</v>
      </c>
      <c r="Z1083" s="264" t="s">
        <v>1550</v>
      </c>
      <c r="AA1083" s="251">
        <f t="shared" si="80"/>
        <v>45.428128</v>
      </c>
      <c r="AB1083" s="266">
        <v>4.5428128E7</v>
      </c>
      <c r="AC1083" s="49">
        <v>1.53636354E8</v>
      </c>
      <c r="AD1083" s="251">
        <f t="shared" si="116"/>
        <v>221.1</v>
      </c>
      <c r="AE1083" s="49">
        <v>2.211E8</v>
      </c>
      <c r="AF1083" s="258">
        <f t="shared" si="122"/>
        <v>0.3028541867</v>
      </c>
      <c r="AG1083" s="264" t="s">
        <v>1608</v>
      </c>
      <c r="AH1083" s="264" t="s">
        <v>3205</v>
      </c>
      <c r="AI1083" s="273" t="s">
        <v>3206</v>
      </c>
      <c r="AJ1083" s="255"/>
    </row>
    <row r="1084" ht="15.75" customHeight="1">
      <c r="A1084" s="290" t="s">
        <v>4547</v>
      </c>
      <c r="B1084" s="266">
        <f t="shared" si="73"/>
        <v>113.97135</v>
      </c>
      <c r="C1084" s="249">
        <f t="shared" si="88"/>
        <v>0.759809</v>
      </c>
      <c r="D1084" s="250">
        <f t="shared" si="3"/>
        <v>0.759809</v>
      </c>
      <c r="E1084" s="111">
        <v>150.0</v>
      </c>
      <c r="F1084" s="251">
        <f t="shared" si="75"/>
        <v>32.37135</v>
      </c>
      <c r="G1084" s="48">
        <f t="shared" si="5"/>
        <v>0.2840305919</v>
      </c>
      <c r="H1084" s="111">
        <f t="shared" si="6"/>
        <v>81.6</v>
      </c>
      <c r="I1084" s="252">
        <f t="shared" si="120"/>
        <v>0.7159694081</v>
      </c>
      <c r="J1084" s="266">
        <f t="shared" si="121"/>
        <v>113971350</v>
      </c>
      <c r="K1084" s="255">
        <v>2015.0</v>
      </c>
      <c r="L1084" s="254" t="s">
        <v>20</v>
      </c>
      <c r="M1084" s="267"/>
      <c r="N1084" s="267"/>
      <c r="O1084" s="267"/>
      <c r="P1084" s="267">
        <v>26.0</v>
      </c>
      <c r="Q1084" s="255">
        <v>36.0</v>
      </c>
      <c r="R1084" s="296">
        <f t="shared" si="90"/>
        <v>31</v>
      </c>
      <c r="S1084" s="33">
        <v>50.0</v>
      </c>
      <c r="T1084" s="255">
        <v>50.0</v>
      </c>
      <c r="U1084" s="33">
        <f t="shared" si="99"/>
        <v>0</v>
      </c>
      <c r="V1084" s="255">
        <f t="shared" si="100"/>
        <v>50</v>
      </c>
      <c r="W1084" s="291">
        <f t="shared" si="101"/>
        <v>-19</v>
      </c>
      <c r="X1084" s="264" t="s">
        <v>1750</v>
      </c>
      <c r="Y1084" s="264" t="s">
        <v>1750</v>
      </c>
      <c r="Z1084" s="264" t="s">
        <v>1534</v>
      </c>
      <c r="AA1084" s="251">
        <f t="shared" si="80"/>
        <v>15.315435</v>
      </c>
      <c r="AB1084" s="266">
        <v>1.5315435E7</v>
      </c>
      <c r="AC1084" s="49">
        <v>3.237135E7</v>
      </c>
      <c r="AD1084" s="251">
        <f t="shared" si="116"/>
        <v>81.6</v>
      </c>
      <c r="AE1084" s="49">
        <v>8.16E7</v>
      </c>
      <c r="AF1084" s="258">
        <f t="shared" si="122"/>
        <v>0.1021029</v>
      </c>
      <c r="AG1084" s="257"/>
      <c r="AH1084" s="257"/>
      <c r="AI1084" s="273" t="s">
        <v>4548</v>
      </c>
      <c r="AJ1084" s="255"/>
    </row>
    <row r="1085" ht="15.75" customHeight="1">
      <c r="A1085" s="290" t="s">
        <v>945</v>
      </c>
      <c r="B1085" s="266">
        <f t="shared" si="73"/>
        <v>440.603537</v>
      </c>
      <c r="C1085" s="249">
        <f t="shared" si="88"/>
        <v>2.842603465</v>
      </c>
      <c r="D1085" s="250">
        <f t="shared" si="3"/>
        <v>2.842603465</v>
      </c>
      <c r="E1085" s="111">
        <v>155.0</v>
      </c>
      <c r="F1085" s="251">
        <f t="shared" si="75"/>
        <v>89.760956</v>
      </c>
      <c r="G1085" s="48">
        <f t="shared" si="5"/>
        <v>0.2037227313</v>
      </c>
      <c r="H1085" s="111">
        <f t="shared" si="6"/>
        <v>350.842581</v>
      </c>
      <c r="I1085" s="252">
        <f t="shared" si="120"/>
        <v>0.7962772687</v>
      </c>
      <c r="J1085" s="266">
        <f t="shared" si="121"/>
        <v>440603537</v>
      </c>
      <c r="K1085" s="255">
        <v>2015.0</v>
      </c>
      <c r="L1085" s="254" t="s">
        <v>20</v>
      </c>
      <c r="M1085" s="267"/>
      <c r="N1085" s="267"/>
      <c r="O1085" s="267"/>
      <c r="P1085" s="267">
        <v>25.0</v>
      </c>
      <c r="Q1085" s="255">
        <v>38.0</v>
      </c>
      <c r="R1085" s="296">
        <f t="shared" si="90"/>
        <v>31.5</v>
      </c>
      <c r="S1085" s="33">
        <v>59.0</v>
      </c>
      <c r="T1085" s="255">
        <v>63.0</v>
      </c>
      <c r="U1085" s="49">
        <f t="shared" si="99"/>
        <v>-4</v>
      </c>
      <c r="V1085" s="255">
        <f t="shared" si="100"/>
        <v>61</v>
      </c>
      <c r="W1085" s="291">
        <f t="shared" si="101"/>
        <v>-29.5</v>
      </c>
      <c r="X1085" s="264" t="s">
        <v>1602</v>
      </c>
      <c r="Y1085" s="264" t="s">
        <v>1602</v>
      </c>
      <c r="Z1085" s="264" t="s">
        <v>1550</v>
      </c>
      <c r="AA1085" s="251">
        <f t="shared" si="80"/>
        <v>27.018486</v>
      </c>
      <c r="AB1085" s="266">
        <v>2.7018486E7</v>
      </c>
      <c r="AC1085" s="49">
        <v>8.9760956E7</v>
      </c>
      <c r="AD1085" s="251">
        <f t="shared" si="116"/>
        <v>350.842581</v>
      </c>
      <c r="AE1085" s="49">
        <v>3.50842581E8</v>
      </c>
      <c r="AF1085" s="258">
        <f t="shared" si="122"/>
        <v>0.1743128129</v>
      </c>
      <c r="AG1085" s="257"/>
      <c r="AH1085" s="257"/>
      <c r="AI1085" s="273" t="s">
        <v>2989</v>
      </c>
      <c r="AJ1085" s="255"/>
    </row>
    <row r="1086" ht="15.75" customHeight="1">
      <c r="A1086" s="286" t="s">
        <v>428</v>
      </c>
      <c r="B1086" s="266">
        <f t="shared" si="73"/>
        <v>842.497857</v>
      </c>
      <c r="C1086" s="249">
        <f t="shared" si="88"/>
        <v>4.814273469</v>
      </c>
      <c r="D1086" s="250">
        <f t="shared" si="3"/>
        <v>4.814273469</v>
      </c>
      <c r="E1086" s="111">
        <v>175.0</v>
      </c>
      <c r="F1086" s="251">
        <f t="shared" si="75"/>
        <v>355.597857</v>
      </c>
      <c r="G1086" s="48">
        <f t="shared" si="5"/>
        <v>0.4220756813</v>
      </c>
      <c r="H1086" s="111">
        <f t="shared" si="6"/>
        <v>486.9</v>
      </c>
      <c r="I1086" s="252">
        <f t="shared" si="120"/>
        <v>0.5779243187</v>
      </c>
      <c r="J1086" s="266">
        <f t="shared" si="121"/>
        <v>842497857</v>
      </c>
      <c r="K1086" s="255">
        <v>2015.0</v>
      </c>
      <c r="L1086" s="254" t="s">
        <v>20</v>
      </c>
      <c r="M1086" s="267"/>
      <c r="N1086" s="267"/>
      <c r="O1086" s="267"/>
      <c r="P1086" s="267">
        <v>98.0</v>
      </c>
      <c r="Q1086" s="255">
        <v>94.0</v>
      </c>
      <c r="R1086" s="296">
        <f t="shared" si="90"/>
        <v>96</v>
      </c>
      <c r="S1086" s="255">
        <v>90.0</v>
      </c>
      <c r="T1086" s="255">
        <v>88.0</v>
      </c>
      <c r="U1086" s="49">
        <f t="shared" si="99"/>
        <v>2</v>
      </c>
      <c r="V1086" s="255">
        <f t="shared" si="100"/>
        <v>89</v>
      </c>
      <c r="W1086" s="291">
        <f t="shared" si="101"/>
        <v>7</v>
      </c>
      <c r="X1086" s="264" t="s">
        <v>1594</v>
      </c>
      <c r="Y1086" s="264" t="s">
        <v>1594</v>
      </c>
      <c r="Z1086" s="264" t="s">
        <v>1540</v>
      </c>
      <c r="AA1086" s="251">
        <f t="shared" si="80"/>
        <v>90.440272</v>
      </c>
      <c r="AB1086" s="266">
        <v>9.0440272E7</v>
      </c>
      <c r="AC1086" s="49">
        <v>3.55597857E8</v>
      </c>
      <c r="AD1086" s="251">
        <f t="shared" si="116"/>
        <v>486.9</v>
      </c>
      <c r="AE1086" s="49">
        <v>4.869E8</v>
      </c>
      <c r="AF1086" s="258">
        <f t="shared" si="122"/>
        <v>0.5168015543</v>
      </c>
      <c r="AG1086" s="264" t="s">
        <v>1608</v>
      </c>
      <c r="AH1086" s="264" t="s">
        <v>2252</v>
      </c>
      <c r="AI1086" s="273" t="s">
        <v>2253</v>
      </c>
      <c r="AJ1086" s="255"/>
    </row>
    <row r="1087" ht="15.75" customHeight="1">
      <c r="A1087" s="290" t="s">
        <v>4354</v>
      </c>
      <c r="B1087" s="266">
        <f t="shared" si="73"/>
        <v>183.887723</v>
      </c>
      <c r="C1087" s="249">
        <f t="shared" si="88"/>
        <v>1.044816608</v>
      </c>
      <c r="D1087" s="250">
        <f t="shared" si="3"/>
        <v>1.044816608</v>
      </c>
      <c r="E1087" s="111">
        <v>176.0</v>
      </c>
      <c r="F1087" s="251">
        <f t="shared" si="75"/>
        <v>47.387723</v>
      </c>
      <c r="G1087" s="48">
        <f t="shared" si="5"/>
        <v>0.2576992212</v>
      </c>
      <c r="H1087" s="111">
        <f t="shared" si="6"/>
        <v>136.5</v>
      </c>
      <c r="I1087" s="252">
        <f t="shared" si="120"/>
        <v>0.7423007788</v>
      </c>
      <c r="J1087" s="266">
        <f t="shared" si="121"/>
        <v>183887723</v>
      </c>
      <c r="K1087" s="255">
        <v>2015.0</v>
      </c>
      <c r="L1087" s="254" t="s">
        <v>20</v>
      </c>
      <c r="M1087" s="267"/>
      <c r="N1087" s="267"/>
      <c r="O1087" s="267"/>
      <c r="P1087" s="267">
        <v>26.0</v>
      </c>
      <c r="Q1087" s="255">
        <v>40.0</v>
      </c>
      <c r="R1087" s="289">
        <f t="shared" si="90"/>
        <v>33</v>
      </c>
      <c r="S1087" s="33">
        <v>40.0</v>
      </c>
      <c r="T1087" s="255">
        <v>45.0</v>
      </c>
      <c r="U1087" s="33">
        <f t="shared" si="99"/>
        <v>-5</v>
      </c>
      <c r="V1087" s="255">
        <f t="shared" si="100"/>
        <v>42.5</v>
      </c>
      <c r="W1087" s="33">
        <f t="shared" si="101"/>
        <v>-9.5</v>
      </c>
      <c r="X1087" s="264" t="s">
        <v>1629</v>
      </c>
      <c r="Y1087" s="264" t="s">
        <v>1629</v>
      </c>
      <c r="Z1087" s="264" t="s">
        <v>1540</v>
      </c>
      <c r="AA1087" s="251">
        <f t="shared" si="80"/>
        <v>18.372372</v>
      </c>
      <c r="AB1087" s="266">
        <v>1.8372372E7</v>
      </c>
      <c r="AC1087" s="49">
        <v>4.7387723E7</v>
      </c>
      <c r="AD1087" s="251">
        <f t="shared" si="116"/>
        <v>136.5</v>
      </c>
      <c r="AE1087" s="49">
        <v>1.365E8</v>
      </c>
      <c r="AF1087" s="258">
        <f t="shared" si="122"/>
        <v>0.1043884773</v>
      </c>
      <c r="AG1087" s="257"/>
      <c r="AH1087" s="257"/>
      <c r="AI1087" s="273" t="s">
        <v>4355</v>
      </c>
      <c r="AJ1087" s="255"/>
    </row>
    <row r="1088" ht="15.75" customHeight="1">
      <c r="A1088" s="286" t="s">
        <v>296</v>
      </c>
      <c r="B1088" s="266">
        <f t="shared" si="73"/>
        <v>1514.827481</v>
      </c>
      <c r="C1088" s="249">
        <f t="shared" si="88"/>
        <v>7.972776216</v>
      </c>
      <c r="D1088" s="250">
        <f t="shared" si="3"/>
        <v>7.972776216</v>
      </c>
      <c r="E1088" s="111">
        <v>190.0</v>
      </c>
      <c r="F1088" s="251">
        <f t="shared" si="75"/>
        <v>352.78683</v>
      </c>
      <c r="G1088" s="48">
        <f t="shared" si="5"/>
        <v>0.2328891141</v>
      </c>
      <c r="H1088" s="111">
        <f t="shared" si="6"/>
        <v>1162.040651</v>
      </c>
      <c r="I1088" s="252">
        <f t="shared" si="120"/>
        <v>0.7671108859</v>
      </c>
      <c r="J1088" s="266">
        <f t="shared" si="121"/>
        <v>1514827481</v>
      </c>
      <c r="K1088" s="255">
        <v>2015.0</v>
      </c>
      <c r="L1088" s="254" t="s">
        <v>20</v>
      </c>
      <c r="M1088" s="267"/>
      <c r="N1088" s="267"/>
      <c r="O1088" s="267"/>
      <c r="P1088" s="267">
        <v>81.0</v>
      </c>
      <c r="Q1088" s="255">
        <v>67.0</v>
      </c>
      <c r="R1088" s="296">
        <f t="shared" si="90"/>
        <v>74</v>
      </c>
      <c r="S1088" s="255">
        <v>84.0</v>
      </c>
      <c r="T1088" s="255">
        <v>68.0</v>
      </c>
      <c r="U1088" s="49">
        <f t="shared" si="99"/>
        <v>16</v>
      </c>
      <c r="V1088" s="255">
        <f t="shared" si="100"/>
        <v>76</v>
      </c>
      <c r="W1088" s="291">
        <f t="shared" si="101"/>
        <v>-2</v>
      </c>
      <c r="X1088" s="264" t="s">
        <v>1602</v>
      </c>
      <c r="Y1088" s="264" t="s">
        <v>1602</v>
      </c>
      <c r="Z1088" s="264" t="s">
        <v>1550</v>
      </c>
      <c r="AA1088" s="251">
        <f t="shared" si="80"/>
        <v>147.18704</v>
      </c>
      <c r="AB1088" s="266">
        <v>1.4718704E8</v>
      </c>
      <c r="AC1088" s="49">
        <v>3.5278683E8</v>
      </c>
      <c r="AD1088" s="251">
        <f t="shared" si="116"/>
        <v>1162.040651</v>
      </c>
      <c r="AE1088" s="49">
        <v>1.162040651E9</v>
      </c>
      <c r="AF1088" s="258">
        <f t="shared" si="122"/>
        <v>0.7746686316</v>
      </c>
      <c r="AG1088" s="257"/>
      <c r="AH1088" s="257"/>
      <c r="AI1088" s="273" t="s">
        <v>1876</v>
      </c>
      <c r="AJ1088" s="255"/>
    </row>
    <row r="1089" ht="15.75" customHeight="1">
      <c r="A1089" s="290" t="s">
        <v>4297</v>
      </c>
      <c r="B1089" s="266">
        <f t="shared" si="73"/>
        <v>208.636322</v>
      </c>
      <c r="C1089" s="249">
        <f t="shared" si="88"/>
        <v>1.098085905</v>
      </c>
      <c r="D1089" s="250">
        <f t="shared" si="3"/>
        <v>1.098085905</v>
      </c>
      <c r="E1089" s="111">
        <v>190.0</v>
      </c>
      <c r="F1089" s="251">
        <f t="shared" si="75"/>
        <v>93.436322</v>
      </c>
      <c r="G1089" s="48">
        <f t="shared" si="5"/>
        <v>0.4478430271</v>
      </c>
      <c r="H1089" s="111">
        <f t="shared" si="6"/>
        <v>115.2</v>
      </c>
      <c r="I1089" s="252">
        <f t="shared" si="120"/>
        <v>0.5521569729</v>
      </c>
      <c r="J1089" s="266">
        <f t="shared" si="121"/>
        <v>208636322</v>
      </c>
      <c r="K1089" s="255">
        <v>2015.0</v>
      </c>
      <c r="L1089" s="254" t="s">
        <v>20</v>
      </c>
      <c r="M1089" s="267"/>
      <c r="N1089" s="267"/>
      <c r="O1089" s="267"/>
      <c r="P1089" s="267">
        <v>50.0</v>
      </c>
      <c r="Q1089" s="255">
        <v>60.0</v>
      </c>
      <c r="R1089" s="296">
        <f t="shared" si="90"/>
        <v>55</v>
      </c>
      <c r="S1089" s="255">
        <v>52.0</v>
      </c>
      <c r="T1089" s="255">
        <v>64.0</v>
      </c>
      <c r="U1089" s="33">
        <f t="shared" si="99"/>
        <v>-12</v>
      </c>
      <c r="V1089" s="255">
        <f t="shared" si="100"/>
        <v>58</v>
      </c>
      <c r="W1089" s="291">
        <f t="shared" si="101"/>
        <v>-3</v>
      </c>
      <c r="X1089" s="257" t="s">
        <v>1629</v>
      </c>
      <c r="Y1089" s="264" t="s">
        <v>1629</v>
      </c>
      <c r="Z1089" s="264" t="s">
        <v>1540</v>
      </c>
      <c r="AA1089" s="251">
        <f t="shared" si="80"/>
        <v>33.028165</v>
      </c>
      <c r="AB1089" s="266">
        <v>3.3028165E7</v>
      </c>
      <c r="AC1089" s="49">
        <v>9.3436322E7</v>
      </c>
      <c r="AD1089" s="251">
        <f t="shared" si="116"/>
        <v>115.2</v>
      </c>
      <c r="AE1089" s="49">
        <v>1.152E8</v>
      </c>
      <c r="AF1089" s="258">
        <f t="shared" si="122"/>
        <v>0.1738324474</v>
      </c>
      <c r="AG1089" s="257"/>
      <c r="AH1089" s="257"/>
      <c r="AI1089" s="273" t="s">
        <v>4298</v>
      </c>
      <c r="AJ1089" s="255"/>
    </row>
    <row r="1090" ht="15.75" customHeight="1">
      <c r="A1090" s="286" t="s">
        <v>1760</v>
      </c>
      <c r="B1090" s="266">
        <f t="shared" si="73"/>
        <v>2068.223624</v>
      </c>
      <c r="C1090" s="249">
        <f t="shared" si="88"/>
        <v>10.34111812</v>
      </c>
      <c r="D1090" s="250">
        <f t="shared" si="3"/>
        <v>10.34111812</v>
      </c>
      <c r="E1090" s="111">
        <v>200.0</v>
      </c>
      <c r="F1090" s="251">
        <f t="shared" si="75"/>
        <v>936.662225</v>
      </c>
      <c r="G1090" s="48">
        <f t="shared" si="5"/>
        <v>0.4528824708</v>
      </c>
      <c r="H1090" s="111">
        <f t="shared" si="6"/>
        <v>1131.561399</v>
      </c>
      <c r="I1090" s="252">
        <f t="shared" si="120"/>
        <v>0.5471175292</v>
      </c>
      <c r="J1090" s="266">
        <f t="shared" si="121"/>
        <v>2068223624</v>
      </c>
      <c r="K1090" s="255">
        <v>2015.0</v>
      </c>
      <c r="L1090" s="254" t="s">
        <v>20</v>
      </c>
      <c r="M1090" s="267"/>
      <c r="N1090" s="267"/>
      <c r="O1090" s="267"/>
      <c r="P1090" s="267">
        <v>94.0</v>
      </c>
      <c r="Q1090" s="255">
        <v>81.0</v>
      </c>
      <c r="R1090" s="296">
        <f t="shared" si="90"/>
        <v>87.5</v>
      </c>
      <c r="S1090" s="255">
        <v>91.0</v>
      </c>
      <c r="T1090" s="255">
        <v>70.0</v>
      </c>
      <c r="U1090" s="49">
        <f t="shared" si="99"/>
        <v>21</v>
      </c>
      <c r="V1090" s="255">
        <f t="shared" si="100"/>
        <v>80.5</v>
      </c>
      <c r="W1090" s="291">
        <f t="shared" si="101"/>
        <v>7</v>
      </c>
      <c r="X1090" s="257" t="s">
        <v>1629</v>
      </c>
      <c r="Y1090" s="264" t="s">
        <v>1761</v>
      </c>
      <c r="Z1090" s="264" t="s">
        <v>1550</v>
      </c>
      <c r="AA1090" s="251">
        <f t="shared" si="80"/>
        <v>247.966675</v>
      </c>
      <c r="AB1090" s="266">
        <v>2.47966675E8</v>
      </c>
      <c r="AC1090" s="49">
        <v>9.36662225E8</v>
      </c>
      <c r="AD1090" s="251">
        <f t="shared" si="116"/>
        <v>1131.561399</v>
      </c>
      <c r="AE1090" s="49">
        <v>1.131561399E9</v>
      </c>
      <c r="AF1090" s="258">
        <f t="shared" si="122"/>
        <v>1.239833375</v>
      </c>
      <c r="AG1090" s="257"/>
      <c r="AH1090" s="257"/>
      <c r="AI1090" s="273" t="s">
        <v>1762</v>
      </c>
      <c r="AJ1090" s="255"/>
    </row>
    <row r="1091" ht="15.75" customHeight="1">
      <c r="A1091" s="297" t="s">
        <v>1030</v>
      </c>
      <c r="B1091" s="248">
        <f t="shared" si="73"/>
        <v>332.207671</v>
      </c>
      <c r="C1091" s="249">
        <f t="shared" si="88"/>
        <v>1.661038355</v>
      </c>
      <c r="D1091" s="250">
        <f t="shared" si="3"/>
        <v>1.661038355</v>
      </c>
      <c r="E1091" s="251">
        <v>200.0</v>
      </c>
      <c r="F1091" s="111">
        <f t="shared" si="75"/>
        <v>123.08712</v>
      </c>
      <c r="G1091" s="48">
        <f t="shared" si="5"/>
        <v>0.3705125762</v>
      </c>
      <c r="H1091" s="111">
        <f t="shared" si="6"/>
        <v>209.120551</v>
      </c>
      <c r="I1091" s="258">
        <f>AE1091/J1091</f>
        <v>0.6294874238</v>
      </c>
      <c r="J1091" s="248">
        <f>AE1091+AC1091</f>
        <v>332207671</v>
      </c>
      <c r="K1091" s="33">
        <v>2015.0</v>
      </c>
      <c r="L1091" s="254" t="s">
        <v>20</v>
      </c>
      <c r="M1091" s="47"/>
      <c r="N1091" s="47"/>
      <c r="O1091" s="47"/>
      <c r="P1091" s="47">
        <v>77.0</v>
      </c>
      <c r="Q1091" s="33">
        <v>66.0</v>
      </c>
      <c r="R1091" s="298">
        <f t="shared" si="90"/>
        <v>71.5</v>
      </c>
      <c r="S1091" s="33">
        <v>66.0</v>
      </c>
      <c r="T1091" s="33">
        <v>70.0</v>
      </c>
      <c r="U1091" s="49">
        <f t="shared" si="99"/>
        <v>-4</v>
      </c>
      <c r="V1091" s="33">
        <f t="shared" si="100"/>
        <v>68</v>
      </c>
      <c r="W1091" s="291">
        <f t="shared" si="101"/>
        <v>3.5</v>
      </c>
      <c r="X1091" s="270" t="s">
        <v>1601</v>
      </c>
      <c r="Y1091" s="270" t="s">
        <v>1601</v>
      </c>
      <c r="Z1091" s="270" t="s">
        <v>1540</v>
      </c>
      <c r="AA1091" s="250">
        <f t="shared" si="80"/>
        <v>39.155217</v>
      </c>
      <c r="AB1091" s="49">
        <v>3.9155217E7</v>
      </c>
      <c r="AC1091" s="49">
        <v>1.2308712E8</v>
      </c>
      <c r="AD1091" s="250">
        <f t="shared" si="116"/>
        <v>209.120551</v>
      </c>
      <c r="AE1091" s="248">
        <v>2.09120551E8</v>
      </c>
      <c r="AF1091" s="258">
        <f>AB1091/(E1091*1000000)</f>
        <v>0.195776085</v>
      </c>
      <c r="AG1091" s="257"/>
      <c r="AH1091" s="257"/>
      <c r="AI1091" s="273" t="s">
        <v>3813</v>
      </c>
      <c r="AJ1091" s="257"/>
    </row>
    <row r="1092" ht="15.75" customHeight="1">
      <c r="A1092" s="290" t="s">
        <v>870</v>
      </c>
      <c r="B1092" s="266">
        <f t="shared" si="73"/>
        <v>850.389955</v>
      </c>
      <c r="C1092" s="249">
        <f t="shared" si="88"/>
        <v>3.470979408</v>
      </c>
      <c r="D1092" s="250">
        <f t="shared" si="3"/>
        <v>3.470979408</v>
      </c>
      <c r="E1092" s="251">
        <v>245.0</v>
      </c>
      <c r="F1092" s="251">
        <f t="shared" si="75"/>
        <v>196.489955</v>
      </c>
      <c r="G1092" s="48">
        <f t="shared" si="5"/>
        <v>0.23105865</v>
      </c>
      <c r="H1092" s="111">
        <f t="shared" si="6"/>
        <v>653.9</v>
      </c>
      <c r="I1092" s="252">
        <f t="shared" ref="I1092:I1093" si="123">(AE1092/J1092)</f>
        <v>0.76894135</v>
      </c>
      <c r="J1092" s="266">
        <f t="shared" ref="J1092:J1093" si="124">SUM(AC1092+(AD1092*1000000))</f>
        <v>850389955</v>
      </c>
      <c r="K1092" s="255">
        <v>2015.0</v>
      </c>
      <c r="L1092" s="254" t="s">
        <v>20</v>
      </c>
      <c r="M1092" s="267"/>
      <c r="N1092" s="267"/>
      <c r="O1092" s="267"/>
      <c r="P1092" s="267">
        <v>64.0</v>
      </c>
      <c r="Q1092" s="255">
        <v>60.0</v>
      </c>
      <c r="R1092" s="296">
        <f t="shared" si="90"/>
        <v>62</v>
      </c>
      <c r="S1092" s="255">
        <v>65.0</v>
      </c>
      <c r="T1092" s="255">
        <v>67.0</v>
      </c>
      <c r="U1092" s="49">
        <f t="shared" si="99"/>
        <v>-2</v>
      </c>
      <c r="V1092" s="255">
        <f t="shared" si="100"/>
        <v>66</v>
      </c>
      <c r="W1092" s="291">
        <f t="shared" si="101"/>
        <v>-4</v>
      </c>
      <c r="X1092" s="264" t="s">
        <v>1602</v>
      </c>
      <c r="Y1092" s="264" t="s">
        <v>1602</v>
      </c>
      <c r="Z1092" s="264" t="s">
        <v>1550</v>
      </c>
      <c r="AA1092" s="251">
        <f t="shared" si="80"/>
        <v>70.403148</v>
      </c>
      <c r="AB1092" s="266">
        <v>7.0403148E7</v>
      </c>
      <c r="AC1092" s="49">
        <v>1.96489955E8</v>
      </c>
      <c r="AD1092" s="251">
        <f t="shared" si="116"/>
        <v>653.9</v>
      </c>
      <c r="AE1092" s="49">
        <v>6.539E8</v>
      </c>
      <c r="AF1092" s="258">
        <f t="shared" ref="AF1092:AF1093" si="125">SUM(AA1092/E1092)</f>
        <v>0.2873597878</v>
      </c>
      <c r="AG1092" s="264" t="s">
        <v>1608</v>
      </c>
      <c r="AH1092" s="264" t="s">
        <v>2676</v>
      </c>
      <c r="AI1092" s="273" t="s">
        <v>2677</v>
      </c>
      <c r="AJ1092" s="255"/>
    </row>
    <row r="1093" ht="15.75" customHeight="1">
      <c r="A1093" s="286" t="s">
        <v>97</v>
      </c>
      <c r="B1093" s="266">
        <f t="shared" si="73"/>
        <v>1402.805868</v>
      </c>
      <c r="C1093" s="249">
        <f t="shared" si="88"/>
        <v>5.611223472</v>
      </c>
      <c r="D1093" s="250">
        <f t="shared" si="3"/>
        <v>5.611223472</v>
      </c>
      <c r="E1093" s="111">
        <v>250.0</v>
      </c>
      <c r="F1093" s="251">
        <f t="shared" si="75"/>
        <v>459.005868</v>
      </c>
      <c r="G1093" s="48">
        <f t="shared" si="5"/>
        <v>0.3272055517</v>
      </c>
      <c r="H1093" s="111">
        <f t="shared" si="6"/>
        <v>943.8</v>
      </c>
      <c r="I1093" s="252">
        <f t="shared" si="123"/>
        <v>0.6727944483</v>
      </c>
      <c r="J1093" s="266">
        <f t="shared" si="124"/>
        <v>1402805868</v>
      </c>
      <c r="K1093" s="255">
        <v>2015.0</v>
      </c>
      <c r="L1093" s="254" t="s">
        <v>20</v>
      </c>
      <c r="M1093" s="267"/>
      <c r="N1093" s="267"/>
      <c r="O1093" s="267"/>
      <c r="P1093" s="267">
        <v>74.0</v>
      </c>
      <c r="Q1093" s="255">
        <v>66.0</v>
      </c>
      <c r="R1093" s="296">
        <f t="shared" si="90"/>
        <v>70</v>
      </c>
      <c r="S1093" s="255">
        <v>85.0</v>
      </c>
      <c r="T1093" s="255">
        <v>70.0</v>
      </c>
      <c r="U1093" s="49">
        <f t="shared" si="99"/>
        <v>15</v>
      </c>
      <c r="V1093" s="255">
        <f t="shared" si="100"/>
        <v>77.5</v>
      </c>
      <c r="W1093" s="291">
        <f t="shared" si="101"/>
        <v>-7.5</v>
      </c>
      <c r="X1093" s="264" t="s">
        <v>1602</v>
      </c>
      <c r="Y1093" s="264" t="s">
        <v>2054</v>
      </c>
      <c r="Z1093" s="264" t="s">
        <v>1893</v>
      </c>
      <c r="AA1093" s="251">
        <f t="shared" si="80"/>
        <v>191.271109</v>
      </c>
      <c r="AB1093" s="266">
        <v>1.91271109E8</v>
      </c>
      <c r="AC1093" s="49">
        <v>4.59005868E8</v>
      </c>
      <c r="AD1093" s="251">
        <f t="shared" si="116"/>
        <v>943.8</v>
      </c>
      <c r="AE1093" s="49">
        <v>9.438E8</v>
      </c>
      <c r="AF1093" s="258">
        <f t="shared" si="125"/>
        <v>0.765084436</v>
      </c>
      <c r="AG1093" s="257"/>
      <c r="AH1093" s="257"/>
      <c r="AI1093" s="273" t="s">
        <v>2133</v>
      </c>
      <c r="AJ1093" s="255"/>
    </row>
    <row r="1094" ht="15.75" customHeight="1">
      <c r="A1094" s="292" t="s">
        <v>1430</v>
      </c>
      <c r="B1094" s="266">
        <f t="shared" si="73"/>
        <v>28.962889</v>
      </c>
      <c r="C1094" s="276">
        <f t="shared" si="88"/>
        <v>28.962889</v>
      </c>
      <c r="D1094" s="250">
        <f t="shared" si="3"/>
        <v>28.962889</v>
      </c>
      <c r="E1094" s="251">
        <v>1.0</v>
      </c>
      <c r="F1094" s="111">
        <f t="shared" si="75"/>
        <v>28.751693</v>
      </c>
      <c r="G1094" s="48">
        <f t="shared" si="5"/>
        <v>0.9927080479</v>
      </c>
      <c r="H1094" s="111">
        <f t="shared" si="6"/>
        <v>0.211196</v>
      </c>
      <c r="I1094" s="252">
        <f t="shared" ref="I1094:I1248" si="126">AE1094/J1094</f>
        <v>0.007291952125</v>
      </c>
      <c r="J1094" s="266">
        <f t="shared" ref="J1094:J1126" si="127">AE1094+AC1094</f>
        <v>28962889</v>
      </c>
      <c r="K1094" s="33">
        <v>2016.0</v>
      </c>
      <c r="L1094" s="254" t="s">
        <v>20</v>
      </c>
      <c r="M1094" s="47"/>
      <c r="N1094" s="47"/>
      <c r="O1094" s="47"/>
      <c r="P1094" s="47">
        <v>82.0</v>
      </c>
      <c r="Q1094" s="33">
        <v>63.0</v>
      </c>
      <c r="R1094" s="298">
        <f t="shared" si="90"/>
        <v>72.5</v>
      </c>
      <c r="S1094" s="33">
        <v>77.0</v>
      </c>
      <c r="T1094" s="33">
        <v>73.0</v>
      </c>
      <c r="U1094" s="49">
        <f t="shared" si="99"/>
        <v>4</v>
      </c>
      <c r="V1094" s="33">
        <f t="shared" si="100"/>
        <v>75</v>
      </c>
      <c r="W1094" s="291">
        <f t="shared" si="101"/>
        <v>-2.5</v>
      </c>
      <c r="X1094" s="294" t="s">
        <v>1547</v>
      </c>
      <c r="Y1094" s="294" t="s">
        <v>1547</v>
      </c>
      <c r="Z1094" s="270" t="s">
        <v>1540</v>
      </c>
      <c r="AA1094" s="251">
        <f t="shared" si="80"/>
        <v>2.376822</v>
      </c>
      <c r="AB1094" s="49">
        <v>2376822.0</v>
      </c>
      <c r="AC1094" s="49">
        <v>2.8751693E7</v>
      </c>
      <c r="AD1094" s="251">
        <f t="shared" si="116"/>
        <v>0.211196</v>
      </c>
      <c r="AE1094" s="266">
        <v>211196.0</v>
      </c>
      <c r="AF1094" s="252">
        <f t="shared" ref="AF1094:AF1111" si="128">AB1094/(E1094*1000000)</f>
        <v>2.376822</v>
      </c>
      <c r="AG1094" s="257"/>
      <c r="AH1094" s="257"/>
      <c r="AI1094" s="259" t="s">
        <v>1632</v>
      </c>
      <c r="AJ1094" s="257"/>
    </row>
    <row r="1095" ht="15.75" customHeight="1">
      <c r="A1095" s="292" t="s">
        <v>1805</v>
      </c>
      <c r="B1095" s="266">
        <f t="shared" si="73"/>
        <v>9.097072</v>
      </c>
      <c r="C1095" s="276">
        <f t="shared" si="88"/>
        <v>9.097072</v>
      </c>
      <c r="D1095" s="250">
        <f t="shared" si="3"/>
        <v>9.097072</v>
      </c>
      <c r="E1095" s="251">
        <v>1.0</v>
      </c>
      <c r="F1095" s="111">
        <f t="shared" si="75"/>
        <v>9.097072</v>
      </c>
      <c r="G1095" s="48">
        <f t="shared" si="5"/>
        <v>1</v>
      </c>
      <c r="H1095" s="111">
        <f t="shared" si="6"/>
        <v>0</v>
      </c>
      <c r="I1095" s="252">
        <f t="shared" si="126"/>
        <v>0</v>
      </c>
      <c r="J1095" s="266">
        <f t="shared" si="127"/>
        <v>9097072</v>
      </c>
      <c r="K1095" s="33">
        <v>2016.0</v>
      </c>
      <c r="L1095" s="254" t="s">
        <v>20</v>
      </c>
      <c r="M1095" s="47"/>
      <c r="N1095" s="47"/>
      <c r="O1095" s="47"/>
      <c r="P1095" s="47">
        <v>13.0</v>
      </c>
      <c r="Q1095" s="33">
        <v>26.0</v>
      </c>
      <c r="R1095" s="298">
        <f t="shared" si="90"/>
        <v>19.5</v>
      </c>
      <c r="S1095" s="33">
        <v>26.0</v>
      </c>
      <c r="T1095" s="33">
        <v>11.0</v>
      </c>
      <c r="U1095" s="49">
        <f t="shared" si="99"/>
        <v>15</v>
      </c>
      <c r="V1095" s="33">
        <f t="shared" si="100"/>
        <v>18.5</v>
      </c>
      <c r="W1095" s="291">
        <f t="shared" si="101"/>
        <v>1</v>
      </c>
      <c r="X1095" s="294" t="s">
        <v>1558</v>
      </c>
      <c r="Y1095" s="294" t="s">
        <v>1558</v>
      </c>
      <c r="Z1095" s="270" t="s">
        <v>1540</v>
      </c>
      <c r="AA1095" s="251">
        <f t="shared" si="80"/>
        <v>4.05594</v>
      </c>
      <c r="AB1095" s="49">
        <v>4055940.0</v>
      </c>
      <c r="AC1095" s="49">
        <v>9097072.0</v>
      </c>
      <c r="AD1095" s="251">
        <f t="shared" si="116"/>
        <v>0</v>
      </c>
      <c r="AE1095" s="266">
        <v>0.0</v>
      </c>
      <c r="AF1095" s="252">
        <f t="shared" si="128"/>
        <v>4.05594</v>
      </c>
      <c r="AG1095" s="257"/>
      <c r="AH1095" s="257"/>
      <c r="AI1095" s="259" t="s">
        <v>1806</v>
      </c>
      <c r="AJ1095" s="257"/>
    </row>
    <row r="1096" ht="15.75" customHeight="1">
      <c r="A1096" s="292" t="s">
        <v>2379</v>
      </c>
      <c r="B1096" s="266">
        <f t="shared" si="73"/>
        <v>6.379289</v>
      </c>
      <c r="C1096" s="276">
        <f t="shared" si="88"/>
        <v>4.252859333</v>
      </c>
      <c r="D1096" s="250">
        <f t="shared" si="3"/>
        <v>4.252859333</v>
      </c>
      <c r="E1096" s="251">
        <v>1.5</v>
      </c>
      <c r="F1096" s="111">
        <f t="shared" si="75"/>
        <v>6.304223</v>
      </c>
      <c r="G1096" s="48">
        <f t="shared" si="5"/>
        <v>0.9882328579</v>
      </c>
      <c r="H1096" s="111">
        <f t="shared" si="6"/>
        <v>0.075066</v>
      </c>
      <c r="I1096" s="252">
        <f t="shared" si="126"/>
        <v>0.01176714207</v>
      </c>
      <c r="J1096" s="266">
        <f t="shared" si="127"/>
        <v>6379289</v>
      </c>
      <c r="K1096" s="33">
        <v>2016.0</v>
      </c>
      <c r="L1096" s="254" t="s">
        <v>20</v>
      </c>
      <c r="M1096" s="47"/>
      <c r="N1096" s="47"/>
      <c r="O1096" s="47"/>
      <c r="P1096" s="47">
        <v>92.0</v>
      </c>
      <c r="Q1096" s="33">
        <v>74.0</v>
      </c>
      <c r="R1096" s="298">
        <f t="shared" si="90"/>
        <v>83</v>
      </c>
      <c r="S1096" s="33">
        <v>79.0</v>
      </c>
      <c r="T1096" s="33">
        <v>53.0</v>
      </c>
      <c r="U1096" s="49">
        <f t="shared" si="99"/>
        <v>26</v>
      </c>
      <c r="V1096" s="33">
        <f t="shared" si="100"/>
        <v>66</v>
      </c>
      <c r="W1096" s="291">
        <f t="shared" si="101"/>
        <v>17</v>
      </c>
      <c r="X1096" s="294" t="s">
        <v>1547</v>
      </c>
      <c r="Y1096" s="294" t="s">
        <v>1547</v>
      </c>
      <c r="Z1096" s="270" t="s">
        <v>1540</v>
      </c>
      <c r="AA1096" s="251">
        <f t="shared" si="80"/>
        <v>2.868403</v>
      </c>
      <c r="AB1096" s="49">
        <v>2868403.0</v>
      </c>
      <c r="AC1096" s="49">
        <v>6304223.0</v>
      </c>
      <c r="AD1096" s="251">
        <f t="shared" si="116"/>
        <v>0.075066</v>
      </c>
      <c r="AE1096" s="266">
        <v>75066.0</v>
      </c>
      <c r="AF1096" s="252">
        <f t="shared" si="128"/>
        <v>1.912268667</v>
      </c>
      <c r="AG1096" s="257"/>
      <c r="AH1096" s="257"/>
      <c r="AI1096" s="259" t="s">
        <v>2380</v>
      </c>
      <c r="AJ1096" s="257"/>
    </row>
    <row r="1097" ht="15.75" customHeight="1">
      <c r="A1097" s="292" t="s">
        <v>1938</v>
      </c>
      <c r="B1097" s="266">
        <f t="shared" si="73"/>
        <v>14.33379</v>
      </c>
      <c r="C1097" s="276">
        <f t="shared" si="88"/>
        <v>7.166895</v>
      </c>
      <c r="D1097" s="250">
        <f t="shared" si="3"/>
        <v>7.166895</v>
      </c>
      <c r="E1097" s="251">
        <v>2.0</v>
      </c>
      <c r="F1097" s="111">
        <f t="shared" si="75"/>
        <v>9.252038</v>
      </c>
      <c r="G1097" s="48">
        <f t="shared" si="5"/>
        <v>0.6454704583</v>
      </c>
      <c r="H1097" s="111">
        <f t="shared" si="6"/>
        <v>5.081752</v>
      </c>
      <c r="I1097" s="252">
        <f t="shared" si="126"/>
        <v>0.3545295417</v>
      </c>
      <c r="J1097" s="266">
        <f t="shared" si="127"/>
        <v>14333790</v>
      </c>
      <c r="K1097" s="33">
        <v>2016.0</v>
      </c>
      <c r="L1097" s="254" t="s">
        <v>20</v>
      </c>
      <c r="M1097" s="47"/>
      <c r="N1097" s="47"/>
      <c r="O1097" s="47"/>
      <c r="P1097" s="47">
        <v>49.0</v>
      </c>
      <c r="Q1097" s="33">
        <v>51.0</v>
      </c>
      <c r="R1097" s="298">
        <f t="shared" si="90"/>
        <v>50</v>
      </c>
      <c r="S1097" s="33">
        <v>55.0</v>
      </c>
      <c r="T1097" s="33">
        <v>80.0</v>
      </c>
      <c r="U1097" s="49">
        <f t="shared" si="99"/>
        <v>-25</v>
      </c>
      <c r="V1097" s="33">
        <f t="shared" si="100"/>
        <v>67.5</v>
      </c>
      <c r="W1097" s="291">
        <f t="shared" si="101"/>
        <v>-17.5</v>
      </c>
      <c r="X1097" s="294" t="s">
        <v>1537</v>
      </c>
      <c r="Y1097" s="294" t="s">
        <v>1537</v>
      </c>
      <c r="Z1097" s="270" t="s">
        <v>1540</v>
      </c>
      <c r="AA1097" s="251">
        <f t="shared" si="80"/>
        <v>5.107604</v>
      </c>
      <c r="AB1097" s="49">
        <v>5107604.0</v>
      </c>
      <c r="AC1097" s="49">
        <v>9252038.0</v>
      </c>
      <c r="AD1097" s="251">
        <f t="shared" si="116"/>
        <v>5.081752</v>
      </c>
      <c r="AE1097" s="266">
        <v>5081752.0</v>
      </c>
      <c r="AF1097" s="252">
        <f t="shared" si="128"/>
        <v>2.553802</v>
      </c>
      <c r="AG1097" s="257"/>
      <c r="AH1097" s="257"/>
      <c r="AI1097" s="259" t="s">
        <v>1939</v>
      </c>
      <c r="AJ1097" s="257"/>
    </row>
    <row r="1098" ht="15.75" customHeight="1">
      <c r="A1098" s="292" t="s">
        <v>1810</v>
      </c>
      <c r="B1098" s="266">
        <f t="shared" si="73"/>
        <v>22.665548</v>
      </c>
      <c r="C1098" s="276">
        <f t="shared" si="88"/>
        <v>9.0662192</v>
      </c>
      <c r="D1098" s="250">
        <f t="shared" si="3"/>
        <v>9.0662192</v>
      </c>
      <c r="E1098" s="251">
        <v>2.5</v>
      </c>
      <c r="F1098" s="111">
        <f t="shared" si="75"/>
        <v>5.205471</v>
      </c>
      <c r="G1098" s="48">
        <f t="shared" si="5"/>
        <v>0.229664467</v>
      </c>
      <c r="H1098" s="111">
        <f t="shared" si="6"/>
        <v>17.460077</v>
      </c>
      <c r="I1098" s="252">
        <f t="shared" si="126"/>
        <v>0.770335533</v>
      </c>
      <c r="J1098" s="266">
        <f t="shared" si="127"/>
        <v>22665548</v>
      </c>
      <c r="K1098" s="33">
        <v>2016.0</v>
      </c>
      <c r="L1098" s="254" t="s">
        <v>20</v>
      </c>
      <c r="M1098" s="47"/>
      <c r="N1098" s="47"/>
      <c r="O1098" s="47"/>
      <c r="P1098" s="47">
        <v>98.0</v>
      </c>
      <c r="Q1098" s="33">
        <v>81.0</v>
      </c>
      <c r="R1098" s="298">
        <f t="shared" si="90"/>
        <v>89.5</v>
      </c>
      <c r="S1098" s="33">
        <v>91.0</v>
      </c>
      <c r="T1098" s="33">
        <v>77.0</v>
      </c>
      <c r="U1098" s="49">
        <f t="shared" si="99"/>
        <v>14</v>
      </c>
      <c r="V1098" s="33">
        <f t="shared" si="100"/>
        <v>84</v>
      </c>
      <c r="W1098" s="291">
        <f t="shared" si="101"/>
        <v>5.5</v>
      </c>
      <c r="X1098" s="294" t="s">
        <v>1558</v>
      </c>
      <c r="Y1098" s="294" t="s">
        <v>1558</v>
      </c>
      <c r="Z1098" s="270" t="s">
        <v>1534</v>
      </c>
      <c r="AA1098" s="251">
        <f t="shared" si="80"/>
        <v>0.078439</v>
      </c>
      <c r="AB1098" s="49">
        <v>78439.0</v>
      </c>
      <c r="AC1098" s="49">
        <v>5205471.0</v>
      </c>
      <c r="AD1098" s="251">
        <f t="shared" si="116"/>
        <v>17.460077</v>
      </c>
      <c r="AE1098" s="266">
        <v>1.7460077E7</v>
      </c>
      <c r="AF1098" s="252">
        <f t="shared" si="128"/>
        <v>0.0313756</v>
      </c>
      <c r="AG1098" s="257"/>
      <c r="AH1098" s="257"/>
      <c r="AI1098" s="259" t="s">
        <v>1811</v>
      </c>
      <c r="AJ1098" s="257"/>
    </row>
    <row r="1099" ht="15.75" customHeight="1">
      <c r="A1099" s="292" t="s">
        <v>1488</v>
      </c>
      <c r="B1099" s="266">
        <f t="shared" si="73"/>
        <v>40.423945</v>
      </c>
      <c r="C1099" s="276">
        <f t="shared" si="88"/>
        <v>13.47464833</v>
      </c>
      <c r="D1099" s="250">
        <f t="shared" si="3"/>
        <v>13.47464833</v>
      </c>
      <c r="E1099" s="251">
        <v>3.0</v>
      </c>
      <c r="F1099" s="111">
        <f t="shared" si="75"/>
        <v>25.138705</v>
      </c>
      <c r="G1099" s="48">
        <f t="shared" si="5"/>
        <v>0.6218765882</v>
      </c>
      <c r="H1099" s="111">
        <f t="shared" si="6"/>
        <v>15.28524</v>
      </c>
      <c r="I1099" s="252">
        <f t="shared" si="126"/>
        <v>0.3781234118</v>
      </c>
      <c r="J1099" s="266">
        <f t="shared" si="127"/>
        <v>40423945</v>
      </c>
      <c r="K1099" s="33">
        <v>2016.0</v>
      </c>
      <c r="L1099" s="254" t="s">
        <v>20</v>
      </c>
      <c r="M1099" s="47"/>
      <c r="N1099" s="47"/>
      <c r="O1099" s="47"/>
      <c r="P1099" s="47">
        <v>91.0</v>
      </c>
      <c r="Q1099" s="33">
        <v>83.0</v>
      </c>
      <c r="R1099" s="298">
        <f t="shared" si="90"/>
        <v>87</v>
      </c>
      <c r="S1099" s="33">
        <v>56.0</v>
      </c>
      <c r="T1099" s="33">
        <v>71.0</v>
      </c>
      <c r="U1099" s="49">
        <f t="shared" si="99"/>
        <v>-15</v>
      </c>
      <c r="V1099" s="33">
        <f t="shared" si="100"/>
        <v>63.5</v>
      </c>
      <c r="W1099" s="291">
        <f t="shared" si="101"/>
        <v>23.5</v>
      </c>
      <c r="X1099" s="294" t="s">
        <v>1425</v>
      </c>
      <c r="Y1099" s="294" t="s">
        <v>1425</v>
      </c>
      <c r="Z1099" s="270" t="s">
        <v>1540</v>
      </c>
      <c r="AA1099" s="251">
        <f t="shared" si="80"/>
        <v>8.80023</v>
      </c>
      <c r="AB1099" s="49">
        <v>8800230.0</v>
      </c>
      <c r="AC1099" s="49">
        <v>2.5138705E7</v>
      </c>
      <c r="AD1099" s="251">
        <f t="shared" si="116"/>
        <v>15.28524</v>
      </c>
      <c r="AE1099" s="266">
        <v>1.528524E7</v>
      </c>
      <c r="AF1099" s="252">
        <f t="shared" si="128"/>
        <v>2.93341</v>
      </c>
      <c r="AG1099" s="257"/>
      <c r="AH1099" s="257"/>
      <c r="AI1099" s="259" t="s">
        <v>1704</v>
      </c>
      <c r="AJ1099" s="257"/>
    </row>
    <row r="1100" ht="15.75" customHeight="1">
      <c r="A1100" s="292" t="s">
        <v>2034</v>
      </c>
      <c r="B1100" s="266">
        <f t="shared" si="73"/>
        <v>19.650134</v>
      </c>
      <c r="C1100" s="276">
        <f t="shared" si="88"/>
        <v>6.550044667</v>
      </c>
      <c r="D1100" s="250">
        <f t="shared" si="3"/>
        <v>6.550044667</v>
      </c>
      <c r="E1100" s="251">
        <v>3.0</v>
      </c>
      <c r="F1100" s="111">
        <f t="shared" si="75"/>
        <v>14.016568</v>
      </c>
      <c r="G1100" s="48">
        <f t="shared" si="5"/>
        <v>0.7133064843</v>
      </c>
      <c r="H1100" s="111">
        <f t="shared" si="6"/>
        <v>5.633566</v>
      </c>
      <c r="I1100" s="252">
        <f t="shared" si="126"/>
        <v>0.2866935157</v>
      </c>
      <c r="J1100" s="266">
        <f t="shared" si="127"/>
        <v>19650134</v>
      </c>
      <c r="K1100" s="33">
        <v>2016.0</v>
      </c>
      <c r="L1100" s="254" t="s">
        <v>20</v>
      </c>
      <c r="M1100" s="47"/>
      <c r="N1100" s="47"/>
      <c r="O1100" s="47"/>
      <c r="P1100" s="47">
        <v>98.0</v>
      </c>
      <c r="Q1100" s="33">
        <v>87.0</v>
      </c>
      <c r="R1100" s="298">
        <f t="shared" si="90"/>
        <v>92.5</v>
      </c>
      <c r="S1100" s="33">
        <v>62.0</v>
      </c>
      <c r="T1100" s="33">
        <v>69.0</v>
      </c>
      <c r="U1100" s="49">
        <f t="shared" si="99"/>
        <v>-7</v>
      </c>
      <c r="V1100" s="33">
        <f t="shared" si="100"/>
        <v>65.5</v>
      </c>
      <c r="W1100" s="291">
        <f t="shared" si="101"/>
        <v>27</v>
      </c>
      <c r="X1100" s="294" t="s">
        <v>1547</v>
      </c>
      <c r="Y1100" s="294" t="s">
        <v>1547</v>
      </c>
      <c r="Z1100" s="270" t="s">
        <v>1534</v>
      </c>
      <c r="AA1100" s="251">
        <f t="shared" si="80"/>
        <v>0.133513</v>
      </c>
      <c r="AB1100" s="49">
        <v>133513.0</v>
      </c>
      <c r="AC1100" s="49">
        <v>1.4016568E7</v>
      </c>
      <c r="AD1100" s="251">
        <f t="shared" si="116"/>
        <v>5.633566</v>
      </c>
      <c r="AE1100" s="266">
        <v>5633566.0</v>
      </c>
      <c r="AF1100" s="252">
        <f t="shared" si="128"/>
        <v>0.04450433333</v>
      </c>
      <c r="AG1100" s="257"/>
      <c r="AH1100" s="257"/>
      <c r="AI1100" s="259" t="s">
        <v>2035</v>
      </c>
      <c r="AJ1100" s="257"/>
    </row>
    <row r="1101" ht="15.75" customHeight="1">
      <c r="A1101" s="265" t="s">
        <v>4919</v>
      </c>
      <c r="B1101" s="266">
        <f t="shared" si="73"/>
        <v>0.32191</v>
      </c>
      <c r="C1101" s="276">
        <f t="shared" si="88"/>
        <v>0.1073033333</v>
      </c>
      <c r="D1101" s="250">
        <f t="shared" si="3"/>
        <v>0.1073033333</v>
      </c>
      <c r="E1101" s="251">
        <v>3.0</v>
      </c>
      <c r="F1101" s="251">
        <f t="shared" si="75"/>
        <v>0.32191</v>
      </c>
      <c r="G1101" s="48">
        <f t="shared" si="5"/>
        <v>1</v>
      </c>
      <c r="H1101" s="111">
        <f t="shared" si="6"/>
        <v>0</v>
      </c>
      <c r="I1101" s="252">
        <f t="shared" si="126"/>
        <v>0</v>
      </c>
      <c r="J1101" s="266">
        <f t="shared" si="127"/>
        <v>321910</v>
      </c>
      <c r="K1101" s="255">
        <v>2016.0</v>
      </c>
      <c r="L1101" s="254" t="s">
        <v>20</v>
      </c>
      <c r="M1101" s="267"/>
      <c r="N1101" s="267"/>
      <c r="O1101" s="267"/>
      <c r="P1101" s="267">
        <v>60.0</v>
      </c>
      <c r="Q1101" s="255" t="s">
        <v>1530</v>
      </c>
      <c r="R1101" s="298" t="s">
        <v>1530</v>
      </c>
      <c r="S1101" s="255">
        <v>88.0</v>
      </c>
      <c r="T1101" s="255" t="s">
        <v>1530</v>
      </c>
      <c r="U1101" s="49" t="s">
        <v>1530</v>
      </c>
      <c r="V1101" s="33" t="s">
        <v>1530</v>
      </c>
      <c r="W1101" s="33" t="s">
        <v>1530</v>
      </c>
      <c r="X1101" s="264" t="s">
        <v>1605</v>
      </c>
      <c r="Y1101" s="264" t="s">
        <v>1736</v>
      </c>
      <c r="Z1101" s="264" t="s">
        <v>1534</v>
      </c>
      <c r="AA1101" s="251">
        <f t="shared" si="80"/>
        <v>0.227354</v>
      </c>
      <c r="AB1101" s="266">
        <v>227354.0</v>
      </c>
      <c r="AC1101" s="266">
        <v>321910.0</v>
      </c>
      <c r="AD1101" s="251">
        <f t="shared" si="116"/>
        <v>0</v>
      </c>
      <c r="AE1101" s="266">
        <v>0.0</v>
      </c>
      <c r="AF1101" s="252">
        <f t="shared" si="128"/>
        <v>0.07578466667</v>
      </c>
      <c r="AG1101" s="257"/>
      <c r="AH1101" s="257"/>
      <c r="AI1101" s="264" t="s">
        <v>1530</v>
      </c>
      <c r="AJ1101" s="257"/>
    </row>
    <row r="1102" ht="15.75" customHeight="1">
      <c r="A1102" s="297" t="s">
        <v>3077</v>
      </c>
      <c r="B1102" s="266">
        <f t="shared" si="73"/>
        <v>10.830517</v>
      </c>
      <c r="C1102" s="276">
        <f t="shared" si="88"/>
        <v>2.70762925</v>
      </c>
      <c r="D1102" s="250">
        <f t="shared" si="3"/>
        <v>2.70762925</v>
      </c>
      <c r="E1102" s="251">
        <v>4.0</v>
      </c>
      <c r="F1102" s="111">
        <f t="shared" si="75"/>
        <v>10.753574</v>
      </c>
      <c r="G1102" s="48">
        <f t="shared" si="5"/>
        <v>0.9928957223</v>
      </c>
      <c r="H1102" s="111">
        <f t="shared" si="6"/>
        <v>0.076943</v>
      </c>
      <c r="I1102" s="252">
        <f t="shared" si="126"/>
        <v>0.007104277663</v>
      </c>
      <c r="J1102" s="266">
        <f t="shared" si="127"/>
        <v>10830517</v>
      </c>
      <c r="K1102" s="33">
        <v>2016.0</v>
      </c>
      <c r="L1102" s="254" t="s">
        <v>20</v>
      </c>
      <c r="M1102" s="47"/>
      <c r="N1102" s="47"/>
      <c r="O1102" s="47"/>
      <c r="P1102" s="47">
        <v>4.0</v>
      </c>
      <c r="Q1102" s="33">
        <v>55.0</v>
      </c>
      <c r="R1102" s="298">
        <f t="shared" ref="R1102:R1255" si="129">(P1102+Q1102)/2</f>
        <v>29.5</v>
      </c>
      <c r="S1102" s="33">
        <v>20.0</v>
      </c>
      <c r="T1102" s="33">
        <v>48.0</v>
      </c>
      <c r="U1102" s="49">
        <f t="shared" ref="U1102:U1223" si="130">SUM(S1102-T1102)</f>
        <v>-28</v>
      </c>
      <c r="V1102" s="33">
        <f t="shared" ref="V1102:V1249" si="131">(S1102+T1102)/2</f>
        <v>34</v>
      </c>
      <c r="W1102" s="291">
        <f t="shared" ref="W1102:W1223" si="132">SUM(R1102-V1102)</f>
        <v>-4.5</v>
      </c>
      <c r="X1102" s="294" t="s">
        <v>1425</v>
      </c>
      <c r="Y1102" s="294" t="s">
        <v>1425</v>
      </c>
      <c r="Z1102" s="270" t="s">
        <v>1529</v>
      </c>
      <c r="AA1102" s="251">
        <f t="shared" si="80"/>
        <v>4.950859</v>
      </c>
      <c r="AB1102" s="49">
        <v>4950859.0</v>
      </c>
      <c r="AC1102" s="49">
        <v>1.0753574E7</v>
      </c>
      <c r="AD1102" s="251">
        <f t="shared" si="116"/>
        <v>0.076943</v>
      </c>
      <c r="AE1102" s="266">
        <v>76943.0</v>
      </c>
      <c r="AF1102" s="252">
        <f t="shared" si="128"/>
        <v>1.23771475</v>
      </c>
      <c r="AG1102" s="257"/>
      <c r="AH1102" s="257"/>
      <c r="AI1102" s="259" t="s">
        <v>3078</v>
      </c>
      <c r="AJ1102" s="257"/>
    </row>
    <row r="1103" ht="15.75" customHeight="1">
      <c r="A1103" s="297" t="s">
        <v>2670</v>
      </c>
      <c r="B1103" s="266">
        <f t="shared" si="73"/>
        <v>15.656193</v>
      </c>
      <c r="C1103" s="276">
        <f t="shared" si="88"/>
        <v>3.479154</v>
      </c>
      <c r="D1103" s="250">
        <f t="shared" si="3"/>
        <v>3.479154</v>
      </c>
      <c r="E1103" s="251">
        <v>4.5</v>
      </c>
      <c r="F1103" s="111">
        <f t="shared" si="75"/>
        <v>9.196278</v>
      </c>
      <c r="G1103" s="48">
        <f t="shared" si="5"/>
        <v>0.5873891565</v>
      </c>
      <c r="H1103" s="111">
        <f t="shared" si="6"/>
        <v>6.459915</v>
      </c>
      <c r="I1103" s="252">
        <f t="shared" si="126"/>
        <v>0.4126108435</v>
      </c>
      <c r="J1103" s="266">
        <f t="shared" si="127"/>
        <v>15656193</v>
      </c>
      <c r="K1103" s="33">
        <v>2016.0</v>
      </c>
      <c r="L1103" s="254" t="s">
        <v>20</v>
      </c>
      <c r="M1103" s="47"/>
      <c r="N1103" s="47"/>
      <c r="O1103" s="47"/>
      <c r="P1103" s="47">
        <v>90.0</v>
      </c>
      <c r="Q1103" s="33">
        <v>82.0</v>
      </c>
      <c r="R1103" s="298">
        <f t="shared" si="129"/>
        <v>86</v>
      </c>
      <c r="S1103" s="33">
        <v>65.0</v>
      </c>
      <c r="T1103" s="33">
        <v>67.0</v>
      </c>
      <c r="U1103" s="49">
        <f t="shared" si="130"/>
        <v>-2</v>
      </c>
      <c r="V1103" s="33">
        <f t="shared" si="131"/>
        <v>66</v>
      </c>
      <c r="W1103" s="49">
        <f t="shared" si="132"/>
        <v>20</v>
      </c>
      <c r="X1103" s="264" t="s">
        <v>1605</v>
      </c>
      <c r="Y1103" s="264" t="s">
        <v>1736</v>
      </c>
      <c r="Z1103" s="270" t="s">
        <v>1540</v>
      </c>
      <c r="AA1103" s="251">
        <f t="shared" si="80"/>
        <v>0.190252</v>
      </c>
      <c r="AB1103" s="49">
        <v>190252.0</v>
      </c>
      <c r="AC1103" s="49">
        <v>9196278.0</v>
      </c>
      <c r="AD1103" s="251">
        <f t="shared" si="116"/>
        <v>6.459915</v>
      </c>
      <c r="AE1103" s="266">
        <v>6459915.0</v>
      </c>
      <c r="AF1103" s="252">
        <f t="shared" si="128"/>
        <v>0.04227822222</v>
      </c>
      <c r="AG1103" s="257"/>
      <c r="AH1103" s="257"/>
      <c r="AI1103" s="259" t="s">
        <v>2671</v>
      </c>
      <c r="AJ1103" s="257"/>
    </row>
    <row r="1104" ht="15.75" customHeight="1">
      <c r="A1104" s="292" t="s">
        <v>1440</v>
      </c>
      <c r="B1104" s="266">
        <f t="shared" si="73"/>
        <v>148.768835</v>
      </c>
      <c r="C1104" s="276">
        <f t="shared" si="88"/>
        <v>30.36098673</v>
      </c>
      <c r="D1104" s="250">
        <f t="shared" si="3"/>
        <v>30.36098673</v>
      </c>
      <c r="E1104" s="251">
        <v>4.9</v>
      </c>
      <c r="F1104" s="111">
        <f t="shared" si="75"/>
        <v>67.268835</v>
      </c>
      <c r="G1104" s="48">
        <f t="shared" si="5"/>
        <v>0.4521702076</v>
      </c>
      <c r="H1104" s="111">
        <f t="shared" si="6"/>
        <v>81.5</v>
      </c>
      <c r="I1104" s="252">
        <f t="shared" si="126"/>
        <v>0.5478297924</v>
      </c>
      <c r="J1104" s="266">
        <f t="shared" si="127"/>
        <v>148768835</v>
      </c>
      <c r="K1104" s="33">
        <v>2016.0</v>
      </c>
      <c r="L1104" s="254" t="s">
        <v>20</v>
      </c>
      <c r="M1104" s="47"/>
      <c r="N1104" s="47"/>
      <c r="O1104" s="47"/>
      <c r="P1104" s="47">
        <v>77.0</v>
      </c>
      <c r="Q1104" s="33">
        <v>58.0</v>
      </c>
      <c r="R1104" s="298">
        <f t="shared" si="129"/>
        <v>67.5</v>
      </c>
      <c r="S1104" s="33">
        <v>64.0</v>
      </c>
      <c r="T1104" s="33">
        <v>69.0</v>
      </c>
      <c r="U1104" s="49">
        <f t="shared" si="130"/>
        <v>-5</v>
      </c>
      <c r="V1104" s="33">
        <f t="shared" si="131"/>
        <v>66.5</v>
      </c>
      <c r="W1104" s="291">
        <f t="shared" si="132"/>
        <v>1</v>
      </c>
      <c r="X1104" s="294" t="s">
        <v>1425</v>
      </c>
      <c r="Y1104" s="294" t="s">
        <v>1425</v>
      </c>
      <c r="Z1104" s="270" t="s">
        <v>1540</v>
      </c>
      <c r="AA1104" s="251">
        <f t="shared" si="80"/>
        <v>21.688103</v>
      </c>
      <c r="AB1104" s="49">
        <v>2.1688103E7</v>
      </c>
      <c r="AC1104" s="49">
        <v>6.7268835E7</v>
      </c>
      <c r="AD1104" s="251">
        <f t="shared" si="116"/>
        <v>81.5</v>
      </c>
      <c r="AE1104" s="266">
        <v>8.15E7</v>
      </c>
      <c r="AF1104" s="252">
        <f t="shared" si="128"/>
        <v>4.426143469</v>
      </c>
      <c r="AG1104" s="257"/>
      <c r="AH1104" s="257"/>
      <c r="AI1104" s="259" t="s">
        <v>1628</v>
      </c>
      <c r="AJ1104" s="257"/>
    </row>
    <row r="1105" ht="15.75" customHeight="1">
      <c r="A1105" s="292" t="s">
        <v>1812</v>
      </c>
      <c r="B1105" s="266">
        <f t="shared" si="73"/>
        <v>45.129851</v>
      </c>
      <c r="C1105" s="276">
        <f t="shared" si="88"/>
        <v>9.0259702</v>
      </c>
      <c r="D1105" s="250">
        <f t="shared" si="3"/>
        <v>9.0259702</v>
      </c>
      <c r="E1105" s="251">
        <v>5.0</v>
      </c>
      <c r="F1105" s="111">
        <f t="shared" si="75"/>
        <v>20.777061</v>
      </c>
      <c r="G1105" s="48">
        <f t="shared" si="5"/>
        <v>0.4603839928</v>
      </c>
      <c r="H1105" s="111">
        <f t="shared" si="6"/>
        <v>24.35279</v>
      </c>
      <c r="I1105" s="252">
        <f t="shared" si="126"/>
        <v>0.5396160072</v>
      </c>
      <c r="J1105" s="266">
        <f t="shared" si="127"/>
        <v>45129851</v>
      </c>
      <c r="K1105" s="33">
        <v>2016.0</v>
      </c>
      <c r="L1105" s="254" t="s">
        <v>20</v>
      </c>
      <c r="M1105" s="47"/>
      <c r="N1105" s="47"/>
      <c r="O1105" s="47"/>
      <c r="P1105" s="47">
        <v>36.0</v>
      </c>
      <c r="Q1105" s="33">
        <v>47.0</v>
      </c>
      <c r="R1105" s="298">
        <f t="shared" si="129"/>
        <v>41.5</v>
      </c>
      <c r="S1105" s="33">
        <v>34.0</v>
      </c>
      <c r="T1105" s="33">
        <v>50.0</v>
      </c>
      <c r="U1105" s="49">
        <f t="shared" si="130"/>
        <v>-16</v>
      </c>
      <c r="V1105" s="33">
        <f t="shared" si="131"/>
        <v>42</v>
      </c>
      <c r="W1105" s="291">
        <f t="shared" si="132"/>
        <v>-0.5</v>
      </c>
      <c r="X1105" s="294" t="s">
        <v>1425</v>
      </c>
      <c r="Y1105" s="294" t="s">
        <v>1425</v>
      </c>
      <c r="Z1105" s="270" t="s">
        <v>1550</v>
      </c>
      <c r="AA1105" s="251">
        <f t="shared" si="80"/>
        <v>9.576057</v>
      </c>
      <c r="AB1105" s="49">
        <v>9576057.0</v>
      </c>
      <c r="AC1105" s="49">
        <v>2.0777061E7</v>
      </c>
      <c r="AD1105" s="251">
        <f t="shared" si="116"/>
        <v>24.35279</v>
      </c>
      <c r="AE1105" s="266">
        <v>2.435279E7</v>
      </c>
      <c r="AF1105" s="252">
        <f t="shared" si="128"/>
        <v>1.9152114</v>
      </c>
      <c r="AG1105" s="257"/>
      <c r="AH1105" s="257"/>
      <c r="AI1105" s="259" t="s">
        <v>1813</v>
      </c>
      <c r="AJ1105" s="257"/>
    </row>
    <row r="1106" ht="15.75" customHeight="1">
      <c r="A1106" s="292" t="s">
        <v>2221</v>
      </c>
      <c r="B1106" s="266">
        <f t="shared" si="73"/>
        <v>24.979245</v>
      </c>
      <c r="C1106" s="276">
        <f t="shared" si="88"/>
        <v>4.995849</v>
      </c>
      <c r="D1106" s="250">
        <f t="shared" si="3"/>
        <v>4.995849</v>
      </c>
      <c r="E1106" s="251">
        <v>5.0</v>
      </c>
      <c r="F1106" s="111">
        <f t="shared" si="75"/>
        <v>19.115191</v>
      </c>
      <c r="G1106" s="48">
        <f t="shared" si="5"/>
        <v>0.7652429447</v>
      </c>
      <c r="H1106" s="111">
        <f t="shared" si="6"/>
        <v>5.864054</v>
      </c>
      <c r="I1106" s="252">
        <f t="shared" si="126"/>
        <v>0.2347570553</v>
      </c>
      <c r="J1106" s="266">
        <f t="shared" si="127"/>
        <v>24979245</v>
      </c>
      <c r="K1106" s="33">
        <v>2016.0</v>
      </c>
      <c r="L1106" s="254" t="s">
        <v>20</v>
      </c>
      <c r="M1106" s="47"/>
      <c r="N1106" s="47"/>
      <c r="O1106" s="47"/>
      <c r="P1106" s="47">
        <v>61.0</v>
      </c>
      <c r="Q1106" s="33">
        <v>56.0</v>
      </c>
      <c r="R1106" s="298">
        <f t="shared" si="129"/>
        <v>58.5</v>
      </c>
      <c r="S1106" s="33">
        <v>78.0</v>
      </c>
      <c r="T1106" s="33">
        <v>65.0</v>
      </c>
      <c r="U1106" s="49">
        <f t="shared" si="130"/>
        <v>13</v>
      </c>
      <c r="V1106" s="33">
        <f t="shared" si="131"/>
        <v>71.5</v>
      </c>
      <c r="W1106" s="291">
        <f t="shared" si="132"/>
        <v>-13</v>
      </c>
      <c r="X1106" s="294" t="s">
        <v>1547</v>
      </c>
      <c r="Y1106" s="294" t="s">
        <v>1547</v>
      </c>
      <c r="Z1106" s="270" t="s">
        <v>1529</v>
      </c>
      <c r="AA1106" s="251">
        <f t="shared" si="80"/>
        <v>7.353922</v>
      </c>
      <c r="AB1106" s="49">
        <v>7353922.0</v>
      </c>
      <c r="AC1106" s="49">
        <v>1.9115191E7</v>
      </c>
      <c r="AD1106" s="251">
        <f t="shared" si="116"/>
        <v>5.864054</v>
      </c>
      <c r="AE1106" s="266">
        <v>5864054.0</v>
      </c>
      <c r="AF1106" s="252">
        <f t="shared" si="128"/>
        <v>1.4707844</v>
      </c>
      <c r="AG1106" s="257"/>
      <c r="AH1106" s="257"/>
      <c r="AI1106" s="259" t="s">
        <v>2222</v>
      </c>
      <c r="AJ1106" s="257"/>
    </row>
    <row r="1107" ht="15.75" customHeight="1">
      <c r="A1107" s="292" t="s">
        <v>2348</v>
      </c>
      <c r="B1107" s="266">
        <f t="shared" si="73"/>
        <v>21.718516</v>
      </c>
      <c r="C1107" s="276">
        <f t="shared" si="88"/>
        <v>4.3437032</v>
      </c>
      <c r="D1107" s="250">
        <f t="shared" si="3"/>
        <v>4.3437032</v>
      </c>
      <c r="E1107" s="251">
        <v>5.0</v>
      </c>
      <c r="F1107" s="111">
        <f t="shared" si="75"/>
        <v>20.773069</v>
      </c>
      <c r="G1107" s="48">
        <f t="shared" si="5"/>
        <v>0.9564681583</v>
      </c>
      <c r="H1107" s="111">
        <f t="shared" si="6"/>
        <v>0.945447</v>
      </c>
      <c r="I1107" s="252">
        <f t="shared" si="126"/>
        <v>0.04353184168</v>
      </c>
      <c r="J1107" s="266">
        <f t="shared" si="127"/>
        <v>21718516</v>
      </c>
      <c r="K1107" s="33">
        <v>2016.0</v>
      </c>
      <c r="L1107" s="254" t="s">
        <v>20</v>
      </c>
      <c r="M1107" s="47"/>
      <c r="N1107" s="47"/>
      <c r="O1107" s="47"/>
      <c r="P1107" s="47">
        <v>9.0</v>
      </c>
      <c r="Q1107" s="33">
        <v>22.0</v>
      </c>
      <c r="R1107" s="298">
        <f t="shared" si="129"/>
        <v>15.5</v>
      </c>
      <c r="S1107" s="33">
        <v>63.0</v>
      </c>
      <c r="T1107" s="33">
        <v>18.0</v>
      </c>
      <c r="U1107" s="49">
        <f t="shared" si="130"/>
        <v>45</v>
      </c>
      <c r="V1107" s="33">
        <f t="shared" si="131"/>
        <v>40.5</v>
      </c>
      <c r="W1107" s="291">
        <f t="shared" si="132"/>
        <v>-25</v>
      </c>
      <c r="X1107" s="294" t="s">
        <v>1547</v>
      </c>
      <c r="Y1107" s="294" t="s">
        <v>1547</v>
      </c>
      <c r="Z1107" s="270" t="s">
        <v>1550</v>
      </c>
      <c r="AA1107" s="251">
        <f t="shared" si="80"/>
        <v>7.623662</v>
      </c>
      <c r="AB1107" s="49">
        <v>7623662.0</v>
      </c>
      <c r="AC1107" s="49">
        <v>2.0773069E7</v>
      </c>
      <c r="AD1107" s="251">
        <f t="shared" si="116"/>
        <v>0.945447</v>
      </c>
      <c r="AE1107" s="266">
        <v>945447.0</v>
      </c>
      <c r="AF1107" s="252">
        <f t="shared" si="128"/>
        <v>1.5247324</v>
      </c>
      <c r="AG1107" s="257"/>
      <c r="AH1107" s="257"/>
      <c r="AI1107" s="259" t="s">
        <v>2349</v>
      </c>
      <c r="AJ1107" s="257"/>
    </row>
    <row r="1108" ht="15.75" customHeight="1">
      <c r="A1108" s="292" t="s">
        <v>2397</v>
      </c>
      <c r="B1108" s="266">
        <f t="shared" si="73"/>
        <v>21.164799</v>
      </c>
      <c r="C1108" s="276">
        <f t="shared" si="88"/>
        <v>4.2329598</v>
      </c>
      <c r="D1108" s="250">
        <f t="shared" si="3"/>
        <v>4.2329598</v>
      </c>
      <c r="E1108" s="251">
        <v>5.0</v>
      </c>
      <c r="F1108" s="111">
        <f t="shared" si="75"/>
        <v>11.68694</v>
      </c>
      <c r="G1108" s="48">
        <f t="shared" si="5"/>
        <v>0.5521876206</v>
      </c>
      <c r="H1108" s="111">
        <f t="shared" si="6"/>
        <v>9.477859</v>
      </c>
      <c r="I1108" s="252">
        <f t="shared" si="126"/>
        <v>0.4478123794</v>
      </c>
      <c r="J1108" s="266">
        <f t="shared" si="127"/>
        <v>21164799</v>
      </c>
      <c r="K1108" s="33">
        <v>2016.0</v>
      </c>
      <c r="L1108" s="254" t="s">
        <v>20</v>
      </c>
      <c r="M1108" s="47"/>
      <c r="N1108" s="47"/>
      <c r="O1108" s="47"/>
      <c r="P1108" s="47">
        <v>7.0</v>
      </c>
      <c r="Q1108" s="33">
        <v>28.0</v>
      </c>
      <c r="R1108" s="298">
        <f t="shared" si="129"/>
        <v>17.5</v>
      </c>
      <c r="S1108" s="33">
        <v>19.0</v>
      </c>
      <c r="T1108" s="33">
        <v>18.0</v>
      </c>
      <c r="U1108" s="49">
        <f t="shared" si="130"/>
        <v>1</v>
      </c>
      <c r="V1108" s="33">
        <f t="shared" si="131"/>
        <v>18.5</v>
      </c>
      <c r="W1108" s="291">
        <f t="shared" si="132"/>
        <v>-1</v>
      </c>
      <c r="X1108" s="294" t="s">
        <v>1558</v>
      </c>
      <c r="Y1108" s="294" t="s">
        <v>1558</v>
      </c>
      <c r="Z1108" s="270" t="s">
        <v>1540</v>
      </c>
      <c r="AA1108" s="251">
        <f t="shared" si="80"/>
        <v>5.900528</v>
      </c>
      <c r="AB1108" s="49">
        <v>5900528.0</v>
      </c>
      <c r="AC1108" s="49">
        <v>1.168694E7</v>
      </c>
      <c r="AD1108" s="251">
        <f t="shared" si="116"/>
        <v>9.477859</v>
      </c>
      <c r="AE1108" s="266">
        <v>9477859.0</v>
      </c>
      <c r="AF1108" s="252">
        <f t="shared" si="128"/>
        <v>1.1801056</v>
      </c>
      <c r="AG1108" s="257"/>
      <c r="AH1108" s="257"/>
      <c r="AI1108" s="259" t="s">
        <v>2398</v>
      </c>
      <c r="AJ1108" s="257"/>
    </row>
    <row r="1109" ht="15.75" customHeight="1">
      <c r="A1109" s="297" t="s">
        <v>3129</v>
      </c>
      <c r="B1109" s="266">
        <f t="shared" si="73"/>
        <v>13.262486</v>
      </c>
      <c r="C1109" s="276">
        <f t="shared" si="88"/>
        <v>2.6524972</v>
      </c>
      <c r="D1109" s="250">
        <f t="shared" si="3"/>
        <v>2.6524972</v>
      </c>
      <c r="E1109" s="251">
        <v>5.0</v>
      </c>
      <c r="F1109" s="111">
        <f t="shared" si="75"/>
        <v>13.262486</v>
      </c>
      <c r="G1109" s="48">
        <f t="shared" si="5"/>
        <v>1</v>
      </c>
      <c r="H1109" s="111">
        <f t="shared" si="6"/>
        <v>0</v>
      </c>
      <c r="I1109" s="252">
        <f t="shared" si="126"/>
        <v>0</v>
      </c>
      <c r="J1109" s="266">
        <f t="shared" si="127"/>
        <v>13262486</v>
      </c>
      <c r="K1109" s="33">
        <v>2016.0</v>
      </c>
      <c r="L1109" s="254" t="s">
        <v>20</v>
      </c>
      <c r="M1109" s="47"/>
      <c r="N1109" s="47"/>
      <c r="O1109" s="47"/>
      <c r="P1109" s="47">
        <v>98.0</v>
      </c>
      <c r="Q1109" s="33">
        <v>99.0</v>
      </c>
      <c r="R1109" s="298">
        <f t="shared" si="129"/>
        <v>98.5</v>
      </c>
      <c r="S1109" s="33">
        <v>90.0</v>
      </c>
      <c r="T1109" s="33">
        <v>78.0</v>
      </c>
      <c r="U1109" s="49">
        <f t="shared" si="130"/>
        <v>12</v>
      </c>
      <c r="V1109" s="33">
        <f t="shared" si="131"/>
        <v>84</v>
      </c>
      <c r="W1109" s="291">
        <f t="shared" si="132"/>
        <v>14.5</v>
      </c>
      <c r="X1109" s="294" t="s">
        <v>1547</v>
      </c>
      <c r="Y1109" s="294" t="s">
        <v>1547</v>
      </c>
      <c r="Z1109" s="270" t="s">
        <v>1540</v>
      </c>
      <c r="AA1109" s="251">
        <f t="shared" si="80"/>
        <v>0.402075</v>
      </c>
      <c r="AB1109" s="49">
        <v>402075.0</v>
      </c>
      <c r="AC1109" s="49">
        <v>1.3262486E7</v>
      </c>
      <c r="AD1109" s="251">
        <f t="shared" si="116"/>
        <v>0</v>
      </c>
      <c r="AE1109" s="266">
        <v>0.0</v>
      </c>
      <c r="AF1109" s="252">
        <f t="shared" si="128"/>
        <v>0.080415</v>
      </c>
      <c r="AG1109" s="257"/>
      <c r="AH1109" s="257"/>
      <c r="AI1109" s="259" t="s">
        <v>1530</v>
      </c>
      <c r="AJ1109" s="257"/>
    </row>
    <row r="1110" ht="15.75" customHeight="1">
      <c r="A1110" s="297" t="s">
        <v>3507</v>
      </c>
      <c r="B1110" s="266">
        <f t="shared" si="73"/>
        <v>10.414738</v>
      </c>
      <c r="C1110" s="276">
        <f t="shared" si="88"/>
        <v>2.0829476</v>
      </c>
      <c r="D1110" s="250">
        <f t="shared" si="3"/>
        <v>2.0829476</v>
      </c>
      <c r="E1110" s="251">
        <v>5.0</v>
      </c>
      <c r="F1110" s="111">
        <f t="shared" si="75"/>
        <v>9.669521</v>
      </c>
      <c r="G1110" s="48">
        <f t="shared" si="5"/>
        <v>0.9284459196</v>
      </c>
      <c r="H1110" s="111">
        <f t="shared" si="6"/>
        <v>0.745217</v>
      </c>
      <c r="I1110" s="252">
        <f t="shared" si="126"/>
        <v>0.07155408038</v>
      </c>
      <c r="J1110" s="266">
        <f t="shared" si="127"/>
        <v>10414738</v>
      </c>
      <c r="K1110" s="33">
        <v>2016.0</v>
      </c>
      <c r="L1110" s="254" t="s">
        <v>20</v>
      </c>
      <c r="M1110" s="47"/>
      <c r="N1110" s="47"/>
      <c r="O1110" s="47"/>
      <c r="P1110" s="47">
        <v>27.0</v>
      </c>
      <c r="Q1110" s="33">
        <v>41.0</v>
      </c>
      <c r="R1110" s="298">
        <f t="shared" si="129"/>
        <v>34</v>
      </c>
      <c r="S1110" s="33">
        <v>46.0</v>
      </c>
      <c r="T1110" s="33">
        <v>41.0</v>
      </c>
      <c r="U1110" s="49">
        <f t="shared" si="130"/>
        <v>5</v>
      </c>
      <c r="V1110" s="33">
        <f t="shared" si="131"/>
        <v>43.5</v>
      </c>
      <c r="W1110" s="291">
        <f t="shared" si="132"/>
        <v>-9.5</v>
      </c>
      <c r="X1110" s="264" t="s">
        <v>1605</v>
      </c>
      <c r="Y1110" s="264" t="s">
        <v>1736</v>
      </c>
      <c r="Z1110" s="270" t="s">
        <v>1540</v>
      </c>
      <c r="AA1110" s="251">
        <f t="shared" si="80"/>
        <v>4.294232</v>
      </c>
      <c r="AB1110" s="49">
        <v>4294232.0</v>
      </c>
      <c r="AC1110" s="49">
        <v>9669521.0</v>
      </c>
      <c r="AD1110" s="251">
        <f t="shared" si="116"/>
        <v>0.745217</v>
      </c>
      <c r="AE1110" s="266">
        <v>745217.0</v>
      </c>
      <c r="AF1110" s="252">
        <f t="shared" si="128"/>
        <v>0.8588464</v>
      </c>
      <c r="AG1110" s="257"/>
      <c r="AH1110" s="257"/>
      <c r="AI1110" s="259" t="s">
        <v>3508</v>
      </c>
      <c r="AJ1110" s="257"/>
    </row>
    <row r="1111" ht="15.75" customHeight="1">
      <c r="A1111" s="265" t="s">
        <v>4146</v>
      </c>
      <c r="B1111" s="266">
        <f t="shared" si="73"/>
        <v>6.341855</v>
      </c>
      <c r="C1111" s="276">
        <f t="shared" si="88"/>
        <v>1.268371</v>
      </c>
      <c r="D1111" s="250">
        <f t="shared" si="3"/>
        <v>1.268371</v>
      </c>
      <c r="E1111" s="251">
        <v>5.0</v>
      </c>
      <c r="F1111" s="251">
        <f t="shared" si="75"/>
        <v>4.799774</v>
      </c>
      <c r="G1111" s="48">
        <f t="shared" si="5"/>
        <v>0.7568407035</v>
      </c>
      <c r="H1111" s="111">
        <f t="shared" si="6"/>
        <v>1.542081</v>
      </c>
      <c r="I1111" s="252">
        <f t="shared" si="126"/>
        <v>0.2431592965</v>
      </c>
      <c r="J1111" s="266">
        <f t="shared" si="127"/>
        <v>6341855</v>
      </c>
      <c r="K1111" s="255">
        <v>2016.0</v>
      </c>
      <c r="L1111" s="254" t="s">
        <v>20</v>
      </c>
      <c r="M1111" s="267"/>
      <c r="N1111" s="267"/>
      <c r="O1111" s="267"/>
      <c r="P1111" s="267">
        <v>14.0</v>
      </c>
      <c r="Q1111" s="255">
        <v>30.0</v>
      </c>
      <c r="R1111" s="298">
        <f t="shared" si="129"/>
        <v>22</v>
      </c>
      <c r="S1111" s="255">
        <v>21.0</v>
      </c>
      <c r="T1111" s="255">
        <v>39.0</v>
      </c>
      <c r="U1111" s="49">
        <f t="shared" si="130"/>
        <v>-18</v>
      </c>
      <c r="V1111" s="33">
        <f t="shared" si="131"/>
        <v>30</v>
      </c>
      <c r="W1111" s="291">
        <f t="shared" si="132"/>
        <v>-8</v>
      </c>
      <c r="X1111" s="264" t="s">
        <v>1425</v>
      </c>
      <c r="Y1111" s="264" t="s">
        <v>1425</v>
      </c>
      <c r="Z1111" s="270" t="s">
        <v>1540</v>
      </c>
      <c r="AA1111" s="251">
        <f t="shared" si="80"/>
        <v>2.534884</v>
      </c>
      <c r="AB1111" s="266">
        <v>2534884.0</v>
      </c>
      <c r="AC1111" s="266">
        <v>4799774.0</v>
      </c>
      <c r="AD1111" s="251">
        <f t="shared" si="116"/>
        <v>1.542081</v>
      </c>
      <c r="AE1111" s="266">
        <v>1542081.0</v>
      </c>
      <c r="AF1111" s="252">
        <f t="shared" si="128"/>
        <v>0.5069768</v>
      </c>
      <c r="AG1111" s="257"/>
      <c r="AH1111" s="257"/>
      <c r="AI1111" s="259" t="s">
        <v>4147</v>
      </c>
      <c r="AJ1111" s="257"/>
    </row>
    <row r="1112" ht="15.75" customHeight="1">
      <c r="A1112" s="265" t="s">
        <v>4931</v>
      </c>
      <c r="B1112" s="266">
        <f t="shared" si="73"/>
        <v>0.395412</v>
      </c>
      <c r="C1112" s="249">
        <f t="shared" si="88"/>
        <v>0.05648742857</v>
      </c>
      <c r="D1112" s="250">
        <f t="shared" si="3"/>
        <v>0.05648742857</v>
      </c>
      <c r="E1112" s="251">
        <v>7.0</v>
      </c>
      <c r="F1112" s="251">
        <f t="shared" si="75"/>
        <v>0.395412</v>
      </c>
      <c r="G1112" s="48">
        <f t="shared" si="5"/>
        <v>1</v>
      </c>
      <c r="H1112" s="111">
        <f t="shared" si="6"/>
        <v>0</v>
      </c>
      <c r="I1112" s="252">
        <f t="shared" si="126"/>
        <v>0</v>
      </c>
      <c r="J1112" s="266">
        <f t="shared" si="127"/>
        <v>395412</v>
      </c>
      <c r="K1112" s="255">
        <v>2016.0</v>
      </c>
      <c r="L1112" s="254" t="s">
        <v>20</v>
      </c>
      <c r="M1112" s="267"/>
      <c r="N1112" s="267"/>
      <c r="O1112" s="267"/>
      <c r="P1112" s="267">
        <v>94.0</v>
      </c>
      <c r="Q1112" s="255">
        <v>82.0</v>
      </c>
      <c r="R1112" s="298">
        <f t="shared" si="129"/>
        <v>88</v>
      </c>
      <c r="S1112" s="255">
        <v>76.0</v>
      </c>
      <c r="T1112" s="255">
        <v>83.0</v>
      </c>
      <c r="U1112" s="49">
        <f t="shared" si="130"/>
        <v>-7</v>
      </c>
      <c r="V1112" s="33">
        <f t="shared" si="131"/>
        <v>79.5</v>
      </c>
      <c r="W1112" s="291">
        <f t="shared" si="132"/>
        <v>8.5</v>
      </c>
      <c r="X1112" s="264" t="s">
        <v>1543</v>
      </c>
      <c r="Y1112" s="264" t="s">
        <v>1626</v>
      </c>
      <c r="Z1112" s="264" t="s">
        <v>1529</v>
      </c>
      <c r="AA1112" s="251">
        <f t="shared" si="80"/>
        <v>0.1112</v>
      </c>
      <c r="AB1112" s="266">
        <v>111200.0</v>
      </c>
      <c r="AC1112" s="266">
        <v>395412.0</v>
      </c>
      <c r="AD1112" s="251">
        <f t="shared" si="116"/>
        <v>0</v>
      </c>
      <c r="AE1112" s="266">
        <v>0.0</v>
      </c>
      <c r="AF1112" s="258">
        <f>SUM(AA1112/E1112)</f>
        <v>0.01588571429</v>
      </c>
      <c r="AG1112" s="257"/>
      <c r="AH1112" s="257"/>
      <c r="AI1112" s="257" t="s">
        <v>1530</v>
      </c>
      <c r="AJ1112" s="257"/>
    </row>
    <row r="1113" ht="15.75" customHeight="1">
      <c r="A1113" s="265" t="s">
        <v>2592</v>
      </c>
      <c r="B1113" s="266">
        <f t="shared" si="73"/>
        <v>30.98065</v>
      </c>
      <c r="C1113" s="276">
        <f t="shared" si="88"/>
        <v>3.644782353</v>
      </c>
      <c r="D1113" s="250">
        <f t="shared" si="3"/>
        <v>3.644782353</v>
      </c>
      <c r="E1113" s="251">
        <v>8.5</v>
      </c>
      <c r="F1113" s="251">
        <f t="shared" si="75"/>
        <v>30.308167</v>
      </c>
      <c r="G1113" s="48">
        <f t="shared" si="5"/>
        <v>0.9782934509</v>
      </c>
      <c r="H1113" s="111">
        <f t="shared" si="6"/>
        <v>0.672483</v>
      </c>
      <c r="I1113" s="252">
        <f t="shared" si="126"/>
        <v>0.02170654909</v>
      </c>
      <c r="J1113" s="266">
        <f t="shared" si="127"/>
        <v>30980650</v>
      </c>
      <c r="K1113" s="255">
        <v>2016.0</v>
      </c>
      <c r="L1113" s="254" t="s">
        <v>20</v>
      </c>
      <c r="M1113" s="267"/>
      <c r="N1113" s="267"/>
      <c r="O1113" s="267"/>
      <c r="P1113" s="267">
        <v>97.0</v>
      </c>
      <c r="Q1113" s="255">
        <v>96.0</v>
      </c>
      <c r="R1113" s="298">
        <f t="shared" si="129"/>
        <v>96.5</v>
      </c>
      <c r="S1113" s="255">
        <v>81.0</v>
      </c>
      <c r="T1113" s="255">
        <v>79.0</v>
      </c>
      <c r="U1113" s="49">
        <f t="shared" si="130"/>
        <v>2</v>
      </c>
      <c r="V1113" s="33">
        <f t="shared" si="131"/>
        <v>80</v>
      </c>
      <c r="W1113" s="291">
        <f t="shared" si="132"/>
        <v>16.5</v>
      </c>
      <c r="X1113" s="264" t="s">
        <v>1547</v>
      </c>
      <c r="Y1113" s="264" t="s">
        <v>1547</v>
      </c>
      <c r="Z1113" s="270" t="s">
        <v>1540</v>
      </c>
      <c r="AA1113" s="251">
        <f t="shared" si="80"/>
        <v>0.256498</v>
      </c>
      <c r="AB1113" s="266">
        <v>256498.0</v>
      </c>
      <c r="AC1113" s="266">
        <v>3.0308167E7</v>
      </c>
      <c r="AD1113" s="251">
        <f t="shared" si="116"/>
        <v>0.672483</v>
      </c>
      <c r="AE1113" s="266">
        <v>672483.0</v>
      </c>
      <c r="AF1113" s="252">
        <f t="shared" ref="AF1113:AF1126" si="133">AB1113/(E1113*1000000)</f>
        <v>0.03017623529</v>
      </c>
      <c r="AG1113" s="257"/>
      <c r="AH1113" s="257"/>
      <c r="AI1113" s="259" t="s">
        <v>2593</v>
      </c>
      <c r="AJ1113" s="257"/>
    </row>
    <row r="1114" ht="15.75" customHeight="1">
      <c r="A1114" s="297" t="s">
        <v>3269</v>
      </c>
      <c r="B1114" s="266">
        <f t="shared" si="73"/>
        <v>20.232503</v>
      </c>
      <c r="C1114" s="276">
        <f t="shared" si="88"/>
        <v>2.380294471</v>
      </c>
      <c r="D1114" s="250">
        <f t="shared" si="3"/>
        <v>2.380294471</v>
      </c>
      <c r="E1114" s="251">
        <v>8.5</v>
      </c>
      <c r="F1114" s="111">
        <f t="shared" si="75"/>
        <v>19.576626</v>
      </c>
      <c r="G1114" s="48">
        <f t="shared" si="5"/>
        <v>0.9675830025</v>
      </c>
      <c r="H1114" s="111">
        <f t="shared" si="6"/>
        <v>0.655877</v>
      </c>
      <c r="I1114" s="252">
        <f t="shared" si="126"/>
        <v>0.03241699754</v>
      </c>
      <c r="J1114" s="266">
        <f t="shared" si="127"/>
        <v>20232503</v>
      </c>
      <c r="K1114" s="33">
        <v>2016.0</v>
      </c>
      <c r="L1114" s="254" t="s">
        <v>20</v>
      </c>
      <c r="M1114" s="47"/>
      <c r="N1114" s="47"/>
      <c r="O1114" s="47"/>
      <c r="P1114" s="47">
        <v>55.0</v>
      </c>
      <c r="Q1114" s="33">
        <v>51.0</v>
      </c>
      <c r="R1114" s="298">
        <f t="shared" si="129"/>
        <v>53</v>
      </c>
      <c r="S1114" s="33">
        <v>65.0</v>
      </c>
      <c r="T1114" s="33">
        <v>63.0</v>
      </c>
      <c r="U1114" s="49">
        <f t="shared" si="130"/>
        <v>2</v>
      </c>
      <c r="V1114" s="33">
        <f t="shared" si="131"/>
        <v>64</v>
      </c>
      <c r="W1114" s="291">
        <f t="shared" si="132"/>
        <v>-11</v>
      </c>
      <c r="X1114" s="294" t="s">
        <v>1558</v>
      </c>
      <c r="Y1114" s="294" t="s">
        <v>1558</v>
      </c>
      <c r="Z1114" s="270" t="s">
        <v>1534</v>
      </c>
      <c r="AA1114" s="251">
        <f t="shared" si="80"/>
        <v>6.878437</v>
      </c>
      <c r="AB1114" s="49">
        <v>6878437.0</v>
      </c>
      <c r="AC1114" s="49">
        <v>1.9576626E7</v>
      </c>
      <c r="AD1114" s="251">
        <f t="shared" si="116"/>
        <v>0.655877</v>
      </c>
      <c r="AE1114" s="266">
        <v>655877.0</v>
      </c>
      <c r="AF1114" s="252">
        <f t="shared" si="133"/>
        <v>0.8092278824</v>
      </c>
      <c r="AG1114" s="257"/>
      <c r="AH1114" s="257"/>
      <c r="AI1114" s="259" t="s">
        <v>3270</v>
      </c>
      <c r="AJ1114" s="257"/>
    </row>
    <row r="1115" ht="15.75" customHeight="1">
      <c r="A1115" s="292" t="s">
        <v>1825</v>
      </c>
      <c r="B1115" s="266">
        <f t="shared" si="73"/>
        <v>78.928363</v>
      </c>
      <c r="C1115" s="276">
        <f t="shared" si="88"/>
        <v>8.769818111</v>
      </c>
      <c r="D1115" s="250">
        <f t="shared" si="3"/>
        <v>8.769818111</v>
      </c>
      <c r="E1115" s="251">
        <v>9.0</v>
      </c>
      <c r="F1115" s="111">
        <f t="shared" si="75"/>
        <v>34.336765</v>
      </c>
      <c r="G1115" s="48">
        <f t="shared" si="5"/>
        <v>0.4350370855</v>
      </c>
      <c r="H1115" s="111">
        <f t="shared" si="6"/>
        <v>44.591598</v>
      </c>
      <c r="I1115" s="252">
        <f t="shared" si="126"/>
        <v>0.5649629145</v>
      </c>
      <c r="J1115" s="266">
        <f t="shared" si="127"/>
        <v>78928363</v>
      </c>
      <c r="K1115" s="33">
        <v>2016.0</v>
      </c>
      <c r="L1115" s="254" t="s">
        <v>20</v>
      </c>
      <c r="M1115" s="47"/>
      <c r="N1115" s="47"/>
      <c r="O1115" s="47"/>
      <c r="P1115" s="47">
        <v>82.0</v>
      </c>
      <c r="Q1115" s="33">
        <v>65.0</v>
      </c>
      <c r="R1115" s="298">
        <f t="shared" si="129"/>
        <v>73.5</v>
      </c>
      <c r="S1115" s="33">
        <v>61.0</v>
      </c>
      <c r="T1115" s="33">
        <v>74.0</v>
      </c>
      <c r="U1115" s="49">
        <f t="shared" si="130"/>
        <v>-13</v>
      </c>
      <c r="V1115" s="33">
        <f t="shared" si="131"/>
        <v>67.5</v>
      </c>
      <c r="W1115" s="291">
        <f t="shared" si="132"/>
        <v>6</v>
      </c>
      <c r="X1115" s="294" t="s">
        <v>1425</v>
      </c>
      <c r="Y1115" s="294" t="s">
        <v>1425</v>
      </c>
      <c r="Z1115" s="270" t="s">
        <v>1550</v>
      </c>
      <c r="AA1115" s="251">
        <f t="shared" si="80"/>
        <v>14.0655</v>
      </c>
      <c r="AB1115" s="49">
        <v>1.40655E7</v>
      </c>
      <c r="AC1115" s="49">
        <v>3.4336765E7</v>
      </c>
      <c r="AD1115" s="251">
        <f t="shared" si="116"/>
        <v>44.591598</v>
      </c>
      <c r="AE1115" s="266">
        <v>4.4591598E7</v>
      </c>
      <c r="AF1115" s="252">
        <f t="shared" si="133"/>
        <v>1.562833333</v>
      </c>
      <c r="AG1115" s="257"/>
      <c r="AH1115" s="257"/>
      <c r="AI1115" s="259" t="s">
        <v>1826</v>
      </c>
      <c r="AJ1115" s="257"/>
    </row>
    <row r="1116" ht="15.75" customHeight="1">
      <c r="A1116" s="265" t="s">
        <v>3823</v>
      </c>
      <c r="B1116" s="266">
        <f t="shared" si="73"/>
        <v>14.761183</v>
      </c>
      <c r="C1116" s="276">
        <f t="shared" si="88"/>
        <v>1.640131444</v>
      </c>
      <c r="D1116" s="250">
        <f t="shared" si="3"/>
        <v>1.640131444</v>
      </c>
      <c r="E1116" s="251">
        <v>9.0</v>
      </c>
      <c r="F1116" s="251">
        <f t="shared" si="75"/>
        <v>14.288406</v>
      </c>
      <c r="G1116" s="48">
        <f t="shared" si="5"/>
        <v>0.967971605</v>
      </c>
      <c r="H1116" s="111">
        <f t="shared" si="6"/>
        <v>0.472777</v>
      </c>
      <c r="I1116" s="252">
        <f t="shared" si="126"/>
        <v>0.03202839501</v>
      </c>
      <c r="J1116" s="266">
        <f t="shared" si="127"/>
        <v>14761183</v>
      </c>
      <c r="K1116" s="255">
        <v>2016.0</v>
      </c>
      <c r="L1116" s="254" t="s">
        <v>20</v>
      </c>
      <c r="M1116" s="267"/>
      <c r="N1116" s="267"/>
      <c r="O1116" s="267"/>
      <c r="P1116" s="267">
        <v>94.0</v>
      </c>
      <c r="Q1116" s="255">
        <v>77.0</v>
      </c>
      <c r="R1116" s="298">
        <f t="shared" si="129"/>
        <v>85.5</v>
      </c>
      <c r="S1116" s="255">
        <v>85.0</v>
      </c>
      <c r="T1116" s="255">
        <v>73.0</v>
      </c>
      <c r="U1116" s="49">
        <f t="shared" si="130"/>
        <v>12</v>
      </c>
      <c r="V1116" s="33">
        <f t="shared" si="131"/>
        <v>79</v>
      </c>
      <c r="W1116" s="291">
        <f t="shared" si="132"/>
        <v>6.5</v>
      </c>
      <c r="X1116" s="264" t="s">
        <v>1558</v>
      </c>
      <c r="Y1116" s="264" t="s">
        <v>1558</v>
      </c>
      <c r="Z1116" s="270" t="s">
        <v>1540</v>
      </c>
      <c r="AA1116" s="251">
        <f t="shared" si="80"/>
        <v>4.754215</v>
      </c>
      <c r="AB1116" s="266">
        <v>4754215.0</v>
      </c>
      <c r="AC1116" s="266">
        <v>1.4288406E7</v>
      </c>
      <c r="AD1116" s="251">
        <f t="shared" si="116"/>
        <v>0.472777</v>
      </c>
      <c r="AE1116" s="266">
        <v>472777.0</v>
      </c>
      <c r="AF1116" s="252">
        <f t="shared" si="133"/>
        <v>0.5282461111</v>
      </c>
      <c r="AG1116" s="257"/>
      <c r="AH1116" s="257"/>
      <c r="AI1116" s="259" t="s">
        <v>3824</v>
      </c>
      <c r="AJ1116" s="257"/>
    </row>
    <row r="1117" ht="15.75" customHeight="1">
      <c r="A1117" s="265" t="s">
        <v>4187</v>
      </c>
      <c r="B1117" s="266">
        <f t="shared" si="73"/>
        <v>11.05544</v>
      </c>
      <c r="C1117" s="276">
        <f t="shared" si="88"/>
        <v>1.228382222</v>
      </c>
      <c r="D1117" s="250">
        <f t="shared" si="3"/>
        <v>1.228382222</v>
      </c>
      <c r="E1117" s="251">
        <v>9.0</v>
      </c>
      <c r="F1117" s="251">
        <f t="shared" si="75"/>
        <v>10.468089</v>
      </c>
      <c r="G1117" s="48">
        <f t="shared" si="5"/>
        <v>0.9468722186</v>
      </c>
      <c r="H1117" s="111">
        <f t="shared" si="6"/>
        <v>0.587351</v>
      </c>
      <c r="I1117" s="252">
        <f t="shared" si="126"/>
        <v>0.05312778144</v>
      </c>
      <c r="J1117" s="266">
        <f t="shared" si="127"/>
        <v>11055440</v>
      </c>
      <c r="K1117" s="255">
        <v>2016.0</v>
      </c>
      <c r="L1117" s="254" t="s">
        <v>20</v>
      </c>
      <c r="M1117" s="267"/>
      <c r="N1117" s="267"/>
      <c r="O1117" s="267"/>
      <c r="P1117" s="267">
        <v>86.0</v>
      </c>
      <c r="Q1117" s="255">
        <v>81.0</v>
      </c>
      <c r="R1117" s="298">
        <f t="shared" si="129"/>
        <v>83.5</v>
      </c>
      <c r="S1117" s="255">
        <v>73.0</v>
      </c>
      <c r="T1117" s="255">
        <v>79.0</v>
      </c>
      <c r="U1117" s="49">
        <f t="shared" si="130"/>
        <v>-6</v>
      </c>
      <c r="V1117" s="33">
        <f t="shared" si="131"/>
        <v>76</v>
      </c>
      <c r="W1117" s="291">
        <f t="shared" si="132"/>
        <v>7.5</v>
      </c>
      <c r="X1117" s="264" t="s">
        <v>1547</v>
      </c>
      <c r="Y1117" s="264" t="s">
        <v>1547</v>
      </c>
      <c r="Z1117" s="264" t="s">
        <v>1529</v>
      </c>
      <c r="AA1117" s="251">
        <f t="shared" si="80"/>
        <v>0.278715</v>
      </c>
      <c r="AB1117" s="266">
        <v>278715.0</v>
      </c>
      <c r="AC1117" s="266">
        <v>1.0468089E7</v>
      </c>
      <c r="AD1117" s="251">
        <f t="shared" si="116"/>
        <v>0.587351</v>
      </c>
      <c r="AE1117" s="266">
        <v>587351.0</v>
      </c>
      <c r="AF1117" s="252">
        <f t="shared" si="133"/>
        <v>0.03096833333</v>
      </c>
      <c r="AG1117" s="257"/>
      <c r="AH1117" s="257"/>
      <c r="AI1117" s="259" t="s">
        <v>4188</v>
      </c>
      <c r="AJ1117" s="257"/>
    </row>
    <row r="1118" ht="15.75" customHeight="1">
      <c r="A1118" s="297" t="s">
        <v>4284</v>
      </c>
      <c r="B1118" s="266">
        <f t="shared" si="73"/>
        <v>9.969173</v>
      </c>
      <c r="C1118" s="276">
        <f t="shared" si="88"/>
        <v>1.107685889</v>
      </c>
      <c r="D1118" s="250">
        <f t="shared" si="3"/>
        <v>1.107685889</v>
      </c>
      <c r="E1118" s="251">
        <v>9.0</v>
      </c>
      <c r="F1118" s="111">
        <f t="shared" si="75"/>
        <v>5.879835</v>
      </c>
      <c r="G1118" s="48">
        <f t="shared" si="5"/>
        <v>0.5898016816</v>
      </c>
      <c r="H1118" s="111">
        <f t="shared" si="6"/>
        <v>4.089338</v>
      </c>
      <c r="I1118" s="252">
        <f t="shared" si="126"/>
        <v>0.4101983184</v>
      </c>
      <c r="J1118" s="266">
        <f t="shared" si="127"/>
        <v>9969173</v>
      </c>
      <c r="K1118" s="33">
        <v>2016.0</v>
      </c>
      <c r="L1118" s="254" t="s">
        <v>20</v>
      </c>
      <c r="M1118" s="47"/>
      <c r="N1118" s="47"/>
      <c r="O1118" s="47"/>
      <c r="P1118" s="47">
        <v>82.0</v>
      </c>
      <c r="Q1118" s="33">
        <v>72.0</v>
      </c>
      <c r="R1118" s="298">
        <f t="shared" si="129"/>
        <v>77</v>
      </c>
      <c r="S1118" s="33">
        <v>85.0</v>
      </c>
      <c r="T1118" s="33">
        <v>78.0</v>
      </c>
      <c r="U1118" s="49">
        <f t="shared" si="130"/>
        <v>7</v>
      </c>
      <c r="V1118" s="33">
        <f t="shared" si="131"/>
        <v>81.5</v>
      </c>
      <c r="W1118" s="291">
        <f t="shared" si="132"/>
        <v>-4.5</v>
      </c>
      <c r="X1118" s="294" t="s">
        <v>1547</v>
      </c>
      <c r="Y1118" s="294" t="s">
        <v>1547</v>
      </c>
      <c r="Z1118" s="270" t="s">
        <v>1540</v>
      </c>
      <c r="AA1118" s="251">
        <f t="shared" si="80"/>
        <v>0.093824</v>
      </c>
      <c r="AB1118" s="49">
        <v>93824.0</v>
      </c>
      <c r="AC1118" s="49">
        <v>5879835.0</v>
      </c>
      <c r="AD1118" s="251">
        <f t="shared" si="116"/>
        <v>4.089338</v>
      </c>
      <c r="AE1118" s="266">
        <v>4089338.0</v>
      </c>
      <c r="AF1118" s="252">
        <f t="shared" si="133"/>
        <v>0.01042488889</v>
      </c>
      <c r="AG1118" s="257"/>
      <c r="AH1118" s="257"/>
      <c r="AI1118" s="259" t="s">
        <v>4285</v>
      </c>
      <c r="AJ1118" s="257"/>
    </row>
    <row r="1119" ht="15.75" customHeight="1">
      <c r="A1119" s="292" t="s">
        <v>1410</v>
      </c>
      <c r="B1119" s="266">
        <f t="shared" si="73"/>
        <v>152.697239</v>
      </c>
      <c r="C1119" s="276">
        <f t="shared" si="88"/>
        <v>15.42396354</v>
      </c>
      <c r="D1119" s="250">
        <f t="shared" si="3"/>
        <v>15.42396354</v>
      </c>
      <c r="E1119" s="251">
        <v>9.9</v>
      </c>
      <c r="F1119" s="111">
        <f t="shared" si="75"/>
        <v>89.049804</v>
      </c>
      <c r="G1119" s="48">
        <f t="shared" si="5"/>
        <v>0.5831788746</v>
      </c>
      <c r="H1119" s="111">
        <f t="shared" si="6"/>
        <v>63.647435</v>
      </c>
      <c r="I1119" s="252">
        <f t="shared" si="126"/>
        <v>0.4168211254</v>
      </c>
      <c r="J1119" s="266">
        <f t="shared" si="127"/>
        <v>152697239</v>
      </c>
      <c r="K1119" s="33">
        <v>2016.0</v>
      </c>
      <c r="L1119" s="254" t="s">
        <v>20</v>
      </c>
      <c r="M1119" s="47"/>
      <c r="N1119" s="47"/>
      <c r="O1119" s="47"/>
      <c r="P1119" s="47">
        <v>87.0</v>
      </c>
      <c r="Q1119" s="33">
        <v>71.0</v>
      </c>
      <c r="R1119" s="298">
        <f t="shared" si="129"/>
        <v>79</v>
      </c>
      <c r="S1119" s="33">
        <v>81.0</v>
      </c>
      <c r="T1119" s="33">
        <v>73.0</v>
      </c>
      <c r="U1119" s="49">
        <f t="shared" si="130"/>
        <v>8</v>
      </c>
      <c r="V1119" s="33">
        <f t="shared" si="131"/>
        <v>77</v>
      </c>
      <c r="W1119" s="291">
        <f t="shared" si="132"/>
        <v>2</v>
      </c>
      <c r="X1119" s="294" t="s">
        <v>1425</v>
      </c>
      <c r="Y1119" s="294" t="s">
        <v>1425</v>
      </c>
      <c r="Z1119" s="270" t="s">
        <v>1540</v>
      </c>
      <c r="AA1119" s="251">
        <f t="shared" si="80"/>
        <v>26.411706</v>
      </c>
      <c r="AB1119" s="49">
        <v>2.6411706E7</v>
      </c>
      <c r="AC1119" s="49">
        <v>8.9049804E7</v>
      </c>
      <c r="AD1119" s="251">
        <f t="shared" si="116"/>
        <v>63.647435</v>
      </c>
      <c r="AE1119" s="266">
        <v>6.3647435E7</v>
      </c>
      <c r="AF1119" s="252">
        <f t="shared" si="133"/>
        <v>2.667849091</v>
      </c>
      <c r="AG1119" s="257"/>
      <c r="AH1119" s="257"/>
      <c r="AI1119" s="259" t="s">
        <v>1689</v>
      </c>
      <c r="AJ1119" s="257"/>
    </row>
    <row r="1120" ht="15.75" customHeight="1">
      <c r="A1120" s="292" t="s">
        <v>1485</v>
      </c>
      <c r="B1120" s="266">
        <f t="shared" si="73"/>
        <v>118.416945</v>
      </c>
      <c r="C1120" s="276">
        <f t="shared" si="88"/>
        <v>11.8416945</v>
      </c>
      <c r="D1120" s="250">
        <f t="shared" si="3"/>
        <v>11.8416945</v>
      </c>
      <c r="E1120" s="251">
        <v>10.0</v>
      </c>
      <c r="F1120" s="111">
        <f t="shared" si="75"/>
        <v>79.04244</v>
      </c>
      <c r="G1120" s="48">
        <f t="shared" si="5"/>
        <v>0.6674926464</v>
      </c>
      <c r="H1120" s="111">
        <f t="shared" si="6"/>
        <v>39.374505</v>
      </c>
      <c r="I1120" s="252">
        <f t="shared" si="126"/>
        <v>0.3325073536</v>
      </c>
      <c r="J1120" s="266">
        <f t="shared" si="127"/>
        <v>118416945</v>
      </c>
      <c r="K1120" s="33">
        <v>2016.0</v>
      </c>
      <c r="L1120" s="254" t="s">
        <v>20</v>
      </c>
      <c r="M1120" s="47"/>
      <c r="N1120" s="47"/>
      <c r="O1120" s="47"/>
      <c r="P1120" s="47">
        <v>54.0</v>
      </c>
      <c r="Q1120" s="33">
        <v>55.0</v>
      </c>
      <c r="R1120" s="298">
        <f t="shared" si="129"/>
        <v>54.5</v>
      </c>
      <c r="S1120" s="33">
        <v>50.0</v>
      </c>
      <c r="T1120" s="33">
        <v>61.0</v>
      </c>
      <c r="U1120" s="49">
        <f t="shared" si="130"/>
        <v>-11</v>
      </c>
      <c r="V1120" s="33">
        <f t="shared" si="131"/>
        <v>55.5</v>
      </c>
      <c r="W1120" s="291">
        <f t="shared" si="132"/>
        <v>-1</v>
      </c>
      <c r="X1120" s="294" t="s">
        <v>1425</v>
      </c>
      <c r="Y1120" s="294" t="s">
        <v>1425</v>
      </c>
      <c r="Z1120" s="270" t="s">
        <v>1550</v>
      </c>
      <c r="AA1120" s="251">
        <f t="shared" si="80"/>
        <v>31.51511</v>
      </c>
      <c r="AB1120" s="49">
        <v>3.151511E7</v>
      </c>
      <c r="AC1120" s="49">
        <v>7.904244E7</v>
      </c>
      <c r="AD1120" s="251">
        <f t="shared" si="116"/>
        <v>39.374505</v>
      </c>
      <c r="AE1120" s="266">
        <v>3.9374505E7</v>
      </c>
      <c r="AF1120" s="252">
        <f t="shared" si="133"/>
        <v>3.151511</v>
      </c>
      <c r="AG1120" s="257"/>
      <c r="AH1120" s="257"/>
      <c r="AI1120" s="259" t="s">
        <v>1723</v>
      </c>
      <c r="AJ1120" s="257"/>
    </row>
    <row r="1121" ht="15.75" customHeight="1">
      <c r="A1121" s="292" t="s">
        <v>2046</v>
      </c>
      <c r="B1121" s="266">
        <f t="shared" si="73"/>
        <v>64.188367</v>
      </c>
      <c r="C1121" s="276">
        <f t="shared" si="88"/>
        <v>6.4188367</v>
      </c>
      <c r="D1121" s="250">
        <f t="shared" si="3"/>
        <v>6.4188367</v>
      </c>
      <c r="E1121" s="251">
        <v>10.0</v>
      </c>
      <c r="F1121" s="111">
        <f t="shared" si="75"/>
        <v>35.819556</v>
      </c>
      <c r="G1121" s="48">
        <f t="shared" si="5"/>
        <v>0.5580381255</v>
      </c>
      <c r="H1121" s="111">
        <f t="shared" si="6"/>
        <v>28.368811</v>
      </c>
      <c r="I1121" s="252">
        <f t="shared" si="126"/>
        <v>0.4419618745</v>
      </c>
      <c r="J1121" s="266">
        <f t="shared" si="127"/>
        <v>64188367</v>
      </c>
      <c r="K1121" s="33">
        <v>2016.0</v>
      </c>
      <c r="L1121" s="254" t="s">
        <v>20</v>
      </c>
      <c r="M1121" s="47"/>
      <c r="N1121" s="47"/>
      <c r="O1121" s="47"/>
      <c r="P1121" s="47">
        <v>27.0</v>
      </c>
      <c r="Q1121" s="33">
        <v>42.0</v>
      </c>
      <c r="R1121" s="298">
        <f t="shared" si="129"/>
        <v>34.5</v>
      </c>
      <c r="S1121" s="33">
        <v>39.0</v>
      </c>
      <c r="T1121" s="33">
        <v>67.0</v>
      </c>
      <c r="U1121" s="49">
        <f t="shared" si="130"/>
        <v>-28</v>
      </c>
      <c r="V1121" s="33">
        <f t="shared" si="131"/>
        <v>53</v>
      </c>
      <c r="W1121" s="291">
        <f t="shared" si="132"/>
        <v>-18.5</v>
      </c>
      <c r="X1121" s="294" t="s">
        <v>1425</v>
      </c>
      <c r="Y1121" s="294" t="s">
        <v>1425</v>
      </c>
      <c r="Z1121" s="270" t="s">
        <v>1540</v>
      </c>
      <c r="AA1121" s="251">
        <f t="shared" si="80"/>
        <v>10.778392</v>
      </c>
      <c r="AB1121" s="49">
        <v>1.0778392E7</v>
      </c>
      <c r="AC1121" s="49">
        <v>3.5819556E7</v>
      </c>
      <c r="AD1121" s="251">
        <f t="shared" si="116"/>
        <v>28.368811</v>
      </c>
      <c r="AE1121" s="266">
        <v>2.8368811E7</v>
      </c>
      <c r="AF1121" s="252">
        <f t="shared" si="133"/>
        <v>1.0778392</v>
      </c>
      <c r="AG1121" s="257"/>
      <c r="AH1121" s="257"/>
      <c r="AI1121" s="259" t="s">
        <v>2047</v>
      </c>
      <c r="AJ1121" s="257"/>
    </row>
    <row r="1122" ht="15.75" customHeight="1">
      <c r="A1122" s="297" t="s">
        <v>2545</v>
      </c>
      <c r="B1122" s="266">
        <f t="shared" si="73"/>
        <v>37.608299</v>
      </c>
      <c r="C1122" s="276">
        <f t="shared" si="88"/>
        <v>3.7608299</v>
      </c>
      <c r="D1122" s="250">
        <f t="shared" si="3"/>
        <v>3.7608299</v>
      </c>
      <c r="E1122" s="251">
        <v>10.0</v>
      </c>
      <c r="F1122" s="111">
        <f t="shared" si="75"/>
        <v>26.594261</v>
      </c>
      <c r="G1122" s="48">
        <f t="shared" si="5"/>
        <v>0.7071380974</v>
      </c>
      <c r="H1122" s="111">
        <f t="shared" si="6"/>
        <v>11.014038</v>
      </c>
      <c r="I1122" s="252">
        <f t="shared" si="126"/>
        <v>0.2928619026</v>
      </c>
      <c r="J1122" s="266">
        <f t="shared" si="127"/>
        <v>37608299</v>
      </c>
      <c r="K1122" s="33">
        <v>2016.0</v>
      </c>
      <c r="L1122" s="254" t="s">
        <v>20</v>
      </c>
      <c r="M1122" s="47"/>
      <c r="N1122" s="47"/>
      <c r="O1122" s="47"/>
      <c r="P1122" s="47">
        <v>76.0</v>
      </c>
      <c r="Q1122" s="33">
        <v>34.0</v>
      </c>
      <c r="R1122" s="298">
        <f t="shared" si="129"/>
        <v>55</v>
      </c>
      <c r="S1122" s="33">
        <v>42.0</v>
      </c>
      <c r="T1122" s="33">
        <v>71.0</v>
      </c>
      <c r="U1122" s="49">
        <f t="shared" si="130"/>
        <v>-29</v>
      </c>
      <c r="V1122" s="33">
        <f t="shared" si="131"/>
        <v>56.5</v>
      </c>
      <c r="W1122" s="291">
        <f t="shared" si="132"/>
        <v>-1.5</v>
      </c>
      <c r="X1122" s="270" t="s">
        <v>1527</v>
      </c>
      <c r="Y1122" s="270" t="s">
        <v>1527</v>
      </c>
      <c r="Z1122" s="270" t="s">
        <v>1540</v>
      </c>
      <c r="AA1122" s="251">
        <f t="shared" si="80"/>
        <v>12.741176</v>
      </c>
      <c r="AB1122" s="49">
        <v>1.2741176E7</v>
      </c>
      <c r="AC1122" s="49">
        <v>2.6594261E7</v>
      </c>
      <c r="AD1122" s="251">
        <f t="shared" si="116"/>
        <v>11.014038</v>
      </c>
      <c r="AE1122" s="266">
        <v>1.1014038E7</v>
      </c>
      <c r="AF1122" s="252">
        <f t="shared" si="133"/>
        <v>1.2741176</v>
      </c>
      <c r="AG1122" s="257"/>
      <c r="AH1122" s="257"/>
      <c r="AI1122" s="259" t="s">
        <v>2546</v>
      </c>
      <c r="AJ1122" s="257"/>
    </row>
    <row r="1123" ht="15.75" customHeight="1">
      <c r="A1123" s="297" t="s">
        <v>2898</v>
      </c>
      <c r="B1123" s="266">
        <f t="shared" si="73"/>
        <v>30.586152</v>
      </c>
      <c r="C1123" s="276">
        <f t="shared" si="88"/>
        <v>3.0586152</v>
      </c>
      <c r="D1123" s="250">
        <f t="shared" si="3"/>
        <v>3.0586152</v>
      </c>
      <c r="E1123" s="251">
        <v>10.0</v>
      </c>
      <c r="F1123" s="111">
        <f t="shared" si="75"/>
        <v>29.740655</v>
      </c>
      <c r="G1123" s="48">
        <f t="shared" si="5"/>
        <v>0.9723568692</v>
      </c>
      <c r="H1123" s="111">
        <f t="shared" si="6"/>
        <v>0.845497</v>
      </c>
      <c r="I1123" s="252">
        <f t="shared" si="126"/>
        <v>0.02764313079</v>
      </c>
      <c r="J1123" s="266">
        <f t="shared" si="127"/>
        <v>30586152</v>
      </c>
      <c r="K1123" s="33">
        <v>2016.0</v>
      </c>
      <c r="L1123" s="254" t="s">
        <v>20</v>
      </c>
      <c r="M1123" s="47"/>
      <c r="N1123" s="47"/>
      <c r="O1123" s="47"/>
      <c r="P1123" s="47">
        <v>6.0</v>
      </c>
      <c r="Q1123" s="33">
        <v>28.0</v>
      </c>
      <c r="R1123" s="298">
        <f t="shared" si="129"/>
        <v>17</v>
      </c>
      <c r="S1123" s="33">
        <v>49.0</v>
      </c>
      <c r="T1123" s="33">
        <v>23.0</v>
      </c>
      <c r="U1123" s="49">
        <f t="shared" si="130"/>
        <v>26</v>
      </c>
      <c r="V1123" s="33">
        <f t="shared" si="131"/>
        <v>36</v>
      </c>
      <c r="W1123" s="291">
        <f t="shared" si="132"/>
        <v>-19</v>
      </c>
      <c r="X1123" s="270" t="s">
        <v>1527</v>
      </c>
      <c r="Y1123" s="270" t="s">
        <v>1527</v>
      </c>
      <c r="Z1123" s="270" t="s">
        <v>1540</v>
      </c>
      <c r="AA1123" s="251">
        <f t="shared" si="80"/>
        <v>14.202323</v>
      </c>
      <c r="AB1123" s="49">
        <v>1.4202323E7</v>
      </c>
      <c r="AC1123" s="49">
        <v>2.9740655E7</v>
      </c>
      <c r="AD1123" s="251">
        <f t="shared" si="116"/>
        <v>0.845497</v>
      </c>
      <c r="AE1123" s="266">
        <v>845497.0</v>
      </c>
      <c r="AF1123" s="252">
        <f t="shared" si="133"/>
        <v>1.4202323</v>
      </c>
      <c r="AG1123" s="257"/>
      <c r="AH1123" s="257"/>
      <c r="AI1123" s="259" t="s">
        <v>2899</v>
      </c>
      <c r="AJ1123" s="257"/>
    </row>
    <row r="1124" ht="15.75" customHeight="1">
      <c r="A1124" s="297" t="s">
        <v>3308</v>
      </c>
      <c r="B1124" s="266">
        <f t="shared" si="73"/>
        <v>23.420878</v>
      </c>
      <c r="C1124" s="276">
        <f t="shared" si="88"/>
        <v>2.3420878</v>
      </c>
      <c r="D1124" s="250">
        <f t="shared" si="3"/>
        <v>2.3420878</v>
      </c>
      <c r="E1124" s="251">
        <v>10.0</v>
      </c>
      <c r="F1124" s="111">
        <f t="shared" si="75"/>
        <v>18.730891</v>
      </c>
      <c r="G1124" s="48">
        <f t="shared" si="5"/>
        <v>0.799751871</v>
      </c>
      <c r="H1124" s="111">
        <f t="shared" si="6"/>
        <v>4.689987</v>
      </c>
      <c r="I1124" s="252">
        <f t="shared" si="126"/>
        <v>0.200248129</v>
      </c>
      <c r="J1124" s="266">
        <f t="shared" si="127"/>
        <v>23420878</v>
      </c>
      <c r="K1124" s="33">
        <v>2016.0</v>
      </c>
      <c r="L1124" s="254" t="s">
        <v>20</v>
      </c>
      <c r="M1124" s="47"/>
      <c r="N1124" s="47"/>
      <c r="O1124" s="47"/>
      <c r="P1124" s="47">
        <v>12.0</v>
      </c>
      <c r="Q1124" s="33">
        <v>26.0</v>
      </c>
      <c r="R1124" s="298">
        <f t="shared" si="129"/>
        <v>19</v>
      </c>
      <c r="S1124" s="33">
        <v>62.0</v>
      </c>
      <c r="T1124" s="33">
        <v>43.0</v>
      </c>
      <c r="U1124" s="49">
        <f t="shared" si="130"/>
        <v>19</v>
      </c>
      <c r="V1124" s="33">
        <f t="shared" si="131"/>
        <v>52.5</v>
      </c>
      <c r="W1124" s="291">
        <f t="shared" si="132"/>
        <v>-33.5</v>
      </c>
      <c r="X1124" s="294" t="s">
        <v>1547</v>
      </c>
      <c r="Y1124" s="294" t="s">
        <v>1547</v>
      </c>
      <c r="Z1124" s="270" t="s">
        <v>1534</v>
      </c>
      <c r="AA1124" s="251">
        <f t="shared" si="80"/>
        <v>6.050443</v>
      </c>
      <c r="AB1124" s="49">
        <v>6050443.0</v>
      </c>
      <c r="AC1124" s="49">
        <v>1.8730891E7</v>
      </c>
      <c r="AD1124" s="251">
        <f t="shared" si="116"/>
        <v>4.689987</v>
      </c>
      <c r="AE1124" s="266">
        <v>4689987.0</v>
      </c>
      <c r="AF1124" s="252">
        <f t="shared" si="133"/>
        <v>0.6050443</v>
      </c>
      <c r="AG1124" s="257"/>
      <c r="AH1124" s="257"/>
      <c r="AI1124" s="259" t="s">
        <v>3309</v>
      </c>
      <c r="AJ1124" s="257"/>
    </row>
    <row r="1125" ht="15.75" customHeight="1">
      <c r="A1125" s="297" t="s">
        <v>3869</v>
      </c>
      <c r="B1125" s="266">
        <f t="shared" si="73"/>
        <v>15.944944</v>
      </c>
      <c r="C1125" s="276">
        <f t="shared" si="88"/>
        <v>1.5944944</v>
      </c>
      <c r="D1125" s="250">
        <f t="shared" si="3"/>
        <v>1.5944944</v>
      </c>
      <c r="E1125" s="251">
        <v>10.0</v>
      </c>
      <c r="F1125" s="111">
        <f t="shared" si="75"/>
        <v>15.774779</v>
      </c>
      <c r="G1125" s="48">
        <f t="shared" si="5"/>
        <v>0.989327965</v>
      </c>
      <c r="H1125" s="111">
        <f t="shared" si="6"/>
        <v>0.170165</v>
      </c>
      <c r="I1125" s="252">
        <f t="shared" si="126"/>
        <v>0.01067203497</v>
      </c>
      <c r="J1125" s="266">
        <f t="shared" si="127"/>
        <v>15944944</v>
      </c>
      <c r="K1125" s="33">
        <v>2016.0</v>
      </c>
      <c r="L1125" s="254" t="s">
        <v>20</v>
      </c>
      <c r="M1125" s="47"/>
      <c r="N1125" s="47"/>
      <c r="O1125" s="47"/>
      <c r="P1125" s="47">
        <v>72.0</v>
      </c>
      <c r="Q1125" s="33">
        <v>68.0</v>
      </c>
      <c r="R1125" s="298">
        <f t="shared" si="129"/>
        <v>70</v>
      </c>
      <c r="S1125" s="33">
        <v>76.0</v>
      </c>
      <c r="T1125" s="33">
        <v>54.0</v>
      </c>
      <c r="U1125" s="49">
        <f t="shared" si="130"/>
        <v>22</v>
      </c>
      <c r="V1125" s="33">
        <f t="shared" si="131"/>
        <v>65</v>
      </c>
      <c r="W1125" s="291">
        <f t="shared" si="132"/>
        <v>5</v>
      </c>
      <c r="X1125" s="294" t="s">
        <v>1547</v>
      </c>
      <c r="Y1125" s="294" t="s">
        <v>1547</v>
      </c>
      <c r="Z1125" s="270" t="s">
        <v>1529</v>
      </c>
      <c r="AA1125" s="251">
        <f t="shared" si="80"/>
        <v>7.004254</v>
      </c>
      <c r="AB1125" s="49">
        <v>7004254.0</v>
      </c>
      <c r="AC1125" s="49">
        <v>1.5774779E7</v>
      </c>
      <c r="AD1125" s="251">
        <f t="shared" si="116"/>
        <v>0.170165</v>
      </c>
      <c r="AE1125" s="266">
        <v>170165.0</v>
      </c>
      <c r="AF1125" s="252">
        <f t="shared" si="133"/>
        <v>0.7004254</v>
      </c>
      <c r="AG1125" s="257"/>
      <c r="AH1125" s="257"/>
      <c r="AI1125" s="259" t="s">
        <v>3870</v>
      </c>
      <c r="AJ1125" s="257"/>
    </row>
    <row r="1126" ht="15.75" customHeight="1">
      <c r="A1126" s="292" t="s">
        <v>1852</v>
      </c>
      <c r="B1126" s="266">
        <f t="shared" si="73"/>
        <v>94.073028</v>
      </c>
      <c r="C1126" s="276">
        <f t="shared" si="88"/>
        <v>8.180263304</v>
      </c>
      <c r="D1126" s="250">
        <f t="shared" si="3"/>
        <v>8.180263304</v>
      </c>
      <c r="E1126" s="251">
        <v>11.5</v>
      </c>
      <c r="F1126" s="111">
        <f t="shared" si="75"/>
        <v>35.593113</v>
      </c>
      <c r="G1126" s="48">
        <f t="shared" si="5"/>
        <v>0.3783561958</v>
      </c>
      <c r="H1126" s="111">
        <f t="shared" si="6"/>
        <v>58.479915</v>
      </c>
      <c r="I1126" s="252">
        <f t="shared" si="126"/>
        <v>0.6216438042</v>
      </c>
      <c r="J1126" s="266">
        <f t="shared" si="127"/>
        <v>94073028</v>
      </c>
      <c r="K1126" s="33">
        <v>2016.0</v>
      </c>
      <c r="L1126" s="254" t="s">
        <v>20</v>
      </c>
      <c r="M1126" s="47"/>
      <c r="N1126" s="47"/>
      <c r="O1126" s="47"/>
      <c r="P1126" s="47">
        <v>11.0</v>
      </c>
      <c r="Q1126" s="33">
        <v>18.0</v>
      </c>
      <c r="R1126" s="298">
        <f t="shared" si="129"/>
        <v>14.5</v>
      </c>
      <c r="S1126" s="33">
        <v>45.0</v>
      </c>
      <c r="T1126" s="33">
        <v>39.0</v>
      </c>
      <c r="U1126" s="49">
        <f t="shared" si="130"/>
        <v>6</v>
      </c>
      <c r="V1126" s="33">
        <f t="shared" si="131"/>
        <v>42</v>
      </c>
      <c r="W1126" s="291">
        <f t="shared" si="132"/>
        <v>-27.5</v>
      </c>
      <c r="X1126" s="294" t="s">
        <v>1558</v>
      </c>
      <c r="Y1126" s="294" t="s">
        <v>1558</v>
      </c>
      <c r="Z1126" s="270" t="s">
        <v>1540</v>
      </c>
      <c r="AA1126" s="251">
        <f t="shared" si="80"/>
        <v>11.111875</v>
      </c>
      <c r="AB1126" s="49">
        <v>1.1111875E7</v>
      </c>
      <c r="AC1126" s="49">
        <v>3.5593113E7</v>
      </c>
      <c r="AD1126" s="251">
        <f t="shared" si="116"/>
        <v>58.479915</v>
      </c>
      <c r="AE1126" s="266">
        <v>5.8479915E7</v>
      </c>
      <c r="AF1126" s="252">
        <f t="shared" si="133"/>
        <v>0.96625</v>
      </c>
      <c r="AG1126" s="257"/>
      <c r="AH1126" s="257"/>
      <c r="AI1126" s="259" t="s">
        <v>1853</v>
      </c>
      <c r="AJ1126" s="257"/>
    </row>
    <row r="1127" ht="15.75" customHeight="1">
      <c r="A1127" s="275" t="s">
        <v>1441</v>
      </c>
      <c r="B1127" s="266">
        <v>149.0</v>
      </c>
      <c r="C1127" s="249">
        <f t="shared" si="88"/>
        <v>12.41666667</v>
      </c>
      <c r="D1127" s="250">
        <f t="shared" si="3"/>
        <v>12.41666667</v>
      </c>
      <c r="E1127" s="251">
        <v>12.0</v>
      </c>
      <c r="F1127" s="251">
        <f t="shared" si="75"/>
        <v>7.187095</v>
      </c>
      <c r="G1127" s="48">
        <f t="shared" si="5"/>
        <v>0.04823553691</v>
      </c>
      <c r="H1127" s="111">
        <f t="shared" si="6"/>
        <v>3.154894639</v>
      </c>
      <c r="I1127" s="252">
        <f t="shared" si="126"/>
        <v>0.02117378952</v>
      </c>
      <c r="J1127" s="266">
        <v>1.48768835E8</v>
      </c>
      <c r="K1127" s="255">
        <v>2016.0</v>
      </c>
      <c r="L1127" s="254" t="s">
        <v>20</v>
      </c>
      <c r="M1127" s="267"/>
      <c r="N1127" s="267"/>
      <c r="O1127" s="267"/>
      <c r="P1127" s="267">
        <v>87.0</v>
      </c>
      <c r="Q1127" s="255">
        <v>68.0</v>
      </c>
      <c r="R1127" s="298">
        <f t="shared" si="129"/>
        <v>77.5</v>
      </c>
      <c r="S1127" s="255">
        <v>92.0</v>
      </c>
      <c r="T1127" s="255">
        <v>72.0</v>
      </c>
      <c r="U1127" s="49">
        <f t="shared" si="130"/>
        <v>20</v>
      </c>
      <c r="V1127" s="33">
        <f t="shared" si="131"/>
        <v>82</v>
      </c>
      <c r="W1127" s="291">
        <f t="shared" si="132"/>
        <v>-4.5</v>
      </c>
      <c r="X1127" s="264" t="s">
        <v>1547</v>
      </c>
      <c r="Y1127" s="264" t="s">
        <v>1547</v>
      </c>
      <c r="Z1127" s="264" t="s">
        <v>1534</v>
      </c>
      <c r="AA1127" s="251">
        <f t="shared" si="80"/>
        <v>0.12336</v>
      </c>
      <c r="AB1127" s="266">
        <v>123360.0</v>
      </c>
      <c r="AC1127" s="266">
        <v>7187095.0</v>
      </c>
      <c r="AD1127" s="251">
        <f t="shared" si="116"/>
        <v>3.15</v>
      </c>
      <c r="AE1127" s="266">
        <v>3150000.0</v>
      </c>
      <c r="AF1127" s="252" t="s">
        <v>1562</v>
      </c>
      <c r="AG1127" s="257"/>
      <c r="AH1127" s="257"/>
      <c r="AI1127" s="259" t="s">
        <v>1563</v>
      </c>
      <c r="AJ1127" s="257"/>
    </row>
    <row r="1128" ht="15.75" customHeight="1">
      <c r="A1128" s="297" t="s">
        <v>2948</v>
      </c>
      <c r="B1128" s="266">
        <f t="shared" ref="B1128:B1290" si="134">J1128/1000000</f>
        <v>35.28966</v>
      </c>
      <c r="C1128" s="276">
        <f t="shared" si="88"/>
        <v>2.940805</v>
      </c>
      <c r="D1128" s="250">
        <f t="shared" si="3"/>
        <v>2.940805</v>
      </c>
      <c r="E1128" s="251">
        <v>12.0</v>
      </c>
      <c r="F1128" s="111">
        <f t="shared" si="75"/>
        <v>7.729016</v>
      </c>
      <c r="G1128" s="48">
        <f t="shared" si="5"/>
        <v>0.2190164484</v>
      </c>
      <c r="H1128" s="111">
        <f t="shared" si="6"/>
        <v>27.560644</v>
      </c>
      <c r="I1128" s="252">
        <f t="shared" si="126"/>
        <v>0.7809835516</v>
      </c>
      <c r="J1128" s="266">
        <f t="shared" ref="J1128:J1168" si="135">AE1128+AC1128</f>
        <v>35289660</v>
      </c>
      <c r="K1128" s="33">
        <v>2016.0</v>
      </c>
      <c r="L1128" s="254" t="s">
        <v>20</v>
      </c>
      <c r="M1128" s="47"/>
      <c r="N1128" s="47"/>
      <c r="O1128" s="47"/>
      <c r="P1128" s="47">
        <v>94.0</v>
      </c>
      <c r="Q1128" s="33">
        <v>95.0</v>
      </c>
      <c r="R1128" s="298">
        <f t="shared" si="129"/>
        <v>94.5</v>
      </c>
      <c r="S1128" s="33">
        <v>73.0</v>
      </c>
      <c r="T1128" s="33">
        <v>79.0</v>
      </c>
      <c r="U1128" s="49">
        <f t="shared" si="130"/>
        <v>-6</v>
      </c>
      <c r="V1128" s="33">
        <f t="shared" si="131"/>
        <v>76</v>
      </c>
      <c r="W1128" s="291">
        <f t="shared" si="132"/>
        <v>18.5</v>
      </c>
      <c r="X1128" s="294" t="s">
        <v>1547</v>
      </c>
      <c r="Y1128" s="294" t="s">
        <v>1547</v>
      </c>
      <c r="Z1128" s="270" t="s">
        <v>1534</v>
      </c>
      <c r="AA1128" s="251">
        <f t="shared" si="80"/>
        <v>0.25351</v>
      </c>
      <c r="AB1128" s="49">
        <v>253510.0</v>
      </c>
      <c r="AC1128" s="49">
        <v>7729016.0</v>
      </c>
      <c r="AD1128" s="251">
        <f t="shared" si="116"/>
        <v>27.560644</v>
      </c>
      <c r="AE1128" s="266">
        <v>2.7560644E7</v>
      </c>
      <c r="AF1128" s="252">
        <f t="shared" ref="AF1128:AF1248" si="136">AB1128/(E1128*1000000)</f>
        <v>0.02112583333</v>
      </c>
      <c r="AG1128" s="257"/>
      <c r="AH1128" s="257"/>
      <c r="AI1128" s="259" t="s">
        <v>2949</v>
      </c>
      <c r="AJ1128" s="257"/>
    </row>
    <row r="1129" ht="15.75" customHeight="1">
      <c r="A1129" s="297" t="s">
        <v>3158</v>
      </c>
      <c r="B1129" s="266">
        <f t="shared" si="134"/>
        <v>31.090867</v>
      </c>
      <c r="C1129" s="276">
        <f t="shared" si="88"/>
        <v>2.590905583</v>
      </c>
      <c r="D1129" s="250">
        <f t="shared" si="3"/>
        <v>2.590905583</v>
      </c>
      <c r="E1129" s="251">
        <v>12.0</v>
      </c>
      <c r="F1129" s="111">
        <f t="shared" si="75"/>
        <v>26.981227</v>
      </c>
      <c r="G1129" s="48">
        <f t="shared" si="5"/>
        <v>0.8678184175</v>
      </c>
      <c r="H1129" s="111">
        <f t="shared" si="6"/>
        <v>4.10964</v>
      </c>
      <c r="I1129" s="252">
        <f t="shared" si="126"/>
        <v>0.1321815825</v>
      </c>
      <c r="J1129" s="266">
        <f t="shared" si="135"/>
        <v>31090867</v>
      </c>
      <c r="K1129" s="33">
        <v>2016.0</v>
      </c>
      <c r="L1129" s="254" t="s">
        <v>20</v>
      </c>
      <c r="M1129" s="47"/>
      <c r="N1129" s="47"/>
      <c r="O1129" s="47"/>
      <c r="P1129" s="47">
        <v>98.0</v>
      </c>
      <c r="Q1129" s="33">
        <v>88.0</v>
      </c>
      <c r="R1129" s="298">
        <f t="shared" si="129"/>
        <v>93</v>
      </c>
      <c r="S1129" s="33">
        <v>89.0</v>
      </c>
      <c r="T1129" s="33">
        <v>84.0</v>
      </c>
      <c r="U1129" s="49">
        <f t="shared" si="130"/>
        <v>5</v>
      </c>
      <c r="V1129" s="33">
        <f t="shared" si="131"/>
        <v>86.5</v>
      </c>
      <c r="W1129" s="291">
        <f t="shared" si="132"/>
        <v>6.5</v>
      </c>
      <c r="X1129" s="270" t="s">
        <v>1527</v>
      </c>
      <c r="Y1129" s="270" t="s">
        <v>1527</v>
      </c>
      <c r="Z1129" s="270" t="s">
        <v>1540</v>
      </c>
      <c r="AA1129" s="251">
        <f t="shared" si="80"/>
        <v>3.551931</v>
      </c>
      <c r="AB1129" s="49">
        <v>3551931.0</v>
      </c>
      <c r="AC1129" s="49">
        <v>2.6981227E7</v>
      </c>
      <c r="AD1129" s="251">
        <f t="shared" si="116"/>
        <v>4.10964</v>
      </c>
      <c r="AE1129" s="266">
        <v>4109640.0</v>
      </c>
      <c r="AF1129" s="252">
        <f t="shared" si="136"/>
        <v>0.29599425</v>
      </c>
      <c r="AG1129" s="257"/>
      <c r="AH1129" s="257"/>
      <c r="AI1129" s="259" t="s">
        <v>3159</v>
      </c>
      <c r="AJ1129" s="257"/>
    </row>
    <row r="1130" ht="15.75" customHeight="1">
      <c r="A1130" s="292" t="s">
        <v>2127</v>
      </c>
      <c r="B1130" s="266">
        <f t="shared" si="134"/>
        <v>73.883359</v>
      </c>
      <c r="C1130" s="276">
        <f t="shared" si="88"/>
        <v>5.683335308</v>
      </c>
      <c r="D1130" s="250">
        <f t="shared" si="3"/>
        <v>5.683335308</v>
      </c>
      <c r="E1130" s="251">
        <v>13.0</v>
      </c>
      <c r="F1130" s="111">
        <f t="shared" si="75"/>
        <v>61.705123</v>
      </c>
      <c r="G1130" s="48">
        <f t="shared" si="5"/>
        <v>0.8351694324</v>
      </c>
      <c r="H1130" s="111">
        <f t="shared" si="6"/>
        <v>12.178236</v>
      </c>
      <c r="I1130" s="252">
        <f t="shared" si="126"/>
        <v>0.1648305676</v>
      </c>
      <c r="J1130" s="266">
        <f t="shared" si="135"/>
        <v>73883359</v>
      </c>
      <c r="K1130" s="33">
        <v>2016.0</v>
      </c>
      <c r="L1130" s="254" t="s">
        <v>20</v>
      </c>
      <c r="M1130" s="47"/>
      <c r="N1130" s="47"/>
      <c r="O1130" s="47"/>
      <c r="P1130" s="47">
        <v>44.0</v>
      </c>
      <c r="Q1130" s="33">
        <v>44.0</v>
      </c>
      <c r="R1130" s="298">
        <f t="shared" si="129"/>
        <v>44</v>
      </c>
      <c r="S1130" s="33">
        <v>82.0</v>
      </c>
      <c r="T1130" s="33">
        <v>59.0</v>
      </c>
      <c r="U1130" s="49">
        <f t="shared" si="130"/>
        <v>23</v>
      </c>
      <c r="V1130" s="33">
        <f t="shared" si="131"/>
        <v>70.5</v>
      </c>
      <c r="W1130" s="291">
        <f t="shared" si="132"/>
        <v>-26.5</v>
      </c>
      <c r="X1130" s="294" t="s">
        <v>1547</v>
      </c>
      <c r="Y1130" s="294" t="s">
        <v>1547</v>
      </c>
      <c r="Z1130" s="270" t="s">
        <v>1529</v>
      </c>
      <c r="AA1130" s="251">
        <f t="shared" si="80"/>
        <v>14.178326</v>
      </c>
      <c r="AB1130" s="49">
        <v>1.4178326E7</v>
      </c>
      <c r="AC1130" s="49">
        <v>6.1705123E7</v>
      </c>
      <c r="AD1130" s="251">
        <f t="shared" si="116"/>
        <v>12.178236</v>
      </c>
      <c r="AE1130" s="266">
        <v>1.2178236E7</v>
      </c>
      <c r="AF1130" s="252">
        <f t="shared" si="136"/>
        <v>1.090640462</v>
      </c>
      <c r="AG1130" s="257"/>
      <c r="AH1130" s="257"/>
      <c r="AI1130" s="259" t="s">
        <v>2128</v>
      </c>
      <c r="AJ1130" s="257"/>
    </row>
    <row r="1131" ht="15.75" customHeight="1">
      <c r="A1131" s="297" t="s">
        <v>2910</v>
      </c>
      <c r="B1131" s="266">
        <f t="shared" si="134"/>
        <v>39.543581</v>
      </c>
      <c r="C1131" s="276">
        <f t="shared" si="88"/>
        <v>3.041813923</v>
      </c>
      <c r="D1131" s="250">
        <f t="shared" si="3"/>
        <v>3.041813923</v>
      </c>
      <c r="E1131" s="251">
        <v>13.0</v>
      </c>
      <c r="F1131" s="111">
        <f t="shared" si="75"/>
        <v>8.005586</v>
      </c>
      <c r="G1131" s="48">
        <f t="shared" si="5"/>
        <v>0.2024496972</v>
      </c>
      <c r="H1131" s="111">
        <f t="shared" si="6"/>
        <v>31.537995</v>
      </c>
      <c r="I1131" s="252">
        <f t="shared" si="126"/>
        <v>0.7975503028</v>
      </c>
      <c r="J1131" s="266">
        <f t="shared" si="135"/>
        <v>39543581</v>
      </c>
      <c r="K1131" s="33">
        <v>2016.0</v>
      </c>
      <c r="L1131" s="254" t="s">
        <v>20</v>
      </c>
      <c r="M1131" s="47"/>
      <c r="N1131" s="47"/>
      <c r="O1131" s="47"/>
      <c r="P1131" s="47">
        <v>15.0</v>
      </c>
      <c r="Q1131" s="33">
        <v>36.0</v>
      </c>
      <c r="R1131" s="298">
        <f t="shared" si="129"/>
        <v>25.5</v>
      </c>
      <c r="S1131" s="33">
        <v>29.0</v>
      </c>
      <c r="T1131" s="33">
        <v>33.0</v>
      </c>
      <c r="U1131" s="49">
        <f t="shared" si="130"/>
        <v>-4</v>
      </c>
      <c r="V1131" s="33">
        <f t="shared" si="131"/>
        <v>31</v>
      </c>
      <c r="W1131" s="291">
        <f t="shared" si="132"/>
        <v>-5.5</v>
      </c>
      <c r="X1131" s="294" t="s">
        <v>1601</v>
      </c>
      <c r="Y1131" s="294" t="s">
        <v>1601</v>
      </c>
      <c r="Z1131" s="270" t="s">
        <v>1540</v>
      </c>
      <c r="AA1131" s="251">
        <f t="shared" si="80"/>
        <v>4.0014</v>
      </c>
      <c r="AB1131" s="49">
        <v>4001400.0</v>
      </c>
      <c r="AC1131" s="49">
        <v>8005586.0</v>
      </c>
      <c r="AD1131" s="251">
        <f t="shared" si="116"/>
        <v>31.537995</v>
      </c>
      <c r="AE1131" s="266">
        <v>3.1537995E7</v>
      </c>
      <c r="AF1131" s="252">
        <f t="shared" si="136"/>
        <v>0.3078</v>
      </c>
      <c r="AG1131" s="257"/>
      <c r="AH1131" s="257"/>
      <c r="AI1131" s="259" t="s">
        <v>2911</v>
      </c>
      <c r="AJ1131" s="257"/>
    </row>
    <row r="1132" ht="15.75" customHeight="1">
      <c r="A1132" s="297" t="s">
        <v>3184</v>
      </c>
      <c r="B1132" s="266">
        <f t="shared" si="134"/>
        <v>32.975041</v>
      </c>
      <c r="C1132" s="276">
        <f t="shared" si="88"/>
        <v>2.536541615</v>
      </c>
      <c r="D1132" s="250">
        <f t="shared" si="3"/>
        <v>2.536541615</v>
      </c>
      <c r="E1132" s="251">
        <v>13.0</v>
      </c>
      <c r="F1132" s="111">
        <f t="shared" si="75"/>
        <v>18.704596</v>
      </c>
      <c r="G1132" s="48">
        <f t="shared" si="5"/>
        <v>0.5672349581</v>
      </c>
      <c r="H1132" s="111">
        <f t="shared" si="6"/>
        <v>14.270445</v>
      </c>
      <c r="I1132" s="252">
        <f t="shared" si="126"/>
        <v>0.4327650419</v>
      </c>
      <c r="J1132" s="266">
        <f t="shared" si="135"/>
        <v>32975041</v>
      </c>
      <c r="K1132" s="33">
        <v>2016.0</v>
      </c>
      <c r="L1132" s="254" t="s">
        <v>20</v>
      </c>
      <c r="M1132" s="47"/>
      <c r="N1132" s="47"/>
      <c r="O1132" s="47"/>
      <c r="P1132" s="47">
        <v>95.0</v>
      </c>
      <c r="Q1132" s="33">
        <v>73.0</v>
      </c>
      <c r="R1132" s="298">
        <f t="shared" si="129"/>
        <v>84</v>
      </c>
      <c r="S1132" s="33">
        <v>83.0</v>
      </c>
      <c r="T1132" s="33">
        <v>70.0</v>
      </c>
      <c r="U1132" s="49">
        <f t="shared" si="130"/>
        <v>13</v>
      </c>
      <c r="V1132" s="33">
        <f t="shared" si="131"/>
        <v>76.5</v>
      </c>
      <c r="W1132" s="291">
        <f t="shared" si="132"/>
        <v>7.5</v>
      </c>
      <c r="X1132" s="270" t="s">
        <v>1527</v>
      </c>
      <c r="Y1132" s="270" t="s">
        <v>1527</v>
      </c>
      <c r="Z1132" s="270" t="s">
        <v>1540</v>
      </c>
      <c r="AA1132" s="251">
        <f t="shared" si="80"/>
        <v>0.113803</v>
      </c>
      <c r="AB1132" s="49">
        <v>113803.0</v>
      </c>
      <c r="AC1132" s="49">
        <v>1.8704596E7</v>
      </c>
      <c r="AD1132" s="251">
        <f t="shared" si="116"/>
        <v>14.270445</v>
      </c>
      <c r="AE1132" s="266">
        <v>1.4270445E7</v>
      </c>
      <c r="AF1132" s="252">
        <f t="shared" si="136"/>
        <v>0.008754076923</v>
      </c>
      <c r="AG1132" s="257"/>
      <c r="AH1132" s="257"/>
      <c r="AI1132" s="259" t="s">
        <v>3185</v>
      </c>
      <c r="AJ1132" s="257"/>
    </row>
    <row r="1133" ht="15.75" customHeight="1">
      <c r="A1133" s="265" t="s">
        <v>4845</v>
      </c>
      <c r="B1133" s="266">
        <f t="shared" si="134"/>
        <v>3.500605</v>
      </c>
      <c r="C1133" s="276">
        <f t="shared" si="88"/>
        <v>0.2692773077</v>
      </c>
      <c r="D1133" s="250">
        <f t="shared" si="3"/>
        <v>0.2692773077</v>
      </c>
      <c r="E1133" s="251">
        <v>13.0</v>
      </c>
      <c r="F1133" s="251">
        <f t="shared" si="75"/>
        <v>3.500605</v>
      </c>
      <c r="G1133" s="48">
        <f t="shared" si="5"/>
        <v>1</v>
      </c>
      <c r="H1133" s="111">
        <f t="shared" si="6"/>
        <v>0</v>
      </c>
      <c r="I1133" s="252">
        <f t="shared" si="126"/>
        <v>0</v>
      </c>
      <c r="J1133" s="266">
        <f t="shared" si="135"/>
        <v>3500605</v>
      </c>
      <c r="K1133" s="255">
        <v>2016.0</v>
      </c>
      <c r="L1133" s="254" t="s">
        <v>20</v>
      </c>
      <c r="M1133" s="267"/>
      <c r="N1133" s="267"/>
      <c r="O1133" s="267"/>
      <c r="P1133" s="267">
        <v>69.0</v>
      </c>
      <c r="Q1133" s="255">
        <v>63.0</v>
      </c>
      <c r="R1133" s="298">
        <f t="shared" si="129"/>
        <v>66</v>
      </c>
      <c r="S1133" s="255">
        <v>58.0</v>
      </c>
      <c r="T1133" s="255">
        <v>45.0</v>
      </c>
      <c r="U1133" s="49">
        <f t="shared" si="130"/>
        <v>13</v>
      </c>
      <c r="V1133" s="33">
        <f t="shared" si="131"/>
        <v>51.5</v>
      </c>
      <c r="W1133" s="291">
        <f t="shared" si="132"/>
        <v>14.5</v>
      </c>
      <c r="X1133" s="264" t="s">
        <v>1565</v>
      </c>
      <c r="Y1133" s="264" t="s">
        <v>2094</v>
      </c>
      <c r="Z1133" s="270" t="s">
        <v>1540</v>
      </c>
      <c r="AA1133" s="251">
        <f t="shared" si="80"/>
        <v>1.844972</v>
      </c>
      <c r="AB1133" s="266">
        <v>1844972.0</v>
      </c>
      <c r="AC1133" s="266">
        <v>3500605.0</v>
      </c>
      <c r="AD1133" s="251">
        <f t="shared" si="116"/>
        <v>0</v>
      </c>
      <c r="AE1133" s="266">
        <v>0.0</v>
      </c>
      <c r="AF1133" s="252">
        <f t="shared" si="136"/>
        <v>0.1419209231</v>
      </c>
      <c r="AG1133" s="257"/>
      <c r="AH1133" s="257"/>
      <c r="AI1133" s="264" t="s">
        <v>1530</v>
      </c>
      <c r="AJ1133" s="257"/>
    </row>
    <row r="1134" ht="15.75" customHeight="1">
      <c r="A1134" s="292" t="s">
        <v>1932</v>
      </c>
      <c r="B1134" s="266">
        <f t="shared" si="134"/>
        <v>108.286422</v>
      </c>
      <c r="C1134" s="276">
        <f t="shared" si="88"/>
        <v>7.2190948</v>
      </c>
      <c r="D1134" s="250">
        <f t="shared" si="3"/>
        <v>7.2190948</v>
      </c>
      <c r="E1134" s="251">
        <v>15.0</v>
      </c>
      <c r="F1134" s="111">
        <f t="shared" si="75"/>
        <v>72.082999</v>
      </c>
      <c r="G1134" s="48">
        <f t="shared" si="5"/>
        <v>0.6656697827</v>
      </c>
      <c r="H1134" s="111">
        <f t="shared" si="6"/>
        <v>36.203423</v>
      </c>
      <c r="I1134" s="252">
        <f t="shared" si="126"/>
        <v>0.3343302173</v>
      </c>
      <c r="J1134" s="266">
        <f t="shared" si="135"/>
        <v>108286422</v>
      </c>
      <c r="K1134" s="33">
        <v>2016.0</v>
      </c>
      <c r="L1134" s="254" t="s">
        <v>20</v>
      </c>
      <c r="M1134" s="47"/>
      <c r="N1134" s="47"/>
      <c r="O1134" s="47"/>
      <c r="P1134" s="47">
        <v>90.0</v>
      </c>
      <c r="Q1134" s="33">
        <v>76.0</v>
      </c>
      <c r="R1134" s="298">
        <f t="shared" si="129"/>
        <v>83</v>
      </c>
      <c r="S1134" s="33">
        <v>79.0</v>
      </c>
      <c r="T1134" s="33">
        <v>77.0</v>
      </c>
      <c r="U1134" s="49">
        <f t="shared" si="130"/>
        <v>2</v>
      </c>
      <c r="V1134" s="33">
        <f t="shared" si="131"/>
        <v>78</v>
      </c>
      <c r="W1134" s="291">
        <f t="shared" si="132"/>
        <v>5</v>
      </c>
      <c r="X1134" s="270" t="s">
        <v>1527</v>
      </c>
      <c r="Y1134" s="270" t="s">
        <v>1527</v>
      </c>
      <c r="Z1134" s="270" t="s">
        <v>1550</v>
      </c>
      <c r="AA1134" s="251">
        <f t="shared" si="80"/>
        <v>24.727437</v>
      </c>
      <c r="AB1134" s="49">
        <v>2.4727437E7</v>
      </c>
      <c r="AC1134" s="49">
        <v>7.2082999E7</v>
      </c>
      <c r="AD1134" s="251">
        <f t="shared" si="116"/>
        <v>36.203423</v>
      </c>
      <c r="AE1134" s="266">
        <v>3.6203423E7</v>
      </c>
      <c r="AF1134" s="252">
        <f t="shared" si="136"/>
        <v>1.6484958</v>
      </c>
      <c r="AG1134" s="257"/>
      <c r="AH1134" s="257"/>
      <c r="AI1134" s="259" t="s">
        <v>1933</v>
      </c>
      <c r="AJ1134" s="257"/>
    </row>
    <row r="1135" ht="15.75" customHeight="1">
      <c r="A1135" s="297" t="s">
        <v>2523</v>
      </c>
      <c r="B1135" s="266">
        <f t="shared" si="134"/>
        <v>58.141174</v>
      </c>
      <c r="C1135" s="276">
        <f t="shared" si="88"/>
        <v>3.876078267</v>
      </c>
      <c r="D1135" s="250">
        <f t="shared" si="3"/>
        <v>3.876078267</v>
      </c>
      <c r="E1135" s="251">
        <v>15.0</v>
      </c>
      <c r="F1135" s="111">
        <f t="shared" si="75"/>
        <v>5.063669</v>
      </c>
      <c r="G1135" s="48">
        <f t="shared" si="5"/>
        <v>0.08709265141</v>
      </c>
      <c r="H1135" s="111">
        <f t="shared" si="6"/>
        <v>53.077505</v>
      </c>
      <c r="I1135" s="252">
        <f t="shared" si="126"/>
        <v>0.9129073486</v>
      </c>
      <c r="J1135" s="266">
        <f t="shared" si="135"/>
        <v>58141174</v>
      </c>
      <c r="K1135" s="33">
        <v>2016.0</v>
      </c>
      <c r="L1135" s="254" t="s">
        <v>20</v>
      </c>
      <c r="M1135" s="47"/>
      <c r="N1135" s="47"/>
      <c r="O1135" s="47"/>
      <c r="P1135" s="47">
        <v>69.0</v>
      </c>
      <c r="Q1135" s="33">
        <v>66.0</v>
      </c>
      <c r="R1135" s="298">
        <f t="shared" si="129"/>
        <v>67.5</v>
      </c>
      <c r="S1135" s="33">
        <v>73.0</v>
      </c>
      <c r="T1135" s="33">
        <v>68.0</v>
      </c>
      <c r="U1135" s="49">
        <f t="shared" si="130"/>
        <v>5</v>
      </c>
      <c r="V1135" s="33">
        <f t="shared" si="131"/>
        <v>70.5</v>
      </c>
      <c r="W1135" s="291">
        <f t="shared" si="132"/>
        <v>-3</v>
      </c>
      <c r="X1135" s="294" t="s">
        <v>1547</v>
      </c>
      <c r="Y1135" s="294" t="s">
        <v>1547</v>
      </c>
      <c r="Z1135" s="270" t="s">
        <v>1534</v>
      </c>
      <c r="AA1135" s="251">
        <f t="shared" si="80"/>
        <v>0.187318</v>
      </c>
      <c r="AB1135" s="49">
        <v>187318.0</v>
      </c>
      <c r="AC1135" s="49">
        <v>5063669.0</v>
      </c>
      <c r="AD1135" s="251">
        <f t="shared" si="116"/>
        <v>53.077505</v>
      </c>
      <c r="AE1135" s="266">
        <v>5.3077505E7</v>
      </c>
      <c r="AF1135" s="252">
        <f t="shared" si="136"/>
        <v>0.01248786667</v>
      </c>
      <c r="AG1135" s="264" t="s">
        <v>1608</v>
      </c>
      <c r="AH1135" s="264" t="s">
        <v>2524</v>
      </c>
      <c r="AI1135" s="259" t="s">
        <v>2525</v>
      </c>
      <c r="AJ1135" s="257"/>
    </row>
    <row r="1136" ht="15.75" customHeight="1">
      <c r="A1136" s="297" t="s">
        <v>4067</v>
      </c>
      <c r="B1136" s="266">
        <f t="shared" si="134"/>
        <v>20.609977</v>
      </c>
      <c r="C1136" s="276">
        <f t="shared" si="88"/>
        <v>1.373998467</v>
      </c>
      <c r="D1136" s="250">
        <f t="shared" si="3"/>
        <v>1.373998467</v>
      </c>
      <c r="E1136" s="251">
        <v>15.0</v>
      </c>
      <c r="F1136" s="111">
        <f t="shared" si="75"/>
        <v>20.591853</v>
      </c>
      <c r="G1136" s="48">
        <f t="shared" si="5"/>
        <v>0.9991206201</v>
      </c>
      <c r="H1136" s="111">
        <f t="shared" si="6"/>
        <v>0.018124</v>
      </c>
      <c r="I1136" s="252">
        <f t="shared" si="126"/>
        <v>0.0008793799236</v>
      </c>
      <c r="J1136" s="266">
        <f t="shared" si="135"/>
        <v>20609977</v>
      </c>
      <c r="K1136" s="33">
        <v>2016.0</v>
      </c>
      <c r="L1136" s="254" t="s">
        <v>20</v>
      </c>
      <c r="M1136" s="47"/>
      <c r="N1136" s="47"/>
      <c r="O1136" s="47"/>
      <c r="P1136" s="47">
        <v>76.0</v>
      </c>
      <c r="Q1136" s="33">
        <v>63.0</v>
      </c>
      <c r="R1136" s="298">
        <f t="shared" si="129"/>
        <v>69.5</v>
      </c>
      <c r="S1136" s="33">
        <v>57.0</v>
      </c>
      <c r="T1136" s="33">
        <v>64.0</v>
      </c>
      <c r="U1136" s="49">
        <f t="shared" si="130"/>
        <v>-7</v>
      </c>
      <c r="V1136" s="33">
        <f t="shared" si="131"/>
        <v>60.5</v>
      </c>
      <c r="W1136" s="291">
        <f t="shared" si="132"/>
        <v>9</v>
      </c>
      <c r="X1136" s="294" t="s">
        <v>1558</v>
      </c>
      <c r="Y1136" s="294" t="s">
        <v>1558</v>
      </c>
      <c r="Z1136" s="270" t="s">
        <v>1540</v>
      </c>
      <c r="AA1136" s="251">
        <f t="shared" si="80"/>
        <v>9.453224</v>
      </c>
      <c r="AB1136" s="49">
        <v>9453224.0</v>
      </c>
      <c r="AC1136" s="49">
        <v>2.0591853E7</v>
      </c>
      <c r="AD1136" s="251">
        <f t="shared" si="116"/>
        <v>0.018124</v>
      </c>
      <c r="AE1136" s="266">
        <v>18124.0</v>
      </c>
      <c r="AF1136" s="252">
        <f t="shared" si="136"/>
        <v>0.6302149333</v>
      </c>
      <c r="AG1136" s="257"/>
      <c r="AH1136" s="257"/>
      <c r="AI1136" s="259" t="s">
        <v>4068</v>
      </c>
      <c r="AJ1136" s="257"/>
    </row>
    <row r="1137" ht="15.75" customHeight="1">
      <c r="A1137" s="297" t="s">
        <v>4629</v>
      </c>
      <c r="B1137" s="266">
        <f t="shared" si="134"/>
        <v>9.603245</v>
      </c>
      <c r="C1137" s="276">
        <f t="shared" si="88"/>
        <v>0.6402163333</v>
      </c>
      <c r="D1137" s="250">
        <f t="shared" si="3"/>
        <v>0.6402163333</v>
      </c>
      <c r="E1137" s="251">
        <v>15.0</v>
      </c>
      <c r="F1137" s="111">
        <f t="shared" si="75"/>
        <v>8.610752</v>
      </c>
      <c r="G1137" s="48">
        <f t="shared" si="5"/>
        <v>0.8966502469</v>
      </c>
      <c r="H1137" s="111">
        <f t="shared" si="6"/>
        <v>0.992493</v>
      </c>
      <c r="I1137" s="252">
        <f t="shared" si="126"/>
        <v>0.1033497531</v>
      </c>
      <c r="J1137" s="266">
        <f t="shared" si="135"/>
        <v>9603245</v>
      </c>
      <c r="K1137" s="33">
        <v>2016.0</v>
      </c>
      <c r="L1137" s="254" t="s">
        <v>20</v>
      </c>
      <c r="M1137" s="47"/>
      <c r="N1137" s="47"/>
      <c r="O1137" s="47"/>
      <c r="P1137" s="47">
        <v>92.0</v>
      </c>
      <c r="Q1137" s="33">
        <v>73.0</v>
      </c>
      <c r="R1137" s="298">
        <f t="shared" si="129"/>
        <v>82.5</v>
      </c>
      <c r="S1137" s="33">
        <v>88.0</v>
      </c>
      <c r="T1137" s="33">
        <v>66.0</v>
      </c>
      <c r="U1137" s="49">
        <f t="shared" si="130"/>
        <v>22</v>
      </c>
      <c r="V1137" s="33">
        <f t="shared" si="131"/>
        <v>77</v>
      </c>
      <c r="W1137" s="291">
        <f t="shared" si="132"/>
        <v>5.5</v>
      </c>
      <c r="X1137" s="294" t="s">
        <v>1547</v>
      </c>
      <c r="Y1137" s="294" t="s">
        <v>1547</v>
      </c>
      <c r="Z1137" s="270" t="s">
        <v>1529</v>
      </c>
      <c r="AA1137" s="251">
        <f t="shared" si="80"/>
        <v>3.049363</v>
      </c>
      <c r="AB1137" s="49">
        <v>3049363.0</v>
      </c>
      <c r="AC1137" s="49">
        <v>8610752.0</v>
      </c>
      <c r="AD1137" s="251">
        <f t="shared" si="116"/>
        <v>0.992493</v>
      </c>
      <c r="AE1137" s="266">
        <v>992493.0</v>
      </c>
      <c r="AF1137" s="252">
        <f t="shared" si="136"/>
        <v>0.2032908667</v>
      </c>
      <c r="AG1137" s="257"/>
      <c r="AH1137" s="257"/>
      <c r="AI1137" s="259" t="s">
        <v>4630</v>
      </c>
      <c r="AJ1137" s="257"/>
    </row>
    <row r="1138" ht="15.75" customHeight="1">
      <c r="A1138" s="292" t="s">
        <v>1968</v>
      </c>
      <c r="B1138" s="266">
        <f t="shared" si="134"/>
        <v>119.098338</v>
      </c>
      <c r="C1138" s="276">
        <f t="shared" si="88"/>
        <v>7.005784588</v>
      </c>
      <c r="D1138" s="250">
        <f t="shared" si="3"/>
        <v>7.005784588</v>
      </c>
      <c r="E1138" s="251">
        <v>17.0</v>
      </c>
      <c r="F1138" s="111">
        <f t="shared" si="75"/>
        <v>55.121623</v>
      </c>
      <c r="G1138" s="48">
        <f t="shared" si="5"/>
        <v>0.4628244518</v>
      </c>
      <c r="H1138" s="111">
        <f t="shared" si="6"/>
        <v>63.976715</v>
      </c>
      <c r="I1138" s="252">
        <f t="shared" si="126"/>
        <v>0.5371755482</v>
      </c>
      <c r="J1138" s="266">
        <f t="shared" si="135"/>
        <v>119098338</v>
      </c>
      <c r="K1138" s="33">
        <v>2016.0</v>
      </c>
      <c r="L1138" s="254" t="s">
        <v>20</v>
      </c>
      <c r="M1138" s="47"/>
      <c r="N1138" s="47"/>
      <c r="O1138" s="47"/>
      <c r="P1138" s="47">
        <v>78.0</v>
      </c>
      <c r="Q1138" s="33">
        <v>59.0</v>
      </c>
      <c r="R1138" s="298">
        <f t="shared" si="129"/>
        <v>68.5</v>
      </c>
      <c r="S1138" s="33">
        <v>60.0</v>
      </c>
      <c r="T1138" s="33">
        <v>65.0</v>
      </c>
      <c r="U1138" s="49">
        <f t="shared" si="130"/>
        <v>-5</v>
      </c>
      <c r="V1138" s="33">
        <f t="shared" si="131"/>
        <v>62.5</v>
      </c>
      <c r="W1138" s="291">
        <f t="shared" si="132"/>
        <v>6</v>
      </c>
      <c r="X1138" s="294" t="s">
        <v>1547</v>
      </c>
      <c r="Y1138" s="294" t="s">
        <v>1547</v>
      </c>
      <c r="Z1138" s="270" t="s">
        <v>1540</v>
      </c>
      <c r="AA1138" s="251">
        <f t="shared" si="80"/>
        <v>16.800868</v>
      </c>
      <c r="AB1138" s="49">
        <v>1.6800868E7</v>
      </c>
      <c r="AC1138" s="49">
        <v>5.5121623E7</v>
      </c>
      <c r="AD1138" s="251">
        <f t="shared" si="116"/>
        <v>63.976715</v>
      </c>
      <c r="AE1138" s="266">
        <v>6.3976715E7</v>
      </c>
      <c r="AF1138" s="252">
        <f t="shared" si="136"/>
        <v>0.9882863529</v>
      </c>
      <c r="AG1138" s="257"/>
      <c r="AH1138" s="257"/>
      <c r="AI1138" s="259" t="s">
        <v>1969</v>
      </c>
      <c r="AJ1138" s="257"/>
    </row>
    <row r="1139" ht="15.75" customHeight="1">
      <c r="A1139" s="297" t="s">
        <v>4437</v>
      </c>
      <c r="B1139" s="266">
        <f t="shared" si="134"/>
        <v>16.261276</v>
      </c>
      <c r="C1139" s="276">
        <f t="shared" si="88"/>
        <v>0.9565456471</v>
      </c>
      <c r="D1139" s="250">
        <f t="shared" si="3"/>
        <v>0.9565456471</v>
      </c>
      <c r="E1139" s="251">
        <v>17.0</v>
      </c>
      <c r="F1139" s="111">
        <f t="shared" si="75"/>
        <v>15.970925</v>
      </c>
      <c r="G1139" s="48">
        <f t="shared" si="5"/>
        <v>0.9821446361</v>
      </c>
      <c r="H1139" s="111">
        <f t="shared" si="6"/>
        <v>0.290351</v>
      </c>
      <c r="I1139" s="252">
        <f t="shared" si="126"/>
        <v>0.01785536387</v>
      </c>
      <c r="J1139" s="266">
        <f t="shared" si="135"/>
        <v>16261276</v>
      </c>
      <c r="K1139" s="33">
        <v>2016.0</v>
      </c>
      <c r="L1139" s="254" t="s">
        <v>20</v>
      </c>
      <c r="M1139" s="47"/>
      <c r="N1139" s="47"/>
      <c r="O1139" s="47"/>
      <c r="P1139" s="47">
        <v>50.0</v>
      </c>
      <c r="Q1139" s="33">
        <v>55.0</v>
      </c>
      <c r="R1139" s="298">
        <f t="shared" si="129"/>
        <v>52.5</v>
      </c>
      <c r="S1139" s="33">
        <v>72.0</v>
      </c>
      <c r="T1139" s="33">
        <v>57.0</v>
      </c>
      <c r="U1139" s="49">
        <f t="shared" si="130"/>
        <v>15</v>
      </c>
      <c r="V1139" s="33">
        <f t="shared" si="131"/>
        <v>64.5</v>
      </c>
      <c r="W1139" s="291">
        <f t="shared" si="132"/>
        <v>-12</v>
      </c>
      <c r="X1139" s="294" t="s">
        <v>1547</v>
      </c>
      <c r="Y1139" s="294" t="s">
        <v>1547</v>
      </c>
      <c r="Z1139" s="270" t="s">
        <v>1540</v>
      </c>
      <c r="AA1139" s="251">
        <f t="shared" si="80"/>
        <v>15.134235</v>
      </c>
      <c r="AB1139" s="49">
        <v>1.5134235E7</v>
      </c>
      <c r="AC1139" s="49">
        <v>1.5970925E7</v>
      </c>
      <c r="AD1139" s="251">
        <f t="shared" si="116"/>
        <v>0.290351</v>
      </c>
      <c r="AE1139" s="266">
        <v>290351.0</v>
      </c>
      <c r="AF1139" s="252">
        <f t="shared" si="136"/>
        <v>0.8902491176</v>
      </c>
      <c r="AG1139" s="257"/>
      <c r="AH1139" s="257"/>
      <c r="AI1139" s="259" t="s">
        <v>4438</v>
      </c>
      <c r="AJ1139" s="257"/>
    </row>
    <row r="1140" ht="15.75" customHeight="1">
      <c r="A1140" s="292" t="s">
        <v>2231</v>
      </c>
      <c r="B1140" s="266">
        <f t="shared" si="134"/>
        <v>88.923251</v>
      </c>
      <c r="C1140" s="276">
        <f t="shared" si="88"/>
        <v>4.940180611</v>
      </c>
      <c r="D1140" s="250">
        <f t="shared" si="3"/>
        <v>4.940180611</v>
      </c>
      <c r="E1140" s="251">
        <v>18.0</v>
      </c>
      <c r="F1140" s="111">
        <f t="shared" si="75"/>
        <v>59.689605</v>
      </c>
      <c r="G1140" s="48">
        <f t="shared" si="5"/>
        <v>0.6712485692</v>
      </c>
      <c r="H1140" s="111">
        <f t="shared" si="6"/>
        <v>29.233646</v>
      </c>
      <c r="I1140" s="252">
        <f t="shared" si="126"/>
        <v>0.3287514308</v>
      </c>
      <c r="J1140" s="266">
        <f t="shared" si="135"/>
        <v>88923251</v>
      </c>
      <c r="K1140" s="33">
        <v>2016.0</v>
      </c>
      <c r="L1140" s="254" t="s">
        <v>20</v>
      </c>
      <c r="M1140" s="47"/>
      <c r="N1140" s="47"/>
      <c r="O1140" s="47"/>
      <c r="P1140" s="47">
        <v>29.0</v>
      </c>
      <c r="Q1140" s="33">
        <v>37.0</v>
      </c>
      <c r="R1140" s="298">
        <f t="shared" si="129"/>
        <v>33</v>
      </c>
      <c r="S1140" s="33">
        <v>55.0</v>
      </c>
      <c r="T1140" s="33">
        <v>54.0</v>
      </c>
      <c r="U1140" s="49">
        <f t="shared" si="130"/>
        <v>1</v>
      </c>
      <c r="V1140" s="33">
        <f t="shared" si="131"/>
        <v>54.5</v>
      </c>
      <c r="W1140" s="291">
        <f t="shared" si="132"/>
        <v>-21.5</v>
      </c>
      <c r="X1140" s="294" t="s">
        <v>1558</v>
      </c>
      <c r="Y1140" s="294" t="s">
        <v>1558</v>
      </c>
      <c r="Z1140" s="270" t="s">
        <v>1550</v>
      </c>
      <c r="AA1140" s="251">
        <f t="shared" si="80"/>
        <v>17.86195</v>
      </c>
      <c r="AB1140" s="49">
        <v>1.786195E7</v>
      </c>
      <c r="AC1140" s="49">
        <v>5.9689605E7</v>
      </c>
      <c r="AD1140" s="251">
        <f t="shared" si="116"/>
        <v>29.233646</v>
      </c>
      <c r="AE1140" s="266">
        <v>2.9233646E7</v>
      </c>
      <c r="AF1140" s="252">
        <f t="shared" si="136"/>
        <v>0.9923305556</v>
      </c>
      <c r="AG1140" s="257"/>
      <c r="AH1140" s="257"/>
      <c r="AI1140" s="259" t="s">
        <v>2232</v>
      </c>
      <c r="AJ1140" s="257"/>
    </row>
    <row r="1141" ht="15.75" customHeight="1">
      <c r="A1141" s="297" t="s">
        <v>3937</v>
      </c>
      <c r="B1141" s="266">
        <f t="shared" si="134"/>
        <v>27.426111</v>
      </c>
      <c r="C1141" s="276">
        <f t="shared" si="88"/>
        <v>1.523672833</v>
      </c>
      <c r="D1141" s="250">
        <f t="shared" si="3"/>
        <v>1.523672833</v>
      </c>
      <c r="E1141" s="251">
        <v>18.0</v>
      </c>
      <c r="F1141" s="111">
        <f t="shared" si="75"/>
        <v>17.062499</v>
      </c>
      <c r="G1141" s="48">
        <f t="shared" si="5"/>
        <v>0.6221260827</v>
      </c>
      <c r="H1141" s="111">
        <f t="shared" si="6"/>
        <v>10.363612</v>
      </c>
      <c r="I1141" s="252">
        <f t="shared" si="126"/>
        <v>0.3778739173</v>
      </c>
      <c r="J1141" s="266">
        <f t="shared" si="135"/>
        <v>27426111</v>
      </c>
      <c r="K1141" s="33">
        <v>2016.0</v>
      </c>
      <c r="L1141" s="254" t="s">
        <v>20</v>
      </c>
      <c r="M1141" s="47"/>
      <c r="N1141" s="47"/>
      <c r="O1141" s="47"/>
      <c r="P1141" s="47">
        <v>8.0</v>
      </c>
      <c r="Q1141" s="33">
        <v>21.0</v>
      </c>
      <c r="R1141" s="298">
        <f t="shared" si="129"/>
        <v>14.5</v>
      </c>
      <c r="S1141" s="33">
        <v>22.0</v>
      </c>
      <c r="T1141" s="33">
        <v>9.0</v>
      </c>
      <c r="U1141" s="49">
        <f t="shared" si="130"/>
        <v>13</v>
      </c>
      <c r="V1141" s="33">
        <f t="shared" si="131"/>
        <v>15.5</v>
      </c>
      <c r="W1141" s="291">
        <f t="shared" si="132"/>
        <v>-1</v>
      </c>
      <c r="X1141" s="294" t="s">
        <v>1601</v>
      </c>
      <c r="Y1141" s="294" t="s">
        <v>1601</v>
      </c>
      <c r="Z1141" s="270" t="s">
        <v>1540</v>
      </c>
      <c r="AA1141" s="251">
        <f t="shared" si="80"/>
        <v>6.844137</v>
      </c>
      <c r="AB1141" s="49">
        <v>6844137.0</v>
      </c>
      <c r="AC1141" s="49">
        <v>1.7062499E7</v>
      </c>
      <c r="AD1141" s="251">
        <f t="shared" si="116"/>
        <v>10.363612</v>
      </c>
      <c r="AE1141" s="266">
        <v>1.0363612E7</v>
      </c>
      <c r="AF1141" s="252">
        <f t="shared" si="136"/>
        <v>0.3802298333</v>
      </c>
      <c r="AG1141" s="257"/>
      <c r="AH1141" s="257"/>
      <c r="AI1141" s="259" t="s">
        <v>3938</v>
      </c>
      <c r="AJ1141" s="257"/>
    </row>
    <row r="1142" ht="15.75" customHeight="1">
      <c r="A1142" s="297" t="s">
        <v>4775</v>
      </c>
      <c r="B1142" s="266">
        <f t="shared" si="134"/>
        <v>7.313697</v>
      </c>
      <c r="C1142" s="276">
        <f t="shared" si="88"/>
        <v>0.395334973</v>
      </c>
      <c r="D1142" s="250">
        <f t="shared" si="3"/>
        <v>0.395334973</v>
      </c>
      <c r="E1142" s="251">
        <v>18.5</v>
      </c>
      <c r="F1142" s="111">
        <f t="shared" si="75"/>
        <v>6.469813</v>
      </c>
      <c r="G1142" s="48">
        <f t="shared" si="5"/>
        <v>0.8846159473</v>
      </c>
      <c r="H1142" s="111">
        <f t="shared" si="6"/>
        <v>0.843884</v>
      </c>
      <c r="I1142" s="252">
        <f t="shared" si="126"/>
        <v>0.1153840527</v>
      </c>
      <c r="J1142" s="266">
        <f t="shared" si="135"/>
        <v>7313697</v>
      </c>
      <c r="K1142" s="33">
        <v>2016.0</v>
      </c>
      <c r="L1142" s="254" t="s">
        <v>20</v>
      </c>
      <c r="M1142" s="47"/>
      <c r="N1142" s="47"/>
      <c r="O1142" s="47"/>
      <c r="P1142" s="47">
        <v>46.0</v>
      </c>
      <c r="Q1142" s="33">
        <v>33.0</v>
      </c>
      <c r="R1142" s="298">
        <f t="shared" si="129"/>
        <v>39.5</v>
      </c>
      <c r="S1142" s="33">
        <v>66.0</v>
      </c>
      <c r="T1142" s="33">
        <v>57.0</v>
      </c>
      <c r="U1142" s="49">
        <f t="shared" si="130"/>
        <v>9</v>
      </c>
      <c r="V1142" s="33">
        <f t="shared" si="131"/>
        <v>61.5</v>
      </c>
      <c r="W1142" s="291">
        <f t="shared" si="132"/>
        <v>-22</v>
      </c>
      <c r="X1142" s="294" t="s">
        <v>1547</v>
      </c>
      <c r="Y1142" s="294" t="s">
        <v>1547</v>
      </c>
      <c r="Z1142" s="270" t="s">
        <v>1534</v>
      </c>
      <c r="AA1142" s="251">
        <f t="shared" si="80"/>
        <v>3.294876</v>
      </c>
      <c r="AB1142" s="49">
        <v>3294876.0</v>
      </c>
      <c r="AC1142" s="49">
        <v>6469813.0</v>
      </c>
      <c r="AD1142" s="251">
        <f t="shared" si="116"/>
        <v>0.843884</v>
      </c>
      <c r="AE1142" s="266">
        <v>843884.0</v>
      </c>
      <c r="AF1142" s="252">
        <f t="shared" si="136"/>
        <v>0.1781014054</v>
      </c>
      <c r="AG1142" s="257"/>
      <c r="AH1142" s="257"/>
      <c r="AI1142" s="259" t="s">
        <v>4776</v>
      </c>
      <c r="AJ1142" s="257"/>
    </row>
    <row r="1143" ht="15.75" customHeight="1">
      <c r="A1143" s="292" t="s">
        <v>1917</v>
      </c>
      <c r="B1143" s="266">
        <f t="shared" si="134"/>
        <v>139.709826</v>
      </c>
      <c r="C1143" s="276">
        <f t="shared" si="88"/>
        <v>7.353148737</v>
      </c>
      <c r="D1143" s="250">
        <f t="shared" si="3"/>
        <v>7.353148737</v>
      </c>
      <c r="E1143" s="251">
        <v>19.0</v>
      </c>
      <c r="F1143" s="111">
        <f t="shared" si="75"/>
        <v>97.670358</v>
      </c>
      <c r="G1143" s="48">
        <f t="shared" si="5"/>
        <v>0.6990944073</v>
      </c>
      <c r="H1143" s="111">
        <f t="shared" si="6"/>
        <v>42.039468</v>
      </c>
      <c r="I1143" s="252">
        <f t="shared" si="126"/>
        <v>0.3009055927</v>
      </c>
      <c r="J1143" s="266">
        <f t="shared" si="135"/>
        <v>139709826</v>
      </c>
      <c r="K1143" s="33">
        <v>2016.0</v>
      </c>
      <c r="L1143" s="254" t="s">
        <v>20</v>
      </c>
      <c r="M1143" s="47"/>
      <c r="N1143" s="47"/>
      <c r="O1143" s="47"/>
      <c r="P1143" s="47">
        <v>83.0</v>
      </c>
      <c r="Q1143" s="33">
        <v>66.0</v>
      </c>
      <c r="R1143" s="298">
        <f t="shared" si="129"/>
        <v>74.5</v>
      </c>
      <c r="S1143" s="33">
        <v>54.0</v>
      </c>
      <c r="T1143" s="33">
        <v>57.0</v>
      </c>
      <c r="U1143" s="49">
        <f t="shared" si="130"/>
        <v>-3</v>
      </c>
      <c r="V1143" s="33">
        <f t="shared" si="131"/>
        <v>55.5</v>
      </c>
      <c r="W1143" s="291">
        <f t="shared" si="132"/>
        <v>19</v>
      </c>
      <c r="X1143" s="294" t="s">
        <v>1558</v>
      </c>
      <c r="Y1143" s="294" t="s">
        <v>1558</v>
      </c>
      <c r="Z1143" s="270" t="s">
        <v>1540</v>
      </c>
      <c r="AA1143" s="251">
        <f t="shared" si="80"/>
        <v>34.263534</v>
      </c>
      <c r="AB1143" s="49">
        <v>3.4263534E7</v>
      </c>
      <c r="AC1143" s="49">
        <v>9.7670358E7</v>
      </c>
      <c r="AD1143" s="251">
        <f t="shared" si="116"/>
        <v>42.039468</v>
      </c>
      <c r="AE1143" s="266">
        <v>4.2039468E7</v>
      </c>
      <c r="AF1143" s="252">
        <f t="shared" si="136"/>
        <v>1.803343895</v>
      </c>
      <c r="AG1143" s="257"/>
      <c r="AH1143" s="257"/>
      <c r="AI1143" s="259" t="s">
        <v>1918</v>
      </c>
      <c r="AJ1143" s="257"/>
    </row>
    <row r="1144" ht="15.75" customHeight="1">
      <c r="A1144" s="292" t="s">
        <v>1443</v>
      </c>
      <c r="B1144" s="266">
        <f t="shared" si="134"/>
        <v>207.845075</v>
      </c>
      <c r="C1144" s="276">
        <f t="shared" si="88"/>
        <v>10.39225375</v>
      </c>
      <c r="D1144" s="250">
        <f t="shared" si="3"/>
        <v>10.39225375</v>
      </c>
      <c r="E1144" s="251">
        <v>20.0</v>
      </c>
      <c r="F1144" s="111">
        <f t="shared" si="75"/>
        <v>56.245075</v>
      </c>
      <c r="G1144" s="48">
        <f t="shared" si="5"/>
        <v>0.2706105738</v>
      </c>
      <c r="H1144" s="111">
        <f t="shared" si="6"/>
        <v>151.6</v>
      </c>
      <c r="I1144" s="252">
        <f t="shared" si="126"/>
        <v>0.7293894262</v>
      </c>
      <c r="J1144" s="266">
        <f t="shared" si="135"/>
        <v>207845075</v>
      </c>
      <c r="K1144" s="33">
        <v>2016.0</v>
      </c>
      <c r="L1144" s="254" t="s">
        <v>20</v>
      </c>
      <c r="M1144" s="47"/>
      <c r="N1144" s="47"/>
      <c r="O1144" s="47"/>
      <c r="P1144" s="47">
        <v>58.0</v>
      </c>
      <c r="Q1144" s="33">
        <v>51.0</v>
      </c>
      <c r="R1144" s="298">
        <f t="shared" si="129"/>
        <v>54.5</v>
      </c>
      <c r="S1144" s="33">
        <v>73.0</v>
      </c>
      <c r="T1144" s="33">
        <v>66.0</v>
      </c>
      <c r="U1144" s="49">
        <f t="shared" si="130"/>
        <v>7</v>
      </c>
      <c r="V1144" s="33">
        <f t="shared" si="131"/>
        <v>69.5</v>
      </c>
      <c r="W1144" s="291">
        <f t="shared" si="132"/>
        <v>-15</v>
      </c>
      <c r="X1144" s="294" t="s">
        <v>1547</v>
      </c>
      <c r="Y1144" s="294" t="s">
        <v>1547</v>
      </c>
      <c r="Z1144" s="270" t="s">
        <v>1534</v>
      </c>
      <c r="AA1144" s="251">
        <f t="shared" si="80"/>
        <v>18.723269</v>
      </c>
      <c r="AB1144" s="49">
        <v>1.8723269E7</v>
      </c>
      <c r="AC1144" s="49">
        <v>5.6245075E7</v>
      </c>
      <c r="AD1144" s="251">
        <f t="shared" si="116"/>
        <v>151.6</v>
      </c>
      <c r="AE1144" s="266">
        <v>1.516E8</v>
      </c>
      <c r="AF1144" s="252">
        <f t="shared" si="136"/>
        <v>0.93616345</v>
      </c>
      <c r="AG1144" s="257"/>
      <c r="AH1144" s="257"/>
      <c r="AI1144" s="259" t="s">
        <v>1759</v>
      </c>
      <c r="AJ1144" s="257"/>
    </row>
    <row r="1145" ht="15.75" customHeight="1">
      <c r="A1145" s="292" t="s">
        <v>1816</v>
      </c>
      <c r="B1145" s="266">
        <f t="shared" si="134"/>
        <v>179.357297</v>
      </c>
      <c r="C1145" s="276">
        <f t="shared" si="88"/>
        <v>8.96786485</v>
      </c>
      <c r="D1145" s="250">
        <f t="shared" si="3"/>
        <v>8.96786485</v>
      </c>
      <c r="E1145" s="251">
        <v>20.0</v>
      </c>
      <c r="F1145" s="111">
        <f t="shared" si="75"/>
        <v>113.257297</v>
      </c>
      <c r="G1145" s="48">
        <f t="shared" si="5"/>
        <v>0.6314618858</v>
      </c>
      <c r="H1145" s="111">
        <f t="shared" si="6"/>
        <v>66.1</v>
      </c>
      <c r="I1145" s="252">
        <f t="shared" si="126"/>
        <v>0.3685381142</v>
      </c>
      <c r="J1145" s="266">
        <f t="shared" si="135"/>
        <v>179357297</v>
      </c>
      <c r="K1145" s="33">
        <v>2016.0</v>
      </c>
      <c r="L1145" s="254" t="s">
        <v>20</v>
      </c>
      <c r="M1145" s="47"/>
      <c r="N1145" s="47"/>
      <c r="O1145" s="47"/>
      <c r="P1145" s="47">
        <v>59.0</v>
      </c>
      <c r="Q1145" s="33">
        <v>60.0</v>
      </c>
      <c r="R1145" s="298">
        <f t="shared" si="129"/>
        <v>59.5</v>
      </c>
      <c r="S1145" s="33">
        <v>67.0</v>
      </c>
      <c r="T1145" s="33">
        <v>50.0</v>
      </c>
      <c r="U1145" s="49">
        <f t="shared" si="130"/>
        <v>17</v>
      </c>
      <c r="V1145" s="33">
        <f t="shared" si="131"/>
        <v>58.5</v>
      </c>
      <c r="W1145" s="291">
        <f t="shared" si="132"/>
        <v>1</v>
      </c>
      <c r="X1145" s="294" t="s">
        <v>1558</v>
      </c>
      <c r="Y1145" s="294" t="s">
        <v>1558</v>
      </c>
      <c r="Z1145" s="270" t="s">
        <v>1540</v>
      </c>
      <c r="AA1145" s="251">
        <f t="shared" si="80"/>
        <v>23.81734</v>
      </c>
      <c r="AB1145" s="49">
        <v>2.381734E7</v>
      </c>
      <c r="AC1145" s="49">
        <v>1.13257297E8</v>
      </c>
      <c r="AD1145" s="251">
        <f t="shared" si="116"/>
        <v>66.1</v>
      </c>
      <c r="AE1145" s="266">
        <v>6.61E7</v>
      </c>
      <c r="AF1145" s="252">
        <f t="shared" si="136"/>
        <v>1.190867</v>
      </c>
      <c r="AG1145" s="257"/>
      <c r="AH1145" s="257"/>
      <c r="AI1145" s="259" t="s">
        <v>1817</v>
      </c>
      <c r="AJ1145" s="257"/>
    </row>
    <row r="1146" ht="15.75" customHeight="1">
      <c r="A1146" s="292" t="s">
        <v>2458</v>
      </c>
      <c r="B1146" s="266">
        <f t="shared" si="134"/>
        <v>81.406585</v>
      </c>
      <c r="C1146" s="276">
        <f t="shared" si="88"/>
        <v>4.07032925</v>
      </c>
      <c r="D1146" s="250">
        <f t="shared" si="3"/>
        <v>4.07032925</v>
      </c>
      <c r="E1146" s="251">
        <v>20.0</v>
      </c>
      <c r="F1146" s="111">
        <f t="shared" si="75"/>
        <v>38.583626</v>
      </c>
      <c r="G1146" s="48">
        <f t="shared" si="5"/>
        <v>0.4739619774</v>
      </c>
      <c r="H1146" s="111">
        <f t="shared" si="6"/>
        <v>42.822959</v>
      </c>
      <c r="I1146" s="252">
        <f t="shared" si="126"/>
        <v>0.5260380226</v>
      </c>
      <c r="J1146" s="266">
        <f t="shared" si="135"/>
        <v>81406585</v>
      </c>
      <c r="K1146" s="33">
        <v>2016.0</v>
      </c>
      <c r="L1146" s="254" t="s">
        <v>20</v>
      </c>
      <c r="M1146" s="47"/>
      <c r="N1146" s="47"/>
      <c r="O1146" s="47"/>
      <c r="P1146" s="47">
        <v>65.0</v>
      </c>
      <c r="Q1146" s="33">
        <v>58.0</v>
      </c>
      <c r="R1146" s="298">
        <f t="shared" si="129"/>
        <v>61.5</v>
      </c>
      <c r="S1146" s="33">
        <v>69.0</v>
      </c>
      <c r="T1146" s="33">
        <v>67.0</v>
      </c>
      <c r="U1146" s="49">
        <f t="shared" si="130"/>
        <v>2</v>
      </c>
      <c r="V1146" s="33">
        <f t="shared" si="131"/>
        <v>68</v>
      </c>
      <c r="W1146" s="291">
        <f t="shared" si="132"/>
        <v>-6.5</v>
      </c>
      <c r="X1146" s="270" t="s">
        <v>1527</v>
      </c>
      <c r="Y1146" s="270" t="s">
        <v>1527</v>
      </c>
      <c r="Z1146" s="270" t="s">
        <v>1534</v>
      </c>
      <c r="AA1146" s="251">
        <f t="shared" si="80"/>
        <v>9.445456</v>
      </c>
      <c r="AB1146" s="49">
        <v>9445456.0</v>
      </c>
      <c r="AC1146" s="49">
        <v>3.8583626E7</v>
      </c>
      <c r="AD1146" s="251">
        <f t="shared" si="116"/>
        <v>42.822959</v>
      </c>
      <c r="AE1146" s="266">
        <v>4.2822959E7</v>
      </c>
      <c r="AF1146" s="252">
        <f t="shared" si="136"/>
        <v>0.4722728</v>
      </c>
      <c r="AG1146" s="257"/>
      <c r="AH1146" s="257"/>
      <c r="AI1146" s="259" t="s">
        <v>2459</v>
      </c>
      <c r="AJ1146" s="257"/>
    </row>
    <row r="1147" ht="15.75" customHeight="1">
      <c r="A1147" s="297" t="s">
        <v>2618</v>
      </c>
      <c r="B1147" s="266">
        <f t="shared" si="134"/>
        <v>71.876095</v>
      </c>
      <c r="C1147" s="276">
        <f t="shared" si="88"/>
        <v>3.59380475</v>
      </c>
      <c r="D1147" s="250">
        <f t="shared" si="3"/>
        <v>3.59380475</v>
      </c>
      <c r="E1147" s="251">
        <v>20.0</v>
      </c>
      <c r="F1147" s="111">
        <f t="shared" si="75"/>
        <v>70.53789</v>
      </c>
      <c r="G1147" s="48">
        <f t="shared" si="5"/>
        <v>0.9813817793</v>
      </c>
      <c r="H1147" s="111">
        <f t="shared" si="6"/>
        <v>1.338205</v>
      </c>
      <c r="I1147" s="252">
        <f t="shared" si="126"/>
        <v>0.0186182207</v>
      </c>
      <c r="J1147" s="266">
        <f t="shared" si="135"/>
        <v>71876095</v>
      </c>
      <c r="K1147" s="33">
        <v>2016.0</v>
      </c>
      <c r="L1147" s="254" t="s">
        <v>20</v>
      </c>
      <c r="M1147" s="47"/>
      <c r="N1147" s="47"/>
      <c r="O1147" s="47"/>
      <c r="P1147" s="47">
        <v>22.0</v>
      </c>
      <c r="Q1147" s="33">
        <v>30.0</v>
      </c>
      <c r="R1147" s="298">
        <f t="shared" si="129"/>
        <v>26</v>
      </c>
      <c r="S1147" s="33">
        <v>59.0</v>
      </c>
      <c r="T1147" s="33">
        <v>50.0</v>
      </c>
      <c r="U1147" s="49">
        <f t="shared" si="130"/>
        <v>9</v>
      </c>
      <c r="V1147" s="33">
        <f t="shared" si="131"/>
        <v>54.5</v>
      </c>
      <c r="W1147" s="291">
        <f t="shared" si="132"/>
        <v>-28.5</v>
      </c>
      <c r="X1147" s="294" t="s">
        <v>1558</v>
      </c>
      <c r="Y1147" s="294" t="s">
        <v>1558</v>
      </c>
      <c r="Z1147" s="270" t="s">
        <v>1540</v>
      </c>
      <c r="AA1147" s="251">
        <f t="shared" si="80"/>
        <v>28.501448</v>
      </c>
      <c r="AB1147" s="49">
        <v>2.8501448E7</v>
      </c>
      <c r="AC1147" s="49">
        <v>7.053789E7</v>
      </c>
      <c r="AD1147" s="251">
        <f t="shared" si="116"/>
        <v>1.338205</v>
      </c>
      <c r="AE1147" s="266">
        <v>1338205.0</v>
      </c>
      <c r="AF1147" s="252">
        <f t="shared" si="136"/>
        <v>1.4250724</v>
      </c>
      <c r="AG1147" s="257"/>
      <c r="AH1147" s="257"/>
      <c r="AI1147" s="259" t="s">
        <v>2619</v>
      </c>
      <c r="AJ1147" s="257"/>
    </row>
    <row r="1148" ht="15.75" customHeight="1">
      <c r="A1148" s="297" t="s">
        <v>2893</v>
      </c>
      <c r="B1148" s="266">
        <f t="shared" si="134"/>
        <v>61.237501</v>
      </c>
      <c r="C1148" s="276">
        <f t="shared" si="88"/>
        <v>3.06187505</v>
      </c>
      <c r="D1148" s="250">
        <f t="shared" si="3"/>
        <v>3.06187505</v>
      </c>
      <c r="E1148" s="251">
        <v>20.0</v>
      </c>
      <c r="F1148" s="111">
        <f t="shared" si="75"/>
        <v>17.946804</v>
      </c>
      <c r="G1148" s="48">
        <f t="shared" si="5"/>
        <v>0.2930688501</v>
      </c>
      <c r="H1148" s="111">
        <f t="shared" si="6"/>
        <v>43.290697</v>
      </c>
      <c r="I1148" s="252">
        <f t="shared" si="126"/>
        <v>0.7069311499</v>
      </c>
      <c r="J1148" s="266">
        <f t="shared" si="135"/>
        <v>61237501</v>
      </c>
      <c r="K1148" s="33">
        <v>2016.0</v>
      </c>
      <c r="L1148" s="254" t="s">
        <v>20</v>
      </c>
      <c r="M1148" s="47"/>
      <c r="N1148" s="47"/>
      <c r="O1148" s="47"/>
      <c r="P1148" s="47">
        <v>96.0</v>
      </c>
      <c r="Q1148" s="33">
        <v>93.0</v>
      </c>
      <c r="R1148" s="298">
        <f t="shared" si="129"/>
        <v>94.5</v>
      </c>
      <c r="S1148" s="33">
        <v>93.0</v>
      </c>
      <c r="T1148" s="33">
        <v>81.0</v>
      </c>
      <c r="U1148" s="49">
        <f t="shared" si="130"/>
        <v>12</v>
      </c>
      <c r="V1148" s="33">
        <f t="shared" si="131"/>
        <v>87</v>
      </c>
      <c r="W1148" s="291">
        <f t="shared" si="132"/>
        <v>7.5</v>
      </c>
      <c r="X1148" s="294" t="s">
        <v>1547</v>
      </c>
      <c r="Y1148" s="294" t="s">
        <v>1547</v>
      </c>
      <c r="Z1148" s="270" t="s">
        <v>1529</v>
      </c>
      <c r="AA1148" s="251">
        <f t="shared" si="80"/>
        <v>0.295009</v>
      </c>
      <c r="AB1148" s="49">
        <v>295009.0</v>
      </c>
      <c r="AC1148" s="49">
        <v>1.7946804E7</v>
      </c>
      <c r="AD1148" s="251">
        <f t="shared" si="116"/>
        <v>43.290697</v>
      </c>
      <c r="AE1148" s="266">
        <v>4.3290697E7</v>
      </c>
      <c r="AF1148" s="252">
        <f t="shared" si="136"/>
        <v>0.01475045</v>
      </c>
      <c r="AG1148" s="264" t="s">
        <v>1608</v>
      </c>
      <c r="AH1148" s="264" t="s">
        <v>2894</v>
      </c>
      <c r="AI1148" s="259" t="s">
        <v>2895</v>
      </c>
      <c r="AJ1148" s="257"/>
    </row>
    <row r="1149" ht="15.75" customHeight="1">
      <c r="A1149" s="297" t="s">
        <v>3050</v>
      </c>
      <c r="B1149" s="266">
        <f t="shared" si="134"/>
        <v>55.030051</v>
      </c>
      <c r="C1149" s="276">
        <f t="shared" si="88"/>
        <v>2.75150255</v>
      </c>
      <c r="D1149" s="250">
        <f t="shared" si="3"/>
        <v>2.75150255</v>
      </c>
      <c r="E1149" s="251">
        <v>20.0</v>
      </c>
      <c r="F1149" s="111">
        <f t="shared" si="75"/>
        <v>54.030051</v>
      </c>
      <c r="G1149" s="48">
        <f t="shared" si="5"/>
        <v>0.9818281106</v>
      </c>
      <c r="H1149" s="111">
        <f t="shared" si="6"/>
        <v>1</v>
      </c>
      <c r="I1149" s="252">
        <f t="shared" si="126"/>
        <v>0.01817188939</v>
      </c>
      <c r="J1149" s="266">
        <f t="shared" si="135"/>
        <v>55030051</v>
      </c>
      <c r="K1149" s="33">
        <v>2016.0</v>
      </c>
      <c r="L1149" s="254" t="s">
        <v>20</v>
      </c>
      <c r="M1149" s="47"/>
      <c r="N1149" s="47"/>
      <c r="O1149" s="47"/>
      <c r="P1149" s="47">
        <v>90.0</v>
      </c>
      <c r="Q1149" s="33">
        <v>67.0</v>
      </c>
      <c r="R1149" s="298">
        <f t="shared" si="129"/>
        <v>78.5</v>
      </c>
      <c r="S1149" s="33">
        <v>68.0</v>
      </c>
      <c r="T1149" s="33">
        <v>60.0</v>
      </c>
      <c r="U1149" s="49">
        <f t="shared" si="130"/>
        <v>8</v>
      </c>
      <c r="V1149" s="33">
        <f t="shared" si="131"/>
        <v>64</v>
      </c>
      <c r="W1149" s="291">
        <f t="shared" si="132"/>
        <v>14.5</v>
      </c>
      <c r="X1149" s="294" t="s">
        <v>1558</v>
      </c>
      <c r="Y1149" s="294" t="s">
        <v>1558</v>
      </c>
      <c r="Z1149" s="270" t="s">
        <v>1550</v>
      </c>
      <c r="AA1149" s="251">
        <f t="shared" si="80"/>
        <v>20.242415</v>
      </c>
      <c r="AB1149" s="49">
        <v>2.0242415E7</v>
      </c>
      <c r="AC1149" s="49">
        <v>5.4030051E7</v>
      </c>
      <c r="AD1149" s="251">
        <f t="shared" si="116"/>
        <v>1</v>
      </c>
      <c r="AE1149" s="266">
        <v>1000000.0</v>
      </c>
      <c r="AF1149" s="252">
        <f t="shared" si="136"/>
        <v>1.01212075</v>
      </c>
      <c r="AG1149" s="257"/>
      <c r="AH1149" s="257"/>
      <c r="AI1149" s="259" t="s">
        <v>3051</v>
      </c>
      <c r="AJ1149" s="257"/>
    </row>
    <row r="1150" ht="15.75" customHeight="1">
      <c r="A1150" s="297" t="s">
        <v>3341</v>
      </c>
      <c r="B1150" s="266">
        <f t="shared" si="134"/>
        <v>46.069568</v>
      </c>
      <c r="C1150" s="276">
        <f t="shared" si="88"/>
        <v>2.3034784</v>
      </c>
      <c r="D1150" s="250">
        <f t="shared" si="3"/>
        <v>2.3034784</v>
      </c>
      <c r="E1150" s="251">
        <v>20.0</v>
      </c>
      <c r="F1150" s="111">
        <f t="shared" si="75"/>
        <v>36.880033</v>
      </c>
      <c r="G1150" s="48">
        <f t="shared" si="5"/>
        <v>0.8005291693</v>
      </c>
      <c r="H1150" s="111">
        <f t="shared" si="6"/>
        <v>9.189535</v>
      </c>
      <c r="I1150" s="252">
        <f t="shared" si="126"/>
        <v>0.1994708307</v>
      </c>
      <c r="J1150" s="266">
        <f t="shared" si="135"/>
        <v>46069568</v>
      </c>
      <c r="K1150" s="33">
        <v>2016.0</v>
      </c>
      <c r="L1150" s="254" t="s">
        <v>20</v>
      </c>
      <c r="M1150" s="47"/>
      <c r="N1150" s="47"/>
      <c r="O1150" s="47"/>
      <c r="P1150" s="47">
        <v>52.0</v>
      </c>
      <c r="Q1150" s="33">
        <v>51.0</v>
      </c>
      <c r="R1150" s="298">
        <f t="shared" si="129"/>
        <v>51.5</v>
      </c>
      <c r="S1150" s="33">
        <v>71.0</v>
      </c>
      <c r="T1150" s="33">
        <v>72.0</v>
      </c>
      <c r="U1150" s="49">
        <f t="shared" si="130"/>
        <v>-1</v>
      </c>
      <c r="V1150" s="33">
        <f t="shared" si="131"/>
        <v>71.5</v>
      </c>
      <c r="W1150" s="291">
        <f t="shared" si="132"/>
        <v>-20</v>
      </c>
      <c r="X1150" s="294" t="s">
        <v>1547</v>
      </c>
      <c r="Y1150" s="294" t="s">
        <v>1547</v>
      </c>
      <c r="Z1150" s="270" t="s">
        <v>1540</v>
      </c>
      <c r="AA1150" s="251">
        <f t="shared" si="80"/>
        <v>11.801271</v>
      </c>
      <c r="AB1150" s="49">
        <v>1.1801271E7</v>
      </c>
      <c r="AC1150" s="49">
        <v>3.6880033E7</v>
      </c>
      <c r="AD1150" s="251">
        <f t="shared" si="116"/>
        <v>9.189535</v>
      </c>
      <c r="AE1150" s="266">
        <v>9189535.0</v>
      </c>
      <c r="AF1150" s="252">
        <f t="shared" si="136"/>
        <v>0.59006355</v>
      </c>
      <c r="AG1150" s="257"/>
      <c r="AH1150" s="257"/>
      <c r="AI1150" s="259" t="s">
        <v>3342</v>
      </c>
      <c r="AJ1150" s="257"/>
    </row>
    <row r="1151" ht="15.75" customHeight="1">
      <c r="A1151" s="297" t="s">
        <v>4241</v>
      </c>
      <c r="B1151" s="266">
        <f t="shared" si="134"/>
        <v>23.119442</v>
      </c>
      <c r="C1151" s="276">
        <f t="shared" si="88"/>
        <v>1.1559721</v>
      </c>
      <c r="D1151" s="250">
        <f t="shared" si="3"/>
        <v>1.1559721</v>
      </c>
      <c r="E1151" s="251">
        <v>20.0</v>
      </c>
      <c r="F1151" s="111">
        <f t="shared" si="75"/>
        <v>12.639297</v>
      </c>
      <c r="G1151" s="48">
        <f t="shared" si="5"/>
        <v>0.5466955907</v>
      </c>
      <c r="H1151" s="111">
        <f t="shared" si="6"/>
        <v>10.480145</v>
      </c>
      <c r="I1151" s="252">
        <f t="shared" si="126"/>
        <v>0.4533044093</v>
      </c>
      <c r="J1151" s="266">
        <f t="shared" si="135"/>
        <v>23119442</v>
      </c>
      <c r="K1151" s="33">
        <v>2016.0</v>
      </c>
      <c r="L1151" s="254" t="s">
        <v>20</v>
      </c>
      <c r="M1151" s="47"/>
      <c r="N1151" s="47"/>
      <c r="O1151" s="47"/>
      <c r="P1151" s="47">
        <v>54.0</v>
      </c>
      <c r="Q1151" s="33">
        <v>52.0</v>
      </c>
      <c r="R1151" s="298">
        <f t="shared" si="129"/>
        <v>53</v>
      </c>
      <c r="S1151" s="33">
        <v>43.0</v>
      </c>
      <c r="T1151" s="33">
        <v>63.0</v>
      </c>
      <c r="U1151" s="49">
        <f t="shared" si="130"/>
        <v>-20</v>
      </c>
      <c r="V1151" s="33">
        <f t="shared" si="131"/>
        <v>53</v>
      </c>
      <c r="W1151" s="291">
        <f t="shared" si="132"/>
        <v>0</v>
      </c>
      <c r="X1151" s="270" t="s">
        <v>1527</v>
      </c>
      <c r="Y1151" s="270" t="s">
        <v>1527</v>
      </c>
      <c r="Z1151" s="270" t="s">
        <v>1540</v>
      </c>
      <c r="AA1151" s="251">
        <f t="shared" si="80"/>
        <v>6.109085</v>
      </c>
      <c r="AB1151" s="49">
        <v>6109085.0</v>
      </c>
      <c r="AC1151" s="49">
        <v>1.2639297E7</v>
      </c>
      <c r="AD1151" s="251">
        <f t="shared" si="116"/>
        <v>10.480145</v>
      </c>
      <c r="AE1151" s="266">
        <v>1.0480145E7</v>
      </c>
      <c r="AF1151" s="252">
        <f t="shared" si="136"/>
        <v>0.30545425</v>
      </c>
      <c r="AG1151" s="257"/>
      <c r="AH1151" s="257"/>
      <c r="AI1151" s="259" t="s">
        <v>4242</v>
      </c>
      <c r="AJ1151" s="257"/>
    </row>
    <row r="1152" ht="15.75" customHeight="1">
      <c r="A1152" s="297" t="s">
        <v>4661</v>
      </c>
      <c r="B1152" s="266">
        <f t="shared" si="134"/>
        <v>11.81341</v>
      </c>
      <c r="C1152" s="276">
        <f t="shared" si="88"/>
        <v>0.5906705</v>
      </c>
      <c r="D1152" s="250">
        <f t="shared" si="3"/>
        <v>0.5906705</v>
      </c>
      <c r="E1152" s="251">
        <v>20.0</v>
      </c>
      <c r="F1152" s="111">
        <f t="shared" si="75"/>
        <v>8.81341</v>
      </c>
      <c r="G1152" s="48">
        <f t="shared" si="5"/>
        <v>0.7460513095</v>
      </c>
      <c r="H1152" s="111">
        <f t="shared" si="6"/>
        <v>3</v>
      </c>
      <c r="I1152" s="252">
        <f t="shared" si="126"/>
        <v>0.2539486905</v>
      </c>
      <c r="J1152" s="266">
        <f t="shared" si="135"/>
        <v>11813410</v>
      </c>
      <c r="K1152" s="33">
        <v>2016.0</v>
      </c>
      <c r="L1152" s="254" t="s">
        <v>20</v>
      </c>
      <c r="M1152" s="47"/>
      <c r="N1152" s="47"/>
      <c r="O1152" s="47"/>
      <c r="P1152" s="47">
        <v>18.0</v>
      </c>
      <c r="Q1152" s="33">
        <v>29.0</v>
      </c>
      <c r="R1152" s="298">
        <f t="shared" si="129"/>
        <v>23.5</v>
      </c>
      <c r="S1152" s="33">
        <v>45.0</v>
      </c>
      <c r="T1152" s="33">
        <v>65.0</v>
      </c>
      <c r="U1152" s="49">
        <f t="shared" si="130"/>
        <v>-20</v>
      </c>
      <c r="V1152" s="33">
        <f t="shared" si="131"/>
        <v>55</v>
      </c>
      <c r="W1152" s="291">
        <f t="shared" si="132"/>
        <v>-31.5</v>
      </c>
      <c r="X1152" s="294" t="s">
        <v>1601</v>
      </c>
      <c r="Y1152" s="294" t="s">
        <v>1601</v>
      </c>
      <c r="Z1152" s="270" t="s">
        <v>1534</v>
      </c>
      <c r="AA1152" s="251">
        <f t="shared" si="80"/>
        <v>4.869278</v>
      </c>
      <c r="AB1152" s="49">
        <v>4869278.0</v>
      </c>
      <c r="AC1152" s="49">
        <v>8813410.0</v>
      </c>
      <c r="AD1152" s="251">
        <f t="shared" si="116"/>
        <v>3</v>
      </c>
      <c r="AE1152" s="266">
        <v>3000000.0</v>
      </c>
      <c r="AF1152" s="252">
        <f t="shared" si="136"/>
        <v>0.2434639</v>
      </c>
      <c r="AG1152" s="257"/>
      <c r="AH1152" s="257"/>
      <c r="AI1152" s="259" t="s">
        <v>4662</v>
      </c>
      <c r="AJ1152" s="257"/>
    </row>
    <row r="1153" ht="15.75" customHeight="1">
      <c r="A1153" s="297" t="s">
        <v>4729</v>
      </c>
      <c r="B1153" s="266">
        <f t="shared" si="134"/>
        <v>9.53712</v>
      </c>
      <c r="C1153" s="276">
        <f t="shared" si="88"/>
        <v>0.476856</v>
      </c>
      <c r="D1153" s="250">
        <f t="shared" si="3"/>
        <v>0.476856</v>
      </c>
      <c r="E1153" s="251">
        <v>20.0</v>
      </c>
      <c r="F1153" s="111">
        <f t="shared" si="75"/>
        <v>9.49613</v>
      </c>
      <c r="G1153" s="48">
        <f t="shared" si="5"/>
        <v>0.9957020568</v>
      </c>
      <c r="H1153" s="111">
        <f t="shared" si="6"/>
        <v>0.04099</v>
      </c>
      <c r="I1153" s="252">
        <f t="shared" si="126"/>
        <v>0.004297943195</v>
      </c>
      <c r="J1153" s="266">
        <f t="shared" si="135"/>
        <v>9537120</v>
      </c>
      <c r="K1153" s="33">
        <v>2016.0</v>
      </c>
      <c r="L1153" s="254" t="s">
        <v>20</v>
      </c>
      <c r="M1153" s="47"/>
      <c r="N1153" s="47"/>
      <c r="O1153" s="47"/>
      <c r="P1153" s="47">
        <v>77.0</v>
      </c>
      <c r="Q1153" s="33">
        <v>68.0</v>
      </c>
      <c r="R1153" s="298">
        <f t="shared" si="129"/>
        <v>72.5</v>
      </c>
      <c r="S1153" s="33">
        <v>67.0</v>
      </c>
      <c r="T1153" s="33">
        <v>74.0</v>
      </c>
      <c r="U1153" s="49">
        <f t="shared" si="130"/>
        <v>-7</v>
      </c>
      <c r="V1153" s="33">
        <f t="shared" si="131"/>
        <v>70.5</v>
      </c>
      <c r="W1153" s="291">
        <f t="shared" si="132"/>
        <v>2</v>
      </c>
      <c r="X1153" s="270" t="s">
        <v>1558</v>
      </c>
      <c r="Y1153" s="270" t="s">
        <v>1558</v>
      </c>
      <c r="Z1153" s="270" t="s">
        <v>1540</v>
      </c>
      <c r="AA1153" s="251">
        <f t="shared" si="80"/>
        <v>4.698715</v>
      </c>
      <c r="AB1153" s="49">
        <v>4698715.0</v>
      </c>
      <c r="AC1153" s="49">
        <v>9496130.0</v>
      </c>
      <c r="AD1153" s="251">
        <f t="shared" si="116"/>
        <v>0.04099</v>
      </c>
      <c r="AE1153" s="266">
        <v>40990.0</v>
      </c>
      <c r="AF1153" s="252">
        <f t="shared" si="136"/>
        <v>0.23493575</v>
      </c>
      <c r="AG1153" s="257"/>
      <c r="AH1153" s="257"/>
      <c r="AI1153" s="259" t="s">
        <v>4730</v>
      </c>
      <c r="AJ1153" s="257"/>
    </row>
    <row r="1154" ht="15.75" customHeight="1">
      <c r="A1154" s="297" t="s">
        <v>2981</v>
      </c>
      <c r="B1154" s="266">
        <f t="shared" si="134"/>
        <v>63.229796</v>
      </c>
      <c r="C1154" s="276">
        <f t="shared" si="88"/>
        <v>2.874081636</v>
      </c>
      <c r="D1154" s="250">
        <f t="shared" si="3"/>
        <v>2.874081636</v>
      </c>
      <c r="E1154" s="251">
        <v>22.0</v>
      </c>
      <c r="F1154" s="111">
        <f t="shared" si="75"/>
        <v>30.080225</v>
      </c>
      <c r="G1154" s="48">
        <f t="shared" si="5"/>
        <v>0.4757286422</v>
      </c>
      <c r="H1154" s="111">
        <f t="shared" si="6"/>
        <v>33.149571</v>
      </c>
      <c r="I1154" s="252">
        <f t="shared" si="126"/>
        <v>0.5242713578</v>
      </c>
      <c r="J1154" s="266">
        <f t="shared" si="135"/>
        <v>63229796</v>
      </c>
      <c r="K1154" s="33">
        <v>2016.0</v>
      </c>
      <c r="L1154" s="254" t="s">
        <v>20</v>
      </c>
      <c r="M1154" s="47"/>
      <c r="N1154" s="47"/>
      <c r="O1154" s="47"/>
      <c r="P1154" s="47">
        <v>85.0</v>
      </c>
      <c r="Q1154" s="33">
        <v>72.0</v>
      </c>
      <c r="R1154" s="298">
        <f t="shared" si="129"/>
        <v>78.5</v>
      </c>
      <c r="S1154" s="33">
        <v>45.0</v>
      </c>
      <c r="T1154" s="33">
        <v>59.0</v>
      </c>
      <c r="U1154" s="49">
        <f t="shared" si="130"/>
        <v>-14</v>
      </c>
      <c r="V1154" s="33">
        <f t="shared" si="131"/>
        <v>52</v>
      </c>
      <c r="W1154" s="291">
        <f t="shared" si="132"/>
        <v>26.5</v>
      </c>
      <c r="X1154" s="294" t="s">
        <v>1558</v>
      </c>
      <c r="Y1154" s="294" t="s">
        <v>1558</v>
      </c>
      <c r="Z1154" s="270" t="s">
        <v>1540</v>
      </c>
      <c r="AA1154" s="251">
        <f t="shared" si="80"/>
        <v>11.355225</v>
      </c>
      <c r="AB1154" s="49">
        <v>1.1355225E7</v>
      </c>
      <c r="AC1154" s="49">
        <v>3.0080225E7</v>
      </c>
      <c r="AD1154" s="251">
        <f t="shared" si="116"/>
        <v>33.149571</v>
      </c>
      <c r="AE1154" s="266">
        <v>3.3149571E7</v>
      </c>
      <c r="AF1154" s="252">
        <f t="shared" si="136"/>
        <v>0.5161465909</v>
      </c>
      <c r="AG1154" s="257"/>
      <c r="AH1154" s="257"/>
      <c r="AI1154" s="259" t="s">
        <v>2982</v>
      </c>
      <c r="AJ1154" s="257"/>
    </row>
    <row r="1155" ht="15.75" customHeight="1">
      <c r="A1155" s="265" t="s">
        <v>4342</v>
      </c>
      <c r="B1155" s="266">
        <f t="shared" si="134"/>
        <v>23.685114</v>
      </c>
      <c r="C1155" s="276">
        <f t="shared" si="88"/>
        <v>1.052671733</v>
      </c>
      <c r="D1155" s="250">
        <f t="shared" si="3"/>
        <v>1.052671733</v>
      </c>
      <c r="E1155" s="251">
        <v>22.5</v>
      </c>
      <c r="F1155" s="251">
        <f t="shared" si="75"/>
        <v>10.286142</v>
      </c>
      <c r="G1155" s="48">
        <f t="shared" si="5"/>
        <v>0.4342872067</v>
      </c>
      <c r="H1155" s="111">
        <f t="shared" si="6"/>
        <v>13.398972</v>
      </c>
      <c r="I1155" s="252">
        <f t="shared" si="126"/>
        <v>0.5657127933</v>
      </c>
      <c r="J1155" s="266">
        <f t="shared" si="135"/>
        <v>23685114</v>
      </c>
      <c r="K1155" s="255">
        <v>2016.0</v>
      </c>
      <c r="L1155" s="254" t="s">
        <v>20</v>
      </c>
      <c r="M1155" s="267"/>
      <c r="N1155" s="267"/>
      <c r="O1155" s="267"/>
      <c r="P1155" s="267">
        <v>71.0</v>
      </c>
      <c r="Q1155" s="255">
        <v>67.0</v>
      </c>
      <c r="R1155" s="298">
        <f t="shared" si="129"/>
        <v>69</v>
      </c>
      <c r="S1155" s="255">
        <v>76.0</v>
      </c>
      <c r="T1155" s="255">
        <v>81.0</v>
      </c>
      <c r="U1155" s="49">
        <f t="shared" si="130"/>
        <v>-5</v>
      </c>
      <c r="V1155" s="33">
        <f t="shared" si="131"/>
        <v>78.5</v>
      </c>
      <c r="W1155" s="291">
        <f t="shared" si="132"/>
        <v>-9.5</v>
      </c>
      <c r="X1155" s="264" t="s">
        <v>1565</v>
      </c>
      <c r="Y1155" s="264" t="s">
        <v>2094</v>
      </c>
      <c r="Z1155" s="264" t="s">
        <v>1534</v>
      </c>
      <c r="AA1155" s="251">
        <f t="shared" si="80"/>
        <v>3.161381</v>
      </c>
      <c r="AB1155" s="266">
        <v>3161381.0</v>
      </c>
      <c r="AC1155" s="266">
        <v>1.0286142E7</v>
      </c>
      <c r="AD1155" s="251">
        <f t="shared" si="116"/>
        <v>13.398972</v>
      </c>
      <c r="AE1155" s="266">
        <v>1.3398972E7</v>
      </c>
      <c r="AF1155" s="252">
        <f t="shared" si="136"/>
        <v>0.1405058222</v>
      </c>
      <c r="AG1155" s="257"/>
      <c r="AH1155" s="257"/>
      <c r="AI1155" s="259" t="s">
        <v>4343</v>
      </c>
      <c r="AJ1155" s="257"/>
    </row>
    <row r="1156" ht="15.75" customHeight="1">
      <c r="A1156" s="297" t="s">
        <v>3565</v>
      </c>
      <c r="B1156" s="266">
        <f t="shared" si="134"/>
        <v>46.1528</v>
      </c>
      <c r="C1156" s="276">
        <f t="shared" si="88"/>
        <v>2.006643478</v>
      </c>
      <c r="D1156" s="250">
        <f t="shared" si="3"/>
        <v>2.006643478</v>
      </c>
      <c r="E1156" s="251">
        <v>23.0</v>
      </c>
      <c r="F1156" s="111">
        <f t="shared" si="75"/>
        <v>15.789389</v>
      </c>
      <c r="G1156" s="48">
        <f t="shared" si="5"/>
        <v>0.3421111829</v>
      </c>
      <c r="H1156" s="111">
        <f t="shared" si="6"/>
        <v>30.363411</v>
      </c>
      <c r="I1156" s="252">
        <f t="shared" si="126"/>
        <v>0.6578888171</v>
      </c>
      <c r="J1156" s="266">
        <f t="shared" si="135"/>
        <v>46152800</v>
      </c>
      <c r="K1156" s="33">
        <v>2016.0</v>
      </c>
      <c r="L1156" s="254" t="s">
        <v>20</v>
      </c>
      <c r="M1156" s="47"/>
      <c r="N1156" s="47"/>
      <c r="O1156" s="47"/>
      <c r="P1156" s="47">
        <v>80.0</v>
      </c>
      <c r="Q1156" s="33">
        <v>54.0</v>
      </c>
      <c r="R1156" s="298">
        <f t="shared" si="129"/>
        <v>67</v>
      </c>
      <c r="S1156" s="33">
        <v>83.0</v>
      </c>
      <c r="T1156" s="33">
        <v>73.0</v>
      </c>
      <c r="U1156" s="49">
        <f t="shared" si="130"/>
        <v>10</v>
      </c>
      <c r="V1156" s="33">
        <f t="shared" si="131"/>
        <v>78</v>
      </c>
      <c r="W1156" s="291">
        <f t="shared" si="132"/>
        <v>-11</v>
      </c>
      <c r="X1156" s="294" t="s">
        <v>1547</v>
      </c>
      <c r="Y1156" s="294" t="s">
        <v>1547</v>
      </c>
      <c r="Z1156" s="270" t="s">
        <v>1529</v>
      </c>
      <c r="AA1156" s="251">
        <f t="shared" si="80"/>
        <v>6.084682</v>
      </c>
      <c r="AB1156" s="49">
        <v>6084682.0</v>
      </c>
      <c r="AC1156" s="49">
        <v>1.5789389E7</v>
      </c>
      <c r="AD1156" s="251">
        <f t="shared" si="116"/>
        <v>30.363411</v>
      </c>
      <c r="AE1156" s="266">
        <v>3.0363411E7</v>
      </c>
      <c r="AF1156" s="252">
        <f t="shared" si="136"/>
        <v>0.2645513913</v>
      </c>
      <c r="AG1156" s="257"/>
      <c r="AH1156" s="257"/>
      <c r="AI1156" s="259" t="s">
        <v>3566</v>
      </c>
      <c r="AJ1156" s="257"/>
    </row>
    <row r="1157" ht="15.75" customHeight="1">
      <c r="A1157" s="265" t="s">
        <v>3786</v>
      </c>
      <c r="B1157" s="266">
        <f t="shared" si="134"/>
        <v>40.663264</v>
      </c>
      <c r="C1157" s="276">
        <f t="shared" si="88"/>
        <v>1.694302667</v>
      </c>
      <c r="D1157" s="250">
        <f t="shared" si="3"/>
        <v>1.694302667</v>
      </c>
      <c r="E1157" s="251">
        <v>24.0</v>
      </c>
      <c r="F1157" s="251">
        <f t="shared" si="75"/>
        <v>40.663264</v>
      </c>
      <c r="G1157" s="48">
        <f t="shared" si="5"/>
        <v>1</v>
      </c>
      <c r="H1157" s="111">
        <f t="shared" si="6"/>
        <v>0</v>
      </c>
      <c r="I1157" s="252">
        <f t="shared" si="126"/>
        <v>0</v>
      </c>
      <c r="J1157" s="266">
        <f t="shared" si="135"/>
        <v>40663264</v>
      </c>
      <c r="K1157" s="255">
        <v>2016.0</v>
      </c>
      <c r="L1157" s="254" t="s">
        <v>20</v>
      </c>
      <c r="M1157" s="267"/>
      <c r="N1157" s="267"/>
      <c r="O1157" s="267"/>
      <c r="P1157" s="267">
        <v>95.0</v>
      </c>
      <c r="Q1157" s="255">
        <v>78.0</v>
      </c>
      <c r="R1157" s="298">
        <f t="shared" si="129"/>
        <v>86.5</v>
      </c>
      <c r="S1157" s="255">
        <v>81.0</v>
      </c>
      <c r="T1157" s="255">
        <v>72.0</v>
      </c>
      <c r="U1157" s="49">
        <f t="shared" si="130"/>
        <v>9</v>
      </c>
      <c r="V1157" s="33">
        <f t="shared" si="131"/>
        <v>76.5</v>
      </c>
      <c r="W1157" s="291">
        <f t="shared" si="132"/>
        <v>10</v>
      </c>
      <c r="X1157" s="264" t="s">
        <v>1547</v>
      </c>
      <c r="Y1157" s="264" t="s">
        <v>1547</v>
      </c>
      <c r="Z1157" s="264" t="s">
        <v>1534</v>
      </c>
      <c r="AA1157" s="251">
        <f t="shared" si="80"/>
        <v>11.60017</v>
      </c>
      <c r="AB1157" s="266">
        <v>1.160017E7</v>
      </c>
      <c r="AC1157" s="266">
        <v>4.0663264E7</v>
      </c>
      <c r="AD1157" s="251">
        <f t="shared" si="116"/>
        <v>0</v>
      </c>
      <c r="AE1157" s="266">
        <v>0.0</v>
      </c>
      <c r="AF1157" s="252">
        <f t="shared" si="136"/>
        <v>0.4833404167</v>
      </c>
      <c r="AG1157" s="257"/>
      <c r="AH1157" s="257"/>
      <c r="AI1157" s="273" t="s">
        <v>3787</v>
      </c>
      <c r="AJ1157" s="257"/>
    </row>
    <row r="1158" ht="15.75" customHeight="1">
      <c r="A1158" s="297" t="s">
        <v>3744</v>
      </c>
      <c r="B1158" s="266">
        <f t="shared" si="134"/>
        <v>43.792859</v>
      </c>
      <c r="C1158" s="276">
        <f t="shared" si="88"/>
        <v>1.75171436</v>
      </c>
      <c r="D1158" s="250">
        <f t="shared" si="3"/>
        <v>1.75171436</v>
      </c>
      <c r="E1158" s="251">
        <v>25.0</v>
      </c>
      <c r="F1158" s="111">
        <f t="shared" si="75"/>
        <v>32.492859</v>
      </c>
      <c r="G1158" s="48">
        <f t="shared" si="5"/>
        <v>0.7419670636</v>
      </c>
      <c r="H1158" s="111">
        <f t="shared" si="6"/>
        <v>11.3</v>
      </c>
      <c r="I1158" s="252">
        <f t="shared" si="126"/>
        <v>0.2580329364</v>
      </c>
      <c r="J1158" s="266">
        <f t="shared" si="135"/>
        <v>43792859</v>
      </c>
      <c r="K1158" s="33">
        <v>2016.0</v>
      </c>
      <c r="L1158" s="254" t="s">
        <v>20</v>
      </c>
      <c r="M1158" s="47"/>
      <c r="N1158" s="47"/>
      <c r="O1158" s="47"/>
      <c r="P1158" s="47">
        <v>7.0</v>
      </c>
      <c r="Q1158" s="33">
        <v>18.0</v>
      </c>
      <c r="R1158" s="298">
        <f t="shared" si="129"/>
        <v>12.5</v>
      </c>
      <c r="S1158" s="33">
        <v>45.0</v>
      </c>
      <c r="T1158" s="33">
        <v>22.0</v>
      </c>
      <c r="U1158" s="49">
        <f t="shared" si="130"/>
        <v>23</v>
      </c>
      <c r="V1158" s="33">
        <f t="shared" si="131"/>
        <v>33.5</v>
      </c>
      <c r="W1158" s="291">
        <f t="shared" si="132"/>
        <v>-21</v>
      </c>
      <c r="X1158" s="264" t="s">
        <v>1605</v>
      </c>
      <c r="Y1158" s="264" t="s">
        <v>1736</v>
      </c>
      <c r="Z1158" s="270" t="s">
        <v>1540</v>
      </c>
      <c r="AA1158" s="251">
        <f t="shared" si="80"/>
        <v>8.369184</v>
      </c>
      <c r="AB1158" s="49">
        <v>8369184.0</v>
      </c>
      <c r="AC1158" s="49">
        <v>3.2492859E7</v>
      </c>
      <c r="AD1158" s="251">
        <f t="shared" si="116"/>
        <v>11.3</v>
      </c>
      <c r="AE1158" s="266">
        <v>1.13E7</v>
      </c>
      <c r="AF1158" s="252">
        <f t="shared" si="136"/>
        <v>0.33476736</v>
      </c>
      <c r="AG1158" s="257"/>
      <c r="AH1158" s="257"/>
      <c r="AI1158" s="259" t="s">
        <v>3745</v>
      </c>
      <c r="AJ1158" s="257"/>
    </row>
    <row r="1159" ht="15.75" customHeight="1">
      <c r="A1159" s="297" t="s">
        <v>4451</v>
      </c>
      <c r="B1159" s="266">
        <f t="shared" si="134"/>
        <v>23.52631</v>
      </c>
      <c r="C1159" s="276">
        <f t="shared" si="88"/>
        <v>0.9410524</v>
      </c>
      <c r="D1159" s="250">
        <f t="shared" si="3"/>
        <v>0.9410524</v>
      </c>
      <c r="E1159" s="251">
        <v>25.0</v>
      </c>
      <c r="F1159" s="111">
        <f t="shared" si="75"/>
        <v>17.356894</v>
      </c>
      <c r="G1159" s="48">
        <f t="shared" si="5"/>
        <v>0.7377652509</v>
      </c>
      <c r="H1159" s="111">
        <f t="shared" si="6"/>
        <v>6.169416</v>
      </c>
      <c r="I1159" s="252">
        <f t="shared" si="126"/>
        <v>0.2622347491</v>
      </c>
      <c r="J1159" s="266">
        <f t="shared" si="135"/>
        <v>23526310</v>
      </c>
      <c r="K1159" s="33">
        <v>2016.0</v>
      </c>
      <c r="L1159" s="254" t="s">
        <v>20</v>
      </c>
      <c r="M1159" s="47"/>
      <c r="N1159" s="47"/>
      <c r="O1159" s="47"/>
      <c r="P1159" s="47">
        <v>31.0</v>
      </c>
      <c r="Q1159" s="33">
        <v>47.0</v>
      </c>
      <c r="R1159" s="298">
        <f t="shared" si="129"/>
        <v>39</v>
      </c>
      <c r="S1159" s="33">
        <v>42.0</v>
      </c>
      <c r="T1159" s="33">
        <v>46.0</v>
      </c>
      <c r="U1159" s="49">
        <f t="shared" si="130"/>
        <v>-4</v>
      </c>
      <c r="V1159" s="33">
        <f t="shared" si="131"/>
        <v>44</v>
      </c>
      <c r="W1159" s="291">
        <f t="shared" si="132"/>
        <v>-5</v>
      </c>
      <c r="X1159" s="294" t="s">
        <v>1558</v>
      </c>
      <c r="Y1159" s="294" t="s">
        <v>1558</v>
      </c>
      <c r="Z1159" s="270" t="s">
        <v>1529</v>
      </c>
      <c r="AA1159" s="251">
        <f t="shared" si="80"/>
        <v>6.541205</v>
      </c>
      <c r="AB1159" s="49">
        <v>6541205.0</v>
      </c>
      <c r="AC1159" s="49">
        <v>1.7356894E7</v>
      </c>
      <c r="AD1159" s="251">
        <f t="shared" si="116"/>
        <v>6.169416</v>
      </c>
      <c r="AE1159" s="266">
        <v>6169416.0</v>
      </c>
      <c r="AF1159" s="252">
        <f t="shared" si="136"/>
        <v>0.2616482</v>
      </c>
      <c r="AG1159" s="257"/>
      <c r="AH1159" s="257"/>
      <c r="AI1159" s="259" t="s">
        <v>1530</v>
      </c>
      <c r="AJ1159" s="257"/>
    </row>
    <row r="1160" ht="15.75" customHeight="1">
      <c r="A1160" s="265" t="s">
        <v>4903</v>
      </c>
      <c r="B1160" s="266">
        <f t="shared" si="134"/>
        <v>3.652206</v>
      </c>
      <c r="C1160" s="276">
        <f t="shared" si="88"/>
        <v>0.14608824</v>
      </c>
      <c r="D1160" s="250">
        <f t="shared" si="3"/>
        <v>0.14608824</v>
      </c>
      <c r="E1160" s="251">
        <v>25.0</v>
      </c>
      <c r="F1160" s="251">
        <f t="shared" si="75"/>
        <v>3.652206</v>
      </c>
      <c r="G1160" s="48">
        <f t="shared" si="5"/>
        <v>1</v>
      </c>
      <c r="H1160" s="111">
        <f t="shared" si="6"/>
        <v>0</v>
      </c>
      <c r="I1160" s="252">
        <f t="shared" si="126"/>
        <v>0</v>
      </c>
      <c r="J1160" s="266">
        <f t="shared" si="135"/>
        <v>3652206</v>
      </c>
      <c r="K1160" s="255">
        <v>2016.0</v>
      </c>
      <c r="L1160" s="254" t="s">
        <v>20</v>
      </c>
      <c r="M1160" s="267"/>
      <c r="N1160" s="267"/>
      <c r="O1160" s="267"/>
      <c r="P1160" s="267">
        <v>55.0</v>
      </c>
      <c r="Q1160" s="255">
        <v>59.0</v>
      </c>
      <c r="R1160" s="298">
        <f t="shared" si="129"/>
        <v>57</v>
      </c>
      <c r="S1160" s="255">
        <v>42.0</v>
      </c>
      <c r="T1160" s="255">
        <v>62.0</v>
      </c>
      <c r="U1160" s="49">
        <f t="shared" si="130"/>
        <v>-20</v>
      </c>
      <c r="V1160" s="33">
        <f t="shared" si="131"/>
        <v>52</v>
      </c>
      <c r="W1160" s="291">
        <f t="shared" si="132"/>
        <v>5</v>
      </c>
      <c r="X1160" s="264" t="s">
        <v>1543</v>
      </c>
      <c r="Y1160" s="264" t="s">
        <v>1626</v>
      </c>
      <c r="Z1160" s="270" t="s">
        <v>1540</v>
      </c>
      <c r="AA1160" s="251">
        <f t="shared" si="80"/>
        <v>1.589625</v>
      </c>
      <c r="AB1160" s="266">
        <v>1589625.0</v>
      </c>
      <c r="AC1160" s="266">
        <v>3652206.0</v>
      </c>
      <c r="AD1160" s="251">
        <f t="shared" si="116"/>
        <v>0</v>
      </c>
      <c r="AE1160" s="266">
        <v>0.0</v>
      </c>
      <c r="AF1160" s="252">
        <f t="shared" si="136"/>
        <v>0.063585</v>
      </c>
      <c r="AG1160" s="257"/>
      <c r="AH1160" s="257"/>
      <c r="AI1160" s="264" t="s">
        <v>1530</v>
      </c>
      <c r="AJ1160" s="257"/>
    </row>
    <row r="1161" ht="15.75" customHeight="1">
      <c r="A1161" s="265" t="s">
        <v>4471</v>
      </c>
      <c r="B1161" s="266">
        <f t="shared" si="134"/>
        <v>23.186709</v>
      </c>
      <c r="C1161" s="276">
        <f t="shared" si="88"/>
        <v>0.8917965</v>
      </c>
      <c r="D1161" s="250">
        <f t="shared" si="3"/>
        <v>0.8917965</v>
      </c>
      <c r="E1161" s="251">
        <v>26.0</v>
      </c>
      <c r="F1161" s="251">
        <f t="shared" si="75"/>
        <v>17.743394</v>
      </c>
      <c r="G1161" s="48">
        <f t="shared" si="5"/>
        <v>0.7652398622</v>
      </c>
      <c r="H1161" s="111">
        <f t="shared" si="6"/>
        <v>5.443315</v>
      </c>
      <c r="I1161" s="252">
        <f t="shared" si="126"/>
        <v>0.2347601378</v>
      </c>
      <c r="J1161" s="266">
        <f t="shared" si="135"/>
        <v>23186709</v>
      </c>
      <c r="K1161" s="255">
        <v>2016.0</v>
      </c>
      <c r="L1161" s="254" t="s">
        <v>20</v>
      </c>
      <c r="M1161" s="267"/>
      <c r="N1161" s="267"/>
      <c r="O1161" s="267"/>
      <c r="P1161" s="267">
        <v>23.0</v>
      </c>
      <c r="Q1161" s="255">
        <v>38.0</v>
      </c>
      <c r="R1161" s="298">
        <f t="shared" si="129"/>
        <v>30.5</v>
      </c>
      <c r="S1161" s="255">
        <v>40.0</v>
      </c>
      <c r="T1161" s="255">
        <v>53.0</v>
      </c>
      <c r="U1161" s="49">
        <f t="shared" si="130"/>
        <v>-13</v>
      </c>
      <c r="V1161" s="33">
        <f t="shared" si="131"/>
        <v>46.5</v>
      </c>
      <c r="W1161" s="291">
        <f t="shared" si="132"/>
        <v>-16</v>
      </c>
      <c r="X1161" s="264" t="s">
        <v>1558</v>
      </c>
      <c r="Y1161" s="264" t="s">
        <v>1558</v>
      </c>
      <c r="Z1161" s="270" t="s">
        <v>1540</v>
      </c>
      <c r="AA1161" s="251">
        <f t="shared" si="80"/>
        <v>6.17668</v>
      </c>
      <c r="AB1161" s="266">
        <v>6176680.0</v>
      </c>
      <c r="AC1161" s="266">
        <v>1.7743394E7</v>
      </c>
      <c r="AD1161" s="251">
        <f t="shared" si="116"/>
        <v>5.443315</v>
      </c>
      <c r="AE1161" s="266">
        <v>5443315.0</v>
      </c>
      <c r="AF1161" s="252">
        <f t="shared" si="136"/>
        <v>0.2375646154</v>
      </c>
      <c r="AG1161" s="257"/>
      <c r="AH1161" s="257"/>
      <c r="AI1161" s="264" t="s">
        <v>1530</v>
      </c>
      <c r="AJ1161" s="257"/>
    </row>
    <row r="1162" ht="15.75" customHeight="1">
      <c r="A1162" s="297" t="s">
        <v>2687</v>
      </c>
      <c r="B1162" s="266">
        <f t="shared" si="134"/>
        <v>93.282604</v>
      </c>
      <c r="C1162" s="276">
        <f t="shared" si="88"/>
        <v>3.454911259</v>
      </c>
      <c r="D1162" s="250">
        <f t="shared" si="3"/>
        <v>3.454911259</v>
      </c>
      <c r="E1162" s="251">
        <v>27.0</v>
      </c>
      <c r="F1162" s="111">
        <f t="shared" si="75"/>
        <v>41.012075</v>
      </c>
      <c r="G1162" s="48">
        <f t="shared" si="5"/>
        <v>0.4396540538</v>
      </c>
      <c r="H1162" s="111">
        <f t="shared" si="6"/>
        <v>52.270529</v>
      </c>
      <c r="I1162" s="252">
        <f t="shared" si="126"/>
        <v>0.5603459462</v>
      </c>
      <c r="J1162" s="266">
        <f t="shared" si="135"/>
        <v>93282604</v>
      </c>
      <c r="K1162" s="33">
        <v>2016.0</v>
      </c>
      <c r="L1162" s="254" t="s">
        <v>20</v>
      </c>
      <c r="M1162" s="47"/>
      <c r="N1162" s="47"/>
      <c r="O1162" s="47"/>
      <c r="P1162" s="47">
        <v>58.0</v>
      </c>
      <c r="Q1162" s="33">
        <v>55.0</v>
      </c>
      <c r="R1162" s="298">
        <f t="shared" si="129"/>
        <v>56.5</v>
      </c>
      <c r="S1162" s="33">
        <v>53.0</v>
      </c>
      <c r="T1162" s="33">
        <v>66.0</v>
      </c>
      <c r="U1162" s="49">
        <f t="shared" si="130"/>
        <v>-13</v>
      </c>
      <c r="V1162" s="33">
        <f t="shared" si="131"/>
        <v>59.5</v>
      </c>
      <c r="W1162" s="291">
        <f t="shared" si="132"/>
        <v>-3</v>
      </c>
      <c r="X1162" s="270" t="s">
        <v>1527</v>
      </c>
      <c r="Y1162" s="270" t="s">
        <v>1527</v>
      </c>
      <c r="Z1162" s="270" t="s">
        <v>1540</v>
      </c>
      <c r="AA1162" s="251">
        <f t="shared" si="80"/>
        <v>14.788157</v>
      </c>
      <c r="AB1162" s="49">
        <v>1.4788157E7</v>
      </c>
      <c r="AC1162" s="49">
        <v>4.1012075E7</v>
      </c>
      <c r="AD1162" s="251">
        <f t="shared" si="116"/>
        <v>52.270529</v>
      </c>
      <c r="AE1162" s="266">
        <v>5.2270529E7</v>
      </c>
      <c r="AF1162" s="252">
        <f t="shared" si="136"/>
        <v>0.5477095185</v>
      </c>
      <c r="AG1162" s="257"/>
      <c r="AH1162" s="257"/>
      <c r="AI1162" s="259" t="s">
        <v>2688</v>
      </c>
      <c r="AJ1162" s="257"/>
    </row>
    <row r="1163" ht="15.75" customHeight="1">
      <c r="A1163" s="297" t="s">
        <v>2624</v>
      </c>
      <c r="B1163" s="266">
        <f t="shared" si="134"/>
        <v>100.291025</v>
      </c>
      <c r="C1163" s="276">
        <f t="shared" si="88"/>
        <v>3.581822321</v>
      </c>
      <c r="D1163" s="250">
        <f t="shared" si="3"/>
        <v>3.581822321</v>
      </c>
      <c r="E1163" s="251">
        <v>28.0</v>
      </c>
      <c r="F1163" s="111">
        <f t="shared" si="75"/>
        <v>37.204389</v>
      </c>
      <c r="G1163" s="48">
        <f t="shared" si="5"/>
        <v>0.3709642912</v>
      </c>
      <c r="H1163" s="111">
        <f t="shared" si="6"/>
        <v>63.086636</v>
      </c>
      <c r="I1163" s="252">
        <f t="shared" si="126"/>
        <v>0.6290357088</v>
      </c>
      <c r="J1163" s="266">
        <f t="shared" si="135"/>
        <v>100291025</v>
      </c>
      <c r="K1163" s="33">
        <v>2016.0</v>
      </c>
      <c r="L1163" s="254" t="s">
        <v>20</v>
      </c>
      <c r="M1163" s="47"/>
      <c r="N1163" s="47"/>
      <c r="O1163" s="47"/>
      <c r="P1163" s="47">
        <v>88.0</v>
      </c>
      <c r="Q1163" s="33">
        <v>81.0</v>
      </c>
      <c r="R1163" s="298">
        <f t="shared" si="129"/>
        <v>84.5</v>
      </c>
      <c r="S1163" s="33">
        <v>88.0</v>
      </c>
      <c r="T1163" s="33">
        <v>82.0</v>
      </c>
      <c r="U1163" s="49">
        <f t="shared" si="130"/>
        <v>6</v>
      </c>
      <c r="V1163" s="33">
        <f t="shared" si="131"/>
        <v>85</v>
      </c>
      <c r="W1163" s="291">
        <f t="shared" si="132"/>
        <v>-0.5</v>
      </c>
      <c r="X1163" s="294" t="s">
        <v>1547</v>
      </c>
      <c r="Y1163" s="294" t="s">
        <v>1547</v>
      </c>
      <c r="Z1163" s="270" t="s">
        <v>1529</v>
      </c>
      <c r="AA1163" s="251">
        <f t="shared" si="80"/>
        <v>10.531026</v>
      </c>
      <c r="AB1163" s="49">
        <v>1.0531026E7</v>
      </c>
      <c r="AC1163" s="49">
        <v>3.7204389E7</v>
      </c>
      <c r="AD1163" s="251">
        <f t="shared" si="116"/>
        <v>63.086636</v>
      </c>
      <c r="AE1163" s="266">
        <v>6.3086636E7</v>
      </c>
      <c r="AF1163" s="252">
        <f t="shared" si="136"/>
        <v>0.3761080714</v>
      </c>
      <c r="AG1163" s="264" t="s">
        <v>1608</v>
      </c>
      <c r="AH1163" s="264" t="s">
        <v>2625</v>
      </c>
      <c r="AI1163" s="259" t="s">
        <v>2626</v>
      </c>
      <c r="AJ1163" s="257"/>
    </row>
    <row r="1164" ht="15.75" customHeight="1">
      <c r="A1164" s="297" t="s">
        <v>4671</v>
      </c>
      <c r="B1164" s="266">
        <f t="shared" si="134"/>
        <v>16.374328</v>
      </c>
      <c r="C1164" s="276">
        <f t="shared" si="88"/>
        <v>0.5847974286</v>
      </c>
      <c r="D1164" s="250">
        <f t="shared" si="3"/>
        <v>0.5847974286</v>
      </c>
      <c r="E1164" s="251">
        <v>28.0</v>
      </c>
      <c r="F1164" s="111">
        <f t="shared" si="75"/>
        <v>10.907291</v>
      </c>
      <c r="G1164" s="48">
        <f t="shared" si="5"/>
        <v>0.6661214433</v>
      </c>
      <c r="H1164" s="111">
        <f t="shared" si="6"/>
        <v>5.467037</v>
      </c>
      <c r="I1164" s="252">
        <f t="shared" si="126"/>
        <v>0.3338785567</v>
      </c>
      <c r="J1164" s="266">
        <f t="shared" si="135"/>
        <v>16374328</v>
      </c>
      <c r="K1164" s="33">
        <v>2016.0</v>
      </c>
      <c r="L1164" s="254" t="s">
        <v>20</v>
      </c>
      <c r="M1164" s="47"/>
      <c r="N1164" s="47"/>
      <c r="O1164" s="47"/>
      <c r="P1164" s="47">
        <v>42.0</v>
      </c>
      <c r="Q1164" s="33">
        <v>45.0</v>
      </c>
      <c r="R1164" s="298">
        <f t="shared" si="129"/>
        <v>43.5</v>
      </c>
      <c r="S1164" s="33">
        <v>46.0</v>
      </c>
      <c r="T1164" s="33">
        <v>57.0</v>
      </c>
      <c r="U1164" s="49">
        <f t="shared" si="130"/>
        <v>-11</v>
      </c>
      <c r="V1164" s="33">
        <f t="shared" si="131"/>
        <v>51.5</v>
      </c>
      <c r="W1164" s="291">
        <f t="shared" si="132"/>
        <v>-8</v>
      </c>
      <c r="X1164" s="294" t="s">
        <v>1558</v>
      </c>
      <c r="Y1164" s="294" t="s">
        <v>1558</v>
      </c>
      <c r="Z1164" s="270" t="s">
        <v>1534</v>
      </c>
      <c r="AA1164" s="251">
        <f t="shared" si="80"/>
        <v>5.32424</v>
      </c>
      <c r="AB1164" s="49">
        <v>5324240.0</v>
      </c>
      <c r="AC1164" s="49">
        <v>1.0907291E7</v>
      </c>
      <c r="AD1164" s="251">
        <f t="shared" si="116"/>
        <v>5.467037</v>
      </c>
      <c r="AE1164" s="266">
        <v>5467037.0</v>
      </c>
      <c r="AF1164" s="252">
        <f t="shared" si="136"/>
        <v>0.1901514286</v>
      </c>
      <c r="AG1164" s="257"/>
      <c r="AH1164" s="257"/>
      <c r="AI1164" s="259" t="s">
        <v>4672</v>
      </c>
      <c r="AJ1164" s="257"/>
    </row>
    <row r="1165" ht="15.75" customHeight="1">
      <c r="A1165" s="297" t="s">
        <v>3071</v>
      </c>
      <c r="B1165" s="266">
        <f t="shared" si="134"/>
        <v>78.636257</v>
      </c>
      <c r="C1165" s="276">
        <f t="shared" si="88"/>
        <v>2.711595069</v>
      </c>
      <c r="D1165" s="250">
        <f t="shared" si="3"/>
        <v>2.711595069</v>
      </c>
      <c r="E1165" s="251">
        <v>29.0</v>
      </c>
      <c r="F1165" s="111">
        <f t="shared" si="75"/>
        <v>63.07756</v>
      </c>
      <c r="G1165" s="48">
        <f t="shared" si="5"/>
        <v>0.8021434693</v>
      </c>
      <c r="H1165" s="111">
        <f t="shared" si="6"/>
        <v>15.558697</v>
      </c>
      <c r="I1165" s="252">
        <f t="shared" si="126"/>
        <v>0.1978565307</v>
      </c>
      <c r="J1165" s="266">
        <f t="shared" si="135"/>
        <v>78636257</v>
      </c>
      <c r="K1165" s="33">
        <v>2016.0</v>
      </c>
      <c r="L1165" s="254" t="s">
        <v>20</v>
      </c>
      <c r="M1165" s="47"/>
      <c r="N1165" s="47"/>
      <c r="O1165" s="47"/>
      <c r="P1165" s="47">
        <v>23.0</v>
      </c>
      <c r="Q1165" s="33">
        <v>40.0</v>
      </c>
      <c r="R1165" s="298">
        <f t="shared" si="129"/>
        <v>31.5</v>
      </c>
      <c r="S1165" s="33">
        <v>39.0</v>
      </c>
      <c r="T1165" s="33">
        <v>44.0</v>
      </c>
      <c r="U1165" s="49">
        <f t="shared" si="130"/>
        <v>-5</v>
      </c>
      <c r="V1165" s="33">
        <f t="shared" si="131"/>
        <v>41.5</v>
      </c>
      <c r="W1165" s="291">
        <f t="shared" si="132"/>
        <v>-10</v>
      </c>
      <c r="X1165" s="294" t="s">
        <v>1558</v>
      </c>
      <c r="Y1165" s="294" t="s">
        <v>1558</v>
      </c>
      <c r="Z1165" s="270" t="s">
        <v>1540</v>
      </c>
      <c r="AA1165" s="251">
        <f t="shared" si="80"/>
        <v>23.586645</v>
      </c>
      <c r="AB1165" s="49">
        <v>2.3586645E7</v>
      </c>
      <c r="AC1165" s="49">
        <v>6.307756E7</v>
      </c>
      <c r="AD1165" s="251">
        <f t="shared" si="116"/>
        <v>15.558697</v>
      </c>
      <c r="AE1165" s="266">
        <v>1.5558697E7</v>
      </c>
      <c r="AF1165" s="252">
        <f t="shared" si="136"/>
        <v>0.8133325862</v>
      </c>
      <c r="AG1165" s="257"/>
      <c r="AH1165" s="257"/>
      <c r="AI1165" s="259" t="s">
        <v>3072</v>
      </c>
      <c r="AJ1165" s="257"/>
    </row>
    <row r="1166" ht="15.75" customHeight="1">
      <c r="A1166" s="297" t="s">
        <v>3930</v>
      </c>
      <c r="B1166" s="266">
        <f t="shared" si="134"/>
        <v>44.323273</v>
      </c>
      <c r="C1166" s="276">
        <f t="shared" si="88"/>
        <v>1.528388724</v>
      </c>
      <c r="D1166" s="250">
        <f t="shared" si="3"/>
        <v>1.528388724</v>
      </c>
      <c r="E1166" s="251">
        <v>29.0</v>
      </c>
      <c r="F1166" s="111">
        <f t="shared" si="75"/>
        <v>27.38377</v>
      </c>
      <c r="G1166" s="48">
        <f t="shared" si="5"/>
        <v>0.6178192211</v>
      </c>
      <c r="H1166" s="111">
        <f t="shared" si="6"/>
        <v>16.939503</v>
      </c>
      <c r="I1166" s="252">
        <f t="shared" si="126"/>
        <v>0.3821807789</v>
      </c>
      <c r="J1166" s="266">
        <f t="shared" si="135"/>
        <v>44323273</v>
      </c>
      <c r="K1166" s="33">
        <v>2016.0</v>
      </c>
      <c r="L1166" s="254" t="s">
        <v>20</v>
      </c>
      <c r="M1166" s="47"/>
      <c r="N1166" s="47"/>
      <c r="O1166" s="47"/>
      <c r="P1166" s="47">
        <v>87.0</v>
      </c>
      <c r="Q1166" s="33">
        <v>71.0</v>
      </c>
      <c r="R1166" s="298">
        <f t="shared" si="129"/>
        <v>79</v>
      </c>
      <c r="S1166" s="33">
        <v>74.0</v>
      </c>
      <c r="T1166" s="33">
        <v>72.0</v>
      </c>
      <c r="U1166" s="49">
        <f t="shared" si="130"/>
        <v>2</v>
      </c>
      <c r="V1166" s="33">
        <f t="shared" si="131"/>
        <v>73</v>
      </c>
      <c r="W1166" s="291">
        <f t="shared" si="132"/>
        <v>6</v>
      </c>
      <c r="X1166" s="294" t="s">
        <v>1547</v>
      </c>
      <c r="Y1166" s="294" t="s">
        <v>1547</v>
      </c>
      <c r="Z1166" s="270" t="s">
        <v>1529</v>
      </c>
      <c r="AA1166" s="251">
        <f t="shared" si="80"/>
        <v>6.601313</v>
      </c>
      <c r="AB1166" s="49">
        <v>6601313.0</v>
      </c>
      <c r="AC1166" s="49">
        <v>2.738377E7</v>
      </c>
      <c r="AD1166" s="251">
        <f t="shared" si="116"/>
        <v>16.939503</v>
      </c>
      <c r="AE1166" s="266">
        <v>1.6939503E7</v>
      </c>
      <c r="AF1166" s="252">
        <f t="shared" si="136"/>
        <v>0.2276314828</v>
      </c>
      <c r="AG1166" s="257"/>
      <c r="AH1166" s="257"/>
      <c r="AI1166" s="259" t="s">
        <v>3931</v>
      </c>
      <c r="AJ1166" s="257"/>
    </row>
    <row r="1167" ht="15.75" customHeight="1">
      <c r="A1167" s="265" t="s">
        <v>512</v>
      </c>
      <c r="B1167" s="266">
        <f t="shared" si="134"/>
        <v>66.722894</v>
      </c>
      <c r="C1167" s="276">
        <f t="shared" si="88"/>
        <v>2.224096467</v>
      </c>
      <c r="D1167" s="250">
        <f t="shared" si="3"/>
        <v>2.224096467</v>
      </c>
      <c r="E1167" s="251">
        <v>30.0</v>
      </c>
      <c r="F1167" s="251">
        <f t="shared" si="75"/>
        <v>38.922894</v>
      </c>
      <c r="G1167" s="48">
        <f t="shared" si="5"/>
        <v>0.5833514056</v>
      </c>
      <c r="H1167" s="111">
        <f t="shared" si="6"/>
        <v>27.8</v>
      </c>
      <c r="I1167" s="252">
        <f t="shared" si="126"/>
        <v>0.4166485944</v>
      </c>
      <c r="J1167" s="266">
        <f t="shared" si="135"/>
        <v>66722894</v>
      </c>
      <c r="K1167" s="255">
        <v>2016.0</v>
      </c>
      <c r="L1167" s="254" t="s">
        <v>20</v>
      </c>
      <c r="M1167" s="267"/>
      <c r="N1167" s="267"/>
      <c r="O1167" s="267"/>
      <c r="P1167" s="267">
        <v>92.0</v>
      </c>
      <c r="Q1167" s="255">
        <v>93.0</v>
      </c>
      <c r="R1167" s="298">
        <f t="shared" si="129"/>
        <v>92.5</v>
      </c>
      <c r="S1167" s="255">
        <v>89.0</v>
      </c>
      <c r="T1167" s="255">
        <v>89.0</v>
      </c>
      <c r="U1167" s="49">
        <f t="shared" si="130"/>
        <v>0</v>
      </c>
      <c r="V1167" s="33">
        <f t="shared" si="131"/>
        <v>89</v>
      </c>
      <c r="W1167" s="291">
        <f t="shared" si="132"/>
        <v>3.5</v>
      </c>
      <c r="X1167" s="264" t="s">
        <v>2285</v>
      </c>
      <c r="Y1167" s="264" t="s">
        <v>2285</v>
      </c>
      <c r="Z1167" s="270" t="s">
        <v>1540</v>
      </c>
      <c r="AA1167" s="251">
        <f t="shared" si="80"/>
        <v>9.242782</v>
      </c>
      <c r="AB1167" s="266">
        <v>9242782.0</v>
      </c>
      <c r="AC1167" s="266">
        <v>3.8922894E7</v>
      </c>
      <c r="AD1167" s="251">
        <f t="shared" si="116"/>
        <v>27.8</v>
      </c>
      <c r="AE1167" s="266">
        <v>2.78E7</v>
      </c>
      <c r="AF1167" s="252">
        <f t="shared" si="136"/>
        <v>0.3080927333</v>
      </c>
      <c r="AG1167" s="257"/>
      <c r="AH1167" s="257"/>
      <c r="AI1167" s="259" t="s">
        <v>3393</v>
      </c>
      <c r="AJ1167" s="257"/>
    </row>
    <row r="1168" ht="15.75" customHeight="1">
      <c r="A1168" s="297" t="s">
        <v>3978</v>
      </c>
      <c r="B1168" s="266">
        <f t="shared" si="134"/>
        <v>44.224244</v>
      </c>
      <c r="C1168" s="276">
        <f t="shared" si="88"/>
        <v>1.474141467</v>
      </c>
      <c r="D1168" s="250">
        <f t="shared" si="3"/>
        <v>1.474141467</v>
      </c>
      <c r="E1168" s="251">
        <v>30.0</v>
      </c>
      <c r="F1168" s="111">
        <f t="shared" si="75"/>
        <v>19.700032</v>
      </c>
      <c r="G1168" s="48">
        <f t="shared" si="5"/>
        <v>0.4454577449</v>
      </c>
      <c r="H1168" s="111">
        <f t="shared" si="6"/>
        <v>24.524212</v>
      </c>
      <c r="I1168" s="252">
        <f t="shared" si="126"/>
        <v>0.5545422551</v>
      </c>
      <c r="J1168" s="266">
        <f t="shared" si="135"/>
        <v>44224244</v>
      </c>
      <c r="K1168" s="33">
        <v>2016.0</v>
      </c>
      <c r="L1168" s="254" t="s">
        <v>20</v>
      </c>
      <c r="M1168" s="47"/>
      <c r="N1168" s="47"/>
      <c r="O1168" s="47"/>
      <c r="P1168" s="47">
        <v>11.0</v>
      </c>
      <c r="Q1168" s="33">
        <v>11.0</v>
      </c>
      <c r="R1168" s="298">
        <f t="shared" si="129"/>
        <v>11</v>
      </c>
      <c r="S1168" s="33">
        <v>43.0</v>
      </c>
      <c r="T1168" s="33">
        <v>25.0</v>
      </c>
      <c r="U1168" s="49">
        <f t="shared" si="130"/>
        <v>18</v>
      </c>
      <c r="V1168" s="33">
        <f t="shared" si="131"/>
        <v>34</v>
      </c>
      <c r="W1168" s="291">
        <f t="shared" si="132"/>
        <v>-23</v>
      </c>
      <c r="X1168" s="294" t="s">
        <v>1558</v>
      </c>
      <c r="Y1168" s="294" t="s">
        <v>1558</v>
      </c>
      <c r="Z1168" s="270" t="s">
        <v>1540</v>
      </c>
      <c r="AA1168" s="251">
        <f t="shared" si="80"/>
        <v>0.028387</v>
      </c>
      <c r="AB1168" s="49">
        <v>28387.0</v>
      </c>
      <c r="AC1168" s="49">
        <v>1.9700032E7</v>
      </c>
      <c r="AD1168" s="251">
        <f t="shared" si="116"/>
        <v>24.524212</v>
      </c>
      <c r="AE1168" s="266">
        <v>2.4524212E7</v>
      </c>
      <c r="AF1168" s="252">
        <f t="shared" si="136"/>
        <v>0.0009462333333</v>
      </c>
      <c r="AG1168" s="257"/>
      <c r="AH1168" s="257"/>
      <c r="AI1168" s="259" t="s">
        <v>3979</v>
      </c>
      <c r="AJ1168" s="257"/>
    </row>
    <row r="1169" ht="15.75" customHeight="1">
      <c r="A1169" s="297" t="s">
        <v>4237</v>
      </c>
      <c r="B1169" s="266">
        <f t="shared" si="134"/>
        <v>35.198502</v>
      </c>
      <c r="C1169" s="276">
        <f t="shared" si="88"/>
        <v>1.1732834</v>
      </c>
      <c r="D1169" s="250">
        <f t="shared" si="3"/>
        <v>1.1732834</v>
      </c>
      <c r="E1169" s="251">
        <v>30.0</v>
      </c>
      <c r="F1169" s="111">
        <f t="shared" si="75"/>
        <v>11.103205</v>
      </c>
      <c r="G1169" s="48">
        <f t="shared" si="5"/>
        <v>0.3154453846</v>
      </c>
      <c r="H1169" s="111">
        <f t="shared" si="6"/>
        <v>31.909548</v>
      </c>
      <c r="I1169" s="252">
        <f t="shared" si="126"/>
        <v>0.9065598303</v>
      </c>
      <c r="J1169" s="266">
        <f>AE1170+AC1169</f>
        <v>35198502</v>
      </c>
      <c r="K1169" s="33">
        <v>2016.0</v>
      </c>
      <c r="L1169" s="254" t="s">
        <v>20</v>
      </c>
      <c r="M1169" s="47"/>
      <c r="N1169" s="47"/>
      <c r="O1169" s="47"/>
      <c r="P1169" s="47">
        <v>70.0</v>
      </c>
      <c r="Q1169" s="33">
        <v>64.0</v>
      </c>
      <c r="R1169" s="298">
        <f t="shared" si="129"/>
        <v>67</v>
      </c>
      <c r="S1169" s="33">
        <v>60.0</v>
      </c>
      <c r="T1169" s="33">
        <v>69.0</v>
      </c>
      <c r="U1169" s="49">
        <f t="shared" si="130"/>
        <v>-9</v>
      </c>
      <c r="V1169" s="33">
        <f t="shared" si="131"/>
        <v>64.5</v>
      </c>
      <c r="W1169" s="291">
        <f t="shared" si="132"/>
        <v>2.5</v>
      </c>
      <c r="X1169" s="294" t="s">
        <v>1547</v>
      </c>
      <c r="Y1169" s="294" t="s">
        <v>1547</v>
      </c>
      <c r="Z1169" s="270" t="s">
        <v>1540</v>
      </c>
      <c r="AA1169" s="251">
        <f t="shared" si="80"/>
        <v>0.359289</v>
      </c>
      <c r="AB1169" s="49">
        <v>359289.0</v>
      </c>
      <c r="AC1169" s="49">
        <v>1.1103205E7</v>
      </c>
      <c r="AD1169" s="251">
        <f>AE1170/1000000</f>
        <v>24.095297</v>
      </c>
      <c r="AE1169" s="266">
        <v>3.1909548E7</v>
      </c>
      <c r="AF1169" s="252">
        <f t="shared" si="136"/>
        <v>0.0119763</v>
      </c>
      <c r="AG1169" s="257"/>
      <c r="AH1169" s="257"/>
      <c r="AI1169" s="259" t="s">
        <v>4238</v>
      </c>
      <c r="AJ1169" s="257"/>
    </row>
    <row r="1170" ht="15.75" customHeight="1">
      <c r="A1170" s="297" t="s">
        <v>4193</v>
      </c>
      <c r="B1170" s="266">
        <f t="shared" si="134"/>
        <v>38.803993</v>
      </c>
      <c r="C1170" s="276">
        <f t="shared" si="88"/>
        <v>1.212624781</v>
      </c>
      <c r="D1170" s="250">
        <f t="shared" si="3"/>
        <v>1.212624781</v>
      </c>
      <c r="E1170" s="251">
        <v>32.0</v>
      </c>
      <c r="F1170" s="111">
        <f t="shared" si="75"/>
        <v>14.708696</v>
      </c>
      <c r="G1170" s="48">
        <f t="shared" si="5"/>
        <v>0.379051094</v>
      </c>
      <c r="H1170" s="111">
        <f t="shared" si="6"/>
        <v>24.095297</v>
      </c>
      <c r="I1170" s="252">
        <f t="shared" si="126"/>
        <v>0.620948906</v>
      </c>
      <c r="J1170" s="266">
        <f t="shared" ref="J1170:J1223" si="137">AE1170+AC1170</f>
        <v>38803993</v>
      </c>
      <c r="K1170" s="33">
        <v>2016.0</v>
      </c>
      <c r="L1170" s="254" t="s">
        <v>20</v>
      </c>
      <c r="M1170" s="47"/>
      <c r="N1170" s="47"/>
      <c r="O1170" s="47"/>
      <c r="P1170" s="47">
        <v>30.0</v>
      </c>
      <c r="Q1170" s="33">
        <v>37.0</v>
      </c>
      <c r="R1170" s="298">
        <f t="shared" si="129"/>
        <v>33.5</v>
      </c>
      <c r="S1170" s="33">
        <v>49.0</v>
      </c>
      <c r="T1170" s="33">
        <v>77.0</v>
      </c>
      <c r="U1170" s="49">
        <f t="shared" si="130"/>
        <v>-28</v>
      </c>
      <c r="V1170" s="33">
        <f t="shared" si="131"/>
        <v>63</v>
      </c>
      <c r="W1170" s="291">
        <f t="shared" si="132"/>
        <v>-29.5</v>
      </c>
      <c r="X1170" s="294" t="s">
        <v>1537</v>
      </c>
      <c r="Y1170" s="294" t="s">
        <v>1537</v>
      </c>
      <c r="Z1170" s="270" t="s">
        <v>1540</v>
      </c>
      <c r="AA1170" s="251">
        <f t="shared" si="80"/>
        <v>5.767278</v>
      </c>
      <c r="AB1170" s="49">
        <v>5767278.0</v>
      </c>
      <c r="AC1170" s="49">
        <v>1.4708696E7</v>
      </c>
      <c r="AD1170" s="251">
        <f t="shared" ref="AD1170:AD1394" si="138">AE1170/1000000</f>
        <v>24.095297</v>
      </c>
      <c r="AE1170" s="266">
        <v>2.4095297E7</v>
      </c>
      <c r="AF1170" s="252">
        <f t="shared" si="136"/>
        <v>0.1802274375</v>
      </c>
      <c r="AG1170" s="257"/>
      <c r="AH1170" s="257"/>
      <c r="AI1170" s="259" t="s">
        <v>4194</v>
      </c>
      <c r="AJ1170" s="257"/>
    </row>
    <row r="1171" ht="15.75" customHeight="1">
      <c r="A1171" s="297" t="s">
        <v>3314</v>
      </c>
      <c r="B1171" s="266">
        <f t="shared" si="134"/>
        <v>77.068246</v>
      </c>
      <c r="C1171" s="276">
        <f t="shared" si="88"/>
        <v>2.335401394</v>
      </c>
      <c r="D1171" s="250">
        <f t="shared" si="3"/>
        <v>2.335401394</v>
      </c>
      <c r="E1171" s="251">
        <v>33.0</v>
      </c>
      <c r="F1171" s="111">
        <f t="shared" si="75"/>
        <v>46.009673</v>
      </c>
      <c r="G1171" s="48">
        <f t="shared" si="5"/>
        <v>0.5969990935</v>
      </c>
      <c r="H1171" s="111">
        <f t="shared" si="6"/>
        <v>31.058573</v>
      </c>
      <c r="I1171" s="252">
        <f t="shared" si="126"/>
        <v>0.4030009065</v>
      </c>
      <c r="J1171" s="266">
        <f t="shared" si="137"/>
        <v>77068246</v>
      </c>
      <c r="K1171" s="33">
        <v>2016.0</v>
      </c>
      <c r="L1171" s="254" t="s">
        <v>20</v>
      </c>
      <c r="M1171" s="47"/>
      <c r="N1171" s="47"/>
      <c r="O1171" s="47"/>
      <c r="P1171" s="47">
        <v>36.0</v>
      </c>
      <c r="Q1171" s="33">
        <v>51.0</v>
      </c>
      <c r="R1171" s="298">
        <f t="shared" si="129"/>
        <v>43.5</v>
      </c>
      <c r="S1171" s="33">
        <v>56.0</v>
      </c>
      <c r="T1171" s="33">
        <v>61.0</v>
      </c>
      <c r="U1171" s="49">
        <f t="shared" si="130"/>
        <v>-5</v>
      </c>
      <c r="V1171" s="33">
        <f t="shared" si="131"/>
        <v>58.5</v>
      </c>
      <c r="W1171" s="291">
        <f t="shared" si="132"/>
        <v>-15</v>
      </c>
      <c r="X1171" s="294" t="s">
        <v>1558</v>
      </c>
      <c r="Y1171" s="294" t="s">
        <v>1558</v>
      </c>
      <c r="Z1171" s="270" t="s">
        <v>1540</v>
      </c>
      <c r="AA1171" s="251">
        <f t="shared" si="80"/>
        <v>16.62817</v>
      </c>
      <c r="AB1171" s="49">
        <v>1.662817E7</v>
      </c>
      <c r="AC1171" s="49">
        <v>4.6009673E7</v>
      </c>
      <c r="AD1171" s="251">
        <f t="shared" si="138"/>
        <v>31.058573</v>
      </c>
      <c r="AE1171" s="266">
        <v>3.1058573E7</v>
      </c>
      <c r="AF1171" s="252">
        <f t="shared" si="136"/>
        <v>0.5038839394</v>
      </c>
      <c r="AG1171" s="257"/>
      <c r="AH1171" s="257"/>
      <c r="AI1171" s="259" t="s">
        <v>3315</v>
      </c>
      <c r="AJ1171" s="257"/>
    </row>
    <row r="1172" ht="15.75" customHeight="1">
      <c r="A1172" s="292" t="s">
        <v>2180</v>
      </c>
      <c r="B1172" s="266">
        <f t="shared" si="134"/>
        <v>184.155173</v>
      </c>
      <c r="C1172" s="276">
        <f t="shared" si="88"/>
        <v>5.261576371</v>
      </c>
      <c r="D1172" s="250">
        <f t="shared" si="3"/>
        <v>5.261576371</v>
      </c>
      <c r="E1172" s="251">
        <v>35.0</v>
      </c>
      <c r="F1172" s="111">
        <f t="shared" si="75"/>
        <v>24.139805</v>
      </c>
      <c r="G1172" s="48">
        <f t="shared" si="5"/>
        <v>0.1310840451</v>
      </c>
      <c r="H1172" s="111">
        <f t="shared" si="6"/>
        <v>160.015368</v>
      </c>
      <c r="I1172" s="252">
        <f t="shared" si="126"/>
        <v>0.8689159549</v>
      </c>
      <c r="J1172" s="266">
        <f t="shared" si="137"/>
        <v>184155173</v>
      </c>
      <c r="K1172" s="33">
        <v>2016.0</v>
      </c>
      <c r="L1172" s="254" t="s">
        <v>20</v>
      </c>
      <c r="M1172" s="47"/>
      <c r="N1172" s="47"/>
      <c r="O1172" s="47"/>
      <c r="P1172" s="47">
        <v>77.0</v>
      </c>
      <c r="Q1172" s="33">
        <v>59.0</v>
      </c>
      <c r="R1172" s="298">
        <f t="shared" si="129"/>
        <v>68</v>
      </c>
      <c r="S1172" s="33">
        <v>75.0</v>
      </c>
      <c r="T1172" s="33">
        <v>72.0</v>
      </c>
      <c r="U1172" s="49">
        <f t="shared" si="130"/>
        <v>3</v>
      </c>
      <c r="V1172" s="33">
        <f t="shared" si="131"/>
        <v>73.5</v>
      </c>
      <c r="W1172" s="291">
        <f t="shared" si="132"/>
        <v>-5.5</v>
      </c>
      <c r="X1172" s="264" t="s">
        <v>1605</v>
      </c>
      <c r="Y1172" s="264" t="s">
        <v>1736</v>
      </c>
      <c r="Z1172" s="270" t="s">
        <v>1550</v>
      </c>
      <c r="AA1172" s="251">
        <f t="shared" si="80"/>
        <v>8.571785</v>
      </c>
      <c r="AB1172" s="49">
        <v>8571785.0</v>
      </c>
      <c r="AC1172" s="49">
        <v>2.4139805E7</v>
      </c>
      <c r="AD1172" s="251">
        <f t="shared" si="138"/>
        <v>160.015368</v>
      </c>
      <c r="AE1172" s="266">
        <v>1.60015368E8</v>
      </c>
      <c r="AF1172" s="252">
        <f t="shared" si="136"/>
        <v>0.2449081429</v>
      </c>
      <c r="AG1172" s="257"/>
      <c r="AH1172" s="257"/>
      <c r="AI1172" s="259" t="s">
        <v>2181</v>
      </c>
      <c r="AJ1172" s="257"/>
    </row>
    <row r="1173" ht="15.75" customHeight="1">
      <c r="A1173" s="297" t="s">
        <v>2875</v>
      </c>
      <c r="B1173" s="266">
        <f t="shared" si="134"/>
        <v>107.892074</v>
      </c>
      <c r="C1173" s="276">
        <f t="shared" si="88"/>
        <v>3.082630686</v>
      </c>
      <c r="D1173" s="250">
        <f t="shared" si="3"/>
        <v>3.082630686</v>
      </c>
      <c r="E1173" s="251">
        <v>35.0</v>
      </c>
      <c r="F1173" s="111">
        <f t="shared" si="75"/>
        <v>55.34073</v>
      </c>
      <c r="G1173" s="48">
        <f t="shared" si="5"/>
        <v>0.512926742</v>
      </c>
      <c r="H1173" s="111">
        <f t="shared" si="6"/>
        <v>52.551344</v>
      </c>
      <c r="I1173" s="252">
        <f t="shared" si="126"/>
        <v>0.487073258</v>
      </c>
      <c r="J1173" s="266">
        <f t="shared" si="137"/>
        <v>107892074</v>
      </c>
      <c r="K1173" s="33">
        <v>2016.0</v>
      </c>
      <c r="L1173" s="254" t="s">
        <v>20</v>
      </c>
      <c r="M1173" s="47"/>
      <c r="N1173" s="47"/>
      <c r="O1173" s="47"/>
      <c r="P1173" s="47">
        <v>62.0</v>
      </c>
      <c r="Q1173" s="33">
        <v>58.0</v>
      </c>
      <c r="R1173" s="298">
        <f t="shared" si="129"/>
        <v>60</v>
      </c>
      <c r="S1173" s="33">
        <v>47.0</v>
      </c>
      <c r="T1173" s="33">
        <v>55.0</v>
      </c>
      <c r="U1173" s="49">
        <f t="shared" si="130"/>
        <v>-8</v>
      </c>
      <c r="V1173" s="33">
        <f t="shared" si="131"/>
        <v>51</v>
      </c>
      <c r="W1173" s="291">
        <f t="shared" si="132"/>
        <v>9</v>
      </c>
      <c r="X1173" s="294" t="s">
        <v>1558</v>
      </c>
      <c r="Y1173" s="294" t="s">
        <v>1558</v>
      </c>
      <c r="Z1173" s="270" t="s">
        <v>1550</v>
      </c>
      <c r="AA1173" s="251">
        <f t="shared" si="80"/>
        <v>21.760405</v>
      </c>
      <c r="AB1173" s="49">
        <v>2.1760405E7</v>
      </c>
      <c r="AC1173" s="49">
        <v>5.534073E7</v>
      </c>
      <c r="AD1173" s="251">
        <f t="shared" si="138"/>
        <v>52.551344</v>
      </c>
      <c r="AE1173" s="266">
        <v>5.2551344E7</v>
      </c>
      <c r="AF1173" s="252">
        <f t="shared" si="136"/>
        <v>0.6217258571</v>
      </c>
      <c r="AG1173" s="257"/>
      <c r="AH1173" s="257"/>
      <c r="AI1173" s="259" t="s">
        <v>2876</v>
      </c>
      <c r="AJ1173" s="257"/>
    </row>
    <row r="1174" ht="15.75" customHeight="1">
      <c r="A1174" s="297" t="s">
        <v>4574</v>
      </c>
      <c r="B1174" s="266">
        <f t="shared" si="134"/>
        <v>25.172108</v>
      </c>
      <c r="C1174" s="276">
        <f t="shared" si="88"/>
        <v>0.7192030857</v>
      </c>
      <c r="D1174" s="250">
        <f t="shared" si="3"/>
        <v>0.7192030857</v>
      </c>
      <c r="E1174" s="251">
        <v>35.0</v>
      </c>
      <c r="F1174" s="111">
        <f t="shared" si="75"/>
        <v>6.864016</v>
      </c>
      <c r="G1174" s="48">
        <f t="shared" si="5"/>
        <v>0.2726834002</v>
      </c>
      <c r="H1174" s="111">
        <f t="shared" si="6"/>
        <v>18.308092</v>
      </c>
      <c r="I1174" s="252">
        <f t="shared" si="126"/>
        <v>0.7273165998</v>
      </c>
      <c r="J1174" s="266">
        <f t="shared" si="137"/>
        <v>25172108</v>
      </c>
      <c r="K1174" s="33">
        <v>2016.0</v>
      </c>
      <c r="L1174" s="254" t="s">
        <v>20</v>
      </c>
      <c r="M1174" s="47"/>
      <c r="N1174" s="47"/>
      <c r="O1174" s="47"/>
      <c r="P1174" s="47">
        <v>37.0</v>
      </c>
      <c r="Q1174" s="33">
        <v>44.0</v>
      </c>
      <c r="R1174" s="298">
        <f t="shared" si="129"/>
        <v>40.5</v>
      </c>
      <c r="S1174" s="33">
        <v>42.0</v>
      </c>
      <c r="T1174" s="33">
        <v>63.0</v>
      </c>
      <c r="U1174" s="49">
        <f t="shared" si="130"/>
        <v>-21</v>
      </c>
      <c r="V1174" s="33">
        <f t="shared" si="131"/>
        <v>52.5</v>
      </c>
      <c r="W1174" s="291">
        <f t="shared" si="132"/>
        <v>-12</v>
      </c>
      <c r="X1174" s="294" t="s">
        <v>1558</v>
      </c>
      <c r="Y1174" s="294" t="s">
        <v>1558</v>
      </c>
      <c r="Z1174" s="270" t="s">
        <v>1540</v>
      </c>
      <c r="AA1174" s="251">
        <f t="shared" si="80"/>
        <v>3.258327</v>
      </c>
      <c r="AB1174" s="49">
        <v>3258327.0</v>
      </c>
      <c r="AC1174" s="49">
        <v>6864016.0</v>
      </c>
      <c r="AD1174" s="251">
        <f t="shared" si="138"/>
        <v>18.308092</v>
      </c>
      <c r="AE1174" s="266">
        <v>1.8308092E7</v>
      </c>
      <c r="AF1174" s="252">
        <f t="shared" si="136"/>
        <v>0.09309505714</v>
      </c>
      <c r="AG1174" s="257"/>
      <c r="AH1174" s="257"/>
      <c r="AI1174" s="259" t="s">
        <v>4575</v>
      </c>
      <c r="AJ1174" s="257"/>
    </row>
    <row r="1175" ht="15.75" customHeight="1">
      <c r="A1175" s="297" t="s">
        <v>4582</v>
      </c>
      <c r="B1175" s="266">
        <f t="shared" si="134"/>
        <v>24.915969</v>
      </c>
      <c r="C1175" s="276">
        <f t="shared" si="88"/>
        <v>0.7118848286</v>
      </c>
      <c r="D1175" s="250">
        <f t="shared" si="3"/>
        <v>0.7118848286</v>
      </c>
      <c r="E1175" s="251">
        <v>35.0</v>
      </c>
      <c r="F1175" s="111">
        <f t="shared" si="75"/>
        <v>23.083334</v>
      </c>
      <c r="G1175" s="48">
        <f t="shared" si="5"/>
        <v>0.926447372</v>
      </c>
      <c r="H1175" s="111">
        <f t="shared" si="6"/>
        <v>1.832635</v>
      </c>
      <c r="I1175" s="252">
        <f t="shared" si="126"/>
        <v>0.07355262804</v>
      </c>
      <c r="J1175" s="266">
        <f t="shared" si="137"/>
        <v>24915969</v>
      </c>
      <c r="K1175" s="33">
        <v>2016.0</v>
      </c>
      <c r="L1175" s="254" t="s">
        <v>20</v>
      </c>
      <c r="M1175" s="47"/>
      <c r="N1175" s="47"/>
      <c r="O1175" s="47"/>
      <c r="P1175" s="47">
        <v>68.0</v>
      </c>
      <c r="Q1175" s="33">
        <v>57.0</v>
      </c>
      <c r="R1175" s="298">
        <f t="shared" si="129"/>
        <v>62.5</v>
      </c>
      <c r="S1175" s="33">
        <v>55.0</v>
      </c>
      <c r="T1175" s="33">
        <v>65.0</v>
      </c>
      <c r="U1175" s="49">
        <f t="shared" si="130"/>
        <v>-10</v>
      </c>
      <c r="V1175" s="33">
        <f t="shared" si="131"/>
        <v>60</v>
      </c>
      <c r="W1175" s="291">
        <f t="shared" si="132"/>
        <v>2.5</v>
      </c>
      <c r="X1175" s="294" t="s">
        <v>1558</v>
      </c>
      <c r="Y1175" s="294" t="s">
        <v>1558</v>
      </c>
      <c r="Z1175" s="270" t="s">
        <v>1529</v>
      </c>
      <c r="AA1175" s="251">
        <f t="shared" si="80"/>
        <v>7.450275</v>
      </c>
      <c r="AB1175" s="49">
        <v>7450275.0</v>
      </c>
      <c r="AC1175" s="49">
        <v>2.3083334E7</v>
      </c>
      <c r="AD1175" s="251">
        <f t="shared" si="138"/>
        <v>1.832635</v>
      </c>
      <c r="AE1175" s="266">
        <v>1832635.0</v>
      </c>
      <c r="AF1175" s="252">
        <f t="shared" si="136"/>
        <v>0.212865</v>
      </c>
      <c r="AG1175" s="257"/>
      <c r="AH1175" s="257"/>
      <c r="AI1175" s="259" t="s">
        <v>4583</v>
      </c>
      <c r="AJ1175" s="257"/>
    </row>
    <row r="1176" ht="15.75" customHeight="1">
      <c r="A1176" s="265" t="s">
        <v>4087</v>
      </c>
      <c r="B1176" s="266">
        <f t="shared" si="134"/>
        <v>47.734185</v>
      </c>
      <c r="C1176" s="276">
        <f t="shared" si="88"/>
        <v>1.325949583</v>
      </c>
      <c r="D1176" s="250">
        <f t="shared" si="3"/>
        <v>1.325949583</v>
      </c>
      <c r="E1176" s="251">
        <v>36.0</v>
      </c>
      <c r="F1176" s="251">
        <f t="shared" si="75"/>
        <v>27.734185</v>
      </c>
      <c r="G1176" s="48">
        <f t="shared" si="5"/>
        <v>0.5810130622</v>
      </c>
      <c r="H1176" s="111">
        <f t="shared" si="6"/>
        <v>20</v>
      </c>
      <c r="I1176" s="252">
        <f t="shared" si="126"/>
        <v>0.4189869378</v>
      </c>
      <c r="J1176" s="266">
        <f t="shared" si="137"/>
        <v>47734185</v>
      </c>
      <c r="K1176" s="255">
        <v>2016.0</v>
      </c>
      <c r="L1176" s="254" t="s">
        <v>20</v>
      </c>
      <c r="M1176" s="267"/>
      <c r="N1176" s="267"/>
      <c r="O1176" s="267"/>
      <c r="P1176" s="267">
        <v>12.0</v>
      </c>
      <c r="Q1176" s="255">
        <v>24.0</v>
      </c>
      <c r="R1176" s="298">
        <f t="shared" si="129"/>
        <v>18</v>
      </c>
      <c r="S1176" s="255">
        <v>69.0</v>
      </c>
      <c r="T1176" s="255">
        <v>50.0</v>
      </c>
      <c r="U1176" s="49">
        <f t="shared" si="130"/>
        <v>19</v>
      </c>
      <c r="V1176" s="33">
        <f t="shared" si="131"/>
        <v>59.5</v>
      </c>
      <c r="W1176" s="291">
        <f t="shared" si="132"/>
        <v>-41.5</v>
      </c>
      <c r="X1176" s="264" t="s">
        <v>1547</v>
      </c>
      <c r="Y1176" s="264" t="s">
        <v>1547</v>
      </c>
      <c r="Z1176" s="270" t="s">
        <v>1540</v>
      </c>
      <c r="AA1176" s="251">
        <f t="shared" si="80"/>
        <v>7.102085</v>
      </c>
      <c r="AB1176" s="266">
        <v>7102085.0</v>
      </c>
      <c r="AC1176" s="266">
        <v>2.7734185E7</v>
      </c>
      <c r="AD1176" s="251">
        <f t="shared" si="138"/>
        <v>20</v>
      </c>
      <c r="AE1176" s="266">
        <v>2.0E7</v>
      </c>
      <c r="AF1176" s="252">
        <f t="shared" si="136"/>
        <v>0.1972801389</v>
      </c>
      <c r="AG1176" s="257"/>
      <c r="AH1176" s="257"/>
      <c r="AI1176" s="257"/>
      <c r="AJ1176" s="257"/>
    </row>
    <row r="1177" ht="15.75" customHeight="1">
      <c r="A1177" s="297" t="s">
        <v>4395</v>
      </c>
      <c r="B1177" s="266">
        <f t="shared" si="134"/>
        <v>37.270009</v>
      </c>
      <c r="C1177" s="276">
        <f t="shared" si="88"/>
        <v>1.007297541</v>
      </c>
      <c r="D1177" s="250">
        <f t="shared" si="3"/>
        <v>1.007297541</v>
      </c>
      <c r="E1177" s="251">
        <v>37.0</v>
      </c>
      <c r="F1177" s="111">
        <f t="shared" si="75"/>
        <v>4.761241</v>
      </c>
      <c r="G1177" s="48">
        <f t="shared" si="5"/>
        <v>0.1277499289</v>
      </c>
      <c r="H1177" s="111">
        <f t="shared" si="6"/>
        <v>32.508768</v>
      </c>
      <c r="I1177" s="252">
        <f t="shared" si="126"/>
        <v>0.8722500711</v>
      </c>
      <c r="J1177" s="266">
        <f t="shared" si="137"/>
        <v>37270009</v>
      </c>
      <c r="K1177" s="33">
        <v>2016.0</v>
      </c>
      <c r="L1177" s="254" t="s">
        <v>20</v>
      </c>
      <c r="M1177" s="47"/>
      <c r="N1177" s="47"/>
      <c r="O1177" s="47"/>
      <c r="P1177" s="47">
        <v>60.0</v>
      </c>
      <c r="Q1177" s="33">
        <v>59.0</v>
      </c>
      <c r="R1177" s="298">
        <f t="shared" si="129"/>
        <v>59.5</v>
      </c>
      <c r="S1177" s="33">
        <v>48.0</v>
      </c>
      <c r="T1177" s="33">
        <v>44.0</v>
      </c>
      <c r="U1177" s="49">
        <f t="shared" si="130"/>
        <v>4</v>
      </c>
      <c r="V1177" s="33">
        <f t="shared" si="131"/>
        <v>46</v>
      </c>
      <c r="W1177" s="291">
        <f t="shared" si="132"/>
        <v>13.5</v>
      </c>
      <c r="X1177" s="294" t="s">
        <v>1558</v>
      </c>
      <c r="Y1177" s="294" t="s">
        <v>1558</v>
      </c>
      <c r="Z1177" s="270" t="s">
        <v>1534</v>
      </c>
      <c r="AA1177" s="251">
        <f t="shared" si="80"/>
        <v>1.861118</v>
      </c>
      <c r="AB1177" s="49">
        <v>1861118.0</v>
      </c>
      <c r="AC1177" s="49">
        <v>4761241.0</v>
      </c>
      <c r="AD1177" s="251">
        <f t="shared" si="138"/>
        <v>32.508768</v>
      </c>
      <c r="AE1177" s="266">
        <v>3.2508768E7</v>
      </c>
      <c r="AF1177" s="252">
        <f t="shared" si="136"/>
        <v>0.05030048649</v>
      </c>
      <c r="AG1177" s="257"/>
      <c r="AH1177" s="257"/>
      <c r="AI1177" s="259" t="s">
        <v>4396</v>
      </c>
      <c r="AJ1177" s="257"/>
    </row>
    <row r="1178" ht="15.75" customHeight="1">
      <c r="A1178" s="297" t="s">
        <v>2946</v>
      </c>
      <c r="B1178" s="266">
        <f t="shared" si="134"/>
        <v>112.343513</v>
      </c>
      <c r="C1178" s="276">
        <f t="shared" si="88"/>
        <v>2.956408237</v>
      </c>
      <c r="D1178" s="250">
        <f t="shared" si="3"/>
        <v>2.956408237</v>
      </c>
      <c r="E1178" s="251">
        <v>38.0</v>
      </c>
      <c r="F1178" s="111">
        <f t="shared" si="75"/>
        <v>46.843513</v>
      </c>
      <c r="G1178" s="48">
        <f t="shared" si="5"/>
        <v>0.4169667812</v>
      </c>
      <c r="H1178" s="111">
        <f t="shared" si="6"/>
        <v>65.5</v>
      </c>
      <c r="I1178" s="252">
        <f t="shared" si="126"/>
        <v>0.5830332188</v>
      </c>
      <c r="J1178" s="266">
        <f t="shared" si="137"/>
        <v>112343513</v>
      </c>
      <c r="K1178" s="33">
        <v>2016.0</v>
      </c>
      <c r="L1178" s="254" t="s">
        <v>20</v>
      </c>
      <c r="M1178" s="47"/>
      <c r="N1178" s="47"/>
      <c r="O1178" s="47"/>
      <c r="P1178" s="47">
        <v>48.0</v>
      </c>
      <c r="Q1178" s="33">
        <v>51.0</v>
      </c>
      <c r="R1178" s="298">
        <f t="shared" si="129"/>
        <v>49.5</v>
      </c>
      <c r="S1178" s="33">
        <v>48.0</v>
      </c>
      <c r="T1178" s="33">
        <v>58.0</v>
      </c>
      <c r="U1178" s="49">
        <f t="shared" si="130"/>
        <v>-10</v>
      </c>
      <c r="V1178" s="33">
        <f t="shared" si="131"/>
        <v>53</v>
      </c>
      <c r="W1178" s="291">
        <f t="shared" si="132"/>
        <v>-3.5</v>
      </c>
      <c r="X1178" s="264" t="s">
        <v>1605</v>
      </c>
      <c r="Y1178" s="264" t="s">
        <v>1736</v>
      </c>
      <c r="Z1178" s="270" t="s">
        <v>1534</v>
      </c>
      <c r="AA1178" s="251">
        <f t="shared" si="80"/>
        <v>17.878911</v>
      </c>
      <c r="AB1178" s="49">
        <v>1.7878911E7</v>
      </c>
      <c r="AC1178" s="49">
        <v>4.6843513E7</v>
      </c>
      <c r="AD1178" s="251">
        <f t="shared" si="138"/>
        <v>65.5</v>
      </c>
      <c r="AE1178" s="266">
        <v>6.55E7</v>
      </c>
      <c r="AF1178" s="252">
        <f t="shared" si="136"/>
        <v>0.4704976579</v>
      </c>
      <c r="AG1178" s="257"/>
      <c r="AH1178" s="257"/>
      <c r="AI1178" s="259" t="s">
        <v>2947</v>
      </c>
      <c r="AJ1178" s="257"/>
    </row>
    <row r="1179" ht="15.75" customHeight="1">
      <c r="A1179" s="297" t="s">
        <v>2970</v>
      </c>
      <c r="B1179" s="266">
        <f t="shared" si="134"/>
        <v>109.902567</v>
      </c>
      <c r="C1179" s="276">
        <f t="shared" si="88"/>
        <v>2.892172816</v>
      </c>
      <c r="D1179" s="250">
        <f t="shared" si="3"/>
        <v>2.892172816</v>
      </c>
      <c r="E1179" s="251">
        <v>38.0</v>
      </c>
      <c r="F1179" s="111">
        <f t="shared" si="75"/>
        <v>34.912982</v>
      </c>
      <c r="G1179" s="48">
        <f t="shared" si="5"/>
        <v>0.317672125</v>
      </c>
      <c r="H1179" s="111">
        <f t="shared" si="6"/>
        <v>74.989585</v>
      </c>
      <c r="I1179" s="252">
        <f t="shared" si="126"/>
        <v>0.682327875</v>
      </c>
      <c r="J1179" s="266">
        <f t="shared" si="137"/>
        <v>109902567</v>
      </c>
      <c r="K1179" s="33">
        <v>2016.0</v>
      </c>
      <c r="L1179" s="254" t="s">
        <v>20</v>
      </c>
      <c r="M1179" s="47"/>
      <c r="N1179" s="47"/>
      <c r="O1179" s="47"/>
      <c r="P1179" s="47">
        <v>16.0</v>
      </c>
      <c r="Q1179" s="33">
        <v>33.0</v>
      </c>
      <c r="R1179" s="298">
        <f t="shared" si="129"/>
        <v>24.5</v>
      </c>
      <c r="S1179" s="33">
        <v>39.0</v>
      </c>
      <c r="T1179" s="33">
        <v>55.0</v>
      </c>
      <c r="U1179" s="49">
        <f t="shared" si="130"/>
        <v>-16</v>
      </c>
      <c r="V1179" s="33">
        <f t="shared" si="131"/>
        <v>47</v>
      </c>
      <c r="W1179" s="291">
        <f t="shared" si="132"/>
        <v>-22.5</v>
      </c>
      <c r="X1179" s="294" t="s">
        <v>1537</v>
      </c>
      <c r="Y1179" s="294" t="s">
        <v>1537</v>
      </c>
      <c r="Z1179" s="270" t="s">
        <v>1534</v>
      </c>
      <c r="AA1179" s="251">
        <f t="shared" si="80"/>
        <v>10.326356</v>
      </c>
      <c r="AB1179" s="49">
        <v>1.0326356E7</v>
      </c>
      <c r="AC1179" s="49">
        <v>3.4912982E7</v>
      </c>
      <c r="AD1179" s="251">
        <f t="shared" si="138"/>
        <v>74.989585</v>
      </c>
      <c r="AE1179" s="266">
        <v>7.4989585E7</v>
      </c>
      <c r="AF1179" s="252">
        <f t="shared" si="136"/>
        <v>0.2717462105</v>
      </c>
      <c r="AG1179" s="257"/>
      <c r="AH1179" s="257"/>
      <c r="AI1179" s="259" t="s">
        <v>2971</v>
      </c>
      <c r="AJ1179" s="257"/>
    </row>
    <row r="1180" ht="15.75" customHeight="1">
      <c r="A1180" s="265" t="s">
        <v>4027</v>
      </c>
      <c r="B1180" s="266">
        <f t="shared" si="134"/>
        <v>54.037014</v>
      </c>
      <c r="C1180" s="276">
        <f t="shared" si="88"/>
        <v>1.422026684</v>
      </c>
      <c r="D1180" s="250">
        <f t="shared" si="3"/>
        <v>1.422026684</v>
      </c>
      <c r="E1180" s="251">
        <v>38.0</v>
      </c>
      <c r="F1180" s="251">
        <f t="shared" si="75"/>
        <v>39.508337</v>
      </c>
      <c r="G1180" s="48">
        <f t="shared" si="5"/>
        <v>0.7311347181</v>
      </c>
      <c r="H1180" s="111">
        <f t="shared" si="6"/>
        <v>14.528677</v>
      </c>
      <c r="I1180" s="252">
        <f t="shared" si="126"/>
        <v>0.2688652819</v>
      </c>
      <c r="J1180" s="266">
        <f t="shared" si="137"/>
        <v>54037014</v>
      </c>
      <c r="K1180" s="255">
        <v>2016.0</v>
      </c>
      <c r="L1180" s="254" t="s">
        <v>20</v>
      </c>
      <c r="M1180" s="267"/>
      <c r="N1180" s="267"/>
      <c r="O1180" s="267"/>
      <c r="P1180" s="267">
        <v>40.0</v>
      </c>
      <c r="Q1180" s="255">
        <v>38.0</v>
      </c>
      <c r="R1180" s="298">
        <f t="shared" si="129"/>
        <v>39</v>
      </c>
      <c r="S1180" s="255">
        <v>63.0</v>
      </c>
      <c r="T1180" s="255">
        <v>50.0</v>
      </c>
      <c r="U1180" s="49">
        <f t="shared" si="130"/>
        <v>13</v>
      </c>
      <c r="V1180" s="33">
        <f t="shared" si="131"/>
        <v>56.5</v>
      </c>
      <c r="W1180" s="291">
        <f t="shared" si="132"/>
        <v>-17.5</v>
      </c>
      <c r="X1180" s="264" t="s">
        <v>1558</v>
      </c>
      <c r="Y1180" s="264" t="s">
        <v>1558</v>
      </c>
      <c r="Z1180" s="270" t="s">
        <v>1540</v>
      </c>
      <c r="AA1180" s="251">
        <f t="shared" si="80"/>
        <v>11.002986</v>
      </c>
      <c r="AB1180" s="266">
        <v>1.1002986E7</v>
      </c>
      <c r="AC1180" s="266">
        <v>3.9508337E7</v>
      </c>
      <c r="AD1180" s="251">
        <f t="shared" si="138"/>
        <v>14.528677</v>
      </c>
      <c r="AE1180" s="266">
        <v>1.4528677E7</v>
      </c>
      <c r="AF1180" s="252">
        <f t="shared" si="136"/>
        <v>0.2895522632</v>
      </c>
      <c r="AG1180" s="257"/>
      <c r="AH1180" s="257"/>
      <c r="AI1180" s="257"/>
      <c r="AJ1180" s="257"/>
    </row>
    <row r="1181" ht="15.75" customHeight="1">
      <c r="A1181" s="292" t="s">
        <v>1872</v>
      </c>
      <c r="B1181" s="266">
        <f t="shared" si="134"/>
        <v>320.170008</v>
      </c>
      <c r="C1181" s="276">
        <f t="shared" si="88"/>
        <v>8.0042502</v>
      </c>
      <c r="D1181" s="250">
        <f t="shared" si="3"/>
        <v>8.0042502</v>
      </c>
      <c r="E1181" s="251">
        <v>40.0</v>
      </c>
      <c r="F1181" s="111">
        <f t="shared" si="75"/>
        <v>102.470008</v>
      </c>
      <c r="G1181" s="48">
        <f t="shared" si="5"/>
        <v>0.3200487411</v>
      </c>
      <c r="H1181" s="111">
        <f t="shared" si="6"/>
        <v>217.7</v>
      </c>
      <c r="I1181" s="252">
        <f t="shared" si="126"/>
        <v>0.6799512589</v>
      </c>
      <c r="J1181" s="266">
        <f t="shared" si="137"/>
        <v>320170008</v>
      </c>
      <c r="K1181" s="33">
        <v>2016.0</v>
      </c>
      <c r="L1181" s="254" t="s">
        <v>20</v>
      </c>
      <c r="M1181" s="47"/>
      <c r="N1181" s="47"/>
      <c r="O1181" s="47"/>
      <c r="P1181" s="47">
        <v>80.0</v>
      </c>
      <c r="Q1181" s="33">
        <v>65.0</v>
      </c>
      <c r="R1181" s="298">
        <f t="shared" si="129"/>
        <v>72.5</v>
      </c>
      <c r="S1181" s="33">
        <v>82.0</v>
      </c>
      <c r="T1181" s="33">
        <v>77.0</v>
      </c>
      <c r="U1181" s="49">
        <f t="shared" si="130"/>
        <v>5</v>
      </c>
      <c r="V1181" s="33">
        <f t="shared" si="131"/>
        <v>79.5</v>
      </c>
      <c r="W1181" s="291">
        <f t="shared" si="132"/>
        <v>-7</v>
      </c>
      <c r="X1181" s="294" t="s">
        <v>1425</v>
      </c>
      <c r="Y1181" s="294" t="s">
        <v>1425</v>
      </c>
      <c r="Z1181" s="270" t="s">
        <v>1550</v>
      </c>
      <c r="AA1181" s="251">
        <f t="shared" si="80"/>
        <v>40.406314</v>
      </c>
      <c r="AB1181" s="49">
        <v>4.0406314E7</v>
      </c>
      <c r="AC1181" s="49">
        <v>1.02470008E8</v>
      </c>
      <c r="AD1181" s="251">
        <f t="shared" si="138"/>
        <v>217.7</v>
      </c>
      <c r="AE1181" s="266">
        <v>2.177E8</v>
      </c>
      <c r="AF1181" s="252">
        <f t="shared" si="136"/>
        <v>1.01015785</v>
      </c>
      <c r="AG1181" s="257"/>
      <c r="AH1181" s="257"/>
      <c r="AI1181" s="259" t="s">
        <v>1873</v>
      </c>
      <c r="AJ1181" s="257"/>
    </row>
    <row r="1182" ht="15.75" customHeight="1">
      <c r="A1182" s="297" t="s">
        <v>2622</v>
      </c>
      <c r="B1182" s="266">
        <f t="shared" si="134"/>
        <v>143.304345</v>
      </c>
      <c r="C1182" s="276">
        <f t="shared" si="88"/>
        <v>3.582608625</v>
      </c>
      <c r="D1182" s="250">
        <f t="shared" si="3"/>
        <v>3.582608625</v>
      </c>
      <c r="E1182" s="251">
        <v>40.0</v>
      </c>
      <c r="F1182" s="111">
        <f t="shared" si="75"/>
        <v>64.944345</v>
      </c>
      <c r="G1182" s="48">
        <f t="shared" si="5"/>
        <v>0.4531917368</v>
      </c>
      <c r="H1182" s="111">
        <f t="shared" si="6"/>
        <v>78.36</v>
      </c>
      <c r="I1182" s="252">
        <f t="shared" si="126"/>
        <v>0.5468082632</v>
      </c>
      <c r="J1182" s="266">
        <f t="shared" si="137"/>
        <v>143304345</v>
      </c>
      <c r="K1182" s="33">
        <v>2016.0</v>
      </c>
      <c r="L1182" s="254" t="s">
        <v>20</v>
      </c>
      <c r="M1182" s="47"/>
      <c r="N1182" s="47"/>
      <c r="O1182" s="47"/>
      <c r="P1182" s="47">
        <v>87.0</v>
      </c>
      <c r="Q1182" s="33">
        <v>71.0</v>
      </c>
      <c r="R1182" s="298">
        <f t="shared" si="129"/>
        <v>79</v>
      </c>
      <c r="S1182" s="33">
        <v>95.0</v>
      </c>
      <c r="T1182" s="33">
        <v>86.0</v>
      </c>
      <c r="U1182" s="49">
        <f t="shared" si="130"/>
        <v>9</v>
      </c>
      <c r="V1182" s="33">
        <f t="shared" si="131"/>
        <v>90.5</v>
      </c>
      <c r="W1182" s="291">
        <f t="shared" si="132"/>
        <v>-11.5</v>
      </c>
      <c r="X1182" s="294" t="s">
        <v>1547</v>
      </c>
      <c r="Y1182" s="294" t="s">
        <v>1547</v>
      </c>
      <c r="Z1182" s="270" t="s">
        <v>1529</v>
      </c>
      <c r="AA1182" s="251">
        <f t="shared" si="80"/>
        <v>15.190758</v>
      </c>
      <c r="AB1182" s="49">
        <v>1.5190758E7</v>
      </c>
      <c r="AC1182" s="49">
        <v>6.4944345E7</v>
      </c>
      <c r="AD1182" s="251">
        <f t="shared" si="138"/>
        <v>78.36</v>
      </c>
      <c r="AE1182" s="266">
        <v>7.836E7</v>
      </c>
      <c r="AF1182" s="252">
        <f t="shared" si="136"/>
        <v>0.37976895</v>
      </c>
      <c r="AG1182" s="257"/>
      <c r="AH1182" s="257"/>
      <c r="AI1182" s="259" t="s">
        <v>2623</v>
      </c>
      <c r="AJ1182" s="257"/>
    </row>
    <row r="1183" ht="15.75" customHeight="1">
      <c r="A1183" s="297" t="s">
        <v>2845</v>
      </c>
      <c r="B1183" s="266">
        <f t="shared" si="134"/>
        <v>125.208757</v>
      </c>
      <c r="C1183" s="276">
        <f t="shared" si="88"/>
        <v>3.130218925</v>
      </c>
      <c r="D1183" s="250">
        <f t="shared" si="3"/>
        <v>3.130218925</v>
      </c>
      <c r="E1183" s="251">
        <v>40.0</v>
      </c>
      <c r="F1183" s="111">
        <f t="shared" si="75"/>
        <v>21.218403</v>
      </c>
      <c r="G1183" s="48">
        <f t="shared" si="5"/>
        <v>0.1694642093</v>
      </c>
      <c r="H1183" s="111">
        <f t="shared" si="6"/>
        <v>103.990354</v>
      </c>
      <c r="I1183" s="252">
        <f t="shared" si="126"/>
        <v>0.8305357907</v>
      </c>
      <c r="J1183" s="266">
        <f t="shared" si="137"/>
        <v>125208757</v>
      </c>
      <c r="K1183" s="33">
        <v>2016.0</v>
      </c>
      <c r="L1183" s="254" t="s">
        <v>20</v>
      </c>
      <c r="M1183" s="47"/>
      <c r="N1183" s="47"/>
      <c r="O1183" s="47"/>
      <c r="P1183" s="47">
        <v>26.0</v>
      </c>
      <c r="Q1183" s="33">
        <v>38.0</v>
      </c>
      <c r="R1183" s="298">
        <f t="shared" si="129"/>
        <v>32</v>
      </c>
      <c r="S1183" s="33">
        <v>42.0</v>
      </c>
      <c r="T1183" s="33">
        <v>53.0</v>
      </c>
      <c r="U1183" s="49">
        <f t="shared" si="130"/>
        <v>-11</v>
      </c>
      <c r="V1183" s="33">
        <f t="shared" si="131"/>
        <v>47.5</v>
      </c>
      <c r="W1183" s="291">
        <f t="shared" si="132"/>
        <v>-15.5</v>
      </c>
      <c r="X1183" s="294" t="s">
        <v>1537</v>
      </c>
      <c r="Y1183" s="294" t="s">
        <v>1537</v>
      </c>
      <c r="Z1183" s="270" t="s">
        <v>1550</v>
      </c>
      <c r="AA1183" s="251">
        <f t="shared" si="80"/>
        <v>7.456525</v>
      </c>
      <c r="AB1183" s="49">
        <v>7456525.0</v>
      </c>
      <c r="AC1183" s="49">
        <v>2.1218403E7</v>
      </c>
      <c r="AD1183" s="251">
        <f t="shared" si="138"/>
        <v>103.990354</v>
      </c>
      <c r="AE1183" s="266">
        <v>1.03990354E8</v>
      </c>
      <c r="AF1183" s="252">
        <f t="shared" si="136"/>
        <v>0.186413125</v>
      </c>
      <c r="AG1183" s="257"/>
      <c r="AH1183" s="257"/>
      <c r="AI1183" s="259" t="s">
        <v>2846</v>
      </c>
      <c r="AJ1183" s="257"/>
    </row>
    <row r="1184" ht="15.75" customHeight="1">
      <c r="A1184" s="297" t="s">
        <v>2862</v>
      </c>
      <c r="B1184" s="266">
        <f t="shared" si="134"/>
        <v>124.246152</v>
      </c>
      <c r="C1184" s="276">
        <f t="shared" si="88"/>
        <v>3.1061538</v>
      </c>
      <c r="D1184" s="250">
        <f t="shared" si="3"/>
        <v>3.1061538</v>
      </c>
      <c r="E1184" s="251">
        <v>40.0</v>
      </c>
      <c r="F1184" s="111">
        <f t="shared" si="75"/>
        <v>90.862685</v>
      </c>
      <c r="G1184" s="48">
        <f t="shared" si="5"/>
        <v>0.7313118639</v>
      </c>
      <c r="H1184" s="111">
        <f t="shared" si="6"/>
        <v>33.383467</v>
      </c>
      <c r="I1184" s="252">
        <f t="shared" si="126"/>
        <v>0.2686881361</v>
      </c>
      <c r="J1184" s="266">
        <f t="shared" si="137"/>
        <v>124246152</v>
      </c>
      <c r="K1184" s="33">
        <v>2016.0</v>
      </c>
      <c r="L1184" s="254" t="s">
        <v>20</v>
      </c>
      <c r="M1184" s="47"/>
      <c r="N1184" s="47"/>
      <c r="O1184" s="47"/>
      <c r="P1184" s="47">
        <v>14.0</v>
      </c>
      <c r="Q1184" s="33">
        <v>32.0</v>
      </c>
      <c r="R1184" s="298">
        <f t="shared" si="129"/>
        <v>23</v>
      </c>
      <c r="S1184" s="33">
        <v>49.0</v>
      </c>
      <c r="T1184" s="33">
        <v>46.0</v>
      </c>
      <c r="U1184" s="49">
        <f t="shared" si="130"/>
        <v>3</v>
      </c>
      <c r="V1184" s="33">
        <f t="shared" si="131"/>
        <v>47.5</v>
      </c>
      <c r="W1184" s="291">
        <f t="shared" si="132"/>
        <v>-24.5</v>
      </c>
      <c r="X1184" s="294" t="s">
        <v>1558</v>
      </c>
      <c r="Y1184" s="294" t="s">
        <v>1558</v>
      </c>
      <c r="Z1184" s="270" t="s">
        <v>1550</v>
      </c>
      <c r="AA1184" s="251">
        <f t="shared" si="80"/>
        <v>35.243095</v>
      </c>
      <c r="AB1184" s="49">
        <v>3.5243095E7</v>
      </c>
      <c r="AC1184" s="49">
        <v>9.0862685E7</v>
      </c>
      <c r="AD1184" s="251">
        <f t="shared" si="138"/>
        <v>33.383467</v>
      </c>
      <c r="AE1184" s="266">
        <v>3.3383467E7</v>
      </c>
      <c r="AF1184" s="252">
        <f t="shared" si="136"/>
        <v>0.881077375</v>
      </c>
      <c r="AG1184" s="257"/>
      <c r="AH1184" s="257"/>
      <c r="AI1184" s="259" t="s">
        <v>2863</v>
      </c>
      <c r="AJ1184" s="257"/>
    </row>
    <row r="1185" ht="15.75" customHeight="1">
      <c r="A1185" s="297" t="s">
        <v>3447</v>
      </c>
      <c r="B1185" s="266">
        <f t="shared" si="134"/>
        <v>86.234523</v>
      </c>
      <c r="C1185" s="276">
        <f t="shared" si="88"/>
        <v>2.155863075</v>
      </c>
      <c r="D1185" s="250">
        <f t="shared" si="3"/>
        <v>2.155863075</v>
      </c>
      <c r="E1185" s="251">
        <v>40.0</v>
      </c>
      <c r="F1185" s="111">
        <f t="shared" si="75"/>
        <v>43.034523</v>
      </c>
      <c r="G1185" s="48">
        <f t="shared" si="5"/>
        <v>0.4990405409</v>
      </c>
      <c r="H1185" s="111">
        <f t="shared" si="6"/>
        <v>43.2</v>
      </c>
      <c r="I1185" s="252">
        <f t="shared" si="126"/>
        <v>0.5009594591</v>
      </c>
      <c r="J1185" s="266">
        <f t="shared" si="137"/>
        <v>86234523</v>
      </c>
      <c r="K1185" s="33">
        <v>2016.0</v>
      </c>
      <c r="L1185" s="254" t="s">
        <v>20</v>
      </c>
      <c r="M1185" s="47"/>
      <c r="N1185" s="47"/>
      <c r="O1185" s="47"/>
      <c r="P1185" s="47">
        <v>59.0</v>
      </c>
      <c r="Q1185" s="33">
        <v>57.0</v>
      </c>
      <c r="R1185" s="298">
        <f t="shared" si="129"/>
        <v>58</v>
      </c>
      <c r="S1185" s="33">
        <v>71.0</v>
      </c>
      <c r="T1185" s="33">
        <v>71.0</v>
      </c>
      <c r="U1185" s="49">
        <f t="shared" si="130"/>
        <v>0</v>
      </c>
      <c r="V1185" s="33">
        <f t="shared" si="131"/>
        <v>71</v>
      </c>
      <c r="W1185" s="291">
        <f t="shared" si="132"/>
        <v>-13</v>
      </c>
      <c r="X1185" s="294" t="s">
        <v>1558</v>
      </c>
      <c r="Y1185" s="294" t="s">
        <v>1558</v>
      </c>
      <c r="Z1185" s="270" t="s">
        <v>1534</v>
      </c>
      <c r="AA1185" s="251">
        <f t="shared" si="80"/>
        <v>14.685305</v>
      </c>
      <c r="AB1185" s="49">
        <v>1.4685305E7</v>
      </c>
      <c r="AC1185" s="49">
        <v>4.3034523E7</v>
      </c>
      <c r="AD1185" s="251">
        <f t="shared" si="138"/>
        <v>43.2</v>
      </c>
      <c r="AE1185" s="266">
        <v>4.32E7</v>
      </c>
      <c r="AF1185" s="252">
        <f t="shared" si="136"/>
        <v>0.367132625</v>
      </c>
      <c r="AG1185" s="257"/>
      <c r="AH1185" s="257"/>
      <c r="AI1185" s="259" t="s">
        <v>3448</v>
      </c>
      <c r="AJ1185" s="257"/>
    </row>
    <row r="1186" ht="15.75" customHeight="1">
      <c r="A1186" s="297" t="s">
        <v>4537</v>
      </c>
      <c r="B1186" s="266">
        <f t="shared" si="134"/>
        <v>31.326537</v>
      </c>
      <c r="C1186" s="276">
        <f t="shared" si="88"/>
        <v>0.783163425</v>
      </c>
      <c r="D1186" s="250">
        <f t="shared" si="3"/>
        <v>0.783163425</v>
      </c>
      <c r="E1186" s="251">
        <v>40.0</v>
      </c>
      <c r="F1186" s="111">
        <f t="shared" si="75"/>
        <v>21.567387</v>
      </c>
      <c r="G1186" s="48">
        <f t="shared" si="5"/>
        <v>0.6884701938</v>
      </c>
      <c r="H1186" s="111">
        <f t="shared" si="6"/>
        <v>9.75915</v>
      </c>
      <c r="I1186" s="252">
        <f t="shared" si="126"/>
        <v>0.3115298062</v>
      </c>
      <c r="J1186" s="266">
        <f t="shared" si="137"/>
        <v>31326537</v>
      </c>
      <c r="K1186" s="33">
        <v>2016.0</v>
      </c>
      <c r="L1186" s="254" t="s">
        <v>20</v>
      </c>
      <c r="M1186" s="47"/>
      <c r="N1186" s="47"/>
      <c r="O1186" s="47"/>
      <c r="P1186" s="47">
        <v>63.0</v>
      </c>
      <c r="Q1186" s="33">
        <v>58.0</v>
      </c>
      <c r="R1186" s="298">
        <f t="shared" si="129"/>
        <v>60.5</v>
      </c>
      <c r="S1186" s="33">
        <v>73.0</v>
      </c>
      <c r="T1186" s="33">
        <v>71.0</v>
      </c>
      <c r="U1186" s="49">
        <f t="shared" si="130"/>
        <v>2</v>
      </c>
      <c r="V1186" s="33">
        <f t="shared" si="131"/>
        <v>72</v>
      </c>
      <c r="W1186" s="291">
        <f t="shared" si="132"/>
        <v>-11.5</v>
      </c>
      <c r="X1186" s="294" t="s">
        <v>1547</v>
      </c>
      <c r="Y1186" s="294" t="s">
        <v>1547</v>
      </c>
      <c r="Z1186" s="270" t="s">
        <v>1534</v>
      </c>
      <c r="AA1186" s="251">
        <f t="shared" si="80"/>
        <v>8.000058</v>
      </c>
      <c r="AB1186" s="49">
        <v>8000058.0</v>
      </c>
      <c r="AC1186" s="49">
        <v>2.1567387E7</v>
      </c>
      <c r="AD1186" s="251">
        <f t="shared" si="138"/>
        <v>9.75915</v>
      </c>
      <c r="AE1186" s="266">
        <v>9759150.0</v>
      </c>
      <c r="AF1186" s="252">
        <f t="shared" si="136"/>
        <v>0.20000145</v>
      </c>
      <c r="AG1186" s="257"/>
      <c r="AH1186" s="257"/>
      <c r="AI1186" s="259" t="s">
        <v>4538</v>
      </c>
      <c r="AJ1186" s="257"/>
    </row>
    <row r="1187" ht="15.75" customHeight="1">
      <c r="A1187" s="297" t="s">
        <v>4591</v>
      </c>
      <c r="B1187" s="266">
        <f t="shared" si="134"/>
        <v>28.231907</v>
      </c>
      <c r="C1187" s="276">
        <f t="shared" si="88"/>
        <v>0.705797675</v>
      </c>
      <c r="D1187" s="250">
        <f t="shared" si="3"/>
        <v>0.705797675</v>
      </c>
      <c r="E1187" s="251">
        <v>40.0</v>
      </c>
      <c r="F1187" s="111">
        <f t="shared" si="75"/>
        <v>14.319483</v>
      </c>
      <c r="G1187" s="48">
        <f t="shared" si="5"/>
        <v>0.5072092013</v>
      </c>
      <c r="H1187" s="111">
        <f t="shared" si="6"/>
        <v>13.912424</v>
      </c>
      <c r="I1187" s="252">
        <f t="shared" si="126"/>
        <v>0.4927907987</v>
      </c>
      <c r="J1187" s="266">
        <f t="shared" si="137"/>
        <v>28231907</v>
      </c>
      <c r="K1187" s="33">
        <v>2016.0</v>
      </c>
      <c r="L1187" s="254" t="s">
        <v>20</v>
      </c>
      <c r="M1187" s="47"/>
      <c r="N1187" s="47"/>
      <c r="O1187" s="47"/>
      <c r="P1187" s="47">
        <v>19.0</v>
      </c>
      <c r="Q1187" s="33">
        <v>34.0</v>
      </c>
      <c r="R1187" s="298">
        <f t="shared" si="129"/>
        <v>26.5</v>
      </c>
      <c r="S1187" s="33">
        <v>46.0</v>
      </c>
      <c r="T1187" s="33">
        <v>51.0</v>
      </c>
      <c r="U1187" s="49">
        <f t="shared" si="130"/>
        <v>-5</v>
      </c>
      <c r="V1187" s="33">
        <f t="shared" si="131"/>
        <v>48.5</v>
      </c>
      <c r="W1187" s="291">
        <f t="shared" si="132"/>
        <v>-22</v>
      </c>
      <c r="X1187" s="294" t="s">
        <v>1558</v>
      </c>
      <c r="Y1187" s="294" t="s">
        <v>1558</v>
      </c>
      <c r="Z1187" s="270" t="s">
        <v>1540</v>
      </c>
      <c r="AA1187" s="251">
        <f t="shared" si="80"/>
        <v>5.461475</v>
      </c>
      <c r="AB1187" s="49">
        <v>5461475.0</v>
      </c>
      <c r="AC1187" s="49">
        <v>1.4319483E7</v>
      </c>
      <c r="AD1187" s="251">
        <f t="shared" si="138"/>
        <v>13.912424</v>
      </c>
      <c r="AE1187" s="266">
        <v>1.3912424E7</v>
      </c>
      <c r="AF1187" s="252">
        <f t="shared" si="136"/>
        <v>0.136536875</v>
      </c>
      <c r="AG1187" s="257"/>
      <c r="AH1187" s="257"/>
      <c r="AI1187" s="259" t="s">
        <v>4592</v>
      </c>
      <c r="AJ1187" s="257"/>
    </row>
    <row r="1188" ht="15.75" customHeight="1">
      <c r="A1188" s="297" t="s">
        <v>2877</v>
      </c>
      <c r="B1188" s="266">
        <f t="shared" si="134"/>
        <v>135.631035</v>
      </c>
      <c r="C1188" s="276">
        <f t="shared" si="88"/>
        <v>3.082523523</v>
      </c>
      <c r="D1188" s="250">
        <f t="shared" si="3"/>
        <v>3.082523523</v>
      </c>
      <c r="E1188" s="251">
        <v>44.0</v>
      </c>
      <c r="F1188" s="111">
        <f t="shared" si="75"/>
        <v>77.931035</v>
      </c>
      <c r="G1188" s="48">
        <f t="shared" si="5"/>
        <v>0.5745811421</v>
      </c>
      <c r="H1188" s="111">
        <f t="shared" si="6"/>
        <v>57.7</v>
      </c>
      <c r="I1188" s="252">
        <f t="shared" si="126"/>
        <v>0.4254188579</v>
      </c>
      <c r="J1188" s="266">
        <f t="shared" si="137"/>
        <v>135631035</v>
      </c>
      <c r="K1188" s="33">
        <v>2016.0</v>
      </c>
      <c r="L1188" s="254" t="s">
        <v>20</v>
      </c>
      <c r="M1188" s="47"/>
      <c r="N1188" s="47"/>
      <c r="O1188" s="47"/>
      <c r="P1188" s="47">
        <v>51.0</v>
      </c>
      <c r="Q1188" s="33">
        <v>51.0</v>
      </c>
      <c r="R1188" s="298">
        <f t="shared" si="129"/>
        <v>51</v>
      </c>
      <c r="S1188" s="33">
        <v>82.0</v>
      </c>
      <c r="T1188" s="33">
        <v>76.0</v>
      </c>
      <c r="U1188" s="49">
        <f t="shared" si="130"/>
        <v>6</v>
      </c>
      <c r="V1188" s="33">
        <f t="shared" si="131"/>
        <v>79</v>
      </c>
      <c r="W1188" s="291">
        <f t="shared" si="132"/>
        <v>-28</v>
      </c>
      <c r="X1188" s="270" t="s">
        <v>1527</v>
      </c>
      <c r="Y1188" s="270" t="s">
        <v>1527</v>
      </c>
      <c r="Z1188" s="270" t="s">
        <v>1540</v>
      </c>
      <c r="AA1188" s="251">
        <f t="shared" si="80"/>
        <v>24.710273</v>
      </c>
      <c r="AB1188" s="49">
        <v>2.4710273E7</v>
      </c>
      <c r="AC1188" s="49">
        <v>7.7931035E7</v>
      </c>
      <c r="AD1188" s="251">
        <f t="shared" si="138"/>
        <v>57.7</v>
      </c>
      <c r="AE1188" s="266">
        <v>5.77E7</v>
      </c>
      <c r="AF1188" s="252">
        <f t="shared" si="136"/>
        <v>0.5615971136</v>
      </c>
      <c r="AG1188" s="257"/>
      <c r="AH1188" s="257"/>
      <c r="AI1188" s="259" t="s">
        <v>2878</v>
      </c>
      <c r="AJ1188" s="257"/>
    </row>
    <row r="1189" ht="15.75" customHeight="1">
      <c r="A1189" s="297" t="s">
        <v>2604</v>
      </c>
      <c r="B1189" s="266">
        <f t="shared" si="134"/>
        <v>163.260822</v>
      </c>
      <c r="C1189" s="276">
        <f t="shared" si="88"/>
        <v>3.628018267</v>
      </c>
      <c r="D1189" s="250">
        <f t="shared" si="3"/>
        <v>3.628018267</v>
      </c>
      <c r="E1189" s="251">
        <v>45.0</v>
      </c>
      <c r="F1189" s="111">
        <f t="shared" si="75"/>
        <v>73.466229</v>
      </c>
      <c r="G1189" s="48">
        <f t="shared" si="5"/>
        <v>0.4499930118</v>
      </c>
      <c r="H1189" s="111">
        <f t="shared" si="6"/>
        <v>89.794593</v>
      </c>
      <c r="I1189" s="252">
        <f t="shared" si="126"/>
        <v>0.5500069882</v>
      </c>
      <c r="J1189" s="266">
        <f t="shared" si="137"/>
        <v>163260822</v>
      </c>
      <c r="K1189" s="33">
        <v>2016.0</v>
      </c>
      <c r="L1189" s="254" t="s">
        <v>20</v>
      </c>
      <c r="M1189" s="47"/>
      <c r="N1189" s="47"/>
      <c r="O1189" s="47"/>
      <c r="P1189" s="47">
        <v>44.0</v>
      </c>
      <c r="Q1189" s="33">
        <v>48.0</v>
      </c>
      <c r="R1189" s="298">
        <f t="shared" si="129"/>
        <v>46</v>
      </c>
      <c r="S1189" s="33">
        <v>54.0</v>
      </c>
      <c r="T1189" s="33">
        <v>61.0</v>
      </c>
      <c r="U1189" s="49">
        <f t="shared" si="130"/>
        <v>-7</v>
      </c>
      <c r="V1189" s="33">
        <f t="shared" si="131"/>
        <v>57.5</v>
      </c>
      <c r="W1189" s="291">
        <f t="shared" si="132"/>
        <v>-11.5</v>
      </c>
      <c r="X1189" s="270" t="s">
        <v>1527</v>
      </c>
      <c r="Y1189" s="270" t="s">
        <v>1527</v>
      </c>
      <c r="Z1189" s="270" t="s">
        <v>1534</v>
      </c>
      <c r="AA1189" s="251">
        <f t="shared" si="80"/>
        <v>24.536265</v>
      </c>
      <c r="AB1189" s="49">
        <v>2.4536265E7</v>
      </c>
      <c r="AC1189" s="49">
        <v>7.3466229E7</v>
      </c>
      <c r="AD1189" s="251">
        <f t="shared" si="138"/>
        <v>89.794593</v>
      </c>
      <c r="AE1189" s="266">
        <v>8.9794593E7</v>
      </c>
      <c r="AF1189" s="252">
        <f t="shared" si="136"/>
        <v>0.5452503333</v>
      </c>
      <c r="AG1189" s="257"/>
      <c r="AH1189" s="257"/>
      <c r="AI1189" s="259" t="s">
        <v>2605</v>
      </c>
      <c r="AJ1189" s="257"/>
    </row>
    <row r="1190" ht="15.75" customHeight="1">
      <c r="A1190" s="265" t="s">
        <v>3578</v>
      </c>
      <c r="B1190" s="266">
        <f t="shared" si="134"/>
        <v>89.540711</v>
      </c>
      <c r="C1190" s="276">
        <f t="shared" si="88"/>
        <v>1.989793578</v>
      </c>
      <c r="D1190" s="250">
        <f t="shared" si="3"/>
        <v>1.989793578</v>
      </c>
      <c r="E1190" s="251">
        <v>45.0</v>
      </c>
      <c r="F1190" s="251">
        <f t="shared" si="75"/>
        <v>52.607303</v>
      </c>
      <c r="G1190" s="48">
        <f t="shared" si="5"/>
        <v>0.5875238471</v>
      </c>
      <c r="H1190" s="111">
        <f t="shared" si="6"/>
        <v>36.933408</v>
      </c>
      <c r="I1190" s="252">
        <f t="shared" si="126"/>
        <v>0.4124761529</v>
      </c>
      <c r="J1190" s="266">
        <f t="shared" si="137"/>
        <v>89540711</v>
      </c>
      <c r="K1190" s="255">
        <v>2016.0</v>
      </c>
      <c r="L1190" s="254" t="s">
        <v>20</v>
      </c>
      <c r="M1190" s="267"/>
      <c r="N1190" s="267"/>
      <c r="O1190" s="267"/>
      <c r="P1190" s="267">
        <v>41.0</v>
      </c>
      <c r="Q1190" s="255">
        <v>42.0</v>
      </c>
      <c r="R1190" s="298">
        <f t="shared" si="129"/>
        <v>41.5</v>
      </c>
      <c r="S1190" s="255">
        <v>46.0</v>
      </c>
      <c r="T1190" s="255">
        <v>46.0</v>
      </c>
      <c r="U1190" s="49">
        <f t="shared" si="130"/>
        <v>0</v>
      </c>
      <c r="V1190" s="33">
        <f t="shared" si="131"/>
        <v>46</v>
      </c>
      <c r="W1190" s="291">
        <f t="shared" si="132"/>
        <v>-4.5</v>
      </c>
      <c r="X1190" s="264" t="s">
        <v>1558</v>
      </c>
      <c r="Y1190" s="264" t="s">
        <v>1558</v>
      </c>
      <c r="Z1190" s="270" t="s">
        <v>1540</v>
      </c>
      <c r="AA1190" s="251">
        <f t="shared" si="80"/>
        <v>16.890204</v>
      </c>
      <c r="AB1190" s="266">
        <v>1.6890204E7</v>
      </c>
      <c r="AC1190" s="266">
        <v>5.2607303E7</v>
      </c>
      <c r="AD1190" s="251">
        <f t="shared" si="138"/>
        <v>36.933408</v>
      </c>
      <c r="AE1190" s="266">
        <v>3.6933408E7</v>
      </c>
      <c r="AF1190" s="252">
        <f t="shared" si="136"/>
        <v>0.3753378667</v>
      </c>
      <c r="AG1190" s="257"/>
      <c r="AH1190" s="257"/>
      <c r="AI1190" s="259" t="s">
        <v>3579</v>
      </c>
      <c r="AJ1190" s="257"/>
    </row>
    <row r="1191" ht="15.75" customHeight="1">
      <c r="A1191" s="265" t="s">
        <v>4934</v>
      </c>
      <c r="B1191" s="266">
        <f t="shared" si="134"/>
        <v>2.213831</v>
      </c>
      <c r="C1191" s="276">
        <f t="shared" si="88"/>
        <v>0.04919624444</v>
      </c>
      <c r="D1191" s="250">
        <f t="shared" si="3"/>
        <v>0.04919624444</v>
      </c>
      <c r="E1191" s="251">
        <v>45.0</v>
      </c>
      <c r="F1191" s="251">
        <f t="shared" si="75"/>
        <v>0.713831</v>
      </c>
      <c r="G1191" s="48">
        <f t="shared" si="5"/>
        <v>0.3224415052</v>
      </c>
      <c r="H1191" s="111">
        <f t="shared" si="6"/>
        <v>1.5</v>
      </c>
      <c r="I1191" s="252">
        <f t="shared" si="126"/>
        <v>0.6775584948</v>
      </c>
      <c r="J1191" s="266">
        <f t="shared" si="137"/>
        <v>2213831</v>
      </c>
      <c r="K1191" s="255">
        <v>2016.0</v>
      </c>
      <c r="L1191" s="254" t="s">
        <v>20</v>
      </c>
      <c r="M1191" s="267"/>
      <c r="N1191" s="267"/>
      <c r="O1191" s="267"/>
      <c r="P1191" s="267">
        <v>79.0</v>
      </c>
      <c r="Q1191" s="255">
        <v>70.0</v>
      </c>
      <c r="R1191" s="298">
        <f t="shared" si="129"/>
        <v>74.5</v>
      </c>
      <c r="S1191" s="255">
        <v>85.0</v>
      </c>
      <c r="T1191" s="255">
        <v>65.0</v>
      </c>
      <c r="U1191" s="49">
        <f t="shared" si="130"/>
        <v>20</v>
      </c>
      <c r="V1191" s="33">
        <f t="shared" si="131"/>
        <v>75</v>
      </c>
      <c r="W1191" s="291">
        <f t="shared" si="132"/>
        <v>-0.5</v>
      </c>
      <c r="X1191" s="264" t="s">
        <v>1547</v>
      </c>
      <c r="Y1191" s="264" t="s">
        <v>1547</v>
      </c>
      <c r="Z1191" s="264" t="s">
        <v>1534</v>
      </c>
      <c r="AA1191" s="251">
        <f t="shared" si="80"/>
        <v>0.161306</v>
      </c>
      <c r="AB1191" s="266">
        <v>161306.0</v>
      </c>
      <c r="AC1191" s="266">
        <v>713831.0</v>
      </c>
      <c r="AD1191" s="251">
        <f t="shared" si="138"/>
        <v>1.5</v>
      </c>
      <c r="AE1191" s="266">
        <v>1500000.0</v>
      </c>
      <c r="AF1191" s="252">
        <f t="shared" si="136"/>
        <v>0.003584577778</v>
      </c>
      <c r="AG1191" s="257"/>
      <c r="AH1191" s="257"/>
      <c r="AI1191" s="257"/>
      <c r="AJ1191" s="257"/>
    </row>
    <row r="1192" ht="15.75" customHeight="1">
      <c r="A1192" s="297" t="s">
        <v>4376</v>
      </c>
      <c r="B1192" s="266">
        <f t="shared" si="134"/>
        <v>47.936926</v>
      </c>
      <c r="C1192" s="276">
        <f t="shared" si="88"/>
        <v>1.019934596</v>
      </c>
      <c r="D1192" s="250">
        <f t="shared" si="3"/>
        <v>1.019934596</v>
      </c>
      <c r="E1192" s="251">
        <v>47.0</v>
      </c>
      <c r="F1192" s="111">
        <f t="shared" si="75"/>
        <v>25.943101</v>
      </c>
      <c r="G1192" s="48">
        <f t="shared" si="5"/>
        <v>0.5411924202</v>
      </c>
      <c r="H1192" s="111">
        <f t="shared" si="6"/>
        <v>21.993825</v>
      </c>
      <c r="I1192" s="252">
        <f t="shared" si="126"/>
        <v>0.4588075798</v>
      </c>
      <c r="J1192" s="266">
        <f t="shared" si="137"/>
        <v>47936926</v>
      </c>
      <c r="K1192" s="33">
        <v>2016.0</v>
      </c>
      <c r="L1192" s="254" t="s">
        <v>20</v>
      </c>
      <c r="M1192" s="47"/>
      <c r="N1192" s="47"/>
      <c r="O1192" s="47"/>
      <c r="P1192" s="47">
        <v>93.0</v>
      </c>
      <c r="Q1192" s="33">
        <v>81.0</v>
      </c>
      <c r="R1192" s="298">
        <f t="shared" si="129"/>
        <v>87</v>
      </c>
      <c r="S1192" s="33">
        <v>82.0</v>
      </c>
      <c r="T1192" s="33">
        <v>81.0</v>
      </c>
      <c r="U1192" s="49">
        <f t="shared" si="130"/>
        <v>1</v>
      </c>
      <c r="V1192" s="33">
        <f t="shared" si="131"/>
        <v>81.5</v>
      </c>
      <c r="W1192" s="291">
        <f t="shared" si="132"/>
        <v>5.5</v>
      </c>
      <c r="X1192" s="294" t="s">
        <v>1547</v>
      </c>
      <c r="Y1192" s="294" t="s">
        <v>1547</v>
      </c>
      <c r="Z1192" s="270" t="s">
        <v>1534</v>
      </c>
      <c r="AA1192" s="251">
        <f t="shared" si="80"/>
        <v>24.074047</v>
      </c>
      <c r="AB1192" s="49">
        <v>2.4074047E7</v>
      </c>
      <c r="AC1192" s="49">
        <v>2.5943101E7</v>
      </c>
      <c r="AD1192" s="251">
        <f t="shared" si="138"/>
        <v>21.993825</v>
      </c>
      <c r="AE1192" s="266">
        <v>2.1993825E7</v>
      </c>
      <c r="AF1192" s="252">
        <f t="shared" si="136"/>
        <v>0.512213766</v>
      </c>
      <c r="AG1192" s="257"/>
      <c r="AH1192" s="257"/>
      <c r="AI1192" s="259" t="s">
        <v>4377</v>
      </c>
      <c r="AJ1192" s="257"/>
    </row>
    <row r="1193" ht="15.75" customHeight="1">
      <c r="A1193" s="297" t="s">
        <v>4784</v>
      </c>
      <c r="B1193" s="266">
        <f t="shared" si="134"/>
        <v>18.229478</v>
      </c>
      <c r="C1193" s="276">
        <f t="shared" si="88"/>
        <v>0.387861234</v>
      </c>
      <c r="D1193" s="250">
        <f t="shared" si="3"/>
        <v>0.387861234</v>
      </c>
      <c r="E1193" s="251">
        <v>47.0</v>
      </c>
      <c r="F1193" s="111">
        <f t="shared" si="75"/>
        <v>15.436808</v>
      </c>
      <c r="G1193" s="48">
        <f t="shared" si="5"/>
        <v>0.8468047193</v>
      </c>
      <c r="H1193" s="111">
        <f t="shared" si="6"/>
        <v>2.79267</v>
      </c>
      <c r="I1193" s="252">
        <f t="shared" si="126"/>
        <v>0.1531952807</v>
      </c>
      <c r="J1193" s="266">
        <f t="shared" si="137"/>
        <v>18229478</v>
      </c>
      <c r="K1193" s="33">
        <v>2016.0</v>
      </c>
      <c r="L1193" s="254" t="s">
        <v>20</v>
      </c>
      <c r="M1193" s="47"/>
      <c r="N1193" s="47"/>
      <c r="O1193" s="47"/>
      <c r="P1193" s="47">
        <v>69.0</v>
      </c>
      <c r="Q1193" s="33">
        <v>66.0</v>
      </c>
      <c r="R1193" s="298">
        <f t="shared" si="129"/>
        <v>67.5</v>
      </c>
      <c r="S1193" s="33">
        <v>73.0</v>
      </c>
      <c r="T1193" s="33">
        <v>76.0</v>
      </c>
      <c r="U1193" s="49">
        <f t="shared" si="130"/>
        <v>-3</v>
      </c>
      <c r="V1193" s="33">
        <f t="shared" si="131"/>
        <v>74.5</v>
      </c>
      <c r="W1193" s="291">
        <f t="shared" si="132"/>
        <v>-7</v>
      </c>
      <c r="X1193" s="270" t="s">
        <v>1527</v>
      </c>
      <c r="Y1193" s="270" t="s">
        <v>1527</v>
      </c>
      <c r="Z1193" s="270" t="s">
        <v>1529</v>
      </c>
      <c r="AA1193" s="251">
        <f t="shared" si="80"/>
        <v>5.303775</v>
      </c>
      <c r="AB1193" s="49">
        <v>5303775.0</v>
      </c>
      <c r="AC1193" s="49">
        <v>1.5436808E7</v>
      </c>
      <c r="AD1193" s="251">
        <f t="shared" si="138"/>
        <v>2.79267</v>
      </c>
      <c r="AE1193" s="266">
        <v>2792670.0</v>
      </c>
      <c r="AF1193" s="252">
        <f t="shared" si="136"/>
        <v>0.1128462766</v>
      </c>
      <c r="AG1193" s="257"/>
      <c r="AH1193" s="257"/>
      <c r="AI1193" s="259" t="s">
        <v>4785</v>
      </c>
      <c r="AJ1193" s="257"/>
    </row>
    <row r="1194" ht="15.75" customHeight="1">
      <c r="A1194" s="292" t="s">
        <v>2352</v>
      </c>
      <c r="B1194" s="266">
        <f t="shared" si="134"/>
        <v>216.972543</v>
      </c>
      <c r="C1194" s="276">
        <f t="shared" si="88"/>
        <v>4.33945086</v>
      </c>
      <c r="D1194" s="250">
        <f t="shared" si="3"/>
        <v>4.33945086</v>
      </c>
      <c r="E1194" s="251">
        <v>50.0</v>
      </c>
      <c r="F1194" s="111">
        <f t="shared" si="75"/>
        <v>127.440871</v>
      </c>
      <c r="G1194" s="48">
        <f t="shared" si="5"/>
        <v>0.5873594384</v>
      </c>
      <c r="H1194" s="111">
        <f t="shared" si="6"/>
        <v>89.531672</v>
      </c>
      <c r="I1194" s="252">
        <f t="shared" si="126"/>
        <v>0.4126405616</v>
      </c>
      <c r="J1194" s="266">
        <f t="shared" si="137"/>
        <v>216972543</v>
      </c>
      <c r="K1194" s="33">
        <v>2016.0</v>
      </c>
      <c r="L1194" s="254" t="s">
        <v>20</v>
      </c>
      <c r="M1194" s="47"/>
      <c r="N1194" s="47"/>
      <c r="O1194" s="47"/>
      <c r="P1194" s="47">
        <v>70.0</v>
      </c>
      <c r="Q1194" s="33">
        <v>52.0</v>
      </c>
      <c r="R1194" s="298">
        <f t="shared" si="129"/>
        <v>61</v>
      </c>
      <c r="S1194" s="33">
        <v>64.0</v>
      </c>
      <c r="T1194" s="33">
        <v>66.0</v>
      </c>
      <c r="U1194" s="49">
        <f t="shared" si="130"/>
        <v>-2</v>
      </c>
      <c r="V1194" s="33">
        <f t="shared" si="131"/>
        <v>65</v>
      </c>
      <c r="W1194" s="291">
        <f t="shared" si="132"/>
        <v>-4</v>
      </c>
      <c r="X1194" s="294" t="s">
        <v>1558</v>
      </c>
      <c r="Y1194" s="294" t="s">
        <v>1558</v>
      </c>
      <c r="Z1194" s="270" t="s">
        <v>1540</v>
      </c>
      <c r="AA1194" s="251">
        <f t="shared" si="80"/>
        <v>35.53525</v>
      </c>
      <c r="AB1194" s="49">
        <v>3.553525E7</v>
      </c>
      <c r="AC1194" s="49">
        <v>1.27440871E8</v>
      </c>
      <c r="AD1194" s="251">
        <f t="shared" si="138"/>
        <v>89.531672</v>
      </c>
      <c r="AE1194" s="266">
        <v>8.9531672E7</v>
      </c>
      <c r="AF1194" s="252">
        <f t="shared" si="136"/>
        <v>0.710705</v>
      </c>
      <c r="AG1194" s="257"/>
      <c r="AH1194" s="257"/>
      <c r="AI1194" s="259" t="s">
        <v>2353</v>
      </c>
      <c r="AJ1194" s="257"/>
    </row>
    <row r="1195" ht="15.75" customHeight="1">
      <c r="A1195" s="297" t="s">
        <v>4051</v>
      </c>
      <c r="B1195" s="266">
        <f t="shared" si="134"/>
        <v>69.41137</v>
      </c>
      <c r="C1195" s="276">
        <f t="shared" si="88"/>
        <v>1.3882274</v>
      </c>
      <c r="D1195" s="250">
        <f t="shared" si="3"/>
        <v>1.3882274</v>
      </c>
      <c r="E1195" s="251">
        <v>50.0</v>
      </c>
      <c r="F1195" s="111">
        <f t="shared" si="75"/>
        <v>52.853219</v>
      </c>
      <c r="G1195" s="48">
        <f t="shared" si="5"/>
        <v>0.7614490104</v>
      </c>
      <c r="H1195" s="111">
        <f t="shared" si="6"/>
        <v>16.558151</v>
      </c>
      <c r="I1195" s="252">
        <f t="shared" si="126"/>
        <v>0.2385509896</v>
      </c>
      <c r="J1195" s="266">
        <f t="shared" si="137"/>
        <v>69411370</v>
      </c>
      <c r="K1195" s="33">
        <v>2016.0</v>
      </c>
      <c r="L1195" s="254" t="s">
        <v>20</v>
      </c>
      <c r="M1195" s="47"/>
      <c r="N1195" s="47"/>
      <c r="O1195" s="47"/>
      <c r="P1195" s="47">
        <v>50.0</v>
      </c>
      <c r="Q1195" s="33">
        <v>48.0</v>
      </c>
      <c r="R1195" s="298">
        <f t="shared" si="129"/>
        <v>49</v>
      </c>
      <c r="S1195" s="33">
        <v>83.0</v>
      </c>
      <c r="T1195" s="33">
        <v>68.0</v>
      </c>
      <c r="U1195" s="49">
        <f t="shared" si="130"/>
        <v>15</v>
      </c>
      <c r="V1195" s="33">
        <f t="shared" si="131"/>
        <v>75.5</v>
      </c>
      <c r="W1195" s="291">
        <f t="shared" si="132"/>
        <v>-26.5</v>
      </c>
      <c r="X1195" s="294" t="s">
        <v>1547</v>
      </c>
      <c r="Y1195" s="294" t="s">
        <v>1547</v>
      </c>
      <c r="Z1195" s="270" t="s">
        <v>1529</v>
      </c>
      <c r="AA1195" s="251">
        <f t="shared" si="80"/>
        <v>16.194738</v>
      </c>
      <c r="AB1195" s="49">
        <v>1.6194738E7</v>
      </c>
      <c r="AC1195" s="49">
        <v>5.2853219E7</v>
      </c>
      <c r="AD1195" s="251">
        <f t="shared" si="138"/>
        <v>16.558151</v>
      </c>
      <c r="AE1195" s="266">
        <v>1.6558151E7</v>
      </c>
      <c r="AF1195" s="252">
        <f t="shared" si="136"/>
        <v>0.32389476</v>
      </c>
      <c r="AG1195" s="257"/>
      <c r="AH1195" s="257"/>
      <c r="AI1195" s="259" t="s">
        <v>4052</v>
      </c>
      <c r="AJ1195" s="257"/>
    </row>
    <row r="1196" ht="15.75" customHeight="1">
      <c r="A1196" s="297" t="s">
        <v>4245</v>
      </c>
      <c r="B1196" s="266">
        <f t="shared" si="134"/>
        <v>57.261763</v>
      </c>
      <c r="C1196" s="276">
        <f t="shared" si="88"/>
        <v>1.14523526</v>
      </c>
      <c r="D1196" s="250">
        <f t="shared" si="3"/>
        <v>1.14523526</v>
      </c>
      <c r="E1196" s="251">
        <v>50.0</v>
      </c>
      <c r="F1196" s="111">
        <f t="shared" si="75"/>
        <v>36.261763</v>
      </c>
      <c r="G1196" s="48">
        <f t="shared" si="5"/>
        <v>0.6332631253</v>
      </c>
      <c r="H1196" s="111">
        <f t="shared" si="6"/>
        <v>21</v>
      </c>
      <c r="I1196" s="252">
        <f t="shared" si="126"/>
        <v>0.3667368747</v>
      </c>
      <c r="J1196" s="266">
        <f t="shared" si="137"/>
        <v>57261763</v>
      </c>
      <c r="K1196" s="33">
        <v>2016.0</v>
      </c>
      <c r="L1196" s="254" t="s">
        <v>20</v>
      </c>
      <c r="M1196" s="47"/>
      <c r="N1196" s="47"/>
      <c r="O1196" s="47"/>
      <c r="P1196" s="47">
        <v>92.0</v>
      </c>
      <c r="Q1196" s="33">
        <v>70.0</v>
      </c>
      <c r="R1196" s="298">
        <f t="shared" si="129"/>
        <v>81</v>
      </c>
      <c r="S1196" s="33">
        <v>79.0</v>
      </c>
      <c r="T1196" s="33">
        <v>76.0</v>
      </c>
      <c r="U1196" s="49">
        <f t="shared" si="130"/>
        <v>3</v>
      </c>
      <c r="V1196" s="33">
        <f t="shared" si="131"/>
        <v>77.5</v>
      </c>
      <c r="W1196" s="291">
        <f t="shared" si="132"/>
        <v>3.5</v>
      </c>
      <c r="X1196" s="294" t="s">
        <v>1558</v>
      </c>
      <c r="Y1196" s="294" t="s">
        <v>1558</v>
      </c>
      <c r="Z1196" s="270" t="s">
        <v>1540</v>
      </c>
      <c r="AA1196" s="251">
        <f t="shared" si="80"/>
        <v>11.20327</v>
      </c>
      <c r="AB1196" s="49">
        <v>1.120327E7</v>
      </c>
      <c r="AC1196" s="49">
        <v>3.6261763E7</v>
      </c>
      <c r="AD1196" s="251">
        <f t="shared" si="138"/>
        <v>21</v>
      </c>
      <c r="AE1196" s="266">
        <v>2.1E7</v>
      </c>
      <c r="AF1196" s="252">
        <f t="shared" si="136"/>
        <v>0.2240654</v>
      </c>
      <c r="AG1196" s="257"/>
      <c r="AH1196" s="257"/>
      <c r="AI1196" s="259" t="s">
        <v>4246</v>
      </c>
      <c r="AJ1196" s="257"/>
    </row>
    <row r="1197" ht="15.75" customHeight="1">
      <c r="A1197" s="297" t="s">
        <v>4276</v>
      </c>
      <c r="B1197" s="266">
        <f t="shared" si="134"/>
        <v>55.969</v>
      </c>
      <c r="C1197" s="276">
        <f t="shared" si="88"/>
        <v>1.11938</v>
      </c>
      <c r="D1197" s="250">
        <f t="shared" si="3"/>
        <v>1.11938</v>
      </c>
      <c r="E1197" s="251">
        <v>50.0</v>
      </c>
      <c r="F1197" s="111">
        <f t="shared" si="75"/>
        <v>28.848693</v>
      </c>
      <c r="G1197" s="48">
        <f t="shared" si="5"/>
        <v>0.5154405653</v>
      </c>
      <c r="H1197" s="111">
        <f t="shared" si="6"/>
        <v>27.120307</v>
      </c>
      <c r="I1197" s="252">
        <f t="shared" si="126"/>
        <v>0.4845594347</v>
      </c>
      <c r="J1197" s="266">
        <f t="shared" si="137"/>
        <v>55969000</v>
      </c>
      <c r="K1197" s="33">
        <v>2016.0</v>
      </c>
      <c r="L1197" s="254" t="s">
        <v>20</v>
      </c>
      <c r="M1197" s="47"/>
      <c r="N1197" s="47"/>
      <c r="O1197" s="47"/>
      <c r="P1197" s="47">
        <v>23.0</v>
      </c>
      <c r="Q1197" s="33">
        <v>34.0</v>
      </c>
      <c r="R1197" s="298">
        <f t="shared" si="129"/>
        <v>28.5</v>
      </c>
      <c r="S1197" s="33">
        <v>22.0</v>
      </c>
      <c r="T1197" s="33">
        <v>43.0</v>
      </c>
      <c r="U1197" s="49">
        <f t="shared" si="130"/>
        <v>-21</v>
      </c>
      <c r="V1197" s="33">
        <f t="shared" si="131"/>
        <v>32.5</v>
      </c>
      <c r="W1197" s="291">
        <f t="shared" si="132"/>
        <v>-4</v>
      </c>
      <c r="X1197" s="270" t="s">
        <v>1558</v>
      </c>
      <c r="Y1197" s="270" t="s">
        <v>1558</v>
      </c>
      <c r="Z1197" s="270" t="s">
        <v>1550</v>
      </c>
      <c r="AA1197" s="251">
        <f t="shared" si="80"/>
        <v>13.841146</v>
      </c>
      <c r="AB1197" s="49">
        <v>1.3841146E7</v>
      </c>
      <c r="AC1197" s="49">
        <v>2.8848693E7</v>
      </c>
      <c r="AD1197" s="251">
        <f t="shared" si="138"/>
        <v>27.120307</v>
      </c>
      <c r="AE1197" s="266">
        <v>2.7120307E7</v>
      </c>
      <c r="AF1197" s="252">
        <f t="shared" si="136"/>
        <v>0.27682292</v>
      </c>
      <c r="AG1197" s="257"/>
      <c r="AH1197" s="257"/>
      <c r="AI1197" s="259" t="s">
        <v>4277</v>
      </c>
      <c r="AJ1197" s="257"/>
    </row>
    <row r="1198" ht="15.75" customHeight="1">
      <c r="A1198" s="297" t="s">
        <v>4739</v>
      </c>
      <c r="B1198" s="266">
        <f t="shared" si="134"/>
        <v>23.154235</v>
      </c>
      <c r="C1198" s="276">
        <f t="shared" si="88"/>
        <v>0.4630847</v>
      </c>
      <c r="D1198" s="250">
        <f t="shared" si="3"/>
        <v>0.4630847</v>
      </c>
      <c r="E1198" s="251">
        <v>50.0</v>
      </c>
      <c r="F1198" s="111">
        <f t="shared" si="75"/>
        <v>20.810036</v>
      </c>
      <c r="G1198" s="48">
        <f t="shared" si="5"/>
        <v>0.8987572252</v>
      </c>
      <c r="H1198" s="111">
        <f t="shared" si="6"/>
        <v>2.344199</v>
      </c>
      <c r="I1198" s="252">
        <f t="shared" si="126"/>
        <v>0.1012427748</v>
      </c>
      <c r="J1198" s="266">
        <f t="shared" si="137"/>
        <v>23154235</v>
      </c>
      <c r="K1198" s="33">
        <v>2016.0</v>
      </c>
      <c r="L1198" s="254" t="s">
        <v>20</v>
      </c>
      <c r="M1198" s="47"/>
      <c r="N1198" s="47"/>
      <c r="O1198" s="47"/>
      <c r="P1198" s="47">
        <v>47.0</v>
      </c>
      <c r="Q1198" s="33">
        <v>53.0</v>
      </c>
      <c r="R1198" s="298">
        <f t="shared" si="129"/>
        <v>50</v>
      </c>
      <c r="S1198" s="33">
        <v>66.0</v>
      </c>
      <c r="T1198" s="33">
        <v>64.0</v>
      </c>
      <c r="U1198" s="49">
        <f t="shared" si="130"/>
        <v>2</v>
      </c>
      <c r="V1198" s="33">
        <f t="shared" si="131"/>
        <v>65</v>
      </c>
      <c r="W1198" s="291">
        <f t="shared" si="132"/>
        <v>-15</v>
      </c>
      <c r="X1198" s="294" t="s">
        <v>1547</v>
      </c>
      <c r="Y1198" s="294" t="s">
        <v>1547</v>
      </c>
      <c r="Z1198" s="270" t="s">
        <v>1540</v>
      </c>
      <c r="AA1198" s="251">
        <f t="shared" si="80"/>
        <v>7.572206</v>
      </c>
      <c r="AB1198" s="49">
        <v>7572206.0</v>
      </c>
      <c r="AC1198" s="49">
        <v>2.0810036E7</v>
      </c>
      <c r="AD1198" s="251">
        <f t="shared" si="138"/>
        <v>2.344199</v>
      </c>
      <c r="AE1198" s="266">
        <v>2344199.0</v>
      </c>
      <c r="AF1198" s="252">
        <f t="shared" si="136"/>
        <v>0.15144412</v>
      </c>
      <c r="AG1198" s="257"/>
      <c r="AH1198" s="257"/>
      <c r="AI1198" s="259" t="s">
        <v>4740</v>
      </c>
      <c r="AJ1198" s="257"/>
    </row>
    <row r="1199" ht="15.75" customHeight="1">
      <c r="A1199" s="265" t="s">
        <v>4920</v>
      </c>
      <c r="B1199" s="266">
        <f t="shared" si="134"/>
        <v>4.98007</v>
      </c>
      <c r="C1199" s="276">
        <f t="shared" si="88"/>
        <v>0.0996014</v>
      </c>
      <c r="D1199" s="250">
        <f t="shared" si="3"/>
        <v>0.0996014</v>
      </c>
      <c r="E1199" s="251">
        <v>50.0</v>
      </c>
      <c r="F1199" s="251">
        <f t="shared" si="75"/>
        <v>0.35507</v>
      </c>
      <c r="G1199" s="48">
        <f t="shared" si="5"/>
        <v>0.0712981946</v>
      </c>
      <c r="H1199" s="111">
        <f t="shared" si="6"/>
        <v>4.625</v>
      </c>
      <c r="I1199" s="252">
        <f t="shared" si="126"/>
        <v>0.9287018054</v>
      </c>
      <c r="J1199" s="266">
        <f t="shared" si="137"/>
        <v>4980070</v>
      </c>
      <c r="K1199" s="255">
        <v>2016.0</v>
      </c>
      <c r="L1199" s="254" t="s">
        <v>20</v>
      </c>
      <c r="M1199" s="267"/>
      <c r="N1199" s="267"/>
      <c r="O1199" s="267"/>
      <c r="P1199" s="267">
        <v>88.0</v>
      </c>
      <c r="Q1199" s="255">
        <v>82.0</v>
      </c>
      <c r="R1199" s="298">
        <f t="shared" si="129"/>
        <v>85</v>
      </c>
      <c r="S1199" s="255">
        <v>75.0</v>
      </c>
      <c r="T1199" s="255">
        <v>85.0</v>
      </c>
      <c r="U1199" s="49">
        <f t="shared" si="130"/>
        <v>-10</v>
      </c>
      <c r="V1199" s="33">
        <f t="shared" si="131"/>
        <v>80</v>
      </c>
      <c r="W1199" s="291">
        <f t="shared" si="132"/>
        <v>5</v>
      </c>
      <c r="X1199" s="264" t="s">
        <v>1547</v>
      </c>
      <c r="Y1199" s="264" t="s">
        <v>1547</v>
      </c>
      <c r="Z1199" s="264" t="s">
        <v>1534</v>
      </c>
      <c r="AA1199" s="251">
        <f t="shared" si="80"/>
        <v>0.13088</v>
      </c>
      <c r="AB1199" s="266">
        <v>130880.0</v>
      </c>
      <c r="AC1199" s="266">
        <v>355070.0</v>
      </c>
      <c r="AD1199" s="251">
        <f t="shared" si="138"/>
        <v>4.625</v>
      </c>
      <c r="AE1199" s="266">
        <v>4625000.0</v>
      </c>
      <c r="AF1199" s="252">
        <f t="shared" si="136"/>
        <v>0.0026176</v>
      </c>
      <c r="AG1199" s="257"/>
      <c r="AH1199" s="257"/>
      <c r="AI1199" s="257"/>
      <c r="AJ1199" s="257"/>
    </row>
    <row r="1200" ht="15.75" customHeight="1">
      <c r="A1200" s="292" t="s">
        <v>207</v>
      </c>
      <c r="B1200" s="266">
        <f t="shared" si="134"/>
        <v>782.612155</v>
      </c>
      <c r="C1200" s="276">
        <f t="shared" si="88"/>
        <v>13.49331302</v>
      </c>
      <c r="D1200" s="250">
        <f t="shared" si="3"/>
        <v>13.49331302</v>
      </c>
      <c r="E1200" s="251">
        <v>58.0</v>
      </c>
      <c r="F1200" s="111">
        <f t="shared" si="75"/>
        <v>363.070709</v>
      </c>
      <c r="G1200" s="48">
        <f t="shared" si="5"/>
        <v>0.4639216331</v>
      </c>
      <c r="H1200" s="111">
        <f t="shared" si="6"/>
        <v>419.541446</v>
      </c>
      <c r="I1200" s="252">
        <f t="shared" si="126"/>
        <v>0.5360783669</v>
      </c>
      <c r="J1200" s="266">
        <f t="shared" si="137"/>
        <v>782612155</v>
      </c>
      <c r="K1200" s="33">
        <v>2016.0</v>
      </c>
      <c r="L1200" s="254" t="s">
        <v>20</v>
      </c>
      <c r="M1200" s="47"/>
      <c r="N1200" s="47"/>
      <c r="O1200" s="47"/>
      <c r="P1200" s="47">
        <v>84.0</v>
      </c>
      <c r="Q1200" s="33">
        <v>65.0</v>
      </c>
      <c r="R1200" s="298">
        <f t="shared" si="129"/>
        <v>74.5</v>
      </c>
      <c r="S1200" s="33">
        <v>90.0</v>
      </c>
      <c r="T1200" s="33">
        <v>81.0</v>
      </c>
      <c r="U1200" s="49">
        <f t="shared" si="130"/>
        <v>9</v>
      </c>
      <c r="V1200" s="33">
        <f t="shared" si="131"/>
        <v>85.5</v>
      </c>
      <c r="W1200" s="291">
        <f t="shared" si="132"/>
        <v>-11</v>
      </c>
      <c r="X1200" s="294" t="s">
        <v>1537</v>
      </c>
      <c r="Y1200" s="294" t="s">
        <v>1537</v>
      </c>
      <c r="Z1200" s="270" t="s">
        <v>1534</v>
      </c>
      <c r="AA1200" s="251">
        <f t="shared" si="80"/>
        <v>132.434639</v>
      </c>
      <c r="AB1200" s="49">
        <v>1.32434639E8</v>
      </c>
      <c r="AC1200" s="49">
        <v>3.63070709E8</v>
      </c>
      <c r="AD1200" s="251">
        <f t="shared" si="138"/>
        <v>419.541446</v>
      </c>
      <c r="AE1200" s="266">
        <v>4.19541446E8</v>
      </c>
      <c r="AF1200" s="252">
        <f t="shared" si="136"/>
        <v>2.283355845</v>
      </c>
      <c r="AG1200" s="257"/>
      <c r="AH1200" s="257"/>
      <c r="AI1200" s="259" t="s">
        <v>1703</v>
      </c>
      <c r="AJ1200" s="257"/>
    </row>
    <row r="1201" ht="15.75" customHeight="1">
      <c r="A1201" s="297" t="s">
        <v>2782</v>
      </c>
      <c r="B1201" s="266">
        <f t="shared" si="134"/>
        <v>195.725584</v>
      </c>
      <c r="C1201" s="276">
        <f t="shared" si="88"/>
        <v>3.262093067</v>
      </c>
      <c r="D1201" s="250">
        <f t="shared" si="3"/>
        <v>3.262093067</v>
      </c>
      <c r="E1201" s="251">
        <v>60.0</v>
      </c>
      <c r="F1201" s="111">
        <f t="shared" si="75"/>
        <v>62.52426</v>
      </c>
      <c r="G1201" s="48">
        <f t="shared" si="5"/>
        <v>0.3194485806</v>
      </c>
      <c r="H1201" s="111">
        <f t="shared" si="6"/>
        <v>133.201324</v>
      </c>
      <c r="I1201" s="252">
        <f t="shared" si="126"/>
        <v>0.6805514194</v>
      </c>
      <c r="J1201" s="266">
        <f t="shared" si="137"/>
        <v>195725584</v>
      </c>
      <c r="K1201" s="33">
        <v>2016.0</v>
      </c>
      <c r="L1201" s="254" t="s">
        <v>20</v>
      </c>
      <c r="M1201" s="47"/>
      <c r="N1201" s="47"/>
      <c r="O1201" s="47"/>
      <c r="P1201" s="47">
        <v>26.0</v>
      </c>
      <c r="Q1201" s="33">
        <v>28.0</v>
      </c>
      <c r="R1201" s="298">
        <f t="shared" si="129"/>
        <v>27</v>
      </c>
      <c r="S1201" s="33">
        <v>53.0</v>
      </c>
      <c r="T1201" s="33">
        <v>51.0</v>
      </c>
      <c r="U1201" s="49">
        <f t="shared" si="130"/>
        <v>2</v>
      </c>
      <c r="V1201" s="33">
        <f t="shared" si="131"/>
        <v>52</v>
      </c>
      <c r="W1201" s="291">
        <f t="shared" si="132"/>
        <v>-25</v>
      </c>
      <c r="X1201" s="294" t="s">
        <v>1537</v>
      </c>
      <c r="Y1201" s="294" t="s">
        <v>1537</v>
      </c>
      <c r="Z1201" s="270" t="s">
        <v>1550</v>
      </c>
      <c r="AA1201" s="251">
        <f t="shared" si="80"/>
        <v>21.635601</v>
      </c>
      <c r="AB1201" s="49">
        <v>2.1635601E7</v>
      </c>
      <c r="AC1201" s="49">
        <v>6.252426E7</v>
      </c>
      <c r="AD1201" s="251">
        <f t="shared" si="138"/>
        <v>133.201324</v>
      </c>
      <c r="AE1201" s="266">
        <v>1.33201324E8</v>
      </c>
      <c r="AF1201" s="252">
        <f t="shared" si="136"/>
        <v>0.36059335</v>
      </c>
      <c r="AG1201" s="257"/>
      <c r="AH1201" s="257"/>
      <c r="AI1201" s="259" t="s">
        <v>2783</v>
      </c>
      <c r="AJ1201" s="257"/>
    </row>
    <row r="1202" ht="15.75" customHeight="1">
      <c r="A1202" s="297" t="s">
        <v>2853</v>
      </c>
      <c r="B1202" s="266">
        <f t="shared" si="134"/>
        <v>187.252703</v>
      </c>
      <c r="C1202" s="276">
        <f t="shared" si="88"/>
        <v>3.120878383</v>
      </c>
      <c r="D1202" s="250">
        <f t="shared" si="3"/>
        <v>3.120878383</v>
      </c>
      <c r="E1202" s="251">
        <v>60.0</v>
      </c>
      <c r="F1202" s="111">
        <f t="shared" si="75"/>
        <v>123.852703</v>
      </c>
      <c r="G1202" s="48">
        <f t="shared" si="5"/>
        <v>0.6614201078</v>
      </c>
      <c r="H1202" s="111">
        <f t="shared" si="6"/>
        <v>63.4</v>
      </c>
      <c r="I1202" s="252">
        <f t="shared" si="126"/>
        <v>0.3385798922</v>
      </c>
      <c r="J1202" s="266">
        <f t="shared" si="137"/>
        <v>187252703</v>
      </c>
      <c r="K1202" s="33">
        <v>2016.0</v>
      </c>
      <c r="L1202" s="254" t="s">
        <v>20</v>
      </c>
      <c r="M1202" s="47"/>
      <c r="N1202" s="47"/>
      <c r="O1202" s="47"/>
      <c r="P1202" s="47">
        <v>85.0</v>
      </c>
      <c r="Q1202" s="33">
        <v>74.0</v>
      </c>
      <c r="R1202" s="298">
        <f t="shared" si="129"/>
        <v>79.5</v>
      </c>
      <c r="S1202" s="33">
        <v>87.0</v>
      </c>
      <c r="T1202" s="33">
        <v>78.0</v>
      </c>
      <c r="U1202" s="49">
        <f t="shared" si="130"/>
        <v>9</v>
      </c>
      <c r="V1202" s="33">
        <f t="shared" si="131"/>
        <v>82.5</v>
      </c>
      <c r="W1202" s="291">
        <f t="shared" si="132"/>
        <v>-3</v>
      </c>
      <c r="X1202" s="294" t="s">
        <v>1547</v>
      </c>
      <c r="Y1202" s="294" t="s">
        <v>1547</v>
      </c>
      <c r="Z1202" s="264" t="s">
        <v>1529</v>
      </c>
      <c r="AA1202" s="251">
        <f t="shared" si="80"/>
        <v>35.028301</v>
      </c>
      <c r="AB1202" s="49">
        <v>3.5028301E7</v>
      </c>
      <c r="AC1202" s="49">
        <v>1.23852703E8</v>
      </c>
      <c r="AD1202" s="251">
        <f t="shared" si="138"/>
        <v>63.4</v>
      </c>
      <c r="AE1202" s="266">
        <v>6.34E7</v>
      </c>
      <c r="AF1202" s="252">
        <f t="shared" si="136"/>
        <v>0.5838050167</v>
      </c>
      <c r="AG1202" s="257"/>
      <c r="AH1202" s="257"/>
      <c r="AI1202" s="259" t="s">
        <v>2854</v>
      </c>
      <c r="AJ1202" s="257"/>
    </row>
    <row r="1203" ht="15.75" customHeight="1">
      <c r="A1203" s="297" t="s">
        <v>3364</v>
      </c>
      <c r="B1203" s="266">
        <f t="shared" si="134"/>
        <v>136.480086</v>
      </c>
      <c r="C1203" s="276">
        <f t="shared" si="88"/>
        <v>2.2746681</v>
      </c>
      <c r="D1203" s="250">
        <f t="shared" si="3"/>
        <v>2.2746681</v>
      </c>
      <c r="E1203" s="251">
        <v>60.0</v>
      </c>
      <c r="F1203" s="111">
        <f t="shared" si="75"/>
        <v>54.826162</v>
      </c>
      <c r="G1203" s="48">
        <f t="shared" si="5"/>
        <v>0.4017154708</v>
      </c>
      <c r="H1203" s="111">
        <f t="shared" si="6"/>
        <v>81.653924</v>
      </c>
      <c r="I1203" s="252">
        <f t="shared" si="126"/>
        <v>0.5982845292</v>
      </c>
      <c r="J1203" s="266">
        <f t="shared" si="137"/>
        <v>136480086</v>
      </c>
      <c r="K1203" s="33">
        <v>2016.0</v>
      </c>
      <c r="L1203" s="254" t="s">
        <v>20</v>
      </c>
      <c r="M1203" s="47"/>
      <c r="N1203" s="47"/>
      <c r="O1203" s="47"/>
      <c r="P1203" s="47">
        <v>38.0</v>
      </c>
      <c r="Q1203" s="33">
        <v>47.0</v>
      </c>
      <c r="R1203" s="298">
        <f t="shared" si="129"/>
        <v>42.5</v>
      </c>
      <c r="S1203" s="33">
        <v>49.0</v>
      </c>
      <c r="T1203" s="33">
        <v>55.0</v>
      </c>
      <c r="U1203" s="49">
        <f t="shared" si="130"/>
        <v>-6</v>
      </c>
      <c r="V1203" s="33">
        <f t="shared" si="131"/>
        <v>52</v>
      </c>
      <c r="W1203" s="291">
        <f t="shared" si="132"/>
        <v>-9.5</v>
      </c>
      <c r="X1203" s="294" t="s">
        <v>1537</v>
      </c>
      <c r="Y1203" s="294" t="s">
        <v>1537</v>
      </c>
      <c r="Z1203" s="270" t="s">
        <v>1550</v>
      </c>
      <c r="AA1203" s="251">
        <f t="shared" si="80"/>
        <v>22.87249</v>
      </c>
      <c r="AB1203" s="49">
        <v>2.287249E7</v>
      </c>
      <c r="AC1203" s="49">
        <v>5.4826162E7</v>
      </c>
      <c r="AD1203" s="251">
        <f t="shared" si="138"/>
        <v>81.653924</v>
      </c>
      <c r="AE1203" s="266">
        <v>8.1653924E7</v>
      </c>
      <c r="AF1203" s="252">
        <f t="shared" si="136"/>
        <v>0.3812081667</v>
      </c>
      <c r="AG1203" s="257"/>
      <c r="AH1203" s="257"/>
      <c r="AI1203" s="259" t="s">
        <v>3365</v>
      </c>
      <c r="AJ1203" s="257"/>
    </row>
    <row r="1204" ht="15.75" customHeight="1">
      <c r="A1204" s="297" t="s">
        <v>4239</v>
      </c>
      <c r="B1204" s="266">
        <f t="shared" si="134"/>
        <v>69.377306</v>
      </c>
      <c r="C1204" s="276">
        <f t="shared" si="88"/>
        <v>1.156288433</v>
      </c>
      <c r="D1204" s="250">
        <f t="shared" si="3"/>
        <v>1.156288433</v>
      </c>
      <c r="E1204" s="251">
        <v>60.0</v>
      </c>
      <c r="F1204" s="111">
        <f t="shared" si="75"/>
        <v>47.905443</v>
      </c>
      <c r="G1204" s="48">
        <f t="shared" si="5"/>
        <v>0.6905059559</v>
      </c>
      <c r="H1204" s="111">
        <f t="shared" si="6"/>
        <v>21.471863</v>
      </c>
      <c r="I1204" s="252">
        <f t="shared" si="126"/>
        <v>0.3094940441</v>
      </c>
      <c r="J1204" s="266">
        <f t="shared" si="137"/>
        <v>69377306</v>
      </c>
      <c r="K1204" s="33">
        <v>2016.0</v>
      </c>
      <c r="L1204" s="254" t="s">
        <v>20</v>
      </c>
      <c r="M1204" s="47"/>
      <c r="N1204" s="47"/>
      <c r="O1204" s="47"/>
      <c r="P1204" s="47">
        <v>97.0</v>
      </c>
      <c r="Q1204" s="33">
        <v>84.0</v>
      </c>
      <c r="R1204" s="298">
        <f t="shared" si="129"/>
        <v>90.5</v>
      </c>
      <c r="S1204" s="33">
        <v>87.0</v>
      </c>
      <c r="T1204" s="33">
        <v>81.0</v>
      </c>
      <c r="U1204" s="49">
        <f t="shared" si="130"/>
        <v>6</v>
      </c>
      <c r="V1204" s="33">
        <f t="shared" si="131"/>
        <v>84</v>
      </c>
      <c r="W1204" s="291">
        <f t="shared" si="132"/>
        <v>6.5</v>
      </c>
      <c r="X1204" s="294" t="s">
        <v>1601</v>
      </c>
      <c r="Y1204" s="294" t="s">
        <v>1601</v>
      </c>
      <c r="Z1204" s="270" t="s">
        <v>1540</v>
      </c>
      <c r="AA1204" s="251">
        <f t="shared" si="80"/>
        <v>12.608372</v>
      </c>
      <c r="AB1204" s="49">
        <v>1.2608372E7</v>
      </c>
      <c r="AC1204" s="49">
        <v>4.7905443E7</v>
      </c>
      <c r="AD1204" s="251">
        <f t="shared" si="138"/>
        <v>21.471863</v>
      </c>
      <c r="AE1204" s="266">
        <v>2.1471863E7</v>
      </c>
      <c r="AF1204" s="252">
        <f t="shared" si="136"/>
        <v>0.2101395333</v>
      </c>
      <c r="AG1204" s="257"/>
      <c r="AH1204" s="257"/>
      <c r="AI1204" s="259" t="s">
        <v>4240</v>
      </c>
      <c r="AJ1204" s="257"/>
    </row>
    <row r="1205" ht="15.75" customHeight="1">
      <c r="A1205" s="297" t="s">
        <v>3429</v>
      </c>
      <c r="B1205" s="266">
        <f t="shared" si="134"/>
        <v>141.643212</v>
      </c>
      <c r="C1205" s="276">
        <f t="shared" si="88"/>
        <v>2.179126338</v>
      </c>
      <c r="D1205" s="250">
        <f t="shared" si="3"/>
        <v>2.179126338</v>
      </c>
      <c r="E1205" s="251">
        <v>65.0</v>
      </c>
      <c r="F1205" s="111">
        <f t="shared" si="75"/>
        <v>75.799398</v>
      </c>
      <c r="G1205" s="48">
        <f t="shared" si="5"/>
        <v>0.5351431737</v>
      </c>
      <c r="H1205" s="111">
        <f t="shared" si="6"/>
        <v>65.843814</v>
      </c>
      <c r="I1205" s="252">
        <f t="shared" si="126"/>
        <v>0.4648568263</v>
      </c>
      <c r="J1205" s="266">
        <f t="shared" si="137"/>
        <v>141643212</v>
      </c>
      <c r="K1205" s="33">
        <v>2016.0</v>
      </c>
      <c r="L1205" s="254" t="s">
        <v>20</v>
      </c>
      <c r="M1205" s="47"/>
      <c r="N1205" s="47"/>
      <c r="O1205" s="47"/>
      <c r="P1205" s="47">
        <v>86.0</v>
      </c>
      <c r="Q1205" s="33">
        <v>71.0</v>
      </c>
      <c r="R1205" s="298">
        <f t="shared" si="129"/>
        <v>78.5</v>
      </c>
      <c r="S1205" s="33">
        <v>78.0</v>
      </c>
      <c r="T1205" s="33">
        <v>67.0</v>
      </c>
      <c r="U1205" s="49">
        <f t="shared" si="130"/>
        <v>11</v>
      </c>
      <c r="V1205" s="33">
        <f t="shared" si="131"/>
        <v>72.5</v>
      </c>
      <c r="W1205" s="291">
        <f t="shared" si="132"/>
        <v>6</v>
      </c>
      <c r="X1205" s="294" t="s">
        <v>1601</v>
      </c>
      <c r="Y1205" s="294" t="s">
        <v>1601</v>
      </c>
      <c r="Z1205" s="264" t="s">
        <v>1567</v>
      </c>
      <c r="AA1205" s="251">
        <f t="shared" si="80"/>
        <v>21.514095</v>
      </c>
      <c r="AB1205" s="49">
        <v>2.1514095E7</v>
      </c>
      <c r="AC1205" s="49">
        <v>7.5799398E7</v>
      </c>
      <c r="AD1205" s="251">
        <f t="shared" si="138"/>
        <v>65.843814</v>
      </c>
      <c r="AE1205" s="266">
        <v>6.5843814E7</v>
      </c>
      <c r="AF1205" s="252">
        <f t="shared" si="136"/>
        <v>0.3309860769</v>
      </c>
      <c r="AG1205" s="257"/>
      <c r="AH1205" s="257"/>
      <c r="AI1205" s="259" t="s">
        <v>3430</v>
      </c>
      <c r="AJ1205" s="257"/>
    </row>
    <row r="1206" ht="15.75" customHeight="1">
      <c r="A1206" s="265" t="s">
        <v>4908</v>
      </c>
      <c r="B1206" s="266">
        <f t="shared" si="134"/>
        <v>8.905644</v>
      </c>
      <c r="C1206" s="276">
        <f t="shared" si="88"/>
        <v>0.1370099077</v>
      </c>
      <c r="D1206" s="250">
        <f t="shared" si="3"/>
        <v>0.1370099077</v>
      </c>
      <c r="E1206" s="251">
        <v>65.0</v>
      </c>
      <c r="F1206" s="251">
        <f t="shared" si="75"/>
        <v>5.605644</v>
      </c>
      <c r="G1206" s="48">
        <f t="shared" si="5"/>
        <v>0.6294484711</v>
      </c>
      <c r="H1206" s="111">
        <f t="shared" si="6"/>
        <v>3.3</v>
      </c>
      <c r="I1206" s="252">
        <f t="shared" si="126"/>
        <v>0.3705515289</v>
      </c>
      <c r="J1206" s="266">
        <f t="shared" si="137"/>
        <v>8905644</v>
      </c>
      <c r="K1206" s="255">
        <v>2016.0</v>
      </c>
      <c r="L1206" s="254" t="s">
        <v>20</v>
      </c>
      <c r="M1206" s="267"/>
      <c r="N1206" s="267"/>
      <c r="O1206" s="267"/>
      <c r="P1206" s="267">
        <v>37.0</v>
      </c>
      <c r="Q1206" s="255">
        <v>51.0</v>
      </c>
      <c r="R1206" s="298">
        <f t="shared" si="129"/>
        <v>44</v>
      </c>
      <c r="S1206" s="255">
        <v>63.0</v>
      </c>
      <c r="T1206" s="255">
        <v>73.0</v>
      </c>
      <c r="U1206" s="49">
        <f t="shared" si="130"/>
        <v>-10</v>
      </c>
      <c r="V1206" s="33">
        <f t="shared" si="131"/>
        <v>68</v>
      </c>
      <c r="W1206" s="291">
        <f t="shared" si="132"/>
        <v>-24</v>
      </c>
      <c r="X1206" s="264" t="s">
        <v>3713</v>
      </c>
      <c r="Y1206" s="264" t="s">
        <v>3713</v>
      </c>
      <c r="Z1206" s="264" t="s">
        <v>1534</v>
      </c>
      <c r="AA1206" s="251">
        <f t="shared" si="80"/>
        <v>0.033336</v>
      </c>
      <c r="AB1206" s="266">
        <v>33336.0</v>
      </c>
      <c r="AC1206" s="266">
        <v>5605644.0</v>
      </c>
      <c r="AD1206" s="251">
        <f t="shared" si="138"/>
        <v>3.3</v>
      </c>
      <c r="AE1206" s="266">
        <v>3300000.0</v>
      </c>
      <c r="AF1206" s="252">
        <f t="shared" si="136"/>
        <v>0.0005128615385</v>
      </c>
      <c r="AG1206" s="257"/>
      <c r="AH1206" s="257"/>
      <c r="AI1206" s="257"/>
      <c r="AJ1206" s="257"/>
    </row>
    <row r="1207" ht="15.75" customHeight="1">
      <c r="A1207" s="297" t="s">
        <v>3200</v>
      </c>
      <c r="B1207" s="266">
        <f t="shared" si="134"/>
        <v>175.27589</v>
      </c>
      <c r="C1207" s="276">
        <f t="shared" si="88"/>
        <v>2.503941286</v>
      </c>
      <c r="D1207" s="250">
        <f t="shared" si="3"/>
        <v>2.503941286</v>
      </c>
      <c r="E1207" s="251">
        <v>70.0</v>
      </c>
      <c r="F1207" s="111">
        <f t="shared" si="75"/>
        <v>70.77589</v>
      </c>
      <c r="G1207" s="48">
        <f t="shared" si="5"/>
        <v>0.4037970653</v>
      </c>
      <c r="H1207" s="111">
        <f t="shared" si="6"/>
        <v>104.5</v>
      </c>
      <c r="I1207" s="252">
        <f t="shared" si="126"/>
        <v>0.5962029347</v>
      </c>
      <c r="J1207" s="266">
        <f t="shared" si="137"/>
        <v>175275890</v>
      </c>
      <c r="K1207" s="33">
        <v>2016.0</v>
      </c>
      <c r="L1207" s="254" t="s">
        <v>20</v>
      </c>
      <c r="M1207" s="47"/>
      <c r="N1207" s="47"/>
      <c r="O1207" s="47"/>
      <c r="P1207" s="47">
        <v>63.0</v>
      </c>
      <c r="Q1207" s="33">
        <v>56.0</v>
      </c>
      <c r="R1207" s="298">
        <f t="shared" si="129"/>
        <v>59.5</v>
      </c>
      <c r="S1207" s="33">
        <v>68.0</v>
      </c>
      <c r="T1207" s="33">
        <v>61.0</v>
      </c>
      <c r="U1207" s="49">
        <f t="shared" si="130"/>
        <v>7</v>
      </c>
      <c r="V1207" s="33">
        <f t="shared" si="131"/>
        <v>64.5</v>
      </c>
      <c r="W1207" s="291">
        <f t="shared" si="132"/>
        <v>-5</v>
      </c>
      <c r="X1207" s="294" t="s">
        <v>1601</v>
      </c>
      <c r="Y1207" s="294" t="s">
        <v>1601</v>
      </c>
      <c r="Z1207" s="270" t="s">
        <v>1540</v>
      </c>
      <c r="AA1207" s="251">
        <f t="shared" si="80"/>
        <v>21.311407</v>
      </c>
      <c r="AB1207" s="49">
        <v>2.1311407E7</v>
      </c>
      <c r="AC1207" s="49">
        <v>7.077589E7</v>
      </c>
      <c r="AD1207" s="251">
        <f t="shared" si="138"/>
        <v>104.5</v>
      </c>
      <c r="AE1207" s="266">
        <v>1.045E8</v>
      </c>
      <c r="AF1207" s="252">
        <f t="shared" si="136"/>
        <v>0.3044486714</v>
      </c>
      <c r="AG1207" s="257"/>
      <c r="AH1207" s="257"/>
      <c r="AI1207" s="259" t="s">
        <v>3201</v>
      </c>
      <c r="AJ1207" s="257"/>
    </row>
    <row r="1208" ht="15.75" customHeight="1">
      <c r="A1208" s="292" t="s">
        <v>960</v>
      </c>
      <c r="B1208" s="266">
        <f t="shared" si="134"/>
        <v>349.719305</v>
      </c>
      <c r="C1208" s="276">
        <f t="shared" si="88"/>
        <v>4.790675411</v>
      </c>
      <c r="D1208" s="250">
        <f t="shared" si="3"/>
        <v>4.790675411</v>
      </c>
      <c r="E1208" s="251">
        <v>73.0</v>
      </c>
      <c r="F1208" s="111">
        <f t="shared" si="75"/>
        <v>107.509366</v>
      </c>
      <c r="G1208" s="48">
        <f t="shared" si="5"/>
        <v>0.3074161605</v>
      </c>
      <c r="H1208" s="111">
        <f t="shared" si="6"/>
        <v>242.209939</v>
      </c>
      <c r="I1208" s="252">
        <f t="shared" si="126"/>
        <v>0.6925838395</v>
      </c>
      <c r="J1208" s="266">
        <f t="shared" si="137"/>
        <v>349719305</v>
      </c>
      <c r="K1208" s="33">
        <v>2016.0</v>
      </c>
      <c r="L1208" s="254" t="s">
        <v>20</v>
      </c>
      <c r="M1208" s="47"/>
      <c r="N1208" s="47"/>
      <c r="O1208" s="47"/>
      <c r="P1208" s="47">
        <v>43.0</v>
      </c>
      <c r="Q1208" s="33">
        <v>43.0</v>
      </c>
      <c r="R1208" s="298">
        <f t="shared" si="129"/>
        <v>43</v>
      </c>
      <c r="S1208" s="33">
        <v>48.0</v>
      </c>
      <c r="T1208" s="33">
        <v>64.0</v>
      </c>
      <c r="U1208" s="49">
        <f t="shared" si="130"/>
        <v>-16</v>
      </c>
      <c r="V1208" s="33">
        <f t="shared" si="131"/>
        <v>56</v>
      </c>
      <c r="W1208" s="291">
        <f t="shared" si="132"/>
        <v>-13</v>
      </c>
      <c r="X1208" s="294" t="s">
        <v>1601</v>
      </c>
      <c r="Y1208" s="294" t="s">
        <v>1601</v>
      </c>
      <c r="Z1208" s="270" t="s">
        <v>1534</v>
      </c>
      <c r="AA1208" s="251">
        <f t="shared" si="80"/>
        <v>38.155177</v>
      </c>
      <c r="AB1208" s="49">
        <v>3.8155177E7</v>
      </c>
      <c r="AC1208" s="49">
        <v>1.07509366E8</v>
      </c>
      <c r="AD1208" s="251">
        <f t="shared" si="138"/>
        <v>242.209939</v>
      </c>
      <c r="AE1208" s="266">
        <v>2.42209939E8</v>
      </c>
      <c r="AF1208" s="252">
        <f t="shared" si="136"/>
        <v>0.5226736575</v>
      </c>
      <c r="AG1208" s="257"/>
      <c r="AH1208" s="257"/>
      <c r="AI1208" s="259" t="s">
        <v>2264</v>
      </c>
      <c r="AJ1208" s="257"/>
    </row>
    <row r="1209" ht="15.75" customHeight="1">
      <c r="A1209" s="292" t="s">
        <v>1170</v>
      </c>
      <c r="B1209" s="266">
        <f t="shared" si="134"/>
        <v>872.752476</v>
      </c>
      <c r="C1209" s="276">
        <f t="shared" si="88"/>
        <v>11.63669968</v>
      </c>
      <c r="D1209" s="250">
        <f t="shared" si="3"/>
        <v>11.63669968</v>
      </c>
      <c r="E1209" s="251">
        <v>75.0</v>
      </c>
      <c r="F1209" s="111">
        <f t="shared" si="75"/>
        <v>367.226855</v>
      </c>
      <c r="G1209" s="48">
        <f t="shared" si="5"/>
        <v>0.4207686201</v>
      </c>
      <c r="H1209" s="111">
        <f t="shared" si="6"/>
        <v>505.525621</v>
      </c>
      <c r="I1209" s="252">
        <f t="shared" si="126"/>
        <v>0.5792313799</v>
      </c>
      <c r="J1209" s="266">
        <f t="shared" si="137"/>
        <v>872752476</v>
      </c>
      <c r="K1209" s="33">
        <v>2016.0</v>
      </c>
      <c r="L1209" s="254" t="s">
        <v>20</v>
      </c>
      <c r="M1209" s="47"/>
      <c r="N1209" s="47"/>
      <c r="O1209" s="47"/>
      <c r="P1209" s="47">
        <v>74.0</v>
      </c>
      <c r="Q1209" s="33">
        <v>61.0</v>
      </c>
      <c r="R1209" s="298">
        <f t="shared" si="129"/>
        <v>67.5</v>
      </c>
      <c r="S1209" s="33">
        <v>64.0</v>
      </c>
      <c r="T1209" s="33">
        <v>60.0</v>
      </c>
      <c r="U1209" s="49">
        <f t="shared" si="130"/>
        <v>4</v>
      </c>
      <c r="V1209" s="33">
        <f t="shared" si="131"/>
        <v>62</v>
      </c>
      <c r="W1209" s="291">
        <f t="shared" si="132"/>
        <v>5.5</v>
      </c>
      <c r="X1209" s="294" t="s">
        <v>1601</v>
      </c>
      <c r="Y1209" s="294" t="s">
        <v>1601</v>
      </c>
      <c r="Z1209" s="270" t="s">
        <v>1540</v>
      </c>
      <c r="AA1209" s="251">
        <f t="shared" si="80"/>
        <v>104.352905</v>
      </c>
      <c r="AB1209" s="49">
        <v>1.04352905E8</v>
      </c>
      <c r="AC1209" s="49">
        <v>3.67226855E8</v>
      </c>
      <c r="AD1209" s="251">
        <f t="shared" si="138"/>
        <v>505.525621</v>
      </c>
      <c r="AE1209" s="266">
        <v>5.05525621E8</v>
      </c>
      <c r="AF1209" s="252">
        <f t="shared" si="136"/>
        <v>1.391372067</v>
      </c>
      <c r="AG1209" s="257"/>
      <c r="AH1209" s="257"/>
      <c r="AI1209" s="259" t="s">
        <v>1725</v>
      </c>
      <c r="AJ1209" s="257"/>
    </row>
    <row r="1210" ht="15.75" customHeight="1">
      <c r="A1210" s="265" t="s">
        <v>846</v>
      </c>
      <c r="B1210" s="266">
        <f t="shared" si="134"/>
        <v>290.74317</v>
      </c>
      <c r="C1210" s="276">
        <f t="shared" si="88"/>
        <v>3.8765756</v>
      </c>
      <c r="D1210" s="250">
        <f t="shared" si="3"/>
        <v>3.8765756</v>
      </c>
      <c r="E1210" s="251">
        <v>75.0</v>
      </c>
      <c r="F1210" s="251">
        <f t="shared" si="75"/>
        <v>187.03731</v>
      </c>
      <c r="G1210" s="48">
        <f t="shared" si="5"/>
        <v>0.6433076657</v>
      </c>
      <c r="H1210" s="111">
        <f t="shared" si="6"/>
        <v>103.70586</v>
      </c>
      <c r="I1210" s="252">
        <f t="shared" si="126"/>
        <v>0.3566923343</v>
      </c>
      <c r="J1210" s="266">
        <f t="shared" si="137"/>
        <v>290743170</v>
      </c>
      <c r="K1210" s="255">
        <v>2016.0</v>
      </c>
      <c r="L1210" s="254" t="s">
        <v>20</v>
      </c>
      <c r="M1210" s="267"/>
      <c r="N1210" s="267"/>
      <c r="O1210" s="267"/>
      <c r="P1210" s="267">
        <v>69.0</v>
      </c>
      <c r="Q1210" s="255">
        <v>59.0</v>
      </c>
      <c r="R1210" s="298">
        <f t="shared" si="129"/>
        <v>64</v>
      </c>
      <c r="S1210" s="255">
        <v>75.0</v>
      </c>
      <c r="T1210" s="255">
        <v>52.0</v>
      </c>
      <c r="U1210" s="49">
        <f t="shared" si="130"/>
        <v>23</v>
      </c>
      <c r="V1210" s="33">
        <f t="shared" si="131"/>
        <v>63.5</v>
      </c>
      <c r="W1210" s="291">
        <f t="shared" si="132"/>
        <v>0.5</v>
      </c>
      <c r="X1210" s="264" t="s">
        <v>1572</v>
      </c>
      <c r="Y1210" s="264" t="s">
        <v>1572</v>
      </c>
      <c r="Z1210" s="270" t="s">
        <v>1540</v>
      </c>
      <c r="AA1210" s="251">
        <f t="shared" si="80"/>
        <v>35.258145</v>
      </c>
      <c r="AB1210" s="266">
        <v>3.5258145E7</v>
      </c>
      <c r="AC1210" s="266">
        <v>1.8703731E8</v>
      </c>
      <c r="AD1210" s="251">
        <f t="shared" si="138"/>
        <v>103.70586</v>
      </c>
      <c r="AE1210" s="266">
        <v>1.0370586E8</v>
      </c>
      <c r="AF1210" s="252">
        <f t="shared" si="136"/>
        <v>0.4701086</v>
      </c>
      <c r="AG1210" s="257"/>
      <c r="AH1210" s="257"/>
      <c r="AI1210" s="259" t="s">
        <v>2522</v>
      </c>
      <c r="AJ1210" s="257"/>
    </row>
    <row r="1211" ht="15.75" customHeight="1">
      <c r="A1211" s="297" t="s">
        <v>3011</v>
      </c>
      <c r="B1211" s="266">
        <f t="shared" si="134"/>
        <v>210.428616</v>
      </c>
      <c r="C1211" s="276">
        <f t="shared" si="88"/>
        <v>2.80571488</v>
      </c>
      <c r="D1211" s="250">
        <f t="shared" si="3"/>
        <v>2.80571488</v>
      </c>
      <c r="E1211" s="251">
        <v>75.0</v>
      </c>
      <c r="F1211" s="111">
        <f t="shared" si="75"/>
        <v>31.847432</v>
      </c>
      <c r="G1211" s="48">
        <f t="shared" si="5"/>
        <v>0.1513455375</v>
      </c>
      <c r="H1211" s="111">
        <f t="shared" si="6"/>
        <v>178.581184</v>
      </c>
      <c r="I1211" s="252">
        <f t="shared" si="126"/>
        <v>0.8486544625</v>
      </c>
      <c r="J1211" s="266">
        <f t="shared" si="137"/>
        <v>210428616</v>
      </c>
      <c r="K1211" s="33">
        <v>2016.0</v>
      </c>
      <c r="L1211" s="254" t="s">
        <v>20</v>
      </c>
      <c r="M1211" s="47"/>
      <c r="N1211" s="47"/>
      <c r="O1211" s="47"/>
      <c r="P1211" s="47">
        <v>20.0</v>
      </c>
      <c r="Q1211" s="33">
        <v>42.0</v>
      </c>
      <c r="R1211" s="298">
        <f t="shared" si="129"/>
        <v>31</v>
      </c>
      <c r="S1211" s="33">
        <v>41.0</v>
      </c>
      <c r="T1211" s="33">
        <v>56.0</v>
      </c>
      <c r="U1211" s="49">
        <f t="shared" si="130"/>
        <v>-15</v>
      </c>
      <c r="V1211" s="33">
        <f t="shared" si="131"/>
        <v>48.5</v>
      </c>
      <c r="W1211" s="291">
        <f t="shared" si="132"/>
        <v>-17.5</v>
      </c>
      <c r="X1211" s="270" t="s">
        <v>1527</v>
      </c>
      <c r="Y1211" s="270" t="s">
        <v>1527</v>
      </c>
      <c r="Z1211" s="270" t="s">
        <v>1534</v>
      </c>
      <c r="AA1211" s="251">
        <f t="shared" si="80"/>
        <v>14.860425</v>
      </c>
      <c r="AB1211" s="49">
        <v>1.4860425E7</v>
      </c>
      <c r="AC1211" s="49">
        <v>3.1847432E7</v>
      </c>
      <c r="AD1211" s="251">
        <f t="shared" si="138"/>
        <v>178.581184</v>
      </c>
      <c r="AE1211" s="266">
        <v>1.78581184E8</v>
      </c>
      <c r="AF1211" s="252">
        <f t="shared" si="136"/>
        <v>0.198139</v>
      </c>
      <c r="AG1211" s="257"/>
      <c r="AH1211" s="257"/>
      <c r="AI1211" s="259" t="s">
        <v>3012</v>
      </c>
      <c r="AJ1211" s="257"/>
    </row>
    <row r="1212" ht="15.75" customHeight="1">
      <c r="A1212" s="297" t="s">
        <v>4626</v>
      </c>
      <c r="B1212" s="266">
        <f t="shared" si="134"/>
        <v>52.09909</v>
      </c>
      <c r="C1212" s="276">
        <f t="shared" si="88"/>
        <v>0.651238625</v>
      </c>
      <c r="D1212" s="250">
        <f t="shared" si="3"/>
        <v>0.651238625</v>
      </c>
      <c r="E1212" s="251">
        <v>80.0</v>
      </c>
      <c r="F1212" s="111">
        <f t="shared" si="75"/>
        <v>27.569558</v>
      </c>
      <c r="G1212" s="48">
        <f t="shared" si="5"/>
        <v>0.5291754232</v>
      </c>
      <c r="H1212" s="111">
        <f t="shared" si="6"/>
        <v>24.529532</v>
      </c>
      <c r="I1212" s="252">
        <f t="shared" si="126"/>
        <v>0.4708245768</v>
      </c>
      <c r="J1212" s="266">
        <f t="shared" si="137"/>
        <v>52099090</v>
      </c>
      <c r="K1212" s="33">
        <v>2016.0</v>
      </c>
      <c r="L1212" s="254" t="s">
        <v>20</v>
      </c>
      <c r="M1212" s="47"/>
      <c r="N1212" s="47"/>
      <c r="O1212" s="47"/>
      <c r="P1212" s="47">
        <v>63.0</v>
      </c>
      <c r="Q1212" s="33">
        <v>58.0</v>
      </c>
      <c r="R1212" s="298">
        <f t="shared" si="129"/>
        <v>60.5</v>
      </c>
      <c r="S1212" s="33">
        <v>66.0</v>
      </c>
      <c r="T1212" s="33">
        <v>66.0</v>
      </c>
      <c r="U1212" s="49">
        <f t="shared" si="130"/>
        <v>0</v>
      </c>
      <c r="V1212" s="33">
        <f t="shared" si="131"/>
        <v>66</v>
      </c>
      <c r="W1212" s="291">
        <f t="shared" si="132"/>
        <v>-5.5</v>
      </c>
      <c r="X1212" s="270" t="s">
        <v>1527</v>
      </c>
      <c r="Y1212" s="270" t="s">
        <v>1527</v>
      </c>
      <c r="Z1212" s="270" t="s">
        <v>1529</v>
      </c>
      <c r="AA1212" s="251">
        <f t="shared" si="80"/>
        <v>10.288932</v>
      </c>
      <c r="AB1212" s="49">
        <v>1.0288932E7</v>
      </c>
      <c r="AC1212" s="49">
        <v>2.7569558E7</v>
      </c>
      <c r="AD1212" s="251">
        <f t="shared" si="138"/>
        <v>24.529532</v>
      </c>
      <c r="AE1212" s="266">
        <v>2.4529532E7</v>
      </c>
      <c r="AF1212" s="252">
        <f t="shared" si="136"/>
        <v>0.12861165</v>
      </c>
      <c r="AG1212" s="257"/>
      <c r="AH1212" s="257"/>
      <c r="AI1212" s="259" t="s">
        <v>4627</v>
      </c>
      <c r="AJ1212" s="257"/>
    </row>
    <row r="1213" ht="15.75" customHeight="1">
      <c r="A1213" s="265" t="s">
        <v>4356</v>
      </c>
      <c r="B1213" s="266">
        <f t="shared" si="134"/>
        <v>88.603221</v>
      </c>
      <c r="C1213" s="276">
        <f t="shared" si="88"/>
        <v>1.042390835</v>
      </c>
      <c r="D1213" s="250">
        <f t="shared" si="3"/>
        <v>1.042390835</v>
      </c>
      <c r="E1213" s="251">
        <v>85.0</v>
      </c>
      <c r="F1213" s="251">
        <f t="shared" si="75"/>
        <v>39.675535</v>
      </c>
      <c r="G1213" s="48">
        <f t="shared" si="5"/>
        <v>0.4477888563</v>
      </c>
      <c r="H1213" s="111">
        <f t="shared" si="6"/>
        <v>48.927686</v>
      </c>
      <c r="I1213" s="252">
        <f t="shared" si="126"/>
        <v>0.5522111437</v>
      </c>
      <c r="J1213" s="266">
        <f t="shared" si="137"/>
        <v>88603221</v>
      </c>
      <c r="K1213" s="255">
        <v>2016.0</v>
      </c>
      <c r="L1213" s="254" t="s">
        <v>20</v>
      </c>
      <c r="M1213" s="267"/>
      <c r="N1213" s="267"/>
      <c r="O1213" s="267"/>
      <c r="P1213" s="267">
        <v>61.0</v>
      </c>
      <c r="Q1213" s="255">
        <v>60.0</v>
      </c>
      <c r="R1213" s="298">
        <f t="shared" si="129"/>
        <v>60.5</v>
      </c>
      <c r="S1213" s="255">
        <v>68.0</v>
      </c>
      <c r="T1213" s="255">
        <v>63.0</v>
      </c>
      <c r="U1213" s="49">
        <f t="shared" si="130"/>
        <v>5</v>
      </c>
      <c r="V1213" s="33">
        <f t="shared" si="131"/>
        <v>65.5</v>
      </c>
      <c r="W1213" s="291">
        <f t="shared" si="132"/>
        <v>-5</v>
      </c>
      <c r="X1213" s="264" t="s">
        <v>1605</v>
      </c>
      <c r="Y1213" s="264" t="s">
        <v>4357</v>
      </c>
      <c r="Z1213" s="270" t="s">
        <v>1540</v>
      </c>
      <c r="AA1213" s="251">
        <f t="shared" si="80"/>
        <v>12.701743</v>
      </c>
      <c r="AB1213" s="266">
        <v>1.2701743E7</v>
      </c>
      <c r="AC1213" s="266">
        <v>3.9675535E7</v>
      </c>
      <c r="AD1213" s="251">
        <f t="shared" si="138"/>
        <v>48.927686</v>
      </c>
      <c r="AE1213" s="266">
        <v>4.8927686E7</v>
      </c>
      <c r="AF1213" s="252">
        <f t="shared" si="136"/>
        <v>0.1494322706</v>
      </c>
      <c r="AG1213" s="257"/>
      <c r="AH1213" s="257"/>
      <c r="AI1213" s="259" t="s">
        <v>4358</v>
      </c>
      <c r="AJ1213" s="257"/>
    </row>
    <row r="1214" ht="15.75" customHeight="1">
      <c r="A1214" s="297" t="s">
        <v>679</v>
      </c>
      <c r="B1214" s="266">
        <f t="shared" si="134"/>
        <v>334.894851</v>
      </c>
      <c r="C1214" s="276">
        <f t="shared" si="88"/>
        <v>3.7210539</v>
      </c>
      <c r="D1214" s="250">
        <f t="shared" si="3"/>
        <v>3.7210539</v>
      </c>
      <c r="E1214" s="251">
        <v>90.0</v>
      </c>
      <c r="F1214" s="111">
        <f t="shared" si="75"/>
        <v>65.07554</v>
      </c>
      <c r="G1214" s="48">
        <f t="shared" si="5"/>
        <v>0.1943163348</v>
      </c>
      <c r="H1214" s="111">
        <f t="shared" si="6"/>
        <v>269.819311</v>
      </c>
      <c r="I1214" s="252">
        <f t="shared" si="126"/>
        <v>0.8056836652</v>
      </c>
      <c r="J1214" s="266">
        <f t="shared" si="137"/>
        <v>334894851</v>
      </c>
      <c r="K1214" s="33">
        <v>2016.0</v>
      </c>
      <c r="L1214" s="254" t="s">
        <v>20</v>
      </c>
      <c r="M1214" s="47"/>
      <c r="N1214" s="47"/>
      <c r="O1214" s="47"/>
      <c r="P1214" s="47">
        <v>34.0</v>
      </c>
      <c r="Q1214" s="33">
        <v>46.0</v>
      </c>
      <c r="R1214" s="298">
        <f t="shared" si="129"/>
        <v>40</v>
      </c>
      <c r="S1214" s="33">
        <v>55.0</v>
      </c>
      <c r="T1214" s="33">
        <v>64.0</v>
      </c>
      <c r="U1214" s="49">
        <f t="shared" si="130"/>
        <v>-9</v>
      </c>
      <c r="V1214" s="33">
        <f t="shared" si="131"/>
        <v>59.5</v>
      </c>
      <c r="W1214" s="291">
        <f t="shared" si="132"/>
        <v>-19.5</v>
      </c>
      <c r="X1214" s="270" t="s">
        <v>1527</v>
      </c>
      <c r="Y1214" s="270" t="s">
        <v>1527</v>
      </c>
      <c r="Z1214" s="270" t="s">
        <v>1550</v>
      </c>
      <c r="AA1214" s="251">
        <f t="shared" si="80"/>
        <v>22.383146</v>
      </c>
      <c r="AB1214" s="49">
        <v>2.2383146E7</v>
      </c>
      <c r="AC1214" s="49">
        <v>6.507554E7</v>
      </c>
      <c r="AD1214" s="251">
        <f t="shared" si="138"/>
        <v>269.819311</v>
      </c>
      <c r="AE1214" s="266">
        <v>2.69819311E8</v>
      </c>
      <c r="AF1214" s="252">
        <f t="shared" si="136"/>
        <v>0.2487016222</v>
      </c>
      <c r="AG1214" s="257"/>
      <c r="AH1214" s="257"/>
      <c r="AI1214" s="259" t="s">
        <v>2559</v>
      </c>
      <c r="AJ1214" s="257"/>
    </row>
    <row r="1215" ht="15.75" customHeight="1">
      <c r="A1215" s="297" t="s">
        <v>3705</v>
      </c>
      <c r="B1215" s="266">
        <f t="shared" si="134"/>
        <v>160.386097</v>
      </c>
      <c r="C1215" s="276">
        <f t="shared" si="88"/>
        <v>1.782067744</v>
      </c>
      <c r="D1215" s="250">
        <f t="shared" si="3"/>
        <v>1.782067744</v>
      </c>
      <c r="E1215" s="251">
        <v>90.0</v>
      </c>
      <c r="F1215" s="111">
        <f t="shared" si="75"/>
        <v>92.630454</v>
      </c>
      <c r="G1215" s="48">
        <f t="shared" si="5"/>
        <v>0.5775466561</v>
      </c>
      <c r="H1215" s="111">
        <f t="shared" si="6"/>
        <v>67.755643</v>
      </c>
      <c r="I1215" s="252">
        <f t="shared" si="126"/>
        <v>0.4224533439</v>
      </c>
      <c r="J1215" s="266">
        <f t="shared" si="137"/>
        <v>160386097</v>
      </c>
      <c r="K1215" s="33">
        <v>2016.0</v>
      </c>
      <c r="L1215" s="254" t="s">
        <v>20</v>
      </c>
      <c r="M1215" s="47"/>
      <c r="N1215" s="47"/>
      <c r="O1215" s="47"/>
      <c r="P1215" s="47">
        <v>63.0</v>
      </c>
      <c r="Q1215" s="33">
        <v>54.0</v>
      </c>
      <c r="R1215" s="298">
        <f t="shared" si="129"/>
        <v>58.5</v>
      </c>
      <c r="S1215" s="33">
        <v>77.0</v>
      </c>
      <c r="T1215" s="33">
        <v>63.0</v>
      </c>
      <c r="U1215" s="49">
        <f t="shared" si="130"/>
        <v>14</v>
      </c>
      <c r="V1215" s="33">
        <f t="shared" si="131"/>
        <v>70</v>
      </c>
      <c r="W1215" s="291">
        <f t="shared" si="132"/>
        <v>-11.5</v>
      </c>
      <c r="X1215" s="270" t="s">
        <v>1602</v>
      </c>
      <c r="Y1215" s="270" t="s">
        <v>3706</v>
      </c>
      <c r="Z1215" s="264" t="s">
        <v>1567</v>
      </c>
      <c r="AA1215" s="251">
        <f t="shared" si="80"/>
        <v>34.703397</v>
      </c>
      <c r="AB1215" s="49">
        <v>3.4703397E7</v>
      </c>
      <c r="AC1215" s="49">
        <v>9.2630454E7</v>
      </c>
      <c r="AD1215" s="251">
        <f t="shared" si="138"/>
        <v>67.755643</v>
      </c>
      <c r="AE1215" s="266">
        <v>6.7755643E7</v>
      </c>
      <c r="AF1215" s="252">
        <f t="shared" si="136"/>
        <v>0.3855933</v>
      </c>
      <c r="AG1215" s="257"/>
      <c r="AH1215" s="257"/>
      <c r="AI1215" s="259" t="s">
        <v>3707</v>
      </c>
      <c r="AJ1215" s="257"/>
    </row>
    <row r="1216" ht="15.75" customHeight="1">
      <c r="A1216" s="297" t="s">
        <v>4452</v>
      </c>
      <c r="B1216" s="266">
        <f t="shared" si="134"/>
        <v>94.061311</v>
      </c>
      <c r="C1216" s="276">
        <f t="shared" si="88"/>
        <v>0.94061311</v>
      </c>
      <c r="D1216" s="250">
        <f t="shared" si="3"/>
        <v>0.94061311</v>
      </c>
      <c r="E1216" s="251">
        <v>100.0</v>
      </c>
      <c r="F1216" s="111">
        <f t="shared" si="75"/>
        <v>26.410477</v>
      </c>
      <c r="G1216" s="48">
        <f t="shared" si="5"/>
        <v>0.2807793844</v>
      </c>
      <c r="H1216" s="111">
        <f t="shared" si="6"/>
        <v>67.650834</v>
      </c>
      <c r="I1216" s="252">
        <f t="shared" si="126"/>
        <v>0.7192206156</v>
      </c>
      <c r="J1216" s="266">
        <f t="shared" si="137"/>
        <v>94061311</v>
      </c>
      <c r="K1216" s="33">
        <v>2016.0</v>
      </c>
      <c r="L1216" s="254" t="s">
        <v>20</v>
      </c>
      <c r="M1216" s="47"/>
      <c r="N1216" s="47"/>
      <c r="O1216" s="47"/>
      <c r="P1216" s="47">
        <v>25.0</v>
      </c>
      <c r="Q1216" s="33">
        <v>38.0</v>
      </c>
      <c r="R1216" s="298">
        <f t="shared" si="129"/>
        <v>31.5</v>
      </c>
      <c r="S1216" s="33">
        <v>61.0</v>
      </c>
      <c r="T1216" s="33">
        <v>45.0</v>
      </c>
      <c r="U1216" s="49">
        <f t="shared" si="130"/>
        <v>16</v>
      </c>
      <c r="V1216" s="33">
        <f t="shared" si="131"/>
        <v>53</v>
      </c>
      <c r="W1216" s="291">
        <f t="shared" si="132"/>
        <v>-21.5</v>
      </c>
      <c r="X1216" s="294" t="s">
        <v>1547</v>
      </c>
      <c r="Y1216" s="294" t="s">
        <v>1547</v>
      </c>
      <c r="Z1216" s="270" t="s">
        <v>1534</v>
      </c>
      <c r="AA1216" s="251">
        <f t="shared" si="80"/>
        <v>11.203815</v>
      </c>
      <c r="AB1216" s="49">
        <v>1.1203815E7</v>
      </c>
      <c r="AC1216" s="49">
        <v>2.6410477E7</v>
      </c>
      <c r="AD1216" s="251">
        <f t="shared" si="138"/>
        <v>67.650834</v>
      </c>
      <c r="AE1216" s="266">
        <v>6.7650834E7</v>
      </c>
      <c r="AF1216" s="252">
        <f t="shared" si="136"/>
        <v>0.11203815</v>
      </c>
      <c r="AG1216" s="257"/>
      <c r="AH1216" s="257"/>
      <c r="AI1216" s="259" t="s">
        <v>4453</v>
      </c>
      <c r="AJ1216" s="257"/>
    </row>
    <row r="1217" ht="15.75" customHeight="1">
      <c r="A1217" s="297" t="s">
        <v>392</v>
      </c>
      <c r="B1217" s="266">
        <f t="shared" si="134"/>
        <v>407.446018</v>
      </c>
      <c r="C1217" s="276">
        <f t="shared" si="88"/>
        <v>3.880438267</v>
      </c>
      <c r="D1217" s="250">
        <f t="shared" si="3"/>
        <v>3.880438267</v>
      </c>
      <c r="E1217" s="251">
        <v>105.0</v>
      </c>
      <c r="F1217" s="111">
        <f t="shared" si="75"/>
        <v>64.063008</v>
      </c>
      <c r="G1217" s="48">
        <f t="shared" si="5"/>
        <v>0.1572306641</v>
      </c>
      <c r="H1217" s="111">
        <f t="shared" si="6"/>
        <v>343.38301</v>
      </c>
      <c r="I1217" s="252">
        <f t="shared" si="126"/>
        <v>0.8427693359</v>
      </c>
      <c r="J1217" s="266">
        <f t="shared" si="137"/>
        <v>407446018</v>
      </c>
      <c r="K1217" s="33">
        <v>2016.0</v>
      </c>
      <c r="L1217" s="254" t="s">
        <v>20</v>
      </c>
      <c r="M1217" s="47"/>
      <c r="N1217" s="47"/>
      <c r="O1217" s="47"/>
      <c r="P1217" s="47">
        <v>13.0</v>
      </c>
      <c r="Q1217" s="33">
        <v>34.0</v>
      </c>
      <c r="R1217" s="298">
        <f t="shared" si="129"/>
        <v>23.5</v>
      </c>
      <c r="S1217" s="33">
        <v>40.0</v>
      </c>
      <c r="T1217" s="33">
        <v>44.0</v>
      </c>
      <c r="U1217" s="49">
        <f t="shared" si="130"/>
        <v>-4</v>
      </c>
      <c r="V1217" s="33">
        <f t="shared" si="131"/>
        <v>42</v>
      </c>
      <c r="W1217" s="291">
        <f t="shared" si="132"/>
        <v>-18.5</v>
      </c>
      <c r="X1217" s="294" t="s">
        <v>1601</v>
      </c>
      <c r="Y1217" s="294" t="s">
        <v>1601</v>
      </c>
      <c r="Z1217" s="270" t="s">
        <v>1550</v>
      </c>
      <c r="AA1217" s="251">
        <f t="shared" si="80"/>
        <v>21.373064</v>
      </c>
      <c r="AB1217" s="49">
        <v>2.1373064E7</v>
      </c>
      <c r="AC1217" s="49">
        <v>6.4063008E7</v>
      </c>
      <c r="AD1217" s="251">
        <f t="shared" si="138"/>
        <v>343.38301</v>
      </c>
      <c r="AE1217" s="266">
        <v>3.4338301E8</v>
      </c>
      <c r="AF1217" s="252">
        <f t="shared" si="136"/>
        <v>0.2035529905</v>
      </c>
      <c r="AG1217" s="257"/>
      <c r="AH1217" s="257"/>
      <c r="AI1217" s="259" t="s">
        <v>2519</v>
      </c>
      <c r="AJ1217" s="257"/>
    </row>
    <row r="1218" ht="15.75" customHeight="1">
      <c r="A1218" s="297" t="s">
        <v>3304</v>
      </c>
      <c r="B1218" s="266">
        <f t="shared" si="134"/>
        <v>257.8731</v>
      </c>
      <c r="C1218" s="276">
        <f t="shared" si="88"/>
        <v>2.344300909</v>
      </c>
      <c r="D1218" s="250">
        <f t="shared" si="3"/>
        <v>2.344300909</v>
      </c>
      <c r="E1218" s="251">
        <v>110.0</v>
      </c>
      <c r="F1218" s="111">
        <f t="shared" si="75"/>
        <v>85.21878</v>
      </c>
      <c r="G1218" s="48">
        <f t="shared" si="5"/>
        <v>0.3304678929</v>
      </c>
      <c r="H1218" s="111">
        <f t="shared" si="6"/>
        <v>172.65432</v>
      </c>
      <c r="I1218" s="252">
        <f t="shared" si="126"/>
        <v>0.6695321071</v>
      </c>
      <c r="J1218" s="266">
        <f t="shared" si="137"/>
        <v>257873100</v>
      </c>
      <c r="K1218" s="33">
        <v>2016.0</v>
      </c>
      <c r="L1218" s="254" t="s">
        <v>20</v>
      </c>
      <c r="M1218" s="47"/>
      <c r="N1218" s="47"/>
      <c r="O1218" s="47"/>
      <c r="P1218" s="47">
        <v>63.0</v>
      </c>
      <c r="Q1218" s="33">
        <v>57.0</v>
      </c>
      <c r="R1218" s="298">
        <f t="shared" si="129"/>
        <v>60</v>
      </c>
      <c r="S1218" s="33">
        <v>64.0</v>
      </c>
      <c r="T1218" s="33">
        <v>69.0</v>
      </c>
      <c r="U1218" s="49">
        <f t="shared" si="130"/>
        <v>-5</v>
      </c>
      <c r="V1218" s="33">
        <f t="shared" si="131"/>
        <v>66.5</v>
      </c>
      <c r="W1218" s="291">
        <f t="shared" si="132"/>
        <v>-6.5</v>
      </c>
      <c r="X1218" s="294" t="s">
        <v>1601</v>
      </c>
      <c r="Y1218" s="294" t="s">
        <v>1601</v>
      </c>
      <c r="Z1218" s="270" t="s">
        <v>1534</v>
      </c>
      <c r="AA1218" s="251">
        <f t="shared" si="80"/>
        <v>28.87114</v>
      </c>
      <c r="AB1218" s="49">
        <v>2.887114E7</v>
      </c>
      <c r="AC1218" s="49">
        <v>8.521878E7</v>
      </c>
      <c r="AD1218" s="251">
        <f t="shared" si="138"/>
        <v>172.65432</v>
      </c>
      <c r="AE1218" s="266">
        <v>1.7265432E8</v>
      </c>
      <c r="AF1218" s="252">
        <f t="shared" si="136"/>
        <v>0.2624649091</v>
      </c>
      <c r="AG1218" s="257"/>
      <c r="AH1218" s="257"/>
      <c r="AI1218" s="259" t="s">
        <v>3305</v>
      </c>
      <c r="AJ1218" s="257"/>
    </row>
    <row r="1219" ht="15.75" customHeight="1">
      <c r="A1219" s="297" t="s">
        <v>3837</v>
      </c>
      <c r="B1219" s="266">
        <f t="shared" si="134"/>
        <v>179.246868</v>
      </c>
      <c r="C1219" s="276">
        <f t="shared" si="88"/>
        <v>1.629516982</v>
      </c>
      <c r="D1219" s="250">
        <f t="shared" si="3"/>
        <v>1.629516982</v>
      </c>
      <c r="E1219" s="251">
        <v>110.0</v>
      </c>
      <c r="F1219" s="111">
        <f t="shared" si="75"/>
        <v>66.184051</v>
      </c>
      <c r="G1219" s="48">
        <f t="shared" si="5"/>
        <v>0.3692340722</v>
      </c>
      <c r="H1219" s="111">
        <f t="shared" si="6"/>
        <v>113.062817</v>
      </c>
      <c r="I1219" s="252">
        <f t="shared" si="126"/>
        <v>0.6307659278</v>
      </c>
      <c r="J1219" s="266">
        <f t="shared" si="137"/>
        <v>179246868</v>
      </c>
      <c r="K1219" s="33">
        <v>2016.0</v>
      </c>
      <c r="L1219" s="254" t="s">
        <v>20</v>
      </c>
      <c r="M1219" s="47"/>
      <c r="N1219" s="47"/>
      <c r="O1219" s="47"/>
      <c r="P1219" s="47">
        <v>12.0</v>
      </c>
      <c r="Q1219" s="33">
        <v>33.0</v>
      </c>
      <c r="R1219" s="298">
        <f t="shared" si="129"/>
        <v>22.5</v>
      </c>
      <c r="S1219" s="33">
        <v>42.0</v>
      </c>
      <c r="T1219" s="33">
        <v>39.0</v>
      </c>
      <c r="U1219" s="49">
        <f t="shared" si="130"/>
        <v>3</v>
      </c>
      <c r="V1219" s="33">
        <f t="shared" si="131"/>
        <v>40.5</v>
      </c>
      <c r="W1219" s="291">
        <f t="shared" si="132"/>
        <v>-18</v>
      </c>
      <c r="X1219" s="294" t="s">
        <v>1537</v>
      </c>
      <c r="Y1219" s="294" t="s">
        <v>1537</v>
      </c>
      <c r="Z1219" s="270" t="s">
        <v>1534</v>
      </c>
      <c r="AA1219" s="251">
        <f t="shared" si="80"/>
        <v>29.027348</v>
      </c>
      <c r="AB1219" s="49">
        <v>2.9027348E7</v>
      </c>
      <c r="AC1219" s="49">
        <v>6.6184051E7</v>
      </c>
      <c r="AD1219" s="251">
        <f t="shared" si="138"/>
        <v>113.062817</v>
      </c>
      <c r="AE1219" s="266">
        <v>1.13062817E8</v>
      </c>
      <c r="AF1219" s="252">
        <f t="shared" si="136"/>
        <v>0.2638849818</v>
      </c>
      <c r="AG1219" s="257"/>
      <c r="AH1219" s="257"/>
      <c r="AI1219" s="259" t="s">
        <v>3838</v>
      </c>
      <c r="AJ1219" s="257"/>
    </row>
    <row r="1220" ht="15.75" customHeight="1">
      <c r="A1220" s="265" t="s">
        <v>4249</v>
      </c>
      <c r="B1220" s="266">
        <f t="shared" si="134"/>
        <v>125.524054</v>
      </c>
      <c r="C1220" s="276">
        <f t="shared" si="88"/>
        <v>1.141127764</v>
      </c>
      <c r="D1220" s="250">
        <f t="shared" si="3"/>
        <v>1.141127764</v>
      </c>
      <c r="E1220" s="251">
        <v>110.0</v>
      </c>
      <c r="F1220" s="251">
        <f t="shared" si="75"/>
        <v>68.764116</v>
      </c>
      <c r="G1220" s="48">
        <f t="shared" si="5"/>
        <v>0.5478162456</v>
      </c>
      <c r="H1220" s="111">
        <f t="shared" si="6"/>
        <v>56.759938</v>
      </c>
      <c r="I1220" s="252">
        <f t="shared" si="126"/>
        <v>0.4521837544</v>
      </c>
      <c r="J1220" s="266">
        <f t="shared" si="137"/>
        <v>125524054</v>
      </c>
      <c r="K1220" s="255">
        <v>2016.0</v>
      </c>
      <c r="L1220" s="254" t="s">
        <v>20</v>
      </c>
      <c r="M1220" s="267"/>
      <c r="N1220" s="267"/>
      <c r="O1220" s="267"/>
      <c r="P1220" s="267">
        <v>33.0</v>
      </c>
      <c r="Q1220" s="255">
        <v>42.0</v>
      </c>
      <c r="R1220" s="298">
        <f t="shared" si="129"/>
        <v>37.5</v>
      </c>
      <c r="S1220" s="255">
        <v>68.0</v>
      </c>
      <c r="T1220" s="255">
        <v>41.0</v>
      </c>
      <c r="U1220" s="49">
        <f t="shared" si="130"/>
        <v>27</v>
      </c>
      <c r="V1220" s="33">
        <f t="shared" si="131"/>
        <v>54.5</v>
      </c>
      <c r="W1220" s="291">
        <f t="shared" si="132"/>
        <v>-17</v>
      </c>
      <c r="X1220" s="257" t="s">
        <v>1629</v>
      </c>
      <c r="Y1220" s="264" t="s">
        <v>1629</v>
      </c>
      <c r="Z1220" s="270" t="s">
        <v>1540</v>
      </c>
      <c r="AA1220" s="251">
        <f t="shared" si="80"/>
        <v>14.869736</v>
      </c>
      <c r="AB1220" s="266">
        <v>1.4869736E7</v>
      </c>
      <c r="AC1220" s="266">
        <v>6.8764116E7</v>
      </c>
      <c r="AD1220" s="251">
        <f t="shared" si="138"/>
        <v>56.759938</v>
      </c>
      <c r="AE1220" s="266">
        <v>5.6759938E7</v>
      </c>
      <c r="AF1220" s="252">
        <f t="shared" si="136"/>
        <v>0.1351794182</v>
      </c>
      <c r="AG1220" s="257"/>
      <c r="AH1220" s="257"/>
      <c r="AI1220" s="259" t="s">
        <v>4250</v>
      </c>
      <c r="AJ1220" s="257"/>
    </row>
    <row r="1221" ht="15.75" customHeight="1">
      <c r="A1221" s="297" t="s">
        <v>4370</v>
      </c>
      <c r="B1221" s="266">
        <f t="shared" si="134"/>
        <v>112.853717</v>
      </c>
      <c r="C1221" s="276">
        <f t="shared" si="88"/>
        <v>1.025942882</v>
      </c>
      <c r="D1221" s="250">
        <f t="shared" si="3"/>
        <v>1.025942882</v>
      </c>
      <c r="E1221" s="251">
        <v>110.0</v>
      </c>
      <c r="F1221" s="111">
        <f t="shared" si="75"/>
        <v>60.608245</v>
      </c>
      <c r="G1221" s="48">
        <f t="shared" si="5"/>
        <v>0.5370513848</v>
      </c>
      <c r="H1221" s="111">
        <f t="shared" si="6"/>
        <v>52.245472</v>
      </c>
      <c r="I1221" s="252">
        <f t="shared" si="126"/>
        <v>0.4629486152</v>
      </c>
      <c r="J1221" s="266">
        <f t="shared" si="137"/>
        <v>112853717</v>
      </c>
      <c r="K1221" s="33">
        <v>2016.0</v>
      </c>
      <c r="L1221" s="254" t="s">
        <v>20</v>
      </c>
      <c r="M1221" s="47"/>
      <c r="N1221" s="47"/>
      <c r="O1221" s="47"/>
      <c r="P1221" s="47">
        <v>84.0</v>
      </c>
      <c r="Q1221" s="33">
        <v>68.0</v>
      </c>
      <c r="R1221" s="298">
        <f t="shared" si="129"/>
        <v>76</v>
      </c>
      <c r="S1221" s="33">
        <v>86.0</v>
      </c>
      <c r="T1221" s="33">
        <v>75.0</v>
      </c>
      <c r="U1221" s="49">
        <f t="shared" si="130"/>
        <v>11</v>
      </c>
      <c r="V1221" s="33">
        <f t="shared" si="131"/>
        <v>80.5</v>
      </c>
      <c r="W1221" s="291">
        <f t="shared" si="132"/>
        <v>-4.5</v>
      </c>
      <c r="X1221" s="294" t="s">
        <v>1547</v>
      </c>
      <c r="Y1221" s="294" t="s">
        <v>1547</v>
      </c>
      <c r="Z1221" s="270" t="s">
        <v>1529</v>
      </c>
      <c r="AA1221" s="251">
        <f t="shared" si="80"/>
        <v>20.223544</v>
      </c>
      <c r="AB1221" s="49">
        <v>2.0223544E7</v>
      </c>
      <c r="AC1221" s="49">
        <v>6.0608245E7</v>
      </c>
      <c r="AD1221" s="251">
        <f t="shared" si="138"/>
        <v>52.245472</v>
      </c>
      <c r="AE1221" s="266">
        <v>5.2245472E7</v>
      </c>
      <c r="AF1221" s="252">
        <f t="shared" si="136"/>
        <v>0.1838504</v>
      </c>
      <c r="AG1221" s="257"/>
      <c r="AH1221" s="257"/>
      <c r="AI1221" s="259" t="s">
        <v>4371</v>
      </c>
      <c r="AJ1221" s="257"/>
    </row>
    <row r="1222" ht="15.75" customHeight="1">
      <c r="A1222" s="297" t="s">
        <v>4014</v>
      </c>
      <c r="B1222" s="266">
        <f t="shared" si="134"/>
        <v>164.602163</v>
      </c>
      <c r="C1222" s="276">
        <f t="shared" si="88"/>
        <v>1.431323157</v>
      </c>
      <c r="D1222" s="250">
        <f t="shared" si="3"/>
        <v>1.431323157</v>
      </c>
      <c r="E1222" s="251">
        <v>115.0</v>
      </c>
      <c r="F1222" s="111">
        <f t="shared" si="75"/>
        <v>48.003015</v>
      </c>
      <c r="G1222" s="48">
        <f t="shared" si="5"/>
        <v>0.2916305237</v>
      </c>
      <c r="H1222" s="111">
        <f t="shared" si="6"/>
        <v>116.599148</v>
      </c>
      <c r="I1222" s="252">
        <f t="shared" si="126"/>
        <v>0.7083694763</v>
      </c>
      <c r="J1222" s="266">
        <f t="shared" si="137"/>
        <v>164602163</v>
      </c>
      <c r="K1222" s="33">
        <v>2016.0</v>
      </c>
      <c r="L1222" s="254" t="s">
        <v>20</v>
      </c>
      <c r="M1222" s="47"/>
      <c r="N1222" s="47"/>
      <c r="O1222" s="47"/>
      <c r="P1222" s="47">
        <v>17.0</v>
      </c>
      <c r="Q1222" s="33">
        <v>35.0</v>
      </c>
      <c r="R1222" s="298">
        <f t="shared" si="129"/>
        <v>26</v>
      </c>
      <c r="S1222" s="33">
        <v>47.0</v>
      </c>
      <c r="T1222" s="33">
        <v>51.0</v>
      </c>
      <c r="U1222" s="49">
        <f t="shared" si="130"/>
        <v>-4</v>
      </c>
      <c r="V1222" s="33">
        <f t="shared" si="131"/>
        <v>49</v>
      </c>
      <c r="W1222" s="291">
        <f t="shared" si="132"/>
        <v>-23</v>
      </c>
      <c r="X1222" s="294" t="s">
        <v>1537</v>
      </c>
      <c r="Y1222" s="294" t="s">
        <v>1537</v>
      </c>
      <c r="Z1222" s="270" t="s">
        <v>1550</v>
      </c>
      <c r="AA1222" s="251">
        <f t="shared" si="80"/>
        <v>19.445035</v>
      </c>
      <c r="AB1222" s="49">
        <v>1.9445035E7</v>
      </c>
      <c r="AC1222" s="49">
        <v>4.8003015E7</v>
      </c>
      <c r="AD1222" s="251">
        <f t="shared" si="138"/>
        <v>116.599148</v>
      </c>
      <c r="AE1222" s="266">
        <v>1.16599148E8</v>
      </c>
      <c r="AF1222" s="252">
        <f t="shared" si="136"/>
        <v>0.1690872609</v>
      </c>
      <c r="AG1222" s="257"/>
      <c r="AH1222" s="257"/>
      <c r="AI1222" s="259" t="s">
        <v>4015</v>
      </c>
      <c r="AJ1222" s="257"/>
    </row>
    <row r="1223" ht="15.75" customHeight="1">
      <c r="A1223" s="297" t="s">
        <v>449</v>
      </c>
      <c r="B1223" s="266">
        <f t="shared" si="134"/>
        <v>415.243424</v>
      </c>
      <c r="C1223" s="276">
        <f t="shared" si="88"/>
        <v>3.460361867</v>
      </c>
      <c r="D1223" s="250">
        <f t="shared" si="3"/>
        <v>3.460361867</v>
      </c>
      <c r="E1223" s="251">
        <v>120.0</v>
      </c>
      <c r="F1223" s="111">
        <f t="shared" si="75"/>
        <v>162.19292</v>
      </c>
      <c r="G1223" s="48">
        <f t="shared" si="5"/>
        <v>0.3905972031</v>
      </c>
      <c r="H1223" s="111">
        <f t="shared" si="6"/>
        <v>253.050504</v>
      </c>
      <c r="I1223" s="252">
        <f t="shared" si="126"/>
        <v>0.6094027969</v>
      </c>
      <c r="J1223" s="266">
        <f t="shared" si="137"/>
        <v>415243424</v>
      </c>
      <c r="K1223" s="33">
        <v>2016.0</v>
      </c>
      <c r="L1223" s="254" t="s">
        <v>20</v>
      </c>
      <c r="M1223" s="47"/>
      <c r="N1223" s="47"/>
      <c r="O1223" s="47"/>
      <c r="P1223" s="47">
        <v>56.0</v>
      </c>
      <c r="Q1223" s="33">
        <v>58.0</v>
      </c>
      <c r="R1223" s="298">
        <f t="shared" si="129"/>
        <v>57</v>
      </c>
      <c r="S1223" s="33">
        <v>59.0</v>
      </c>
      <c r="T1223" s="33">
        <v>65.0</v>
      </c>
      <c r="U1223" s="49">
        <f t="shared" si="130"/>
        <v>-6</v>
      </c>
      <c r="V1223" s="33">
        <f t="shared" si="131"/>
        <v>62</v>
      </c>
      <c r="W1223" s="291">
        <f t="shared" si="132"/>
        <v>-5</v>
      </c>
      <c r="X1223" s="294" t="s">
        <v>1537</v>
      </c>
      <c r="Y1223" s="294" t="s">
        <v>1537</v>
      </c>
      <c r="Z1223" s="270" t="s">
        <v>1550</v>
      </c>
      <c r="AA1223" s="251">
        <f t="shared" si="80"/>
        <v>59.215365</v>
      </c>
      <c r="AB1223" s="49">
        <v>5.9215365E7</v>
      </c>
      <c r="AC1223" s="49">
        <v>1.6219292E8</v>
      </c>
      <c r="AD1223" s="251">
        <f t="shared" si="138"/>
        <v>253.050504</v>
      </c>
      <c r="AE1223" s="266">
        <v>2.53050504E8</v>
      </c>
      <c r="AF1223" s="252">
        <f t="shared" si="136"/>
        <v>0.493461375</v>
      </c>
      <c r="AG1223" s="257"/>
      <c r="AH1223" s="257"/>
      <c r="AI1223" s="259" t="s">
        <v>2682</v>
      </c>
      <c r="AJ1223" s="257"/>
    </row>
    <row r="1224" ht="15.75" customHeight="1">
      <c r="A1224" s="297" t="s">
        <v>1260</v>
      </c>
      <c r="B1224" s="266">
        <f t="shared" si="134"/>
        <v>151.2880775</v>
      </c>
      <c r="C1224" s="276">
        <f t="shared" si="88"/>
        <v>1.21030462</v>
      </c>
      <c r="D1224" s="250">
        <f t="shared" si="3"/>
        <v>1.21030462</v>
      </c>
      <c r="E1224" s="251">
        <v>125.0</v>
      </c>
      <c r="F1224" s="111">
        <f t="shared" si="75"/>
        <v>151.287892</v>
      </c>
      <c r="G1224" s="48">
        <f t="shared" si="5"/>
        <v>0.9999987741</v>
      </c>
      <c r="H1224" s="111">
        <f t="shared" si="6"/>
        <v>185.465084</v>
      </c>
      <c r="I1224" s="252">
        <f t="shared" si="126"/>
        <v>1.225906807</v>
      </c>
      <c r="J1224" s="266">
        <f>AD1224+AC1224</f>
        <v>151288077.5</v>
      </c>
      <c r="K1224" s="33">
        <v>2016.0</v>
      </c>
      <c r="L1224" s="254" t="s">
        <v>20</v>
      </c>
      <c r="M1224" s="47"/>
      <c r="N1224" s="47"/>
      <c r="O1224" s="47"/>
      <c r="P1224" s="47">
        <v>75.0</v>
      </c>
      <c r="Q1224" s="33">
        <v>56.0</v>
      </c>
      <c r="R1224" s="298">
        <f t="shared" si="129"/>
        <v>65.5</v>
      </c>
      <c r="S1224" s="33">
        <v>73.0</v>
      </c>
      <c r="T1224" s="33">
        <v>73.0</v>
      </c>
      <c r="U1224" s="33">
        <f>(S1224+T1224)/2</f>
        <v>73</v>
      </c>
      <c r="V1224" s="33">
        <f t="shared" si="131"/>
        <v>73</v>
      </c>
      <c r="W1224" s="291">
        <f>SUM(R1224-U1224)</f>
        <v>-7.5</v>
      </c>
      <c r="X1224" s="270" t="s">
        <v>1601</v>
      </c>
      <c r="Y1224" s="270" t="s">
        <v>1601</v>
      </c>
      <c r="Z1224" s="270" t="s">
        <v>1540</v>
      </c>
      <c r="AA1224" s="251">
        <f t="shared" si="80"/>
        <v>46.581142</v>
      </c>
      <c r="AB1224" s="49">
        <v>4.6581142E7</v>
      </c>
      <c r="AC1224" s="49">
        <v>1.51287892E8</v>
      </c>
      <c r="AD1224" s="251">
        <f t="shared" si="138"/>
        <v>185.465084</v>
      </c>
      <c r="AE1224" s="266">
        <v>1.85465084E8</v>
      </c>
      <c r="AF1224" s="252">
        <f t="shared" si="136"/>
        <v>0.372649136</v>
      </c>
      <c r="AG1224" s="257"/>
      <c r="AH1224" s="257"/>
      <c r="AI1224" s="259" t="s">
        <v>4198</v>
      </c>
      <c r="AJ1224" s="257"/>
    </row>
    <row r="1225" ht="15.75" customHeight="1">
      <c r="A1225" s="265" t="s">
        <v>4584</v>
      </c>
      <c r="B1225" s="266">
        <f t="shared" si="134"/>
        <v>88.779766</v>
      </c>
      <c r="C1225" s="276">
        <f t="shared" si="88"/>
        <v>0.710238128</v>
      </c>
      <c r="D1225" s="250">
        <f t="shared" si="3"/>
        <v>0.710238128</v>
      </c>
      <c r="E1225" s="251">
        <v>125.0</v>
      </c>
      <c r="F1225" s="251">
        <f t="shared" si="75"/>
        <v>43.883438</v>
      </c>
      <c r="G1225" s="48">
        <f t="shared" si="5"/>
        <v>0.4942954907</v>
      </c>
      <c r="H1225" s="111">
        <f t="shared" si="6"/>
        <v>44.896328</v>
      </c>
      <c r="I1225" s="252">
        <f t="shared" si="126"/>
        <v>0.5057045093</v>
      </c>
      <c r="J1225" s="266">
        <f t="shared" ref="J1225:J1248" si="139">AE1225+AC1225</f>
        <v>88779766</v>
      </c>
      <c r="K1225" s="255">
        <v>2016.0</v>
      </c>
      <c r="L1225" s="254" t="s">
        <v>20</v>
      </c>
      <c r="M1225" s="267"/>
      <c r="N1225" s="267"/>
      <c r="O1225" s="267"/>
      <c r="P1225" s="267">
        <v>17.0</v>
      </c>
      <c r="Q1225" s="255">
        <v>36.0</v>
      </c>
      <c r="R1225" s="298">
        <f t="shared" si="129"/>
        <v>26.5</v>
      </c>
      <c r="S1225" s="255">
        <v>60.0</v>
      </c>
      <c r="T1225" s="255">
        <v>69.0</v>
      </c>
      <c r="U1225" s="49">
        <f t="shared" ref="U1225:U1249" si="140">SUM(S1225-T1225)</f>
        <v>-9</v>
      </c>
      <c r="V1225" s="33">
        <f t="shared" si="131"/>
        <v>64.5</v>
      </c>
      <c r="W1225" s="291">
        <f t="shared" ref="W1225:W1249" si="141">SUM(R1225-V1225)</f>
        <v>-38</v>
      </c>
      <c r="X1225" s="264" t="s">
        <v>1537</v>
      </c>
      <c r="Y1225" s="264" t="s">
        <v>1537</v>
      </c>
      <c r="Z1225" s="264" t="s">
        <v>1534</v>
      </c>
      <c r="AA1225" s="251">
        <f t="shared" si="80"/>
        <v>10.278225</v>
      </c>
      <c r="AB1225" s="266">
        <v>1.0278225E7</v>
      </c>
      <c r="AC1225" s="266">
        <v>4.3883438E7</v>
      </c>
      <c r="AD1225" s="251">
        <f t="shared" si="138"/>
        <v>44.896328</v>
      </c>
      <c r="AE1225" s="266">
        <v>4.4896328E7</v>
      </c>
      <c r="AF1225" s="252">
        <f t="shared" si="136"/>
        <v>0.0822258</v>
      </c>
      <c r="AG1225" s="257"/>
      <c r="AH1225" s="257"/>
      <c r="AI1225" s="257"/>
      <c r="AJ1225" s="257"/>
    </row>
    <row r="1226" ht="15.75" customHeight="1">
      <c r="A1226" s="297" t="s">
        <v>3684</v>
      </c>
      <c r="B1226" s="266">
        <f t="shared" si="134"/>
        <v>245.623848</v>
      </c>
      <c r="C1226" s="276">
        <f t="shared" si="88"/>
        <v>1.819435911</v>
      </c>
      <c r="D1226" s="250">
        <f t="shared" si="3"/>
        <v>1.819435911</v>
      </c>
      <c r="E1226" s="251">
        <v>135.0</v>
      </c>
      <c r="F1226" s="111">
        <f t="shared" si="75"/>
        <v>82.051601</v>
      </c>
      <c r="G1226" s="48">
        <f t="shared" si="5"/>
        <v>0.3340538863</v>
      </c>
      <c r="H1226" s="111">
        <f t="shared" si="6"/>
        <v>163.572247</v>
      </c>
      <c r="I1226" s="252">
        <f t="shared" si="126"/>
        <v>0.6659461137</v>
      </c>
      <c r="J1226" s="266">
        <f t="shared" si="139"/>
        <v>245623848</v>
      </c>
      <c r="K1226" s="33">
        <v>2016.0</v>
      </c>
      <c r="L1226" s="254" t="s">
        <v>20</v>
      </c>
      <c r="M1226" s="47"/>
      <c r="N1226" s="47"/>
      <c r="O1226" s="47"/>
      <c r="P1226" s="47">
        <v>38.0</v>
      </c>
      <c r="Q1226" s="33">
        <v>40.0</v>
      </c>
      <c r="R1226" s="298">
        <f t="shared" si="129"/>
        <v>39</v>
      </c>
      <c r="S1226" s="33">
        <v>49.0</v>
      </c>
      <c r="T1226" s="33">
        <v>57.0</v>
      </c>
      <c r="U1226" s="49">
        <f t="shared" si="140"/>
        <v>-8</v>
      </c>
      <c r="V1226" s="33">
        <f t="shared" si="131"/>
        <v>53</v>
      </c>
      <c r="W1226" s="291">
        <f t="shared" si="141"/>
        <v>-14</v>
      </c>
      <c r="X1226" s="294" t="s">
        <v>1601</v>
      </c>
      <c r="Y1226" s="294" t="s">
        <v>1601</v>
      </c>
      <c r="Z1226" s="270" t="s">
        <v>1550</v>
      </c>
      <c r="AA1226" s="251">
        <f t="shared" si="80"/>
        <v>35.316382</v>
      </c>
      <c r="AB1226" s="49">
        <v>3.5316382E7</v>
      </c>
      <c r="AC1226" s="49">
        <v>8.2051601E7</v>
      </c>
      <c r="AD1226" s="251">
        <f t="shared" si="138"/>
        <v>163.572247</v>
      </c>
      <c r="AE1226" s="266">
        <v>1.63572247E8</v>
      </c>
      <c r="AF1226" s="252">
        <f t="shared" si="136"/>
        <v>0.2616028296</v>
      </c>
      <c r="AG1226" s="257"/>
      <c r="AH1226" s="257"/>
      <c r="AI1226" s="259" t="s">
        <v>3685</v>
      </c>
      <c r="AJ1226" s="257"/>
    </row>
    <row r="1227" ht="15.75" customHeight="1">
      <c r="A1227" s="297" t="s">
        <v>509</v>
      </c>
      <c r="B1227" s="266">
        <f t="shared" si="134"/>
        <v>519.881355</v>
      </c>
      <c r="C1227" s="276">
        <f t="shared" si="88"/>
        <v>3.71343825</v>
      </c>
      <c r="D1227" s="250">
        <f t="shared" si="3"/>
        <v>3.71343825</v>
      </c>
      <c r="E1227" s="251">
        <v>140.0</v>
      </c>
      <c r="F1227" s="111">
        <f t="shared" si="75"/>
        <v>143.528619</v>
      </c>
      <c r="G1227" s="48">
        <f t="shared" si="5"/>
        <v>0.2760795663</v>
      </c>
      <c r="H1227" s="111">
        <f t="shared" si="6"/>
        <v>376.352736</v>
      </c>
      <c r="I1227" s="252">
        <f t="shared" si="126"/>
        <v>0.7239204337</v>
      </c>
      <c r="J1227" s="266">
        <f t="shared" si="139"/>
        <v>519881355</v>
      </c>
      <c r="K1227" s="33">
        <v>2016.0</v>
      </c>
      <c r="L1227" s="254" t="s">
        <v>20</v>
      </c>
      <c r="M1227" s="47"/>
      <c r="N1227" s="47"/>
      <c r="O1227" s="47"/>
      <c r="P1227" s="47">
        <v>87.0</v>
      </c>
      <c r="Q1227" s="33">
        <v>66.0</v>
      </c>
      <c r="R1227" s="298">
        <f t="shared" si="129"/>
        <v>76.5</v>
      </c>
      <c r="S1227" s="33">
        <v>79.0</v>
      </c>
      <c r="T1227" s="33">
        <v>75.0</v>
      </c>
      <c r="U1227" s="49">
        <f t="shared" si="140"/>
        <v>4</v>
      </c>
      <c r="V1227" s="33">
        <f t="shared" si="131"/>
        <v>77</v>
      </c>
      <c r="W1227" s="291">
        <f t="shared" si="141"/>
        <v>-0.5</v>
      </c>
      <c r="X1227" s="294" t="s">
        <v>1601</v>
      </c>
      <c r="Y1227" s="294" t="s">
        <v>1601</v>
      </c>
      <c r="Z1227" s="270" t="s">
        <v>1550</v>
      </c>
      <c r="AA1227" s="251">
        <f t="shared" si="80"/>
        <v>41.282042</v>
      </c>
      <c r="AB1227" s="49">
        <v>4.1282042E7</v>
      </c>
      <c r="AC1227" s="49">
        <v>1.43528619E8</v>
      </c>
      <c r="AD1227" s="251">
        <f t="shared" si="138"/>
        <v>376.352736</v>
      </c>
      <c r="AE1227" s="266">
        <v>3.76352736E8</v>
      </c>
      <c r="AF1227" s="252">
        <f t="shared" si="136"/>
        <v>0.2948717286</v>
      </c>
      <c r="AG1227" s="257"/>
      <c r="AH1227" s="257"/>
      <c r="AI1227" s="259" t="s">
        <v>2561</v>
      </c>
      <c r="AJ1227" s="257"/>
    </row>
    <row r="1228" ht="15.75" customHeight="1">
      <c r="A1228" s="297" t="s">
        <v>4139</v>
      </c>
      <c r="B1228" s="266">
        <f t="shared" si="134"/>
        <v>177.919164</v>
      </c>
      <c r="C1228" s="276">
        <f t="shared" si="88"/>
        <v>1.270851171</v>
      </c>
      <c r="D1228" s="250">
        <f t="shared" si="3"/>
        <v>1.270851171</v>
      </c>
      <c r="E1228" s="251">
        <v>140.0</v>
      </c>
      <c r="F1228" s="111">
        <f t="shared" si="75"/>
        <v>55.48377</v>
      </c>
      <c r="G1228" s="48">
        <f t="shared" si="5"/>
        <v>0.3118481942</v>
      </c>
      <c r="H1228" s="111">
        <f t="shared" si="6"/>
        <v>122.435394</v>
      </c>
      <c r="I1228" s="252">
        <f t="shared" si="126"/>
        <v>0.6881518058</v>
      </c>
      <c r="J1228" s="266">
        <f t="shared" si="139"/>
        <v>177919164</v>
      </c>
      <c r="K1228" s="33">
        <v>2016.0</v>
      </c>
      <c r="L1228" s="254" t="s">
        <v>20</v>
      </c>
      <c r="M1228" s="47"/>
      <c r="N1228" s="47"/>
      <c r="O1228" s="47"/>
      <c r="P1228" s="47">
        <v>75.0</v>
      </c>
      <c r="Q1228" s="33">
        <v>66.0</v>
      </c>
      <c r="R1228" s="293">
        <f t="shared" si="129"/>
        <v>70.5</v>
      </c>
      <c r="S1228" s="33">
        <v>60.0</v>
      </c>
      <c r="T1228" s="33">
        <v>62.0</v>
      </c>
      <c r="U1228" s="49">
        <f t="shared" si="140"/>
        <v>-2</v>
      </c>
      <c r="V1228" s="33">
        <f t="shared" si="131"/>
        <v>61</v>
      </c>
      <c r="W1228" s="291">
        <f t="shared" si="141"/>
        <v>9.5</v>
      </c>
      <c r="X1228" s="294" t="s">
        <v>1601</v>
      </c>
      <c r="Y1228" s="294" t="s">
        <v>1601</v>
      </c>
      <c r="Z1228" s="270" t="s">
        <v>1534</v>
      </c>
      <c r="AA1228" s="251">
        <f t="shared" si="80"/>
        <v>18.77535</v>
      </c>
      <c r="AB1228" s="49">
        <v>1.877535E7</v>
      </c>
      <c r="AC1228" s="49">
        <v>5.548377E7</v>
      </c>
      <c r="AD1228" s="251">
        <f t="shared" si="138"/>
        <v>122.435394</v>
      </c>
      <c r="AE1228" s="266">
        <v>1.22435394E8</v>
      </c>
      <c r="AF1228" s="252">
        <f t="shared" si="136"/>
        <v>0.1341096429</v>
      </c>
      <c r="AG1228" s="257"/>
      <c r="AH1228" s="257"/>
      <c r="AI1228" s="259" t="s">
        <v>4140</v>
      </c>
      <c r="AJ1228" s="257"/>
    </row>
    <row r="1229" ht="15.75" customHeight="1">
      <c r="A1229" s="297" t="s">
        <v>4324</v>
      </c>
      <c r="B1229" s="266">
        <f t="shared" si="134"/>
        <v>150.680864</v>
      </c>
      <c r="C1229" s="276">
        <f t="shared" si="88"/>
        <v>1.076291886</v>
      </c>
      <c r="D1229" s="250">
        <f t="shared" si="3"/>
        <v>1.076291886</v>
      </c>
      <c r="E1229" s="251">
        <v>140.0</v>
      </c>
      <c r="F1229" s="111">
        <f t="shared" si="75"/>
        <v>31.153464</v>
      </c>
      <c r="G1229" s="48">
        <f t="shared" si="5"/>
        <v>0.2067512966</v>
      </c>
      <c r="H1229" s="111">
        <f t="shared" si="6"/>
        <v>119.5274</v>
      </c>
      <c r="I1229" s="252">
        <f t="shared" si="126"/>
        <v>0.7932487034</v>
      </c>
      <c r="J1229" s="266">
        <f t="shared" si="139"/>
        <v>150680864</v>
      </c>
      <c r="K1229" s="33">
        <v>2016.0</v>
      </c>
      <c r="L1229" s="254" t="s">
        <v>20</v>
      </c>
      <c r="M1229" s="47"/>
      <c r="N1229" s="47"/>
      <c r="O1229" s="47"/>
      <c r="P1229" s="47">
        <v>16.0</v>
      </c>
      <c r="Q1229" s="33">
        <v>25.0</v>
      </c>
      <c r="R1229" s="293">
        <f t="shared" si="129"/>
        <v>20.5</v>
      </c>
      <c r="S1229" s="33">
        <v>38.0</v>
      </c>
      <c r="T1229" s="33">
        <v>45.0</v>
      </c>
      <c r="U1229" s="49">
        <f t="shared" si="140"/>
        <v>-7</v>
      </c>
      <c r="V1229" s="33">
        <f t="shared" si="131"/>
        <v>41.5</v>
      </c>
      <c r="W1229" s="291">
        <f t="shared" si="141"/>
        <v>-21</v>
      </c>
      <c r="X1229" s="294" t="s">
        <v>1601</v>
      </c>
      <c r="Y1229" s="294" t="s">
        <v>1601</v>
      </c>
      <c r="Z1229" s="270" t="s">
        <v>1540</v>
      </c>
      <c r="AA1229" s="251">
        <f t="shared" si="80"/>
        <v>14.123903</v>
      </c>
      <c r="AB1229" s="49">
        <v>1.4123903E7</v>
      </c>
      <c r="AC1229" s="49">
        <v>3.1153464E7</v>
      </c>
      <c r="AD1229" s="251">
        <f t="shared" si="138"/>
        <v>119.5274</v>
      </c>
      <c r="AE1229" s="266">
        <v>1.195274E8</v>
      </c>
      <c r="AF1229" s="252">
        <f t="shared" si="136"/>
        <v>0.1008850214</v>
      </c>
      <c r="AG1229" s="257"/>
      <c r="AH1229" s="257"/>
      <c r="AI1229" s="259" t="s">
        <v>4325</v>
      </c>
      <c r="AJ1229" s="257"/>
    </row>
    <row r="1230" ht="15.75" customHeight="1">
      <c r="A1230" s="297" t="s">
        <v>3872</v>
      </c>
      <c r="B1230" s="266">
        <f t="shared" si="134"/>
        <v>229.147509</v>
      </c>
      <c r="C1230" s="276">
        <f t="shared" si="88"/>
        <v>1.591302146</v>
      </c>
      <c r="D1230" s="250">
        <f t="shared" si="3"/>
        <v>1.591302146</v>
      </c>
      <c r="E1230" s="251">
        <v>144.0</v>
      </c>
      <c r="F1230" s="111">
        <f t="shared" si="75"/>
        <v>128.350574</v>
      </c>
      <c r="G1230" s="48">
        <f t="shared" si="5"/>
        <v>0.5601220566</v>
      </c>
      <c r="H1230" s="111">
        <f t="shared" si="6"/>
        <v>100.796935</v>
      </c>
      <c r="I1230" s="252">
        <f t="shared" si="126"/>
        <v>0.4398779434</v>
      </c>
      <c r="J1230" s="266">
        <f t="shared" si="139"/>
        <v>229147509</v>
      </c>
      <c r="K1230" s="33">
        <v>2016.0</v>
      </c>
      <c r="L1230" s="254" t="s">
        <v>20</v>
      </c>
      <c r="M1230" s="47"/>
      <c r="N1230" s="47"/>
      <c r="O1230" s="47"/>
      <c r="P1230" s="47">
        <v>73.0</v>
      </c>
      <c r="Q1230" s="33">
        <v>67.0</v>
      </c>
      <c r="R1230" s="293">
        <f t="shared" si="129"/>
        <v>70</v>
      </c>
      <c r="S1230" s="33">
        <v>54.0</v>
      </c>
      <c r="T1230" s="33">
        <v>86.0</v>
      </c>
      <c r="U1230" s="49">
        <f t="shared" si="140"/>
        <v>-32</v>
      </c>
      <c r="V1230" s="33">
        <f t="shared" si="131"/>
        <v>70</v>
      </c>
      <c r="W1230" s="291">
        <f t="shared" si="141"/>
        <v>0</v>
      </c>
      <c r="X1230" s="294" t="s">
        <v>1558</v>
      </c>
      <c r="Y1230" s="294" t="s">
        <v>1558</v>
      </c>
      <c r="Z1230" s="270" t="s">
        <v>1534</v>
      </c>
      <c r="AA1230" s="251">
        <f t="shared" si="80"/>
        <v>46.018755</v>
      </c>
      <c r="AB1230" s="49">
        <v>4.6018755E7</v>
      </c>
      <c r="AC1230" s="49">
        <v>1.28350574E8</v>
      </c>
      <c r="AD1230" s="251">
        <f t="shared" si="138"/>
        <v>100.796935</v>
      </c>
      <c r="AE1230" s="266">
        <v>1.00796935E8</v>
      </c>
      <c r="AF1230" s="252">
        <f t="shared" si="136"/>
        <v>0.3195746875</v>
      </c>
      <c r="AG1230" s="257"/>
      <c r="AH1230" s="257"/>
      <c r="AI1230" s="259" t="s">
        <v>3873</v>
      </c>
      <c r="AJ1230" s="257"/>
    </row>
    <row r="1231" ht="15.75" customHeight="1">
      <c r="A1231" s="292" t="s">
        <v>1353</v>
      </c>
      <c r="B1231" s="266">
        <f t="shared" si="134"/>
        <v>1023.754502</v>
      </c>
      <c r="C1231" s="276">
        <f t="shared" si="88"/>
        <v>6.825030013</v>
      </c>
      <c r="D1231" s="250">
        <f t="shared" si="3"/>
        <v>6.825030013</v>
      </c>
      <c r="E1231" s="251">
        <v>150.0</v>
      </c>
      <c r="F1231" s="111">
        <f t="shared" si="75"/>
        <v>341.268248</v>
      </c>
      <c r="G1231" s="48">
        <f t="shared" si="5"/>
        <v>0.3333496921</v>
      </c>
      <c r="H1231" s="111">
        <f t="shared" si="6"/>
        <v>682.486254</v>
      </c>
      <c r="I1231" s="252">
        <f t="shared" si="126"/>
        <v>0.6666503079</v>
      </c>
      <c r="J1231" s="266">
        <f t="shared" si="139"/>
        <v>1023754502</v>
      </c>
      <c r="K1231" s="33">
        <v>2016.0</v>
      </c>
      <c r="L1231" s="254" t="s">
        <v>20</v>
      </c>
      <c r="M1231" s="47"/>
      <c r="N1231" s="47"/>
      <c r="O1231" s="47"/>
      <c r="P1231" s="47">
        <v>98.0</v>
      </c>
      <c r="Q1231" s="33">
        <v>78.0</v>
      </c>
      <c r="R1231" s="293">
        <f t="shared" si="129"/>
        <v>88</v>
      </c>
      <c r="S1231" s="33">
        <v>93.0</v>
      </c>
      <c r="T1231" s="33">
        <v>88.0</v>
      </c>
      <c r="U1231" s="49">
        <f t="shared" si="140"/>
        <v>5</v>
      </c>
      <c r="V1231" s="33">
        <f t="shared" si="131"/>
        <v>90.5</v>
      </c>
      <c r="W1231" s="291">
        <f t="shared" si="141"/>
        <v>-2.5</v>
      </c>
      <c r="X1231" s="270" t="s">
        <v>1601</v>
      </c>
      <c r="Y1231" s="270" t="s">
        <v>1601</v>
      </c>
      <c r="Z1231" s="270" t="s">
        <v>1540</v>
      </c>
      <c r="AA1231" s="251">
        <f t="shared" si="80"/>
        <v>75.063401</v>
      </c>
      <c r="AB1231" s="49">
        <v>7.5063401E7</v>
      </c>
      <c r="AC1231" s="49">
        <v>3.41268248E8</v>
      </c>
      <c r="AD1231" s="251">
        <f t="shared" si="138"/>
        <v>682.486254</v>
      </c>
      <c r="AE1231" s="266">
        <v>6.82486254E8</v>
      </c>
      <c r="AF1231" s="252">
        <f t="shared" si="136"/>
        <v>0.5004226733</v>
      </c>
      <c r="AG1231" s="257"/>
      <c r="AH1231" s="257"/>
      <c r="AI1231" s="259" t="s">
        <v>1994</v>
      </c>
      <c r="AJ1231" s="257"/>
    </row>
    <row r="1232" ht="15.75" customHeight="1">
      <c r="A1232" s="265" t="s">
        <v>622</v>
      </c>
      <c r="B1232" s="266">
        <f t="shared" si="134"/>
        <v>405.454281</v>
      </c>
      <c r="C1232" s="276">
        <f t="shared" si="88"/>
        <v>2.70302854</v>
      </c>
      <c r="D1232" s="250">
        <f t="shared" si="3"/>
        <v>2.70302854</v>
      </c>
      <c r="E1232" s="251">
        <v>150.0</v>
      </c>
      <c r="F1232" s="251">
        <f t="shared" si="75"/>
        <v>216.354281</v>
      </c>
      <c r="G1232" s="48">
        <f t="shared" si="5"/>
        <v>0.5336095613</v>
      </c>
      <c r="H1232" s="111">
        <f t="shared" si="6"/>
        <v>189.1</v>
      </c>
      <c r="I1232" s="252">
        <f t="shared" si="126"/>
        <v>0.4663904387</v>
      </c>
      <c r="J1232" s="266">
        <f t="shared" si="139"/>
        <v>405454281</v>
      </c>
      <c r="K1232" s="255">
        <v>2016.0</v>
      </c>
      <c r="L1232" s="254" t="s">
        <v>20</v>
      </c>
      <c r="M1232" s="267"/>
      <c r="N1232" s="267"/>
      <c r="O1232" s="267"/>
      <c r="P1232" s="267">
        <v>95.0</v>
      </c>
      <c r="Q1232" s="255">
        <v>81.0</v>
      </c>
      <c r="R1232" s="293">
        <f t="shared" si="129"/>
        <v>88</v>
      </c>
      <c r="S1232" s="255">
        <v>91.0</v>
      </c>
      <c r="T1232" s="255">
        <v>77.0</v>
      </c>
      <c r="U1232" s="49">
        <f t="shared" si="140"/>
        <v>14</v>
      </c>
      <c r="V1232" s="33">
        <f t="shared" si="131"/>
        <v>84</v>
      </c>
      <c r="W1232" s="291">
        <f t="shared" si="141"/>
        <v>4</v>
      </c>
      <c r="X1232" s="264" t="s">
        <v>1572</v>
      </c>
      <c r="Y1232" s="264" t="s">
        <v>1572</v>
      </c>
      <c r="Z1232" s="270" t="s">
        <v>1540</v>
      </c>
      <c r="AA1232" s="251">
        <f t="shared" si="80"/>
        <v>56.631401</v>
      </c>
      <c r="AB1232" s="266">
        <v>5.6631401E7</v>
      </c>
      <c r="AC1232" s="266">
        <v>2.16354281E8</v>
      </c>
      <c r="AD1232" s="251">
        <f t="shared" si="138"/>
        <v>189.1</v>
      </c>
      <c r="AE1232" s="266">
        <v>1.891E8</v>
      </c>
      <c r="AF1232" s="252">
        <f t="shared" si="136"/>
        <v>0.3775426733</v>
      </c>
      <c r="AG1232" s="257"/>
      <c r="AH1232" s="257"/>
      <c r="AI1232" s="259" t="s">
        <v>3083</v>
      </c>
      <c r="AJ1232" s="257"/>
    </row>
    <row r="1233" ht="15.75" customHeight="1">
      <c r="A1233" s="297" t="s">
        <v>1314</v>
      </c>
      <c r="B1233" s="266">
        <f t="shared" si="134"/>
        <v>433.537548</v>
      </c>
      <c r="C1233" s="276">
        <f t="shared" si="88"/>
        <v>2.709609675</v>
      </c>
      <c r="D1233" s="250">
        <f t="shared" si="3"/>
        <v>2.709609675</v>
      </c>
      <c r="E1233" s="251">
        <v>160.0</v>
      </c>
      <c r="F1233" s="111">
        <f t="shared" si="75"/>
        <v>47.225655</v>
      </c>
      <c r="G1233" s="48">
        <f t="shared" si="5"/>
        <v>0.1089309455</v>
      </c>
      <c r="H1233" s="111">
        <f t="shared" si="6"/>
        <v>386.311893</v>
      </c>
      <c r="I1233" s="252">
        <f t="shared" si="126"/>
        <v>0.8910690545</v>
      </c>
      <c r="J1233" s="266">
        <f t="shared" si="139"/>
        <v>433537548</v>
      </c>
      <c r="K1233" s="33">
        <v>2016.0</v>
      </c>
      <c r="L1233" s="254" t="s">
        <v>20</v>
      </c>
      <c r="M1233" s="47"/>
      <c r="N1233" s="47"/>
      <c r="O1233" s="47"/>
      <c r="P1233" s="47">
        <v>28.0</v>
      </c>
      <c r="Q1233" s="33">
        <v>32.0</v>
      </c>
      <c r="R1233" s="293">
        <f t="shared" si="129"/>
        <v>30</v>
      </c>
      <c r="S1233" s="33">
        <v>73.0</v>
      </c>
      <c r="T1233" s="33">
        <v>83.0</v>
      </c>
      <c r="U1233" s="49">
        <f t="shared" si="140"/>
        <v>-10</v>
      </c>
      <c r="V1233" s="33">
        <f t="shared" si="131"/>
        <v>78</v>
      </c>
      <c r="W1233" s="291">
        <f t="shared" si="141"/>
        <v>-48</v>
      </c>
      <c r="X1233" s="294" t="s">
        <v>1537</v>
      </c>
      <c r="Y1233" s="294" t="s">
        <v>1537</v>
      </c>
      <c r="Z1233" s="270" t="s">
        <v>1534</v>
      </c>
      <c r="AA1233" s="251">
        <f t="shared" si="80"/>
        <v>24.16611</v>
      </c>
      <c r="AB1233" s="49">
        <v>2.416611E7</v>
      </c>
      <c r="AC1233" s="49">
        <v>4.7225655E7</v>
      </c>
      <c r="AD1233" s="251">
        <f t="shared" si="138"/>
        <v>386.311893</v>
      </c>
      <c r="AE1233" s="266">
        <v>3.86311893E8</v>
      </c>
      <c r="AF1233" s="252">
        <f t="shared" si="136"/>
        <v>0.1510381875</v>
      </c>
      <c r="AG1233" s="257"/>
      <c r="AH1233" s="257"/>
      <c r="AI1233" s="259" t="s">
        <v>3073</v>
      </c>
      <c r="AJ1233" s="257"/>
    </row>
    <row r="1234" ht="15.75" customHeight="1">
      <c r="A1234" s="297" t="s">
        <v>1389</v>
      </c>
      <c r="B1234" s="266">
        <f t="shared" si="134"/>
        <v>379.242866</v>
      </c>
      <c r="C1234" s="276">
        <f t="shared" si="88"/>
        <v>2.370267913</v>
      </c>
      <c r="D1234" s="250">
        <f t="shared" si="3"/>
        <v>2.370267913</v>
      </c>
      <c r="E1234" s="251">
        <v>160.0</v>
      </c>
      <c r="F1234" s="111">
        <f t="shared" si="75"/>
        <v>7.538507</v>
      </c>
      <c r="G1234" s="48">
        <f t="shared" si="5"/>
        <v>0.01987778196</v>
      </c>
      <c r="H1234" s="111">
        <f t="shared" si="6"/>
        <v>371.704359</v>
      </c>
      <c r="I1234" s="252">
        <f t="shared" si="126"/>
        <v>0.980122218</v>
      </c>
      <c r="J1234" s="266">
        <f t="shared" si="139"/>
        <v>379242866</v>
      </c>
      <c r="K1234" s="33">
        <v>2016.0</v>
      </c>
      <c r="L1234" s="254" t="s">
        <v>20</v>
      </c>
      <c r="M1234" s="47"/>
      <c r="N1234" s="47"/>
      <c r="O1234" s="47"/>
      <c r="P1234" s="47">
        <v>70.0</v>
      </c>
      <c r="Q1234" s="33">
        <v>65.0</v>
      </c>
      <c r="R1234" s="293">
        <f t="shared" si="129"/>
        <v>67.5</v>
      </c>
      <c r="S1234" s="33">
        <v>66.0</v>
      </c>
      <c r="T1234" s="33">
        <v>67.0</v>
      </c>
      <c r="U1234" s="49">
        <f t="shared" si="140"/>
        <v>-1</v>
      </c>
      <c r="V1234" s="33">
        <f t="shared" si="131"/>
        <v>66.5</v>
      </c>
      <c r="W1234" s="291">
        <f t="shared" si="141"/>
        <v>1</v>
      </c>
      <c r="X1234" s="270" t="s">
        <v>1527</v>
      </c>
      <c r="Y1234" s="270" t="s">
        <v>1527</v>
      </c>
      <c r="Z1234" s="270" t="s">
        <v>1550</v>
      </c>
      <c r="AA1234" s="251">
        <f t="shared" si="80"/>
        <v>102.665981</v>
      </c>
      <c r="AB1234" s="49">
        <v>1.02665981E8</v>
      </c>
      <c r="AC1234" s="49">
        <v>7538507.0</v>
      </c>
      <c r="AD1234" s="251">
        <f t="shared" si="138"/>
        <v>371.704359</v>
      </c>
      <c r="AE1234" s="266">
        <v>3.71704359E8</v>
      </c>
      <c r="AF1234" s="252">
        <f t="shared" si="136"/>
        <v>0.6416623813</v>
      </c>
      <c r="AG1234" s="257"/>
      <c r="AH1234" s="257"/>
      <c r="AI1234" s="259" t="s">
        <v>3278</v>
      </c>
      <c r="AJ1234" s="257"/>
    </row>
    <row r="1235" ht="15.75" customHeight="1">
      <c r="A1235" s="297" t="s">
        <v>231</v>
      </c>
      <c r="B1235" s="266">
        <f t="shared" si="134"/>
        <v>496.666852</v>
      </c>
      <c r="C1235" s="276">
        <f t="shared" si="88"/>
        <v>3.010102133</v>
      </c>
      <c r="D1235" s="250">
        <f t="shared" si="3"/>
        <v>3.010102133</v>
      </c>
      <c r="E1235" s="251">
        <v>165.0</v>
      </c>
      <c r="F1235" s="111">
        <f t="shared" si="75"/>
        <v>155.590962</v>
      </c>
      <c r="G1235" s="48">
        <f t="shared" si="5"/>
        <v>0.3132702764</v>
      </c>
      <c r="H1235" s="111">
        <f t="shared" si="6"/>
        <v>341.07589</v>
      </c>
      <c r="I1235" s="252">
        <f t="shared" si="126"/>
        <v>0.6867297236</v>
      </c>
      <c r="J1235" s="266">
        <f t="shared" si="139"/>
        <v>496666852</v>
      </c>
      <c r="K1235" s="33">
        <v>2016.0</v>
      </c>
      <c r="L1235" s="254" t="s">
        <v>20</v>
      </c>
      <c r="M1235" s="47"/>
      <c r="N1235" s="47"/>
      <c r="O1235" s="47"/>
      <c r="P1235" s="47">
        <v>91.0</v>
      </c>
      <c r="Q1235" s="33">
        <v>72.0</v>
      </c>
      <c r="R1235" s="293">
        <f t="shared" si="129"/>
        <v>81.5</v>
      </c>
      <c r="S1235" s="33">
        <v>90.0</v>
      </c>
      <c r="T1235" s="33">
        <v>84.0</v>
      </c>
      <c r="U1235" s="49">
        <f t="shared" si="140"/>
        <v>6</v>
      </c>
      <c r="V1235" s="33">
        <f t="shared" si="131"/>
        <v>87</v>
      </c>
      <c r="W1235" s="291">
        <f t="shared" si="141"/>
        <v>-5.5</v>
      </c>
      <c r="X1235" s="294" t="s">
        <v>1601</v>
      </c>
      <c r="Y1235" s="294" t="s">
        <v>1601</v>
      </c>
      <c r="Z1235" s="270" t="s">
        <v>1534</v>
      </c>
      <c r="AA1235" s="251">
        <f t="shared" si="80"/>
        <v>85.058311</v>
      </c>
      <c r="AB1235" s="49">
        <v>8.5058311E7</v>
      </c>
      <c r="AC1235" s="49">
        <v>1.55590962E8</v>
      </c>
      <c r="AD1235" s="251">
        <f t="shared" si="138"/>
        <v>341.07589</v>
      </c>
      <c r="AE1235" s="266">
        <v>3.4107589E8</v>
      </c>
      <c r="AF1235" s="252">
        <f t="shared" si="136"/>
        <v>0.5155049152</v>
      </c>
      <c r="AG1235" s="257"/>
      <c r="AH1235" s="257"/>
      <c r="AI1235" s="259" t="s">
        <v>2927</v>
      </c>
      <c r="AJ1235" s="257"/>
    </row>
    <row r="1236" ht="15.75" customHeight="1">
      <c r="A1236" s="297" t="s">
        <v>413</v>
      </c>
      <c r="B1236" s="266">
        <f t="shared" si="134"/>
        <v>389.667306</v>
      </c>
      <c r="C1236" s="276">
        <f t="shared" si="88"/>
        <v>2.361620036</v>
      </c>
      <c r="D1236" s="250">
        <f t="shared" si="3"/>
        <v>2.361620036</v>
      </c>
      <c r="E1236" s="251">
        <v>165.0</v>
      </c>
      <c r="F1236" s="111">
        <f t="shared" si="75"/>
        <v>103.144286</v>
      </c>
      <c r="G1236" s="48">
        <f t="shared" si="5"/>
        <v>0.2646983322</v>
      </c>
      <c r="H1236" s="111">
        <f t="shared" si="6"/>
        <v>286.52302</v>
      </c>
      <c r="I1236" s="252">
        <f t="shared" si="126"/>
        <v>0.7353016678</v>
      </c>
      <c r="J1236" s="266">
        <f t="shared" si="139"/>
        <v>389667306</v>
      </c>
      <c r="K1236" s="33">
        <v>2016.0</v>
      </c>
      <c r="L1236" s="254" t="s">
        <v>20</v>
      </c>
      <c r="M1236" s="47"/>
      <c r="N1236" s="47"/>
      <c r="O1236" s="47"/>
      <c r="P1236" s="47">
        <v>31.0</v>
      </c>
      <c r="Q1236" s="33">
        <v>32.0</v>
      </c>
      <c r="R1236" s="293">
        <f t="shared" si="129"/>
        <v>31.5</v>
      </c>
      <c r="S1236" s="33">
        <v>32.0</v>
      </c>
      <c r="T1236" s="33">
        <v>46.0</v>
      </c>
      <c r="U1236" s="49">
        <f t="shared" si="140"/>
        <v>-14</v>
      </c>
      <c r="V1236" s="33">
        <f t="shared" si="131"/>
        <v>39</v>
      </c>
      <c r="W1236" s="291">
        <f t="shared" si="141"/>
        <v>-7.5</v>
      </c>
      <c r="X1236" s="294" t="s">
        <v>1537</v>
      </c>
      <c r="Y1236" s="294" t="s">
        <v>1537</v>
      </c>
      <c r="Z1236" s="270" t="s">
        <v>1550</v>
      </c>
      <c r="AA1236" s="251">
        <f t="shared" si="80"/>
        <v>41.039944</v>
      </c>
      <c r="AB1236" s="49">
        <v>4.1039944E7</v>
      </c>
      <c r="AC1236" s="49">
        <v>1.03144286E8</v>
      </c>
      <c r="AD1236" s="251">
        <f t="shared" si="138"/>
        <v>286.52302</v>
      </c>
      <c r="AE1236" s="266">
        <v>2.8652302E8</v>
      </c>
      <c r="AF1236" s="252">
        <f t="shared" si="136"/>
        <v>0.2487269333</v>
      </c>
      <c r="AG1236" s="257"/>
      <c r="AH1236" s="257"/>
      <c r="AI1236" s="259" t="s">
        <v>3287</v>
      </c>
      <c r="AJ1236" s="257"/>
    </row>
    <row r="1237" ht="15.75" customHeight="1">
      <c r="A1237" s="297" t="s">
        <v>3724</v>
      </c>
      <c r="B1237" s="266">
        <f t="shared" si="134"/>
        <v>299.378321</v>
      </c>
      <c r="C1237" s="276">
        <f t="shared" si="88"/>
        <v>1.761048947</v>
      </c>
      <c r="D1237" s="250">
        <f t="shared" si="3"/>
        <v>1.761048947</v>
      </c>
      <c r="E1237" s="251">
        <v>170.0</v>
      </c>
      <c r="F1237" s="111">
        <f t="shared" si="75"/>
        <v>77.042381</v>
      </c>
      <c r="G1237" s="48">
        <f t="shared" si="5"/>
        <v>0.2573412154</v>
      </c>
      <c r="H1237" s="111">
        <f t="shared" si="6"/>
        <v>222.33594</v>
      </c>
      <c r="I1237" s="252">
        <f t="shared" si="126"/>
        <v>0.7426587846</v>
      </c>
      <c r="J1237" s="266">
        <f t="shared" si="139"/>
        <v>299378321</v>
      </c>
      <c r="K1237" s="33">
        <v>2016.0</v>
      </c>
      <c r="L1237" s="254" t="s">
        <v>20</v>
      </c>
      <c r="M1237" s="47"/>
      <c r="N1237" s="47"/>
      <c r="O1237" s="47"/>
      <c r="P1237" s="47">
        <v>30.0</v>
      </c>
      <c r="Q1237" s="33">
        <v>34.0</v>
      </c>
      <c r="R1237" s="293">
        <f t="shared" si="129"/>
        <v>32</v>
      </c>
      <c r="S1237" s="33">
        <v>51.0</v>
      </c>
      <c r="T1237" s="33">
        <v>60.0</v>
      </c>
      <c r="U1237" s="49">
        <f t="shared" si="140"/>
        <v>-9</v>
      </c>
      <c r="V1237" s="33">
        <f t="shared" si="131"/>
        <v>55.5</v>
      </c>
      <c r="W1237" s="291">
        <f t="shared" si="141"/>
        <v>-23.5</v>
      </c>
      <c r="X1237" s="294" t="s">
        <v>1601</v>
      </c>
      <c r="Y1237" s="294" t="s">
        <v>1601</v>
      </c>
      <c r="Z1237" s="270" t="s">
        <v>1534</v>
      </c>
      <c r="AA1237" s="251">
        <f t="shared" si="80"/>
        <v>26.858726</v>
      </c>
      <c r="AB1237" s="49">
        <v>2.6858726E7</v>
      </c>
      <c r="AC1237" s="49">
        <v>7.7042381E7</v>
      </c>
      <c r="AD1237" s="251">
        <f t="shared" si="138"/>
        <v>222.33594</v>
      </c>
      <c r="AE1237" s="266">
        <v>2.2233594E8</v>
      </c>
      <c r="AF1237" s="252">
        <f t="shared" si="136"/>
        <v>0.1579925059</v>
      </c>
      <c r="AG1237" s="257"/>
      <c r="AH1237" s="257"/>
      <c r="AI1237" s="259" t="s">
        <v>3725</v>
      </c>
      <c r="AJ1237" s="257"/>
    </row>
    <row r="1238" ht="15.75" customHeight="1">
      <c r="A1238" s="292" t="s">
        <v>2140</v>
      </c>
      <c r="B1238" s="266">
        <f t="shared" si="134"/>
        <v>966.522188</v>
      </c>
      <c r="C1238" s="276">
        <f t="shared" si="88"/>
        <v>5.522983931</v>
      </c>
      <c r="D1238" s="250">
        <f t="shared" si="3"/>
        <v>5.522983931</v>
      </c>
      <c r="E1238" s="251">
        <v>175.0</v>
      </c>
      <c r="F1238" s="111">
        <f t="shared" si="75"/>
        <v>364.001123</v>
      </c>
      <c r="G1238" s="48">
        <f t="shared" si="5"/>
        <v>0.3766091741</v>
      </c>
      <c r="H1238" s="111">
        <f t="shared" si="6"/>
        <v>602.521065</v>
      </c>
      <c r="I1238" s="252">
        <f t="shared" si="126"/>
        <v>0.6233908259</v>
      </c>
      <c r="J1238" s="266">
        <f t="shared" si="139"/>
        <v>966522188</v>
      </c>
      <c r="K1238" s="33">
        <v>2016.0</v>
      </c>
      <c r="L1238" s="254" t="s">
        <v>20</v>
      </c>
      <c r="M1238" s="47"/>
      <c r="N1238" s="47"/>
      <c r="O1238" s="47"/>
      <c r="P1238" s="47">
        <v>94.0</v>
      </c>
      <c r="Q1238" s="33">
        <v>77.0</v>
      </c>
      <c r="R1238" s="293">
        <f t="shared" si="129"/>
        <v>85.5</v>
      </c>
      <c r="S1238" s="33">
        <v>87.0</v>
      </c>
      <c r="T1238" s="33">
        <v>75.0</v>
      </c>
      <c r="U1238" s="49">
        <f t="shared" si="140"/>
        <v>12</v>
      </c>
      <c r="V1238" s="33">
        <f t="shared" si="131"/>
        <v>81</v>
      </c>
      <c r="W1238" s="291">
        <f t="shared" si="141"/>
        <v>4.5</v>
      </c>
      <c r="X1238" s="294" t="s">
        <v>1601</v>
      </c>
      <c r="Y1238" s="294" t="s">
        <v>1601</v>
      </c>
      <c r="Z1238" s="270" t="s">
        <v>1534</v>
      </c>
      <c r="AA1238" s="251">
        <f t="shared" si="80"/>
        <v>103.261464</v>
      </c>
      <c r="AB1238" s="49">
        <v>1.03261464E8</v>
      </c>
      <c r="AC1238" s="49">
        <v>3.64001123E8</v>
      </c>
      <c r="AD1238" s="251">
        <f t="shared" si="138"/>
        <v>602.521065</v>
      </c>
      <c r="AE1238" s="266">
        <v>6.02521065E8</v>
      </c>
      <c r="AF1238" s="252">
        <f t="shared" si="136"/>
        <v>0.5900655086</v>
      </c>
      <c r="AG1238" s="257"/>
      <c r="AH1238" s="257"/>
      <c r="AI1238" s="259" t="s">
        <v>2141</v>
      </c>
      <c r="AJ1238" s="257"/>
    </row>
    <row r="1239" ht="15.75" customHeight="1">
      <c r="A1239" s="292" t="s">
        <v>912</v>
      </c>
      <c r="B1239" s="266">
        <f t="shared" si="134"/>
        <v>745.600054</v>
      </c>
      <c r="C1239" s="276">
        <f t="shared" si="88"/>
        <v>4.260571737</v>
      </c>
      <c r="D1239" s="250">
        <f t="shared" si="3"/>
        <v>4.260571737</v>
      </c>
      <c r="E1239" s="251">
        <v>175.0</v>
      </c>
      <c r="F1239" s="111">
        <f t="shared" si="75"/>
        <v>325.100054</v>
      </c>
      <c r="G1239" s="48">
        <f t="shared" si="5"/>
        <v>0.436024719</v>
      </c>
      <c r="H1239" s="111">
        <f t="shared" si="6"/>
        <v>420.5</v>
      </c>
      <c r="I1239" s="252">
        <f t="shared" si="126"/>
        <v>0.563975281</v>
      </c>
      <c r="J1239" s="266">
        <f t="shared" si="139"/>
        <v>745600054</v>
      </c>
      <c r="K1239" s="33">
        <v>2016.0</v>
      </c>
      <c r="L1239" s="254" t="s">
        <v>20</v>
      </c>
      <c r="M1239" s="47"/>
      <c r="N1239" s="47"/>
      <c r="O1239" s="47"/>
      <c r="P1239" s="47">
        <v>26.0</v>
      </c>
      <c r="Q1239" s="33">
        <v>40.0</v>
      </c>
      <c r="R1239" s="293">
        <f t="shared" si="129"/>
        <v>33</v>
      </c>
      <c r="S1239" s="33">
        <v>65.0</v>
      </c>
      <c r="T1239" s="33">
        <v>64.0</v>
      </c>
      <c r="U1239" s="49">
        <f t="shared" si="140"/>
        <v>1</v>
      </c>
      <c r="V1239" s="33">
        <f t="shared" si="131"/>
        <v>64.5</v>
      </c>
      <c r="W1239" s="291">
        <f t="shared" si="141"/>
        <v>-31.5</v>
      </c>
      <c r="X1239" s="294" t="s">
        <v>1537</v>
      </c>
      <c r="Y1239" s="294" t="s">
        <v>1537</v>
      </c>
      <c r="Z1239" s="270" t="s">
        <v>1534</v>
      </c>
      <c r="AA1239" s="251">
        <f t="shared" si="80"/>
        <v>133.682248</v>
      </c>
      <c r="AB1239" s="49">
        <v>1.33682248E8</v>
      </c>
      <c r="AC1239" s="49">
        <v>3.25100054E8</v>
      </c>
      <c r="AD1239" s="251">
        <f t="shared" si="138"/>
        <v>420.5</v>
      </c>
      <c r="AE1239" s="266">
        <v>4.205E8</v>
      </c>
      <c r="AF1239" s="252">
        <f t="shared" si="136"/>
        <v>0.76389856</v>
      </c>
      <c r="AG1239" s="257"/>
      <c r="AH1239" s="257"/>
      <c r="AI1239" s="259" t="s">
        <v>2374</v>
      </c>
      <c r="AJ1239" s="257"/>
    </row>
    <row r="1240" ht="15.75" customHeight="1">
      <c r="A1240" s="297" t="s">
        <v>1335</v>
      </c>
      <c r="B1240" s="266">
        <f t="shared" si="134"/>
        <v>543.934105</v>
      </c>
      <c r="C1240" s="276">
        <f t="shared" si="88"/>
        <v>3.055809579</v>
      </c>
      <c r="D1240" s="250">
        <f t="shared" si="3"/>
        <v>3.055809579</v>
      </c>
      <c r="E1240" s="251">
        <v>178.0</v>
      </c>
      <c r="F1240" s="111">
        <f t="shared" si="75"/>
        <v>155.442489</v>
      </c>
      <c r="G1240" s="48">
        <f t="shared" si="5"/>
        <v>0.2857744855</v>
      </c>
      <c r="H1240" s="111">
        <f t="shared" si="6"/>
        <v>388.491616</v>
      </c>
      <c r="I1240" s="252">
        <f t="shared" si="126"/>
        <v>0.7142255145</v>
      </c>
      <c r="J1240" s="266">
        <f t="shared" si="139"/>
        <v>543934105</v>
      </c>
      <c r="K1240" s="33">
        <v>2016.0</v>
      </c>
      <c r="L1240" s="254" t="s">
        <v>20</v>
      </c>
      <c r="M1240" s="47"/>
      <c r="N1240" s="47"/>
      <c r="O1240" s="47"/>
      <c r="P1240" s="47">
        <v>48.0</v>
      </c>
      <c r="Q1240" s="33">
        <v>52.0</v>
      </c>
      <c r="R1240" s="293">
        <f t="shared" si="129"/>
        <v>50</v>
      </c>
      <c r="S1240" s="33">
        <v>68.0</v>
      </c>
      <c r="T1240" s="33">
        <v>68.0</v>
      </c>
      <c r="U1240" s="49">
        <f t="shared" si="140"/>
        <v>0</v>
      </c>
      <c r="V1240" s="33">
        <f t="shared" si="131"/>
        <v>68</v>
      </c>
      <c r="W1240" s="291">
        <f t="shared" si="141"/>
        <v>-18</v>
      </c>
      <c r="X1240" s="294" t="s">
        <v>1537</v>
      </c>
      <c r="Y1240" s="294" t="s">
        <v>1537</v>
      </c>
      <c r="Z1240" s="270" t="s">
        <v>1550</v>
      </c>
      <c r="AA1240" s="251">
        <f t="shared" si="80"/>
        <v>65.769562</v>
      </c>
      <c r="AB1240" s="49">
        <v>6.5769562E7</v>
      </c>
      <c r="AC1240" s="49">
        <v>1.55442489E8</v>
      </c>
      <c r="AD1240" s="251">
        <f t="shared" si="138"/>
        <v>388.491616</v>
      </c>
      <c r="AE1240" s="266">
        <v>3.88491616E8</v>
      </c>
      <c r="AF1240" s="252">
        <f t="shared" si="136"/>
        <v>0.3694919213</v>
      </c>
      <c r="AG1240" s="257"/>
      <c r="AH1240" s="257"/>
      <c r="AI1240" s="259" t="s">
        <v>2902</v>
      </c>
      <c r="AJ1240" s="257"/>
    </row>
    <row r="1241" ht="15.75" customHeight="1">
      <c r="A1241" s="265" t="s">
        <v>1365</v>
      </c>
      <c r="B1241" s="266">
        <f t="shared" si="134"/>
        <v>717.072403</v>
      </c>
      <c r="C1241" s="276">
        <f t="shared" si="88"/>
        <v>3.983735572</v>
      </c>
      <c r="D1241" s="250">
        <f t="shared" si="3"/>
        <v>3.983735572</v>
      </c>
      <c r="E1241" s="251">
        <v>180.0</v>
      </c>
      <c r="F1241" s="251">
        <f t="shared" si="75"/>
        <v>208.663096</v>
      </c>
      <c r="G1241" s="48">
        <f t="shared" si="5"/>
        <v>0.2909930645</v>
      </c>
      <c r="H1241" s="111">
        <f t="shared" si="6"/>
        <v>508.409307</v>
      </c>
      <c r="I1241" s="252">
        <f t="shared" si="126"/>
        <v>0.7090069355</v>
      </c>
      <c r="J1241" s="266">
        <f t="shared" si="139"/>
        <v>717072403</v>
      </c>
      <c r="K1241" s="255">
        <v>2016.0</v>
      </c>
      <c r="L1241" s="254" t="s">
        <v>20</v>
      </c>
      <c r="M1241" s="267"/>
      <c r="N1241" s="267"/>
      <c r="O1241" s="267"/>
      <c r="P1241" s="267">
        <v>74.0</v>
      </c>
      <c r="Q1241" s="255">
        <v>66.0</v>
      </c>
      <c r="R1241" s="293">
        <f t="shared" si="129"/>
        <v>70</v>
      </c>
      <c r="S1241" s="255">
        <v>82.0</v>
      </c>
      <c r="T1241" s="255">
        <v>73.0</v>
      </c>
      <c r="U1241" s="49">
        <f t="shared" si="140"/>
        <v>9</v>
      </c>
      <c r="V1241" s="33">
        <f t="shared" si="131"/>
        <v>77.5</v>
      </c>
      <c r="W1241" s="291">
        <f t="shared" si="141"/>
        <v>-7.5</v>
      </c>
      <c r="X1241" s="264" t="s">
        <v>2473</v>
      </c>
      <c r="Y1241" s="264" t="s">
        <v>2473</v>
      </c>
      <c r="Z1241" s="264" t="s">
        <v>1534</v>
      </c>
      <c r="AA1241" s="251">
        <f t="shared" si="80"/>
        <v>74.403387</v>
      </c>
      <c r="AB1241" s="266">
        <v>7.4403387E7</v>
      </c>
      <c r="AC1241" s="266">
        <v>2.08663096E8</v>
      </c>
      <c r="AD1241" s="251">
        <f t="shared" si="138"/>
        <v>508.409307</v>
      </c>
      <c r="AE1241" s="266">
        <v>5.08409307E8</v>
      </c>
      <c r="AF1241" s="252">
        <f t="shared" si="136"/>
        <v>0.41335215</v>
      </c>
      <c r="AG1241" s="257"/>
      <c r="AH1241" s="257"/>
      <c r="AI1241" s="259" t="s">
        <v>2474</v>
      </c>
      <c r="AJ1241" s="257"/>
    </row>
    <row r="1242" ht="15.75" customHeight="1">
      <c r="A1242" s="297" t="s">
        <v>1089</v>
      </c>
      <c r="B1242" s="266">
        <f t="shared" si="134"/>
        <v>356.743061</v>
      </c>
      <c r="C1242" s="276">
        <f t="shared" si="88"/>
        <v>1.981905894</v>
      </c>
      <c r="D1242" s="250">
        <f t="shared" si="3"/>
        <v>1.981905894</v>
      </c>
      <c r="E1242" s="251">
        <v>180.0</v>
      </c>
      <c r="F1242" s="111">
        <f t="shared" si="75"/>
        <v>126.643061</v>
      </c>
      <c r="G1242" s="48">
        <f t="shared" si="5"/>
        <v>0.3549979659</v>
      </c>
      <c r="H1242" s="111">
        <f t="shared" si="6"/>
        <v>230.1</v>
      </c>
      <c r="I1242" s="252">
        <f t="shared" si="126"/>
        <v>0.6450020341</v>
      </c>
      <c r="J1242" s="266">
        <f t="shared" si="139"/>
        <v>356743061</v>
      </c>
      <c r="K1242" s="33">
        <v>2016.0</v>
      </c>
      <c r="L1242" s="254" t="s">
        <v>20</v>
      </c>
      <c r="M1242" s="47"/>
      <c r="N1242" s="47"/>
      <c r="O1242" s="47"/>
      <c r="P1242" s="47">
        <v>35.0</v>
      </c>
      <c r="Q1242" s="33">
        <v>44.0</v>
      </c>
      <c r="R1242" s="293">
        <f t="shared" si="129"/>
        <v>39.5</v>
      </c>
      <c r="S1242" s="33">
        <v>62.0</v>
      </c>
      <c r="T1242" s="33">
        <v>62.0</v>
      </c>
      <c r="U1242" s="49">
        <f t="shared" si="140"/>
        <v>0</v>
      </c>
      <c r="V1242" s="33">
        <f t="shared" si="131"/>
        <v>62</v>
      </c>
      <c r="W1242" s="291">
        <f t="shared" si="141"/>
        <v>-22.5</v>
      </c>
      <c r="X1242" s="294" t="s">
        <v>1601</v>
      </c>
      <c r="Y1242" s="294" t="s">
        <v>1601</v>
      </c>
      <c r="Z1242" s="270" t="s">
        <v>1534</v>
      </c>
      <c r="AA1242" s="251">
        <f t="shared" si="80"/>
        <v>38.527856</v>
      </c>
      <c r="AB1242" s="49">
        <v>3.8527856E7</v>
      </c>
      <c r="AC1242" s="49">
        <v>1.26643061E8</v>
      </c>
      <c r="AD1242" s="251">
        <f t="shared" si="138"/>
        <v>230.1</v>
      </c>
      <c r="AE1242" s="266">
        <v>2.301E8</v>
      </c>
      <c r="AF1242" s="252">
        <f t="shared" si="136"/>
        <v>0.2140436444</v>
      </c>
      <c r="AG1242" s="257"/>
      <c r="AH1242" s="257"/>
      <c r="AI1242" s="259" t="s">
        <v>3586</v>
      </c>
      <c r="AJ1242" s="257"/>
    </row>
    <row r="1243" ht="15.75" customHeight="1">
      <c r="A1243" s="297" t="s">
        <v>903</v>
      </c>
      <c r="B1243" s="266">
        <f t="shared" si="134"/>
        <v>342.898012</v>
      </c>
      <c r="C1243" s="276">
        <f t="shared" si="88"/>
        <v>1.853502768</v>
      </c>
      <c r="D1243" s="250">
        <f t="shared" si="3"/>
        <v>1.853502768</v>
      </c>
      <c r="E1243" s="251">
        <v>185.0</v>
      </c>
      <c r="F1243" s="111">
        <f t="shared" si="75"/>
        <v>158.84834</v>
      </c>
      <c r="G1243" s="48">
        <f t="shared" si="5"/>
        <v>0.4632524379</v>
      </c>
      <c r="H1243" s="111">
        <f t="shared" si="6"/>
        <v>184.049672</v>
      </c>
      <c r="I1243" s="252">
        <f t="shared" si="126"/>
        <v>0.5367475621</v>
      </c>
      <c r="J1243" s="266">
        <f t="shared" si="139"/>
        <v>342898012</v>
      </c>
      <c r="K1243" s="33">
        <v>2016.0</v>
      </c>
      <c r="L1243" s="254" t="s">
        <v>20</v>
      </c>
      <c r="M1243" s="47"/>
      <c r="N1243" s="47"/>
      <c r="O1243" s="47"/>
      <c r="P1243" s="47">
        <v>84.0</v>
      </c>
      <c r="Q1243" s="33">
        <v>68.0</v>
      </c>
      <c r="R1243" s="293">
        <f t="shared" si="129"/>
        <v>76</v>
      </c>
      <c r="S1243" s="33">
        <v>81.0</v>
      </c>
      <c r="T1243" s="33">
        <v>68.0</v>
      </c>
      <c r="U1243" s="49">
        <f t="shared" si="140"/>
        <v>13</v>
      </c>
      <c r="V1243" s="33">
        <f t="shared" si="131"/>
        <v>74.5</v>
      </c>
      <c r="W1243" s="291">
        <f t="shared" si="141"/>
        <v>1.5</v>
      </c>
      <c r="X1243" s="294" t="s">
        <v>1601</v>
      </c>
      <c r="Y1243" s="294" t="s">
        <v>1601</v>
      </c>
      <c r="Z1243" s="270" t="s">
        <v>1550</v>
      </c>
      <c r="AA1243" s="251">
        <f t="shared" si="80"/>
        <v>59.253211</v>
      </c>
      <c r="AB1243" s="49">
        <v>5.9253211E7</v>
      </c>
      <c r="AC1243" s="49">
        <v>1.5884834E8</v>
      </c>
      <c r="AD1243" s="251">
        <f t="shared" si="138"/>
        <v>184.049672</v>
      </c>
      <c r="AE1243" s="266">
        <v>1.84049672E8</v>
      </c>
      <c r="AF1243" s="252">
        <f t="shared" si="136"/>
        <v>0.320287627</v>
      </c>
      <c r="AG1243" s="257"/>
      <c r="AH1243" s="257"/>
      <c r="AI1243" s="259" t="s">
        <v>3665</v>
      </c>
      <c r="AJ1243" s="257"/>
    </row>
    <row r="1244" ht="15.75" customHeight="1">
      <c r="A1244" s="292" t="s">
        <v>281</v>
      </c>
      <c r="B1244" s="266">
        <f t="shared" si="134"/>
        <v>1025.430823</v>
      </c>
      <c r="C1244" s="276">
        <f t="shared" si="88"/>
        <v>5.127154115</v>
      </c>
      <c r="D1244" s="250">
        <f t="shared" si="3"/>
        <v>5.127154115</v>
      </c>
      <c r="E1244" s="251">
        <v>200.0</v>
      </c>
      <c r="F1244" s="111">
        <f t="shared" si="75"/>
        <v>486.088707</v>
      </c>
      <c r="G1244" s="48">
        <f t="shared" si="5"/>
        <v>0.4740336414</v>
      </c>
      <c r="H1244" s="111">
        <f t="shared" si="6"/>
        <v>539.342116</v>
      </c>
      <c r="I1244" s="252">
        <f t="shared" si="126"/>
        <v>0.5259663586</v>
      </c>
      <c r="J1244" s="266">
        <f t="shared" si="139"/>
        <v>1025430823</v>
      </c>
      <c r="K1244" s="33">
        <v>2016.0</v>
      </c>
      <c r="L1244" s="254" t="s">
        <v>20</v>
      </c>
      <c r="M1244" s="47"/>
      <c r="N1244" s="47"/>
      <c r="O1244" s="47"/>
      <c r="P1244" s="47">
        <v>94.0</v>
      </c>
      <c r="Q1244" s="6">
        <v>77.0</v>
      </c>
      <c r="R1244" s="293">
        <f t="shared" si="129"/>
        <v>85.5</v>
      </c>
      <c r="S1244" s="6">
        <v>86.0</v>
      </c>
      <c r="T1244" s="33">
        <v>74.0</v>
      </c>
      <c r="U1244" s="49">
        <f t="shared" si="140"/>
        <v>12</v>
      </c>
      <c r="V1244" s="33">
        <f t="shared" si="131"/>
        <v>80</v>
      </c>
      <c r="W1244" s="291">
        <f t="shared" si="141"/>
        <v>5.5</v>
      </c>
      <c r="X1244" s="294" t="s">
        <v>1601</v>
      </c>
      <c r="Y1244" s="294" t="s">
        <v>1601</v>
      </c>
      <c r="Z1244" s="270" t="s">
        <v>1550</v>
      </c>
      <c r="AA1244" s="251">
        <f t="shared" si="80"/>
        <v>135.060273</v>
      </c>
      <c r="AB1244" s="49">
        <v>1.35060273E8</v>
      </c>
      <c r="AC1244" s="49">
        <v>4.86088707E8</v>
      </c>
      <c r="AD1244" s="251">
        <f t="shared" si="138"/>
        <v>539.342116</v>
      </c>
      <c r="AE1244" s="266">
        <v>5.39342116E8</v>
      </c>
      <c r="AF1244" s="252">
        <f t="shared" si="136"/>
        <v>0.675301365</v>
      </c>
      <c r="AG1244" s="257"/>
      <c r="AH1244" s="257"/>
      <c r="AI1244" s="259" t="s">
        <v>2204</v>
      </c>
      <c r="AJ1244" s="257"/>
    </row>
    <row r="1245" ht="15.75" customHeight="1">
      <c r="A1245" s="275" t="s">
        <v>795</v>
      </c>
      <c r="B1245" s="266">
        <f t="shared" si="134"/>
        <v>829.107837</v>
      </c>
      <c r="C1245" s="276">
        <f t="shared" si="88"/>
        <v>4.145539185</v>
      </c>
      <c r="D1245" s="250">
        <f t="shared" si="3"/>
        <v>4.145539185</v>
      </c>
      <c r="E1245" s="251">
        <v>200.0</v>
      </c>
      <c r="F1245" s="251">
        <f t="shared" si="75"/>
        <v>451.407837</v>
      </c>
      <c r="G1245" s="48">
        <f t="shared" si="5"/>
        <v>0.5444500906</v>
      </c>
      <c r="H1245" s="111">
        <f t="shared" si="6"/>
        <v>377.7</v>
      </c>
      <c r="I1245" s="252">
        <f t="shared" si="126"/>
        <v>0.4555499094</v>
      </c>
      <c r="J1245" s="266">
        <f t="shared" si="139"/>
        <v>829107837</v>
      </c>
      <c r="K1245" s="255">
        <v>2016.0</v>
      </c>
      <c r="L1245" s="254" t="s">
        <v>20</v>
      </c>
      <c r="M1245" s="267"/>
      <c r="N1245" s="267"/>
      <c r="O1245" s="267"/>
      <c r="P1245" s="267">
        <v>84.0</v>
      </c>
      <c r="Q1245" s="255">
        <v>65.0</v>
      </c>
      <c r="R1245" s="293">
        <f t="shared" si="129"/>
        <v>74.5</v>
      </c>
      <c r="S1245" s="255">
        <v>90.0</v>
      </c>
      <c r="T1245" s="255">
        <v>78.0</v>
      </c>
      <c r="U1245" s="49">
        <f t="shared" si="140"/>
        <v>12</v>
      </c>
      <c r="V1245" s="33">
        <f t="shared" si="131"/>
        <v>84</v>
      </c>
      <c r="W1245" s="291">
        <f t="shared" si="141"/>
        <v>-9.5</v>
      </c>
      <c r="X1245" s="264" t="s">
        <v>1601</v>
      </c>
      <c r="Y1245" s="264" t="s">
        <v>1601</v>
      </c>
      <c r="Z1245" s="264" t="s">
        <v>1550</v>
      </c>
      <c r="AA1245" s="251">
        <f t="shared" si="80"/>
        <v>155.081681</v>
      </c>
      <c r="AB1245" s="266">
        <v>1.55081681E8</v>
      </c>
      <c r="AC1245" s="266">
        <v>4.51407837E8</v>
      </c>
      <c r="AD1245" s="251">
        <f t="shared" si="138"/>
        <v>377.7</v>
      </c>
      <c r="AE1245" s="266">
        <v>3.777E8</v>
      </c>
      <c r="AF1245" s="252">
        <f t="shared" si="136"/>
        <v>0.775408405</v>
      </c>
      <c r="AG1245" s="257"/>
      <c r="AH1245" s="257"/>
      <c r="AI1245" s="259" t="s">
        <v>2432</v>
      </c>
      <c r="AJ1245" s="257"/>
    </row>
    <row r="1246" ht="15.75" customHeight="1">
      <c r="A1246" s="297" t="s">
        <v>1030</v>
      </c>
      <c r="B1246" s="266">
        <f t="shared" si="134"/>
        <v>217.440739</v>
      </c>
      <c r="C1246" s="276">
        <f t="shared" si="88"/>
        <v>1.087203695</v>
      </c>
      <c r="D1246" s="250">
        <f t="shared" si="3"/>
        <v>1.087203695</v>
      </c>
      <c r="E1246" s="251">
        <v>200.0</v>
      </c>
      <c r="F1246" s="111">
        <f t="shared" si="75"/>
        <v>8.320188</v>
      </c>
      <c r="G1246" s="48">
        <f t="shared" si="5"/>
        <v>0.03826416355</v>
      </c>
      <c r="H1246" s="111">
        <f t="shared" si="6"/>
        <v>209.120551</v>
      </c>
      <c r="I1246" s="252">
        <f t="shared" si="126"/>
        <v>0.9617358364</v>
      </c>
      <c r="J1246" s="266">
        <f t="shared" si="139"/>
        <v>217440739</v>
      </c>
      <c r="K1246" s="33">
        <v>2016.0</v>
      </c>
      <c r="L1246" s="254" t="s">
        <v>20</v>
      </c>
      <c r="M1246" s="47"/>
      <c r="N1246" s="47"/>
      <c r="O1246" s="47"/>
      <c r="P1246" s="47">
        <v>77.0</v>
      </c>
      <c r="Q1246" s="33">
        <v>66.0</v>
      </c>
      <c r="R1246" s="293">
        <f t="shared" si="129"/>
        <v>71.5</v>
      </c>
      <c r="S1246" s="33">
        <v>66.0</v>
      </c>
      <c r="T1246" s="33">
        <v>70.0</v>
      </c>
      <c r="U1246" s="49">
        <f t="shared" si="140"/>
        <v>-4</v>
      </c>
      <c r="V1246" s="33">
        <f t="shared" si="131"/>
        <v>68</v>
      </c>
      <c r="W1246" s="291">
        <f t="shared" si="141"/>
        <v>3.5</v>
      </c>
      <c r="X1246" s="294" t="s">
        <v>1601</v>
      </c>
      <c r="Y1246" s="294" t="s">
        <v>1601</v>
      </c>
      <c r="Z1246" s="270" t="s">
        <v>1540</v>
      </c>
      <c r="AA1246" s="251">
        <f t="shared" si="80"/>
        <v>39.155217</v>
      </c>
      <c r="AB1246" s="49">
        <v>3.9155217E7</v>
      </c>
      <c r="AC1246" s="49">
        <v>8320188.0</v>
      </c>
      <c r="AD1246" s="251">
        <f t="shared" si="138"/>
        <v>209.120551</v>
      </c>
      <c r="AE1246" s="266">
        <v>2.09120551E8</v>
      </c>
      <c r="AF1246" s="252">
        <f t="shared" si="136"/>
        <v>0.195776085</v>
      </c>
      <c r="AG1246" s="257"/>
      <c r="AH1246" s="257"/>
      <c r="AI1246" s="259" t="s">
        <v>3813</v>
      </c>
      <c r="AJ1246" s="257"/>
    </row>
    <row r="1247" ht="15.75" customHeight="1">
      <c r="A1247" s="292" t="s">
        <v>161</v>
      </c>
      <c r="B1247" s="266">
        <f t="shared" si="134"/>
        <v>1153.304495</v>
      </c>
      <c r="C1247" s="276">
        <f t="shared" si="88"/>
        <v>4.61321798</v>
      </c>
      <c r="D1247" s="250">
        <f t="shared" si="3"/>
        <v>4.61321798</v>
      </c>
      <c r="E1247" s="251">
        <v>250.0</v>
      </c>
      <c r="F1247" s="111">
        <f t="shared" si="75"/>
        <v>408.084349</v>
      </c>
      <c r="G1247" s="48">
        <f t="shared" si="5"/>
        <v>0.3538392079</v>
      </c>
      <c r="H1247" s="111">
        <f t="shared" si="6"/>
        <v>745.220146</v>
      </c>
      <c r="I1247" s="252">
        <f t="shared" si="126"/>
        <v>0.6461607921</v>
      </c>
      <c r="J1247" s="266">
        <f t="shared" si="139"/>
        <v>1153304495</v>
      </c>
      <c r="K1247" s="33">
        <v>2016.0</v>
      </c>
      <c r="L1247" s="254" t="s">
        <v>20</v>
      </c>
      <c r="M1247" s="47"/>
      <c r="N1247" s="47"/>
      <c r="O1247" s="47"/>
      <c r="P1247" s="47">
        <v>90.0</v>
      </c>
      <c r="Q1247" s="33">
        <v>75.0</v>
      </c>
      <c r="R1247" s="293">
        <f t="shared" si="129"/>
        <v>82.5</v>
      </c>
      <c r="S1247" s="33">
        <v>89.0</v>
      </c>
      <c r="T1247" s="255">
        <v>83.0</v>
      </c>
      <c r="U1247" s="49">
        <f t="shared" si="140"/>
        <v>6</v>
      </c>
      <c r="V1247" s="33">
        <f t="shared" si="131"/>
        <v>86</v>
      </c>
      <c r="W1247" s="291">
        <f t="shared" si="141"/>
        <v>-3.5</v>
      </c>
      <c r="X1247" s="294" t="s">
        <v>1537</v>
      </c>
      <c r="Y1247" s="294" t="s">
        <v>1537</v>
      </c>
      <c r="Z1247" s="270" t="s">
        <v>1550</v>
      </c>
      <c r="AA1247" s="251">
        <f t="shared" si="80"/>
        <v>179.139142</v>
      </c>
      <c r="AB1247" s="49">
        <v>1.79139142E8</v>
      </c>
      <c r="AC1247" s="49">
        <v>4.08084349E8</v>
      </c>
      <c r="AD1247" s="251">
        <f t="shared" si="138"/>
        <v>745.220146</v>
      </c>
      <c r="AE1247" s="266">
        <v>7.45220146E8</v>
      </c>
      <c r="AF1247" s="252">
        <f t="shared" si="136"/>
        <v>0.716556568</v>
      </c>
      <c r="AG1247" s="257"/>
      <c r="AH1247" s="257"/>
      <c r="AI1247" s="259" t="s">
        <v>2294</v>
      </c>
      <c r="AJ1247" s="257"/>
    </row>
    <row r="1248" ht="15.75" customHeight="1">
      <c r="A1248" s="297" t="s">
        <v>125</v>
      </c>
      <c r="B1248" s="266">
        <f t="shared" si="134"/>
        <v>873.260194</v>
      </c>
      <c r="C1248" s="276">
        <f t="shared" si="88"/>
        <v>3.493040776</v>
      </c>
      <c r="D1248" s="250">
        <f t="shared" si="3"/>
        <v>3.493040776</v>
      </c>
      <c r="E1248" s="251">
        <v>250.0</v>
      </c>
      <c r="F1248" s="111">
        <f t="shared" si="75"/>
        <v>330.360194</v>
      </c>
      <c r="G1248" s="48">
        <f t="shared" si="5"/>
        <v>0.3783067135</v>
      </c>
      <c r="H1248" s="111">
        <f t="shared" si="6"/>
        <v>542.9</v>
      </c>
      <c r="I1248" s="252">
        <f t="shared" si="126"/>
        <v>0.6216932865</v>
      </c>
      <c r="J1248" s="266">
        <f t="shared" si="139"/>
        <v>873260194</v>
      </c>
      <c r="K1248" s="33">
        <v>2016.0</v>
      </c>
      <c r="L1248" s="254" t="s">
        <v>20</v>
      </c>
      <c r="M1248" s="47"/>
      <c r="N1248" s="47"/>
      <c r="O1248" s="47"/>
      <c r="P1248" s="47">
        <v>27.0</v>
      </c>
      <c r="Q1248" s="33">
        <v>44.0</v>
      </c>
      <c r="R1248" s="293">
        <f t="shared" si="129"/>
        <v>35.5</v>
      </c>
      <c r="S1248" s="33">
        <v>64.0</v>
      </c>
      <c r="T1248" s="33">
        <v>70.0</v>
      </c>
      <c r="U1248" s="49">
        <f t="shared" si="140"/>
        <v>-6</v>
      </c>
      <c r="V1248" s="33">
        <f t="shared" si="131"/>
        <v>67</v>
      </c>
      <c r="W1248" s="291">
        <f t="shared" si="141"/>
        <v>-31.5</v>
      </c>
      <c r="X1248" s="294" t="s">
        <v>1537</v>
      </c>
      <c r="Y1248" s="294" t="s">
        <v>1537</v>
      </c>
      <c r="Z1248" s="270" t="s">
        <v>1550</v>
      </c>
      <c r="AA1248" s="251">
        <f t="shared" si="80"/>
        <v>166.007347</v>
      </c>
      <c r="AB1248" s="49">
        <v>1.66007347E8</v>
      </c>
      <c r="AC1248" s="49">
        <v>3.30360194E8</v>
      </c>
      <c r="AD1248" s="251">
        <f t="shared" si="138"/>
        <v>542.9</v>
      </c>
      <c r="AE1248" s="266">
        <v>5.429E8</v>
      </c>
      <c r="AF1248" s="252">
        <f t="shared" si="136"/>
        <v>0.664029388</v>
      </c>
      <c r="AG1248" s="257"/>
      <c r="AH1248" s="257"/>
      <c r="AI1248" s="259" t="s">
        <v>2657</v>
      </c>
      <c r="AJ1248" s="257"/>
    </row>
    <row r="1249" ht="15.75" customHeight="1">
      <c r="A1249" s="292" t="s">
        <v>1465</v>
      </c>
      <c r="B1249" s="49">
        <f t="shared" si="134"/>
        <v>3.93099</v>
      </c>
      <c r="C1249" s="284">
        <f t="shared" ref="C1249:C1289" si="142">SUM(J1249/(E1249*1000000))</f>
        <v>15.72396</v>
      </c>
      <c r="D1249" s="250">
        <f t="shared" si="3"/>
        <v>15.72396</v>
      </c>
      <c r="E1249" s="287">
        <v>0.25</v>
      </c>
      <c r="F1249" s="280">
        <f t="shared" si="75"/>
        <v>3.93099</v>
      </c>
      <c r="G1249" s="48">
        <f t="shared" si="5"/>
        <v>1</v>
      </c>
      <c r="H1249" s="111">
        <f t="shared" si="6"/>
        <v>0</v>
      </c>
      <c r="I1249" s="303">
        <f t="shared" ref="I1249:I1394" si="143">(AE1249/J1249)</f>
        <v>0</v>
      </c>
      <c r="J1249" s="49">
        <v>3930990.0</v>
      </c>
      <c r="K1249" s="33">
        <v>2017.0</v>
      </c>
      <c r="L1249" s="254" t="s">
        <v>20</v>
      </c>
      <c r="M1249" s="47"/>
      <c r="N1249" s="47"/>
      <c r="O1249" s="47"/>
      <c r="P1249" s="47">
        <v>73.0</v>
      </c>
      <c r="Q1249" s="33">
        <v>62.0</v>
      </c>
      <c r="R1249" s="49">
        <f t="shared" si="129"/>
        <v>67.5</v>
      </c>
      <c r="S1249" s="33">
        <v>53.0</v>
      </c>
      <c r="T1249" s="33">
        <v>44.0</v>
      </c>
      <c r="U1249" s="268">
        <f t="shared" si="140"/>
        <v>9</v>
      </c>
      <c r="V1249" s="268">
        <f t="shared" si="131"/>
        <v>48.5</v>
      </c>
      <c r="W1249" s="261">
        <f t="shared" si="141"/>
        <v>19</v>
      </c>
      <c r="X1249" s="257" t="s">
        <v>1629</v>
      </c>
      <c r="Y1249" s="269" t="s">
        <v>1684</v>
      </c>
      <c r="Z1249" s="304" t="s">
        <v>1540</v>
      </c>
      <c r="AA1249" s="280">
        <f t="shared" si="80"/>
        <v>1.701785</v>
      </c>
      <c r="AB1249" s="49">
        <v>1701785.0</v>
      </c>
      <c r="AC1249" s="49">
        <v>3930990.0</v>
      </c>
      <c r="AD1249" s="280">
        <f t="shared" si="138"/>
        <v>0</v>
      </c>
      <c r="AE1249" s="261">
        <f t="shared" ref="AE1249:AE1279" si="144">J1249-AC1249</f>
        <v>0</v>
      </c>
      <c r="AF1249" s="303">
        <f t="shared" ref="AF1249:AF1289" si="145">SUM(AA1249/E1249)</f>
        <v>6.80714</v>
      </c>
      <c r="AG1249" s="269"/>
      <c r="AH1249" s="269"/>
      <c r="AI1249" s="305" t="s">
        <v>1685</v>
      </c>
      <c r="AJ1249" s="269"/>
    </row>
    <row r="1250" ht="15.75" customHeight="1">
      <c r="A1250" s="292" t="s">
        <v>1986</v>
      </c>
      <c r="B1250" s="49">
        <f t="shared" si="134"/>
        <v>6.179955</v>
      </c>
      <c r="C1250" s="284">
        <f t="shared" si="142"/>
        <v>6.866616667</v>
      </c>
      <c r="D1250" s="250">
        <f t="shared" si="3"/>
        <v>6.866616667</v>
      </c>
      <c r="E1250" s="287">
        <v>0.9</v>
      </c>
      <c r="F1250" s="280">
        <f t="shared" si="75"/>
        <v>6.179955</v>
      </c>
      <c r="G1250" s="48">
        <f t="shared" si="5"/>
        <v>1</v>
      </c>
      <c r="H1250" s="111">
        <f t="shared" si="6"/>
        <v>0</v>
      </c>
      <c r="I1250" s="303">
        <f t="shared" si="143"/>
        <v>0</v>
      </c>
      <c r="J1250" s="49">
        <v>6179955.0</v>
      </c>
      <c r="K1250" s="33">
        <v>2017.0</v>
      </c>
      <c r="L1250" s="254" t="s">
        <v>20</v>
      </c>
      <c r="M1250" s="47"/>
      <c r="N1250" s="47"/>
      <c r="O1250" s="47"/>
      <c r="P1250" s="47">
        <v>55.0</v>
      </c>
      <c r="Q1250" s="33">
        <v>57.0</v>
      </c>
      <c r="R1250" s="49">
        <f t="shared" si="129"/>
        <v>56</v>
      </c>
      <c r="S1250" s="33">
        <v>63.0</v>
      </c>
      <c r="T1250" s="33" t="s">
        <v>1530</v>
      </c>
      <c r="U1250" s="268" t="s">
        <v>1530</v>
      </c>
      <c r="V1250" s="268" t="s">
        <v>1530</v>
      </c>
      <c r="W1250" s="268" t="s">
        <v>1530</v>
      </c>
      <c r="X1250" s="269" t="s">
        <v>1565</v>
      </c>
      <c r="Y1250" s="269" t="s">
        <v>1565</v>
      </c>
      <c r="Z1250" s="304" t="s">
        <v>1540</v>
      </c>
      <c r="AA1250" s="280">
        <f t="shared" si="80"/>
        <v>2.403885</v>
      </c>
      <c r="AB1250" s="49">
        <v>2403885.0</v>
      </c>
      <c r="AC1250" s="49">
        <v>6179955.0</v>
      </c>
      <c r="AD1250" s="280">
        <f t="shared" si="138"/>
        <v>0</v>
      </c>
      <c r="AE1250" s="261">
        <f t="shared" si="144"/>
        <v>0</v>
      </c>
      <c r="AF1250" s="303">
        <f t="shared" si="145"/>
        <v>2.670983333</v>
      </c>
      <c r="AG1250" s="269"/>
      <c r="AH1250" s="269"/>
      <c r="AI1250" s="305" t="s">
        <v>1987</v>
      </c>
      <c r="AJ1250" s="269"/>
    </row>
    <row r="1251" ht="15.75" customHeight="1">
      <c r="A1251" s="297" t="s">
        <v>2936</v>
      </c>
      <c r="B1251" s="49">
        <f t="shared" si="134"/>
        <v>5.942565</v>
      </c>
      <c r="C1251" s="284">
        <f t="shared" si="142"/>
        <v>2.9712825</v>
      </c>
      <c r="D1251" s="250">
        <f t="shared" si="3"/>
        <v>2.9712825</v>
      </c>
      <c r="E1251" s="111">
        <v>2.0</v>
      </c>
      <c r="F1251" s="280">
        <f t="shared" si="75"/>
        <v>5.802208</v>
      </c>
      <c r="G1251" s="48">
        <f t="shared" si="5"/>
        <v>0.9763810745</v>
      </c>
      <c r="H1251" s="111">
        <f t="shared" si="6"/>
        <v>0.140357</v>
      </c>
      <c r="I1251" s="303">
        <f t="shared" si="143"/>
        <v>0.0236189255</v>
      </c>
      <c r="J1251" s="49">
        <v>5942565.0</v>
      </c>
      <c r="K1251" s="33">
        <v>2017.0</v>
      </c>
      <c r="L1251" s="254" t="s">
        <v>20</v>
      </c>
      <c r="M1251" s="47"/>
      <c r="N1251" s="47"/>
      <c r="O1251" s="47"/>
      <c r="P1251" s="47">
        <v>93.0</v>
      </c>
      <c r="Q1251" s="33">
        <v>63.0</v>
      </c>
      <c r="R1251" s="49">
        <f t="shared" si="129"/>
        <v>78</v>
      </c>
      <c r="S1251" s="33">
        <v>78.0</v>
      </c>
      <c r="T1251" s="33">
        <v>56.0</v>
      </c>
      <c r="U1251" s="268">
        <f t="shared" ref="U1251:U1396" si="146">SUM(S1251-T1251)</f>
        <v>22</v>
      </c>
      <c r="V1251" s="268">
        <f t="shared" ref="V1251:V1396" si="147">(S1251+T1251)/2</f>
        <v>67</v>
      </c>
      <c r="W1251" s="261">
        <f t="shared" ref="W1251:W1255" si="148">SUM(R1251-V1251)</f>
        <v>11</v>
      </c>
      <c r="X1251" s="269" t="s">
        <v>1565</v>
      </c>
      <c r="Y1251" s="269" t="s">
        <v>1565</v>
      </c>
      <c r="Z1251" s="304" t="s">
        <v>1540</v>
      </c>
      <c r="AA1251" s="280">
        <f t="shared" si="80"/>
        <v>1.514278</v>
      </c>
      <c r="AB1251" s="49">
        <v>1514278.0</v>
      </c>
      <c r="AC1251" s="49">
        <v>5802208.0</v>
      </c>
      <c r="AD1251" s="280">
        <f t="shared" si="138"/>
        <v>0.140357</v>
      </c>
      <c r="AE1251" s="261">
        <f t="shared" si="144"/>
        <v>140357</v>
      </c>
      <c r="AF1251" s="303">
        <f t="shared" si="145"/>
        <v>0.757139</v>
      </c>
      <c r="AG1251" s="269"/>
      <c r="AH1251" s="269"/>
      <c r="AI1251" s="305" t="s">
        <v>2937</v>
      </c>
      <c r="AJ1251" s="269"/>
    </row>
    <row r="1252" ht="15.75" customHeight="1">
      <c r="A1252" s="297" t="s">
        <v>3186</v>
      </c>
      <c r="B1252" s="49">
        <f t="shared" si="134"/>
        <v>5.062514</v>
      </c>
      <c r="C1252" s="284">
        <f t="shared" si="142"/>
        <v>2.531257</v>
      </c>
      <c r="D1252" s="250">
        <f t="shared" si="3"/>
        <v>2.531257</v>
      </c>
      <c r="E1252" s="111">
        <v>2.0</v>
      </c>
      <c r="F1252" s="280">
        <f t="shared" si="75"/>
        <v>5.062514</v>
      </c>
      <c r="G1252" s="48">
        <f t="shared" si="5"/>
        <v>1</v>
      </c>
      <c r="H1252" s="111">
        <f t="shared" si="6"/>
        <v>0</v>
      </c>
      <c r="I1252" s="303">
        <f t="shared" si="143"/>
        <v>0</v>
      </c>
      <c r="J1252" s="49">
        <v>5062514.0</v>
      </c>
      <c r="K1252" s="33">
        <v>2017.0</v>
      </c>
      <c r="L1252" s="254" t="s">
        <v>20</v>
      </c>
      <c r="M1252" s="47"/>
      <c r="N1252" s="47"/>
      <c r="O1252" s="47"/>
      <c r="P1252" s="47">
        <v>95.0</v>
      </c>
      <c r="Q1252" s="33">
        <v>92.0</v>
      </c>
      <c r="R1252" s="49">
        <f t="shared" si="129"/>
        <v>93.5</v>
      </c>
      <c r="S1252" s="33">
        <v>78.0</v>
      </c>
      <c r="T1252" s="33">
        <v>66.0</v>
      </c>
      <c r="U1252" s="268">
        <f t="shared" si="146"/>
        <v>12</v>
      </c>
      <c r="V1252" s="268">
        <f t="shared" si="147"/>
        <v>72</v>
      </c>
      <c r="W1252" s="261">
        <f t="shared" si="148"/>
        <v>21.5</v>
      </c>
      <c r="X1252" s="269" t="s">
        <v>1565</v>
      </c>
      <c r="Y1252" s="269" t="s">
        <v>1565</v>
      </c>
      <c r="Z1252" s="304" t="s">
        <v>1540</v>
      </c>
      <c r="AA1252" s="280">
        <f t="shared" si="80"/>
        <v>0.157553</v>
      </c>
      <c r="AB1252" s="49">
        <v>157553.0</v>
      </c>
      <c r="AC1252" s="49">
        <v>5062514.0</v>
      </c>
      <c r="AD1252" s="280">
        <f t="shared" si="138"/>
        <v>0</v>
      </c>
      <c r="AE1252" s="261">
        <f t="shared" si="144"/>
        <v>0</v>
      </c>
      <c r="AF1252" s="303">
        <f t="shared" si="145"/>
        <v>0.0787765</v>
      </c>
      <c r="AG1252" s="269"/>
      <c r="AH1252" s="269"/>
      <c r="AI1252" s="305" t="s">
        <v>3187</v>
      </c>
      <c r="AJ1252" s="269"/>
    </row>
    <row r="1253" ht="15.75" customHeight="1">
      <c r="A1253" s="292" t="s">
        <v>1866</v>
      </c>
      <c r="B1253" s="49">
        <f t="shared" si="134"/>
        <v>19.280931</v>
      </c>
      <c r="C1253" s="284">
        <f t="shared" si="142"/>
        <v>8.03372125</v>
      </c>
      <c r="D1253" s="250">
        <f t="shared" si="3"/>
        <v>8.03372125</v>
      </c>
      <c r="E1253" s="111">
        <v>2.4</v>
      </c>
      <c r="F1253" s="280">
        <f t="shared" si="75"/>
        <v>13.985117</v>
      </c>
      <c r="G1253" s="48">
        <f t="shared" si="5"/>
        <v>0.7253341138</v>
      </c>
      <c r="H1253" s="111">
        <f t="shared" si="6"/>
        <v>5.295814</v>
      </c>
      <c r="I1253" s="303">
        <f t="shared" si="143"/>
        <v>0.2746658862</v>
      </c>
      <c r="J1253" s="49">
        <v>1.9280931E7</v>
      </c>
      <c r="K1253" s="33">
        <v>2017.0</v>
      </c>
      <c r="L1253" s="254" t="s">
        <v>20</v>
      </c>
      <c r="M1253" s="47"/>
      <c r="N1253" s="47"/>
      <c r="O1253" s="47"/>
      <c r="P1253" s="47">
        <v>88.0</v>
      </c>
      <c r="Q1253" s="33">
        <v>78.0</v>
      </c>
      <c r="R1253" s="49">
        <f t="shared" si="129"/>
        <v>83</v>
      </c>
      <c r="S1253" s="33">
        <v>43.0</v>
      </c>
      <c r="T1253" s="33">
        <v>62.0</v>
      </c>
      <c r="U1253" s="268">
        <f t="shared" si="146"/>
        <v>-19</v>
      </c>
      <c r="V1253" s="268">
        <f t="shared" si="147"/>
        <v>52.5</v>
      </c>
      <c r="W1253" s="261">
        <f t="shared" si="148"/>
        <v>30.5</v>
      </c>
      <c r="X1253" s="269" t="s">
        <v>1395</v>
      </c>
      <c r="Y1253" s="269" t="s">
        <v>1395</v>
      </c>
      <c r="Z1253" s="304" t="s">
        <v>1540</v>
      </c>
      <c r="AA1253" s="280">
        <f t="shared" si="80"/>
        <v>5.98837</v>
      </c>
      <c r="AB1253" s="49">
        <v>5988370.0</v>
      </c>
      <c r="AC1253" s="49">
        <v>1.3985117E7</v>
      </c>
      <c r="AD1253" s="280">
        <f t="shared" si="138"/>
        <v>5.295814</v>
      </c>
      <c r="AE1253" s="261">
        <f t="shared" si="144"/>
        <v>5295814</v>
      </c>
      <c r="AF1253" s="303">
        <f t="shared" si="145"/>
        <v>2.495154167</v>
      </c>
      <c r="AG1253" s="269"/>
      <c r="AH1253" s="269"/>
      <c r="AI1253" s="305" t="s">
        <v>1867</v>
      </c>
      <c r="AJ1253" s="269"/>
    </row>
    <row r="1254" ht="15.75" customHeight="1">
      <c r="A1254" s="297" t="s">
        <v>4128</v>
      </c>
      <c r="B1254" s="49">
        <f t="shared" si="134"/>
        <v>3.600146</v>
      </c>
      <c r="C1254" s="284">
        <f t="shared" si="142"/>
        <v>1.285766429</v>
      </c>
      <c r="D1254" s="250">
        <f t="shared" si="3"/>
        <v>1.285766429</v>
      </c>
      <c r="E1254" s="111">
        <v>2.8</v>
      </c>
      <c r="F1254" s="280">
        <f t="shared" si="75"/>
        <v>3.600146</v>
      </c>
      <c r="G1254" s="48">
        <f t="shared" si="5"/>
        <v>1</v>
      </c>
      <c r="H1254" s="111">
        <f t="shared" si="6"/>
        <v>0</v>
      </c>
      <c r="I1254" s="303">
        <f t="shared" si="143"/>
        <v>0</v>
      </c>
      <c r="J1254" s="49">
        <v>3600146.0</v>
      </c>
      <c r="K1254" s="33">
        <v>2017.0</v>
      </c>
      <c r="L1254" s="254" t="s">
        <v>20</v>
      </c>
      <c r="M1254" s="47"/>
      <c r="N1254" s="47"/>
      <c r="O1254" s="47"/>
      <c r="P1254" s="47">
        <v>44.0</v>
      </c>
      <c r="Q1254" s="33">
        <v>33.0</v>
      </c>
      <c r="R1254" s="49">
        <f t="shared" si="129"/>
        <v>38.5</v>
      </c>
      <c r="S1254" s="49">
        <v>42.0</v>
      </c>
      <c r="T1254" s="33">
        <v>32.0</v>
      </c>
      <c r="U1254" s="261">
        <f t="shared" si="146"/>
        <v>10</v>
      </c>
      <c r="V1254" s="268">
        <f t="shared" si="147"/>
        <v>37</v>
      </c>
      <c r="W1254" s="261">
        <f t="shared" si="148"/>
        <v>1.5</v>
      </c>
      <c r="X1254" s="257" t="s">
        <v>1629</v>
      </c>
      <c r="Y1254" s="269" t="s">
        <v>1732</v>
      </c>
      <c r="Z1254" s="304" t="s">
        <v>1540</v>
      </c>
      <c r="AA1254" s="280">
        <f t="shared" si="80"/>
        <v>1.816499</v>
      </c>
      <c r="AB1254" s="49">
        <v>1816499.0</v>
      </c>
      <c r="AC1254" s="49">
        <v>3600146.0</v>
      </c>
      <c r="AD1254" s="280">
        <f t="shared" si="138"/>
        <v>0</v>
      </c>
      <c r="AE1254" s="261">
        <f t="shared" si="144"/>
        <v>0</v>
      </c>
      <c r="AF1254" s="303">
        <f t="shared" si="145"/>
        <v>0.6487496429</v>
      </c>
      <c r="AG1254" s="269"/>
      <c r="AH1254" s="269"/>
      <c r="AI1254" s="305" t="s">
        <v>4129</v>
      </c>
      <c r="AJ1254" s="269"/>
    </row>
    <row r="1255" ht="15.75" customHeight="1">
      <c r="A1255" s="292" t="s">
        <v>2103</v>
      </c>
      <c r="B1255" s="49">
        <f t="shared" si="134"/>
        <v>17.644496</v>
      </c>
      <c r="C1255" s="284">
        <f t="shared" si="142"/>
        <v>5.881498667</v>
      </c>
      <c r="D1255" s="250">
        <f t="shared" si="3"/>
        <v>5.881498667</v>
      </c>
      <c r="E1255" s="111">
        <v>3.0</v>
      </c>
      <c r="F1255" s="280">
        <f t="shared" si="75"/>
        <v>14.682684</v>
      </c>
      <c r="G1255" s="48">
        <f t="shared" si="5"/>
        <v>0.8321396089</v>
      </c>
      <c r="H1255" s="111">
        <f t="shared" si="6"/>
        <v>2.961812</v>
      </c>
      <c r="I1255" s="303">
        <f t="shared" si="143"/>
        <v>0.1678603911</v>
      </c>
      <c r="J1255" s="49">
        <v>1.7644496E7</v>
      </c>
      <c r="K1255" s="33">
        <v>2017.0</v>
      </c>
      <c r="L1255" s="254" t="s">
        <v>20</v>
      </c>
      <c r="M1255" s="47"/>
      <c r="N1255" s="47"/>
      <c r="O1255" s="47"/>
      <c r="P1255" s="47">
        <v>55.0</v>
      </c>
      <c r="Q1255" s="33">
        <v>50.0</v>
      </c>
      <c r="R1255" s="49">
        <f t="shared" si="129"/>
        <v>52.5</v>
      </c>
      <c r="S1255" s="33">
        <v>80.0</v>
      </c>
      <c r="T1255" s="33">
        <v>70.0</v>
      </c>
      <c r="U1255" s="268">
        <f t="shared" si="146"/>
        <v>10</v>
      </c>
      <c r="V1255" s="268">
        <f t="shared" si="147"/>
        <v>75</v>
      </c>
      <c r="W1255" s="261">
        <f t="shared" si="148"/>
        <v>-22.5</v>
      </c>
      <c r="X1255" s="269" t="s">
        <v>1565</v>
      </c>
      <c r="Y1255" s="269" t="s">
        <v>1565</v>
      </c>
      <c r="Z1255" s="304" t="s">
        <v>1577</v>
      </c>
      <c r="AA1255" s="280">
        <f t="shared" si="80"/>
        <v>3.967885</v>
      </c>
      <c r="AB1255" s="49">
        <v>3967885.0</v>
      </c>
      <c r="AC1255" s="49">
        <v>1.4682684E7</v>
      </c>
      <c r="AD1255" s="280">
        <f t="shared" si="138"/>
        <v>2.961812</v>
      </c>
      <c r="AE1255" s="261">
        <f t="shared" si="144"/>
        <v>2961812</v>
      </c>
      <c r="AF1255" s="303">
        <f t="shared" si="145"/>
        <v>1.322628333</v>
      </c>
      <c r="AG1255" s="269"/>
      <c r="AH1255" s="269"/>
      <c r="AI1255" s="305" t="s">
        <v>2104</v>
      </c>
      <c r="AJ1255" s="269"/>
    </row>
    <row r="1256" ht="15.75" customHeight="1">
      <c r="A1256" s="297" t="s">
        <v>3255</v>
      </c>
      <c r="B1256" s="49">
        <f t="shared" si="134"/>
        <v>7.184198</v>
      </c>
      <c r="C1256" s="284">
        <f t="shared" si="142"/>
        <v>2.394732667</v>
      </c>
      <c r="D1256" s="250">
        <f t="shared" si="3"/>
        <v>2.394732667</v>
      </c>
      <c r="E1256" s="111">
        <v>3.0</v>
      </c>
      <c r="F1256" s="280">
        <f t="shared" si="75"/>
        <v>7.184198</v>
      </c>
      <c r="G1256" s="48">
        <f t="shared" si="5"/>
        <v>1</v>
      </c>
      <c r="H1256" s="111">
        <f t="shared" si="6"/>
        <v>0</v>
      </c>
      <c r="I1256" s="303">
        <f t="shared" si="143"/>
        <v>0</v>
      </c>
      <c r="J1256" s="49">
        <v>7184198.0</v>
      </c>
      <c r="K1256" s="33">
        <v>2017.0</v>
      </c>
      <c r="L1256" s="254" t="s">
        <v>20</v>
      </c>
      <c r="M1256" s="47"/>
      <c r="N1256" s="47"/>
      <c r="O1256" s="47"/>
      <c r="P1256" s="47">
        <v>60.0</v>
      </c>
      <c r="Q1256" s="33" t="s">
        <v>1530</v>
      </c>
      <c r="R1256" s="49" t="s">
        <v>1530</v>
      </c>
      <c r="S1256" s="33">
        <v>78.0</v>
      </c>
      <c r="T1256" s="33">
        <v>55.0</v>
      </c>
      <c r="U1256" s="268">
        <f t="shared" si="146"/>
        <v>23</v>
      </c>
      <c r="V1256" s="268">
        <f t="shared" si="147"/>
        <v>66.5</v>
      </c>
      <c r="W1256" s="268" t="s">
        <v>1530</v>
      </c>
      <c r="X1256" s="269" t="s">
        <v>1565</v>
      </c>
      <c r="Y1256" s="269" t="s">
        <v>1565</v>
      </c>
      <c r="Z1256" s="304" t="s">
        <v>1540</v>
      </c>
      <c r="AA1256" s="280">
        <f t="shared" si="80"/>
        <v>1.729535</v>
      </c>
      <c r="AB1256" s="49">
        <v>1729535.0</v>
      </c>
      <c r="AC1256" s="49">
        <v>7184198.0</v>
      </c>
      <c r="AD1256" s="280">
        <f t="shared" si="138"/>
        <v>0</v>
      </c>
      <c r="AE1256" s="261">
        <f t="shared" si="144"/>
        <v>0</v>
      </c>
      <c r="AF1256" s="303">
        <f t="shared" si="145"/>
        <v>0.5765116667</v>
      </c>
      <c r="AG1256" s="269"/>
      <c r="AH1256" s="269"/>
      <c r="AI1256" s="269" t="s">
        <v>1530</v>
      </c>
      <c r="AJ1256" s="269"/>
    </row>
    <row r="1257" ht="15.75" customHeight="1">
      <c r="A1257" s="297" t="s">
        <v>4393</v>
      </c>
      <c r="B1257" s="49">
        <f t="shared" si="134"/>
        <v>3.024308</v>
      </c>
      <c r="C1257" s="284">
        <f t="shared" si="142"/>
        <v>1.008102667</v>
      </c>
      <c r="D1257" s="250">
        <f t="shared" si="3"/>
        <v>1.008102667</v>
      </c>
      <c r="E1257" s="111">
        <v>3.0</v>
      </c>
      <c r="F1257" s="280">
        <f t="shared" si="75"/>
        <v>3.024308</v>
      </c>
      <c r="G1257" s="48">
        <f t="shared" si="5"/>
        <v>1</v>
      </c>
      <c r="H1257" s="111">
        <f t="shared" si="6"/>
        <v>0</v>
      </c>
      <c r="I1257" s="303">
        <f t="shared" si="143"/>
        <v>0</v>
      </c>
      <c r="J1257" s="49">
        <v>3024308.0</v>
      </c>
      <c r="K1257" s="33">
        <v>2017.0</v>
      </c>
      <c r="L1257" s="254" t="s">
        <v>20</v>
      </c>
      <c r="M1257" s="47"/>
      <c r="N1257" s="47"/>
      <c r="O1257" s="47"/>
      <c r="P1257" s="47">
        <v>85.0</v>
      </c>
      <c r="Q1257" s="33">
        <v>71.0</v>
      </c>
      <c r="R1257" s="49">
        <f t="shared" ref="R1257:R1396" si="149">(P1257+Q1257)/2</f>
        <v>78</v>
      </c>
      <c r="S1257" s="33">
        <v>73.0</v>
      </c>
      <c r="T1257" s="33">
        <v>73.0</v>
      </c>
      <c r="U1257" s="268">
        <f t="shared" si="146"/>
        <v>0</v>
      </c>
      <c r="V1257" s="268">
        <f t="shared" si="147"/>
        <v>73</v>
      </c>
      <c r="W1257" s="261">
        <f t="shared" ref="W1257:W1396" si="150">SUM(R1257-V1257)</f>
        <v>5</v>
      </c>
      <c r="X1257" s="269" t="s">
        <v>1543</v>
      </c>
      <c r="Y1257" s="269" t="s">
        <v>1543</v>
      </c>
      <c r="Z1257" s="304" t="s">
        <v>1540</v>
      </c>
      <c r="AA1257" s="280">
        <f t="shared" si="80"/>
        <v>0.135301</v>
      </c>
      <c r="AB1257" s="49">
        <v>135301.0</v>
      </c>
      <c r="AC1257" s="49">
        <v>3024308.0</v>
      </c>
      <c r="AD1257" s="280">
        <f t="shared" si="138"/>
        <v>0</v>
      </c>
      <c r="AE1257" s="261">
        <f t="shared" si="144"/>
        <v>0</v>
      </c>
      <c r="AF1257" s="303">
        <f t="shared" si="145"/>
        <v>0.04510033333</v>
      </c>
      <c r="AG1257" s="269"/>
      <c r="AH1257" s="269"/>
      <c r="AI1257" s="305" t="s">
        <v>4394</v>
      </c>
      <c r="AJ1257" s="269"/>
    </row>
    <row r="1258" ht="15.75" customHeight="1">
      <c r="A1258" s="292" t="s">
        <v>1420</v>
      </c>
      <c r="B1258" s="49">
        <f t="shared" si="134"/>
        <v>254.329516</v>
      </c>
      <c r="C1258" s="284">
        <f t="shared" si="142"/>
        <v>56.51767022</v>
      </c>
      <c r="D1258" s="250">
        <f t="shared" si="3"/>
        <v>56.51767022</v>
      </c>
      <c r="E1258" s="111">
        <v>4.5</v>
      </c>
      <c r="F1258" s="280">
        <f t="shared" si="75"/>
        <v>175.48414</v>
      </c>
      <c r="G1258" s="48">
        <f t="shared" si="5"/>
        <v>0.6899873155</v>
      </c>
      <c r="H1258" s="111">
        <f t="shared" si="6"/>
        <v>78.845376</v>
      </c>
      <c r="I1258" s="303">
        <f t="shared" si="143"/>
        <v>0.3100126845</v>
      </c>
      <c r="J1258" s="49">
        <v>2.54329516E8</v>
      </c>
      <c r="K1258" s="33">
        <v>2017.0</v>
      </c>
      <c r="L1258" s="254" t="s">
        <v>20</v>
      </c>
      <c r="M1258" s="47"/>
      <c r="N1258" s="47"/>
      <c r="O1258" s="47"/>
      <c r="P1258" s="47">
        <v>99.0</v>
      </c>
      <c r="Q1258" s="33">
        <v>84.0</v>
      </c>
      <c r="R1258" s="49">
        <f t="shared" si="149"/>
        <v>91.5</v>
      </c>
      <c r="S1258" s="33">
        <v>87.0</v>
      </c>
      <c r="T1258" s="33">
        <v>75.0</v>
      </c>
      <c r="U1258" s="268">
        <f t="shared" si="146"/>
        <v>12</v>
      </c>
      <c r="V1258" s="268">
        <f t="shared" si="147"/>
        <v>81</v>
      </c>
      <c r="W1258" s="261">
        <f t="shared" si="150"/>
        <v>10.5</v>
      </c>
      <c r="X1258" s="269" t="s">
        <v>1395</v>
      </c>
      <c r="Y1258" s="269" t="s">
        <v>1395</v>
      </c>
      <c r="Z1258" s="304" t="s">
        <v>1540</v>
      </c>
      <c r="AA1258" s="280">
        <f t="shared" si="80"/>
        <v>33.37706</v>
      </c>
      <c r="AB1258" s="49">
        <v>3.337706E7</v>
      </c>
      <c r="AC1258" s="49">
        <v>1.7548414E8</v>
      </c>
      <c r="AD1258" s="280">
        <f t="shared" si="138"/>
        <v>78.845376</v>
      </c>
      <c r="AE1258" s="261">
        <f t="shared" si="144"/>
        <v>78845376</v>
      </c>
      <c r="AF1258" s="303">
        <f t="shared" si="145"/>
        <v>7.417124444</v>
      </c>
      <c r="AG1258" s="269" t="s">
        <v>1608</v>
      </c>
      <c r="AH1258" s="269" t="s">
        <v>1609</v>
      </c>
      <c r="AI1258" s="305" t="s">
        <v>1610</v>
      </c>
      <c r="AJ1258" s="269"/>
    </row>
    <row r="1259" ht="15.75" customHeight="1">
      <c r="A1259" s="292" t="s">
        <v>1426</v>
      </c>
      <c r="B1259" s="49">
        <f t="shared" si="134"/>
        <v>112.381005</v>
      </c>
      <c r="C1259" s="284">
        <f t="shared" si="142"/>
        <v>23.41270938</v>
      </c>
      <c r="D1259" s="250">
        <f t="shared" si="3"/>
        <v>23.41270938</v>
      </c>
      <c r="E1259" s="111">
        <v>4.8</v>
      </c>
      <c r="F1259" s="280">
        <f t="shared" si="75"/>
        <v>55.681005</v>
      </c>
      <c r="G1259" s="48">
        <f t="shared" si="5"/>
        <v>0.4954663379</v>
      </c>
      <c r="H1259" s="111">
        <f t="shared" si="6"/>
        <v>56.7</v>
      </c>
      <c r="I1259" s="303">
        <f t="shared" si="143"/>
        <v>0.5045336621</v>
      </c>
      <c r="J1259" s="49">
        <v>1.12381005E8</v>
      </c>
      <c r="K1259" s="33">
        <v>2017.0</v>
      </c>
      <c r="L1259" s="254" t="s">
        <v>20</v>
      </c>
      <c r="M1259" s="47"/>
      <c r="N1259" s="47"/>
      <c r="O1259" s="47"/>
      <c r="P1259" s="47">
        <v>71.0</v>
      </c>
      <c r="Q1259" s="33">
        <v>57.0</v>
      </c>
      <c r="R1259" s="49">
        <f t="shared" si="149"/>
        <v>64</v>
      </c>
      <c r="S1259" s="33">
        <v>66.0</v>
      </c>
      <c r="T1259" s="33">
        <v>66.0</v>
      </c>
      <c r="U1259" s="268">
        <f t="shared" si="146"/>
        <v>0</v>
      </c>
      <c r="V1259" s="268">
        <f t="shared" si="147"/>
        <v>66</v>
      </c>
      <c r="W1259" s="261">
        <f t="shared" si="150"/>
        <v>-2</v>
      </c>
      <c r="X1259" s="269" t="s">
        <v>1395</v>
      </c>
      <c r="Y1259" s="269" t="s">
        <v>1395</v>
      </c>
      <c r="Z1259" s="304" t="s">
        <v>1540</v>
      </c>
      <c r="AA1259" s="280">
        <f t="shared" si="80"/>
        <v>26.039025</v>
      </c>
      <c r="AB1259" s="49">
        <v>2.6039025E7</v>
      </c>
      <c r="AC1259" s="49">
        <v>5.5681005E7</v>
      </c>
      <c r="AD1259" s="280">
        <f t="shared" si="138"/>
        <v>56.7</v>
      </c>
      <c r="AE1259" s="261">
        <f t="shared" si="144"/>
        <v>56700000</v>
      </c>
      <c r="AF1259" s="303">
        <f t="shared" si="145"/>
        <v>5.424796875</v>
      </c>
      <c r="AG1259" s="269"/>
      <c r="AH1259" s="269"/>
      <c r="AI1259" s="305" t="s">
        <v>1656</v>
      </c>
      <c r="AJ1259" s="269"/>
    </row>
    <row r="1260" ht="15.75" customHeight="1">
      <c r="A1260" s="292" t="s">
        <v>1468</v>
      </c>
      <c r="B1260" s="49">
        <f t="shared" si="134"/>
        <v>55.263649</v>
      </c>
      <c r="C1260" s="284">
        <f t="shared" si="142"/>
        <v>11.0527298</v>
      </c>
      <c r="D1260" s="250">
        <f t="shared" si="3"/>
        <v>11.0527298</v>
      </c>
      <c r="E1260" s="111">
        <v>5.0</v>
      </c>
      <c r="F1260" s="280">
        <f t="shared" si="75"/>
        <v>42.873127</v>
      </c>
      <c r="G1260" s="48">
        <f t="shared" si="5"/>
        <v>0.7757925467</v>
      </c>
      <c r="H1260" s="111">
        <f t="shared" si="6"/>
        <v>12.390522</v>
      </c>
      <c r="I1260" s="303">
        <f t="shared" si="143"/>
        <v>0.2242074533</v>
      </c>
      <c r="J1260" s="49">
        <v>5.5263649E7</v>
      </c>
      <c r="K1260" s="33">
        <v>2017.0</v>
      </c>
      <c r="L1260" s="254" t="s">
        <v>20</v>
      </c>
      <c r="M1260" s="47"/>
      <c r="N1260" s="47"/>
      <c r="O1260" s="47"/>
      <c r="P1260" s="47">
        <v>98.0</v>
      </c>
      <c r="Q1260" s="33">
        <v>86.0</v>
      </c>
      <c r="R1260" s="49">
        <f t="shared" si="149"/>
        <v>92</v>
      </c>
      <c r="S1260" s="33">
        <v>89.0</v>
      </c>
      <c r="T1260" s="33">
        <v>75.0</v>
      </c>
      <c r="U1260" s="268">
        <f t="shared" si="146"/>
        <v>14</v>
      </c>
      <c r="V1260" s="268">
        <f t="shared" si="147"/>
        <v>82</v>
      </c>
      <c r="W1260" s="261">
        <f t="shared" si="150"/>
        <v>10</v>
      </c>
      <c r="X1260" s="269" t="s">
        <v>1605</v>
      </c>
      <c r="Y1260" s="269" t="s">
        <v>1736</v>
      </c>
      <c r="Z1260" s="304" t="s">
        <v>1529</v>
      </c>
      <c r="AA1260" s="280">
        <f t="shared" si="80"/>
        <v>0.421577</v>
      </c>
      <c r="AB1260" s="49">
        <v>421577.0</v>
      </c>
      <c r="AC1260" s="49">
        <v>4.2873127E7</v>
      </c>
      <c r="AD1260" s="280">
        <f t="shared" si="138"/>
        <v>12.390522</v>
      </c>
      <c r="AE1260" s="261">
        <f t="shared" si="144"/>
        <v>12390522</v>
      </c>
      <c r="AF1260" s="303">
        <f t="shared" si="145"/>
        <v>0.0843154</v>
      </c>
      <c r="AG1260" s="269"/>
      <c r="AH1260" s="269"/>
      <c r="AI1260" s="305" t="s">
        <v>1737</v>
      </c>
      <c r="AJ1260" s="269"/>
    </row>
    <row r="1261" ht="15.75" customHeight="1">
      <c r="A1261" s="297" t="s">
        <v>3240</v>
      </c>
      <c r="B1261" s="49">
        <f t="shared" si="134"/>
        <v>12.241122</v>
      </c>
      <c r="C1261" s="284">
        <f t="shared" si="142"/>
        <v>2.4482244</v>
      </c>
      <c r="D1261" s="250">
        <f t="shared" si="3"/>
        <v>2.4482244</v>
      </c>
      <c r="E1261" s="111">
        <v>5.0</v>
      </c>
      <c r="F1261" s="280">
        <f t="shared" si="75"/>
        <v>12.241122</v>
      </c>
      <c r="G1261" s="48">
        <f t="shared" si="5"/>
        <v>1</v>
      </c>
      <c r="H1261" s="111">
        <f t="shared" si="6"/>
        <v>0</v>
      </c>
      <c r="I1261" s="303">
        <f t="shared" si="143"/>
        <v>0</v>
      </c>
      <c r="J1261" s="49">
        <v>1.2241122E7</v>
      </c>
      <c r="K1261" s="33">
        <v>2017.0</v>
      </c>
      <c r="L1261" s="254" t="s">
        <v>20</v>
      </c>
      <c r="M1261" s="47"/>
      <c r="N1261" s="47"/>
      <c r="O1261" s="47"/>
      <c r="P1261" s="47">
        <v>63.0</v>
      </c>
      <c r="Q1261" s="33">
        <v>58.0</v>
      </c>
      <c r="R1261" s="49">
        <f t="shared" si="149"/>
        <v>60.5</v>
      </c>
      <c r="S1261" s="49">
        <v>57.0</v>
      </c>
      <c r="T1261" s="33">
        <v>62.0</v>
      </c>
      <c r="U1261" s="261">
        <f t="shared" si="146"/>
        <v>-5</v>
      </c>
      <c r="V1261" s="268">
        <f t="shared" si="147"/>
        <v>59.5</v>
      </c>
      <c r="W1261" s="261">
        <f t="shared" si="150"/>
        <v>1</v>
      </c>
      <c r="X1261" s="269" t="s">
        <v>1565</v>
      </c>
      <c r="Y1261" s="269" t="s">
        <v>1565</v>
      </c>
      <c r="Z1261" s="270" t="s">
        <v>1534</v>
      </c>
      <c r="AA1261" s="280">
        <f t="shared" si="80"/>
        <v>4.690214</v>
      </c>
      <c r="AB1261" s="49">
        <v>4690214.0</v>
      </c>
      <c r="AC1261" s="49">
        <v>1.2241122E7</v>
      </c>
      <c r="AD1261" s="280">
        <f t="shared" si="138"/>
        <v>0</v>
      </c>
      <c r="AE1261" s="261">
        <f t="shared" si="144"/>
        <v>0</v>
      </c>
      <c r="AF1261" s="303">
        <f t="shared" si="145"/>
        <v>0.9380428</v>
      </c>
      <c r="AG1261" s="269"/>
      <c r="AH1261" s="269"/>
      <c r="AI1261" s="269" t="s">
        <v>1530</v>
      </c>
      <c r="AJ1261" s="269"/>
    </row>
    <row r="1262" ht="15.75" customHeight="1">
      <c r="A1262" s="297" t="s">
        <v>3555</v>
      </c>
      <c r="B1262" s="49">
        <f t="shared" si="134"/>
        <v>10.16682</v>
      </c>
      <c r="C1262" s="284">
        <f t="shared" si="142"/>
        <v>2.033364</v>
      </c>
      <c r="D1262" s="250">
        <f t="shared" si="3"/>
        <v>2.033364</v>
      </c>
      <c r="E1262" s="111">
        <v>5.0</v>
      </c>
      <c r="F1262" s="280">
        <f t="shared" si="75"/>
        <v>10.16682</v>
      </c>
      <c r="G1262" s="48">
        <f t="shared" si="5"/>
        <v>1</v>
      </c>
      <c r="H1262" s="111">
        <f t="shared" si="6"/>
        <v>0</v>
      </c>
      <c r="I1262" s="303">
        <f t="shared" si="143"/>
        <v>0</v>
      </c>
      <c r="J1262" s="49">
        <v>1.016682E7</v>
      </c>
      <c r="K1262" s="33">
        <v>2017.0</v>
      </c>
      <c r="L1262" s="254" t="s">
        <v>20</v>
      </c>
      <c r="M1262" s="47"/>
      <c r="N1262" s="47"/>
      <c r="O1262" s="47"/>
      <c r="P1262" s="47">
        <v>52.0</v>
      </c>
      <c r="Q1262" s="33">
        <v>44.0</v>
      </c>
      <c r="R1262" s="49">
        <f t="shared" si="149"/>
        <v>48</v>
      </c>
      <c r="S1262" s="49">
        <v>40.0</v>
      </c>
      <c r="T1262" s="33">
        <v>51.0</v>
      </c>
      <c r="U1262" s="261">
        <f t="shared" si="146"/>
        <v>-11</v>
      </c>
      <c r="V1262" s="268">
        <f t="shared" si="147"/>
        <v>45.5</v>
      </c>
      <c r="W1262" s="261">
        <f t="shared" si="150"/>
        <v>2.5</v>
      </c>
      <c r="X1262" s="269" t="s">
        <v>1395</v>
      </c>
      <c r="Y1262" s="269" t="s">
        <v>1611</v>
      </c>
      <c r="Z1262" s="304" t="s">
        <v>1540</v>
      </c>
      <c r="AA1262" s="280">
        <f t="shared" si="80"/>
        <v>4.13723</v>
      </c>
      <c r="AB1262" s="49">
        <v>4137230.0</v>
      </c>
      <c r="AC1262" s="49">
        <v>1.016682E7</v>
      </c>
      <c r="AD1262" s="280">
        <f t="shared" si="138"/>
        <v>0</v>
      </c>
      <c r="AE1262" s="261">
        <f t="shared" si="144"/>
        <v>0</v>
      </c>
      <c r="AF1262" s="303">
        <f t="shared" si="145"/>
        <v>0.827446</v>
      </c>
      <c r="AG1262" s="269"/>
      <c r="AH1262" s="269"/>
      <c r="AI1262" s="305" t="s">
        <v>3556</v>
      </c>
      <c r="AJ1262" s="269"/>
    </row>
    <row r="1263" ht="15.75" customHeight="1">
      <c r="A1263" s="297" t="s">
        <v>4266</v>
      </c>
      <c r="B1263" s="49">
        <f t="shared" si="134"/>
        <v>5.617731</v>
      </c>
      <c r="C1263" s="284">
        <f t="shared" si="142"/>
        <v>1.1235462</v>
      </c>
      <c r="D1263" s="250">
        <f t="shared" si="3"/>
        <v>1.1235462</v>
      </c>
      <c r="E1263" s="111">
        <v>5.0</v>
      </c>
      <c r="F1263" s="280">
        <f t="shared" si="75"/>
        <v>5.617731</v>
      </c>
      <c r="G1263" s="48">
        <f t="shared" si="5"/>
        <v>1</v>
      </c>
      <c r="H1263" s="111">
        <f t="shared" si="6"/>
        <v>0</v>
      </c>
      <c r="I1263" s="303">
        <f t="shared" si="143"/>
        <v>0</v>
      </c>
      <c r="J1263" s="49">
        <v>5617731.0</v>
      </c>
      <c r="K1263" s="33">
        <v>2017.0</v>
      </c>
      <c r="L1263" s="254" t="s">
        <v>20</v>
      </c>
      <c r="M1263" s="47"/>
      <c r="N1263" s="47"/>
      <c r="O1263" s="47"/>
      <c r="P1263" s="47">
        <v>45.0</v>
      </c>
      <c r="Q1263" s="33">
        <v>48.0</v>
      </c>
      <c r="R1263" s="49">
        <f t="shared" si="149"/>
        <v>46.5</v>
      </c>
      <c r="S1263" s="33">
        <v>40.0</v>
      </c>
      <c r="T1263" s="33">
        <v>50.0</v>
      </c>
      <c r="U1263" s="268">
        <f t="shared" si="146"/>
        <v>-10</v>
      </c>
      <c r="V1263" s="268">
        <f t="shared" si="147"/>
        <v>45</v>
      </c>
      <c r="W1263" s="261">
        <f t="shared" si="150"/>
        <v>1.5</v>
      </c>
      <c r="X1263" s="269" t="s">
        <v>1605</v>
      </c>
      <c r="Y1263" s="269" t="s">
        <v>1736</v>
      </c>
      <c r="Z1263" s="304" t="s">
        <v>1540</v>
      </c>
      <c r="AA1263" s="280">
        <f t="shared" si="80"/>
        <v>0.09885</v>
      </c>
      <c r="AB1263" s="49">
        <v>98850.0</v>
      </c>
      <c r="AC1263" s="49">
        <v>5617731.0</v>
      </c>
      <c r="AD1263" s="280">
        <f t="shared" si="138"/>
        <v>0</v>
      </c>
      <c r="AE1263" s="261">
        <f t="shared" si="144"/>
        <v>0</v>
      </c>
      <c r="AF1263" s="303">
        <f t="shared" si="145"/>
        <v>0.01977</v>
      </c>
      <c r="AG1263" s="269"/>
      <c r="AH1263" s="269"/>
      <c r="AI1263" s="305" t="s">
        <v>4267</v>
      </c>
      <c r="AJ1263" s="269"/>
    </row>
    <row r="1264" ht="15.75" customHeight="1">
      <c r="A1264" s="297" t="s">
        <v>4391</v>
      </c>
      <c r="B1264" s="49">
        <f t="shared" si="134"/>
        <v>5.042014</v>
      </c>
      <c r="C1264" s="284">
        <f t="shared" si="142"/>
        <v>1.0084028</v>
      </c>
      <c r="D1264" s="250">
        <f t="shared" si="3"/>
        <v>1.0084028</v>
      </c>
      <c r="E1264" s="111">
        <v>5.0</v>
      </c>
      <c r="F1264" s="280">
        <f t="shared" si="75"/>
        <v>3.614896</v>
      </c>
      <c r="G1264" s="48">
        <f t="shared" si="5"/>
        <v>0.7169547724</v>
      </c>
      <c r="H1264" s="111">
        <f t="shared" si="6"/>
        <v>1.427118</v>
      </c>
      <c r="I1264" s="303">
        <f t="shared" si="143"/>
        <v>0.2830452276</v>
      </c>
      <c r="J1264" s="49">
        <v>5042014.0</v>
      </c>
      <c r="K1264" s="33">
        <v>2017.0</v>
      </c>
      <c r="L1264" s="254" t="s">
        <v>20</v>
      </c>
      <c r="M1264" s="47"/>
      <c r="N1264" s="47"/>
      <c r="O1264" s="47"/>
      <c r="P1264" s="47">
        <v>25.0</v>
      </c>
      <c r="Q1264" s="33">
        <v>40.0</v>
      </c>
      <c r="R1264" s="49">
        <f t="shared" si="149"/>
        <v>32.5</v>
      </c>
      <c r="S1264" s="33">
        <v>40.0</v>
      </c>
      <c r="T1264" s="33">
        <v>61.0</v>
      </c>
      <c r="U1264" s="268">
        <f t="shared" si="146"/>
        <v>-21</v>
      </c>
      <c r="V1264" s="268">
        <f t="shared" si="147"/>
        <v>50.5</v>
      </c>
      <c r="W1264" s="261">
        <f t="shared" si="150"/>
        <v>-18</v>
      </c>
      <c r="X1264" s="269" t="s">
        <v>1543</v>
      </c>
      <c r="Y1264" s="269" t="s">
        <v>1626</v>
      </c>
      <c r="Z1264" s="304" t="s">
        <v>1540</v>
      </c>
      <c r="AA1264" s="280">
        <f t="shared" si="80"/>
        <v>1.597928</v>
      </c>
      <c r="AB1264" s="49">
        <v>1597928.0</v>
      </c>
      <c r="AC1264" s="49">
        <v>3614896.0</v>
      </c>
      <c r="AD1264" s="280">
        <f t="shared" si="138"/>
        <v>1.427118</v>
      </c>
      <c r="AE1264" s="261">
        <f t="shared" si="144"/>
        <v>1427118</v>
      </c>
      <c r="AF1264" s="303">
        <f t="shared" si="145"/>
        <v>0.3195856</v>
      </c>
      <c r="AG1264" s="269"/>
      <c r="AH1264" s="269"/>
      <c r="AI1264" s="305" t="s">
        <v>4392</v>
      </c>
      <c r="AJ1264" s="269"/>
    </row>
    <row r="1265" ht="15.75" customHeight="1">
      <c r="A1265" s="297" t="s">
        <v>4565</v>
      </c>
      <c r="B1265" s="49">
        <f t="shared" si="134"/>
        <v>3.814868</v>
      </c>
      <c r="C1265" s="284">
        <f t="shared" si="142"/>
        <v>0.7336284615</v>
      </c>
      <c r="D1265" s="250">
        <f t="shared" si="3"/>
        <v>0.7336284615</v>
      </c>
      <c r="E1265" s="111">
        <v>5.2</v>
      </c>
      <c r="F1265" s="280">
        <f t="shared" si="75"/>
        <v>3.814868</v>
      </c>
      <c r="G1265" s="48">
        <f t="shared" si="5"/>
        <v>1</v>
      </c>
      <c r="H1265" s="111">
        <f t="shared" si="6"/>
        <v>0</v>
      </c>
      <c r="I1265" s="303">
        <f t="shared" si="143"/>
        <v>0</v>
      </c>
      <c r="J1265" s="49">
        <v>3814868.0</v>
      </c>
      <c r="K1265" s="33">
        <v>2017.0</v>
      </c>
      <c r="L1265" s="254" t="s">
        <v>20</v>
      </c>
      <c r="M1265" s="47"/>
      <c r="N1265" s="47"/>
      <c r="O1265" s="47"/>
      <c r="P1265" s="47">
        <v>88.0</v>
      </c>
      <c r="Q1265" s="33">
        <v>75.0</v>
      </c>
      <c r="R1265" s="49">
        <f t="shared" si="149"/>
        <v>81.5</v>
      </c>
      <c r="S1265" s="33">
        <v>56.0</v>
      </c>
      <c r="T1265" s="33">
        <v>63.0</v>
      </c>
      <c r="U1265" s="268">
        <f t="shared" si="146"/>
        <v>-7</v>
      </c>
      <c r="V1265" s="268">
        <f t="shared" si="147"/>
        <v>59.5</v>
      </c>
      <c r="W1265" s="261">
        <f t="shared" si="150"/>
        <v>22</v>
      </c>
      <c r="X1265" s="269" t="s">
        <v>1565</v>
      </c>
      <c r="Y1265" s="269" t="s">
        <v>2094</v>
      </c>
      <c r="Z1265" s="304" t="s">
        <v>1540</v>
      </c>
      <c r="AA1265" s="280">
        <f t="shared" si="80"/>
        <v>0.099211</v>
      </c>
      <c r="AB1265" s="49">
        <v>99211.0</v>
      </c>
      <c r="AC1265" s="49">
        <v>3814868.0</v>
      </c>
      <c r="AD1265" s="280">
        <f t="shared" si="138"/>
        <v>0</v>
      </c>
      <c r="AE1265" s="261">
        <f t="shared" si="144"/>
        <v>0</v>
      </c>
      <c r="AF1265" s="303">
        <f t="shared" si="145"/>
        <v>0.01907903846</v>
      </c>
      <c r="AG1265" s="269"/>
      <c r="AH1265" s="269"/>
      <c r="AI1265" s="305" t="s">
        <v>4566</v>
      </c>
      <c r="AJ1265" s="269"/>
    </row>
    <row r="1266" ht="15.75" customHeight="1">
      <c r="A1266" s="292" t="s">
        <v>1864</v>
      </c>
      <c r="B1266" s="49">
        <f t="shared" si="134"/>
        <v>44.307192</v>
      </c>
      <c r="C1266" s="284">
        <f t="shared" si="142"/>
        <v>8.055853091</v>
      </c>
      <c r="D1266" s="250">
        <f t="shared" si="3"/>
        <v>8.055853091</v>
      </c>
      <c r="E1266" s="111">
        <v>5.5</v>
      </c>
      <c r="F1266" s="280">
        <f t="shared" si="75"/>
        <v>44.307192</v>
      </c>
      <c r="G1266" s="48">
        <f t="shared" si="5"/>
        <v>1</v>
      </c>
      <c r="H1266" s="111">
        <f t="shared" si="6"/>
        <v>0</v>
      </c>
      <c r="I1266" s="303">
        <f t="shared" si="143"/>
        <v>0</v>
      </c>
      <c r="J1266" s="49">
        <v>4.4307192E7</v>
      </c>
      <c r="K1266" s="33">
        <v>2017.0</v>
      </c>
      <c r="L1266" s="254" t="s">
        <v>20</v>
      </c>
      <c r="M1266" s="47"/>
      <c r="N1266" s="47"/>
      <c r="O1266" s="47"/>
      <c r="P1266" s="47">
        <v>54.0</v>
      </c>
      <c r="Q1266" s="33">
        <v>52.0</v>
      </c>
      <c r="R1266" s="49">
        <f t="shared" si="149"/>
        <v>53</v>
      </c>
      <c r="S1266" s="33">
        <v>37.0</v>
      </c>
      <c r="T1266" s="33">
        <v>46.0</v>
      </c>
      <c r="U1266" s="268">
        <f t="shared" si="146"/>
        <v>-9</v>
      </c>
      <c r="V1266" s="268">
        <f t="shared" si="147"/>
        <v>41.5</v>
      </c>
      <c r="W1266" s="261">
        <f t="shared" si="150"/>
        <v>11.5</v>
      </c>
      <c r="X1266" s="269" t="s">
        <v>1395</v>
      </c>
      <c r="Y1266" s="269" t="s">
        <v>1611</v>
      </c>
      <c r="Z1266" s="304" t="s">
        <v>1540</v>
      </c>
      <c r="AA1266" s="280">
        <f t="shared" si="80"/>
        <v>11.205561</v>
      </c>
      <c r="AB1266" s="49">
        <v>1.1205561E7</v>
      </c>
      <c r="AC1266" s="49">
        <v>4.4307192E7</v>
      </c>
      <c r="AD1266" s="280">
        <f t="shared" si="138"/>
        <v>0</v>
      </c>
      <c r="AE1266" s="261">
        <f t="shared" si="144"/>
        <v>0</v>
      </c>
      <c r="AF1266" s="303">
        <f t="shared" si="145"/>
        <v>2.037374727</v>
      </c>
      <c r="AG1266" s="269"/>
      <c r="AH1266" s="269"/>
      <c r="AI1266" s="305" t="s">
        <v>1865</v>
      </c>
      <c r="AJ1266" s="269"/>
    </row>
    <row r="1267" ht="15.75" customHeight="1">
      <c r="A1267" s="297" t="s">
        <v>4346</v>
      </c>
      <c r="B1267" s="49">
        <f t="shared" si="134"/>
        <v>5.784242</v>
      </c>
      <c r="C1267" s="284">
        <f t="shared" si="142"/>
        <v>1.051680364</v>
      </c>
      <c r="D1267" s="250">
        <f t="shared" si="3"/>
        <v>1.051680364</v>
      </c>
      <c r="E1267" s="111">
        <v>5.5</v>
      </c>
      <c r="F1267" s="280">
        <f t="shared" si="75"/>
        <v>5.784242</v>
      </c>
      <c r="G1267" s="48">
        <f t="shared" si="5"/>
        <v>1</v>
      </c>
      <c r="H1267" s="111">
        <f t="shared" si="6"/>
        <v>0</v>
      </c>
      <c r="I1267" s="303">
        <f t="shared" si="143"/>
        <v>0</v>
      </c>
      <c r="J1267" s="49">
        <v>5784242.0</v>
      </c>
      <c r="K1267" s="33">
        <v>2017.0</v>
      </c>
      <c r="L1267" s="254" t="s">
        <v>20</v>
      </c>
      <c r="M1267" s="47"/>
      <c r="N1267" s="47"/>
      <c r="O1267" s="47"/>
      <c r="P1267" s="47">
        <v>82.0</v>
      </c>
      <c r="Q1267" s="33">
        <v>62.0</v>
      </c>
      <c r="R1267" s="49">
        <f t="shared" si="149"/>
        <v>72</v>
      </c>
      <c r="S1267" s="33">
        <v>89.0</v>
      </c>
      <c r="T1267" s="33">
        <v>84.0</v>
      </c>
      <c r="U1267" s="268">
        <f t="shared" si="146"/>
        <v>5</v>
      </c>
      <c r="V1267" s="268">
        <f t="shared" si="147"/>
        <v>86.5</v>
      </c>
      <c r="W1267" s="261">
        <f t="shared" si="150"/>
        <v>-14.5</v>
      </c>
      <c r="X1267" s="269" t="s">
        <v>1594</v>
      </c>
      <c r="Y1267" s="269" t="s">
        <v>1594</v>
      </c>
      <c r="Z1267" s="270" t="s">
        <v>1529</v>
      </c>
      <c r="AA1267" s="280">
        <f t="shared" si="80"/>
        <v>0.02318</v>
      </c>
      <c r="AB1267" s="49">
        <v>23180.0</v>
      </c>
      <c r="AC1267" s="49">
        <v>5784242.0</v>
      </c>
      <c r="AD1267" s="280">
        <f t="shared" si="138"/>
        <v>0</v>
      </c>
      <c r="AE1267" s="261">
        <f t="shared" si="144"/>
        <v>0</v>
      </c>
      <c r="AF1267" s="303">
        <f t="shared" si="145"/>
        <v>0.004214545455</v>
      </c>
      <c r="AG1267" s="269"/>
      <c r="AH1267" s="269"/>
      <c r="AI1267" s="305" t="s">
        <v>4347</v>
      </c>
      <c r="AJ1267" s="269"/>
    </row>
    <row r="1268" ht="15.75" customHeight="1">
      <c r="A1268" s="297" t="s">
        <v>4555</v>
      </c>
      <c r="B1268" s="49">
        <f t="shared" si="134"/>
        <v>4.077333</v>
      </c>
      <c r="C1268" s="284">
        <f t="shared" si="142"/>
        <v>0.7413332727</v>
      </c>
      <c r="D1268" s="250">
        <f t="shared" si="3"/>
        <v>0.7413332727</v>
      </c>
      <c r="E1268" s="111">
        <v>5.5</v>
      </c>
      <c r="F1268" s="280">
        <f t="shared" si="75"/>
        <v>4.077333</v>
      </c>
      <c r="G1268" s="48">
        <f t="shared" si="5"/>
        <v>1</v>
      </c>
      <c r="H1268" s="111">
        <f t="shared" si="6"/>
        <v>0</v>
      </c>
      <c r="I1268" s="303">
        <f t="shared" si="143"/>
        <v>0</v>
      </c>
      <c r="J1268" s="49">
        <v>4077333.0</v>
      </c>
      <c r="K1268" s="33">
        <v>2017.0</v>
      </c>
      <c r="L1268" s="254" t="s">
        <v>20</v>
      </c>
      <c r="M1268" s="47"/>
      <c r="N1268" s="47"/>
      <c r="O1268" s="47"/>
      <c r="P1268" s="47">
        <v>77.0</v>
      </c>
      <c r="Q1268" s="33">
        <v>61.0</v>
      </c>
      <c r="R1268" s="49">
        <f t="shared" si="149"/>
        <v>69</v>
      </c>
      <c r="S1268" s="33">
        <v>60.0</v>
      </c>
      <c r="T1268" s="33">
        <v>69.0</v>
      </c>
      <c r="U1268" s="268">
        <f t="shared" si="146"/>
        <v>-9</v>
      </c>
      <c r="V1268" s="268">
        <f t="shared" si="147"/>
        <v>64.5</v>
      </c>
      <c r="W1268" s="261">
        <f t="shared" si="150"/>
        <v>4.5</v>
      </c>
      <c r="X1268" s="269" t="s">
        <v>1543</v>
      </c>
      <c r="Y1268" s="269" t="s">
        <v>1626</v>
      </c>
      <c r="Z1268" s="304" t="s">
        <v>1540</v>
      </c>
      <c r="AA1268" s="280">
        <f t="shared" si="80"/>
        <v>0.045317</v>
      </c>
      <c r="AB1268" s="49">
        <v>45317.0</v>
      </c>
      <c r="AC1268" s="49">
        <v>4077333.0</v>
      </c>
      <c r="AD1268" s="280">
        <f t="shared" si="138"/>
        <v>0</v>
      </c>
      <c r="AE1268" s="261">
        <f t="shared" si="144"/>
        <v>0</v>
      </c>
      <c r="AF1268" s="303">
        <f t="shared" si="145"/>
        <v>0.008239454545</v>
      </c>
      <c r="AG1268" s="269"/>
      <c r="AH1268" s="269"/>
      <c r="AI1268" s="305" t="s">
        <v>4556</v>
      </c>
      <c r="AJ1268" s="269"/>
    </row>
    <row r="1269" ht="15.75" customHeight="1">
      <c r="A1269" s="297" t="s">
        <v>4292</v>
      </c>
      <c r="B1269" s="49">
        <f t="shared" si="134"/>
        <v>6.170998</v>
      </c>
      <c r="C1269" s="284">
        <f t="shared" si="142"/>
        <v>1.101963929</v>
      </c>
      <c r="D1269" s="250">
        <f t="shared" si="3"/>
        <v>1.101963929</v>
      </c>
      <c r="E1269" s="111">
        <v>5.6</v>
      </c>
      <c r="F1269" s="280">
        <f t="shared" si="75"/>
        <v>6.170998</v>
      </c>
      <c r="G1269" s="48">
        <f t="shared" si="5"/>
        <v>1</v>
      </c>
      <c r="H1269" s="111">
        <f t="shared" si="6"/>
        <v>0</v>
      </c>
      <c r="I1269" s="303">
        <f t="shared" si="143"/>
        <v>0</v>
      </c>
      <c r="J1269" s="49">
        <v>6170998.0</v>
      </c>
      <c r="K1269" s="33">
        <v>2017.0</v>
      </c>
      <c r="L1269" s="254" t="s">
        <v>20</v>
      </c>
      <c r="M1269" s="47"/>
      <c r="N1269" s="47"/>
      <c r="O1269" s="47"/>
      <c r="P1269" s="47">
        <v>88.0</v>
      </c>
      <c r="Q1269" s="33">
        <v>65.0</v>
      </c>
      <c r="R1269" s="49">
        <f t="shared" si="149"/>
        <v>76.5</v>
      </c>
      <c r="S1269" s="33">
        <v>90.0</v>
      </c>
      <c r="T1269" s="33">
        <v>75.0</v>
      </c>
      <c r="U1269" s="268">
        <f t="shared" si="146"/>
        <v>15</v>
      </c>
      <c r="V1269" s="268">
        <f t="shared" si="147"/>
        <v>82.5</v>
      </c>
      <c r="W1269" s="261">
        <f t="shared" si="150"/>
        <v>-6</v>
      </c>
      <c r="X1269" s="269" t="s">
        <v>1565</v>
      </c>
      <c r="Y1269" s="269" t="s">
        <v>1565</v>
      </c>
      <c r="Z1269" s="270" t="s">
        <v>1529</v>
      </c>
      <c r="AA1269" s="280">
        <f t="shared" si="80"/>
        <v>0.04592</v>
      </c>
      <c r="AB1269" s="49">
        <v>45920.0</v>
      </c>
      <c r="AC1269" s="49">
        <v>6170998.0</v>
      </c>
      <c r="AD1269" s="280">
        <f t="shared" si="138"/>
        <v>0</v>
      </c>
      <c r="AE1269" s="261">
        <f t="shared" si="144"/>
        <v>0</v>
      </c>
      <c r="AF1269" s="303">
        <f t="shared" si="145"/>
        <v>0.0082</v>
      </c>
      <c r="AG1269" s="269"/>
      <c r="AH1269" s="269"/>
      <c r="AI1269" s="305" t="s">
        <v>4293</v>
      </c>
      <c r="AJ1269" s="269"/>
    </row>
    <row r="1270" ht="15.75" customHeight="1">
      <c r="A1270" s="292" t="s">
        <v>1874</v>
      </c>
      <c r="B1270" s="49">
        <f t="shared" si="134"/>
        <v>51.984085</v>
      </c>
      <c r="C1270" s="284">
        <f t="shared" si="142"/>
        <v>7.997551538</v>
      </c>
      <c r="D1270" s="250">
        <f t="shared" si="3"/>
        <v>7.997551538</v>
      </c>
      <c r="E1270" s="111">
        <v>6.5</v>
      </c>
      <c r="F1270" s="280">
        <f t="shared" si="75"/>
        <v>21.885107</v>
      </c>
      <c r="G1270" s="48">
        <f t="shared" si="5"/>
        <v>0.4209962915</v>
      </c>
      <c r="H1270" s="111">
        <f t="shared" si="6"/>
        <v>30.098978</v>
      </c>
      <c r="I1270" s="303">
        <f t="shared" si="143"/>
        <v>0.5790037085</v>
      </c>
      <c r="J1270" s="49">
        <v>5.1984085E7</v>
      </c>
      <c r="K1270" s="33">
        <v>2017.0</v>
      </c>
      <c r="L1270" s="254" t="s">
        <v>20</v>
      </c>
      <c r="M1270" s="47"/>
      <c r="N1270" s="47"/>
      <c r="O1270" s="47"/>
      <c r="P1270" s="47">
        <v>47.0</v>
      </c>
      <c r="Q1270" s="33">
        <v>39.0</v>
      </c>
      <c r="R1270" s="49">
        <f t="shared" si="149"/>
        <v>43</v>
      </c>
      <c r="S1270" s="33">
        <v>80.0</v>
      </c>
      <c r="T1270" s="33">
        <v>75.0</v>
      </c>
      <c r="U1270" s="268">
        <f t="shared" si="146"/>
        <v>5</v>
      </c>
      <c r="V1270" s="268">
        <f t="shared" si="147"/>
        <v>77.5</v>
      </c>
      <c r="W1270" s="261">
        <f t="shared" si="150"/>
        <v>-34.5</v>
      </c>
      <c r="X1270" s="269" t="s">
        <v>1594</v>
      </c>
      <c r="Y1270" s="269" t="s">
        <v>1594</v>
      </c>
      <c r="Z1270" s="304" t="s">
        <v>1534</v>
      </c>
      <c r="AA1270" s="280">
        <f t="shared" si="80"/>
        <v>8.885899</v>
      </c>
      <c r="AB1270" s="49">
        <v>8885899.0</v>
      </c>
      <c r="AC1270" s="49">
        <v>2.1885107E7</v>
      </c>
      <c r="AD1270" s="280">
        <f t="shared" si="138"/>
        <v>30.098978</v>
      </c>
      <c r="AE1270" s="261">
        <f t="shared" si="144"/>
        <v>30098978</v>
      </c>
      <c r="AF1270" s="303">
        <f t="shared" si="145"/>
        <v>1.367061385</v>
      </c>
      <c r="AG1270" s="269"/>
      <c r="AH1270" s="269"/>
      <c r="AI1270" s="305" t="s">
        <v>1875</v>
      </c>
      <c r="AJ1270" s="269"/>
    </row>
    <row r="1271" ht="15.75" customHeight="1">
      <c r="A1271" s="297" t="s">
        <v>4429</v>
      </c>
      <c r="B1271" s="49">
        <f t="shared" si="134"/>
        <v>6.35491</v>
      </c>
      <c r="C1271" s="284">
        <f t="shared" si="142"/>
        <v>0.9776784615</v>
      </c>
      <c r="D1271" s="250">
        <f t="shared" si="3"/>
        <v>0.9776784615</v>
      </c>
      <c r="E1271" s="111">
        <v>6.5</v>
      </c>
      <c r="F1271" s="280">
        <f t="shared" si="75"/>
        <v>6.35491</v>
      </c>
      <c r="G1271" s="48">
        <f t="shared" si="5"/>
        <v>1</v>
      </c>
      <c r="H1271" s="111">
        <f t="shared" si="6"/>
        <v>0</v>
      </c>
      <c r="I1271" s="303">
        <f t="shared" si="143"/>
        <v>0</v>
      </c>
      <c r="J1271" s="261">
        <v>6354910.0</v>
      </c>
      <c r="K1271" s="33">
        <v>2017.0</v>
      </c>
      <c r="L1271" s="254" t="s">
        <v>20</v>
      </c>
      <c r="M1271" s="47"/>
      <c r="N1271" s="47"/>
      <c r="O1271" s="47"/>
      <c r="P1271" s="47">
        <v>29.0</v>
      </c>
      <c r="Q1271" s="33">
        <v>49.0</v>
      </c>
      <c r="R1271" s="49">
        <f t="shared" si="149"/>
        <v>39</v>
      </c>
      <c r="S1271" s="49">
        <v>92.0</v>
      </c>
      <c r="T1271" s="33">
        <v>70.0</v>
      </c>
      <c r="U1271" s="261">
        <f t="shared" si="146"/>
        <v>22</v>
      </c>
      <c r="V1271" s="268">
        <f t="shared" si="147"/>
        <v>81</v>
      </c>
      <c r="W1271" s="261">
        <f t="shared" si="150"/>
        <v>-42</v>
      </c>
      <c r="X1271" s="269" t="s">
        <v>1565</v>
      </c>
      <c r="Y1271" s="269" t="s">
        <v>1565</v>
      </c>
      <c r="Z1271" s="270" t="s">
        <v>1534</v>
      </c>
      <c r="AA1271" s="280">
        <f t="shared" si="80"/>
        <v>2.591985</v>
      </c>
      <c r="AB1271" s="49">
        <v>2591985.0</v>
      </c>
      <c r="AC1271" s="49">
        <v>6354910.0</v>
      </c>
      <c r="AD1271" s="280">
        <f t="shared" si="138"/>
        <v>0</v>
      </c>
      <c r="AE1271" s="261">
        <f t="shared" si="144"/>
        <v>0</v>
      </c>
      <c r="AF1271" s="303">
        <f t="shared" si="145"/>
        <v>0.3987669231</v>
      </c>
      <c r="AG1271" s="269"/>
      <c r="AH1271" s="269"/>
      <c r="AI1271" s="305" t="s">
        <v>4430</v>
      </c>
      <c r="AJ1271" s="269"/>
    </row>
    <row r="1272" ht="15.75" customHeight="1">
      <c r="A1272" s="292" t="s">
        <v>2075</v>
      </c>
      <c r="B1272" s="49">
        <f t="shared" si="134"/>
        <v>42.436193</v>
      </c>
      <c r="C1272" s="284">
        <f t="shared" si="142"/>
        <v>6.062313286</v>
      </c>
      <c r="D1272" s="250">
        <f t="shared" si="3"/>
        <v>6.062313286</v>
      </c>
      <c r="E1272" s="111">
        <v>7.0</v>
      </c>
      <c r="F1272" s="280">
        <f t="shared" si="75"/>
        <v>24.801212</v>
      </c>
      <c r="G1272" s="48">
        <f t="shared" si="5"/>
        <v>0.5844353663</v>
      </c>
      <c r="H1272" s="111">
        <f t="shared" si="6"/>
        <v>17.634981</v>
      </c>
      <c r="I1272" s="303">
        <f t="shared" si="143"/>
        <v>0.4155646337</v>
      </c>
      <c r="J1272" s="49">
        <v>4.2436193E7</v>
      </c>
      <c r="K1272" s="33">
        <v>2017.0</v>
      </c>
      <c r="L1272" s="254" t="s">
        <v>20</v>
      </c>
      <c r="M1272" s="47"/>
      <c r="N1272" s="47"/>
      <c r="O1272" s="47"/>
      <c r="P1272" s="47">
        <v>73.0</v>
      </c>
      <c r="Q1272" s="33">
        <v>60.0</v>
      </c>
      <c r="R1272" s="49">
        <f t="shared" si="149"/>
        <v>66.5</v>
      </c>
      <c r="S1272" s="33">
        <v>85.0</v>
      </c>
      <c r="T1272" s="33">
        <v>76.0</v>
      </c>
      <c r="U1272" s="268">
        <f t="shared" si="146"/>
        <v>9</v>
      </c>
      <c r="V1272" s="268">
        <f t="shared" si="147"/>
        <v>80.5</v>
      </c>
      <c r="W1272" s="261">
        <f t="shared" si="150"/>
        <v>-14</v>
      </c>
      <c r="X1272" s="269" t="s">
        <v>1565</v>
      </c>
      <c r="Y1272" s="269" t="s">
        <v>1565</v>
      </c>
      <c r="Z1272" s="304" t="s">
        <v>1540</v>
      </c>
      <c r="AA1272" s="280">
        <f t="shared" si="80"/>
        <v>0.44638</v>
      </c>
      <c r="AB1272" s="49">
        <v>446380.0</v>
      </c>
      <c r="AC1272" s="49">
        <v>2.4801212E7</v>
      </c>
      <c r="AD1272" s="280">
        <f t="shared" si="138"/>
        <v>17.634981</v>
      </c>
      <c r="AE1272" s="261">
        <f t="shared" si="144"/>
        <v>17634981</v>
      </c>
      <c r="AF1272" s="303">
        <f t="shared" si="145"/>
        <v>0.06376857143</v>
      </c>
      <c r="AG1272" s="269"/>
      <c r="AH1272" s="269"/>
      <c r="AI1272" s="305" t="s">
        <v>2076</v>
      </c>
      <c r="AJ1272" s="269"/>
    </row>
    <row r="1273" ht="15.75" customHeight="1">
      <c r="A1273" s="297" t="s">
        <v>2612</v>
      </c>
      <c r="B1273" s="49">
        <f t="shared" si="134"/>
        <v>26.667197</v>
      </c>
      <c r="C1273" s="284">
        <f t="shared" si="142"/>
        <v>3.60367527</v>
      </c>
      <c r="D1273" s="250">
        <f t="shared" si="3"/>
        <v>3.60367527</v>
      </c>
      <c r="E1273" s="111">
        <v>7.4</v>
      </c>
      <c r="F1273" s="280">
        <f t="shared" si="75"/>
        <v>22.395806</v>
      </c>
      <c r="G1273" s="48">
        <f t="shared" si="5"/>
        <v>0.839826023</v>
      </c>
      <c r="H1273" s="111">
        <f t="shared" si="6"/>
        <v>4.271391</v>
      </c>
      <c r="I1273" s="303">
        <f t="shared" si="143"/>
        <v>0.160173977</v>
      </c>
      <c r="J1273" s="49">
        <v>2.6667197E7</v>
      </c>
      <c r="K1273" s="33">
        <v>2017.0</v>
      </c>
      <c r="L1273" s="254" t="s">
        <v>20</v>
      </c>
      <c r="M1273" s="47"/>
      <c r="N1273" s="47"/>
      <c r="O1273" s="47"/>
      <c r="P1273" s="47">
        <v>23.0</v>
      </c>
      <c r="Q1273" s="33">
        <v>37.0</v>
      </c>
      <c r="R1273" s="49">
        <f t="shared" si="149"/>
        <v>30</v>
      </c>
      <c r="S1273" s="33">
        <v>23.0</v>
      </c>
      <c r="T1273" s="33">
        <v>33.0</v>
      </c>
      <c r="U1273" s="268">
        <f t="shared" si="146"/>
        <v>-10</v>
      </c>
      <c r="V1273" s="268">
        <f t="shared" si="147"/>
        <v>28</v>
      </c>
      <c r="W1273" s="261">
        <f t="shared" si="150"/>
        <v>2</v>
      </c>
      <c r="X1273" s="269" t="s">
        <v>1395</v>
      </c>
      <c r="Y1273" s="269" t="s">
        <v>1611</v>
      </c>
      <c r="Z1273" s="304" t="s">
        <v>1534</v>
      </c>
      <c r="AA1273" s="280">
        <f t="shared" si="80"/>
        <v>13.501349</v>
      </c>
      <c r="AB1273" s="49">
        <v>1.3501349E7</v>
      </c>
      <c r="AC1273" s="49">
        <v>2.2395806E7</v>
      </c>
      <c r="AD1273" s="280">
        <f t="shared" si="138"/>
        <v>4.271391</v>
      </c>
      <c r="AE1273" s="261">
        <f t="shared" si="144"/>
        <v>4271391</v>
      </c>
      <c r="AF1273" s="303">
        <f t="shared" si="145"/>
        <v>1.824506622</v>
      </c>
      <c r="AG1273" s="269"/>
      <c r="AH1273" s="269"/>
      <c r="AI1273" s="305" t="s">
        <v>2613</v>
      </c>
      <c r="AJ1273" s="269"/>
    </row>
    <row r="1274" ht="15.75" customHeight="1">
      <c r="A1274" s="292" t="s">
        <v>1466</v>
      </c>
      <c r="B1274" s="49">
        <f t="shared" si="134"/>
        <v>278.304578</v>
      </c>
      <c r="C1274" s="284">
        <f t="shared" si="142"/>
        <v>30.92273089</v>
      </c>
      <c r="D1274" s="250">
        <f t="shared" si="3"/>
        <v>30.92273089</v>
      </c>
      <c r="E1274" s="111">
        <v>9.0</v>
      </c>
      <c r="F1274" s="280">
        <f t="shared" si="75"/>
        <v>138.141585</v>
      </c>
      <c r="G1274" s="48">
        <f t="shared" si="5"/>
        <v>0.4963683529</v>
      </c>
      <c r="H1274" s="111">
        <f t="shared" si="6"/>
        <v>140.162993</v>
      </c>
      <c r="I1274" s="303">
        <f t="shared" si="143"/>
        <v>0.5036316471</v>
      </c>
      <c r="J1274" s="49">
        <v>2.78304578E8</v>
      </c>
      <c r="K1274" s="33">
        <v>2017.0</v>
      </c>
      <c r="L1274" s="254" t="s">
        <v>20</v>
      </c>
      <c r="M1274" s="47"/>
      <c r="N1274" s="47"/>
      <c r="O1274" s="47"/>
      <c r="P1274" s="47">
        <v>74.0</v>
      </c>
      <c r="Q1274" s="33">
        <v>62.0</v>
      </c>
      <c r="R1274" s="49">
        <f t="shared" si="149"/>
        <v>68</v>
      </c>
      <c r="S1274" s="33">
        <v>79.0</v>
      </c>
      <c r="T1274" s="33">
        <v>69.0</v>
      </c>
      <c r="U1274" s="268">
        <f t="shared" si="146"/>
        <v>10</v>
      </c>
      <c r="V1274" s="268">
        <f t="shared" si="147"/>
        <v>74</v>
      </c>
      <c r="W1274" s="261">
        <f t="shared" si="150"/>
        <v>-6</v>
      </c>
      <c r="X1274" s="269" t="s">
        <v>1395</v>
      </c>
      <c r="Y1274" s="269" t="s">
        <v>1611</v>
      </c>
      <c r="Z1274" s="304" t="s">
        <v>1540</v>
      </c>
      <c r="AA1274" s="280">
        <f t="shared" si="80"/>
        <v>40.010975</v>
      </c>
      <c r="AB1274" s="49">
        <v>4.0010975E7</v>
      </c>
      <c r="AC1274" s="49">
        <v>1.38141585E8</v>
      </c>
      <c r="AD1274" s="280">
        <f t="shared" si="138"/>
        <v>140.162993</v>
      </c>
      <c r="AE1274" s="261">
        <f t="shared" si="144"/>
        <v>140162993</v>
      </c>
      <c r="AF1274" s="303">
        <f t="shared" si="145"/>
        <v>4.445663889</v>
      </c>
      <c r="AG1274" s="269"/>
      <c r="AH1274" s="269"/>
      <c r="AI1274" s="305" t="s">
        <v>1625</v>
      </c>
      <c r="AJ1274" s="269"/>
    </row>
    <row r="1275" ht="15.75" customHeight="1">
      <c r="A1275" s="297" t="s">
        <v>4789</v>
      </c>
      <c r="B1275" s="49">
        <f t="shared" si="134"/>
        <v>3.759078</v>
      </c>
      <c r="C1275" s="284">
        <f t="shared" si="142"/>
        <v>0.3797048485</v>
      </c>
      <c r="D1275" s="250">
        <f t="shared" si="3"/>
        <v>0.3797048485</v>
      </c>
      <c r="E1275" s="111">
        <v>9.9</v>
      </c>
      <c r="F1275" s="280">
        <f t="shared" si="75"/>
        <v>3.759078</v>
      </c>
      <c r="G1275" s="48">
        <f t="shared" si="5"/>
        <v>1</v>
      </c>
      <c r="H1275" s="111">
        <f t="shared" si="6"/>
        <v>0</v>
      </c>
      <c r="I1275" s="303">
        <f t="shared" si="143"/>
        <v>0</v>
      </c>
      <c r="J1275" s="49">
        <v>3759078.0</v>
      </c>
      <c r="K1275" s="33">
        <v>2017.0</v>
      </c>
      <c r="L1275" s="254" t="s">
        <v>20</v>
      </c>
      <c r="M1275" s="47"/>
      <c r="N1275" s="47"/>
      <c r="O1275" s="47"/>
      <c r="P1275" s="47">
        <v>15.0</v>
      </c>
      <c r="Q1275" s="33">
        <v>31.0</v>
      </c>
      <c r="R1275" s="49">
        <f t="shared" si="149"/>
        <v>23</v>
      </c>
      <c r="S1275" s="49">
        <v>30.0</v>
      </c>
      <c r="T1275" s="33">
        <v>38.0</v>
      </c>
      <c r="U1275" s="261">
        <f t="shared" si="146"/>
        <v>-8</v>
      </c>
      <c r="V1275" s="268">
        <f t="shared" si="147"/>
        <v>34</v>
      </c>
      <c r="W1275" s="261">
        <f t="shared" si="150"/>
        <v>-11</v>
      </c>
      <c r="X1275" s="269" t="s">
        <v>1395</v>
      </c>
      <c r="Y1275" s="269" t="s">
        <v>1395</v>
      </c>
      <c r="Z1275" s="304" t="s">
        <v>1540</v>
      </c>
      <c r="AA1275" s="280">
        <f t="shared" si="80"/>
        <v>2.002863</v>
      </c>
      <c r="AB1275" s="49">
        <v>2002863.0</v>
      </c>
      <c r="AC1275" s="49">
        <v>3759078.0</v>
      </c>
      <c r="AD1275" s="280">
        <f t="shared" si="138"/>
        <v>0</v>
      </c>
      <c r="AE1275" s="261">
        <f t="shared" si="144"/>
        <v>0</v>
      </c>
      <c r="AF1275" s="303">
        <f t="shared" si="145"/>
        <v>0.2023093939</v>
      </c>
      <c r="AG1275" s="269"/>
      <c r="AH1275" s="269"/>
      <c r="AI1275" s="305" t="s">
        <v>4790</v>
      </c>
      <c r="AJ1275" s="269"/>
    </row>
    <row r="1276" ht="15.75" customHeight="1">
      <c r="A1276" s="292" t="s">
        <v>1438</v>
      </c>
      <c r="B1276" s="49">
        <f t="shared" si="134"/>
        <v>101.020014</v>
      </c>
      <c r="C1276" s="284">
        <f t="shared" si="142"/>
        <v>10.1020014</v>
      </c>
      <c r="D1276" s="250">
        <f t="shared" si="3"/>
        <v>10.1020014</v>
      </c>
      <c r="E1276" s="111">
        <v>10.0</v>
      </c>
      <c r="F1276" s="280">
        <f t="shared" si="75"/>
        <v>37.899565</v>
      </c>
      <c r="G1276" s="48">
        <f t="shared" si="5"/>
        <v>0.375168875</v>
      </c>
      <c r="H1276" s="111">
        <f t="shared" si="6"/>
        <v>63.120449</v>
      </c>
      <c r="I1276" s="303">
        <f t="shared" si="143"/>
        <v>0.624831125</v>
      </c>
      <c r="J1276" s="49">
        <v>1.01020014E8</v>
      </c>
      <c r="K1276" s="33">
        <v>2017.0</v>
      </c>
      <c r="L1276" s="254" t="s">
        <v>20</v>
      </c>
      <c r="M1276" s="47"/>
      <c r="N1276" s="47"/>
      <c r="O1276" s="47"/>
      <c r="P1276" s="47">
        <v>34.0</v>
      </c>
      <c r="Q1276" s="33">
        <v>39.0</v>
      </c>
      <c r="R1276" s="49">
        <f t="shared" si="149"/>
        <v>36.5</v>
      </c>
      <c r="S1276" s="33">
        <v>92.0</v>
      </c>
      <c r="T1276" s="33">
        <v>60.0</v>
      </c>
      <c r="U1276" s="268">
        <f t="shared" si="146"/>
        <v>32</v>
      </c>
      <c r="V1276" s="268">
        <f t="shared" si="147"/>
        <v>76</v>
      </c>
      <c r="W1276" s="261">
        <f t="shared" si="150"/>
        <v>-39.5</v>
      </c>
      <c r="X1276" s="269" t="s">
        <v>1395</v>
      </c>
      <c r="Y1276" s="269" t="s">
        <v>1395</v>
      </c>
      <c r="Z1276" s="304" t="s">
        <v>1550</v>
      </c>
      <c r="AA1276" s="280">
        <f t="shared" si="80"/>
        <v>16.640452</v>
      </c>
      <c r="AB1276" s="49">
        <v>1.6640452E7</v>
      </c>
      <c r="AC1276" s="49">
        <v>3.7899565E7</v>
      </c>
      <c r="AD1276" s="280">
        <f t="shared" si="138"/>
        <v>63.120449</v>
      </c>
      <c r="AE1276" s="261">
        <f t="shared" si="144"/>
        <v>63120449</v>
      </c>
      <c r="AF1276" s="303">
        <f t="shared" si="145"/>
        <v>1.6640452</v>
      </c>
      <c r="AG1276" s="269"/>
      <c r="AH1276" s="269"/>
      <c r="AI1276" s="305" t="s">
        <v>1771</v>
      </c>
      <c r="AJ1276" s="269"/>
    </row>
    <row r="1277" ht="15.75" customHeight="1">
      <c r="A1277" s="292" t="s">
        <v>2064</v>
      </c>
      <c r="B1277" s="49">
        <f t="shared" si="134"/>
        <v>61.881372</v>
      </c>
      <c r="C1277" s="284">
        <f t="shared" si="142"/>
        <v>6.1881372</v>
      </c>
      <c r="D1277" s="250">
        <f t="shared" si="3"/>
        <v>6.1881372</v>
      </c>
      <c r="E1277" s="111">
        <v>10.0</v>
      </c>
      <c r="F1277" s="280">
        <f t="shared" si="75"/>
        <v>32.149404</v>
      </c>
      <c r="G1277" s="48">
        <f t="shared" si="5"/>
        <v>0.5195328248</v>
      </c>
      <c r="H1277" s="111">
        <f t="shared" si="6"/>
        <v>29.731968</v>
      </c>
      <c r="I1277" s="303">
        <f t="shared" si="143"/>
        <v>0.4804671752</v>
      </c>
      <c r="J1277" s="49">
        <v>6.1881372E7</v>
      </c>
      <c r="K1277" s="33">
        <v>2017.0</v>
      </c>
      <c r="L1277" s="254" t="s">
        <v>20</v>
      </c>
      <c r="M1277" s="47"/>
      <c r="N1277" s="47"/>
      <c r="O1277" s="47"/>
      <c r="P1277" s="47">
        <v>38.0</v>
      </c>
      <c r="Q1277" s="33">
        <v>54.0</v>
      </c>
      <c r="R1277" s="49">
        <f t="shared" si="149"/>
        <v>46</v>
      </c>
      <c r="S1277" s="33">
        <v>62.0</v>
      </c>
      <c r="T1277" s="33">
        <v>54.0</v>
      </c>
      <c r="U1277" s="268">
        <f t="shared" si="146"/>
        <v>8</v>
      </c>
      <c r="V1277" s="268">
        <f t="shared" si="147"/>
        <v>58</v>
      </c>
      <c r="W1277" s="261">
        <f t="shared" si="150"/>
        <v>-12</v>
      </c>
      <c r="X1277" s="269" t="s">
        <v>1543</v>
      </c>
      <c r="Y1277" s="269" t="s">
        <v>1543</v>
      </c>
      <c r="Z1277" s="304" t="s">
        <v>1540</v>
      </c>
      <c r="AA1277" s="280">
        <f t="shared" si="80"/>
        <v>12.252439</v>
      </c>
      <c r="AB1277" s="49">
        <v>1.2252439E7</v>
      </c>
      <c r="AC1277" s="49">
        <v>3.2149404E7</v>
      </c>
      <c r="AD1277" s="280">
        <f t="shared" si="138"/>
        <v>29.731968</v>
      </c>
      <c r="AE1277" s="261">
        <f t="shared" si="144"/>
        <v>29731968</v>
      </c>
      <c r="AF1277" s="303">
        <f t="shared" si="145"/>
        <v>1.2252439</v>
      </c>
      <c r="AG1277" s="269"/>
      <c r="AH1277" s="269"/>
      <c r="AI1277" s="305" t="s">
        <v>2065</v>
      </c>
      <c r="AJ1277" s="269"/>
    </row>
    <row r="1278" ht="15.75" customHeight="1">
      <c r="A1278" s="292" t="s">
        <v>2066</v>
      </c>
      <c r="B1278" s="49">
        <f t="shared" si="134"/>
        <v>61.62114</v>
      </c>
      <c r="C1278" s="284">
        <f t="shared" si="142"/>
        <v>6.162114</v>
      </c>
      <c r="D1278" s="250">
        <f t="shared" si="3"/>
        <v>6.162114</v>
      </c>
      <c r="E1278" s="111">
        <v>10.0</v>
      </c>
      <c r="F1278" s="280">
        <f t="shared" si="75"/>
        <v>34.12114</v>
      </c>
      <c r="G1278" s="48">
        <f t="shared" si="5"/>
        <v>0.5537245822</v>
      </c>
      <c r="H1278" s="111">
        <f t="shared" si="6"/>
        <v>27.5</v>
      </c>
      <c r="I1278" s="303">
        <f t="shared" si="143"/>
        <v>0.4462754178</v>
      </c>
      <c r="J1278" s="49">
        <v>6.162114E7</v>
      </c>
      <c r="K1278" s="33">
        <v>2017.0</v>
      </c>
      <c r="L1278" s="254" t="s">
        <v>20</v>
      </c>
      <c r="M1278" s="47"/>
      <c r="N1278" s="47"/>
      <c r="O1278" s="47"/>
      <c r="P1278" s="47">
        <v>46.0</v>
      </c>
      <c r="Q1278" s="33">
        <v>52.0</v>
      </c>
      <c r="R1278" s="49">
        <f t="shared" si="149"/>
        <v>49</v>
      </c>
      <c r="S1278" s="33">
        <v>62.0</v>
      </c>
      <c r="T1278" s="33">
        <v>48.0</v>
      </c>
      <c r="U1278" s="268">
        <f t="shared" si="146"/>
        <v>14</v>
      </c>
      <c r="V1278" s="268">
        <f t="shared" si="147"/>
        <v>55</v>
      </c>
      <c r="W1278" s="261">
        <f t="shared" si="150"/>
        <v>-6</v>
      </c>
      <c r="X1278" s="269" t="s">
        <v>1565</v>
      </c>
      <c r="Y1278" s="269" t="s">
        <v>1565</v>
      </c>
      <c r="Z1278" s="304" t="s">
        <v>1534</v>
      </c>
      <c r="AA1278" s="280">
        <f t="shared" si="80"/>
        <v>11.72739</v>
      </c>
      <c r="AB1278" s="49">
        <v>1.172739E7</v>
      </c>
      <c r="AC1278" s="49">
        <v>3.412114E7</v>
      </c>
      <c r="AD1278" s="280">
        <f t="shared" si="138"/>
        <v>27.5</v>
      </c>
      <c r="AE1278" s="261">
        <f t="shared" si="144"/>
        <v>27500000</v>
      </c>
      <c r="AF1278" s="303">
        <f t="shared" si="145"/>
        <v>1.172739</v>
      </c>
      <c r="AG1278" s="269"/>
      <c r="AH1278" s="269"/>
      <c r="AI1278" s="305" t="s">
        <v>2067</v>
      </c>
      <c r="AJ1278" s="269"/>
    </row>
    <row r="1279" ht="15.75" customHeight="1">
      <c r="A1279" s="297" t="s">
        <v>3065</v>
      </c>
      <c r="B1279" s="49">
        <f t="shared" si="134"/>
        <v>27.264329</v>
      </c>
      <c r="C1279" s="284">
        <f t="shared" si="142"/>
        <v>2.7264329</v>
      </c>
      <c r="D1279" s="250">
        <f t="shared" si="3"/>
        <v>2.7264329</v>
      </c>
      <c r="E1279" s="111">
        <v>10.0</v>
      </c>
      <c r="F1279" s="280">
        <f t="shared" si="75"/>
        <v>10.576669</v>
      </c>
      <c r="G1279" s="48">
        <f t="shared" si="5"/>
        <v>0.3879306547</v>
      </c>
      <c r="H1279" s="111">
        <f t="shared" si="6"/>
        <v>16.68766</v>
      </c>
      <c r="I1279" s="303">
        <f t="shared" si="143"/>
        <v>0.6120693453</v>
      </c>
      <c r="J1279" s="49">
        <v>2.7264329E7</v>
      </c>
      <c r="K1279" s="33">
        <v>2017.0</v>
      </c>
      <c r="L1279" s="254" t="s">
        <v>20</v>
      </c>
      <c r="M1279" s="47"/>
      <c r="N1279" s="47"/>
      <c r="O1279" s="47"/>
      <c r="P1279" s="47">
        <v>78.0</v>
      </c>
      <c r="Q1279" s="33">
        <v>77.0</v>
      </c>
      <c r="R1279" s="49">
        <f t="shared" si="149"/>
        <v>77.5</v>
      </c>
      <c r="S1279" s="33">
        <v>48.0</v>
      </c>
      <c r="T1279" s="33">
        <v>63.0</v>
      </c>
      <c r="U1279" s="268">
        <f t="shared" si="146"/>
        <v>-15</v>
      </c>
      <c r="V1279" s="268">
        <f t="shared" si="147"/>
        <v>55.5</v>
      </c>
      <c r="W1279" s="261">
        <f t="shared" si="150"/>
        <v>22</v>
      </c>
      <c r="X1279" s="269" t="s">
        <v>1565</v>
      </c>
      <c r="Y1279" s="269" t="s">
        <v>1565</v>
      </c>
      <c r="Z1279" s="270" t="s">
        <v>1534</v>
      </c>
      <c r="AA1279" s="280">
        <f t="shared" si="80"/>
        <v>0.229292</v>
      </c>
      <c r="AB1279" s="49">
        <v>229292.0</v>
      </c>
      <c r="AC1279" s="49">
        <v>1.0576669E7</v>
      </c>
      <c r="AD1279" s="280">
        <f t="shared" si="138"/>
        <v>16.68766</v>
      </c>
      <c r="AE1279" s="261">
        <f t="shared" si="144"/>
        <v>16687660</v>
      </c>
      <c r="AF1279" s="303">
        <f t="shared" si="145"/>
        <v>0.0229292</v>
      </c>
      <c r="AG1279" s="269"/>
      <c r="AH1279" s="269"/>
      <c r="AI1279" s="305" t="s">
        <v>3066</v>
      </c>
      <c r="AJ1279" s="269"/>
    </row>
    <row r="1280" ht="15.75" customHeight="1">
      <c r="A1280" s="297" t="s">
        <v>3293</v>
      </c>
      <c r="B1280" s="49">
        <f t="shared" si="134"/>
        <v>23.531261</v>
      </c>
      <c r="C1280" s="284">
        <f t="shared" si="142"/>
        <v>2.3531261</v>
      </c>
      <c r="D1280" s="250">
        <f t="shared" si="3"/>
        <v>2.3531261</v>
      </c>
      <c r="E1280" s="111">
        <v>10.0</v>
      </c>
      <c r="F1280" s="280">
        <f t="shared" si="75"/>
        <v>23.531261</v>
      </c>
      <c r="G1280" s="48">
        <f t="shared" si="5"/>
        <v>1</v>
      </c>
      <c r="H1280" s="111">
        <f t="shared" si="6"/>
        <v>0</v>
      </c>
      <c r="I1280" s="303">
        <f t="shared" si="143"/>
        <v>0</v>
      </c>
      <c r="J1280" s="49">
        <v>2.3531261E7</v>
      </c>
      <c r="K1280" s="33">
        <v>2017.0</v>
      </c>
      <c r="L1280" s="254" t="s">
        <v>20</v>
      </c>
      <c r="M1280" s="47"/>
      <c r="N1280" s="47"/>
      <c r="O1280" s="47"/>
      <c r="P1280" s="47">
        <v>99.0</v>
      </c>
      <c r="Q1280" s="33">
        <v>94.0</v>
      </c>
      <c r="R1280" s="49">
        <f t="shared" si="149"/>
        <v>96.5</v>
      </c>
      <c r="S1280" s="33">
        <v>84.0</v>
      </c>
      <c r="T1280" s="33">
        <v>81.0</v>
      </c>
      <c r="U1280" s="268">
        <f t="shared" si="146"/>
        <v>3</v>
      </c>
      <c r="V1280" s="268">
        <f t="shared" si="147"/>
        <v>82.5</v>
      </c>
      <c r="W1280" s="261">
        <f t="shared" si="150"/>
        <v>14</v>
      </c>
      <c r="X1280" s="269" t="s">
        <v>1543</v>
      </c>
      <c r="Y1280" s="269" t="s">
        <v>1626</v>
      </c>
      <c r="Z1280" s="304" t="s">
        <v>1540</v>
      </c>
      <c r="AA1280" s="280">
        <f t="shared" si="80"/>
        <v>0.364437</v>
      </c>
      <c r="AB1280" s="49">
        <v>364437.0</v>
      </c>
      <c r="AC1280" s="49">
        <v>2.3531261E7</v>
      </c>
      <c r="AD1280" s="280">
        <f t="shared" si="138"/>
        <v>0</v>
      </c>
      <c r="AE1280" s="261">
        <v>0.0</v>
      </c>
      <c r="AF1280" s="303">
        <f t="shared" si="145"/>
        <v>0.0364437</v>
      </c>
      <c r="AG1280" s="269"/>
      <c r="AH1280" s="269"/>
      <c r="AI1280" s="305" t="s">
        <v>3294</v>
      </c>
      <c r="AJ1280" s="269"/>
    </row>
    <row r="1281" ht="15.75" customHeight="1">
      <c r="A1281" s="297" t="s">
        <v>4235</v>
      </c>
      <c r="B1281" s="49">
        <f t="shared" si="134"/>
        <v>11.578763</v>
      </c>
      <c r="C1281" s="284">
        <f t="shared" si="142"/>
        <v>1.1578763</v>
      </c>
      <c r="D1281" s="250">
        <f t="shared" si="3"/>
        <v>1.1578763</v>
      </c>
      <c r="E1281" s="111">
        <v>10.0</v>
      </c>
      <c r="F1281" s="280">
        <f t="shared" si="75"/>
        <v>9.878763</v>
      </c>
      <c r="G1281" s="48">
        <f t="shared" si="5"/>
        <v>0.8531794804</v>
      </c>
      <c r="H1281" s="111">
        <f t="shared" si="6"/>
        <v>1.7</v>
      </c>
      <c r="I1281" s="303">
        <f t="shared" si="143"/>
        <v>0.1468205196</v>
      </c>
      <c r="J1281" s="49">
        <v>1.1578763E7</v>
      </c>
      <c r="K1281" s="33">
        <v>2017.0</v>
      </c>
      <c r="L1281" s="254" t="s">
        <v>20</v>
      </c>
      <c r="M1281" s="47"/>
      <c r="N1281" s="47"/>
      <c r="O1281" s="47"/>
      <c r="P1281" s="47">
        <v>93.0</v>
      </c>
      <c r="Q1281" s="33">
        <v>76.0</v>
      </c>
      <c r="R1281" s="49">
        <f t="shared" si="149"/>
        <v>84.5</v>
      </c>
      <c r="S1281" s="33">
        <v>91.0</v>
      </c>
      <c r="T1281" s="33">
        <v>78.0</v>
      </c>
      <c r="U1281" s="268">
        <f t="shared" si="146"/>
        <v>13</v>
      </c>
      <c r="V1281" s="268">
        <f t="shared" si="147"/>
        <v>84.5</v>
      </c>
      <c r="W1281" s="261">
        <f t="shared" si="150"/>
        <v>0</v>
      </c>
      <c r="X1281" s="269" t="s">
        <v>1543</v>
      </c>
      <c r="Y1281" s="269" t="s">
        <v>1543</v>
      </c>
      <c r="Z1281" s="270" t="s">
        <v>1577</v>
      </c>
      <c r="AA1281" s="280">
        <f t="shared" si="80"/>
        <v>1.211345</v>
      </c>
      <c r="AB1281" s="49">
        <v>1211345.0</v>
      </c>
      <c r="AC1281" s="49">
        <v>9878763.0</v>
      </c>
      <c r="AD1281" s="280">
        <f t="shared" si="138"/>
        <v>1.7</v>
      </c>
      <c r="AE1281" s="261">
        <f t="shared" ref="AE1281:AE1390" si="151">J1281-AC1281</f>
        <v>1700000</v>
      </c>
      <c r="AF1281" s="303">
        <f t="shared" si="145"/>
        <v>0.1211345</v>
      </c>
      <c r="AG1281" s="269"/>
      <c r="AH1281" s="269"/>
      <c r="AI1281" s="305" t="s">
        <v>4236</v>
      </c>
      <c r="AJ1281" s="269"/>
    </row>
    <row r="1282" ht="15.75" customHeight="1">
      <c r="A1282" s="297" t="s">
        <v>4749</v>
      </c>
      <c r="B1282" s="49">
        <f t="shared" si="134"/>
        <v>4.288104</v>
      </c>
      <c r="C1282" s="284">
        <f t="shared" si="142"/>
        <v>0.4288104</v>
      </c>
      <c r="D1282" s="250">
        <f t="shared" si="3"/>
        <v>0.4288104</v>
      </c>
      <c r="E1282" s="111">
        <v>10.0</v>
      </c>
      <c r="F1282" s="280">
        <f t="shared" si="75"/>
        <v>4.288104</v>
      </c>
      <c r="G1282" s="48">
        <f t="shared" si="5"/>
        <v>1</v>
      </c>
      <c r="H1282" s="111">
        <f t="shared" si="6"/>
        <v>0</v>
      </c>
      <c r="I1282" s="303">
        <f t="shared" si="143"/>
        <v>0</v>
      </c>
      <c r="J1282" s="49">
        <v>4288104.0</v>
      </c>
      <c r="K1282" s="33">
        <v>2017.0</v>
      </c>
      <c r="L1282" s="254" t="s">
        <v>20</v>
      </c>
      <c r="M1282" s="47"/>
      <c r="N1282" s="47"/>
      <c r="O1282" s="47"/>
      <c r="P1282" s="47">
        <v>21.0</v>
      </c>
      <c r="Q1282" s="33">
        <v>31.0</v>
      </c>
      <c r="R1282" s="49">
        <f t="shared" si="149"/>
        <v>26</v>
      </c>
      <c r="S1282" s="33">
        <v>63.0</v>
      </c>
      <c r="T1282" s="33">
        <v>45.0</v>
      </c>
      <c r="U1282" s="268">
        <f t="shared" si="146"/>
        <v>18</v>
      </c>
      <c r="V1282" s="268">
        <f t="shared" si="147"/>
        <v>54</v>
      </c>
      <c r="W1282" s="261">
        <f t="shared" si="150"/>
        <v>-28</v>
      </c>
      <c r="X1282" s="269" t="s">
        <v>1565</v>
      </c>
      <c r="Y1282" s="269" t="s">
        <v>1565</v>
      </c>
      <c r="Z1282" s="304" t="s">
        <v>1540</v>
      </c>
      <c r="AA1282" s="280">
        <f t="shared" si="80"/>
        <v>1.42454</v>
      </c>
      <c r="AB1282" s="49">
        <v>1424540.0</v>
      </c>
      <c r="AC1282" s="49">
        <v>4288104.0</v>
      </c>
      <c r="AD1282" s="280">
        <f t="shared" si="138"/>
        <v>0</v>
      </c>
      <c r="AE1282" s="261">
        <f t="shared" si="151"/>
        <v>0</v>
      </c>
      <c r="AF1282" s="303">
        <f t="shared" si="145"/>
        <v>0.142454</v>
      </c>
      <c r="AG1282" s="269"/>
      <c r="AH1282" s="269"/>
      <c r="AI1282" s="305" t="s">
        <v>4750</v>
      </c>
      <c r="AJ1282" s="269"/>
    </row>
    <row r="1283" ht="15.75" customHeight="1">
      <c r="A1283" s="297" t="s">
        <v>2887</v>
      </c>
      <c r="B1283" s="49">
        <f t="shared" si="134"/>
        <v>33.800859</v>
      </c>
      <c r="C1283" s="284">
        <f t="shared" si="142"/>
        <v>3.072805364</v>
      </c>
      <c r="D1283" s="250">
        <f t="shared" si="3"/>
        <v>3.072805364</v>
      </c>
      <c r="E1283" s="111">
        <v>11.0</v>
      </c>
      <c r="F1283" s="280">
        <f t="shared" si="75"/>
        <v>33.800859</v>
      </c>
      <c r="G1283" s="48">
        <f t="shared" si="5"/>
        <v>1</v>
      </c>
      <c r="H1283" s="111">
        <f t="shared" si="6"/>
        <v>0</v>
      </c>
      <c r="I1283" s="303">
        <f t="shared" si="143"/>
        <v>0</v>
      </c>
      <c r="J1283" s="49">
        <v>3.3800859E7</v>
      </c>
      <c r="K1283" s="33">
        <v>2017.0</v>
      </c>
      <c r="L1283" s="254" t="s">
        <v>20</v>
      </c>
      <c r="M1283" s="47"/>
      <c r="N1283" s="47"/>
      <c r="O1283" s="47"/>
      <c r="P1283" s="47">
        <v>87.0</v>
      </c>
      <c r="Q1283" s="33">
        <v>73.0</v>
      </c>
      <c r="R1283" s="49">
        <f t="shared" si="149"/>
        <v>80</v>
      </c>
      <c r="S1283" s="33">
        <v>91.0</v>
      </c>
      <c r="T1283" s="33">
        <v>77.0</v>
      </c>
      <c r="U1283" s="268">
        <f t="shared" si="146"/>
        <v>14</v>
      </c>
      <c r="V1283" s="268">
        <f t="shared" si="147"/>
        <v>84</v>
      </c>
      <c r="W1283" s="261">
        <f t="shared" si="150"/>
        <v>-4</v>
      </c>
      <c r="X1283" s="269" t="s">
        <v>1565</v>
      </c>
      <c r="Y1283" s="269" t="s">
        <v>1565</v>
      </c>
      <c r="Z1283" s="304" t="s">
        <v>1529</v>
      </c>
      <c r="AA1283" s="280">
        <f t="shared" si="80"/>
        <v>0.161558</v>
      </c>
      <c r="AB1283" s="49">
        <v>161558.0</v>
      </c>
      <c r="AC1283" s="49">
        <v>3.3800859E7</v>
      </c>
      <c r="AD1283" s="280">
        <f t="shared" si="138"/>
        <v>0</v>
      </c>
      <c r="AE1283" s="261">
        <f t="shared" si="151"/>
        <v>0</v>
      </c>
      <c r="AF1283" s="303">
        <f t="shared" si="145"/>
        <v>0.01468709091</v>
      </c>
      <c r="AG1283" s="269"/>
      <c r="AH1283" s="269"/>
      <c r="AI1283" s="305" t="s">
        <v>2888</v>
      </c>
      <c r="AJ1283" s="269"/>
    </row>
    <row r="1284" ht="15.75" customHeight="1">
      <c r="A1284" s="297" t="s">
        <v>3374</v>
      </c>
      <c r="B1284" s="49">
        <f t="shared" si="134"/>
        <v>27.020284</v>
      </c>
      <c r="C1284" s="284">
        <f t="shared" si="142"/>
        <v>2.251690333</v>
      </c>
      <c r="D1284" s="250">
        <f t="shared" si="3"/>
        <v>2.251690333</v>
      </c>
      <c r="E1284" s="111">
        <v>12.0</v>
      </c>
      <c r="F1284" s="280">
        <f t="shared" si="75"/>
        <v>27.020284</v>
      </c>
      <c r="G1284" s="48">
        <f t="shared" si="5"/>
        <v>1</v>
      </c>
      <c r="H1284" s="111">
        <f t="shared" si="6"/>
        <v>0</v>
      </c>
      <c r="I1284" s="303">
        <f t="shared" si="143"/>
        <v>0</v>
      </c>
      <c r="J1284" s="49">
        <v>2.7020284E7</v>
      </c>
      <c r="K1284" s="33">
        <v>2017.0</v>
      </c>
      <c r="L1284" s="254" t="s">
        <v>20</v>
      </c>
      <c r="M1284" s="47"/>
      <c r="N1284" s="47"/>
      <c r="O1284" s="47"/>
      <c r="P1284" s="47">
        <v>31.0</v>
      </c>
      <c r="Q1284" s="33">
        <v>41.0</v>
      </c>
      <c r="R1284" s="49">
        <f t="shared" si="149"/>
        <v>36</v>
      </c>
      <c r="S1284" s="33">
        <v>50.0</v>
      </c>
      <c r="T1284" s="33">
        <v>58.0</v>
      </c>
      <c r="U1284" s="268">
        <f t="shared" si="146"/>
        <v>-8</v>
      </c>
      <c r="V1284" s="268">
        <f t="shared" si="147"/>
        <v>54</v>
      </c>
      <c r="W1284" s="261">
        <f t="shared" si="150"/>
        <v>-18</v>
      </c>
      <c r="X1284" s="269" t="s">
        <v>1605</v>
      </c>
      <c r="Y1284" s="269" t="s">
        <v>1736</v>
      </c>
      <c r="Z1284" s="304" t="s">
        <v>1540</v>
      </c>
      <c r="AA1284" s="280">
        <f t="shared" si="80"/>
        <v>8.567881</v>
      </c>
      <c r="AB1284" s="49">
        <v>8567881.0</v>
      </c>
      <c r="AC1284" s="49">
        <v>2.7020284E7</v>
      </c>
      <c r="AD1284" s="280">
        <f t="shared" si="138"/>
        <v>0</v>
      </c>
      <c r="AE1284" s="261">
        <f t="shared" si="151"/>
        <v>0</v>
      </c>
      <c r="AF1284" s="303">
        <f t="shared" si="145"/>
        <v>0.7139900833</v>
      </c>
      <c r="AG1284" s="269"/>
      <c r="AH1284" s="269"/>
      <c r="AI1284" s="305" t="s">
        <v>3375</v>
      </c>
      <c r="AJ1284" s="269"/>
    </row>
    <row r="1285" ht="15.75" customHeight="1">
      <c r="A1285" s="297" t="s">
        <v>3850</v>
      </c>
      <c r="B1285" s="49">
        <f t="shared" si="134"/>
        <v>19.459498</v>
      </c>
      <c r="C1285" s="284">
        <f t="shared" si="142"/>
        <v>1.621624833</v>
      </c>
      <c r="D1285" s="250">
        <f t="shared" si="3"/>
        <v>1.621624833</v>
      </c>
      <c r="E1285" s="111">
        <v>12.0</v>
      </c>
      <c r="F1285" s="280">
        <f t="shared" si="75"/>
        <v>19.459498</v>
      </c>
      <c r="G1285" s="48">
        <f t="shared" si="5"/>
        <v>1</v>
      </c>
      <c r="H1285" s="111">
        <f t="shared" si="6"/>
        <v>0</v>
      </c>
      <c r="I1285" s="303">
        <f t="shared" si="143"/>
        <v>0</v>
      </c>
      <c r="J1285" s="49">
        <v>1.9459498E7</v>
      </c>
      <c r="K1285" s="33">
        <v>2017.0</v>
      </c>
      <c r="L1285" s="254" t="s">
        <v>20</v>
      </c>
      <c r="M1285" s="47"/>
      <c r="N1285" s="47"/>
      <c r="O1285" s="47"/>
      <c r="P1285" s="47">
        <v>93.0</v>
      </c>
      <c r="Q1285" s="33">
        <v>87.0</v>
      </c>
      <c r="R1285" s="49">
        <f t="shared" si="149"/>
        <v>90</v>
      </c>
      <c r="S1285" s="33">
        <v>87.0</v>
      </c>
      <c r="T1285" s="33">
        <v>77.0</v>
      </c>
      <c r="U1285" s="268">
        <f t="shared" si="146"/>
        <v>10</v>
      </c>
      <c r="V1285" s="268">
        <f t="shared" si="147"/>
        <v>82</v>
      </c>
      <c r="W1285" s="261">
        <f t="shared" si="150"/>
        <v>8</v>
      </c>
      <c r="X1285" s="269" t="s">
        <v>1983</v>
      </c>
      <c r="Y1285" s="269" t="s">
        <v>2582</v>
      </c>
      <c r="Z1285" s="304" t="s">
        <v>1540</v>
      </c>
      <c r="AA1285" s="280">
        <f t="shared" si="80"/>
        <v>0.322168</v>
      </c>
      <c r="AB1285" s="49">
        <v>322168.0</v>
      </c>
      <c r="AC1285" s="49">
        <v>1.9459498E7</v>
      </c>
      <c r="AD1285" s="280">
        <f t="shared" si="138"/>
        <v>0</v>
      </c>
      <c r="AE1285" s="261">
        <f t="shared" si="151"/>
        <v>0</v>
      </c>
      <c r="AF1285" s="303">
        <f t="shared" si="145"/>
        <v>0.02684733333</v>
      </c>
      <c r="AG1285" s="269" t="s">
        <v>1608</v>
      </c>
      <c r="AH1285" s="269" t="s">
        <v>3851</v>
      </c>
      <c r="AI1285" s="305" t="s">
        <v>3852</v>
      </c>
      <c r="AJ1285" s="269"/>
    </row>
    <row r="1286" ht="15.75" customHeight="1">
      <c r="A1286" s="297" t="s">
        <v>3976</v>
      </c>
      <c r="B1286" s="49">
        <f t="shared" si="134"/>
        <v>17.768012</v>
      </c>
      <c r="C1286" s="284">
        <f t="shared" si="142"/>
        <v>1.480667667</v>
      </c>
      <c r="D1286" s="250">
        <f t="shared" si="3"/>
        <v>1.480667667</v>
      </c>
      <c r="E1286" s="111">
        <v>12.0</v>
      </c>
      <c r="F1286" s="280">
        <f t="shared" si="75"/>
        <v>11.368012</v>
      </c>
      <c r="G1286" s="48">
        <f t="shared" si="5"/>
        <v>0.6398021343</v>
      </c>
      <c r="H1286" s="111">
        <f t="shared" si="6"/>
        <v>6.4</v>
      </c>
      <c r="I1286" s="303">
        <f t="shared" si="143"/>
        <v>0.3601978657</v>
      </c>
      <c r="J1286" s="49">
        <v>1.7768012E7</v>
      </c>
      <c r="K1286" s="33">
        <v>2017.0</v>
      </c>
      <c r="L1286" s="254" t="s">
        <v>20</v>
      </c>
      <c r="M1286" s="47"/>
      <c r="N1286" s="47"/>
      <c r="O1286" s="47"/>
      <c r="P1286" s="47">
        <v>25.0</v>
      </c>
      <c r="Q1286" s="33">
        <v>45.0</v>
      </c>
      <c r="R1286" s="49">
        <f t="shared" si="149"/>
        <v>35</v>
      </c>
      <c r="S1286" s="49">
        <v>34.0</v>
      </c>
      <c r="T1286" s="33">
        <v>31.0</v>
      </c>
      <c r="U1286" s="261">
        <f t="shared" si="146"/>
        <v>3</v>
      </c>
      <c r="V1286" s="268">
        <f t="shared" si="147"/>
        <v>32.5</v>
      </c>
      <c r="W1286" s="261">
        <f t="shared" si="150"/>
        <v>2.5</v>
      </c>
      <c r="X1286" s="270" t="s">
        <v>1527</v>
      </c>
      <c r="Y1286" s="269" t="s">
        <v>1527</v>
      </c>
      <c r="Z1286" s="304" t="s">
        <v>1540</v>
      </c>
      <c r="AA1286" s="280">
        <f t="shared" si="80"/>
        <v>4.785431</v>
      </c>
      <c r="AB1286" s="49">
        <v>4785431.0</v>
      </c>
      <c r="AC1286" s="49">
        <v>1.1368012E7</v>
      </c>
      <c r="AD1286" s="280">
        <f t="shared" si="138"/>
        <v>6.4</v>
      </c>
      <c r="AE1286" s="261">
        <f t="shared" si="151"/>
        <v>6400000</v>
      </c>
      <c r="AF1286" s="303">
        <f t="shared" si="145"/>
        <v>0.3987859167</v>
      </c>
      <c r="AG1286" s="269"/>
      <c r="AH1286" s="269"/>
      <c r="AI1286" s="305" t="s">
        <v>3977</v>
      </c>
      <c r="AJ1286" s="269"/>
    </row>
    <row r="1287" ht="15.75" customHeight="1">
      <c r="A1287" s="297" t="s">
        <v>4212</v>
      </c>
      <c r="B1287" s="49">
        <f t="shared" si="134"/>
        <v>14.301505</v>
      </c>
      <c r="C1287" s="284">
        <f t="shared" si="142"/>
        <v>1.191792083</v>
      </c>
      <c r="D1287" s="250">
        <f t="shared" si="3"/>
        <v>1.191792083</v>
      </c>
      <c r="E1287" s="111">
        <v>12.0</v>
      </c>
      <c r="F1287" s="280">
        <f t="shared" si="75"/>
        <v>14.301505</v>
      </c>
      <c r="G1287" s="48">
        <f t="shared" si="5"/>
        <v>1</v>
      </c>
      <c r="H1287" s="111">
        <f t="shared" si="6"/>
        <v>0</v>
      </c>
      <c r="I1287" s="303">
        <f t="shared" si="143"/>
        <v>0</v>
      </c>
      <c r="J1287" s="49">
        <v>1.4301505E7</v>
      </c>
      <c r="K1287" s="33">
        <v>2017.0</v>
      </c>
      <c r="L1287" s="254" t="s">
        <v>20</v>
      </c>
      <c r="M1287" s="47"/>
      <c r="N1287" s="47"/>
      <c r="O1287" s="47"/>
      <c r="P1287" s="47">
        <v>17.0</v>
      </c>
      <c r="Q1287" s="33">
        <v>32.0</v>
      </c>
      <c r="R1287" s="49">
        <f t="shared" si="149"/>
        <v>24.5</v>
      </c>
      <c r="S1287" s="33">
        <v>32.0</v>
      </c>
      <c r="T1287" s="33">
        <v>40.0</v>
      </c>
      <c r="U1287" s="268">
        <f t="shared" si="146"/>
        <v>-8</v>
      </c>
      <c r="V1287" s="268">
        <f t="shared" si="147"/>
        <v>36</v>
      </c>
      <c r="W1287" s="261">
        <f t="shared" si="150"/>
        <v>-11.5</v>
      </c>
      <c r="X1287" s="269" t="s">
        <v>1395</v>
      </c>
      <c r="Y1287" s="269" t="s">
        <v>1395</v>
      </c>
      <c r="Z1287" s="304" t="s">
        <v>1540</v>
      </c>
      <c r="AA1287" s="280">
        <f t="shared" si="80"/>
        <v>5.467084</v>
      </c>
      <c r="AB1287" s="49">
        <v>5467084.0</v>
      </c>
      <c r="AC1287" s="49">
        <v>1.4301505E7</v>
      </c>
      <c r="AD1287" s="280">
        <f t="shared" si="138"/>
        <v>0</v>
      </c>
      <c r="AE1287" s="261">
        <f t="shared" si="151"/>
        <v>0</v>
      </c>
      <c r="AF1287" s="303">
        <f t="shared" si="145"/>
        <v>0.4555903333</v>
      </c>
      <c r="AG1287" s="269"/>
      <c r="AH1287" s="269"/>
      <c r="AI1287" s="305" t="s">
        <v>4213</v>
      </c>
      <c r="AJ1287" s="269"/>
    </row>
    <row r="1288" ht="15.75" customHeight="1">
      <c r="A1288" s="297" t="s">
        <v>4535</v>
      </c>
      <c r="B1288" s="49">
        <f t="shared" si="134"/>
        <v>9.403543</v>
      </c>
      <c r="C1288" s="284">
        <f t="shared" si="142"/>
        <v>0.7836285833</v>
      </c>
      <c r="D1288" s="250">
        <f t="shared" si="3"/>
        <v>0.7836285833</v>
      </c>
      <c r="E1288" s="111">
        <v>12.0</v>
      </c>
      <c r="F1288" s="280">
        <f t="shared" si="75"/>
        <v>9.403543</v>
      </c>
      <c r="G1288" s="48">
        <f t="shared" si="5"/>
        <v>1</v>
      </c>
      <c r="H1288" s="111">
        <f t="shared" si="6"/>
        <v>0</v>
      </c>
      <c r="I1288" s="303">
        <f t="shared" si="143"/>
        <v>0</v>
      </c>
      <c r="J1288" s="49">
        <v>9403543.0</v>
      </c>
      <c r="K1288" s="33">
        <v>2017.0</v>
      </c>
      <c r="L1288" s="254" t="s">
        <v>20</v>
      </c>
      <c r="M1288" s="47"/>
      <c r="N1288" s="47"/>
      <c r="O1288" s="47"/>
      <c r="P1288" s="47">
        <v>83.0</v>
      </c>
      <c r="Q1288" s="33">
        <v>66.0</v>
      </c>
      <c r="R1288" s="49">
        <f t="shared" si="149"/>
        <v>74.5</v>
      </c>
      <c r="S1288" s="33">
        <v>88.0</v>
      </c>
      <c r="T1288" s="33">
        <v>60.0</v>
      </c>
      <c r="U1288" s="268">
        <f t="shared" si="146"/>
        <v>28</v>
      </c>
      <c r="V1288" s="268">
        <f t="shared" si="147"/>
        <v>74</v>
      </c>
      <c r="W1288" s="261">
        <f t="shared" si="150"/>
        <v>0.5</v>
      </c>
      <c r="X1288" s="269" t="s">
        <v>1565</v>
      </c>
      <c r="Y1288" s="269" t="s">
        <v>1565</v>
      </c>
      <c r="Z1288" s="270" t="s">
        <v>1529</v>
      </c>
      <c r="AA1288" s="280">
        <f t="shared" si="80"/>
        <v>3.000805</v>
      </c>
      <c r="AB1288" s="49">
        <v>3000805.0</v>
      </c>
      <c r="AC1288" s="49">
        <v>9403543.0</v>
      </c>
      <c r="AD1288" s="280">
        <f t="shared" si="138"/>
        <v>0</v>
      </c>
      <c r="AE1288" s="261">
        <f t="shared" si="151"/>
        <v>0</v>
      </c>
      <c r="AF1288" s="303">
        <f t="shared" si="145"/>
        <v>0.2500670833</v>
      </c>
      <c r="AG1288" s="269"/>
      <c r="AH1288" s="269"/>
      <c r="AI1288" s="305" t="s">
        <v>4536</v>
      </c>
      <c r="AJ1288" s="269"/>
    </row>
    <row r="1289" ht="15.75" customHeight="1">
      <c r="A1289" s="297" t="s">
        <v>4818</v>
      </c>
      <c r="B1289" s="49">
        <f t="shared" si="134"/>
        <v>3.603484</v>
      </c>
      <c r="C1289" s="284">
        <f t="shared" si="142"/>
        <v>0.3002903333</v>
      </c>
      <c r="D1289" s="250">
        <f t="shared" si="3"/>
        <v>0.3002903333</v>
      </c>
      <c r="E1289" s="111">
        <v>12.0</v>
      </c>
      <c r="F1289" s="280">
        <f t="shared" si="75"/>
        <v>3.603484</v>
      </c>
      <c r="G1289" s="48">
        <f t="shared" si="5"/>
        <v>1</v>
      </c>
      <c r="H1289" s="111">
        <f t="shared" si="6"/>
        <v>0</v>
      </c>
      <c r="I1289" s="303">
        <f t="shared" si="143"/>
        <v>0</v>
      </c>
      <c r="J1289" s="49">
        <v>3603484.0</v>
      </c>
      <c r="K1289" s="33">
        <v>2017.0</v>
      </c>
      <c r="L1289" s="254" t="s">
        <v>20</v>
      </c>
      <c r="M1289" s="47"/>
      <c r="N1289" s="47"/>
      <c r="O1289" s="47"/>
      <c r="P1289" s="47">
        <v>89.0</v>
      </c>
      <c r="Q1289" s="33">
        <v>76.0</v>
      </c>
      <c r="R1289" s="49">
        <f t="shared" si="149"/>
        <v>82.5</v>
      </c>
      <c r="S1289" s="33">
        <v>72.0</v>
      </c>
      <c r="T1289" s="33">
        <v>64.0</v>
      </c>
      <c r="U1289" s="268">
        <f t="shared" si="146"/>
        <v>8</v>
      </c>
      <c r="V1289" s="268">
        <f t="shared" si="147"/>
        <v>68</v>
      </c>
      <c r="W1289" s="261">
        <f t="shared" si="150"/>
        <v>14.5</v>
      </c>
      <c r="X1289" s="269" t="s">
        <v>1543</v>
      </c>
      <c r="Y1289" s="269" t="s">
        <v>1626</v>
      </c>
      <c r="Z1289" s="270" t="s">
        <v>1534</v>
      </c>
      <c r="AA1289" s="280">
        <f t="shared" si="80"/>
        <v>0.076197</v>
      </c>
      <c r="AB1289" s="49">
        <v>76197.0</v>
      </c>
      <c r="AC1289" s="49">
        <v>3603484.0</v>
      </c>
      <c r="AD1289" s="280">
        <f t="shared" si="138"/>
        <v>0</v>
      </c>
      <c r="AE1289" s="261">
        <f t="shared" si="151"/>
        <v>0</v>
      </c>
      <c r="AF1289" s="303">
        <f t="shared" si="145"/>
        <v>0.00634975</v>
      </c>
      <c r="AG1289" s="269"/>
      <c r="AH1289" s="269"/>
      <c r="AI1289" s="305" t="s">
        <v>4819</v>
      </c>
      <c r="AJ1289" s="269"/>
    </row>
    <row r="1290" ht="15.75" customHeight="1">
      <c r="A1290" s="292" t="s">
        <v>1542</v>
      </c>
      <c r="B1290" s="49">
        <f t="shared" si="134"/>
        <v>7.115854</v>
      </c>
      <c r="C1290" s="306" t="s">
        <v>1530</v>
      </c>
      <c r="D1290" s="250" t="str">
        <f t="shared" si="3"/>
        <v>#VALUE!</v>
      </c>
      <c r="E1290" s="307">
        <v>13.0</v>
      </c>
      <c r="F1290" s="280">
        <f t="shared" si="75"/>
        <v>7.115854</v>
      </c>
      <c r="G1290" s="48">
        <f t="shared" si="5"/>
        <v>1</v>
      </c>
      <c r="H1290" s="111">
        <f t="shared" si="6"/>
        <v>0</v>
      </c>
      <c r="I1290" s="303">
        <f t="shared" si="143"/>
        <v>0</v>
      </c>
      <c r="J1290" s="49">
        <v>7115854.0</v>
      </c>
      <c r="K1290" s="33">
        <v>2017.0</v>
      </c>
      <c r="L1290" s="254" t="s">
        <v>20</v>
      </c>
      <c r="M1290" s="47"/>
      <c r="N1290" s="47"/>
      <c r="O1290" s="47"/>
      <c r="P1290" s="47">
        <v>75.0</v>
      </c>
      <c r="Q1290" s="33">
        <v>68.0</v>
      </c>
      <c r="R1290" s="49">
        <f t="shared" si="149"/>
        <v>71.5</v>
      </c>
      <c r="S1290" s="33">
        <v>56.0</v>
      </c>
      <c r="T1290" s="33">
        <v>52.0</v>
      </c>
      <c r="U1290" s="268">
        <f t="shared" si="146"/>
        <v>4</v>
      </c>
      <c r="V1290" s="268">
        <f t="shared" si="147"/>
        <v>54</v>
      </c>
      <c r="W1290" s="261">
        <f t="shared" si="150"/>
        <v>17.5</v>
      </c>
      <c r="X1290" s="269" t="s">
        <v>1543</v>
      </c>
      <c r="Y1290" s="269" t="s">
        <v>1543</v>
      </c>
      <c r="Z1290" s="304" t="s">
        <v>1540</v>
      </c>
      <c r="AA1290" s="280">
        <f t="shared" si="80"/>
        <v>0.141959</v>
      </c>
      <c r="AB1290" s="49">
        <v>141959.0</v>
      </c>
      <c r="AC1290" s="49">
        <v>7115854.0</v>
      </c>
      <c r="AD1290" s="280">
        <f t="shared" si="138"/>
        <v>0</v>
      </c>
      <c r="AE1290" s="261">
        <f t="shared" si="151"/>
        <v>0</v>
      </c>
      <c r="AF1290" s="308" t="s">
        <v>1530</v>
      </c>
      <c r="AG1290" s="269"/>
      <c r="AH1290" s="269"/>
      <c r="AI1290" s="305" t="s">
        <v>1544</v>
      </c>
      <c r="AJ1290" s="269"/>
    </row>
    <row r="1291" ht="15.75" customHeight="1">
      <c r="A1291" s="300" t="s">
        <v>1473</v>
      </c>
      <c r="B1291" s="266">
        <f>J1291/100000</f>
        <v>246.40027</v>
      </c>
      <c r="C1291" s="249">
        <f>SUM(B1291/E1291)</f>
        <v>18.95386692</v>
      </c>
      <c r="D1291" s="250">
        <f t="shared" si="3"/>
        <v>18.95386692</v>
      </c>
      <c r="E1291" s="251">
        <v>13.0</v>
      </c>
      <c r="F1291" s="251">
        <f t="shared" si="75"/>
        <v>8.041828</v>
      </c>
      <c r="G1291" s="48">
        <f t="shared" si="5"/>
        <v>0.0326372532</v>
      </c>
      <c r="H1291" s="111">
        <f t="shared" si="6"/>
        <v>165.98199</v>
      </c>
      <c r="I1291" s="303">
        <f t="shared" si="143"/>
        <v>0.673627468</v>
      </c>
      <c r="J1291" s="49">
        <v>2.4640027E7</v>
      </c>
      <c r="K1291" s="253">
        <v>2017.0</v>
      </c>
      <c r="L1291" s="254" t="s">
        <v>20</v>
      </c>
      <c r="M1291" s="47"/>
      <c r="N1291" s="47"/>
      <c r="O1291" s="47"/>
      <c r="P1291" s="47">
        <v>96.0</v>
      </c>
      <c r="Q1291" s="253">
        <v>88.0</v>
      </c>
      <c r="R1291" s="49">
        <f t="shared" si="149"/>
        <v>92</v>
      </c>
      <c r="S1291" s="253">
        <v>77.0</v>
      </c>
      <c r="T1291" s="49">
        <v>74.0</v>
      </c>
      <c r="U1291" s="261">
        <f t="shared" si="146"/>
        <v>3</v>
      </c>
      <c r="V1291" s="268">
        <f t="shared" si="147"/>
        <v>75.5</v>
      </c>
      <c r="W1291" s="261">
        <f t="shared" si="150"/>
        <v>16.5</v>
      </c>
      <c r="X1291" s="270" t="s">
        <v>1547</v>
      </c>
      <c r="Y1291" s="270" t="s">
        <v>1574</v>
      </c>
      <c r="Z1291" s="270" t="s">
        <v>1540</v>
      </c>
      <c r="AA1291" s="251">
        <f t="shared" si="80"/>
        <v>0.184805</v>
      </c>
      <c r="AB1291" s="49">
        <v>184805.0</v>
      </c>
      <c r="AC1291" s="49">
        <v>8041828.0</v>
      </c>
      <c r="AD1291" s="251">
        <f t="shared" si="138"/>
        <v>16.598199</v>
      </c>
      <c r="AE1291" s="266">
        <f t="shared" si="151"/>
        <v>16598199</v>
      </c>
      <c r="AF1291" s="255" t="s">
        <v>1530</v>
      </c>
      <c r="AG1291" s="257"/>
      <c r="AH1291" s="257"/>
      <c r="AI1291" s="259" t="s">
        <v>1575</v>
      </c>
      <c r="AJ1291" s="257"/>
    </row>
    <row r="1292" ht="15.75" customHeight="1">
      <c r="A1292" s="297" t="s">
        <v>4417</v>
      </c>
      <c r="B1292" s="49">
        <f t="shared" ref="B1292:B1686" si="152">J1292/1000000</f>
        <v>13.819139</v>
      </c>
      <c r="C1292" s="284">
        <f t="shared" ref="C1292:C1389" si="153">SUM(J1292/(E1292*1000000))</f>
        <v>0.9870813571</v>
      </c>
      <c r="D1292" s="250">
        <f t="shared" si="3"/>
        <v>0.9870813571</v>
      </c>
      <c r="E1292" s="111">
        <v>14.0</v>
      </c>
      <c r="F1292" s="280">
        <f t="shared" si="75"/>
        <v>3.902185</v>
      </c>
      <c r="G1292" s="48">
        <f t="shared" si="5"/>
        <v>0.282375407</v>
      </c>
      <c r="H1292" s="111">
        <f t="shared" si="6"/>
        <v>9.916954</v>
      </c>
      <c r="I1292" s="303">
        <f t="shared" si="143"/>
        <v>0.717624593</v>
      </c>
      <c r="J1292" s="49">
        <v>1.3819139E7</v>
      </c>
      <c r="K1292" s="33">
        <v>2017.0</v>
      </c>
      <c r="L1292" s="254" t="s">
        <v>20</v>
      </c>
      <c r="M1292" s="47"/>
      <c r="N1292" s="47"/>
      <c r="O1292" s="47"/>
      <c r="P1292" s="47">
        <v>84.0</v>
      </c>
      <c r="Q1292" s="33">
        <v>65.0</v>
      </c>
      <c r="R1292" s="49">
        <f t="shared" si="149"/>
        <v>74.5</v>
      </c>
      <c r="S1292" s="33">
        <v>78.0</v>
      </c>
      <c r="T1292" s="33">
        <v>65.0</v>
      </c>
      <c r="U1292" s="268">
        <f t="shared" si="146"/>
        <v>13</v>
      </c>
      <c r="V1292" s="268">
        <f t="shared" si="147"/>
        <v>71.5</v>
      </c>
      <c r="W1292" s="261">
        <f t="shared" si="150"/>
        <v>3</v>
      </c>
      <c r="X1292" s="269" t="s">
        <v>1565</v>
      </c>
      <c r="Y1292" s="269" t="s">
        <v>1565</v>
      </c>
      <c r="Z1292" s="270" t="s">
        <v>1529</v>
      </c>
      <c r="AA1292" s="280">
        <f t="shared" si="80"/>
        <v>0.06651</v>
      </c>
      <c r="AB1292" s="49">
        <v>66510.0</v>
      </c>
      <c r="AC1292" s="49">
        <v>3902185.0</v>
      </c>
      <c r="AD1292" s="280">
        <f t="shared" si="138"/>
        <v>9.916954</v>
      </c>
      <c r="AE1292" s="261">
        <f t="shared" si="151"/>
        <v>9916954</v>
      </c>
      <c r="AF1292" s="303">
        <f t="shared" ref="AF1292:AF1389" si="154">SUM(AA1292/E1292)</f>
        <v>0.004750714286</v>
      </c>
      <c r="AG1292" s="269"/>
      <c r="AH1292" s="269"/>
      <c r="AI1292" s="305" t="s">
        <v>4418</v>
      </c>
      <c r="AJ1292" s="269"/>
    </row>
    <row r="1293" ht="15.75" customHeight="1">
      <c r="A1293" s="292" t="s">
        <v>1399</v>
      </c>
      <c r="B1293" s="49">
        <f t="shared" si="152"/>
        <v>305.792201</v>
      </c>
      <c r="C1293" s="284">
        <f t="shared" si="153"/>
        <v>20.38614673</v>
      </c>
      <c r="D1293" s="250">
        <f t="shared" si="3"/>
        <v>20.38614673</v>
      </c>
      <c r="E1293" s="111">
        <v>15.0</v>
      </c>
      <c r="F1293" s="280">
        <f t="shared" si="75"/>
        <v>102.092201</v>
      </c>
      <c r="G1293" s="48">
        <f t="shared" si="5"/>
        <v>0.3338613629</v>
      </c>
      <c r="H1293" s="111">
        <f t="shared" si="6"/>
        <v>203.7</v>
      </c>
      <c r="I1293" s="303">
        <f t="shared" si="143"/>
        <v>0.6661386371</v>
      </c>
      <c r="J1293" s="49">
        <v>3.05792201E8</v>
      </c>
      <c r="K1293" s="33">
        <v>2017.0</v>
      </c>
      <c r="L1293" s="254" t="s">
        <v>20</v>
      </c>
      <c r="M1293" s="47"/>
      <c r="N1293" s="47"/>
      <c r="O1293" s="47"/>
      <c r="P1293" s="47">
        <v>69.0</v>
      </c>
      <c r="Q1293" s="33">
        <v>62.0</v>
      </c>
      <c r="R1293" s="49">
        <f t="shared" si="149"/>
        <v>65.5</v>
      </c>
      <c r="S1293" s="33">
        <v>68.0</v>
      </c>
      <c r="T1293" s="33">
        <v>68.0</v>
      </c>
      <c r="U1293" s="268">
        <f t="shared" si="146"/>
        <v>0</v>
      </c>
      <c r="V1293" s="268">
        <f t="shared" si="147"/>
        <v>68</v>
      </c>
      <c r="W1293" s="261">
        <f t="shared" si="150"/>
        <v>-2.5</v>
      </c>
      <c r="X1293" s="269" t="s">
        <v>1395</v>
      </c>
      <c r="Y1293" s="269" t="s">
        <v>1395</v>
      </c>
      <c r="Z1293" s="304" t="s">
        <v>1663</v>
      </c>
      <c r="AA1293" s="280">
        <f t="shared" si="80"/>
        <v>35.006404</v>
      </c>
      <c r="AB1293" s="49">
        <v>3.5006404E7</v>
      </c>
      <c r="AC1293" s="49">
        <v>1.02092201E8</v>
      </c>
      <c r="AD1293" s="280">
        <f t="shared" si="138"/>
        <v>203.7</v>
      </c>
      <c r="AE1293" s="261">
        <f t="shared" si="151"/>
        <v>203700000</v>
      </c>
      <c r="AF1293" s="303">
        <f t="shared" si="154"/>
        <v>2.333760267</v>
      </c>
      <c r="AG1293" s="269"/>
      <c r="AH1293" s="269"/>
      <c r="AI1293" s="305" t="s">
        <v>1664</v>
      </c>
      <c r="AJ1293" s="269"/>
    </row>
    <row r="1294" ht="15.75" customHeight="1">
      <c r="A1294" s="297" t="s">
        <v>4881</v>
      </c>
      <c r="B1294" s="49">
        <f t="shared" si="152"/>
        <v>3.029287</v>
      </c>
      <c r="C1294" s="284">
        <f t="shared" si="153"/>
        <v>0.2019524667</v>
      </c>
      <c r="D1294" s="250">
        <f t="shared" si="3"/>
        <v>0.2019524667</v>
      </c>
      <c r="E1294" s="111">
        <v>15.0</v>
      </c>
      <c r="F1294" s="280">
        <f t="shared" si="75"/>
        <v>3.029287</v>
      </c>
      <c r="G1294" s="48">
        <f t="shared" si="5"/>
        <v>1</v>
      </c>
      <c r="H1294" s="111">
        <f t="shared" si="6"/>
        <v>0</v>
      </c>
      <c r="I1294" s="303">
        <f t="shared" si="143"/>
        <v>0</v>
      </c>
      <c r="J1294" s="49">
        <v>3029287.0</v>
      </c>
      <c r="K1294" s="33">
        <v>2017.0</v>
      </c>
      <c r="L1294" s="254" t="s">
        <v>20</v>
      </c>
      <c r="M1294" s="47"/>
      <c r="N1294" s="47"/>
      <c r="O1294" s="47"/>
      <c r="P1294" s="47">
        <v>80.0</v>
      </c>
      <c r="Q1294" s="33">
        <v>70.0</v>
      </c>
      <c r="R1294" s="49">
        <f t="shared" si="149"/>
        <v>75</v>
      </c>
      <c r="S1294" s="33">
        <v>59.0</v>
      </c>
      <c r="T1294" s="33">
        <v>61.0</v>
      </c>
      <c r="U1294" s="268">
        <f t="shared" si="146"/>
        <v>-2</v>
      </c>
      <c r="V1294" s="268">
        <f t="shared" si="147"/>
        <v>60</v>
      </c>
      <c r="W1294" s="261">
        <f t="shared" si="150"/>
        <v>15</v>
      </c>
      <c r="X1294" s="269" t="s">
        <v>1629</v>
      </c>
      <c r="Y1294" s="269" t="s">
        <v>1684</v>
      </c>
      <c r="Z1294" s="304" t="s">
        <v>1540</v>
      </c>
      <c r="AA1294" s="280">
        <f t="shared" si="80"/>
        <v>0.120226</v>
      </c>
      <c r="AB1294" s="49">
        <v>120226.0</v>
      </c>
      <c r="AC1294" s="49">
        <v>3029287.0</v>
      </c>
      <c r="AD1294" s="280">
        <f t="shared" si="138"/>
        <v>0</v>
      </c>
      <c r="AE1294" s="261">
        <f t="shared" si="151"/>
        <v>0</v>
      </c>
      <c r="AF1294" s="303">
        <f t="shared" si="154"/>
        <v>0.008015066667</v>
      </c>
      <c r="AG1294" s="269"/>
      <c r="AH1294" s="269"/>
      <c r="AI1294" s="305" t="s">
        <v>4882</v>
      </c>
      <c r="AJ1294" s="269"/>
    </row>
    <row r="1295" ht="15.75" customHeight="1">
      <c r="A1295" s="297" t="s">
        <v>4251</v>
      </c>
      <c r="B1295" s="49">
        <f t="shared" si="152"/>
        <v>20.497844</v>
      </c>
      <c r="C1295" s="284">
        <f t="shared" si="153"/>
        <v>1.138769111</v>
      </c>
      <c r="D1295" s="250">
        <f t="shared" si="3"/>
        <v>1.138769111</v>
      </c>
      <c r="E1295" s="111">
        <v>18.0</v>
      </c>
      <c r="F1295" s="280">
        <f t="shared" si="75"/>
        <v>20.497844</v>
      </c>
      <c r="G1295" s="48">
        <f t="shared" si="5"/>
        <v>1</v>
      </c>
      <c r="H1295" s="111">
        <f t="shared" si="6"/>
        <v>0</v>
      </c>
      <c r="I1295" s="303">
        <f t="shared" si="143"/>
        <v>0</v>
      </c>
      <c r="J1295" s="49">
        <v>2.0497844E7</v>
      </c>
      <c r="K1295" s="33">
        <v>2017.0</v>
      </c>
      <c r="L1295" s="254" t="s">
        <v>20</v>
      </c>
      <c r="M1295" s="47"/>
      <c r="N1295" s="47"/>
      <c r="O1295" s="47"/>
      <c r="P1295" s="47">
        <v>16.0</v>
      </c>
      <c r="Q1295" s="33">
        <v>43.0</v>
      </c>
      <c r="R1295" s="49">
        <f t="shared" si="149"/>
        <v>29.5</v>
      </c>
      <c r="S1295" s="33">
        <v>22.0</v>
      </c>
      <c r="T1295" s="33">
        <v>50.0</v>
      </c>
      <c r="U1295" s="268">
        <f t="shared" si="146"/>
        <v>-28</v>
      </c>
      <c r="V1295" s="268">
        <f t="shared" si="147"/>
        <v>36</v>
      </c>
      <c r="W1295" s="261">
        <f t="shared" si="150"/>
        <v>-6.5</v>
      </c>
      <c r="X1295" s="269" t="s">
        <v>1565</v>
      </c>
      <c r="Y1295" s="269" t="s">
        <v>2094</v>
      </c>
      <c r="Z1295" s="304" t="s">
        <v>1534</v>
      </c>
      <c r="AA1295" s="280">
        <f t="shared" si="80"/>
        <v>9.034148</v>
      </c>
      <c r="AB1295" s="49">
        <v>9034148.0</v>
      </c>
      <c r="AC1295" s="49">
        <v>2.0497844E7</v>
      </c>
      <c r="AD1295" s="280">
        <f t="shared" si="138"/>
        <v>0</v>
      </c>
      <c r="AE1295" s="261">
        <f t="shared" si="151"/>
        <v>0</v>
      </c>
      <c r="AF1295" s="303">
        <f t="shared" si="154"/>
        <v>0.5018971111</v>
      </c>
      <c r="AG1295" s="269"/>
      <c r="AH1295" s="269"/>
      <c r="AI1295" s="305" t="s">
        <v>4252</v>
      </c>
      <c r="AJ1295" s="269"/>
    </row>
    <row r="1296" ht="15.75" customHeight="1">
      <c r="A1296" s="292" t="s">
        <v>1922</v>
      </c>
      <c r="B1296" s="49">
        <f t="shared" si="152"/>
        <v>138.608515</v>
      </c>
      <c r="C1296" s="284">
        <f t="shared" si="153"/>
        <v>7.295185</v>
      </c>
      <c r="D1296" s="250">
        <f t="shared" si="3"/>
        <v>7.295185</v>
      </c>
      <c r="E1296" s="111">
        <v>19.0</v>
      </c>
      <c r="F1296" s="280">
        <f t="shared" si="75"/>
        <v>115.108515</v>
      </c>
      <c r="G1296" s="48">
        <f t="shared" si="5"/>
        <v>0.8304577464</v>
      </c>
      <c r="H1296" s="111">
        <f t="shared" si="6"/>
        <v>23.5</v>
      </c>
      <c r="I1296" s="303">
        <f t="shared" si="143"/>
        <v>0.1695422536</v>
      </c>
      <c r="J1296" s="49">
        <v>1.38608515E8</v>
      </c>
      <c r="K1296" s="33">
        <v>2017.0</v>
      </c>
      <c r="L1296" s="254" t="s">
        <v>20</v>
      </c>
      <c r="M1296" s="47"/>
      <c r="N1296" s="47"/>
      <c r="O1296" s="47"/>
      <c r="P1296" s="47">
        <v>89.0</v>
      </c>
      <c r="Q1296" s="33">
        <v>71.0</v>
      </c>
      <c r="R1296" s="49">
        <f t="shared" si="149"/>
        <v>80</v>
      </c>
      <c r="S1296" s="33">
        <v>80.0</v>
      </c>
      <c r="T1296" s="33">
        <v>56.0</v>
      </c>
      <c r="U1296" s="268">
        <f t="shared" si="146"/>
        <v>24</v>
      </c>
      <c r="V1296" s="268">
        <f t="shared" si="147"/>
        <v>68</v>
      </c>
      <c r="W1296" s="261">
        <f t="shared" si="150"/>
        <v>12</v>
      </c>
      <c r="X1296" s="269" t="s">
        <v>1543</v>
      </c>
      <c r="Y1296" s="269" t="s">
        <v>1543</v>
      </c>
      <c r="Z1296" s="304" t="s">
        <v>1540</v>
      </c>
      <c r="AA1296" s="280">
        <f t="shared" si="80"/>
        <v>31.20192</v>
      </c>
      <c r="AB1296" s="49">
        <v>3.120192E7</v>
      </c>
      <c r="AC1296" s="49">
        <v>1.15108515E8</v>
      </c>
      <c r="AD1296" s="280">
        <f t="shared" si="138"/>
        <v>23.5</v>
      </c>
      <c r="AE1296" s="261">
        <f t="shared" si="151"/>
        <v>23500000</v>
      </c>
      <c r="AF1296" s="303">
        <f t="shared" si="154"/>
        <v>1.642206316</v>
      </c>
      <c r="AG1296" s="269"/>
      <c r="AH1296" s="269"/>
      <c r="AI1296" s="305" t="s">
        <v>1923</v>
      </c>
      <c r="AJ1296" s="269"/>
    </row>
    <row r="1297" ht="15.75" customHeight="1">
      <c r="A1297" s="297" t="s">
        <v>3349</v>
      </c>
      <c r="B1297" s="49">
        <f t="shared" si="152"/>
        <v>43.558815</v>
      </c>
      <c r="C1297" s="284">
        <f t="shared" si="153"/>
        <v>2.292569211</v>
      </c>
      <c r="D1297" s="250">
        <f t="shared" si="3"/>
        <v>2.292569211</v>
      </c>
      <c r="E1297" s="111">
        <v>19.0</v>
      </c>
      <c r="F1297" s="280">
        <f t="shared" si="75"/>
        <v>16.883115</v>
      </c>
      <c r="G1297" s="48">
        <f t="shared" si="5"/>
        <v>0.387593533</v>
      </c>
      <c r="H1297" s="111">
        <f t="shared" si="6"/>
        <v>26.6757</v>
      </c>
      <c r="I1297" s="303">
        <f t="shared" si="143"/>
        <v>0.612406467</v>
      </c>
      <c r="J1297" s="49">
        <v>4.3558815E7</v>
      </c>
      <c r="K1297" s="33">
        <v>2017.0</v>
      </c>
      <c r="L1297" s="254" t="s">
        <v>20</v>
      </c>
      <c r="M1297" s="47"/>
      <c r="N1297" s="47"/>
      <c r="O1297" s="47"/>
      <c r="P1297" s="47">
        <v>5.0</v>
      </c>
      <c r="Q1297" s="33">
        <v>27.0</v>
      </c>
      <c r="R1297" s="49">
        <f t="shared" si="149"/>
        <v>16</v>
      </c>
      <c r="S1297" s="33">
        <v>38.0</v>
      </c>
      <c r="T1297" s="33">
        <v>28.0</v>
      </c>
      <c r="U1297" s="268">
        <f t="shared" si="146"/>
        <v>10</v>
      </c>
      <c r="V1297" s="268">
        <f t="shared" si="147"/>
        <v>33</v>
      </c>
      <c r="W1297" s="261">
        <f t="shared" si="150"/>
        <v>-17</v>
      </c>
      <c r="X1297" s="269" t="s">
        <v>1629</v>
      </c>
      <c r="Y1297" s="269" t="s">
        <v>1732</v>
      </c>
      <c r="Z1297" s="257" t="s">
        <v>1567</v>
      </c>
      <c r="AA1297" s="280">
        <f t="shared" si="80"/>
        <v>6.574326</v>
      </c>
      <c r="AB1297" s="49">
        <v>6574326.0</v>
      </c>
      <c r="AC1297" s="49">
        <v>1.6883115E7</v>
      </c>
      <c r="AD1297" s="280">
        <f t="shared" si="138"/>
        <v>26.6757</v>
      </c>
      <c r="AE1297" s="261">
        <f t="shared" si="151"/>
        <v>26675700</v>
      </c>
      <c r="AF1297" s="303">
        <f t="shared" si="154"/>
        <v>0.3460171579</v>
      </c>
      <c r="AG1297" s="269"/>
      <c r="AH1297" s="269"/>
      <c r="AI1297" s="305" t="s">
        <v>3350</v>
      </c>
      <c r="AJ1297" s="269"/>
    </row>
    <row r="1298" ht="15.75" customHeight="1">
      <c r="A1298" s="292" t="s">
        <v>2029</v>
      </c>
      <c r="B1298" s="49">
        <f t="shared" si="152"/>
        <v>132.360712</v>
      </c>
      <c r="C1298" s="284">
        <f t="shared" si="153"/>
        <v>6.6180356</v>
      </c>
      <c r="D1298" s="250">
        <f t="shared" si="3"/>
        <v>6.6180356</v>
      </c>
      <c r="E1298" s="111">
        <v>20.0</v>
      </c>
      <c r="F1298" s="280">
        <f t="shared" si="75"/>
        <v>103.024892</v>
      </c>
      <c r="G1298" s="48">
        <f t="shared" si="5"/>
        <v>0.7783645951</v>
      </c>
      <c r="H1298" s="111">
        <f t="shared" si="6"/>
        <v>29.33582</v>
      </c>
      <c r="I1298" s="303">
        <f t="shared" si="143"/>
        <v>0.2216354049</v>
      </c>
      <c r="J1298" s="49">
        <v>1.32360712E8</v>
      </c>
      <c r="K1298" s="33">
        <v>2017.0</v>
      </c>
      <c r="L1298" s="254" t="s">
        <v>20</v>
      </c>
      <c r="M1298" s="47"/>
      <c r="N1298" s="47"/>
      <c r="O1298" s="47"/>
      <c r="P1298" s="47">
        <v>85.0</v>
      </c>
      <c r="Q1298" s="33">
        <v>66.0</v>
      </c>
      <c r="R1298" s="49">
        <f t="shared" si="149"/>
        <v>75.5</v>
      </c>
      <c r="S1298" s="33">
        <v>91.0</v>
      </c>
      <c r="T1298" s="33">
        <v>77.0</v>
      </c>
      <c r="U1298" s="268">
        <f t="shared" si="146"/>
        <v>14</v>
      </c>
      <c r="V1298" s="268">
        <f t="shared" si="147"/>
        <v>84</v>
      </c>
      <c r="W1298" s="261">
        <f t="shared" si="150"/>
        <v>-8.5</v>
      </c>
      <c r="X1298" s="269" t="s">
        <v>1565</v>
      </c>
      <c r="Y1298" s="269" t="s">
        <v>1565</v>
      </c>
      <c r="Z1298" s="304" t="s">
        <v>1534</v>
      </c>
      <c r="AA1298" s="280">
        <f t="shared" si="80"/>
        <v>27.547866</v>
      </c>
      <c r="AB1298" s="49">
        <v>2.7547866E7</v>
      </c>
      <c r="AC1298" s="49">
        <v>1.03024892E8</v>
      </c>
      <c r="AD1298" s="280">
        <f t="shared" si="138"/>
        <v>29.33582</v>
      </c>
      <c r="AE1298" s="261">
        <f t="shared" si="151"/>
        <v>29335820</v>
      </c>
      <c r="AF1298" s="303">
        <f t="shared" si="154"/>
        <v>1.3773933</v>
      </c>
      <c r="AG1298" s="269"/>
      <c r="AH1298" s="269"/>
      <c r="AI1298" s="305" t="s">
        <v>2030</v>
      </c>
      <c r="AJ1298" s="269"/>
    </row>
    <row r="1299" ht="15.75" customHeight="1">
      <c r="A1299" s="292" t="s">
        <v>2250</v>
      </c>
      <c r="B1299" s="49">
        <f t="shared" si="152"/>
        <v>96.942115</v>
      </c>
      <c r="C1299" s="284">
        <f t="shared" si="153"/>
        <v>4.84710575</v>
      </c>
      <c r="D1299" s="250">
        <f t="shared" si="3"/>
        <v>4.84710575</v>
      </c>
      <c r="E1299" s="111">
        <v>20.0</v>
      </c>
      <c r="F1299" s="280">
        <f t="shared" si="75"/>
        <v>57.386418</v>
      </c>
      <c r="G1299" s="48">
        <f t="shared" si="5"/>
        <v>0.5919658138</v>
      </c>
      <c r="H1299" s="111">
        <f t="shared" si="6"/>
        <v>39.555697</v>
      </c>
      <c r="I1299" s="303">
        <f t="shared" si="143"/>
        <v>0.4080341862</v>
      </c>
      <c r="J1299" s="49">
        <v>9.6942115E7</v>
      </c>
      <c r="K1299" s="33">
        <v>2017.0</v>
      </c>
      <c r="L1299" s="254" t="s">
        <v>20</v>
      </c>
      <c r="M1299" s="47"/>
      <c r="N1299" s="47"/>
      <c r="O1299" s="47"/>
      <c r="P1299" s="47">
        <v>20.0</v>
      </c>
      <c r="Q1299" s="33">
        <v>32.0</v>
      </c>
      <c r="R1299" s="49">
        <f t="shared" si="149"/>
        <v>26</v>
      </c>
      <c r="S1299" s="33">
        <v>78.0</v>
      </c>
      <c r="T1299" s="33">
        <v>52.0</v>
      </c>
      <c r="U1299" s="268">
        <f t="shared" si="146"/>
        <v>26</v>
      </c>
      <c r="V1299" s="268">
        <f t="shared" si="147"/>
        <v>65</v>
      </c>
      <c r="W1299" s="261">
        <f t="shared" si="150"/>
        <v>-39</v>
      </c>
      <c r="X1299" s="269" t="s">
        <v>1565</v>
      </c>
      <c r="Y1299" s="269" t="s">
        <v>1565</v>
      </c>
      <c r="Z1299" s="304" t="s">
        <v>1534</v>
      </c>
      <c r="AA1299" s="280">
        <f t="shared" si="80"/>
        <v>16.172119</v>
      </c>
      <c r="AB1299" s="49">
        <v>1.6172119E7</v>
      </c>
      <c r="AC1299" s="49">
        <v>5.7386418E7</v>
      </c>
      <c r="AD1299" s="280">
        <f t="shared" si="138"/>
        <v>39.555697</v>
      </c>
      <c r="AE1299" s="261">
        <f t="shared" si="151"/>
        <v>39555697</v>
      </c>
      <c r="AF1299" s="303">
        <f t="shared" si="154"/>
        <v>0.80860595</v>
      </c>
      <c r="AG1299" s="269"/>
      <c r="AH1299" s="269"/>
      <c r="AI1299" s="305" t="s">
        <v>2251</v>
      </c>
      <c r="AJ1299" s="269"/>
    </row>
    <row r="1300" ht="15.75" customHeight="1">
      <c r="A1300" s="297" t="s">
        <v>3281</v>
      </c>
      <c r="B1300" s="49">
        <f t="shared" si="152"/>
        <v>47.347283</v>
      </c>
      <c r="C1300" s="284">
        <f t="shared" si="153"/>
        <v>2.36736415</v>
      </c>
      <c r="D1300" s="250">
        <f t="shared" si="3"/>
        <v>2.36736415</v>
      </c>
      <c r="E1300" s="111">
        <v>20.0</v>
      </c>
      <c r="F1300" s="280">
        <f t="shared" si="75"/>
        <v>22.105643</v>
      </c>
      <c r="G1300" s="48">
        <f t="shared" si="5"/>
        <v>0.4668830311</v>
      </c>
      <c r="H1300" s="111">
        <f t="shared" si="6"/>
        <v>25.24164</v>
      </c>
      <c r="I1300" s="303">
        <f t="shared" si="143"/>
        <v>0.5331169689</v>
      </c>
      <c r="J1300" s="49">
        <v>4.7347283E7</v>
      </c>
      <c r="K1300" s="33">
        <v>2017.0</v>
      </c>
      <c r="L1300" s="254" t="s">
        <v>20</v>
      </c>
      <c r="M1300" s="47"/>
      <c r="N1300" s="47"/>
      <c r="O1300" s="47"/>
      <c r="P1300" s="47">
        <v>45.0</v>
      </c>
      <c r="Q1300" s="33">
        <v>51.0</v>
      </c>
      <c r="R1300" s="49">
        <f t="shared" si="149"/>
        <v>48</v>
      </c>
      <c r="S1300" s="33">
        <v>30.0</v>
      </c>
      <c r="T1300" s="33">
        <v>46.0</v>
      </c>
      <c r="U1300" s="268">
        <f t="shared" si="146"/>
        <v>-16</v>
      </c>
      <c r="V1300" s="268">
        <f t="shared" si="147"/>
        <v>38</v>
      </c>
      <c r="W1300" s="261">
        <f t="shared" si="150"/>
        <v>10</v>
      </c>
      <c r="X1300" s="269" t="s">
        <v>1543</v>
      </c>
      <c r="Y1300" s="269" t="s">
        <v>1626</v>
      </c>
      <c r="Z1300" s="304" t="s">
        <v>1540</v>
      </c>
      <c r="AA1300" s="280">
        <f t="shared" si="80"/>
        <v>8.004283</v>
      </c>
      <c r="AB1300" s="49">
        <v>8004283.0</v>
      </c>
      <c r="AC1300" s="49">
        <v>2.2105643E7</v>
      </c>
      <c r="AD1300" s="280">
        <f t="shared" si="138"/>
        <v>25.24164</v>
      </c>
      <c r="AE1300" s="261">
        <f t="shared" si="151"/>
        <v>25241640</v>
      </c>
      <c r="AF1300" s="303">
        <f t="shared" si="154"/>
        <v>0.40021415</v>
      </c>
      <c r="AG1300" s="269"/>
      <c r="AH1300" s="269"/>
      <c r="AI1300" s="305" t="s">
        <v>3282</v>
      </c>
      <c r="AJ1300" s="269"/>
    </row>
    <row r="1301" ht="15.75" customHeight="1">
      <c r="A1301" s="297" t="s">
        <v>3462</v>
      </c>
      <c r="B1301" s="49">
        <f t="shared" si="152"/>
        <v>42.716873</v>
      </c>
      <c r="C1301" s="284">
        <f t="shared" si="153"/>
        <v>2.13584365</v>
      </c>
      <c r="D1301" s="250">
        <f t="shared" si="3"/>
        <v>2.13584365</v>
      </c>
      <c r="E1301" s="111">
        <v>20.0</v>
      </c>
      <c r="F1301" s="280">
        <f t="shared" si="75"/>
        <v>33.324147</v>
      </c>
      <c r="G1301" s="48">
        <f t="shared" si="5"/>
        <v>0.7801167234</v>
      </c>
      <c r="H1301" s="111">
        <f t="shared" si="6"/>
        <v>9.392726</v>
      </c>
      <c r="I1301" s="303">
        <f t="shared" si="143"/>
        <v>0.2198832766</v>
      </c>
      <c r="J1301" s="49">
        <v>4.2716873E7</v>
      </c>
      <c r="K1301" s="33">
        <v>2017.0</v>
      </c>
      <c r="L1301" s="254" t="s">
        <v>20</v>
      </c>
      <c r="M1301" s="47"/>
      <c r="N1301" s="47"/>
      <c r="O1301" s="47"/>
      <c r="P1301" s="47">
        <v>43.0</v>
      </c>
      <c r="Q1301" s="33">
        <v>42.0</v>
      </c>
      <c r="R1301" s="49">
        <f t="shared" si="149"/>
        <v>42.5</v>
      </c>
      <c r="S1301" s="33">
        <v>75.0</v>
      </c>
      <c r="T1301" s="33">
        <v>60.0</v>
      </c>
      <c r="U1301" s="268">
        <f t="shared" si="146"/>
        <v>15</v>
      </c>
      <c r="V1301" s="268">
        <f t="shared" si="147"/>
        <v>67.5</v>
      </c>
      <c r="W1301" s="261">
        <f t="shared" si="150"/>
        <v>-25</v>
      </c>
      <c r="X1301" s="269" t="s">
        <v>1594</v>
      </c>
      <c r="Y1301" s="269" t="s">
        <v>1594</v>
      </c>
      <c r="Z1301" s="304" t="s">
        <v>1540</v>
      </c>
      <c r="AA1301" s="280">
        <f t="shared" si="80"/>
        <v>9.812674</v>
      </c>
      <c r="AB1301" s="49">
        <v>9812674.0</v>
      </c>
      <c r="AC1301" s="49">
        <v>3.3324147E7</v>
      </c>
      <c r="AD1301" s="280">
        <f t="shared" si="138"/>
        <v>9.392726</v>
      </c>
      <c r="AE1301" s="261">
        <f t="shared" si="151"/>
        <v>9392726</v>
      </c>
      <c r="AF1301" s="303">
        <f t="shared" si="154"/>
        <v>0.4906337</v>
      </c>
      <c r="AG1301" s="269"/>
      <c r="AH1301" s="269"/>
      <c r="AI1301" s="305" t="s">
        <v>3463</v>
      </c>
      <c r="AJ1301" s="269"/>
    </row>
    <row r="1302" ht="15.75" customHeight="1">
      <c r="A1302" s="297" t="s">
        <v>4231</v>
      </c>
      <c r="B1302" s="49">
        <f t="shared" si="152"/>
        <v>23.172607</v>
      </c>
      <c r="C1302" s="284">
        <f t="shared" si="153"/>
        <v>1.15863035</v>
      </c>
      <c r="D1302" s="250">
        <f t="shared" si="3"/>
        <v>1.15863035</v>
      </c>
      <c r="E1302" s="111">
        <v>20.0</v>
      </c>
      <c r="F1302" s="280">
        <f t="shared" si="75"/>
        <v>17.445186</v>
      </c>
      <c r="G1302" s="48">
        <f t="shared" si="5"/>
        <v>0.7528365712</v>
      </c>
      <c r="H1302" s="111">
        <f t="shared" si="6"/>
        <v>5.727421</v>
      </c>
      <c r="I1302" s="303">
        <f t="shared" si="143"/>
        <v>0.2471634288</v>
      </c>
      <c r="J1302" s="49">
        <v>2.3172607E7</v>
      </c>
      <c r="K1302" s="33">
        <v>2017.0</v>
      </c>
      <c r="L1302" s="254" t="s">
        <v>20</v>
      </c>
      <c r="M1302" s="47"/>
      <c r="N1302" s="47"/>
      <c r="O1302" s="47"/>
      <c r="P1302" s="47">
        <v>61.0</v>
      </c>
      <c r="Q1302" s="33">
        <v>57.0</v>
      </c>
      <c r="R1302" s="49">
        <f t="shared" si="149"/>
        <v>59</v>
      </c>
      <c r="S1302" s="33">
        <v>77.0</v>
      </c>
      <c r="T1302" s="33">
        <v>72.0</v>
      </c>
      <c r="U1302" s="268">
        <f t="shared" si="146"/>
        <v>5</v>
      </c>
      <c r="V1302" s="268">
        <f t="shared" si="147"/>
        <v>74.5</v>
      </c>
      <c r="W1302" s="261">
        <f t="shared" si="150"/>
        <v>-15.5</v>
      </c>
      <c r="X1302" s="269" t="s">
        <v>1565</v>
      </c>
      <c r="Y1302" s="269" t="s">
        <v>1565</v>
      </c>
      <c r="Z1302" s="304" t="s">
        <v>1534</v>
      </c>
      <c r="AA1302" s="280">
        <f t="shared" si="80"/>
        <v>3.288835</v>
      </c>
      <c r="AB1302" s="49">
        <v>3288835.0</v>
      </c>
      <c r="AC1302" s="49">
        <v>1.7445186E7</v>
      </c>
      <c r="AD1302" s="280">
        <f t="shared" si="138"/>
        <v>5.727421</v>
      </c>
      <c r="AE1302" s="261">
        <f t="shared" si="151"/>
        <v>5727421</v>
      </c>
      <c r="AF1302" s="303">
        <f t="shared" si="154"/>
        <v>0.16444175</v>
      </c>
      <c r="AG1302" s="269"/>
      <c r="AH1302" s="269"/>
      <c r="AI1302" s="305" t="s">
        <v>4232</v>
      </c>
      <c r="AJ1302" s="269"/>
    </row>
    <row r="1303" ht="15.75" customHeight="1">
      <c r="A1303" s="297" t="s">
        <v>4731</v>
      </c>
      <c r="B1303" s="49">
        <f t="shared" si="152"/>
        <v>9.47939</v>
      </c>
      <c r="C1303" s="284">
        <f t="shared" si="153"/>
        <v>0.4739695</v>
      </c>
      <c r="D1303" s="250">
        <f t="shared" si="3"/>
        <v>0.4739695</v>
      </c>
      <c r="E1303" s="111">
        <v>20.0</v>
      </c>
      <c r="F1303" s="280">
        <f t="shared" si="75"/>
        <v>9.47939</v>
      </c>
      <c r="G1303" s="48">
        <f t="shared" si="5"/>
        <v>1</v>
      </c>
      <c r="H1303" s="111">
        <f t="shared" si="6"/>
        <v>0</v>
      </c>
      <c r="I1303" s="303">
        <f t="shared" si="143"/>
        <v>0</v>
      </c>
      <c r="J1303" s="49">
        <v>9479390.0</v>
      </c>
      <c r="K1303" s="33">
        <v>2017.0</v>
      </c>
      <c r="L1303" s="254" t="s">
        <v>20</v>
      </c>
      <c r="M1303" s="47"/>
      <c r="N1303" s="47"/>
      <c r="O1303" s="47"/>
      <c r="P1303" s="47">
        <v>76.0</v>
      </c>
      <c r="Q1303" s="33">
        <v>76.0</v>
      </c>
      <c r="R1303" s="49">
        <f t="shared" si="149"/>
        <v>76</v>
      </c>
      <c r="S1303" s="49">
        <v>78.0</v>
      </c>
      <c r="T1303" s="33">
        <v>78.0</v>
      </c>
      <c r="U1303" s="261">
        <f t="shared" si="146"/>
        <v>0</v>
      </c>
      <c r="V1303" s="268">
        <f t="shared" si="147"/>
        <v>78</v>
      </c>
      <c r="W1303" s="261">
        <f t="shared" si="150"/>
        <v>-2</v>
      </c>
      <c r="X1303" s="269" t="s">
        <v>1565</v>
      </c>
      <c r="Y1303" s="269" t="s">
        <v>1565</v>
      </c>
      <c r="Z1303" s="270" t="s">
        <v>1577</v>
      </c>
      <c r="AA1303" s="280">
        <f t="shared" si="80"/>
        <v>3.8177</v>
      </c>
      <c r="AB1303" s="49">
        <v>3817700.0</v>
      </c>
      <c r="AC1303" s="49">
        <v>9479390.0</v>
      </c>
      <c r="AD1303" s="280">
        <f t="shared" si="138"/>
        <v>0</v>
      </c>
      <c r="AE1303" s="261">
        <f t="shared" si="151"/>
        <v>0</v>
      </c>
      <c r="AF1303" s="303">
        <f t="shared" si="154"/>
        <v>0.190885</v>
      </c>
      <c r="AG1303" s="269"/>
      <c r="AH1303" s="269"/>
      <c r="AI1303" s="305" t="s">
        <v>4732</v>
      </c>
      <c r="AJ1303" s="269"/>
    </row>
    <row r="1304" ht="15.75" customHeight="1">
      <c r="A1304" s="297" t="s">
        <v>4795</v>
      </c>
      <c r="B1304" s="49">
        <f t="shared" si="152"/>
        <v>7.227038</v>
      </c>
      <c r="C1304" s="284">
        <f t="shared" si="153"/>
        <v>0.3613519</v>
      </c>
      <c r="D1304" s="250">
        <f t="shared" si="3"/>
        <v>0.3613519</v>
      </c>
      <c r="E1304" s="111">
        <v>20.0</v>
      </c>
      <c r="F1304" s="280">
        <f t="shared" si="75"/>
        <v>7.227038</v>
      </c>
      <c r="G1304" s="48">
        <f t="shared" si="5"/>
        <v>1</v>
      </c>
      <c r="H1304" s="111">
        <f t="shared" si="6"/>
        <v>0</v>
      </c>
      <c r="I1304" s="303">
        <f t="shared" si="143"/>
        <v>0</v>
      </c>
      <c r="J1304" s="49">
        <v>7227038.0</v>
      </c>
      <c r="K1304" s="33">
        <v>2017.0</v>
      </c>
      <c r="L1304" s="254" t="s">
        <v>20</v>
      </c>
      <c r="M1304" s="47"/>
      <c r="N1304" s="47"/>
      <c r="O1304" s="47"/>
      <c r="P1304" s="47">
        <v>43.0</v>
      </c>
      <c r="Q1304" s="33">
        <v>49.0</v>
      </c>
      <c r="R1304" s="49">
        <f t="shared" si="149"/>
        <v>46</v>
      </c>
      <c r="S1304" s="49">
        <v>45.0</v>
      </c>
      <c r="T1304" s="33">
        <v>64.0</v>
      </c>
      <c r="U1304" s="261">
        <f t="shared" si="146"/>
        <v>-19</v>
      </c>
      <c r="V1304" s="268">
        <f t="shared" si="147"/>
        <v>54.5</v>
      </c>
      <c r="W1304" s="261">
        <f t="shared" si="150"/>
        <v>-8.5</v>
      </c>
      <c r="X1304" s="269" t="s">
        <v>1694</v>
      </c>
      <c r="Y1304" s="269" t="s">
        <v>1694</v>
      </c>
      <c r="Z1304" s="270" t="s">
        <v>1529</v>
      </c>
      <c r="AA1304" s="280">
        <f t="shared" si="80"/>
        <v>3.471316</v>
      </c>
      <c r="AB1304" s="49">
        <v>3471316.0</v>
      </c>
      <c r="AC1304" s="49">
        <v>7227038.0</v>
      </c>
      <c r="AD1304" s="280">
        <f t="shared" si="138"/>
        <v>0</v>
      </c>
      <c r="AE1304" s="261">
        <f t="shared" si="151"/>
        <v>0</v>
      </c>
      <c r="AF1304" s="303">
        <f t="shared" si="154"/>
        <v>0.1735658</v>
      </c>
      <c r="AG1304" s="269"/>
      <c r="AH1304" s="269"/>
      <c r="AI1304" s="305" t="s">
        <v>4796</v>
      </c>
      <c r="AJ1304" s="269"/>
    </row>
    <row r="1305" ht="15.75" customHeight="1">
      <c r="A1305" s="297" t="s">
        <v>4901</v>
      </c>
      <c r="B1305" s="49">
        <f t="shared" si="152"/>
        <v>3.100479</v>
      </c>
      <c r="C1305" s="284">
        <f t="shared" si="153"/>
        <v>0.15502395</v>
      </c>
      <c r="D1305" s="250">
        <f t="shared" si="3"/>
        <v>0.15502395</v>
      </c>
      <c r="E1305" s="111">
        <v>20.0</v>
      </c>
      <c r="F1305" s="280">
        <f t="shared" si="75"/>
        <v>3.100479</v>
      </c>
      <c r="G1305" s="48">
        <f t="shared" si="5"/>
        <v>1</v>
      </c>
      <c r="H1305" s="111">
        <f t="shared" si="6"/>
        <v>0</v>
      </c>
      <c r="I1305" s="303">
        <f t="shared" si="143"/>
        <v>0</v>
      </c>
      <c r="J1305" s="49">
        <v>3100479.0</v>
      </c>
      <c r="K1305" s="33">
        <v>2017.0</v>
      </c>
      <c r="L1305" s="254" t="s">
        <v>20</v>
      </c>
      <c r="M1305" s="47"/>
      <c r="N1305" s="47"/>
      <c r="O1305" s="47"/>
      <c r="P1305" s="47">
        <v>100.0</v>
      </c>
      <c r="Q1305" s="33">
        <v>90.0</v>
      </c>
      <c r="R1305" s="49">
        <f t="shared" si="149"/>
        <v>95</v>
      </c>
      <c r="S1305" s="33">
        <v>92.0</v>
      </c>
      <c r="T1305" s="33">
        <v>78.0</v>
      </c>
      <c r="U1305" s="268">
        <f t="shared" si="146"/>
        <v>14</v>
      </c>
      <c r="V1305" s="268">
        <f t="shared" si="147"/>
        <v>85</v>
      </c>
      <c r="W1305" s="261">
        <f t="shared" si="150"/>
        <v>10</v>
      </c>
      <c r="X1305" s="269" t="s">
        <v>1629</v>
      </c>
      <c r="Y1305" s="269" t="s">
        <v>1629</v>
      </c>
      <c r="Z1305" s="304" t="s">
        <v>1540</v>
      </c>
      <c r="AA1305" s="280">
        <f t="shared" si="80"/>
        <v>1.767758</v>
      </c>
      <c r="AB1305" s="49">
        <v>1767758.0</v>
      </c>
      <c r="AC1305" s="49">
        <v>3100479.0</v>
      </c>
      <c r="AD1305" s="280">
        <f t="shared" si="138"/>
        <v>0</v>
      </c>
      <c r="AE1305" s="261">
        <f t="shared" si="151"/>
        <v>0</v>
      </c>
      <c r="AF1305" s="303">
        <f t="shared" si="154"/>
        <v>0.0883879</v>
      </c>
      <c r="AG1305" s="269"/>
      <c r="AH1305" s="269"/>
      <c r="AI1305" s="305" t="s">
        <v>4902</v>
      </c>
      <c r="AJ1305" s="269"/>
    </row>
    <row r="1306" ht="15.75" customHeight="1">
      <c r="A1306" s="297" t="s">
        <v>3989</v>
      </c>
      <c r="B1306" s="49">
        <f t="shared" si="152"/>
        <v>30.718107</v>
      </c>
      <c r="C1306" s="284">
        <f t="shared" si="153"/>
        <v>1.462767</v>
      </c>
      <c r="D1306" s="250">
        <f t="shared" si="3"/>
        <v>1.462767</v>
      </c>
      <c r="E1306" s="111">
        <v>21.0</v>
      </c>
      <c r="F1306" s="280">
        <f t="shared" si="75"/>
        <v>30.718107</v>
      </c>
      <c r="G1306" s="48">
        <f t="shared" si="5"/>
        <v>1</v>
      </c>
      <c r="H1306" s="111">
        <f t="shared" si="6"/>
        <v>0</v>
      </c>
      <c r="I1306" s="303">
        <f t="shared" si="143"/>
        <v>0</v>
      </c>
      <c r="J1306" s="49">
        <v>3.0718107E7</v>
      </c>
      <c r="K1306" s="33">
        <v>2017.0</v>
      </c>
      <c r="L1306" s="254" t="s">
        <v>20</v>
      </c>
      <c r="M1306" s="47"/>
      <c r="N1306" s="47"/>
      <c r="O1306" s="47"/>
      <c r="P1306" s="47">
        <v>38.0</v>
      </c>
      <c r="Q1306" s="33">
        <v>44.0</v>
      </c>
      <c r="R1306" s="49">
        <f t="shared" si="149"/>
        <v>41</v>
      </c>
      <c r="S1306" s="33">
        <v>51.0</v>
      </c>
      <c r="T1306" s="33">
        <v>46.0</v>
      </c>
      <c r="U1306" s="268">
        <f t="shared" si="146"/>
        <v>5</v>
      </c>
      <c r="V1306" s="268">
        <f t="shared" si="147"/>
        <v>48.5</v>
      </c>
      <c r="W1306" s="261">
        <f t="shared" si="150"/>
        <v>-7.5</v>
      </c>
      <c r="X1306" s="269" t="s">
        <v>1602</v>
      </c>
      <c r="Y1306" s="269" t="s">
        <v>2182</v>
      </c>
      <c r="Z1306" s="304" t="s">
        <v>1540</v>
      </c>
      <c r="AA1306" s="280">
        <f t="shared" si="80"/>
        <v>10.016323</v>
      </c>
      <c r="AB1306" s="49">
        <v>1.0016323E7</v>
      </c>
      <c r="AC1306" s="49">
        <v>3.0718107E7</v>
      </c>
      <c r="AD1306" s="280">
        <f t="shared" si="138"/>
        <v>0</v>
      </c>
      <c r="AE1306" s="261">
        <f t="shared" si="151"/>
        <v>0</v>
      </c>
      <c r="AF1306" s="303">
        <f t="shared" si="154"/>
        <v>0.4769677619</v>
      </c>
      <c r="AG1306" s="269"/>
      <c r="AH1306" s="269"/>
      <c r="AI1306" s="269" t="s">
        <v>1530</v>
      </c>
      <c r="AJ1306" s="269"/>
    </row>
    <row r="1307" ht="15.75" customHeight="1">
      <c r="A1307" s="292" t="s">
        <v>1821</v>
      </c>
      <c r="B1307" s="49">
        <f t="shared" si="152"/>
        <v>196.200124</v>
      </c>
      <c r="C1307" s="284">
        <f t="shared" si="153"/>
        <v>8.918187455</v>
      </c>
      <c r="D1307" s="250">
        <f t="shared" si="3"/>
        <v>8.918187455</v>
      </c>
      <c r="E1307" s="111">
        <v>22.0</v>
      </c>
      <c r="F1307" s="280">
        <f t="shared" si="75"/>
        <v>64.32189</v>
      </c>
      <c r="G1307" s="48">
        <f t="shared" si="5"/>
        <v>0.327838172</v>
      </c>
      <c r="H1307" s="111">
        <f t="shared" si="6"/>
        <v>131.878234</v>
      </c>
      <c r="I1307" s="303">
        <f t="shared" si="143"/>
        <v>0.672161828</v>
      </c>
      <c r="J1307" s="49">
        <v>1.96200124E8</v>
      </c>
      <c r="K1307" s="33">
        <v>2017.0</v>
      </c>
      <c r="L1307" s="254" t="s">
        <v>20</v>
      </c>
      <c r="M1307" s="47"/>
      <c r="N1307" s="47"/>
      <c r="O1307" s="47"/>
      <c r="P1307" s="47">
        <v>33.0</v>
      </c>
      <c r="Q1307" s="33">
        <v>43.0</v>
      </c>
      <c r="R1307" s="49">
        <f t="shared" si="149"/>
        <v>38</v>
      </c>
      <c r="S1307" s="33">
        <v>73.0</v>
      </c>
      <c r="T1307" s="33">
        <v>59.0</v>
      </c>
      <c r="U1307" s="268">
        <f t="shared" si="146"/>
        <v>14</v>
      </c>
      <c r="V1307" s="268">
        <f t="shared" si="147"/>
        <v>66</v>
      </c>
      <c r="W1307" s="261">
        <f t="shared" si="150"/>
        <v>-28</v>
      </c>
      <c r="X1307" s="269" t="s">
        <v>1543</v>
      </c>
      <c r="Y1307" s="269" t="s">
        <v>1626</v>
      </c>
      <c r="Z1307" s="304" t="s">
        <v>1534</v>
      </c>
      <c r="AA1307" s="280">
        <f t="shared" si="80"/>
        <v>18.22281</v>
      </c>
      <c r="AB1307" s="49">
        <v>1.822281E7</v>
      </c>
      <c r="AC1307" s="49">
        <v>6.432189E7</v>
      </c>
      <c r="AD1307" s="280">
        <f t="shared" si="138"/>
        <v>131.878234</v>
      </c>
      <c r="AE1307" s="261">
        <f t="shared" si="151"/>
        <v>131878234</v>
      </c>
      <c r="AF1307" s="303">
        <f t="shared" si="154"/>
        <v>0.8283095455</v>
      </c>
      <c r="AG1307" s="269"/>
      <c r="AH1307" s="269"/>
      <c r="AI1307" s="305" t="s">
        <v>1822</v>
      </c>
      <c r="AJ1307" s="269"/>
    </row>
    <row r="1308" ht="15.75" customHeight="1">
      <c r="A1308" s="297" t="s">
        <v>3680</v>
      </c>
      <c r="B1308" s="49">
        <f t="shared" si="152"/>
        <v>40.140972</v>
      </c>
      <c r="C1308" s="284">
        <f t="shared" si="153"/>
        <v>1.824589636</v>
      </c>
      <c r="D1308" s="250">
        <f t="shared" si="3"/>
        <v>1.824589636</v>
      </c>
      <c r="E1308" s="111">
        <v>22.0</v>
      </c>
      <c r="F1308" s="280">
        <f t="shared" si="75"/>
        <v>20.738724</v>
      </c>
      <c r="G1308" s="48">
        <f t="shared" si="5"/>
        <v>0.51664728</v>
      </c>
      <c r="H1308" s="111">
        <f t="shared" si="6"/>
        <v>19.402248</v>
      </c>
      <c r="I1308" s="303">
        <f t="shared" si="143"/>
        <v>0.48335272</v>
      </c>
      <c r="J1308" s="49">
        <v>4.0140972E7</v>
      </c>
      <c r="K1308" s="33">
        <v>2017.0</v>
      </c>
      <c r="L1308" s="254" t="s">
        <v>20</v>
      </c>
      <c r="M1308" s="47"/>
      <c r="N1308" s="47"/>
      <c r="O1308" s="47"/>
      <c r="P1308" s="47">
        <v>20.0</v>
      </c>
      <c r="Q1308" s="33">
        <v>39.0</v>
      </c>
      <c r="R1308" s="49">
        <f t="shared" si="149"/>
        <v>29.5</v>
      </c>
      <c r="S1308" s="33">
        <v>34.0</v>
      </c>
      <c r="T1308" s="33">
        <v>35.0</v>
      </c>
      <c r="U1308" s="268">
        <f t="shared" si="146"/>
        <v>-1</v>
      </c>
      <c r="V1308" s="268">
        <f t="shared" si="147"/>
        <v>34.5</v>
      </c>
      <c r="W1308" s="261">
        <f t="shared" si="150"/>
        <v>-5</v>
      </c>
      <c r="X1308" s="269" t="s">
        <v>1543</v>
      </c>
      <c r="Y1308" s="269" t="s">
        <v>1543</v>
      </c>
      <c r="Z1308" s="304" t="s">
        <v>1721</v>
      </c>
      <c r="AA1308" s="280">
        <f t="shared" si="80"/>
        <v>7.126084</v>
      </c>
      <c r="AB1308" s="49">
        <v>7126084.0</v>
      </c>
      <c r="AC1308" s="49">
        <v>2.0738724E7</v>
      </c>
      <c r="AD1308" s="280">
        <f t="shared" si="138"/>
        <v>19.402248</v>
      </c>
      <c r="AE1308" s="261">
        <f t="shared" si="151"/>
        <v>19402248</v>
      </c>
      <c r="AF1308" s="303">
        <f t="shared" si="154"/>
        <v>0.3239129091</v>
      </c>
      <c r="AG1308" s="269"/>
      <c r="AH1308" s="269"/>
      <c r="AI1308" s="305" t="s">
        <v>3681</v>
      </c>
      <c r="AJ1308" s="269"/>
    </row>
    <row r="1309" ht="15.75" customHeight="1">
      <c r="A1309" s="297" t="s">
        <v>4694</v>
      </c>
      <c r="B1309" s="49">
        <f t="shared" si="152"/>
        <v>11.532128</v>
      </c>
      <c r="C1309" s="284">
        <f t="shared" si="153"/>
        <v>0.5241876364</v>
      </c>
      <c r="D1309" s="250">
        <f t="shared" si="3"/>
        <v>0.5241876364</v>
      </c>
      <c r="E1309" s="111">
        <v>22.0</v>
      </c>
      <c r="F1309" s="280">
        <f t="shared" si="75"/>
        <v>11.532128</v>
      </c>
      <c r="G1309" s="48">
        <f t="shared" si="5"/>
        <v>1</v>
      </c>
      <c r="H1309" s="111">
        <f t="shared" si="6"/>
        <v>0</v>
      </c>
      <c r="I1309" s="303">
        <f t="shared" si="143"/>
        <v>0</v>
      </c>
      <c r="J1309" s="49">
        <v>1.1532128E7</v>
      </c>
      <c r="K1309" s="33">
        <v>2017.0</v>
      </c>
      <c r="L1309" s="254" t="s">
        <v>20</v>
      </c>
      <c r="M1309" s="47"/>
      <c r="N1309" s="47"/>
      <c r="O1309" s="47"/>
      <c r="P1309" s="47">
        <v>50.0</v>
      </c>
      <c r="Q1309" s="33">
        <v>58.0</v>
      </c>
      <c r="R1309" s="49">
        <f t="shared" si="149"/>
        <v>54</v>
      </c>
      <c r="S1309" s="33">
        <v>66.0</v>
      </c>
      <c r="T1309" s="33">
        <v>63.0</v>
      </c>
      <c r="U1309" s="268">
        <f t="shared" si="146"/>
        <v>3</v>
      </c>
      <c r="V1309" s="268">
        <f t="shared" si="147"/>
        <v>64.5</v>
      </c>
      <c r="W1309" s="261">
        <f t="shared" si="150"/>
        <v>-10.5</v>
      </c>
      <c r="X1309" s="269" t="s">
        <v>1602</v>
      </c>
      <c r="Y1309" s="269" t="s">
        <v>2054</v>
      </c>
      <c r="Z1309" s="304" t="s">
        <v>1540</v>
      </c>
      <c r="AA1309" s="280">
        <f t="shared" si="80"/>
        <v>0.061999</v>
      </c>
      <c r="AB1309" s="49">
        <v>61999.0</v>
      </c>
      <c r="AC1309" s="49">
        <v>1.1532128E7</v>
      </c>
      <c r="AD1309" s="280">
        <f t="shared" si="138"/>
        <v>0</v>
      </c>
      <c r="AE1309" s="261">
        <f t="shared" si="151"/>
        <v>0</v>
      </c>
      <c r="AF1309" s="303">
        <f t="shared" si="154"/>
        <v>0.002818136364</v>
      </c>
      <c r="AG1309" s="269"/>
      <c r="AH1309" s="269"/>
      <c r="AI1309" s="305" t="s">
        <v>4695</v>
      </c>
      <c r="AJ1309" s="269"/>
    </row>
    <row r="1310" ht="15.75" customHeight="1">
      <c r="A1310" s="297" t="s">
        <v>4887</v>
      </c>
      <c r="B1310" s="49">
        <f t="shared" si="152"/>
        <v>4.278904</v>
      </c>
      <c r="C1310" s="284">
        <f t="shared" si="153"/>
        <v>0.1944956364</v>
      </c>
      <c r="D1310" s="250">
        <f t="shared" si="3"/>
        <v>0.1944956364</v>
      </c>
      <c r="E1310" s="111">
        <v>22.0</v>
      </c>
      <c r="F1310" s="280">
        <f t="shared" si="75"/>
        <v>4.278904</v>
      </c>
      <c r="G1310" s="48">
        <f t="shared" si="5"/>
        <v>1</v>
      </c>
      <c r="H1310" s="111">
        <f t="shared" si="6"/>
        <v>0</v>
      </c>
      <c r="I1310" s="303">
        <f t="shared" si="143"/>
        <v>0</v>
      </c>
      <c r="J1310" s="49">
        <v>4278904.0</v>
      </c>
      <c r="K1310" s="33">
        <v>2017.0</v>
      </c>
      <c r="L1310" s="254" t="s">
        <v>20</v>
      </c>
      <c r="M1310" s="47"/>
      <c r="N1310" s="47"/>
      <c r="O1310" s="47"/>
      <c r="P1310" s="47">
        <v>5.0</v>
      </c>
      <c r="Q1310" s="33">
        <v>21.0</v>
      </c>
      <c r="R1310" s="49">
        <f t="shared" si="149"/>
        <v>13</v>
      </c>
      <c r="S1310" s="49">
        <v>17.0</v>
      </c>
      <c r="T1310" s="33">
        <v>41.0</v>
      </c>
      <c r="U1310" s="261">
        <f t="shared" si="146"/>
        <v>-24</v>
      </c>
      <c r="V1310" s="268">
        <f t="shared" si="147"/>
        <v>29</v>
      </c>
      <c r="W1310" s="261">
        <f t="shared" si="150"/>
        <v>-16</v>
      </c>
      <c r="X1310" s="269" t="s">
        <v>1602</v>
      </c>
      <c r="Y1310" s="269" t="s">
        <v>1835</v>
      </c>
      <c r="Z1310" s="304" t="s">
        <v>1540</v>
      </c>
      <c r="AA1310" s="280">
        <f t="shared" si="80"/>
        <v>3.201459</v>
      </c>
      <c r="AB1310" s="49">
        <v>3201459.0</v>
      </c>
      <c r="AC1310" s="49">
        <v>4278904.0</v>
      </c>
      <c r="AD1310" s="280">
        <f t="shared" si="138"/>
        <v>0</v>
      </c>
      <c r="AE1310" s="261">
        <f t="shared" si="151"/>
        <v>0</v>
      </c>
      <c r="AF1310" s="303">
        <f t="shared" si="154"/>
        <v>0.1455208636</v>
      </c>
      <c r="AG1310" s="269"/>
      <c r="AH1310" s="269"/>
      <c r="AI1310" s="269" t="s">
        <v>1530</v>
      </c>
      <c r="AJ1310" s="269"/>
    </row>
    <row r="1311" ht="15.75" customHeight="1">
      <c r="A1311" s="297" t="s">
        <v>2708</v>
      </c>
      <c r="B1311" s="49">
        <f t="shared" si="152"/>
        <v>84.918541</v>
      </c>
      <c r="C1311" s="284">
        <f t="shared" si="153"/>
        <v>3.39674164</v>
      </c>
      <c r="D1311" s="250">
        <f t="shared" si="3"/>
        <v>3.39674164</v>
      </c>
      <c r="E1311" s="111">
        <v>25.0</v>
      </c>
      <c r="F1311" s="280">
        <f t="shared" si="75"/>
        <v>45.018541</v>
      </c>
      <c r="G1311" s="48">
        <f t="shared" si="5"/>
        <v>0.5301379471</v>
      </c>
      <c r="H1311" s="111">
        <f t="shared" si="6"/>
        <v>39.9</v>
      </c>
      <c r="I1311" s="303">
        <f t="shared" si="143"/>
        <v>0.4698620529</v>
      </c>
      <c r="J1311" s="49">
        <v>8.4918541E7</v>
      </c>
      <c r="K1311" s="33">
        <v>2017.0</v>
      </c>
      <c r="L1311" s="254" t="s">
        <v>20</v>
      </c>
      <c r="M1311" s="47"/>
      <c r="N1311" s="47"/>
      <c r="O1311" s="47"/>
      <c r="P1311" s="47">
        <v>48.0</v>
      </c>
      <c r="Q1311" s="33">
        <v>50.0</v>
      </c>
      <c r="R1311" s="49">
        <f t="shared" si="149"/>
        <v>49</v>
      </c>
      <c r="S1311" s="33">
        <v>58.0</v>
      </c>
      <c r="T1311" s="33">
        <v>58.0</v>
      </c>
      <c r="U1311" s="268">
        <f t="shared" si="146"/>
        <v>0</v>
      </c>
      <c r="V1311" s="268">
        <f t="shared" si="147"/>
        <v>58</v>
      </c>
      <c r="W1311" s="261">
        <f t="shared" si="150"/>
        <v>-9</v>
      </c>
      <c r="X1311" s="269" t="s">
        <v>1543</v>
      </c>
      <c r="Y1311" s="269" t="s">
        <v>1543</v>
      </c>
      <c r="Z1311" s="257" t="s">
        <v>1567</v>
      </c>
      <c r="AA1311" s="280">
        <f t="shared" si="80"/>
        <v>11.93233</v>
      </c>
      <c r="AB1311" s="49">
        <v>1.193233E7</v>
      </c>
      <c r="AC1311" s="49">
        <v>4.5018541E7</v>
      </c>
      <c r="AD1311" s="280">
        <f t="shared" si="138"/>
        <v>39.9</v>
      </c>
      <c r="AE1311" s="261">
        <f t="shared" si="151"/>
        <v>39900000</v>
      </c>
      <c r="AF1311" s="303">
        <f t="shared" si="154"/>
        <v>0.4772932</v>
      </c>
      <c r="AG1311" s="269"/>
      <c r="AH1311" s="269"/>
      <c r="AI1311" s="305" t="s">
        <v>2709</v>
      </c>
      <c r="AJ1311" s="269"/>
    </row>
    <row r="1312" ht="15.75" customHeight="1">
      <c r="A1312" s="297" t="s">
        <v>2747</v>
      </c>
      <c r="B1312" s="49">
        <f t="shared" si="152"/>
        <v>83.08089</v>
      </c>
      <c r="C1312" s="284">
        <f t="shared" si="153"/>
        <v>3.3232356</v>
      </c>
      <c r="D1312" s="250">
        <f t="shared" si="3"/>
        <v>3.3232356</v>
      </c>
      <c r="E1312" s="111">
        <v>25.0</v>
      </c>
      <c r="F1312" s="280">
        <f t="shared" si="75"/>
        <v>27.793018</v>
      </c>
      <c r="G1312" s="48">
        <f t="shared" si="5"/>
        <v>0.3345296132</v>
      </c>
      <c r="H1312" s="111">
        <f t="shared" si="6"/>
        <v>55.287872</v>
      </c>
      <c r="I1312" s="303">
        <f t="shared" si="143"/>
        <v>0.6654703868</v>
      </c>
      <c r="J1312" s="49">
        <v>8.308089E7</v>
      </c>
      <c r="K1312" s="33">
        <v>2017.0</v>
      </c>
      <c r="L1312" s="254" t="s">
        <v>20</v>
      </c>
      <c r="M1312" s="47"/>
      <c r="N1312" s="47"/>
      <c r="O1312" s="47"/>
      <c r="P1312" s="47">
        <v>7.0</v>
      </c>
      <c r="Q1312" s="33">
        <v>25.0</v>
      </c>
      <c r="R1312" s="49">
        <f t="shared" si="149"/>
        <v>16</v>
      </c>
      <c r="S1312" s="33">
        <v>24.0</v>
      </c>
      <c r="T1312" s="33">
        <v>39.0</v>
      </c>
      <c r="U1312" s="268">
        <f t="shared" si="146"/>
        <v>-15</v>
      </c>
      <c r="V1312" s="268">
        <f t="shared" si="147"/>
        <v>31.5</v>
      </c>
      <c r="W1312" s="261">
        <f t="shared" si="150"/>
        <v>-15.5</v>
      </c>
      <c r="X1312" s="269" t="s">
        <v>1395</v>
      </c>
      <c r="Y1312" s="269" t="s">
        <v>1395</v>
      </c>
      <c r="Z1312" s="304" t="s">
        <v>1550</v>
      </c>
      <c r="AA1312" s="280">
        <f t="shared" si="80"/>
        <v>13.002632</v>
      </c>
      <c r="AB1312" s="49">
        <v>1.3002632E7</v>
      </c>
      <c r="AC1312" s="49">
        <v>2.7793018E7</v>
      </c>
      <c r="AD1312" s="280">
        <f t="shared" si="138"/>
        <v>55.287872</v>
      </c>
      <c r="AE1312" s="261">
        <f t="shared" si="151"/>
        <v>55287872</v>
      </c>
      <c r="AF1312" s="303">
        <f t="shared" si="154"/>
        <v>0.52010528</v>
      </c>
      <c r="AG1312" s="269"/>
      <c r="AH1312" s="269"/>
      <c r="AI1312" s="305" t="s">
        <v>2748</v>
      </c>
      <c r="AJ1312" s="269"/>
    </row>
    <row r="1313" ht="15.75" customHeight="1">
      <c r="A1313" s="297" t="s">
        <v>3615</v>
      </c>
      <c r="B1313" s="49">
        <f t="shared" si="152"/>
        <v>48.326509</v>
      </c>
      <c r="C1313" s="284">
        <f t="shared" si="153"/>
        <v>1.93306036</v>
      </c>
      <c r="D1313" s="250">
        <f t="shared" si="3"/>
        <v>1.93306036</v>
      </c>
      <c r="E1313" s="111">
        <v>25.0</v>
      </c>
      <c r="F1313" s="280">
        <f t="shared" si="75"/>
        <v>47.313711</v>
      </c>
      <c r="G1313" s="48">
        <f t="shared" si="5"/>
        <v>0.9790425996</v>
      </c>
      <c r="H1313" s="111">
        <f t="shared" si="6"/>
        <v>1.012798</v>
      </c>
      <c r="I1313" s="303">
        <f t="shared" si="143"/>
        <v>0.02095740042</v>
      </c>
      <c r="J1313" s="49">
        <v>4.8326509E7</v>
      </c>
      <c r="K1313" s="33">
        <v>2017.0</v>
      </c>
      <c r="L1313" s="254" t="s">
        <v>20</v>
      </c>
      <c r="M1313" s="47"/>
      <c r="N1313" s="47"/>
      <c r="O1313" s="47"/>
      <c r="P1313" s="47">
        <v>6.0</v>
      </c>
      <c r="Q1313" s="33">
        <v>17.0</v>
      </c>
      <c r="R1313" s="49">
        <f t="shared" si="149"/>
        <v>11.5</v>
      </c>
      <c r="S1313" s="33">
        <v>42.0</v>
      </c>
      <c r="T1313" s="33">
        <v>21.0</v>
      </c>
      <c r="U1313" s="268">
        <f t="shared" si="146"/>
        <v>21</v>
      </c>
      <c r="V1313" s="268">
        <f t="shared" si="147"/>
        <v>31.5</v>
      </c>
      <c r="W1313" s="261">
        <f t="shared" si="150"/>
        <v>-20</v>
      </c>
      <c r="X1313" s="269" t="s">
        <v>1543</v>
      </c>
      <c r="Y1313" s="269" t="s">
        <v>1543</v>
      </c>
      <c r="Z1313" s="304" t="s">
        <v>1550</v>
      </c>
      <c r="AA1313" s="280">
        <f t="shared" si="80"/>
        <v>21.226953</v>
      </c>
      <c r="AB1313" s="49">
        <v>2.1226953E7</v>
      </c>
      <c r="AC1313" s="49">
        <v>4.7313711E7</v>
      </c>
      <c r="AD1313" s="280">
        <f t="shared" si="138"/>
        <v>1.012798</v>
      </c>
      <c r="AE1313" s="261">
        <f t="shared" si="151"/>
        <v>1012798</v>
      </c>
      <c r="AF1313" s="303">
        <f t="shared" si="154"/>
        <v>0.84907812</v>
      </c>
      <c r="AG1313" s="269"/>
      <c r="AH1313" s="269"/>
      <c r="AI1313" s="305" t="s">
        <v>3616</v>
      </c>
      <c r="AJ1313" s="269"/>
    </row>
    <row r="1314" ht="15.75" customHeight="1">
      <c r="A1314" s="297" t="s">
        <v>3817</v>
      </c>
      <c r="B1314" s="49">
        <f t="shared" si="152"/>
        <v>41.087017</v>
      </c>
      <c r="C1314" s="284">
        <f t="shared" si="153"/>
        <v>1.64348068</v>
      </c>
      <c r="D1314" s="250">
        <f t="shared" si="3"/>
        <v>1.64348068</v>
      </c>
      <c r="E1314" s="111">
        <v>25.0</v>
      </c>
      <c r="F1314" s="280">
        <f t="shared" si="75"/>
        <v>32.187017</v>
      </c>
      <c r="G1314" s="48">
        <f t="shared" si="5"/>
        <v>0.7833865622</v>
      </c>
      <c r="H1314" s="111">
        <f t="shared" si="6"/>
        <v>8.9</v>
      </c>
      <c r="I1314" s="303">
        <f t="shared" si="143"/>
        <v>0.2166134378</v>
      </c>
      <c r="J1314" s="49">
        <v>4.1087017E7</v>
      </c>
      <c r="K1314" s="33">
        <v>2017.0</v>
      </c>
      <c r="L1314" s="254" t="s">
        <v>20</v>
      </c>
      <c r="M1314" s="47"/>
      <c r="N1314" s="47"/>
      <c r="O1314" s="47"/>
      <c r="P1314" s="47">
        <v>26.0</v>
      </c>
      <c r="Q1314" s="33">
        <v>37.0</v>
      </c>
      <c r="R1314" s="49">
        <f t="shared" si="149"/>
        <v>31.5</v>
      </c>
      <c r="S1314" s="33">
        <v>41.0</v>
      </c>
      <c r="T1314" s="33">
        <v>50.0</v>
      </c>
      <c r="U1314" s="268">
        <f t="shared" si="146"/>
        <v>-9</v>
      </c>
      <c r="V1314" s="268">
        <f t="shared" si="147"/>
        <v>45.5</v>
      </c>
      <c r="W1314" s="261">
        <f t="shared" si="150"/>
        <v>-14</v>
      </c>
      <c r="X1314" s="269" t="s">
        <v>1543</v>
      </c>
      <c r="Y1314" s="269" t="s">
        <v>1543</v>
      </c>
      <c r="Z1314" s="304" t="s">
        <v>1540</v>
      </c>
      <c r="AA1314" s="280">
        <f t="shared" si="80"/>
        <v>12.201873</v>
      </c>
      <c r="AB1314" s="49">
        <v>1.2201873E7</v>
      </c>
      <c r="AC1314" s="49">
        <v>3.2187017E7</v>
      </c>
      <c r="AD1314" s="280">
        <f t="shared" si="138"/>
        <v>8.9</v>
      </c>
      <c r="AE1314" s="261">
        <f t="shared" si="151"/>
        <v>8900000</v>
      </c>
      <c r="AF1314" s="303">
        <f t="shared" si="154"/>
        <v>0.48807492</v>
      </c>
      <c r="AG1314" s="269"/>
      <c r="AH1314" s="269"/>
      <c r="AI1314" s="305" t="s">
        <v>3818</v>
      </c>
      <c r="AJ1314" s="269"/>
    </row>
    <row r="1315" ht="15.75" customHeight="1">
      <c r="A1315" s="297" t="s">
        <v>4326</v>
      </c>
      <c r="B1315" s="49">
        <f t="shared" si="152"/>
        <v>26.800152</v>
      </c>
      <c r="C1315" s="284">
        <f t="shared" si="153"/>
        <v>1.07200608</v>
      </c>
      <c r="D1315" s="250">
        <f t="shared" si="3"/>
        <v>1.07200608</v>
      </c>
      <c r="E1315" s="111">
        <v>25.0</v>
      </c>
      <c r="F1315" s="280">
        <f t="shared" si="75"/>
        <v>18.600152</v>
      </c>
      <c r="G1315" s="48">
        <f t="shared" si="5"/>
        <v>0.6940315861</v>
      </c>
      <c r="H1315" s="111">
        <f t="shared" si="6"/>
        <v>8.2</v>
      </c>
      <c r="I1315" s="303">
        <f t="shared" si="143"/>
        <v>0.3059684139</v>
      </c>
      <c r="J1315" s="49">
        <v>2.6800152E7</v>
      </c>
      <c r="K1315" s="33">
        <v>2017.0</v>
      </c>
      <c r="L1315" s="254" t="s">
        <v>20</v>
      </c>
      <c r="M1315" s="47"/>
      <c r="N1315" s="47"/>
      <c r="O1315" s="47"/>
      <c r="P1315" s="47">
        <v>17.0</v>
      </c>
      <c r="Q1315" s="33">
        <v>28.0</v>
      </c>
      <c r="R1315" s="49">
        <f t="shared" si="149"/>
        <v>22.5</v>
      </c>
      <c r="S1315" s="33">
        <v>45.0</v>
      </c>
      <c r="T1315" s="33">
        <v>42.0</v>
      </c>
      <c r="U1315" s="268">
        <f t="shared" si="146"/>
        <v>3</v>
      </c>
      <c r="V1315" s="268">
        <f t="shared" si="147"/>
        <v>43.5</v>
      </c>
      <c r="W1315" s="261">
        <f t="shared" si="150"/>
        <v>-21</v>
      </c>
      <c r="X1315" s="269" t="s">
        <v>1602</v>
      </c>
      <c r="Y1315" s="269" t="s">
        <v>1835</v>
      </c>
      <c r="Z1315" s="304" t="s">
        <v>1534</v>
      </c>
      <c r="AA1315" s="280">
        <f t="shared" si="80"/>
        <v>7.722802</v>
      </c>
      <c r="AB1315" s="49">
        <v>7722802.0</v>
      </c>
      <c r="AC1315" s="49">
        <v>1.8600152E7</v>
      </c>
      <c r="AD1315" s="280">
        <f t="shared" si="138"/>
        <v>8.2</v>
      </c>
      <c r="AE1315" s="261">
        <f t="shared" si="151"/>
        <v>8200000</v>
      </c>
      <c r="AF1315" s="303">
        <f t="shared" si="154"/>
        <v>0.30891208</v>
      </c>
      <c r="AG1315" s="269"/>
      <c r="AH1315" s="269"/>
      <c r="AI1315" s="305" t="s">
        <v>4327</v>
      </c>
      <c r="AJ1315" s="269"/>
    </row>
    <row r="1316" ht="15.75" customHeight="1">
      <c r="A1316" s="297" t="s">
        <v>4435</v>
      </c>
      <c r="B1316" s="49">
        <f t="shared" si="152"/>
        <v>24.121245</v>
      </c>
      <c r="C1316" s="284">
        <f t="shared" si="153"/>
        <v>0.9648498</v>
      </c>
      <c r="D1316" s="250">
        <f t="shared" si="3"/>
        <v>0.9648498</v>
      </c>
      <c r="E1316" s="111">
        <v>25.0</v>
      </c>
      <c r="F1316" s="280">
        <f t="shared" si="75"/>
        <v>12.786053</v>
      </c>
      <c r="G1316" s="48">
        <f t="shared" si="5"/>
        <v>0.530074339</v>
      </c>
      <c r="H1316" s="111">
        <f t="shared" si="6"/>
        <v>11.335192</v>
      </c>
      <c r="I1316" s="303">
        <f t="shared" si="143"/>
        <v>0.469925661</v>
      </c>
      <c r="J1316" s="49">
        <v>2.4121245E7</v>
      </c>
      <c r="K1316" s="33">
        <v>2017.0</v>
      </c>
      <c r="L1316" s="254" t="s">
        <v>20</v>
      </c>
      <c r="M1316" s="47"/>
      <c r="N1316" s="47"/>
      <c r="O1316" s="47"/>
      <c r="P1316" s="47">
        <v>83.0</v>
      </c>
      <c r="Q1316" s="33">
        <v>66.0</v>
      </c>
      <c r="R1316" s="49">
        <f t="shared" si="149"/>
        <v>74.5</v>
      </c>
      <c r="S1316" s="49">
        <v>82.0</v>
      </c>
      <c r="T1316" s="33">
        <v>73.0</v>
      </c>
      <c r="U1316" s="261">
        <f t="shared" si="146"/>
        <v>9</v>
      </c>
      <c r="V1316" s="268">
        <f t="shared" si="147"/>
        <v>77.5</v>
      </c>
      <c r="W1316" s="261">
        <f t="shared" si="150"/>
        <v>-3</v>
      </c>
      <c r="X1316" s="269" t="s">
        <v>1565</v>
      </c>
      <c r="Y1316" s="269" t="s">
        <v>1565</v>
      </c>
      <c r="Z1316" s="270" t="s">
        <v>1529</v>
      </c>
      <c r="AA1316" s="280">
        <f t="shared" si="80"/>
        <v>3.404102</v>
      </c>
      <c r="AB1316" s="49">
        <v>3404102.0</v>
      </c>
      <c r="AC1316" s="49">
        <v>1.2786053E7</v>
      </c>
      <c r="AD1316" s="280">
        <f t="shared" si="138"/>
        <v>11.335192</v>
      </c>
      <c r="AE1316" s="261">
        <f t="shared" si="151"/>
        <v>11335192</v>
      </c>
      <c r="AF1316" s="303">
        <f t="shared" si="154"/>
        <v>0.13616408</v>
      </c>
      <c r="AG1316" s="269"/>
      <c r="AH1316" s="269"/>
      <c r="AI1316" s="305" t="s">
        <v>4436</v>
      </c>
      <c r="AJ1316" s="269"/>
    </row>
    <row r="1317" ht="15.75" customHeight="1">
      <c r="A1317" s="297" t="s">
        <v>4705</v>
      </c>
      <c r="B1317" s="49">
        <f t="shared" si="152"/>
        <v>12.626314</v>
      </c>
      <c r="C1317" s="284">
        <f t="shared" si="153"/>
        <v>0.50505256</v>
      </c>
      <c r="D1317" s="250">
        <f t="shared" si="3"/>
        <v>0.50505256</v>
      </c>
      <c r="E1317" s="111">
        <v>25.0</v>
      </c>
      <c r="F1317" s="280">
        <f t="shared" si="75"/>
        <v>12.626314</v>
      </c>
      <c r="G1317" s="48">
        <f t="shared" si="5"/>
        <v>1</v>
      </c>
      <c r="H1317" s="111">
        <f t="shared" si="6"/>
        <v>0</v>
      </c>
      <c r="I1317" s="303">
        <f t="shared" si="143"/>
        <v>0</v>
      </c>
      <c r="J1317" s="49">
        <v>1.2626314E7</v>
      </c>
      <c r="K1317" s="33">
        <v>2017.0</v>
      </c>
      <c r="L1317" s="254" t="s">
        <v>20</v>
      </c>
      <c r="M1317" s="47"/>
      <c r="N1317" s="47"/>
      <c r="O1317" s="47"/>
      <c r="P1317" s="47">
        <v>86.0</v>
      </c>
      <c r="Q1317" s="33">
        <v>73.0</v>
      </c>
      <c r="R1317" s="49">
        <f t="shared" si="149"/>
        <v>79.5</v>
      </c>
      <c r="S1317" s="33">
        <v>76.0</v>
      </c>
      <c r="T1317" s="33">
        <v>59.0</v>
      </c>
      <c r="U1317" s="268">
        <f t="shared" si="146"/>
        <v>17</v>
      </c>
      <c r="V1317" s="268">
        <f t="shared" si="147"/>
        <v>67.5</v>
      </c>
      <c r="W1317" s="261">
        <f t="shared" si="150"/>
        <v>12</v>
      </c>
      <c r="X1317" s="264" t="s">
        <v>1565</v>
      </c>
      <c r="Y1317" s="269" t="s">
        <v>4706</v>
      </c>
      <c r="Z1317" s="270" t="s">
        <v>1529</v>
      </c>
      <c r="AA1317" s="280">
        <f t="shared" si="80"/>
        <v>0.518332</v>
      </c>
      <c r="AB1317" s="49">
        <v>518332.0</v>
      </c>
      <c r="AC1317" s="49">
        <v>1.2626314E7</v>
      </c>
      <c r="AD1317" s="280">
        <f t="shared" si="138"/>
        <v>0</v>
      </c>
      <c r="AE1317" s="261">
        <f t="shared" si="151"/>
        <v>0</v>
      </c>
      <c r="AF1317" s="303">
        <f t="shared" si="154"/>
        <v>0.02073328</v>
      </c>
      <c r="AG1317" s="269"/>
      <c r="AH1317" s="269"/>
      <c r="AI1317" s="305" t="s">
        <v>4707</v>
      </c>
      <c r="AJ1317" s="269"/>
    </row>
    <row r="1318" ht="15.75" customHeight="1">
      <c r="A1318" s="297" t="s">
        <v>4870</v>
      </c>
      <c r="B1318" s="49">
        <f t="shared" si="152"/>
        <v>5.775178</v>
      </c>
      <c r="C1318" s="284">
        <f t="shared" si="153"/>
        <v>0.23100712</v>
      </c>
      <c r="D1318" s="250">
        <f t="shared" si="3"/>
        <v>0.23100712</v>
      </c>
      <c r="E1318" s="111">
        <v>25.0</v>
      </c>
      <c r="F1318" s="280">
        <f t="shared" si="75"/>
        <v>5.775178</v>
      </c>
      <c r="G1318" s="48">
        <f t="shared" si="5"/>
        <v>1</v>
      </c>
      <c r="H1318" s="111">
        <f t="shared" si="6"/>
        <v>0</v>
      </c>
      <c r="I1318" s="303">
        <f t="shared" si="143"/>
        <v>0</v>
      </c>
      <c r="J1318" s="49">
        <v>5775178.0</v>
      </c>
      <c r="K1318" s="33">
        <v>2017.0</v>
      </c>
      <c r="L1318" s="254" t="s">
        <v>20</v>
      </c>
      <c r="M1318" s="47"/>
      <c r="N1318" s="47"/>
      <c r="O1318" s="47"/>
      <c r="P1318" s="47">
        <v>28.0</v>
      </c>
      <c r="Q1318" s="33">
        <v>42.0</v>
      </c>
      <c r="R1318" s="49">
        <f t="shared" si="149"/>
        <v>35</v>
      </c>
      <c r="S1318" s="49">
        <v>24.0</v>
      </c>
      <c r="T1318" s="33">
        <v>36.0</v>
      </c>
      <c r="U1318" s="261">
        <f t="shared" si="146"/>
        <v>-12</v>
      </c>
      <c r="V1318" s="268">
        <f t="shared" si="147"/>
        <v>30</v>
      </c>
      <c r="W1318" s="261">
        <f t="shared" si="150"/>
        <v>5</v>
      </c>
      <c r="X1318" s="269" t="s">
        <v>1983</v>
      </c>
      <c r="Y1318" s="269" t="s">
        <v>2582</v>
      </c>
      <c r="Z1318" s="304" t="s">
        <v>1540</v>
      </c>
      <c r="AA1318" s="280">
        <f t="shared" si="80"/>
        <v>2.840246</v>
      </c>
      <c r="AB1318" s="49">
        <v>2840246.0</v>
      </c>
      <c r="AC1318" s="49">
        <v>5775178.0</v>
      </c>
      <c r="AD1318" s="280">
        <f t="shared" si="138"/>
        <v>0</v>
      </c>
      <c r="AE1318" s="261">
        <f t="shared" si="151"/>
        <v>0</v>
      </c>
      <c r="AF1318" s="303">
        <f t="shared" si="154"/>
        <v>0.11360984</v>
      </c>
      <c r="AG1318" s="269"/>
      <c r="AH1318" s="269"/>
      <c r="AI1318" s="305" t="s">
        <v>4871</v>
      </c>
      <c r="AJ1318" s="269"/>
    </row>
    <row r="1319" ht="15.75" customHeight="1">
      <c r="A1319" s="292" t="s">
        <v>2437</v>
      </c>
      <c r="B1319" s="49">
        <f t="shared" si="152"/>
        <v>115.285639</v>
      </c>
      <c r="C1319" s="284">
        <f t="shared" si="153"/>
        <v>4.11734425</v>
      </c>
      <c r="D1319" s="250">
        <f t="shared" si="3"/>
        <v>4.11734425</v>
      </c>
      <c r="E1319" s="111">
        <v>28.0</v>
      </c>
      <c r="F1319" s="280">
        <f t="shared" si="75"/>
        <v>69.585639</v>
      </c>
      <c r="G1319" s="48">
        <f t="shared" si="5"/>
        <v>0.6035932975</v>
      </c>
      <c r="H1319" s="111">
        <f t="shared" si="6"/>
        <v>45.7</v>
      </c>
      <c r="I1319" s="303">
        <f t="shared" si="143"/>
        <v>0.3964067025</v>
      </c>
      <c r="J1319" s="49">
        <v>1.15285639E8</v>
      </c>
      <c r="K1319" s="33">
        <v>2017.0</v>
      </c>
      <c r="L1319" s="254" t="s">
        <v>20</v>
      </c>
      <c r="M1319" s="47"/>
      <c r="N1319" s="47"/>
      <c r="O1319" s="47"/>
      <c r="P1319" s="47">
        <v>28.0</v>
      </c>
      <c r="Q1319" s="33">
        <v>42.0</v>
      </c>
      <c r="R1319" s="49">
        <f t="shared" si="149"/>
        <v>35</v>
      </c>
      <c r="S1319" s="33">
        <v>50.0</v>
      </c>
      <c r="T1319" s="33">
        <v>48.0</v>
      </c>
      <c r="U1319" s="268">
        <f t="shared" si="146"/>
        <v>2</v>
      </c>
      <c r="V1319" s="268">
        <f t="shared" si="147"/>
        <v>49</v>
      </c>
      <c r="W1319" s="261">
        <f t="shared" si="150"/>
        <v>-14</v>
      </c>
      <c r="X1319" s="269" t="s">
        <v>1543</v>
      </c>
      <c r="Y1319" s="269" t="s">
        <v>1543</v>
      </c>
      <c r="Z1319" s="304" t="s">
        <v>1550</v>
      </c>
      <c r="AA1319" s="280">
        <f t="shared" si="80"/>
        <v>16.759161</v>
      </c>
      <c r="AB1319" s="49">
        <v>1.6759161E7</v>
      </c>
      <c r="AC1319" s="49">
        <v>6.9585639E7</v>
      </c>
      <c r="AD1319" s="280">
        <f t="shared" si="138"/>
        <v>45.7</v>
      </c>
      <c r="AE1319" s="261">
        <f t="shared" si="151"/>
        <v>45700000</v>
      </c>
      <c r="AF1319" s="303">
        <f t="shared" si="154"/>
        <v>0.5985414643</v>
      </c>
      <c r="AG1319" s="269"/>
      <c r="AH1319" s="269"/>
      <c r="AI1319" s="305" t="s">
        <v>2438</v>
      </c>
      <c r="AJ1319" s="269"/>
    </row>
    <row r="1320" ht="15.75" customHeight="1">
      <c r="A1320" s="297" t="s">
        <v>3839</v>
      </c>
      <c r="B1320" s="49">
        <f t="shared" si="152"/>
        <v>47.230979</v>
      </c>
      <c r="C1320" s="284">
        <f t="shared" si="153"/>
        <v>1.628654448</v>
      </c>
      <c r="D1320" s="250">
        <f t="shared" si="3"/>
        <v>1.628654448</v>
      </c>
      <c r="E1320" s="111">
        <v>29.0</v>
      </c>
      <c r="F1320" s="280">
        <f t="shared" si="75"/>
        <v>27.780977</v>
      </c>
      <c r="G1320" s="48">
        <f t="shared" si="5"/>
        <v>0.588193969</v>
      </c>
      <c r="H1320" s="111">
        <f t="shared" si="6"/>
        <v>19.450002</v>
      </c>
      <c r="I1320" s="303">
        <f t="shared" si="143"/>
        <v>0.411806031</v>
      </c>
      <c r="J1320" s="49">
        <v>4.7230979E7</v>
      </c>
      <c r="K1320" s="33">
        <v>2017.0</v>
      </c>
      <c r="L1320" s="254" t="s">
        <v>20</v>
      </c>
      <c r="M1320" s="47"/>
      <c r="N1320" s="47"/>
      <c r="O1320" s="47"/>
      <c r="P1320" s="47">
        <v>93.0</v>
      </c>
      <c r="Q1320" s="33">
        <v>78.0</v>
      </c>
      <c r="R1320" s="49">
        <f t="shared" si="149"/>
        <v>85.5</v>
      </c>
      <c r="S1320" s="33">
        <v>76.0</v>
      </c>
      <c r="T1320" s="33">
        <v>68.0</v>
      </c>
      <c r="U1320" s="268">
        <f t="shared" si="146"/>
        <v>8</v>
      </c>
      <c r="V1320" s="268">
        <f t="shared" si="147"/>
        <v>72</v>
      </c>
      <c r="W1320" s="261">
        <f t="shared" si="150"/>
        <v>13.5</v>
      </c>
      <c r="X1320" s="269" t="s">
        <v>1602</v>
      </c>
      <c r="Y1320" s="269" t="s">
        <v>1835</v>
      </c>
      <c r="Z1320" s="304" t="s">
        <v>1540</v>
      </c>
      <c r="AA1320" s="280">
        <f t="shared" si="80"/>
        <v>7.600036</v>
      </c>
      <c r="AB1320" s="49">
        <v>7600036.0</v>
      </c>
      <c r="AC1320" s="49">
        <v>2.7780977E7</v>
      </c>
      <c r="AD1320" s="280">
        <f t="shared" si="138"/>
        <v>19.450002</v>
      </c>
      <c r="AE1320" s="261">
        <f t="shared" si="151"/>
        <v>19450002</v>
      </c>
      <c r="AF1320" s="303">
        <f t="shared" si="154"/>
        <v>0.2620702069</v>
      </c>
      <c r="AG1320" s="269"/>
      <c r="AH1320" s="269"/>
      <c r="AI1320" s="305" t="s">
        <v>3840</v>
      </c>
      <c r="AJ1320" s="269"/>
    </row>
    <row r="1321" ht="15.75" customHeight="1">
      <c r="A1321" s="292" t="s">
        <v>2098</v>
      </c>
      <c r="B1321" s="49">
        <f t="shared" si="152"/>
        <v>176.586701</v>
      </c>
      <c r="C1321" s="284">
        <f t="shared" si="153"/>
        <v>5.886223367</v>
      </c>
      <c r="D1321" s="250">
        <f t="shared" si="3"/>
        <v>5.886223367</v>
      </c>
      <c r="E1321" s="111">
        <v>30.0</v>
      </c>
      <c r="F1321" s="280">
        <f t="shared" si="75"/>
        <v>75.468583</v>
      </c>
      <c r="G1321" s="48">
        <f t="shared" si="5"/>
        <v>0.4273741033</v>
      </c>
      <c r="H1321" s="111">
        <f t="shared" si="6"/>
        <v>101.118118</v>
      </c>
      <c r="I1321" s="303">
        <f t="shared" si="143"/>
        <v>0.5726258967</v>
      </c>
      <c r="J1321" s="49">
        <v>1.76586701E8</v>
      </c>
      <c r="K1321" s="33">
        <v>2017.0</v>
      </c>
      <c r="L1321" s="254" t="s">
        <v>20</v>
      </c>
      <c r="M1321" s="47"/>
      <c r="N1321" s="47"/>
      <c r="O1321" s="47"/>
      <c r="P1321" s="47">
        <v>40.0</v>
      </c>
      <c r="Q1321" s="33">
        <v>47.0</v>
      </c>
      <c r="R1321" s="49">
        <f t="shared" si="149"/>
        <v>43.5</v>
      </c>
      <c r="S1321" s="33">
        <v>69.0</v>
      </c>
      <c r="T1321" s="33">
        <v>64.0</v>
      </c>
      <c r="U1321" s="268">
        <f t="shared" si="146"/>
        <v>5</v>
      </c>
      <c r="V1321" s="268">
        <f t="shared" si="147"/>
        <v>66.5</v>
      </c>
      <c r="W1321" s="261">
        <f t="shared" si="150"/>
        <v>-23</v>
      </c>
      <c r="X1321" s="269" t="s">
        <v>1602</v>
      </c>
      <c r="Y1321" s="269" t="s">
        <v>1835</v>
      </c>
      <c r="Z1321" s="304" t="s">
        <v>1540</v>
      </c>
      <c r="AA1321" s="280">
        <f t="shared" si="80"/>
        <v>21.384504</v>
      </c>
      <c r="AB1321" s="49">
        <v>2.1384504E7</v>
      </c>
      <c r="AC1321" s="49">
        <v>7.5468583E7</v>
      </c>
      <c r="AD1321" s="280">
        <f t="shared" si="138"/>
        <v>101.118118</v>
      </c>
      <c r="AE1321" s="261">
        <f t="shared" si="151"/>
        <v>101118118</v>
      </c>
      <c r="AF1321" s="303">
        <f t="shared" si="154"/>
        <v>0.7128168</v>
      </c>
      <c r="AG1321" s="269"/>
      <c r="AH1321" s="269"/>
      <c r="AI1321" s="305" t="s">
        <v>2099</v>
      </c>
      <c r="AJ1321" s="269"/>
    </row>
    <row r="1322" ht="15.75" customHeight="1">
      <c r="A1322" s="297" t="s">
        <v>2637</v>
      </c>
      <c r="B1322" s="49">
        <f t="shared" si="152"/>
        <v>106.055487</v>
      </c>
      <c r="C1322" s="284">
        <f t="shared" si="153"/>
        <v>3.5351829</v>
      </c>
      <c r="D1322" s="250">
        <f t="shared" si="3"/>
        <v>3.5351829</v>
      </c>
      <c r="E1322" s="111">
        <v>30.0</v>
      </c>
      <c r="F1322" s="280">
        <f t="shared" si="75"/>
        <v>21.85807</v>
      </c>
      <c r="G1322" s="48">
        <f t="shared" si="5"/>
        <v>0.2061003218</v>
      </c>
      <c r="H1322" s="111">
        <f t="shared" si="6"/>
        <v>84.197417</v>
      </c>
      <c r="I1322" s="303">
        <f t="shared" si="143"/>
        <v>0.7938996782</v>
      </c>
      <c r="J1322" s="49">
        <v>1.06055487E8</v>
      </c>
      <c r="K1322" s="33">
        <v>2017.0</v>
      </c>
      <c r="L1322" s="254" t="s">
        <v>20</v>
      </c>
      <c r="M1322" s="47"/>
      <c r="N1322" s="47"/>
      <c r="O1322" s="47"/>
      <c r="P1322" s="47">
        <v>37.0</v>
      </c>
      <c r="Q1322" s="33">
        <v>48.0</v>
      </c>
      <c r="R1322" s="49">
        <f t="shared" si="149"/>
        <v>42.5</v>
      </c>
      <c r="S1322" s="33">
        <v>63.0</v>
      </c>
      <c r="T1322" s="33">
        <v>64.0</v>
      </c>
      <c r="U1322" s="268">
        <f t="shared" si="146"/>
        <v>-1</v>
      </c>
      <c r="V1322" s="268">
        <f t="shared" si="147"/>
        <v>63.5</v>
      </c>
      <c r="W1322" s="261">
        <f t="shared" si="150"/>
        <v>-21</v>
      </c>
      <c r="X1322" s="269" t="s">
        <v>1594</v>
      </c>
      <c r="Y1322" s="269" t="s">
        <v>1594</v>
      </c>
      <c r="Z1322" s="304" t="s">
        <v>1540</v>
      </c>
      <c r="AA1322" s="280">
        <f t="shared" si="80"/>
        <v>4.730038</v>
      </c>
      <c r="AB1322" s="49">
        <v>4730038.0</v>
      </c>
      <c r="AC1322" s="49">
        <v>2.185807E7</v>
      </c>
      <c r="AD1322" s="280">
        <f t="shared" si="138"/>
        <v>84.197417</v>
      </c>
      <c r="AE1322" s="261">
        <f t="shared" si="151"/>
        <v>84197417</v>
      </c>
      <c r="AF1322" s="303">
        <f t="shared" si="154"/>
        <v>0.1576679333</v>
      </c>
      <c r="AG1322" s="269"/>
      <c r="AH1322" s="269"/>
      <c r="AI1322" s="305" t="s">
        <v>2638</v>
      </c>
      <c r="AJ1322" s="269"/>
    </row>
    <row r="1323" ht="15.75" customHeight="1">
      <c r="A1323" s="297" t="s">
        <v>2814</v>
      </c>
      <c r="B1323" s="49">
        <f t="shared" si="152"/>
        <v>95.673925</v>
      </c>
      <c r="C1323" s="284">
        <f t="shared" si="153"/>
        <v>3.189130833</v>
      </c>
      <c r="D1323" s="250">
        <f t="shared" si="3"/>
        <v>3.189130833</v>
      </c>
      <c r="E1323" s="111">
        <v>30.0</v>
      </c>
      <c r="F1323" s="280">
        <f t="shared" si="75"/>
        <v>51.573925</v>
      </c>
      <c r="G1323" s="48">
        <f t="shared" si="5"/>
        <v>0.5390593623</v>
      </c>
      <c r="H1323" s="111">
        <f t="shared" si="6"/>
        <v>44.1</v>
      </c>
      <c r="I1323" s="303">
        <f t="shared" si="143"/>
        <v>0.4609406377</v>
      </c>
      <c r="J1323" s="49">
        <v>9.5673925E7</v>
      </c>
      <c r="K1323" s="33">
        <v>2017.0</v>
      </c>
      <c r="L1323" s="254" t="s">
        <v>20</v>
      </c>
      <c r="M1323" s="47"/>
      <c r="N1323" s="47"/>
      <c r="O1323" s="47"/>
      <c r="P1323" s="47">
        <v>76.0</v>
      </c>
      <c r="Q1323" s="33">
        <v>63.0</v>
      </c>
      <c r="R1323" s="49">
        <f t="shared" si="149"/>
        <v>69.5</v>
      </c>
      <c r="S1323" s="33">
        <v>65.0</v>
      </c>
      <c r="T1323" s="33">
        <v>66.0</v>
      </c>
      <c r="U1323" s="268">
        <f t="shared" si="146"/>
        <v>-1</v>
      </c>
      <c r="V1323" s="268">
        <f t="shared" si="147"/>
        <v>65.5</v>
      </c>
      <c r="W1323" s="261">
        <f t="shared" si="150"/>
        <v>4</v>
      </c>
      <c r="X1323" s="270" t="s">
        <v>1527</v>
      </c>
      <c r="Y1323" s="269" t="s">
        <v>1527</v>
      </c>
      <c r="Z1323" s="304" t="s">
        <v>1534</v>
      </c>
      <c r="AA1323" s="280">
        <f t="shared" si="80"/>
        <v>18.28642</v>
      </c>
      <c r="AB1323" s="49">
        <v>1.828642E7</v>
      </c>
      <c r="AC1323" s="49">
        <v>5.1573925E7</v>
      </c>
      <c r="AD1323" s="280">
        <f t="shared" si="138"/>
        <v>44.1</v>
      </c>
      <c r="AE1323" s="261">
        <f t="shared" si="151"/>
        <v>44100000</v>
      </c>
      <c r="AF1323" s="303">
        <f t="shared" si="154"/>
        <v>0.6095473333</v>
      </c>
      <c r="AG1323" s="269"/>
      <c r="AH1323" s="269"/>
      <c r="AI1323" s="305" t="s">
        <v>2815</v>
      </c>
      <c r="AJ1323" s="269"/>
    </row>
    <row r="1324" ht="15.75" customHeight="1">
      <c r="A1324" s="297" t="s">
        <v>3972</v>
      </c>
      <c r="B1324" s="49">
        <f t="shared" si="152"/>
        <v>44.516999</v>
      </c>
      <c r="C1324" s="284">
        <f t="shared" si="153"/>
        <v>1.483899967</v>
      </c>
      <c r="D1324" s="250">
        <f t="shared" si="3"/>
        <v>1.483899967</v>
      </c>
      <c r="E1324" s="111">
        <v>30.0</v>
      </c>
      <c r="F1324" s="280">
        <f t="shared" si="75"/>
        <v>17.800004</v>
      </c>
      <c r="G1324" s="48">
        <f t="shared" si="5"/>
        <v>0.3998473482</v>
      </c>
      <c r="H1324" s="111">
        <f t="shared" si="6"/>
        <v>26.716995</v>
      </c>
      <c r="I1324" s="303">
        <f t="shared" si="143"/>
        <v>0.6001526518</v>
      </c>
      <c r="J1324" s="49">
        <v>4.4516999E7</v>
      </c>
      <c r="K1324" s="33">
        <v>2017.0</v>
      </c>
      <c r="L1324" s="254" t="s">
        <v>20</v>
      </c>
      <c r="M1324" s="47"/>
      <c r="N1324" s="47"/>
      <c r="O1324" s="47"/>
      <c r="P1324" s="47">
        <v>68.0</v>
      </c>
      <c r="Q1324" s="33">
        <v>74.0</v>
      </c>
      <c r="R1324" s="49">
        <f t="shared" si="149"/>
        <v>71</v>
      </c>
      <c r="S1324" s="33">
        <v>50.0</v>
      </c>
      <c r="T1324" s="33">
        <v>69.0</v>
      </c>
      <c r="U1324" s="268">
        <f t="shared" si="146"/>
        <v>-19</v>
      </c>
      <c r="V1324" s="268">
        <f t="shared" si="147"/>
        <v>59.5</v>
      </c>
      <c r="W1324" s="261">
        <f t="shared" si="150"/>
        <v>11.5</v>
      </c>
      <c r="X1324" s="269" t="s">
        <v>1565</v>
      </c>
      <c r="Y1324" s="269" t="s">
        <v>1565</v>
      </c>
      <c r="Z1324" s="304" t="s">
        <v>1540</v>
      </c>
      <c r="AA1324" s="280">
        <f t="shared" si="80"/>
        <v>7.534673</v>
      </c>
      <c r="AB1324" s="49">
        <v>7534673.0</v>
      </c>
      <c r="AC1324" s="49">
        <v>1.7800004E7</v>
      </c>
      <c r="AD1324" s="280">
        <f t="shared" si="138"/>
        <v>26.716995</v>
      </c>
      <c r="AE1324" s="261">
        <f t="shared" si="151"/>
        <v>26716995</v>
      </c>
      <c r="AF1324" s="303">
        <f t="shared" si="154"/>
        <v>0.2511557667</v>
      </c>
      <c r="AG1324" s="269"/>
      <c r="AH1324" s="269"/>
      <c r="AI1324" s="305" t="s">
        <v>3973</v>
      </c>
      <c r="AJ1324" s="269"/>
    </row>
    <row r="1325" ht="15.75" customHeight="1">
      <c r="A1325" s="297" t="s">
        <v>4303</v>
      </c>
      <c r="B1325" s="49">
        <f t="shared" si="152"/>
        <v>32.760326</v>
      </c>
      <c r="C1325" s="284">
        <f t="shared" si="153"/>
        <v>1.092010867</v>
      </c>
      <c r="D1325" s="250">
        <f t="shared" si="3"/>
        <v>1.092010867</v>
      </c>
      <c r="E1325" s="111">
        <v>30.0</v>
      </c>
      <c r="F1325" s="280">
        <f t="shared" si="75"/>
        <v>20.783704</v>
      </c>
      <c r="G1325" s="48">
        <f t="shared" si="5"/>
        <v>0.6344168858</v>
      </c>
      <c r="H1325" s="111">
        <f t="shared" si="6"/>
        <v>11.976622</v>
      </c>
      <c r="I1325" s="303">
        <f t="shared" si="143"/>
        <v>0.3655831142</v>
      </c>
      <c r="J1325" s="49">
        <v>3.2760326E7</v>
      </c>
      <c r="K1325" s="33">
        <v>2017.0</v>
      </c>
      <c r="L1325" s="254" t="s">
        <v>20</v>
      </c>
      <c r="M1325" s="47"/>
      <c r="N1325" s="47"/>
      <c r="O1325" s="47"/>
      <c r="P1325" s="47">
        <v>23.0</v>
      </c>
      <c r="Q1325" s="33">
        <v>34.0</v>
      </c>
      <c r="R1325" s="49">
        <f t="shared" si="149"/>
        <v>28.5</v>
      </c>
      <c r="S1325" s="33">
        <v>38.0</v>
      </c>
      <c r="T1325" s="33">
        <v>43.0</v>
      </c>
      <c r="U1325" s="268">
        <f t="shared" si="146"/>
        <v>-5</v>
      </c>
      <c r="V1325" s="268">
        <f t="shared" si="147"/>
        <v>40.5</v>
      </c>
      <c r="W1325" s="261">
        <f t="shared" si="150"/>
        <v>-12</v>
      </c>
      <c r="X1325" s="269" t="s">
        <v>1983</v>
      </c>
      <c r="Y1325" s="269" t="s">
        <v>2043</v>
      </c>
      <c r="Z1325" s="257" t="s">
        <v>1567</v>
      </c>
      <c r="AA1325" s="280">
        <f t="shared" si="80"/>
        <v>8.344128</v>
      </c>
      <c r="AB1325" s="49">
        <v>8344128.0</v>
      </c>
      <c r="AC1325" s="49">
        <v>2.0783704E7</v>
      </c>
      <c r="AD1325" s="280">
        <f t="shared" si="138"/>
        <v>11.976622</v>
      </c>
      <c r="AE1325" s="261">
        <f t="shared" si="151"/>
        <v>11976622</v>
      </c>
      <c r="AF1325" s="303">
        <f t="shared" si="154"/>
        <v>0.2781376</v>
      </c>
      <c r="AG1325" s="269"/>
      <c r="AH1325" s="269"/>
      <c r="AI1325" s="305" t="s">
        <v>4304</v>
      </c>
      <c r="AJ1325" s="269"/>
    </row>
    <row r="1326" ht="15.75" customHeight="1">
      <c r="A1326" s="297" t="s">
        <v>4716</v>
      </c>
      <c r="B1326" s="49">
        <f t="shared" si="152"/>
        <v>14.793385</v>
      </c>
      <c r="C1326" s="284">
        <f t="shared" si="153"/>
        <v>0.4931128333</v>
      </c>
      <c r="D1326" s="250">
        <f t="shared" si="3"/>
        <v>0.4931128333</v>
      </c>
      <c r="E1326" s="111">
        <v>30.0</v>
      </c>
      <c r="F1326" s="280">
        <f t="shared" si="75"/>
        <v>7.885294</v>
      </c>
      <c r="G1326" s="48">
        <f t="shared" si="5"/>
        <v>0.5330283772</v>
      </c>
      <c r="H1326" s="111">
        <f t="shared" si="6"/>
        <v>6.908091</v>
      </c>
      <c r="I1326" s="303">
        <f t="shared" si="143"/>
        <v>0.4669716228</v>
      </c>
      <c r="J1326" s="49">
        <v>1.4793385E7</v>
      </c>
      <c r="K1326" s="33">
        <v>2017.0</v>
      </c>
      <c r="L1326" s="254" t="s">
        <v>20</v>
      </c>
      <c r="M1326" s="47"/>
      <c r="N1326" s="47"/>
      <c r="O1326" s="47"/>
      <c r="P1326" s="47">
        <v>16.0</v>
      </c>
      <c r="Q1326" s="33">
        <v>33.0</v>
      </c>
      <c r="R1326" s="49">
        <f t="shared" si="149"/>
        <v>24.5</v>
      </c>
      <c r="S1326" s="49">
        <v>55.0</v>
      </c>
      <c r="T1326" s="33">
        <v>44.0</v>
      </c>
      <c r="U1326" s="261">
        <f t="shared" si="146"/>
        <v>11</v>
      </c>
      <c r="V1326" s="268">
        <f t="shared" si="147"/>
        <v>49.5</v>
      </c>
      <c r="W1326" s="261">
        <f t="shared" si="150"/>
        <v>-25</v>
      </c>
      <c r="X1326" s="257" t="s">
        <v>1629</v>
      </c>
      <c r="Y1326" s="269" t="s">
        <v>4717</v>
      </c>
      <c r="Z1326" s="304" t="s">
        <v>1540</v>
      </c>
      <c r="AA1326" s="280">
        <f t="shared" si="80"/>
        <v>3.775596</v>
      </c>
      <c r="AB1326" s="49">
        <v>3775596.0</v>
      </c>
      <c r="AC1326" s="49">
        <v>7885294.0</v>
      </c>
      <c r="AD1326" s="280">
        <f t="shared" si="138"/>
        <v>6.908091</v>
      </c>
      <c r="AE1326" s="261">
        <f t="shared" si="151"/>
        <v>6908091</v>
      </c>
      <c r="AF1326" s="303">
        <f t="shared" si="154"/>
        <v>0.1258532</v>
      </c>
      <c r="AG1326" s="269"/>
      <c r="AH1326" s="269"/>
      <c r="AI1326" s="305" t="s">
        <v>4718</v>
      </c>
      <c r="AJ1326" s="269"/>
    </row>
    <row r="1327" ht="15.75" customHeight="1">
      <c r="A1327" s="297" t="s">
        <v>4832</v>
      </c>
      <c r="B1327" s="49">
        <f t="shared" si="152"/>
        <v>8.58041</v>
      </c>
      <c r="C1327" s="284">
        <f t="shared" si="153"/>
        <v>0.2860136667</v>
      </c>
      <c r="D1327" s="250">
        <f t="shared" si="3"/>
        <v>0.2860136667</v>
      </c>
      <c r="E1327" s="111">
        <v>30.0</v>
      </c>
      <c r="F1327" s="280">
        <f t="shared" si="75"/>
        <v>8.58041</v>
      </c>
      <c r="G1327" s="48">
        <f t="shared" si="5"/>
        <v>1</v>
      </c>
      <c r="H1327" s="111">
        <f t="shared" si="6"/>
        <v>0</v>
      </c>
      <c r="I1327" s="303">
        <f t="shared" si="143"/>
        <v>0</v>
      </c>
      <c r="J1327" s="49">
        <v>8580410.0</v>
      </c>
      <c r="K1327" s="33">
        <v>2017.0</v>
      </c>
      <c r="L1327" s="254" t="s">
        <v>20</v>
      </c>
      <c r="M1327" s="47"/>
      <c r="N1327" s="47"/>
      <c r="O1327" s="47"/>
      <c r="P1327" s="47">
        <v>87.0</v>
      </c>
      <c r="Q1327" s="33">
        <v>78.0</v>
      </c>
      <c r="R1327" s="49">
        <f t="shared" si="149"/>
        <v>82.5</v>
      </c>
      <c r="S1327" s="33">
        <v>57.0</v>
      </c>
      <c r="T1327" s="33">
        <v>69.0</v>
      </c>
      <c r="U1327" s="268">
        <f t="shared" si="146"/>
        <v>-12</v>
      </c>
      <c r="V1327" s="268">
        <f t="shared" si="147"/>
        <v>63</v>
      </c>
      <c r="W1327" s="261">
        <f t="shared" si="150"/>
        <v>19.5</v>
      </c>
      <c r="X1327" s="269" t="s">
        <v>1602</v>
      </c>
      <c r="Y1327" s="269" t="s">
        <v>2054</v>
      </c>
      <c r="Z1327" s="270" t="s">
        <v>1577</v>
      </c>
      <c r="AA1327" s="280">
        <f t="shared" si="80"/>
        <v>0.110175</v>
      </c>
      <c r="AB1327" s="49">
        <v>110175.0</v>
      </c>
      <c r="AC1327" s="49">
        <v>8580410.0</v>
      </c>
      <c r="AD1327" s="280">
        <f t="shared" si="138"/>
        <v>0</v>
      </c>
      <c r="AE1327" s="261">
        <f t="shared" si="151"/>
        <v>0</v>
      </c>
      <c r="AF1327" s="303">
        <f t="shared" si="154"/>
        <v>0.0036725</v>
      </c>
      <c r="AG1327" s="269"/>
      <c r="AH1327" s="269"/>
      <c r="AI1327" s="305" t="s">
        <v>4833</v>
      </c>
      <c r="AJ1327" s="269"/>
    </row>
    <row r="1328" ht="15.75" customHeight="1">
      <c r="A1328" s="297" t="s">
        <v>4883</v>
      </c>
      <c r="B1328" s="49">
        <f t="shared" si="152"/>
        <v>5.989927</v>
      </c>
      <c r="C1328" s="284">
        <f t="shared" si="153"/>
        <v>0.1996642333</v>
      </c>
      <c r="D1328" s="250">
        <f t="shared" si="3"/>
        <v>0.1996642333</v>
      </c>
      <c r="E1328" s="111">
        <v>30.0</v>
      </c>
      <c r="F1328" s="280">
        <f t="shared" si="75"/>
        <v>4.211129</v>
      </c>
      <c r="G1328" s="48">
        <f t="shared" si="5"/>
        <v>0.7030351121</v>
      </c>
      <c r="H1328" s="111">
        <f t="shared" si="6"/>
        <v>1.778798</v>
      </c>
      <c r="I1328" s="303">
        <f t="shared" si="143"/>
        <v>0.2969648879</v>
      </c>
      <c r="J1328" s="49">
        <v>5989927.0</v>
      </c>
      <c r="K1328" s="33">
        <v>2017.0</v>
      </c>
      <c r="L1328" s="254" t="s">
        <v>20</v>
      </c>
      <c r="M1328" s="47"/>
      <c r="N1328" s="47"/>
      <c r="O1328" s="47"/>
      <c r="P1328" s="47">
        <v>94.0</v>
      </c>
      <c r="Q1328" s="33">
        <v>76.0</v>
      </c>
      <c r="R1328" s="49">
        <f t="shared" si="149"/>
        <v>85</v>
      </c>
      <c r="S1328" s="33">
        <v>86.0</v>
      </c>
      <c r="T1328" s="33">
        <v>76.0</v>
      </c>
      <c r="U1328" s="268">
        <f t="shared" si="146"/>
        <v>10</v>
      </c>
      <c r="V1328" s="268">
        <f t="shared" si="147"/>
        <v>81</v>
      </c>
      <c r="W1328" s="261">
        <f t="shared" si="150"/>
        <v>4</v>
      </c>
      <c r="X1328" s="269" t="s">
        <v>1565</v>
      </c>
      <c r="Y1328" s="269" t="s">
        <v>1565</v>
      </c>
      <c r="Z1328" s="270" t="s">
        <v>1577</v>
      </c>
      <c r="AA1328" s="280">
        <f t="shared" si="80"/>
        <v>1.61104</v>
      </c>
      <c r="AB1328" s="49">
        <v>1611040.0</v>
      </c>
      <c r="AC1328" s="49">
        <v>4211129.0</v>
      </c>
      <c r="AD1328" s="280">
        <f t="shared" si="138"/>
        <v>1.778798</v>
      </c>
      <c r="AE1328" s="261">
        <f t="shared" si="151"/>
        <v>1778798</v>
      </c>
      <c r="AF1328" s="303">
        <f t="shared" si="154"/>
        <v>0.05370133333</v>
      </c>
      <c r="AG1328" s="269"/>
      <c r="AH1328" s="269"/>
      <c r="AI1328" s="305" t="s">
        <v>4884</v>
      </c>
      <c r="AJ1328" s="269"/>
    </row>
    <row r="1329" ht="15.75" customHeight="1">
      <c r="A1329" s="297" t="s">
        <v>4872</v>
      </c>
      <c r="B1329" s="49">
        <f t="shared" si="152"/>
        <v>6.901965</v>
      </c>
      <c r="C1329" s="284">
        <f t="shared" si="153"/>
        <v>0.2226440323</v>
      </c>
      <c r="D1329" s="250">
        <f t="shared" si="3"/>
        <v>0.2226440323</v>
      </c>
      <c r="E1329" s="111">
        <v>31.0</v>
      </c>
      <c r="F1329" s="280">
        <f t="shared" si="75"/>
        <v>6.901965</v>
      </c>
      <c r="G1329" s="48">
        <f t="shared" si="5"/>
        <v>1</v>
      </c>
      <c r="H1329" s="111">
        <f t="shared" si="6"/>
        <v>0</v>
      </c>
      <c r="I1329" s="303">
        <f t="shared" si="143"/>
        <v>0</v>
      </c>
      <c r="J1329" s="49">
        <v>6901965.0</v>
      </c>
      <c r="K1329" s="33">
        <v>2017.0</v>
      </c>
      <c r="L1329" s="254" t="s">
        <v>20</v>
      </c>
      <c r="M1329" s="47"/>
      <c r="N1329" s="47"/>
      <c r="O1329" s="47"/>
      <c r="P1329" s="47">
        <v>23.0</v>
      </c>
      <c r="Q1329" s="33">
        <v>35.0</v>
      </c>
      <c r="R1329" s="49">
        <f t="shared" si="149"/>
        <v>29</v>
      </c>
      <c r="S1329" s="49">
        <v>72.0</v>
      </c>
      <c r="T1329" s="33">
        <v>45.0</v>
      </c>
      <c r="U1329" s="261">
        <f t="shared" si="146"/>
        <v>27</v>
      </c>
      <c r="V1329" s="268">
        <f t="shared" si="147"/>
        <v>58.5</v>
      </c>
      <c r="W1329" s="261">
        <f t="shared" si="150"/>
        <v>-29.5</v>
      </c>
      <c r="X1329" s="269" t="s">
        <v>1602</v>
      </c>
      <c r="Y1329" s="269" t="s">
        <v>1602</v>
      </c>
      <c r="Z1329" s="304" t="s">
        <v>1540</v>
      </c>
      <c r="AA1329" s="280">
        <f t="shared" si="80"/>
        <v>2.70243</v>
      </c>
      <c r="AB1329" s="49">
        <v>2702430.0</v>
      </c>
      <c r="AC1329" s="49">
        <v>6901965.0</v>
      </c>
      <c r="AD1329" s="280">
        <f t="shared" si="138"/>
        <v>0</v>
      </c>
      <c r="AE1329" s="261">
        <f t="shared" si="151"/>
        <v>0</v>
      </c>
      <c r="AF1329" s="303">
        <f t="shared" si="154"/>
        <v>0.08717516129</v>
      </c>
      <c r="AG1329" s="269"/>
      <c r="AH1329" s="269"/>
      <c r="AI1329" s="305" t="s">
        <v>4873</v>
      </c>
      <c r="AJ1329" s="269"/>
    </row>
    <row r="1330" ht="15.75" customHeight="1">
      <c r="A1330" s="297" t="s">
        <v>3569</v>
      </c>
      <c r="B1330" s="49">
        <f t="shared" si="152"/>
        <v>66.167951</v>
      </c>
      <c r="C1330" s="284">
        <f t="shared" si="153"/>
        <v>2.005089424</v>
      </c>
      <c r="D1330" s="250">
        <f t="shared" si="3"/>
        <v>2.005089424</v>
      </c>
      <c r="E1330" s="111">
        <v>33.0</v>
      </c>
      <c r="F1330" s="280">
        <f t="shared" si="75"/>
        <v>36.249674</v>
      </c>
      <c r="G1330" s="48">
        <f t="shared" si="5"/>
        <v>0.5478433812</v>
      </c>
      <c r="H1330" s="111">
        <f t="shared" si="6"/>
        <v>29.918277</v>
      </c>
      <c r="I1330" s="303">
        <f t="shared" si="143"/>
        <v>0.4521566188</v>
      </c>
      <c r="J1330" s="49">
        <v>6.6167951E7</v>
      </c>
      <c r="K1330" s="33">
        <v>2017.0</v>
      </c>
      <c r="L1330" s="254" t="s">
        <v>20</v>
      </c>
      <c r="M1330" s="47"/>
      <c r="N1330" s="47"/>
      <c r="O1330" s="47"/>
      <c r="P1330" s="47">
        <v>34.0</v>
      </c>
      <c r="Q1330" s="33">
        <v>45.0</v>
      </c>
      <c r="R1330" s="49">
        <f t="shared" si="149"/>
        <v>39.5</v>
      </c>
      <c r="S1330" s="33">
        <v>64.0</v>
      </c>
      <c r="T1330" s="33">
        <v>60.0</v>
      </c>
      <c r="U1330" s="268">
        <f t="shared" si="146"/>
        <v>4</v>
      </c>
      <c r="V1330" s="268">
        <f t="shared" si="147"/>
        <v>62</v>
      </c>
      <c r="W1330" s="261">
        <f t="shared" si="150"/>
        <v>-22.5</v>
      </c>
      <c r="X1330" s="269" t="s">
        <v>1602</v>
      </c>
      <c r="Y1330" s="269" t="s">
        <v>2054</v>
      </c>
      <c r="Z1330" s="304" t="s">
        <v>1534</v>
      </c>
      <c r="AA1330" s="280">
        <f t="shared" si="80"/>
        <v>14.846778</v>
      </c>
      <c r="AB1330" s="49">
        <v>1.4846778E7</v>
      </c>
      <c r="AC1330" s="49">
        <v>3.6249674E7</v>
      </c>
      <c r="AD1330" s="280">
        <f t="shared" si="138"/>
        <v>29.918277</v>
      </c>
      <c r="AE1330" s="261">
        <f t="shared" si="151"/>
        <v>29918277</v>
      </c>
      <c r="AF1330" s="303">
        <f t="shared" si="154"/>
        <v>0.4499023636</v>
      </c>
      <c r="AG1330" s="269"/>
      <c r="AH1330" s="269"/>
      <c r="AI1330" s="305" t="s">
        <v>3570</v>
      </c>
      <c r="AJ1330" s="269"/>
    </row>
    <row r="1331" ht="15.75" customHeight="1">
      <c r="A1331" s="292" t="s">
        <v>2011</v>
      </c>
      <c r="B1331" s="49">
        <f t="shared" si="152"/>
        <v>226.945087</v>
      </c>
      <c r="C1331" s="284">
        <f t="shared" si="153"/>
        <v>6.6748555</v>
      </c>
      <c r="D1331" s="250">
        <f t="shared" si="3"/>
        <v>6.6748555</v>
      </c>
      <c r="E1331" s="111">
        <v>34.0</v>
      </c>
      <c r="F1331" s="280">
        <f t="shared" si="75"/>
        <v>107.825862</v>
      </c>
      <c r="G1331" s="48">
        <f t="shared" si="5"/>
        <v>0.4751187321</v>
      </c>
      <c r="H1331" s="111">
        <f t="shared" si="6"/>
        <v>119.119225</v>
      </c>
      <c r="I1331" s="303">
        <f t="shared" si="143"/>
        <v>0.5248812679</v>
      </c>
      <c r="J1331" s="49">
        <v>2.26945087E8</v>
      </c>
      <c r="K1331" s="33">
        <v>2017.0</v>
      </c>
      <c r="L1331" s="254" t="s">
        <v>20</v>
      </c>
      <c r="M1331" s="47"/>
      <c r="N1331" s="47"/>
      <c r="O1331" s="47"/>
      <c r="P1331" s="47">
        <v>93.0</v>
      </c>
      <c r="Q1331" s="33">
        <v>86.0</v>
      </c>
      <c r="R1331" s="49">
        <f t="shared" si="149"/>
        <v>89.5</v>
      </c>
      <c r="S1331" s="33">
        <v>86.0</v>
      </c>
      <c r="T1331" s="33">
        <v>79.0</v>
      </c>
      <c r="U1331" s="268">
        <f t="shared" si="146"/>
        <v>7</v>
      </c>
      <c r="V1331" s="268">
        <f t="shared" si="147"/>
        <v>82.5</v>
      </c>
      <c r="W1331" s="261">
        <f t="shared" si="150"/>
        <v>7</v>
      </c>
      <c r="X1331" s="269" t="s">
        <v>1602</v>
      </c>
      <c r="Y1331" s="269" t="s">
        <v>2012</v>
      </c>
      <c r="Z1331" s="304" t="s">
        <v>1540</v>
      </c>
      <c r="AA1331" s="280">
        <f t="shared" si="80"/>
        <v>20.55332</v>
      </c>
      <c r="AB1331" s="49">
        <v>2.055332E7</v>
      </c>
      <c r="AC1331" s="49">
        <v>1.07825862E8</v>
      </c>
      <c r="AD1331" s="280">
        <f t="shared" si="138"/>
        <v>119.119225</v>
      </c>
      <c r="AE1331" s="261">
        <f t="shared" si="151"/>
        <v>119119225</v>
      </c>
      <c r="AF1331" s="303">
        <f t="shared" si="154"/>
        <v>0.6045094118</v>
      </c>
      <c r="AG1331" s="269"/>
      <c r="AH1331" s="269"/>
      <c r="AI1331" s="305" t="s">
        <v>2013</v>
      </c>
      <c r="AJ1331" s="269"/>
    </row>
    <row r="1332" ht="15.75" customHeight="1">
      <c r="A1332" s="297" t="s">
        <v>4714</v>
      </c>
      <c r="B1332" s="49">
        <f t="shared" si="152"/>
        <v>16.790139</v>
      </c>
      <c r="C1332" s="284">
        <f t="shared" si="153"/>
        <v>0.4938276176</v>
      </c>
      <c r="D1332" s="250">
        <f t="shared" si="3"/>
        <v>0.4938276176</v>
      </c>
      <c r="E1332" s="111">
        <v>34.0</v>
      </c>
      <c r="F1332" s="280">
        <f t="shared" si="75"/>
        <v>16.790139</v>
      </c>
      <c r="G1332" s="48">
        <f t="shared" si="5"/>
        <v>1</v>
      </c>
      <c r="H1332" s="111">
        <f t="shared" si="6"/>
        <v>0</v>
      </c>
      <c r="I1332" s="303">
        <f t="shared" si="143"/>
        <v>0</v>
      </c>
      <c r="J1332" s="49">
        <v>1.6790139E7</v>
      </c>
      <c r="K1332" s="33">
        <v>2017.0</v>
      </c>
      <c r="L1332" s="254" t="s">
        <v>20</v>
      </c>
      <c r="M1332" s="47"/>
      <c r="N1332" s="47"/>
      <c r="O1332" s="47"/>
      <c r="P1332" s="47">
        <v>83.0</v>
      </c>
      <c r="Q1332" s="33">
        <v>78.0</v>
      </c>
      <c r="R1332" s="49">
        <f t="shared" si="149"/>
        <v>80.5</v>
      </c>
      <c r="S1332" s="33">
        <v>80.0</v>
      </c>
      <c r="T1332" s="33">
        <v>62.0</v>
      </c>
      <c r="U1332" s="268">
        <f t="shared" si="146"/>
        <v>18</v>
      </c>
      <c r="V1332" s="268">
        <f t="shared" si="147"/>
        <v>71</v>
      </c>
      <c r="W1332" s="261">
        <f t="shared" si="150"/>
        <v>9.5</v>
      </c>
      <c r="X1332" s="269" t="s">
        <v>1983</v>
      </c>
      <c r="Y1332" s="269" t="s">
        <v>2043</v>
      </c>
      <c r="Z1332" s="304" t="s">
        <v>1577</v>
      </c>
      <c r="AA1332" s="280">
        <f t="shared" si="80"/>
        <v>0.35019</v>
      </c>
      <c r="AB1332" s="49">
        <v>350190.0</v>
      </c>
      <c r="AC1332" s="49">
        <v>1.6790139E7</v>
      </c>
      <c r="AD1332" s="280">
        <f t="shared" si="138"/>
        <v>0</v>
      </c>
      <c r="AE1332" s="261">
        <f t="shared" si="151"/>
        <v>0</v>
      </c>
      <c r="AF1332" s="303">
        <f t="shared" si="154"/>
        <v>0.01029970588</v>
      </c>
      <c r="AG1332" s="269"/>
      <c r="AH1332" s="269"/>
      <c r="AI1332" s="305" t="s">
        <v>4715</v>
      </c>
      <c r="AJ1332" s="269"/>
    </row>
    <row r="1333" ht="15.75" customHeight="1">
      <c r="A1333" s="292" t="s">
        <v>443</v>
      </c>
      <c r="B1333" s="49">
        <f t="shared" si="152"/>
        <v>695.675366</v>
      </c>
      <c r="C1333" s="284">
        <f t="shared" si="153"/>
        <v>19.87643903</v>
      </c>
      <c r="D1333" s="250">
        <f t="shared" si="3"/>
        <v>19.87643903</v>
      </c>
      <c r="E1333" s="111">
        <v>35.0</v>
      </c>
      <c r="F1333" s="280">
        <f t="shared" si="75"/>
        <v>327.475366</v>
      </c>
      <c r="G1333" s="48">
        <f t="shared" si="5"/>
        <v>0.4707301451</v>
      </c>
      <c r="H1333" s="111">
        <f t="shared" si="6"/>
        <v>368.2</v>
      </c>
      <c r="I1333" s="303">
        <f t="shared" si="143"/>
        <v>0.5292698549</v>
      </c>
      <c r="J1333" s="49">
        <v>6.95675366E8</v>
      </c>
      <c r="K1333" s="33">
        <v>2017.0</v>
      </c>
      <c r="L1333" s="254" t="s">
        <v>20</v>
      </c>
      <c r="M1333" s="47"/>
      <c r="N1333" s="47"/>
      <c r="O1333" s="47"/>
      <c r="P1333" s="47">
        <v>85.0</v>
      </c>
      <c r="Q1333" s="33">
        <v>70.0</v>
      </c>
      <c r="R1333" s="49">
        <f t="shared" si="149"/>
        <v>77.5</v>
      </c>
      <c r="S1333" s="33">
        <v>85.0</v>
      </c>
      <c r="T1333" s="33">
        <v>80.0</v>
      </c>
      <c r="U1333" s="268">
        <f t="shared" si="146"/>
        <v>5</v>
      </c>
      <c r="V1333" s="268">
        <f t="shared" si="147"/>
        <v>82.5</v>
      </c>
      <c r="W1333" s="261">
        <f t="shared" si="150"/>
        <v>-5</v>
      </c>
      <c r="X1333" s="269" t="s">
        <v>1395</v>
      </c>
      <c r="Y1333" s="269" t="s">
        <v>1395</v>
      </c>
      <c r="Z1333" s="304" t="s">
        <v>1534</v>
      </c>
      <c r="AA1333" s="280">
        <f t="shared" si="80"/>
        <v>123.403419</v>
      </c>
      <c r="AB1333" s="49">
        <v>1.23403419E8</v>
      </c>
      <c r="AC1333" s="49">
        <v>3.27475366E8</v>
      </c>
      <c r="AD1333" s="280">
        <f t="shared" si="138"/>
        <v>368.2</v>
      </c>
      <c r="AE1333" s="261">
        <f t="shared" si="151"/>
        <v>368200000</v>
      </c>
      <c r="AF1333" s="303">
        <f t="shared" si="154"/>
        <v>3.525811971</v>
      </c>
      <c r="AG1333" s="269"/>
      <c r="AH1333" s="269"/>
      <c r="AI1333" s="305" t="s">
        <v>1665</v>
      </c>
      <c r="AJ1333" s="269"/>
    </row>
    <row r="1334" ht="15.75" customHeight="1">
      <c r="A1334" s="297" t="s">
        <v>2480</v>
      </c>
      <c r="B1334" s="49">
        <f t="shared" si="152"/>
        <v>139.229815</v>
      </c>
      <c r="C1334" s="284">
        <f t="shared" si="153"/>
        <v>3.977994714</v>
      </c>
      <c r="D1334" s="250">
        <f t="shared" si="3"/>
        <v>3.977994714</v>
      </c>
      <c r="E1334" s="111">
        <v>35.0</v>
      </c>
      <c r="F1334" s="280">
        <f t="shared" si="75"/>
        <v>34.329815</v>
      </c>
      <c r="G1334" s="48">
        <f t="shared" si="5"/>
        <v>0.2465694219</v>
      </c>
      <c r="H1334" s="111">
        <f t="shared" si="6"/>
        <v>104.9</v>
      </c>
      <c r="I1334" s="303">
        <f t="shared" si="143"/>
        <v>0.7534305781</v>
      </c>
      <c r="J1334" s="49">
        <v>1.39229815E8</v>
      </c>
      <c r="K1334" s="33">
        <v>2017.0</v>
      </c>
      <c r="L1334" s="254" t="s">
        <v>20</v>
      </c>
      <c r="M1334" s="47"/>
      <c r="N1334" s="47"/>
      <c r="O1334" s="47"/>
      <c r="P1334" s="47">
        <v>61.0</v>
      </c>
      <c r="Q1334" s="33">
        <v>55.0</v>
      </c>
      <c r="R1334" s="49">
        <f t="shared" si="149"/>
        <v>58</v>
      </c>
      <c r="S1334" s="33">
        <v>75.0</v>
      </c>
      <c r="T1334" s="33">
        <v>70.0</v>
      </c>
      <c r="U1334" s="268">
        <f t="shared" si="146"/>
        <v>5</v>
      </c>
      <c r="V1334" s="268">
        <f t="shared" si="147"/>
        <v>72.5</v>
      </c>
      <c r="W1334" s="261">
        <f t="shared" si="150"/>
        <v>-14.5</v>
      </c>
      <c r="X1334" s="269" t="s">
        <v>1602</v>
      </c>
      <c r="Y1334" s="269" t="s">
        <v>2182</v>
      </c>
      <c r="Z1334" s="304" t="s">
        <v>1534</v>
      </c>
      <c r="AA1334" s="280">
        <f t="shared" si="80"/>
        <v>13.113024</v>
      </c>
      <c r="AB1334" s="49">
        <v>1.3113024E7</v>
      </c>
      <c r="AC1334" s="49">
        <v>3.4329815E7</v>
      </c>
      <c r="AD1334" s="280">
        <f t="shared" si="138"/>
        <v>104.9</v>
      </c>
      <c r="AE1334" s="261">
        <f t="shared" si="151"/>
        <v>104900000</v>
      </c>
      <c r="AF1334" s="303">
        <f t="shared" si="154"/>
        <v>0.3746578286</v>
      </c>
      <c r="AG1334" s="269"/>
      <c r="AH1334" s="269"/>
      <c r="AI1334" s="269" t="s">
        <v>1530</v>
      </c>
      <c r="AJ1334" s="269"/>
    </row>
    <row r="1335" ht="15.75" customHeight="1">
      <c r="A1335" s="297" t="s">
        <v>3326</v>
      </c>
      <c r="B1335" s="49">
        <f t="shared" si="152"/>
        <v>81.093313</v>
      </c>
      <c r="C1335" s="284">
        <f t="shared" si="153"/>
        <v>2.3169518</v>
      </c>
      <c r="D1335" s="250">
        <f t="shared" si="3"/>
        <v>2.3169518</v>
      </c>
      <c r="E1335" s="111">
        <v>35.0</v>
      </c>
      <c r="F1335" s="280">
        <f t="shared" si="75"/>
        <v>30.353973</v>
      </c>
      <c r="G1335" s="48">
        <f t="shared" si="5"/>
        <v>0.3743091986</v>
      </c>
      <c r="H1335" s="111">
        <f t="shared" si="6"/>
        <v>50.73934</v>
      </c>
      <c r="I1335" s="303">
        <f t="shared" si="143"/>
        <v>0.6256908014</v>
      </c>
      <c r="J1335" s="49">
        <v>8.1093313E7</v>
      </c>
      <c r="K1335" s="33">
        <v>2017.0</v>
      </c>
      <c r="L1335" s="254" t="s">
        <v>20</v>
      </c>
      <c r="M1335" s="47"/>
      <c r="N1335" s="47"/>
      <c r="O1335" s="47"/>
      <c r="P1335" s="47">
        <v>20.0</v>
      </c>
      <c r="Q1335" s="33">
        <v>23.0</v>
      </c>
      <c r="R1335" s="49">
        <f t="shared" si="149"/>
        <v>21.5</v>
      </c>
      <c r="S1335" s="33">
        <v>50.0</v>
      </c>
      <c r="T1335" s="33">
        <v>52.0</v>
      </c>
      <c r="U1335" s="268">
        <f t="shared" si="146"/>
        <v>-2</v>
      </c>
      <c r="V1335" s="268">
        <f t="shared" si="147"/>
        <v>51</v>
      </c>
      <c r="W1335" s="261">
        <f t="shared" si="150"/>
        <v>-29.5</v>
      </c>
      <c r="X1335" s="269" t="s">
        <v>1602</v>
      </c>
      <c r="Y1335" s="269" t="s">
        <v>3170</v>
      </c>
      <c r="Z1335" s="304" t="s">
        <v>1550</v>
      </c>
      <c r="AA1335" s="280">
        <f t="shared" si="80"/>
        <v>13.688751</v>
      </c>
      <c r="AB1335" s="49">
        <v>1.3688751E7</v>
      </c>
      <c r="AC1335" s="49">
        <v>3.0353973E7</v>
      </c>
      <c r="AD1335" s="280">
        <f t="shared" si="138"/>
        <v>50.73934</v>
      </c>
      <c r="AE1335" s="261">
        <f t="shared" si="151"/>
        <v>50739340</v>
      </c>
      <c r="AF1335" s="303">
        <f t="shared" si="154"/>
        <v>0.3911071714</v>
      </c>
      <c r="AG1335" s="269"/>
      <c r="AH1335" s="269"/>
      <c r="AI1335" s="305" t="s">
        <v>3327</v>
      </c>
      <c r="AJ1335" s="269"/>
    </row>
    <row r="1336" ht="15.75" customHeight="1">
      <c r="A1336" s="297" t="s">
        <v>3773</v>
      </c>
      <c r="B1336" s="49">
        <f t="shared" si="152"/>
        <v>59.85498</v>
      </c>
      <c r="C1336" s="284">
        <f t="shared" si="153"/>
        <v>1.710142286</v>
      </c>
      <c r="D1336" s="250">
        <f t="shared" si="3"/>
        <v>1.710142286</v>
      </c>
      <c r="E1336" s="111">
        <v>35.0</v>
      </c>
      <c r="F1336" s="280">
        <f t="shared" si="75"/>
        <v>30.274513</v>
      </c>
      <c r="G1336" s="48">
        <f t="shared" si="5"/>
        <v>0.5057977298</v>
      </c>
      <c r="H1336" s="111">
        <f t="shared" si="6"/>
        <v>29.580467</v>
      </c>
      <c r="I1336" s="303">
        <f t="shared" si="143"/>
        <v>0.4942022702</v>
      </c>
      <c r="J1336" s="49">
        <v>5.985498E7</v>
      </c>
      <c r="K1336" s="33">
        <v>2017.0</v>
      </c>
      <c r="L1336" s="254" t="s">
        <v>20</v>
      </c>
      <c r="M1336" s="47"/>
      <c r="N1336" s="47"/>
      <c r="O1336" s="47"/>
      <c r="P1336" s="47">
        <v>41.0</v>
      </c>
      <c r="Q1336" s="33">
        <v>48.0</v>
      </c>
      <c r="R1336" s="49">
        <f t="shared" si="149"/>
        <v>44.5</v>
      </c>
      <c r="S1336" s="33">
        <v>51.0</v>
      </c>
      <c r="T1336" s="33">
        <v>45.0</v>
      </c>
      <c r="U1336" s="268">
        <f t="shared" si="146"/>
        <v>6</v>
      </c>
      <c r="V1336" s="268">
        <f t="shared" si="147"/>
        <v>48</v>
      </c>
      <c r="W1336" s="261">
        <f t="shared" si="150"/>
        <v>-3.5</v>
      </c>
      <c r="X1336" s="269" t="s">
        <v>1565</v>
      </c>
      <c r="Y1336" s="269" t="s">
        <v>1565</v>
      </c>
      <c r="Z1336" s="304" t="s">
        <v>1534</v>
      </c>
      <c r="AA1336" s="280">
        <f t="shared" si="80"/>
        <v>10.551336</v>
      </c>
      <c r="AB1336" s="49">
        <v>1.0551336E7</v>
      </c>
      <c r="AC1336" s="49">
        <v>3.0274513E7</v>
      </c>
      <c r="AD1336" s="280">
        <f t="shared" si="138"/>
        <v>29.580467</v>
      </c>
      <c r="AE1336" s="261">
        <f t="shared" si="151"/>
        <v>29580467</v>
      </c>
      <c r="AF1336" s="303">
        <f t="shared" si="154"/>
        <v>0.3014667429</v>
      </c>
      <c r="AG1336" s="269"/>
      <c r="AH1336" s="269"/>
      <c r="AI1336" s="305" t="s">
        <v>3774</v>
      </c>
      <c r="AJ1336" s="269"/>
    </row>
    <row r="1337" ht="15.75" customHeight="1">
      <c r="A1337" s="297" t="s">
        <v>4191</v>
      </c>
      <c r="B1337" s="49">
        <f t="shared" si="152"/>
        <v>42.670765</v>
      </c>
      <c r="C1337" s="284">
        <f t="shared" si="153"/>
        <v>1.219164714</v>
      </c>
      <c r="D1337" s="250">
        <f t="shared" si="3"/>
        <v>1.219164714</v>
      </c>
      <c r="E1337" s="111">
        <v>35.0</v>
      </c>
      <c r="F1337" s="280">
        <f t="shared" si="75"/>
        <v>6.670765</v>
      </c>
      <c r="G1337" s="48">
        <f t="shared" si="5"/>
        <v>0.1563310384</v>
      </c>
      <c r="H1337" s="111">
        <f t="shared" si="6"/>
        <v>36</v>
      </c>
      <c r="I1337" s="303">
        <f t="shared" si="143"/>
        <v>0.8436689616</v>
      </c>
      <c r="J1337" s="49">
        <v>4.2670765E7</v>
      </c>
      <c r="K1337" s="33">
        <v>2017.0</v>
      </c>
      <c r="L1337" s="254" t="s">
        <v>20</v>
      </c>
      <c r="M1337" s="47"/>
      <c r="N1337" s="47"/>
      <c r="O1337" s="47"/>
      <c r="P1337" s="47">
        <v>8.0</v>
      </c>
      <c r="Q1337" s="33">
        <v>23.0</v>
      </c>
      <c r="R1337" s="49">
        <f t="shared" si="149"/>
        <v>15.5</v>
      </c>
      <c r="S1337" s="49">
        <v>21.0</v>
      </c>
      <c r="T1337" s="33">
        <v>32.0</v>
      </c>
      <c r="U1337" s="261">
        <f t="shared" si="146"/>
        <v>-11</v>
      </c>
      <c r="V1337" s="268">
        <f t="shared" si="147"/>
        <v>26.5</v>
      </c>
      <c r="W1337" s="261">
        <f t="shared" si="150"/>
        <v>-11</v>
      </c>
      <c r="X1337" s="270" t="s">
        <v>1527</v>
      </c>
      <c r="Y1337" s="269" t="s">
        <v>1527</v>
      </c>
      <c r="Z1337" s="270" t="s">
        <v>1534</v>
      </c>
      <c r="AA1337" s="280">
        <f t="shared" si="80"/>
        <v>3.372565</v>
      </c>
      <c r="AB1337" s="49">
        <v>3372565.0</v>
      </c>
      <c r="AC1337" s="49">
        <v>6670765.0</v>
      </c>
      <c r="AD1337" s="280">
        <f t="shared" si="138"/>
        <v>36</v>
      </c>
      <c r="AE1337" s="261">
        <f t="shared" si="151"/>
        <v>36000000</v>
      </c>
      <c r="AF1337" s="303">
        <f t="shared" si="154"/>
        <v>0.096359</v>
      </c>
      <c r="AG1337" s="269"/>
      <c r="AH1337" s="269"/>
      <c r="AI1337" s="305" t="s">
        <v>4192</v>
      </c>
      <c r="AJ1337" s="269"/>
    </row>
    <row r="1338" ht="15.75" customHeight="1">
      <c r="A1338" s="297" t="s">
        <v>2767</v>
      </c>
      <c r="B1338" s="49">
        <f t="shared" si="152"/>
        <v>125.28945</v>
      </c>
      <c r="C1338" s="284">
        <f t="shared" si="153"/>
        <v>3.297090789</v>
      </c>
      <c r="D1338" s="250">
        <f t="shared" si="3"/>
        <v>3.297090789</v>
      </c>
      <c r="E1338" s="111">
        <v>38.0</v>
      </c>
      <c r="F1338" s="280">
        <f t="shared" si="75"/>
        <v>73.921</v>
      </c>
      <c r="G1338" s="48">
        <f t="shared" si="5"/>
        <v>0.5900017919</v>
      </c>
      <c r="H1338" s="111">
        <f t="shared" si="6"/>
        <v>51.36845</v>
      </c>
      <c r="I1338" s="303">
        <f t="shared" si="143"/>
        <v>0.4099982081</v>
      </c>
      <c r="J1338" s="49">
        <v>1.2528945E8</v>
      </c>
      <c r="K1338" s="33">
        <v>2017.0</v>
      </c>
      <c r="L1338" s="254" t="s">
        <v>20</v>
      </c>
      <c r="M1338" s="47"/>
      <c r="N1338" s="47"/>
      <c r="O1338" s="47"/>
      <c r="P1338" s="47">
        <v>86.0</v>
      </c>
      <c r="Q1338" s="33">
        <v>69.0</v>
      </c>
      <c r="R1338" s="49">
        <f t="shared" si="149"/>
        <v>77.5</v>
      </c>
      <c r="S1338" s="33">
        <v>61.0</v>
      </c>
      <c r="T1338" s="33">
        <v>67.0</v>
      </c>
      <c r="U1338" s="268">
        <f t="shared" si="146"/>
        <v>-6</v>
      </c>
      <c r="V1338" s="268">
        <f t="shared" si="147"/>
        <v>64</v>
      </c>
      <c r="W1338" s="261">
        <f t="shared" si="150"/>
        <v>13.5</v>
      </c>
      <c r="X1338" s="269" t="s">
        <v>1594</v>
      </c>
      <c r="Y1338" s="269" t="s">
        <v>1594</v>
      </c>
      <c r="Z1338" s="304" t="s">
        <v>1534</v>
      </c>
      <c r="AA1338" s="280">
        <f t="shared" si="80"/>
        <v>23.851539</v>
      </c>
      <c r="AB1338" s="49">
        <v>2.3851539E7</v>
      </c>
      <c r="AC1338" s="49">
        <v>7.3921E7</v>
      </c>
      <c r="AD1338" s="280">
        <f t="shared" si="138"/>
        <v>51.36845</v>
      </c>
      <c r="AE1338" s="261">
        <f t="shared" si="151"/>
        <v>51368450</v>
      </c>
      <c r="AF1338" s="303">
        <f t="shared" si="154"/>
        <v>0.6276720789</v>
      </c>
      <c r="AG1338" s="269"/>
      <c r="AH1338" s="269"/>
      <c r="AI1338" s="305" t="s">
        <v>2768</v>
      </c>
      <c r="AJ1338" s="269"/>
    </row>
    <row r="1339" ht="15.75" customHeight="1">
      <c r="A1339" s="297" t="s">
        <v>4663</v>
      </c>
      <c r="B1339" s="49">
        <f t="shared" si="152"/>
        <v>22.421475</v>
      </c>
      <c r="C1339" s="284">
        <f t="shared" si="153"/>
        <v>0.5900388158</v>
      </c>
      <c r="D1339" s="250">
        <f t="shared" si="3"/>
        <v>0.5900388158</v>
      </c>
      <c r="E1339" s="111">
        <v>38.0</v>
      </c>
      <c r="F1339" s="280">
        <f t="shared" si="75"/>
        <v>18.020827</v>
      </c>
      <c r="G1339" s="48">
        <f t="shared" si="5"/>
        <v>0.8037306645</v>
      </c>
      <c r="H1339" s="111">
        <f t="shared" si="6"/>
        <v>4.400648</v>
      </c>
      <c r="I1339" s="303">
        <f t="shared" si="143"/>
        <v>0.1962693355</v>
      </c>
      <c r="J1339" s="49">
        <v>2.2421475E7</v>
      </c>
      <c r="K1339" s="33">
        <v>2017.0</v>
      </c>
      <c r="L1339" s="254" t="s">
        <v>20</v>
      </c>
      <c r="M1339" s="47"/>
      <c r="N1339" s="47"/>
      <c r="O1339" s="47"/>
      <c r="P1339" s="47">
        <v>89.0</v>
      </c>
      <c r="Q1339" s="33">
        <v>72.0</v>
      </c>
      <c r="R1339" s="49">
        <f t="shared" si="149"/>
        <v>80.5</v>
      </c>
      <c r="S1339" s="33">
        <v>93.0</v>
      </c>
      <c r="T1339" s="33">
        <v>75.0</v>
      </c>
      <c r="U1339" s="268">
        <f t="shared" si="146"/>
        <v>18</v>
      </c>
      <c r="V1339" s="268">
        <f t="shared" si="147"/>
        <v>84</v>
      </c>
      <c r="W1339" s="261">
        <f t="shared" si="150"/>
        <v>-3.5</v>
      </c>
      <c r="X1339" s="269" t="s">
        <v>1602</v>
      </c>
      <c r="Y1339" s="269" t="s">
        <v>1602</v>
      </c>
      <c r="Z1339" s="304" t="s">
        <v>1529</v>
      </c>
      <c r="AA1339" s="280">
        <f t="shared" si="80"/>
        <v>6.002665</v>
      </c>
      <c r="AB1339" s="49">
        <v>6002665.0</v>
      </c>
      <c r="AC1339" s="49">
        <v>1.8020827E7</v>
      </c>
      <c r="AD1339" s="280">
        <f t="shared" si="138"/>
        <v>4.400648</v>
      </c>
      <c r="AE1339" s="261">
        <f t="shared" si="151"/>
        <v>4400648</v>
      </c>
      <c r="AF1339" s="303">
        <f t="shared" si="154"/>
        <v>0.1579648684</v>
      </c>
      <c r="AG1339" s="269"/>
      <c r="AH1339" s="269"/>
      <c r="AI1339" s="305" t="s">
        <v>4664</v>
      </c>
      <c r="AJ1339" s="269"/>
    </row>
    <row r="1340" ht="15.75" customHeight="1">
      <c r="A1340" s="292" t="s">
        <v>771</v>
      </c>
      <c r="B1340" s="49">
        <f t="shared" si="152"/>
        <v>312.242626</v>
      </c>
      <c r="C1340" s="284">
        <f t="shared" si="153"/>
        <v>7.80606565</v>
      </c>
      <c r="D1340" s="250">
        <f t="shared" si="3"/>
        <v>7.80606565</v>
      </c>
      <c r="E1340" s="111">
        <v>40.0</v>
      </c>
      <c r="F1340" s="280">
        <f t="shared" si="75"/>
        <v>26.830068</v>
      </c>
      <c r="G1340" s="48">
        <f t="shared" si="5"/>
        <v>0.08592698679</v>
      </c>
      <c r="H1340" s="111">
        <f t="shared" si="6"/>
        <v>285.412558</v>
      </c>
      <c r="I1340" s="303">
        <f t="shared" si="143"/>
        <v>0.9140730132</v>
      </c>
      <c r="J1340" s="49">
        <v>3.12242626E8</v>
      </c>
      <c r="K1340" s="33">
        <v>2017.0</v>
      </c>
      <c r="L1340" s="254" t="s">
        <v>20</v>
      </c>
      <c r="M1340" s="47"/>
      <c r="N1340" s="47"/>
      <c r="O1340" s="47"/>
      <c r="P1340" s="47">
        <v>36.0</v>
      </c>
      <c r="Q1340" s="33">
        <v>49.0</v>
      </c>
      <c r="R1340" s="49">
        <f t="shared" si="149"/>
        <v>42.5</v>
      </c>
      <c r="S1340" s="33">
        <v>49.0</v>
      </c>
      <c r="T1340" s="33">
        <v>50.0</v>
      </c>
      <c r="U1340" s="268">
        <f t="shared" si="146"/>
        <v>-1</v>
      </c>
      <c r="V1340" s="268">
        <f t="shared" si="147"/>
        <v>49.5</v>
      </c>
      <c r="W1340" s="261">
        <f t="shared" si="150"/>
        <v>-7</v>
      </c>
      <c r="X1340" s="257" t="s">
        <v>1629</v>
      </c>
      <c r="Y1340" s="269" t="s">
        <v>1684</v>
      </c>
      <c r="Z1340" s="304" t="s">
        <v>1893</v>
      </c>
      <c r="AA1340" s="280">
        <f t="shared" si="80"/>
        <v>13.601682</v>
      </c>
      <c r="AB1340" s="49">
        <v>1.3601682E7</v>
      </c>
      <c r="AC1340" s="49">
        <v>2.6830068E7</v>
      </c>
      <c r="AD1340" s="280">
        <f t="shared" si="138"/>
        <v>285.412558</v>
      </c>
      <c r="AE1340" s="261">
        <f t="shared" si="151"/>
        <v>285412558</v>
      </c>
      <c r="AF1340" s="303">
        <f t="shared" si="154"/>
        <v>0.34004205</v>
      </c>
      <c r="AG1340" s="269"/>
      <c r="AH1340" s="269"/>
      <c r="AI1340" s="305" t="s">
        <v>1894</v>
      </c>
      <c r="AJ1340" s="269"/>
    </row>
    <row r="1341" ht="15.75" customHeight="1">
      <c r="A1341" s="292" t="s">
        <v>2364</v>
      </c>
      <c r="B1341" s="49">
        <f t="shared" si="152"/>
        <v>171.539887</v>
      </c>
      <c r="C1341" s="284">
        <f t="shared" si="153"/>
        <v>4.288497175</v>
      </c>
      <c r="D1341" s="250">
        <f t="shared" si="3"/>
        <v>4.288497175</v>
      </c>
      <c r="E1341" s="111">
        <v>40.0</v>
      </c>
      <c r="F1341" s="280">
        <f t="shared" si="75"/>
        <v>92.029184</v>
      </c>
      <c r="G1341" s="48">
        <f t="shared" si="5"/>
        <v>0.5364885427</v>
      </c>
      <c r="H1341" s="111">
        <f t="shared" si="6"/>
        <v>79.510703</v>
      </c>
      <c r="I1341" s="303">
        <f t="shared" si="143"/>
        <v>0.4635114573</v>
      </c>
      <c r="J1341" s="49">
        <v>1.71539887E8</v>
      </c>
      <c r="K1341" s="33">
        <v>2017.0</v>
      </c>
      <c r="L1341" s="254" t="s">
        <v>20</v>
      </c>
      <c r="M1341" s="47"/>
      <c r="N1341" s="47"/>
      <c r="O1341" s="47"/>
      <c r="P1341" s="47">
        <v>89.0</v>
      </c>
      <c r="Q1341" s="33">
        <v>75.0</v>
      </c>
      <c r="R1341" s="49">
        <f t="shared" si="149"/>
        <v>82</v>
      </c>
      <c r="S1341" s="33">
        <v>85.0</v>
      </c>
      <c r="T1341" s="33">
        <v>81.0</v>
      </c>
      <c r="U1341" s="268">
        <f t="shared" si="146"/>
        <v>4</v>
      </c>
      <c r="V1341" s="268">
        <f t="shared" si="147"/>
        <v>83</v>
      </c>
      <c r="W1341" s="261">
        <f t="shared" si="150"/>
        <v>-1</v>
      </c>
      <c r="X1341" s="269" t="s">
        <v>1602</v>
      </c>
      <c r="Y1341" s="269" t="s">
        <v>1602</v>
      </c>
      <c r="Z1341" s="304" t="s">
        <v>1550</v>
      </c>
      <c r="AA1341" s="280">
        <f t="shared" si="80"/>
        <v>30.436123</v>
      </c>
      <c r="AB1341" s="49">
        <v>3.0436123E7</v>
      </c>
      <c r="AC1341" s="49">
        <v>9.2029184E7</v>
      </c>
      <c r="AD1341" s="280">
        <f t="shared" si="138"/>
        <v>79.510703</v>
      </c>
      <c r="AE1341" s="261">
        <f t="shared" si="151"/>
        <v>79510703</v>
      </c>
      <c r="AF1341" s="303">
        <f t="shared" si="154"/>
        <v>0.760903075</v>
      </c>
      <c r="AG1341" s="269"/>
      <c r="AH1341" s="269"/>
      <c r="AI1341" s="305" t="s">
        <v>2365</v>
      </c>
      <c r="AJ1341" s="269"/>
    </row>
    <row r="1342" ht="15.75" customHeight="1">
      <c r="A1342" s="297" t="s">
        <v>3835</v>
      </c>
      <c r="B1342" s="49">
        <f t="shared" si="152"/>
        <v>65.193713</v>
      </c>
      <c r="C1342" s="284">
        <f t="shared" si="153"/>
        <v>1.629842825</v>
      </c>
      <c r="D1342" s="250">
        <f t="shared" si="3"/>
        <v>1.629842825</v>
      </c>
      <c r="E1342" s="111">
        <v>40.0</v>
      </c>
      <c r="F1342" s="280">
        <f t="shared" si="75"/>
        <v>28.370522</v>
      </c>
      <c r="G1342" s="48">
        <f t="shared" si="5"/>
        <v>0.4351726676</v>
      </c>
      <c r="H1342" s="111">
        <f t="shared" si="6"/>
        <v>36.823191</v>
      </c>
      <c r="I1342" s="303">
        <f t="shared" si="143"/>
        <v>0.5648273324</v>
      </c>
      <c r="J1342" s="49">
        <v>6.5193713E7</v>
      </c>
      <c r="K1342" s="33">
        <v>2017.0</v>
      </c>
      <c r="L1342" s="254" t="s">
        <v>20</v>
      </c>
      <c r="M1342" s="47"/>
      <c r="N1342" s="47"/>
      <c r="O1342" s="47"/>
      <c r="P1342" s="47">
        <v>9.0</v>
      </c>
      <c r="Q1342" s="33">
        <v>36.0</v>
      </c>
      <c r="R1342" s="49">
        <f t="shared" si="149"/>
        <v>22.5</v>
      </c>
      <c r="S1342" s="33">
        <v>44.0</v>
      </c>
      <c r="T1342" s="33">
        <v>39.0</v>
      </c>
      <c r="U1342" s="268">
        <f t="shared" si="146"/>
        <v>5</v>
      </c>
      <c r="V1342" s="268">
        <f t="shared" si="147"/>
        <v>41.5</v>
      </c>
      <c r="W1342" s="261">
        <f t="shared" si="150"/>
        <v>-19</v>
      </c>
      <c r="X1342" s="269" t="s">
        <v>1594</v>
      </c>
      <c r="Y1342" s="269" t="s">
        <v>1594</v>
      </c>
      <c r="Z1342" s="304" t="s">
        <v>1550</v>
      </c>
      <c r="AA1342" s="280">
        <f t="shared" si="80"/>
        <v>8.342311</v>
      </c>
      <c r="AB1342" s="49">
        <v>8342311.0</v>
      </c>
      <c r="AC1342" s="49">
        <v>2.8370522E7</v>
      </c>
      <c r="AD1342" s="280">
        <f t="shared" si="138"/>
        <v>36.823191</v>
      </c>
      <c r="AE1342" s="261">
        <f t="shared" si="151"/>
        <v>36823191</v>
      </c>
      <c r="AF1342" s="303">
        <f t="shared" si="154"/>
        <v>0.208557775</v>
      </c>
      <c r="AG1342" s="269"/>
      <c r="AH1342" s="269"/>
      <c r="AI1342" s="305" t="s">
        <v>3836</v>
      </c>
      <c r="AJ1342" s="269"/>
    </row>
    <row r="1343" ht="15.75" customHeight="1">
      <c r="A1343" s="297" t="s">
        <v>4268</v>
      </c>
      <c r="B1343" s="49">
        <f t="shared" si="152"/>
        <v>44.922302</v>
      </c>
      <c r="C1343" s="284">
        <f t="shared" si="153"/>
        <v>1.12305755</v>
      </c>
      <c r="D1343" s="250">
        <f t="shared" si="3"/>
        <v>1.12305755</v>
      </c>
      <c r="E1343" s="111">
        <v>40.0</v>
      </c>
      <c r="F1343" s="280">
        <f t="shared" si="75"/>
        <v>44.922302</v>
      </c>
      <c r="G1343" s="48">
        <f t="shared" si="5"/>
        <v>1</v>
      </c>
      <c r="H1343" s="111">
        <f t="shared" si="6"/>
        <v>0</v>
      </c>
      <c r="I1343" s="303">
        <f t="shared" si="143"/>
        <v>0</v>
      </c>
      <c r="J1343" s="49">
        <v>4.4922302E7</v>
      </c>
      <c r="K1343" s="33">
        <v>2017.0</v>
      </c>
      <c r="L1343" s="254" t="s">
        <v>20</v>
      </c>
      <c r="M1343" s="47"/>
      <c r="N1343" s="47"/>
      <c r="O1343" s="47"/>
      <c r="P1343" s="47">
        <v>18.0</v>
      </c>
      <c r="Q1343" s="33">
        <v>38.0</v>
      </c>
      <c r="R1343" s="49">
        <f t="shared" si="149"/>
        <v>28</v>
      </c>
      <c r="S1343" s="33">
        <v>54.0</v>
      </c>
      <c r="T1343" s="33">
        <v>42.0</v>
      </c>
      <c r="U1343" s="268">
        <f t="shared" si="146"/>
        <v>12</v>
      </c>
      <c r="V1343" s="268">
        <f t="shared" si="147"/>
        <v>48</v>
      </c>
      <c r="W1343" s="261">
        <f t="shared" si="150"/>
        <v>-20</v>
      </c>
      <c r="X1343" s="269" t="s">
        <v>1565</v>
      </c>
      <c r="Y1343" s="269" t="s">
        <v>1565</v>
      </c>
      <c r="Z1343" s="304" t="s">
        <v>1529</v>
      </c>
      <c r="AA1343" s="280">
        <f t="shared" si="80"/>
        <v>26.435354</v>
      </c>
      <c r="AB1343" s="49">
        <v>2.6435354E7</v>
      </c>
      <c r="AC1343" s="49">
        <v>4.4922302E7</v>
      </c>
      <c r="AD1343" s="280">
        <f t="shared" si="138"/>
        <v>0</v>
      </c>
      <c r="AE1343" s="261">
        <f t="shared" si="151"/>
        <v>0</v>
      </c>
      <c r="AF1343" s="303">
        <f t="shared" si="154"/>
        <v>0.66088385</v>
      </c>
      <c r="AG1343" s="269"/>
      <c r="AH1343" s="269"/>
      <c r="AI1343" s="305" t="s">
        <v>4269</v>
      </c>
      <c r="AJ1343" s="269"/>
    </row>
    <row r="1344" ht="15.75" customHeight="1">
      <c r="A1344" s="297" t="s">
        <v>4496</v>
      </c>
      <c r="B1344" s="49">
        <f t="shared" si="152"/>
        <v>34.184504</v>
      </c>
      <c r="C1344" s="284">
        <f t="shared" si="153"/>
        <v>0.8546126</v>
      </c>
      <c r="D1344" s="250">
        <f t="shared" si="3"/>
        <v>0.8546126</v>
      </c>
      <c r="E1344" s="111">
        <v>40.0</v>
      </c>
      <c r="F1344" s="280">
        <f t="shared" si="75"/>
        <v>25.584504</v>
      </c>
      <c r="G1344" s="48">
        <f t="shared" si="5"/>
        <v>0.7484240228</v>
      </c>
      <c r="H1344" s="111">
        <f t="shared" si="6"/>
        <v>8.6</v>
      </c>
      <c r="I1344" s="303">
        <f t="shared" si="143"/>
        <v>0.2515759772</v>
      </c>
      <c r="J1344" s="49">
        <v>3.4184504E7</v>
      </c>
      <c r="K1344" s="33">
        <v>2017.0</v>
      </c>
      <c r="L1344" s="254" t="s">
        <v>20</v>
      </c>
      <c r="M1344" s="47"/>
      <c r="N1344" s="47"/>
      <c r="O1344" s="47"/>
      <c r="P1344" s="47">
        <v>17.0</v>
      </c>
      <c r="Q1344" s="33">
        <v>30.0</v>
      </c>
      <c r="R1344" s="49">
        <f t="shared" si="149"/>
        <v>23.5</v>
      </c>
      <c r="S1344" s="33">
        <v>36.0</v>
      </c>
      <c r="T1344" s="33">
        <v>40.0</v>
      </c>
      <c r="U1344" s="268">
        <f t="shared" si="146"/>
        <v>-4</v>
      </c>
      <c r="V1344" s="268">
        <f t="shared" si="147"/>
        <v>38</v>
      </c>
      <c r="W1344" s="261">
        <f t="shared" si="150"/>
        <v>-14.5</v>
      </c>
      <c r="X1344" s="269" t="s">
        <v>1543</v>
      </c>
      <c r="Y1344" s="269" t="s">
        <v>1543</v>
      </c>
      <c r="Z1344" s="304" t="s">
        <v>1540</v>
      </c>
      <c r="AA1344" s="280">
        <f t="shared" si="80"/>
        <v>8.724795</v>
      </c>
      <c r="AB1344" s="49">
        <v>8724795.0</v>
      </c>
      <c r="AC1344" s="49">
        <v>2.5584504E7</v>
      </c>
      <c r="AD1344" s="280">
        <f t="shared" si="138"/>
        <v>8.6</v>
      </c>
      <c r="AE1344" s="261">
        <f t="shared" si="151"/>
        <v>8600000</v>
      </c>
      <c r="AF1344" s="303">
        <f t="shared" si="154"/>
        <v>0.218119875</v>
      </c>
      <c r="AG1344" s="269"/>
      <c r="AH1344" s="269"/>
      <c r="AI1344" s="305" t="s">
        <v>4497</v>
      </c>
      <c r="AJ1344" s="269"/>
    </row>
    <row r="1345" ht="15.75" customHeight="1">
      <c r="A1345" s="297" t="s">
        <v>4616</v>
      </c>
      <c r="B1345" s="49">
        <f t="shared" si="152"/>
        <v>26.559557</v>
      </c>
      <c r="C1345" s="284">
        <f t="shared" si="153"/>
        <v>0.663988925</v>
      </c>
      <c r="D1345" s="250">
        <f t="shared" si="3"/>
        <v>0.663988925</v>
      </c>
      <c r="E1345" s="111">
        <v>40.0</v>
      </c>
      <c r="F1345" s="280">
        <f t="shared" si="75"/>
        <v>8.106986</v>
      </c>
      <c r="G1345" s="48">
        <f t="shared" si="5"/>
        <v>0.3052379978</v>
      </c>
      <c r="H1345" s="111">
        <f t="shared" si="6"/>
        <v>18.452571</v>
      </c>
      <c r="I1345" s="303">
        <f t="shared" si="143"/>
        <v>0.6947620022</v>
      </c>
      <c r="J1345" s="49">
        <v>2.6559557E7</v>
      </c>
      <c r="K1345" s="33">
        <v>2017.0</v>
      </c>
      <c r="L1345" s="254" t="s">
        <v>20</v>
      </c>
      <c r="M1345" s="47"/>
      <c r="N1345" s="47"/>
      <c r="O1345" s="47"/>
      <c r="P1345" s="47">
        <v>41.0</v>
      </c>
      <c r="Q1345" s="33">
        <v>47.0</v>
      </c>
      <c r="R1345" s="49">
        <f t="shared" si="149"/>
        <v>44</v>
      </c>
      <c r="S1345" s="49">
        <v>41.0</v>
      </c>
      <c r="T1345" s="33">
        <v>70.0</v>
      </c>
      <c r="U1345" s="261">
        <f t="shared" si="146"/>
        <v>-29</v>
      </c>
      <c r="V1345" s="268">
        <f t="shared" si="147"/>
        <v>55.5</v>
      </c>
      <c r="W1345" s="261">
        <f t="shared" si="150"/>
        <v>-11.5</v>
      </c>
      <c r="X1345" s="269" t="s">
        <v>1395</v>
      </c>
      <c r="Y1345" s="269" t="s">
        <v>1395</v>
      </c>
      <c r="Z1345" s="304" t="s">
        <v>1540</v>
      </c>
      <c r="AA1345" s="280">
        <f t="shared" si="80"/>
        <v>4.356941</v>
      </c>
      <c r="AB1345" s="49">
        <v>4356941.0</v>
      </c>
      <c r="AC1345" s="49">
        <v>8106986.0</v>
      </c>
      <c r="AD1345" s="280">
        <f t="shared" si="138"/>
        <v>18.452571</v>
      </c>
      <c r="AE1345" s="261">
        <f t="shared" si="151"/>
        <v>18452571</v>
      </c>
      <c r="AF1345" s="303">
        <f t="shared" si="154"/>
        <v>0.108923525</v>
      </c>
      <c r="AG1345" s="269"/>
      <c r="AH1345" s="269"/>
      <c r="AI1345" s="305" t="s">
        <v>4617</v>
      </c>
      <c r="AJ1345" s="269"/>
    </row>
    <row r="1346" ht="15.75" customHeight="1">
      <c r="A1346" s="297" t="s">
        <v>3999</v>
      </c>
      <c r="B1346" s="49">
        <f t="shared" si="152"/>
        <v>60.845711</v>
      </c>
      <c r="C1346" s="284">
        <f t="shared" si="153"/>
        <v>1.448707405</v>
      </c>
      <c r="D1346" s="250">
        <f t="shared" si="3"/>
        <v>1.448707405</v>
      </c>
      <c r="E1346" s="111">
        <v>42.0</v>
      </c>
      <c r="F1346" s="280">
        <f t="shared" si="75"/>
        <v>45.852178</v>
      </c>
      <c r="G1346" s="48">
        <f t="shared" si="5"/>
        <v>0.7535811029</v>
      </c>
      <c r="H1346" s="111">
        <f t="shared" si="6"/>
        <v>14.993533</v>
      </c>
      <c r="I1346" s="303">
        <f t="shared" si="143"/>
        <v>0.2464188971</v>
      </c>
      <c r="J1346" s="49">
        <v>6.0845711E7</v>
      </c>
      <c r="K1346" s="33">
        <v>2017.0</v>
      </c>
      <c r="L1346" s="254" t="s">
        <v>20</v>
      </c>
      <c r="M1346" s="47"/>
      <c r="N1346" s="47"/>
      <c r="O1346" s="47"/>
      <c r="P1346" s="47">
        <v>37.0</v>
      </c>
      <c r="Q1346" s="33">
        <v>45.0</v>
      </c>
      <c r="R1346" s="49">
        <f t="shared" si="149"/>
        <v>41</v>
      </c>
      <c r="S1346" s="33">
        <v>30.0</v>
      </c>
      <c r="T1346" s="33">
        <v>28.0</v>
      </c>
      <c r="U1346" s="268">
        <f t="shared" si="146"/>
        <v>2</v>
      </c>
      <c r="V1346" s="268">
        <f t="shared" si="147"/>
        <v>29</v>
      </c>
      <c r="W1346" s="261">
        <f t="shared" si="150"/>
        <v>12</v>
      </c>
      <c r="X1346" s="269" t="s">
        <v>1543</v>
      </c>
      <c r="Y1346" s="269" t="s">
        <v>1543</v>
      </c>
      <c r="Z1346" s="304" t="s">
        <v>1540</v>
      </c>
      <c r="AA1346" s="280">
        <f t="shared" si="80"/>
        <v>19.542248</v>
      </c>
      <c r="AB1346" s="49">
        <v>1.9542248E7</v>
      </c>
      <c r="AC1346" s="49">
        <v>4.5852178E7</v>
      </c>
      <c r="AD1346" s="280">
        <f t="shared" si="138"/>
        <v>14.993533</v>
      </c>
      <c r="AE1346" s="261">
        <f t="shared" si="151"/>
        <v>14993533</v>
      </c>
      <c r="AF1346" s="303">
        <f t="shared" si="154"/>
        <v>0.465291619</v>
      </c>
      <c r="AG1346" s="269"/>
      <c r="AH1346" s="269"/>
      <c r="AI1346" s="305" t="s">
        <v>4000</v>
      </c>
      <c r="AJ1346" s="269"/>
    </row>
    <row r="1347" ht="15.75" customHeight="1">
      <c r="A1347" s="292" t="s">
        <v>2354</v>
      </c>
      <c r="B1347" s="49">
        <f t="shared" si="152"/>
        <v>216.970871</v>
      </c>
      <c r="C1347" s="284">
        <f t="shared" si="153"/>
        <v>4.33941742</v>
      </c>
      <c r="D1347" s="250">
        <f t="shared" si="3"/>
        <v>4.33941742</v>
      </c>
      <c r="E1347" s="111">
        <v>50.0</v>
      </c>
      <c r="F1347" s="280">
        <f t="shared" si="75"/>
        <v>86.089513</v>
      </c>
      <c r="G1347" s="48">
        <f t="shared" si="5"/>
        <v>0.396779128</v>
      </c>
      <c r="H1347" s="111">
        <f t="shared" si="6"/>
        <v>130.881358</v>
      </c>
      <c r="I1347" s="303">
        <f t="shared" si="143"/>
        <v>0.603220872</v>
      </c>
      <c r="J1347" s="49">
        <v>2.16970871E8</v>
      </c>
      <c r="K1347" s="33">
        <v>2017.0</v>
      </c>
      <c r="L1347" s="254" t="s">
        <v>20</v>
      </c>
      <c r="M1347" s="47"/>
      <c r="N1347" s="47"/>
      <c r="O1347" s="47"/>
      <c r="P1347" s="47">
        <v>9.0</v>
      </c>
      <c r="Q1347" s="33">
        <v>12.0</v>
      </c>
      <c r="R1347" s="49">
        <f t="shared" si="149"/>
        <v>10.5</v>
      </c>
      <c r="S1347" s="33">
        <v>40.0</v>
      </c>
      <c r="T1347" s="33">
        <v>18.0</v>
      </c>
      <c r="U1347" s="268">
        <f t="shared" si="146"/>
        <v>22</v>
      </c>
      <c r="V1347" s="268">
        <f t="shared" si="147"/>
        <v>29</v>
      </c>
      <c r="W1347" s="261">
        <f t="shared" si="150"/>
        <v>-18.5</v>
      </c>
      <c r="X1347" s="269" t="s">
        <v>1594</v>
      </c>
      <c r="Y1347" s="269" t="s">
        <v>1594</v>
      </c>
      <c r="Z1347" s="304" t="s">
        <v>1540</v>
      </c>
      <c r="AA1347" s="280">
        <f t="shared" si="80"/>
        <v>24.531923</v>
      </c>
      <c r="AB1347" s="49">
        <v>2.4531923E7</v>
      </c>
      <c r="AC1347" s="49">
        <v>8.6089513E7</v>
      </c>
      <c r="AD1347" s="280">
        <f t="shared" si="138"/>
        <v>130.881358</v>
      </c>
      <c r="AE1347" s="261">
        <f t="shared" si="151"/>
        <v>130881358</v>
      </c>
      <c r="AF1347" s="303">
        <f t="shared" si="154"/>
        <v>0.49063846</v>
      </c>
      <c r="AG1347" s="269"/>
      <c r="AH1347" s="269"/>
      <c r="AI1347" s="305" t="s">
        <v>2355</v>
      </c>
      <c r="AJ1347" s="269"/>
    </row>
    <row r="1348" ht="15.75" customHeight="1">
      <c r="A1348" s="297" t="s">
        <v>3089</v>
      </c>
      <c r="B1348" s="49">
        <f t="shared" si="152"/>
        <v>134.862918</v>
      </c>
      <c r="C1348" s="284">
        <f t="shared" si="153"/>
        <v>2.69725836</v>
      </c>
      <c r="D1348" s="250">
        <f t="shared" si="3"/>
        <v>2.69725836</v>
      </c>
      <c r="E1348" s="111">
        <v>50.0</v>
      </c>
      <c r="F1348" s="280">
        <f t="shared" si="75"/>
        <v>51.338325</v>
      </c>
      <c r="G1348" s="48">
        <f t="shared" si="5"/>
        <v>0.3806704301</v>
      </c>
      <c r="H1348" s="111">
        <f t="shared" si="6"/>
        <v>83.524593</v>
      </c>
      <c r="I1348" s="303">
        <f t="shared" si="143"/>
        <v>0.6193295699</v>
      </c>
      <c r="J1348" s="49">
        <v>1.34862918E8</v>
      </c>
      <c r="K1348" s="33">
        <v>2017.0</v>
      </c>
      <c r="L1348" s="254" t="s">
        <v>20</v>
      </c>
      <c r="M1348" s="47"/>
      <c r="N1348" s="47"/>
      <c r="O1348" s="47"/>
      <c r="P1348" s="47">
        <v>87.0</v>
      </c>
      <c r="Q1348" s="33">
        <v>65.0</v>
      </c>
      <c r="R1348" s="49">
        <f t="shared" si="149"/>
        <v>76</v>
      </c>
      <c r="S1348" s="33">
        <v>79.0</v>
      </c>
      <c r="T1348" s="33">
        <v>68.0</v>
      </c>
      <c r="U1348" s="268">
        <f t="shared" si="146"/>
        <v>11</v>
      </c>
      <c r="V1348" s="268">
        <f t="shared" si="147"/>
        <v>73.5</v>
      </c>
      <c r="W1348" s="261">
        <f t="shared" si="150"/>
        <v>2.5</v>
      </c>
      <c r="X1348" s="269" t="s">
        <v>1983</v>
      </c>
      <c r="Y1348" s="269" t="s">
        <v>1984</v>
      </c>
      <c r="Z1348" s="304" t="s">
        <v>1540</v>
      </c>
      <c r="AA1348" s="280">
        <f t="shared" si="80"/>
        <v>16.77639</v>
      </c>
      <c r="AB1348" s="49">
        <v>1.677639E7</v>
      </c>
      <c r="AC1348" s="49">
        <v>5.1338325E7</v>
      </c>
      <c r="AD1348" s="280">
        <f t="shared" si="138"/>
        <v>83.524593</v>
      </c>
      <c r="AE1348" s="261">
        <f t="shared" si="151"/>
        <v>83524593</v>
      </c>
      <c r="AF1348" s="303">
        <f t="shared" si="154"/>
        <v>0.3355278</v>
      </c>
      <c r="AG1348" s="269"/>
      <c r="AH1348" s="269"/>
      <c r="AI1348" s="305" t="s">
        <v>3090</v>
      </c>
      <c r="AJ1348" s="269"/>
    </row>
    <row r="1349" ht="15.75" customHeight="1">
      <c r="A1349" s="292" t="s">
        <v>275</v>
      </c>
      <c r="B1349" s="49">
        <f t="shared" si="152"/>
        <v>380.981543</v>
      </c>
      <c r="C1349" s="284">
        <f t="shared" si="153"/>
        <v>6.926937145</v>
      </c>
      <c r="D1349" s="250">
        <f t="shared" si="3"/>
        <v>6.926937145</v>
      </c>
      <c r="E1349" s="111">
        <v>55.0</v>
      </c>
      <c r="F1349" s="280">
        <f t="shared" si="75"/>
        <v>114.43401</v>
      </c>
      <c r="G1349" s="48">
        <f t="shared" si="5"/>
        <v>0.3003662831</v>
      </c>
      <c r="H1349" s="111">
        <f t="shared" si="6"/>
        <v>266.547533</v>
      </c>
      <c r="I1349" s="303">
        <f t="shared" si="143"/>
        <v>0.6996337169</v>
      </c>
      <c r="J1349" s="49">
        <v>3.80981543E8</v>
      </c>
      <c r="K1349" s="33">
        <v>2017.0</v>
      </c>
      <c r="L1349" s="254" t="s">
        <v>20</v>
      </c>
      <c r="M1349" s="47"/>
      <c r="N1349" s="47"/>
      <c r="O1349" s="47"/>
      <c r="P1349" s="47">
        <v>10.0</v>
      </c>
      <c r="Q1349" s="33">
        <v>33.0</v>
      </c>
      <c r="R1349" s="49">
        <f t="shared" si="149"/>
        <v>21.5</v>
      </c>
      <c r="S1349" s="33">
        <v>49.0</v>
      </c>
      <c r="T1349" s="33">
        <v>30.0</v>
      </c>
      <c r="U1349" s="268">
        <f t="shared" si="146"/>
        <v>19</v>
      </c>
      <c r="V1349" s="268">
        <f t="shared" si="147"/>
        <v>39.5</v>
      </c>
      <c r="W1349" s="261">
        <f t="shared" si="150"/>
        <v>-18</v>
      </c>
      <c r="X1349" s="269" t="s">
        <v>1605</v>
      </c>
      <c r="Y1349" s="269" t="s">
        <v>1605</v>
      </c>
      <c r="Z1349" s="304" t="s">
        <v>1893</v>
      </c>
      <c r="AA1349" s="280">
        <f t="shared" si="80"/>
        <v>46.60725</v>
      </c>
      <c r="AB1349" s="49">
        <v>4.660725E7</v>
      </c>
      <c r="AC1349" s="49">
        <v>1.1443401E8</v>
      </c>
      <c r="AD1349" s="280">
        <f t="shared" si="138"/>
        <v>266.547533</v>
      </c>
      <c r="AE1349" s="261">
        <f t="shared" si="151"/>
        <v>266547533</v>
      </c>
      <c r="AF1349" s="303">
        <f t="shared" si="154"/>
        <v>0.8474045455</v>
      </c>
      <c r="AG1349" s="269"/>
      <c r="AH1349" s="269"/>
      <c r="AI1349" s="305" t="s">
        <v>1973</v>
      </c>
      <c r="AJ1349" s="269"/>
    </row>
    <row r="1350" ht="15.75" customHeight="1">
      <c r="A1350" s="292" t="s">
        <v>646</v>
      </c>
      <c r="B1350" s="49">
        <f t="shared" si="152"/>
        <v>280.005523</v>
      </c>
      <c r="C1350" s="284">
        <f t="shared" si="153"/>
        <v>5.091009509</v>
      </c>
      <c r="D1350" s="250">
        <f t="shared" si="3"/>
        <v>5.091009509</v>
      </c>
      <c r="E1350" s="111">
        <v>55.0</v>
      </c>
      <c r="F1350" s="280">
        <f t="shared" si="75"/>
        <v>94.440669</v>
      </c>
      <c r="G1350" s="48">
        <f t="shared" si="5"/>
        <v>0.3372814507</v>
      </c>
      <c r="H1350" s="111">
        <f t="shared" si="6"/>
        <v>185.564854</v>
      </c>
      <c r="I1350" s="303">
        <f t="shared" si="143"/>
        <v>0.6627185493</v>
      </c>
      <c r="J1350" s="49">
        <v>2.80005523E8</v>
      </c>
      <c r="K1350" s="33">
        <v>2017.0</v>
      </c>
      <c r="L1350" s="254" t="s">
        <v>20</v>
      </c>
      <c r="M1350" s="47"/>
      <c r="N1350" s="47"/>
      <c r="O1350" s="47"/>
      <c r="P1350" s="47">
        <v>58.0</v>
      </c>
      <c r="Q1350" s="33">
        <v>52.0</v>
      </c>
      <c r="R1350" s="49">
        <f t="shared" si="149"/>
        <v>55</v>
      </c>
      <c r="S1350" s="33">
        <v>58.0</v>
      </c>
      <c r="T1350" s="33">
        <v>63.0</v>
      </c>
      <c r="U1350" s="268">
        <f t="shared" si="146"/>
        <v>-5</v>
      </c>
      <c r="V1350" s="268">
        <f t="shared" si="147"/>
        <v>60.5</v>
      </c>
      <c r="W1350" s="261">
        <f t="shared" si="150"/>
        <v>-5.5</v>
      </c>
      <c r="X1350" s="270" t="s">
        <v>1527</v>
      </c>
      <c r="Y1350" s="269" t="s">
        <v>1527</v>
      </c>
      <c r="Z1350" s="304" t="s">
        <v>1534</v>
      </c>
      <c r="AA1350" s="280">
        <f t="shared" si="80"/>
        <v>28.681472</v>
      </c>
      <c r="AB1350" s="49">
        <v>2.8681472E7</v>
      </c>
      <c r="AC1350" s="49">
        <v>9.4440669E7</v>
      </c>
      <c r="AD1350" s="280">
        <f t="shared" si="138"/>
        <v>185.564854</v>
      </c>
      <c r="AE1350" s="261">
        <f t="shared" si="151"/>
        <v>185564854</v>
      </c>
      <c r="AF1350" s="303">
        <f t="shared" si="154"/>
        <v>0.5214813091</v>
      </c>
      <c r="AG1350" s="269"/>
      <c r="AH1350" s="269"/>
      <c r="AI1350" s="305" t="s">
        <v>2209</v>
      </c>
      <c r="AJ1350" s="269"/>
    </row>
    <row r="1351" ht="15.75" customHeight="1">
      <c r="A1351" s="297" t="s">
        <v>3761</v>
      </c>
      <c r="B1351" s="49">
        <f t="shared" si="152"/>
        <v>100.541806</v>
      </c>
      <c r="C1351" s="284">
        <f t="shared" si="153"/>
        <v>1.733479414</v>
      </c>
      <c r="D1351" s="250">
        <f t="shared" si="3"/>
        <v>1.733479414</v>
      </c>
      <c r="E1351" s="111">
        <v>58.0</v>
      </c>
      <c r="F1351" s="280">
        <f t="shared" si="75"/>
        <v>30.234022</v>
      </c>
      <c r="G1351" s="48">
        <f t="shared" si="5"/>
        <v>0.30071095</v>
      </c>
      <c r="H1351" s="111">
        <f t="shared" si="6"/>
        <v>70.307784</v>
      </c>
      <c r="I1351" s="303">
        <f t="shared" si="143"/>
        <v>0.69928905</v>
      </c>
      <c r="J1351" s="49">
        <v>1.00541806E8</v>
      </c>
      <c r="K1351" s="33">
        <v>2017.0</v>
      </c>
      <c r="L1351" s="254" t="s">
        <v>20</v>
      </c>
      <c r="M1351" s="47"/>
      <c r="N1351" s="47"/>
      <c r="O1351" s="47"/>
      <c r="P1351" s="47">
        <v>67.0</v>
      </c>
      <c r="Q1351" s="33">
        <v>54.0</v>
      </c>
      <c r="R1351" s="49">
        <f t="shared" si="149"/>
        <v>60.5</v>
      </c>
      <c r="S1351" s="33">
        <v>55.0</v>
      </c>
      <c r="T1351" s="33">
        <v>63.0</v>
      </c>
      <c r="U1351" s="268">
        <f t="shared" si="146"/>
        <v>-8</v>
      </c>
      <c r="V1351" s="268">
        <f t="shared" si="147"/>
        <v>59</v>
      </c>
      <c r="W1351" s="261">
        <f t="shared" si="150"/>
        <v>1.5</v>
      </c>
      <c r="X1351" s="269" t="s">
        <v>1629</v>
      </c>
      <c r="Y1351" s="269" t="s">
        <v>1754</v>
      </c>
      <c r="Z1351" s="304" t="s">
        <v>1540</v>
      </c>
      <c r="AA1351" s="280">
        <f t="shared" si="80"/>
        <v>12.501936</v>
      </c>
      <c r="AB1351" s="49">
        <v>1.2501936E7</v>
      </c>
      <c r="AC1351" s="49">
        <v>3.0234022E7</v>
      </c>
      <c r="AD1351" s="280">
        <f t="shared" si="138"/>
        <v>70.307784</v>
      </c>
      <c r="AE1351" s="261">
        <f t="shared" si="151"/>
        <v>70307784</v>
      </c>
      <c r="AF1351" s="303">
        <f t="shared" si="154"/>
        <v>0.2155506207</v>
      </c>
      <c r="AG1351" s="269"/>
      <c r="AH1351" s="269"/>
      <c r="AI1351" s="305" t="s">
        <v>3762</v>
      </c>
      <c r="AJ1351" s="269"/>
    </row>
    <row r="1352" ht="15.75" customHeight="1">
      <c r="A1352" s="297" t="s">
        <v>2769</v>
      </c>
      <c r="B1352" s="49">
        <f t="shared" si="152"/>
        <v>197.183546</v>
      </c>
      <c r="C1352" s="284">
        <f t="shared" si="153"/>
        <v>3.286392433</v>
      </c>
      <c r="D1352" s="250">
        <f t="shared" si="3"/>
        <v>3.286392433</v>
      </c>
      <c r="E1352" s="111">
        <v>60.0</v>
      </c>
      <c r="F1352" s="280">
        <f t="shared" si="75"/>
        <v>45.020282</v>
      </c>
      <c r="G1352" s="48">
        <f t="shared" si="5"/>
        <v>0.2283166264</v>
      </c>
      <c r="H1352" s="111">
        <f t="shared" si="6"/>
        <v>152.163264</v>
      </c>
      <c r="I1352" s="303">
        <f t="shared" si="143"/>
        <v>0.7716833736</v>
      </c>
      <c r="J1352" s="49">
        <v>1.97183546E8</v>
      </c>
      <c r="K1352" s="33">
        <v>2017.0</v>
      </c>
      <c r="L1352" s="254" t="s">
        <v>20</v>
      </c>
      <c r="M1352" s="47"/>
      <c r="N1352" s="47"/>
      <c r="O1352" s="47"/>
      <c r="P1352" s="47">
        <v>37.0</v>
      </c>
      <c r="Q1352" s="33">
        <v>40.0</v>
      </c>
      <c r="R1352" s="49">
        <f t="shared" si="149"/>
        <v>38.5</v>
      </c>
      <c r="S1352" s="33">
        <v>55.0</v>
      </c>
      <c r="T1352" s="33">
        <v>55.0</v>
      </c>
      <c r="U1352" s="268">
        <f t="shared" si="146"/>
        <v>0</v>
      </c>
      <c r="V1352" s="268">
        <f t="shared" si="147"/>
        <v>55</v>
      </c>
      <c r="W1352" s="261">
        <f t="shared" si="150"/>
        <v>-16.5</v>
      </c>
      <c r="X1352" s="269" t="s">
        <v>1594</v>
      </c>
      <c r="Y1352" s="269" t="s">
        <v>1594</v>
      </c>
      <c r="Z1352" s="304" t="s">
        <v>1534</v>
      </c>
      <c r="AA1352" s="280">
        <f t="shared" si="80"/>
        <v>13.210449</v>
      </c>
      <c r="AB1352" s="49">
        <v>1.3210449E7</v>
      </c>
      <c r="AC1352" s="49">
        <v>4.5020282E7</v>
      </c>
      <c r="AD1352" s="280">
        <f t="shared" si="138"/>
        <v>152.163264</v>
      </c>
      <c r="AE1352" s="261">
        <f t="shared" si="151"/>
        <v>152163264</v>
      </c>
      <c r="AF1352" s="303">
        <f t="shared" si="154"/>
        <v>0.22017415</v>
      </c>
      <c r="AG1352" s="269"/>
      <c r="AH1352" s="269"/>
      <c r="AI1352" s="305" t="s">
        <v>2770</v>
      </c>
      <c r="AJ1352" s="269"/>
    </row>
    <row r="1353" ht="15.75" customHeight="1">
      <c r="A1353" s="297" t="s">
        <v>3657</v>
      </c>
      <c r="B1353" s="49">
        <f t="shared" si="152"/>
        <v>111.757995</v>
      </c>
      <c r="C1353" s="284">
        <f t="shared" si="153"/>
        <v>1.86263325</v>
      </c>
      <c r="D1353" s="250">
        <f t="shared" si="3"/>
        <v>1.86263325</v>
      </c>
      <c r="E1353" s="111">
        <v>60.0</v>
      </c>
      <c r="F1353" s="280">
        <f t="shared" si="75"/>
        <v>50.701325</v>
      </c>
      <c r="G1353" s="48">
        <f t="shared" si="5"/>
        <v>0.4536706747</v>
      </c>
      <c r="H1353" s="111">
        <f t="shared" si="6"/>
        <v>61.05667</v>
      </c>
      <c r="I1353" s="303">
        <f t="shared" si="143"/>
        <v>0.5463293253</v>
      </c>
      <c r="J1353" s="49">
        <v>1.11757995E8</v>
      </c>
      <c r="K1353" s="33">
        <v>2017.0</v>
      </c>
      <c r="L1353" s="254" t="s">
        <v>20</v>
      </c>
      <c r="M1353" s="47"/>
      <c r="N1353" s="47"/>
      <c r="O1353" s="47"/>
      <c r="P1353" s="47">
        <v>16.0</v>
      </c>
      <c r="Q1353" s="33">
        <v>34.0</v>
      </c>
      <c r="R1353" s="49">
        <f t="shared" si="149"/>
        <v>25</v>
      </c>
      <c r="S1353" s="33">
        <v>48.0</v>
      </c>
      <c r="T1353" s="33">
        <v>43.0</v>
      </c>
      <c r="U1353" s="268">
        <f t="shared" si="146"/>
        <v>5</v>
      </c>
      <c r="V1353" s="268">
        <f t="shared" si="147"/>
        <v>45.5</v>
      </c>
      <c r="W1353" s="261">
        <f t="shared" si="150"/>
        <v>-20.5</v>
      </c>
      <c r="X1353" s="269" t="s">
        <v>1750</v>
      </c>
      <c r="Y1353" s="269" t="s">
        <v>1750</v>
      </c>
      <c r="Z1353" s="304" t="s">
        <v>1534</v>
      </c>
      <c r="AA1353" s="280">
        <f t="shared" si="80"/>
        <v>19.153698</v>
      </c>
      <c r="AB1353" s="49">
        <v>1.9153698E7</v>
      </c>
      <c r="AC1353" s="49">
        <v>5.0701325E7</v>
      </c>
      <c r="AD1353" s="280">
        <f t="shared" si="138"/>
        <v>61.05667</v>
      </c>
      <c r="AE1353" s="261">
        <f t="shared" si="151"/>
        <v>61056670</v>
      </c>
      <c r="AF1353" s="303">
        <f t="shared" si="154"/>
        <v>0.3192283</v>
      </c>
      <c r="AG1353" s="269"/>
      <c r="AH1353" s="269"/>
      <c r="AI1353" s="305" t="s">
        <v>3658</v>
      </c>
      <c r="AJ1353" s="269"/>
    </row>
    <row r="1354" ht="15.75" customHeight="1">
      <c r="A1354" s="297" t="s">
        <v>4899</v>
      </c>
      <c r="B1354" s="49">
        <f t="shared" si="152"/>
        <v>9.420546</v>
      </c>
      <c r="C1354" s="284">
        <f t="shared" si="153"/>
        <v>0.1570091</v>
      </c>
      <c r="D1354" s="250">
        <f t="shared" si="3"/>
        <v>0.1570091</v>
      </c>
      <c r="E1354" s="111">
        <v>60.0</v>
      </c>
      <c r="F1354" s="280">
        <f t="shared" si="75"/>
        <v>9.420546</v>
      </c>
      <c r="G1354" s="48">
        <f t="shared" si="5"/>
        <v>1</v>
      </c>
      <c r="H1354" s="111">
        <f t="shared" si="6"/>
        <v>0</v>
      </c>
      <c r="I1354" s="303">
        <f t="shared" si="143"/>
        <v>0</v>
      </c>
      <c r="J1354" s="49">
        <v>9420546.0</v>
      </c>
      <c r="K1354" s="33">
        <v>2017.0</v>
      </c>
      <c r="L1354" s="254" t="s">
        <v>20</v>
      </c>
      <c r="M1354" s="47"/>
      <c r="N1354" s="47"/>
      <c r="O1354" s="47"/>
      <c r="P1354" s="47">
        <v>46.0</v>
      </c>
      <c r="Q1354" s="33">
        <v>48.0</v>
      </c>
      <c r="R1354" s="49">
        <f t="shared" si="149"/>
        <v>47</v>
      </c>
      <c r="S1354" s="49">
        <v>45.0</v>
      </c>
      <c r="T1354" s="33">
        <v>64.0</v>
      </c>
      <c r="U1354" s="261">
        <f t="shared" si="146"/>
        <v>-19</v>
      </c>
      <c r="V1354" s="268">
        <f t="shared" si="147"/>
        <v>54.5</v>
      </c>
      <c r="W1354" s="261">
        <f t="shared" si="150"/>
        <v>-7.5</v>
      </c>
      <c r="X1354" s="269" t="s">
        <v>1594</v>
      </c>
      <c r="Y1354" s="269" t="s">
        <v>1594</v>
      </c>
      <c r="Z1354" s="270" t="s">
        <v>1534</v>
      </c>
      <c r="AA1354" s="280">
        <f t="shared" si="80"/>
        <v>3.704749</v>
      </c>
      <c r="AB1354" s="49">
        <v>3704749.0</v>
      </c>
      <c r="AC1354" s="49">
        <v>9420546.0</v>
      </c>
      <c r="AD1354" s="280">
        <f t="shared" si="138"/>
        <v>0</v>
      </c>
      <c r="AE1354" s="261">
        <f t="shared" si="151"/>
        <v>0</v>
      </c>
      <c r="AF1354" s="303">
        <f t="shared" si="154"/>
        <v>0.06174581667</v>
      </c>
      <c r="AG1354" s="269"/>
      <c r="AH1354" s="269"/>
      <c r="AI1354" s="305" t="s">
        <v>4900</v>
      </c>
      <c r="AJ1354" s="269"/>
    </row>
    <row r="1355" ht="15.75" customHeight="1">
      <c r="A1355" s="297" t="s">
        <v>4387</v>
      </c>
      <c r="B1355" s="49">
        <f t="shared" si="152"/>
        <v>63.659257</v>
      </c>
      <c r="C1355" s="284">
        <f t="shared" si="153"/>
        <v>1.013682436</v>
      </c>
      <c r="D1355" s="250">
        <f t="shared" si="3"/>
        <v>1.013682436</v>
      </c>
      <c r="E1355" s="111">
        <v>62.8</v>
      </c>
      <c r="F1355" s="280">
        <f t="shared" si="75"/>
        <v>22.15099</v>
      </c>
      <c r="G1355" s="48">
        <f t="shared" si="5"/>
        <v>0.3479618055</v>
      </c>
      <c r="H1355" s="111">
        <f t="shared" si="6"/>
        <v>41.508267</v>
      </c>
      <c r="I1355" s="303">
        <f t="shared" si="143"/>
        <v>0.6520381945</v>
      </c>
      <c r="J1355" s="49">
        <v>6.3659257E7</v>
      </c>
      <c r="K1355" s="33">
        <v>2017.0</v>
      </c>
      <c r="L1355" s="254" t="s">
        <v>20</v>
      </c>
      <c r="M1355" s="47"/>
      <c r="N1355" s="47"/>
      <c r="O1355" s="47"/>
      <c r="P1355" s="47">
        <v>65.0</v>
      </c>
      <c r="Q1355" s="33">
        <v>57.0</v>
      </c>
      <c r="R1355" s="49">
        <f t="shared" si="149"/>
        <v>61</v>
      </c>
      <c r="S1355" s="33">
        <v>71.0</v>
      </c>
      <c r="T1355" s="33">
        <v>54.0</v>
      </c>
      <c r="U1355" s="268">
        <f t="shared" si="146"/>
        <v>17</v>
      </c>
      <c r="V1355" s="268">
        <f t="shared" si="147"/>
        <v>62.5</v>
      </c>
      <c r="W1355" s="261">
        <f t="shared" si="150"/>
        <v>-1.5</v>
      </c>
      <c r="X1355" s="269" t="s">
        <v>1565</v>
      </c>
      <c r="Y1355" s="269" t="s">
        <v>1565</v>
      </c>
      <c r="Z1355" s="304" t="s">
        <v>1529</v>
      </c>
      <c r="AA1355" s="280">
        <f t="shared" si="80"/>
        <v>0.158845</v>
      </c>
      <c r="AB1355" s="49">
        <v>158845.0</v>
      </c>
      <c r="AC1355" s="49">
        <v>2.215099E7</v>
      </c>
      <c r="AD1355" s="280">
        <f t="shared" si="138"/>
        <v>41.508267</v>
      </c>
      <c r="AE1355" s="261">
        <f t="shared" si="151"/>
        <v>41508267</v>
      </c>
      <c r="AF1355" s="303">
        <f t="shared" si="154"/>
        <v>0.002529378981</v>
      </c>
      <c r="AG1355" s="269"/>
      <c r="AH1355" s="269"/>
      <c r="AI1355" s="305" t="s">
        <v>4388</v>
      </c>
      <c r="AJ1355" s="269"/>
    </row>
    <row r="1356" ht="15.75" customHeight="1">
      <c r="A1356" s="297" t="s">
        <v>3167</v>
      </c>
      <c r="B1356" s="49">
        <f t="shared" si="152"/>
        <v>177.856751</v>
      </c>
      <c r="C1356" s="284">
        <f t="shared" si="153"/>
        <v>2.577634072</v>
      </c>
      <c r="D1356" s="250">
        <f t="shared" si="3"/>
        <v>2.577634072</v>
      </c>
      <c r="E1356" s="111">
        <v>69.0</v>
      </c>
      <c r="F1356" s="280">
        <f t="shared" si="75"/>
        <v>58.060186</v>
      </c>
      <c r="G1356" s="48">
        <f t="shared" si="5"/>
        <v>0.3264435321</v>
      </c>
      <c r="H1356" s="111">
        <f t="shared" si="6"/>
        <v>119.796565</v>
      </c>
      <c r="I1356" s="303">
        <f t="shared" si="143"/>
        <v>0.6735564679</v>
      </c>
      <c r="J1356" s="49">
        <v>1.77856751E8</v>
      </c>
      <c r="K1356" s="33">
        <v>2017.0</v>
      </c>
      <c r="L1356" s="254" t="s">
        <v>20</v>
      </c>
      <c r="M1356" s="47"/>
      <c r="N1356" s="47"/>
      <c r="O1356" s="47"/>
      <c r="P1356" s="47">
        <v>18.0</v>
      </c>
      <c r="Q1356" s="33">
        <v>37.0</v>
      </c>
      <c r="R1356" s="49">
        <f t="shared" si="149"/>
        <v>27.5</v>
      </c>
      <c r="S1356" s="33">
        <v>56.0</v>
      </c>
      <c r="T1356" s="33">
        <v>45.0</v>
      </c>
      <c r="U1356" s="268">
        <f t="shared" si="146"/>
        <v>11</v>
      </c>
      <c r="V1356" s="268">
        <f t="shared" si="147"/>
        <v>50.5</v>
      </c>
      <c r="W1356" s="261">
        <f t="shared" si="150"/>
        <v>-23</v>
      </c>
      <c r="X1356" s="269" t="s">
        <v>1602</v>
      </c>
      <c r="Y1356" s="269" t="s">
        <v>1835</v>
      </c>
      <c r="Z1356" s="304" t="s">
        <v>1534</v>
      </c>
      <c r="AA1356" s="280">
        <f t="shared" si="80"/>
        <v>18.503871</v>
      </c>
      <c r="AB1356" s="49">
        <v>1.8503871E7</v>
      </c>
      <c r="AC1356" s="49">
        <v>5.8060186E7</v>
      </c>
      <c r="AD1356" s="280">
        <f t="shared" si="138"/>
        <v>119.796565</v>
      </c>
      <c r="AE1356" s="261">
        <f t="shared" si="151"/>
        <v>119796565</v>
      </c>
      <c r="AF1356" s="303">
        <f t="shared" si="154"/>
        <v>0.2681720435</v>
      </c>
      <c r="AG1356" s="269"/>
      <c r="AH1356" s="269"/>
      <c r="AI1356" s="305" t="s">
        <v>3168</v>
      </c>
      <c r="AJ1356" s="269"/>
    </row>
    <row r="1357" ht="15.75" customHeight="1">
      <c r="A1357" s="297" t="s">
        <v>3477</v>
      </c>
      <c r="B1357" s="49">
        <f t="shared" si="152"/>
        <v>145.940292</v>
      </c>
      <c r="C1357" s="284">
        <f t="shared" si="153"/>
        <v>2.115076696</v>
      </c>
      <c r="D1357" s="250">
        <f t="shared" si="3"/>
        <v>2.115076696</v>
      </c>
      <c r="E1357" s="111">
        <v>69.0</v>
      </c>
      <c r="F1357" s="280">
        <f t="shared" si="75"/>
        <v>92.470376</v>
      </c>
      <c r="G1357" s="48">
        <f t="shared" si="5"/>
        <v>0.6336178634</v>
      </c>
      <c r="H1357" s="111">
        <f t="shared" si="6"/>
        <v>53.469916</v>
      </c>
      <c r="I1357" s="303">
        <f t="shared" si="143"/>
        <v>0.3663821366</v>
      </c>
      <c r="J1357" s="49">
        <v>1.45940292E8</v>
      </c>
      <c r="K1357" s="33">
        <v>2017.0</v>
      </c>
      <c r="L1357" s="254" t="s">
        <v>20</v>
      </c>
      <c r="M1357" s="47"/>
      <c r="N1357" s="47"/>
      <c r="O1357" s="47"/>
      <c r="P1357" s="47">
        <v>18.0</v>
      </c>
      <c r="Q1357" s="33">
        <v>30.0</v>
      </c>
      <c r="R1357" s="49">
        <f t="shared" si="149"/>
        <v>24</v>
      </c>
      <c r="S1357" s="33">
        <v>59.0</v>
      </c>
      <c r="T1357" s="33">
        <v>60.0</v>
      </c>
      <c r="U1357" s="268">
        <f t="shared" si="146"/>
        <v>-1</v>
      </c>
      <c r="V1357" s="268">
        <f t="shared" si="147"/>
        <v>59.5</v>
      </c>
      <c r="W1357" s="261">
        <f t="shared" si="150"/>
        <v>-35.5</v>
      </c>
      <c r="X1357" s="269" t="s">
        <v>1543</v>
      </c>
      <c r="Y1357" s="269" t="s">
        <v>1543</v>
      </c>
      <c r="Z1357" s="304" t="s">
        <v>1550</v>
      </c>
      <c r="AA1357" s="280">
        <f t="shared" si="80"/>
        <v>29.651193</v>
      </c>
      <c r="AB1357" s="49">
        <v>2.9651193E7</v>
      </c>
      <c r="AC1357" s="49">
        <v>9.2470376E7</v>
      </c>
      <c r="AD1357" s="280">
        <f t="shared" si="138"/>
        <v>53.469916</v>
      </c>
      <c r="AE1357" s="261">
        <f t="shared" si="151"/>
        <v>53469916</v>
      </c>
      <c r="AF1357" s="303">
        <f t="shared" si="154"/>
        <v>0.4297274348</v>
      </c>
      <c r="AG1357" s="269"/>
      <c r="AH1357" s="269"/>
      <c r="AI1357" s="305" t="s">
        <v>3478</v>
      </c>
      <c r="AJ1357" s="269"/>
    </row>
    <row r="1358" ht="15.75" customHeight="1">
      <c r="A1358" s="297" t="s">
        <v>3748</v>
      </c>
      <c r="B1358" s="49">
        <f t="shared" si="152"/>
        <v>122.581555</v>
      </c>
      <c r="C1358" s="284">
        <f t="shared" si="153"/>
        <v>1.751165071</v>
      </c>
      <c r="D1358" s="250">
        <f t="shared" si="3"/>
        <v>1.751165071</v>
      </c>
      <c r="E1358" s="111">
        <v>70.0</v>
      </c>
      <c r="F1358" s="280">
        <f t="shared" si="75"/>
        <v>59.281555</v>
      </c>
      <c r="G1358" s="48">
        <f t="shared" si="5"/>
        <v>0.483609096</v>
      </c>
      <c r="H1358" s="111">
        <f t="shared" si="6"/>
        <v>63.3</v>
      </c>
      <c r="I1358" s="303">
        <f t="shared" si="143"/>
        <v>0.516390904</v>
      </c>
      <c r="J1358" s="49">
        <v>1.22581555E8</v>
      </c>
      <c r="K1358" s="33">
        <v>2017.0</v>
      </c>
      <c r="L1358" s="254" t="s">
        <v>20</v>
      </c>
      <c r="M1358" s="47"/>
      <c r="N1358" s="47"/>
      <c r="O1358" s="47"/>
      <c r="P1358" s="47">
        <v>54.0</v>
      </c>
      <c r="Q1358" s="33">
        <v>55.0</v>
      </c>
      <c r="R1358" s="49">
        <f t="shared" si="149"/>
        <v>54.5</v>
      </c>
      <c r="S1358" s="33">
        <v>49.0</v>
      </c>
      <c r="T1358" s="33">
        <v>48.0</v>
      </c>
      <c r="U1358" s="268">
        <f t="shared" si="146"/>
        <v>1</v>
      </c>
      <c r="V1358" s="268">
        <f t="shared" si="147"/>
        <v>48.5</v>
      </c>
      <c r="W1358" s="261">
        <f t="shared" si="150"/>
        <v>6</v>
      </c>
      <c r="X1358" s="269" t="s">
        <v>1594</v>
      </c>
      <c r="Y1358" s="269" t="s">
        <v>1594</v>
      </c>
      <c r="Z1358" s="304" t="s">
        <v>1550</v>
      </c>
      <c r="AA1358" s="280">
        <f t="shared" si="80"/>
        <v>20.433071</v>
      </c>
      <c r="AB1358" s="49">
        <v>2.0433071E7</v>
      </c>
      <c r="AC1358" s="49">
        <v>5.9281555E7</v>
      </c>
      <c r="AD1358" s="280">
        <f t="shared" si="138"/>
        <v>63.3</v>
      </c>
      <c r="AE1358" s="261">
        <f t="shared" si="151"/>
        <v>63300000</v>
      </c>
      <c r="AF1358" s="303">
        <f t="shared" si="154"/>
        <v>0.2919010143</v>
      </c>
      <c r="AG1358" s="269"/>
      <c r="AH1358" s="269"/>
      <c r="AI1358" s="305" t="s">
        <v>3749</v>
      </c>
      <c r="AJ1358" s="269"/>
    </row>
    <row r="1359" ht="15.75" customHeight="1">
      <c r="A1359" s="292" t="s">
        <v>218</v>
      </c>
      <c r="B1359" s="49">
        <f t="shared" si="152"/>
        <v>1033.440082</v>
      </c>
      <c r="C1359" s="284">
        <f t="shared" si="153"/>
        <v>12.91800103</v>
      </c>
      <c r="D1359" s="250">
        <f t="shared" si="3"/>
        <v>12.91800103</v>
      </c>
      <c r="E1359" s="111">
        <v>80.0</v>
      </c>
      <c r="F1359" s="280">
        <f t="shared" si="75"/>
        <v>264.556235</v>
      </c>
      <c r="G1359" s="48">
        <f t="shared" si="5"/>
        <v>0.2559957172</v>
      </c>
      <c r="H1359" s="111">
        <f t="shared" si="6"/>
        <v>768.883847</v>
      </c>
      <c r="I1359" s="303">
        <f t="shared" si="143"/>
        <v>0.7440042828</v>
      </c>
      <c r="J1359" s="49">
        <v>1.033440082E9</v>
      </c>
      <c r="K1359" s="33">
        <v>2017.0</v>
      </c>
      <c r="L1359" s="254" t="s">
        <v>20</v>
      </c>
      <c r="M1359" s="47"/>
      <c r="N1359" s="47"/>
      <c r="O1359" s="47"/>
      <c r="P1359" s="47">
        <v>60.0</v>
      </c>
      <c r="Q1359" s="33">
        <v>49.0</v>
      </c>
      <c r="R1359" s="49">
        <f t="shared" si="149"/>
        <v>54.5</v>
      </c>
      <c r="S1359" s="33">
        <v>55.0</v>
      </c>
      <c r="T1359" s="33">
        <v>57.0</v>
      </c>
      <c r="U1359" s="268">
        <f t="shared" si="146"/>
        <v>-2</v>
      </c>
      <c r="V1359" s="268">
        <f t="shared" si="147"/>
        <v>56</v>
      </c>
      <c r="W1359" s="261">
        <f t="shared" si="150"/>
        <v>-1.5</v>
      </c>
      <c r="X1359" s="269" t="s">
        <v>1594</v>
      </c>
      <c r="Y1359" s="269" t="s">
        <v>1594</v>
      </c>
      <c r="Z1359" s="304" t="s">
        <v>1550</v>
      </c>
      <c r="AA1359" s="280">
        <f t="shared" si="80"/>
        <v>72.434025</v>
      </c>
      <c r="AB1359" s="49">
        <v>7.2434025E7</v>
      </c>
      <c r="AC1359" s="49">
        <v>2.64556235E8</v>
      </c>
      <c r="AD1359" s="280">
        <f t="shared" si="138"/>
        <v>768.883847</v>
      </c>
      <c r="AE1359" s="261">
        <f t="shared" si="151"/>
        <v>768883847</v>
      </c>
      <c r="AF1359" s="303">
        <f t="shared" si="154"/>
        <v>0.9054253125</v>
      </c>
      <c r="AG1359" s="269"/>
      <c r="AH1359" s="269"/>
      <c r="AI1359" s="305" t="s">
        <v>1707</v>
      </c>
      <c r="AJ1359" s="269"/>
    </row>
    <row r="1360" ht="15.75" customHeight="1">
      <c r="A1360" s="297" t="s">
        <v>2516</v>
      </c>
      <c r="B1360" s="49">
        <f t="shared" si="152"/>
        <v>311.950384</v>
      </c>
      <c r="C1360" s="284">
        <f t="shared" si="153"/>
        <v>3.8993798</v>
      </c>
      <c r="D1360" s="250">
        <f t="shared" si="3"/>
        <v>3.8993798</v>
      </c>
      <c r="E1360" s="111">
        <v>80.0</v>
      </c>
      <c r="F1360" s="280">
        <f t="shared" si="75"/>
        <v>175.750384</v>
      </c>
      <c r="G1360" s="48">
        <f t="shared" si="5"/>
        <v>0.5633921066</v>
      </c>
      <c r="H1360" s="111">
        <f t="shared" si="6"/>
        <v>136.2</v>
      </c>
      <c r="I1360" s="303">
        <f t="shared" si="143"/>
        <v>0.4366078934</v>
      </c>
      <c r="J1360" s="49">
        <v>3.11950384E8</v>
      </c>
      <c r="K1360" s="33">
        <v>2017.0</v>
      </c>
      <c r="L1360" s="254" t="s">
        <v>20</v>
      </c>
      <c r="M1360" s="47"/>
      <c r="N1360" s="47"/>
      <c r="O1360" s="47"/>
      <c r="P1360" s="47">
        <v>91.0</v>
      </c>
      <c r="Q1360" s="33">
        <v>75.0</v>
      </c>
      <c r="R1360" s="49">
        <f t="shared" si="149"/>
        <v>83</v>
      </c>
      <c r="S1360" s="33">
        <v>80.0</v>
      </c>
      <c r="T1360" s="33">
        <v>76.0</v>
      </c>
      <c r="U1360" s="268">
        <f t="shared" si="146"/>
        <v>4</v>
      </c>
      <c r="V1360" s="268">
        <f t="shared" si="147"/>
        <v>78</v>
      </c>
      <c r="W1360" s="261">
        <f t="shared" si="150"/>
        <v>5</v>
      </c>
      <c r="X1360" s="269" t="s">
        <v>1594</v>
      </c>
      <c r="Y1360" s="269" t="s">
        <v>1594</v>
      </c>
      <c r="Z1360" s="304" t="s">
        <v>1550</v>
      </c>
      <c r="AA1360" s="280">
        <f t="shared" si="80"/>
        <v>53.003468</v>
      </c>
      <c r="AB1360" s="49">
        <v>5.3003468E7</v>
      </c>
      <c r="AC1360" s="49">
        <v>1.75750384E8</v>
      </c>
      <c r="AD1360" s="280">
        <f t="shared" si="138"/>
        <v>136.2</v>
      </c>
      <c r="AE1360" s="261">
        <f t="shared" si="151"/>
        <v>136200000</v>
      </c>
      <c r="AF1360" s="303">
        <f t="shared" si="154"/>
        <v>0.66254335</v>
      </c>
      <c r="AG1360" s="269"/>
      <c r="AH1360" s="269"/>
      <c r="AI1360" s="305" t="s">
        <v>2517</v>
      </c>
      <c r="AJ1360" s="269"/>
    </row>
    <row r="1361" ht="15.75" customHeight="1">
      <c r="A1361" s="292" t="s">
        <v>2456</v>
      </c>
      <c r="B1361" s="49">
        <f t="shared" si="152"/>
        <v>346.147658</v>
      </c>
      <c r="C1361" s="284">
        <f t="shared" si="153"/>
        <v>4.072325388</v>
      </c>
      <c r="D1361" s="250">
        <f t="shared" si="3"/>
        <v>4.072325388</v>
      </c>
      <c r="E1361" s="111">
        <v>85.0</v>
      </c>
      <c r="F1361" s="280">
        <f t="shared" si="75"/>
        <v>44.898413</v>
      </c>
      <c r="G1361" s="48">
        <f t="shared" si="5"/>
        <v>0.1297088452</v>
      </c>
      <c r="H1361" s="111">
        <f t="shared" si="6"/>
        <v>301.249245</v>
      </c>
      <c r="I1361" s="303">
        <f t="shared" si="143"/>
        <v>0.8702911548</v>
      </c>
      <c r="J1361" s="49">
        <v>3.46147658E8</v>
      </c>
      <c r="K1361" s="33">
        <v>2017.0</v>
      </c>
      <c r="L1361" s="254" t="s">
        <v>20</v>
      </c>
      <c r="M1361" s="47"/>
      <c r="N1361" s="47"/>
      <c r="O1361" s="47"/>
      <c r="P1361" s="47">
        <v>45.0</v>
      </c>
      <c r="Q1361" s="33">
        <v>42.0</v>
      </c>
      <c r="R1361" s="49">
        <f t="shared" si="149"/>
        <v>43.5</v>
      </c>
      <c r="S1361" s="33">
        <v>38.0</v>
      </c>
      <c r="T1361" s="33">
        <v>48.0</v>
      </c>
      <c r="U1361" s="268">
        <f t="shared" si="146"/>
        <v>-10</v>
      </c>
      <c r="V1361" s="268">
        <f t="shared" si="147"/>
        <v>43</v>
      </c>
      <c r="W1361" s="261">
        <f t="shared" si="150"/>
        <v>0.5</v>
      </c>
      <c r="X1361" s="269" t="s">
        <v>1602</v>
      </c>
      <c r="Y1361" s="269" t="s">
        <v>2054</v>
      </c>
      <c r="Z1361" s="304" t="s">
        <v>1550</v>
      </c>
      <c r="AA1361" s="280">
        <f t="shared" si="80"/>
        <v>20.130142</v>
      </c>
      <c r="AB1361" s="49">
        <v>2.0130142E7</v>
      </c>
      <c r="AC1361" s="49">
        <v>4.4898413E7</v>
      </c>
      <c r="AD1361" s="280">
        <f t="shared" si="138"/>
        <v>301.249245</v>
      </c>
      <c r="AE1361" s="261">
        <f t="shared" si="151"/>
        <v>301249245</v>
      </c>
      <c r="AF1361" s="303">
        <f t="shared" si="154"/>
        <v>0.2368252</v>
      </c>
      <c r="AG1361" s="269"/>
      <c r="AH1361" s="269"/>
      <c r="AI1361" s="305" t="s">
        <v>2457</v>
      </c>
      <c r="AJ1361" s="269"/>
    </row>
    <row r="1362" ht="15.75" customHeight="1">
      <c r="A1362" s="297" t="s">
        <v>4924</v>
      </c>
      <c r="B1362" s="49">
        <f t="shared" si="152"/>
        <v>8.224288</v>
      </c>
      <c r="C1362" s="284">
        <f t="shared" si="153"/>
        <v>0.09138097778</v>
      </c>
      <c r="D1362" s="250">
        <f t="shared" si="3"/>
        <v>0.09138097778</v>
      </c>
      <c r="E1362" s="111">
        <v>90.0</v>
      </c>
      <c r="F1362" s="280">
        <f t="shared" si="75"/>
        <v>8.224288</v>
      </c>
      <c r="G1362" s="48">
        <f t="shared" si="5"/>
        <v>1</v>
      </c>
      <c r="H1362" s="111">
        <f t="shared" si="6"/>
        <v>0</v>
      </c>
      <c r="I1362" s="303">
        <f t="shared" si="143"/>
        <v>0</v>
      </c>
      <c r="J1362" s="49">
        <v>8224288.0</v>
      </c>
      <c r="K1362" s="33">
        <v>2017.0</v>
      </c>
      <c r="L1362" s="254" t="s">
        <v>20</v>
      </c>
      <c r="M1362" s="47"/>
      <c r="N1362" s="47"/>
      <c r="O1362" s="47"/>
      <c r="P1362" s="47">
        <v>49.0</v>
      </c>
      <c r="Q1362" s="33">
        <v>49.0</v>
      </c>
      <c r="R1362" s="49">
        <f t="shared" si="149"/>
        <v>49</v>
      </c>
      <c r="S1362" s="49">
        <v>92.0</v>
      </c>
      <c r="T1362" s="33">
        <v>71.0</v>
      </c>
      <c r="U1362" s="261">
        <f t="shared" si="146"/>
        <v>21</v>
      </c>
      <c r="V1362" s="268">
        <f t="shared" si="147"/>
        <v>81.5</v>
      </c>
      <c r="W1362" s="261">
        <f t="shared" si="150"/>
        <v>-32.5</v>
      </c>
      <c r="X1362" s="269" t="s">
        <v>1565</v>
      </c>
      <c r="Y1362" s="269" t="s">
        <v>1565</v>
      </c>
      <c r="Z1362" s="304" t="s">
        <v>1540</v>
      </c>
      <c r="AA1362" s="280">
        <f t="shared" si="80"/>
        <v>4.095718</v>
      </c>
      <c r="AB1362" s="49">
        <v>4095718.0</v>
      </c>
      <c r="AC1362" s="49">
        <v>8224288.0</v>
      </c>
      <c r="AD1362" s="280">
        <f t="shared" si="138"/>
        <v>0</v>
      </c>
      <c r="AE1362" s="261">
        <f t="shared" si="151"/>
        <v>0</v>
      </c>
      <c r="AF1362" s="303">
        <f t="shared" si="154"/>
        <v>0.04550797778</v>
      </c>
      <c r="AG1362" s="269"/>
      <c r="AH1362" s="269"/>
      <c r="AI1362" s="305" t="s">
        <v>4925</v>
      </c>
      <c r="AJ1362" s="269"/>
    </row>
    <row r="1363" ht="15.75" customHeight="1">
      <c r="A1363" s="292" t="s">
        <v>530</v>
      </c>
      <c r="B1363" s="49">
        <f t="shared" si="152"/>
        <v>616.7956</v>
      </c>
      <c r="C1363" s="284">
        <f t="shared" si="153"/>
        <v>6.358717526</v>
      </c>
      <c r="D1363" s="250">
        <f t="shared" si="3"/>
        <v>6.358717526</v>
      </c>
      <c r="E1363" s="111">
        <v>97.0</v>
      </c>
      <c r="F1363" s="280">
        <f t="shared" si="75"/>
        <v>226.277068</v>
      </c>
      <c r="G1363" s="48">
        <f t="shared" si="5"/>
        <v>0.3668590827</v>
      </c>
      <c r="H1363" s="111">
        <f t="shared" si="6"/>
        <v>390.518532</v>
      </c>
      <c r="I1363" s="303">
        <f t="shared" si="143"/>
        <v>0.6331409173</v>
      </c>
      <c r="J1363" s="49">
        <v>6.167956E8</v>
      </c>
      <c r="K1363" s="33">
        <v>2017.0</v>
      </c>
      <c r="L1363" s="254" t="s">
        <v>20</v>
      </c>
      <c r="M1363" s="47"/>
      <c r="N1363" s="47"/>
      <c r="O1363" s="47"/>
      <c r="P1363" s="47">
        <v>93.0</v>
      </c>
      <c r="Q1363" s="33">
        <v>77.0</v>
      </c>
      <c r="R1363" s="49">
        <f t="shared" si="149"/>
        <v>85</v>
      </c>
      <c r="S1363" s="33">
        <v>90.0</v>
      </c>
      <c r="T1363" s="33">
        <v>87.0</v>
      </c>
      <c r="U1363" s="268">
        <f t="shared" si="146"/>
        <v>3</v>
      </c>
      <c r="V1363" s="268">
        <f t="shared" si="147"/>
        <v>88.5</v>
      </c>
      <c r="W1363" s="261">
        <f t="shared" si="150"/>
        <v>-3.5</v>
      </c>
      <c r="X1363" s="269" t="s">
        <v>1602</v>
      </c>
      <c r="Y1363" s="269" t="s">
        <v>2054</v>
      </c>
      <c r="Z1363" s="304" t="s">
        <v>1534</v>
      </c>
      <c r="AA1363" s="280">
        <f t="shared" si="80"/>
        <v>88.411916</v>
      </c>
      <c r="AB1363" s="49">
        <v>8.8411916E7</v>
      </c>
      <c r="AC1363" s="49">
        <v>2.26277068E8</v>
      </c>
      <c r="AD1363" s="280">
        <f t="shared" si="138"/>
        <v>390.518532</v>
      </c>
      <c r="AE1363" s="261">
        <f t="shared" si="151"/>
        <v>390518532</v>
      </c>
      <c r="AF1363" s="303">
        <f t="shared" si="154"/>
        <v>0.9114630515</v>
      </c>
      <c r="AG1363" s="269"/>
      <c r="AH1363" s="269"/>
      <c r="AI1363" s="305" t="s">
        <v>2055</v>
      </c>
      <c r="AJ1363" s="269"/>
    </row>
    <row r="1364" ht="15.75" customHeight="1">
      <c r="A1364" s="297" t="s">
        <v>3221</v>
      </c>
      <c r="B1364" s="49">
        <f t="shared" si="152"/>
        <v>240.745764</v>
      </c>
      <c r="C1364" s="284">
        <f t="shared" si="153"/>
        <v>2.481915093</v>
      </c>
      <c r="D1364" s="250">
        <f t="shared" si="3"/>
        <v>2.481915093</v>
      </c>
      <c r="E1364" s="111">
        <v>97.0</v>
      </c>
      <c r="F1364" s="280">
        <f t="shared" si="75"/>
        <v>74.262031</v>
      </c>
      <c r="G1364" s="48">
        <f t="shared" si="5"/>
        <v>0.3084666154</v>
      </c>
      <c r="H1364" s="111">
        <f t="shared" si="6"/>
        <v>166.483733</v>
      </c>
      <c r="I1364" s="303">
        <f t="shared" si="143"/>
        <v>0.6915333846</v>
      </c>
      <c r="J1364" s="49">
        <v>2.40745764E8</v>
      </c>
      <c r="K1364" s="33">
        <v>2017.0</v>
      </c>
      <c r="L1364" s="254" t="s">
        <v>20</v>
      </c>
      <c r="M1364" s="47"/>
      <c r="N1364" s="47"/>
      <c r="O1364" s="47"/>
      <c r="P1364" s="47">
        <v>68.0</v>
      </c>
      <c r="Q1364" s="33">
        <v>65.0</v>
      </c>
      <c r="R1364" s="49">
        <f t="shared" si="149"/>
        <v>66.5</v>
      </c>
      <c r="S1364" s="33">
        <v>56.0</v>
      </c>
      <c r="T1364" s="33">
        <v>60.0</v>
      </c>
      <c r="U1364" s="268">
        <f t="shared" si="146"/>
        <v>-4</v>
      </c>
      <c r="V1364" s="268">
        <f t="shared" si="147"/>
        <v>58</v>
      </c>
      <c r="W1364" s="261">
        <f t="shared" si="150"/>
        <v>8.5</v>
      </c>
      <c r="X1364" s="269" t="s">
        <v>1629</v>
      </c>
      <c r="Y1364" s="269" t="s">
        <v>1732</v>
      </c>
      <c r="Z1364" s="304" t="s">
        <v>1550</v>
      </c>
      <c r="AA1364" s="280">
        <f t="shared" si="80"/>
        <v>36.160621</v>
      </c>
      <c r="AB1364" s="49">
        <v>3.6160621E7</v>
      </c>
      <c r="AC1364" s="49">
        <v>7.4262031E7</v>
      </c>
      <c r="AD1364" s="280">
        <f t="shared" si="138"/>
        <v>166.483733</v>
      </c>
      <c r="AE1364" s="261">
        <f t="shared" si="151"/>
        <v>166483733</v>
      </c>
      <c r="AF1364" s="303">
        <f t="shared" si="154"/>
        <v>0.3727899072</v>
      </c>
      <c r="AG1364" s="269"/>
      <c r="AH1364" s="269"/>
      <c r="AI1364" s="305" t="s">
        <v>3222</v>
      </c>
      <c r="AJ1364" s="269"/>
    </row>
    <row r="1365" ht="15.75" customHeight="1">
      <c r="A1365" s="292" t="s">
        <v>241</v>
      </c>
      <c r="B1365" s="49">
        <f t="shared" si="152"/>
        <v>525.045546</v>
      </c>
      <c r="C1365" s="284">
        <f t="shared" si="153"/>
        <v>5.25045546</v>
      </c>
      <c r="D1365" s="250">
        <f t="shared" si="3"/>
        <v>5.25045546</v>
      </c>
      <c r="E1365" s="111">
        <v>100.0</v>
      </c>
      <c r="F1365" s="280">
        <f t="shared" si="75"/>
        <v>188.045546</v>
      </c>
      <c r="G1365" s="48">
        <f t="shared" si="5"/>
        <v>0.3581509213</v>
      </c>
      <c r="H1365" s="111">
        <f t="shared" si="6"/>
        <v>337</v>
      </c>
      <c r="I1365" s="303">
        <f t="shared" si="143"/>
        <v>0.6418490787</v>
      </c>
      <c r="J1365" s="49">
        <v>5.25045546E8</v>
      </c>
      <c r="K1365" s="33">
        <v>2017.0</v>
      </c>
      <c r="L1365" s="254" t="s">
        <v>20</v>
      </c>
      <c r="M1365" s="47"/>
      <c r="N1365" s="47"/>
      <c r="O1365" s="47"/>
      <c r="P1365" s="47">
        <v>92.0</v>
      </c>
      <c r="Q1365" s="33">
        <v>94.0</v>
      </c>
      <c r="R1365" s="49">
        <f t="shared" si="149"/>
        <v>93</v>
      </c>
      <c r="S1365" s="33">
        <v>82.0</v>
      </c>
      <c r="T1365" s="33">
        <v>84.0</v>
      </c>
      <c r="U1365" s="268">
        <f t="shared" si="146"/>
        <v>-2</v>
      </c>
      <c r="V1365" s="268">
        <f t="shared" si="147"/>
        <v>83</v>
      </c>
      <c r="W1365" s="261">
        <f t="shared" si="150"/>
        <v>10</v>
      </c>
      <c r="X1365" s="269" t="s">
        <v>1602</v>
      </c>
      <c r="Y1365" s="269" t="s">
        <v>2182</v>
      </c>
      <c r="Z1365" s="304" t="s">
        <v>1540</v>
      </c>
      <c r="AA1365" s="280">
        <f t="shared" si="80"/>
        <v>50.513488</v>
      </c>
      <c r="AB1365" s="49">
        <v>5.0513488E7</v>
      </c>
      <c r="AC1365" s="49">
        <v>1.88045546E8</v>
      </c>
      <c r="AD1365" s="280">
        <f t="shared" si="138"/>
        <v>337</v>
      </c>
      <c r="AE1365" s="261">
        <f t="shared" si="151"/>
        <v>337000000</v>
      </c>
      <c r="AF1365" s="303">
        <f t="shared" si="154"/>
        <v>0.50513488</v>
      </c>
      <c r="AG1365" s="269" t="s">
        <v>1608</v>
      </c>
      <c r="AH1365" s="269" t="s">
        <v>2183</v>
      </c>
      <c r="AI1365" s="305" t="s">
        <v>2184</v>
      </c>
      <c r="AJ1365" s="269"/>
    </row>
    <row r="1366" ht="15.75" customHeight="1">
      <c r="A1366" s="297" t="s">
        <v>4025</v>
      </c>
      <c r="B1366" s="49">
        <f t="shared" si="152"/>
        <v>142.33724</v>
      </c>
      <c r="C1366" s="284">
        <f t="shared" si="153"/>
        <v>1.4233724</v>
      </c>
      <c r="D1366" s="250">
        <f t="shared" si="3"/>
        <v>1.4233724</v>
      </c>
      <c r="E1366" s="111">
        <v>100.0</v>
      </c>
      <c r="F1366" s="280">
        <f t="shared" si="75"/>
        <v>85.36445</v>
      </c>
      <c r="G1366" s="48">
        <f t="shared" si="5"/>
        <v>0.5997337731</v>
      </c>
      <c r="H1366" s="111">
        <f t="shared" si="6"/>
        <v>56.97279</v>
      </c>
      <c r="I1366" s="303">
        <f t="shared" si="143"/>
        <v>0.4002662269</v>
      </c>
      <c r="J1366" s="49">
        <v>1.4233724E8</v>
      </c>
      <c r="K1366" s="33">
        <v>2017.0</v>
      </c>
      <c r="L1366" s="254" t="s">
        <v>20</v>
      </c>
      <c r="M1366" s="47"/>
      <c r="N1366" s="47"/>
      <c r="O1366" s="47"/>
      <c r="P1366" s="47">
        <v>44.0</v>
      </c>
      <c r="Q1366" s="33">
        <v>44.0</v>
      </c>
      <c r="R1366" s="49">
        <f t="shared" si="149"/>
        <v>44</v>
      </c>
      <c r="S1366" s="33">
        <v>66.0</v>
      </c>
      <c r="T1366" s="33">
        <v>69.0</v>
      </c>
      <c r="U1366" s="268">
        <f t="shared" si="146"/>
        <v>-3</v>
      </c>
      <c r="V1366" s="268">
        <f t="shared" si="147"/>
        <v>67.5</v>
      </c>
      <c r="W1366" s="261">
        <f t="shared" si="150"/>
        <v>-23.5</v>
      </c>
      <c r="X1366" s="269" t="s">
        <v>1602</v>
      </c>
      <c r="Y1366" s="269" t="s">
        <v>2054</v>
      </c>
      <c r="Z1366" s="304" t="s">
        <v>1534</v>
      </c>
      <c r="AA1366" s="280">
        <f t="shared" si="80"/>
        <v>40.300288</v>
      </c>
      <c r="AB1366" s="49">
        <v>4.0300288E7</v>
      </c>
      <c r="AC1366" s="49">
        <v>8.536445E7</v>
      </c>
      <c r="AD1366" s="280">
        <f t="shared" si="138"/>
        <v>56.97279</v>
      </c>
      <c r="AE1366" s="261">
        <f t="shared" si="151"/>
        <v>56972790</v>
      </c>
      <c r="AF1366" s="303">
        <f t="shared" si="154"/>
        <v>0.40300288</v>
      </c>
      <c r="AG1366" s="269"/>
      <c r="AH1366" s="269"/>
      <c r="AI1366" s="305" t="s">
        <v>4026</v>
      </c>
      <c r="AJ1366" s="269"/>
    </row>
    <row r="1367" ht="15.75" customHeight="1">
      <c r="A1367" s="297" t="s">
        <v>491</v>
      </c>
      <c r="B1367" s="49">
        <f t="shared" si="152"/>
        <v>395.37307</v>
      </c>
      <c r="C1367" s="284">
        <f t="shared" si="153"/>
        <v>3.801664135</v>
      </c>
      <c r="D1367" s="250">
        <f t="shared" si="3"/>
        <v>3.801664135</v>
      </c>
      <c r="E1367" s="111">
        <v>104.0</v>
      </c>
      <c r="F1367" s="280">
        <f t="shared" si="75"/>
        <v>100.148463</v>
      </c>
      <c r="G1367" s="48">
        <f t="shared" si="5"/>
        <v>0.2533011745</v>
      </c>
      <c r="H1367" s="111">
        <f t="shared" si="6"/>
        <v>295.224607</v>
      </c>
      <c r="I1367" s="303">
        <f t="shared" si="143"/>
        <v>0.7466988255</v>
      </c>
      <c r="J1367" s="49">
        <v>3.9537307E8</v>
      </c>
      <c r="K1367" s="33">
        <v>2017.0</v>
      </c>
      <c r="L1367" s="254" t="s">
        <v>20</v>
      </c>
      <c r="M1367" s="47"/>
      <c r="N1367" s="47"/>
      <c r="O1367" s="47"/>
      <c r="P1367" s="47">
        <v>51.0</v>
      </c>
      <c r="Q1367" s="33">
        <v>44.0</v>
      </c>
      <c r="R1367" s="49">
        <f t="shared" si="149"/>
        <v>47.5</v>
      </c>
      <c r="S1367" s="33">
        <v>68.0</v>
      </c>
      <c r="T1367" s="33">
        <v>66.0</v>
      </c>
      <c r="U1367" s="268">
        <f t="shared" si="146"/>
        <v>2</v>
      </c>
      <c r="V1367" s="268">
        <f t="shared" si="147"/>
        <v>67</v>
      </c>
      <c r="W1367" s="261">
        <f t="shared" si="150"/>
        <v>-19.5</v>
      </c>
      <c r="X1367" s="269" t="s">
        <v>1602</v>
      </c>
      <c r="Y1367" s="269" t="s">
        <v>1835</v>
      </c>
      <c r="Z1367" s="304" t="s">
        <v>1893</v>
      </c>
      <c r="AA1367" s="280">
        <f t="shared" si="80"/>
        <v>39.02301</v>
      </c>
      <c r="AB1367" s="49">
        <v>3.902301E7</v>
      </c>
      <c r="AC1367" s="49">
        <v>1.00148463E8</v>
      </c>
      <c r="AD1367" s="280">
        <f t="shared" si="138"/>
        <v>295.224607</v>
      </c>
      <c r="AE1367" s="261">
        <f t="shared" si="151"/>
        <v>295224607</v>
      </c>
      <c r="AF1367" s="303">
        <f t="shared" si="154"/>
        <v>0.37522125</v>
      </c>
      <c r="AG1367" s="269"/>
      <c r="AH1367" s="269"/>
      <c r="AI1367" s="305" t="s">
        <v>2538</v>
      </c>
      <c r="AJ1367" s="269"/>
    </row>
    <row r="1368" ht="15.75" customHeight="1">
      <c r="A1368" s="297" t="s">
        <v>3906</v>
      </c>
      <c r="B1368" s="49">
        <f t="shared" si="152"/>
        <v>169.801921</v>
      </c>
      <c r="C1368" s="284">
        <f t="shared" si="153"/>
        <v>1.543653827</v>
      </c>
      <c r="D1368" s="250">
        <f t="shared" si="3"/>
        <v>1.543653827</v>
      </c>
      <c r="E1368" s="111">
        <v>110.0</v>
      </c>
      <c r="F1368" s="280">
        <f t="shared" si="75"/>
        <v>40.563557</v>
      </c>
      <c r="G1368" s="48">
        <f t="shared" si="5"/>
        <v>0.2388875035</v>
      </c>
      <c r="H1368" s="111">
        <f t="shared" si="6"/>
        <v>129.238364</v>
      </c>
      <c r="I1368" s="303">
        <f t="shared" si="143"/>
        <v>0.7611124965</v>
      </c>
      <c r="J1368" s="49">
        <v>1.69801921E8</v>
      </c>
      <c r="K1368" s="33">
        <v>2017.0</v>
      </c>
      <c r="L1368" s="254" t="s">
        <v>20</v>
      </c>
      <c r="M1368" s="47"/>
      <c r="N1368" s="47"/>
      <c r="O1368" s="47"/>
      <c r="P1368" s="47">
        <v>45.0</v>
      </c>
      <c r="Q1368" s="33">
        <v>52.0</v>
      </c>
      <c r="R1368" s="49">
        <f t="shared" si="149"/>
        <v>48.5</v>
      </c>
      <c r="S1368" s="33">
        <v>52.0</v>
      </c>
      <c r="T1368" s="33">
        <v>69.0</v>
      </c>
      <c r="U1368" s="268">
        <f t="shared" si="146"/>
        <v>-17</v>
      </c>
      <c r="V1368" s="268">
        <f t="shared" si="147"/>
        <v>60.5</v>
      </c>
      <c r="W1368" s="261">
        <f t="shared" si="150"/>
        <v>-12</v>
      </c>
      <c r="X1368" s="269" t="s">
        <v>1629</v>
      </c>
      <c r="Y1368" s="269" t="s">
        <v>1684</v>
      </c>
      <c r="Z1368" s="304" t="s">
        <v>1534</v>
      </c>
      <c r="AA1368" s="280">
        <f t="shared" si="80"/>
        <v>18.676033</v>
      </c>
      <c r="AB1368" s="49">
        <v>1.8676033E7</v>
      </c>
      <c r="AC1368" s="49">
        <v>4.0563557E7</v>
      </c>
      <c r="AD1368" s="280">
        <f t="shared" si="138"/>
        <v>129.238364</v>
      </c>
      <c r="AE1368" s="261">
        <f t="shared" si="151"/>
        <v>129238364</v>
      </c>
      <c r="AF1368" s="303">
        <f t="shared" si="154"/>
        <v>0.1697821182</v>
      </c>
      <c r="AG1368" s="269"/>
      <c r="AH1368" s="269"/>
      <c r="AI1368" s="305" t="s">
        <v>3907</v>
      </c>
      <c r="AJ1368" s="269"/>
    </row>
    <row r="1369" ht="15.75" customHeight="1">
      <c r="A1369" s="297" t="s">
        <v>3763</v>
      </c>
      <c r="B1369" s="49">
        <f t="shared" si="152"/>
        <v>207.68728</v>
      </c>
      <c r="C1369" s="284">
        <f t="shared" si="153"/>
        <v>1.730727333</v>
      </c>
      <c r="D1369" s="250">
        <f t="shared" si="3"/>
        <v>1.730727333</v>
      </c>
      <c r="E1369" s="111">
        <v>120.0</v>
      </c>
      <c r="F1369" s="280">
        <f t="shared" si="75"/>
        <v>33.28728</v>
      </c>
      <c r="G1369" s="48">
        <f t="shared" si="5"/>
        <v>0.1602759688</v>
      </c>
      <c r="H1369" s="111">
        <f t="shared" si="6"/>
        <v>174.4</v>
      </c>
      <c r="I1369" s="303">
        <f t="shared" si="143"/>
        <v>0.8397240312</v>
      </c>
      <c r="J1369" s="49">
        <v>2.0768728E8</v>
      </c>
      <c r="K1369" s="33">
        <v>2017.0</v>
      </c>
      <c r="L1369" s="254" t="s">
        <v>20</v>
      </c>
      <c r="M1369" s="47"/>
      <c r="N1369" s="47"/>
      <c r="O1369" s="47"/>
      <c r="P1369" s="47">
        <v>13.0</v>
      </c>
      <c r="Q1369" s="33">
        <v>21.0</v>
      </c>
      <c r="R1369" s="49">
        <f t="shared" si="149"/>
        <v>17</v>
      </c>
      <c r="S1369" s="33">
        <v>41.0</v>
      </c>
      <c r="T1369" s="33">
        <v>37.0</v>
      </c>
      <c r="U1369" s="268">
        <f t="shared" si="146"/>
        <v>4</v>
      </c>
      <c r="V1369" s="268">
        <f t="shared" si="147"/>
        <v>39</v>
      </c>
      <c r="W1369" s="261">
        <f t="shared" si="150"/>
        <v>-22</v>
      </c>
      <c r="X1369" s="269" t="s">
        <v>1602</v>
      </c>
      <c r="Y1369" s="269" t="s">
        <v>1602</v>
      </c>
      <c r="Z1369" s="304" t="s">
        <v>1540</v>
      </c>
      <c r="AA1369" s="280">
        <f t="shared" si="80"/>
        <v>13.707376</v>
      </c>
      <c r="AB1369" s="49">
        <v>1.3707376E7</v>
      </c>
      <c r="AC1369" s="49">
        <v>3.328728E7</v>
      </c>
      <c r="AD1369" s="280">
        <f t="shared" si="138"/>
        <v>174.4</v>
      </c>
      <c r="AE1369" s="261">
        <f t="shared" si="151"/>
        <v>174400000</v>
      </c>
      <c r="AF1369" s="303">
        <f t="shared" si="154"/>
        <v>0.1142281333</v>
      </c>
      <c r="AG1369" s="269"/>
      <c r="AH1369" s="269"/>
      <c r="AI1369" s="305" t="s">
        <v>3764</v>
      </c>
      <c r="AJ1369" s="269"/>
    </row>
    <row r="1370" ht="15.75" customHeight="1">
      <c r="A1370" s="297" t="s">
        <v>972</v>
      </c>
      <c r="B1370" s="49">
        <f t="shared" si="152"/>
        <v>498.928283</v>
      </c>
      <c r="C1370" s="284">
        <f t="shared" si="153"/>
        <v>3.991426264</v>
      </c>
      <c r="D1370" s="250">
        <f t="shared" si="3"/>
        <v>3.991426264</v>
      </c>
      <c r="E1370" s="111">
        <v>125.0</v>
      </c>
      <c r="F1370" s="280">
        <f t="shared" si="75"/>
        <v>175.003033</v>
      </c>
      <c r="G1370" s="48">
        <f t="shared" si="5"/>
        <v>0.3507578924</v>
      </c>
      <c r="H1370" s="111">
        <f t="shared" si="6"/>
        <v>323.92525</v>
      </c>
      <c r="I1370" s="303">
        <f t="shared" si="143"/>
        <v>0.6492421076</v>
      </c>
      <c r="J1370" s="49">
        <v>4.98928283E8</v>
      </c>
      <c r="K1370" s="33">
        <v>2017.0</v>
      </c>
      <c r="L1370" s="254" t="s">
        <v>20</v>
      </c>
      <c r="M1370" s="47"/>
      <c r="N1370" s="47"/>
      <c r="O1370" s="47"/>
      <c r="P1370" s="47">
        <v>51.0</v>
      </c>
      <c r="Q1370" s="33">
        <v>50.0</v>
      </c>
      <c r="R1370" s="49">
        <f t="shared" si="149"/>
        <v>50.5</v>
      </c>
      <c r="S1370" s="33">
        <v>52.0</v>
      </c>
      <c r="T1370" s="33">
        <v>54.0</v>
      </c>
      <c r="U1370" s="268">
        <f t="shared" si="146"/>
        <v>-2</v>
      </c>
      <c r="V1370" s="268">
        <f t="shared" si="147"/>
        <v>53</v>
      </c>
      <c r="W1370" s="261">
        <f t="shared" si="150"/>
        <v>-2.5</v>
      </c>
      <c r="X1370" s="269" t="s">
        <v>1594</v>
      </c>
      <c r="Y1370" s="269" t="s">
        <v>1594</v>
      </c>
      <c r="Z1370" s="304" t="s">
        <v>1534</v>
      </c>
      <c r="AA1370" s="280">
        <f t="shared" si="80"/>
        <v>50.198902</v>
      </c>
      <c r="AB1370" s="49">
        <v>5.0198902E7</v>
      </c>
      <c r="AC1370" s="49">
        <v>1.75003033E8</v>
      </c>
      <c r="AD1370" s="280">
        <f t="shared" si="138"/>
        <v>323.92525</v>
      </c>
      <c r="AE1370" s="261">
        <f t="shared" si="151"/>
        <v>323925250</v>
      </c>
      <c r="AF1370" s="303">
        <f t="shared" si="154"/>
        <v>0.401591216</v>
      </c>
      <c r="AG1370" s="269"/>
      <c r="AH1370" s="269"/>
      <c r="AI1370" s="305" t="s">
        <v>2472</v>
      </c>
      <c r="AJ1370" s="269"/>
    </row>
    <row r="1371" ht="15.75" customHeight="1">
      <c r="A1371" s="297" t="s">
        <v>1133</v>
      </c>
      <c r="B1371" s="49">
        <f t="shared" si="152"/>
        <v>409.104837</v>
      </c>
      <c r="C1371" s="284">
        <f t="shared" si="153"/>
        <v>3.272838696</v>
      </c>
      <c r="D1371" s="250">
        <f t="shared" si="3"/>
        <v>3.272838696</v>
      </c>
      <c r="E1371" s="111">
        <v>125.0</v>
      </c>
      <c r="F1371" s="280">
        <f t="shared" si="75"/>
        <v>80.101125</v>
      </c>
      <c r="G1371" s="48">
        <f t="shared" si="5"/>
        <v>0.1957960839</v>
      </c>
      <c r="H1371" s="111">
        <f t="shared" si="6"/>
        <v>329.003712</v>
      </c>
      <c r="I1371" s="303">
        <f t="shared" si="143"/>
        <v>0.8042039161</v>
      </c>
      <c r="J1371" s="49">
        <v>4.09104837E8</v>
      </c>
      <c r="K1371" s="33">
        <v>2017.0</v>
      </c>
      <c r="L1371" s="254" t="s">
        <v>20</v>
      </c>
      <c r="M1371" s="47"/>
      <c r="N1371" s="47"/>
      <c r="O1371" s="47"/>
      <c r="P1371" s="47">
        <v>16.0</v>
      </c>
      <c r="Q1371" s="33">
        <v>34.0</v>
      </c>
      <c r="R1371" s="49">
        <f t="shared" si="149"/>
        <v>25</v>
      </c>
      <c r="S1371" s="33">
        <v>36.0</v>
      </c>
      <c r="T1371" s="33">
        <v>48.0</v>
      </c>
      <c r="U1371" s="268">
        <f t="shared" si="146"/>
        <v>-12</v>
      </c>
      <c r="V1371" s="268">
        <f t="shared" si="147"/>
        <v>42</v>
      </c>
      <c r="W1371" s="261">
        <f t="shared" si="150"/>
        <v>-17</v>
      </c>
      <c r="X1371" s="269" t="s">
        <v>1602</v>
      </c>
      <c r="Y1371" s="269" t="s">
        <v>2054</v>
      </c>
      <c r="Z1371" s="257" t="s">
        <v>1567</v>
      </c>
      <c r="AA1371" s="280">
        <f t="shared" si="80"/>
        <v>31.688375</v>
      </c>
      <c r="AB1371" s="49">
        <v>3.1688375E7</v>
      </c>
      <c r="AC1371" s="49">
        <v>8.0101125E7</v>
      </c>
      <c r="AD1371" s="280">
        <f t="shared" si="138"/>
        <v>329.003712</v>
      </c>
      <c r="AE1371" s="261">
        <f t="shared" si="151"/>
        <v>329003712</v>
      </c>
      <c r="AF1371" s="303">
        <f t="shared" si="154"/>
        <v>0.253507</v>
      </c>
      <c r="AG1371" s="269"/>
      <c r="AH1371" s="269"/>
      <c r="AI1371" s="305" t="s">
        <v>2776</v>
      </c>
      <c r="AJ1371" s="269"/>
    </row>
    <row r="1372" ht="15.75" customHeight="1">
      <c r="A1372" s="297" t="s">
        <v>4696</v>
      </c>
      <c r="B1372" s="49">
        <f t="shared" si="152"/>
        <v>64.493915</v>
      </c>
      <c r="C1372" s="284">
        <f t="shared" si="153"/>
        <v>0.51595132</v>
      </c>
      <c r="D1372" s="250">
        <f t="shared" si="3"/>
        <v>0.51595132</v>
      </c>
      <c r="E1372" s="111">
        <v>125.0</v>
      </c>
      <c r="F1372" s="280">
        <f t="shared" si="75"/>
        <v>33.370166</v>
      </c>
      <c r="G1372" s="48">
        <f t="shared" si="5"/>
        <v>0.5174157283</v>
      </c>
      <c r="H1372" s="111">
        <f t="shared" si="6"/>
        <v>31.123749</v>
      </c>
      <c r="I1372" s="303">
        <f t="shared" si="143"/>
        <v>0.4825842717</v>
      </c>
      <c r="J1372" s="49">
        <v>6.4493915E7</v>
      </c>
      <c r="K1372" s="33">
        <v>2017.0</v>
      </c>
      <c r="L1372" s="254" t="s">
        <v>20</v>
      </c>
      <c r="M1372" s="47"/>
      <c r="N1372" s="47"/>
      <c r="O1372" s="47"/>
      <c r="P1372" s="47">
        <v>31.0</v>
      </c>
      <c r="Q1372" s="33">
        <v>41.0</v>
      </c>
      <c r="R1372" s="49">
        <f t="shared" si="149"/>
        <v>36</v>
      </c>
      <c r="S1372" s="33">
        <v>51.0</v>
      </c>
      <c r="T1372" s="33">
        <v>54.0</v>
      </c>
      <c r="U1372" s="268">
        <f t="shared" si="146"/>
        <v>-3</v>
      </c>
      <c r="V1372" s="268">
        <f t="shared" si="147"/>
        <v>52.5</v>
      </c>
      <c r="W1372" s="261">
        <f t="shared" si="150"/>
        <v>-16.5</v>
      </c>
      <c r="X1372" s="269" t="s">
        <v>1602</v>
      </c>
      <c r="Y1372" s="269" t="s">
        <v>1835</v>
      </c>
      <c r="Z1372" s="304" t="s">
        <v>1540</v>
      </c>
      <c r="AA1372" s="280">
        <f t="shared" si="80"/>
        <v>10.950705</v>
      </c>
      <c r="AB1372" s="49">
        <v>1.0950705E7</v>
      </c>
      <c r="AC1372" s="49">
        <v>3.3370166E7</v>
      </c>
      <c r="AD1372" s="280">
        <f t="shared" si="138"/>
        <v>31.123749</v>
      </c>
      <c r="AE1372" s="261">
        <f t="shared" si="151"/>
        <v>31123749</v>
      </c>
      <c r="AF1372" s="303">
        <f t="shared" si="154"/>
        <v>0.08760564</v>
      </c>
      <c r="AG1372" s="269"/>
      <c r="AH1372" s="269"/>
      <c r="AI1372" s="305" t="s">
        <v>4697</v>
      </c>
      <c r="AJ1372" s="269"/>
    </row>
    <row r="1373" ht="15.75" customHeight="1">
      <c r="A1373" s="292" t="s">
        <v>1323</v>
      </c>
      <c r="B1373" s="49">
        <f t="shared" si="152"/>
        <v>821.763408</v>
      </c>
      <c r="C1373" s="284">
        <f t="shared" si="153"/>
        <v>5.515190658</v>
      </c>
      <c r="D1373" s="250">
        <f t="shared" si="3"/>
        <v>5.515190658</v>
      </c>
      <c r="E1373" s="111">
        <v>149.0</v>
      </c>
      <c r="F1373" s="280">
        <f t="shared" si="75"/>
        <v>412.563408</v>
      </c>
      <c r="G1373" s="48">
        <f t="shared" si="5"/>
        <v>0.5020464576</v>
      </c>
      <c r="H1373" s="111">
        <f t="shared" si="6"/>
        <v>409.2</v>
      </c>
      <c r="I1373" s="303">
        <f t="shared" si="143"/>
        <v>0.4979535424</v>
      </c>
      <c r="J1373" s="49">
        <v>8.21763408E8</v>
      </c>
      <c r="K1373" s="33">
        <v>2017.0</v>
      </c>
      <c r="L1373" s="254" t="s">
        <v>20</v>
      </c>
      <c r="M1373" s="47"/>
      <c r="N1373" s="47"/>
      <c r="O1373" s="47"/>
      <c r="P1373" s="47">
        <v>92.0</v>
      </c>
      <c r="Q1373" s="33">
        <v>76.0</v>
      </c>
      <c r="R1373" s="49">
        <f t="shared" si="149"/>
        <v>84</v>
      </c>
      <c r="S1373" s="33">
        <v>89.0</v>
      </c>
      <c r="T1373" s="33">
        <v>78.0</v>
      </c>
      <c r="U1373" s="268">
        <f t="shared" si="146"/>
        <v>11</v>
      </c>
      <c r="V1373" s="268">
        <f t="shared" si="147"/>
        <v>83.5</v>
      </c>
      <c r="W1373" s="261">
        <f t="shared" si="150"/>
        <v>0.5</v>
      </c>
      <c r="X1373" s="269" t="s">
        <v>1602</v>
      </c>
      <c r="Y1373" s="269" t="s">
        <v>2054</v>
      </c>
      <c r="Z1373" s="304" t="s">
        <v>1534</v>
      </c>
      <c r="AA1373" s="280">
        <f t="shared" si="80"/>
        <v>103.251471</v>
      </c>
      <c r="AB1373" s="49">
        <v>1.03251471E8</v>
      </c>
      <c r="AC1373" s="49">
        <v>4.12563408E8</v>
      </c>
      <c r="AD1373" s="280">
        <f t="shared" si="138"/>
        <v>409.2</v>
      </c>
      <c r="AE1373" s="261">
        <f t="shared" si="151"/>
        <v>409200000</v>
      </c>
      <c r="AF1373" s="303">
        <f t="shared" si="154"/>
        <v>0.6929628926</v>
      </c>
      <c r="AG1373" s="269"/>
      <c r="AH1373" s="269"/>
      <c r="AI1373" s="305" t="s">
        <v>2142</v>
      </c>
      <c r="AJ1373" s="269"/>
    </row>
    <row r="1374" ht="15.75" customHeight="1">
      <c r="A1374" s="297" t="s">
        <v>1308</v>
      </c>
      <c r="B1374" s="49">
        <f t="shared" si="152"/>
        <v>490.664238</v>
      </c>
      <c r="C1374" s="284">
        <f t="shared" si="153"/>
        <v>3.27109492</v>
      </c>
      <c r="D1374" s="250">
        <f t="shared" si="3"/>
        <v>3.27109492</v>
      </c>
      <c r="E1374" s="111">
        <v>150.0</v>
      </c>
      <c r="F1374" s="280">
        <f t="shared" si="75"/>
        <v>146.880162</v>
      </c>
      <c r="G1374" s="48">
        <f t="shared" si="5"/>
        <v>0.2993496379</v>
      </c>
      <c r="H1374" s="111">
        <f t="shared" si="6"/>
        <v>343.784076</v>
      </c>
      <c r="I1374" s="303">
        <f t="shared" si="143"/>
        <v>0.7006503621</v>
      </c>
      <c r="J1374" s="49">
        <v>4.90664238E8</v>
      </c>
      <c r="K1374" s="33">
        <v>2017.0</v>
      </c>
      <c r="L1374" s="254" t="s">
        <v>20</v>
      </c>
      <c r="M1374" s="47"/>
      <c r="N1374" s="47"/>
      <c r="O1374" s="47"/>
      <c r="P1374" s="47">
        <v>93.0</v>
      </c>
      <c r="Q1374" s="33">
        <v>82.0</v>
      </c>
      <c r="R1374" s="49">
        <f t="shared" si="149"/>
        <v>87.5</v>
      </c>
      <c r="S1374" s="33">
        <v>84.0</v>
      </c>
      <c r="T1374" s="33">
        <v>81.0</v>
      </c>
      <c r="U1374" s="268">
        <f t="shared" si="146"/>
        <v>3</v>
      </c>
      <c r="V1374" s="268">
        <f t="shared" si="147"/>
        <v>82.5</v>
      </c>
      <c r="W1374" s="261">
        <f t="shared" si="150"/>
        <v>5</v>
      </c>
      <c r="X1374" s="257" t="s">
        <v>1629</v>
      </c>
      <c r="Y1374" s="269" t="s">
        <v>1684</v>
      </c>
      <c r="Z1374" s="304" t="s">
        <v>1550</v>
      </c>
      <c r="AA1374" s="280">
        <f t="shared" si="80"/>
        <v>56.262929</v>
      </c>
      <c r="AB1374" s="49">
        <v>5.6262929E7</v>
      </c>
      <c r="AC1374" s="49">
        <v>1.46880162E8</v>
      </c>
      <c r="AD1374" s="280">
        <f t="shared" si="138"/>
        <v>343.784076</v>
      </c>
      <c r="AE1374" s="261">
        <f t="shared" si="151"/>
        <v>343784076</v>
      </c>
      <c r="AF1374" s="303">
        <f t="shared" si="154"/>
        <v>0.3750861933</v>
      </c>
      <c r="AG1374" s="269"/>
      <c r="AH1374" s="269"/>
      <c r="AI1374" s="305" t="s">
        <v>2777</v>
      </c>
      <c r="AJ1374" s="269"/>
    </row>
    <row r="1375" ht="15.75" customHeight="1">
      <c r="A1375" s="297" t="s">
        <v>3385</v>
      </c>
      <c r="B1375" s="49">
        <f t="shared" si="152"/>
        <v>334.550106</v>
      </c>
      <c r="C1375" s="284">
        <f t="shared" si="153"/>
        <v>2.23033404</v>
      </c>
      <c r="D1375" s="250">
        <f t="shared" si="3"/>
        <v>2.23033404</v>
      </c>
      <c r="E1375" s="111">
        <v>150.0</v>
      </c>
      <c r="F1375" s="280">
        <f t="shared" si="75"/>
        <v>45.157105</v>
      </c>
      <c r="G1375" s="48">
        <f t="shared" si="5"/>
        <v>0.1349786002</v>
      </c>
      <c r="H1375" s="111">
        <f t="shared" si="6"/>
        <v>289.393001</v>
      </c>
      <c r="I1375" s="303">
        <f t="shared" si="143"/>
        <v>0.8650213998</v>
      </c>
      <c r="J1375" s="49">
        <v>3.34550106E8</v>
      </c>
      <c r="K1375" s="33">
        <v>2017.0</v>
      </c>
      <c r="L1375" s="254" t="s">
        <v>20</v>
      </c>
      <c r="M1375" s="47"/>
      <c r="N1375" s="47"/>
      <c r="O1375" s="47"/>
      <c r="P1375" s="47">
        <v>35.0</v>
      </c>
      <c r="Q1375" s="33">
        <v>42.0</v>
      </c>
      <c r="R1375" s="49">
        <f t="shared" si="149"/>
        <v>38.5</v>
      </c>
      <c r="S1375" s="33">
        <v>43.0</v>
      </c>
      <c r="T1375" s="33">
        <v>58.0</v>
      </c>
      <c r="U1375" s="268">
        <f t="shared" si="146"/>
        <v>-15</v>
      </c>
      <c r="V1375" s="268">
        <f t="shared" si="147"/>
        <v>50.5</v>
      </c>
      <c r="W1375" s="261">
        <f t="shared" si="150"/>
        <v>-12</v>
      </c>
      <c r="X1375" s="269" t="s">
        <v>1602</v>
      </c>
      <c r="Y1375" s="269" t="s">
        <v>1602</v>
      </c>
      <c r="Z1375" s="304" t="s">
        <v>1540</v>
      </c>
      <c r="AA1375" s="280">
        <f t="shared" si="80"/>
        <v>18.46962</v>
      </c>
      <c r="AB1375" s="49">
        <v>1.846962E7</v>
      </c>
      <c r="AC1375" s="49">
        <v>4.5157105E7</v>
      </c>
      <c r="AD1375" s="280">
        <f t="shared" si="138"/>
        <v>289.393001</v>
      </c>
      <c r="AE1375" s="261">
        <f t="shared" si="151"/>
        <v>289393001</v>
      </c>
      <c r="AF1375" s="303">
        <f t="shared" si="154"/>
        <v>0.1231308</v>
      </c>
      <c r="AG1375" s="269"/>
      <c r="AH1375" s="269"/>
      <c r="AI1375" s="305" t="s">
        <v>3386</v>
      </c>
      <c r="AJ1375" s="269"/>
    </row>
    <row r="1376" ht="15.75" customHeight="1">
      <c r="A1376" s="297" t="s">
        <v>3768</v>
      </c>
      <c r="B1376" s="49">
        <f t="shared" si="152"/>
        <v>257.76679</v>
      </c>
      <c r="C1376" s="284">
        <f t="shared" si="153"/>
        <v>1.718445267</v>
      </c>
      <c r="D1376" s="250">
        <f t="shared" si="3"/>
        <v>1.718445267</v>
      </c>
      <c r="E1376" s="111">
        <v>150.0</v>
      </c>
      <c r="F1376" s="280">
        <f t="shared" si="75"/>
        <v>91.366477</v>
      </c>
      <c r="G1376" s="48">
        <f t="shared" si="5"/>
        <v>0.354454028</v>
      </c>
      <c r="H1376" s="111">
        <f t="shared" si="6"/>
        <v>166.400313</v>
      </c>
      <c r="I1376" s="303">
        <f t="shared" si="143"/>
        <v>0.645545972</v>
      </c>
      <c r="J1376" s="49">
        <v>2.5776679E8</v>
      </c>
      <c r="K1376" s="33">
        <v>2017.0</v>
      </c>
      <c r="L1376" s="254" t="s">
        <v>20</v>
      </c>
      <c r="M1376" s="47"/>
      <c r="N1376" s="47"/>
      <c r="O1376" s="47"/>
      <c r="P1376" s="47">
        <v>87.0</v>
      </c>
      <c r="Q1376" s="33">
        <v>81.0</v>
      </c>
      <c r="R1376" s="49">
        <f t="shared" si="149"/>
        <v>84</v>
      </c>
      <c r="S1376" s="33">
        <v>81.0</v>
      </c>
      <c r="T1376" s="33">
        <v>84.0</v>
      </c>
      <c r="U1376" s="268">
        <f t="shared" si="146"/>
        <v>-3</v>
      </c>
      <c r="V1376" s="268">
        <f t="shared" si="147"/>
        <v>82.5</v>
      </c>
      <c r="W1376" s="261">
        <f t="shared" si="150"/>
        <v>1.5</v>
      </c>
      <c r="X1376" s="269" t="s">
        <v>1629</v>
      </c>
      <c r="Y1376" s="269" t="s">
        <v>1629</v>
      </c>
      <c r="Z1376" s="304" t="s">
        <v>1550</v>
      </c>
      <c r="AA1376" s="280">
        <f t="shared" si="80"/>
        <v>32.753122</v>
      </c>
      <c r="AB1376" s="49">
        <v>3.2753122E7</v>
      </c>
      <c r="AC1376" s="49">
        <v>9.1366477E7</v>
      </c>
      <c r="AD1376" s="280">
        <f t="shared" si="138"/>
        <v>166.400313</v>
      </c>
      <c r="AE1376" s="261">
        <f t="shared" si="151"/>
        <v>166400313</v>
      </c>
      <c r="AF1376" s="303">
        <f t="shared" si="154"/>
        <v>0.2183541467</v>
      </c>
      <c r="AG1376" s="269" t="s">
        <v>1608</v>
      </c>
      <c r="AH1376" s="269" t="s">
        <v>3769</v>
      </c>
      <c r="AI1376" s="305" t="s">
        <v>3770</v>
      </c>
      <c r="AJ1376" s="269"/>
    </row>
    <row r="1377" ht="15.75" customHeight="1">
      <c r="A1377" s="292" t="s">
        <v>127</v>
      </c>
      <c r="B1377" s="49">
        <f t="shared" si="152"/>
        <v>1263.521126</v>
      </c>
      <c r="C1377" s="284">
        <f t="shared" si="153"/>
        <v>7.897007038</v>
      </c>
      <c r="D1377" s="250">
        <f t="shared" si="3"/>
        <v>7.897007038</v>
      </c>
      <c r="E1377" s="111">
        <v>160.0</v>
      </c>
      <c r="F1377" s="280">
        <f t="shared" si="75"/>
        <v>504.014165</v>
      </c>
      <c r="G1377" s="48">
        <f t="shared" si="5"/>
        <v>0.398896508</v>
      </c>
      <c r="H1377" s="111">
        <f t="shared" si="6"/>
        <v>759.506961</v>
      </c>
      <c r="I1377" s="303">
        <f t="shared" si="143"/>
        <v>0.601103492</v>
      </c>
      <c r="J1377" s="49">
        <v>1.263521126E9</v>
      </c>
      <c r="K1377" s="33">
        <v>2017.0</v>
      </c>
      <c r="L1377" s="254" t="s">
        <v>20</v>
      </c>
      <c r="M1377" s="47"/>
      <c r="N1377" s="47"/>
      <c r="O1377" s="47"/>
      <c r="P1377" s="47">
        <v>71.0</v>
      </c>
      <c r="Q1377" s="33">
        <v>65.0</v>
      </c>
      <c r="R1377" s="49">
        <f t="shared" si="149"/>
        <v>68</v>
      </c>
      <c r="S1377" s="33">
        <v>81.0</v>
      </c>
      <c r="T1377" s="33">
        <v>68.0</v>
      </c>
      <c r="U1377" s="268">
        <f t="shared" si="146"/>
        <v>13</v>
      </c>
      <c r="V1377" s="268">
        <f t="shared" si="147"/>
        <v>74.5</v>
      </c>
      <c r="W1377" s="261">
        <f t="shared" si="150"/>
        <v>-6.5</v>
      </c>
      <c r="X1377" s="269" t="s">
        <v>1750</v>
      </c>
      <c r="Y1377" s="269" t="s">
        <v>1750</v>
      </c>
      <c r="Z1377" s="304" t="s">
        <v>1534</v>
      </c>
      <c r="AA1377" s="280">
        <f t="shared" si="80"/>
        <v>174.750616</v>
      </c>
      <c r="AB1377" s="49">
        <v>1.74750616E8</v>
      </c>
      <c r="AC1377" s="49">
        <v>5.04014165E8</v>
      </c>
      <c r="AD1377" s="280">
        <f t="shared" si="138"/>
        <v>759.506961</v>
      </c>
      <c r="AE1377" s="261">
        <f t="shared" si="151"/>
        <v>759506961</v>
      </c>
      <c r="AF1377" s="303">
        <f t="shared" si="154"/>
        <v>1.09219135</v>
      </c>
      <c r="AG1377" s="269"/>
      <c r="AH1377" s="269"/>
      <c r="AI1377" s="305" t="s">
        <v>1881</v>
      </c>
      <c r="AJ1377" s="269"/>
    </row>
    <row r="1378" ht="15.75" customHeight="1">
      <c r="A1378" s="292" t="s">
        <v>888</v>
      </c>
      <c r="B1378" s="49">
        <f t="shared" si="152"/>
        <v>880.166924</v>
      </c>
      <c r="C1378" s="284">
        <f t="shared" si="153"/>
        <v>5.02952528</v>
      </c>
      <c r="D1378" s="250">
        <f t="shared" si="3"/>
        <v>5.02952528</v>
      </c>
      <c r="E1378" s="111">
        <v>175.0</v>
      </c>
      <c r="F1378" s="280">
        <f t="shared" si="75"/>
        <v>334.20114</v>
      </c>
      <c r="G1378" s="48">
        <f t="shared" si="5"/>
        <v>0.3797019984</v>
      </c>
      <c r="H1378" s="111">
        <f t="shared" si="6"/>
        <v>545.965784</v>
      </c>
      <c r="I1378" s="303">
        <f t="shared" si="143"/>
        <v>0.6202980016</v>
      </c>
      <c r="J1378" s="49">
        <v>8.80166924E8</v>
      </c>
      <c r="K1378" s="33">
        <v>2017.0</v>
      </c>
      <c r="L1378" s="254" t="s">
        <v>20</v>
      </c>
      <c r="M1378" s="47"/>
      <c r="N1378" s="47"/>
      <c r="O1378" s="47"/>
      <c r="P1378" s="47">
        <v>92.0</v>
      </c>
      <c r="Q1378" s="33">
        <v>73.0</v>
      </c>
      <c r="R1378" s="49">
        <f t="shared" si="149"/>
        <v>82.5</v>
      </c>
      <c r="S1378" s="33">
        <v>88.0</v>
      </c>
      <c r="T1378" s="33">
        <v>80.0</v>
      </c>
      <c r="U1378" s="268">
        <f t="shared" si="146"/>
        <v>8</v>
      </c>
      <c r="V1378" s="268">
        <f t="shared" si="147"/>
        <v>84</v>
      </c>
      <c r="W1378" s="261">
        <f t="shared" si="150"/>
        <v>-1.5</v>
      </c>
      <c r="X1378" s="269" t="s">
        <v>1602</v>
      </c>
      <c r="Y1378" s="269" t="s">
        <v>2054</v>
      </c>
      <c r="Z1378" s="304" t="s">
        <v>1893</v>
      </c>
      <c r="AA1378" s="280">
        <f t="shared" si="80"/>
        <v>117.027503</v>
      </c>
      <c r="AB1378" s="49">
        <v>1.17027503E8</v>
      </c>
      <c r="AC1378" s="49">
        <v>3.3420114E8</v>
      </c>
      <c r="AD1378" s="280">
        <f t="shared" si="138"/>
        <v>545.965784</v>
      </c>
      <c r="AE1378" s="261">
        <f t="shared" si="151"/>
        <v>545965784</v>
      </c>
      <c r="AF1378" s="303">
        <f t="shared" si="154"/>
        <v>0.6687285886</v>
      </c>
      <c r="AG1378" s="269"/>
      <c r="AH1378" s="269"/>
      <c r="AI1378" s="305" t="s">
        <v>2217</v>
      </c>
      <c r="AJ1378" s="269"/>
    </row>
    <row r="1379" ht="15.75" customHeight="1">
      <c r="A1379" s="297" t="s">
        <v>174</v>
      </c>
      <c r="B1379" s="49">
        <f t="shared" si="152"/>
        <v>383.715756</v>
      </c>
      <c r="C1379" s="284">
        <f t="shared" si="153"/>
        <v>2.192661463</v>
      </c>
      <c r="D1379" s="250">
        <f t="shared" si="3"/>
        <v>2.192661463</v>
      </c>
      <c r="E1379" s="111">
        <v>175.0</v>
      </c>
      <c r="F1379" s="280">
        <f t="shared" si="75"/>
        <v>152.901115</v>
      </c>
      <c r="G1379" s="48">
        <f t="shared" si="5"/>
        <v>0.3984749456</v>
      </c>
      <c r="H1379" s="111">
        <f t="shared" si="6"/>
        <v>230.814641</v>
      </c>
      <c r="I1379" s="303">
        <f t="shared" si="143"/>
        <v>0.6015250544</v>
      </c>
      <c r="J1379" s="49">
        <v>3.83715756E8</v>
      </c>
      <c r="K1379" s="33">
        <v>2017.0</v>
      </c>
      <c r="L1379" s="254" t="s">
        <v>20</v>
      </c>
      <c r="M1379" s="47"/>
      <c r="N1379" s="47"/>
      <c r="O1379" s="47"/>
      <c r="P1379" s="47">
        <v>68.0</v>
      </c>
      <c r="Q1379" s="33">
        <v>59.0</v>
      </c>
      <c r="R1379" s="49">
        <f t="shared" si="149"/>
        <v>63.5</v>
      </c>
      <c r="S1379" s="33">
        <v>71.0</v>
      </c>
      <c r="T1379" s="33">
        <v>70.0</v>
      </c>
      <c r="U1379" s="268">
        <f t="shared" si="146"/>
        <v>1</v>
      </c>
      <c r="V1379" s="268">
        <f t="shared" si="147"/>
        <v>70.5</v>
      </c>
      <c r="W1379" s="261">
        <f t="shared" si="150"/>
        <v>-7</v>
      </c>
      <c r="X1379" s="269" t="s">
        <v>1594</v>
      </c>
      <c r="Y1379" s="269" t="s">
        <v>1594</v>
      </c>
      <c r="Z1379" s="304" t="s">
        <v>1550</v>
      </c>
      <c r="AA1379" s="280">
        <f t="shared" si="80"/>
        <v>53.68868</v>
      </c>
      <c r="AB1379" s="49">
        <v>5.368868E7</v>
      </c>
      <c r="AC1379" s="49">
        <v>1.52901115E8</v>
      </c>
      <c r="AD1379" s="280">
        <f t="shared" si="138"/>
        <v>230.814641</v>
      </c>
      <c r="AE1379" s="261">
        <f t="shared" si="151"/>
        <v>230814641</v>
      </c>
      <c r="AF1379" s="303">
        <f t="shared" si="154"/>
        <v>0.3067924571</v>
      </c>
      <c r="AG1379" s="269"/>
      <c r="AH1379" s="269"/>
      <c r="AI1379" s="305" t="s">
        <v>3423</v>
      </c>
      <c r="AJ1379" s="269"/>
    </row>
    <row r="1380" ht="15.75" customHeight="1">
      <c r="A1380" s="297" t="s">
        <v>4498</v>
      </c>
      <c r="B1380" s="49">
        <f t="shared" si="152"/>
        <v>148.675066</v>
      </c>
      <c r="C1380" s="284">
        <f t="shared" si="153"/>
        <v>0.8495718057</v>
      </c>
      <c r="D1380" s="250">
        <f t="shared" si="3"/>
        <v>0.8495718057</v>
      </c>
      <c r="E1380" s="111">
        <v>175.0</v>
      </c>
      <c r="F1380" s="280">
        <f t="shared" si="75"/>
        <v>39.175066</v>
      </c>
      <c r="G1380" s="48">
        <f t="shared" si="5"/>
        <v>0.2634945257</v>
      </c>
      <c r="H1380" s="111">
        <f t="shared" si="6"/>
        <v>109.5</v>
      </c>
      <c r="I1380" s="303">
        <f t="shared" si="143"/>
        <v>0.7365054743</v>
      </c>
      <c r="J1380" s="49">
        <v>1.48675066E8</v>
      </c>
      <c r="K1380" s="33">
        <v>2017.0</v>
      </c>
      <c r="L1380" s="254" t="s">
        <v>20</v>
      </c>
      <c r="M1380" s="47"/>
      <c r="N1380" s="47"/>
      <c r="O1380" s="47"/>
      <c r="P1380" s="47">
        <v>29.0</v>
      </c>
      <c r="Q1380" s="33">
        <v>41.0</v>
      </c>
      <c r="R1380" s="49">
        <f t="shared" si="149"/>
        <v>35</v>
      </c>
      <c r="S1380" s="33">
        <v>69.0</v>
      </c>
      <c r="T1380" s="33">
        <v>72.0</v>
      </c>
      <c r="U1380" s="268">
        <f t="shared" si="146"/>
        <v>-3</v>
      </c>
      <c r="V1380" s="268">
        <f t="shared" si="147"/>
        <v>70.5</v>
      </c>
      <c r="W1380" s="261">
        <f t="shared" si="150"/>
        <v>-35.5</v>
      </c>
      <c r="X1380" s="257" t="s">
        <v>1694</v>
      </c>
      <c r="Y1380" s="257" t="s">
        <v>1694</v>
      </c>
      <c r="Z1380" s="304" t="s">
        <v>1540</v>
      </c>
      <c r="AA1380" s="280">
        <f t="shared" si="80"/>
        <v>15.37127</v>
      </c>
      <c r="AB1380" s="49">
        <v>1.537127E7</v>
      </c>
      <c r="AC1380" s="49">
        <v>3.9175066E7</v>
      </c>
      <c r="AD1380" s="280">
        <f t="shared" si="138"/>
        <v>109.5</v>
      </c>
      <c r="AE1380" s="261">
        <f t="shared" si="151"/>
        <v>109500000</v>
      </c>
      <c r="AF1380" s="303">
        <f t="shared" si="154"/>
        <v>0.08783582857</v>
      </c>
      <c r="AG1380" s="269"/>
      <c r="AH1380" s="269"/>
      <c r="AI1380" s="305" t="s">
        <v>4499</v>
      </c>
      <c r="AJ1380" s="269"/>
    </row>
    <row r="1381" ht="15.75" customHeight="1">
      <c r="A1381" s="297" t="s">
        <v>4141</v>
      </c>
      <c r="B1381" s="49">
        <f t="shared" si="152"/>
        <v>225.16411</v>
      </c>
      <c r="C1381" s="284">
        <f t="shared" si="153"/>
        <v>1.270677822</v>
      </c>
      <c r="D1381" s="250">
        <f t="shared" si="3"/>
        <v>1.270677822</v>
      </c>
      <c r="E1381" s="251">
        <v>177.2</v>
      </c>
      <c r="F1381" s="280">
        <f t="shared" si="75"/>
        <v>40.47937</v>
      </c>
      <c r="G1381" s="48">
        <f t="shared" si="5"/>
        <v>0.1797771856</v>
      </c>
      <c r="H1381" s="111">
        <f t="shared" si="6"/>
        <v>184.68474</v>
      </c>
      <c r="I1381" s="303">
        <f t="shared" si="143"/>
        <v>0.8202228144</v>
      </c>
      <c r="J1381" s="49">
        <v>2.2516411E8</v>
      </c>
      <c r="K1381" s="33">
        <v>2017.0</v>
      </c>
      <c r="L1381" s="254" t="s">
        <v>20</v>
      </c>
      <c r="M1381" s="47"/>
      <c r="N1381" s="47"/>
      <c r="O1381" s="47"/>
      <c r="P1381" s="47">
        <v>49.0</v>
      </c>
      <c r="Q1381" s="33">
        <v>51.0</v>
      </c>
      <c r="R1381" s="49">
        <f t="shared" si="149"/>
        <v>50</v>
      </c>
      <c r="S1381" s="33">
        <v>55.0</v>
      </c>
      <c r="T1381" s="33">
        <v>65.0</v>
      </c>
      <c r="U1381" s="268">
        <f t="shared" si="146"/>
        <v>-10</v>
      </c>
      <c r="V1381" s="268">
        <f t="shared" si="147"/>
        <v>60</v>
      </c>
      <c r="W1381" s="261">
        <f t="shared" si="150"/>
        <v>-10</v>
      </c>
      <c r="X1381" s="257" t="s">
        <v>1629</v>
      </c>
      <c r="Y1381" s="269" t="s">
        <v>1629</v>
      </c>
      <c r="Z1381" s="304" t="s">
        <v>1534</v>
      </c>
      <c r="AA1381" s="280">
        <f t="shared" si="80"/>
        <v>17.007624</v>
      </c>
      <c r="AB1381" s="49">
        <v>1.7007624E7</v>
      </c>
      <c r="AC1381" s="49">
        <v>4.047937E7</v>
      </c>
      <c r="AD1381" s="280">
        <f t="shared" si="138"/>
        <v>184.68474</v>
      </c>
      <c r="AE1381" s="261">
        <f t="shared" si="151"/>
        <v>184684740</v>
      </c>
      <c r="AF1381" s="303">
        <f t="shared" si="154"/>
        <v>0.09597981941</v>
      </c>
      <c r="AG1381" s="269"/>
      <c r="AH1381" s="269"/>
      <c r="AI1381" s="305" t="s">
        <v>4142</v>
      </c>
      <c r="AJ1381" s="269"/>
    </row>
    <row r="1382" ht="15.75" customHeight="1">
      <c r="A1382" s="292" t="s">
        <v>1215</v>
      </c>
      <c r="B1382" s="49">
        <f t="shared" si="152"/>
        <v>835.517817</v>
      </c>
      <c r="C1382" s="284">
        <f t="shared" si="153"/>
        <v>4.64176565</v>
      </c>
      <c r="D1382" s="250">
        <f t="shared" si="3"/>
        <v>4.64176565</v>
      </c>
      <c r="E1382" s="111">
        <v>180.0</v>
      </c>
      <c r="F1382" s="280">
        <f t="shared" si="75"/>
        <v>302.950227</v>
      </c>
      <c r="G1382" s="48">
        <f t="shared" si="5"/>
        <v>0.3625897866</v>
      </c>
      <c r="H1382" s="111">
        <f t="shared" si="6"/>
        <v>532.56759</v>
      </c>
      <c r="I1382" s="303">
        <f t="shared" si="143"/>
        <v>0.6374102134</v>
      </c>
      <c r="J1382" s="49">
        <v>8.35517817E8</v>
      </c>
      <c r="K1382" s="33">
        <v>2017.0</v>
      </c>
      <c r="L1382" s="254" t="s">
        <v>20</v>
      </c>
      <c r="M1382" s="47"/>
      <c r="N1382" s="47"/>
      <c r="O1382" s="47"/>
      <c r="P1382" s="47">
        <v>92.0</v>
      </c>
      <c r="Q1382" s="33">
        <v>73.0</v>
      </c>
      <c r="R1382" s="49">
        <f t="shared" si="149"/>
        <v>82.5</v>
      </c>
      <c r="S1382" s="33">
        <v>88.0</v>
      </c>
      <c r="T1382" s="33">
        <v>80.0</v>
      </c>
      <c r="U1382" s="268">
        <f t="shared" si="146"/>
        <v>8</v>
      </c>
      <c r="V1382" s="268">
        <f t="shared" si="147"/>
        <v>84</v>
      </c>
      <c r="W1382" s="261">
        <f t="shared" si="150"/>
        <v>-1.5</v>
      </c>
      <c r="X1382" s="269" t="s">
        <v>1602</v>
      </c>
      <c r="Y1382" s="269" t="s">
        <v>2054</v>
      </c>
      <c r="Z1382" s="304" t="s">
        <v>1534</v>
      </c>
      <c r="AA1382" s="280">
        <f t="shared" si="80"/>
        <v>122.744989</v>
      </c>
      <c r="AB1382" s="49">
        <v>1.22744989E8</v>
      </c>
      <c r="AC1382" s="49">
        <v>3.02950227E8</v>
      </c>
      <c r="AD1382" s="280">
        <f t="shared" si="138"/>
        <v>532.56759</v>
      </c>
      <c r="AE1382" s="261">
        <f t="shared" si="151"/>
        <v>532567590</v>
      </c>
      <c r="AF1382" s="303">
        <f t="shared" si="154"/>
        <v>0.6819166056</v>
      </c>
      <c r="AG1382" s="269"/>
      <c r="AH1382" s="269"/>
      <c r="AI1382" s="305" t="s">
        <v>2291</v>
      </c>
      <c r="AJ1382" s="269"/>
    </row>
    <row r="1383" ht="15.75" customHeight="1">
      <c r="A1383" s="297" t="s">
        <v>500</v>
      </c>
      <c r="B1383" s="49">
        <f t="shared" si="152"/>
        <v>566.652812</v>
      </c>
      <c r="C1383" s="284">
        <f t="shared" si="153"/>
        <v>3.062988173</v>
      </c>
      <c r="D1383" s="250">
        <f t="shared" si="3"/>
        <v>3.062988173</v>
      </c>
      <c r="E1383" s="111">
        <v>185.0</v>
      </c>
      <c r="F1383" s="280">
        <f t="shared" si="75"/>
        <v>168.052812</v>
      </c>
      <c r="G1383" s="48">
        <f t="shared" si="5"/>
        <v>0.2965710369</v>
      </c>
      <c r="H1383" s="111">
        <f t="shared" si="6"/>
        <v>398.6</v>
      </c>
      <c r="I1383" s="303">
        <f t="shared" si="143"/>
        <v>0.7034289631</v>
      </c>
      <c r="J1383" s="49">
        <v>5.66652812E8</v>
      </c>
      <c r="K1383" s="33">
        <v>2017.0</v>
      </c>
      <c r="L1383" s="254" t="s">
        <v>20</v>
      </c>
      <c r="M1383" s="47"/>
      <c r="N1383" s="47"/>
      <c r="O1383" s="47"/>
      <c r="P1383" s="47">
        <v>76.0</v>
      </c>
      <c r="Q1383" s="33">
        <v>62.0</v>
      </c>
      <c r="R1383" s="49">
        <f t="shared" si="149"/>
        <v>69</v>
      </c>
      <c r="S1383" s="33">
        <v>70.0</v>
      </c>
      <c r="T1383" s="33">
        <v>67.0</v>
      </c>
      <c r="U1383" s="268">
        <f t="shared" si="146"/>
        <v>3</v>
      </c>
      <c r="V1383" s="268">
        <f t="shared" si="147"/>
        <v>68.5</v>
      </c>
      <c r="W1383" s="261">
        <f t="shared" si="150"/>
        <v>0.5</v>
      </c>
      <c r="X1383" s="269" t="s">
        <v>1602</v>
      </c>
      <c r="Y1383" s="269" t="s">
        <v>2054</v>
      </c>
      <c r="Z1383" s="257" t="s">
        <v>1567</v>
      </c>
      <c r="AA1383" s="280">
        <f t="shared" si="80"/>
        <v>61.025472</v>
      </c>
      <c r="AB1383" s="49">
        <v>6.1025472E7</v>
      </c>
      <c r="AC1383" s="49">
        <v>1.68052812E8</v>
      </c>
      <c r="AD1383" s="280">
        <f t="shared" si="138"/>
        <v>398.6</v>
      </c>
      <c r="AE1383" s="261">
        <f t="shared" si="151"/>
        <v>398600000</v>
      </c>
      <c r="AF1383" s="303">
        <f t="shared" si="154"/>
        <v>0.3298674162</v>
      </c>
      <c r="AG1383" s="269"/>
      <c r="AH1383" s="269"/>
      <c r="AI1383" s="305" t="s">
        <v>2892</v>
      </c>
      <c r="AJ1383" s="269"/>
    </row>
    <row r="1384" ht="15.75" customHeight="1">
      <c r="A1384" s="297" t="s">
        <v>196</v>
      </c>
      <c r="B1384" s="49">
        <f t="shared" si="152"/>
        <v>402.715473</v>
      </c>
      <c r="C1384" s="284">
        <f t="shared" si="153"/>
        <v>2.147815856</v>
      </c>
      <c r="D1384" s="250">
        <f t="shared" si="3"/>
        <v>2.147815856</v>
      </c>
      <c r="E1384" s="111">
        <v>187.5</v>
      </c>
      <c r="F1384" s="280">
        <f t="shared" si="75"/>
        <v>139.715473</v>
      </c>
      <c r="G1384" s="48">
        <f t="shared" si="5"/>
        <v>0.3469334614</v>
      </c>
      <c r="H1384" s="111">
        <f t="shared" si="6"/>
        <v>263</v>
      </c>
      <c r="I1384" s="303">
        <f t="shared" si="143"/>
        <v>0.6530665386</v>
      </c>
      <c r="J1384" s="49">
        <v>4.02715473E8</v>
      </c>
      <c r="K1384" s="33">
        <v>2017.0</v>
      </c>
      <c r="L1384" s="254" t="s">
        <v>20</v>
      </c>
      <c r="M1384" s="47"/>
      <c r="N1384" s="47"/>
      <c r="O1384" s="47"/>
      <c r="P1384" s="47">
        <v>97.0</v>
      </c>
      <c r="Q1384" s="33">
        <v>81.0</v>
      </c>
      <c r="R1384" s="49">
        <f t="shared" si="149"/>
        <v>89</v>
      </c>
      <c r="S1384" s="33">
        <v>96.0</v>
      </c>
      <c r="T1384" s="33">
        <v>83.0</v>
      </c>
      <c r="U1384" s="268">
        <f t="shared" si="146"/>
        <v>13</v>
      </c>
      <c r="V1384" s="268">
        <f t="shared" si="147"/>
        <v>89.5</v>
      </c>
      <c r="W1384" s="261">
        <f t="shared" si="150"/>
        <v>-0.5</v>
      </c>
      <c r="X1384" s="269" t="s">
        <v>1594</v>
      </c>
      <c r="Y1384" s="269" t="s">
        <v>1594</v>
      </c>
      <c r="Z1384" s="304" t="s">
        <v>1540</v>
      </c>
      <c r="AA1384" s="280">
        <f t="shared" si="80"/>
        <v>50.802605</v>
      </c>
      <c r="AB1384" s="49">
        <v>5.0802605E7</v>
      </c>
      <c r="AC1384" s="49">
        <v>1.39715473E8</v>
      </c>
      <c r="AD1384" s="280">
        <f t="shared" si="138"/>
        <v>263</v>
      </c>
      <c r="AE1384" s="261">
        <f t="shared" si="151"/>
        <v>263000000</v>
      </c>
      <c r="AF1384" s="303">
        <f t="shared" si="154"/>
        <v>0.2709472267</v>
      </c>
      <c r="AG1384" s="269" t="s">
        <v>1608</v>
      </c>
      <c r="AH1384" s="269" t="s">
        <v>3449</v>
      </c>
      <c r="AI1384" s="305" t="s">
        <v>3450</v>
      </c>
      <c r="AJ1384" s="269"/>
    </row>
    <row r="1385" ht="15.75" customHeight="1">
      <c r="A1385" s="292" t="s">
        <v>329</v>
      </c>
      <c r="B1385" s="49">
        <f t="shared" si="152"/>
        <v>863.565527</v>
      </c>
      <c r="C1385" s="284">
        <f t="shared" si="153"/>
        <v>4.317827635</v>
      </c>
      <c r="D1385" s="250">
        <f t="shared" si="3"/>
        <v>4.317827635</v>
      </c>
      <c r="E1385" s="111">
        <v>200.0</v>
      </c>
      <c r="F1385" s="280">
        <f t="shared" si="75"/>
        <v>389.813101</v>
      </c>
      <c r="G1385" s="48">
        <f t="shared" si="5"/>
        <v>0.4513995624</v>
      </c>
      <c r="H1385" s="111">
        <f t="shared" si="6"/>
        <v>473.752426</v>
      </c>
      <c r="I1385" s="303">
        <f t="shared" si="143"/>
        <v>0.5486004376</v>
      </c>
      <c r="J1385" s="49">
        <v>8.63565527E8</v>
      </c>
      <c r="K1385" s="33">
        <v>2017.0</v>
      </c>
      <c r="L1385" s="254" t="s">
        <v>20</v>
      </c>
      <c r="M1385" s="47"/>
      <c r="N1385" s="47"/>
      <c r="O1385" s="47"/>
      <c r="P1385" s="47">
        <v>83.0</v>
      </c>
      <c r="Q1385" s="33">
        <v>67.0</v>
      </c>
      <c r="R1385" s="49">
        <f t="shared" si="149"/>
        <v>75</v>
      </c>
      <c r="S1385" s="33">
        <v>88.0</v>
      </c>
      <c r="T1385" s="33">
        <v>78.0</v>
      </c>
      <c r="U1385" s="268">
        <f t="shared" si="146"/>
        <v>10</v>
      </c>
      <c r="V1385" s="268">
        <f t="shared" si="147"/>
        <v>83</v>
      </c>
      <c r="W1385" s="261">
        <f t="shared" si="150"/>
        <v>-8</v>
      </c>
      <c r="X1385" s="269" t="s">
        <v>1602</v>
      </c>
      <c r="Y1385" s="269" t="s">
        <v>2054</v>
      </c>
      <c r="Z1385" s="304" t="s">
        <v>1893</v>
      </c>
      <c r="AA1385" s="280">
        <f t="shared" si="80"/>
        <v>146.510104</v>
      </c>
      <c r="AB1385" s="49">
        <v>1.46510104E8</v>
      </c>
      <c r="AC1385" s="49">
        <v>3.89813101E8</v>
      </c>
      <c r="AD1385" s="280">
        <f t="shared" si="138"/>
        <v>473.752426</v>
      </c>
      <c r="AE1385" s="261">
        <f t="shared" si="151"/>
        <v>473752426</v>
      </c>
      <c r="AF1385" s="303">
        <f t="shared" si="154"/>
        <v>0.73255052</v>
      </c>
      <c r="AG1385" s="269"/>
      <c r="AH1385" s="269"/>
      <c r="AI1385" s="305" t="s">
        <v>2360</v>
      </c>
      <c r="AJ1385" s="269"/>
    </row>
    <row r="1386" ht="15.75" customHeight="1">
      <c r="A1386" s="297" t="s">
        <v>1257</v>
      </c>
      <c r="B1386" s="49">
        <f t="shared" si="152"/>
        <v>605.425157</v>
      </c>
      <c r="C1386" s="284">
        <f t="shared" si="153"/>
        <v>2.789977682</v>
      </c>
      <c r="D1386" s="250">
        <f t="shared" si="3"/>
        <v>2.789977682</v>
      </c>
      <c r="E1386" s="111">
        <v>217.0</v>
      </c>
      <c r="F1386" s="280">
        <f t="shared" si="75"/>
        <v>130.168683</v>
      </c>
      <c r="G1386" s="48">
        <f t="shared" si="5"/>
        <v>0.2150037564</v>
      </c>
      <c r="H1386" s="111">
        <f t="shared" si="6"/>
        <v>475.256474</v>
      </c>
      <c r="I1386" s="303">
        <f t="shared" si="143"/>
        <v>0.7849962436</v>
      </c>
      <c r="J1386" s="49">
        <v>6.05425157E8</v>
      </c>
      <c r="K1386" s="33">
        <v>2017.0</v>
      </c>
      <c r="L1386" s="254" t="s">
        <v>20</v>
      </c>
      <c r="M1386" s="47"/>
      <c r="N1386" s="47"/>
      <c r="O1386" s="47"/>
      <c r="P1386" s="47">
        <v>15.0</v>
      </c>
      <c r="Q1386" s="33">
        <v>28.0</v>
      </c>
      <c r="R1386" s="49">
        <f t="shared" si="149"/>
        <v>21.5</v>
      </c>
      <c r="S1386" s="33">
        <v>45.0</v>
      </c>
      <c r="T1386" s="33">
        <v>41.0</v>
      </c>
      <c r="U1386" s="268">
        <f t="shared" si="146"/>
        <v>4</v>
      </c>
      <c r="V1386" s="268">
        <f t="shared" si="147"/>
        <v>43</v>
      </c>
      <c r="W1386" s="261">
        <f t="shared" si="150"/>
        <v>-21.5</v>
      </c>
      <c r="X1386" s="257" t="s">
        <v>1629</v>
      </c>
      <c r="Y1386" s="269" t="s">
        <v>1684</v>
      </c>
      <c r="Z1386" s="304" t="s">
        <v>1893</v>
      </c>
      <c r="AA1386" s="280">
        <f t="shared" si="80"/>
        <v>44.680073</v>
      </c>
      <c r="AB1386" s="49">
        <v>4.4680073E7</v>
      </c>
      <c r="AC1386" s="49">
        <v>1.30168683E8</v>
      </c>
      <c r="AD1386" s="280">
        <f t="shared" si="138"/>
        <v>475.256474</v>
      </c>
      <c r="AE1386" s="261">
        <f t="shared" si="151"/>
        <v>475256474</v>
      </c>
      <c r="AF1386" s="303">
        <f t="shared" si="154"/>
        <v>0.2058989539</v>
      </c>
      <c r="AG1386" s="269"/>
      <c r="AH1386" s="269"/>
      <c r="AI1386" s="305" t="s">
        <v>3018</v>
      </c>
      <c r="AJ1386" s="269"/>
    </row>
    <row r="1387" ht="15.75" customHeight="1">
      <c r="A1387" s="297" t="s">
        <v>1391</v>
      </c>
      <c r="B1387" s="49">
        <f t="shared" si="152"/>
        <v>794.861794</v>
      </c>
      <c r="C1387" s="284">
        <f t="shared" si="153"/>
        <v>3.455920843</v>
      </c>
      <c r="D1387" s="250">
        <f t="shared" si="3"/>
        <v>3.455920843</v>
      </c>
      <c r="E1387" s="111">
        <v>230.0</v>
      </c>
      <c r="F1387" s="280">
        <f t="shared" si="75"/>
        <v>172.558876</v>
      </c>
      <c r="G1387" s="48">
        <f t="shared" si="5"/>
        <v>0.2170929302</v>
      </c>
      <c r="H1387" s="111">
        <f t="shared" si="6"/>
        <v>622.302918</v>
      </c>
      <c r="I1387" s="303">
        <f t="shared" si="143"/>
        <v>0.7829070698</v>
      </c>
      <c r="J1387" s="49">
        <v>7.94861794E8</v>
      </c>
      <c r="K1387" s="33">
        <v>2017.0</v>
      </c>
      <c r="L1387" s="254" t="s">
        <v>20</v>
      </c>
      <c r="M1387" s="47"/>
      <c r="N1387" s="47"/>
      <c r="O1387" s="47"/>
      <c r="P1387" s="47">
        <v>30.0</v>
      </c>
      <c r="Q1387" s="33">
        <v>39.0</v>
      </c>
      <c r="R1387" s="49">
        <f t="shared" si="149"/>
        <v>34.5</v>
      </c>
      <c r="S1387" s="33">
        <v>62.0</v>
      </c>
      <c r="T1387" s="33">
        <v>63.0</v>
      </c>
      <c r="U1387" s="268">
        <f t="shared" si="146"/>
        <v>-1</v>
      </c>
      <c r="V1387" s="268">
        <f t="shared" si="147"/>
        <v>62.5</v>
      </c>
      <c r="W1387" s="261">
        <f t="shared" si="150"/>
        <v>-28</v>
      </c>
      <c r="X1387" s="257" t="s">
        <v>1694</v>
      </c>
      <c r="Y1387" s="269" t="s">
        <v>2685</v>
      </c>
      <c r="Z1387" s="304" t="s">
        <v>1550</v>
      </c>
      <c r="AA1387" s="280">
        <f t="shared" si="80"/>
        <v>62.983253</v>
      </c>
      <c r="AB1387" s="49">
        <v>6.2983253E7</v>
      </c>
      <c r="AC1387" s="49">
        <v>1.72558876E8</v>
      </c>
      <c r="AD1387" s="280">
        <f t="shared" si="138"/>
        <v>622.302918</v>
      </c>
      <c r="AE1387" s="261">
        <f t="shared" si="151"/>
        <v>622302918</v>
      </c>
      <c r="AF1387" s="303">
        <f t="shared" si="154"/>
        <v>0.2738402304</v>
      </c>
      <c r="AG1387" s="269"/>
      <c r="AH1387" s="269"/>
      <c r="AI1387" s="305" t="s">
        <v>2686</v>
      </c>
      <c r="AJ1387" s="269"/>
    </row>
    <row r="1388" ht="15.75" customHeight="1">
      <c r="A1388" s="292" t="s">
        <v>1015</v>
      </c>
      <c r="B1388" s="49">
        <f t="shared" si="152"/>
        <v>1235.761498</v>
      </c>
      <c r="C1388" s="284">
        <f t="shared" si="153"/>
        <v>4.943045992</v>
      </c>
      <c r="D1388" s="250">
        <f t="shared" si="3"/>
        <v>4.943045992</v>
      </c>
      <c r="E1388" s="111">
        <v>250.0</v>
      </c>
      <c r="F1388" s="280">
        <f t="shared" si="75"/>
        <v>225.764765</v>
      </c>
      <c r="G1388" s="48">
        <f t="shared" si="5"/>
        <v>0.1826928298</v>
      </c>
      <c r="H1388" s="111">
        <f t="shared" si="6"/>
        <v>1009.996733</v>
      </c>
      <c r="I1388" s="303">
        <f t="shared" si="143"/>
        <v>0.8173071702</v>
      </c>
      <c r="J1388" s="49">
        <v>1.235761498E9</v>
      </c>
      <c r="K1388" s="33">
        <v>2017.0</v>
      </c>
      <c r="L1388" s="254" t="s">
        <v>20</v>
      </c>
      <c r="M1388" s="47"/>
      <c r="N1388" s="47"/>
      <c r="O1388" s="47"/>
      <c r="P1388" s="47">
        <v>67.0</v>
      </c>
      <c r="Q1388" s="33">
        <v>56.0</v>
      </c>
      <c r="R1388" s="49">
        <f t="shared" si="149"/>
        <v>61.5</v>
      </c>
      <c r="S1388" s="33">
        <v>73.0</v>
      </c>
      <c r="T1388" s="33">
        <v>70.0</v>
      </c>
      <c r="U1388" s="268">
        <f t="shared" si="146"/>
        <v>3</v>
      </c>
      <c r="V1388" s="268">
        <f t="shared" si="147"/>
        <v>71.5</v>
      </c>
      <c r="W1388" s="261">
        <f t="shared" si="150"/>
        <v>-10</v>
      </c>
      <c r="X1388" s="269" t="s">
        <v>1602</v>
      </c>
      <c r="Y1388" s="269" t="s">
        <v>1602</v>
      </c>
      <c r="Z1388" s="304" t="s">
        <v>1550</v>
      </c>
      <c r="AA1388" s="280">
        <f t="shared" si="80"/>
        <v>98.786705</v>
      </c>
      <c r="AB1388" s="49">
        <v>9.8786705E7</v>
      </c>
      <c r="AC1388" s="49">
        <v>2.25764765E8</v>
      </c>
      <c r="AD1388" s="280">
        <f t="shared" si="138"/>
        <v>1009.996733</v>
      </c>
      <c r="AE1388" s="261">
        <f t="shared" si="151"/>
        <v>1009996733</v>
      </c>
      <c r="AF1388" s="303">
        <f t="shared" si="154"/>
        <v>0.39514682</v>
      </c>
      <c r="AG1388" s="269"/>
      <c r="AH1388" s="269"/>
      <c r="AI1388" s="305" t="s">
        <v>2230</v>
      </c>
      <c r="AJ1388" s="269"/>
    </row>
    <row r="1389" ht="15.75" customHeight="1">
      <c r="A1389" s="297" t="s">
        <v>485</v>
      </c>
      <c r="B1389" s="49">
        <f t="shared" si="152"/>
        <v>617.323646</v>
      </c>
      <c r="C1389" s="284">
        <f t="shared" si="153"/>
        <v>2.057745487</v>
      </c>
      <c r="D1389" s="250">
        <f t="shared" si="3"/>
        <v>2.057745487</v>
      </c>
      <c r="E1389" s="111">
        <v>300.0</v>
      </c>
      <c r="F1389" s="280">
        <f t="shared" si="75"/>
        <v>214.723646</v>
      </c>
      <c r="G1389" s="48">
        <f t="shared" si="5"/>
        <v>0.3478299388</v>
      </c>
      <c r="H1389" s="111">
        <f t="shared" si="6"/>
        <v>402.6</v>
      </c>
      <c r="I1389" s="303">
        <f t="shared" si="143"/>
        <v>0.6521700612</v>
      </c>
      <c r="J1389" s="49">
        <v>6.17323646E8</v>
      </c>
      <c r="K1389" s="33">
        <v>2017.0</v>
      </c>
      <c r="L1389" s="254" t="s">
        <v>20</v>
      </c>
      <c r="M1389" s="47"/>
      <c r="N1389" s="47"/>
      <c r="O1389" s="47"/>
      <c r="P1389" s="47">
        <v>40.0</v>
      </c>
      <c r="Q1389" s="33">
        <v>45.0</v>
      </c>
      <c r="R1389" s="49">
        <f t="shared" si="149"/>
        <v>42.5</v>
      </c>
      <c r="S1389" s="33">
        <v>80.0</v>
      </c>
      <c r="T1389" s="33">
        <v>69.0</v>
      </c>
      <c r="U1389" s="268">
        <f t="shared" si="146"/>
        <v>11</v>
      </c>
      <c r="V1389" s="268">
        <f t="shared" si="147"/>
        <v>74.5</v>
      </c>
      <c r="W1389" s="261">
        <f t="shared" si="150"/>
        <v>-32</v>
      </c>
      <c r="X1389" s="269" t="s">
        <v>1602</v>
      </c>
      <c r="Y1389" s="269" t="s">
        <v>2054</v>
      </c>
      <c r="Z1389" s="304" t="s">
        <v>1534</v>
      </c>
      <c r="AA1389" s="280">
        <f t="shared" si="80"/>
        <v>93.842239</v>
      </c>
      <c r="AB1389" s="49">
        <v>9.3842239E7</v>
      </c>
      <c r="AC1389" s="49">
        <v>2.14723646E8</v>
      </c>
      <c r="AD1389" s="280">
        <f t="shared" si="138"/>
        <v>402.6</v>
      </c>
      <c r="AE1389" s="261">
        <f t="shared" si="151"/>
        <v>402600000</v>
      </c>
      <c r="AF1389" s="303">
        <f t="shared" si="154"/>
        <v>0.3128074633</v>
      </c>
      <c r="AG1389" s="269"/>
      <c r="AH1389" s="269"/>
      <c r="AI1389" s="305" t="s">
        <v>3538</v>
      </c>
      <c r="AJ1389" s="269"/>
    </row>
    <row r="1390" ht="15.75" customHeight="1">
      <c r="A1390" s="292" t="s">
        <v>1593</v>
      </c>
      <c r="B1390" s="49">
        <f t="shared" si="152"/>
        <v>355.29827</v>
      </c>
      <c r="C1390" s="306" t="s">
        <v>1530</v>
      </c>
      <c r="D1390" s="250" t="str">
        <f t="shared" si="3"/>
        <v>#VALUE!</v>
      </c>
      <c r="E1390" s="307" t="s">
        <v>1530</v>
      </c>
      <c r="F1390" s="280">
        <f t="shared" si="75"/>
        <v>5.017246</v>
      </c>
      <c r="G1390" s="48">
        <f t="shared" si="5"/>
        <v>0.01412122271</v>
      </c>
      <c r="H1390" s="111">
        <f t="shared" si="6"/>
        <v>350.281024</v>
      </c>
      <c r="I1390" s="303">
        <f t="shared" si="143"/>
        <v>0.9858787773</v>
      </c>
      <c r="J1390" s="49">
        <v>3.5529827E8</v>
      </c>
      <c r="K1390" s="33">
        <v>2017.0</v>
      </c>
      <c r="L1390" s="254" t="s">
        <v>20</v>
      </c>
      <c r="M1390" s="47"/>
      <c r="N1390" s="47"/>
      <c r="O1390" s="47"/>
      <c r="P1390" s="47">
        <v>97.0</v>
      </c>
      <c r="Q1390" s="33">
        <v>79.0</v>
      </c>
      <c r="R1390" s="49">
        <f t="shared" si="149"/>
        <v>88</v>
      </c>
      <c r="S1390" s="33">
        <v>94.0</v>
      </c>
      <c r="T1390" s="33">
        <v>90.0</v>
      </c>
      <c r="U1390" s="268">
        <f t="shared" si="146"/>
        <v>4</v>
      </c>
      <c r="V1390" s="268">
        <f t="shared" si="147"/>
        <v>92</v>
      </c>
      <c r="W1390" s="261">
        <f t="shared" si="150"/>
        <v>-4</v>
      </c>
      <c r="X1390" s="269" t="s">
        <v>1594</v>
      </c>
      <c r="Y1390" s="269" t="s">
        <v>1594</v>
      </c>
      <c r="Z1390" s="270" t="s">
        <v>1534</v>
      </c>
      <c r="AA1390" s="280">
        <f t="shared" si="80"/>
        <v>1.813781</v>
      </c>
      <c r="AB1390" s="49">
        <v>1813781.0</v>
      </c>
      <c r="AC1390" s="49">
        <v>5017246.0</v>
      </c>
      <c r="AD1390" s="280">
        <f t="shared" si="138"/>
        <v>350.281024</v>
      </c>
      <c r="AE1390" s="261">
        <f t="shared" si="151"/>
        <v>350281024</v>
      </c>
      <c r="AF1390" s="308" t="s">
        <v>1530</v>
      </c>
      <c r="AG1390" s="269"/>
      <c r="AH1390" s="269"/>
      <c r="AI1390" s="305" t="s">
        <v>1595</v>
      </c>
      <c r="AJ1390" s="269"/>
    </row>
    <row r="1391" ht="15.75" customHeight="1">
      <c r="A1391" s="300" t="s">
        <v>1460</v>
      </c>
      <c r="B1391" s="266">
        <f t="shared" si="152"/>
        <v>75.383741</v>
      </c>
      <c r="C1391" s="249">
        <f>SUM(B1391/E1391)</f>
        <v>75.383741</v>
      </c>
      <c r="D1391" s="250">
        <f t="shared" si="3"/>
        <v>75.383741</v>
      </c>
      <c r="E1391" s="251">
        <v>1.0</v>
      </c>
      <c r="F1391" s="251">
        <f t="shared" si="75"/>
        <v>26.020957</v>
      </c>
      <c r="G1391" s="48">
        <f t="shared" si="5"/>
        <v>0.3451799639</v>
      </c>
      <c r="H1391" s="111">
        <f t="shared" si="6"/>
        <v>49.362784</v>
      </c>
      <c r="I1391" s="303">
        <f t="shared" si="143"/>
        <v>0.6548200361</v>
      </c>
      <c r="J1391" s="49">
        <v>7.5383741E7</v>
      </c>
      <c r="K1391" s="253">
        <v>2018.0</v>
      </c>
      <c r="L1391" s="254" t="s">
        <v>20</v>
      </c>
      <c r="M1391" s="47"/>
      <c r="N1391" s="47"/>
      <c r="O1391" s="47"/>
      <c r="P1391" s="47">
        <v>92.0</v>
      </c>
      <c r="Q1391" s="253">
        <v>71.0</v>
      </c>
      <c r="R1391" s="49">
        <f t="shared" si="149"/>
        <v>81.5</v>
      </c>
      <c r="S1391" s="253">
        <v>88.0</v>
      </c>
      <c r="T1391" s="49">
        <v>79.0</v>
      </c>
      <c r="U1391" s="261">
        <f t="shared" si="146"/>
        <v>9</v>
      </c>
      <c r="V1391" s="268">
        <f t="shared" si="147"/>
        <v>83.5</v>
      </c>
      <c r="W1391" s="261">
        <f t="shared" si="150"/>
        <v>-2</v>
      </c>
      <c r="X1391" s="270" t="s">
        <v>1527</v>
      </c>
      <c r="Y1391" s="270" t="s">
        <v>1533</v>
      </c>
      <c r="Z1391" s="270" t="s">
        <v>1540</v>
      </c>
      <c r="AA1391" s="251">
        <f t="shared" si="80"/>
        <v>6.066463</v>
      </c>
      <c r="AB1391" s="49">
        <v>6066463.0</v>
      </c>
      <c r="AC1391" s="49">
        <v>2.6020957E7</v>
      </c>
      <c r="AD1391" s="251">
        <f t="shared" si="138"/>
        <v>49.362784</v>
      </c>
      <c r="AE1391" s="49">
        <v>4.9362784E7</v>
      </c>
      <c r="AF1391" s="255" t="s">
        <v>1530</v>
      </c>
      <c r="AG1391" s="257"/>
      <c r="AH1391" s="257"/>
      <c r="AI1391" s="259" t="s">
        <v>1598</v>
      </c>
      <c r="AJ1391" s="257"/>
    </row>
    <row r="1392" ht="15.75" customHeight="1">
      <c r="A1392" s="309" t="s">
        <v>1784</v>
      </c>
      <c r="B1392" s="266">
        <f t="shared" si="152"/>
        <v>9.590855</v>
      </c>
      <c r="C1392" s="284">
        <f>SUM(J1392/(E1392*1000000))</f>
        <v>9.590855</v>
      </c>
      <c r="D1392" s="250">
        <f t="shared" si="3"/>
        <v>9.590855</v>
      </c>
      <c r="E1392" s="251">
        <v>1.0</v>
      </c>
      <c r="F1392" s="251">
        <f t="shared" si="75"/>
        <v>8.783985</v>
      </c>
      <c r="G1392" s="48">
        <f t="shared" si="5"/>
        <v>0.9158708999</v>
      </c>
      <c r="H1392" s="111">
        <f t="shared" si="6"/>
        <v>0.80687</v>
      </c>
      <c r="I1392" s="303">
        <f t="shared" si="143"/>
        <v>0.08412910006</v>
      </c>
      <c r="J1392" s="49">
        <v>9590855.0</v>
      </c>
      <c r="K1392" s="253">
        <v>2018.0</v>
      </c>
      <c r="L1392" s="254" t="s">
        <v>20</v>
      </c>
      <c r="M1392" s="47"/>
      <c r="N1392" s="47"/>
      <c r="O1392" s="47"/>
      <c r="P1392" s="47">
        <v>57.0</v>
      </c>
      <c r="Q1392" s="253">
        <v>53.0</v>
      </c>
      <c r="R1392" s="49">
        <f t="shared" si="149"/>
        <v>55</v>
      </c>
      <c r="S1392" s="253">
        <v>44.0</v>
      </c>
      <c r="T1392" s="49">
        <v>37.0</v>
      </c>
      <c r="U1392" s="261">
        <f t="shared" si="146"/>
        <v>7</v>
      </c>
      <c r="V1392" s="268">
        <f t="shared" si="147"/>
        <v>40.5</v>
      </c>
      <c r="W1392" s="261">
        <f t="shared" si="150"/>
        <v>14.5</v>
      </c>
      <c r="X1392" s="294" t="s">
        <v>1425</v>
      </c>
      <c r="Y1392" s="294" t="s">
        <v>1425</v>
      </c>
      <c r="Z1392" s="270" t="s">
        <v>1550</v>
      </c>
      <c r="AA1392" s="251">
        <f t="shared" si="80"/>
        <v>3.653035</v>
      </c>
      <c r="AB1392" s="49">
        <v>3653035.0</v>
      </c>
      <c r="AC1392" s="49">
        <v>8783985.0</v>
      </c>
      <c r="AD1392" s="251">
        <f t="shared" si="138"/>
        <v>0.80687</v>
      </c>
      <c r="AE1392" s="266">
        <f t="shared" ref="AE1392:AE1394" si="155">J1392-AC1392</f>
        <v>806870</v>
      </c>
      <c r="AF1392" s="303">
        <f>SUM(AA1392/E1392)</f>
        <v>3.653035</v>
      </c>
      <c r="AG1392" s="257"/>
      <c r="AH1392" s="257"/>
      <c r="AI1392" s="259" t="s">
        <v>1785</v>
      </c>
      <c r="AJ1392" s="257"/>
    </row>
    <row r="1393" ht="15.75" customHeight="1">
      <c r="A1393" s="309" t="s">
        <v>1546</v>
      </c>
      <c r="B1393" s="266">
        <f t="shared" si="152"/>
        <v>4.179202</v>
      </c>
      <c r="C1393" s="249">
        <f>SUM(B1393/E1393)</f>
        <v>3.482668333</v>
      </c>
      <c r="D1393" s="250">
        <f t="shared" si="3"/>
        <v>3.482668333</v>
      </c>
      <c r="E1393" s="251">
        <v>1.2</v>
      </c>
      <c r="F1393" s="251">
        <f t="shared" si="75"/>
        <v>4.153783</v>
      </c>
      <c r="G1393" s="48">
        <f t="shared" si="5"/>
        <v>0.9939177384</v>
      </c>
      <c r="H1393" s="111">
        <f t="shared" si="6"/>
        <v>0.025419</v>
      </c>
      <c r="I1393" s="303">
        <f t="shared" si="143"/>
        <v>0.006082261638</v>
      </c>
      <c r="J1393" s="49">
        <v>4179202.0</v>
      </c>
      <c r="K1393" s="253">
        <v>2018.0</v>
      </c>
      <c r="L1393" s="254" t="s">
        <v>20</v>
      </c>
      <c r="M1393" s="47"/>
      <c r="N1393" s="47"/>
      <c r="O1393" s="47"/>
      <c r="P1393" s="47">
        <v>93.0</v>
      </c>
      <c r="Q1393" s="253">
        <v>76.0</v>
      </c>
      <c r="R1393" s="49">
        <f t="shared" si="149"/>
        <v>84.5</v>
      </c>
      <c r="S1393" s="253">
        <v>90.0</v>
      </c>
      <c r="T1393" s="49">
        <v>79.0</v>
      </c>
      <c r="U1393" s="261">
        <f t="shared" si="146"/>
        <v>11</v>
      </c>
      <c r="V1393" s="268">
        <f t="shared" si="147"/>
        <v>84.5</v>
      </c>
      <c r="W1393" s="261">
        <f t="shared" si="150"/>
        <v>0</v>
      </c>
      <c r="X1393" s="294" t="s">
        <v>1547</v>
      </c>
      <c r="Y1393" s="294" t="s">
        <v>1547</v>
      </c>
      <c r="Z1393" s="270" t="s">
        <v>1540</v>
      </c>
      <c r="AA1393" s="251">
        <f t="shared" si="80"/>
        <v>0.338999</v>
      </c>
      <c r="AB1393" s="49">
        <v>338999.0</v>
      </c>
      <c r="AC1393" s="49">
        <v>4153783.0</v>
      </c>
      <c r="AD1393" s="251">
        <f t="shared" si="138"/>
        <v>0.025419</v>
      </c>
      <c r="AE1393" s="266">
        <f t="shared" si="155"/>
        <v>25419</v>
      </c>
      <c r="AF1393" s="255" t="s">
        <v>1530</v>
      </c>
      <c r="AG1393" s="257"/>
      <c r="AH1393" s="257"/>
      <c r="AI1393" s="259" t="s">
        <v>1548</v>
      </c>
      <c r="AJ1393" s="257"/>
    </row>
    <row r="1394" ht="15.75" customHeight="1">
      <c r="A1394" s="309" t="s">
        <v>1790</v>
      </c>
      <c r="B1394" s="266">
        <f t="shared" si="152"/>
        <v>14.180802</v>
      </c>
      <c r="C1394" s="284">
        <f>SUM(J1394/(E1394*1000000))</f>
        <v>9.453868</v>
      </c>
      <c r="D1394" s="250">
        <f t="shared" si="3"/>
        <v>9.453868</v>
      </c>
      <c r="E1394" s="251">
        <v>1.5</v>
      </c>
      <c r="F1394" s="251">
        <f t="shared" si="75"/>
        <v>7.690044</v>
      </c>
      <c r="G1394" s="48">
        <f t="shared" si="5"/>
        <v>0.5422855492</v>
      </c>
      <c r="H1394" s="111">
        <f t="shared" si="6"/>
        <v>6.490758</v>
      </c>
      <c r="I1394" s="303">
        <f t="shared" si="143"/>
        <v>0.4577144508</v>
      </c>
      <c r="J1394" s="49">
        <v>1.4180802E7</v>
      </c>
      <c r="K1394" s="253">
        <v>2018.0</v>
      </c>
      <c r="L1394" s="254" t="s">
        <v>20</v>
      </c>
      <c r="M1394" s="47"/>
      <c r="N1394" s="47"/>
      <c r="O1394" s="47"/>
      <c r="P1394" s="47">
        <v>79.0</v>
      </c>
      <c r="Q1394" s="253">
        <v>63.0</v>
      </c>
      <c r="R1394" s="49">
        <f t="shared" si="149"/>
        <v>71</v>
      </c>
      <c r="S1394" s="253">
        <v>57.0</v>
      </c>
      <c r="T1394" s="49">
        <v>64.0</v>
      </c>
      <c r="U1394" s="261">
        <f t="shared" si="146"/>
        <v>-7</v>
      </c>
      <c r="V1394" s="268">
        <f t="shared" si="147"/>
        <v>60.5</v>
      </c>
      <c r="W1394" s="261">
        <f t="shared" si="150"/>
        <v>10.5</v>
      </c>
      <c r="X1394" s="270" t="s">
        <v>1527</v>
      </c>
      <c r="Y1394" s="270" t="s">
        <v>1528</v>
      </c>
      <c r="Z1394" s="270" t="s">
        <v>1540</v>
      </c>
      <c r="AA1394" s="251">
        <f t="shared" si="80"/>
        <v>3.762145</v>
      </c>
      <c r="AB1394" s="49">
        <v>3762145.0</v>
      </c>
      <c r="AC1394" s="49">
        <v>7690044.0</v>
      </c>
      <c r="AD1394" s="251">
        <f t="shared" si="138"/>
        <v>6.490758</v>
      </c>
      <c r="AE1394" s="266">
        <f t="shared" si="155"/>
        <v>6490758</v>
      </c>
      <c r="AF1394" s="303">
        <f>SUM(AA1394/E1394)</f>
        <v>2.508096667</v>
      </c>
      <c r="AG1394" s="257"/>
      <c r="AH1394" s="257"/>
      <c r="AI1394" s="259" t="s">
        <v>1791</v>
      </c>
      <c r="AJ1394" s="257"/>
    </row>
    <row r="1395" ht="15.75" customHeight="1">
      <c r="A1395" s="300" t="s">
        <v>1422</v>
      </c>
      <c r="B1395" s="266">
        <f t="shared" si="152"/>
        <v>5.72894</v>
      </c>
      <c r="C1395" s="249">
        <f>SUM(B1395/E1395)</f>
        <v>2.86447</v>
      </c>
      <c r="D1395" s="250">
        <f t="shared" si="3"/>
        <v>2.86447</v>
      </c>
      <c r="E1395" s="251">
        <v>2.0</v>
      </c>
      <c r="F1395" s="251">
        <f t="shared" si="75"/>
        <v>5.72894</v>
      </c>
      <c r="G1395" s="48">
        <f t="shared" si="5"/>
        <v>1</v>
      </c>
      <c r="H1395" s="111">
        <f t="shared" si="6"/>
        <v>0</v>
      </c>
      <c r="I1395" s="268">
        <v>0.0</v>
      </c>
      <c r="J1395" s="49">
        <v>5728940.0</v>
      </c>
      <c r="K1395" s="253">
        <v>2018.0</v>
      </c>
      <c r="L1395" s="254" t="s">
        <v>20</v>
      </c>
      <c r="M1395" s="47"/>
      <c r="N1395" s="47"/>
      <c r="O1395" s="47"/>
      <c r="P1395" s="47">
        <v>13.0</v>
      </c>
      <c r="Q1395" s="253">
        <v>33.0</v>
      </c>
      <c r="R1395" s="49">
        <f t="shared" si="149"/>
        <v>23</v>
      </c>
      <c r="S1395" s="253">
        <v>53.0</v>
      </c>
      <c r="T1395" s="49">
        <v>38.0</v>
      </c>
      <c r="U1395" s="261">
        <f t="shared" si="146"/>
        <v>15</v>
      </c>
      <c r="V1395" s="268">
        <f t="shared" si="147"/>
        <v>45.5</v>
      </c>
      <c r="W1395" s="261">
        <f t="shared" si="150"/>
        <v>-22.5</v>
      </c>
      <c r="X1395" s="270" t="s">
        <v>1547</v>
      </c>
      <c r="Y1395" s="270" t="s">
        <v>1547</v>
      </c>
      <c r="Z1395" s="270" t="s">
        <v>1550</v>
      </c>
      <c r="AA1395" s="251">
        <f t="shared" si="80"/>
        <v>2.689677</v>
      </c>
      <c r="AB1395" s="49">
        <v>2689677.0</v>
      </c>
      <c r="AC1395" s="49">
        <v>5728940.0</v>
      </c>
      <c r="AD1395" s="251">
        <v>0.0</v>
      </c>
      <c r="AE1395" s="266">
        <v>0.0</v>
      </c>
      <c r="AF1395" s="255" t="s">
        <v>1530</v>
      </c>
      <c r="AG1395" s="257"/>
      <c r="AH1395" s="257"/>
      <c r="AI1395" s="259" t="s">
        <v>1553</v>
      </c>
      <c r="AJ1395" s="257"/>
    </row>
    <row r="1396" ht="15.75" customHeight="1">
      <c r="A1396" s="310" t="s">
        <v>4210</v>
      </c>
      <c r="B1396" s="277">
        <f t="shared" si="152"/>
        <v>2.384689</v>
      </c>
      <c r="C1396" s="284">
        <f t="shared" ref="C1396:C1409" si="156">SUM(J1396/(E1396*1000000))</f>
        <v>1.1923445</v>
      </c>
      <c r="D1396" s="250">
        <f t="shared" si="3"/>
        <v>1.1923445</v>
      </c>
      <c r="E1396" s="251">
        <v>2.0</v>
      </c>
      <c r="F1396" s="251">
        <f t="shared" si="75"/>
        <v>2.384689</v>
      </c>
      <c r="G1396" s="48">
        <f t="shared" si="5"/>
        <v>1</v>
      </c>
      <c r="H1396" s="111">
        <f t="shared" si="6"/>
        <v>0</v>
      </c>
      <c r="I1396" s="268">
        <v>0.0</v>
      </c>
      <c r="J1396" s="49">
        <v>2384689.0</v>
      </c>
      <c r="K1396" s="253">
        <v>2018.0</v>
      </c>
      <c r="L1396" s="254" t="s">
        <v>20</v>
      </c>
      <c r="M1396" s="47"/>
      <c r="N1396" s="47"/>
      <c r="O1396" s="47"/>
      <c r="P1396" s="47">
        <v>91.0</v>
      </c>
      <c r="Q1396" s="253">
        <v>65.0</v>
      </c>
      <c r="R1396" s="49">
        <f t="shared" si="149"/>
        <v>78</v>
      </c>
      <c r="S1396" s="253">
        <v>73.0</v>
      </c>
      <c r="T1396" s="49">
        <v>73.0</v>
      </c>
      <c r="U1396" s="261">
        <f t="shared" si="146"/>
        <v>0</v>
      </c>
      <c r="V1396" s="268">
        <f t="shared" si="147"/>
        <v>73</v>
      </c>
      <c r="W1396" s="261">
        <f t="shared" si="150"/>
        <v>5</v>
      </c>
      <c r="X1396" s="294" t="s">
        <v>1547</v>
      </c>
      <c r="Y1396" s="294" t="s">
        <v>1547</v>
      </c>
      <c r="Z1396" s="270" t="s">
        <v>1540</v>
      </c>
      <c r="AA1396" s="251">
        <f t="shared" si="80"/>
        <v>0.074524</v>
      </c>
      <c r="AB1396" s="49">
        <v>74524.0</v>
      </c>
      <c r="AC1396" s="49">
        <v>2384689.0</v>
      </c>
      <c r="AD1396" s="251">
        <v>0.0</v>
      </c>
      <c r="AE1396" s="266">
        <v>0.0</v>
      </c>
      <c r="AF1396" s="303">
        <f t="shared" ref="AF1396:AF1409" si="157">SUM(AA1396/E1396)</f>
        <v>0.037262</v>
      </c>
      <c r="AG1396" s="257"/>
      <c r="AH1396" s="257"/>
      <c r="AI1396" s="259" t="s">
        <v>4211</v>
      </c>
      <c r="AJ1396" s="257"/>
    </row>
    <row r="1397" ht="15.75" customHeight="1">
      <c r="A1397" s="310" t="s">
        <v>4274</v>
      </c>
      <c r="B1397" s="277">
        <f t="shared" si="152"/>
        <v>2.783739</v>
      </c>
      <c r="C1397" s="284">
        <f t="shared" si="156"/>
        <v>1.122475403</v>
      </c>
      <c r="D1397" s="250">
        <f t="shared" si="3"/>
        <v>1.122475403</v>
      </c>
      <c r="E1397" s="251">
        <v>2.48</v>
      </c>
      <c r="F1397" s="251">
        <f t="shared" si="75"/>
        <v>2.783739</v>
      </c>
      <c r="G1397" s="48">
        <f t="shared" si="5"/>
        <v>1</v>
      </c>
      <c r="H1397" s="111">
        <f t="shared" si="6"/>
        <v>0</v>
      </c>
      <c r="I1397" s="268">
        <v>0.0</v>
      </c>
      <c r="J1397" s="49">
        <v>2783739.0</v>
      </c>
      <c r="K1397" s="253">
        <v>2018.0</v>
      </c>
      <c r="L1397" s="254" t="s">
        <v>20</v>
      </c>
      <c r="M1397" s="47"/>
      <c r="N1397" s="47"/>
      <c r="O1397" s="47"/>
      <c r="P1397" s="47">
        <v>22.0</v>
      </c>
      <c r="Q1397" s="255" t="s">
        <v>1530</v>
      </c>
      <c r="R1397" s="255" t="s">
        <v>1530</v>
      </c>
      <c r="S1397" s="255">
        <v>29.0</v>
      </c>
      <c r="T1397" s="255" t="s">
        <v>1530</v>
      </c>
      <c r="U1397" s="255" t="s">
        <v>1530</v>
      </c>
      <c r="V1397" s="255" t="s">
        <v>1530</v>
      </c>
      <c r="W1397" s="255" t="s">
        <v>1530</v>
      </c>
      <c r="X1397" s="270" t="s">
        <v>1903</v>
      </c>
      <c r="Y1397" s="270" t="s">
        <v>1904</v>
      </c>
      <c r="Z1397" s="270" t="s">
        <v>1540</v>
      </c>
      <c r="AA1397" s="251">
        <f t="shared" si="80"/>
        <v>1.147073</v>
      </c>
      <c r="AB1397" s="49">
        <v>1147073.0</v>
      </c>
      <c r="AC1397" s="49">
        <v>2783739.0</v>
      </c>
      <c r="AD1397" s="251">
        <v>0.0</v>
      </c>
      <c r="AE1397" s="266">
        <v>0.0</v>
      </c>
      <c r="AF1397" s="303">
        <f t="shared" si="157"/>
        <v>0.4625294355</v>
      </c>
      <c r="AG1397" s="257"/>
      <c r="AH1397" s="257"/>
      <c r="AI1397" s="259" t="s">
        <v>4275</v>
      </c>
      <c r="AJ1397" s="257"/>
    </row>
    <row r="1398" ht="15.75" customHeight="1">
      <c r="A1398" s="309" t="s">
        <v>1779</v>
      </c>
      <c r="B1398" s="266">
        <f t="shared" si="152"/>
        <v>27.365467</v>
      </c>
      <c r="C1398" s="284">
        <f t="shared" si="156"/>
        <v>9.773381071</v>
      </c>
      <c r="D1398" s="250">
        <f t="shared" si="3"/>
        <v>9.773381071</v>
      </c>
      <c r="E1398" s="251">
        <v>2.8</v>
      </c>
      <c r="F1398" s="251">
        <f t="shared" si="75"/>
        <v>9.561064</v>
      </c>
      <c r="G1398" s="48">
        <f t="shared" si="5"/>
        <v>0.3493842806</v>
      </c>
      <c r="H1398" s="111">
        <f t="shared" si="6"/>
        <v>17.804403</v>
      </c>
      <c r="I1398" s="303">
        <f>(AE1398/J1398)</f>
        <v>0.6506157194</v>
      </c>
      <c r="J1398" s="49">
        <v>2.7365467E7</v>
      </c>
      <c r="K1398" s="253">
        <v>2018.0</v>
      </c>
      <c r="L1398" s="254" t="s">
        <v>20</v>
      </c>
      <c r="M1398" s="47"/>
      <c r="N1398" s="47"/>
      <c r="O1398" s="47"/>
      <c r="P1398" s="47">
        <v>22.0</v>
      </c>
      <c r="Q1398" s="253">
        <v>38.0</v>
      </c>
      <c r="R1398" s="49">
        <f t="shared" ref="R1398:R1601" si="158">(P1398+Q1398)/2</f>
        <v>30</v>
      </c>
      <c r="S1398" s="253">
        <v>52.0</v>
      </c>
      <c r="T1398" s="49">
        <v>42.0</v>
      </c>
      <c r="U1398" s="261">
        <f t="shared" ref="U1398:U1601" si="159">SUM(S1398-T1398)</f>
        <v>10</v>
      </c>
      <c r="V1398" s="268">
        <f t="shared" ref="V1398:V1601" si="160">(S1398+T1398)/2</f>
        <v>47</v>
      </c>
      <c r="W1398" s="261">
        <f t="shared" ref="W1398:W1601" si="161">SUM(R1398-V1398)</f>
        <v>-17</v>
      </c>
      <c r="X1398" s="294" t="s">
        <v>1547</v>
      </c>
      <c r="Y1398" s="294" t="s">
        <v>1547</v>
      </c>
      <c r="Z1398" s="257" t="s">
        <v>1567</v>
      </c>
      <c r="AA1398" s="251">
        <f t="shared" si="80"/>
        <v>4.003993</v>
      </c>
      <c r="AB1398" s="49">
        <v>4003993.0</v>
      </c>
      <c r="AC1398" s="49">
        <v>9561064.0</v>
      </c>
      <c r="AD1398" s="251">
        <f>AE1398/1000000</f>
        <v>17.804403</v>
      </c>
      <c r="AE1398" s="266">
        <f>J1398-AC1398</f>
        <v>17804403</v>
      </c>
      <c r="AF1398" s="303">
        <f t="shared" si="157"/>
        <v>1.4299975</v>
      </c>
      <c r="AG1398" s="257"/>
      <c r="AH1398" s="257"/>
      <c r="AI1398" s="259" t="s">
        <v>1780</v>
      </c>
      <c r="AJ1398" s="257"/>
    </row>
    <row r="1399" ht="15.75" customHeight="1">
      <c r="A1399" s="310" t="s">
        <v>4441</v>
      </c>
      <c r="B1399" s="277">
        <f t="shared" si="152"/>
        <v>2.853526</v>
      </c>
      <c r="C1399" s="284">
        <f t="shared" si="156"/>
        <v>0.9511753333</v>
      </c>
      <c r="D1399" s="250">
        <f t="shared" si="3"/>
        <v>0.9511753333</v>
      </c>
      <c r="E1399" s="251">
        <v>3.0</v>
      </c>
      <c r="F1399" s="251">
        <f t="shared" si="75"/>
        <v>2.853526</v>
      </c>
      <c r="G1399" s="48">
        <f t="shared" si="5"/>
        <v>1</v>
      </c>
      <c r="H1399" s="111">
        <f t="shared" si="6"/>
        <v>0</v>
      </c>
      <c r="I1399" s="268">
        <v>0.0</v>
      </c>
      <c r="J1399" s="49">
        <v>2853526.0</v>
      </c>
      <c r="K1399" s="253">
        <v>2018.0</v>
      </c>
      <c r="L1399" s="254" t="s">
        <v>20</v>
      </c>
      <c r="M1399" s="47"/>
      <c r="N1399" s="47"/>
      <c r="O1399" s="47"/>
      <c r="P1399" s="47">
        <v>86.0</v>
      </c>
      <c r="Q1399" s="253">
        <v>66.0</v>
      </c>
      <c r="R1399" s="49">
        <f t="shared" si="158"/>
        <v>76</v>
      </c>
      <c r="S1399" s="253">
        <v>85.0</v>
      </c>
      <c r="T1399" s="49">
        <v>80.0</v>
      </c>
      <c r="U1399" s="261">
        <f t="shared" si="159"/>
        <v>5</v>
      </c>
      <c r="V1399" s="268">
        <f t="shared" si="160"/>
        <v>82.5</v>
      </c>
      <c r="W1399" s="261">
        <f t="shared" si="161"/>
        <v>-6.5</v>
      </c>
      <c r="X1399" s="270" t="s">
        <v>1527</v>
      </c>
      <c r="Y1399" s="270" t="s">
        <v>1528</v>
      </c>
      <c r="Z1399" s="270" t="s">
        <v>1529</v>
      </c>
      <c r="AA1399" s="251">
        <f t="shared" si="80"/>
        <v>0.134793</v>
      </c>
      <c r="AB1399" s="49">
        <v>134793.0</v>
      </c>
      <c r="AC1399" s="49">
        <v>2853526.0</v>
      </c>
      <c r="AD1399" s="251">
        <v>0.0</v>
      </c>
      <c r="AE1399" s="266">
        <v>0.0</v>
      </c>
      <c r="AF1399" s="303">
        <f t="shared" si="157"/>
        <v>0.044931</v>
      </c>
      <c r="AG1399" s="257"/>
      <c r="AH1399" s="257"/>
      <c r="AI1399" s="259" t="s">
        <v>4442</v>
      </c>
      <c r="AJ1399" s="257"/>
    </row>
    <row r="1400" ht="15.75" customHeight="1">
      <c r="A1400" s="309" t="s">
        <v>2189</v>
      </c>
      <c r="B1400" s="277">
        <f t="shared" si="152"/>
        <v>16.623284</v>
      </c>
      <c r="C1400" s="284">
        <f t="shared" si="156"/>
        <v>5.19477625</v>
      </c>
      <c r="D1400" s="250">
        <f t="shared" si="3"/>
        <v>5.19477625</v>
      </c>
      <c r="E1400" s="251">
        <v>3.2</v>
      </c>
      <c r="F1400" s="251">
        <f t="shared" si="75"/>
        <v>16.623284</v>
      </c>
      <c r="G1400" s="48">
        <f t="shared" si="5"/>
        <v>1</v>
      </c>
      <c r="H1400" s="111">
        <f t="shared" si="6"/>
        <v>0</v>
      </c>
      <c r="I1400" s="268">
        <v>0.0</v>
      </c>
      <c r="J1400" s="49">
        <v>1.6623284E7</v>
      </c>
      <c r="K1400" s="253">
        <v>2018.0</v>
      </c>
      <c r="L1400" s="254" t="s">
        <v>20</v>
      </c>
      <c r="M1400" s="47"/>
      <c r="N1400" s="47"/>
      <c r="O1400" s="47"/>
      <c r="P1400" s="47">
        <v>94.0</v>
      </c>
      <c r="Q1400" s="253">
        <v>81.0</v>
      </c>
      <c r="R1400" s="49">
        <f t="shared" si="158"/>
        <v>87.5</v>
      </c>
      <c r="S1400" s="253">
        <v>63.0</v>
      </c>
      <c r="T1400" s="49">
        <v>70.0</v>
      </c>
      <c r="U1400" s="261">
        <f t="shared" si="159"/>
        <v>-7</v>
      </c>
      <c r="V1400" s="268">
        <f t="shared" si="160"/>
        <v>66.5</v>
      </c>
      <c r="W1400" s="261">
        <f t="shared" si="161"/>
        <v>21</v>
      </c>
      <c r="X1400" s="294" t="s">
        <v>1558</v>
      </c>
      <c r="Y1400" s="294" t="s">
        <v>1558</v>
      </c>
      <c r="Z1400" s="270" t="s">
        <v>1540</v>
      </c>
      <c r="AA1400" s="251">
        <f t="shared" si="80"/>
        <v>0.727266</v>
      </c>
      <c r="AB1400" s="49">
        <v>727266.0</v>
      </c>
      <c r="AC1400" s="49">
        <v>1.6623284E7</v>
      </c>
      <c r="AD1400" s="251">
        <v>0.0</v>
      </c>
      <c r="AE1400" s="266">
        <v>0.0</v>
      </c>
      <c r="AF1400" s="303">
        <f t="shared" si="157"/>
        <v>0.227270625</v>
      </c>
      <c r="AG1400" s="257"/>
      <c r="AH1400" s="257"/>
      <c r="AI1400" s="259" t="s">
        <v>2190</v>
      </c>
      <c r="AJ1400" s="257"/>
    </row>
    <row r="1401" ht="15.75" customHeight="1">
      <c r="A1401" s="309" t="s">
        <v>1489</v>
      </c>
      <c r="B1401" s="266">
        <f t="shared" si="152"/>
        <v>94.835301</v>
      </c>
      <c r="C1401" s="284">
        <f t="shared" si="156"/>
        <v>27.09580029</v>
      </c>
      <c r="D1401" s="250">
        <f t="shared" si="3"/>
        <v>27.09580029</v>
      </c>
      <c r="E1401" s="251">
        <v>3.5</v>
      </c>
      <c r="F1401" s="251">
        <f t="shared" si="75"/>
        <v>40.71702</v>
      </c>
      <c r="G1401" s="48">
        <f t="shared" si="5"/>
        <v>0.4293445539</v>
      </c>
      <c r="H1401" s="111">
        <f t="shared" si="6"/>
        <v>54.118281</v>
      </c>
      <c r="I1401" s="303">
        <f t="shared" ref="I1401:I1402" si="162">(AE1401/J1401)</f>
        <v>0.5706554461</v>
      </c>
      <c r="J1401" s="49">
        <v>9.4835301E7</v>
      </c>
      <c r="K1401" s="253">
        <v>2018.0</v>
      </c>
      <c r="L1401" s="254" t="s">
        <v>20</v>
      </c>
      <c r="M1401" s="47"/>
      <c r="N1401" s="47"/>
      <c r="O1401" s="47"/>
      <c r="P1401" s="47">
        <v>14.0</v>
      </c>
      <c r="Q1401" s="253">
        <v>35.0</v>
      </c>
      <c r="R1401" s="49">
        <f t="shared" si="158"/>
        <v>24.5</v>
      </c>
      <c r="S1401" s="253">
        <v>21.0</v>
      </c>
      <c r="T1401" s="49">
        <v>38.0</v>
      </c>
      <c r="U1401" s="261">
        <f t="shared" si="159"/>
        <v>-17</v>
      </c>
      <c r="V1401" s="268">
        <f t="shared" si="160"/>
        <v>29.5</v>
      </c>
      <c r="W1401" s="261">
        <f t="shared" si="161"/>
        <v>-5</v>
      </c>
      <c r="X1401" s="270" t="s">
        <v>1527</v>
      </c>
      <c r="Y1401" s="270" t="s">
        <v>1528</v>
      </c>
      <c r="Z1401" s="270" t="s">
        <v>1540</v>
      </c>
      <c r="AA1401" s="251">
        <f t="shared" si="80"/>
        <v>18.667855</v>
      </c>
      <c r="AB1401" s="49">
        <v>1.8667855E7</v>
      </c>
      <c r="AC1401" s="49">
        <v>4.071702E7</v>
      </c>
      <c r="AD1401" s="251">
        <f t="shared" ref="AD1401:AD1402" si="163">AE1401/1000000</f>
        <v>54.118281</v>
      </c>
      <c r="AE1401" s="266">
        <f t="shared" ref="AE1401:AE1402" si="164">J1401-AC1401</f>
        <v>54118281</v>
      </c>
      <c r="AF1401" s="303">
        <f t="shared" si="157"/>
        <v>5.333672857</v>
      </c>
      <c r="AG1401" s="257"/>
      <c r="AH1401" s="257"/>
      <c r="AI1401" s="259" t="s">
        <v>1638</v>
      </c>
      <c r="AJ1401" s="257"/>
    </row>
    <row r="1402" ht="15.75" customHeight="1">
      <c r="A1402" s="300" t="s">
        <v>1405</v>
      </c>
      <c r="B1402" s="266">
        <f t="shared" si="152"/>
        <v>41.698818</v>
      </c>
      <c r="C1402" s="284">
        <f t="shared" si="156"/>
        <v>11.913948</v>
      </c>
      <c r="D1402" s="250">
        <f t="shared" si="3"/>
        <v>11.913948</v>
      </c>
      <c r="E1402" s="251">
        <v>3.5</v>
      </c>
      <c r="F1402" s="251">
        <f t="shared" si="75"/>
        <v>18.095701</v>
      </c>
      <c r="G1402" s="48">
        <f t="shared" si="5"/>
        <v>0.4339619651</v>
      </c>
      <c r="H1402" s="111">
        <f t="shared" si="6"/>
        <v>23.603117</v>
      </c>
      <c r="I1402" s="303">
        <f t="shared" si="162"/>
        <v>0.5660380349</v>
      </c>
      <c r="J1402" s="49">
        <v>4.1698818E7</v>
      </c>
      <c r="K1402" s="253">
        <v>2018.0</v>
      </c>
      <c r="L1402" s="254" t="s">
        <v>20</v>
      </c>
      <c r="M1402" s="47"/>
      <c r="N1402" s="47"/>
      <c r="O1402" s="47"/>
      <c r="P1402" s="47">
        <v>95.0</v>
      </c>
      <c r="Q1402" s="253">
        <v>93.0</v>
      </c>
      <c r="R1402" s="49">
        <f t="shared" si="158"/>
        <v>94</v>
      </c>
      <c r="S1402" s="253">
        <v>85.0</v>
      </c>
      <c r="T1402" s="49">
        <v>78.0</v>
      </c>
      <c r="U1402" s="261">
        <f t="shared" si="159"/>
        <v>7</v>
      </c>
      <c r="V1402" s="268">
        <f t="shared" si="160"/>
        <v>81.5</v>
      </c>
      <c r="W1402" s="261">
        <f t="shared" si="161"/>
        <v>12.5</v>
      </c>
      <c r="X1402" s="270" t="s">
        <v>1547</v>
      </c>
      <c r="Y1402" s="270" t="s">
        <v>1547</v>
      </c>
      <c r="Z1402" s="270" t="s">
        <v>1721</v>
      </c>
      <c r="AA1402" s="251">
        <f t="shared" si="80"/>
        <v>1.437889</v>
      </c>
      <c r="AB1402" s="49">
        <v>1437889.0</v>
      </c>
      <c r="AC1402" s="49">
        <v>1.8095701E7</v>
      </c>
      <c r="AD1402" s="251">
        <f t="shared" si="163"/>
        <v>23.603117</v>
      </c>
      <c r="AE1402" s="266">
        <f t="shared" si="164"/>
        <v>23603117</v>
      </c>
      <c r="AF1402" s="303">
        <f t="shared" si="157"/>
        <v>0.4108254286</v>
      </c>
      <c r="AG1402" s="257"/>
      <c r="AH1402" s="257"/>
      <c r="AI1402" s="259" t="s">
        <v>1722</v>
      </c>
      <c r="AJ1402" s="257"/>
    </row>
    <row r="1403" ht="15.75" customHeight="1">
      <c r="A1403" s="309" t="s">
        <v>1936</v>
      </c>
      <c r="B1403" s="266">
        <f t="shared" si="152"/>
        <v>25.091816</v>
      </c>
      <c r="C1403" s="284">
        <f t="shared" si="156"/>
        <v>7.169090286</v>
      </c>
      <c r="D1403" s="250">
        <f t="shared" si="3"/>
        <v>7.169090286</v>
      </c>
      <c r="E1403" s="251">
        <v>3.5</v>
      </c>
      <c r="F1403" s="251">
        <f t="shared" si="75"/>
        <v>25.091816</v>
      </c>
      <c r="G1403" s="48">
        <f t="shared" si="5"/>
        <v>1</v>
      </c>
      <c r="H1403" s="111">
        <f t="shared" si="6"/>
        <v>0</v>
      </c>
      <c r="I1403" s="268">
        <v>0.0</v>
      </c>
      <c r="J1403" s="49">
        <v>2.5091816E7</v>
      </c>
      <c r="K1403" s="253">
        <v>2018.0</v>
      </c>
      <c r="L1403" s="254" t="s">
        <v>20</v>
      </c>
      <c r="M1403" s="47"/>
      <c r="N1403" s="47"/>
      <c r="O1403" s="47"/>
      <c r="P1403" s="47">
        <v>14.0</v>
      </c>
      <c r="Q1403" s="253">
        <v>28.0</v>
      </c>
      <c r="R1403" s="49">
        <f t="shared" si="158"/>
        <v>21</v>
      </c>
      <c r="S1403" s="253">
        <v>35.0</v>
      </c>
      <c r="T1403" s="49">
        <v>43.0</v>
      </c>
      <c r="U1403" s="261">
        <f t="shared" si="159"/>
        <v>-8</v>
      </c>
      <c r="V1403" s="268">
        <f t="shared" si="160"/>
        <v>39</v>
      </c>
      <c r="W1403" s="261">
        <f t="shared" si="161"/>
        <v>-18</v>
      </c>
      <c r="X1403" s="270" t="s">
        <v>1527</v>
      </c>
      <c r="Y1403" s="270" t="s">
        <v>1528</v>
      </c>
      <c r="Z1403" s="270" t="s">
        <v>1540</v>
      </c>
      <c r="AA1403" s="251">
        <f t="shared" si="80"/>
        <v>9.307626</v>
      </c>
      <c r="AB1403" s="49">
        <v>9307626.0</v>
      </c>
      <c r="AC1403" s="49">
        <v>2.5091816E7</v>
      </c>
      <c r="AD1403" s="251">
        <v>0.0</v>
      </c>
      <c r="AE1403" s="266">
        <v>0.0</v>
      </c>
      <c r="AF1403" s="303">
        <f t="shared" si="157"/>
        <v>2.659321714</v>
      </c>
      <c r="AG1403" s="257"/>
      <c r="AH1403" s="257"/>
      <c r="AI1403" s="259" t="s">
        <v>1937</v>
      </c>
      <c r="AJ1403" s="257"/>
    </row>
    <row r="1404" ht="15.75" customHeight="1">
      <c r="A1404" s="309" t="s">
        <v>2281</v>
      </c>
      <c r="B1404" s="277">
        <f t="shared" si="152"/>
        <v>16.376066</v>
      </c>
      <c r="C1404" s="284">
        <f t="shared" si="156"/>
        <v>4.678876</v>
      </c>
      <c r="D1404" s="250">
        <f t="shared" si="3"/>
        <v>4.678876</v>
      </c>
      <c r="E1404" s="251">
        <v>3.5</v>
      </c>
      <c r="F1404" s="251">
        <f t="shared" si="75"/>
        <v>16.376066</v>
      </c>
      <c r="G1404" s="48">
        <f t="shared" si="5"/>
        <v>1</v>
      </c>
      <c r="H1404" s="111">
        <f t="shared" si="6"/>
        <v>0</v>
      </c>
      <c r="I1404" s="268">
        <v>0.0</v>
      </c>
      <c r="J1404" s="49">
        <v>1.6376066E7</v>
      </c>
      <c r="K1404" s="253">
        <v>2018.0</v>
      </c>
      <c r="L1404" s="254" t="s">
        <v>20</v>
      </c>
      <c r="M1404" s="47"/>
      <c r="N1404" s="47"/>
      <c r="O1404" s="47"/>
      <c r="P1404" s="47">
        <v>24.0</v>
      </c>
      <c r="Q1404" s="253">
        <v>36.0</v>
      </c>
      <c r="R1404" s="49">
        <f t="shared" si="158"/>
        <v>30</v>
      </c>
      <c r="S1404" s="253">
        <v>84.0</v>
      </c>
      <c r="T1404" s="49">
        <v>59.0</v>
      </c>
      <c r="U1404" s="261">
        <f t="shared" si="159"/>
        <v>25</v>
      </c>
      <c r="V1404" s="268">
        <f t="shared" si="160"/>
        <v>71.5</v>
      </c>
      <c r="W1404" s="261">
        <f t="shared" si="161"/>
        <v>-41.5</v>
      </c>
      <c r="X1404" s="294" t="s">
        <v>1547</v>
      </c>
      <c r="Y1404" s="294" t="s">
        <v>1547</v>
      </c>
      <c r="Z1404" s="270" t="s">
        <v>1534</v>
      </c>
      <c r="AA1404" s="251">
        <f t="shared" si="80"/>
        <v>4.24563</v>
      </c>
      <c r="AB1404" s="49">
        <v>4245630.0</v>
      </c>
      <c r="AC1404" s="49">
        <v>1.6376066E7</v>
      </c>
      <c r="AD1404" s="251">
        <v>0.0</v>
      </c>
      <c r="AE1404" s="266">
        <v>0.0</v>
      </c>
      <c r="AF1404" s="303">
        <f t="shared" si="157"/>
        <v>1.213037143</v>
      </c>
      <c r="AG1404" s="257"/>
      <c r="AH1404" s="257"/>
      <c r="AI1404" s="259" t="s">
        <v>2282</v>
      </c>
      <c r="AJ1404" s="257"/>
    </row>
    <row r="1405" ht="15.75" customHeight="1">
      <c r="A1405" s="310" t="s">
        <v>4425</v>
      </c>
      <c r="B1405" s="277">
        <f t="shared" si="152"/>
        <v>3.448256</v>
      </c>
      <c r="C1405" s="284">
        <f t="shared" si="156"/>
        <v>0.985216</v>
      </c>
      <c r="D1405" s="250">
        <f t="shared" si="3"/>
        <v>0.985216</v>
      </c>
      <c r="E1405" s="251">
        <v>3.5</v>
      </c>
      <c r="F1405" s="251">
        <f t="shared" si="75"/>
        <v>3.448256</v>
      </c>
      <c r="G1405" s="48">
        <f t="shared" si="5"/>
        <v>1</v>
      </c>
      <c r="H1405" s="111">
        <f t="shared" si="6"/>
        <v>0</v>
      </c>
      <c r="I1405" s="268">
        <v>0.0</v>
      </c>
      <c r="J1405" s="49">
        <v>3448256.0</v>
      </c>
      <c r="K1405" s="253">
        <v>2018.0</v>
      </c>
      <c r="L1405" s="254" t="s">
        <v>20</v>
      </c>
      <c r="M1405" s="47"/>
      <c r="N1405" s="47"/>
      <c r="O1405" s="47"/>
      <c r="P1405" s="47">
        <v>93.0</v>
      </c>
      <c r="Q1405" s="253">
        <v>85.0</v>
      </c>
      <c r="R1405" s="49">
        <f t="shared" si="158"/>
        <v>89</v>
      </c>
      <c r="S1405" s="253">
        <v>69.0</v>
      </c>
      <c r="T1405" s="49">
        <v>77.0</v>
      </c>
      <c r="U1405" s="261">
        <f t="shared" si="159"/>
        <v>-8</v>
      </c>
      <c r="V1405" s="268">
        <f t="shared" si="160"/>
        <v>73</v>
      </c>
      <c r="W1405" s="261">
        <f t="shared" si="161"/>
        <v>16</v>
      </c>
      <c r="X1405" s="270" t="s">
        <v>1527</v>
      </c>
      <c r="Y1405" s="270" t="s">
        <v>1528</v>
      </c>
      <c r="Z1405" s="270" t="s">
        <v>1540</v>
      </c>
      <c r="AA1405" s="251">
        <f t="shared" si="80"/>
        <v>0.097562</v>
      </c>
      <c r="AB1405" s="49">
        <v>97562.0</v>
      </c>
      <c r="AC1405" s="49">
        <v>3448256.0</v>
      </c>
      <c r="AD1405" s="251">
        <v>0.0</v>
      </c>
      <c r="AE1405" s="266">
        <v>0.0</v>
      </c>
      <c r="AF1405" s="303">
        <f t="shared" si="157"/>
        <v>0.02787485714</v>
      </c>
      <c r="AG1405" s="257"/>
      <c r="AH1405" s="257"/>
      <c r="AI1405" s="259" t="s">
        <v>4426</v>
      </c>
      <c r="AJ1405" s="257"/>
    </row>
    <row r="1406" ht="15.75" customHeight="1">
      <c r="A1406" s="310" t="s">
        <v>2940</v>
      </c>
      <c r="B1406" s="277">
        <f t="shared" si="152"/>
        <v>11.871365</v>
      </c>
      <c r="C1406" s="284">
        <f t="shared" si="156"/>
        <v>2.96784125</v>
      </c>
      <c r="D1406" s="250">
        <f t="shared" si="3"/>
        <v>2.96784125</v>
      </c>
      <c r="E1406" s="251">
        <v>4.0</v>
      </c>
      <c r="F1406" s="251">
        <f t="shared" si="75"/>
        <v>11.871365</v>
      </c>
      <c r="G1406" s="48">
        <f t="shared" si="5"/>
        <v>1</v>
      </c>
      <c r="H1406" s="111">
        <f t="shared" si="6"/>
        <v>0</v>
      </c>
      <c r="I1406" s="268">
        <v>0.0</v>
      </c>
      <c r="J1406" s="49">
        <v>1.1871365E7</v>
      </c>
      <c r="K1406" s="253">
        <v>2018.0</v>
      </c>
      <c r="L1406" s="254" t="s">
        <v>20</v>
      </c>
      <c r="M1406" s="47"/>
      <c r="N1406" s="47"/>
      <c r="O1406" s="47"/>
      <c r="P1406" s="47">
        <v>85.0</v>
      </c>
      <c r="Q1406" s="253">
        <v>66.0</v>
      </c>
      <c r="R1406" s="49">
        <f t="shared" si="158"/>
        <v>75.5</v>
      </c>
      <c r="S1406" s="253">
        <v>87.0</v>
      </c>
      <c r="T1406" s="49">
        <v>79.0</v>
      </c>
      <c r="U1406" s="261">
        <f t="shared" si="159"/>
        <v>8</v>
      </c>
      <c r="V1406" s="268">
        <f t="shared" si="160"/>
        <v>83</v>
      </c>
      <c r="W1406" s="261">
        <f t="shared" si="161"/>
        <v>-7.5</v>
      </c>
      <c r="X1406" s="270" t="s">
        <v>1527</v>
      </c>
      <c r="Y1406" s="270" t="s">
        <v>1528</v>
      </c>
      <c r="Z1406" s="270" t="s">
        <v>1540</v>
      </c>
      <c r="AA1406" s="251">
        <f t="shared" si="80"/>
        <v>4.670905</v>
      </c>
      <c r="AB1406" s="49">
        <v>4670905.0</v>
      </c>
      <c r="AC1406" s="49">
        <v>1.1871365E7</v>
      </c>
      <c r="AD1406" s="251">
        <v>0.0</v>
      </c>
      <c r="AE1406" s="266">
        <v>0.0</v>
      </c>
      <c r="AF1406" s="303">
        <f t="shared" si="157"/>
        <v>1.16772625</v>
      </c>
      <c r="AG1406" s="257"/>
      <c r="AH1406" s="257"/>
      <c r="AI1406" s="259" t="s">
        <v>2941</v>
      </c>
      <c r="AJ1406" s="257"/>
    </row>
    <row r="1407" ht="15.75" customHeight="1">
      <c r="A1407" s="310" t="s">
        <v>3271</v>
      </c>
      <c r="B1407" s="277">
        <f t="shared" si="152"/>
        <v>9.502897</v>
      </c>
      <c r="C1407" s="284">
        <f t="shared" si="156"/>
        <v>2.37572425</v>
      </c>
      <c r="D1407" s="250">
        <f t="shared" si="3"/>
        <v>2.37572425</v>
      </c>
      <c r="E1407" s="251">
        <v>4.0</v>
      </c>
      <c r="F1407" s="251">
        <f t="shared" si="75"/>
        <v>9.186156</v>
      </c>
      <c r="G1407" s="48">
        <f t="shared" si="5"/>
        <v>0.9666690063</v>
      </c>
      <c r="H1407" s="111">
        <f t="shared" si="6"/>
        <v>0.316741</v>
      </c>
      <c r="I1407" s="303">
        <f t="shared" ref="I1407:I1408" si="165">(AE1407/J1407)</f>
        <v>0.0333309937</v>
      </c>
      <c r="J1407" s="49">
        <v>9502897.0</v>
      </c>
      <c r="K1407" s="253">
        <v>2018.0</v>
      </c>
      <c r="L1407" s="254" t="s">
        <v>20</v>
      </c>
      <c r="M1407" s="47"/>
      <c r="N1407" s="47"/>
      <c r="O1407" s="47"/>
      <c r="P1407" s="47">
        <v>25.0</v>
      </c>
      <c r="Q1407" s="253">
        <v>37.0</v>
      </c>
      <c r="R1407" s="49">
        <f t="shared" si="158"/>
        <v>31</v>
      </c>
      <c r="S1407" s="253">
        <v>51.0</v>
      </c>
      <c r="T1407" s="49">
        <v>41.0</v>
      </c>
      <c r="U1407" s="261">
        <f t="shared" si="159"/>
        <v>10</v>
      </c>
      <c r="V1407" s="268">
        <f t="shared" si="160"/>
        <v>46</v>
      </c>
      <c r="W1407" s="261">
        <f t="shared" si="161"/>
        <v>-15</v>
      </c>
      <c r="X1407" s="270" t="s">
        <v>1527</v>
      </c>
      <c r="Y1407" s="270" t="s">
        <v>1528</v>
      </c>
      <c r="Z1407" s="270" t="s">
        <v>1540</v>
      </c>
      <c r="AA1407" s="251">
        <f t="shared" si="80"/>
        <v>3.941338</v>
      </c>
      <c r="AB1407" s="49">
        <v>3941338.0</v>
      </c>
      <c r="AC1407" s="49">
        <v>9186156.0</v>
      </c>
      <c r="AD1407" s="251">
        <f t="shared" ref="AD1407:AD1408" si="166">AE1407/1000000</f>
        <v>0.316741</v>
      </c>
      <c r="AE1407" s="266">
        <f>J1407-AC1407</f>
        <v>316741</v>
      </c>
      <c r="AF1407" s="303">
        <f t="shared" si="157"/>
        <v>0.9853345</v>
      </c>
      <c r="AG1407" s="257"/>
      <c r="AH1407" s="257"/>
      <c r="AI1407" s="259" t="s">
        <v>3272</v>
      </c>
      <c r="AJ1407" s="257"/>
    </row>
    <row r="1408" ht="15.75" customHeight="1">
      <c r="A1408" s="310" t="s">
        <v>4866</v>
      </c>
      <c r="B1408" s="277">
        <f t="shared" si="152"/>
        <v>1.010385</v>
      </c>
      <c r="C1408" s="284">
        <f t="shared" si="156"/>
        <v>0.2405678571</v>
      </c>
      <c r="D1408" s="250">
        <f t="shared" si="3"/>
        <v>0.2405678571</v>
      </c>
      <c r="E1408" s="251">
        <v>4.2</v>
      </c>
      <c r="F1408" s="251">
        <f t="shared" si="75"/>
        <v>1.010385</v>
      </c>
      <c r="G1408" s="48">
        <f t="shared" si="5"/>
        <v>1</v>
      </c>
      <c r="H1408" s="111">
        <f t="shared" si="6"/>
        <v>0</v>
      </c>
      <c r="I1408" s="303">
        <f t="shared" si="165"/>
        <v>0</v>
      </c>
      <c r="J1408" s="49">
        <v>1010385.0</v>
      </c>
      <c r="K1408" s="253">
        <v>2018.0</v>
      </c>
      <c r="L1408" s="254" t="s">
        <v>20</v>
      </c>
      <c r="M1408" s="47"/>
      <c r="N1408" s="47"/>
      <c r="O1408" s="47"/>
      <c r="P1408" s="47">
        <v>71.0</v>
      </c>
      <c r="Q1408" s="253">
        <v>48.0</v>
      </c>
      <c r="R1408" s="49">
        <f t="shared" si="158"/>
        <v>59.5</v>
      </c>
      <c r="S1408" s="253">
        <v>65.0</v>
      </c>
      <c r="T1408" s="49">
        <v>64.0</v>
      </c>
      <c r="U1408" s="261">
        <f t="shared" si="159"/>
        <v>1</v>
      </c>
      <c r="V1408" s="268">
        <f t="shared" si="160"/>
        <v>64.5</v>
      </c>
      <c r="W1408" s="261">
        <f t="shared" si="161"/>
        <v>-5</v>
      </c>
      <c r="X1408" s="294" t="s">
        <v>1547</v>
      </c>
      <c r="Y1408" s="294" t="s">
        <v>1547</v>
      </c>
      <c r="Z1408" s="270" t="s">
        <v>1529</v>
      </c>
      <c r="AA1408" s="251">
        <f t="shared" si="80"/>
        <v>0.423817</v>
      </c>
      <c r="AB1408" s="49">
        <v>423817.0</v>
      </c>
      <c r="AC1408" s="49">
        <v>1010385.0</v>
      </c>
      <c r="AD1408" s="251">
        <f t="shared" si="166"/>
        <v>0</v>
      </c>
      <c r="AE1408" s="266">
        <v>0.0</v>
      </c>
      <c r="AF1408" s="303">
        <f t="shared" si="157"/>
        <v>0.1009088095</v>
      </c>
      <c r="AG1408" s="257"/>
      <c r="AH1408" s="257"/>
      <c r="AI1408" s="264" t="s">
        <v>1530</v>
      </c>
      <c r="AJ1408" s="257"/>
    </row>
    <row r="1409" ht="15.75" customHeight="1">
      <c r="A1409" s="310" t="s">
        <v>4169</v>
      </c>
      <c r="B1409" s="277">
        <f t="shared" si="152"/>
        <v>6.112914</v>
      </c>
      <c r="C1409" s="284">
        <f t="shared" si="156"/>
        <v>1.247533469</v>
      </c>
      <c r="D1409" s="250">
        <f t="shared" si="3"/>
        <v>1.247533469</v>
      </c>
      <c r="E1409" s="251">
        <v>4.9</v>
      </c>
      <c r="F1409" s="251">
        <f t="shared" si="75"/>
        <v>6.112914</v>
      </c>
      <c r="G1409" s="48">
        <f t="shared" si="5"/>
        <v>1</v>
      </c>
      <c r="H1409" s="111">
        <f t="shared" si="6"/>
        <v>0</v>
      </c>
      <c r="I1409" s="268">
        <v>0.0</v>
      </c>
      <c r="J1409" s="49">
        <v>6112914.0</v>
      </c>
      <c r="K1409" s="253">
        <v>2018.0</v>
      </c>
      <c r="L1409" s="254" t="s">
        <v>20</v>
      </c>
      <c r="M1409" s="47"/>
      <c r="N1409" s="47"/>
      <c r="O1409" s="47"/>
      <c r="P1409" s="47">
        <v>63.0</v>
      </c>
      <c r="Q1409" s="253">
        <v>52.0</v>
      </c>
      <c r="R1409" s="49">
        <f t="shared" si="158"/>
        <v>57.5</v>
      </c>
      <c r="S1409" s="253">
        <v>55.0</v>
      </c>
      <c r="T1409" s="49">
        <v>65.0</v>
      </c>
      <c r="U1409" s="261">
        <f t="shared" si="159"/>
        <v>-10</v>
      </c>
      <c r="V1409" s="268">
        <f t="shared" si="160"/>
        <v>60</v>
      </c>
      <c r="W1409" s="261">
        <f t="shared" si="161"/>
        <v>-2.5</v>
      </c>
      <c r="X1409" s="294" t="s">
        <v>1547</v>
      </c>
      <c r="Y1409" s="294" t="s">
        <v>1547</v>
      </c>
      <c r="Z1409" s="270" t="s">
        <v>1534</v>
      </c>
      <c r="AA1409" s="251">
        <f t="shared" si="80"/>
        <v>3.016149</v>
      </c>
      <c r="AB1409" s="49">
        <v>3016149.0</v>
      </c>
      <c r="AC1409" s="49">
        <v>6112914.0</v>
      </c>
      <c r="AD1409" s="251">
        <v>0.0</v>
      </c>
      <c r="AE1409" s="266">
        <v>0.0</v>
      </c>
      <c r="AF1409" s="303">
        <f t="shared" si="157"/>
        <v>0.6155406122</v>
      </c>
      <c r="AG1409" s="257"/>
      <c r="AH1409" s="257"/>
      <c r="AI1409" s="259" t="s">
        <v>4170</v>
      </c>
      <c r="AJ1409" s="257"/>
    </row>
    <row r="1410" ht="15.75" customHeight="1">
      <c r="A1410" s="309" t="s">
        <v>1560</v>
      </c>
      <c r="B1410" s="266">
        <f t="shared" si="152"/>
        <v>5.760845</v>
      </c>
      <c r="C1410" s="249">
        <f>SUM(B1410/E1410)</f>
        <v>1.152169</v>
      </c>
      <c r="D1410" s="250">
        <f t="shared" si="3"/>
        <v>1.152169</v>
      </c>
      <c r="E1410" s="251">
        <v>5.0</v>
      </c>
      <c r="F1410" s="251">
        <f t="shared" si="75"/>
        <v>5.760845</v>
      </c>
      <c r="G1410" s="48">
        <f t="shared" si="5"/>
        <v>1</v>
      </c>
      <c r="H1410" s="111">
        <f t="shared" si="6"/>
        <v>0</v>
      </c>
      <c r="I1410" s="268">
        <v>0.0</v>
      </c>
      <c r="J1410" s="49">
        <v>5760845.0</v>
      </c>
      <c r="K1410" s="253">
        <v>2018.0</v>
      </c>
      <c r="L1410" s="254" t="s">
        <v>20</v>
      </c>
      <c r="M1410" s="47"/>
      <c r="N1410" s="47"/>
      <c r="O1410" s="47"/>
      <c r="P1410" s="47">
        <v>100.0</v>
      </c>
      <c r="Q1410" s="253">
        <v>88.0</v>
      </c>
      <c r="R1410" s="49">
        <f t="shared" si="158"/>
        <v>94</v>
      </c>
      <c r="S1410" s="253">
        <v>87.0</v>
      </c>
      <c r="T1410" s="49">
        <v>78.0</v>
      </c>
      <c r="U1410" s="261">
        <f t="shared" si="159"/>
        <v>9</v>
      </c>
      <c r="V1410" s="268">
        <f t="shared" si="160"/>
        <v>82.5</v>
      </c>
      <c r="W1410" s="261">
        <f t="shared" si="161"/>
        <v>11.5</v>
      </c>
      <c r="X1410" s="294" t="s">
        <v>1547</v>
      </c>
      <c r="Y1410" s="294" t="s">
        <v>1547</v>
      </c>
      <c r="Z1410" s="270" t="s">
        <v>1534</v>
      </c>
      <c r="AA1410" s="251">
        <f t="shared" si="80"/>
        <v>0.21914</v>
      </c>
      <c r="AB1410" s="49">
        <v>219140.0</v>
      </c>
      <c r="AC1410" s="49">
        <v>5760845.0</v>
      </c>
      <c r="AD1410" s="251">
        <v>0.0</v>
      </c>
      <c r="AE1410" s="266">
        <v>0.0</v>
      </c>
      <c r="AF1410" s="255" t="s">
        <v>1530</v>
      </c>
      <c r="AG1410" s="257"/>
      <c r="AH1410" s="257"/>
      <c r="AI1410" s="259" t="s">
        <v>1561</v>
      </c>
      <c r="AJ1410" s="257"/>
    </row>
    <row r="1411" ht="15.75" customHeight="1">
      <c r="A1411" s="309" t="s">
        <v>2240</v>
      </c>
      <c r="B1411" s="277">
        <f t="shared" si="152"/>
        <v>24.586708</v>
      </c>
      <c r="C1411" s="284">
        <f t="shared" ref="C1411:C1433" si="167">SUM(J1411/(E1411*1000000))</f>
        <v>4.9173416</v>
      </c>
      <c r="D1411" s="250">
        <f t="shared" si="3"/>
        <v>4.9173416</v>
      </c>
      <c r="E1411" s="251">
        <v>5.0</v>
      </c>
      <c r="F1411" s="251">
        <f t="shared" si="75"/>
        <v>24.431472</v>
      </c>
      <c r="G1411" s="48">
        <f t="shared" si="5"/>
        <v>0.993686182</v>
      </c>
      <c r="H1411" s="111">
        <f t="shared" si="6"/>
        <v>0.155236</v>
      </c>
      <c r="I1411" s="303">
        <f t="shared" ref="I1411:I1412" si="168">(AE1411/J1411)</f>
        <v>0.006313818019</v>
      </c>
      <c r="J1411" s="49">
        <v>2.4586708E7</v>
      </c>
      <c r="K1411" s="253">
        <v>2018.0</v>
      </c>
      <c r="L1411" s="254" t="s">
        <v>20</v>
      </c>
      <c r="M1411" s="47"/>
      <c r="N1411" s="47"/>
      <c r="O1411" s="47"/>
      <c r="P1411" s="47">
        <v>38.0</v>
      </c>
      <c r="Q1411" s="253">
        <v>48.0</v>
      </c>
      <c r="R1411" s="49">
        <f t="shared" si="158"/>
        <v>43</v>
      </c>
      <c r="S1411" s="253">
        <v>36.0</v>
      </c>
      <c r="T1411" s="49">
        <v>54.0</v>
      </c>
      <c r="U1411" s="261">
        <f t="shared" si="159"/>
        <v>-18</v>
      </c>
      <c r="V1411" s="268">
        <f t="shared" si="160"/>
        <v>45</v>
      </c>
      <c r="W1411" s="261">
        <f t="shared" si="161"/>
        <v>-2</v>
      </c>
      <c r="X1411" s="294" t="s">
        <v>1425</v>
      </c>
      <c r="Y1411" s="294" t="s">
        <v>1425</v>
      </c>
      <c r="Z1411" s="270" t="s">
        <v>1550</v>
      </c>
      <c r="AA1411" s="251">
        <f t="shared" si="80"/>
        <v>10.402271</v>
      </c>
      <c r="AB1411" s="49">
        <v>1.0402271E7</v>
      </c>
      <c r="AC1411" s="49">
        <v>2.4431472E7</v>
      </c>
      <c r="AD1411" s="251">
        <f t="shared" ref="AD1411:AD1412" si="169">AE1411/1000000</f>
        <v>0.155236</v>
      </c>
      <c r="AE1411" s="266">
        <f t="shared" ref="AE1411:AE1412" si="170">J1411-AC1411</f>
        <v>155236</v>
      </c>
      <c r="AF1411" s="303">
        <f t="shared" ref="AF1411:AF1433" si="171">SUM(AA1411/E1411)</f>
        <v>2.0804542</v>
      </c>
      <c r="AG1411" s="257"/>
      <c r="AH1411" s="257"/>
      <c r="AI1411" s="259" t="s">
        <v>2241</v>
      </c>
      <c r="AJ1411" s="257"/>
    </row>
    <row r="1412" ht="15.75" customHeight="1">
      <c r="A1412" s="309" t="s">
        <v>2317</v>
      </c>
      <c r="B1412" s="277">
        <f t="shared" si="152"/>
        <v>22.55687</v>
      </c>
      <c r="C1412" s="284">
        <f t="shared" si="167"/>
        <v>4.511374</v>
      </c>
      <c r="D1412" s="250">
        <f t="shared" si="3"/>
        <v>4.511374</v>
      </c>
      <c r="E1412" s="251">
        <v>5.0</v>
      </c>
      <c r="F1412" s="251">
        <f t="shared" si="75"/>
        <v>17.547999</v>
      </c>
      <c r="G1412" s="48">
        <f t="shared" si="5"/>
        <v>0.777944768</v>
      </c>
      <c r="H1412" s="111">
        <f t="shared" si="6"/>
        <v>5.008871</v>
      </c>
      <c r="I1412" s="303">
        <f t="shared" si="168"/>
        <v>0.222055232</v>
      </c>
      <c r="J1412" s="49">
        <v>2.255687E7</v>
      </c>
      <c r="K1412" s="253">
        <v>2018.0</v>
      </c>
      <c r="L1412" s="254" t="s">
        <v>20</v>
      </c>
      <c r="M1412" s="47"/>
      <c r="N1412" s="47"/>
      <c r="O1412" s="47"/>
      <c r="P1412" s="47">
        <v>47.0</v>
      </c>
      <c r="Q1412" s="253">
        <v>52.0</v>
      </c>
      <c r="R1412" s="49">
        <f t="shared" si="158"/>
        <v>49.5</v>
      </c>
      <c r="S1412" s="253">
        <v>81.0</v>
      </c>
      <c r="T1412" s="49">
        <v>75.0</v>
      </c>
      <c r="U1412" s="261">
        <f t="shared" si="159"/>
        <v>6</v>
      </c>
      <c r="V1412" s="268">
        <f t="shared" si="160"/>
        <v>78</v>
      </c>
      <c r="W1412" s="261">
        <f t="shared" si="161"/>
        <v>-28.5</v>
      </c>
      <c r="X1412" s="294" t="s">
        <v>1547</v>
      </c>
      <c r="Y1412" s="294" t="s">
        <v>1547</v>
      </c>
      <c r="Z1412" s="270" t="s">
        <v>1540</v>
      </c>
      <c r="AA1412" s="251">
        <f t="shared" si="80"/>
        <v>5.172585</v>
      </c>
      <c r="AB1412" s="49">
        <v>5172585.0</v>
      </c>
      <c r="AC1412" s="49">
        <v>1.7547999E7</v>
      </c>
      <c r="AD1412" s="251">
        <f t="shared" si="169"/>
        <v>5.008871</v>
      </c>
      <c r="AE1412" s="266">
        <f t="shared" si="170"/>
        <v>5008871</v>
      </c>
      <c r="AF1412" s="303">
        <f t="shared" si="171"/>
        <v>1.034517</v>
      </c>
      <c r="AG1412" s="257"/>
      <c r="AH1412" s="257"/>
      <c r="AI1412" s="259" t="s">
        <v>2318</v>
      </c>
      <c r="AJ1412" s="257"/>
    </row>
    <row r="1413" ht="15.75" customHeight="1">
      <c r="A1413" s="310" t="s">
        <v>4692</v>
      </c>
      <c r="B1413" s="277">
        <f t="shared" si="152"/>
        <v>2.830775</v>
      </c>
      <c r="C1413" s="284">
        <f t="shared" si="167"/>
        <v>0.5242175926</v>
      </c>
      <c r="D1413" s="250">
        <f t="shared" si="3"/>
        <v>0.5242175926</v>
      </c>
      <c r="E1413" s="251">
        <v>5.4</v>
      </c>
      <c r="F1413" s="251">
        <f t="shared" si="75"/>
        <v>2.830775</v>
      </c>
      <c r="G1413" s="48">
        <f t="shared" si="5"/>
        <v>1</v>
      </c>
      <c r="H1413" s="111">
        <f t="shared" si="6"/>
        <v>0</v>
      </c>
      <c r="I1413" s="268">
        <v>0.0</v>
      </c>
      <c r="J1413" s="49">
        <v>2830775.0</v>
      </c>
      <c r="K1413" s="253">
        <v>2018.0</v>
      </c>
      <c r="L1413" s="254" t="s">
        <v>20</v>
      </c>
      <c r="M1413" s="47"/>
      <c r="N1413" s="47"/>
      <c r="O1413" s="47"/>
      <c r="P1413" s="47">
        <v>87.0</v>
      </c>
      <c r="Q1413" s="253">
        <v>75.0</v>
      </c>
      <c r="R1413" s="49">
        <f t="shared" si="158"/>
        <v>81</v>
      </c>
      <c r="S1413" s="253">
        <v>68.0</v>
      </c>
      <c r="T1413" s="49">
        <v>70.0</v>
      </c>
      <c r="U1413" s="261">
        <f t="shared" si="159"/>
        <v>-2</v>
      </c>
      <c r="V1413" s="268">
        <f t="shared" si="160"/>
        <v>69</v>
      </c>
      <c r="W1413" s="261">
        <f t="shared" si="161"/>
        <v>12</v>
      </c>
      <c r="X1413" s="294" t="s">
        <v>1547</v>
      </c>
      <c r="Y1413" s="294" t="s">
        <v>1547</v>
      </c>
      <c r="Z1413" s="270" t="s">
        <v>1540</v>
      </c>
      <c r="AA1413" s="251">
        <f t="shared" si="80"/>
        <v>1.22443</v>
      </c>
      <c r="AB1413" s="49">
        <v>1224430.0</v>
      </c>
      <c r="AC1413" s="49">
        <v>2830775.0</v>
      </c>
      <c r="AD1413" s="251">
        <v>0.0</v>
      </c>
      <c r="AE1413" s="266">
        <v>0.0</v>
      </c>
      <c r="AF1413" s="303">
        <f t="shared" si="171"/>
        <v>0.2267462963</v>
      </c>
      <c r="AG1413" s="257"/>
      <c r="AH1413" s="257"/>
      <c r="AI1413" s="259" t="s">
        <v>4693</v>
      </c>
      <c r="AJ1413" s="257"/>
    </row>
    <row r="1414" ht="15.75" customHeight="1">
      <c r="A1414" s="309" t="s">
        <v>1966</v>
      </c>
      <c r="B1414" s="266">
        <f t="shared" si="152"/>
        <v>38.533112</v>
      </c>
      <c r="C1414" s="284">
        <f t="shared" si="167"/>
        <v>7.006020364</v>
      </c>
      <c r="D1414" s="250">
        <f t="shared" si="3"/>
        <v>7.006020364</v>
      </c>
      <c r="E1414" s="251">
        <v>5.5</v>
      </c>
      <c r="F1414" s="251">
        <f t="shared" si="75"/>
        <v>17.744685</v>
      </c>
      <c r="G1414" s="48">
        <f t="shared" si="5"/>
        <v>0.460504851</v>
      </c>
      <c r="H1414" s="111">
        <f t="shared" si="6"/>
        <v>20.788427</v>
      </c>
      <c r="I1414" s="303">
        <f t="shared" ref="I1414:I1416" si="172">(AE1414/J1414)</f>
        <v>0.539495149</v>
      </c>
      <c r="J1414" s="49">
        <v>3.8533112E7</v>
      </c>
      <c r="K1414" s="253">
        <v>2018.0</v>
      </c>
      <c r="L1414" s="254" t="s">
        <v>20</v>
      </c>
      <c r="M1414" s="47"/>
      <c r="N1414" s="47"/>
      <c r="O1414" s="47"/>
      <c r="P1414" s="47">
        <v>17.0</v>
      </c>
      <c r="Q1414" s="253">
        <v>31.0</v>
      </c>
      <c r="R1414" s="49">
        <f t="shared" si="158"/>
        <v>24</v>
      </c>
      <c r="S1414" s="253">
        <v>25.0</v>
      </c>
      <c r="T1414" s="49">
        <v>13.0</v>
      </c>
      <c r="U1414" s="261">
        <f t="shared" si="159"/>
        <v>12</v>
      </c>
      <c r="V1414" s="268">
        <f t="shared" si="160"/>
        <v>19</v>
      </c>
      <c r="W1414" s="261">
        <f t="shared" si="161"/>
        <v>5</v>
      </c>
      <c r="X1414" s="294" t="s">
        <v>1558</v>
      </c>
      <c r="Y1414" s="294" t="s">
        <v>1558</v>
      </c>
      <c r="Z1414" s="270" t="s">
        <v>1540</v>
      </c>
      <c r="AA1414" s="251">
        <f t="shared" si="80"/>
        <v>6.023972</v>
      </c>
      <c r="AB1414" s="49">
        <v>6023972.0</v>
      </c>
      <c r="AC1414" s="49">
        <v>1.7744685E7</v>
      </c>
      <c r="AD1414" s="251">
        <f t="shared" ref="AD1414:AD1416" si="173">AE1414/1000000</f>
        <v>20.788427</v>
      </c>
      <c r="AE1414" s="266">
        <f t="shared" ref="AE1414:AE1416" si="174">J1414-AC1414</f>
        <v>20788427</v>
      </c>
      <c r="AF1414" s="303">
        <f t="shared" si="171"/>
        <v>1.095267636</v>
      </c>
      <c r="AG1414" s="257"/>
      <c r="AH1414" s="257"/>
      <c r="AI1414" s="259" t="s">
        <v>1967</v>
      </c>
      <c r="AJ1414" s="257"/>
    </row>
    <row r="1415" ht="15.75" customHeight="1">
      <c r="A1415" s="309" t="s">
        <v>1843</v>
      </c>
      <c r="B1415" s="266">
        <f t="shared" si="152"/>
        <v>50.92862</v>
      </c>
      <c r="C1415" s="284">
        <f t="shared" si="167"/>
        <v>8.488103333</v>
      </c>
      <c r="D1415" s="250">
        <f t="shared" si="3"/>
        <v>8.488103333</v>
      </c>
      <c r="E1415" s="251">
        <v>6.0</v>
      </c>
      <c r="F1415" s="251">
        <f t="shared" si="75"/>
        <v>46.38312</v>
      </c>
      <c r="G1415" s="48">
        <f t="shared" si="5"/>
        <v>0.9107476307</v>
      </c>
      <c r="H1415" s="111">
        <f t="shared" si="6"/>
        <v>4.5455</v>
      </c>
      <c r="I1415" s="303">
        <f t="shared" si="172"/>
        <v>0.0892523693</v>
      </c>
      <c r="J1415" s="49">
        <v>5.092862E7</v>
      </c>
      <c r="K1415" s="253">
        <v>2018.0</v>
      </c>
      <c r="L1415" s="254" t="s">
        <v>20</v>
      </c>
      <c r="M1415" s="47"/>
      <c r="N1415" s="47"/>
      <c r="O1415" s="47"/>
      <c r="P1415" s="47">
        <v>27.0</v>
      </c>
      <c r="Q1415" s="253">
        <v>42.0</v>
      </c>
      <c r="R1415" s="49">
        <f t="shared" si="158"/>
        <v>34.5</v>
      </c>
      <c r="S1415" s="253">
        <v>32.0</v>
      </c>
      <c r="T1415" s="49">
        <v>39.0</v>
      </c>
      <c r="U1415" s="261">
        <f t="shared" si="159"/>
        <v>-7</v>
      </c>
      <c r="V1415" s="268">
        <f t="shared" si="160"/>
        <v>35.5</v>
      </c>
      <c r="W1415" s="261">
        <f t="shared" si="161"/>
        <v>-1</v>
      </c>
      <c r="X1415" s="270" t="s">
        <v>1527</v>
      </c>
      <c r="Y1415" s="270" t="s">
        <v>1528</v>
      </c>
      <c r="Z1415" s="270" t="s">
        <v>1540</v>
      </c>
      <c r="AA1415" s="251">
        <f t="shared" si="80"/>
        <v>17.630285</v>
      </c>
      <c r="AB1415" s="49">
        <v>1.7630285E7</v>
      </c>
      <c r="AC1415" s="49">
        <v>4.638312E7</v>
      </c>
      <c r="AD1415" s="251">
        <f t="shared" si="173"/>
        <v>4.5455</v>
      </c>
      <c r="AE1415" s="266">
        <f t="shared" si="174"/>
        <v>4545500</v>
      </c>
      <c r="AF1415" s="303">
        <f t="shared" si="171"/>
        <v>2.938380833</v>
      </c>
      <c r="AG1415" s="257"/>
      <c r="AH1415" s="257"/>
      <c r="AI1415" s="259" t="s">
        <v>1844</v>
      </c>
      <c r="AJ1415" s="257"/>
    </row>
    <row r="1416" ht="15.75" customHeight="1">
      <c r="A1416" s="310" t="s">
        <v>4288</v>
      </c>
      <c r="B1416" s="277">
        <f t="shared" si="152"/>
        <v>6.626024</v>
      </c>
      <c r="C1416" s="284">
        <f t="shared" si="167"/>
        <v>1.104337333</v>
      </c>
      <c r="D1416" s="250">
        <f t="shared" si="3"/>
        <v>1.104337333</v>
      </c>
      <c r="E1416" s="251">
        <v>6.0</v>
      </c>
      <c r="F1416" s="251">
        <f t="shared" si="75"/>
        <v>3.480702</v>
      </c>
      <c r="G1416" s="48">
        <f t="shared" si="5"/>
        <v>0.5253077864</v>
      </c>
      <c r="H1416" s="111">
        <f t="shared" si="6"/>
        <v>3.145322</v>
      </c>
      <c r="I1416" s="303">
        <f t="shared" si="172"/>
        <v>0.4746922136</v>
      </c>
      <c r="J1416" s="49">
        <v>6626024.0</v>
      </c>
      <c r="K1416" s="253">
        <v>2018.0</v>
      </c>
      <c r="L1416" s="254" t="s">
        <v>20</v>
      </c>
      <c r="M1416" s="47"/>
      <c r="N1416" s="47"/>
      <c r="O1416" s="47"/>
      <c r="P1416" s="47">
        <v>85.0</v>
      </c>
      <c r="Q1416" s="253">
        <v>74.0</v>
      </c>
      <c r="R1416" s="49">
        <f t="shared" si="158"/>
        <v>79.5</v>
      </c>
      <c r="S1416" s="253">
        <v>78.0</v>
      </c>
      <c r="T1416" s="49">
        <v>75.0</v>
      </c>
      <c r="U1416" s="261">
        <f t="shared" si="159"/>
        <v>3</v>
      </c>
      <c r="V1416" s="268">
        <f t="shared" si="160"/>
        <v>76.5</v>
      </c>
      <c r="W1416" s="261">
        <f t="shared" si="161"/>
        <v>3</v>
      </c>
      <c r="X1416" s="294" t="s">
        <v>1547</v>
      </c>
      <c r="Y1416" s="294" t="s">
        <v>1547</v>
      </c>
      <c r="Z1416" s="270" t="s">
        <v>1534</v>
      </c>
      <c r="AA1416" s="251">
        <f t="shared" si="80"/>
        <v>0.237393</v>
      </c>
      <c r="AB1416" s="49">
        <v>237393.0</v>
      </c>
      <c r="AC1416" s="49">
        <v>3480702.0</v>
      </c>
      <c r="AD1416" s="251">
        <f t="shared" si="173"/>
        <v>3.145322</v>
      </c>
      <c r="AE1416" s="266">
        <f t="shared" si="174"/>
        <v>3145322</v>
      </c>
      <c r="AF1416" s="303">
        <f t="shared" si="171"/>
        <v>0.0395655</v>
      </c>
      <c r="AG1416" s="257"/>
      <c r="AH1416" s="257"/>
      <c r="AI1416" s="259" t="s">
        <v>4289</v>
      </c>
      <c r="AJ1416" s="257"/>
    </row>
    <row r="1417" ht="15.75" customHeight="1">
      <c r="A1417" s="309" t="s">
        <v>1432</v>
      </c>
      <c r="B1417" s="266">
        <f t="shared" si="152"/>
        <v>83.482352</v>
      </c>
      <c r="C1417" s="284">
        <f t="shared" si="167"/>
        <v>11.92605029</v>
      </c>
      <c r="D1417" s="250">
        <f t="shared" si="3"/>
        <v>11.92605029</v>
      </c>
      <c r="E1417" s="251">
        <v>7.0</v>
      </c>
      <c r="F1417" s="251">
        <f t="shared" si="75"/>
        <v>83.482352</v>
      </c>
      <c r="G1417" s="48">
        <f t="shared" si="5"/>
        <v>1</v>
      </c>
      <c r="H1417" s="111">
        <f t="shared" si="6"/>
        <v>0</v>
      </c>
      <c r="I1417" s="268">
        <v>0.0</v>
      </c>
      <c r="J1417" s="49">
        <v>8.3482352E7</v>
      </c>
      <c r="K1417" s="253">
        <v>2018.0</v>
      </c>
      <c r="L1417" s="254" t="s">
        <v>20</v>
      </c>
      <c r="M1417" s="47"/>
      <c r="N1417" s="47"/>
      <c r="O1417" s="47"/>
      <c r="P1417" s="47">
        <v>65.0</v>
      </c>
      <c r="Q1417" s="253">
        <v>30.0</v>
      </c>
      <c r="R1417" s="49">
        <f t="shared" si="158"/>
        <v>47.5</v>
      </c>
      <c r="S1417" s="253">
        <v>91.0</v>
      </c>
      <c r="T1417" s="49">
        <v>80.0</v>
      </c>
      <c r="U1417" s="261">
        <f t="shared" si="159"/>
        <v>11</v>
      </c>
      <c r="V1417" s="268">
        <f t="shared" si="160"/>
        <v>85.5</v>
      </c>
      <c r="W1417" s="261">
        <f t="shared" si="161"/>
        <v>-38</v>
      </c>
      <c r="X1417" s="294" t="s">
        <v>1547</v>
      </c>
      <c r="Y1417" s="294" t="s">
        <v>1547</v>
      </c>
      <c r="Z1417" s="270" t="s">
        <v>1529</v>
      </c>
      <c r="AA1417" s="251">
        <f t="shared" si="80"/>
        <v>17.108914</v>
      </c>
      <c r="AB1417" s="49">
        <v>1.7108914E7</v>
      </c>
      <c r="AC1417" s="49">
        <v>8.3482352E7</v>
      </c>
      <c r="AD1417" s="251">
        <v>0.0</v>
      </c>
      <c r="AE1417" s="266">
        <v>0.0</v>
      </c>
      <c r="AF1417" s="303">
        <f t="shared" si="171"/>
        <v>2.444130571</v>
      </c>
      <c r="AG1417" s="257"/>
      <c r="AH1417" s="257"/>
      <c r="AI1417" s="259" t="s">
        <v>1720</v>
      </c>
      <c r="AJ1417" s="257"/>
    </row>
    <row r="1418" ht="15.75" customHeight="1">
      <c r="A1418" s="310" t="s">
        <v>4879</v>
      </c>
      <c r="B1418" s="277">
        <f t="shared" si="152"/>
        <v>1.418682</v>
      </c>
      <c r="C1418" s="284">
        <f t="shared" si="167"/>
        <v>0.2026688571</v>
      </c>
      <c r="D1418" s="250">
        <f t="shared" si="3"/>
        <v>0.2026688571</v>
      </c>
      <c r="E1418" s="251">
        <v>7.0</v>
      </c>
      <c r="F1418" s="251">
        <f t="shared" si="75"/>
        <v>1.418682</v>
      </c>
      <c r="G1418" s="48">
        <f t="shared" si="5"/>
        <v>1</v>
      </c>
      <c r="H1418" s="111">
        <f t="shared" si="6"/>
        <v>0</v>
      </c>
      <c r="I1418" s="268">
        <v>0.0</v>
      </c>
      <c r="J1418" s="49">
        <v>1418682.0</v>
      </c>
      <c r="K1418" s="253">
        <v>2018.0</v>
      </c>
      <c r="L1418" s="254" t="s">
        <v>20</v>
      </c>
      <c r="M1418" s="47"/>
      <c r="N1418" s="47"/>
      <c r="O1418" s="47"/>
      <c r="P1418" s="47">
        <v>70.0</v>
      </c>
      <c r="Q1418" s="253">
        <v>53.0</v>
      </c>
      <c r="R1418" s="49">
        <f t="shared" si="158"/>
        <v>61.5</v>
      </c>
      <c r="S1418" s="253">
        <v>55.0</v>
      </c>
      <c r="T1418" s="49">
        <v>74.0</v>
      </c>
      <c r="U1418" s="261">
        <f t="shared" si="159"/>
        <v>-19</v>
      </c>
      <c r="V1418" s="268">
        <f t="shared" si="160"/>
        <v>64.5</v>
      </c>
      <c r="W1418" s="261">
        <f t="shared" si="161"/>
        <v>-3</v>
      </c>
      <c r="X1418" s="294" t="s">
        <v>1558</v>
      </c>
      <c r="Y1418" s="294" t="s">
        <v>1558</v>
      </c>
      <c r="Z1418" s="270" t="s">
        <v>1540</v>
      </c>
      <c r="AA1418" s="251">
        <f t="shared" si="80"/>
        <v>0.060132</v>
      </c>
      <c r="AB1418" s="49">
        <v>60132.0</v>
      </c>
      <c r="AC1418" s="49">
        <v>1418682.0</v>
      </c>
      <c r="AD1418" s="251">
        <f t="shared" ref="AD1418:AD1422" si="175">AE1418/1000000</f>
        <v>0</v>
      </c>
      <c r="AE1418" s="266">
        <v>0.0</v>
      </c>
      <c r="AF1418" s="303">
        <f t="shared" si="171"/>
        <v>0.008590285714</v>
      </c>
      <c r="AG1418" s="257"/>
      <c r="AH1418" s="257"/>
      <c r="AI1418" s="259" t="s">
        <v>4880</v>
      </c>
      <c r="AJ1418" s="257"/>
    </row>
    <row r="1419" ht="15.75" customHeight="1">
      <c r="A1419" s="310" t="s">
        <v>4904</v>
      </c>
      <c r="B1419" s="277">
        <f t="shared" si="152"/>
        <v>1.163056</v>
      </c>
      <c r="C1419" s="284">
        <f t="shared" si="167"/>
        <v>0.145382</v>
      </c>
      <c r="D1419" s="250">
        <f t="shared" si="3"/>
        <v>0.145382</v>
      </c>
      <c r="E1419" s="251">
        <v>8.0</v>
      </c>
      <c r="F1419" s="251">
        <f t="shared" si="75"/>
        <v>1.163056</v>
      </c>
      <c r="G1419" s="48">
        <f t="shared" si="5"/>
        <v>1</v>
      </c>
      <c r="H1419" s="111">
        <f t="shared" si="6"/>
        <v>0</v>
      </c>
      <c r="I1419" s="268">
        <v>0.0</v>
      </c>
      <c r="J1419" s="49">
        <v>1163056.0</v>
      </c>
      <c r="K1419" s="253">
        <v>2018.0</v>
      </c>
      <c r="L1419" s="254" t="s">
        <v>20</v>
      </c>
      <c r="M1419" s="47"/>
      <c r="N1419" s="47"/>
      <c r="O1419" s="47"/>
      <c r="P1419" s="47">
        <v>92.0</v>
      </c>
      <c r="Q1419" s="253">
        <v>80.0</v>
      </c>
      <c r="R1419" s="49">
        <f t="shared" si="158"/>
        <v>86</v>
      </c>
      <c r="S1419" s="253">
        <v>73.0</v>
      </c>
      <c r="T1419" s="49">
        <v>75.0</v>
      </c>
      <c r="U1419" s="261">
        <f t="shared" si="159"/>
        <v>-2</v>
      </c>
      <c r="V1419" s="268">
        <f t="shared" si="160"/>
        <v>74</v>
      </c>
      <c r="W1419" s="261">
        <f t="shared" si="161"/>
        <v>12</v>
      </c>
      <c r="X1419" s="294" t="s">
        <v>1547</v>
      </c>
      <c r="Y1419" s="294" t="s">
        <v>1547</v>
      </c>
      <c r="Z1419" s="270" t="s">
        <v>1534</v>
      </c>
      <c r="AA1419" s="251">
        <f t="shared" si="80"/>
        <v>0.046975</v>
      </c>
      <c r="AB1419" s="49">
        <v>46975.0</v>
      </c>
      <c r="AC1419" s="49">
        <v>1163056.0</v>
      </c>
      <c r="AD1419" s="251">
        <f t="shared" si="175"/>
        <v>0</v>
      </c>
      <c r="AE1419" s="266">
        <v>0.0</v>
      </c>
      <c r="AF1419" s="303">
        <f t="shared" si="171"/>
        <v>0.005871875</v>
      </c>
      <c r="AG1419" s="257"/>
      <c r="AH1419" s="257"/>
      <c r="AI1419" s="259" t="s">
        <v>4905</v>
      </c>
      <c r="AJ1419" s="257"/>
    </row>
    <row r="1420" ht="15.75" customHeight="1">
      <c r="A1420" s="300" t="s">
        <v>1424</v>
      </c>
      <c r="B1420" s="266">
        <f t="shared" si="152"/>
        <v>253.679925</v>
      </c>
      <c r="C1420" s="284">
        <f t="shared" si="167"/>
        <v>25.3679925</v>
      </c>
      <c r="D1420" s="250">
        <f t="shared" si="3"/>
        <v>25.3679925</v>
      </c>
      <c r="E1420" s="251">
        <v>10.0</v>
      </c>
      <c r="F1420" s="251">
        <f t="shared" si="75"/>
        <v>159.342015</v>
      </c>
      <c r="G1420" s="48">
        <f t="shared" si="5"/>
        <v>0.6281222884</v>
      </c>
      <c r="H1420" s="111">
        <f t="shared" si="6"/>
        <v>94.33791</v>
      </c>
      <c r="I1420" s="303">
        <f t="shared" ref="I1420:I1422" si="176">(AE1420/J1420)</f>
        <v>0.3718777116</v>
      </c>
      <c r="J1420" s="49">
        <v>2.53679925E8</v>
      </c>
      <c r="K1420" s="253">
        <v>2018.0</v>
      </c>
      <c r="L1420" s="254" t="s">
        <v>20</v>
      </c>
      <c r="M1420" s="47"/>
      <c r="N1420" s="47"/>
      <c r="O1420" s="47"/>
      <c r="P1420" s="47">
        <v>79.0</v>
      </c>
      <c r="Q1420" s="253">
        <v>67.0</v>
      </c>
      <c r="R1420" s="49">
        <f t="shared" si="158"/>
        <v>73</v>
      </c>
      <c r="S1420" s="253">
        <v>73.0</v>
      </c>
      <c r="T1420" s="49">
        <v>70.0</v>
      </c>
      <c r="U1420" s="261">
        <f t="shared" si="159"/>
        <v>3</v>
      </c>
      <c r="V1420" s="268">
        <f t="shared" si="160"/>
        <v>71.5</v>
      </c>
      <c r="W1420" s="261">
        <f t="shared" si="161"/>
        <v>1.5</v>
      </c>
      <c r="X1420" s="270" t="s">
        <v>1425</v>
      </c>
      <c r="Y1420" s="270" t="s">
        <v>1425</v>
      </c>
      <c r="Z1420" s="270" t="s">
        <v>1550</v>
      </c>
      <c r="AA1420" s="251">
        <f t="shared" si="80"/>
        <v>76.221545</v>
      </c>
      <c r="AB1420" s="49">
        <v>7.6221545E7</v>
      </c>
      <c r="AC1420" s="49">
        <v>1.59342015E8</v>
      </c>
      <c r="AD1420" s="251">
        <f t="shared" si="175"/>
        <v>94.33791</v>
      </c>
      <c r="AE1420" s="49">
        <v>9.433791E7</v>
      </c>
      <c r="AF1420" s="303">
        <f t="shared" si="171"/>
        <v>7.6221545</v>
      </c>
      <c r="AG1420" s="257"/>
      <c r="AH1420" s="257"/>
      <c r="AI1420" s="259" t="s">
        <v>1644</v>
      </c>
      <c r="AJ1420" s="257"/>
    </row>
    <row r="1421" ht="15.75" customHeight="1">
      <c r="A1421" s="309" t="s">
        <v>1435</v>
      </c>
      <c r="B1421" s="266">
        <f t="shared" si="152"/>
        <v>167.700948</v>
      </c>
      <c r="C1421" s="284">
        <f t="shared" si="167"/>
        <v>16.7700948</v>
      </c>
      <c r="D1421" s="250">
        <f t="shared" si="3"/>
        <v>16.7700948</v>
      </c>
      <c r="E1421" s="251">
        <v>10.0</v>
      </c>
      <c r="F1421" s="251">
        <f t="shared" si="75"/>
        <v>67.347895</v>
      </c>
      <c r="G1421" s="48">
        <f t="shared" si="5"/>
        <v>0.4015951955</v>
      </c>
      <c r="H1421" s="111">
        <f t="shared" si="6"/>
        <v>100.353053</v>
      </c>
      <c r="I1421" s="303">
        <f t="shared" si="176"/>
        <v>0.5984048045</v>
      </c>
      <c r="J1421" s="49">
        <v>1.67700948E8</v>
      </c>
      <c r="K1421" s="253">
        <v>2018.0</v>
      </c>
      <c r="L1421" s="254" t="s">
        <v>20</v>
      </c>
      <c r="M1421" s="47"/>
      <c r="N1421" s="47"/>
      <c r="O1421" s="47"/>
      <c r="P1421" s="47">
        <v>33.0</v>
      </c>
      <c r="Q1421" s="253">
        <v>49.0</v>
      </c>
      <c r="R1421" s="49">
        <f t="shared" si="158"/>
        <v>41</v>
      </c>
      <c r="S1421" s="253">
        <v>56.0</v>
      </c>
      <c r="T1421" s="49">
        <v>53.0</v>
      </c>
      <c r="U1421" s="261">
        <f t="shared" si="159"/>
        <v>3</v>
      </c>
      <c r="V1421" s="268">
        <f t="shared" si="160"/>
        <v>54.5</v>
      </c>
      <c r="W1421" s="261">
        <f t="shared" si="161"/>
        <v>-13.5</v>
      </c>
      <c r="X1421" s="294" t="s">
        <v>1425</v>
      </c>
      <c r="Y1421" s="294" t="s">
        <v>1425</v>
      </c>
      <c r="Z1421" s="270" t="s">
        <v>1550</v>
      </c>
      <c r="AA1421" s="251">
        <f t="shared" si="80"/>
        <v>29.581355</v>
      </c>
      <c r="AB1421" s="49">
        <v>2.9581355E7</v>
      </c>
      <c r="AC1421" s="49">
        <v>6.7347895E7</v>
      </c>
      <c r="AD1421" s="251">
        <f t="shared" si="175"/>
        <v>100.353053</v>
      </c>
      <c r="AE1421" s="266">
        <f t="shared" ref="AE1421:AE1422" si="177">J1421-AC1421</f>
        <v>100353053</v>
      </c>
      <c r="AF1421" s="303">
        <f t="shared" si="171"/>
        <v>2.9581355</v>
      </c>
      <c r="AG1421" s="257"/>
      <c r="AH1421" s="257"/>
      <c r="AI1421" s="259" t="s">
        <v>1679</v>
      </c>
      <c r="AJ1421" s="257"/>
    </row>
    <row r="1422" ht="15.75" customHeight="1">
      <c r="A1422" s="309" t="s">
        <v>1877</v>
      </c>
      <c r="B1422" s="266">
        <f t="shared" si="152"/>
        <v>79.332635</v>
      </c>
      <c r="C1422" s="284">
        <f t="shared" si="167"/>
        <v>7.9332635</v>
      </c>
      <c r="D1422" s="250">
        <f t="shared" si="3"/>
        <v>7.9332635</v>
      </c>
      <c r="E1422" s="251">
        <v>10.0</v>
      </c>
      <c r="F1422" s="251">
        <f t="shared" si="75"/>
        <v>44.062718</v>
      </c>
      <c r="G1422" s="48">
        <f t="shared" si="5"/>
        <v>0.5554173008</v>
      </c>
      <c r="H1422" s="111">
        <f t="shared" si="6"/>
        <v>35.269917</v>
      </c>
      <c r="I1422" s="303">
        <f t="shared" si="176"/>
        <v>0.4445826992</v>
      </c>
      <c r="J1422" s="49">
        <v>7.9332635E7</v>
      </c>
      <c r="K1422" s="253">
        <v>2018.0</v>
      </c>
      <c r="L1422" s="254" t="s">
        <v>20</v>
      </c>
      <c r="M1422" s="47"/>
      <c r="N1422" s="47"/>
      <c r="O1422" s="47"/>
      <c r="P1422" s="47">
        <v>89.0</v>
      </c>
      <c r="Q1422" s="253">
        <v>87.0</v>
      </c>
      <c r="R1422" s="49">
        <f t="shared" si="158"/>
        <v>88</v>
      </c>
      <c r="S1422" s="253">
        <v>60.0</v>
      </c>
      <c r="T1422" s="49">
        <v>75.0</v>
      </c>
      <c r="U1422" s="261">
        <f t="shared" si="159"/>
        <v>-15</v>
      </c>
      <c r="V1422" s="268">
        <f t="shared" si="160"/>
        <v>67.5</v>
      </c>
      <c r="W1422" s="261">
        <f t="shared" si="161"/>
        <v>20.5</v>
      </c>
      <c r="X1422" s="294" t="s">
        <v>1425</v>
      </c>
      <c r="Y1422" s="294" t="s">
        <v>1425</v>
      </c>
      <c r="Z1422" s="270" t="s">
        <v>1540</v>
      </c>
      <c r="AA1422" s="251">
        <f t="shared" si="80"/>
        <v>13.575172</v>
      </c>
      <c r="AB1422" s="49">
        <v>1.3575172E7</v>
      </c>
      <c r="AC1422" s="49">
        <v>4.4062718E7</v>
      </c>
      <c r="AD1422" s="251">
        <f t="shared" si="175"/>
        <v>35.269917</v>
      </c>
      <c r="AE1422" s="266">
        <f t="shared" si="177"/>
        <v>35269917</v>
      </c>
      <c r="AF1422" s="303">
        <f t="shared" si="171"/>
        <v>1.3575172</v>
      </c>
      <c r="AG1422" s="257"/>
      <c r="AH1422" s="257"/>
      <c r="AI1422" s="259" t="s">
        <v>1878</v>
      </c>
      <c r="AJ1422" s="257"/>
    </row>
    <row r="1423" ht="15.75" customHeight="1">
      <c r="A1423" s="309" t="s">
        <v>1988</v>
      </c>
      <c r="B1423" s="266">
        <f t="shared" si="152"/>
        <v>68.566296</v>
      </c>
      <c r="C1423" s="284">
        <f t="shared" si="167"/>
        <v>6.8566296</v>
      </c>
      <c r="D1423" s="250">
        <f t="shared" si="3"/>
        <v>6.8566296</v>
      </c>
      <c r="E1423" s="251">
        <v>10.0</v>
      </c>
      <c r="F1423" s="251">
        <f t="shared" si="75"/>
        <v>68.566296</v>
      </c>
      <c r="G1423" s="48">
        <f t="shared" si="5"/>
        <v>1</v>
      </c>
      <c r="H1423" s="111">
        <f t="shared" si="6"/>
        <v>0</v>
      </c>
      <c r="I1423" s="268">
        <v>0.0</v>
      </c>
      <c r="J1423" s="49">
        <v>6.8566296E7</v>
      </c>
      <c r="K1423" s="253">
        <v>2018.0</v>
      </c>
      <c r="L1423" s="254" t="s">
        <v>20</v>
      </c>
      <c r="M1423" s="47"/>
      <c r="N1423" s="47"/>
      <c r="O1423" s="47"/>
      <c r="P1423" s="47">
        <v>53.0</v>
      </c>
      <c r="Q1423" s="253">
        <v>53.0</v>
      </c>
      <c r="R1423" s="49">
        <f t="shared" si="158"/>
        <v>53</v>
      </c>
      <c r="S1423" s="253">
        <v>57.0</v>
      </c>
      <c r="T1423" s="49">
        <v>48.0</v>
      </c>
      <c r="U1423" s="261">
        <f t="shared" si="159"/>
        <v>9</v>
      </c>
      <c r="V1423" s="268">
        <f t="shared" si="160"/>
        <v>52.5</v>
      </c>
      <c r="W1423" s="261">
        <f t="shared" si="161"/>
        <v>0.5</v>
      </c>
      <c r="X1423" s="294" t="s">
        <v>1558</v>
      </c>
      <c r="Y1423" s="294" t="s">
        <v>1558</v>
      </c>
      <c r="Z1423" s="270" t="s">
        <v>1540</v>
      </c>
      <c r="AA1423" s="251">
        <f t="shared" si="80"/>
        <v>13.582231</v>
      </c>
      <c r="AB1423" s="49">
        <v>1.3582231E7</v>
      </c>
      <c r="AC1423" s="49">
        <v>6.8566296E7</v>
      </c>
      <c r="AD1423" s="251">
        <v>0.0</v>
      </c>
      <c r="AE1423" s="266">
        <v>0.0</v>
      </c>
      <c r="AF1423" s="303">
        <f t="shared" si="171"/>
        <v>1.3582231</v>
      </c>
      <c r="AG1423" s="257"/>
      <c r="AH1423" s="257"/>
      <c r="AI1423" s="259" t="s">
        <v>1989</v>
      </c>
      <c r="AJ1423" s="257"/>
    </row>
    <row r="1424" ht="15.75" customHeight="1">
      <c r="A1424" s="310" t="s">
        <v>2547</v>
      </c>
      <c r="B1424" s="277">
        <f t="shared" si="152"/>
        <v>37.604233</v>
      </c>
      <c r="C1424" s="284">
        <f t="shared" si="167"/>
        <v>3.7604233</v>
      </c>
      <c r="D1424" s="250">
        <f t="shared" si="3"/>
        <v>3.7604233</v>
      </c>
      <c r="E1424" s="251">
        <v>10.0</v>
      </c>
      <c r="F1424" s="251">
        <f t="shared" si="75"/>
        <v>28.23502</v>
      </c>
      <c r="G1424" s="48">
        <f t="shared" si="5"/>
        <v>0.7508468528</v>
      </c>
      <c r="H1424" s="111">
        <f t="shared" si="6"/>
        <v>9.369213</v>
      </c>
      <c r="I1424" s="303">
        <f t="shared" ref="I1424:I1425" si="178">(AE1424/J1424)</f>
        <v>0.2491531472</v>
      </c>
      <c r="J1424" s="49">
        <v>3.7604233E7</v>
      </c>
      <c r="K1424" s="253">
        <v>2018.0</v>
      </c>
      <c r="L1424" s="254" t="s">
        <v>20</v>
      </c>
      <c r="M1424" s="47"/>
      <c r="N1424" s="47"/>
      <c r="O1424" s="47"/>
      <c r="P1424" s="47">
        <v>90.0</v>
      </c>
      <c r="Q1424" s="253">
        <v>69.0</v>
      </c>
      <c r="R1424" s="49">
        <f t="shared" si="158"/>
        <v>79.5</v>
      </c>
      <c r="S1424" s="253">
        <v>72.0</v>
      </c>
      <c r="T1424" s="49">
        <v>64.0</v>
      </c>
      <c r="U1424" s="261">
        <f t="shared" si="159"/>
        <v>8</v>
      </c>
      <c r="V1424" s="268">
        <f t="shared" si="160"/>
        <v>68</v>
      </c>
      <c r="W1424" s="261">
        <f t="shared" si="161"/>
        <v>11.5</v>
      </c>
      <c r="X1424" s="294" t="s">
        <v>1601</v>
      </c>
      <c r="Y1424" s="294" t="s">
        <v>1601</v>
      </c>
      <c r="Z1424" s="270" t="s">
        <v>1534</v>
      </c>
      <c r="AA1424" s="251">
        <f t="shared" si="80"/>
        <v>10.411189</v>
      </c>
      <c r="AB1424" s="49">
        <v>1.0411189E7</v>
      </c>
      <c r="AC1424" s="49">
        <v>2.823502E7</v>
      </c>
      <c r="AD1424" s="251">
        <f t="shared" ref="AD1424:AD1425" si="179">AE1424/1000000</f>
        <v>9.369213</v>
      </c>
      <c r="AE1424" s="266">
        <f t="shared" ref="AE1424:AE1425" si="180">J1424-AC1424</f>
        <v>9369213</v>
      </c>
      <c r="AF1424" s="303">
        <f t="shared" si="171"/>
        <v>1.0411189</v>
      </c>
      <c r="AG1424" s="257"/>
      <c r="AH1424" s="257"/>
      <c r="AI1424" s="259" t="s">
        <v>2548</v>
      </c>
      <c r="AJ1424" s="257"/>
    </row>
    <row r="1425" ht="15.75" customHeight="1">
      <c r="A1425" s="310" t="s">
        <v>2701</v>
      </c>
      <c r="B1425" s="277">
        <f t="shared" si="152"/>
        <v>34.060234</v>
      </c>
      <c r="C1425" s="284">
        <f t="shared" si="167"/>
        <v>3.4060234</v>
      </c>
      <c r="D1425" s="250">
        <f t="shared" si="3"/>
        <v>3.4060234</v>
      </c>
      <c r="E1425" s="251">
        <v>10.0</v>
      </c>
      <c r="F1425" s="251">
        <f t="shared" si="75"/>
        <v>25.655606</v>
      </c>
      <c r="G1425" s="48">
        <f t="shared" si="5"/>
        <v>0.753242212</v>
      </c>
      <c r="H1425" s="111">
        <f t="shared" si="6"/>
        <v>8.404628</v>
      </c>
      <c r="I1425" s="303">
        <f t="shared" si="178"/>
        <v>0.246757788</v>
      </c>
      <c r="J1425" s="49">
        <v>3.4060234E7</v>
      </c>
      <c r="K1425" s="253">
        <v>2018.0</v>
      </c>
      <c r="L1425" s="254" t="s">
        <v>20</v>
      </c>
      <c r="M1425" s="47"/>
      <c r="N1425" s="47"/>
      <c r="O1425" s="47"/>
      <c r="P1425" s="47">
        <v>7.0</v>
      </c>
      <c r="Q1425" s="253">
        <v>29.0</v>
      </c>
      <c r="R1425" s="49">
        <f t="shared" si="158"/>
        <v>18</v>
      </c>
      <c r="S1425" s="253">
        <v>22.0</v>
      </c>
      <c r="T1425" s="49">
        <v>24.0</v>
      </c>
      <c r="U1425" s="261">
        <f t="shared" si="159"/>
        <v>-2</v>
      </c>
      <c r="V1425" s="268">
        <f t="shared" si="160"/>
        <v>23</v>
      </c>
      <c r="W1425" s="261">
        <f t="shared" si="161"/>
        <v>-5</v>
      </c>
      <c r="X1425" s="294" t="s">
        <v>1425</v>
      </c>
      <c r="Y1425" s="294" t="s">
        <v>1425</v>
      </c>
      <c r="Z1425" s="270" t="s">
        <v>1540</v>
      </c>
      <c r="AA1425" s="251">
        <f t="shared" si="80"/>
        <v>11.371866</v>
      </c>
      <c r="AB1425" s="49">
        <v>1.1371866E7</v>
      </c>
      <c r="AC1425" s="49">
        <v>2.5655606E7</v>
      </c>
      <c r="AD1425" s="251">
        <f t="shared" si="179"/>
        <v>8.404628</v>
      </c>
      <c r="AE1425" s="266">
        <f t="shared" si="180"/>
        <v>8404628</v>
      </c>
      <c r="AF1425" s="303">
        <f t="shared" si="171"/>
        <v>1.1371866</v>
      </c>
      <c r="AG1425" s="257"/>
      <c r="AH1425" s="257"/>
      <c r="AI1425" s="259" t="s">
        <v>2702</v>
      </c>
      <c r="AJ1425" s="257"/>
    </row>
    <row r="1426" ht="15.75" customHeight="1">
      <c r="A1426" s="310" t="s">
        <v>4620</v>
      </c>
      <c r="B1426" s="277">
        <f t="shared" si="152"/>
        <v>6.611475</v>
      </c>
      <c r="C1426" s="284">
        <f t="shared" si="167"/>
        <v>0.6611475</v>
      </c>
      <c r="D1426" s="250">
        <f t="shared" si="3"/>
        <v>0.6611475</v>
      </c>
      <c r="E1426" s="251">
        <v>10.0</v>
      </c>
      <c r="F1426" s="251">
        <f t="shared" si="75"/>
        <v>6.611475</v>
      </c>
      <c r="G1426" s="48">
        <f t="shared" si="5"/>
        <v>1</v>
      </c>
      <c r="H1426" s="111">
        <f t="shared" si="6"/>
        <v>0</v>
      </c>
      <c r="I1426" s="268">
        <v>0.0</v>
      </c>
      <c r="J1426" s="49">
        <v>6611475.0</v>
      </c>
      <c r="K1426" s="253">
        <v>2018.0</v>
      </c>
      <c r="L1426" s="254" t="s">
        <v>20</v>
      </c>
      <c r="M1426" s="47"/>
      <c r="N1426" s="47"/>
      <c r="O1426" s="47"/>
      <c r="P1426" s="47">
        <v>59.0</v>
      </c>
      <c r="Q1426" s="253">
        <v>47.0</v>
      </c>
      <c r="R1426" s="49">
        <f t="shared" si="158"/>
        <v>53</v>
      </c>
      <c r="S1426" s="253">
        <v>85.0</v>
      </c>
      <c r="T1426" s="49">
        <v>62.0</v>
      </c>
      <c r="U1426" s="261">
        <f t="shared" si="159"/>
        <v>23</v>
      </c>
      <c r="V1426" s="268">
        <f t="shared" si="160"/>
        <v>73.5</v>
      </c>
      <c r="W1426" s="261">
        <f t="shared" si="161"/>
        <v>-20.5</v>
      </c>
      <c r="X1426" s="270" t="s">
        <v>1903</v>
      </c>
      <c r="Y1426" s="270" t="s">
        <v>1904</v>
      </c>
      <c r="Z1426" s="270" t="s">
        <v>1540</v>
      </c>
      <c r="AA1426" s="251">
        <f t="shared" si="80"/>
        <v>2.554766</v>
      </c>
      <c r="AB1426" s="49">
        <v>2554766.0</v>
      </c>
      <c r="AC1426" s="49">
        <v>6611475.0</v>
      </c>
      <c r="AD1426" s="251">
        <v>0.0</v>
      </c>
      <c r="AE1426" s="266">
        <v>0.0</v>
      </c>
      <c r="AF1426" s="303">
        <f t="shared" si="171"/>
        <v>0.2554766</v>
      </c>
      <c r="AG1426" s="257"/>
      <c r="AH1426" s="257"/>
      <c r="AI1426" s="259" t="s">
        <v>4621</v>
      </c>
      <c r="AJ1426" s="257"/>
    </row>
    <row r="1427" ht="15.75" customHeight="1">
      <c r="A1427" s="310" t="s">
        <v>4751</v>
      </c>
      <c r="B1427" s="277">
        <f t="shared" si="152"/>
        <v>4.286367</v>
      </c>
      <c r="C1427" s="284">
        <f t="shared" si="167"/>
        <v>0.4286367</v>
      </c>
      <c r="D1427" s="250">
        <f t="shared" si="3"/>
        <v>0.4286367</v>
      </c>
      <c r="E1427" s="251">
        <v>10.0</v>
      </c>
      <c r="F1427" s="251">
        <f t="shared" si="75"/>
        <v>4.286367</v>
      </c>
      <c r="G1427" s="48">
        <f t="shared" si="5"/>
        <v>1</v>
      </c>
      <c r="H1427" s="111">
        <f t="shared" si="6"/>
        <v>0</v>
      </c>
      <c r="I1427" s="268">
        <v>0.0</v>
      </c>
      <c r="J1427" s="49">
        <v>4286367.0</v>
      </c>
      <c r="K1427" s="253">
        <v>2018.0</v>
      </c>
      <c r="L1427" s="254" t="s">
        <v>20</v>
      </c>
      <c r="M1427" s="47"/>
      <c r="N1427" s="47"/>
      <c r="O1427" s="47"/>
      <c r="P1427" s="47">
        <v>0.0</v>
      </c>
      <c r="Q1427" s="253">
        <v>24.0</v>
      </c>
      <c r="R1427" s="49">
        <f t="shared" si="158"/>
        <v>12</v>
      </c>
      <c r="S1427" s="253">
        <v>53.0</v>
      </c>
      <c r="T1427" s="49">
        <v>46.0</v>
      </c>
      <c r="U1427" s="261">
        <f t="shared" si="159"/>
        <v>7</v>
      </c>
      <c r="V1427" s="268">
        <f t="shared" si="160"/>
        <v>49.5</v>
      </c>
      <c r="W1427" s="261">
        <f t="shared" si="161"/>
        <v>-37.5</v>
      </c>
      <c r="X1427" s="294" t="s">
        <v>1547</v>
      </c>
      <c r="Y1427" s="294" t="s">
        <v>1547</v>
      </c>
      <c r="Z1427" s="270" t="s">
        <v>1529</v>
      </c>
      <c r="AA1427" s="251">
        <f t="shared" si="80"/>
        <v>1.719902</v>
      </c>
      <c r="AB1427" s="49">
        <v>1719902.0</v>
      </c>
      <c r="AC1427" s="49">
        <v>4286367.0</v>
      </c>
      <c r="AD1427" s="251">
        <v>0.0</v>
      </c>
      <c r="AE1427" s="266">
        <v>0.0</v>
      </c>
      <c r="AF1427" s="303">
        <f t="shared" si="171"/>
        <v>0.1719902</v>
      </c>
      <c r="AG1427" s="257"/>
      <c r="AH1427" s="257"/>
      <c r="AI1427" s="259" t="s">
        <v>4752</v>
      </c>
      <c r="AJ1427" s="257"/>
    </row>
    <row r="1428" ht="15.75" customHeight="1">
      <c r="A1428" s="310" t="s">
        <v>4820</v>
      </c>
      <c r="B1428" s="277">
        <f t="shared" si="152"/>
        <v>3.000943</v>
      </c>
      <c r="C1428" s="284">
        <f t="shared" si="167"/>
        <v>0.3000943</v>
      </c>
      <c r="D1428" s="250">
        <f t="shared" si="3"/>
        <v>0.3000943</v>
      </c>
      <c r="E1428" s="251">
        <v>10.0</v>
      </c>
      <c r="F1428" s="251">
        <f t="shared" si="75"/>
        <v>3.000943</v>
      </c>
      <c r="G1428" s="48">
        <f t="shared" si="5"/>
        <v>1</v>
      </c>
      <c r="H1428" s="111">
        <f t="shared" si="6"/>
        <v>0</v>
      </c>
      <c r="I1428" s="268">
        <v>0.0</v>
      </c>
      <c r="J1428" s="49">
        <v>3000943.0</v>
      </c>
      <c r="K1428" s="253">
        <v>2018.0</v>
      </c>
      <c r="L1428" s="254" t="s">
        <v>20</v>
      </c>
      <c r="M1428" s="47"/>
      <c r="N1428" s="47"/>
      <c r="O1428" s="47"/>
      <c r="P1428" s="47">
        <v>33.0</v>
      </c>
      <c r="Q1428" s="253">
        <v>31.0</v>
      </c>
      <c r="R1428" s="49">
        <f t="shared" si="158"/>
        <v>32</v>
      </c>
      <c r="S1428" s="253">
        <v>64.0</v>
      </c>
      <c r="T1428" s="49">
        <v>50.0</v>
      </c>
      <c r="U1428" s="261">
        <f t="shared" si="159"/>
        <v>14</v>
      </c>
      <c r="V1428" s="268">
        <f t="shared" si="160"/>
        <v>57</v>
      </c>
      <c r="W1428" s="261">
        <f t="shared" si="161"/>
        <v>-25</v>
      </c>
      <c r="X1428" s="294" t="s">
        <v>1547</v>
      </c>
      <c r="Y1428" s="294" t="s">
        <v>1547</v>
      </c>
      <c r="Z1428" s="270" t="s">
        <v>1540</v>
      </c>
      <c r="AA1428" s="251">
        <f t="shared" si="80"/>
        <v>2.798229</v>
      </c>
      <c r="AB1428" s="49">
        <v>2798229.0</v>
      </c>
      <c r="AC1428" s="49">
        <v>3000943.0</v>
      </c>
      <c r="AD1428" s="251">
        <v>0.0</v>
      </c>
      <c r="AE1428" s="266">
        <v>0.0</v>
      </c>
      <c r="AF1428" s="303">
        <f t="shared" si="171"/>
        <v>0.2798229</v>
      </c>
      <c r="AG1428" s="257"/>
      <c r="AH1428" s="257"/>
      <c r="AI1428" s="259" t="s">
        <v>4821</v>
      </c>
      <c r="AJ1428" s="257"/>
    </row>
    <row r="1429" ht="15.75" customHeight="1">
      <c r="A1429" s="309" t="s">
        <v>1902</v>
      </c>
      <c r="B1429" s="266">
        <f t="shared" si="152"/>
        <v>91.244913</v>
      </c>
      <c r="C1429" s="284">
        <f t="shared" si="167"/>
        <v>7.60374275</v>
      </c>
      <c r="D1429" s="250">
        <f t="shared" si="3"/>
        <v>7.60374275</v>
      </c>
      <c r="E1429" s="251">
        <v>12.0</v>
      </c>
      <c r="F1429" s="251">
        <f t="shared" si="75"/>
        <v>50.316123</v>
      </c>
      <c r="G1429" s="48">
        <f t="shared" si="5"/>
        <v>0.5514403088</v>
      </c>
      <c r="H1429" s="111">
        <f t="shared" si="6"/>
        <v>40.92879</v>
      </c>
      <c r="I1429" s="303">
        <f>(AE1429/J1429)</f>
        <v>0.4485596912</v>
      </c>
      <c r="J1429" s="49">
        <v>9.1244913E7</v>
      </c>
      <c r="K1429" s="253">
        <v>2018.0</v>
      </c>
      <c r="L1429" s="254" t="s">
        <v>20</v>
      </c>
      <c r="M1429" s="47"/>
      <c r="N1429" s="47"/>
      <c r="O1429" s="47"/>
      <c r="P1429" s="47">
        <v>86.0</v>
      </c>
      <c r="Q1429" s="253">
        <v>42.0</v>
      </c>
      <c r="R1429" s="49">
        <f t="shared" si="158"/>
        <v>64</v>
      </c>
      <c r="S1429" s="253">
        <v>70.0</v>
      </c>
      <c r="T1429" s="49">
        <v>44.0</v>
      </c>
      <c r="U1429" s="261">
        <f t="shared" si="159"/>
        <v>26</v>
      </c>
      <c r="V1429" s="268">
        <f t="shared" si="160"/>
        <v>57</v>
      </c>
      <c r="W1429" s="261">
        <f t="shared" si="161"/>
        <v>7</v>
      </c>
      <c r="X1429" s="270" t="s">
        <v>1903</v>
      </c>
      <c r="Y1429" s="270" t="s">
        <v>1904</v>
      </c>
      <c r="Z1429" s="257" t="s">
        <v>1567</v>
      </c>
      <c r="AA1429" s="251">
        <f t="shared" si="80"/>
        <v>14.711101</v>
      </c>
      <c r="AB1429" s="49">
        <v>1.4711101E7</v>
      </c>
      <c r="AC1429" s="49">
        <v>5.0316123E7</v>
      </c>
      <c r="AD1429" s="251">
        <f>AE1429/1000000</f>
        <v>40.92879</v>
      </c>
      <c r="AE1429" s="266">
        <f>J1429-AC1429</f>
        <v>40928790</v>
      </c>
      <c r="AF1429" s="303">
        <f t="shared" si="171"/>
        <v>1.225925083</v>
      </c>
      <c r="AG1429" s="257"/>
      <c r="AH1429" s="257"/>
      <c r="AI1429" s="259" t="s">
        <v>1905</v>
      </c>
      <c r="AJ1429" s="257"/>
    </row>
    <row r="1430" ht="15.75" customHeight="1">
      <c r="A1430" s="310" t="s">
        <v>4406</v>
      </c>
      <c r="B1430" s="277">
        <f t="shared" si="152"/>
        <v>12.506396</v>
      </c>
      <c r="C1430" s="284">
        <f t="shared" si="167"/>
        <v>1.00051168</v>
      </c>
      <c r="D1430" s="250">
        <f t="shared" si="3"/>
        <v>1.00051168</v>
      </c>
      <c r="E1430" s="251">
        <v>12.5</v>
      </c>
      <c r="F1430" s="251">
        <f t="shared" si="75"/>
        <v>12.506396</v>
      </c>
      <c r="G1430" s="48">
        <f t="shared" si="5"/>
        <v>1</v>
      </c>
      <c r="H1430" s="111">
        <f t="shared" si="6"/>
        <v>0</v>
      </c>
      <c r="I1430" s="268">
        <v>0.0</v>
      </c>
      <c r="J1430" s="49">
        <v>1.2506396E7</v>
      </c>
      <c r="K1430" s="253">
        <v>2018.0</v>
      </c>
      <c r="L1430" s="254" t="s">
        <v>20</v>
      </c>
      <c r="M1430" s="47"/>
      <c r="N1430" s="47"/>
      <c r="O1430" s="47"/>
      <c r="P1430" s="47">
        <v>98.0</v>
      </c>
      <c r="Q1430" s="253">
        <v>90.0</v>
      </c>
      <c r="R1430" s="49">
        <f t="shared" si="158"/>
        <v>94</v>
      </c>
      <c r="S1430" s="253">
        <v>86.0</v>
      </c>
      <c r="T1430" s="49">
        <v>84.0</v>
      </c>
      <c r="U1430" s="261">
        <f t="shared" si="159"/>
        <v>2</v>
      </c>
      <c r="V1430" s="268">
        <f t="shared" si="160"/>
        <v>85</v>
      </c>
      <c r="W1430" s="261">
        <f t="shared" si="161"/>
        <v>9</v>
      </c>
      <c r="X1430" s="294" t="s">
        <v>1547</v>
      </c>
      <c r="Y1430" s="294" t="s">
        <v>1547</v>
      </c>
      <c r="Z1430" s="270" t="s">
        <v>1540</v>
      </c>
      <c r="AA1430" s="251">
        <f t="shared" si="80"/>
        <v>0.263797</v>
      </c>
      <c r="AB1430" s="49">
        <v>263797.0</v>
      </c>
      <c r="AC1430" s="49">
        <v>1.2506396E7</v>
      </c>
      <c r="AD1430" s="251">
        <v>0.0</v>
      </c>
      <c r="AE1430" s="266">
        <v>0.0</v>
      </c>
      <c r="AF1430" s="303">
        <f t="shared" si="171"/>
        <v>0.02110376</v>
      </c>
      <c r="AG1430" s="257"/>
      <c r="AH1430" s="257"/>
      <c r="AI1430" s="259" t="s">
        <v>4407</v>
      </c>
      <c r="AJ1430" s="257"/>
    </row>
    <row r="1431" ht="15.75" customHeight="1">
      <c r="A1431" s="309" t="s">
        <v>1476</v>
      </c>
      <c r="B1431" s="266">
        <f t="shared" si="152"/>
        <v>133.015065</v>
      </c>
      <c r="C1431" s="284">
        <f t="shared" si="167"/>
        <v>10.23192808</v>
      </c>
      <c r="D1431" s="250">
        <f t="shared" si="3"/>
        <v>10.23192808</v>
      </c>
      <c r="E1431" s="251">
        <v>13.0</v>
      </c>
      <c r="F1431" s="251">
        <f t="shared" si="75"/>
        <v>68.905655</v>
      </c>
      <c r="G1431" s="48">
        <f t="shared" si="5"/>
        <v>0.5180289541</v>
      </c>
      <c r="H1431" s="111">
        <f t="shared" si="6"/>
        <v>64.10941</v>
      </c>
      <c r="I1431" s="303">
        <f>(AE1431/J1431)</f>
        <v>0.4819710459</v>
      </c>
      <c r="J1431" s="49">
        <v>1.33015065E8</v>
      </c>
      <c r="K1431" s="253">
        <v>2018.0</v>
      </c>
      <c r="L1431" s="254" t="s">
        <v>20</v>
      </c>
      <c r="M1431" s="47"/>
      <c r="N1431" s="47"/>
      <c r="O1431" s="47"/>
      <c r="P1431" s="47">
        <v>55.0</v>
      </c>
      <c r="Q1431" s="253">
        <v>54.0</v>
      </c>
      <c r="R1431" s="49">
        <f t="shared" si="158"/>
        <v>54.5</v>
      </c>
      <c r="S1431" s="253">
        <v>33.0</v>
      </c>
      <c r="T1431" s="49">
        <v>47.0</v>
      </c>
      <c r="U1431" s="261">
        <f t="shared" si="159"/>
        <v>-14</v>
      </c>
      <c r="V1431" s="268">
        <f t="shared" si="160"/>
        <v>40</v>
      </c>
      <c r="W1431" s="261">
        <f t="shared" si="161"/>
        <v>14.5</v>
      </c>
      <c r="X1431" s="294" t="s">
        <v>1425</v>
      </c>
      <c r="Y1431" s="294" t="s">
        <v>1425</v>
      </c>
      <c r="Z1431" s="270" t="s">
        <v>1663</v>
      </c>
      <c r="AA1431" s="251">
        <f t="shared" si="80"/>
        <v>17.37428</v>
      </c>
      <c r="AB1431" s="49">
        <v>1.737428E7</v>
      </c>
      <c r="AC1431" s="49">
        <v>6.8905655E7</v>
      </c>
      <c r="AD1431" s="251">
        <f>AE1431/1000000</f>
        <v>64.10941</v>
      </c>
      <c r="AE1431" s="266">
        <f>J1431-AC1431</f>
        <v>64109410</v>
      </c>
      <c r="AF1431" s="303">
        <f t="shared" si="171"/>
        <v>1.336483077</v>
      </c>
      <c r="AG1431" s="257"/>
      <c r="AH1431" s="257"/>
      <c r="AI1431" s="259" t="s">
        <v>1766</v>
      </c>
      <c r="AJ1431" s="257"/>
    </row>
    <row r="1432" ht="15.75" customHeight="1">
      <c r="A1432" s="310" t="s">
        <v>3367</v>
      </c>
      <c r="B1432" s="277">
        <f t="shared" si="152"/>
        <v>30.617396</v>
      </c>
      <c r="C1432" s="284">
        <f t="shared" si="167"/>
        <v>2.267955259</v>
      </c>
      <c r="D1432" s="250">
        <f t="shared" si="3"/>
        <v>2.267955259</v>
      </c>
      <c r="E1432" s="251">
        <v>13.5</v>
      </c>
      <c r="F1432" s="251">
        <f t="shared" si="75"/>
        <v>30.617396</v>
      </c>
      <c r="G1432" s="48">
        <f t="shared" si="5"/>
        <v>1</v>
      </c>
      <c r="H1432" s="111">
        <f t="shared" si="6"/>
        <v>0</v>
      </c>
      <c r="I1432" s="268">
        <v>0.0</v>
      </c>
      <c r="J1432" s="49">
        <v>3.0617396E7</v>
      </c>
      <c r="K1432" s="253">
        <v>2018.0</v>
      </c>
      <c r="L1432" s="254" t="s">
        <v>20</v>
      </c>
      <c r="M1432" s="47"/>
      <c r="N1432" s="47"/>
      <c r="O1432" s="47"/>
      <c r="P1432" s="47">
        <v>32.0</v>
      </c>
      <c r="Q1432" s="253">
        <v>41.0</v>
      </c>
      <c r="R1432" s="49">
        <f t="shared" si="158"/>
        <v>36.5</v>
      </c>
      <c r="S1432" s="253">
        <v>69.0</v>
      </c>
      <c r="T1432" s="49">
        <v>69.0</v>
      </c>
      <c r="U1432" s="261">
        <f t="shared" si="159"/>
        <v>0</v>
      </c>
      <c r="V1432" s="268">
        <f t="shared" si="160"/>
        <v>69</v>
      </c>
      <c r="W1432" s="261">
        <f t="shared" si="161"/>
        <v>-32.5</v>
      </c>
      <c r="X1432" s="294" t="s">
        <v>1558</v>
      </c>
      <c r="Y1432" s="294" t="s">
        <v>1558</v>
      </c>
      <c r="Z1432" s="270" t="s">
        <v>1550</v>
      </c>
      <c r="AA1432" s="251">
        <f t="shared" si="80"/>
        <v>15.181624</v>
      </c>
      <c r="AB1432" s="49">
        <v>1.5181624E7</v>
      </c>
      <c r="AC1432" s="49">
        <v>3.0617396E7</v>
      </c>
      <c r="AD1432" s="251">
        <v>0.0</v>
      </c>
      <c r="AE1432" s="266">
        <v>0.0</v>
      </c>
      <c r="AF1432" s="303">
        <f t="shared" si="171"/>
        <v>1.124564741</v>
      </c>
      <c r="AG1432" s="257"/>
      <c r="AH1432" s="257"/>
      <c r="AI1432" s="259" t="s">
        <v>3368</v>
      </c>
      <c r="AJ1432" s="257"/>
    </row>
    <row r="1433" ht="15.75" customHeight="1">
      <c r="A1433" s="310" t="s">
        <v>3902</v>
      </c>
      <c r="B1433" s="277">
        <f t="shared" si="152"/>
        <v>21.753365</v>
      </c>
      <c r="C1433" s="284">
        <f t="shared" si="167"/>
        <v>1.553811786</v>
      </c>
      <c r="D1433" s="250">
        <f t="shared" si="3"/>
        <v>1.553811786</v>
      </c>
      <c r="E1433" s="251">
        <v>14.0</v>
      </c>
      <c r="F1433" s="251">
        <f t="shared" si="75"/>
        <v>20.868638</v>
      </c>
      <c r="G1433" s="48">
        <f t="shared" si="5"/>
        <v>0.9593291888</v>
      </c>
      <c r="H1433" s="111">
        <f t="shared" si="6"/>
        <v>0.884727</v>
      </c>
      <c r="I1433" s="303">
        <f t="shared" ref="I1433:I1438" si="181">(AE1433/J1433)</f>
        <v>0.04067081116</v>
      </c>
      <c r="J1433" s="49">
        <v>2.1753365E7</v>
      </c>
      <c r="K1433" s="253">
        <v>2018.0</v>
      </c>
      <c r="L1433" s="254" t="s">
        <v>20</v>
      </c>
      <c r="M1433" s="47"/>
      <c r="N1433" s="47"/>
      <c r="O1433" s="47"/>
      <c r="P1433" s="47">
        <v>28.0</v>
      </c>
      <c r="Q1433" s="253">
        <v>35.0</v>
      </c>
      <c r="R1433" s="49">
        <f t="shared" si="158"/>
        <v>31.5</v>
      </c>
      <c r="S1433" s="253">
        <v>48.0</v>
      </c>
      <c r="T1433" s="49">
        <v>43.0</v>
      </c>
      <c r="U1433" s="261">
        <f t="shared" si="159"/>
        <v>5</v>
      </c>
      <c r="V1433" s="268">
        <f t="shared" si="160"/>
        <v>45.5</v>
      </c>
      <c r="W1433" s="261">
        <f t="shared" si="161"/>
        <v>-14</v>
      </c>
      <c r="X1433" s="294" t="s">
        <v>1537</v>
      </c>
      <c r="Y1433" s="294" t="s">
        <v>1537</v>
      </c>
      <c r="Z1433" s="270" t="s">
        <v>1540</v>
      </c>
      <c r="AA1433" s="251">
        <f t="shared" si="80"/>
        <v>9.959053</v>
      </c>
      <c r="AB1433" s="49">
        <v>9959053.0</v>
      </c>
      <c r="AC1433" s="49">
        <v>2.0868638E7</v>
      </c>
      <c r="AD1433" s="251">
        <f t="shared" ref="AD1433:AD1438" si="182">AE1433/1000000</f>
        <v>0.884727</v>
      </c>
      <c r="AE1433" s="266">
        <f>J1433-AC1433</f>
        <v>884727</v>
      </c>
      <c r="AF1433" s="303">
        <f t="shared" si="171"/>
        <v>0.7113609286</v>
      </c>
      <c r="AG1433" s="257"/>
      <c r="AH1433" s="257"/>
      <c r="AI1433" s="259" t="s">
        <v>3903</v>
      </c>
      <c r="AJ1433" s="257"/>
    </row>
    <row r="1434" ht="15.75" customHeight="1">
      <c r="A1434" s="300" t="s">
        <v>1673</v>
      </c>
      <c r="B1434" s="266">
        <f t="shared" si="152"/>
        <v>26.821763</v>
      </c>
      <c r="C1434" s="249">
        <f>SUM(B1434/E1434)</f>
        <v>1.788117533</v>
      </c>
      <c r="D1434" s="250">
        <f t="shared" si="3"/>
        <v>1.788117533</v>
      </c>
      <c r="E1434" s="251">
        <v>15.0</v>
      </c>
      <c r="F1434" s="251">
        <f t="shared" si="75"/>
        <v>19.369336</v>
      </c>
      <c r="G1434" s="48">
        <f t="shared" si="5"/>
        <v>0.7221499944</v>
      </c>
      <c r="H1434" s="111">
        <f t="shared" si="6"/>
        <v>7.452427</v>
      </c>
      <c r="I1434" s="303">
        <f t="shared" si="181"/>
        <v>0.2778500056</v>
      </c>
      <c r="J1434" s="49">
        <v>2.6821763E7</v>
      </c>
      <c r="K1434" s="253">
        <v>2018.0</v>
      </c>
      <c r="L1434" s="254" t="s">
        <v>20</v>
      </c>
      <c r="M1434" s="47"/>
      <c r="N1434" s="47"/>
      <c r="O1434" s="47"/>
      <c r="P1434" s="47">
        <v>94.0</v>
      </c>
      <c r="Q1434" s="253">
        <v>90.0</v>
      </c>
      <c r="R1434" s="49">
        <f t="shared" si="158"/>
        <v>92</v>
      </c>
      <c r="S1434" s="253">
        <v>60.0</v>
      </c>
      <c r="T1434" s="49">
        <v>77.0</v>
      </c>
      <c r="U1434" s="261">
        <f t="shared" si="159"/>
        <v>-17</v>
      </c>
      <c r="V1434" s="268">
        <f t="shared" si="160"/>
        <v>68.5</v>
      </c>
      <c r="W1434" s="261">
        <f t="shared" si="161"/>
        <v>23.5</v>
      </c>
      <c r="X1434" s="270" t="s">
        <v>1547</v>
      </c>
      <c r="Y1434" s="270" t="s">
        <v>1547</v>
      </c>
      <c r="Z1434" s="270" t="s">
        <v>1540</v>
      </c>
      <c r="AA1434" s="251">
        <f t="shared" si="80"/>
        <v>2.085123</v>
      </c>
      <c r="AB1434" s="49">
        <v>2085123.0</v>
      </c>
      <c r="AC1434" s="49">
        <v>1.9369336E7</v>
      </c>
      <c r="AD1434" s="251">
        <f t="shared" si="182"/>
        <v>7.452427</v>
      </c>
      <c r="AE1434" s="49">
        <v>7452427.0</v>
      </c>
      <c r="AF1434" s="255" t="s">
        <v>1530</v>
      </c>
      <c r="AG1434" s="257"/>
      <c r="AH1434" s="257"/>
      <c r="AI1434" s="259" t="s">
        <v>1674</v>
      </c>
      <c r="AJ1434" s="257"/>
    </row>
    <row r="1435" ht="15.75" customHeight="1">
      <c r="A1435" s="310" t="s">
        <v>3022</v>
      </c>
      <c r="B1435" s="277">
        <f t="shared" si="152"/>
        <v>41.64248</v>
      </c>
      <c r="C1435" s="284">
        <f t="shared" ref="C1435:C1438" si="183">SUM(J1435/(E1435*1000000))</f>
        <v>2.776165333</v>
      </c>
      <c r="D1435" s="250">
        <f t="shared" si="3"/>
        <v>2.776165333</v>
      </c>
      <c r="E1435" s="251">
        <v>15.0</v>
      </c>
      <c r="F1435" s="251">
        <f t="shared" si="75"/>
        <v>32.316575</v>
      </c>
      <c r="G1435" s="48">
        <f t="shared" si="5"/>
        <v>0.7760482805</v>
      </c>
      <c r="H1435" s="111">
        <f t="shared" si="6"/>
        <v>9.325905</v>
      </c>
      <c r="I1435" s="303">
        <f t="shared" si="181"/>
        <v>0.2239517195</v>
      </c>
      <c r="J1435" s="49">
        <v>4.164248E7</v>
      </c>
      <c r="K1435" s="253">
        <v>2018.0</v>
      </c>
      <c r="L1435" s="254" t="s">
        <v>20</v>
      </c>
      <c r="M1435" s="47"/>
      <c r="N1435" s="47"/>
      <c r="O1435" s="47"/>
      <c r="P1435" s="47">
        <v>95.0</v>
      </c>
      <c r="Q1435" s="253">
        <v>83.0</v>
      </c>
      <c r="R1435" s="49">
        <f t="shared" si="158"/>
        <v>89</v>
      </c>
      <c r="S1435" s="253">
        <v>79.0</v>
      </c>
      <c r="T1435" s="49">
        <v>76.0</v>
      </c>
      <c r="U1435" s="261">
        <f t="shared" si="159"/>
        <v>3</v>
      </c>
      <c r="V1435" s="268">
        <f t="shared" si="160"/>
        <v>77.5</v>
      </c>
      <c r="W1435" s="261">
        <f t="shared" si="161"/>
        <v>11.5</v>
      </c>
      <c r="X1435" s="270" t="s">
        <v>1527</v>
      </c>
      <c r="Y1435" s="270" t="s">
        <v>1528</v>
      </c>
      <c r="Z1435" s="270" t="s">
        <v>1529</v>
      </c>
      <c r="AA1435" s="251">
        <f t="shared" si="80"/>
        <v>10.84533</v>
      </c>
      <c r="AB1435" s="49">
        <v>1.084533E7</v>
      </c>
      <c r="AC1435" s="49">
        <v>3.2316575E7</v>
      </c>
      <c r="AD1435" s="251">
        <f t="shared" si="182"/>
        <v>9.325905</v>
      </c>
      <c r="AE1435" s="266">
        <f t="shared" ref="AE1435:AE1436" si="184">J1435-AC1435</f>
        <v>9325905</v>
      </c>
      <c r="AF1435" s="303">
        <f t="shared" ref="AF1435:AF1438" si="185">SUM(AA1435/E1435)</f>
        <v>0.723022</v>
      </c>
      <c r="AG1435" s="257"/>
      <c r="AH1435" s="257"/>
      <c r="AI1435" s="259" t="s">
        <v>3023</v>
      </c>
      <c r="AJ1435" s="257"/>
    </row>
    <row r="1436" ht="15.75" customHeight="1">
      <c r="A1436" s="310" t="s">
        <v>4553</v>
      </c>
      <c r="B1436" s="277">
        <f t="shared" si="152"/>
        <v>11.224815</v>
      </c>
      <c r="C1436" s="284">
        <f t="shared" si="183"/>
        <v>0.748321</v>
      </c>
      <c r="D1436" s="250">
        <f t="shared" si="3"/>
        <v>0.748321</v>
      </c>
      <c r="E1436" s="251">
        <v>15.0</v>
      </c>
      <c r="F1436" s="251">
        <f t="shared" si="75"/>
        <v>6.708137</v>
      </c>
      <c r="G1436" s="48">
        <f t="shared" si="5"/>
        <v>0.5976167091</v>
      </c>
      <c r="H1436" s="111">
        <f t="shared" si="6"/>
        <v>4.516678</v>
      </c>
      <c r="I1436" s="303">
        <f t="shared" si="181"/>
        <v>0.4023832909</v>
      </c>
      <c r="J1436" s="49">
        <v>1.1224815E7</v>
      </c>
      <c r="K1436" s="253">
        <v>2018.0</v>
      </c>
      <c r="L1436" s="254" t="s">
        <v>20</v>
      </c>
      <c r="M1436" s="47"/>
      <c r="N1436" s="47"/>
      <c r="O1436" s="47"/>
      <c r="P1436" s="47">
        <v>59.0</v>
      </c>
      <c r="Q1436" s="253">
        <v>58.0</v>
      </c>
      <c r="R1436" s="49">
        <f t="shared" si="158"/>
        <v>58.5</v>
      </c>
      <c r="S1436" s="253">
        <v>33.0</v>
      </c>
      <c r="T1436" s="49">
        <v>58.0</v>
      </c>
      <c r="U1436" s="261">
        <f t="shared" si="159"/>
        <v>-25</v>
      </c>
      <c r="V1436" s="268">
        <f t="shared" si="160"/>
        <v>45.5</v>
      </c>
      <c r="W1436" s="261">
        <f t="shared" si="161"/>
        <v>13</v>
      </c>
      <c r="X1436" s="270" t="s">
        <v>1527</v>
      </c>
      <c r="Y1436" s="270" t="s">
        <v>1528</v>
      </c>
      <c r="Z1436" s="270" t="s">
        <v>1540</v>
      </c>
      <c r="AA1436" s="251">
        <f t="shared" si="80"/>
        <v>3.23279</v>
      </c>
      <c r="AB1436" s="49">
        <v>3232790.0</v>
      </c>
      <c r="AC1436" s="49">
        <v>6708137.0</v>
      </c>
      <c r="AD1436" s="251">
        <f t="shared" si="182"/>
        <v>4.516678</v>
      </c>
      <c r="AE1436" s="266">
        <f t="shared" si="184"/>
        <v>4516678</v>
      </c>
      <c r="AF1436" s="303">
        <f t="shared" si="185"/>
        <v>0.2155193333</v>
      </c>
      <c r="AG1436" s="257"/>
      <c r="AH1436" s="257"/>
      <c r="AI1436" s="259" t="s">
        <v>4554</v>
      </c>
      <c r="AJ1436" s="257"/>
    </row>
    <row r="1437" ht="15.75" customHeight="1">
      <c r="A1437" s="301" t="s">
        <v>3227</v>
      </c>
      <c r="B1437" s="277">
        <f t="shared" si="152"/>
        <v>39.547075</v>
      </c>
      <c r="C1437" s="284">
        <f t="shared" si="183"/>
        <v>2.471692188</v>
      </c>
      <c r="D1437" s="250">
        <f t="shared" si="3"/>
        <v>2.471692188</v>
      </c>
      <c r="E1437" s="251">
        <v>16.0</v>
      </c>
      <c r="F1437" s="251">
        <f t="shared" si="75"/>
        <v>32.947075</v>
      </c>
      <c r="G1437" s="48">
        <f t="shared" si="5"/>
        <v>0.8331102869</v>
      </c>
      <c r="H1437" s="111">
        <f t="shared" si="6"/>
        <v>6.6</v>
      </c>
      <c r="I1437" s="303">
        <f t="shared" si="181"/>
        <v>0.1668897131</v>
      </c>
      <c r="J1437" s="49">
        <v>3.9547075E7</v>
      </c>
      <c r="K1437" s="253">
        <v>2018.0</v>
      </c>
      <c r="L1437" s="254" t="s">
        <v>20</v>
      </c>
      <c r="M1437" s="47"/>
      <c r="N1437" s="47"/>
      <c r="O1437" s="47"/>
      <c r="P1437" s="47">
        <v>38.0</v>
      </c>
      <c r="Q1437" s="253">
        <v>47.0</v>
      </c>
      <c r="R1437" s="49">
        <f t="shared" si="158"/>
        <v>42.5</v>
      </c>
      <c r="S1437" s="253">
        <v>55.0</v>
      </c>
      <c r="T1437" s="49">
        <v>46.0</v>
      </c>
      <c r="U1437" s="261">
        <f t="shared" si="159"/>
        <v>9</v>
      </c>
      <c r="V1437" s="268">
        <f t="shared" si="160"/>
        <v>50.5</v>
      </c>
      <c r="W1437" s="261">
        <f t="shared" si="161"/>
        <v>-8</v>
      </c>
      <c r="X1437" s="270" t="s">
        <v>1903</v>
      </c>
      <c r="Y1437" s="270" t="s">
        <v>1904</v>
      </c>
      <c r="Z1437" s="270" t="s">
        <v>1540</v>
      </c>
      <c r="AA1437" s="251">
        <f t="shared" si="80"/>
        <v>6.489983</v>
      </c>
      <c r="AB1437" s="49">
        <v>6489983.0</v>
      </c>
      <c r="AC1437" s="49">
        <v>3.2947075E7</v>
      </c>
      <c r="AD1437" s="251">
        <f t="shared" si="182"/>
        <v>6.6</v>
      </c>
      <c r="AE1437" s="49">
        <v>6600000.0</v>
      </c>
      <c r="AF1437" s="303">
        <f t="shared" si="185"/>
        <v>0.4056239375</v>
      </c>
      <c r="AG1437" s="257"/>
      <c r="AH1437" s="257"/>
      <c r="AI1437" s="259" t="s">
        <v>3228</v>
      </c>
      <c r="AJ1437" s="257"/>
    </row>
    <row r="1438" ht="15.75" customHeight="1">
      <c r="A1438" s="310" t="s">
        <v>4120</v>
      </c>
      <c r="B1438" s="277">
        <f t="shared" si="152"/>
        <v>20.677797</v>
      </c>
      <c r="C1438" s="284">
        <f t="shared" si="183"/>
        <v>1.292362313</v>
      </c>
      <c r="D1438" s="250">
        <f t="shared" si="3"/>
        <v>1.292362313</v>
      </c>
      <c r="E1438" s="251">
        <v>16.0</v>
      </c>
      <c r="F1438" s="251">
        <f t="shared" si="75"/>
        <v>20.537137</v>
      </c>
      <c r="G1438" s="48">
        <f t="shared" si="5"/>
        <v>0.9931975345</v>
      </c>
      <c r="H1438" s="111">
        <f t="shared" si="6"/>
        <v>0.14066</v>
      </c>
      <c r="I1438" s="303">
        <f t="shared" si="181"/>
        <v>0.006802465466</v>
      </c>
      <c r="J1438" s="49">
        <v>2.0677797E7</v>
      </c>
      <c r="K1438" s="253">
        <v>2018.0</v>
      </c>
      <c r="L1438" s="254" t="s">
        <v>20</v>
      </c>
      <c r="M1438" s="47"/>
      <c r="N1438" s="47"/>
      <c r="O1438" s="47"/>
      <c r="P1438" s="47">
        <v>52.0</v>
      </c>
      <c r="Q1438" s="253">
        <v>52.0</v>
      </c>
      <c r="R1438" s="49">
        <f t="shared" si="158"/>
        <v>52</v>
      </c>
      <c r="S1438" s="253">
        <v>48.0</v>
      </c>
      <c r="T1438" s="49">
        <v>58.0</v>
      </c>
      <c r="U1438" s="261">
        <f t="shared" si="159"/>
        <v>-10</v>
      </c>
      <c r="V1438" s="268">
        <f t="shared" si="160"/>
        <v>53</v>
      </c>
      <c r="W1438" s="261">
        <f t="shared" si="161"/>
        <v>-1</v>
      </c>
      <c r="X1438" s="294" t="s">
        <v>1537</v>
      </c>
      <c r="Y1438" s="294" t="s">
        <v>1537</v>
      </c>
      <c r="Z1438" s="257" t="s">
        <v>1567</v>
      </c>
      <c r="AA1438" s="251">
        <f t="shared" si="80"/>
        <v>6.87074</v>
      </c>
      <c r="AB1438" s="49">
        <v>6870740.0</v>
      </c>
      <c r="AC1438" s="49">
        <v>2.0537137E7</v>
      </c>
      <c r="AD1438" s="251">
        <f t="shared" si="182"/>
        <v>0.14066</v>
      </c>
      <c r="AE1438" s="266">
        <f>J1438-AC1438</f>
        <v>140660</v>
      </c>
      <c r="AF1438" s="303">
        <f t="shared" si="185"/>
        <v>0.42942125</v>
      </c>
      <c r="AG1438" s="257"/>
      <c r="AH1438" s="257"/>
      <c r="AI1438" s="259" t="s">
        <v>4121</v>
      </c>
      <c r="AJ1438" s="257"/>
    </row>
    <row r="1439" ht="15.75" customHeight="1">
      <c r="A1439" s="309" t="s">
        <v>1583</v>
      </c>
      <c r="B1439" s="266">
        <f t="shared" si="152"/>
        <v>10.23062</v>
      </c>
      <c r="C1439" s="249">
        <f>SUM(B1439/E1439)</f>
        <v>0.6018011765</v>
      </c>
      <c r="D1439" s="250">
        <f t="shared" si="3"/>
        <v>0.6018011765</v>
      </c>
      <c r="E1439" s="251">
        <v>17.0</v>
      </c>
      <c r="F1439" s="251">
        <f t="shared" si="75"/>
        <v>10.23062</v>
      </c>
      <c r="G1439" s="48">
        <f t="shared" si="5"/>
        <v>1</v>
      </c>
      <c r="H1439" s="111">
        <f t="shared" si="6"/>
        <v>0</v>
      </c>
      <c r="I1439" s="268">
        <v>0.0</v>
      </c>
      <c r="J1439" s="49">
        <v>1.023062E7</v>
      </c>
      <c r="K1439" s="253">
        <v>2018.0</v>
      </c>
      <c r="L1439" s="254" t="s">
        <v>20</v>
      </c>
      <c r="M1439" s="47"/>
      <c r="N1439" s="47"/>
      <c r="O1439" s="47"/>
      <c r="P1439" s="47">
        <v>49.0</v>
      </c>
      <c r="Q1439" s="253">
        <v>44.0</v>
      </c>
      <c r="R1439" s="49">
        <f t="shared" si="158"/>
        <v>46.5</v>
      </c>
      <c r="S1439" s="253">
        <v>87.0</v>
      </c>
      <c r="T1439" s="49">
        <v>82.0</v>
      </c>
      <c r="U1439" s="261">
        <f t="shared" si="159"/>
        <v>5</v>
      </c>
      <c r="V1439" s="268">
        <f t="shared" si="160"/>
        <v>84.5</v>
      </c>
      <c r="W1439" s="261">
        <f t="shared" si="161"/>
        <v>-38</v>
      </c>
      <c r="X1439" s="294" t="s">
        <v>1547</v>
      </c>
      <c r="Y1439" s="294" t="s">
        <v>1547</v>
      </c>
      <c r="Z1439" s="270" t="s">
        <v>1529</v>
      </c>
      <c r="AA1439" s="251">
        <f t="shared" si="80"/>
        <v>3.950652</v>
      </c>
      <c r="AB1439" s="49">
        <v>3950652.0</v>
      </c>
      <c r="AC1439" s="49">
        <v>1.023062E7</v>
      </c>
      <c r="AD1439" s="251">
        <v>0.0</v>
      </c>
      <c r="AE1439" s="266">
        <v>0.0</v>
      </c>
      <c r="AF1439" s="255" t="s">
        <v>1530</v>
      </c>
      <c r="AG1439" s="257"/>
      <c r="AH1439" s="257"/>
      <c r="AI1439" s="259" t="s">
        <v>1584</v>
      </c>
      <c r="AJ1439" s="257"/>
    </row>
    <row r="1440" ht="15.75" customHeight="1">
      <c r="A1440" s="309" t="s">
        <v>40</v>
      </c>
      <c r="B1440" s="266">
        <f t="shared" si="152"/>
        <v>332.583447</v>
      </c>
      <c r="C1440" s="284">
        <f t="shared" ref="C1440:C1444" si="186">SUM(J1440/(E1440*1000000))</f>
        <v>19.56373218</v>
      </c>
      <c r="D1440" s="250">
        <f t="shared" si="3"/>
        <v>19.56373218</v>
      </c>
      <c r="E1440" s="251">
        <v>17.0</v>
      </c>
      <c r="F1440" s="251">
        <f t="shared" si="75"/>
        <v>188.024361</v>
      </c>
      <c r="G1440" s="48">
        <f t="shared" si="5"/>
        <v>0.5653449163</v>
      </c>
      <c r="H1440" s="111">
        <f t="shared" si="6"/>
        <v>144.559086</v>
      </c>
      <c r="I1440" s="303">
        <f t="shared" ref="I1440:I1443" si="187">(AE1440/J1440)</f>
        <v>0.4346550837</v>
      </c>
      <c r="J1440" s="49">
        <v>3.32583447E8</v>
      </c>
      <c r="K1440" s="253">
        <v>2018.0</v>
      </c>
      <c r="L1440" s="254" t="s">
        <v>20</v>
      </c>
      <c r="M1440" s="47"/>
      <c r="N1440" s="47"/>
      <c r="O1440" s="47"/>
      <c r="P1440" s="47">
        <v>95.0</v>
      </c>
      <c r="Q1440" s="253">
        <v>82.0</v>
      </c>
      <c r="R1440" s="49">
        <f t="shared" si="158"/>
        <v>88.5</v>
      </c>
      <c r="S1440" s="253">
        <v>83.0</v>
      </c>
      <c r="T1440" s="49">
        <v>75.0</v>
      </c>
      <c r="U1440" s="261">
        <f t="shared" si="159"/>
        <v>8</v>
      </c>
      <c r="V1440" s="268">
        <f t="shared" si="160"/>
        <v>79</v>
      </c>
      <c r="W1440" s="261">
        <f t="shared" si="161"/>
        <v>9.5</v>
      </c>
      <c r="X1440" s="294" t="s">
        <v>1425</v>
      </c>
      <c r="Y1440" s="294" t="s">
        <v>1425</v>
      </c>
      <c r="Z1440" s="270" t="s">
        <v>1540</v>
      </c>
      <c r="AA1440" s="251">
        <f t="shared" si="80"/>
        <v>50.203562</v>
      </c>
      <c r="AB1440" s="49">
        <v>5.0203562E7</v>
      </c>
      <c r="AC1440" s="49">
        <v>1.88024361E8</v>
      </c>
      <c r="AD1440" s="251">
        <f t="shared" ref="AD1440:AD1443" si="188">AE1440/1000000</f>
        <v>144.559086</v>
      </c>
      <c r="AE1440" s="266">
        <f t="shared" ref="AE1440:AE1442" si="189">J1440-AC1440</f>
        <v>144559086</v>
      </c>
      <c r="AF1440" s="303">
        <f t="shared" ref="AF1440:AF1444" si="190">SUM(AA1440/E1440)</f>
        <v>2.953150706</v>
      </c>
      <c r="AG1440" s="257"/>
      <c r="AH1440" s="257"/>
      <c r="AI1440" s="259" t="s">
        <v>1666</v>
      </c>
      <c r="AJ1440" s="257"/>
    </row>
    <row r="1441" ht="15.75" customHeight="1">
      <c r="A1441" s="310" t="s">
        <v>2514</v>
      </c>
      <c r="B1441" s="277">
        <f t="shared" si="152"/>
        <v>66.302425</v>
      </c>
      <c r="C1441" s="284">
        <f t="shared" si="186"/>
        <v>3.900142647</v>
      </c>
      <c r="D1441" s="250">
        <f t="shared" si="3"/>
        <v>3.900142647</v>
      </c>
      <c r="E1441" s="251">
        <v>17.0</v>
      </c>
      <c r="F1441" s="251">
        <f t="shared" si="75"/>
        <v>40.826341</v>
      </c>
      <c r="G1441" s="48">
        <f t="shared" si="5"/>
        <v>0.6157593934</v>
      </c>
      <c r="H1441" s="111">
        <f t="shared" si="6"/>
        <v>25.476084</v>
      </c>
      <c r="I1441" s="303">
        <f t="shared" si="187"/>
        <v>0.3842406066</v>
      </c>
      <c r="J1441" s="49">
        <v>6.6302425E7</v>
      </c>
      <c r="K1441" s="253">
        <v>2018.0</v>
      </c>
      <c r="L1441" s="254" t="s">
        <v>20</v>
      </c>
      <c r="M1441" s="47"/>
      <c r="N1441" s="47"/>
      <c r="O1441" s="47"/>
      <c r="P1441" s="47">
        <v>92.0</v>
      </c>
      <c r="Q1441" s="253">
        <v>72.0</v>
      </c>
      <c r="R1441" s="49">
        <f t="shared" si="158"/>
        <v>82</v>
      </c>
      <c r="S1441" s="253">
        <v>89.0</v>
      </c>
      <c r="T1441" s="49">
        <v>82.0</v>
      </c>
      <c r="U1441" s="261">
        <f t="shared" si="159"/>
        <v>7</v>
      </c>
      <c r="V1441" s="268">
        <f t="shared" si="160"/>
        <v>85.5</v>
      </c>
      <c r="W1441" s="261">
        <f t="shared" si="161"/>
        <v>-3.5</v>
      </c>
      <c r="X1441" s="294" t="s">
        <v>1547</v>
      </c>
      <c r="Y1441" s="294" t="s">
        <v>1547</v>
      </c>
      <c r="Z1441" s="270" t="s">
        <v>1534</v>
      </c>
      <c r="AA1441" s="251">
        <f t="shared" si="80"/>
        <v>11.756244</v>
      </c>
      <c r="AB1441" s="49">
        <v>1.1756244E7</v>
      </c>
      <c r="AC1441" s="49">
        <v>4.0826341E7</v>
      </c>
      <c r="AD1441" s="251">
        <f t="shared" si="188"/>
        <v>25.476084</v>
      </c>
      <c r="AE1441" s="266">
        <f t="shared" si="189"/>
        <v>25476084</v>
      </c>
      <c r="AF1441" s="303">
        <f t="shared" si="190"/>
        <v>0.6915437647</v>
      </c>
      <c r="AG1441" s="257"/>
      <c r="AH1441" s="257"/>
      <c r="AI1441" s="259" t="s">
        <v>2515</v>
      </c>
      <c r="AJ1441" s="257"/>
    </row>
    <row r="1442" ht="15.75" customHeight="1">
      <c r="A1442" s="310" t="s">
        <v>3238</v>
      </c>
      <c r="B1442" s="277">
        <f t="shared" si="152"/>
        <v>44.187221</v>
      </c>
      <c r="C1442" s="284">
        <f t="shared" si="186"/>
        <v>2.454845611</v>
      </c>
      <c r="D1442" s="250">
        <f t="shared" si="3"/>
        <v>2.454845611</v>
      </c>
      <c r="E1442" s="251">
        <v>18.0</v>
      </c>
      <c r="F1442" s="251">
        <f t="shared" si="75"/>
        <v>42.313019</v>
      </c>
      <c r="G1442" s="48">
        <f t="shared" si="5"/>
        <v>0.9575849769</v>
      </c>
      <c r="H1442" s="111">
        <f t="shared" si="6"/>
        <v>1.874202</v>
      </c>
      <c r="I1442" s="303">
        <f t="shared" si="187"/>
        <v>0.04241502311</v>
      </c>
      <c r="J1442" s="49">
        <v>4.4187221E7</v>
      </c>
      <c r="K1442" s="253">
        <v>2018.0</v>
      </c>
      <c r="L1442" s="254" t="s">
        <v>20</v>
      </c>
      <c r="M1442" s="47"/>
      <c r="N1442" s="47"/>
      <c r="O1442" s="47"/>
      <c r="P1442" s="47">
        <v>64.0</v>
      </c>
      <c r="Q1442" s="253">
        <v>57.0</v>
      </c>
      <c r="R1442" s="49">
        <f t="shared" si="158"/>
        <v>60.5</v>
      </c>
      <c r="S1442" s="253">
        <v>54.0</v>
      </c>
      <c r="T1442" s="49">
        <v>62.0</v>
      </c>
      <c r="U1442" s="261">
        <f t="shared" si="159"/>
        <v>-8</v>
      </c>
      <c r="V1442" s="268">
        <f t="shared" si="160"/>
        <v>58</v>
      </c>
      <c r="W1442" s="261">
        <f t="shared" si="161"/>
        <v>2.5</v>
      </c>
      <c r="X1442" s="294" t="s">
        <v>1558</v>
      </c>
      <c r="Y1442" s="294" t="s">
        <v>1558</v>
      </c>
      <c r="Z1442" s="270" t="s">
        <v>1540</v>
      </c>
      <c r="AA1442" s="251">
        <f t="shared" si="80"/>
        <v>15.242781</v>
      </c>
      <c r="AB1442" s="49">
        <v>1.5242781E7</v>
      </c>
      <c r="AC1442" s="49">
        <v>4.2313019E7</v>
      </c>
      <c r="AD1442" s="251">
        <f t="shared" si="188"/>
        <v>1.874202</v>
      </c>
      <c r="AE1442" s="266">
        <f t="shared" si="189"/>
        <v>1874202</v>
      </c>
      <c r="AF1442" s="303">
        <f t="shared" si="190"/>
        <v>0.8468211667</v>
      </c>
      <c r="AG1442" s="257"/>
      <c r="AH1442" s="257"/>
      <c r="AI1442" s="259" t="s">
        <v>3239</v>
      </c>
      <c r="AJ1442" s="257"/>
    </row>
    <row r="1443" ht="15.75" customHeight="1">
      <c r="A1443" s="301" t="s">
        <v>3720</v>
      </c>
      <c r="B1443" s="277">
        <f t="shared" si="152"/>
        <v>33.532593</v>
      </c>
      <c r="C1443" s="284">
        <f t="shared" si="186"/>
        <v>1.764873316</v>
      </c>
      <c r="D1443" s="250">
        <f t="shared" si="3"/>
        <v>1.764873316</v>
      </c>
      <c r="E1443" s="251">
        <v>19.0</v>
      </c>
      <c r="F1443" s="251">
        <f t="shared" si="75"/>
        <v>31.71311</v>
      </c>
      <c r="G1443" s="48">
        <f t="shared" si="5"/>
        <v>0.9457398657</v>
      </c>
      <c r="H1443" s="111">
        <f t="shared" si="6"/>
        <v>1.819483</v>
      </c>
      <c r="I1443" s="303">
        <f t="shared" si="187"/>
        <v>0.05426013431</v>
      </c>
      <c r="J1443" s="49">
        <v>3.3532593E7</v>
      </c>
      <c r="K1443" s="253">
        <v>2018.0</v>
      </c>
      <c r="L1443" s="254" t="s">
        <v>20</v>
      </c>
      <c r="M1443" s="47"/>
      <c r="N1443" s="47"/>
      <c r="O1443" s="47"/>
      <c r="P1443" s="47">
        <v>24.0</v>
      </c>
      <c r="Q1443" s="253">
        <v>39.0</v>
      </c>
      <c r="R1443" s="49">
        <f t="shared" si="158"/>
        <v>31.5</v>
      </c>
      <c r="S1443" s="253">
        <v>38.0</v>
      </c>
      <c r="T1443" s="49">
        <v>31.0</v>
      </c>
      <c r="U1443" s="261">
        <f t="shared" si="159"/>
        <v>7</v>
      </c>
      <c r="V1443" s="268">
        <f t="shared" si="160"/>
        <v>34.5</v>
      </c>
      <c r="W1443" s="261">
        <f t="shared" si="161"/>
        <v>-3</v>
      </c>
      <c r="X1443" s="270" t="s">
        <v>1558</v>
      </c>
      <c r="Y1443" s="270" t="s">
        <v>1558</v>
      </c>
      <c r="Z1443" s="270" t="s">
        <v>1540</v>
      </c>
      <c r="AA1443" s="251">
        <f t="shared" si="80"/>
        <v>13.743111</v>
      </c>
      <c r="AB1443" s="49">
        <v>1.3743111E7</v>
      </c>
      <c r="AC1443" s="49">
        <v>3.171311E7</v>
      </c>
      <c r="AD1443" s="251">
        <f t="shared" si="188"/>
        <v>1.819483</v>
      </c>
      <c r="AE1443" s="49">
        <v>1819483.0</v>
      </c>
      <c r="AF1443" s="303">
        <f t="shared" si="190"/>
        <v>0.7233216316</v>
      </c>
      <c r="AG1443" s="257"/>
      <c r="AH1443" s="257"/>
      <c r="AI1443" s="259" t="s">
        <v>3721</v>
      </c>
      <c r="AJ1443" s="257"/>
    </row>
    <row r="1444" ht="15.75" customHeight="1">
      <c r="A1444" s="310" t="s">
        <v>4846</v>
      </c>
      <c r="B1444" s="277">
        <f t="shared" si="152"/>
        <v>5.059608</v>
      </c>
      <c r="C1444" s="284">
        <f t="shared" si="186"/>
        <v>0.2662951579</v>
      </c>
      <c r="D1444" s="250">
        <f t="shared" si="3"/>
        <v>0.2662951579</v>
      </c>
      <c r="E1444" s="251">
        <v>19.0</v>
      </c>
      <c r="F1444" s="251">
        <f t="shared" si="75"/>
        <v>5.059608</v>
      </c>
      <c r="G1444" s="48">
        <f t="shared" si="5"/>
        <v>1</v>
      </c>
      <c r="H1444" s="111">
        <f t="shared" si="6"/>
        <v>0</v>
      </c>
      <c r="I1444" s="268">
        <v>0.0</v>
      </c>
      <c r="J1444" s="49">
        <v>5059608.0</v>
      </c>
      <c r="K1444" s="253">
        <v>2018.0</v>
      </c>
      <c r="L1444" s="254" t="s">
        <v>20</v>
      </c>
      <c r="M1444" s="47"/>
      <c r="N1444" s="47"/>
      <c r="O1444" s="47"/>
      <c r="P1444" s="47">
        <v>19.0</v>
      </c>
      <c r="Q1444" s="253">
        <v>37.0</v>
      </c>
      <c r="R1444" s="49">
        <f t="shared" si="158"/>
        <v>28</v>
      </c>
      <c r="S1444" s="253">
        <v>29.0</v>
      </c>
      <c r="T1444" s="49">
        <v>37.0</v>
      </c>
      <c r="U1444" s="261">
        <f t="shared" si="159"/>
        <v>-8</v>
      </c>
      <c r="V1444" s="268">
        <f t="shared" si="160"/>
        <v>33</v>
      </c>
      <c r="W1444" s="261">
        <f t="shared" si="161"/>
        <v>-5</v>
      </c>
      <c r="X1444" s="294" t="s">
        <v>1558</v>
      </c>
      <c r="Y1444" s="294" t="s">
        <v>1558</v>
      </c>
      <c r="Z1444" s="270" t="s">
        <v>1540</v>
      </c>
      <c r="AA1444" s="251">
        <f t="shared" si="80"/>
        <v>2.390164</v>
      </c>
      <c r="AB1444" s="49">
        <v>2390164.0</v>
      </c>
      <c r="AC1444" s="49">
        <v>5059608.0</v>
      </c>
      <c r="AD1444" s="251">
        <v>0.0</v>
      </c>
      <c r="AE1444" s="266">
        <v>0.0</v>
      </c>
      <c r="AF1444" s="303">
        <f t="shared" si="190"/>
        <v>0.1257981053</v>
      </c>
      <c r="AG1444" s="257"/>
      <c r="AH1444" s="257"/>
      <c r="AI1444" s="259" t="s">
        <v>4847</v>
      </c>
      <c r="AJ1444" s="257"/>
    </row>
    <row r="1445" ht="15.75" customHeight="1">
      <c r="A1445" s="300" t="s">
        <v>1532</v>
      </c>
      <c r="B1445" s="266">
        <f t="shared" si="152"/>
        <v>94.8336</v>
      </c>
      <c r="C1445" s="249">
        <f>SUM(B1445/E1445)</f>
        <v>4.74168</v>
      </c>
      <c r="D1445" s="250">
        <f t="shared" si="3"/>
        <v>4.74168</v>
      </c>
      <c r="E1445" s="251">
        <v>20.0</v>
      </c>
      <c r="F1445" s="251">
        <f t="shared" si="75"/>
        <v>53.548586</v>
      </c>
      <c r="G1445" s="48">
        <f t="shared" si="5"/>
        <v>0.56465837</v>
      </c>
      <c r="H1445" s="111">
        <f t="shared" si="6"/>
        <v>41.285014</v>
      </c>
      <c r="I1445" s="303">
        <f t="shared" ref="I1445:I1452" si="191">(AE1445/J1445)</f>
        <v>0.43534163</v>
      </c>
      <c r="J1445" s="49">
        <v>9.48336E7</v>
      </c>
      <c r="K1445" s="253">
        <v>2018.0</v>
      </c>
      <c r="L1445" s="254" t="s">
        <v>20</v>
      </c>
      <c r="M1445" s="47"/>
      <c r="N1445" s="47"/>
      <c r="O1445" s="47"/>
      <c r="P1445" s="47">
        <v>85.0</v>
      </c>
      <c r="Q1445" s="253">
        <v>67.0</v>
      </c>
      <c r="R1445" s="49">
        <f t="shared" si="158"/>
        <v>76</v>
      </c>
      <c r="S1445" s="253">
        <v>77.0</v>
      </c>
      <c r="T1445" s="49">
        <v>70.0</v>
      </c>
      <c r="U1445" s="261">
        <f t="shared" si="159"/>
        <v>7</v>
      </c>
      <c r="V1445" s="268">
        <f t="shared" si="160"/>
        <v>73.5</v>
      </c>
      <c r="W1445" s="261">
        <f t="shared" si="161"/>
        <v>2.5</v>
      </c>
      <c r="X1445" s="270" t="s">
        <v>1527</v>
      </c>
      <c r="Y1445" s="270" t="s">
        <v>1533</v>
      </c>
      <c r="Z1445" s="270" t="s">
        <v>1534</v>
      </c>
      <c r="AA1445" s="251">
        <f t="shared" si="80"/>
        <v>16.011689</v>
      </c>
      <c r="AB1445" s="49">
        <v>1.6011689E7</v>
      </c>
      <c r="AC1445" s="49">
        <v>5.3548586E7</v>
      </c>
      <c r="AD1445" s="251">
        <f t="shared" ref="AD1445:AD1452" si="192">AE1445/1000000</f>
        <v>41.285014</v>
      </c>
      <c r="AE1445" s="49">
        <v>4.1285014E7</v>
      </c>
      <c r="AF1445" s="255" t="s">
        <v>1530</v>
      </c>
      <c r="AG1445" s="257"/>
      <c r="AH1445" s="257"/>
      <c r="AI1445" s="259" t="s">
        <v>1535</v>
      </c>
      <c r="AJ1445" s="257"/>
    </row>
    <row r="1446" ht="15.75" customHeight="1">
      <c r="A1446" s="301" t="s">
        <v>3324</v>
      </c>
      <c r="B1446" s="277">
        <f t="shared" si="152"/>
        <v>46.393512</v>
      </c>
      <c r="C1446" s="284">
        <f t="shared" ref="C1446:C1475" si="193">SUM(J1446/(E1446*1000000))</f>
        <v>2.3196756</v>
      </c>
      <c r="D1446" s="250">
        <f t="shared" si="3"/>
        <v>2.3196756</v>
      </c>
      <c r="E1446" s="251">
        <v>20.0</v>
      </c>
      <c r="F1446" s="251">
        <f t="shared" si="75"/>
        <v>43.549096</v>
      </c>
      <c r="G1446" s="48">
        <f t="shared" si="5"/>
        <v>0.9386893581</v>
      </c>
      <c r="H1446" s="111">
        <f t="shared" si="6"/>
        <v>2.844416</v>
      </c>
      <c r="I1446" s="303">
        <f t="shared" si="191"/>
        <v>0.06131064188</v>
      </c>
      <c r="J1446" s="49">
        <v>4.6393512E7</v>
      </c>
      <c r="K1446" s="253">
        <v>2018.0</v>
      </c>
      <c r="L1446" s="254" t="s">
        <v>20</v>
      </c>
      <c r="M1446" s="47"/>
      <c r="N1446" s="47"/>
      <c r="O1446" s="47"/>
      <c r="P1446" s="47">
        <v>21.0</v>
      </c>
      <c r="Q1446" s="253">
        <v>32.0</v>
      </c>
      <c r="R1446" s="49">
        <f t="shared" si="158"/>
        <v>26.5</v>
      </c>
      <c r="S1446" s="253">
        <v>50.0</v>
      </c>
      <c r="T1446" s="49">
        <v>31.0</v>
      </c>
      <c r="U1446" s="261">
        <f t="shared" si="159"/>
        <v>19</v>
      </c>
      <c r="V1446" s="268">
        <f t="shared" si="160"/>
        <v>40.5</v>
      </c>
      <c r="W1446" s="261">
        <f t="shared" si="161"/>
        <v>-14</v>
      </c>
      <c r="X1446" s="270" t="s">
        <v>1527</v>
      </c>
      <c r="Y1446" s="270" t="s">
        <v>1528</v>
      </c>
      <c r="Z1446" s="270" t="s">
        <v>1540</v>
      </c>
      <c r="AA1446" s="251">
        <f t="shared" si="80"/>
        <v>17.170707</v>
      </c>
      <c r="AB1446" s="49">
        <v>1.7170707E7</v>
      </c>
      <c r="AC1446" s="49">
        <v>4.3549096E7</v>
      </c>
      <c r="AD1446" s="251">
        <f t="shared" si="192"/>
        <v>2.844416</v>
      </c>
      <c r="AE1446" s="266">
        <f t="shared" ref="AE1446:AE1447" si="194">J1446-AC1446</f>
        <v>2844416</v>
      </c>
      <c r="AF1446" s="303">
        <f t="shared" ref="AF1446:AF1475" si="195">SUM(AA1446/E1446)</f>
        <v>0.85853535</v>
      </c>
      <c r="AG1446" s="257"/>
      <c r="AH1446" s="257"/>
      <c r="AI1446" s="259" t="s">
        <v>3325</v>
      </c>
      <c r="AJ1446" s="257"/>
    </row>
    <row r="1447" ht="15.75" customHeight="1">
      <c r="A1447" s="309" t="s">
        <v>2326</v>
      </c>
      <c r="B1447" s="277">
        <f t="shared" si="152"/>
        <v>93.674786</v>
      </c>
      <c r="C1447" s="284">
        <f t="shared" si="193"/>
        <v>4.460704095</v>
      </c>
      <c r="D1447" s="250">
        <f t="shared" si="3"/>
        <v>4.460704095</v>
      </c>
      <c r="E1447" s="251">
        <v>21.0</v>
      </c>
      <c r="F1447" s="251">
        <f t="shared" si="75"/>
        <v>59.839515</v>
      </c>
      <c r="G1447" s="48">
        <f t="shared" si="5"/>
        <v>0.6388006587</v>
      </c>
      <c r="H1447" s="111">
        <f t="shared" si="6"/>
        <v>33.835271</v>
      </c>
      <c r="I1447" s="303">
        <f t="shared" si="191"/>
        <v>0.3611993413</v>
      </c>
      <c r="J1447" s="49">
        <v>9.3674786E7</v>
      </c>
      <c r="K1447" s="253">
        <v>2018.0</v>
      </c>
      <c r="L1447" s="254" t="s">
        <v>20</v>
      </c>
      <c r="M1447" s="47"/>
      <c r="N1447" s="47"/>
      <c r="O1447" s="47"/>
      <c r="P1447" s="47">
        <v>83.0</v>
      </c>
      <c r="Q1447" s="253">
        <v>69.0</v>
      </c>
      <c r="R1447" s="49">
        <f t="shared" si="158"/>
        <v>76</v>
      </c>
      <c r="S1447" s="253">
        <v>50.0</v>
      </c>
      <c r="T1447" s="49">
        <v>62.0</v>
      </c>
      <c r="U1447" s="261">
        <f t="shared" si="159"/>
        <v>-12</v>
      </c>
      <c r="V1447" s="268">
        <f t="shared" si="160"/>
        <v>56</v>
      </c>
      <c r="W1447" s="261">
        <f t="shared" si="161"/>
        <v>20</v>
      </c>
      <c r="X1447" s="294" t="s">
        <v>1558</v>
      </c>
      <c r="Y1447" s="294" t="s">
        <v>1558</v>
      </c>
      <c r="Z1447" s="270" t="s">
        <v>1540</v>
      </c>
      <c r="AA1447" s="251">
        <f t="shared" si="80"/>
        <v>20.55635</v>
      </c>
      <c r="AB1447" s="49">
        <v>2.055635E7</v>
      </c>
      <c r="AC1447" s="49">
        <v>5.9839515E7</v>
      </c>
      <c r="AD1447" s="251">
        <f t="shared" si="192"/>
        <v>33.835271</v>
      </c>
      <c r="AE1447" s="266">
        <f t="shared" si="194"/>
        <v>33835271</v>
      </c>
      <c r="AF1447" s="303">
        <f t="shared" si="195"/>
        <v>0.9788738095</v>
      </c>
      <c r="AG1447" s="257"/>
      <c r="AH1447" s="257"/>
      <c r="AI1447" s="259" t="s">
        <v>2327</v>
      </c>
      <c r="AJ1447" s="257"/>
    </row>
    <row r="1448" ht="15.75" customHeight="1">
      <c r="A1448" s="300" t="s">
        <v>1143</v>
      </c>
      <c r="B1448" s="266">
        <f t="shared" si="152"/>
        <v>365.550119</v>
      </c>
      <c r="C1448" s="284">
        <f t="shared" si="193"/>
        <v>16.6159145</v>
      </c>
      <c r="D1448" s="250">
        <f t="shared" si="3"/>
        <v>16.6159145</v>
      </c>
      <c r="E1448" s="251">
        <v>22.0</v>
      </c>
      <c r="F1448" s="251">
        <f t="shared" si="75"/>
        <v>117.450119</v>
      </c>
      <c r="G1448" s="48">
        <f t="shared" si="5"/>
        <v>0.3212968972</v>
      </c>
      <c r="H1448" s="111">
        <f t="shared" si="6"/>
        <v>248.1</v>
      </c>
      <c r="I1448" s="303">
        <f t="shared" si="191"/>
        <v>0.6787031028</v>
      </c>
      <c r="J1448" s="49">
        <v>3.65550119E8</v>
      </c>
      <c r="K1448" s="253">
        <v>2018.0</v>
      </c>
      <c r="L1448" s="254" t="s">
        <v>20</v>
      </c>
      <c r="M1448" s="47"/>
      <c r="N1448" s="47"/>
      <c r="O1448" s="47"/>
      <c r="P1448" s="47">
        <v>26.0</v>
      </c>
      <c r="Q1448" s="253">
        <v>46.0</v>
      </c>
      <c r="R1448" s="49">
        <f t="shared" si="158"/>
        <v>36</v>
      </c>
      <c r="S1448" s="253">
        <v>38.0</v>
      </c>
      <c r="T1448" s="49">
        <v>56.0</v>
      </c>
      <c r="U1448" s="261">
        <f t="shared" si="159"/>
        <v>-18</v>
      </c>
      <c r="V1448" s="268">
        <f t="shared" si="160"/>
        <v>47</v>
      </c>
      <c r="W1448" s="261">
        <f t="shared" si="161"/>
        <v>-11</v>
      </c>
      <c r="X1448" s="270" t="s">
        <v>1425</v>
      </c>
      <c r="Y1448" s="270" t="s">
        <v>1425</v>
      </c>
      <c r="Z1448" s="270" t="s">
        <v>1550</v>
      </c>
      <c r="AA1448" s="251">
        <f t="shared" si="80"/>
        <v>53.807379</v>
      </c>
      <c r="AB1448" s="49">
        <v>5.3807379E7</v>
      </c>
      <c r="AC1448" s="49">
        <v>1.17450119E8</v>
      </c>
      <c r="AD1448" s="251">
        <f t="shared" si="192"/>
        <v>248.1</v>
      </c>
      <c r="AE1448" s="49">
        <v>2.481E8</v>
      </c>
      <c r="AF1448" s="303">
        <f t="shared" si="195"/>
        <v>2.445789955</v>
      </c>
      <c r="AG1448" s="257"/>
      <c r="AH1448" s="257"/>
      <c r="AI1448" s="259" t="s">
        <v>1680</v>
      </c>
      <c r="AJ1448" s="257"/>
    </row>
    <row r="1449" ht="15.75" customHeight="1">
      <c r="A1449" s="301" t="s">
        <v>325</v>
      </c>
      <c r="B1449" s="277">
        <f t="shared" si="152"/>
        <v>35.413128</v>
      </c>
      <c r="C1449" s="284">
        <f t="shared" si="193"/>
        <v>1.539701217</v>
      </c>
      <c r="D1449" s="250">
        <f t="shared" si="3"/>
        <v>1.539701217</v>
      </c>
      <c r="E1449" s="251">
        <v>23.0</v>
      </c>
      <c r="F1449" s="251">
        <f t="shared" si="75"/>
        <v>35.252256</v>
      </c>
      <c r="G1449" s="48">
        <f t="shared" si="5"/>
        <v>0.9954572779</v>
      </c>
      <c r="H1449" s="111">
        <f t="shared" si="6"/>
        <v>0.160872</v>
      </c>
      <c r="I1449" s="303">
        <f t="shared" si="191"/>
        <v>0.004542722123</v>
      </c>
      <c r="J1449" s="49">
        <v>3.5413128E7</v>
      </c>
      <c r="K1449" s="253">
        <v>2018.0</v>
      </c>
      <c r="L1449" s="254" t="s">
        <v>20</v>
      </c>
      <c r="M1449" s="47"/>
      <c r="N1449" s="47"/>
      <c r="O1449" s="47"/>
      <c r="P1449" s="47">
        <v>81.0</v>
      </c>
      <c r="Q1449" s="253">
        <v>70.0</v>
      </c>
      <c r="R1449" s="49">
        <f t="shared" si="158"/>
        <v>75.5</v>
      </c>
      <c r="S1449" s="253">
        <v>94.0</v>
      </c>
      <c r="T1449" s="49">
        <v>76.0</v>
      </c>
      <c r="U1449" s="261">
        <f t="shared" si="159"/>
        <v>18</v>
      </c>
      <c r="V1449" s="268">
        <f t="shared" si="160"/>
        <v>85</v>
      </c>
      <c r="W1449" s="261">
        <f t="shared" si="161"/>
        <v>-9.5</v>
      </c>
      <c r="X1449" s="270" t="s">
        <v>1558</v>
      </c>
      <c r="Y1449" s="270" t="s">
        <v>2796</v>
      </c>
      <c r="Z1449" s="270" t="s">
        <v>1529</v>
      </c>
      <c r="AA1449" s="251">
        <f t="shared" si="80"/>
        <v>5.50152</v>
      </c>
      <c r="AB1449" s="49">
        <v>5501520.0</v>
      </c>
      <c r="AC1449" s="49">
        <v>3.5252256E7</v>
      </c>
      <c r="AD1449" s="251">
        <f t="shared" si="192"/>
        <v>0.160872</v>
      </c>
      <c r="AE1449" s="49">
        <v>160872.0</v>
      </c>
      <c r="AF1449" s="303">
        <f t="shared" si="195"/>
        <v>0.2391965217</v>
      </c>
      <c r="AG1449" s="257"/>
      <c r="AH1449" s="257"/>
      <c r="AI1449" s="264" t="s">
        <v>1530</v>
      </c>
      <c r="AJ1449" s="257"/>
    </row>
    <row r="1450" ht="15.75" customHeight="1">
      <c r="A1450" s="301" t="s">
        <v>4043</v>
      </c>
      <c r="B1450" s="277">
        <f t="shared" si="152"/>
        <v>32.200759</v>
      </c>
      <c r="C1450" s="284">
        <f t="shared" si="193"/>
        <v>1.400033</v>
      </c>
      <c r="D1450" s="250">
        <f t="shared" si="3"/>
        <v>1.400033</v>
      </c>
      <c r="E1450" s="251">
        <v>23.0</v>
      </c>
      <c r="F1450" s="251">
        <f t="shared" si="75"/>
        <v>29.683391</v>
      </c>
      <c r="G1450" s="48">
        <f t="shared" si="5"/>
        <v>0.9218227123</v>
      </c>
      <c r="H1450" s="111">
        <f t="shared" si="6"/>
        <v>2.517368</v>
      </c>
      <c r="I1450" s="303">
        <f t="shared" si="191"/>
        <v>0.07817728768</v>
      </c>
      <c r="J1450" s="49">
        <v>3.2200759E7</v>
      </c>
      <c r="K1450" s="253">
        <v>2018.0</v>
      </c>
      <c r="L1450" s="254" t="s">
        <v>20</v>
      </c>
      <c r="M1450" s="47"/>
      <c r="N1450" s="47"/>
      <c r="O1450" s="47"/>
      <c r="P1450" s="47">
        <v>97.0</v>
      </c>
      <c r="Q1450" s="253">
        <v>82.0</v>
      </c>
      <c r="R1450" s="49">
        <f t="shared" si="158"/>
        <v>89.5</v>
      </c>
      <c r="S1450" s="253">
        <v>78.0</v>
      </c>
      <c r="T1450" s="49">
        <v>66.0</v>
      </c>
      <c r="U1450" s="261">
        <f t="shared" si="159"/>
        <v>12</v>
      </c>
      <c r="V1450" s="268">
        <f t="shared" si="160"/>
        <v>72</v>
      </c>
      <c r="W1450" s="261">
        <f t="shared" si="161"/>
        <v>17.5</v>
      </c>
      <c r="X1450" s="270" t="s">
        <v>3713</v>
      </c>
      <c r="Y1450" s="270" t="s">
        <v>3849</v>
      </c>
      <c r="Z1450" s="270" t="s">
        <v>1534</v>
      </c>
      <c r="AA1450" s="251">
        <f t="shared" si="80"/>
        <v>7.602108</v>
      </c>
      <c r="AB1450" s="49">
        <v>7602108.0</v>
      </c>
      <c r="AC1450" s="49">
        <v>2.9683391E7</v>
      </c>
      <c r="AD1450" s="251">
        <f t="shared" si="192"/>
        <v>2.517368</v>
      </c>
      <c r="AE1450" s="49">
        <v>2517368.0</v>
      </c>
      <c r="AF1450" s="303">
        <f t="shared" si="195"/>
        <v>0.3305264348</v>
      </c>
      <c r="AG1450" s="257"/>
      <c r="AH1450" s="257"/>
      <c r="AI1450" s="259" t="s">
        <v>4044</v>
      </c>
      <c r="AJ1450" s="257"/>
    </row>
    <row r="1451" ht="15.75" customHeight="1">
      <c r="A1451" s="301" t="s">
        <v>4563</v>
      </c>
      <c r="B1451" s="277">
        <f t="shared" si="152"/>
        <v>17.612099</v>
      </c>
      <c r="C1451" s="284">
        <f t="shared" si="193"/>
        <v>0.7338374583</v>
      </c>
      <c r="D1451" s="250">
        <f t="shared" si="3"/>
        <v>0.7338374583</v>
      </c>
      <c r="E1451" s="251">
        <v>24.0</v>
      </c>
      <c r="F1451" s="251">
        <f t="shared" si="75"/>
        <v>17.612099</v>
      </c>
      <c r="G1451" s="48">
        <f t="shared" si="5"/>
        <v>1</v>
      </c>
      <c r="H1451" s="111">
        <f t="shared" si="6"/>
        <v>0</v>
      </c>
      <c r="I1451" s="303">
        <f t="shared" si="191"/>
        <v>0</v>
      </c>
      <c r="J1451" s="49">
        <v>1.7612099E7</v>
      </c>
      <c r="K1451" s="253">
        <v>2018.0</v>
      </c>
      <c r="L1451" s="254" t="s">
        <v>20</v>
      </c>
      <c r="M1451" s="47"/>
      <c r="N1451" s="47"/>
      <c r="O1451" s="47"/>
      <c r="P1451" s="47">
        <v>60.0</v>
      </c>
      <c r="Q1451" s="253">
        <v>58.0</v>
      </c>
      <c r="R1451" s="49">
        <f t="shared" si="158"/>
        <v>59</v>
      </c>
      <c r="S1451" s="253">
        <v>66.0</v>
      </c>
      <c r="T1451" s="49">
        <v>69.0</v>
      </c>
      <c r="U1451" s="261">
        <f t="shared" si="159"/>
        <v>-3</v>
      </c>
      <c r="V1451" s="268">
        <f t="shared" si="160"/>
        <v>67.5</v>
      </c>
      <c r="W1451" s="261">
        <f t="shared" si="161"/>
        <v>-8.5</v>
      </c>
      <c r="X1451" s="270" t="s">
        <v>1527</v>
      </c>
      <c r="Y1451" s="270" t="s">
        <v>1533</v>
      </c>
      <c r="Z1451" s="270" t="s">
        <v>1529</v>
      </c>
      <c r="AA1451" s="251">
        <f t="shared" si="80"/>
        <v>6.022758</v>
      </c>
      <c r="AB1451" s="49">
        <v>6022758.0</v>
      </c>
      <c r="AC1451" s="49">
        <v>1.7612099E7</v>
      </c>
      <c r="AD1451" s="251">
        <f t="shared" si="192"/>
        <v>0</v>
      </c>
      <c r="AE1451" s="49">
        <v>0.0</v>
      </c>
      <c r="AF1451" s="303">
        <f t="shared" si="195"/>
        <v>0.25094825</v>
      </c>
      <c r="AG1451" s="257"/>
      <c r="AH1451" s="257"/>
      <c r="AI1451" s="259" t="s">
        <v>4564</v>
      </c>
      <c r="AJ1451" s="257"/>
    </row>
    <row r="1452" ht="15.75" customHeight="1">
      <c r="A1452" s="301" t="s">
        <v>3517</v>
      </c>
      <c r="B1452" s="277">
        <f t="shared" si="152"/>
        <v>51.818723</v>
      </c>
      <c r="C1452" s="284">
        <f t="shared" si="193"/>
        <v>2.07274892</v>
      </c>
      <c r="D1452" s="250">
        <f t="shared" si="3"/>
        <v>2.07274892</v>
      </c>
      <c r="E1452" s="251">
        <v>25.0</v>
      </c>
      <c r="F1452" s="251">
        <f t="shared" si="75"/>
        <v>35.418723</v>
      </c>
      <c r="G1452" s="48">
        <f t="shared" si="5"/>
        <v>0.6835120773</v>
      </c>
      <c r="H1452" s="111">
        <f t="shared" si="6"/>
        <v>16.4</v>
      </c>
      <c r="I1452" s="303">
        <f t="shared" si="191"/>
        <v>0.3164879227</v>
      </c>
      <c r="J1452" s="49">
        <v>5.1818723E7</v>
      </c>
      <c r="K1452" s="253">
        <v>2018.0</v>
      </c>
      <c r="L1452" s="254" t="s">
        <v>20</v>
      </c>
      <c r="M1452" s="47"/>
      <c r="N1452" s="47"/>
      <c r="O1452" s="47"/>
      <c r="P1452" s="47">
        <v>12.0</v>
      </c>
      <c r="Q1452" s="253">
        <v>29.0</v>
      </c>
      <c r="R1452" s="49">
        <f t="shared" si="158"/>
        <v>20.5</v>
      </c>
      <c r="S1452" s="253">
        <v>74.0</v>
      </c>
      <c r="T1452" s="49">
        <v>63.0</v>
      </c>
      <c r="U1452" s="261">
        <f t="shared" si="159"/>
        <v>11</v>
      </c>
      <c r="V1452" s="268">
        <f t="shared" si="160"/>
        <v>68.5</v>
      </c>
      <c r="W1452" s="261">
        <f t="shared" si="161"/>
        <v>-48</v>
      </c>
      <c r="X1452" s="270" t="s">
        <v>1537</v>
      </c>
      <c r="Y1452" s="270" t="s">
        <v>3344</v>
      </c>
      <c r="Z1452" s="270" t="s">
        <v>1540</v>
      </c>
      <c r="AA1452" s="251">
        <f t="shared" si="80"/>
        <v>13.423255</v>
      </c>
      <c r="AB1452" s="49">
        <v>1.3423255E7</v>
      </c>
      <c r="AC1452" s="49">
        <v>3.5418723E7</v>
      </c>
      <c r="AD1452" s="251">
        <f t="shared" si="192"/>
        <v>16.4</v>
      </c>
      <c r="AE1452" s="49">
        <v>1.64E7</v>
      </c>
      <c r="AF1452" s="303">
        <f t="shared" si="195"/>
        <v>0.5369302</v>
      </c>
      <c r="AG1452" s="257"/>
      <c r="AH1452" s="257"/>
      <c r="AI1452" s="259" t="s">
        <v>3518</v>
      </c>
      <c r="AJ1452" s="257"/>
    </row>
    <row r="1453" ht="15.75" customHeight="1">
      <c r="A1453" s="310" t="s">
        <v>4915</v>
      </c>
      <c r="B1453" s="277">
        <f t="shared" si="152"/>
        <v>3.054285</v>
      </c>
      <c r="C1453" s="284">
        <f t="shared" si="193"/>
        <v>0.1221714</v>
      </c>
      <c r="D1453" s="250">
        <f t="shared" si="3"/>
        <v>0.1221714</v>
      </c>
      <c r="E1453" s="251">
        <v>25.0</v>
      </c>
      <c r="F1453" s="251">
        <f t="shared" si="75"/>
        <v>3.054285</v>
      </c>
      <c r="G1453" s="48">
        <f t="shared" si="5"/>
        <v>1</v>
      </c>
      <c r="H1453" s="111">
        <f t="shared" si="6"/>
        <v>0</v>
      </c>
      <c r="I1453" s="268">
        <v>0.0</v>
      </c>
      <c r="J1453" s="49">
        <v>3054285.0</v>
      </c>
      <c r="K1453" s="253">
        <v>2018.0</v>
      </c>
      <c r="L1453" s="254" t="s">
        <v>20</v>
      </c>
      <c r="M1453" s="47"/>
      <c r="N1453" s="47"/>
      <c r="O1453" s="47"/>
      <c r="P1453" s="47">
        <v>84.0</v>
      </c>
      <c r="Q1453" s="253">
        <v>57.0</v>
      </c>
      <c r="R1453" s="49">
        <f t="shared" si="158"/>
        <v>70.5</v>
      </c>
      <c r="S1453" s="253">
        <v>97.0</v>
      </c>
      <c r="T1453" s="49">
        <v>79.0</v>
      </c>
      <c r="U1453" s="261">
        <f t="shared" si="159"/>
        <v>18</v>
      </c>
      <c r="V1453" s="268">
        <f t="shared" si="160"/>
        <v>88</v>
      </c>
      <c r="W1453" s="261">
        <f t="shared" si="161"/>
        <v>-17.5</v>
      </c>
      <c r="X1453" s="294" t="s">
        <v>1601</v>
      </c>
      <c r="Y1453" s="294" t="s">
        <v>1601</v>
      </c>
      <c r="Z1453" s="270" t="s">
        <v>1529</v>
      </c>
      <c r="AA1453" s="251">
        <f t="shared" si="80"/>
        <v>1.164403</v>
      </c>
      <c r="AB1453" s="49">
        <v>1164403.0</v>
      </c>
      <c r="AC1453" s="49">
        <v>3054285.0</v>
      </c>
      <c r="AD1453" s="251">
        <v>0.0</v>
      </c>
      <c r="AE1453" s="266">
        <v>0.0</v>
      </c>
      <c r="AF1453" s="303">
        <f t="shared" si="195"/>
        <v>0.04657612</v>
      </c>
      <c r="AG1453" s="257"/>
      <c r="AH1453" s="257"/>
      <c r="AI1453" s="259" t="s">
        <v>4916</v>
      </c>
      <c r="AJ1453" s="257"/>
    </row>
    <row r="1454" ht="15.75" customHeight="1">
      <c r="A1454" s="310" t="s">
        <v>3039</v>
      </c>
      <c r="B1454" s="277">
        <f t="shared" si="152"/>
        <v>77.242255</v>
      </c>
      <c r="C1454" s="284">
        <f t="shared" si="193"/>
        <v>2.758651964</v>
      </c>
      <c r="D1454" s="250">
        <f t="shared" si="3"/>
        <v>2.758651964</v>
      </c>
      <c r="E1454" s="251">
        <v>28.0</v>
      </c>
      <c r="F1454" s="251">
        <f t="shared" si="75"/>
        <v>54.435838</v>
      </c>
      <c r="G1454" s="48">
        <f t="shared" si="5"/>
        <v>0.7047416987</v>
      </c>
      <c r="H1454" s="111">
        <f t="shared" si="6"/>
        <v>22.806417</v>
      </c>
      <c r="I1454" s="303">
        <f t="shared" ref="I1454:I1461" si="196">(AE1454/J1454)</f>
        <v>0.2952583013</v>
      </c>
      <c r="J1454" s="49">
        <v>7.7242255E7</v>
      </c>
      <c r="K1454" s="253">
        <v>2018.0</v>
      </c>
      <c r="L1454" s="254" t="s">
        <v>20</v>
      </c>
      <c r="M1454" s="47"/>
      <c r="N1454" s="47"/>
      <c r="O1454" s="47"/>
      <c r="P1454" s="47">
        <v>54.0</v>
      </c>
      <c r="Q1454" s="253">
        <v>56.0</v>
      </c>
      <c r="R1454" s="49">
        <f t="shared" si="158"/>
        <v>55</v>
      </c>
      <c r="S1454" s="253">
        <v>57.0</v>
      </c>
      <c r="T1454" s="49">
        <v>64.0</v>
      </c>
      <c r="U1454" s="261">
        <f t="shared" si="159"/>
        <v>-7</v>
      </c>
      <c r="V1454" s="268">
        <f t="shared" si="160"/>
        <v>60.5</v>
      </c>
      <c r="W1454" s="261">
        <f t="shared" si="161"/>
        <v>-5.5</v>
      </c>
      <c r="X1454" s="294" t="s">
        <v>1558</v>
      </c>
      <c r="Y1454" s="294" t="s">
        <v>1558</v>
      </c>
      <c r="Z1454" s="270" t="s">
        <v>1529</v>
      </c>
      <c r="AA1454" s="251">
        <f t="shared" si="80"/>
        <v>14.947396</v>
      </c>
      <c r="AB1454" s="49">
        <v>1.4947396E7</v>
      </c>
      <c r="AC1454" s="49">
        <v>5.4435838E7</v>
      </c>
      <c r="AD1454" s="251">
        <f t="shared" ref="AD1454:AD1461" si="197">AE1454/1000000</f>
        <v>22.806417</v>
      </c>
      <c r="AE1454" s="266">
        <f>J1454-AC1454</f>
        <v>22806417</v>
      </c>
      <c r="AF1454" s="303">
        <f t="shared" si="195"/>
        <v>0.5338355714</v>
      </c>
      <c r="AG1454" s="257"/>
      <c r="AH1454" s="257"/>
      <c r="AI1454" s="259" t="s">
        <v>3040</v>
      </c>
      <c r="AJ1454" s="257"/>
    </row>
    <row r="1455" ht="15.75" customHeight="1">
      <c r="A1455" s="301" t="s">
        <v>2634</v>
      </c>
      <c r="B1455" s="277">
        <f t="shared" si="152"/>
        <v>102.870546</v>
      </c>
      <c r="C1455" s="284">
        <f t="shared" si="193"/>
        <v>3.547260207</v>
      </c>
      <c r="D1455" s="250">
        <f t="shared" si="3"/>
        <v>3.547260207</v>
      </c>
      <c r="E1455" s="251">
        <v>29.0</v>
      </c>
      <c r="F1455" s="251">
        <f t="shared" si="75"/>
        <v>77.33913</v>
      </c>
      <c r="G1455" s="48">
        <f t="shared" si="5"/>
        <v>0.7518102412</v>
      </c>
      <c r="H1455" s="111">
        <f t="shared" si="6"/>
        <v>25.531416</v>
      </c>
      <c r="I1455" s="303">
        <f t="shared" si="196"/>
        <v>0.2481897588</v>
      </c>
      <c r="J1455" s="49">
        <v>1.02870546E8</v>
      </c>
      <c r="K1455" s="253">
        <v>2018.0</v>
      </c>
      <c r="L1455" s="254" t="s">
        <v>20</v>
      </c>
      <c r="M1455" s="47"/>
      <c r="N1455" s="47"/>
      <c r="O1455" s="47"/>
      <c r="P1455" s="47">
        <v>28.0</v>
      </c>
      <c r="Q1455" s="253">
        <v>43.0</v>
      </c>
      <c r="R1455" s="49">
        <f t="shared" si="158"/>
        <v>35.5</v>
      </c>
      <c r="S1455" s="253">
        <v>43.0</v>
      </c>
      <c r="T1455" s="49">
        <v>54.0</v>
      </c>
      <c r="U1455" s="261">
        <f t="shared" si="159"/>
        <v>-11</v>
      </c>
      <c r="V1455" s="268">
        <f t="shared" si="160"/>
        <v>48.5</v>
      </c>
      <c r="W1455" s="261">
        <f t="shared" si="161"/>
        <v>-13</v>
      </c>
      <c r="X1455" s="270" t="s">
        <v>1558</v>
      </c>
      <c r="Y1455" s="270" t="s">
        <v>1558</v>
      </c>
      <c r="Z1455" s="270" t="s">
        <v>1540</v>
      </c>
      <c r="AA1455" s="251">
        <f t="shared" si="80"/>
        <v>27.257615</v>
      </c>
      <c r="AB1455" s="49">
        <v>2.7257615E7</v>
      </c>
      <c r="AC1455" s="49">
        <v>7.733913E7</v>
      </c>
      <c r="AD1455" s="251">
        <f t="shared" si="197"/>
        <v>25.531416</v>
      </c>
      <c r="AE1455" s="49">
        <v>2.5531416E7</v>
      </c>
      <c r="AF1455" s="303">
        <f t="shared" si="195"/>
        <v>0.9399177586</v>
      </c>
      <c r="AG1455" s="257"/>
      <c r="AH1455" s="257"/>
      <c r="AI1455" s="259" t="s">
        <v>2635</v>
      </c>
      <c r="AJ1455" s="257"/>
    </row>
    <row r="1456" ht="15.75" customHeight="1">
      <c r="A1456" s="301" t="s">
        <v>4512</v>
      </c>
      <c r="B1456" s="277">
        <f t="shared" si="152"/>
        <v>24.088989</v>
      </c>
      <c r="C1456" s="284">
        <f t="shared" si="193"/>
        <v>0.8306547931</v>
      </c>
      <c r="D1456" s="250">
        <f t="shared" si="3"/>
        <v>0.8306547931</v>
      </c>
      <c r="E1456" s="251">
        <v>29.0</v>
      </c>
      <c r="F1456" s="251">
        <f t="shared" si="75"/>
        <v>24.011188</v>
      </c>
      <c r="G1456" s="48">
        <f t="shared" si="5"/>
        <v>0.9967702671</v>
      </c>
      <c r="H1456" s="111">
        <f t="shared" si="6"/>
        <v>0.077801</v>
      </c>
      <c r="I1456" s="303">
        <f t="shared" si="196"/>
        <v>0.003229732888</v>
      </c>
      <c r="J1456" s="49">
        <v>2.4088989E7</v>
      </c>
      <c r="K1456" s="253">
        <v>2018.0</v>
      </c>
      <c r="L1456" s="254" t="s">
        <v>20</v>
      </c>
      <c r="M1456" s="47"/>
      <c r="N1456" s="47"/>
      <c r="O1456" s="47"/>
      <c r="P1456" s="47">
        <v>60.0</v>
      </c>
      <c r="Q1456" s="253">
        <v>59.0</v>
      </c>
      <c r="R1456" s="49">
        <f t="shared" si="158"/>
        <v>59.5</v>
      </c>
      <c r="S1456" s="253">
        <v>53.0</v>
      </c>
      <c r="T1456" s="49">
        <v>65.0</v>
      </c>
      <c r="U1456" s="261">
        <f t="shared" si="159"/>
        <v>-12</v>
      </c>
      <c r="V1456" s="268">
        <f t="shared" si="160"/>
        <v>59</v>
      </c>
      <c r="W1456" s="261">
        <f t="shared" si="161"/>
        <v>0.5</v>
      </c>
      <c r="X1456" s="270" t="s">
        <v>3713</v>
      </c>
      <c r="Y1456" s="270" t="s">
        <v>3849</v>
      </c>
      <c r="Z1456" s="270" t="s">
        <v>1529</v>
      </c>
      <c r="AA1456" s="251">
        <f t="shared" si="80"/>
        <v>8.860431</v>
      </c>
      <c r="AB1456" s="49">
        <v>8860431.0</v>
      </c>
      <c r="AC1456" s="49">
        <v>2.4011188E7</v>
      </c>
      <c r="AD1456" s="251">
        <f t="shared" si="197"/>
        <v>0.077801</v>
      </c>
      <c r="AE1456" s="49">
        <v>77801.0</v>
      </c>
      <c r="AF1456" s="303">
        <f t="shared" si="195"/>
        <v>0.3055321034</v>
      </c>
      <c r="AG1456" s="257"/>
      <c r="AH1456" s="257"/>
      <c r="AI1456" s="259" t="s">
        <v>4513</v>
      </c>
      <c r="AJ1456" s="257"/>
    </row>
    <row r="1457" ht="15.75" customHeight="1">
      <c r="A1457" s="310" t="s">
        <v>2919</v>
      </c>
      <c r="B1457" s="277">
        <f t="shared" si="152"/>
        <v>90.886373</v>
      </c>
      <c r="C1457" s="284">
        <f t="shared" si="193"/>
        <v>3.029545767</v>
      </c>
      <c r="D1457" s="250">
        <f t="shared" si="3"/>
        <v>3.029545767</v>
      </c>
      <c r="E1457" s="251">
        <v>30.0</v>
      </c>
      <c r="F1457" s="251">
        <f t="shared" si="75"/>
        <v>79.28241</v>
      </c>
      <c r="G1457" s="48">
        <f t="shared" si="5"/>
        <v>0.8723245013</v>
      </c>
      <c r="H1457" s="111">
        <f t="shared" si="6"/>
        <v>11.603963</v>
      </c>
      <c r="I1457" s="303">
        <f t="shared" si="196"/>
        <v>0.1276754987</v>
      </c>
      <c r="J1457" s="49">
        <v>9.0886373E7</v>
      </c>
      <c r="K1457" s="253">
        <v>2018.0</v>
      </c>
      <c r="L1457" s="254" t="s">
        <v>20</v>
      </c>
      <c r="M1457" s="47"/>
      <c r="N1457" s="47"/>
      <c r="O1457" s="47"/>
      <c r="P1457" s="47">
        <v>93.0</v>
      </c>
      <c r="Q1457" s="253">
        <v>74.0</v>
      </c>
      <c r="R1457" s="49">
        <f t="shared" si="158"/>
        <v>83.5</v>
      </c>
      <c r="S1457" s="253">
        <v>89.0</v>
      </c>
      <c r="T1457" s="49">
        <v>71.0</v>
      </c>
      <c r="U1457" s="261">
        <f t="shared" si="159"/>
        <v>18</v>
      </c>
      <c r="V1457" s="268">
        <f t="shared" si="160"/>
        <v>80</v>
      </c>
      <c r="W1457" s="261">
        <f t="shared" si="161"/>
        <v>3.5</v>
      </c>
      <c r="X1457" s="294" t="s">
        <v>1558</v>
      </c>
      <c r="Y1457" s="294" t="s">
        <v>1558</v>
      </c>
      <c r="Z1457" s="270" t="s">
        <v>1534</v>
      </c>
      <c r="AA1457" s="251">
        <f t="shared" si="80"/>
        <v>26.51014</v>
      </c>
      <c r="AB1457" s="49">
        <v>2.651014E7</v>
      </c>
      <c r="AC1457" s="49">
        <v>7.928241E7</v>
      </c>
      <c r="AD1457" s="251">
        <f t="shared" si="197"/>
        <v>11.603963</v>
      </c>
      <c r="AE1457" s="266">
        <f t="shared" ref="AE1457:AE1461" si="198">J1457-AC1457</f>
        <v>11603963</v>
      </c>
      <c r="AF1457" s="303">
        <f t="shared" si="195"/>
        <v>0.8836713333</v>
      </c>
      <c r="AG1457" s="257"/>
      <c r="AH1457" s="257"/>
      <c r="AI1457" s="259" t="s">
        <v>2920</v>
      </c>
      <c r="AJ1457" s="257"/>
    </row>
    <row r="1458" ht="15.75" customHeight="1">
      <c r="A1458" s="310" t="s">
        <v>3097</v>
      </c>
      <c r="B1458" s="277">
        <f t="shared" si="152"/>
        <v>80.509622</v>
      </c>
      <c r="C1458" s="284">
        <f t="shared" si="193"/>
        <v>2.683654067</v>
      </c>
      <c r="D1458" s="250">
        <f t="shared" si="3"/>
        <v>2.683654067</v>
      </c>
      <c r="E1458" s="251">
        <v>30.0</v>
      </c>
      <c r="F1458" s="251">
        <f t="shared" si="75"/>
        <v>44.947622</v>
      </c>
      <c r="G1458" s="48">
        <f t="shared" si="5"/>
        <v>0.5582888217</v>
      </c>
      <c r="H1458" s="111">
        <f t="shared" si="6"/>
        <v>35.562</v>
      </c>
      <c r="I1458" s="303">
        <f t="shared" si="196"/>
        <v>0.4417111783</v>
      </c>
      <c r="J1458" s="49">
        <v>8.0509622E7</v>
      </c>
      <c r="K1458" s="253">
        <v>2018.0</v>
      </c>
      <c r="L1458" s="254" t="s">
        <v>20</v>
      </c>
      <c r="M1458" s="47"/>
      <c r="N1458" s="47"/>
      <c r="O1458" s="47"/>
      <c r="P1458" s="47">
        <v>40.0</v>
      </c>
      <c r="Q1458" s="253">
        <v>49.0</v>
      </c>
      <c r="R1458" s="49">
        <f t="shared" si="158"/>
        <v>44.5</v>
      </c>
      <c r="S1458" s="253">
        <v>62.0</v>
      </c>
      <c r="T1458" s="49">
        <v>64.0</v>
      </c>
      <c r="U1458" s="261">
        <f t="shared" si="159"/>
        <v>-2</v>
      </c>
      <c r="V1458" s="268">
        <f t="shared" si="160"/>
        <v>63</v>
      </c>
      <c r="W1458" s="261">
        <f t="shared" si="161"/>
        <v>-18.5</v>
      </c>
      <c r="X1458" s="294" t="s">
        <v>1537</v>
      </c>
      <c r="Y1458" s="294" t="s">
        <v>1537</v>
      </c>
      <c r="Z1458" s="270" t="s">
        <v>1540</v>
      </c>
      <c r="AA1458" s="251">
        <f t="shared" si="80"/>
        <v>15.206108</v>
      </c>
      <c r="AB1458" s="49">
        <v>1.5206108E7</v>
      </c>
      <c r="AC1458" s="49">
        <v>4.4947622E7</v>
      </c>
      <c r="AD1458" s="251">
        <f t="shared" si="197"/>
        <v>35.562</v>
      </c>
      <c r="AE1458" s="266">
        <f t="shared" si="198"/>
        <v>35562000</v>
      </c>
      <c r="AF1458" s="303">
        <f t="shared" si="195"/>
        <v>0.5068702667</v>
      </c>
      <c r="AG1458" s="257"/>
      <c r="AH1458" s="257"/>
      <c r="AI1458" s="259" t="s">
        <v>3098</v>
      </c>
      <c r="AJ1458" s="257"/>
    </row>
    <row r="1459" ht="15.75" customHeight="1">
      <c r="A1459" s="310" t="s">
        <v>3425</v>
      </c>
      <c r="B1459" s="277">
        <f t="shared" si="152"/>
        <v>65.656061</v>
      </c>
      <c r="C1459" s="284">
        <f t="shared" si="193"/>
        <v>2.188535367</v>
      </c>
      <c r="D1459" s="250">
        <f t="shared" si="3"/>
        <v>2.188535367</v>
      </c>
      <c r="E1459" s="251">
        <v>30.0</v>
      </c>
      <c r="F1459" s="251">
        <f t="shared" si="75"/>
        <v>52.856061</v>
      </c>
      <c r="G1459" s="48">
        <f t="shared" si="5"/>
        <v>0.8050446554</v>
      </c>
      <c r="H1459" s="111">
        <f t="shared" si="6"/>
        <v>12.8</v>
      </c>
      <c r="I1459" s="303">
        <f t="shared" si="196"/>
        <v>0.1949553446</v>
      </c>
      <c r="J1459" s="49">
        <v>6.5656061E7</v>
      </c>
      <c r="K1459" s="253">
        <v>2018.0</v>
      </c>
      <c r="L1459" s="254" t="s">
        <v>20</v>
      </c>
      <c r="M1459" s="47"/>
      <c r="N1459" s="47"/>
      <c r="O1459" s="47"/>
      <c r="P1459" s="47">
        <v>38.0</v>
      </c>
      <c r="Q1459" s="253">
        <v>46.0</v>
      </c>
      <c r="R1459" s="49">
        <f t="shared" si="158"/>
        <v>42</v>
      </c>
      <c r="S1459" s="253">
        <v>41.0</v>
      </c>
      <c r="T1459" s="49">
        <v>46.0</v>
      </c>
      <c r="U1459" s="261">
        <f t="shared" si="159"/>
        <v>-5</v>
      </c>
      <c r="V1459" s="268">
        <f t="shared" si="160"/>
        <v>43.5</v>
      </c>
      <c r="W1459" s="261">
        <f t="shared" si="161"/>
        <v>-1.5</v>
      </c>
      <c r="X1459" s="294" t="s">
        <v>1558</v>
      </c>
      <c r="Y1459" s="294" t="s">
        <v>1558</v>
      </c>
      <c r="Z1459" s="270" t="s">
        <v>1540</v>
      </c>
      <c r="AA1459" s="251">
        <f t="shared" si="80"/>
        <v>17.886075</v>
      </c>
      <c r="AB1459" s="49">
        <v>1.7886075E7</v>
      </c>
      <c r="AC1459" s="49">
        <v>5.2856061E7</v>
      </c>
      <c r="AD1459" s="251">
        <f t="shared" si="197"/>
        <v>12.8</v>
      </c>
      <c r="AE1459" s="266">
        <f t="shared" si="198"/>
        <v>12800000</v>
      </c>
      <c r="AF1459" s="303">
        <f t="shared" si="195"/>
        <v>0.5962025</v>
      </c>
      <c r="AG1459" s="257"/>
      <c r="AH1459" s="257"/>
      <c r="AI1459" s="259" t="s">
        <v>3426</v>
      </c>
      <c r="AJ1459" s="257"/>
    </row>
    <row r="1460" ht="15.75" customHeight="1">
      <c r="A1460" s="301" t="s">
        <v>3589</v>
      </c>
      <c r="B1460" s="277">
        <f t="shared" si="152"/>
        <v>59.284015</v>
      </c>
      <c r="C1460" s="284">
        <f t="shared" si="193"/>
        <v>1.976133833</v>
      </c>
      <c r="D1460" s="250">
        <f t="shared" si="3"/>
        <v>1.976133833</v>
      </c>
      <c r="E1460" s="251">
        <v>30.0</v>
      </c>
      <c r="F1460" s="251">
        <f t="shared" si="75"/>
        <v>28.780744</v>
      </c>
      <c r="G1460" s="48">
        <f t="shared" si="5"/>
        <v>0.4854722475</v>
      </c>
      <c r="H1460" s="111">
        <f t="shared" si="6"/>
        <v>30.503271</v>
      </c>
      <c r="I1460" s="303">
        <f t="shared" si="196"/>
        <v>0.5145277525</v>
      </c>
      <c r="J1460" s="49">
        <v>5.9284015E7</v>
      </c>
      <c r="K1460" s="253">
        <v>2018.0</v>
      </c>
      <c r="L1460" s="254" t="s">
        <v>20</v>
      </c>
      <c r="M1460" s="47"/>
      <c r="N1460" s="47"/>
      <c r="O1460" s="47"/>
      <c r="P1460" s="47">
        <v>82.0</v>
      </c>
      <c r="Q1460" s="253">
        <v>71.0</v>
      </c>
      <c r="R1460" s="49">
        <f t="shared" si="158"/>
        <v>76.5</v>
      </c>
      <c r="S1460" s="253">
        <v>84.0</v>
      </c>
      <c r="T1460" s="49">
        <v>74.0</v>
      </c>
      <c r="U1460" s="261">
        <f t="shared" si="159"/>
        <v>10</v>
      </c>
      <c r="V1460" s="268">
        <f t="shared" si="160"/>
        <v>79</v>
      </c>
      <c r="W1460" s="261">
        <f t="shared" si="161"/>
        <v>-2.5</v>
      </c>
      <c r="X1460" s="270" t="s">
        <v>1547</v>
      </c>
      <c r="Y1460" s="270" t="s">
        <v>1547</v>
      </c>
      <c r="Z1460" s="270" t="s">
        <v>1534</v>
      </c>
      <c r="AA1460" s="251">
        <f t="shared" si="80"/>
        <v>6.856578</v>
      </c>
      <c r="AB1460" s="49">
        <v>6856578.0</v>
      </c>
      <c r="AC1460" s="49">
        <v>2.8780744E7</v>
      </c>
      <c r="AD1460" s="251">
        <f t="shared" si="197"/>
        <v>30.503271</v>
      </c>
      <c r="AE1460" s="266">
        <f t="shared" si="198"/>
        <v>30503271</v>
      </c>
      <c r="AF1460" s="303">
        <f t="shared" si="195"/>
        <v>0.2285526</v>
      </c>
      <c r="AG1460" s="257"/>
      <c r="AH1460" s="257"/>
      <c r="AI1460" s="259" t="s">
        <v>3590</v>
      </c>
      <c r="AJ1460" s="257"/>
    </row>
    <row r="1461" ht="15.75" customHeight="1">
      <c r="A1461" s="310" t="s">
        <v>3639</v>
      </c>
      <c r="B1461" s="277">
        <f t="shared" si="152"/>
        <v>56.850957</v>
      </c>
      <c r="C1461" s="284">
        <f t="shared" si="193"/>
        <v>1.8950319</v>
      </c>
      <c r="D1461" s="250">
        <f t="shared" si="3"/>
        <v>1.8950319</v>
      </c>
      <c r="E1461" s="251">
        <v>30.0</v>
      </c>
      <c r="F1461" s="251">
        <f t="shared" si="75"/>
        <v>36.250957</v>
      </c>
      <c r="G1461" s="48">
        <f t="shared" si="5"/>
        <v>0.6376490197</v>
      </c>
      <c r="H1461" s="111">
        <f t="shared" si="6"/>
        <v>20.6</v>
      </c>
      <c r="I1461" s="303">
        <f t="shared" si="196"/>
        <v>0.3623509803</v>
      </c>
      <c r="J1461" s="49">
        <v>5.6850957E7</v>
      </c>
      <c r="K1461" s="253">
        <v>2018.0</v>
      </c>
      <c r="L1461" s="254" t="s">
        <v>20</v>
      </c>
      <c r="M1461" s="47"/>
      <c r="N1461" s="47"/>
      <c r="O1461" s="47"/>
      <c r="P1461" s="47">
        <v>24.0</v>
      </c>
      <c r="Q1461" s="253">
        <v>45.0</v>
      </c>
      <c r="R1461" s="49">
        <f t="shared" si="158"/>
        <v>34.5</v>
      </c>
      <c r="S1461" s="253">
        <v>39.0</v>
      </c>
      <c r="T1461" s="49">
        <v>48.0</v>
      </c>
      <c r="U1461" s="261">
        <f t="shared" si="159"/>
        <v>-9</v>
      </c>
      <c r="V1461" s="268">
        <f t="shared" si="160"/>
        <v>43.5</v>
      </c>
      <c r="W1461" s="261">
        <f t="shared" si="161"/>
        <v>-9</v>
      </c>
      <c r="X1461" s="294" t="s">
        <v>1547</v>
      </c>
      <c r="Y1461" s="294" t="s">
        <v>1547</v>
      </c>
      <c r="Z1461" s="270" t="s">
        <v>1529</v>
      </c>
      <c r="AA1461" s="251">
        <f t="shared" si="80"/>
        <v>12.554286</v>
      </c>
      <c r="AB1461" s="49">
        <v>1.2554286E7</v>
      </c>
      <c r="AC1461" s="49">
        <v>3.6250957E7</v>
      </c>
      <c r="AD1461" s="251">
        <f t="shared" si="197"/>
        <v>20.6</v>
      </c>
      <c r="AE1461" s="266">
        <f t="shared" si="198"/>
        <v>20600000</v>
      </c>
      <c r="AF1461" s="303">
        <f t="shared" si="195"/>
        <v>0.4184762</v>
      </c>
      <c r="AG1461" s="257"/>
      <c r="AH1461" s="257"/>
      <c r="AI1461" s="259" t="s">
        <v>3640</v>
      </c>
      <c r="AJ1461" s="257"/>
    </row>
    <row r="1462" ht="15.75" customHeight="1">
      <c r="A1462" s="310" t="s">
        <v>4257</v>
      </c>
      <c r="B1462" s="277">
        <f t="shared" si="152"/>
        <v>34.017028</v>
      </c>
      <c r="C1462" s="284">
        <f t="shared" si="193"/>
        <v>1.133900933</v>
      </c>
      <c r="D1462" s="250">
        <f t="shared" si="3"/>
        <v>1.133900933</v>
      </c>
      <c r="E1462" s="251">
        <v>30.0</v>
      </c>
      <c r="F1462" s="251">
        <f t="shared" si="75"/>
        <v>34.017028</v>
      </c>
      <c r="G1462" s="48">
        <f t="shared" si="5"/>
        <v>1</v>
      </c>
      <c r="H1462" s="111">
        <f t="shared" si="6"/>
        <v>0</v>
      </c>
      <c r="I1462" s="268">
        <v>0.0</v>
      </c>
      <c r="J1462" s="49">
        <v>3.4017028E7</v>
      </c>
      <c r="K1462" s="253">
        <v>2018.0</v>
      </c>
      <c r="L1462" s="254" t="s">
        <v>20</v>
      </c>
      <c r="M1462" s="47"/>
      <c r="N1462" s="47"/>
      <c r="O1462" s="47"/>
      <c r="P1462" s="47">
        <v>17.0</v>
      </c>
      <c r="Q1462" s="253">
        <v>31.0</v>
      </c>
      <c r="R1462" s="49">
        <f t="shared" si="158"/>
        <v>24</v>
      </c>
      <c r="S1462" s="253">
        <v>75.0</v>
      </c>
      <c r="T1462" s="49">
        <v>71.0</v>
      </c>
      <c r="U1462" s="261">
        <f t="shared" si="159"/>
        <v>4</v>
      </c>
      <c r="V1462" s="268">
        <f t="shared" si="160"/>
        <v>73</v>
      </c>
      <c r="W1462" s="261">
        <f t="shared" si="161"/>
        <v>-49</v>
      </c>
      <c r="X1462" s="294" t="s">
        <v>1537</v>
      </c>
      <c r="Y1462" s="294" t="s">
        <v>1537</v>
      </c>
      <c r="Z1462" s="257" t="s">
        <v>1567</v>
      </c>
      <c r="AA1462" s="251">
        <f t="shared" si="80"/>
        <v>13.010267</v>
      </c>
      <c r="AB1462" s="49">
        <v>1.3010267E7</v>
      </c>
      <c r="AC1462" s="49">
        <v>3.4017028E7</v>
      </c>
      <c r="AD1462" s="251">
        <v>0.0</v>
      </c>
      <c r="AE1462" s="266">
        <v>0.0</v>
      </c>
      <c r="AF1462" s="303">
        <f t="shared" si="195"/>
        <v>0.4336755667</v>
      </c>
      <c r="AG1462" s="257"/>
      <c r="AH1462" s="257"/>
      <c r="AI1462" s="259" t="s">
        <v>4258</v>
      </c>
      <c r="AJ1462" s="257"/>
    </row>
    <row r="1463" ht="15.75" customHeight="1">
      <c r="A1463" s="310" t="s">
        <v>3035</v>
      </c>
      <c r="B1463" s="277">
        <f t="shared" si="152"/>
        <v>88.426082</v>
      </c>
      <c r="C1463" s="284">
        <f t="shared" si="193"/>
        <v>2.763315063</v>
      </c>
      <c r="D1463" s="250">
        <f t="shared" si="3"/>
        <v>2.763315063</v>
      </c>
      <c r="E1463" s="251">
        <v>32.0</v>
      </c>
      <c r="F1463" s="251">
        <f t="shared" si="75"/>
        <v>48.795601</v>
      </c>
      <c r="G1463" s="48">
        <f t="shared" si="5"/>
        <v>0.5518236237</v>
      </c>
      <c r="H1463" s="111">
        <f t="shared" si="6"/>
        <v>39.630481</v>
      </c>
      <c r="I1463" s="303">
        <f t="shared" ref="I1463:I1470" si="199">(AE1463/J1463)</f>
        <v>0.4481763763</v>
      </c>
      <c r="J1463" s="49">
        <v>8.8426082E7</v>
      </c>
      <c r="K1463" s="253">
        <v>2018.0</v>
      </c>
      <c r="L1463" s="254" t="s">
        <v>20</v>
      </c>
      <c r="M1463" s="47"/>
      <c r="N1463" s="47"/>
      <c r="O1463" s="47"/>
      <c r="P1463" s="47">
        <v>33.0</v>
      </c>
      <c r="Q1463" s="253">
        <v>47.0</v>
      </c>
      <c r="R1463" s="49">
        <f t="shared" si="158"/>
        <v>40</v>
      </c>
      <c r="S1463" s="253">
        <v>34.0</v>
      </c>
      <c r="T1463" s="49">
        <v>34.0</v>
      </c>
      <c r="U1463" s="261">
        <f t="shared" si="159"/>
        <v>0</v>
      </c>
      <c r="V1463" s="268">
        <f t="shared" si="160"/>
        <v>34</v>
      </c>
      <c r="W1463" s="261">
        <f t="shared" si="161"/>
        <v>6</v>
      </c>
      <c r="X1463" s="294" t="s">
        <v>1558</v>
      </c>
      <c r="Y1463" s="294" t="s">
        <v>1558</v>
      </c>
      <c r="Z1463" s="270" t="s">
        <v>1540</v>
      </c>
      <c r="AA1463" s="251">
        <f t="shared" si="80"/>
        <v>16.030218</v>
      </c>
      <c r="AB1463" s="49">
        <v>1.6030218E7</v>
      </c>
      <c r="AC1463" s="49">
        <v>4.8795601E7</v>
      </c>
      <c r="AD1463" s="251">
        <f t="shared" ref="AD1463:AD1470" si="200">AE1463/1000000</f>
        <v>39.630481</v>
      </c>
      <c r="AE1463" s="266">
        <f>J1463-AC1463</f>
        <v>39630481</v>
      </c>
      <c r="AF1463" s="303">
        <f t="shared" si="195"/>
        <v>0.5009443125</v>
      </c>
      <c r="AG1463" s="257"/>
      <c r="AH1463" s="257"/>
      <c r="AI1463" s="259" t="s">
        <v>3036</v>
      </c>
      <c r="AJ1463" s="257"/>
    </row>
    <row r="1464" ht="15.75" customHeight="1">
      <c r="A1464" s="301" t="s">
        <v>4415</v>
      </c>
      <c r="B1464" s="277">
        <f t="shared" si="152"/>
        <v>31.616877</v>
      </c>
      <c r="C1464" s="284">
        <f t="shared" si="193"/>
        <v>0.9880274063</v>
      </c>
      <c r="D1464" s="250">
        <f t="shared" si="3"/>
        <v>0.9880274063</v>
      </c>
      <c r="E1464" s="251">
        <v>32.0</v>
      </c>
      <c r="F1464" s="251">
        <f t="shared" si="75"/>
        <v>17.839115</v>
      </c>
      <c r="G1464" s="48">
        <f t="shared" si="5"/>
        <v>0.5642276117</v>
      </c>
      <c r="H1464" s="111">
        <f t="shared" si="6"/>
        <v>13.777762</v>
      </c>
      <c r="I1464" s="303">
        <f t="shared" si="199"/>
        <v>0.4357723883</v>
      </c>
      <c r="J1464" s="49">
        <v>3.1616877E7</v>
      </c>
      <c r="K1464" s="253">
        <v>2018.0</v>
      </c>
      <c r="L1464" s="254" t="s">
        <v>20</v>
      </c>
      <c r="M1464" s="47"/>
      <c r="N1464" s="47"/>
      <c r="O1464" s="47"/>
      <c r="P1464" s="47">
        <v>74.0</v>
      </c>
      <c r="Q1464" s="253">
        <v>60.0</v>
      </c>
      <c r="R1464" s="49">
        <f t="shared" si="158"/>
        <v>67</v>
      </c>
      <c r="S1464" s="253">
        <v>75.0</v>
      </c>
      <c r="T1464" s="49">
        <v>74.0</v>
      </c>
      <c r="U1464" s="261">
        <f t="shared" si="159"/>
        <v>1</v>
      </c>
      <c r="V1464" s="268">
        <f t="shared" si="160"/>
        <v>74.5</v>
      </c>
      <c r="W1464" s="261">
        <f t="shared" si="161"/>
        <v>-7.5</v>
      </c>
      <c r="X1464" s="270" t="s">
        <v>1527</v>
      </c>
      <c r="Y1464" s="270" t="s">
        <v>1533</v>
      </c>
      <c r="Z1464" s="270" t="s">
        <v>1540</v>
      </c>
      <c r="AA1464" s="251">
        <f t="shared" si="80"/>
        <v>7.132647</v>
      </c>
      <c r="AB1464" s="49">
        <v>7132647.0</v>
      </c>
      <c r="AC1464" s="49">
        <v>1.7839115E7</v>
      </c>
      <c r="AD1464" s="251">
        <f t="shared" si="200"/>
        <v>13.777762</v>
      </c>
      <c r="AE1464" s="49">
        <v>1.3777762E7</v>
      </c>
      <c r="AF1464" s="303">
        <f t="shared" si="195"/>
        <v>0.2228952188</v>
      </c>
      <c r="AG1464" s="257"/>
      <c r="AH1464" s="257"/>
      <c r="AI1464" s="259" t="s">
        <v>4416</v>
      </c>
      <c r="AJ1464" s="257"/>
    </row>
    <row r="1465" ht="15.75" customHeight="1">
      <c r="A1465" s="310" t="s">
        <v>4328</v>
      </c>
      <c r="B1465" s="277">
        <f t="shared" si="152"/>
        <v>36.34092</v>
      </c>
      <c r="C1465" s="284">
        <f t="shared" si="193"/>
        <v>1.068850588</v>
      </c>
      <c r="D1465" s="250">
        <f t="shared" si="3"/>
        <v>1.068850588</v>
      </c>
      <c r="E1465" s="251">
        <v>34.0</v>
      </c>
      <c r="F1465" s="251">
        <f t="shared" si="75"/>
        <v>12.481384</v>
      </c>
      <c r="G1465" s="48">
        <f t="shared" si="5"/>
        <v>0.3434526148</v>
      </c>
      <c r="H1465" s="111">
        <f t="shared" si="6"/>
        <v>23.859536</v>
      </c>
      <c r="I1465" s="303">
        <f t="shared" si="199"/>
        <v>0.6565473852</v>
      </c>
      <c r="J1465" s="49">
        <v>3.634092E7</v>
      </c>
      <c r="K1465" s="253">
        <v>2018.0</v>
      </c>
      <c r="L1465" s="254" t="s">
        <v>20</v>
      </c>
      <c r="M1465" s="47"/>
      <c r="N1465" s="47"/>
      <c r="O1465" s="47"/>
      <c r="P1465" s="47">
        <v>17.0</v>
      </c>
      <c r="Q1465" s="253">
        <v>39.0</v>
      </c>
      <c r="R1465" s="49">
        <f t="shared" si="158"/>
        <v>28</v>
      </c>
      <c r="S1465" s="253">
        <v>76.0</v>
      </c>
      <c r="T1465" s="49">
        <v>55.0</v>
      </c>
      <c r="U1465" s="261">
        <f t="shared" si="159"/>
        <v>21</v>
      </c>
      <c r="V1465" s="268">
        <f t="shared" si="160"/>
        <v>65.5</v>
      </c>
      <c r="W1465" s="261">
        <f t="shared" si="161"/>
        <v>-37.5</v>
      </c>
      <c r="X1465" s="270" t="s">
        <v>1527</v>
      </c>
      <c r="Y1465" s="270" t="s">
        <v>1528</v>
      </c>
      <c r="Z1465" s="270" t="s">
        <v>1534</v>
      </c>
      <c r="AA1465" s="251">
        <f t="shared" si="80"/>
        <v>5.842609</v>
      </c>
      <c r="AB1465" s="49">
        <v>5842609.0</v>
      </c>
      <c r="AC1465" s="49">
        <v>1.2481384E7</v>
      </c>
      <c r="AD1465" s="251">
        <f t="shared" si="200"/>
        <v>23.859536</v>
      </c>
      <c r="AE1465" s="266">
        <f t="shared" ref="AE1465:AE1466" si="201">J1465-AC1465</f>
        <v>23859536</v>
      </c>
      <c r="AF1465" s="303">
        <f t="shared" si="195"/>
        <v>0.1718414412</v>
      </c>
      <c r="AG1465" s="257"/>
      <c r="AH1465" s="257"/>
      <c r="AI1465" s="259" t="s">
        <v>4329</v>
      </c>
      <c r="AJ1465" s="257"/>
    </row>
    <row r="1466" ht="15.75" customHeight="1">
      <c r="A1466" s="310" t="s">
        <v>4686</v>
      </c>
      <c r="B1466" s="277">
        <f t="shared" si="152"/>
        <v>17.986671</v>
      </c>
      <c r="C1466" s="284">
        <f t="shared" si="193"/>
        <v>0.5290197353</v>
      </c>
      <c r="D1466" s="250">
        <f t="shared" si="3"/>
        <v>0.5290197353</v>
      </c>
      <c r="E1466" s="251">
        <v>34.0</v>
      </c>
      <c r="F1466" s="251">
        <f t="shared" si="75"/>
        <v>17.395521</v>
      </c>
      <c r="G1466" s="48">
        <f t="shared" si="5"/>
        <v>0.9671339961</v>
      </c>
      <c r="H1466" s="111">
        <f t="shared" si="6"/>
        <v>0.59115</v>
      </c>
      <c r="I1466" s="303">
        <f t="shared" si="199"/>
        <v>0.03286600394</v>
      </c>
      <c r="J1466" s="49">
        <v>1.7986671E7</v>
      </c>
      <c r="K1466" s="253">
        <v>2018.0</v>
      </c>
      <c r="L1466" s="254" t="s">
        <v>20</v>
      </c>
      <c r="M1466" s="47"/>
      <c r="N1466" s="47"/>
      <c r="O1466" s="47"/>
      <c r="P1466" s="47">
        <v>80.0</v>
      </c>
      <c r="Q1466" s="253">
        <v>67.0</v>
      </c>
      <c r="R1466" s="49">
        <f t="shared" si="158"/>
        <v>73.5</v>
      </c>
      <c r="S1466" s="253">
        <v>70.0</v>
      </c>
      <c r="T1466" s="49">
        <v>74.0</v>
      </c>
      <c r="U1466" s="261">
        <f t="shared" si="159"/>
        <v>-4</v>
      </c>
      <c r="V1466" s="268">
        <f t="shared" si="160"/>
        <v>72</v>
      </c>
      <c r="W1466" s="261">
        <f t="shared" si="161"/>
        <v>1.5</v>
      </c>
      <c r="X1466" s="270" t="s">
        <v>1527</v>
      </c>
      <c r="Y1466" s="270" t="s">
        <v>1528</v>
      </c>
      <c r="Z1466" s="270" t="s">
        <v>1529</v>
      </c>
      <c r="AA1466" s="251">
        <f t="shared" si="80"/>
        <v>5.765854</v>
      </c>
      <c r="AB1466" s="49">
        <v>5765854.0</v>
      </c>
      <c r="AC1466" s="49">
        <v>1.7395521E7</v>
      </c>
      <c r="AD1466" s="251">
        <f t="shared" si="200"/>
        <v>0.59115</v>
      </c>
      <c r="AE1466" s="266">
        <f t="shared" si="201"/>
        <v>591150</v>
      </c>
      <c r="AF1466" s="303">
        <f t="shared" si="195"/>
        <v>0.1695839412</v>
      </c>
      <c r="AG1466" s="257"/>
      <c r="AH1466" s="257"/>
      <c r="AI1466" s="259" t="s">
        <v>4687</v>
      </c>
      <c r="AJ1466" s="257"/>
    </row>
    <row r="1467" ht="15.75" customHeight="1">
      <c r="A1467" s="301" t="s">
        <v>3132</v>
      </c>
      <c r="B1467" s="277">
        <f t="shared" si="152"/>
        <v>92.66805</v>
      </c>
      <c r="C1467" s="284">
        <f t="shared" si="193"/>
        <v>2.647658571</v>
      </c>
      <c r="D1467" s="250">
        <f t="shared" si="3"/>
        <v>2.647658571</v>
      </c>
      <c r="E1467" s="251">
        <v>35.0</v>
      </c>
      <c r="F1467" s="251">
        <f t="shared" si="75"/>
        <v>46.700633</v>
      </c>
      <c r="G1467" s="48">
        <f t="shared" si="5"/>
        <v>0.5039561424</v>
      </c>
      <c r="H1467" s="111">
        <f t="shared" si="6"/>
        <v>45.967417</v>
      </c>
      <c r="I1467" s="303">
        <f t="shared" si="199"/>
        <v>0.4960438576</v>
      </c>
      <c r="J1467" s="49">
        <v>9.266805E7</v>
      </c>
      <c r="K1467" s="253">
        <v>2018.0</v>
      </c>
      <c r="L1467" s="254" t="s">
        <v>20</v>
      </c>
      <c r="M1467" s="47"/>
      <c r="N1467" s="47"/>
      <c r="O1467" s="47"/>
      <c r="P1467" s="47">
        <v>47.0</v>
      </c>
      <c r="Q1467" s="253">
        <v>53.0</v>
      </c>
      <c r="R1467" s="49">
        <f t="shared" si="158"/>
        <v>50</v>
      </c>
      <c r="S1467" s="253">
        <v>45.0</v>
      </c>
      <c r="T1467" s="49">
        <v>43.0</v>
      </c>
      <c r="U1467" s="261">
        <f t="shared" si="159"/>
        <v>2</v>
      </c>
      <c r="V1467" s="268">
        <f t="shared" si="160"/>
        <v>44</v>
      </c>
      <c r="W1467" s="261">
        <f t="shared" si="161"/>
        <v>6</v>
      </c>
      <c r="X1467" s="270" t="s">
        <v>1558</v>
      </c>
      <c r="Y1467" s="270" t="s">
        <v>1558</v>
      </c>
      <c r="Z1467" s="270" t="s">
        <v>1550</v>
      </c>
      <c r="AA1467" s="251">
        <f t="shared" si="80"/>
        <v>15.802225</v>
      </c>
      <c r="AB1467" s="49">
        <v>1.5802225E7</v>
      </c>
      <c r="AC1467" s="49">
        <v>4.6700633E7</v>
      </c>
      <c r="AD1467" s="251">
        <f t="shared" si="200"/>
        <v>45.967417</v>
      </c>
      <c r="AE1467" s="49">
        <v>4.5967417E7</v>
      </c>
      <c r="AF1467" s="303">
        <f t="shared" si="195"/>
        <v>0.4514921429</v>
      </c>
      <c r="AG1467" s="257"/>
      <c r="AH1467" s="257"/>
      <c r="AI1467" s="259" t="s">
        <v>3133</v>
      </c>
      <c r="AJ1467" s="257"/>
    </row>
    <row r="1468" ht="15.75" customHeight="1">
      <c r="A1468" s="310" t="s">
        <v>3502</v>
      </c>
      <c r="B1468" s="277">
        <f t="shared" si="152"/>
        <v>73.121806</v>
      </c>
      <c r="C1468" s="284">
        <f t="shared" si="193"/>
        <v>2.089194457</v>
      </c>
      <c r="D1468" s="250">
        <f t="shared" si="3"/>
        <v>2.089194457</v>
      </c>
      <c r="E1468" s="251">
        <v>35.0</v>
      </c>
      <c r="F1468" s="251">
        <f t="shared" si="75"/>
        <v>49.931757</v>
      </c>
      <c r="G1468" s="48">
        <f t="shared" si="5"/>
        <v>0.6828572724</v>
      </c>
      <c r="H1468" s="111">
        <f t="shared" si="6"/>
        <v>23.190049</v>
      </c>
      <c r="I1468" s="303">
        <f t="shared" si="199"/>
        <v>0.3171427276</v>
      </c>
      <c r="J1468" s="49">
        <v>7.3121806E7</v>
      </c>
      <c r="K1468" s="253">
        <v>2018.0</v>
      </c>
      <c r="L1468" s="254" t="s">
        <v>20</v>
      </c>
      <c r="M1468" s="47"/>
      <c r="N1468" s="47"/>
      <c r="O1468" s="47"/>
      <c r="P1468" s="47">
        <v>63.0</v>
      </c>
      <c r="Q1468" s="253">
        <v>61.0</v>
      </c>
      <c r="R1468" s="49">
        <f t="shared" si="158"/>
        <v>62</v>
      </c>
      <c r="S1468" s="253">
        <v>67.0</v>
      </c>
      <c r="T1468" s="49">
        <v>70.0</v>
      </c>
      <c r="U1468" s="261">
        <f t="shared" si="159"/>
        <v>-3</v>
      </c>
      <c r="V1468" s="268">
        <f t="shared" si="160"/>
        <v>68.5</v>
      </c>
      <c r="W1468" s="261">
        <f t="shared" si="161"/>
        <v>-6.5</v>
      </c>
      <c r="X1468" s="294" t="s">
        <v>1537</v>
      </c>
      <c r="Y1468" s="294" t="s">
        <v>1537</v>
      </c>
      <c r="Z1468" s="270" t="s">
        <v>1550</v>
      </c>
      <c r="AA1468" s="251">
        <f t="shared" si="80"/>
        <v>19.007566</v>
      </c>
      <c r="AB1468" s="49">
        <v>1.9007566E7</v>
      </c>
      <c r="AC1468" s="49">
        <v>4.9931757E7</v>
      </c>
      <c r="AD1468" s="251">
        <f t="shared" si="200"/>
        <v>23.190049</v>
      </c>
      <c r="AE1468" s="266">
        <f t="shared" ref="AE1468:AE1470" si="202">J1468-AC1468</f>
        <v>23190049</v>
      </c>
      <c r="AF1468" s="303">
        <f t="shared" si="195"/>
        <v>0.5430733143</v>
      </c>
      <c r="AG1468" s="257"/>
      <c r="AH1468" s="257"/>
      <c r="AI1468" s="259" t="s">
        <v>3503</v>
      </c>
      <c r="AJ1468" s="257"/>
    </row>
    <row r="1469" ht="15.75" customHeight="1">
      <c r="A1469" s="310" t="s">
        <v>3621</v>
      </c>
      <c r="B1469" s="277">
        <f t="shared" si="152"/>
        <v>67.033417</v>
      </c>
      <c r="C1469" s="284">
        <f t="shared" si="193"/>
        <v>1.915240486</v>
      </c>
      <c r="D1469" s="250">
        <f t="shared" si="3"/>
        <v>1.915240486</v>
      </c>
      <c r="E1469" s="251">
        <v>35.0</v>
      </c>
      <c r="F1469" s="251">
        <f t="shared" si="75"/>
        <v>45.500164</v>
      </c>
      <c r="G1469" s="48">
        <f t="shared" si="5"/>
        <v>0.678768382</v>
      </c>
      <c r="H1469" s="111">
        <f t="shared" si="6"/>
        <v>21.533253</v>
      </c>
      <c r="I1469" s="303">
        <f t="shared" si="199"/>
        <v>0.321231618</v>
      </c>
      <c r="J1469" s="49">
        <v>6.7033417E7</v>
      </c>
      <c r="K1469" s="253">
        <v>2018.0</v>
      </c>
      <c r="L1469" s="254" t="s">
        <v>20</v>
      </c>
      <c r="M1469" s="47"/>
      <c r="N1469" s="47"/>
      <c r="O1469" s="47"/>
      <c r="P1469" s="47">
        <v>53.0</v>
      </c>
      <c r="Q1469" s="253">
        <v>54.0</v>
      </c>
      <c r="R1469" s="49">
        <f t="shared" si="158"/>
        <v>53.5</v>
      </c>
      <c r="S1469" s="253">
        <v>64.0</v>
      </c>
      <c r="T1469" s="49">
        <v>63.0</v>
      </c>
      <c r="U1469" s="261">
        <f t="shared" si="159"/>
        <v>1</v>
      </c>
      <c r="V1469" s="268">
        <f t="shared" si="160"/>
        <v>63.5</v>
      </c>
      <c r="W1469" s="261">
        <f t="shared" si="161"/>
        <v>-10</v>
      </c>
      <c r="X1469" s="294" t="s">
        <v>1547</v>
      </c>
      <c r="Y1469" s="294" t="s">
        <v>1547</v>
      </c>
      <c r="Z1469" s="270" t="s">
        <v>1534</v>
      </c>
      <c r="AA1469" s="251">
        <f t="shared" si="80"/>
        <v>15.815025</v>
      </c>
      <c r="AB1469" s="49">
        <v>1.5815025E7</v>
      </c>
      <c r="AC1469" s="49">
        <v>4.5500164E7</v>
      </c>
      <c r="AD1469" s="251">
        <f t="shared" si="200"/>
        <v>21.533253</v>
      </c>
      <c r="AE1469" s="266">
        <f t="shared" si="202"/>
        <v>21533253</v>
      </c>
      <c r="AF1469" s="303">
        <f t="shared" si="195"/>
        <v>0.4518578571</v>
      </c>
      <c r="AG1469" s="257"/>
      <c r="AH1469" s="257"/>
      <c r="AI1469" s="259" t="s">
        <v>3622</v>
      </c>
      <c r="AJ1469" s="257"/>
    </row>
    <row r="1470" ht="15.75" customHeight="1">
      <c r="A1470" s="310" t="s">
        <v>3935</v>
      </c>
      <c r="B1470" s="277">
        <f t="shared" si="152"/>
        <v>53.345012</v>
      </c>
      <c r="C1470" s="284">
        <f t="shared" si="193"/>
        <v>1.5241432</v>
      </c>
      <c r="D1470" s="250">
        <f t="shared" si="3"/>
        <v>1.5241432</v>
      </c>
      <c r="E1470" s="251">
        <v>35.0</v>
      </c>
      <c r="F1470" s="251">
        <f t="shared" si="75"/>
        <v>31.445011</v>
      </c>
      <c r="G1470" s="48">
        <f t="shared" si="5"/>
        <v>0.5894648782</v>
      </c>
      <c r="H1470" s="111">
        <f t="shared" si="6"/>
        <v>21.900001</v>
      </c>
      <c r="I1470" s="303">
        <f t="shared" si="199"/>
        <v>0.4105351218</v>
      </c>
      <c r="J1470" s="49">
        <v>5.3345012E7</v>
      </c>
      <c r="K1470" s="253">
        <v>2018.0</v>
      </c>
      <c r="L1470" s="254" t="s">
        <v>20</v>
      </c>
      <c r="M1470" s="47"/>
      <c r="N1470" s="47"/>
      <c r="O1470" s="47"/>
      <c r="P1470" s="47">
        <v>73.0</v>
      </c>
      <c r="Q1470" s="253">
        <v>56.0</v>
      </c>
      <c r="R1470" s="49">
        <f t="shared" si="158"/>
        <v>64.5</v>
      </c>
      <c r="S1470" s="253">
        <v>67.0</v>
      </c>
      <c r="T1470" s="49">
        <v>63.0</v>
      </c>
      <c r="U1470" s="261">
        <f t="shared" si="159"/>
        <v>4</v>
      </c>
      <c r="V1470" s="268">
        <f t="shared" si="160"/>
        <v>65</v>
      </c>
      <c r="W1470" s="261">
        <f t="shared" si="161"/>
        <v>-0.5</v>
      </c>
      <c r="X1470" s="294" t="s">
        <v>1547</v>
      </c>
      <c r="Y1470" s="294" t="s">
        <v>1547</v>
      </c>
      <c r="Z1470" s="270" t="s">
        <v>1529</v>
      </c>
      <c r="AA1470" s="251">
        <f t="shared" si="80"/>
        <v>11.603039</v>
      </c>
      <c r="AB1470" s="49">
        <v>1.1603039E7</v>
      </c>
      <c r="AC1470" s="49">
        <v>3.1445011E7</v>
      </c>
      <c r="AD1470" s="251">
        <f t="shared" si="200"/>
        <v>21.900001</v>
      </c>
      <c r="AE1470" s="266">
        <f t="shared" si="202"/>
        <v>21900001</v>
      </c>
      <c r="AF1470" s="303">
        <f t="shared" si="195"/>
        <v>0.3315154</v>
      </c>
      <c r="AG1470" s="257"/>
      <c r="AH1470" s="257"/>
      <c r="AI1470" s="259" t="s">
        <v>3936</v>
      </c>
      <c r="AJ1470" s="257"/>
    </row>
    <row r="1471" ht="15.75" customHeight="1">
      <c r="A1471" s="310" t="s">
        <v>4892</v>
      </c>
      <c r="B1471" s="277">
        <f t="shared" si="152"/>
        <v>6.115824</v>
      </c>
      <c r="C1471" s="284">
        <f t="shared" si="193"/>
        <v>0.1747378286</v>
      </c>
      <c r="D1471" s="250">
        <f t="shared" si="3"/>
        <v>0.1747378286</v>
      </c>
      <c r="E1471" s="251">
        <v>35.0</v>
      </c>
      <c r="F1471" s="251">
        <f t="shared" si="75"/>
        <v>6.115824</v>
      </c>
      <c r="G1471" s="48">
        <f t="shared" si="5"/>
        <v>1</v>
      </c>
      <c r="H1471" s="111">
        <f t="shared" si="6"/>
        <v>0</v>
      </c>
      <c r="I1471" s="268">
        <v>0.0</v>
      </c>
      <c r="J1471" s="49">
        <v>6115824.0</v>
      </c>
      <c r="K1471" s="253">
        <v>2018.0</v>
      </c>
      <c r="L1471" s="254" t="s">
        <v>20</v>
      </c>
      <c r="M1471" s="47"/>
      <c r="N1471" s="47"/>
      <c r="O1471" s="47"/>
      <c r="P1471" s="47">
        <v>44.0</v>
      </c>
      <c r="Q1471" s="253">
        <v>35.0</v>
      </c>
      <c r="R1471" s="49">
        <f t="shared" si="158"/>
        <v>39.5</v>
      </c>
      <c r="S1471" s="253">
        <v>25.0</v>
      </c>
      <c r="T1471" s="49">
        <v>43.0</v>
      </c>
      <c r="U1471" s="261">
        <f t="shared" si="159"/>
        <v>-18</v>
      </c>
      <c r="V1471" s="268">
        <f t="shared" si="160"/>
        <v>34</v>
      </c>
      <c r="W1471" s="261">
        <f t="shared" si="161"/>
        <v>5.5</v>
      </c>
      <c r="X1471" s="270" t="s">
        <v>1527</v>
      </c>
      <c r="Y1471" s="270" t="s">
        <v>1528</v>
      </c>
      <c r="Z1471" s="270" t="s">
        <v>1540</v>
      </c>
      <c r="AA1471" s="251">
        <f t="shared" si="80"/>
        <v>3.024399</v>
      </c>
      <c r="AB1471" s="49">
        <v>3024399.0</v>
      </c>
      <c r="AC1471" s="49">
        <v>6115824.0</v>
      </c>
      <c r="AD1471" s="251">
        <v>0.0</v>
      </c>
      <c r="AE1471" s="266">
        <v>0.0</v>
      </c>
      <c r="AF1471" s="303">
        <f t="shared" si="195"/>
        <v>0.0864114</v>
      </c>
      <c r="AG1471" s="257"/>
      <c r="AH1471" s="257"/>
      <c r="AI1471" s="259" t="s">
        <v>4893</v>
      </c>
      <c r="AJ1471" s="257"/>
    </row>
    <row r="1472" ht="15.75" customHeight="1">
      <c r="A1472" s="300" t="s">
        <v>1745</v>
      </c>
      <c r="B1472" s="266">
        <f t="shared" si="152"/>
        <v>390.110867</v>
      </c>
      <c r="C1472" s="284">
        <f t="shared" si="193"/>
        <v>10.83641297</v>
      </c>
      <c r="D1472" s="250">
        <f t="shared" si="3"/>
        <v>10.83641297</v>
      </c>
      <c r="E1472" s="251">
        <v>36.0</v>
      </c>
      <c r="F1472" s="251">
        <f t="shared" si="75"/>
        <v>202.110867</v>
      </c>
      <c r="G1472" s="48">
        <f t="shared" si="5"/>
        <v>0.5180857138</v>
      </c>
      <c r="H1472" s="111">
        <f t="shared" si="6"/>
        <v>188</v>
      </c>
      <c r="I1472" s="303">
        <f t="shared" ref="I1472:I1478" si="203">(AE1472/J1472)</f>
        <v>0.4819142862</v>
      </c>
      <c r="J1472" s="49">
        <v>3.90110867E8</v>
      </c>
      <c r="K1472" s="253">
        <v>2018.0</v>
      </c>
      <c r="L1472" s="254" t="s">
        <v>20</v>
      </c>
      <c r="M1472" s="47"/>
      <c r="N1472" s="47"/>
      <c r="O1472" s="47"/>
      <c r="P1472" s="47">
        <v>90.0</v>
      </c>
      <c r="Q1472" s="253">
        <v>88.0</v>
      </c>
      <c r="R1472" s="49">
        <f t="shared" si="158"/>
        <v>89</v>
      </c>
      <c r="S1472" s="253">
        <v>81.0</v>
      </c>
      <c r="T1472" s="49">
        <v>86.0</v>
      </c>
      <c r="U1472" s="261">
        <f t="shared" si="159"/>
        <v>-5</v>
      </c>
      <c r="V1472" s="268">
        <f t="shared" si="160"/>
        <v>83.5</v>
      </c>
      <c r="W1472" s="261">
        <f t="shared" si="161"/>
        <v>5.5</v>
      </c>
      <c r="X1472" s="270" t="s">
        <v>1547</v>
      </c>
      <c r="Y1472" s="270" t="s">
        <v>1547</v>
      </c>
      <c r="Z1472" s="257" t="s">
        <v>1567</v>
      </c>
      <c r="AA1472" s="251">
        <f t="shared" si="80"/>
        <v>42.908051</v>
      </c>
      <c r="AB1472" s="49">
        <v>4.2908051E7</v>
      </c>
      <c r="AC1472" s="49">
        <v>2.02110867E8</v>
      </c>
      <c r="AD1472" s="251">
        <f t="shared" ref="AD1472:AD1478" si="204">AE1472/1000000</f>
        <v>188</v>
      </c>
      <c r="AE1472" s="49">
        <v>1.88E8</v>
      </c>
      <c r="AF1472" s="303">
        <f t="shared" si="195"/>
        <v>1.191890306</v>
      </c>
      <c r="AG1472" s="257"/>
      <c r="AH1472" s="257"/>
      <c r="AI1472" s="264" t="s">
        <v>1530</v>
      </c>
      <c r="AJ1472" s="257"/>
    </row>
    <row r="1473" ht="15.75" customHeight="1">
      <c r="A1473" s="310" t="s">
        <v>2823</v>
      </c>
      <c r="B1473" s="277">
        <f t="shared" si="152"/>
        <v>117.401013</v>
      </c>
      <c r="C1473" s="284">
        <f t="shared" si="193"/>
        <v>3.173000351</v>
      </c>
      <c r="D1473" s="250">
        <f t="shared" si="3"/>
        <v>3.173000351</v>
      </c>
      <c r="E1473" s="251">
        <v>37.0</v>
      </c>
      <c r="F1473" s="251">
        <f t="shared" si="75"/>
        <v>69.001013</v>
      </c>
      <c r="G1473" s="48">
        <f t="shared" si="5"/>
        <v>0.5877377992</v>
      </c>
      <c r="H1473" s="111">
        <f t="shared" si="6"/>
        <v>48.4</v>
      </c>
      <c r="I1473" s="303">
        <f t="shared" si="203"/>
        <v>0.4122622008</v>
      </c>
      <c r="J1473" s="49">
        <v>1.17401013E8</v>
      </c>
      <c r="K1473" s="253">
        <v>2018.0</v>
      </c>
      <c r="L1473" s="254" t="s">
        <v>20</v>
      </c>
      <c r="M1473" s="47"/>
      <c r="N1473" s="47"/>
      <c r="O1473" s="47"/>
      <c r="P1473" s="47">
        <v>84.0</v>
      </c>
      <c r="Q1473" s="253">
        <v>66.0</v>
      </c>
      <c r="R1473" s="49">
        <f t="shared" si="158"/>
        <v>75</v>
      </c>
      <c r="S1473" s="253">
        <v>79.0</v>
      </c>
      <c r="T1473" s="49">
        <v>72.0</v>
      </c>
      <c r="U1473" s="261">
        <f t="shared" si="159"/>
        <v>7</v>
      </c>
      <c r="V1473" s="268">
        <f t="shared" si="160"/>
        <v>75.5</v>
      </c>
      <c r="W1473" s="261">
        <f t="shared" si="161"/>
        <v>-0.5</v>
      </c>
      <c r="X1473" s="294" t="s">
        <v>1558</v>
      </c>
      <c r="Y1473" s="294" t="s">
        <v>1558</v>
      </c>
      <c r="Z1473" s="270" t="s">
        <v>1540</v>
      </c>
      <c r="AA1473" s="251">
        <f t="shared" si="80"/>
        <v>17.005332</v>
      </c>
      <c r="AB1473" s="49">
        <v>1.7005332E7</v>
      </c>
      <c r="AC1473" s="49">
        <v>6.9001013E7</v>
      </c>
      <c r="AD1473" s="251">
        <f t="shared" si="204"/>
        <v>48.4</v>
      </c>
      <c r="AE1473" s="266">
        <f>J1473-AC1473</f>
        <v>48400000</v>
      </c>
      <c r="AF1473" s="303">
        <f t="shared" si="195"/>
        <v>0.4596035676</v>
      </c>
      <c r="AG1473" s="257"/>
      <c r="AH1473" s="257"/>
      <c r="AI1473" s="259" t="s">
        <v>2824</v>
      </c>
      <c r="AJ1473" s="257"/>
    </row>
    <row r="1474" ht="15.75" customHeight="1">
      <c r="A1474" s="301" t="s">
        <v>4316</v>
      </c>
      <c r="B1474" s="277">
        <f t="shared" si="152"/>
        <v>41.206055</v>
      </c>
      <c r="C1474" s="284">
        <f t="shared" si="193"/>
        <v>1.084369868</v>
      </c>
      <c r="D1474" s="250">
        <f t="shared" si="3"/>
        <v>1.084369868</v>
      </c>
      <c r="E1474" s="251">
        <v>38.0</v>
      </c>
      <c r="F1474" s="251">
        <f t="shared" si="75"/>
        <v>21.704844</v>
      </c>
      <c r="G1474" s="48">
        <f t="shared" si="5"/>
        <v>0.5267391892</v>
      </c>
      <c r="H1474" s="111">
        <f t="shared" si="6"/>
        <v>19.501211</v>
      </c>
      <c r="I1474" s="303">
        <f t="shared" si="203"/>
        <v>0.4732608108</v>
      </c>
      <c r="J1474" s="49">
        <v>4.1206055E7</v>
      </c>
      <c r="K1474" s="253">
        <v>2018.0</v>
      </c>
      <c r="L1474" s="254" t="s">
        <v>20</v>
      </c>
      <c r="M1474" s="47"/>
      <c r="N1474" s="47"/>
      <c r="O1474" s="47"/>
      <c r="P1474" s="47">
        <v>81.0</v>
      </c>
      <c r="Q1474" s="253">
        <v>60.0</v>
      </c>
      <c r="R1474" s="49">
        <f t="shared" si="158"/>
        <v>70.5</v>
      </c>
      <c r="S1474" s="253">
        <v>72.0</v>
      </c>
      <c r="T1474" s="49">
        <v>72.0</v>
      </c>
      <c r="U1474" s="261">
        <f t="shared" si="159"/>
        <v>0</v>
      </c>
      <c r="V1474" s="268">
        <f t="shared" si="160"/>
        <v>72</v>
      </c>
      <c r="W1474" s="261">
        <f t="shared" si="161"/>
        <v>-1.5</v>
      </c>
      <c r="X1474" s="270" t="s">
        <v>1425</v>
      </c>
      <c r="Y1474" s="270" t="s">
        <v>1425</v>
      </c>
      <c r="Z1474" s="270" t="s">
        <v>1540</v>
      </c>
      <c r="AA1474" s="251">
        <f t="shared" si="80"/>
        <v>10.202108</v>
      </c>
      <c r="AB1474" s="49">
        <v>1.0202108E7</v>
      </c>
      <c r="AC1474" s="49">
        <v>2.1704844E7</v>
      </c>
      <c r="AD1474" s="251">
        <f t="shared" si="204"/>
        <v>19.501211</v>
      </c>
      <c r="AE1474" s="49">
        <v>1.9501211E7</v>
      </c>
      <c r="AF1474" s="303">
        <f t="shared" si="195"/>
        <v>0.2684765263</v>
      </c>
      <c r="AG1474" s="257"/>
      <c r="AH1474" s="257"/>
      <c r="AI1474" s="259" t="s">
        <v>4317</v>
      </c>
      <c r="AJ1474" s="257"/>
    </row>
    <row r="1475" ht="15.75" customHeight="1">
      <c r="A1475" s="309" t="s">
        <v>2129</v>
      </c>
      <c r="B1475" s="277">
        <f t="shared" si="152"/>
        <v>226.877296</v>
      </c>
      <c r="C1475" s="284">
        <f t="shared" si="193"/>
        <v>5.6719324</v>
      </c>
      <c r="D1475" s="250">
        <f t="shared" si="3"/>
        <v>5.6719324</v>
      </c>
      <c r="E1475" s="251">
        <v>40.0</v>
      </c>
      <c r="F1475" s="251">
        <f t="shared" si="75"/>
        <v>40.442052</v>
      </c>
      <c r="G1475" s="48">
        <f t="shared" si="5"/>
        <v>0.1782551746</v>
      </c>
      <c r="H1475" s="111">
        <f t="shared" si="6"/>
        <v>186.435244</v>
      </c>
      <c r="I1475" s="303">
        <f t="shared" si="203"/>
        <v>0.8217448254</v>
      </c>
      <c r="J1475" s="49">
        <v>2.26877296E8</v>
      </c>
      <c r="K1475" s="253">
        <v>2018.0</v>
      </c>
      <c r="L1475" s="254" t="s">
        <v>20</v>
      </c>
      <c r="M1475" s="47"/>
      <c r="N1475" s="47"/>
      <c r="O1475" s="47"/>
      <c r="P1475" s="47">
        <v>100.0</v>
      </c>
      <c r="Q1475" s="253">
        <v>88.0</v>
      </c>
      <c r="R1475" s="49">
        <f t="shared" si="158"/>
        <v>94</v>
      </c>
      <c r="S1475" s="253">
        <v>88.0</v>
      </c>
      <c r="T1475" s="49">
        <v>82.0</v>
      </c>
      <c r="U1475" s="261">
        <f t="shared" si="159"/>
        <v>6</v>
      </c>
      <c r="V1475" s="268">
        <f t="shared" si="160"/>
        <v>85</v>
      </c>
      <c r="W1475" s="261">
        <f t="shared" si="161"/>
        <v>9</v>
      </c>
      <c r="X1475" s="294" t="s">
        <v>1601</v>
      </c>
      <c r="Y1475" s="294" t="s">
        <v>1601</v>
      </c>
      <c r="Z1475" s="270" t="s">
        <v>1550</v>
      </c>
      <c r="AA1475" s="251">
        <f t="shared" si="80"/>
        <v>11.001961</v>
      </c>
      <c r="AB1475" s="49">
        <v>1.1001961E7</v>
      </c>
      <c r="AC1475" s="49">
        <v>4.0442052E7</v>
      </c>
      <c r="AD1475" s="251">
        <f t="shared" si="204"/>
        <v>186.435244</v>
      </c>
      <c r="AE1475" s="266">
        <f>J1475-AC1475</f>
        <v>186435244</v>
      </c>
      <c r="AF1475" s="303">
        <f t="shared" si="195"/>
        <v>0.275049025</v>
      </c>
      <c r="AG1475" s="257"/>
      <c r="AH1475" s="257"/>
      <c r="AI1475" s="259" t="s">
        <v>2130</v>
      </c>
      <c r="AJ1475" s="257"/>
    </row>
    <row r="1476" ht="15.75" customHeight="1">
      <c r="A1476" s="301" t="s">
        <v>2494</v>
      </c>
      <c r="B1476" s="277">
        <f t="shared" si="152"/>
        <v>15.76746</v>
      </c>
      <c r="C1476" s="249">
        <f>SUM(B1476/E1476)</f>
        <v>0.3941865</v>
      </c>
      <c r="D1476" s="250">
        <f t="shared" si="3"/>
        <v>0.3941865</v>
      </c>
      <c r="E1476" s="251">
        <v>40.0</v>
      </c>
      <c r="F1476" s="251">
        <f t="shared" si="75"/>
        <v>15.76746</v>
      </c>
      <c r="G1476" s="48">
        <f t="shared" si="5"/>
        <v>1</v>
      </c>
      <c r="H1476" s="111">
        <f t="shared" si="6"/>
        <v>0</v>
      </c>
      <c r="I1476" s="303">
        <f t="shared" si="203"/>
        <v>0</v>
      </c>
      <c r="J1476" s="49">
        <v>1.576746E7</v>
      </c>
      <c r="K1476" s="253">
        <v>2018.0</v>
      </c>
      <c r="L1476" s="254" t="s">
        <v>20</v>
      </c>
      <c r="M1476" s="47"/>
      <c r="N1476" s="47"/>
      <c r="O1476" s="47"/>
      <c r="P1476" s="47">
        <v>37.0</v>
      </c>
      <c r="Q1476" s="253">
        <v>43.0</v>
      </c>
      <c r="R1476" s="49">
        <f t="shared" si="158"/>
        <v>40</v>
      </c>
      <c r="S1476" s="253">
        <v>79.0</v>
      </c>
      <c r="T1476" s="49">
        <v>62.0</v>
      </c>
      <c r="U1476" s="261">
        <f t="shared" si="159"/>
        <v>17</v>
      </c>
      <c r="V1476" s="268">
        <f t="shared" si="160"/>
        <v>70.5</v>
      </c>
      <c r="W1476" s="261">
        <f t="shared" si="161"/>
        <v>-30.5</v>
      </c>
      <c r="X1476" s="270" t="s">
        <v>1537</v>
      </c>
      <c r="Y1476" s="270" t="s">
        <v>1537</v>
      </c>
      <c r="Z1476" s="270" t="s">
        <v>1534</v>
      </c>
      <c r="AA1476" s="251">
        <f t="shared" si="80"/>
        <v>6.653777</v>
      </c>
      <c r="AB1476" s="49">
        <v>6653777.0</v>
      </c>
      <c r="AC1476" s="49">
        <v>1.576746E7</v>
      </c>
      <c r="AD1476" s="251">
        <f t="shared" si="204"/>
        <v>0</v>
      </c>
      <c r="AE1476" s="266">
        <v>0.0</v>
      </c>
      <c r="AF1476" s="255" t="s">
        <v>1530</v>
      </c>
      <c r="AG1476" s="257"/>
      <c r="AH1476" s="257"/>
      <c r="AI1476" s="259" t="s">
        <v>2495</v>
      </c>
      <c r="AJ1476" s="257"/>
    </row>
    <row r="1477" ht="15.75" customHeight="1">
      <c r="A1477" s="310" t="s">
        <v>2929</v>
      </c>
      <c r="B1477" s="277">
        <f t="shared" si="152"/>
        <v>119.9279</v>
      </c>
      <c r="C1477" s="284">
        <f t="shared" ref="C1477:C1497" si="205">SUM(J1477/(E1477*1000000))</f>
        <v>2.9981975</v>
      </c>
      <c r="D1477" s="250">
        <f t="shared" si="3"/>
        <v>2.9981975</v>
      </c>
      <c r="E1477" s="251">
        <v>40.0</v>
      </c>
      <c r="F1477" s="251">
        <f t="shared" si="75"/>
        <v>36.343858</v>
      </c>
      <c r="G1477" s="48">
        <f t="shared" si="5"/>
        <v>0.3030475644</v>
      </c>
      <c r="H1477" s="111">
        <f t="shared" si="6"/>
        <v>83.584042</v>
      </c>
      <c r="I1477" s="303">
        <f t="shared" si="203"/>
        <v>0.6969524356</v>
      </c>
      <c r="J1477" s="49">
        <v>1.199279E8</v>
      </c>
      <c r="K1477" s="253">
        <v>2018.0</v>
      </c>
      <c r="L1477" s="254" t="s">
        <v>20</v>
      </c>
      <c r="M1477" s="47"/>
      <c r="N1477" s="47"/>
      <c r="O1477" s="47"/>
      <c r="P1477" s="47">
        <v>56.0</v>
      </c>
      <c r="Q1477" s="253">
        <v>56.0</v>
      </c>
      <c r="R1477" s="49">
        <f t="shared" si="158"/>
        <v>56</v>
      </c>
      <c r="S1477" s="253">
        <v>41.0</v>
      </c>
      <c r="T1477" s="49">
        <v>63.0</v>
      </c>
      <c r="U1477" s="261">
        <f t="shared" si="159"/>
        <v>-22</v>
      </c>
      <c r="V1477" s="268">
        <f t="shared" si="160"/>
        <v>52</v>
      </c>
      <c r="W1477" s="261">
        <f t="shared" si="161"/>
        <v>4</v>
      </c>
      <c r="X1477" s="294" t="s">
        <v>1537</v>
      </c>
      <c r="Y1477" s="294" t="s">
        <v>1537</v>
      </c>
      <c r="Z1477" s="270" t="s">
        <v>1540</v>
      </c>
      <c r="AA1477" s="251">
        <f t="shared" si="80"/>
        <v>13.701452</v>
      </c>
      <c r="AB1477" s="49">
        <v>1.3701452E7</v>
      </c>
      <c r="AC1477" s="49">
        <v>3.6343858E7</v>
      </c>
      <c r="AD1477" s="251">
        <f t="shared" si="204"/>
        <v>83.584042</v>
      </c>
      <c r="AE1477" s="266">
        <f t="shared" ref="AE1477:AE1478" si="206">J1477-AC1477</f>
        <v>83584042</v>
      </c>
      <c r="AF1477" s="303">
        <f t="shared" ref="AF1477:AF1497" si="207">SUM(AA1477/E1477)</f>
        <v>0.3425363</v>
      </c>
      <c r="AG1477" s="257"/>
      <c r="AH1477" s="257"/>
      <c r="AI1477" s="259" t="s">
        <v>2930</v>
      </c>
      <c r="AJ1477" s="257"/>
    </row>
    <row r="1478" ht="15.75" customHeight="1">
      <c r="A1478" s="310" t="s">
        <v>4095</v>
      </c>
      <c r="B1478" s="277">
        <f t="shared" si="152"/>
        <v>52.532317</v>
      </c>
      <c r="C1478" s="284">
        <f t="shared" si="205"/>
        <v>1.313307925</v>
      </c>
      <c r="D1478" s="250">
        <f t="shared" si="3"/>
        <v>1.313307925</v>
      </c>
      <c r="E1478" s="251">
        <v>40.0</v>
      </c>
      <c r="F1478" s="251">
        <f t="shared" si="75"/>
        <v>32.392119</v>
      </c>
      <c r="G1478" s="48">
        <f t="shared" si="5"/>
        <v>0.6166131793</v>
      </c>
      <c r="H1478" s="111">
        <f t="shared" si="6"/>
        <v>20.140198</v>
      </c>
      <c r="I1478" s="303">
        <f t="shared" si="203"/>
        <v>0.3833868207</v>
      </c>
      <c r="J1478" s="49">
        <v>5.2532317E7</v>
      </c>
      <c r="K1478" s="253">
        <v>2018.0</v>
      </c>
      <c r="L1478" s="254" t="s">
        <v>20</v>
      </c>
      <c r="M1478" s="47"/>
      <c r="N1478" s="47"/>
      <c r="O1478" s="47"/>
      <c r="P1478" s="47">
        <v>50.0</v>
      </c>
      <c r="Q1478" s="253">
        <v>52.0</v>
      </c>
      <c r="R1478" s="49">
        <f t="shared" si="158"/>
        <v>51</v>
      </c>
      <c r="S1478" s="253">
        <v>71.0</v>
      </c>
      <c r="T1478" s="49">
        <v>56.0</v>
      </c>
      <c r="U1478" s="261">
        <f t="shared" si="159"/>
        <v>15</v>
      </c>
      <c r="V1478" s="268">
        <f t="shared" si="160"/>
        <v>63.5</v>
      </c>
      <c r="W1478" s="261">
        <f t="shared" si="161"/>
        <v>-12.5</v>
      </c>
      <c r="X1478" s="294" t="s">
        <v>1558</v>
      </c>
      <c r="Y1478" s="294" t="s">
        <v>1558</v>
      </c>
      <c r="Z1478" s="270" t="s">
        <v>1540</v>
      </c>
      <c r="AA1478" s="251">
        <f t="shared" si="80"/>
        <v>12.103043</v>
      </c>
      <c r="AB1478" s="49">
        <v>1.2103043E7</v>
      </c>
      <c r="AC1478" s="49">
        <v>3.2392119E7</v>
      </c>
      <c r="AD1478" s="251">
        <f t="shared" si="204"/>
        <v>20.140198</v>
      </c>
      <c r="AE1478" s="266">
        <f t="shared" si="206"/>
        <v>20140198</v>
      </c>
      <c r="AF1478" s="303">
        <f t="shared" si="207"/>
        <v>0.302576075</v>
      </c>
      <c r="AG1478" s="257"/>
      <c r="AH1478" s="257"/>
      <c r="AI1478" s="259" t="s">
        <v>4096</v>
      </c>
      <c r="AJ1478" s="257"/>
    </row>
    <row r="1479" ht="15.75" customHeight="1">
      <c r="A1479" s="310" t="s">
        <v>4519</v>
      </c>
      <c r="B1479" s="277">
        <f t="shared" si="152"/>
        <v>32.732301</v>
      </c>
      <c r="C1479" s="284">
        <f t="shared" si="205"/>
        <v>0.818307525</v>
      </c>
      <c r="D1479" s="250">
        <f t="shared" si="3"/>
        <v>0.818307525</v>
      </c>
      <c r="E1479" s="251">
        <v>40.0</v>
      </c>
      <c r="F1479" s="251">
        <f t="shared" si="75"/>
        <v>32.732301</v>
      </c>
      <c r="G1479" s="48">
        <f t="shared" si="5"/>
        <v>1</v>
      </c>
      <c r="H1479" s="111">
        <f t="shared" si="6"/>
        <v>0</v>
      </c>
      <c r="I1479" s="268">
        <v>0.0</v>
      </c>
      <c r="J1479" s="49">
        <v>3.2732301E7</v>
      </c>
      <c r="K1479" s="253">
        <v>2018.0</v>
      </c>
      <c r="L1479" s="254" t="s">
        <v>20</v>
      </c>
      <c r="M1479" s="47"/>
      <c r="N1479" s="47"/>
      <c r="O1479" s="47"/>
      <c r="P1479" s="47">
        <v>87.0</v>
      </c>
      <c r="Q1479" s="253">
        <v>79.0</v>
      </c>
      <c r="R1479" s="49">
        <f t="shared" si="158"/>
        <v>83</v>
      </c>
      <c r="S1479" s="253">
        <v>66.0</v>
      </c>
      <c r="T1479" s="49">
        <v>72.0</v>
      </c>
      <c r="U1479" s="261">
        <f t="shared" si="159"/>
        <v>-6</v>
      </c>
      <c r="V1479" s="268">
        <f t="shared" si="160"/>
        <v>69</v>
      </c>
      <c r="W1479" s="261">
        <f t="shared" si="161"/>
        <v>14</v>
      </c>
      <c r="X1479" s="270" t="s">
        <v>1527</v>
      </c>
      <c r="Y1479" s="270" t="s">
        <v>1528</v>
      </c>
      <c r="Z1479" s="270" t="s">
        <v>1534</v>
      </c>
      <c r="AA1479" s="251">
        <f t="shared" si="80"/>
        <v>11.071584</v>
      </c>
      <c r="AB1479" s="49">
        <v>1.1071584E7</v>
      </c>
      <c r="AC1479" s="49">
        <v>3.2732301E7</v>
      </c>
      <c r="AD1479" s="251">
        <v>0.0</v>
      </c>
      <c r="AE1479" s="266">
        <v>0.0</v>
      </c>
      <c r="AF1479" s="303">
        <f t="shared" si="207"/>
        <v>0.2767896</v>
      </c>
      <c r="AG1479" s="257"/>
      <c r="AH1479" s="257"/>
      <c r="AI1479" s="259" t="s">
        <v>4520</v>
      </c>
      <c r="AJ1479" s="257"/>
    </row>
    <row r="1480" ht="15.75" customHeight="1">
      <c r="A1480" s="310" t="s">
        <v>4834</v>
      </c>
      <c r="B1480" s="277">
        <f t="shared" si="152"/>
        <v>11.389229</v>
      </c>
      <c r="C1480" s="284">
        <f t="shared" si="205"/>
        <v>0.284730725</v>
      </c>
      <c r="D1480" s="250">
        <f t="shared" si="3"/>
        <v>0.284730725</v>
      </c>
      <c r="E1480" s="251">
        <v>40.0</v>
      </c>
      <c r="F1480" s="251">
        <f t="shared" si="75"/>
        <v>11.389229</v>
      </c>
      <c r="G1480" s="48">
        <f t="shared" si="5"/>
        <v>1</v>
      </c>
      <c r="H1480" s="111">
        <f t="shared" si="6"/>
        <v>0</v>
      </c>
      <c r="I1480" s="268">
        <v>0.0</v>
      </c>
      <c r="J1480" s="49">
        <v>1.1389229E7</v>
      </c>
      <c r="K1480" s="253">
        <v>2018.0</v>
      </c>
      <c r="L1480" s="254" t="s">
        <v>20</v>
      </c>
      <c r="M1480" s="47"/>
      <c r="N1480" s="47"/>
      <c r="O1480" s="47"/>
      <c r="P1480" s="47">
        <v>21.0</v>
      </c>
      <c r="Q1480" s="253">
        <v>27.0</v>
      </c>
      <c r="R1480" s="49">
        <f t="shared" si="158"/>
        <v>24</v>
      </c>
      <c r="S1480" s="253">
        <v>51.0</v>
      </c>
      <c r="T1480" s="49">
        <v>47.0</v>
      </c>
      <c r="U1480" s="261">
        <f t="shared" si="159"/>
        <v>4</v>
      </c>
      <c r="V1480" s="268">
        <f t="shared" si="160"/>
        <v>49</v>
      </c>
      <c r="W1480" s="261">
        <f t="shared" si="161"/>
        <v>-25</v>
      </c>
      <c r="X1480" s="270" t="s">
        <v>1543</v>
      </c>
      <c r="Y1480" s="294" t="s">
        <v>1555</v>
      </c>
      <c r="Z1480" s="270" t="s">
        <v>1540</v>
      </c>
      <c r="AA1480" s="251">
        <f t="shared" si="80"/>
        <v>9.532425</v>
      </c>
      <c r="AB1480" s="49">
        <v>9532425.0</v>
      </c>
      <c r="AC1480" s="49">
        <v>1.1389229E7</v>
      </c>
      <c r="AD1480" s="251">
        <v>0.0</v>
      </c>
      <c r="AE1480" s="266">
        <v>0.0</v>
      </c>
      <c r="AF1480" s="303">
        <f t="shared" si="207"/>
        <v>0.238310625</v>
      </c>
      <c r="AG1480" s="257"/>
      <c r="AH1480" s="257"/>
      <c r="AI1480" s="259" t="s">
        <v>4835</v>
      </c>
      <c r="AJ1480" s="257"/>
    </row>
    <row r="1481" ht="15.75" customHeight="1">
      <c r="A1481" s="301" t="s">
        <v>2847</v>
      </c>
      <c r="B1481" s="277">
        <f t="shared" si="152"/>
        <v>131.457147</v>
      </c>
      <c r="C1481" s="284">
        <f t="shared" si="205"/>
        <v>3.129932071</v>
      </c>
      <c r="D1481" s="250">
        <f t="shared" si="3"/>
        <v>3.129932071</v>
      </c>
      <c r="E1481" s="251">
        <v>42.0</v>
      </c>
      <c r="F1481" s="251">
        <f t="shared" si="75"/>
        <v>68.549695</v>
      </c>
      <c r="G1481" s="48">
        <f t="shared" si="5"/>
        <v>0.5214603889</v>
      </c>
      <c r="H1481" s="111">
        <f t="shared" si="6"/>
        <v>62.907452</v>
      </c>
      <c r="I1481" s="303">
        <f t="shared" ref="I1481:I1484" si="208">(AE1481/J1481)</f>
        <v>0.4785396111</v>
      </c>
      <c r="J1481" s="49">
        <v>1.31457147E8</v>
      </c>
      <c r="K1481" s="253">
        <v>2018.0</v>
      </c>
      <c r="L1481" s="254" t="s">
        <v>20</v>
      </c>
      <c r="M1481" s="47"/>
      <c r="N1481" s="47"/>
      <c r="O1481" s="47"/>
      <c r="P1481" s="47">
        <v>67.0</v>
      </c>
      <c r="Q1481" s="253">
        <v>57.0</v>
      </c>
      <c r="R1481" s="49">
        <f t="shared" si="158"/>
        <v>62</v>
      </c>
      <c r="S1481" s="253">
        <v>46.0</v>
      </c>
      <c r="T1481" s="49">
        <v>60.0</v>
      </c>
      <c r="U1481" s="261">
        <f t="shared" si="159"/>
        <v>-14</v>
      </c>
      <c r="V1481" s="268">
        <f t="shared" si="160"/>
        <v>53</v>
      </c>
      <c r="W1481" s="261">
        <f t="shared" si="161"/>
        <v>9</v>
      </c>
      <c r="X1481" s="270" t="s">
        <v>2473</v>
      </c>
      <c r="Y1481" s="270" t="s">
        <v>2473</v>
      </c>
      <c r="Z1481" s="270" t="s">
        <v>1534</v>
      </c>
      <c r="AA1481" s="251">
        <f t="shared" si="80"/>
        <v>26.60802</v>
      </c>
      <c r="AB1481" s="49">
        <v>2.660802E7</v>
      </c>
      <c r="AC1481" s="49">
        <v>6.8549695E7</v>
      </c>
      <c r="AD1481" s="251">
        <f t="shared" ref="AD1481:AD1484" si="209">AE1481/1000000</f>
        <v>62.907452</v>
      </c>
      <c r="AE1481" s="49">
        <v>6.2907452E7</v>
      </c>
      <c r="AF1481" s="303">
        <f t="shared" si="207"/>
        <v>0.6335242857</v>
      </c>
      <c r="AG1481" s="257"/>
      <c r="AH1481" s="257"/>
      <c r="AI1481" s="259" t="s">
        <v>2848</v>
      </c>
      <c r="AJ1481" s="257"/>
    </row>
    <row r="1482" ht="15.75" customHeight="1">
      <c r="A1482" s="301" t="s">
        <v>3712</v>
      </c>
      <c r="B1482" s="277">
        <f t="shared" si="152"/>
        <v>74.221555</v>
      </c>
      <c r="C1482" s="284">
        <f t="shared" si="205"/>
        <v>1.767179881</v>
      </c>
      <c r="D1482" s="250">
        <f t="shared" si="3"/>
        <v>1.767179881</v>
      </c>
      <c r="E1482" s="251">
        <v>42.0</v>
      </c>
      <c r="F1482" s="251">
        <f t="shared" si="75"/>
        <v>41.990165</v>
      </c>
      <c r="G1482" s="48">
        <f t="shared" si="5"/>
        <v>0.5657408417</v>
      </c>
      <c r="H1482" s="111">
        <f t="shared" si="6"/>
        <v>32.23139</v>
      </c>
      <c r="I1482" s="303">
        <f t="shared" si="208"/>
        <v>0.4342591583</v>
      </c>
      <c r="J1482" s="49">
        <v>7.4221555E7</v>
      </c>
      <c r="K1482" s="253">
        <v>2018.0</v>
      </c>
      <c r="L1482" s="254" t="s">
        <v>20</v>
      </c>
      <c r="M1482" s="47"/>
      <c r="N1482" s="47"/>
      <c r="O1482" s="47"/>
      <c r="P1482" s="47">
        <v>90.0</v>
      </c>
      <c r="Q1482" s="253">
        <v>84.0</v>
      </c>
      <c r="R1482" s="49">
        <f t="shared" si="158"/>
        <v>87</v>
      </c>
      <c r="S1482" s="253">
        <v>63.0</v>
      </c>
      <c r="T1482" s="49">
        <v>71.0</v>
      </c>
      <c r="U1482" s="261">
        <f t="shared" si="159"/>
        <v>-8</v>
      </c>
      <c r="V1482" s="268">
        <f t="shared" si="160"/>
        <v>67</v>
      </c>
      <c r="W1482" s="261">
        <f t="shared" si="161"/>
        <v>20</v>
      </c>
      <c r="X1482" s="270" t="s">
        <v>3713</v>
      </c>
      <c r="Y1482" s="270" t="s">
        <v>3714</v>
      </c>
      <c r="Z1482" s="270" t="s">
        <v>1534</v>
      </c>
      <c r="AA1482" s="251">
        <f t="shared" si="80"/>
        <v>12.361307</v>
      </c>
      <c r="AB1482" s="49">
        <v>1.2361307E7</v>
      </c>
      <c r="AC1482" s="49">
        <v>4.1990165E7</v>
      </c>
      <c r="AD1482" s="251">
        <f t="shared" si="209"/>
        <v>32.23139</v>
      </c>
      <c r="AE1482" s="49">
        <v>3.223139E7</v>
      </c>
      <c r="AF1482" s="303">
        <f t="shared" si="207"/>
        <v>0.2943168333</v>
      </c>
      <c r="AG1482" s="257"/>
      <c r="AH1482" s="257"/>
      <c r="AI1482" s="259" t="s">
        <v>3715</v>
      </c>
      <c r="AJ1482" s="257"/>
    </row>
    <row r="1483" ht="15.75" customHeight="1">
      <c r="A1483" s="301" t="s">
        <v>4502</v>
      </c>
      <c r="B1483" s="277">
        <f t="shared" si="152"/>
        <v>35.510922</v>
      </c>
      <c r="C1483" s="284">
        <f t="shared" si="205"/>
        <v>0.8454981429</v>
      </c>
      <c r="D1483" s="250">
        <f t="shared" si="3"/>
        <v>0.8454981429</v>
      </c>
      <c r="E1483" s="251">
        <v>42.0</v>
      </c>
      <c r="F1483" s="251">
        <f t="shared" si="75"/>
        <v>28.410922</v>
      </c>
      <c r="G1483" s="48">
        <f t="shared" si="5"/>
        <v>0.8000615135</v>
      </c>
      <c r="H1483" s="111">
        <f t="shared" si="6"/>
        <v>7.1</v>
      </c>
      <c r="I1483" s="303">
        <f t="shared" si="208"/>
        <v>0.1999384865</v>
      </c>
      <c r="J1483" s="49">
        <v>3.5510922E7</v>
      </c>
      <c r="K1483" s="253">
        <v>2018.0</v>
      </c>
      <c r="L1483" s="254" t="s">
        <v>20</v>
      </c>
      <c r="M1483" s="47"/>
      <c r="N1483" s="47"/>
      <c r="O1483" s="47"/>
      <c r="P1483" s="47">
        <v>8.0</v>
      </c>
      <c r="Q1483" s="253">
        <v>24.0</v>
      </c>
      <c r="R1483" s="49">
        <f t="shared" si="158"/>
        <v>16</v>
      </c>
      <c r="S1483" s="253">
        <v>28.0</v>
      </c>
      <c r="T1483" s="49">
        <v>15.0</v>
      </c>
      <c r="U1483" s="261">
        <f t="shared" si="159"/>
        <v>13</v>
      </c>
      <c r="V1483" s="268">
        <f t="shared" si="160"/>
        <v>21.5</v>
      </c>
      <c r="W1483" s="261">
        <f t="shared" si="161"/>
        <v>-5.5</v>
      </c>
      <c r="X1483" s="270" t="s">
        <v>1558</v>
      </c>
      <c r="Y1483" s="270" t="s">
        <v>1558</v>
      </c>
      <c r="Z1483" s="270" t="s">
        <v>1534</v>
      </c>
      <c r="AA1483" s="251">
        <f t="shared" si="80"/>
        <v>7.411522</v>
      </c>
      <c r="AB1483" s="49">
        <v>7411522.0</v>
      </c>
      <c r="AC1483" s="49">
        <v>2.8410922E7</v>
      </c>
      <c r="AD1483" s="251">
        <f t="shared" si="209"/>
        <v>7.1</v>
      </c>
      <c r="AE1483" s="49">
        <v>7100000.0</v>
      </c>
      <c r="AF1483" s="303">
        <f t="shared" si="207"/>
        <v>0.1764648095</v>
      </c>
      <c r="AG1483" s="257"/>
      <c r="AH1483" s="257"/>
      <c r="AI1483" s="259" t="s">
        <v>4503</v>
      </c>
      <c r="AJ1483" s="257"/>
    </row>
    <row r="1484" ht="15.75" customHeight="1">
      <c r="A1484" s="301" t="s">
        <v>4528</v>
      </c>
      <c r="B1484" s="277">
        <f t="shared" si="152"/>
        <v>34.102191</v>
      </c>
      <c r="C1484" s="284">
        <f t="shared" si="205"/>
        <v>0.7930742093</v>
      </c>
      <c r="D1484" s="250">
        <f t="shared" si="3"/>
        <v>0.7930742093</v>
      </c>
      <c r="E1484" s="251">
        <v>43.0</v>
      </c>
      <c r="F1484" s="251">
        <f t="shared" si="75"/>
        <v>14.841338</v>
      </c>
      <c r="G1484" s="48">
        <f t="shared" si="5"/>
        <v>0.4352018907</v>
      </c>
      <c r="H1484" s="111">
        <f t="shared" si="6"/>
        <v>19.260853</v>
      </c>
      <c r="I1484" s="303">
        <f t="shared" si="208"/>
        <v>0.5647981093</v>
      </c>
      <c r="J1484" s="49">
        <v>3.4102191E7</v>
      </c>
      <c r="K1484" s="253">
        <v>2018.0</v>
      </c>
      <c r="L1484" s="254" t="s">
        <v>20</v>
      </c>
      <c r="M1484" s="47"/>
      <c r="N1484" s="47"/>
      <c r="O1484" s="47"/>
      <c r="P1484" s="47">
        <v>41.0</v>
      </c>
      <c r="Q1484" s="253">
        <v>43.0</v>
      </c>
      <c r="R1484" s="49">
        <f t="shared" si="158"/>
        <v>42</v>
      </c>
      <c r="S1484" s="253">
        <v>42.0</v>
      </c>
      <c r="T1484" s="49">
        <v>51.0</v>
      </c>
      <c r="U1484" s="261">
        <f t="shared" si="159"/>
        <v>-9</v>
      </c>
      <c r="V1484" s="268">
        <f t="shared" si="160"/>
        <v>46.5</v>
      </c>
      <c r="W1484" s="261">
        <f t="shared" si="161"/>
        <v>-4.5</v>
      </c>
      <c r="X1484" s="270" t="s">
        <v>3713</v>
      </c>
      <c r="Y1484" s="270" t="s">
        <v>3714</v>
      </c>
      <c r="Z1484" s="270" t="s">
        <v>1550</v>
      </c>
      <c r="AA1484" s="251">
        <f t="shared" si="80"/>
        <v>7.810112</v>
      </c>
      <c r="AB1484" s="49">
        <v>7810112.0</v>
      </c>
      <c r="AC1484" s="49">
        <v>1.4841338E7</v>
      </c>
      <c r="AD1484" s="251">
        <f t="shared" si="209"/>
        <v>19.260853</v>
      </c>
      <c r="AE1484" s="49">
        <v>1.9260853E7</v>
      </c>
      <c r="AF1484" s="303">
        <f t="shared" si="207"/>
        <v>0.1816305116</v>
      </c>
      <c r="AG1484" s="257"/>
      <c r="AH1484" s="257"/>
      <c r="AI1484" s="259" t="s">
        <v>4529</v>
      </c>
      <c r="AJ1484" s="257"/>
    </row>
    <row r="1485" ht="15.75" customHeight="1">
      <c r="A1485" s="301" t="s">
        <v>4618</v>
      </c>
      <c r="B1485" s="277">
        <f t="shared" si="152"/>
        <v>29.819114</v>
      </c>
      <c r="C1485" s="284">
        <f t="shared" si="205"/>
        <v>0.6626469778</v>
      </c>
      <c r="D1485" s="250">
        <f t="shared" si="3"/>
        <v>0.6626469778</v>
      </c>
      <c r="E1485" s="251">
        <v>45.0</v>
      </c>
      <c r="F1485" s="251">
        <f t="shared" si="75"/>
        <v>29.819114</v>
      </c>
      <c r="G1485" s="48">
        <f t="shared" si="5"/>
        <v>1</v>
      </c>
      <c r="H1485" s="111">
        <f t="shared" si="6"/>
        <v>0</v>
      </c>
      <c r="I1485" s="268">
        <v>0.0</v>
      </c>
      <c r="J1485" s="49">
        <v>2.9819114E7</v>
      </c>
      <c r="K1485" s="253">
        <v>2018.0</v>
      </c>
      <c r="L1485" s="254" t="s">
        <v>20</v>
      </c>
      <c r="M1485" s="47"/>
      <c r="N1485" s="47"/>
      <c r="O1485" s="47"/>
      <c r="P1485" s="47">
        <v>71.0</v>
      </c>
      <c r="Q1485" s="253">
        <v>65.0</v>
      </c>
      <c r="R1485" s="49">
        <f t="shared" si="158"/>
        <v>68</v>
      </c>
      <c r="S1485" s="253">
        <v>72.0</v>
      </c>
      <c r="T1485" s="49">
        <v>71.0</v>
      </c>
      <c r="U1485" s="261">
        <f t="shared" si="159"/>
        <v>1</v>
      </c>
      <c r="V1485" s="268">
        <f t="shared" si="160"/>
        <v>71.5</v>
      </c>
      <c r="W1485" s="261">
        <f t="shared" si="161"/>
        <v>-3.5</v>
      </c>
      <c r="X1485" s="270" t="s">
        <v>1547</v>
      </c>
      <c r="Y1485" s="270" t="s">
        <v>1547</v>
      </c>
      <c r="Z1485" s="270" t="s">
        <v>1540</v>
      </c>
      <c r="AA1485" s="251">
        <f t="shared" si="80"/>
        <v>10.110739</v>
      </c>
      <c r="AB1485" s="49">
        <v>1.0110739E7</v>
      </c>
      <c r="AC1485" s="49">
        <v>2.9819114E7</v>
      </c>
      <c r="AD1485" s="251">
        <v>0.0</v>
      </c>
      <c r="AE1485" s="266">
        <v>0.0</v>
      </c>
      <c r="AF1485" s="303">
        <f t="shared" si="207"/>
        <v>0.2246830889</v>
      </c>
      <c r="AG1485" s="257"/>
      <c r="AH1485" s="257"/>
      <c r="AI1485" s="259" t="s">
        <v>4619</v>
      </c>
      <c r="AJ1485" s="257"/>
    </row>
    <row r="1486" ht="15.75" customHeight="1">
      <c r="A1486" s="301" t="s">
        <v>3879</v>
      </c>
      <c r="B1486" s="277">
        <f t="shared" si="152"/>
        <v>75.94486</v>
      </c>
      <c r="C1486" s="284">
        <f t="shared" si="205"/>
        <v>1.582184583</v>
      </c>
      <c r="D1486" s="250">
        <f t="shared" si="3"/>
        <v>1.582184583</v>
      </c>
      <c r="E1486" s="251">
        <v>48.0</v>
      </c>
      <c r="F1486" s="251">
        <f t="shared" si="75"/>
        <v>66.220028</v>
      </c>
      <c r="G1486" s="48">
        <f t="shared" si="5"/>
        <v>0.8719487797</v>
      </c>
      <c r="H1486" s="111">
        <f t="shared" si="6"/>
        <v>9.724832</v>
      </c>
      <c r="I1486" s="303">
        <f t="shared" ref="I1486:I1511" si="210">(AE1486/J1486)</f>
        <v>0.1280512203</v>
      </c>
      <c r="J1486" s="49">
        <v>7.594486E7</v>
      </c>
      <c r="K1486" s="253">
        <v>2018.0</v>
      </c>
      <c r="L1486" s="254" t="s">
        <v>20</v>
      </c>
      <c r="M1486" s="47"/>
      <c r="N1486" s="47"/>
      <c r="O1486" s="47"/>
      <c r="P1486" s="47">
        <v>82.0</v>
      </c>
      <c r="Q1486" s="253">
        <v>57.0</v>
      </c>
      <c r="R1486" s="49">
        <f t="shared" si="158"/>
        <v>69.5</v>
      </c>
      <c r="S1486" s="253">
        <v>79.0</v>
      </c>
      <c r="T1486" s="49">
        <v>70.0</v>
      </c>
      <c r="U1486" s="261">
        <f t="shared" si="159"/>
        <v>9</v>
      </c>
      <c r="V1486" s="268">
        <f t="shared" si="160"/>
        <v>74.5</v>
      </c>
      <c r="W1486" s="261">
        <f t="shared" si="161"/>
        <v>-5</v>
      </c>
      <c r="X1486" s="270" t="s">
        <v>1558</v>
      </c>
      <c r="Y1486" s="270" t="s">
        <v>1558</v>
      </c>
      <c r="Z1486" s="270" t="s">
        <v>1529</v>
      </c>
      <c r="AA1486" s="251">
        <f t="shared" si="80"/>
        <v>14.504315</v>
      </c>
      <c r="AB1486" s="49">
        <v>1.4504315E7</v>
      </c>
      <c r="AC1486" s="49">
        <v>6.6220028E7</v>
      </c>
      <c r="AD1486" s="251">
        <f t="shared" ref="AD1486:AD1511" si="211">AE1486/1000000</f>
        <v>9.724832</v>
      </c>
      <c r="AE1486" s="49">
        <v>9724832.0</v>
      </c>
      <c r="AF1486" s="303">
        <f t="shared" si="207"/>
        <v>0.3021732292</v>
      </c>
      <c r="AG1486" s="257"/>
      <c r="AH1486" s="257"/>
      <c r="AI1486" s="259" t="s">
        <v>3880</v>
      </c>
      <c r="AJ1486" s="257"/>
    </row>
    <row r="1487" ht="15.75" customHeight="1">
      <c r="A1487" s="309" t="s">
        <v>709</v>
      </c>
      <c r="B1487" s="266">
        <f t="shared" si="152"/>
        <v>351.218191</v>
      </c>
      <c r="C1487" s="284">
        <f t="shared" si="205"/>
        <v>7.02436382</v>
      </c>
      <c r="D1487" s="250">
        <f t="shared" si="3"/>
        <v>7.02436382</v>
      </c>
      <c r="E1487" s="251">
        <v>50.0</v>
      </c>
      <c r="F1487" s="251">
        <f t="shared" si="75"/>
        <v>115.234093</v>
      </c>
      <c r="G1487" s="48">
        <f t="shared" si="5"/>
        <v>0.3280983046</v>
      </c>
      <c r="H1487" s="111">
        <f t="shared" si="6"/>
        <v>235.984098</v>
      </c>
      <c r="I1487" s="303">
        <f t="shared" si="210"/>
        <v>0.6719016954</v>
      </c>
      <c r="J1487" s="49">
        <v>3.51218191E8</v>
      </c>
      <c r="K1487" s="253">
        <v>2018.0</v>
      </c>
      <c r="L1487" s="254" t="s">
        <v>20</v>
      </c>
      <c r="M1487" s="47"/>
      <c r="N1487" s="47"/>
      <c r="O1487" s="47"/>
      <c r="P1487" s="47">
        <v>64.0</v>
      </c>
      <c r="Q1487" s="253">
        <v>51.0</v>
      </c>
      <c r="R1487" s="49">
        <f t="shared" si="158"/>
        <v>57.5</v>
      </c>
      <c r="S1487" s="253">
        <v>58.0</v>
      </c>
      <c r="T1487" s="49">
        <v>65.0</v>
      </c>
      <c r="U1487" s="261">
        <f t="shared" si="159"/>
        <v>-7</v>
      </c>
      <c r="V1487" s="268">
        <f t="shared" si="160"/>
        <v>61.5</v>
      </c>
      <c r="W1487" s="261">
        <f t="shared" si="161"/>
        <v>-4</v>
      </c>
      <c r="X1487" s="294" t="s">
        <v>1601</v>
      </c>
      <c r="Y1487" s="294" t="s">
        <v>1601</v>
      </c>
      <c r="Z1487" s="270" t="s">
        <v>1534</v>
      </c>
      <c r="AA1487" s="251">
        <f t="shared" si="80"/>
        <v>25.010928</v>
      </c>
      <c r="AB1487" s="49">
        <v>2.5010928E7</v>
      </c>
      <c r="AC1487" s="49">
        <v>1.15234093E8</v>
      </c>
      <c r="AD1487" s="251">
        <f t="shared" si="211"/>
        <v>235.984098</v>
      </c>
      <c r="AE1487" s="266">
        <f t="shared" ref="AE1487:AE1488" si="212">J1487-AC1487</f>
        <v>235984098</v>
      </c>
      <c r="AF1487" s="303">
        <f t="shared" si="207"/>
        <v>0.50021856</v>
      </c>
      <c r="AG1487" s="257"/>
      <c r="AH1487" s="257"/>
      <c r="AI1487" s="259" t="s">
        <v>1963</v>
      </c>
      <c r="AJ1487" s="257"/>
    </row>
    <row r="1488" ht="15.75" customHeight="1">
      <c r="A1488" s="301" t="s">
        <v>2631</v>
      </c>
      <c r="B1488" s="277">
        <f t="shared" si="152"/>
        <v>177.670352</v>
      </c>
      <c r="C1488" s="284">
        <f t="shared" si="205"/>
        <v>3.55340704</v>
      </c>
      <c r="D1488" s="250">
        <f t="shared" si="3"/>
        <v>3.55340704</v>
      </c>
      <c r="E1488" s="251">
        <v>50.0</v>
      </c>
      <c r="F1488" s="111"/>
      <c r="G1488" s="48">
        <f t="shared" si="5"/>
        <v>0</v>
      </c>
      <c r="H1488" s="111">
        <f t="shared" si="6"/>
        <v>95.766894</v>
      </c>
      <c r="I1488" s="303">
        <f t="shared" si="210"/>
        <v>0.539014489</v>
      </c>
      <c r="J1488" s="49">
        <v>1.77670352E8</v>
      </c>
      <c r="K1488" s="253">
        <v>2018.0</v>
      </c>
      <c r="L1488" s="254" t="s">
        <v>20</v>
      </c>
      <c r="M1488" s="47"/>
      <c r="N1488" s="47"/>
      <c r="O1488" s="47"/>
      <c r="P1488" s="47">
        <v>87.0</v>
      </c>
      <c r="Q1488" s="253">
        <v>83.0</v>
      </c>
      <c r="R1488" s="49">
        <f t="shared" si="158"/>
        <v>85</v>
      </c>
      <c r="S1488" s="253">
        <v>72.0</v>
      </c>
      <c r="T1488" s="49">
        <v>69.0</v>
      </c>
      <c r="U1488" s="261">
        <f t="shared" si="159"/>
        <v>3</v>
      </c>
      <c r="V1488" s="268">
        <f t="shared" si="160"/>
        <v>70.5</v>
      </c>
      <c r="W1488" s="261">
        <f t="shared" si="161"/>
        <v>14.5</v>
      </c>
      <c r="X1488" s="270" t="s">
        <v>1547</v>
      </c>
      <c r="Y1488" s="270" t="s">
        <v>1547</v>
      </c>
      <c r="Z1488" s="270" t="s">
        <v>1529</v>
      </c>
      <c r="AA1488" s="251">
        <f t="shared" si="80"/>
        <v>19.361968</v>
      </c>
      <c r="AB1488" s="49">
        <v>1.9361968E7</v>
      </c>
      <c r="AC1488" s="49">
        <v>8.1903458E7</v>
      </c>
      <c r="AD1488" s="251">
        <f t="shared" si="211"/>
        <v>95.766894</v>
      </c>
      <c r="AE1488" s="266">
        <f t="shared" si="212"/>
        <v>95766894</v>
      </c>
      <c r="AF1488" s="303">
        <f t="shared" si="207"/>
        <v>0.38723936</v>
      </c>
      <c r="AG1488" s="257"/>
      <c r="AH1488" s="257"/>
      <c r="AI1488" s="259" t="s">
        <v>2632</v>
      </c>
      <c r="AJ1488" s="257"/>
    </row>
    <row r="1489" ht="15.75" customHeight="1">
      <c r="A1489" s="301" t="s">
        <v>2968</v>
      </c>
      <c r="B1489" s="277">
        <f t="shared" si="152"/>
        <v>144.688337</v>
      </c>
      <c r="C1489" s="284">
        <f t="shared" si="205"/>
        <v>2.89376674</v>
      </c>
      <c r="D1489" s="250">
        <f t="shared" si="3"/>
        <v>2.89376674</v>
      </c>
      <c r="E1489" s="251">
        <v>50.0</v>
      </c>
      <c r="F1489" s="251">
        <f t="shared" ref="F1489:F1686" si="213">AC1489/1000000</f>
        <v>114.388337</v>
      </c>
      <c r="G1489" s="48">
        <f t="shared" si="5"/>
        <v>0.7905843648</v>
      </c>
      <c r="H1489" s="111">
        <f t="shared" si="6"/>
        <v>30.3</v>
      </c>
      <c r="I1489" s="303">
        <f t="shared" si="210"/>
        <v>0.2094156352</v>
      </c>
      <c r="J1489" s="49">
        <v>1.44688337E8</v>
      </c>
      <c r="K1489" s="253">
        <v>2018.0</v>
      </c>
      <c r="L1489" s="254" t="s">
        <v>20</v>
      </c>
      <c r="M1489" s="47"/>
      <c r="N1489" s="47"/>
      <c r="O1489" s="47"/>
      <c r="P1489" s="47">
        <v>83.0</v>
      </c>
      <c r="Q1489" s="253">
        <v>66.0</v>
      </c>
      <c r="R1489" s="49">
        <f t="shared" si="158"/>
        <v>74.5</v>
      </c>
      <c r="S1489" s="253">
        <v>84.0</v>
      </c>
      <c r="T1489" s="49">
        <v>73.0</v>
      </c>
      <c r="U1489" s="261">
        <f t="shared" si="159"/>
        <v>11</v>
      </c>
      <c r="V1489" s="268">
        <f t="shared" si="160"/>
        <v>78.5</v>
      </c>
      <c r="W1489" s="261">
        <f t="shared" si="161"/>
        <v>-4</v>
      </c>
      <c r="X1489" s="270" t="s">
        <v>1547</v>
      </c>
      <c r="Y1489" s="270" t="s">
        <v>1547</v>
      </c>
      <c r="Z1489" s="270" t="s">
        <v>1550</v>
      </c>
      <c r="AA1489" s="251">
        <f t="shared" si="80"/>
        <v>35.57471</v>
      </c>
      <c r="AB1489" s="49">
        <v>3.557471E7</v>
      </c>
      <c r="AC1489" s="49">
        <v>1.14388337E8</v>
      </c>
      <c r="AD1489" s="251">
        <f t="shared" si="211"/>
        <v>30.3</v>
      </c>
      <c r="AE1489" s="49">
        <v>3.03E7</v>
      </c>
      <c r="AF1489" s="303">
        <f t="shared" si="207"/>
        <v>0.7114942</v>
      </c>
      <c r="AG1489" s="257"/>
      <c r="AH1489" s="257"/>
      <c r="AI1489" s="259" t="s">
        <v>2969</v>
      </c>
      <c r="AJ1489" s="257"/>
    </row>
    <row r="1490" ht="15.75" customHeight="1">
      <c r="A1490" s="301" t="s">
        <v>3848</v>
      </c>
      <c r="B1490" s="277">
        <f t="shared" si="152"/>
        <v>81.10811</v>
      </c>
      <c r="C1490" s="284">
        <f t="shared" si="205"/>
        <v>1.6221622</v>
      </c>
      <c r="D1490" s="250">
        <f t="shared" si="3"/>
        <v>1.6221622</v>
      </c>
      <c r="E1490" s="251">
        <v>50.0</v>
      </c>
      <c r="F1490" s="251">
        <f t="shared" si="213"/>
        <v>81.10811</v>
      </c>
      <c r="G1490" s="48">
        <f t="shared" si="5"/>
        <v>1</v>
      </c>
      <c r="H1490" s="111">
        <f t="shared" si="6"/>
        <v>0</v>
      </c>
      <c r="I1490" s="303">
        <f t="shared" si="210"/>
        <v>0</v>
      </c>
      <c r="J1490" s="49">
        <v>8.110811E7</v>
      </c>
      <c r="K1490" s="253">
        <v>2018.0</v>
      </c>
      <c r="L1490" s="254" t="s">
        <v>20</v>
      </c>
      <c r="M1490" s="47"/>
      <c r="N1490" s="47"/>
      <c r="O1490" s="47"/>
      <c r="P1490" s="47">
        <v>66.0</v>
      </c>
      <c r="Q1490" s="253">
        <v>58.0</v>
      </c>
      <c r="R1490" s="49">
        <f t="shared" si="158"/>
        <v>62</v>
      </c>
      <c r="S1490" s="253">
        <v>66.0</v>
      </c>
      <c r="T1490" s="49">
        <v>70.0</v>
      </c>
      <c r="U1490" s="261">
        <f t="shared" si="159"/>
        <v>-4</v>
      </c>
      <c r="V1490" s="268">
        <f t="shared" si="160"/>
        <v>68</v>
      </c>
      <c r="W1490" s="261">
        <f t="shared" si="161"/>
        <v>-6</v>
      </c>
      <c r="X1490" s="270" t="s">
        <v>3713</v>
      </c>
      <c r="Y1490" s="270" t="s">
        <v>3849</v>
      </c>
      <c r="Z1490" s="270" t="s">
        <v>1529</v>
      </c>
      <c r="AA1490" s="251">
        <f t="shared" si="80"/>
        <v>17.509431</v>
      </c>
      <c r="AB1490" s="49">
        <v>1.7509431E7</v>
      </c>
      <c r="AC1490" s="49">
        <v>8.110811E7</v>
      </c>
      <c r="AD1490" s="251">
        <f t="shared" si="211"/>
        <v>0</v>
      </c>
      <c r="AE1490" s="49">
        <v>0.0</v>
      </c>
      <c r="AF1490" s="303">
        <f t="shared" si="207"/>
        <v>0.35018862</v>
      </c>
      <c r="AG1490" s="257"/>
      <c r="AH1490" s="257"/>
      <c r="AI1490" s="264" t="s">
        <v>1530</v>
      </c>
      <c r="AJ1490" s="257"/>
    </row>
    <row r="1491" ht="15.75" customHeight="1">
      <c r="A1491" s="310" t="s">
        <v>4322</v>
      </c>
      <c r="B1491" s="277">
        <f t="shared" si="152"/>
        <v>53.996386</v>
      </c>
      <c r="C1491" s="284">
        <f t="shared" si="205"/>
        <v>1.07992772</v>
      </c>
      <c r="D1491" s="250">
        <f t="shared" si="3"/>
        <v>1.07992772</v>
      </c>
      <c r="E1491" s="251">
        <v>50.0</v>
      </c>
      <c r="F1491" s="251">
        <f t="shared" si="213"/>
        <v>8.267544</v>
      </c>
      <c r="G1491" s="48">
        <f t="shared" si="5"/>
        <v>0.1531129139</v>
      </c>
      <c r="H1491" s="111">
        <f t="shared" si="6"/>
        <v>45.728842</v>
      </c>
      <c r="I1491" s="303">
        <f t="shared" si="210"/>
        <v>0.8468870861</v>
      </c>
      <c r="J1491" s="49">
        <v>5.3996386E7</v>
      </c>
      <c r="K1491" s="253">
        <v>2018.0</v>
      </c>
      <c r="L1491" s="254" t="s">
        <v>20</v>
      </c>
      <c r="M1491" s="47"/>
      <c r="N1491" s="47"/>
      <c r="O1491" s="47"/>
      <c r="P1491" s="47">
        <v>81.0</v>
      </c>
      <c r="Q1491" s="253">
        <v>68.0</v>
      </c>
      <c r="R1491" s="49">
        <f t="shared" si="158"/>
        <v>74.5</v>
      </c>
      <c r="S1491" s="253">
        <v>51.0</v>
      </c>
      <c r="T1491" s="49">
        <v>64.0</v>
      </c>
      <c r="U1491" s="261">
        <f t="shared" si="159"/>
        <v>-13</v>
      </c>
      <c r="V1491" s="268">
        <f t="shared" si="160"/>
        <v>57.5</v>
      </c>
      <c r="W1491" s="261">
        <f t="shared" si="161"/>
        <v>17</v>
      </c>
      <c r="X1491" s="294" t="s">
        <v>1601</v>
      </c>
      <c r="Y1491" s="294" t="s">
        <v>1601</v>
      </c>
      <c r="Z1491" s="270" t="s">
        <v>1540</v>
      </c>
      <c r="AA1491" s="251">
        <f t="shared" si="80"/>
        <v>3.190525</v>
      </c>
      <c r="AB1491" s="49">
        <v>3190525.0</v>
      </c>
      <c r="AC1491" s="49">
        <v>8267544.0</v>
      </c>
      <c r="AD1491" s="251">
        <f t="shared" si="211"/>
        <v>45.728842</v>
      </c>
      <c r="AE1491" s="266">
        <f t="shared" ref="AE1491:AE1493" si="214">J1491-AC1491</f>
        <v>45728842</v>
      </c>
      <c r="AF1491" s="303">
        <f t="shared" si="207"/>
        <v>0.0638105</v>
      </c>
      <c r="AG1491" s="257"/>
      <c r="AH1491" s="257"/>
      <c r="AI1491" s="259" t="s">
        <v>4323</v>
      </c>
      <c r="AJ1491" s="257"/>
    </row>
    <row r="1492" ht="15.75" customHeight="1">
      <c r="A1492" s="310" t="s">
        <v>4614</v>
      </c>
      <c r="B1492" s="277">
        <f t="shared" si="152"/>
        <v>33.308652</v>
      </c>
      <c r="C1492" s="284">
        <f t="shared" si="205"/>
        <v>0.66617304</v>
      </c>
      <c r="D1492" s="250">
        <f t="shared" si="3"/>
        <v>0.66617304</v>
      </c>
      <c r="E1492" s="251">
        <v>50.0</v>
      </c>
      <c r="F1492" s="251">
        <f t="shared" si="213"/>
        <v>26.083893</v>
      </c>
      <c r="G1492" s="48">
        <f t="shared" si="5"/>
        <v>0.7830966261</v>
      </c>
      <c r="H1492" s="111">
        <f t="shared" si="6"/>
        <v>7.224759</v>
      </c>
      <c r="I1492" s="303">
        <f t="shared" si="210"/>
        <v>0.2169033739</v>
      </c>
      <c r="J1492" s="49">
        <v>3.3308652E7</v>
      </c>
      <c r="K1492" s="253">
        <v>2018.0</v>
      </c>
      <c r="L1492" s="254" t="s">
        <v>20</v>
      </c>
      <c r="M1492" s="47"/>
      <c r="N1492" s="47"/>
      <c r="O1492" s="47"/>
      <c r="P1492" s="47">
        <v>20.0</v>
      </c>
      <c r="Q1492" s="253">
        <v>39.0</v>
      </c>
      <c r="R1492" s="49">
        <f t="shared" si="158"/>
        <v>29.5</v>
      </c>
      <c r="S1492" s="253">
        <v>47.0</v>
      </c>
      <c r="T1492" s="49">
        <v>53.0</v>
      </c>
      <c r="U1492" s="261">
        <f t="shared" si="159"/>
        <v>-6</v>
      </c>
      <c r="V1492" s="268">
        <f t="shared" si="160"/>
        <v>50</v>
      </c>
      <c r="W1492" s="261">
        <f t="shared" si="161"/>
        <v>-20.5</v>
      </c>
      <c r="X1492" s="294" t="s">
        <v>1537</v>
      </c>
      <c r="Y1492" s="294" t="s">
        <v>1537</v>
      </c>
      <c r="Z1492" s="270" t="s">
        <v>1540</v>
      </c>
      <c r="AA1492" s="251">
        <f t="shared" si="80"/>
        <v>13.710825</v>
      </c>
      <c r="AB1492" s="49">
        <v>1.3710825E7</v>
      </c>
      <c r="AC1492" s="49">
        <v>2.6083893E7</v>
      </c>
      <c r="AD1492" s="251">
        <f t="shared" si="211"/>
        <v>7.224759</v>
      </c>
      <c r="AE1492" s="266">
        <f t="shared" si="214"/>
        <v>7224759</v>
      </c>
      <c r="AF1492" s="303">
        <f t="shared" si="207"/>
        <v>0.2742165</v>
      </c>
      <c r="AG1492" s="257"/>
      <c r="AH1492" s="257"/>
      <c r="AI1492" s="259" t="s">
        <v>4615</v>
      </c>
      <c r="AJ1492" s="257"/>
    </row>
    <row r="1493" ht="15.75" customHeight="1">
      <c r="A1493" s="310" t="s">
        <v>4669</v>
      </c>
      <c r="B1493" s="277">
        <f t="shared" si="152"/>
        <v>29.83586</v>
      </c>
      <c r="C1493" s="284">
        <f t="shared" si="205"/>
        <v>0.5850168627</v>
      </c>
      <c r="D1493" s="250">
        <f t="shared" si="3"/>
        <v>0.5850168627</v>
      </c>
      <c r="E1493" s="251">
        <v>51.0</v>
      </c>
      <c r="F1493" s="251">
        <f t="shared" si="213"/>
        <v>21.083037</v>
      </c>
      <c r="G1493" s="48">
        <f t="shared" si="5"/>
        <v>0.7066341309</v>
      </c>
      <c r="H1493" s="111">
        <f t="shared" si="6"/>
        <v>8.752823</v>
      </c>
      <c r="I1493" s="303">
        <f t="shared" si="210"/>
        <v>0.2933658691</v>
      </c>
      <c r="J1493" s="49">
        <v>2.983586E7</v>
      </c>
      <c r="K1493" s="253">
        <v>2018.0</v>
      </c>
      <c r="L1493" s="254" t="s">
        <v>20</v>
      </c>
      <c r="M1493" s="47"/>
      <c r="N1493" s="47"/>
      <c r="O1493" s="47"/>
      <c r="P1493" s="47">
        <v>83.0</v>
      </c>
      <c r="Q1493" s="253">
        <v>63.0</v>
      </c>
      <c r="R1493" s="49">
        <f t="shared" si="158"/>
        <v>73</v>
      </c>
      <c r="S1493" s="253">
        <v>79.0</v>
      </c>
      <c r="T1493" s="49">
        <v>68.0</v>
      </c>
      <c r="U1493" s="261">
        <f t="shared" si="159"/>
        <v>11</v>
      </c>
      <c r="V1493" s="268">
        <f t="shared" si="160"/>
        <v>73.5</v>
      </c>
      <c r="W1493" s="261">
        <f t="shared" si="161"/>
        <v>-0.5</v>
      </c>
      <c r="X1493" s="294" t="s">
        <v>1601</v>
      </c>
      <c r="Y1493" s="294" t="s">
        <v>1601</v>
      </c>
      <c r="Z1493" s="270" t="s">
        <v>1540</v>
      </c>
      <c r="AA1493" s="251">
        <f t="shared" si="80"/>
        <v>10.352512</v>
      </c>
      <c r="AB1493" s="49">
        <v>1.0352512E7</v>
      </c>
      <c r="AC1493" s="49">
        <v>2.1083037E7</v>
      </c>
      <c r="AD1493" s="251">
        <f t="shared" si="211"/>
        <v>8.752823</v>
      </c>
      <c r="AE1493" s="266">
        <f t="shared" si="214"/>
        <v>8752823</v>
      </c>
      <c r="AF1493" s="303">
        <f t="shared" si="207"/>
        <v>0.2029904314</v>
      </c>
      <c r="AG1493" s="257"/>
      <c r="AH1493" s="257"/>
      <c r="AI1493" s="259" t="s">
        <v>4670</v>
      </c>
      <c r="AJ1493" s="257"/>
    </row>
    <row r="1494" ht="15.75" customHeight="1">
      <c r="A1494" s="300" t="s">
        <v>149</v>
      </c>
      <c r="B1494" s="266">
        <f t="shared" si="152"/>
        <v>743.706115</v>
      </c>
      <c r="C1494" s="284">
        <f t="shared" si="205"/>
        <v>14.30204067</v>
      </c>
      <c r="D1494" s="250">
        <f t="shared" si="3"/>
        <v>14.30204067</v>
      </c>
      <c r="E1494" s="251">
        <v>52.0</v>
      </c>
      <c r="F1494" s="251">
        <f t="shared" si="213"/>
        <v>193.673825</v>
      </c>
      <c r="G1494" s="48">
        <f t="shared" si="5"/>
        <v>0.2604171474</v>
      </c>
      <c r="H1494" s="111">
        <f t="shared" si="6"/>
        <v>550.03229</v>
      </c>
      <c r="I1494" s="303">
        <f t="shared" si="210"/>
        <v>0.7395828526</v>
      </c>
      <c r="J1494" s="49">
        <v>7.43706115E8</v>
      </c>
      <c r="K1494" s="253">
        <v>2018.0</v>
      </c>
      <c r="L1494" s="254" t="s">
        <v>20</v>
      </c>
      <c r="M1494" s="47"/>
      <c r="N1494" s="47"/>
      <c r="O1494" s="47"/>
      <c r="P1494" s="47">
        <v>62.0</v>
      </c>
      <c r="Q1494" s="253">
        <v>49.0</v>
      </c>
      <c r="R1494" s="49">
        <f t="shared" si="158"/>
        <v>55.5</v>
      </c>
      <c r="S1494" s="253">
        <v>90.0</v>
      </c>
      <c r="T1494" s="49">
        <v>82.0</v>
      </c>
      <c r="U1494" s="261">
        <f t="shared" si="159"/>
        <v>8</v>
      </c>
      <c r="V1494" s="268">
        <f t="shared" si="160"/>
        <v>86</v>
      </c>
      <c r="W1494" s="261">
        <f t="shared" si="161"/>
        <v>-30.5</v>
      </c>
      <c r="X1494" s="270" t="s">
        <v>1547</v>
      </c>
      <c r="Y1494" s="270" t="s">
        <v>1547</v>
      </c>
      <c r="Z1494" s="270" t="s">
        <v>1529</v>
      </c>
      <c r="AA1494" s="251">
        <f t="shared" si="80"/>
        <v>51.061119</v>
      </c>
      <c r="AB1494" s="49">
        <v>5.1061119E7</v>
      </c>
      <c r="AC1494" s="49">
        <v>1.93673825E8</v>
      </c>
      <c r="AD1494" s="251">
        <f t="shared" si="211"/>
        <v>550.03229</v>
      </c>
      <c r="AE1494" s="49">
        <v>5.5003229E8</v>
      </c>
      <c r="AF1494" s="303">
        <f t="shared" si="207"/>
        <v>0.9819445962</v>
      </c>
      <c r="AG1494" s="257"/>
      <c r="AH1494" s="257"/>
      <c r="AI1494" s="259" t="s">
        <v>1691</v>
      </c>
      <c r="AJ1494" s="257"/>
    </row>
    <row r="1495" ht="15.75" customHeight="1">
      <c r="A1495" s="309" t="s">
        <v>277</v>
      </c>
      <c r="B1495" s="266">
        <f t="shared" si="152"/>
        <v>371.149678</v>
      </c>
      <c r="C1495" s="284">
        <f t="shared" si="205"/>
        <v>6.748175964</v>
      </c>
      <c r="D1495" s="250">
        <f t="shared" si="3"/>
        <v>6.748175964</v>
      </c>
      <c r="E1495" s="251">
        <v>55.0</v>
      </c>
      <c r="F1495" s="251">
        <f t="shared" si="213"/>
        <v>100.40776</v>
      </c>
      <c r="G1495" s="48">
        <f t="shared" si="5"/>
        <v>0.2705317179</v>
      </c>
      <c r="H1495" s="111">
        <f t="shared" si="6"/>
        <v>270.741918</v>
      </c>
      <c r="I1495" s="303">
        <f t="shared" si="210"/>
        <v>0.7294682821</v>
      </c>
      <c r="J1495" s="49">
        <v>3.71149678E8</v>
      </c>
      <c r="K1495" s="253">
        <v>2018.0</v>
      </c>
      <c r="L1495" s="254" t="s">
        <v>20</v>
      </c>
      <c r="M1495" s="47"/>
      <c r="N1495" s="47"/>
      <c r="O1495" s="47"/>
      <c r="P1495" s="47">
        <v>12.0</v>
      </c>
      <c r="Q1495" s="253">
        <v>31.0</v>
      </c>
      <c r="R1495" s="49">
        <f t="shared" si="158"/>
        <v>21.5</v>
      </c>
      <c r="S1495" s="253">
        <v>39.0</v>
      </c>
      <c r="T1495" s="49">
        <v>35.0</v>
      </c>
      <c r="U1495" s="261">
        <f t="shared" si="159"/>
        <v>4</v>
      </c>
      <c r="V1495" s="268">
        <f t="shared" si="160"/>
        <v>37</v>
      </c>
      <c r="W1495" s="261">
        <f t="shared" si="161"/>
        <v>-15.5</v>
      </c>
      <c r="X1495" s="294" t="s">
        <v>1547</v>
      </c>
      <c r="Y1495" s="294" t="s">
        <v>1547</v>
      </c>
      <c r="Z1495" s="270" t="s">
        <v>1721</v>
      </c>
      <c r="AA1495" s="251">
        <f t="shared" si="80"/>
        <v>38.560195</v>
      </c>
      <c r="AB1495" s="49">
        <v>3.8560195E7</v>
      </c>
      <c r="AC1495" s="49">
        <v>1.0040776E8</v>
      </c>
      <c r="AD1495" s="251">
        <f t="shared" si="211"/>
        <v>270.741918</v>
      </c>
      <c r="AE1495" s="266">
        <f>J1495-AC1495</f>
        <v>270741918</v>
      </c>
      <c r="AF1495" s="303">
        <f t="shared" si="207"/>
        <v>0.7010944545</v>
      </c>
      <c r="AG1495" s="257"/>
      <c r="AH1495" s="257"/>
      <c r="AI1495" s="259" t="s">
        <v>2002</v>
      </c>
      <c r="AJ1495" s="257"/>
    </row>
    <row r="1496" ht="15.75" customHeight="1">
      <c r="A1496" s="301" t="s">
        <v>3780</v>
      </c>
      <c r="B1496" s="277">
        <f t="shared" si="152"/>
        <v>100.448662</v>
      </c>
      <c r="C1496" s="284">
        <f t="shared" si="205"/>
        <v>1.702519695</v>
      </c>
      <c r="D1496" s="250">
        <f t="shared" si="3"/>
        <v>1.702519695</v>
      </c>
      <c r="E1496" s="251">
        <v>59.0</v>
      </c>
      <c r="F1496" s="251">
        <f t="shared" si="213"/>
        <v>44.936545</v>
      </c>
      <c r="G1496" s="48">
        <f t="shared" si="5"/>
        <v>0.4473583232</v>
      </c>
      <c r="H1496" s="111">
        <f t="shared" si="6"/>
        <v>55.512117</v>
      </c>
      <c r="I1496" s="303">
        <f t="shared" si="210"/>
        <v>0.5526416768</v>
      </c>
      <c r="J1496" s="49">
        <v>1.00448662E8</v>
      </c>
      <c r="K1496" s="253">
        <v>2018.0</v>
      </c>
      <c r="L1496" s="254" t="s">
        <v>20</v>
      </c>
      <c r="M1496" s="47"/>
      <c r="N1496" s="47"/>
      <c r="O1496" s="47"/>
      <c r="P1496" s="47">
        <v>88.0</v>
      </c>
      <c r="Q1496" s="253">
        <v>84.0</v>
      </c>
      <c r="R1496" s="49">
        <f t="shared" si="158"/>
        <v>86</v>
      </c>
      <c r="S1496" s="253">
        <v>66.0</v>
      </c>
      <c r="T1496" s="49">
        <v>75.0</v>
      </c>
      <c r="U1496" s="261">
        <f t="shared" si="159"/>
        <v>-9</v>
      </c>
      <c r="V1496" s="268">
        <f t="shared" si="160"/>
        <v>70.5</v>
      </c>
      <c r="W1496" s="261">
        <f t="shared" si="161"/>
        <v>15.5</v>
      </c>
      <c r="X1496" s="270" t="s">
        <v>1547</v>
      </c>
      <c r="Y1496" s="270" t="s">
        <v>1547</v>
      </c>
      <c r="Z1496" s="270" t="s">
        <v>1529</v>
      </c>
      <c r="AA1496" s="251">
        <f t="shared" si="80"/>
        <v>16.006065</v>
      </c>
      <c r="AB1496" s="49">
        <v>1.6006065E7</v>
      </c>
      <c r="AC1496" s="49">
        <v>4.4936545E7</v>
      </c>
      <c r="AD1496" s="251">
        <f t="shared" si="211"/>
        <v>55.512117</v>
      </c>
      <c r="AE1496" s="49">
        <v>5.5512117E7</v>
      </c>
      <c r="AF1496" s="303">
        <f t="shared" si="207"/>
        <v>0.2712892373</v>
      </c>
      <c r="AG1496" s="257"/>
      <c r="AH1496" s="257"/>
      <c r="AI1496" s="259" t="s">
        <v>3781</v>
      </c>
      <c r="AJ1496" s="257"/>
    </row>
    <row r="1497" ht="15.75" customHeight="1">
      <c r="A1497" s="310" t="s">
        <v>3953</v>
      </c>
      <c r="B1497" s="277">
        <f t="shared" si="152"/>
        <v>88.971906</v>
      </c>
      <c r="C1497" s="284">
        <f t="shared" si="205"/>
        <v>1.507998407</v>
      </c>
      <c r="D1497" s="250">
        <f t="shared" si="3"/>
        <v>1.507998407</v>
      </c>
      <c r="E1497" s="251">
        <v>59.0</v>
      </c>
      <c r="F1497" s="251">
        <f t="shared" si="213"/>
        <v>43.242871</v>
      </c>
      <c r="G1497" s="48">
        <f t="shared" si="5"/>
        <v>0.4860283762</v>
      </c>
      <c r="H1497" s="111">
        <f t="shared" si="6"/>
        <v>45.729035</v>
      </c>
      <c r="I1497" s="303">
        <f t="shared" si="210"/>
        <v>0.5139716238</v>
      </c>
      <c r="J1497" s="49">
        <v>8.8971906E7</v>
      </c>
      <c r="K1497" s="253">
        <v>2018.0</v>
      </c>
      <c r="L1497" s="254" t="s">
        <v>20</v>
      </c>
      <c r="M1497" s="47"/>
      <c r="N1497" s="47"/>
      <c r="O1497" s="47"/>
      <c r="P1497" s="47">
        <v>27.0</v>
      </c>
      <c r="Q1497" s="253">
        <v>36.0</v>
      </c>
      <c r="R1497" s="49">
        <f t="shared" si="158"/>
        <v>31.5</v>
      </c>
      <c r="S1497" s="253">
        <v>35.0</v>
      </c>
      <c r="T1497" s="49">
        <v>42.0</v>
      </c>
      <c r="U1497" s="261">
        <f t="shared" si="159"/>
        <v>-7</v>
      </c>
      <c r="V1497" s="268">
        <f t="shared" si="160"/>
        <v>38.5</v>
      </c>
      <c r="W1497" s="261">
        <f t="shared" si="161"/>
        <v>-7</v>
      </c>
      <c r="X1497" s="294" t="s">
        <v>1601</v>
      </c>
      <c r="Y1497" s="294" t="s">
        <v>1601</v>
      </c>
      <c r="Z1497" s="270" t="s">
        <v>1550</v>
      </c>
      <c r="AA1497" s="251">
        <f t="shared" si="80"/>
        <v>10.604774</v>
      </c>
      <c r="AB1497" s="49">
        <v>1.0604774E7</v>
      </c>
      <c r="AC1497" s="49">
        <v>4.3242871E7</v>
      </c>
      <c r="AD1497" s="251">
        <f t="shared" si="211"/>
        <v>45.729035</v>
      </c>
      <c r="AE1497" s="266">
        <f>J1497-AC1497</f>
        <v>45729035</v>
      </c>
      <c r="AF1497" s="303">
        <f t="shared" si="207"/>
        <v>0.1797419322</v>
      </c>
      <c r="AG1497" s="257"/>
      <c r="AH1497" s="257"/>
      <c r="AI1497" s="259" t="s">
        <v>3954</v>
      </c>
      <c r="AJ1497" s="257"/>
    </row>
    <row r="1498" ht="15.75" customHeight="1">
      <c r="A1498" s="300" t="s">
        <v>2228</v>
      </c>
      <c r="B1498" s="277">
        <f t="shared" si="152"/>
        <v>29.796477</v>
      </c>
      <c r="C1498" s="249">
        <f>SUM(B1498/E1498)</f>
        <v>0.49660795</v>
      </c>
      <c r="D1498" s="250">
        <f t="shared" si="3"/>
        <v>0.49660795</v>
      </c>
      <c r="E1498" s="251">
        <v>60.0</v>
      </c>
      <c r="F1498" s="251">
        <f t="shared" si="213"/>
        <v>29.796477</v>
      </c>
      <c r="G1498" s="48">
        <f t="shared" si="5"/>
        <v>1</v>
      </c>
      <c r="H1498" s="111">
        <f t="shared" si="6"/>
        <v>0</v>
      </c>
      <c r="I1498" s="303">
        <f t="shared" si="210"/>
        <v>0</v>
      </c>
      <c r="J1498" s="49">
        <v>2.9796477E7</v>
      </c>
      <c r="K1498" s="253">
        <v>2018.0</v>
      </c>
      <c r="L1498" s="254" t="s">
        <v>20</v>
      </c>
      <c r="M1498" s="47"/>
      <c r="N1498" s="47"/>
      <c r="O1498" s="47"/>
      <c r="P1498" s="47">
        <v>62.0</v>
      </c>
      <c r="Q1498" s="253">
        <v>61.0</v>
      </c>
      <c r="R1498" s="49">
        <f t="shared" si="158"/>
        <v>61.5</v>
      </c>
      <c r="S1498" s="253">
        <v>54.0</v>
      </c>
      <c r="T1498" s="49">
        <v>62.0</v>
      </c>
      <c r="U1498" s="261">
        <f t="shared" si="159"/>
        <v>-8</v>
      </c>
      <c r="V1498" s="268">
        <f t="shared" si="160"/>
        <v>58</v>
      </c>
      <c r="W1498" s="261">
        <f t="shared" si="161"/>
        <v>3.5</v>
      </c>
      <c r="X1498" s="270" t="s">
        <v>1547</v>
      </c>
      <c r="Y1498" s="270" t="s">
        <v>1547</v>
      </c>
      <c r="Z1498" s="270" t="s">
        <v>1529</v>
      </c>
      <c r="AA1498" s="251">
        <f t="shared" si="80"/>
        <v>7.768371</v>
      </c>
      <c r="AB1498" s="49">
        <v>7768371.0</v>
      </c>
      <c r="AC1498" s="49">
        <v>2.9796477E7</v>
      </c>
      <c r="AD1498" s="251">
        <f t="shared" si="211"/>
        <v>0</v>
      </c>
      <c r="AE1498" s="266">
        <v>0.0</v>
      </c>
      <c r="AF1498" s="255" t="s">
        <v>1530</v>
      </c>
      <c r="AG1498" s="257"/>
      <c r="AH1498" s="257"/>
      <c r="AI1498" s="259" t="s">
        <v>2229</v>
      </c>
      <c r="AJ1498" s="257"/>
    </row>
    <row r="1499" ht="15.75" customHeight="1">
      <c r="A1499" s="309" t="s">
        <v>2289</v>
      </c>
      <c r="B1499" s="277">
        <f t="shared" si="152"/>
        <v>288.261741</v>
      </c>
      <c r="C1499" s="284">
        <f t="shared" ref="C1499:C1505" si="215">SUM(J1499/(E1499*1000000))</f>
        <v>4.649382919</v>
      </c>
      <c r="D1499" s="250">
        <f t="shared" si="3"/>
        <v>4.649382919</v>
      </c>
      <c r="E1499" s="251">
        <v>62.0</v>
      </c>
      <c r="F1499" s="251">
        <f t="shared" si="213"/>
        <v>58.032443</v>
      </c>
      <c r="G1499" s="48">
        <f t="shared" si="5"/>
        <v>0.2013185753</v>
      </c>
      <c r="H1499" s="111">
        <f t="shared" si="6"/>
        <v>230.229298</v>
      </c>
      <c r="I1499" s="303">
        <f t="shared" si="210"/>
        <v>0.7986814247</v>
      </c>
      <c r="J1499" s="49">
        <v>2.88261741E8</v>
      </c>
      <c r="K1499" s="253">
        <v>2018.0</v>
      </c>
      <c r="L1499" s="254" t="s">
        <v>20</v>
      </c>
      <c r="M1499" s="47"/>
      <c r="N1499" s="47"/>
      <c r="O1499" s="47"/>
      <c r="P1499" s="47">
        <v>42.0</v>
      </c>
      <c r="Q1499" s="253">
        <v>51.0</v>
      </c>
      <c r="R1499" s="49">
        <f t="shared" si="158"/>
        <v>46.5</v>
      </c>
      <c r="S1499" s="253">
        <v>60.0</v>
      </c>
      <c r="T1499" s="49">
        <v>65.0</v>
      </c>
      <c r="U1499" s="261">
        <f t="shared" si="159"/>
        <v>-5</v>
      </c>
      <c r="V1499" s="268">
        <f t="shared" si="160"/>
        <v>62.5</v>
      </c>
      <c r="W1499" s="261">
        <f t="shared" si="161"/>
        <v>-16</v>
      </c>
      <c r="X1499" s="270" t="s">
        <v>1527</v>
      </c>
      <c r="Y1499" s="270" t="s">
        <v>1528</v>
      </c>
      <c r="Z1499" s="270" t="s">
        <v>1550</v>
      </c>
      <c r="AA1499" s="251">
        <f t="shared" si="80"/>
        <v>24.167011</v>
      </c>
      <c r="AB1499" s="49">
        <v>2.4167011E7</v>
      </c>
      <c r="AC1499" s="49">
        <v>5.8032443E7</v>
      </c>
      <c r="AD1499" s="251">
        <f t="shared" si="211"/>
        <v>230.229298</v>
      </c>
      <c r="AE1499" s="266">
        <f t="shared" ref="AE1499:AE1502" si="216">J1499-AC1499</f>
        <v>230229298</v>
      </c>
      <c r="AF1499" s="303">
        <f t="shared" ref="AF1499:AF1505" si="217">SUM(AA1499/E1499)</f>
        <v>0.3897905</v>
      </c>
      <c r="AG1499" s="257"/>
      <c r="AH1499" s="257"/>
      <c r="AI1499" s="259" t="s">
        <v>2290</v>
      </c>
      <c r="AJ1499" s="257"/>
    </row>
    <row r="1500" ht="15.75" customHeight="1">
      <c r="A1500" s="310" t="s">
        <v>3290</v>
      </c>
      <c r="B1500" s="277">
        <f t="shared" si="152"/>
        <v>146.249398</v>
      </c>
      <c r="C1500" s="284">
        <f t="shared" si="215"/>
        <v>2.358861258</v>
      </c>
      <c r="D1500" s="250">
        <f t="shared" si="3"/>
        <v>2.358861258</v>
      </c>
      <c r="E1500" s="251">
        <v>62.0</v>
      </c>
      <c r="F1500" s="251">
        <f t="shared" si="213"/>
        <v>98.296664</v>
      </c>
      <c r="G1500" s="48">
        <f t="shared" si="5"/>
        <v>0.6721167085</v>
      </c>
      <c r="H1500" s="111">
        <f t="shared" si="6"/>
        <v>47.952734</v>
      </c>
      <c r="I1500" s="303">
        <f t="shared" si="210"/>
        <v>0.3278832915</v>
      </c>
      <c r="J1500" s="49">
        <v>1.46249398E8</v>
      </c>
      <c r="K1500" s="253">
        <v>2018.0</v>
      </c>
      <c r="L1500" s="254" t="s">
        <v>20</v>
      </c>
      <c r="M1500" s="47"/>
      <c r="N1500" s="47"/>
      <c r="O1500" s="47"/>
      <c r="P1500" s="47">
        <v>51.0</v>
      </c>
      <c r="Q1500" s="253">
        <v>50.0</v>
      </c>
      <c r="R1500" s="49">
        <f t="shared" si="158"/>
        <v>50.5</v>
      </c>
      <c r="S1500" s="253">
        <v>71.0</v>
      </c>
      <c r="T1500" s="49">
        <v>69.0</v>
      </c>
      <c r="U1500" s="261">
        <f t="shared" si="159"/>
        <v>2</v>
      </c>
      <c r="V1500" s="268">
        <f t="shared" si="160"/>
        <v>70</v>
      </c>
      <c r="W1500" s="261">
        <f t="shared" si="161"/>
        <v>-19.5</v>
      </c>
      <c r="X1500" s="294" t="s">
        <v>1537</v>
      </c>
      <c r="Y1500" s="294" t="s">
        <v>1537</v>
      </c>
      <c r="Z1500" s="270" t="s">
        <v>1550</v>
      </c>
      <c r="AA1500" s="251">
        <f t="shared" si="80"/>
        <v>36.01164</v>
      </c>
      <c r="AB1500" s="49">
        <v>3.601164E7</v>
      </c>
      <c r="AC1500" s="49">
        <v>9.8296664E7</v>
      </c>
      <c r="AD1500" s="251">
        <f t="shared" si="211"/>
        <v>47.952734</v>
      </c>
      <c r="AE1500" s="266">
        <f t="shared" si="216"/>
        <v>47952734</v>
      </c>
      <c r="AF1500" s="303">
        <f t="shared" si="217"/>
        <v>0.5808329032</v>
      </c>
      <c r="AG1500" s="257"/>
      <c r="AH1500" s="257"/>
      <c r="AI1500" s="259" t="s">
        <v>3291</v>
      </c>
      <c r="AJ1500" s="257"/>
    </row>
    <row r="1501" ht="15.75" customHeight="1">
      <c r="A1501" s="310" t="s">
        <v>3421</v>
      </c>
      <c r="B1501" s="277">
        <f t="shared" si="152"/>
        <v>151.572634</v>
      </c>
      <c r="C1501" s="284">
        <f t="shared" si="215"/>
        <v>2.196704841</v>
      </c>
      <c r="D1501" s="250">
        <f t="shared" si="3"/>
        <v>2.196704841</v>
      </c>
      <c r="E1501" s="251">
        <v>69.0</v>
      </c>
      <c r="F1501" s="251">
        <f t="shared" si="213"/>
        <v>46.874505</v>
      </c>
      <c r="G1501" s="48">
        <f t="shared" si="5"/>
        <v>0.3092544067</v>
      </c>
      <c r="H1501" s="111">
        <f t="shared" si="6"/>
        <v>104.698129</v>
      </c>
      <c r="I1501" s="303">
        <f t="shared" si="210"/>
        <v>0.6907455933</v>
      </c>
      <c r="J1501" s="49">
        <v>1.51572634E8</v>
      </c>
      <c r="K1501" s="253">
        <v>2018.0</v>
      </c>
      <c r="L1501" s="254" t="s">
        <v>20</v>
      </c>
      <c r="M1501" s="47"/>
      <c r="N1501" s="47"/>
      <c r="O1501" s="47"/>
      <c r="P1501" s="47">
        <v>47.0</v>
      </c>
      <c r="Q1501" s="253">
        <v>53.0</v>
      </c>
      <c r="R1501" s="49">
        <f t="shared" si="158"/>
        <v>50</v>
      </c>
      <c r="S1501" s="253">
        <v>50.0</v>
      </c>
      <c r="T1501" s="49">
        <v>53.0</v>
      </c>
      <c r="U1501" s="261">
        <f t="shared" si="159"/>
        <v>-3</v>
      </c>
      <c r="V1501" s="268">
        <f t="shared" si="160"/>
        <v>51.5</v>
      </c>
      <c r="W1501" s="261">
        <f t="shared" si="161"/>
        <v>-1.5</v>
      </c>
      <c r="X1501" s="270" t="s">
        <v>1527</v>
      </c>
      <c r="Y1501" s="270" t="s">
        <v>1528</v>
      </c>
      <c r="Z1501" s="270" t="s">
        <v>1534</v>
      </c>
      <c r="AA1501" s="251">
        <f t="shared" si="80"/>
        <v>16.853422</v>
      </c>
      <c r="AB1501" s="49">
        <v>1.6853422E7</v>
      </c>
      <c r="AC1501" s="49">
        <v>4.6874505E7</v>
      </c>
      <c r="AD1501" s="251">
        <f t="shared" si="211"/>
        <v>104.698129</v>
      </c>
      <c r="AE1501" s="266">
        <f t="shared" si="216"/>
        <v>104698129</v>
      </c>
      <c r="AF1501" s="303">
        <f t="shared" si="217"/>
        <v>0.2442524928</v>
      </c>
      <c r="AG1501" s="257"/>
      <c r="AH1501" s="257"/>
      <c r="AI1501" s="259" t="s">
        <v>3422</v>
      </c>
      <c r="AJ1501" s="257"/>
    </row>
    <row r="1502" ht="15.75" customHeight="1">
      <c r="A1502" s="309" t="s">
        <v>2421</v>
      </c>
      <c r="B1502" s="277">
        <f t="shared" si="152"/>
        <v>291.741209</v>
      </c>
      <c r="C1502" s="284">
        <f t="shared" si="215"/>
        <v>4.167731557</v>
      </c>
      <c r="D1502" s="250">
        <f t="shared" si="3"/>
        <v>4.167731557</v>
      </c>
      <c r="E1502" s="251">
        <v>70.0</v>
      </c>
      <c r="F1502" s="251">
        <f t="shared" si="213"/>
        <v>139.022754</v>
      </c>
      <c r="G1502" s="48">
        <f t="shared" si="5"/>
        <v>0.4765276543</v>
      </c>
      <c r="H1502" s="111">
        <f t="shared" si="6"/>
        <v>152.718455</v>
      </c>
      <c r="I1502" s="303">
        <f t="shared" si="210"/>
        <v>0.5234723457</v>
      </c>
      <c r="J1502" s="49">
        <v>2.91741209E8</v>
      </c>
      <c r="K1502" s="253">
        <v>2018.0</v>
      </c>
      <c r="L1502" s="254" t="s">
        <v>20</v>
      </c>
      <c r="M1502" s="47"/>
      <c r="N1502" s="47"/>
      <c r="O1502" s="47"/>
      <c r="P1502" s="47">
        <v>68.0</v>
      </c>
      <c r="Q1502" s="253">
        <v>61.0</v>
      </c>
      <c r="R1502" s="49">
        <f t="shared" si="158"/>
        <v>64.5</v>
      </c>
      <c r="S1502" s="253">
        <v>46.0</v>
      </c>
      <c r="T1502" s="49">
        <v>52.0</v>
      </c>
      <c r="U1502" s="261">
        <f t="shared" si="159"/>
        <v>-6</v>
      </c>
      <c r="V1502" s="268">
        <f t="shared" si="160"/>
        <v>49</v>
      </c>
      <c r="W1502" s="261">
        <f t="shared" si="161"/>
        <v>15.5</v>
      </c>
      <c r="X1502" s="294" t="s">
        <v>1537</v>
      </c>
      <c r="Y1502" s="294" t="s">
        <v>1537</v>
      </c>
      <c r="Z1502" s="257" t="s">
        <v>1550</v>
      </c>
      <c r="AA1502" s="251">
        <f t="shared" si="80"/>
        <v>41.607378</v>
      </c>
      <c r="AB1502" s="49">
        <v>4.1607378E7</v>
      </c>
      <c r="AC1502" s="49">
        <v>1.39022754E8</v>
      </c>
      <c r="AD1502" s="251">
        <f t="shared" si="211"/>
        <v>152.718455</v>
      </c>
      <c r="AE1502" s="266">
        <f t="shared" si="216"/>
        <v>152718455</v>
      </c>
      <c r="AF1502" s="303">
        <f t="shared" si="217"/>
        <v>0.5943911143</v>
      </c>
      <c r="AG1502" s="257"/>
      <c r="AH1502" s="257"/>
      <c r="AI1502" s="259" t="s">
        <v>2422</v>
      </c>
      <c r="AJ1502" s="257"/>
    </row>
    <row r="1503" ht="15.75" customHeight="1">
      <c r="A1503" s="300" t="s">
        <v>2019</v>
      </c>
      <c r="B1503" s="277">
        <f t="shared" si="152"/>
        <v>498.312735</v>
      </c>
      <c r="C1503" s="284">
        <f t="shared" si="215"/>
        <v>6.6441698</v>
      </c>
      <c r="D1503" s="250">
        <f t="shared" si="3"/>
        <v>6.6441698</v>
      </c>
      <c r="E1503" s="251">
        <v>75.0</v>
      </c>
      <c r="F1503" s="251">
        <f t="shared" si="213"/>
        <v>269.612735</v>
      </c>
      <c r="G1503" s="48">
        <f t="shared" si="5"/>
        <v>0.5410512637</v>
      </c>
      <c r="H1503" s="111">
        <f t="shared" si="6"/>
        <v>228.7</v>
      </c>
      <c r="I1503" s="303">
        <f t="shared" si="210"/>
        <v>0.4589487363</v>
      </c>
      <c r="J1503" s="49">
        <f>AC1503+AE1503</f>
        <v>498312735</v>
      </c>
      <c r="K1503" s="253">
        <v>2018.0</v>
      </c>
      <c r="L1503" s="254" t="s">
        <v>20</v>
      </c>
      <c r="M1503" s="47"/>
      <c r="N1503" s="47"/>
      <c r="O1503" s="47"/>
      <c r="P1503" s="47">
        <v>58.0</v>
      </c>
      <c r="Q1503" s="253">
        <v>51.0</v>
      </c>
      <c r="R1503" s="49">
        <f t="shared" si="158"/>
        <v>54.5</v>
      </c>
      <c r="S1503" s="253">
        <v>55.0</v>
      </c>
      <c r="T1503" s="49">
        <v>65.0</v>
      </c>
      <c r="U1503" s="261">
        <f t="shared" si="159"/>
        <v>-10</v>
      </c>
      <c r="V1503" s="268">
        <f t="shared" si="160"/>
        <v>60</v>
      </c>
      <c r="W1503" s="261">
        <f t="shared" si="161"/>
        <v>-5.5</v>
      </c>
      <c r="X1503" s="270" t="s">
        <v>1572</v>
      </c>
      <c r="Y1503" s="270" t="s">
        <v>1572</v>
      </c>
      <c r="Z1503" s="270" t="s">
        <v>1534</v>
      </c>
      <c r="AA1503" s="251">
        <f t="shared" si="80"/>
        <v>67.572855</v>
      </c>
      <c r="AB1503" s="49">
        <v>6.7572855E7</v>
      </c>
      <c r="AC1503" s="49">
        <v>2.69612735E8</v>
      </c>
      <c r="AD1503" s="251">
        <f t="shared" si="211"/>
        <v>228.7</v>
      </c>
      <c r="AE1503" s="49">
        <v>2.287E8</v>
      </c>
      <c r="AF1503" s="303">
        <f t="shared" si="217"/>
        <v>0.9009714</v>
      </c>
      <c r="AG1503" s="257"/>
      <c r="AH1503" s="257"/>
      <c r="AI1503" s="259" t="s">
        <v>2020</v>
      </c>
      <c r="AJ1503" s="257"/>
    </row>
    <row r="1504" ht="15.75" customHeight="1">
      <c r="A1504" s="309" t="s">
        <v>2284</v>
      </c>
      <c r="B1504" s="277">
        <f t="shared" si="152"/>
        <v>350.572002</v>
      </c>
      <c r="C1504" s="284">
        <f t="shared" si="215"/>
        <v>4.67429336</v>
      </c>
      <c r="D1504" s="250">
        <f t="shared" si="3"/>
        <v>4.67429336</v>
      </c>
      <c r="E1504" s="251">
        <v>75.0</v>
      </c>
      <c r="F1504" s="251">
        <f t="shared" si="213"/>
        <v>115.620025</v>
      </c>
      <c r="G1504" s="48">
        <f t="shared" si="5"/>
        <v>0.3298039328</v>
      </c>
      <c r="H1504" s="111">
        <f t="shared" si="6"/>
        <v>234.951977</v>
      </c>
      <c r="I1504" s="303">
        <f t="shared" si="210"/>
        <v>0.6701960672</v>
      </c>
      <c r="J1504" s="49">
        <v>3.50572002E8</v>
      </c>
      <c r="K1504" s="253">
        <v>2018.0</v>
      </c>
      <c r="L1504" s="254" t="s">
        <v>20</v>
      </c>
      <c r="M1504" s="47"/>
      <c r="N1504" s="47"/>
      <c r="O1504" s="47"/>
      <c r="P1504" s="47">
        <v>80.0</v>
      </c>
      <c r="Q1504" s="253">
        <v>60.0</v>
      </c>
      <c r="R1504" s="49">
        <f t="shared" si="158"/>
        <v>70</v>
      </c>
      <c r="S1504" s="253">
        <v>74.0</v>
      </c>
      <c r="T1504" s="49">
        <v>68.0</v>
      </c>
      <c r="U1504" s="261">
        <f t="shared" si="159"/>
        <v>6</v>
      </c>
      <c r="V1504" s="268">
        <f t="shared" si="160"/>
        <v>71</v>
      </c>
      <c r="W1504" s="261">
        <f t="shared" si="161"/>
        <v>-1</v>
      </c>
      <c r="X1504" s="294" t="s">
        <v>2285</v>
      </c>
      <c r="Y1504" s="294" t="s">
        <v>2285</v>
      </c>
      <c r="Z1504" s="270" t="s">
        <v>1550</v>
      </c>
      <c r="AA1504" s="251">
        <f t="shared" si="80"/>
        <v>34.95218</v>
      </c>
      <c r="AB1504" s="49">
        <v>3.495218E7</v>
      </c>
      <c r="AC1504" s="49">
        <v>1.15620025E8</v>
      </c>
      <c r="AD1504" s="251">
        <f t="shared" si="211"/>
        <v>234.951977</v>
      </c>
      <c r="AE1504" s="266">
        <f t="shared" ref="AE1504:AE1505" si="218">J1504-AC1504</f>
        <v>234951977</v>
      </c>
      <c r="AF1504" s="303">
        <f t="shared" si="217"/>
        <v>0.4660290667</v>
      </c>
      <c r="AG1504" s="257"/>
      <c r="AH1504" s="257"/>
      <c r="AI1504" s="259" t="s">
        <v>2286</v>
      </c>
      <c r="AJ1504" s="257"/>
    </row>
    <row r="1505" ht="15.75" customHeight="1">
      <c r="A1505" s="310" t="s">
        <v>3912</v>
      </c>
      <c r="B1505" s="277">
        <f t="shared" si="152"/>
        <v>115.555438</v>
      </c>
      <c r="C1505" s="284">
        <f t="shared" si="215"/>
        <v>1.540739173</v>
      </c>
      <c r="D1505" s="250">
        <f t="shared" si="3"/>
        <v>1.540739173</v>
      </c>
      <c r="E1505" s="251">
        <v>75.0</v>
      </c>
      <c r="F1505" s="251">
        <f t="shared" si="213"/>
        <v>78.163501</v>
      </c>
      <c r="G1505" s="48">
        <f t="shared" si="5"/>
        <v>0.6764156006</v>
      </c>
      <c r="H1505" s="111">
        <f t="shared" si="6"/>
        <v>37.391937</v>
      </c>
      <c r="I1505" s="303">
        <f t="shared" si="210"/>
        <v>0.3235843994</v>
      </c>
      <c r="J1505" s="49">
        <v>1.15555438E8</v>
      </c>
      <c r="K1505" s="253">
        <v>2018.0</v>
      </c>
      <c r="L1505" s="254" t="s">
        <v>20</v>
      </c>
      <c r="M1505" s="47"/>
      <c r="N1505" s="47"/>
      <c r="O1505" s="47"/>
      <c r="P1505" s="47">
        <v>71.0</v>
      </c>
      <c r="Q1505" s="253">
        <v>59.0</v>
      </c>
      <c r="R1505" s="49">
        <f t="shared" si="158"/>
        <v>65</v>
      </c>
      <c r="S1505" s="253">
        <v>87.0</v>
      </c>
      <c r="T1505" s="49">
        <v>76.0</v>
      </c>
      <c r="U1505" s="261">
        <f t="shared" si="159"/>
        <v>11</v>
      </c>
      <c r="V1505" s="268">
        <f t="shared" si="160"/>
        <v>81.5</v>
      </c>
      <c r="W1505" s="261">
        <f t="shared" si="161"/>
        <v>-16.5</v>
      </c>
      <c r="X1505" s="294" t="s">
        <v>1601</v>
      </c>
      <c r="Y1505" s="294" t="s">
        <v>1601</v>
      </c>
      <c r="Z1505" s="270" t="s">
        <v>1534</v>
      </c>
      <c r="AA1505" s="251">
        <f t="shared" si="80"/>
        <v>24.585139</v>
      </c>
      <c r="AB1505" s="49">
        <v>2.4585139E7</v>
      </c>
      <c r="AC1505" s="49">
        <v>7.8163501E7</v>
      </c>
      <c r="AD1505" s="251">
        <f t="shared" si="211"/>
        <v>37.391937</v>
      </c>
      <c r="AE1505" s="266">
        <f t="shared" si="218"/>
        <v>37391937</v>
      </c>
      <c r="AF1505" s="303">
        <f t="shared" si="217"/>
        <v>0.3278018533</v>
      </c>
      <c r="AG1505" s="257"/>
      <c r="AH1505" s="257"/>
      <c r="AI1505" s="259" t="s">
        <v>3913</v>
      </c>
      <c r="AJ1505" s="257"/>
    </row>
    <row r="1506" ht="15.75" customHeight="1">
      <c r="A1506" s="300" t="s">
        <v>1571</v>
      </c>
      <c r="B1506" s="266">
        <f t="shared" si="152"/>
        <v>213.963023</v>
      </c>
      <c r="C1506" s="249">
        <f>SUM(B1506/E1506)</f>
        <v>2.674537788</v>
      </c>
      <c r="D1506" s="250">
        <f t="shared" si="3"/>
        <v>2.674537788</v>
      </c>
      <c r="E1506" s="251">
        <v>80.0</v>
      </c>
      <c r="F1506" s="251">
        <f t="shared" si="213"/>
        <v>83.063023</v>
      </c>
      <c r="G1506" s="48">
        <f t="shared" si="5"/>
        <v>0.3882120463</v>
      </c>
      <c r="H1506" s="111">
        <f t="shared" si="6"/>
        <v>130.9</v>
      </c>
      <c r="I1506" s="303">
        <f t="shared" si="210"/>
        <v>0.6117879537</v>
      </c>
      <c r="J1506" s="49">
        <v>2.13963023E8</v>
      </c>
      <c r="K1506" s="253">
        <v>2018.0</v>
      </c>
      <c r="L1506" s="254" t="s">
        <v>20</v>
      </c>
      <c r="M1506" s="47"/>
      <c r="N1506" s="47"/>
      <c r="O1506" s="47"/>
      <c r="P1506" s="47">
        <v>75.0</v>
      </c>
      <c r="Q1506" s="253">
        <v>60.0</v>
      </c>
      <c r="R1506" s="49">
        <f t="shared" si="158"/>
        <v>67.5</v>
      </c>
      <c r="S1506" s="253">
        <v>65.0</v>
      </c>
      <c r="T1506" s="49">
        <v>68.0</v>
      </c>
      <c r="U1506" s="261">
        <f t="shared" si="159"/>
        <v>-3</v>
      </c>
      <c r="V1506" s="268">
        <f t="shared" si="160"/>
        <v>66.5</v>
      </c>
      <c r="W1506" s="261">
        <f t="shared" si="161"/>
        <v>1</v>
      </c>
      <c r="X1506" s="270" t="s">
        <v>1572</v>
      </c>
      <c r="Y1506" s="270" t="s">
        <v>1572</v>
      </c>
      <c r="Z1506" s="270" t="s">
        <v>1534</v>
      </c>
      <c r="AA1506" s="251">
        <f t="shared" si="80"/>
        <v>23.045635</v>
      </c>
      <c r="AB1506" s="49">
        <v>2.3045635E7</v>
      </c>
      <c r="AC1506" s="49">
        <v>8.3063023E7</v>
      </c>
      <c r="AD1506" s="251">
        <f t="shared" si="211"/>
        <v>130.9</v>
      </c>
      <c r="AE1506" s="49">
        <v>1.309E8</v>
      </c>
      <c r="AF1506" s="255" t="s">
        <v>1530</v>
      </c>
      <c r="AG1506" s="257"/>
      <c r="AH1506" s="257"/>
      <c r="AI1506" s="259" t="s">
        <v>1573</v>
      </c>
      <c r="AJ1506" s="257"/>
    </row>
    <row r="1507" ht="15.75" customHeight="1">
      <c r="A1507" s="309" t="s">
        <v>372</v>
      </c>
      <c r="B1507" s="277">
        <f t="shared" si="152"/>
        <v>462.612928</v>
      </c>
      <c r="C1507" s="284">
        <f t="shared" ref="C1507:C1511" si="219">SUM(J1507/(E1507*1000000))</f>
        <v>5.7826616</v>
      </c>
      <c r="D1507" s="250">
        <f t="shared" si="3"/>
        <v>5.7826616</v>
      </c>
      <c r="E1507" s="251">
        <v>80.0</v>
      </c>
      <c r="F1507" s="251">
        <f t="shared" si="213"/>
        <v>158.9466</v>
      </c>
      <c r="G1507" s="48">
        <f t="shared" si="5"/>
        <v>0.3435844318</v>
      </c>
      <c r="H1507" s="111">
        <f t="shared" si="6"/>
        <v>303.666328</v>
      </c>
      <c r="I1507" s="303">
        <f t="shared" si="210"/>
        <v>0.6564155682</v>
      </c>
      <c r="J1507" s="49">
        <v>4.62612928E8</v>
      </c>
      <c r="K1507" s="253">
        <v>2018.0</v>
      </c>
      <c r="L1507" s="254" t="s">
        <v>20</v>
      </c>
      <c r="M1507" s="47"/>
      <c r="N1507" s="47"/>
      <c r="O1507" s="47"/>
      <c r="P1507" s="47">
        <v>59.0</v>
      </c>
      <c r="Q1507" s="253">
        <v>54.0</v>
      </c>
      <c r="R1507" s="49">
        <f t="shared" si="158"/>
        <v>56.5</v>
      </c>
      <c r="S1507" s="253">
        <v>52.0</v>
      </c>
      <c r="T1507" s="49">
        <v>61.0</v>
      </c>
      <c r="U1507" s="261">
        <f t="shared" si="159"/>
        <v>-9</v>
      </c>
      <c r="V1507" s="268">
        <f t="shared" si="160"/>
        <v>56.5</v>
      </c>
      <c r="W1507" s="261">
        <f t="shared" si="161"/>
        <v>0</v>
      </c>
      <c r="X1507" s="294" t="s">
        <v>1601</v>
      </c>
      <c r="Y1507" s="294" t="s">
        <v>1601</v>
      </c>
      <c r="Z1507" s="270" t="s">
        <v>1550</v>
      </c>
      <c r="AA1507" s="251">
        <f t="shared" si="80"/>
        <v>44.076225</v>
      </c>
      <c r="AB1507" s="49">
        <v>4.4076225E7</v>
      </c>
      <c r="AC1507" s="49">
        <v>1.589466E8</v>
      </c>
      <c r="AD1507" s="251">
        <f t="shared" si="211"/>
        <v>303.666328</v>
      </c>
      <c r="AE1507" s="266">
        <f>J1507-AC1507</f>
        <v>303666328</v>
      </c>
      <c r="AF1507" s="303">
        <f t="shared" ref="AF1507:AF1511" si="220">SUM(AA1507/E1507)</f>
        <v>0.5509528125</v>
      </c>
      <c r="AG1507" s="257"/>
      <c r="AH1507" s="257"/>
      <c r="AI1507" s="259" t="s">
        <v>2118</v>
      </c>
      <c r="AJ1507" s="257"/>
    </row>
    <row r="1508" ht="15.75" customHeight="1">
      <c r="A1508" s="301" t="s">
        <v>3682</v>
      </c>
      <c r="B1508" s="277">
        <f t="shared" si="152"/>
        <v>160.542134</v>
      </c>
      <c r="C1508" s="284">
        <f t="shared" si="219"/>
        <v>1.824342432</v>
      </c>
      <c r="D1508" s="250">
        <f t="shared" si="3"/>
        <v>1.824342432</v>
      </c>
      <c r="E1508" s="251">
        <v>88.0</v>
      </c>
      <c r="F1508" s="251">
        <f t="shared" si="213"/>
        <v>51.024708</v>
      </c>
      <c r="G1508" s="48">
        <f t="shared" si="5"/>
        <v>0.3178275181</v>
      </c>
      <c r="H1508" s="111">
        <f t="shared" si="6"/>
        <v>109.517426</v>
      </c>
      <c r="I1508" s="303">
        <f t="shared" si="210"/>
        <v>0.6821724819</v>
      </c>
      <c r="J1508" s="49">
        <v>1.60542134E8</v>
      </c>
      <c r="K1508" s="253">
        <v>2018.0</v>
      </c>
      <c r="L1508" s="254" t="s">
        <v>20</v>
      </c>
      <c r="M1508" s="47"/>
      <c r="N1508" s="47"/>
      <c r="O1508" s="47"/>
      <c r="P1508" s="47">
        <v>32.0</v>
      </c>
      <c r="Q1508" s="253">
        <v>48.0</v>
      </c>
      <c r="R1508" s="49">
        <f t="shared" si="158"/>
        <v>40</v>
      </c>
      <c r="S1508" s="253">
        <v>38.0</v>
      </c>
      <c r="T1508" s="49">
        <v>44.0</v>
      </c>
      <c r="U1508" s="261">
        <f t="shared" si="159"/>
        <v>-6</v>
      </c>
      <c r="V1508" s="268">
        <f t="shared" si="160"/>
        <v>41</v>
      </c>
      <c r="W1508" s="261">
        <f t="shared" si="161"/>
        <v>-1</v>
      </c>
      <c r="X1508" s="257" t="s">
        <v>1629</v>
      </c>
      <c r="Y1508" s="270" t="s">
        <v>3204</v>
      </c>
      <c r="Z1508" s="270" t="s">
        <v>1550</v>
      </c>
      <c r="AA1508" s="251">
        <f t="shared" si="80"/>
        <v>24.632284</v>
      </c>
      <c r="AB1508" s="49">
        <v>2.4632284E7</v>
      </c>
      <c r="AC1508" s="49">
        <v>5.1024708E7</v>
      </c>
      <c r="AD1508" s="251">
        <f t="shared" si="211"/>
        <v>109.517426</v>
      </c>
      <c r="AE1508" s="49">
        <v>1.09517426E8</v>
      </c>
      <c r="AF1508" s="303">
        <f t="shared" si="220"/>
        <v>0.2799123182</v>
      </c>
      <c r="AG1508" s="257"/>
      <c r="AH1508" s="257"/>
      <c r="AI1508" s="259" t="s">
        <v>3683</v>
      </c>
      <c r="AJ1508" s="257"/>
    </row>
    <row r="1509" ht="15.75" customHeight="1">
      <c r="A1509" s="301" t="s">
        <v>2896</v>
      </c>
      <c r="B1509" s="277">
        <f t="shared" si="152"/>
        <v>275.361346</v>
      </c>
      <c r="C1509" s="284">
        <f t="shared" si="219"/>
        <v>3.059570511</v>
      </c>
      <c r="D1509" s="250">
        <f t="shared" si="3"/>
        <v>3.059570511</v>
      </c>
      <c r="E1509" s="251">
        <v>90.0</v>
      </c>
      <c r="F1509" s="251">
        <f t="shared" si="213"/>
        <v>133.861346</v>
      </c>
      <c r="G1509" s="48">
        <f t="shared" si="5"/>
        <v>0.4861297635</v>
      </c>
      <c r="H1509" s="111">
        <f t="shared" si="6"/>
        <v>141.5</v>
      </c>
      <c r="I1509" s="303">
        <f t="shared" si="210"/>
        <v>0.5138702365</v>
      </c>
      <c r="J1509" s="49">
        <v>2.75361346E8</v>
      </c>
      <c r="K1509" s="253">
        <v>2018.0</v>
      </c>
      <c r="L1509" s="254" t="s">
        <v>20</v>
      </c>
      <c r="M1509" s="47"/>
      <c r="N1509" s="47"/>
      <c r="O1509" s="47"/>
      <c r="P1509" s="47">
        <v>97.0</v>
      </c>
      <c r="Q1509" s="253">
        <v>87.0</v>
      </c>
      <c r="R1509" s="49">
        <f t="shared" si="158"/>
        <v>92</v>
      </c>
      <c r="S1509" s="253">
        <v>94.0</v>
      </c>
      <c r="T1509" s="49">
        <v>88.0</v>
      </c>
      <c r="U1509" s="261">
        <f t="shared" si="159"/>
        <v>6</v>
      </c>
      <c r="V1509" s="268">
        <f t="shared" si="160"/>
        <v>91</v>
      </c>
      <c r="W1509" s="261">
        <f t="shared" si="161"/>
        <v>1</v>
      </c>
      <c r="X1509" s="270" t="s">
        <v>1572</v>
      </c>
      <c r="Y1509" s="270" t="s">
        <v>1572</v>
      </c>
      <c r="Z1509" s="270" t="s">
        <v>1534</v>
      </c>
      <c r="AA1509" s="251">
        <f t="shared" si="80"/>
        <v>35.363376</v>
      </c>
      <c r="AB1509" s="49">
        <v>3.5363376E7</v>
      </c>
      <c r="AC1509" s="49">
        <v>1.33861346E8</v>
      </c>
      <c r="AD1509" s="251">
        <f t="shared" si="211"/>
        <v>141.5</v>
      </c>
      <c r="AE1509" s="49">
        <v>1.415E8</v>
      </c>
      <c r="AF1509" s="303">
        <f t="shared" si="220"/>
        <v>0.3929264</v>
      </c>
      <c r="AG1509" s="257"/>
      <c r="AH1509" s="257"/>
      <c r="AI1509" s="259" t="s">
        <v>2897</v>
      </c>
      <c r="AJ1509" s="257"/>
    </row>
    <row r="1510" ht="15.75" customHeight="1">
      <c r="A1510" s="310" t="s">
        <v>4938</v>
      </c>
      <c r="B1510" s="277">
        <f t="shared" si="152"/>
        <v>3.568573</v>
      </c>
      <c r="C1510" s="284">
        <f t="shared" si="219"/>
        <v>0.03965081111</v>
      </c>
      <c r="D1510" s="250">
        <f t="shared" si="3"/>
        <v>0.03965081111</v>
      </c>
      <c r="E1510" s="251">
        <v>90.0</v>
      </c>
      <c r="F1510" s="251">
        <f t="shared" si="213"/>
        <v>1.090073</v>
      </c>
      <c r="G1510" s="48">
        <f t="shared" si="5"/>
        <v>0.3054646773</v>
      </c>
      <c r="H1510" s="111">
        <f t="shared" si="6"/>
        <v>2.4785</v>
      </c>
      <c r="I1510" s="303">
        <f t="shared" si="210"/>
        <v>0.6945353227</v>
      </c>
      <c r="J1510" s="49">
        <v>3568573.0</v>
      </c>
      <c r="K1510" s="253">
        <v>2018.0</v>
      </c>
      <c r="L1510" s="254" t="s">
        <v>20</v>
      </c>
      <c r="M1510" s="47"/>
      <c r="N1510" s="47"/>
      <c r="O1510" s="47"/>
      <c r="P1510" s="47">
        <v>54.0</v>
      </c>
      <c r="Q1510" s="253">
        <v>52.0</v>
      </c>
      <c r="R1510" s="49">
        <f t="shared" si="158"/>
        <v>53</v>
      </c>
      <c r="S1510" s="253">
        <v>78.0</v>
      </c>
      <c r="T1510" s="49">
        <v>47.0</v>
      </c>
      <c r="U1510" s="261">
        <f t="shared" si="159"/>
        <v>31</v>
      </c>
      <c r="V1510" s="268">
        <f t="shared" si="160"/>
        <v>62.5</v>
      </c>
      <c r="W1510" s="261">
        <f t="shared" si="161"/>
        <v>-9.5</v>
      </c>
      <c r="X1510" s="294" t="s">
        <v>1547</v>
      </c>
      <c r="Y1510" s="294" t="s">
        <v>1547</v>
      </c>
      <c r="Z1510" s="270" t="s">
        <v>4939</v>
      </c>
      <c r="AA1510" s="251">
        <f t="shared" si="80"/>
        <v>1.090073</v>
      </c>
      <c r="AB1510" s="49">
        <v>1090073.0</v>
      </c>
      <c r="AC1510" s="49">
        <v>1090073.0</v>
      </c>
      <c r="AD1510" s="251">
        <f t="shared" si="211"/>
        <v>2.4785</v>
      </c>
      <c r="AE1510" s="266">
        <f t="shared" ref="AE1510:AE1511" si="221">J1510-AC1510</f>
        <v>2478500</v>
      </c>
      <c r="AF1510" s="303">
        <f t="shared" si="220"/>
        <v>0.01211192222</v>
      </c>
      <c r="AG1510" s="257"/>
      <c r="AH1510" s="257"/>
      <c r="AI1510" s="259" t="s">
        <v>4940</v>
      </c>
      <c r="AJ1510" s="257"/>
    </row>
    <row r="1511" ht="15.75" customHeight="1">
      <c r="A1511" s="310" t="s">
        <v>2960</v>
      </c>
      <c r="B1511" s="277">
        <f t="shared" si="152"/>
        <v>273.521715</v>
      </c>
      <c r="C1511" s="284">
        <f t="shared" si="219"/>
        <v>2.909805479</v>
      </c>
      <c r="D1511" s="250">
        <f t="shared" si="3"/>
        <v>2.909805479</v>
      </c>
      <c r="E1511" s="251">
        <v>94.0</v>
      </c>
      <c r="F1511" s="251">
        <f t="shared" si="213"/>
        <v>57.421715</v>
      </c>
      <c r="G1511" s="48">
        <f t="shared" si="5"/>
        <v>0.2099347578</v>
      </c>
      <c r="H1511" s="111">
        <f t="shared" si="6"/>
        <v>216.1</v>
      </c>
      <c r="I1511" s="303">
        <f t="shared" si="210"/>
        <v>0.7900652422</v>
      </c>
      <c r="J1511" s="49">
        <v>2.73521715E8</v>
      </c>
      <c r="K1511" s="253">
        <v>2018.0</v>
      </c>
      <c r="L1511" s="254" t="s">
        <v>20</v>
      </c>
      <c r="M1511" s="47"/>
      <c r="N1511" s="47"/>
      <c r="O1511" s="47"/>
      <c r="P1511" s="47">
        <v>51.0</v>
      </c>
      <c r="Q1511" s="253">
        <v>48.0</v>
      </c>
      <c r="R1511" s="49">
        <f t="shared" si="158"/>
        <v>49.5</v>
      </c>
      <c r="S1511" s="253">
        <v>58.0</v>
      </c>
      <c r="T1511" s="49">
        <v>64.0</v>
      </c>
      <c r="U1511" s="261">
        <f t="shared" si="159"/>
        <v>-6</v>
      </c>
      <c r="V1511" s="268">
        <f t="shared" si="160"/>
        <v>61</v>
      </c>
      <c r="W1511" s="261">
        <f t="shared" si="161"/>
        <v>-11.5</v>
      </c>
      <c r="X1511" s="294" t="s">
        <v>1537</v>
      </c>
      <c r="Y1511" s="294" t="s">
        <v>1537</v>
      </c>
      <c r="Z1511" s="270" t="s">
        <v>1534</v>
      </c>
      <c r="AA1511" s="251">
        <f t="shared" si="80"/>
        <v>23.633317</v>
      </c>
      <c r="AB1511" s="49">
        <v>2.3633317E7</v>
      </c>
      <c r="AC1511" s="49">
        <v>5.7421715E7</v>
      </c>
      <c r="AD1511" s="251">
        <f t="shared" si="211"/>
        <v>216.1</v>
      </c>
      <c r="AE1511" s="266">
        <f t="shared" si="221"/>
        <v>216100000</v>
      </c>
      <c r="AF1511" s="303">
        <f t="shared" si="220"/>
        <v>0.251418266</v>
      </c>
      <c r="AG1511" s="257"/>
      <c r="AH1511" s="257"/>
      <c r="AI1511" s="259" t="s">
        <v>2961</v>
      </c>
      <c r="AJ1511" s="257"/>
    </row>
    <row r="1512" ht="15.75" customHeight="1">
      <c r="A1512" s="309" t="s">
        <v>1539</v>
      </c>
      <c r="B1512" s="266">
        <f t="shared" si="152"/>
        <v>3.424744</v>
      </c>
      <c r="C1512" s="249">
        <f>SUM(B1512/E1512)</f>
        <v>0.03424744</v>
      </c>
      <c r="D1512" s="250">
        <f t="shared" si="3"/>
        <v>0.03424744</v>
      </c>
      <c r="E1512" s="251">
        <v>100.0</v>
      </c>
      <c r="F1512" s="251">
        <f t="shared" si="213"/>
        <v>3.424744</v>
      </c>
      <c r="G1512" s="48">
        <f t="shared" si="5"/>
        <v>1</v>
      </c>
      <c r="H1512" s="111">
        <f t="shared" si="6"/>
        <v>0</v>
      </c>
      <c r="I1512" s="268">
        <v>0.0</v>
      </c>
      <c r="J1512" s="49">
        <v>3424744.0</v>
      </c>
      <c r="K1512" s="253">
        <v>2018.0</v>
      </c>
      <c r="L1512" s="254" t="s">
        <v>20</v>
      </c>
      <c r="M1512" s="47"/>
      <c r="N1512" s="47"/>
      <c r="O1512" s="47"/>
      <c r="P1512" s="47">
        <v>54.0</v>
      </c>
      <c r="Q1512" s="253">
        <v>42.0</v>
      </c>
      <c r="R1512" s="49">
        <f t="shared" si="158"/>
        <v>48</v>
      </c>
      <c r="S1512" s="253">
        <v>73.0</v>
      </c>
      <c r="T1512" s="253">
        <v>65.0</v>
      </c>
      <c r="U1512" s="268">
        <f t="shared" si="159"/>
        <v>8</v>
      </c>
      <c r="V1512" s="268">
        <f t="shared" si="160"/>
        <v>69</v>
      </c>
      <c r="W1512" s="261">
        <f t="shared" si="161"/>
        <v>-21</v>
      </c>
      <c r="X1512" s="270" t="s">
        <v>1527</v>
      </c>
      <c r="Y1512" s="270" t="s">
        <v>1528</v>
      </c>
      <c r="Z1512" s="270" t="s">
        <v>1540</v>
      </c>
      <c r="AA1512" s="251">
        <f t="shared" si="80"/>
        <v>1.726868</v>
      </c>
      <c r="AB1512" s="49">
        <v>1726868.0</v>
      </c>
      <c r="AC1512" s="49">
        <v>3424744.0</v>
      </c>
      <c r="AD1512" s="251">
        <v>0.0</v>
      </c>
      <c r="AE1512" s="266">
        <v>0.0</v>
      </c>
      <c r="AF1512" s="255" t="s">
        <v>1530</v>
      </c>
      <c r="AG1512" s="257"/>
      <c r="AH1512" s="257"/>
      <c r="AI1512" s="259" t="s">
        <v>1541</v>
      </c>
      <c r="AJ1512" s="257"/>
    </row>
    <row r="1513" ht="15.75" customHeight="1">
      <c r="A1513" s="300" t="s">
        <v>1296</v>
      </c>
      <c r="B1513" s="266">
        <f t="shared" si="152"/>
        <v>855.503738</v>
      </c>
      <c r="C1513" s="284">
        <f t="shared" ref="C1513:C1524" si="222">SUM(J1513/(E1513*1000000))</f>
        <v>8.55503738</v>
      </c>
      <c r="D1513" s="250">
        <f t="shared" si="3"/>
        <v>8.55503738</v>
      </c>
      <c r="E1513" s="251">
        <v>100.0</v>
      </c>
      <c r="F1513" s="251">
        <f t="shared" si="213"/>
        <v>213.371003</v>
      </c>
      <c r="G1513" s="48">
        <f t="shared" si="5"/>
        <v>0.2494097846</v>
      </c>
      <c r="H1513" s="111">
        <f t="shared" si="6"/>
        <v>642.132735</v>
      </c>
      <c r="I1513" s="303">
        <f t="shared" ref="I1513:I1537" si="223">(AE1513/J1513)</f>
        <v>0.7505902154</v>
      </c>
      <c r="J1513" s="49">
        <f>AC1513+AE1513</f>
        <v>855503738</v>
      </c>
      <c r="K1513" s="253">
        <v>2018.0</v>
      </c>
      <c r="L1513" s="254" t="s">
        <v>20</v>
      </c>
      <c r="M1513" s="47"/>
      <c r="N1513" s="47"/>
      <c r="O1513" s="47"/>
      <c r="P1513" s="47">
        <v>28.0</v>
      </c>
      <c r="Q1513" s="253">
        <v>35.0</v>
      </c>
      <c r="R1513" s="49">
        <f t="shared" si="158"/>
        <v>31.5</v>
      </c>
      <c r="S1513" s="253">
        <v>84.0</v>
      </c>
      <c r="T1513" s="49">
        <v>63.0</v>
      </c>
      <c r="U1513" s="261">
        <f t="shared" si="159"/>
        <v>21</v>
      </c>
      <c r="V1513" s="268">
        <f t="shared" si="160"/>
        <v>73.5</v>
      </c>
      <c r="W1513" s="261">
        <f t="shared" si="161"/>
        <v>-42</v>
      </c>
      <c r="X1513" s="270" t="s">
        <v>1537</v>
      </c>
      <c r="Y1513" s="270" t="s">
        <v>1537</v>
      </c>
      <c r="Z1513" s="270" t="s">
        <v>1534</v>
      </c>
      <c r="AA1513" s="251">
        <f t="shared" si="80"/>
        <v>80.255756</v>
      </c>
      <c r="AB1513" s="49">
        <v>8.0255756E7</v>
      </c>
      <c r="AC1513" s="49">
        <v>2.13371003E8</v>
      </c>
      <c r="AD1513" s="251">
        <f t="shared" ref="AD1513:AD1537" si="224">AE1513/1000000</f>
        <v>642.132735</v>
      </c>
      <c r="AE1513" s="49">
        <v>6.42132735E8</v>
      </c>
      <c r="AF1513" s="303">
        <f t="shared" ref="AF1513:AF1524" si="225">SUM(AA1513/E1513)</f>
        <v>0.80255756</v>
      </c>
      <c r="AG1513" s="257"/>
      <c r="AH1513" s="257"/>
      <c r="AI1513" s="259" t="s">
        <v>1837</v>
      </c>
      <c r="AJ1513" s="257"/>
    </row>
    <row r="1514" ht="15.75" customHeight="1">
      <c r="A1514" s="301" t="s">
        <v>789</v>
      </c>
      <c r="B1514" s="277">
        <f t="shared" si="152"/>
        <v>73.539103</v>
      </c>
      <c r="C1514" s="284">
        <f t="shared" si="222"/>
        <v>0.73539103</v>
      </c>
      <c r="D1514" s="250">
        <f t="shared" si="3"/>
        <v>0.73539103</v>
      </c>
      <c r="E1514" s="251">
        <v>100.0</v>
      </c>
      <c r="F1514" s="251">
        <f t="shared" si="213"/>
        <v>30.798508</v>
      </c>
      <c r="G1514" s="48">
        <f t="shared" si="5"/>
        <v>0.41880451</v>
      </c>
      <c r="H1514" s="111">
        <f t="shared" si="6"/>
        <v>42.740595</v>
      </c>
      <c r="I1514" s="303">
        <f t="shared" si="223"/>
        <v>0.58119549</v>
      </c>
      <c r="J1514" s="49">
        <v>7.3539103E7</v>
      </c>
      <c r="K1514" s="253">
        <v>2018.0</v>
      </c>
      <c r="L1514" s="254" t="s">
        <v>20</v>
      </c>
      <c r="M1514" s="47"/>
      <c r="N1514" s="47"/>
      <c r="O1514" s="47"/>
      <c r="P1514" s="47">
        <v>16.0</v>
      </c>
      <c r="Q1514" s="253">
        <v>32.0</v>
      </c>
      <c r="R1514" s="49">
        <f t="shared" si="158"/>
        <v>24</v>
      </c>
      <c r="S1514" s="253">
        <v>45.0</v>
      </c>
      <c r="T1514" s="49">
        <v>35.0</v>
      </c>
      <c r="U1514" s="261">
        <f t="shared" si="159"/>
        <v>10</v>
      </c>
      <c r="V1514" s="268">
        <f t="shared" si="160"/>
        <v>40</v>
      </c>
      <c r="W1514" s="261">
        <f t="shared" si="161"/>
        <v>-16</v>
      </c>
      <c r="X1514" s="270" t="s">
        <v>1537</v>
      </c>
      <c r="Y1514" s="270" t="s">
        <v>1538</v>
      </c>
      <c r="Z1514" s="270" t="s">
        <v>1534</v>
      </c>
      <c r="AA1514" s="251">
        <f t="shared" si="80"/>
        <v>9.19567</v>
      </c>
      <c r="AB1514" s="49">
        <v>9195670.0</v>
      </c>
      <c r="AC1514" s="49">
        <v>3.0798508E7</v>
      </c>
      <c r="AD1514" s="251">
        <f t="shared" si="224"/>
        <v>42.740595</v>
      </c>
      <c r="AE1514" s="49">
        <v>4.2740595E7</v>
      </c>
      <c r="AF1514" s="303">
        <f t="shared" si="225"/>
        <v>0.0919567</v>
      </c>
      <c r="AG1514" s="257"/>
      <c r="AH1514" s="257"/>
      <c r="AI1514" s="264" t="s">
        <v>1530</v>
      </c>
      <c r="AJ1514" s="257"/>
    </row>
    <row r="1515" ht="15.75" customHeight="1">
      <c r="A1515" s="301" t="s">
        <v>4597</v>
      </c>
      <c r="B1515" s="277">
        <f t="shared" si="152"/>
        <v>69.24723</v>
      </c>
      <c r="C1515" s="284">
        <f t="shared" si="222"/>
        <v>0.6924723</v>
      </c>
      <c r="D1515" s="250">
        <f t="shared" si="3"/>
        <v>0.6924723</v>
      </c>
      <c r="E1515" s="251">
        <v>100.0</v>
      </c>
      <c r="F1515" s="251">
        <f t="shared" si="213"/>
        <v>15.54723</v>
      </c>
      <c r="G1515" s="48">
        <f t="shared" si="5"/>
        <v>0.2245177172</v>
      </c>
      <c r="H1515" s="111">
        <f t="shared" si="6"/>
        <v>53.7</v>
      </c>
      <c r="I1515" s="303">
        <f t="shared" si="223"/>
        <v>0.7754822828</v>
      </c>
      <c r="J1515" s="49">
        <v>6.924723E7</v>
      </c>
      <c r="K1515" s="253">
        <v>2018.0</v>
      </c>
      <c r="L1515" s="254" t="s">
        <v>20</v>
      </c>
      <c r="M1515" s="47"/>
      <c r="N1515" s="47"/>
      <c r="O1515" s="47"/>
      <c r="P1515" s="47">
        <v>27.0</v>
      </c>
      <c r="Q1515" s="253">
        <v>44.0</v>
      </c>
      <c r="R1515" s="49">
        <f t="shared" si="158"/>
        <v>35.5</v>
      </c>
      <c r="S1515" s="253">
        <v>59.0</v>
      </c>
      <c r="T1515" s="49">
        <v>65.0</v>
      </c>
      <c r="U1515" s="261">
        <f t="shared" si="159"/>
        <v>-6</v>
      </c>
      <c r="V1515" s="268">
        <f t="shared" si="160"/>
        <v>62</v>
      </c>
      <c r="W1515" s="261">
        <f t="shared" si="161"/>
        <v>-26.5</v>
      </c>
      <c r="X1515" s="270" t="s">
        <v>1537</v>
      </c>
      <c r="Y1515" s="270" t="s">
        <v>1538</v>
      </c>
      <c r="Z1515" s="270" t="s">
        <v>1534</v>
      </c>
      <c r="AA1515" s="251">
        <f t="shared" si="80"/>
        <v>7.55985</v>
      </c>
      <c r="AB1515" s="49">
        <v>7559850.0</v>
      </c>
      <c r="AC1515" s="49">
        <v>1.554723E7</v>
      </c>
      <c r="AD1515" s="251">
        <f t="shared" si="224"/>
        <v>53.7</v>
      </c>
      <c r="AE1515" s="49">
        <v>5.37E7</v>
      </c>
      <c r="AF1515" s="303">
        <f t="shared" si="225"/>
        <v>0.0755985</v>
      </c>
      <c r="AG1515" s="257"/>
      <c r="AH1515" s="257"/>
      <c r="AI1515" s="259" t="s">
        <v>4598</v>
      </c>
      <c r="AJ1515" s="257"/>
    </row>
    <row r="1516" ht="15.75" customHeight="1">
      <c r="A1516" s="309" t="s">
        <v>209</v>
      </c>
      <c r="B1516" s="266">
        <f t="shared" si="152"/>
        <v>734.044039</v>
      </c>
      <c r="C1516" s="284">
        <f t="shared" si="222"/>
        <v>6.673127627</v>
      </c>
      <c r="D1516" s="250">
        <f t="shared" si="3"/>
        <v>6.673127627</v>
      </c>
      <c r="E1516" s="251">
        <v>110.0</v>
      </c>
      <c r="F1516" s="251">
        <f t="shared" si="213"/>
        <v>318.402623</v>
      </c>
      <c r="G1516" s="48">
        <f t="shared" si="5"/>
        <v>0.4337650142</v>
      </c>
      <c r="H1516" s="111">
        <f t="shared" si="6"/>
        <v>415.641416</v>
      </c>
      <c r="I1516" s="303">
        <f t="shared" si="223"/>
        <v>0.5662349858</v>
      </c>
      <c r="J1516" s="49">
        <v>7.34044039E8</v>
      </c>
      <c r="K1516" s="253">
        <v>2018.0</v>
      </c>
      <c r="L1516" s="254" t="s">
        <v>20</v>
      </c>
      <c r="M1516" s="47"/>
      <c r="N1516" s="47"/>
      <c r="O1516" s="47"/>
      <c r="P1516" s="47">
        <v>82.0</v>
      </c>
      <c r="Q1516" s="253">
        <v>66.0</v>
      </c>
      <c r="R1516" s="49">
        <f t="shared" si="158"/>
        <v>74</v>
      </c>
      <c r="S1516" s="253">
        <v>86.0</v>
      </c>
      <c r="T1516" s="49">
        <v>78.0</v>
      </c>
      <c r="U1516" s="261">
        <f t="shared" si="159"/>
        <v>8</v>
      </c>
      <c r="V1516" s="268">
        <f t="shared" si="160"/>
        <v>82</v>
      </c>
      <c r="W1516" s="261">
        <f t="shared" si="161"/>
        <v>-8</v>
      </c>
      <c r="X1516" s="294" t="s">
        <v>1537</v>
      </c>
      <c r="Y1516" s="294" t="s">
        <v>1537</v>
      </c>
      <c r="Z1516" s="270" t="s">
        <v>1550</v>
      </c>
      <c r="AA1516" s="251">
        <f t="shared" si="80"/>
        <v>125.507153</v>
      </c>
      <c r="AB1516" s="49">
        <v>1.25507153E8</v>
      </c>
      <c r="AC1516" s="49">
        <v>3.18402623E8</v>
      </c>
      <c r="AD1516" s="251">
        <f t="shared" si="224"/>
        <v>415.641416</v>
      </c>
      <c r="AE1516" s="266">
        <f t="shared" ref="AE1516:AE1517" si="226">J1516-AC1516</f>
        <v>415641416</v>
      </c>
      <c r="AF1516" s="303">
        <f t="shared" si="225"/>
        <v>1.140974118</v>
      </c>
      <c r="AG1516" s="257"/>
      <c r="AH1516" s="257"/>
      <c r="AI1516" s="259" t="s">
        <v>2014</v>
      </c>
      <c r="AJ1516" s="257"/>
    </row>
    <row r="1517" ht="15.75" customHeight="1">
      <c r="A1517" s="310" t="s">
        <v>760</v>
      </c>
      <c r="B1517" s="277">
        <f t="shared" si="152"/>
        <v>426.24595</v>
      </c>
      <c r="C1517" s="284">
        <f t="shared" si="222"/>
        <v>3.552049583</v>
      </c>
      <c r="D1517" s="250">
        <f t="shared" si="3"/>
        <v>3.552049583</v>
      </c>
      <c r="E1517" s="251">
        <v>120.0</v>
      </c>
      <c r="F1517" s="251">
        <f t="shared" si="213"/>
        <v>99.34595</v>
      </c>
      <c r="G1517" s="48">
        <f t="shared" si="5"/>
        <v>0.2330718919</v>
      </c>
      <c r="H1517" s="111">
        <f t="shared" si="6"/>
        <v>326.9</v>
      </c>
      <c r="I1517" s="303">
        <f t="shared" si="223"/>
        <v>0.7669281081</v>
      </c>
      <c r="J1517" s="49">
        <v>4.2624595E8</v>
      </c>
      <c r="K1517" s="253">
        <v>2018.0</v>
      </c>
      <c r="L1517" s="254" t="s">
        <v>20</v>
      </c>
      <c r="M1517" s="47"/>
      <c r="N1517" s="47"/>
      <c r="O1517" s="47"/>
      <c r="P1517" s="47">
        <v>53.0</v>
      </c>
      <c r="Q1517" s="253">
        <v>45.0</v>
      </c>
      <c r="R1517" s="49">
        <f t="shared" si="158"/>
        <v>49</v>
      </c>
      <c r="S1517" s="253">
        <v>77.0</v>
      </c>
      <c r="T1517" s="49">
        <v>60.0</v>
      </c>
      <c r="U1517" s="261">
        <f t="shared" si="159"/>
        <v>17</v>
      </c>
      <c r="V1517" s="268">
        <f t="shared" si="160"/>
        <v>68.5</v>
      </c>
      <c r="W1517" s="261">
        <f t="shared" si="161"/>
        <v>-19.5</v>
      </c>
      <c r="X1517" s="294" t="s">
        <v>1537</v>
      </c>
      <c r="Y1517" s="294" t="s">
        <v>1537</v>
      </c>
      <c r="Z1517" s="270" t="s">
        <v>1534</v>
      </c>
      <c r="AA1517" s="251">
        <f t="shared" si="80"/>
        <v>35.753093</v>
      </c>
      <c r="AB1517" s="49">
        <v>3.5753093E7</v>
      </c>
      <c r="AC1517" s="49">
        <v>9.934595E7</v>
      </c>
      <c r="AD1517" s="251">
        <f t="shared" si="224"/>
        <v>326.9</v>
      </c>
      <c r="AE1517" s="266">
        <f t="shared" si="226"/>
        <v>326900000</v>
      </c>
      <c r="AF1517" s="303">
        <f t="shared" si="225"/>
        <v>0.2979424417</v>
      </c>
      <c r="AG1517" s="257"/>
      <c r="AH1517" s="257"/>
      <c r="AI1517" s="259" t="s">
        <v>2633</v>
      </c>
      <c r="AJ1517" s="257"/>
    </row>
    <row r="1518" ht="15.75" customHeight="1">
      <c r="A1518" s="301" t="s">
        <v>4003</v>
      </c>
      <c r="B1518" s="277">
        <f t="shared" si="152"/>
        <v>172.659032</v>
      </c>
      <c r="C1518" s="284">
        <f t="shared" si="222"/>
        <v>1.438825267</v>
      </c>
      <c r="D1518" s="250">
        <f t="shared" si="3"/>
        <v>1.438825267</v>
      </c>
      <c r="E1518" s="251">
        <v>120.0</v>
      </c>
      <c r="F1518" s="251">
        <f t="shared" si="213"/>
        <v>54.743921</v>
      </c>
      <c r="G1518" s="48">
        <f t="shared" si="5"/>
        <v>0.3170637549</v>
      </c>
      <c r="H1518" s="111">
        <f t="shared" si="6"/>
        <v>117.915111</v>
      </c>
      <c r="I1518" s="303">
        <f t="shared" si="223"/>
        <v>0.6829362451</v>
      </c>
      <c r="J1518" s="49">
        <v>1.72659032E8</v>
      </c>
      <c r="K1518" s="253">
        <v>2018.0</v>
      </c>
      <c r="L1518" s="254" t="s">
        <v>20</v>
      </c>
      <c r="M1518" s="47"/>
      <c r="N1518" s="47"/>
      <c r="O1518" s="47"/>
      <c r="P1518" s="47">
        <v>34.0</v>
      </c>
      <c r="Q1518" s="253">
        <v>39.0</v>
      </c>
      <c r="R1518" s="49">
        <f t="shared" si="158"/>
        <v>36.5</v>
      </c>
      <c r="S1518" s="253">
        <v>36.0</v>
      </c>
      <c r="T1518" s="49">
        <v>47.0</v>
      </c>
      <c r="U1518" s="261">
        <f t="shared" si="159"/>
        <v>-11</v>
      </c>
      <c r="V1518" s="268">
        <f t="shared" si="160"/>
        <v>41.5</v>
      </c>
      <c r="W1518" s="261">
        <f t="shared" si="161"/>
        <v>-5</v>
      </c>
      <c r="X1518" s="270" t="s">
        <v>1601</v>
      </c>
      <c r="Y1518" s="270" t="s">
        <v>1601</v>
      </c>
      <c r="Z1518" s="270" t="s">
        <v>1534</v>
      </c>
      <c r="AA1518" s="251">
        <f t="shared" si="80"/>
        <v>20.352491</v>
      </c>
      <c r="AB1518" s="49">
        <v>2.0352491E7</v>
      </c>
      <c r="AC1518" s="49">
        <v>5.4743921E7</v>
      </c>
      <c r="AD1518" s="251">
        <f t="shared" si="224"/>
        <v>117.915111</v>
      </c>
      <c r="AE1518" s="49">
        <v>1.17915111E8</v>
      </c>
      <c r="AF1518" s="303">
        <f t="shared" si="225"/>
        <v>0.1696040917</v>
      </c>
      <c r="AG1518" s="257"/>
      <c r="AH1518" s="257"/>
      <c r="AI1518" s="259" t="s">
        <v>4004</v>
      </c>
      <c r="AJ1518" s="257"/>
    </row>
    <row r="1519" ht="15.75" customHeight="1">
      <c r="A1519" s="310" t="s">
        <v>3302</v>
      </c>
      <c r="B1519" s="277">
        <f t="shared" si="152"/>
        <v>293.06322</v>
      </c>
      <c r="C1519" s="284">
        <f t="shared" si="222"/>
        <v>2.34450576</v>
      </c>
      <c r="D1519" s="250">
        <f t="shared" si="3"/>
        <v>2.34450576</v>
      </c>
      <c r="E1519" s="251">
        <v>125.0</v>
      </c>
      <c r="F1519" s="251">
        <f t="shared" si="213"/>
        <v>67.14529</v>
      </c>
      <c r="G1519" s="48">
        <f t="shared" si="5"/>
        <v>0.2291153765</v>
      </c>
      <c r="H1519" s="111">
        <f t="shared" si="6"/>
        <v>225.91793</v>
      </c>
      <c r="I1519" s="303">
        <f t="shared" si="223"/>
        <v>0.7708846235</v>
      </c>
      <c r="J1519" s="49">
        <v>2.9306322E8</v>
      </c>
      <c r="K1519" s="253">
        <v>2018.0</v>
      </c>
      <c r="L1519" s="254" t="s">
        <v>20</v>
      </c>
      <c r="M1519" s="47"/>
      <c r="N1519" s="47"/>
      <c r="O1519" s="47"/>
      <c r="P1519" s="47">
        <v>47.0</v>
      </c>
      <c r="Q1519" s="253">
        <v>51.0</v>
      </c>
      <c r="R1519" s="49">
        <f t="shared" si="158"/>
        <v>49</v>
      </c>
      <c r="S1519" s="253">
        <v>75.0</v>
      </c>
      <c r="T1519" s="49">
        <v>53.0</v>
      </c>
      <c r="U1519" s="261">
        <f t="shared" si="159"/>
        <v>22</v>
      </c>
      <c r="V1519" s="268">
        <f t="shared" si="160"/>
        <v>64</v>
      </c>
      <c r="W1519" s="261">
        <f t="shared" si="161"/>
        <v>-15</v>
      </c>
      <c r="X1519" s="294" t="s">
        <v>1537</v>
      </c>
      <c r="Y1519" s="294" t="s">
        <v>1537</v>
      </c>
      <c r="Z1519" s="270" t="s">
        <v>1540</v>
      </c>
      <c r="AA1519" s="251">
        <f t="shared" si="80"/>
        <v>24.905015</v>
      </c>
      <c r="AB1519" s="49">
        <v>2.4905015E7</v>
      </c>
      <c r="AC1519" s="49">
        <v>6.714529E7</v>
      </c>
      <c r="AD1519" s="251">
        <f t="shared" si="224"/>
        <v>225.91793</v>
      </c>
      <c r="AE1519" s="266">
        <f t="shared" ref="AE1519:AE1521" si="227">J1519-AC1519</f>
        <v>225917930</v>
      </c>
      <c r="AF1519" s="303">
        <f t="shared" si="225"/>
        <v>0.19924012</v>
      </c>
      <c r="AG1519" s="257"/>
      <c r="AH1519" s="257"/>
      <c r="AI1519" s="259" t="s">
        <v>3303</v>
      </c>
      <c r="AJ1519" s="257"/>
    </row>
    <row r="1520" ht="15.75" customHeight="1">
      <c r="A1520" s="310" t="s">
        <v>4336</v>
      </c>
      <c r="B1520" s="277">
        <f t="shared" si="152"/>
        <v>132.675864</v>
      </c>
      <c r="C1520" s="284">
        <f t="shared" si="222"/>
        <v>1.061406912</v>
      </c>
      <c r="D1520" s="250">
        <f t="shared" si="3"/>
        <v>1.061406912</v>
      </c>
      <c r="E1520" s="251">
        <v>125.0</v>
      </c>
      <c r="F1520" s="251">
        <f t="shared" si="213"/>
        <v>100.478608</v>
      </c>
      <c r="G1520" s="48">
        <f t="shared" si="5"/>
        <v>0.7573239395</v>
      </c>
      <c r="H1520" s="111">
        <f t="shared" si="6"/>
        <v>32.197256</v>
      </c>
      <c r="I1520" s="303">
        <f t="shared" si="223"/>
        <v>0.2426760605</v>
      </c>
      <c r="J1520" s="49">
        <v>1.32675864E8</v>
      </c>
      <c r="K1520" s="253">
        <v>2018.0</v>
      </c>
      <c r="L1520" s="254" t="s">
        <v>20</v>
      </c>
      <c r="M1520" s="47"/>
      <c r="N1520" s="47"/>
      <c r="O1520" s="47"/>
      <c r="P1520" s="47">
        <v>42.0</v>
      </c>
      <c r="Q1520" s="253">
        <v>53.0</v>
      </c>
      <c r="R1520" s="49">
        <f t="shared" si="158"/>
        <v>47.5</v>
      </c>
      <c r="S1520" s="253">
        <v>29.0</v>
      </c>
      <c r="T1520" s="49">
        <v>29.0</v>
      </c>
      <c r="U1520" s="261">
        <f t="shared" si="159"/>
        <v>0</v>
      </c>
      <c r="V1520" s="268">
        <f t="shared" si="160"/>
        <v>29</v>
      </c>
      <c r="W1520" s="261">
        <f t="shared" si="161"/>
        <v>18.5</v>
      </c>
      <c r="X1520" s="294" t="s">
        <v>1601</v>
      </c>
      <c r="Y1520" s="294" t="s">
        <v>1601</v>
      </c>
      <c r="Z1520" s="270" t="s">
        <v>1534</v>
      </c>
      <c r="AA1520" s="251">
        <f t="shared" si="80"/>
        <v>33.123609</v>
      </c>
      <c r="AB1520" s="49">
        <v>3.3123609E7</v>
      </c>
      <c r="AC1520" s="49">
        <v>1.00478608E8</v>
      </c>
      <c r="AD1520" s="251">
        <f t="shared" si="224"/>
        <v>32.197256</v>
      </c>
      <c r="AE1520" s="266">
        <f t="shared" si="227"/>
        <v>32197256</v>
      </c>
      <c r="AF1520" s="303">
        <f t="shared" si="225"/>
        <v>0.264988872</v>
      </c>
      <c r="AG1520" s="257"/>
      <c r="AH1520" s="257"/>
      <c r="AI1520" s="259" t="s">
        <v>4337</v>
      </c>
      <c r="AJ1520" s="257"/>
    </row>
    <row r="1521" ht="15.75" customHeight="1">
      <c r="A1521" s="310" t="s">
        <v>1130</v>
      </c>
      <c r="B1521" s="277">
        <f t="shared" si="152"/>
        <v>414.433071</v>
      </c>
      <c r="C1521" s="284">
        <f t="shared" si="222"/>
        <v>3.1879467</v>
      </c>
      <c r="D1521" s="250">
        <f t="shared" si="3"/>
        <v>3.1879467</v>
      </c>
      <c r="E1521" s="251">
        <v>130.0</v>
      </c>
      <c r="F1521" s="251">
        <f t="shared" si="213"/>
        <v>106.297689</v>
      </c>
      <c r="G1521" s="48">
        <f t="shared" si="5"/>
        <v>0.2564893983</v>
      </c>
      <c r="H1521" s="111">
        <f t="shared" si="6"/>
        <v>308.135382</v>
      </c>
      <c r="I1521" s="303">
        <f t="shared" si="223"/>
        <v>0.7435106017</v>
      </c>
      <c r="J1521" s="49">
        <v>4.14433071E8</v>
      </c>
      <c r="K1521" s="253">
        <v>2018.0</v>
      </c>
      <c r="L1521" s="254" t="s">
        <v>20</v>
      </c>
      <c r="M1521" s="47"/>
      <c r="N1521" s="47"/>
      <c r="O1521" s="47"/>
      <c r="P1521" s="47">
        <v>47.0</v>
      </c>
      <c r="Q1521" s="253">
        <v>46.0</v>
      </c>
      <c r="R1521" s="49">
        <f t="shared" si="158"/>
        <v>46.5</v>
      </c>
      <c r="S1521" s="253">
        <v>54.0</v>
      </c>
      <c r="T1521" s="49">
        <v>56.0</v>
      </c>
      <c r="U1521" s="261">
        <f t="shared" si="159"/>
        <v>-2</v>
      </c>
      <c r="V1521" s="268">
        <f t="shared" si="160"/>
        <v>55</v>
      </c>
      <c r="W1521" s="261">
        <f t="shared" si="161"/>
        <v>-8.5</v>
      </c>
      <c r="X1521" s="294" t="s">
        <v>1537</v>
      </c>
      <c r="Y1521" s="294" t="s">
        <v>1537</v>
      </c>
      <c r="Z1521" s="270" t="s">
        <v>1534</v>
      </c>
      <c r="AA1521" s="251">
        <f t="shared" si="80"/>
        <v>45.402195</v>
      </c>
      <c r="AB1521" s="49">
        <v>4.5402195E7</v>
      </c>
      <c r="AC1521" s="49">
        <v>1.06297689E8</v>
      </c>
      <c r="AD1521" s="251">
        <f t="shared" si="224"/>
        <v>308.135382</v>
      </c>
      <c r="AE1521" s="266">
        <f t="shared" si="227"/>
        <v>308135382</v>
      </c>
      <c r="AF1521" s="303">
        <f t="shared" si="225"/>
        <v>0.3492476538</v>
      </c>
      <c r="AG1521" s="257"/>
      <c r="AH1521" s="257"/>
      <c r="AI1521" s="259" t="s">
        <v>2816</v>
      </c>
      <c r="AJ1521" s="257"/>
    </row>
    <row r="1522" ht="15.75" customHeight="1">
      <c r="A1522" s="301" t="s">
        <v>571</v>
      </c>
      <c r="B1522" s="277">
        <f t="shared" si="152"/>
        <v>257.79262</v>
      </c>
      <c r="C1522" s="284">
        <f t="shared" si="222"/>
        <v>1.983020154</v>
      </c>
      <c r="D1522" s="250">
        <f t="shared" si="3"/>
        <v>1.983020154</v>
      </c>
      <c r="E1522" s="251">
        <v>130.0</v>
      </c>
      <c r="F1522" s="251">
        <f t="shared" si="213"/>
        <v>138.729305</v>
      </c>
      <c r="G1522" s="48">
        <f t="shared" si="5"/>
        <v>0.538143043</v>
      </c>
      <c r="H1522" s="111">
        <f t="shared" si="6"/>
        <v>119.063315</v>
      </c>
      <c r="I1522" s="303">
        <f t="shared" si="223"/>
        <v>0.461856957</v>
      </c>
      <c r="J1522" s="49">
        <v>2.5779262E8</v>
      </c>
      <c r="K1522" s="253">
        <v>2018.0</v>
      </c>
      <c r="L1522" s="254" t="s">
        <v>20</v>
      </c>
      <c r="M1522" s="47"/>
      <c r="N1522" s="47"/>
      <c r="O1522" s="47"/>
      <c r="P1522" s="47">
        <v>78.0</v>
      </c>
      <c r="Q1522" s="253">
        <v>66.0</v>
      </c>
      <c r="R1522" s="49">
        <f t="shared" si="158"/>
        <v>72</v>
      </c>
      <c r="S1522" s="253">
        <v>69.0</v>
      </c>
      <c r="T1522" s="49">
        <v>70.0</v>
      </c>
      <c r="U1522" s="261">
        <f t="shared" si="159"/>
        <v>-1</v>
      </c>
      <c r="V1522" s="268">
        <f t="shared" si="160"/>
        <v>69.5</v>
      </c>
      <c r="W1522" s="261">
        <f t="shared" si="161"/>
        <v>2.5</v>
      </c>
      <c r="X1522" s="270" t="s">
        <v>2285</v>
      </c>
      <c r="Y1522" s="270" t="s">
        <v>2285</v>
      </c>
      <c r="Z1522" s="270" t="s">
        <v>1550</v>
      </c>
      <c r="AA1522" s="251">
        <f t="shared" si="80"/>
        <v>23.523121</v>
      </c>
      <c r="AB1522" s="49">
        <v>2.3523121E7</v>
      </c>
      <c r="AC1522" s="49">
        <v>1.38729305E8</v>
      </c>
      <c r="AD1522" s="251">
        <f t="shared" si="224"/>
        <v>119.063315</v>
      </c>
      <c r="AE1522" s="49">
        <v>1.19063315E8</v>
      </c>
      <c r="AF1522" s="303">
        <f t="shared" si="225"/>
        <v>0.1809470846</v>
      </c>
      <c r="AG1522" s="257"/>
      <c r="AH1522" s="257"/>
      <c r="AI1522" s="259" t="s">
        <v>3582</v>
      </c>
      <c r="AJ1522" s="257"/>
    </row>
    <row r="1523" ht="15.75" customHeight="1">
      <c r="A1523" s="301" t="s">
        <v>158</v>
      </c>
      <c r="B1523" s="277">
        <f t="shared" si="152"/>
        <v>289.12814</v>
      </c>
      <c r="C1523" s="284">
        <f t="shared" si="222"/>
        <v>2.141689926</v>
      </c>
      <c r="D1523" s="250">
        <f t="shared" si="3"/>
        <v>2.141689926</v>
      </c>
      <c r="E1523" s="251">
        <v>135.0</v>
      </c>
      <c r="F1523" s="251">
        <f t="shared" si="213"/>
        <v>97.12814</v>
      </c>
      <c r="G1523" s="48">
        <f t="shared" si="5"/>
        <v>0.335934579</v>
      </c>
      <c r="H1523" s="111">
        <f t="shared" si="6"/>
        <v>192</v>
      </c>
      <c r="I1523" s="303">
        <f t="shared" si="223"/>
        <v>0.664065421</v>
      </c>
      <c r="J1523" s="49">
        <v>2.8912814E8</v>
      </c>
      <c r="K1523" s="253">
        <v>2018.0</v>
      </c>
      <c r="L1523" s="254" t="s">
        <v>20</v>
      </c>
      <c r="M1523" s="47"/>
      <c r="N1523" s="47"/>
      <c r="O1523" s="47"/>
      <c r="P1523" s="47">
        <v>93.0</v>
      </c>
      <c r="Q1523" s="253">
        <v>67.0</v>
      </c>
      <c r="R1523" s="49">
        <f t="shared" si="158"/>
        <v>80</v>
      </c>
      <c r="S1523" s="253">
        <v>79.0</v>
      </c>
      <c r="T1523" s="49">
        <v>76.0</v>
      </c>
      <c r="U1523" s="261">
        <f t="shared" si="159"/>
        <v>3</v>
      </c>
      <c r="V1523" s="268">
        <f t="shared" si="160"/>
        <v>77.5</v>
      </c>
      <c r="W1523" s="261">
        <f t="shared" si="161"/>
        <v>2.5</v>
      </c>
      <c r="X1523" s="257" t="s">
        <v>1629</v>
      </c>
      <c r="Y1523" s="270" t="s">
        <v>3204</v>
      </c>
      <c r="Z1523" s="270" t="s">
        <v>1550</v>
      </c>
      <c r="AA1523" s="251">
        <f t="shared" si="80"/>
        <v>21.654047</v>
      </c>
      <c r="AB1523" s="49">
        <v>2.1654047E7</v>
      </c>
      <c r="AC1523" s="49">
        <v>9.712814E7</v>
      </c>
      <c r="AD1523" s="251">
        <f t="shared" si="224"/>
        <v>192</v>
      </c>
      <c r="AE1523" s="49">
        <v>1.92E8</v>
      </c>
      <c r="AF1523" s="303">
        <f t="shared" si="225"/>
        <v>0.1604003481</v>
      </c>
      <c r="AG1523" s="257"/>
      <c r="AH1523" s="257"/>
      <c r="AI1523" s="259" t="s">
        <v>3455</v>
      </c>
      <c r="AJ1523" s="257"/>
    </row>
    <row r="1524" ht="15.75" customHeight="1">
      <c r="A1524" s="310" t="s">
        <v>3613</v>
      </c>
      <c r="B1524" s="277">
        <f t="shared" si="152"/>
        <v>290.462692</v>
      </c>
      <c r="C1524" s="284">
        <f t="shared" si="222"/>
        <v>1.936417947</v>
      </c>
      <c r="D1524" s="250">
        <f t="shared" si="3"/>
        <v>1.936417947</v>
      </c>
      <c r="E1524" s="251">
        <v>150.0</v>
      </c>
      <c r="F1524" s="251">
        <f t="shared" si="213"/>
        <v>59.185715</v>
      </c>
      <c r="G1524" s="48">
        <f t="shared" si="5"/>
        <v>0.2037635697</v>
      </c>
      <c r="H1524" s="111">
        <f t="shared" si="6"/>
        <v>231.276977</v>
      </c>
      <c r="I1524" s="303">
        <f t="shared" si="223"/>
        <v>0.7962364303</v>
      </c>
      <c r="J1524" s="49">
        <v>2.90462692E8</v>
      </c>
      <c r="K1524" s="253">
        <v>2018.0</v>
      </c>
      <c r="L1524" s="254" t="s">
        <v>20</v>
      </c>
      <c r="M1524" s="47"/>
      <c r="N1524" s="47"/>
      <c r="O1524" s="47"/>
      <c r="P1524" s="47">
        <v>43.0</v>
      </c>
      <c r="Q1524" s="253">
        <v>44.0</v>
      </c>
      <c r="R1524" s="49">
        <f t="shared" si="158"/>
        <v>43.5</v>
      </c>
      <c r="S1524" s="253">
        <v>42.0</v>
      </c>
      <c r="T1524" s="49">
        <v>50.0</v>
      </c>
      <c r="U1524" s="261">
        <f t="shared" si="159"/>
        <v>-8</v>
      </c>
      <c r="V1524" s="268">
        <f t="shared" si="160"/>
        <v>46</v>
      </c>
      <c r="W1524" s="261">
        <f t="shared" si="161"/>
        <v>-2.5</v>
      </c>
      <c r="X1524" s="294" t="s">
        <v>1537</v>
      </c>
      <c r="Y1524" s="294" t="s">
        <v>1537</v>
      </c>
      <c r="Z1524" s="270" t="s">
        <v>1550</v>
      </c>
      <c r="AA1524" s="251">
        <f t="shared" si="80"/>
        <v>28.116535</v>
      </c>
      <c r="AB1524" s="49">
        <v>2.8116535E7</v>
      </c>
      <c r="AC1524" s="49">
        <v>5.9185715E7</v>
      </c>
      <c r="AD1524" s="251">
        <f t="shared" si="224"/>
        <v>231.276977</v>
      </c>
      <c r="AE1524" s="266">
        <f>J1524-AC1524</f>
        <v>231276977</v>
      </c>
      <c r="AF1524" s="303">
        <f t="shared" si="225"/>
        <v>0.1874435667</v>
      </c>
      <c r="AG1524" s="257"/>
      <c r="AH1524" s="257"/>
      <c r="AI1524" s="259" t="s">
        <v>3614</v>
      </c>
      <c r="AJ1524" s="257"/>
    </row>
    <row r="1525" ht="15.75" customHeight="1">
      <c r="A1525" s="300" t="s">
        <v>1536</v>
      </c>
      <c r="B1525" s="266">
        <f t="shared" si="152"/>
        <v>940.72088</v>
      </c>
      <c r="C1525" s="249">
        <f>SUM(B1525/E1525)</f>
        <v>5.8795055</v>
      </c>
      <c r="D1525" s="250">
        <f t="shared" si="3"/>
        <v>5.8795055</v>
      </c>
      <c r="E1525" s="251">
        <v>160.0</v>
      </c>
      <c r="F1525" s="251">
        <f t="shared" si="213"/>
        <v>259.72088</v>
      </c>
      <c r="G1525" s="48">
        <f t="shared" si="5"/>
        <v>0.2760870791</v>
      </c>
      <c r="H1525" s="111">
        <f t="shared" si="6"/>
        <v>681</v>
      </c>
      <c r="I1525" s="303">
        <f t="shared" si="223"/>
        <v>0.7239129209</v>
      </c>
      <c r="J1525" s="49">
        <f>AC1525+AE1525</f>
        <v>940720880</v>
      </c>
      <c r="K1525" s="253">
        <v>2018.0</v>
      </c>
      <c r="L1525" s="254" t="s">
        <v>20</v>
      </c>
      <c r="M1525" s="47"/>
      <c r="N1525" s="47"/>
      <c r="O1525" s="47"/>
      <c r="P1525" s="47">
        <v>65.0</v>
      </c>
      <c r="Q1525" s="253">
        <v>55.0</v>
      </c>
      <c r="R1525" s="49">
        <f t="shared" si="158"/>
        <v>60</v>
      </c>
      <c r="S1525" s="253">
        <v>80.0</v>
      </c>
      <c r="T1525" s="49">
        <v>73.0</v>
      </c>
      <c r="U1525" s="261">
        <f t="shared" si="159"/>
        <v>7</v>
      </c>
      <c r="V1525" s="268">
        <f t="shared" si="160"/>
        <v>76.5</v>
      </c>
      <c r="W1525" s="261">
        <f t="shared" si="161"/>
        <v>-16.5</v>
      </c>
      <c r="X1525" s="270" t="s">
        <v>1537</v>
      </c>
      <c r="Y1525" s="270" t="s">
        <v>1538</v>
      </c>
      <c r="Z1525" s="270" t="s">
        <v>1534</v>
      </c>
      <c r="AA1525" s="251">
        <f t="shared" si="80"/>
        <v>67.873522</v>
      </c>
      <c r="AB1525" s="49">
        <v>6.7873522E7</v>
      </c>
      <c r="AC1525" s="49">
        <v>2.5972088E8</v>
      </c>
      <c r="AD1525" s="251">
        <f t="shared" si="224"/>
        <v>681</v>
      </c>
      <c r="AE1525" s="49">
        <v>6.81E8</v>
      </c>
      <c r="AF1525" s="255" t="s">
        <v>1530</v>
      </c>
      <c r="AG1525" s="257"/>
      <c r="AH1525" s="257"/>
      <c r="AI1525" s="264" t="s">
        <v>1530</v>
      </c>
      <c r="AJ1525" s="257"/>
    </row>
    <row r="1526" ht="15.75" customHeight="1">
      <c r="A1526" s="309" t="s">
        <v>482</v>
      </c>
      <c r="B1526" s="266">
        <f t="shared" si="152"/>
        <v>1294.655177</v>
      </c>
      <c r="C1526" s="284">
        <f>SUM(J1526/(E1526*1000000))</f>
        <v>7.615618688</v>
      </c>
      <c r="D1526" s="250">
        <f t="shared" si="3"/>
        <v>7.615618688</v>
      </c>
      <c r="E1526" s="251">
        <v>170.0</v>
      </c>
      <c r="F1526" s="251">
        <f t="shared" si="213"/>
        <v>413.08078</v>
      </c>
      <c r="G1526" s="48">
        <f t="shared" si="5"/>
        <v>0.3190662559</v>
      </c>
      <c r="H1526" s="111">
        <f t="shared" si="6"/>
        <v>881.574397</v>
      </c>
      <c r="I1526" s="303">
        <f t="shared" si="223"/>
        <v>0.6809337441</v>
      </c>
      <c r="J1526" s="49">
        <v>1.294655177E9</v>
      </c>
      <c r="K1526" s="253">
        <v>2018.0</v>
      </c>
      <c r="L1526" s="254" t="s">
        <v>20</v>
      </c>
      <c r="M1526" s="47"/>
      <c r="N1526" s="47"/>
      <c r="O1526" s="47"/>
      <c r="P1526" s="47">
        <v>50.0</v>
      </c>
      <c r="Q1526" s="253">
        <v>51.0</v>
      </c>
      <c r="R1526" s="49">
        <f t="shared" si="158"/>
        <v>50.5</v>
      </c>
      <c r="S1526" s="253">
        <v>54.0</v>
      </c>
      <c r="T1526" s="49">
        <v>58.0</v>
      </c>
      <c r="U1526" s="261">
        <f t="shared" si="159"/>
        <v>-4</v>
      </c>
      <c r="V1526" s="268">
        <f t="shared" si="160"/>
        <v>56</v>
      </c>
      <c r="W1526" s="261">
        <f t="shared" si="161"/>
        <v>-5.5</v>
      </c>
      <c r="X1526" s="294" t="s">
        <v>1537</v>
      </c>
      <c r="Y1526" s="294" t="s">
        <v>1537</v>
      </c>
      <c r="Z1526" s="270" t="s">
        <v>1550</v>
      </c>
      <c r="AA1526" s="251">
        <f t="shared" si="80"/>
        <v>148.02461</v>
      </c>
      <c r="AB1526" s="49">
        <v>1.4802461E8</v>
      </c>
      <c r="AC1526" s="49">
        <v>4.1308078E8</v>
      </c>
      <c r="AD1526" s="251">
        <f t="shared" si="224"/>
        <v>881.574397</v>
      </c>
      <c r="AE1526" s="266">
        <f t="shared" ref="AE1526:AE1528" si="228">J1526-AC1526</f>
        <v>881574397</v>
      </c>
      <c r="AF1526" s="303">
        <f>SUM(AA1526/E1526)</f>
        <v>0.870733</v>
      </c>
      <c r="AG1526" s="257"/>
      <c r="AH1526" s="257"/>
      <c r="AI1526" s="259" t="s">
        <v>1901</v>
      </c>
      <c r="AJ1526" s="257"/>
    </row>
    <row r="1527" ht="15.75" customHeight="1">
      <c r="A1527" s="309" t="s">
        <v>1557</v>
      </c>
      <c r="B1527" s="266">
        <f t="shared" si="152"/>
        <v>64.147693</v>
      </c>
      <c r="C1527" s="249">
        <f>SUM(B1527/E1527)</f>
        <v>0.3665582457</v>
      </c>
      <c r="D1527" s="250">
        <f t="shared" si="3"/>
        <v>0.3665582457</v>
      </c>
      <c r="E1527" s="251">
        <v>175.0</v>
      </c>
      <c r="F1527" s="251">
        <f t="shared" si="213"/>
        <v>32.014532</v>
      </c>
      <c r="G1527" s="48">
        <f t="shared" si="5"/>
        <v>0.4990753448</v>
      </c>
      <c r="H1527" s="111">
        <f t="shared" si="6"/>
        <v>32.133161</v>
      </c>
      <c r="I1527" s="303">
        <f t="shared" si="223"/>
        <v>0.5009246552</v>
      </c>
      <c r="J1527" s="49">
        <v>6.4147693E7</v>
      </c>
      <c r="K1527" s="253">
        <v>2018.0</v>
      </c>
      <c r="L1527" s="254" t="s">
        <v>20</v>
      </c>
      <c r="M1527" s="47"/>
      <c r="N1527" s="47"/>
      <c r="O1527" s="47"/>
      <c r="P1527" s="47">
        <v>90.0</v>
      </c>
      <c r="Q1527" s="253">
        <v>82.0</v>
      </c>
      <c r="R1527" s="49">
        <f t="shared" si="158"/>
        <v>86</v>
      </c>
      <c r="S1527" s="253">
        <v>88.0</v>
      </c>
      <c r="T1527" s="49">
        <v>81.0</v>
      </c>
      <c r="U1527" s="261">
        <f t="shared" si="159"/>
        <v>7</v>
      </c>
      <c r="V1527" s="268">
        <f t="shared" si="160"/>
        <v>84.5</v>
      </c>
      <c r="W1527" s="261">
        <f t="shared" si="161"/>
        <v>1.5</v>
      </c>
      <c r="X1527" s="294" t="s">
        <v>1558</v>
      </c>
      <c r="Y1527" s="294" t="s">
        <v>1558</v>
      </c>
      <c r="Z1527" s="270" t="s">
        <v>1540</v>
      </c>
      <c r="AA1527" s="251">
        <f t="shared" si="80"/>
        <v>1.620294</v>
      </c>
      <c r="AB1527" s="49">
        <v>1620294.0</v>
      </c>
      <c r="AC1527" s="49">
        <v>3.2014532E7</v>
      </c>
      <c r="AD1527" s="251">
        <f t="shared" si="224"/>
        <v>32.133161</v>
      </c>
      <c r="AE1527" s="266">
        <f t="shared" si="228"/>
        <v>32133161</v>
      </c>
      <c r="AF1527" s="255" t="s">
        <v>1530</v>
      </c>
      <c r="AG1527" s="257"/>
      <c r="AH1527" s="257"/>
      <c r="AI1527" s="259" t="s">
        <v>1559</v>
      </c>
      <c r="AJ1527" s="257"/>
    </row>
    <row r="1528" ht="15.75" customHeight="1">
      <c r="A1528" s="310" t="s">
        <v>768</v>
      </c>
      <c r="B1528" s="277">
        <f t="shared" si="152"/>
        <v>582.018455</v>
      </c>
      <c r="C1528" s="284">
        <f t="shared" ref="C1528:C1536" si="229">SUM(J1528/(E1528*1000000))</f>
        <v>3.325819743</v>
      </c>
      <c r="D1528" s="250">
        <f t="shared" si="3"/>
        <v>3.325819743</v>
      </c>
      <c r="E1528" s="251">
        <v>175.0</v>
      </c>
      <c r="F1528" s="251">
        <f t="shared" si="213"/>
        <v>137.018455</v>
      </c>
      <c r="G1528" s="48">
        <f t="shared" si="5"/>
        <v>0.2354194336</v>
      </c>
      <c r="H1528" s="111">
        <f t="shared" si="6"/>
        <v>445</v>
      </c>
      <c r="I1528" s="303">
        <f t="shared" si="223"/>
        <v>0.7645805664</v>
      </c>
      <c r="J1528" s="49">
        <v>5.82018455E8</v>
      </c>
      <c r="K1528" s="253">
        <v>2018.0</v>
      </c>
      <c r="L1528" s="254" t="s">
        <v>20</v>
      </c>
      <c r="M1528" s="47"/>
      <c r="N1528" s="47"/>
      <c r="O1528" s="47"/>
      <c r="P1528" s="47">
        <v>72.0</v>
      </c>
      <c r="Q1528" s="253">
        <v>64.0</v>
      </c>
      <c r="R1528" s="49">
        <f t="shared" si="158"/>
        <v>68</v>
      </c>
      <c r="S1528" s="253">
        <v>78.0</v>
      </c>
      <c r="T1528" s="49">
        <v>74.0</v>
      </c>
      <c r="U1528" s="261">
        <f t="shared" si="159"/>
        <v>4</v>
      </c>
      <c r="V1528" s="268">
        <f t="shared" si="160"/>
        <v>76</v>
      </c>
      <c r="W1528" s="261">
        <f t="shared" si="161"/>
        <v>-8</v>
      </c>
      <c r="X1528" s="294" t="s">
        <v>1601</v>
      </c>
      <c r="Y1528" s="294" t="s">
        <v>1601</v>
      </c>
      <c r="Z1528" s="270" t="s">
        <v>1534</v>
      </c>
      <c r="AA1528" s="251">
        <f t="shared" si="80"/>
        <v>41.76405</v>
      </c>
      <c r="AB1528" s="49">
        <v>4.176405E7</v>
      </c>
      <c r="AC1528" s="49">
        <v>1.37018455E8</v>
      </c>
      <c r="AD1528" s="251">
        <f t="shared" si="224"/>
        <v>445</v>
      </c>
      <c r="AE1528" s="266">
        <f t="shared" si="228"/>
        <v>445000000</v>
      </c>
      <c r="AF1528" s="303">
        <f t="shared" ref="AF1528:AF1536" si="230">SUM(AA1528/E1528)</f>
        <v>0.2386517143</v>
      </c>
      <c r="AG1528" s="257"/>
      <c r="AH1528" s="257"/>
      <c r="AI1528" s="259" t="s">
        <v>2746</v>
      </c>
      <c r="AJ1528" s="257"/>
    </row>
    <row r="1529" ht="15.75" customHeight="1">
      <c r="A1529" s="301" t="s">
        <v>757</v>
      </c>
      <c r="B1529" s="277">
        <f t="shared" si="152"/>
        <v>405.048605</v>
      </c>
      <c r="C1529" s="284">
        <f t="shared" si="229"/>
        <v>2.314563457</v>
      </c>
      <c r="D1529" s="250">
        <f t="shared" si="3"/>
        <v>2.314563457</v>
      </c>
      <c r="E1529" s="251">
        <v>175.0</v>
      </c>
      <c r="F1529" s="251">
        <f t="shared" si="213"/>
        <v>187.164171</v>
      </c>
      <c r="G1529" s="48">
        <f t="shared" si="5"/>
        <v>0.4620783005</v>
      </c>
      <c r="H1529" s="111">
        <f t="shared" si="6"/>
        <v>217.884434</v>
      </c>
      <c r="I1529" s="303">
        <f t="shared" si="223"/>
        <v>0.5379216995</v>
      </c>
      <c r="J1529" s="49">
        <v>4.05048605E8</v>
      </c>
      <c r="K1529" s="253">
        <v>2018.0</v>
      </c>
      <c r="L1529" s="254" t="s">
        <v>20</v>
      </c>
      <c r="M1529" s="47"/>
      <c r="N1529" s="47"/>
      <c r="O1529" s="47"/>
      <c r="P1529" s="47">
        <v>88.0</v>
      </c>
      <c r="Q1529" s="253">
        <v>71.0</v>
      </c>
      <c r="R1529" s="49">
        <f t="shared" si="158"/>
        <v>79.5</v>
      </c>
      <c r="S1529" s="253">
        <v>67.0</v>
      </c>
      <c r="T1529" s="49">
        <v>68.0</v>
      </c>
      <c r="U1529" s="261">
        <f t="shared" si="159"/>
        <v>-1</v>
      </c>
      <c r="V1529" s="268">
        <f t="shared" si="160"/>
        <v>67.5</v>
      </c>
      <c r="W1529" s="261">
        <f t="shared" si="161"/>
        <v>12</v>
      </c>
      <c r="X1529" s="270" t="s">
        <v>1572</v>
      </c>
      <c r="Y1529" s="270" t="s">
        <v>1572</v>
      </c>
      <c r="Z1529" s="270" t="s">
        <v>1550</v>
      </c>
      <c r="AA1529" s="251">
        <f t="shared" si="80"/>
        <v>56.237634</v>
      </c>
      <c r="AB1529" s="49">
        <v>5.6237634E7</v>
      </c>
      <c r="AC1529" s="49">
        <v>1.87164171E8</v>
      </c>
      <c r="AD1529" s="251">
        <f t="shared" si="224"/>
        <v>217.884434</v>
      </c>
      <c r="AE1529" s="49">
        <v>2.17884434E8</v>
      </c>
      <c r="AF1529" s="303">
        <f t="shared" si="230"/>
        <v>0.3213579086</v>
      </c>
      <c r="AG1529" s="257"/>
      <c r="AH1529" s="257"/>
      <c r="AI1529" s="259" t="s">
        <v>3328</v>
      </c>
      <c r="AJ1529" s="257"/>
    </row>
    <row r="1530" ht="15.75" customHeight="1">
      <c r="A1530" s="301" t="s">
        <v>1444</v>
      </c>
      <c r="B1530" s="277">
        <f t="shared" si="152"/>
        <v>540.679681</v>
      </c>
      <c r="C1530" s="284">
        <f t="shared" si="229"/>
        <v>3.037526298</v>
      </c>
      <c r="D1530" s="250">
        <f t="shared" si="3"/>
        <v>3.037526298</v>
      </c>
      <c r="E1530" s="251">
        <v>178.0</v>
      </c>
      <c r="F1530" s="251">
        <f t="shared" si="213"/>
        <v>194.713111</v>
      </c>
      <c r="G1530" s="48">
        <f t="shared" si="5"/>
        <v>0.3601265552</v>
      </c>
      <c r="H1530" s="111">
        <f t="shared" si="6"/>
        <v>345.96657</v>
      </c>
      <c r="I1530" s="303">
        <f t="shared" si="223"/>
        <v>0.6398734448</v>
      </c>
      <c r="J1530" s="49">
        <v>5.40679681E8</v>
      </c>
      <c r="K1530" s="253">
        <v>2018.0</v>
      </c>
      <c r="L1530" s="254" t="s">
        <v>20</v>
      </c>
      <c r="M1530" s="47"/>
      <c r="N1530" s="47"/>
      <c r="O1530" s="47"/>
      <c r="P1530" s="47">
        <v>97.0</v>
      </c>
      <c r="Q1530" s="253">
        <v>86.0</v>
      </c>
      <c r="R1530" s="49">
        <f t="shared" si="158"/>
        <v>91.5</v>
      </c>
      <c r="S1530" s="253">
        <v>90.0</v>
      </c>
      <c r="T1530" s="49">
        <v>84.0</v>
      </c>
      <c r="U1530" s="261">
        <f t="shared" si="159"/>
        <v>6</v>
      </c>
      <c r="V1530" s="268">
        <f t="shared" si="160"/>
        <v>87</v>
      </c>
      <c r="W1530" s="261">
        <f t="shared" si="161"/>
        <v>4.5</v>
      </c>
      <c r="X1530" s="294" t="s">
        <v>1537</v>
      </c>
      <c r="Y1530" s="294" t="s">
        <v>1537</v>
      </c>
      <c r="Z1530" s="270" t="s">
        <v>1550</v>
      </c>
      <c r="AA1530" s="251">
        <f t="shared" si="80"/>
        <v>61.236534</v>
      </c>
      <c r="AB1530" s="49">
        <v>6.1236534E7</v>
      </c>
      <c r="AC1530" s="49">
        <v>1.94713111E8</v>
      </c>
      <c r="AD1530" s="251">
        <f t="shared" si="224"/>
        <v>345.96657</v>
      </c>
      <c r="AE1530" s="266">
        <f t="shared" ref="AE1530:AE1532" si="231">J1530-AC1530</f>
        <v>345966570</v>
      </c>
      <c r="AF1530" s="303">
        <f t="shared" si="230"/>
        <v>0.3440254719</v>
      </c>
      <c r="AG1530" s="257"/>
      <c r="AH1530" s="257"/>
      <c r="AI1530" s="259" t="s">
        <v>2912</v>
      </c>
      <c r="AJ1530" s="257"/>
    </row>
    <row r="1531" ht="15.75" customHeight="1">
      <c r="A1531" s="310" t="s">
        <v>71</v>
      </c>
      <c r="B1531" s="277">
        <f t="shared" si="152"/>
        <v>544.932567</v>
      </c>
      <c r="C1531" s="284">
        <f t="shared" si="229"/>
        <v>2.794525985</v>
      </c>
      <c r="D1531" s="250">
        <f t="shared" si="3"/>
        <v>2.794525985</v>
      </c>
      <c r="E1531" s="251">
        <v>195.0</v>
      </c>
      <c r="F1531" s="251">
        <f t="shared" si="213"/>
        <v>211.630916</v>
      </c>
      <c r="G1531" s="48">
        <f t="shared" si="5"/>
        <v>0.3883616594</v>
      </c>
      <c r="H1531" s="111">
        <f t="shared" si="6"/>
        <v>333.301651</v>
      </c>
      <c r="I1531" s="303">
        <f t="shared" si="223"/>
        <v>0.6116383406</v>
      </c>
      <c r="J1531" s="49">
        <v>5.44932567E8</v>
      </c>
      <c r="K1531" s="253">
        <v>2018.0</v>
      </c>
      <c r="L1531" s="254" t="s">
        <v>20</v>
      </c>
      <c r="M1531" s="47"/>
      <c r="N1531" s="47"/>
      <c r="O1531" s="47"/>
      <c r="P1531" s="47">
        <v>88.0</v>
      </c>
      <c r="Q1531" s="253">
        <v>70.0</v>
      </c>
      <c r="R1531" s="49">
        <f t="shared" si="158"/>
        <v>79</v>
      </c>
      <c r="S1531" s="253">
        <v>80.0</v>
      </c>
      <c r="T1531" s="49">
        <v>74.0</v>
      </c>
      <c r="U1531" s="261">
        <f t="shared" si="159"/>
        <v>6</v>
      </c>
      <c r="V1531" s="268">
        <f t="shared" si="160"/>
        <v>77</v>
      </c>
      <c r="W1531" s="261">
        <f t="shared" si="161"/>
        <v>2</v>
      </c>
      <c r="X1531" s="294" t="s">
        <v>1537</v>
      </c>
      <c r="Y1531" s="294" t="s">
        <v>1537</v>
      </c>
      <c r="Z1531" s="270" t="s">
        <v>1550</v>
      </c>
      <c r="AA1531" s="251">
        <f t="shared" si="80"/>
        <v>75.812205</v>
      </c>
      <c r="AB1531" s="49">
        <v>7.5812205E7</v>
      </c>
      <c r="AC1531" s="49">
        <v>2.11630916E8</v>
      </c>
      <c r="AD1531" s="251">
        <f t="shared" si="224"/>
        <v>333.301651</v>
      </c>
      <c r="AE1531" s="266">
        <f t="shared" si="231"/>
        <v>333301651</v>
      </c>
      <c r="AF1531" s="303">
        <f t="shared" si="230"/>
        <v>0.3887805385</v>
      </c>
      <c r="AG1531" s="257"/>
      <c r="AH1531" s="257"/>
      <c r="AI1531" s="259" t="s">
        <v>3015</v>
      </c>
      <c r="AJ1531" s="257"/>
    </row>
    <row r="1532" ht="15.75" customHeight="1">
      <c r="A1532" s="309" t="s">
        <v>407</v>
      </c>
      <c r="B1532" s="277">
        <f t="shared" si="152"/>
        <v>1142.588109</v>
      </c>
      <c r="C1532" s="284">
        <f t="shared" si="229"/>
        <v>5.712940545</v>
      </c>
      <c r="D1532" s="250">
        <f t="shared" si="3"/>
        <v>5.712940545</v>
      </c>
      <c r="E1532" s="251">
        <v>200.0</v>
      </c>
      <c r="F1532" s="251">
        <f t="shared" si="213"/>
        <v>597.247671</v>
      </c>
      <c r="G1532" s="48">
        <f t="shared" si="5"/>
        <v>0.5227147616</v>
      </c>
      <c r="H1532" s="111">
        <f t="shared" si="6"/>
        <v>545.340438</v>
      </c>
      <c r="I1532" s="303">
        <f t="shared" si="223"/>
        <v>0.4772852384</v>
      </c>
      <c r="J1532" s="49">
        <v>1.142588109E9</v>
      </c>
      <c r="K1532" s="253">
        <v>2018.0</v>
      </c>
      <c r="L1532" s="254" t="s">
        <v>20</v>
      </c>
      <c r="M1532" s="47"/>
      <c r="N1532" s="47"/>
      <c r="O1532" s="47"/>
      <c r="P1532" s="47">
        <v>93.0</v>
      </c>
      <c r="Q1532" s="253">
        <v>80.0</v>
      </c>
      <c r="R1532" s="49">
        <f t="shared" si="158"/>
        <v>86.5</v>
      </c>
      <c r="S1532" s="253">
        <v>87.0</v>
      </c>
      <c r="T1532" s="49">
        <v>82.0</v>
      </c>
      <c r="U1532" s="261">
        <f t="shared" si="159"/>
        <v>5</v>
      </c>
      <c r="V1532" s="268">
        <f t="shared" si="160"/>
        <v>84.5</v>
      </c>
      <c r="W1532" s="261">
        <f t="shared" si="161"/>
        <v>2</v>
      </c>
      <c r="X1532" s="294" t="s">
        <v>1601</v>
      </c>
      <c r="Y1532" s="294" t="s">
        <v>1601</v>
      </c>
      <c r="Z1532" s="270" t="s">
        <v>1550</v>
      </c>
      <c r="AA1532" s="251">
        <f t="shared" si="80"/>
        <v>182.687905</v>
      </c>
      <c r="AB1532" s="49">
        <v>1.82687905E8</v>
      </c>
      <c r="AC1532" s="49">
        <v>5.97247671E8</v>
      </c>
      <c r="AD1532" s="251">
        <f t="shared" si="224"/>
        <v>545.340438</v>
      </c>
      <c r="AE1532" s="266">
        <f t="shared" si="231"/>
        <v>545340438</v>
      </c>
      <c r="AF1532" s="303">
        <f t="shared" si="230"/>
        <v>0.913439525</v>
      </c>
      <c r="AG1532" s="257"/>
      <c r="AH1532" s="257"/>
      <c r="AI1532" s="259" t="s">
        <v>2125</v>
      </c>
      <c r="AJ1532" s="257"/>
    </row>
    <row r="1533" ht="15.75" customHeight="1">
      <c r="A1533" s="301" t="s">
        <v>1417</v>
      </c>
      <c r="B1533" s="277">
        <f t="shared" si="152"/>
        <v>629.958573</v>
      </c>
      <c r="C1533" s="284">
        <f t="shared" si="229"/>
        <v>3.149792865</v>
      </c>
      <c r="D1533" s="250">
        <f t="shared" si="3"/>
        <v>3.149792865</v>
      </c>
      <c r="E1533" s="251">
        <v>200.0</v>
      </c>
      <c r="F1533" s="251">
        <f t="shared" si="213"/>
        <v>158.058573</v>
      </c>
      <c r="G1533" s="48">
        <f t="shared" si="5"/>
        <v>0.2509031225</v>
      </c>
      <c r="H1533" s="111">
        <f t="shared" si="6"/>
        <v>471.9</v>
      </c>
      <c r="I1533" s="303">
        <f t="shared" si="223"/>
        <v>0.7490968775</v>
      </c>
      <c r="J1533" s="49">
        <v>6.29958573E8</v>
      </c>
      <c r="K1533" s="253">
        <v>2018.0</v>
      </c>
      <c r="L1533" s="254" t="s">
        <v>20</v>
      </c>
      <c r="M1533" s="47"/>
      <c r="N1533" s="47"/>
      <c r="O1533" s="47"/>
      <c r="P1533" s="47">
        <v>38.0</v>
      </c>
      <c r="Q1533" s="253">
        <v>52.0</v>
      </c>
      <c r="R1533" s="49">
        <f t="shared" si="158"/>
        <v>45</v>
      </c>
      <c r="S1533" s="253">
        <v>60.0</v>
      </c>
      <c r="T1533" s="49">
        <v>60.0</v>
      </c>
      <c r="U1533" s="261">
        <f t="shared" si="159"/>
        <v>0</v>
      </c>
      <c r="V1533" s="268">
        <f t="shared" si="160"/>
        <v>60</v>
      </c>
      <c r="W1533" s="261">
        <f t="shared" si="161"/>
        <v>-15</v>
      </c>
      <c r="X1533" s="270" t="s">
        <v>2473</v>
      </c>
      <c r="Y1533" s="270" t="s">
        <v>2473</v>
      </c>
      <c r="Z1533" s="270" t="s">
        <v>1550</v>
      </c>
      <c r="AA1533" s="251">
        <f t="shared" si="80"/>
        <v>62.163104</v>
      </c>
      <c r="AB1533" s="49">
        <v>6.2163104E7</v>
      </c>
      <c r="AC1533" s="49">
        <v>1.58058573E8</v>
      </c>
      <c r="AD1533" s="251">
        <f t="shared" si="224"/>
        <v>471.9</v>
      </c>
      <c r="AE1533" s="49">
        <v>4.719E8</v>
      </c>
      <c r="AF1533" s="303">
        <f t="shared" si="230"/>
        <v>0.31081552</v>
      </c>
      <c r="AG1533" s="257"/>
      <c r="AH1533" s="257"/>
      <c r="AI1533" s="259" t="s">
        <v>2841</v>
      </c>
      <c r="AJ1533" s="257"/>
    </row>
    <row r="1534" ht="15.75" customHeight="1">
      <c r="A1534" s="309" t="s">
        <v>139</v>
      </c>
      <c r="B1534" s="277">
        <f t="shared" si="152"/>
        <v>1346.844034</v>
      </c>
      <c r="C1534" s="284">
        <f t="shared" si="229"/>
        <v>6.569970898</v>
      </c>
      <c r="D1534" s="250">
        <f t="shared" si="3"/>
        <v>6.569970898</v>
      </c>
      <c r="E1534" s="251">
        <v>205.0</v>
      </c>
      <c r="F1534" s="251">
        <f t="shared" si="213"/>
        <v>785.221649</v>
      </c>
      <c r="G1534" s="48">
        <f t="shared" si="5"/>
        <v>0.5830085958</v>
      </c>
      <c r="H1534" s="111">
        <f t="shared" si="6"/>
        <v>561.622385</v>
      </c>
      <c r="I1534" s="303">
        <f t="shared" si="223"/>
        <v>0.4169914042</v>
      </c>
      <c r="J1534" s="49">
        <v>1.346844034E9</v>
      </c>
      <c r="K1534" s="253">
        <v>2018.0</v>
      </c>
      <c r="L1534" s="254" t="s">
        <v>20</v>
      </c>
      <c r="M1534" s="47"/>
      <c r="N1534" s="47"/>
      <c r="O1534" s="47"/>
      <c r="P1534" s="47">
        <v>97.0</v>
      </c>
      <c r="Q1534" s="253">
        <v>88.0</v>
      </c>
      <c r="R1534" s="49">
        <f t="shared" si="158"/>
        <v>92.5</v>
      </c>
      <c r="S1534" s="253">
        <v>79.0</v>
      </c>
      <c r="T1534" s="49">
        <v>67.0</v>
      </c>
      <c r="U1534" s="261">
        <f t="shared" si="159"/>
        <v>12</v>
      </c>
      <c r="V1534" s="268">
        <f t="shared" si="160"/>
        <v>73</v>
      </c>
      <c r="W1534" s="261">
        <f t="shared" si="161"/>
        <v>19.5</v>
      </c>
      <c r="X1534" s="294" t="s">
        <v>1537</v>
      </c>
      <c r="Y1534" s="294" t="s">
        <v>1537</v>
      </c>
      <c r="Z1534" s="270" t="s">
        <v>1540</v>
      </c>
      <c r="AA1534" s="251">
        <f t="shared" si="80"/>
        <v>202.003951</v>
      </c>
      <c r="AB1534" s="49">
        <v>2.02003951E8</v>
      </c>
      <c r="AC1534" s="49">
        <v>7.85221649E8</v>
      </c>
      <c r="AD1534" s="251">
        <f t="shared" si="224"/>
        <v>561.622385</v>
      </c>
      <c r="AE1534" s="266">
        <f t="shared" ref="AE1534:AE1537" si="232">J1534-AC1534</f>
        <v>561622385</v>
      </c>
      <c r="AF1534" s="303">
        <f t="shared" si="230"/>
        <v>0.9853851268</v>
      </c>
      <c r="AG1534" s="257"/>
      <c r="AH1534" s="257"/>
      <c r="AI1534" s="259" t="s">
        <v>2033</v>
      </c>
      <c r="AJ1534" s="257"/>
    </row>
    <row r="1535" ht="15.75" customHeight="1">
      <c r="A1535" s="310" t="s">
        <v>861</v>
      </c>
      <c r="B1535" s="277">
        <f t="shared" si="152"/>
        <v>392.640077</v>
      </c>
      <c r="C1535" s="284">
        <f t="shared" si="229"/>
        <v>1.427782098</v>
      </c>
      <c r="D1535" s="250">
        <f t="shared" si="3"/>
        <v>1.427782098</v>
      </c>
      <c r="E1535" s="251">
        <v>275.0</v>
      </c>
      <c r="F1535" s="251">
        <f t="shared" si="213"/>
        <v>213.601143</v>
      </c>
      <c r="G1535" s="48">
        <f t="shared" si="5"/>
        <v>0.5440125843</v>
      </c>
      <c r="H1535" s="111">
        <f t="shared" si="6"/>
        <v>179.038934</v>
      </c>
      <c r="I1535" s="303">
        <f t="shared" si="223"/>
        <v>0.4559874157</v>
      </c>
      <c r="J1535" s="49">
        <v>3.92640077E8</v>
      </c>
      <c r="K1535" s="253">
        <v>2018.0</v>
      </c>
      <c r="L1535" s="254" t="s">
        <v>20</v>
      </c>
      <c r="M1535" s="47"/>
      <c r="N1535" s="47"/>
      <c r="O1535" s="47"/>
      <c r="P1535" s="47">
        <v>71.0</v>
      </c>
      <c r="Q1535" s="253">
        <v>62.0</v>
      </c>
      <c r="R1535" s="49">
        <f t="shared" si="158"/>
        <v>66.5</v>
      </c>
      <c r="S1535" s="253">
        <v>64.0</v>
      </c>
      <c r="T1535" s="49">
        <v>62.0</v>
      </c>
      <c r="U1535" s="261">
        <f t="shared" si="159"/>
        <v>2</v>
      </c>
      <c r="V1535" s="268">
        <f t="shared" si="160"/>
        <v>63</v>
      </c>
      <c r="W1535" s="261">
        <f t="shared" si="161"/>
        <v>3.5</v>
      </c>
      <c r="X1535" s="294" t="s">
        <v>1601</v>
      </c>
      <c r="Y1535" s="294" t="s">
        <v>1601</v>
      </c>
      <c r="Z1535" s="270" t="s">
        <v>1663</v>
      </c>
      <c r="AA1535" s="251">
        <f t="shared" si="80"/>
        <v>84.420489</v>
      </c>
      <c r="AB1535" s="49">
        <v>8.4420489E7</v>
      </c>
      <c r="AC1535" s="49">
        <v>2.13601143E8</v>
      </c>
      <c r="AD1535" s="251">
        <f t="shared" si="224"/>
        <v>179.038934</v>
      </c>
      <c r="AE1535" s="266">
        <f t="shared" si="232"/>
        <v>179038934</v>
      </c>
      <c r="AF1535" s="303">
        <f t="shared" si="230"/>
        <v>0.3069835964</v>
      </c>
      <c r="AG1535" s="257"/>
      <c r="AH1535" s="257"/>
      <c r="AI1535" s="259" t="s">
        <v>4021</v>
      </c>
      <c r="AJ1535" s="257"/>
    </row>
    <row r="1536" ht="15.75" customHeight="1">
      <c r="A1536" s="309" t="s">
        <v>101</v>
      </c>
      <c r="B1536" s="277">
        <f t="shared" si="152"/>
        <v>2046.15756</v>
      </c>
      <c r="C1536" s="284">
        <f t="shared" si="229"/>
        <v>6.370353549</v>
      </c>
      <c r="D1536" s="250">
        <f t="shared" si="3"/>
        <v>6.370353549</v>
      </c>
      <c r="E1536" s="251">
        <v>321.2</v>
      </c>
      <c r="F1536" s="251">
        <f t="shared" si="213"/>
        <v>678.690536</v>
      </c>
      <c r="G1536" s="48">
        <f t="shared" si="5"/>
        <v>0.3316902614</v>
      </c>
      <c r="H1536" s="111">
        <f t="shared" si="6"/>
        <v>1367.467024</v>
      </c>
      <c r="I1536" s="303">
        <f t="shared" si="223"/>
        <v>0.6683097386</v>
      </c>
      <c r="J1536" s="49">
        <v>2.04615756E9</v>
      </c>
      <c r="K1536" s="253">
        <v>2018.0</v>
      </c>
      <c r="L1536" s="254" t="s">
        <v>20</v>
      </c>
      <c r="M1536" s="47"/>
      <c r="N1536" s="47"/>
      <c r="O1536" s="47"/>
      <c r="P1536" s="47">
        <v>83.0</v>
      </c>
      <c r="Q1536" s="253">
        <v>68.0</v>
      </c>
      <c r="R1536" s="49">
        <f t="shared" si="158"/>
        <v>75.5</v>
      </c>
      <c r="S1536" s="253">
        <v>91.0</v>
      </c>
      <c r="T1536" s="49">
        <v>85.0</v>
      </c>
      <c r="U1536" s="261">
        <f t="shared" si="159"/>
        <v>6</v>
      </c>
      <c r="V1536" s="268">
        <f t="shared" si="160"/>
        <v>88</v>
      </c>
      <c r="W1536" s="261">
        <f t="shared" si="161"/>
        <v>-12.5</v>
      </c>
      <c r="X1536" s="294" t="s">
        <v>1537</v>
      </c>
      <c r="Y1536" s="294" t="s">
        <v>1537</v>
      </c>
      <c r="Z1536" s="270" t="s">
        <v>1550</v>
      </c>
      <c r="AA1536" s="251">
        <f t="shared" si="80"/>
        <v>257.698183</v>
      </c>
      <c r="AB1536" s="49">
        <v>2.57698183E8</v>
      </c>
      <c r="AC1536" s="49">
        <v>6.78690536E8</v>
      </c>
      <c r="AD1536" s="251">
        <f t="shared" si="224"/>
        <v>1367.467024</v>
      </c>
      <c r="AE1536" s="266">
        <f t="shared" si="232"/>
        <v>1367467024</v>
      </c>
      <c r="AF1536" s="303">
        <f t="shared" si="230"/>
        <v>0.8022982036</v>
      </c>
      <c r="AG1536" s="257"/>
      <c r="AH1536" s="257"/>
      <c r="AI1536" s="259" t="s">
        <v>2051</v>
      </c>
      <c r="AJ1536" s="257"/>
    </row>
    <row r="1537" ht="15.75" customHeight="1">
      <c r="A1537" s="309" t="s">
        <v>1554</v>
      </c>
      <c r="B1537" s="266">
        <f t="shared" si="152"/>
        <v>11.001627</v>
      </c>
      <c r="C1537" s="276"/>
      <c r="D1537" s="250">
        <f t="shared" si="3"/>
        <v>0</v>
      </c>
      <c r="E1537" s="251" t="s">
        <v>1530</v>
      </c>
      <c r="F1537" s="251">
        <f t="shared" si="213"/>
        <v>4.969853</v>
      </c>
      <c r="G1537" s="48">
        <f t="shared" si="5"/>
        <v>0.451738002</v>
      </c>
      <c r="H1537" s="111">
        <f t="shared" si="6"/>
        <v>6.031774</v>
      </c>
      <c r="I1537" s="303">
        <f t="shared" si="223"/>
        <v>0.548261998</v>
      </c>
      <c r="J1537" s="49">
        <v>1.1001627E7</v>
      </c>
      <c r="K1537" s="253">
        <v>2018.0</v>
      </c>
      <c r="L1537" s="254" t="s">
        <v>20</v>
      </c>
      <c r="M1537" s="47"/>
      <c r="N1537" s="47"/>
      <c r="O1537" s="47"/>
      <c r="P1537" s="47">
        <v>39.0</v>
      </c>
      <c r="Q1537" s="253">
        <v>46.0</v>
      </c>
      <c r="R1537" s="49">
        <f t="shared" si="158"/>
        <v>42.5</v>
      </c>
      <c r="S1537" s="253">
        <v>40.0</v>
      </c>
      <c r="T1537" s="49">
        <v>55.0</v>
      </c>
      <c r="U1537" s="261">
        <f t="shared" si="159"/>
        <v>-15</v>
      </c>
      <c r="V1537" s="268">
        <f t="shared" si="160"/>
        <v>47.5</v>
      </c>
      <c r="W1537" s="261">
        <f t="shared" si="161"/>
        <v>-5</v>
      </c>
      <c r="X1537" s="270" t="s">
        <v>1543</v>
      </c>
      <c r="Y1537" s="294" t="s">
        <v>1555</v>
      </c>
      <c r="Z1537" s="270" t="s">
        <v>1540</v>
      </c>
      <c r="AA1537" s="251">
        <f t="shared" si="80"/>
        <v>2.72242</v>
      </c>
      <c r="AB1537" s="49">
        <v>2722420.0</v>
      </c>
      <c r="AC1537" s="49">
        <v>4969853.0</v>
      </c>
      <c r="AD1537" s="251">
        <f t="shared" si="224"/>
        <v>6.031774</v>
      </c>
      <c r="AE1537" s="266">
        <f t="shared" si="232"/>
        <v>6031774</v>
      </c>
      <c r="AF1537" s="255" t="s">
        <v>1530</v>
      </c>
      <c r="AG1537" s="257"/>
      <c r="AH1537" s="257"/>
      <c r="AI1537" s="259" t="s">
        <v>1556</v>
      </c>
      <c r="AJ1537" s="257"/>
    </row>
    <row r="1538" ht="15.75" customHeight="1">
      <c r="A1538" s="309" t="s">
        <v>1585</v>
      </c>
      <c r="B1538" s="266">
        <f t="shared" si="152"/>
        <v>2.381014</v>
      </c>
      <c r="C1538" s="276" t="s">
        <v>1530</v>
      </c>
      <c r="D1538" s="250" t="str">
        <f t="shared" si="3"/>
        <v>#VALUE!</v>
      </c>
      <c r="E1538" s="251" t="s">
        <v>1530</v>
      </c>
      <c r="F1538" s="251">
        <f t="shared" si="213"/>
        <v>2.381014</v>
      </c>
      <c r="G1538" s="48">
        <f t="shared" si="5"/>
        <v>1</v>
      </c>
      <c r="H1538" s="111">
        <f t="shared" si="6"/>
        <v>0</v>
      </c>
      <c r="I1538" s="268">
        <v>0.0</v>
      </c>
      <c r="J1538" s="49">
        <v>2381014.0</v>
      </c>
      <c r="K1538" s="253">
        <v>2018.0</v>
      </c>
      <c r="L1538" s="254" t="s">
        <v>20</v>
      </c>
      <c r="M1538" s="47"/>
      <c r="N1538" s="47"/>
      <c r="O1538" s="47"/>
      <c r="P1538" s="47">
        <v>96.0</v>
      </c>
      <c r="Q1538" s="253">
        <v>92.0</v>
      </c>
      <c r="R1538" s="49">
        <f t="shared" si="158"/>
        <v>94</v>
      </c>
      <c r="S1538" s="253">
        <v>83.0</v>
      </c>
      <c r="T1538" s="49">
        <v>81.0</v>
      </c>
      <c r="U1538" s="261">
        <f t="shared" si="159"/>
        <v>2</v>
      </c>
      <c r="V1538" s="268">
        <f t="shared" si="160"/>
        <v>82</v>
      </c>
      <c r="W1538" s="261">
        <f t="shared" si="161"/>
        <v>12</v>
      </c>
      <c r="X1538" s="294" t="s">
        <v>1547</v>
      </c>
      <c r="Y1538" s="294" t="s">
        <v>1547</v>
      </c>
      <c r="Z1538" s="270" t="s">
        <v>1540</v>
      </c>
      <c r="AA1538" s="251">
        <f t="shared" si="80"/>
        <v>0.042244</v>
      </c>
      <c r="AB1538" s="49">
        <v>42244.0</v>
      </c>
      <c r="AC1538" s="49">
        <v>2381014.0</v>
      </c>
      <c r="AD1538" s="251">
        <v>0.0</v>
      </c>
      <c r="AE1538" s="266">
        <v>0.0</v>
      </c>
      <c r="AF1538" s="255" t="s">
        <v>1530</v>
      </c>
      <c r="AG1538" s="257"/>
      <c r="AH1538" s="257"/>
      <c r="AI1538" s="259" t="s">
        <v>1586</v>
      </c>
      <c r="AJ1538" s="257"/>
    </row>
    <row r="1539" ht="15.75" customHeight="1">
      <c r="A1539" s="309" t="s">
        <v>1587</v>
      </c>
      <c r="B1539" s="266">
        <f t="shared" si="152"/>
        <v>1.25296</v>
      </c>
      <c r="C1539" s="276" t="s">
        <v>1530</v>
      </c>
      <c r="D1539" s="250" t="str">
        <f t="shared" si="3"/>
        <v>#VALUE!</v>
      </c>
      <c r="E1539" s="251" t="s">
        <v>1530</v>
      </c>
      <c r="F1539" s="251">
        <f t="shared" si="213"/>
        <v>1.25296</v>
      </c>
      <c r="G1539" s="48">
        <f t="shared" si="5"/>
        <v>1</v>
      </c>
      <c r="H1539" s="111">
        <f t="shared" si="6"/>
        <v>0</v>
      </c>
      <c r="I1539" s="268">
        <v>0.0</v>
      </c>
      <c r="J1539" s="49">
        <v>1252960.0</v>
      </c>
      <c r="K1539" s="253">
        <v>2018.0</v>
      </c>
      <c r="L1539" s="254" t="s">
        <v>20</v>
      </c>
      <c r="M1539" s="47"/>
      <c r="N1539" s="47"/>
      <c r="O1539" s="47"/>
      <c r="P1539" s="47">
        <v>68.0</v>
      </c>
      <c r="Q1539" s="253">
        <v>59.0</v>
      </c>
      <c r="R1539" s="49">
        <f t="shared" si="158"/>
        <v>63.5</v>
      </c>
      <c r="S1539" s="253">
        <v>62.0</v>
      </c>
      <c r="T1539" s="49">
        <v>67.0</v>
      </c>
      <c r="U1539" s="261">
        <f t="shared" si="159"/>
        <v>-5</v>
      </c>
      <c r="V1539" s="268">
        <f t="shared" si="160"/>
        <v>64.5</v>
      </c>
      <c r="W1539" s="261">
        <f t="shared" si="161"/>
        <v>-1</v>
      </c>
      <c r="X1539" s="294" t="s">
        <v>1547</v>
      </c>
      <c r="Y1539" s="294" t="s">
        <v>1547</v>
      </c>
      <c r="Z1539" s="270" t="s">
        <v>1534</v>
      </c>
      <c r="AA1539" s="251">
        <f t="shared" si="80"/>
        <v>0.079016</v>
      </c>
      <c r="AB1539" s="49">
        <v>79016.0</v>
      </c>
      <c r="AC1539" s="49">
        <v>1252960.0</v>
      </c>
      <c r="AD1539" s="251">
        <f t="shared" ref="AD1539:AD1540" si="233">AE1539/1000000</f>
        <v>0</v>
      </c>
      <c r="AE1539" s="266">
        <v>0.0</v>
      </c>
      <c r="AF1539" s="255" t="s">
        <v>1530</v>
      </c>
      <c r="AG1539" s="257"/>
      <c r="AH1539" s="257"/>
      <c r="AI1539" s="259" t="s">
        <v>1588</v>
      </c>
      <c r="AJ1539" s="257"/>
    </row>
    <row r="1540" ht="15.75" customHeight="1">
      <c r="A1540" s="309" t="s">
        <v>1589</v>
      </c>
      <c r="B1540" s="266">
        <f t="shared" si="152"/>
        <v>15.554157</v>
      </c>
      <c r="C1540" s="276" t="s">
        <v>1530</v>
      </c>
      <c r="D1540" s="250" t="str">
        <f t="shared" si="3"/>
        <v>#VALUE!</v>
      </c>
      <c r="E1540" s="251" t="s">
        <v>1530</v>
      </c>
      <c r="F1540" s="251">
        <f t="shared" si="213"/>
        <v>9.22713</v>
      </c>
      <c r="G1540" s="48">
        <f t="shared" si="5"/>
        <v>0.5932259781</v>
      </c>
      <c r="H1540" s="111">
        <f t="shared" si="6"/>
        <v>6.327027</v>
      </c>
      <c r="I1540" s="303">
        <f>(AE1540/J1540)</f>
        <v>0.4067740219</v>
      </c>
      <c r="J1540" s="49">
        <v>1.5554157E7</v>
      </c>
      <c r="K1540" s="253">
        <v>2018.0</v>
      </c>
      <c r="L1540" s="254" t="s">
        <v>20</v>
      </c>
      <c r="M1540" s="47"/>
      <c r="N1540" s="47"/>
      <c r="O1540" s="47"/>
      <c r="P1540" s="47">
        <v>87.0</v>
      </c>
      <c r="Q1540" s="253">
        <v>75.0</v>
      </c>
      <c r="R1540" s="49">
        <f t="shared" si="158"/>
        <v>81</v>
      </c>
      <c r="S1540" s="253">
        <v>75.0</v>
      </c>
      <c r="T1540" s="49">
        <v>76.0</v>
      </c>
      <c r="U1540" s="261">
        <f t="shared" si="159"/>
        <v>-1</v>
      </c>
      <c r="V1540" s="268">
        <f t="shared" si="160"/>
        <v>75.5</v>
      </c>
      <c r="W1540" s="261">
        <f t="shared" si="161"/>
        <v>5.5</v>
      </c>
      <c r="X1540" s="294" t="s">
        <v>1558</v>
      </c>
      <c r="Y1540" s="294" t="s">
        <v>1558</v>
      </c>
      <c r="Z1540" s="270" t="s">
        <v>1540</v>
      </c>
      <c r="AA1540" s="251">
        <f t="shared" si="80"/>
        <v>3.28261</v>
      </c>
      <c r="AB1540" s="49">
        <v>3282610.0</v>
      </c>
      <c r="AC1540" s="49">
        <v>9227130.0</v>
      </c>
      <c r="AD1540" s="251">
        <f t="shared" si="233"/>
        <v>6.327027</v>
      </c>
      <c r="AE1540" s="266">
        <f>J1540-AC1540</f>
        <v>6327027</v>
      </c>
      <c r="AF1540" s="255" t="s">
        <v>1530</v>
      </c>
      <c r="AG1540" s="257"/>
      <c r="AH1540" s="257"/>
      <c r="AI1540" s="259" t="s">
        <v>1590</v>
      </c>
      <c r="AJ1540" s="257"/>
    </row>
    <row r="1541" ht="15.75" customHeight="1">
      <c r="A1541" s="309" t="s">
        <v>1591</v>
      </c>
      <c r="B1541" s="266">
        <f t="shared" si="152"/>
        <v>2.52361</v>
      </c>
      <c r="C1541" s="276" t="s">
        <v>1530</v>
      </c>
      <c r="D1541" s="250" t="str">
        <f t="shared" si="3"/>
        <v>#VALUE!</v>
      </c>
      <c r="E1541" s="251" t="s">
        <v>1530</v>
      </c>
      <c r="F1541" s="251">
        <f t="shared" si="213"/>
        <v>2.52361</v>
      </c>
      <c r="G1541" s="48">
        <f t="shared" si="5"/>
        <v>1</v>
      </c>
      <c r="H1541" s="111">
        <f t="shared" si="6"/>
        <v>0</v>
      </c>
      <c r="I1541" s="268">
        <v>0.0</v>
      </c>
      <c r="J1541" s="49">
        <v>2523610.0</v>
      </c>
      <c r="K1541" s="253">
        <v>2018.0</v>
      </c>
      <c r="L1541" s="254" t="s">
        <v>20</v>
      </c>
      <c r="M1541" s="47"/>
      <c r="N1541" s="47"/>
      <c r="O1541" s="47"/>
      <c r="P1541" s="47">
        <v>88.0</v>
      </c>
      <c r="Q1541" s="253">
        <v>84.0</v>
      </c>
      <c r="R1541" s="49">
        <f t="shared" si="158"/>
        <v>86</v>
      </c>
      <c r="S1541" s="253">
        <v>65.0</v>
      </c>
      <c r="T1541" s="49">
        <v>73.0</v>
      </c>
      <c r="U1541" s="261">
        <f t="shared" si="159"/>
        <v>-8</v>
      </c>
      <c r="V1541" s="268">
        <f t="shared" si="160"/>
        <v>69</v>
      </c>
      <c r="W1541" s="261">
        <f t="shared" si="161"/>
        <v>17</v>
      </c>
      <c r="X1541" s="294" t="s">
        <v>1547</v>
      </c>
      <c r="Y1541" s="294" t="s">
        <v>1547</v>
      </c>
      <c r="Z1541" s="270" t="s">
        <v>1534</v>
      </c>
      <c r="AA1541" s="251">
        <f t="shared" si="80"/>
        <v>0.132829</v>
      </c>
      <c r="AB1541" s="49">
        <v>132829.0</v>
      </c>
      <c r="AC1541" s="49">
        <v>2523610.0</v>
      </c>
      <c r="AD1541" s="251">
        <v>0.0</v>
      </c>
      <c r="AE1541" s="266">
        <v>0.0</v>
      </c>
      <c r="AF1541" s="255" t="s">
        <v>1530</v>
      </c>
      <c r="AG1541" s="257"/>
      <c r="AH1541" s="257"/>
      <c r="AI1541" s="259" t="s">
        <v>1592</v>
      </c>
      <c r="AJ1541" s="257"/>
    </row>
    <row r="1542" ht="15.75" customHeight="1">
      <c r="A1542" s="311" t="s">
        <v>2383</v>
      </c>
      <c r="B1542" s="277">
        <f t="shared" si="152"/>
        <v>6.376148</v>
      </c>
      <c r="C1542" s="69">
        <f t="shared" ref="C1542:C1680" si="234">SUM(J1542/(E1542*1000000))</f>
        <v>4.250765333</v>
      </c>
      <c r="D1542" s="250">
        <f t="shared" si="3"/>
        <v>4.250765333</v>
      </c>
      <c r="E1542" s="111">
        <v>1.5</v>
      </c>
      <c r="F1542" s="111">
        <f t="shared" si="213"/>
        <v>6.376148</v>
      </c>
      <c r="G1542" s="48">
        <f t="shared" si="5"/>
        <v>1</v>
      </c>
      <c r="H1542" s="111">
        <f t="shared" si="6"/>
        <v>0</v>
      </c>
      <c r="I1542" s="312">
        <f t="shared" ref="I1542:I1686" si="235">(AE1542/J1542)</f>
        <v>0</v>
      </c>
      <c r="J1542" s="49">
        <f t="shared" ref="J1542:J1686" si="236">AC1542+AE1542</f>
        <v>6376148</v>
      </c>
      <c r="K1542" s="47">
        <v>2019.0</v>
      </c>
      <c r="L1542" s="254" t="s">
        <v>20</v>
      </c>
      <c r="M1542" s="47"/>
      <c r="N1542" s="47"/>
      <c r="O1542" s="47"/>
      <c r="P1542" s="47">
        <v>40.0</v>
      </c>
      <c r="Q1542" s="47">
        <v>35.0</v>
      </c>
      <c r="R1542" s="47">
        <f t="shared" si="158"/>
        <v>37.5</v>
      </c>
      <c r="S1542" s="47">
        <v>86.0</v>
      </c>
      <c r="T1542" s="47">
        <v>58.0</v>
      </c>
      <c r="U1542" s="47">
        <f t="shared" si="159"/>
        <v>28</v>
      </c>
      <c r="V1542" s="47">
        <f t="shared" si="160"/>
        <v>72</v>
      </c>
      <c r="W1542" s="47">
        <f t="shared" si="161"/>
        <v>-34.5</v>
      </c>
      <c r="X1542" s="270" t="s">
        <v>1547</v>
      </c>
      <c r="Y1542" s="313" t="s">
        <v>2384</v>
      </c>
      <c r="Z1542" s="313" t="s">
        <v>1540</v>
      </c>
      <c r="AA1542" s="111">
        <f t="shared" si="80"/>
        <v>2.16148</v>
      </c>
      <c r="AB1542" s="49">
        <v>2161480.0</v>
      </c>
      <c r="AC1542" s="49">
        <v>6376148.0</v>
      </c>
      <c r="AD1542" s="111">
        <f t="shared" ref="AD1542:AD1686" si="237">AE1542/1000000</f>
        <v>0</v>
      </c>
      <c r="AE1542" s="49">
        <v>0.0</v>
      </c>
      <c r="AF1542" s="312">
        <f t="shared" ref="AF1542:AF1680" si="238">SUM(AA1542/E1542)</f>
        <v>1.440986667</v>
      </c>
      <c r="AG1542" s="314"/>
      <c r="AH1542" s="314"/>
      <c r="AI1542" s="313" t="s">
        <v>1530</v>
      </c>
      <c r="AJ1542" s="257"/>
    </row>
    <row r="1543" ht="15.75" customHeight="1">
      <c r="A1543" s="311" t="s">
        <v>4226</v>
      </c>
      <c r="B1543" s="277">
        <f t="shared" si="152"/>
        <v>2.336565</v>
      </c>
      <c r="C1543" s="69">
        <f t="shared" si="234"/>
        <v>1.1682825</v>
      </c>
      <c r="D1543" s="250">
        <f t="shared" si="3"/>
        <v>1.1682825</v>
      </c>
      <c r="E1543" s="111">
        <v>2.0</v>
      </c>
      <c r="F1543" s="111">
        <f t="shared" si="213"/>
        <v>2.336565</v>
      </c>
      <c r="G1543" s="48">
        <f t="shared" si="5"/>
        <v>1</v>
      </c>
      <c r="H1543" s="111">
        <f t="shared" si="6"/>
        <v>0</v>
      </c>
      <c r="I1543" s="312">
        <f t="shared" si="235"/>
        <v>0</v>
      </c>
      <c r="J1543" s="49">
        <f t="shared" si="236"/>
        <v>2336565</v>
      </c>
      <c r="K1543" s="47">
        <v>2019.0</v>
      </c>
      <c r="L1543" s="254" t="s">
        <v>20</v>
      </c>
      <c r="M1543" s="47"/>
      <c r="N1543" s="47"/>
      <c r="O1543" s="47"/>
      <c r="P1543" s="47">
        <v>89.0</v>
      </c>
      <c r="Q1543" s="47">
        <v>71.0</v>
      </c>
      <c r="R1543" s="47">
        <f t="shared" si="158"/>
        <v>80</v>
      </c>
      <c r="S1543" s="47">
        <v>87.0</v>
      </c>
      <c r="T1543" s="47">
        <v>63.0</v>
      </c>
      <c r="U1543" s="47">
        <f t="shared" si="159"/>
        <v>24</v>
      </c>
      <c r="V1543" s="47">
        <f t="shared" si="160"/>
        <v>75</v>
      </c>
      <c r="W1543" s="47">
        <f t="shared" si="161"/>
        <v>5</v>
      </c>
      <c r="X1543" s="270" t="s">
        <v>1601</v>
      </c>
      <c r="Y1543" s="313" t="s">
        <v>4227</v>
      </c>
      <c r="Z1543" s="313" t="s">
        <v>1540</v>
      </c>
      <c r="AA1543" s="111">
        <f t="shared" si="80"/>
        <v>0.050878</v>
      </c>
      <c r="AB1543" s="49">
        <v>50878.0</v>
      </c>
      <c r="AC1543" s="49">
        <v>2336565.0</v>
      </c>
      <c r="AD1543" s="111">
        <f t="shared" si="237"/>
        <v>0</v>
      </c>
      <c r="AE1543" s="49">
        <v>0.0</v>
      </c>
      <c r="AF1543" s="312">
        <f t="shared" si="238"/>
        <v>0.025439</v>
      </c>
      <c r="AG1543" s="314"/>
      <c r="AH1543" s="314"/>
      <c r="AI1543" s="315" t="s">
        <v>4228</v>
      </c>
      <c r="AJ1543" s="257"/>
    </row>
    <row r="1544" ht="15.75" customHeight="1">
      <c r="A1544" s="316" t="s">
        <v>2038</v>
      </c>
      <c r="B1544" s="277">
        <f t="shared" si="152"/>
        <v>19.606761</v>
      </c>
      <c r="C1544" s="69">
        <f t="shared" si="234"/>
        <v>6.535587</v>
      </c>
      <c r="D1544" s="250">
        <f t="shared" si="3"/>
        <v>6.535587</v>
      </c>
      <c r="E1544" s="111">
        <v>3.0</v>
      </c>
      <c r="F1544" s="111">
        <f t="shared" si="213"/>
        <v>17.700478</v>
      </c>
      <c r="G1544" s="48">
        <f t="shared" si="5"/>
        <v>0.9027742012</v>
      </c>
      <c r="H1544" s="111">
        <f t="shared" si="6"/>
        <v>1.906283</v>
      </c>
      <c r="I1544" s="312">
        <f t="shared" si="235"/>
        <v>0.09722579879</v>
      </c>
      <c r="J1544" s="49">
        <f t="shared" si="236"/>
        <v>19606761</v>
      </c>
      <c r="K1544" s="47">
        <v>2019.0</v>
      </c>
      <c r="L1544" s="254" t="s">
        <v>20</v>
      </c>
      <c r="M1544" s="47"/>
      <c r="N1544" s="47"/>
      <c r="O1544" s="47"/>
      <c r="P1544" s="47">
        <v>99.0</v>
      </c>
      <c r="Q1544" s="267">
        <v>89.0</v>
      </c>
      <c r="R1544" s="47">
        <f t="shared" si="158"/>
        <v>94</v>
      </c>
      <c r="S1544" s="47">
        <v>87.0</v>
      </c>
      <c r="T1544" s="47">
        <v>89.0</v>
      </c>
      <c r="U1544" s="47">
        <f t="shared" si="159"/>
        <v>-2</v>
      </c>
      <c r="V1544" s="47">
        <f t="shared" si="160"/>
        <v>88</v>
      </c>
      <c r="W1544" s="47">
        <f t="shared" si="161"/>
        <v>6</v>
      </c>
      <c r="X1544" s="294" t="s">
        <v>1558</v>
      </c>
      <c r="Y1544" s="317" t="s">
        <v>1558</v>
      </c>
      <c r="Z1544" s="313" t="s">
        <v>1529</v>
      </c>
      <c r="AA1544" s="111">
        <f t="shared" si="80"/>
        <v>0.355662</v>
      </c>
      <c r="AB1544" s="318">
        <v>355662.0</v>
      </c>
      <c r="AC1544" s="49">
        <v>1.7700478E7</v>
      </c>
      <c r="AD1544" s="111">
        <f t="shared" si="237"/>
        <v>1.906283</v>
      </c>
      <c r="AE1544" s="318">
        <v>1906283.0</v>
      </c>
      <c r="AF1544" s="312">
        <f t="shared" si="238"/>
        <v>0.118554</v>
      </c>
      <c r="AG1544" s="314"/>
      <c r="AH1544" s="314"/>
      <c r="AI1544" s="315" t="s">
        <v>2039</v>
      </c>
      <c r="AJ1544" s="257"/>
    </row>
    <row r="1545" ht="15.75" customHeight="1">
      <c r="A1545" s="316" t="s">
        <v>2134</v>
      </c>
      <c r="B1545" s="277">
        <f t="shared" si="152"/>
        <v>22.387057</v>
      </c>
      <c r="C1545" s="69">
        <f t="shared" si="234"/>
        <v>5.59676425</v>
      </c>
      <c r="D1545" s="250">
        <f t="shared" si="3"/>
        <v>5.59676425</v>
      </c>
      <c r="E1545" s="111">
        <v>4.0</v>
      </c>
      <c r="F1545" s="111">
        <f t="shared" si="213"/>
        <v>15.500045</v>
      </c>
      <c r="G1545" s="48">
        <f t="shared" si="5"/>
        <v>0.6923663526</v>
      </c>
      <c r="H1545" s="111">
        <f t="shared" si="6"/>
        <v>6.887012</v>
      </c>
      <c r="I1545" s="312">
        <f t="shared" si="235"/>
        <v>0.3076336474</v>
      </c>
      <c r="J1545" s="49">
        <f t="shared" si="236"/>
        <v>22387057</v>
      </c>
      <c r="K1545" s="47">
        <v>2019.0</v>
      </c>
      <c r="L1545" s="254" t="s">
        <v>20</v>
      </c>
      <c r="M1545" s="47"/>
      <c r="N1545" s="47"/>
      <c r="O1545" s="47"/>
      <c r="P1545" s="47">
        <v>80.0</v>
      </c>
      <c r="Q1545" s="267">
        <v>70.0</v>
      </c>
      <c r="R1545" s="47">
        <f t="shared" si="158"/>
        <v>75</v>
      </c>
      <c r="S1545" s="47">
        <v>77.0</v>
      </c>
      <c r="T1545" s="47">
        <v>59.0</v>
      </c>
      <c r="U1545" s="47">
        <f t="shared" si="159"/>
        <v>18</v>
      </c>
      <c r="V1545" s="47">
        <f t="shared" si="160"/>
        <v>68</v>
      </c>
      <c r="W1545" s="47">
        <f t="shared" si="161"/>
        <v>7</v>
      </c>
      <c r="X1545" s="294" t="s">
        <v>1558</v>
      </c>
      <c r="Y1545" s="317" t="s">
        <v>1558</v>
      </c>
      <c r="Z1545" s="313" t="s">
        <v>1540</v>
      </c>
      <c r="AA1545" s="111">
        <f t="shared" si="80"/>
        <v>0.246305</v>
      </c>
      <c r="AB1545" s="318">
        <v>246305.0</v>
      </c>
      <c r="AC1545" s="49">
        <v>1.5500045E7</v>
      </c>
      <c r="AD1545" s="111">
        <f t="shared" si="237"/>
        <v>6.887012</v>
      </c>
      <c r="AE1545" s="318">
        <v>6887012.0</v>
      </c>
      <c r="AF1545" s="312">
        <f t="shared" si="238"/>
        <v>0.06157625</v>
      </c>
      <c r="AG1545" s="314"/>
      <c r="AH1545" s="314"/>
      <c r="AI1545" s="315" t="s">
        <v>2135</v>
      </c>
      <c r="AJ1545" s="257"/>
    </row>
    <row r="1546" ht="15.75" customHeight="1">
      <c r="A1546" s="316" t="s">
        <v>3059</v>
      </c>
      <c r="B1546" s="277">
        <f t="shared" si="152"/>
        <v>10.933604</v>
      </c>
      <c r="C1546" s="69">
        <f t="shared" si="234"/>
        <v>2.733401</v>
      </c>
      <c r="D1546" s="250">
        <f t="shared" si="3"/>
        <v>2.733401</v>
      </c>
      <c r="E1546" s="111">
        <v>4.0</v>
      </c>
      <c r="F1546" s="111">
        <f t="shared" si="213"/>
        <v>10.433604</v>
      </c>
      <c r="G1546" s="48">
        <f t="shared" si="5"/>
        <v>0.9542694248</v>
      </c>
      <c r="H1546" s="111">
        <f t="shared" si="6"/>
        <v>0.5</v>
      </c>
      <c r="I1546" s="312">
        <f t="shared" si="235"/>
        <v>0.04573057521</v>
      </c>
      <c r="J1546" s="49">
        <f t="shared" si="236"/>
        <v>10933604</v>
      </c>
      <c r="K1546" s="47">
        <v>2019.0</v>
      </c>
      <c r="L1546" s="254" t="s">
        <v>20</v>
      </c>
      <c r="M1546" s="47"/>
      <c r="N1546" s="47"/>
      <c r="O1546" s="47"/>
      <c r="P1546" s="47">
        <v>92.0</v>
      </c>
      <c r="Q1546" s="267">
        <v>83.0</v>
      </c>
      <c r="R1546" s="47">
        <f t="shared" si="158"/>
        <v>87.5</v>
      </c>
      <c r="S1546" s="47">
        <v>71.0</v>
      </c>
      <c r="T1546" s="47">
        <v>82.0</v>
      </c>
      <c r="U1546" s="47">
        <f t="shared" si="159"/>
        <v>-11</v>
      </c>
      <c r="V1546" s="47">
        <f t="shared" si="160"/>
        <v>76.5</v>
      </c>
      <c r="W1546" s="47">
        <f t="shared" si="161"/>
        <v>11</v>
      </c>
      <c r="X1546" s="294" t="s">
        <v>1547</v>
      </c>
      <c r="Y1546" s="317" t="s">
        <v>1547</v>
      </c>
      <c r="Z1546" s="313" t="s">
        <v>1540</v>
      </c>
      <c r="AA1546" s="111">
        <f t="shared" si="80"/>
        <v>0.427797</v>
      </c>
      <c r="AB1546" s="318">
        <v>427797.0</v>
      </c>
      <c r="AC1546" s="49">
        <v>1.0433604E7</v>
      </c>
      <c r="AD1546" s="111">
        <f t="shared" si="237"/>
        <v>0.5</v>
      </c>
      <c r="AE1546" s="318">
        <v>500000.0</v>
      </c>
      <c r="AF1546" s="312">
        <f t="shared" si="238"/>
        <v>0.10694925</v>
      </c>
      <c r="AG1546" s="314"/>
      <c r="AH1546" s="314"/>
      <c r="AI1546" s="313" t="s">
        <v>1530</v>
      </c>
      <c r="AJ1546" s="257"/>
    </row>
    <row r="1547" ht="15.75" customHeight="1">
      <c r="A1547" s="311" t="s">
        <v>4534</v>
      </c>
      <c r="B1547" s="277">
        <f t="shared" si="152"/>
        <v>3.307565</v>
      </c>
      <c r="C1547" s="69">
        <f t="shared" si="234"/>
        <v>0.7875154762</v>
      </c>
      <c r="D1547" s="250">
        <f t="shared" si="3"/>
        <v>0.7875154762</v>
      </c>
      <c r="E1547" s="111">
        <v>4.2</v>
      </c>
      <c r="F1547" s="111">
        <f t="shared" si="213"/>
        <v>1.182636</v>
      </c>
      <c r="G1547" s="48">
        <f t="shared" si="5"/>
        <v>0.357554878</v>
      </c>
      <c r="H1547" s="111">
        <f t="shared" si="6"/>
        <v>2.124929</v>
      </c>
      <c r="I1547" s="312">
        <f t="shared" si="235"/>
        <v>0.642445122</v>
      </c>
      <c r="J1547" s="49">
        <f t="shared" si="236"/>
        <v>3307565</v>
      </c>
      <c r="K1547" s="47">
        <v>2019.0</v>
      </c>
      <c r="L1547" s="254" t="s">
        <v>20</v>
      </c>
      <c r="M1547" s="47"/>
      <c r="N1547" s="47"/>
      <c r="O1547" s="47"/>
      <c r="P1547" s="47">
        <v>67.0</v>
      </c>
      <c r="Q1547" s="47">
        <v>51.0</v>
      </c>
      <c r="R1547" s="47">
        <f t="shared" si="158"/>
        <v>59</v>
      </c>
      <c r="S1547" s="47">
        <v>67.0</v>
      </c>
      <c r="T1547" s="47">
        <v>62.0</v>
      </c>
      <c r="U1547" s="47">
        <f t="shared" si="159"/>
        <v>5</v>
      </c>
      <c r="V1547" s="47">
        <f t="shared" si="160"/>
        <v>64.5</v>
      </c>
      <c r="W1547" s="47">
        <f t="shared" si="161"/>
        <v>-5.5</v>
      </c>
      <c r="X1547" s="270" t="s">
        <v>1547</v>
      </c>
      <c r="Y1547" s="313" t="s">
        <v>1767</v>
      </c>
      <c r="Z1547" s="313" t="s">
        <v>1534</v>
      </c>
      <c r="AA1547" s="111">
        <f t="shared" si="80"/>
        <v>0.606775</v>
      </c>
      <c r="AB1547" s="49">
        <v>606775.0</v>
      </c>
      <c r="AC1547" s="49">
        <v>1182636.0</v>
      </c>
      <c r="AD1547" s="111">
        <f t="shared" si="237"/>
        <v>2.124929</v>
      </c>
      <c r="AE1547" s="49">
        <v>2124929.0</v>
      </c>
      <c r="AF1547" s="312">
        <f t="shared" si="238"/>
        <v>0.1444702381</v>
      </c>
      <c r="AG1547" s="314"/>
      <c r="AH1547" s="314"/>
      <c r="AI1547" s="313" t="s">
        <v>1530</v>
      </c>
      <c r="AJ1547" s="257"/>
    </row>
    <row r="1548" ht="15.75" customHeight="1">
      <c r="A1548" s="316" t="s">
        <v>1600</v>
      </c>
      <c r="B1548" s="277">
        <f t="shared" si="152"/>
        <v>700.547754</v>
      </c>
      <c r="C1548" s="69">
        <f t="shared" si="234"/>
        <v>140.1095508</v>
      </c>
      <c r="D1548" s="250">
        <f t="shared" si="3"/>
        <v>140.1095508</v>
      </c>
      <c r="E1548" s="111">
        <v>5.0</v>
      </c>
      <c r="F1548" s="111">
        <f t="shared" si="213"/>
        <v>3.695533</v>
      </c>
      <c r="G1548" s="48">
        <f t="shared" si="5"/>
        <v>0.005275204979</v>
      </c>
      <c r="H1548" s="111">
        <f t="shared" si="6"/>
        <v>696.852221</v>
      </c>
      <c r="I1548" s="312">
        <f t="shared" si="235"/>
        <v>0.994724795</v>
      </c>
      <c r="J1548" s="49">
        <f t="shared" si="236"/>
        <v>700547754</v>
      </c>
      <c r="K1548" s="47">
        <v>2019.0</v>
      </c>
      <c r="L1548" s="254" t="s">
        <v>20</v>
      </c>
      <c r="M1548" s="47"/>
      <c r="N1548" s="47"/>
      <c r="O1548" s="47"/>
      <c r="P1548" s="47">
        <v>87.0</v>
      </c>
      <c r="Q1548" s="267">
        <v>54.0</v>
      </c>
      <c r="R1548" s="47">
        <f t="shared" si="158"/>
        <v>70.5</v>
      </c>
      <c r="S1548" s="47">
        <v>98.0</v>
      </c>
      <c r="T1548" s="47">
        <v>93.0</v>
      </c>
      <c r="U1548" s="47">
        <f t="shared" si="159"/>
        <v>5</v>
      </c>
      <c r="V1548" s="47">
        <f t="shared" si="160"/>
        <v>95.5</v>
      </c>
      <c r="W1548" s="47">
        <f t="shared" si="161"/>
        <v>-25</v>
      </c>
      <c r="X1548" s="294" t="s">
        <v>1601</v>
      </c>
      <c r="Y1548" s="317" t="s">
        <v>1601</v>
      </c>
      <c r="Z1548" s="313" t="s">
        <v>1534</v>
      </c>
      <c r="AA1548" s="111">
        <f t="shared" si="80"/>
        <v>1.015755</v>
      </c>
      <c r="AB1548" s="318">
        <v>1015755.0</v>
      </c>
      <c r="AC1548" s="49">
        <v>3695533.0</v>
      </c>
      <c r="AD1548" s="111">
        <f t="shared" si="237"/>
        <v>696.852221</v>
      </c>
      <c r="AE1548" s="318">
        <v>6.96852221E8</v>
      </c>
      <c r="AF1548" s="312">
        <f t="shared" si="238"/>
        <v>0.203151</v>
      </c>
      <c r="AG1548" s="314"/>
      <c r="AH1548" s="314"/>
      <c r="AI1548" s="313" t="s">
        <v>1530</v>
      </c>
      <c r="AJ1548" s="257"/>
    </row>
    <row r="1549" ht="15.75" customHeight="1">
      <c r="A1549" s="316" t="s">
        <v>1915</v>
      </c>
      <c r="B1549" s="277">
        <f t="shared" si="152"/>
        <v>36.887639</v>
      </c>
      <c r="C1549" s="69">
        <f t="shared" si="234"/>
        <v>7.3775278</v>
      </c>
      <c r="D1549" s="250">
        <f t="shared" si="3"/>
        <v>7.3775278</v>
      </c>
      <c r="E1549" s="111">
        <v>5.0</v>
      </c>
      <c r="F1549" s="111">
        <f t="shared" si="213"/>
        <v>34.700142</v>
      </c>
      <c r="G1549" s="48">
        <f t="shared" si="5"/>
        <v>0.9406983732</v>
      </c>
      <c r="H1549" s="111">
        <f t="shared" si="6"/>
        <v>2.187497</v>
      </c>
      <c r="I1549" s="312">
        <f t="shared" si="235"/>
        <v>0.05930162676</v>
      </c>
      <c r="J1549" s="49">
        <f t="shared" si="236"/>
        <v>36887639</v>
      </c>
      <c r="K1549" s="47">
        <v>2019.0</v>
      </c>
      <c r="L1549" s="254" t="s">
        <v>20</v>
      </c>
      <c r="M1549" s="47"/>
      <c r="N1549" s="47"/>
      <c r="O1549" s="47"/>
      <c r="P1549" s="47">
        <v>50.0</v>
      </c>
      <c r="Q1549" s="267">
        <v>17.0</v>
      </c>
      <c r="R1549" s="47">
        <f t="shared" si="158"/>
        <v>33.5</v>
      </c>
      <c r="S1549" s="47">
        <v>98.0</v>
      </c>
      <c r="T1549" s="47">
        <v>67.0</v>
      </c>
      <c r="U1549" s="47">
        <f t="shared" si="159"/>
        <v>31</v>
      </c>
      <c r="V1549" s="47">
        <f t="shared" si="160"/>
        <v>82.5</v>
      </c>
      <c r="W1549" s="47">
        <f t="shared" si="161"/>
        <v>-49</v>
      </c>
      <c r="X1549" s="294" t="s">
        <v>1547</v>
      </c>
      <c r="Y1549" s="317" t="s">
        <v>1547</v>
      </c>
      <c r="Z1549" s="313" t="s">
        <v>1540</v>
      </c>
      <c r="AA1549" s="111">
        <f t="shared" si="80"/>
        <v>8.146533</v>
      </c>
      <c r="AB1549" s="318">
        <v>8146533.0</v>
      </c>
      <c r="AC1549" s="49">
        <v>3.4700142E7</v>
      </c>
      <c r="AD1549" s="111">
        <f t="shared" si="237"/>
        <v>2.187497</v>
      </c>
      <c r="AE1549" s="318">
        <v>2187497.0</v>
      </c>
      <c r="AF1549" s="312">
        <f t="shared" si="238"/>
        <v>1.6293066</v>
      </c>
      <c r="AG1549" s="314"/>
      <c r="AH1549" s="314"/>
      <c r="AI1549" s="315" t="s">
        <v>1916</v>
      </c>
      <c r="AJ1549" s="257"/>
    </row>
    <row r="1550" ht="15.75" customHeight="1">
      <c r="A1550" s="319" t="s">
        <v>2627</v>
      </c>
      <c r="B1550" s="277">
        <f t="shared" si="152"/>
        <v>17.84776</v>
      </c>
      <c r="C1550" s="69">
        <f t="shared" si="234"/>
        <v>3.569552</v>
      </c>
      <c r="D1550" s="250">
        <f t="shared" si="3"/>
        <v>3.569552</v>
      </c>
      <c r="E1550" s="111">
        <v>5.0</v>
      </c>
      <c r="F1550" s="111">
        <f t="shared" si="213"/>
        <v>9.74776</v>
      </c>
      <c r="G1550" s="48">
        <f t="shared" si="5"/>
        <v>0.5461615351</v>
      </c>
      <c r="H1550" s="111">
        <f t="shared" si="6"/>
        <v>8.1</v>
      </c>
      <c r="I1550" s="312">
        <f t="shared" si="235"/>
        <v>0.4538384649</v>
      </c>
      <c r="J1550" s="49">
        <f t="shared" si="236"/>
        <v>17847760</v>
      </c>
      <c r="K1550" s="47">
        <v>2019.0</v>
      </c>
      <c r="L1550" s="254" t="s">
        <v>20</v>
      </c>
      <c r="M1550" s="47"/>
      <c r="N1550" s="47"/>
      <c r="O1550" s="47"/>
      <c r="P1550" s="47">
        <v>40.0</v>
      </c>
      <c r="Q1550" s="47">
        <v>50.0</v>
      </c>
      <c r="R1550" s="47">
        <f t="shared" si="158"/>
        <v>45</v>
      </c>
      <c r="S1550" s="47">
        <v>31.0</v>
      </c>
      <c r="T1550" s="47">
        <v>19.0</v>
      </c>
      <c r="U1550" s="47">
        <f t="shared" si="159"/>
        <v>12</v>
      </c>
      <c r="V1550" s="47">
        <f t="shared" si="160"/>
        <v>25</v>
      </c>
      <c r="W1550" s="47">
        <f t="shared" si="161"/>
        <v>20</v>
      </c>
      <c r="X1550" s="270" t="s">
        <v>1527</v>
      </c>
      <c r="Y1550" s="313" t="s">
        <v>1619</v>
      </c>
      <c r="Z1550" s="257" t="s">
        <v>1567</v>
      </c>
      <c r="AA1550" s="111">
        <f t="shared" si="80"/>
        <v>4.240245</v>
      </c>
      <c r="AB1550" s="318">
        <v>4240245.0</v>
      </c>
      <c r="AC1550" s="318">
        <v>9747760.0</v>
      </c>
      <c r="AD1550" s="111">
        <f t="shared" si="237"/>
        <v>8.1</v>
      </c>
      <c r="AE1550" s="318">
        <v>8100000.0</v>
      </c>
      <c r="AF1550" s="312">
        <f t="shared" si="238"/>
        <v>0.848049</v>
      </c>
      <c r="AG1550" s="314"/>
      <c r="AH1550" s="314"/>
      <c r="AI1550" s="315" t="s">
        <v>2628</v>
      </c>
      <c r="AJ1550" s="257"/>
    </row>
    <row r="1551" ht="15.75" customHeight="1">
      <c r="A1551" s="316" t="s">
        <v>3964</v>
      </c>
      <c r="B1551" s="277">
        <f t="shared" si="152"/>
        <v>7.452413</v>
      </c>
      <c r="C1551" s="69">
        <f t="shared" si="234"/>
        <v>1.4904826</v>
      </c>
      <c r="D1551" s="250">
        <f t="shared" si="3"/>
        <v>1.4904826</v>
      </c>
      <c r="E1551" s="111">
        <v>5.0</v>
      </c>
      <c r="F1551" s="111">
        <f t="shared" si="213"/>
        <v>6.546159</v>
      </c>
      <c r="G1551" s="48">
        <f t="shared" si="5"/>
        <v>0.8783945549</v>
      </c>
      <c r="H1551" s="111">
        <f t="shared" si="6"/>
        <v>0.906254</v>
      </c>
      <c r="I1551" s="312">
        <f t="shared" si="235"/>
        <v>0.1216054451</v>
      </c>
      <c r="J1551" s="49">
        <f t="shared" si="236"/>
        <v>7452413</v>
      </c>
      <c r="K1551" s="47">
        <v>2019.0</v>
      </c>
      <c r="L1551" s="254" t="s">
        <v>20</v>
      </c>
      <c r="M1551" s="47"/>
      <c r="N1551" s="47"/>
      <c r="O1551" s="47"/>
      <c r="P1551" s="47">
        <v>11.0</v>
      </c>
      <c r="Q1551" s="267">
        <v>39.0</v>
      </c>
      <c r="R1551" s="47">
        <f t="shared" si="158"/>
        <v>25</v>
      </c>
      <c r="S1551" s="47">
        <v>71.0</v>
      </c>
      <c r="T1551" s="47">
        <v>21.0</v>
      </c>
      <c r="U1551" s="47">
        <f t="shared" si="159"/>
        <v>50</v>
      </c>
      <c r="V1551" s="47">
        <f t="shared" si="160"/>
        <v>46</v>
      </c>
      <c r="W1551" s="47">
        <f t="shared" si="161"/>
        <v>-21</v>
      </c>
      <c r="X1551" s="294" t="s">
        <v>1558</v>
      </c>
      <c r="Y1551" s="317" t="s">
        <v>1558</v>
      </c>
      <c r="Z1551" s="313" t="s">
        <v>1540</v>
      </c>
      <c r="AA1551" s="111">
        <f t="shared" si="80"/>
        <v>3.10673</v>
      </c>
      <c r="AB1551" s="318">
        <v>3106730.0</v>
      </c>
      <c r="AC1551" s="49">
        <v>6546159.0</v>
      </c>
      <c r="AD1551" s="111">
        <f t="shared" si="237"/>
        <v>0.906254</v>
      </c>
      <c r="AE1551" s="318">
        <v>906254.0</v>
      </c>
      <c r="AF1551" s="312">
        <f t="shared" si="238"/>
        <v>0.621346</v>
      </c>
      <c r="AG1551" s="314"/>
      <c r="AH1551" s="314"/>
      <c r="AI1551" s="313" t="s">
        <v>1530</v>
      </c>
      <c r="AJ1551" s="257"/>
    </row>
    <row r="1552" ht="15.75" customHeight="1">
      <c r="A1552" s="311" t="s">
        <v>4280</v>
      </c>
      <c r="B1552" s="277">
        <f t="shared" si="152"/>
        <v>5.566534</v>
      </c>
      <c r="C1552" s="69">
        <f t="shared" si="234"/>
        <v>1.1133068</v>
      </c>
      <c r="D1552" s="250">
        <f t="shared" si="3"/>
        <v>1.1133068</v>
      </c>
      <c r="E1552" s="111">
        <v>5.0</v>
      </c>
      <c r="F1552" s="111">
        <f t="shared" si="213"/>
        <v>5.566534</v>
      </c>
      <c r="G1552" s="48">
        <f t="shared" si="5"/>
        <v>1</v>
      </c>
      <c r="H1552" s="111">
        <f t="shared" si="6"/>
        <v>0</v>
      </c>
      <c r="I1552" s="312">
        <f t="shared" si="235"/>
        <v>0</v>
      </c>
      <c r="J1552" s="49">
        <f t="shared" si="236"/>
        <v>5566534</v>
      </c>
      <c r="K1552" s="47">
        <v>2019.0</v>
      </c>
      <c r="L1552" s="254" t="s">
        <v>20</v>
      </c>
      <c r="M1552" s="47"/>
      <c r="N1552" s="47"/>
      <c r="O1552" s="47"/>
      <c r="P1552" s="47">
        <v>100.0</v>
      </c>
      <c r="Q1552" s="47">
        <v>65.0</v>
      </c>
      <c r="R1552" s="47">
        <f t="shared" si="158"/>
        <v>82.5</v>
      </c>
      <c r="S1552" s="47">
        <v>87.0</v>
      </c>
      <c r="T1552" s="47">
        <v>63.0</v>
      </c>
      <c r="U1552" s="47">
        <f t="shared" si="159"/>
        <v>24</v>
      </c>
      <c r="V1552" s="47">
        <f t="shared" si="160"/>
        <v>75</v>
      </c>
      <c r="W1552" s="47">
        <f t="shared" si="161"/>
        <v>7.5</v>
      </c>
      <c r="X1552" s="270" t="s">
        <v>1547</v>
      </c>
      <c r="Y1552" s="313" t="s">
        <v>2932</v>
      </c>
      <c r="Z1552" s="313" t="s">
        <v>1540</v>
      </c>
      <c r="AA1552" s="111">
        <f t="shared" si="80"/>
        <v>2.045068</v>
      </c>
      <c r="AB1552" s="49">
        <v>2045068.0</v>
      </c>
      <c r="AC1552" s="49">
        <v>5566534.0</v>
      </c>
      <c r="AD1552" s="111">
        <f t="shared" si="237"/>
        <v>0</v>
      </c>
      <c r="AE1552" s="49">
        <v>0.0</v>
      </c>
      <c r="AF1552" s="312">
        <f t="shared" si="238"/>
        <v>0.4090136</v>
      </c>
      <c r="AG1552" s="314"/>
      <c r="AH1552" s="314"/>
      <c r="AI1552" s="315" t="s">
        <v>4281</v>
      </c>
      <c r="AJ1552" s="257"/>
    </row>
    <row r="1553" ht="15.75" customHeight="1">
      <c r="A1553" s="316" t="s">
        <v>4486</v>
      </c>
      <c r="B1553" s="277">
        <f t="shared" si="152"/>
        <v>4.375725</v>
      </c>
      <c r="C1553" s="69">
        <f t="shared" si="234"/>
        <v>0.875145</v>
      </c>
      <c r="D1553" s="250">
        <f t="shared" si="3"/>
        <v>0.875145</v>
      </c>
      <c r="E1553" s="111">
        <v>5.0</v>
      </c>
      <c r="F1553" s="111">
        <f t="shared" si="213"/>
        <v>4.302776</v>
      </c>
      <c r="G1553" s="48">
        <f t="shared" si="5"/>
        <v>0.9833287055</v>
      </c>
      <c r="H1553" s="111">
        <f t="shared" si="6"/>
        <v>0.072949</v>
      </c>
      <c r="I1553" s="312">
        <f t="shared" si="235"/>
        <v>0.01667129447</v>
      </c>
      <c r="J1553" s="49">
        <f t="shared" si="236"/>
        <v>4375725</v>
      </c>
      <c r="K1553" s="47">
        <v>2019.0</v>
      </c>
      <c r="L1553" s="254" t="s">
        <v>20</v>
      </c>
      <c r="M1553" s="47"/>
      <c r="N1553" s="47"/>
      <c r="O1553" s="47"/>
      <c r="P1553" s="47">
        <v>39.0</v>
      </c>
      <c r="Q1553" s="267">
        <v>49.0</v>
      </c>
      <c r="R1553" s="47">
        <f t="shared" si="158"/>
        <v>44</v>
      </c>
      <c r="S1553" s="47">
        <v>79.0</v>
      </c>
      <c r="T1553" s="47">
        <v>59.0</v>
      </c>
      <c r="U1553" s="47">
        <f t="shared" si="159"/>
        <v>20</v>
      </c>
      <c r="V1553" s="47">
        <f t="shared" si="160"/>
        <v>69</v>
      </c>
      <c r="W1553" s="47">
        <f t="shared" si="161"/>
        <v>-25</v>
      </c>
      <c r="X1553" s="270" t="s">
        <v>1527</v>
      </c>
      <c r="Y1553" s="313" t="s">
        <v>1533</v>
      </c>
      <c r="Z1553" s="313" t="s">
        <v>1540</v>
      </c>
      <c r="AA1553" s="111">
        <f t="shared" si="80"/>
        <v>2.338669</v>
      </c>
      <c r="AB1553" s="318">
        <v>2338669.0</v>
      </c>
      <c r="AC1553" s="49">
        <v>4302776.0</v>
      </c>
      <c r="AD1553" s="111">
        <f t="shared" si="237"/>
        <v>0.072949</v>
      </c>
      <c r="AE1553" s="318">
        <v>72949.0</v>
      </c>
      <c r="AF1553" s="312">
        <f t="shared" si="238"/>
        <v>0.4677338</v>
      </c>
      <c r="AG1553" s="314"/>
      <c r="AH1553" s="314"/>
      <c r="AI1553" s="313" t="s">
        <v>1530</v>
      </c>
      <c r="AJ1553" s="257"/>
    </row>
    <row r="1554" ht="15.75" customHeight="1">
      <c r="A1554" s="311" t="s">
        <v>4659</v>
      </c>
      <c r="B1554" s="277">
        <f t="shared" si="152"/>
        <v>3.005408</v>
      </c>
      <c r="C1554" s="69">
        <f t="shared" si="234"/>
        <v>0.6010816</v>
      </c>
      <c r="D1554" s="250">
        <f t="shared" si="3"/>
        <v>0.6010816</v>
      </c>
      <c r="E1554" s="111">
        <v>5.0</v>
      </c>
      <c r="F1554" s="111">
        <f t="shared" si="213"/>
        <v>3.005408</v>
      </c>
      <c r="G1554" s="48">
        <f t="shared" si="5"/>
        <v>1</v>
      </c>
      <c r="H1554" s="111">
        <f t="shared" si="6"/>
        <v>0</v>
      </c>
      <c r="I1554" s="312">
        <f t="shared" si="235"/>
        <v>0</v>
      </c>
      <c r="J1554" s="49">
        <f t="shared" si="236"/>
        <v>3005408</v>
      </c>
      <c r="K1554" s="47">
        <v>2019.0</v>
      </c>
      <c r="L1554" s="254" t="s">
        <v>20</v>
      </c>
      <c r="M1554" s="47"/>
      <c r="N1554" s="47"/>
      <c r="O1554" s="47"/>
      <c r="P1554" s="47">
        <v>52.0</v>
      </c>
      <c r="Q1554" s="47">
        <v>56.0</v>
      </c>
      <c r="R1554" s="47">
        <f t="shared" si="158"/>
        <v>54</v>
      </c>
      <c r="S1554" s="47">
        <v>32.0</v>
      </c>
      <c r="T1554" s="47">
        <v>61.0</v>
      </c>
      <c r="U1554" s="47">
        <f t="shared" si="159"/>
        <v>-29</v>
      </c>
      <c r="V1554" s="47">
        <f t="shared" si="160"/>
        <v>46.5</v>
      </c>
      <c r="W1554" s="47">
        <f t="shared" si="161"/>
        <v>7.5</v>
      </c>
      <c r="X1554" s="270" t="s">
        <v>1558</v>
      </c>
      <c r="Y1554" s="313" t="s">
        <v>1558</v>
      </c>
      <c r="Z1554" s="313" t="s">
        <v>1540</v>
      </c>
      <c r="AA1554" s="111">
        <f t="shared" si="80"/>
        <v>1.76307</v>
      </c>
      <c r="AB1554" s="49">
        <v>1763070.0</v>
      </c>
      <c r="AC1554" s="49">
        <v>3005408.0</v>
      </c>
      <c r="AD1554" s="111">
        <f t="shared" si="237"/>
        <v>0</v>
      </c>
      <c r="AE1554" s="49">
        <v>0.0</v>
      </c>
      <c r="AF1554" s="312">
        <f t="shared" si="238"/>
        <v>0.352614</v>
      </c>
      <c r="AG1554" s="314"/>
      <c r="AH1554" s="314"/>
      <c r="AI1554" s="315" t="s">
        <v>4660</v>
      </c>
      <c r="AJ1554" s="257"/>
    </row>
    <row r="1555" ht="15.75" customHeight="1">
      <c r="A1555" s="316" t="s">
        <v>1788</v>
      </c>
      <c r="B1555" s="277">
        <f t="shared" si="152"/>
        <v>57.43745</v>
      </c>
      <c r="C1555" s="69">
        <f t="shared" si="234"/>
        <v>9.572908333</v>
      </c>
      <c r="D1555" s="250">
        <f t="shared" si="3"/>
        <v>9.572908333</v>
      </c>
      <c r="E1555" s="111">
        <v>6.0</v>
      </c>
      <c r="F1555" s="111">
        <f t="shared" si="213"/>
        <v>28.714231</v>
      </c>
      <c r="G1555" s="48">
        <f t="shared" si="5"/>
        <v>0.4999217584</v>
      </c>
      <c r="H1555" s="111">
        <f t="shared" si="6"/>
        <v>28.723219</v>
      </c>
      <c r="I1555" s="312">
        <f t="shared" si="235"/>
        <v>0.5000782416</v>
      </c>
      <c r="J1555" s="49">
        <f t="shared" si="236"/>
        <v>57437450</v>
      </c>
      <c r="K1555" s="47">
        <v>2019.0</v>
      </c>
      <c r="L1555" s="254" t="s">
        <v>20</v>
      </c>
      <c r="M1555" s="47"/>
      <c r="N1555" s="47"/>
      <c r="O1555" s="47"/>
      <c r="P1555" s="47">
        <v>89.0</v>
      </c>
      <c r="Q1555" s="267">
        <v>64.0</v>
      </c>
      <c r="R1555" s="47">
        <f t="shared" si="158"/>
        <v>76.5</v>
      </c>
      <c r="S1555" s="47">
        <v>78.0</v>
      </c>
      <c r="T1555" s="47">
        <v>65.0</v>
      </c>
      <c r="U1555" s="47">
        <f t="shared" si="159"/>
        <v>13</v>
      </c>
      <c r="V1555" s="47">
        <f t="shared" si="160"/>
        <v>71.5</v>
      </c>
      <c r="W1555" s="47">
        <f t="shared" si="161"/>
        <v>5</v>
      </c>
      <c r="X1555" s="320" t="s">
        <v>1558</v>
      </c>
      <c r="Y1555" s="321" t="s">
        <v>1558</v>
      </c>
      <c r="Z1555" s="313" t="s">
        <v>1540</v>
      </c>
      <c r="AA1555" s="111">
        <f t="shared" si="80"/>
        <v>8.01559</v>
      </c>
      <c r="AB1555" s="318">
        <v>8015590.0</v>
      </c>
      <c r="AC1555" s="49">
        <v>2.8714231E7</v>
      </c>
      <c r="AD1555" s="111">
        <f t="shared" si="237"/>
        <v>28.723219</v>
      </c>
      <c r="AE1555" s="318">
        <v>2.8723219E7</v>
      </c>
      <c r="AF1555" s="312">
        <f t="shared" si="238"/>
        <v>1.335931667</v>
      </c>
      <c r="AG1555" s="314"/>
      <c r="AH1555" s="314"/>
      <c r="AI1555" s="315" t="s">
        <v>1789</v>
      </c>
      <c r="AJ1555" s="257"/>
    </row>
    <row r="1556" ht="15.75" customHeight="1">
      <c r="A1556" s="316" t="s">
        <v>2143</v>
      </c>
      <c r="B1556" s="277">
        <f t="shared" si="152"/>
        <v>32.852409</v>
      </c>
      <c r="C1556" s="69">
        <f t="shared" si="234"/>
        <v>5.4754015</v>
      </c>
      <c r="D1556" s="250">
        <f t="shared" si="3"/>
        <v>5.4754015</v>
      </c>
      <c r="E1556" s="111">
        <v>6.0</v>
      </c>
      <c r="F1556" s="111">
        <f t="shared" si="213"/>
        <v>17.259427</v>
      </c>
      <c r="G1556" s="48">
        <f t="shared" si="5"/>
        <v>0.5253625997</v>
      </c>
      <c r="H1556" s="111">
        <f t="shared" si="6"/>
        <v>15.592982</v>
      </c>
      <c r="I1556" s="312">
        <f t="shared" si="235"/>
        <v>0.4746374003</v>
      </c>
      <c r="J1556" s="49">
        <f t="shared" si="236"/>
        <v>32852409</v>
      </c>
      <c r="K1556" s="47">
        <v>2019.0</v>
      </c>
      <c r="L1556" s="254" t="s">
        <v>20</v>
      </c>
      <c r="M1556" s="47"/>
      <c r="N1556" s="47"/>
      <c r="O1556" s="47"/>
      <c r="P1556" s="47">
        <v>57.0</v>
      </c>
      <c r="Q1556" s="267">
        <v>44.0</v>
      </c>
      <c r="R1556" s="47">
        <f t="shared" si="158"/>
        <v>50.5</v>
      </c>
      <c r="S1556" s="47">
        <v>67.0</v>
      </c>
      <c r="T1556" s="47">
        <v>64.0</v>
      </c>
      <c r="U1556" s="47">
        <f t="shared" si="159"/>
        <v>3</v>
      </c>
      <c r="V1556" s="47">
        <f t="shared" si="160"/>
        <v>65.5</v>
      </c>
      <c r="W1556" s="47">
        <f t="shared" si="161"/>
        <v>-15</v>
      </c>
      <c r="X1556" s="294" t="s">
        <v>1425</v>
      </c>
      <c r="Y1556" s="317" t="s">
        <v>1425</v>
      </c>
      <c r="Z1556" s="313" t="s">
        <v>1540</v>
      </c>
      <c r="AA1556" s="111">
        <f t="shared" si="80"/>
        <v>7.845658</v>
      </c>
      <c r="AB1556" s="318">
        <v>7845658.0</v>
      </c>
      <c r="AC1556" s="49">
        <v>1.7259427E7</v>
      </c>
      <c r="AD1556" s="111">
        <f t="shared" si="237"/>
        <v>15.592982</v>
      </c>
      <c r="AE1556" s="318">
        <v>1.5592982E7</v>
      </c>
      <c r="AF1556" s="312">
        <f t="shared" si="238"/>
        <v>1.307609667</v>
      </c>
      <c r="AG1556" s="314"/>
      <c r="AH1556" s="314"/>
      <c r="AI1556" s="315" t="s">
        <v>2144</v>
      </c>
      <c r="AJ1556" s="257"/>
    </row>
    <row r="1557" ht="15.75" customHeight="1">
      <c r="A1557" s="316" t="s">
        <v>2434</v>
      </c>
      <c r="B1557" s="277">
        <f t="shared" si="152"/>
        <v>24.84399</v>
      </c>
      <c r="C1557" s="69">
        <f t="shared" si="234"/>
        <v>4.140665</v>
      </c>
      <c r="D1557" s="250">
        <f t="shared" si="3"/>
        <v>4.140665</v>
      </c>
      <c r="E1557" s="111">
        <v>6.0</v>
      </c>
      <c r="F1557" s="111">
        <f t="shared" si="213"/>
        <v>22.680962</v>
      </c>
      <c r="G1557" s="48">
        <f t="shared" si="5"/>
        <v>0.9129355631</v>
      </c>
      <c r="H1557" s="111">
        <f t="shared" si="6"/>
        <v>2.163028</v>
      </c>
      <c r="I1557" s="312">
        <f t="shared" si="235"/>
        <v>0.08706443691</v>
      </c>
      <c r="J1557" s="49">
        <f t="shared" si="236"/>
        <v>24843990</v>
      </c>
      <c r="K1557" s="47">
        <v>2019.0</v>
      </c>
      <c r="L1557" s="254" t="s">
        <v>20</v>
      </c>
      <c r="M1557" s="47"/>
      <c r="N1557" s="47"/>
      <c r="O1557" s="47"/>
      <c r="P1557" s="47">
        <v>97.0</v>
      </c>
      <c r="Q1557" s="267">
        <v>84.0</v>
      </c>
      <c r="R1557" s="47">
        <f t="shared" si="158"/>
        <v>90.5</v>
      </c>
      <c r="S1557" s="47">
        <v>77.0</v>
      </c>
      <c r="T1557" s="47">
        <v>43.0</v>
      </c>
      <c r="U1557" s="47">
        <f t="shared" si="159"/>
        <v>34</v>
      </c>
      <c r="V1557" s="47">
        <f t="shared" si="160"/>
        <v>60</v>
      </c>
      <c r="W1557" s="47">
        <f t="shared" si="161"/>
        <v>30.5</v>
      </c>
      <c r="X1557" s="294" t="s">
        <v>1558</v>
      </c>
      <c r="Y1557" s="317" t="s">
        <v>1558</v>
      </c>
      <c r="Z1557" s="313" t="s">
        <v>1540</v>
      </c>
      <c r="AA1557" s="111">
        <f t="shared" si="80"/>
        <v>6.93362</v>
      </c>
      <c r="AB1557" s="318">
        <v>6933620.0</v>
      </c>
      <c r="AC1557" s="49">
        <v>2.2680962E7</v>
      </c>
      <c r="AD1557" s="111">
        <f t="shared" si="237"/>
        <v>2.163028</v>
      </c>
      <c r="AE1557" s="318">
        <v>2163028.0</v>
      </c>
      <c r="AF1557" s="312">
        <f t="shared" si="238"/>
        <v>1.155603333</v>
      </c>
      <c r="AG1557" s="314"/>
      <c r="AH1557" s="314"/>
      <c r="AI1557" s="315" t="s">
        <v>2435</v>
      </c>
      <c r="AJ1557" s="257"/>
    </row>
    <row r="1558" ht="15.75" customHeight="1">
      <c r="A1558" s="311" t="s">
        <v>3225</v>
      </c>
      <c r="B1558" s="277">
        <f t="shared" si="152"/>
        <v>14.855506</v>
      </c>
      <c r="C1558" s="69">
        <f t="shared" si="234"/>
        <v>2.475917667</v>
      </c>
      <c r="D1558" s="250">
        <f t="shared" si="3"/>
        <v>2.475917667</v>
      </c>
      <c r="E1558" s="111">
        <v>6.0</v>
      </c>
      <c r="F1558" s="111">
        <f t="shared" si="213"/>
        <v>14.855506</v>
      </c>
      <c r="G1558" s="48">
        <f t="shared" si="5"/>
        <v>1</v>
      </c>
      <c r="H1558" s="111">
        <f t="shared" si="6"/>
        <v>0</v>
      </c>
      <c r="I1558" s="312">
        <f t="shared" si="235"/>
        <v>0</v>
      </c>
      <c r="J1558" s="49">
        <f t="shared" si="236"/>
        <v>14855506</v>
      </c>
      <c r="K1558" s="47">
        <v>2019.0</v>
      </c>
      <c r="L1558" s="254" t="s">
        <v>20</v>
      </c>
      <c r="M1558" s="47"/>
      <c r="N1558" s="47"/>
      <c r="O1558" s="47"/>
      <c r="P1558" s="47">
        <v>45.0</v>
      </c>
      <c r="Q1558" s="47">
        <v>45.0</v>
      </c>
      <c r="R1558" s="47">
        <f t="shared" si="158"/>
        <v>45</v>
      </c>
      <c r="S1558" s="47">
        <v>45.0</v>
      </c>
      <c r="T1558" s="47">
        <v>57.0</v>
      </c>
      <c r="U1558" s="47">
        <f t="shared" si="159"/>
        <v>-12</v>
      </c>
      <c r="V1558" s="47">
        <f t="shared" si="160"/>
        <v>51</v>
      </c>
      <c r="W1558" s="47">
        <f t="shared" si="161"/>
        <v>-6</v>
      </c>
      <c r="X1558" s="270" t="s">
        <v>1527</v>
      </c>
      <c r="Y1558" s="313" t="s">
        <v>1619</v>
      </c>
      <c r="Z1558" s="313" t="s">
        <v>1540</v>
      </c>
      <c r="AA1558" s="111">
        <f t="shared" si="80"/>
        <v>5.853061</v>
      </c>
      <c r="AB1558" s="49">
        <v>5853061.0</v>
      </c>
      <c r="AC1558" s="49">
        <v>1.4855506E7</v>
      </c>
      <c r="AD1558" s="111">
        <f t="shared" si="237"/>
        <v>0</v>
      </c>
      <c r="AE1558" s="49">
        <v>0.0</v>
      </c>
      <c r="AF1558" s="312">
        <f t="shared" si="238"/>
        <v>0.9755101667</v>
      </c>
      <c r="AG1558" s="314"/>
      <c r="AH1558" s="314"/>
      <c r="AI1558" s="315" t="s">
        <v>3226</v>
      </c>
      <c r="AJ1558" s="257"/>
    </row>
    <row r="1559" ht="15.75" customHeight="1">
      <c r="A1559" s="311" t="s">
        <v>3491</v>
      </c>
      <c r="B1559" s="277">
        <f t="shared" si="152"/>
        <v>12.548155</v>
      </c>
      <c r="C1559" s="69">
        <f t="shared" si="234"/>
        <v>2.091359167</v>
      </c>
      <c r="D1559" s="250">
        <f t="shared" si="3"/>
        <v>2.091359167</v>
      </c>
      <c r="E1559" s="111">
        <v>6.0</v>
      </c>
      <c r="F1559" s="111">
        <f t="shared" si="213"/>
        <v>12.548155</v>
      </c>
      <c r="G1559" s="48">
        <f t="shared" si="5"/>
        <v>1</v>
      </c>
      <c r="H1559" s="111">
        <f t="shared" si="6"/>
        <v>0</v>
      </c>
      <c r="I1559" s="312">
        <f t="shared" si="235"/>
        <v>0</v>
      </c>
      <c r="J1559" s="49">
        <f t="shared" si="236"/>
        <v>12548155</v>
      </c>
      <c r="K1559" s="47">
        <v>2019.0</v>
      </c>
      <c r="L1559" s="254" t="s">
        <v>20</v>
      </c>
      <c r="M1559" s="47"/>
      <c r="N1559" s="47"/>
      <c r="O1559" s="47"/>
      <c r="P1559" s="47">
        <v>50.0</v>
      </c>
      <c r="Q1559" s="47">
        <v>11.0</v>
      </c>
      <c r="R1559" s="47">
        <f t="shared" si="158"/>
        <v>30.5</v>
      </c>
      <c r="S1559" s="47">
        <v>93.0</v>
      </c>
      <c r="T1559" s="47">
        <v>75.0</v>
      </c>
      <c r="U1559" s="47">
        <f t="shared" si="159"/>
        <v>18</v>
      </c>
      <c r="V1559" s="47">
        <f t="shared" si="160"/>
        <v>84</v>
      </c>
      <c r="W1559" s="47">
        <f t="shared" si="161"/>
        <v>-53.5</v>
      </c>
      <c r="X1559" s="270" t="s">
        <v>1681</v>
      </c>
      <c r="Y1559" s="313" t="s">
        <v>3492</v>
      </c>
      <c r="Z1559" s="313" t="s">
        <v>1534</v>
      </c>
      <c r="AA1559" s="111">
        <f t="shared" si="80"/>
        <v>6.382298</v>
      </c>
      <c r="AB1559" s="49">
        <v>6382298.0</v>
      </c>
      <c r="AC1559" s="49">
        <v>1.2548155E7</v>
      </c>
      <c r="AD1559" s="111">
        <f t="shared" si="237"/>
        <v>0</v>
      </c>
      <c r="AE1559" s="49">
        <v>0.0</v>
      </c>
      <c r="AF1559" s="312">
        <f t="shared" si="238"/>
        <v>1.063716333</v>
      </c>
      <c r="AG1559" s="314"/>
      <c r="AH1559" s="314"/>
      <c r="AI1559" s="315" t="s">
        <v>3493</v>
      </c>
      <c r="AJ1559" s="257"/>
    </row>
    <row r="1560" ht="15.75" customHeight="1">
      <c r="A1560" s="316" t="s">
        <v>2728</v>
      </c>
      <c r="B1560" s="277">
        <f t="shared" si="152"/>
        <v>20.753688</v>
      </c>
      <c r="C1560" s="69">
        <f t="shared" si="234"/>
        <v>3.347369032</v>
      </c>
      <c r="D1560" s="250">
        <f t="shared" si="3"/>
        <v>3.347369032</v>
      </c>
      <c r="E1560" s="111">
        <v>6.2</v>
      </c>
      <c r="F1560" s="111">
        <f t="shared" si="213"/>
        <v>20.437883</v>
      </c>
      <c r="G1560" s="48">
        <f t="shared" si="5"/>
        <v>0.9847831865</v>
      </c>
      <c r="H1560" s="111">
        <f t="shared" si="6"/>
        <v>0.315805</v>
      </c>
      <c r="I1560" s="312">
        <f t="shared" si="235"/>
        <v>0.01521681351</v>
      </c>
      <c r="J1560" s="49">
        <f t="shared" si="236"/>
        <v>20753688</v>
      </c>
      <c r="K1560" s="47">
        <v>2019.0</v>
      </c>
      <c r="L1560" s="254" t="s">
        <v>20</v>
      </c>
      <c r="M1560" s="47"/>
      <c r="N1560" s="47"/>
      <c r="O1560" s="47"/>
      <c r="P1560" s="47">
        <v>95.0</v>
      </c>
      <c r="Q1560" s="267">
        <v>70.0</v>
      </c>
      <c r="R1560" s="47">
        <f t="shared" si="158"/>
        <v>82.5</v>
      </c>
      <c r="S1560" s="47">
        <v>96.0</v>
      </c>
      <c r="T1560" s="47">
        <v>78.0</v>
      </c>
      <c r="U1560" s="47">
        <f t="shared" si="159"/>
        <v>18</v>
      </c>
      <c r="V1560" s="47">
        <f t="shared" si="160"/>
        <v>87</v>
      </c>
      <c r="W1560" s="47">
        <f t="shared" si="161"/>
        <v>-4.5</v>
      </c>
      <c r="X1560" s="294" t="s">
        <v>1601</v>
      </c>
      <c r="Y1560" s="317" t="s">
        <v>1601</v>
      </c>
      <c r="Z1560" s="313" t="s">
        <v>1540</v>
      </c>
      <c r="AA1560" s="111">
        <f t="shared" si="80"/>
        <v>0.204793</v>
      </c>
      <c r="AB1560" s="318">
        <v>204793.0</v>
      </c>
      <c r="AC1560" s="49">
        <v>2.0437883E7</v>
      </c>
      <c r="AD1560" s="111">
        <f t="shared" si="237"/>
        <v>0.315805</v>
      </c>
      <c r="AE1560" s="318">
        <v>315805.0</v>
      </c>
      <c r="AF1560" s="312">
        <f t="shared" si="238"/>
        <v>0.03303112903</v>
      </c>
      <c r="AG1560" s="314"/>
      <c r="AH1560" s="314"/>
      <c r="AI1560" s="313" t="s">
        <v>1530</v>
      </c>
      <c r="AJ1560" s="257"/>
    </row>
    <row r="1561" ht="15.75" customHeight="1">
      <c r="A1561" s="316" t="s">
        <v>2147</v>
      </c>
      <c r="B1561" s="277">
        <f t="shared" si="152"/>
        <v>35.324261</v>
      </c>
      <c r="C1561" s="69">
        <f t="shared" si="234"/>
        <v>5.434501692</v>
      </c>
      <c r="D1561" s="250">
        <f t="shared" si="3"/>
        <v>5.434501692</v>
      </c>
      <c r="E1561" s="111">
        <v>6.5</v>
      </c>
      <c r="F1561" s="111">
        <f t="shared" si="213"/>
        <v>25.324261</v>
      </c>
      <c r="G1561" s="48">
        <f t="shared" si="5"/>
        <v>0.7169084443</v>
      </c>
      <c r="H1561" s="111">
        <f t="shared" si="6"/>
        <v>10</v>
      </c>
      <c r="I1561" s="312">
        <f t="shared" si="235"/>
        <v>0.2830915557</v>
      </c>
      <c r="J1561" s="49">
        <f t="shared" si="236"/>
        <v>35324261</v>
      </c>
      <c r="K1561" s="47">
        <v>2019.0</v>
      </c>
      <c r="L1561" s="254" t="s">
        <v>20</v>
      </c>
      <c r="M1561" s="47"/>
      <c r="N1561" s="47"/>
      <c r="O1561" s="47"/>
      <c r="P1561" s="47">
        <v>25.0</v>
      </c>
      <c r="Q1561" s="267">
        <v>31.0</v>
      </c>
      <c r="R1561" s="47">
        <f t="shared" si="158"/>
        <v>28</v>
      </c>
      <c r="S1561" s="47">
        <v>72.0</v>
      </c>
      <c r="T1561" s="47">
        <v>32.0</v>
      </c>
      <c r="U1561" s="47">
        <f t="shared" si="159"/>
        <v>40</v>
      </c>
      <c r="V1561" s="47">
        <f t="shared" si="160"/>
        <v>52</v>
      </c>
      <c r="W1561" s="47">
        <f t="shared" si="161"/>
        <v>-24</v>
      </c>
      <c r="X1561" s="294" t="s">
        <v>1425</v>
      </c>
      <c r="Y1561" s="317" t="s">
        <v>1425</v>
      </c>
      <c r="Z1561" s="313" t="s">
        <v>1540</v>
      </c>
      <c r="AA1561" s="111">
        <f t="shared" si="80"/>
        <v>8.865082</v>
      </c>
      <c r="AB1561" s="318">
        <v>8865082.0</v>
      </c>
      <c r="AC1561" s="49">
        <v>2.5324261E7</v>
      </c>
      <c r="AD1561" s="111">
        <f t="shared" si="237"/>
        <v>10</v>
      </c>
      <c r="AE1561" s="318">
        <v>1.0E7</v>
      </c>
      <c r="AF1561" s="312">
        <f t="shared" si="238"/>
        <v>1.363858769</v>
      </c>
      <c r="AG1561" s="314"/>
      <c r="AH1561" s="314"/>
      <c r="AI1561" s="315" t="s">
        <v>2148</v>
      </c>
      <c r="AJ1561" s="257"/>
    </row>
    <row r="1562" ht="15.75" customHeight="1">
      <c r="A1562" s="311" t="s">
        <v>1818</v>
      </c>
      <c r="B1562" s="277">
        <f t="shared" si="152"/>
        <v>62.471489</v>
      </c>
      <c r="C1562" s="69">
        <f t="shared" si="234"/>
        <v>8.924498429</v>
      </c>
      <c r="D1562" s="250">
        <f t="shared" si="3"/>
        <v>8.924498429</v>
      </c>
      <c r="E1562" s="111">
        <v>7.0</v>
      </c>
      <c r="F1562" s="111">
        <f t="shared" si="213"/>
        <v>41.471489</v>
      </c>
      <c r="G1562" s="48">
        <f t="shared" si="5"/>
        <v>0.6638466549</v>
      </c>
      <c r="H1562" s="111">
        <f t="shared" si="6"/>
        <v>21</v>
      </c>
      <c r="I1562" s="312">
        <f t="shared" si="235"/>
        <v>0.3361533451</v>
      </c>
      <c r="J1562" s="49">
        <f t="shared" si="236"/>
        <v>62471489</v>
      </c>
      <c r="K1562" s="47">
        <v>2019.0</v>
      </c>
      <c r="L1562" s="254" t="s">
        <v>20</v>
      </c>
      <c r="M1562" s="47"/>
      <c r="N1562" s="47"/>
      <c r="O1562" s="47"/>
      <c r="P1562" s="47">
        <v>55.0</v>
      </c>
      <c r="Q1562" s="47">
        <v>53.0</v>
      </c>
      <c r="R1562" s="47">
        <f t="shared" si="158"/>
        <v>54</v>
      </c>
      <c r="S1562" s="47">
        <v>80.0</v>
      </c>
      <c r="T1562" s="47">
        <v>74.0</v>
      </c>
      <c r="U1562" s="47">
        <f t="shared" si="159"/>
        <v>6</v>
      </c>
      <c r="V1562" s="47">
        <f t="shared" si="160"/>
        <v>77</v>
      </c>
      <c r="W1562" s="47">
        <f t="shared" si="161"/>
        <v>-23</v>
      </c>
      <c r="X1562" s="270" t="s">
        <v>1547</v>
      </c>
      <c r="Y1562" s="313" t="s">
        <v>1819</v>
      </c>
      <c r="Z1562" s="313" t="s">
        <v>1534</v>
      </c>
      <c r="AA1562" s="111">
        <f t="shared" si="80"/>
        <v>13.190286</v>
      </c>
      <c r="AB1562" s="49">
        <v>1.3190286E7</v>
      </c>
      <c r="AC1562" s="49">
        <v>4.1471489E7</v>
      </c>
      <c r="AD1562" s="111">
        <f t="shared" si="237"/>
        <v>21</v>
      </c>
      <c r="AE1562" s="49">
        <v>2.1E7</v>
      </c>
      <c r="AF1562" s="312">
        <f t="shared" si="238"/>
        <v>1.884326571</v>
      </c>
      <c r="AG1562" s="314"/>
      <c r="AH1562" s="314"/>
      <c r="AI1562" s="315" t="s">
        <v>1820</v>
      </c>
      <c r="AJ1562" s="257"/>
    </row>
    <row r="1563" ht="15.75" customHeight="1">
      <c r="A1563" s="316" t="s">
        <v>2201</v>
      </c>
      <c r="B1563" s="277">
        <f t="shared" si="152"/>
        <v>41.123772</v>
      </c>
      <c r="C1563" s="69">
        <f t="shared" si="234"/>
        <v>5.1404715</v>
      </c>
      <c r="D1563" s="250">
        <f t="shared" si="3"/>
        <v>5.1404715</v>
      </c>
      <c r="E1563" s="111">
        <v>8.0</v>
      </c>
      <c r="F1563" s="111">
        <f t="shared" si="213"/>
        <v>27.426363</v>
      </c>
      <c r="G1563" s="48">
        <f t="shared" si="5"/>
        <v>0.6669223582</v>
      </c>
      <c r="H1563" s="111">
        <f t="shared" si="6"/>
        <v>13.697409</v>
      </c>
      <c r="I1563" s="312">
        <f t="shared" si="235"/>
        <v>0.3330776418</v>
      </c>
      <c r="J1563" s="49">
        <f t="shared" si="236"/>
        <v>41123772</v>
      </c>
      <c r="K1563" s="47">
        <v>2019.0</v>
      </c>
      <c r="L1563" s="254" t="s">
        <v>20</v>
      </c>
      <c r="M1563" s="47"/>
      <c r="N1563" s="47"/>
      <c r="O1563" s="47"/>
      <c r="P1563" s="47">
        <v>83.0</v>
      </c>
      <c r="Q1563" s="267">
        <v>72.0</v>
      </c>
      <c r="R1563" s="47">
        <f t="shared" si="158"/>
        <v>77.5</v>
      </c>
      <c r="S1563" s="47">
        <v>63.0</v>
      </c>
      <c r="T1563" s="47">
        <v>64.0</v>
      </c>
      <c r="U1563" s="47">
        <f t="shared" si="159"/>
        <v>-1</v>
      </c>
      <c r="V1563" s="47">
        <f t="shared" si="160"/>
        <v>63.5</v>
      </c>
      <c r="W1563" s="47">
        <f t="shared" si="161"/>
        <v>14</v>
      </c>
      <c r="X1563" s="294" t="s">
        <v>1425</v>
      </c>
      <c r="Y1563" s="317" t="s">
        <v>1425</v>
      </c>
      <c r="Z1563" s="313" t="s">
        <v>1540</v>
      </c>
      <c r="AA1563" s="111">
        <f t="shared" si="80"/>
        <v>6.56003</v>
      </c>
      <c r="AB1563" s="318">
        <v>6560030.0</v>
      </c>
      <c r="AC1563" s="49">
        <v>2.7426363E7</v>
      </c>
      <c r="AD1563" s="111">
        <f t="shared" si="237"/>
        <v>13.697409</v>
      </c>
      <c r="AE1563" s="318">
        <v>1.3697409E7</v>
      </c>
      <c r="AF1563" s="312">
        <f t="shared" si="238"/>
        <v>0.82000375</v>
      </c>
      <c r="AG1563" s="314"/>
      <c r="AH1563" s="314"/>
      <c r="AI1563" s="315" t="s">
        <v>2202</v>
      </c>
      <c r="AJ1563" s="257"/>
    </row>
    <row r="1564" ht="15.75" customHeight="1">
      <c r="A1564" s="319" t="s">
        <v>4858</v>
      </c>
      <c r="B1564" s="277">
        <f t="shared" si="152"/>
        <v>2.031274</v>
      </c>
      <c r="C1564" s="69">
        <f t="shared" si="234"/>
        <v>0.25390925</v>
      </c>
      <c r="D1564" s="250">
        <f t="shared" si="3"/>
        <v>0.25390925</v>
      </c>
      <c r="E1564" s="111">
        <v>8.0</v>
      </c>
      <c r="F1564" s="111">
        <f t="shared" si="213"/>
        <v>1.015637</v>
      </c>
      <c r="G1564" s="48">
        <f t="shared" si="5"/>
        <v>0.5</v>
      </c>
      <c r="H1564" s="111">
        <f t="shared" si="6"/>
        <v>1.015637</v>
      </c>
      <c r="I1564" s="312">
        <f t="shared" si="235"/>
        <v>0.5</v>
      </c>
      <c r="J1564" s="49">
        <f t="shared" si="236"/>
        <v>2031274</v>
      </c>
      <c r="K1564" s="47">
        <v>2019.0</v>
      </c>
      <c r="L1564" s="254" t="s">
        <v>20</v>
      </c>
      <c r="M1564" s="47"/>
      <c r="N1564" s="47"/>
      <c r="O1564" s="47"/>
      <c r="P1564" s="47">
        <v>83.0</v>
      </c>
      <c r="Q1564" s="47">
        <v>79.0</v>
      </c>
      <c r="R1564" s="47">
        <f t="shared" si="158"/>
        <v>81</v>
      </c>
      <c r="S1564" s="47">
        <v>71.0</v>
      </c>
      <c r="T1564" s="47">
        <v>88.0</v>
      </c>
      <c r="U1564" s="47">
        <f t="shared" si="159"/>
        <v>-17</v>
      </c>
      <c r="V1564" s="47">
        <f t="shared" si="160"/>
        <v>79.5</v>
      </c>
      <c r="W1564" s="47">
        <f t="shared" si="161"/>
        <v>1.5</v>
      </c>
      <c r="X1564" s="270" t="s">
        <v>1681</v>
      </c>
      <c r="Y1564" s="313" t="s">
        <v>4859</v>
      </c>
      <c r="Z1564" s="313" t="s">
        <v>1529</v>
      </c>
      <c r="AA1564" s="111">
        <f t="shared" si="80"/>
        <v>0.050383</v>
      </c>
      <c r="AB1564" s="318">
        <v>50383.0</v>
      </c>
      <c r="AC1564" s="318">
        <v>1015637.0</v>
      </c>
      <c r="AD1564" s="111">
        <f t="shared" si="237"/>
        <v>1.015637</v>
      </c>
      <c r="AE1564" s="318">
        <v>1015637.0</v>
      </c>
      <c r="AF1564" s="312">
        <f t="shared" si="238"/>
        <v>0.006297875</v>
      </c>
      <c r="AG1564" s="314"/>
      <c r="AH1564" s="314"/>
      <c r="AI1564" s="313" t="s">
        <v>1530</v>
      </c>
      <c r="AJ1564" s="257"/>
    </row>
    <row r="1565" ht="15.75" customHeight="1">
      <c r="A1565" s="311" t="s">
        <v>1414</v>
      </c>
      <c r="B1565" s="277">
        <f t="shared" si="152"/>
        <v>103.627891</v>
      </c>
      <c r="C1565" s="69">
        <f t="shared" si="234"/>
        <v>12.19151659</v>
      </c>
      <c r="D1565" s="250">
        <f t="shared" si="3"/>
        <v>12.19151659</v>
      </c>
      <c r="E1565" s="111">
        <v>8.5</v>
      </c>
      <c r="F1565" s="111">
        <f t="shared" si="213"/>
        <v>30.712119</v>
      </c>
      <c r="G1565" s="48">
        <f t="shared" si="5"/>
        <v>0.2963692371</v>
      </c>
      <c r="H1565" s="111">
        <f t="shared" si="6"/>
        <v>72.915772</v>
      </c>
      <c r="I1565" s="312">
        <f t="shared" si="235"/>
        <v>0.7036307629</v>
      </c>
      <c r="J1565" s="49">
        <f t="shared" si="236"/>
        <v>103627891</v>
      </c>
      <c r="K1565" s="47">
        <v>2019.0</v>
      </c>
      <c r="L1565" s="254" t="s">
        <v>20</v>
      </c>
      <c r="M1565" s="47"/>
      <c r="N1565" s="47"/>
      <c r="O1565" s="47"/>
      <c r="P1565" s="47">
        <v>83.0</v>
      </c>
      <c r="Q1565" s="47">
        <v>59.0</v>
      </c>
      <c r="R1565" s="47">
        <f t="shared" si="158"/>
        <v>71</v>
      </c>
      <c r="S1565" s="47">
        <v>93.0</v>
      </c>
      <c r="T1565" s="47">
        <v>77.0</v>
      </c>
      <c r="U1565" s="47">
        <f t="shared" si="159"/>
        <v>16</v>
      </c>
      <c r="V1565" s="47">
        <f t="shared" si="160"/>
        <v>85</v>
      </c>
      <c r="W1565" s="47">
        <f t="shared" si="161"/>
        <v>-14</v>
      </c>
      <c r="X1565" s="270" t="s">
        <v>1537</v>
      </c>
      <c r="Y1565" s="313" t="s">
        <v>1718</v>
      </c>
      <c r="Z1565" s="313" t="s">
        <v>1550</v>
      </c>
      <c r="AA1565" s="111">
        <f t="shared" si="80"/>
        <v>9.816197</v>
      </c>
      <c r="AB1565" s="49">
        <v>9816197.0</v>
      </c>
      <c r="AC1565" s="49">
        <v>3.0712119E7</v>
      </c>
      <c r="AD1565" s="111">
        <f t="shared" si="237"/>
        <v>72.915772</v>
      </c>
      <c r="AE1565" s="49">
        <v>7.2915772E7</v>
      </c>
      <c r="AF1565" s="312">
        <f t="shared" si="238"/>
        <v>1.154846706</v>
      </c>
      <c r="AG1565" s="314"/>
      <c r="AH1565" s="314"/>
      <c r="AI1565" s="315" t="s">
        <v>1719</v>
      </c>
      <c r="AJ1565" s="257"/>
    </row>
    <row r="1566" ht="15.75" customHeight="1">
      <c r="A1566" s="311" t="s">
        <v>1416</v>
      </c>
      <c r="B1566" s="277">
        <f t="shared" si="152"/>
        <v>153.411208</v>
      </c>
      <c r="C1566" s="69">
        <f t="shared" si="234"/>
        <v>17.04568978</v>
      </c>
      <c r="D1566" s="250">
        <f t="shared" si="3"/>
        <v>17.04568978</v>
      </c>
      <c r="E1566" s="111">
        <v>9.0</v>
      </c>
      <c r="F1566" s="111">
        <f t="shared" si="213"/>
        <v>56.884457</v>
      </c>
      <c r="G1566" s="48">
        <f t="shared" si="5"/>
        <v>0.3707972693</v>
      </c>
      <c r="H1566" s="111">
        <f t="shared" si="6"/>
        <v>96.526751</v>
      </c>
      <c r="I1566" s="312">
        <f t="shared" si="235"/>
        <v>0.6292027307</v>
      </c>
      <c r="J1566" s="49">
        <f t="shared" si="236"/>
        <v>153411208</v>
      </c>
      <c r="K1566" s="47">
        <v>2019.0</v>
      </c>
      <c r="L1566" s="254" t="s">
        <v>20</v>
      </c>
      <c r="M1566" s="47"/>
      <c r="N1566" s="47"/>
      <c r="O1566" s="47"/>
      <c r="P1566" s="47">
        <v>48.0</v>
      </c>
      <c r="Q1566" s="47">
        <v>48.0</v>
      </c>
      <c r="R1566" s="47">
        <f t="shared" si="158"/>
        <v>48</v>
      </c>
      <c r="S1566" s="47">
        <v>55.0</v>
      </c>
      <c r="T1566" s="47">
        <v>55.0</v>
      </c>
      <c r="U1566" s="47">
        <f t="shared" si="159"/>
        <v>0</v>
      </c>
      <c r="V1566" s="47">
        <f t="shared" si="160"/>
        <v>55</v>
      </c>
      <c r="W1566" s="47">
        <f t="shared" si="161"/>
        <v>-7</v>
      </c>
      <c r="X1566" s="270" t="s">
        <v>1537</v>
      </c>
      <c r="Y1566" s="313" t="s">
        <v>1675</v>
      </c>
      <c r="Z1566" s="313" t="s">
        <v>1540</v>
      </c>
      <c r="AA1566" s="111">
        <f t="shared" si="80"/>
        <v>18.238172</v>
      </c>
      <c r="AB1566" s="49">
        <v>1.8238172E7</v>
      </c>
      <c r="AC1566" s="49">
        <v>5.6884457E7</v>
      </c>
      <c r="AD1566" s="111">
        <f t="shared" si="237"/>
        <v>96.526751</v>
      </c>
      <c r="AE1566" s="49">
        <v>9.6526751E7</v>
      </c>
      <c r="AF1566" s="312">
        <f t="shared" si="238"/>
        <v>2.026463556</v>
      </c>
      <c r="AG1566" s="314"/>
      <c r="AH1566" s="314"/>
      <c r="AI1566" s="317" t="s">
        <v>1676</v>
      </c>
      <c r="AJ1566" s="257"/>
    </row>
    <row r="1567" ht="15.75" customHeight="1">
      <c r="A1567" s="316" t="s">
        <v>1472</v>
      </c>
      <c r="B1567" s="277">
        <f t="shared" si="152"/>
        <v>122.133739</v>
      </c>
      <c r="C1567" s="69">
        <f t="shared" si="234"/>
        <v>13.57041544</v>
      </c>
      <c r="D1567" s="250">
        <f t="shared" si="3"/>
        <v>13.57041544</v>
      </c>
      <c r="E1567" s="111">
        <v>9.0</v>
      </c>
      <c r="F1567" s="111">
        <f t="shared" si="213"/>
        <v>54.733739</v>
      </c>
      <c r="G1567" s="48">
        <f t="shared" si="5"/>
        <v>0.4481459378</v>
      </c>
      <c r="H1567" s="111">
        <f t="shared" si="6"/>
        <v>67.4</v>
      </c>
      <c r="I1567" s="312">
        <f t="shared" si="235"/>
        <v>0.5518540622</v>
      </c>
      <c r="J1567" s="49">
        <f t="shared" si="236"/>
        <v>122133739</v>
      </c>
      <c r="K1567" s="47">
        <v>2019.0</v>
      </c>
      <c r="L1567" s="254" t="s">
        <v>20</v>
      </c>
      <c r="M1567" s="47"/>
      <c r="N1567" s="47"/>
      <c r="O1567" s="47"/>
      <c r="P1567" s="47">
        <v>29.0</v>
      </c>
      <c r="Q1567" s="47">
        <v>41.0</v>
      </c>
      <c r="R1567" s="47">
        <f t="shared" si="158"/>
        <v>35</v>
      </c>
      <c r="S1567" s="47">
        <v>40.0</v>
      </c>
      <c r="T1567" s="47">
        <v>47.0</v>
      </c>
      <c r="U1567" s="47">
        <f t="shared" si="159"/>
        <v>-7</v>
      </c>
      <c r="V1567" s="47">
        <f t="shared" si="160"/>
        <v>43.5</v>
      </c>
      <c r="W1567" s="47">
        <f t="shared" si="161"/>
        <v>-8.5</v>
      </c>
      <c r="X1567" s="294" t="s">
        <v>1425</v>
      </c>
      <c r="Y1567" s="317" t="s">
        <v>1425</v>
      </c>
      <c r="Z1567" s="313" t="s">
        <v>1540</v>
      </c>
      <c r="AA1567" s="111">
        <f t="shared" si="80"/>
        <v>26.347631</v>
      </c>
      <c r="AB1567" s="318">
        <v>2.6347631E7</v>
      </c>
      <c r="AC1567" s="49">
        <v>5.4733739E7</v>
      </c>
      <c r="AD1567" s="111">
        <f t="shared" si="237"/>
        <v>67.4</v>
      </c>
      <c r="AE1567" s="318">
        <v>6.74E7</v>
      </c>
      <c r="AF1567" s="312">
        <f t="shared" si="238"/>
        <v>2.927514556</v>
      </c>
      <c r="AG1567" s="314"/>
      <c r="AH1567" s="314"/>
      <c r="AI1567" s="315" t="s">
        <v>1702</v>
      </c>
      <c r="AJ1567" s="257"/>
    </row>
    <row r="1568" ht="15.75" customHeight="1">
      <c r="A1568" s="311" t="s">
        <v>1947</v>
      </c>
      <c r="B1568" s="277">
        <f t="shared" si="152"/>
        <v>64.251045</v>
      </c>
      <c r="C1568" s="69">
        <f t="shared" si="234"/>
        <v>7.139005</v>
      </c>
      <c r="D1568" s="250">
        <f t="shared" si="3"/>
        <v>7.139005</v>
      </c>
      <c r="E1568" s="111">
        <v>9.0</v>
      </c>
      <c r="F1568" s="111">
        <f t="shared" si="213"/>
        <v>28.051045</v>
      </c>
      <c r="G1568" s="48">
        <f t="shared" si="5"/>
        <v>0.4365850392</v>
      </c>
      <c r="H1568" s="111">
        <f t="shared" si="6"/>
        <v>36.2</v>
      </c>
      <c r="I1568" s="312">
        <f t="shared" si="235"/>
        <v>0.5634149608</v>
      </c>
      <c r="J1568" s="49">
        <f t="shared" si="236"/>
        <v>64251045</v>
      </c>
      <c r="K1568" s="47">
        <v>2019.0</v>
      </c>
      <c r="L1568" s="254" t="s">
        <v>20</v>
      </c>
      <c r="M1568" s="47"/>
      <c r="N1568" s="47"/>
      <c r="O1568" s="47"/>
      <c r="P1568" s="47">
        <v>68.0</v>
      </c>
      <c r="Q1568" s="47">
        <v>57.0</v>
      </c>
      <c r="R1568" s="47">
        <f t="shared" si="158"/>
        <v>62.5</v>
      </c>
      <c r="S1568" s="47">
        <v>65.0</v>
      </c>
      <c r="T1568" s="47">
        <v>63.0</v>
      </c>
      <c r="U1568" s="47">
        <f t="shared" si="159"/>
        <v>2</v>
      </c>
      <c r="V1568" s="47">
        <f t="shared" si="160"/>
        <v>64</v>
      </c>
      <c r="W1568" s="47">
        <f t="shared" si="161"/>
        <v>-1.5</v>
      </c>
      <c r="X1568" s="257" t="s">
        <v>1629</v>
      </c>
      <c r="Y1568" s="313" t="s">
        <v>1948</v>
      </c>
      <c r="Z1568" s="313" t="s">
        <v>1550</v>
      </c>
      <c r="AA1568" s="111">
        <f t="shared" si="80"/>
        <v>9.497665</v>
      </c>
      <c r="AB1568" s="49">
        <v>9497665.0</v>
      </c>
      <c r="AC1568" s="49">
        <v>2.8051045E7</v>
      </c>
      <c r="AD1568" s="111">
        <f t="shared" si="237"/>
        <v>36.2</v>
      </c>
      <c r="AE1568" s="49">
        <v>3.62E7</v>
      </c>
      <c r="AF1568" s="312">
        <f t="shared" si="238"/>
        <v>1.055296111</v>
      </c>
      <c r="AG1568" s="314"/>
      <c r="AH1568" s="314"/>
      <c r="AI1568" s="315" t="s">
        <v>1949</v>
      </c>
      <c r="AJ1568" s="257"/>
    </row>
    <row r="1569" ht="15.75" customHeight="1">
      <c r="A1569" s="316" t="s">
        <v>4559</v>
      </c>
      <c r="B1569" s="277">
        <f t="shared" si="152"/>
        <v>6.650029</v>
      </c>
      <c r="C1569" s="69">
        <f t="shared" si="234"/>
        <v>0.7388921111</v>
      </c>
      <c r="D1569" s="250">
        <f t="shared" si="3"/>
        <v>0.7388921111</v>
      </c>
      <c r="E1569" s="111">
        <v>9.0</v>
      </c>
      <c r="F1569" s="111">
        <f t="shared" si="213"/>
        <v>4.950029</v>
      </c>
      <c r="G1569" s="48">
        <f t="shared" si="5"/>
        <v>0.7443620171</v>
      </c>
      <c r="H1569" s="111">
        <f t="shared" si="6"/>
        <v>1.7</v>
      </c>
      <c r="I1569" s="312">
        <f t="shared" si="235"/>
        <v>0.2556379829</v>
      </c>
      <c r="J1569" s="49">
        <f t="shared" si="236"/>
        <v>6650029</v>
      </c>
      <c r="K1569" s="47">
        <v>2019.0</v>
      </c>
      <c r="L1569" s="254" t="s">
        <v>20</v>
      </c>
      <c r="M1569" s="47"/>
      <c r="N1569" s="47"/>
      <c r="O1569" s="47"/>
      <c r="P1569" s="47">
        <v>51.0</v>
      </c>
      <c r="Q1569" s="267">
        <v>52.0</v>
      </c>
      <c r="R1569" s="47">
        <f t="shared" si="158"/>
        <v>51.5</v>
      </c>
      <c r="S1569" s="47">
        <v>64.0</v>
      </c>
      <c r="T1569" s="47">
        <v>59.0</v>
      </c>
      <c r="U1569" s="47">
        <f t="shared" si="159"/>
        <v>5</v>
      </c>
      <c r="V1569" s="47">
        <f t="shared" si="160"/>
        <v>61.5</v>
      </c>
      <c r="W1569" s="47">
        <f t="shared" si="161"/>
        <v>-10</v>
      </c>
      <c r="X1569" s="294" t="s">
        <v>1547</v>
      </c>
      <c r="Y1569" s="317" t="s">
        <v>1547</v>
      </c>
      <c r="Z1569" s="313" t="s">
        <v>1534</v>
      </c>
      <c r="AA1569" s="111">
        <f t="shared" si="80"/>
        <v>2.51153</v>
      </c>
      <c r="AB1569" s="318">
        <v>2511530.0</v>
      </c>
      <c r="AC1569" s="49">
        <v>4950029.0</v>
      </c>
      <c r="AD1569" s="111">
        <f t="shared" si="237"/>
        <v>1.7</v>
      </c>
      <c r="AE1569" s="318">
        <v>1700000.0</v>
      </c>
      <c r="AF1569" s="312">
        <f t="shared" si="238"/>
        <v>0.2790588889</v>
      </c>
      <c r="AG1569" s="314"/>
      <c r="AH1569" s="314"/>
      <c r="AI1569" s="315" t="s">
        <v>4560</v>
      </c>
      <c r="AJ1569" s="257"/>
    </row>
    <row r="1570" ht="15.75" customHeight="1">
      <c r="A1570" s="316" t="s">
        <v>2322</v>
      </c>
      <c r="B1570" s="277">
        <f t="shared" si="152"/>
        <v>44.902237</v>
      </c>
      <c r="C1570" s="69">
        <f t="shared" si="234"/>
        <v>4.4902237</v>
      </c>
      <c r="D1570" s="250">
        <f t="shared" si="3"/>
        <v>4.4902237</v>
      </c>
      <c r="E1570" s="111">
        <v>10.0</v>
      </c>
      <c r="F1570" s="111">
        <f t="shared" si="213"/>
        <v>29.208403</v>
      </c>
      <c r="G1570" s="48">
        <f t="shared" si="5"/>
        <v>0.6504888164</v>
      </c>
      <c r="H1570" s="111">
        <f t="shared" si="6"/>
        <v>15.693834</v>
      </c>
      <c r="I1570" s="312">
        <f t="shared" si="235"/>
        <v>0.3495111836</v>
      </c>
      <c r="J1570" s="49">
        <f t="shared" si="236"/>
        <v>44902237</v>
      </c>
      <c r="K1570" s="47">
        <v>2019.0</v>
      </c>
      <c r="L1570" s="254" t="s">
        <v>20</v>
      </c>
      <c r="M1570" s="47"/>
      <c r="N1570" s="47"/>
      <c r="O1570" s="47"/>
      <c r="P1570" s="47">
        <v>63.0</v>
      </c>
      <c r="Q1570" s="47">
        <v>48.0</v>
      </c>
      <c r="R1570" s="47">
        <f t="shared" si="158"/>
        <v>55.5</v>
      </c>
      <c r="S1570" s="47">
        <v>57.0</v>
      </c>
      <c r="T1570" s="47">
        <v>62.0</v>
      </c>
      <c r="U1570" s="47">
        <f t="shared" si="159"/>
        <v>-5</v>
      </c>
      <c r="V1570" s="47">
        <f t="shared" si="160"/>
        <v>59.5</v>
      </c>
      <c r="W1570" s="47">
        <f t="shared" si="161"/>
        <v>-4</v>
      </c>
      <c r="X1570" s="294" t="s">
        <v>1425</v>
      </c>
      <c r="Y1570" s="317" t="s">
        <v>1425</v>
      </c>
      <c r="Z1570" s="257" t="s">
        <v>1567</v>
      </c>
      <c r="AA1570" s="111">
        <f t="shared" si="80"/>
        <v>14.094594</v>
      </c>
      <c r="AB1570" s="318">
        <v>1.4094594E7</v>
      </c>
      <c r="AC1570" s="49">
        <v>2.9208403E7</v>
      </c>
      <c r="AD1570" s="111">
        <f t="shared" si="237"/>
        <v>15.693834</v>
      </c>
      <c r="AE1570" s="318">
        <v>1.5693834E7</v>
      </c>
      <c r="AF1570" s="312">
        <f t="shared" si="238"/>
        <v>1.4094594</v>
      </c>
      <c r="AG1570" s="314"/>
      <c r="AH1570" s="314"/>
      <c r="AI1570" s="315" t="s">
        <v>2323</v>
      </c>
      <c r="AJ1570" s="257"/>
    </row>
    <row r="1571" ht="15.75" customHeight="1">
      <c r="A1571" s="316" t="s">
        <v>2588</v>
      </c>
      <c r="B1571" s="277">
        <f t="shared" si="152"/>
        <v>36.569215</v>
      </c>
      <c r="C1571" s="69">
        <f t="shared" si="234"/>
        <v>3.6569215</v>
      </c>
      <c r="D1571" s="250">
        <f t="shared" si="3"/>
        <v>3.6569215</v>
      </c>
      <c r="E1571" s="111">
        <v>10.0</v>
      </c>
      <c r="F1571" s="111">
        <f t="shared" si="213"/>
        <v>35.388976</v>
      </c>
      <c r="G1571" s="48">
        <f t="shared" si="5"/>
        <v>0.9677258864</v>
      </c>
      <c r="H1571" s="111">
        <f t="shared" si="6"/>
        <v>1.180239</v>
      </c>
      <c r="I1571" s="312">
        <f t="shared" si="235"/>
        <v>0.03227411362</v>
      </c>
      <c r="J1571" s="49">
        <f t="shared" si="236"/>
        <v>36569215</v>
      </c>
      <c r="K1571" s="47">
        <v>2019.0</v>
      </c>
      <c r="L1571" s="254" t="s">
        <v>20</v>
      </c>
      <c r="M1571" s="47"/>
      <c r="N1571" s="47"/>
      <c r="O1571" s="47"/>
      <c r="P1571" s="47">
        <v>32.0</v>
      </c>
      <c r="Q1571" s="267">
        <v>39.0</v>
      </c>
      <c r="R1571" s="47">
        <f t="shared" si="158"/>
        <v>35.5</v>
      </c>
      <c r="S1571" s="47">
        <v>70.0</v>
      </c>
      <c r="T1571" s="47">
        <v>47.0</v>
      </c>
      <c r="U1571" s="47">
        <f t="shared" si="159"/>
        <v>23</v>
      </c>
      <c r="V1571" s="47">
        <f t="shared" si="160"/>
        <v>58.5</v>
      </c>
      <c r="W1571" s="47">
        <f t="shared" si="161"/>
        <v>-23</v>
      </c>
      <c r="X1571" s="270" t="s">
        <v>1527</v>
      </c>
      <c r="Y1571" s="313" t="s">
        <v>1533</v>
      </c>
      <c r="Z1571" s="313" t="s">
        <v>1540</v>
      </c>
      <c r="AA1571" s="111">
        <f t="shared" si="80"/>
        <v>10.855054</v>
      </c>
      <c r="AB1571" s="318">
        <v>1.0855054E7</v>
      </c>
      <c r="AC1571" s="49">
        <v>3.5388976E7</v>
      </c>
      <c r="AD1571" s="111">
        <f t="shared" si="237"/>
        <v>1.180239</v>
      </c>
      <c r="AE1571" s="318">
        <v>1180239.0</v>
      </c>
      <c r="AF1571" s="312">
        <f t="shared" si="238"/>
        <v>1.0855054</v>
      </c>
      <c r="AG1571" s="314"/>
      <c r="AH1571" s="314"/>
      <c r="AI1571" s="315" t="s">
        <v>2589</v>
      </c>
      <c r="AJ1571" s="257"/>
    </row>
    <row r="1572" ht="15.75" customHeight="1">
      <c r="A1572" s="316" t="s">
        <v>3198</v>
      </c>
      <c r="B1572" s="277">
        <f t="shared" si="152"/>
        <v>25.086968</v>
      </c>
      <c r="C1572" s="69">
        <f t="shared" si="234"/>
        <v>2.5086968</v>
      </c>
      <c r="D1572" s="250">
        <f t="shared" si="3"/>
        <v>2.5086968</v>
      </c>
      <c r="E1572" s="111">
        <v>10.0</v>
      </c>
      <c r="F1572" s="111">
        <f t="shared" si="213"/>
        <v>15.486968</v>
      </c>
      <c r="G1572" s="48">
        <f t="shared" si="5"/>
        <v>0.6173311976</v>
      </c>
      <c r="H1572" s="111">
        <f t="shared" si="6"/>
        <v>9.6</v>
      </c>
      <c r="I1572" s="312">
        <f t="shared" si="235"/>
        <v>0.3826688024</v>
      </c>
      <c r="J1572" s="49">
        <f t="shared" si="236"/>
        <v>25086968</v>
      </c>
      <c r="K1572" s="47">
        <v>2019.0</v>
      </c>
      <c r="L1572" s="254" t="s">
        <v>20</v>
      </c>
      <c r="M1572" s="47"/>
      <c r="N1572" s="47"/>
      <c r="O1572" s="47"/>
      <c r="P1572" s="47">
        <v>66.0</v>
      </c>
      <c r="Q1572" s="267">
        <v>55.0</v>
      </c>
      <c r="R1572" s="47">
        <f t="shared" si="158"/>
        <v>60.5</v>
      </c>
      <c r="S1572" s="47">
        <v>85.0</v>
      </c>
      <c r="T1572" s="47">
        <v>48.0</v>
      </c>
      <c r="U1572" s="47">
        <f t="shared" si="159"/>
        <v>37</v>
      </c>
      <c r="V1572" s="47">
        <f t="shared" si="160"/>
        <v>66.5</v>
      </c>
      <c r="W1572" s="47">
        <f t="shared" si="161"/>
        <v>-6</v>
      </c>
      <c r="X1572" s="270" t="s">
        <v>1527</v>
      </c>
      <c r="Y1572" s="313" t="s">
        <v>1533</v>
      </c>
      <c r="Z1572" s="313" t="s">
        <v>1534</v>
      </c>
      <c r="AA1572" s="111">
        <f t="shared" si="80"/>
        <v>5.605051</v>
      </c>
      <c r="AB1572" s="318">
        <v>5605051.0</v>
      </c>
      <c r="AC1572" s="49">
        <v>1.5486968E7</v>
      </c>
      <c r="AD1572" s="111">
        <f t="shared" si="237"/>
        <v>9.6</v>
      </c>
      <c r="AE1572" s="318">
        <v>9600000.0</v>
      </c>
      <c r="AF1572" s="312">
        <f t="shared" si="238"/>
        <v>0.5605051</v>
      </c>
      <c r="AG1572" s="314"/>
      <c r="AH1572" s="314"/>
      <c r="AI1572" s="315" t="s">
        <v>3199</v>
      </c>
      <c r="AJ1572" s="257"/>
    </row>
    <row r="1573" ht="15.75" customHeight="1">
      <c r="A1573" s="316" t="s">
        <v>3822</v>
      </c>
      <c r="B1573" s="277">
        <f t="shared" si="152"/>
        <v>16.418218</v>
      </c>
      <c r="C1573" s="69">
        <f t="shared" si="234"/>
        <v>1.6418218</v>
      </c>
      <c r="D1573" s="250">
        <f t="shared" si="3"/>
        <v>1.6418218</v>
      </c>
      <c r="E1573" s="111">
        <v>10.0</v>
      </c>
      <c r="F1573" s="111">
        <f t="shared" si="213"/>
        <v>13.631124</v>
      </c>
      <c r="G1573" s="48">
        <f t="shared" si="5"/>
        <v>0.8302438182</v>
      </c>
      <c r="H1573" s="111">
        <f t="shared" si="6"/>
        <v>2.787094</v>
      </c>
      <c r="I1573" s="312">
        <f t="shared" si="235"/>
        <v>0.1697561818</v>
      </c>
      <c r="J1573" s="49">
        <f t="shared" si="236"/>
        <v>16418218</v>
      </c>
      <c r="K1573" s="47">
        <v>2019.0</v>
      </c>
      <c r="L1573" s="254" t="s">
        <v>20</v>
      </c>
      <c r="M1573" s="47"/>
      <c r="N1573" s="47"/>
      <c r="O1573" s="47"/>
      <c r="P1573" s="47">
        <v>34.0</v>
      </c>
      <c r="Q1573" s="267">
        <v>36.0</v>
      </c>
      <c r="R1573" s="47">
        <f t="shared" si="158"/>
        <v>35</v>
      </c>
      <c r="S1573" s="47">
        <v>75.0</v>
      </c>
      <c r="T1573" s="47">
        <v>57.0</v>
      </c>
      <c r="U1573" s="47">
        <f t="shared" si="159"/>
        <v>18</v>
      </c>
      <c r="V1573" s="47">
        <f t="shared" si="160"/>
        <v>66</v>
      </c>
      <c r="W1573" s="47">
        <f t="shared" si="161"/>
        <v>-31</v>
      </c>
      <c r="X1573" s="294" t="s">
        <v>1558</v>
      </c>
      <c r="Y1573" s="317" t="s">
        <v>1558</v>
      </c>
      <c r="Z1573" s="313" t="s">
        <v>1540</v>
      </c>
      <c r="AA1573" s="111">
        <f t="shared" si="80"/>
        <v>5.361937</v>
      </c>
      <c r="AB1573" s="318">
        <v>5361937.0</v>
      </c>
      <c r="AC1573" s="49">
        <v>1.3631124E7</v>
      </c>
      <c r="AD1573" s="111">
        <f t="shared" si="237"/>
        <v>2.787094</v>
      </c>
      <c r="AE1573" s="318">
        <v>2787094.0</v>
      </c>
      <c r="AF1573" s="312">
        <f t="shared" si="238"/>
        <v>0.5361937</v>
      </c>
      <c r="AG1573" s="314"/>
      <c r="AH1573" s="314"/>
      <c r="AI1573" s="313" t="s">
        <v>1530</v>
      </c>
      <c r="AJ1573" s="257"/>
    </row>
    <row r="1574" ht="15.75" customHeight="1">
      <c r="A1574" s="311" t="s">
        <v>4743</v>
      </c>
      <c r="B1574" s="277">
        <f t="shared" si="152"/>
        <v>4.44619</v>
      </c>
      <c r="C1574" s="69">
        <f t="shared" si="234"/>
        <v>0.444619</v>
      </c>
      <c r="D1574" s="250">
        <f t="shared" si="3"/>
        <v>0.444619</v>
      </c>
      <c r="E1574" s="111">
        <v>10.0</v>
      </c>
      <c r="F1574" s="111">
        <f t="shared" si="213"/>
        <v>4.44619</v>
      </c>
      <c r="G1574" s="48">
        <f t="shared" si="5"/>
        <v>1</v>
      </c>
      <c r="H1574" s="111">
        <f t="shared" si="6"/>
        <v>0</v>
      </c>
      <c r="I1574" s="312">
        <f t="shared" si="235"/>
        <v>0</v>
      </c>
      <c r="J1574" s="49">
        <f t="shared" si="236"/>
        <v>4446190</v>
      </c>
      <c r="K1574" s="47">
        <v>2019.0</v>
      </c>
      <c r="L1574" s="254" t="s">
        <v>20</v>
      </c>
      <c r="M1574" s="47"/>
      <c r="N1574" s="47"/>
      <c r="O1574" s="47"/>
      <c r="P1574" s="47">
        <v>53.0</v>
      </c>
      <c r="Q1574" s="47">
        <v>49.0</v>
      </c>
      <c r="R1574" s="47">
        <f t="shared" si="158"/>
        <v>51</v>
      </c>
      <c r="S1574" s="47">
        <v>76.0</v>
      </c>
      <c r="T1574" s="47">
        <v>49.0</v>
      </c>
      <c r="U1574" s="47">
        <f t="shared" si="159"/>
        <v>27</v>
      </c>
      <c r="V1574" s="47">
        <f t="shared" si="160"/>
        <v>62.5</v>
      </c>
      <c r="W1574" s="47">
        <f t="shared" si="161"/>
        <v>-11.5</v>
      </c>
      <c r="X1574" s="270" t="s">
        <v>1681</v>
      </c>
      <c r="Y1574" s="313" t="s">
        <v>1738</v>
      </c>
      <c r="Z1574" s="313" t="s">
        <v>1534</v>
      </c>
      <c r="AA1574" s="111">
        <f t="shared" si="80"/>
        <v>4.44619</v>
      </c>
      <c r="AB1574" s="49">
        <v>4446190.0</v>
      </c>
      <c r="AC1574" s="49">
        <v>4446190.0</v>
      </c>
      <c r="AD1574" s="111">
        <f t="shared" si="237"/>
        <v>0</v>
      </c>
      <c r="AE1574" s="49">
        <v>0.0</v>
      </c>
      <c r="AF1574" s="312">
        <f t="shared" si="238"/>
        <v>0.444619</v>
      </c>
      <c r="AG1574" s="314"/>
      <c r="AH1574" s="314"/>
      <c r="AI1574" s="315" t="s">
        <v>4744</v>
      </c>
      <c r="AJ1574" s="257"/>
    </row>
    <row r="1575" ht="15.75" customHeight="1">
      <c r="A1575" s="316" t="s">
        <v>4745</v>
      </c>
      <c r="B1575" s="277">
        <f t="shared" si="152"/>
        <v>4.37682</v>
      </c>
      <c r="C1575" s="69">
        <f t="shared" si="234"/>
        <v>0.437682</v>
      </c>
      <c r="D1575" s="250">
        <f t="shared" si="3"/>
        <v>0.437682</v>
      </c>
      <c r="E1575" s="111">
        <v>10.0</v>
      </c>
      <c r="F1575" s="111">
        <f t="shared" si="213"/>
        <v>4.37682</v>
      </c>
      <c r="G1575" s="48">
        <f t="shared" si="5"/>
        <v>1</v>
      </c>
      <c r="H1575" s="111">
        <f t="shared" si="6"/>
        <v>0</v>
      </c>
      <c r="I1575" s="312">
        <f t="shared" si="235"/>
        <v>0</v>
      </c>
      <c r="J1575" s="49">
        <f t="shared" si="236"/>
        <v>4376820</v>
      </c>
      <c r="K1575" s="47">
        <v>2019.0</v>
      </c>
      <c r="L1575" s="254" t="s">
        <v>20</v>
      </c>
      <c r="M1575" s="47"/>
      <c r="N1575" s="47"/>
      <c r="O1575" s="47"/>
      <c r="P1575" s="47">
        <v>60.0</v>
      </c>
      <c r="Q1575" s="267">
        <v>58.0</v>
      </c>
      <c r="R1575" s="47">
        <f t="shared" si="158"/>
        <v>59</v>
      </c>
      <c r="S1575" s="47">
        <v>97.0</v>
      </c>
      <c r="T1575" s="47">
        <v>52.0</v>
      </c>
      <c r="U1575" s="47">
        <f t="shared" si="159"/>
        <v>45</v>
      </c>
      <c r="V1575" s="47">
        <f t="shared" si="160"/>
        <v>74.5</v>
      </c>
      <c r="W1575" s="47">
        <f t="shared" si="161"/>
        <v>-15.5</v>
      </c>
      <c r="X1575" s="294" t="s">
        <v>1547</v>
      </c>
      <c r="Y1575" s="317" t="s">
        <v>1547</v>
      </c>
      <c r="Z1575" s="313" t="s">
        <v>1529</v>
      </c>
      <c r="AA1575" s="111">
        <f t="shared" si="80"/>
        <v>2.156272</v>
      </c>
      <c r="AB1575" s="318">
        <v>2156272.0</v>
      </c>
      <c r="AC1575" s="49">
        <v>4376820.0</v>
      </c>
      <c r="AD1575" s="111">
        <f t="shared" si="237"/>
        <v>0</v>
      </c>
      <c r="AE1575" s="49">
        <v>0.0</v>
      </c>
      <c r="AF1575" s="312">
        <f t="shared" si="238"/>
        <v>0.2156272</v>
      </c>
      <c r="AG1575" s="314"/>
      <c r="AH1575" s="314"/>
      <c r="AI1575" s="315" t="s">
        <v>4746</v>
      </c>
      <c r="AJ1575" s="257"/>
    </row>
    <row r="1576" ht="15.75" customHeight="1">
      <c r="A1576" s="316" t="s">
        <v>4825</v>
      </c>
      <c r="B1576" s="277">
        <f t="shared" si="152"/>
        <v>2.901589</v>
      </c>
      <c r="C1576" s="69">
        <f t="shared" si="234"/>
        <v>0.2901589</v>
      </c>
      <c r="D1576" s="250">
        <f t="shared" si="3"/>
        <v>0.2901589</v>
      </c>
      <c r="E1576" s="111">
        <v>10.0</v>
      </c>
      <c r="F1576" s="111">
        <f t="shared" si="213"/>
        <v>2.801841</v>
      </c>
      <c r="G1576" s="48">
        <f t="shared" si="5"/>
        <v>0.9656229742</v>
      </c>
      <c r="H1576" s="111">
        <f t="shared" si="6"/>
        <v>0.099748</v>
      </c>
      <c r="I1576" s="312">
        <f t="shared" si="235"/>
        <v>0.03437702583</v>
      </c>
      <c r="J1576" s="49">
        <f t="shared" si="236"/>
        <v>2901589</v>
      </c>
      <c r="K1576" s="47">
        <v>2019.0</v>
      </c>
      <c r="L1576" s="254" t="s">
        <v>20</v>
      </c>
      <c r="M1576" s="47"/>
      <c r="N1576" s="47"/>
      <c r="O1576" s="47"/>
      <c r="P1576" s="47">
        <v>71.0</v>
      </c>
      <c r="Q1576" s="267">
        <v>46.0</v>
      </c>
      <c r="R1576" s="47">
        <f t="shared" si="158"/>
        <v>58.5</v>
      </c>
      <c r="S1576" s="47">
        <v>94.0</v>
      </c>
      <c r="T1576" s="47">
        <v>61.0</v>
      </c>
      <c r="U1576" s="47">
        <f t="shared" si="159"/>
        <v>33</v>
      </c>
      <c r="V1576" s="47">
        <f t="shared" si="160"/>
        <v>77.5</v>
      </c>
      <c r="W1576" s="47">
        <f t="shared" si="161"/>
        <v>-19</v>
      </c>
      <c r="X1576" s="294" t="s">
        <v>1558</v>
      </c>
      <c r="Y1576" s="317" t="s">
        <v>1558</v>
      </c>
      <c r="Z1576" s="313" t="s">
        <v>1550</v>
      </c>
      <c r="AA1576" s="111">
        <f t="shared" si="80"/>
        <v>0.09352</v>
      </c>
      <c r="AB1576" s="318">
        <v>93520.0</v>
      </c>
      <c r="AC1576" s="49">
        <v>2801841.0</v>
      </c>
      <c r="AD1576" s="111">
        <f t="shared" si="237"/>
        <v>0.099748</v>
      </c>
      <c r="AE1576" s="318">
        <v>99748.0</v>
      </c>
      <c r="AF1576" s="312">
        <f t="shared" si="238"/>
        <v>0.009352</v>
      </c>
      <c r="AG1576" s="314"/>
      <c r="AH1576" s="314"/>
      <c r="AI1576" s="315" t="s">
        <v>4826</v>
      </c>
      <c r="AJ1576" s="257"/>
    </row>
    <row r="1577" ht="15.75" customHeight="1">
      <c r="A1577" s="316" t="s">
        <v>1455</v>
      </c>
      <c r="B1577" s="277">
        <f t="shared" si="152"/>
        <v>117.305012</v>
      </c>
      <c r="C1577" s="69">
        <f t="shared" si="234"/>
        <v>10.664092</v>
      </c>
      <c r="D1577" s="250">
        <f t="shared" si="3"/>
        <v>10.664092</v>
      </c>
      <c r="E1577" s="111">
        <v>11.0</v>
      </c>
      <c r="F1577" s="111">
        <f t="shared" si="213"/>
        <v>18.274213</v>
      </c>
      <c r="G1577" s="48">
        <f t="shared" si="5"/>
        <v>0.1557837358</v>
      </c>
      <c r="H1577" s="111">
        <f t="shared" si="6"/>
        <v>99.030799</v>
      </c>
      <c r="I1577" s="312">
        <f t="shared" si="235"/>
        <v>0.8442162642</v>
      </c>
      <c r="J1577" s="49">
        <f t="shared" si="236"/>
        <v>117305012</v>
      </c>
      <c r="K1577" s="47">
        <v>2019.0</v>
      </c>
      <c r="L1577" s="254" t="s">
        <v>20</v>
      </c>
      <c r="M1577" s="47"/>
      <c r="N1577" s="47"/>
      <c r="O1577" s="47"/>
      <c r="P1577" s="47">
        <v>99.0</v>
      </c>
      <c r="Q1577" s="267">
        <v>96.0</v>
      </c>
      <c r="R1577" s="47">
        <f t="shared" si="158"/>
        <v>97.5</v>
      </c>
      <c r="S1577" s="47">
        <v>93.0</v>
      </c>
      <c r="T1577" s="47">
        <v>89.0</v>
      </c>
      <c r="U1577" s="47">
        <f t="shared" si="159"/>
        <v>4</v>
      </c>
      <c r="V1577" s="47">
        <f t="shared" si="160"/>
        <v>91</v>
      </c>
      <c r="W1577" s="47">
        <f t="shared" si="161"/>
        <v>6.5</v>
      </c>
      <c r="X1577" s="294" t="s">
        <v>1547</v>
      </c>
      <c r="Y1577" s="317" t="s">
        <v>1547</v>
      </c>
      <c r="Z1577" s="313" t="s">
        <v>1540</v>
      </c>
      <c r="AA1577" s="111">
        <f t="shared" si="80"/>
        <v>0.393216</v>
      </c>
      <c r="AB1577" s="318">
        <v>393216.0</v>
      </c>
      <c r="AC1577" s="49">
        <v>1.8274213E7</v>
      </c>
      <c r="AD1577" s="111">
        <f t="shared" si="237"/>
        <v>99.030799</v>
      </c>
      <c r="AE1577" s="318">
        <v>9.9030799E7</v>
      </c>
      <c r="AF1577" s="312">
        <f t="shared" si="238"/>
        <v>0.03574690909</v>
      </c>
      <c r="AG1577" s="314"/>
      <c r="AH1577" s="314"/>
      <c r="AI1577" s="313" t="s">
        <v>1530</v>
      </c>
      <c r="AJ1577" s="257"/>
    </row>
    <row r="1578" ht="15.75" customHeight="1">
      <c r="A1578" s="311" t="s">
        <v>3525</v>
      </c>
      <c r="B1578" s="277">
        <f t="shared" si="152"/>
        <v>22.726193</v>
      </c>
      <c r="C1578" s="69">
        <f t="shared" si="234"/>
        <v>2.066017545</v>
      </c>
      <c r="D1578" s="250">
        <f t="shared" si="3"/>
        <v>2.066017545</v>
      </c>
      <c r="E1578" s="111">
        <v>11.0</v>
      </c>
      <c r="F1578" s="111">
        <f t="shared" si="213"/>
        <v>22.726193</v>
      </c>
      <c r="G1578" s="48">
        <f t="shared" si="5"/>
        <v>1</v>
      </c>
      <c r="H1578" s="111">
        <f t="shared" si="6"/>
        <v>0</v>
      </c>
      <c r="I1578" s="312">
        <f t="shared" si="235"/>
        <v>0</v>
      </c>
      <c r="J1578" s="49">
        <f t="shared" si="236"/>
        <v>22726193</v>
      </c>
      <c r="K1578" s="47">
        <v>2019.0</v>
      </c>
      <c r="L1578" s="254" t="s">
        <v>20</v>
      </c>
      <c r="M1578" s="47"/>
      <c r="N1578" s="47"/>
      <c r="O1578" s="47"/>
      <c r="P1578" s="47">
        <v>92.0</v>
      </c>
      <c r="Q1578" s="47">
        <v>68.0</v>
      </c>
      <c r="R1578" s="47">
        <f t="shared" si="158"/>
        <v>80</v>
      </c>
      <c r="S1578" s="47">
        <v>86.0</v>
      </c>
      <c r="T1578" s="47">
        <v>74.0</v>
      </c>
      <c r="U1578" s="47">
        <f t="shared" si="159"/>
        <v>12</v>
      </c>
      <c r="V1578" s="47">
        <f t="shared" si="160"/>
        <v>80</v>
      </c>
      <c r="W1578" s="47">
        <f t="shared" si="161"/>
        <v>0</v>
      </c>
      <c r="X1578" s="270" t="s">
        <v>1681</v>
      </c>
      <c r="Y1578" s="313" t="s">
        <v>3526</v>
      </c>
      <c r="Z1578" s="313" t="s">
        <v>1529</v>
      </c>
      <c r="AA1578" s="111">
        <f t="shared" si="80"/>
        <v>0.13878</v>
      </c>
      <c r="AB1578" s="49">
        <v>138780.0</v>
      </c>
      <c r="AC1578" s="49">
        <v>2.2726193E7</v>
      </c>
      <c r="AD1578" s="111">
        <f t="shared" si="237"/>
        <v>0</v>
      </c>
      <c r="AE1578" s="49">
        <v>0.0</v>
      </c>
      <c r="AF1578" s="312">
        <f t="shared" si="238"/>
        <v>0.01261636364</v>
      </c>
      <c r="AG1578" s="314"/>
      <c r="AH1578" s="314"/>
      <c r="AI1578" s="315" t="s">
        <v>3527</v>
      </c>
      <c r="AJ1578" s="257"/>
    </row>
    <row r="1579" ht="15.75" customHeight="1">
      <c r="A1579" s="311" t="s">
        <v>3932</v>
      </c>
      <c r="B1579" s="277">
        <f t="shared" si="152"/>
        <v>17.99735</v>
      </c>
      <c r="C1579" s="69">
        <f t="shared" si="234"/>
        <v>1.525199153</v>
      </c>
      <c r="D1579" s="250">
        <f t="shared" si="3"/>
        <v>1.525199153</v>
      </c>
      <c r="E1579" s="111">
        <v>11.8</v>
      </c>
      <c r="F1579" s="111">
        <f t="shared" si="213"/>
        <v>2.660165</v>
      </c>
      <c r="G1579" s="48">
        <f t="shared" si="5"/>
        <v>0.1478087052</v>
      </c>
      <c r="H1579" s="111">
        <f t="shared" si="6"/>
        <v>15.337185</v>
      </c>
      <c r="I1579" s="312">
        <f t="shared" si="235"/>
        <v>0.8521912948</v>
      </c>
      <c r="J1579" s="49">
        <f t="shared" si="236"/>
        <v>17997350</v>
      </c>
      <c r="K1579" s="47">
        <v>2019.0</v>
      </c>
      <c r="L1579" s="254" t="s">
        <v>20</v>
      </c>
      <c r="M1579" s="47"/>
      <c r="N1579" s="47"/>
      <c r="O1579" s="47"/>
      <c r="P1579" s="47">
        <v>77.0</v>
      </c>
      <c r="Q1579" s="47">
        <v>68.0</v>
      </c>
      <c r="R1579" s="47">
        <f t="shared" si="158"/>
        <v>72.5</v>
      </c>
      <c r="S1579" s="47">
        <v>64.0</v>
      </c>
      <c r="T1579" s="47">
        <v>73.0</v>
      </c>
      <c r="U1579" s="47">
        <f t="shared" si="159"/>
        <v>-9</v>
      </c>
      <c r="V1579" s="47">
        <f t="shared" si="160"/>
        <v>68.5</v>
      </c>
      <c r="W1579" s="47">
        <f t="shared" si="161"/>
        <v>4</v>
      </c>
      <c r="X1579" s="270" t="s">
        <v>1547</v>
      </c>
      <c r="Y1579" s="313" t="s">
        <v>3933</v>
      </c>
      <c r="Z1579" s="313" t="s">
        <v>1540</v>
      </c>
      <c r="AA1579" s="111">
        <f t="shared" si="80"/>
        <v>0.071207</v>
      </c>
      <c r="AB1579" s="49">
        <v>71207.0</v>
      </c>
      <c r="AC1579" s="49">
        <v>2660165.0</v>
      </c>
      <c r="AD1579" s="111">
        <f t="shared" si="237"/>
        <v>15.337185</v>
      </c>
      <c r="AE1579" s="49">
        <v>1.5337185E7</v>
      </c>
      <c r="AF1579" s="312">
        <f t="shared" si="238"/>
        <v>0.006034491525</v>
      </c>
      <c r="AG1579" s="314"/>
      <c r="AH1579" s="314"/>
      <c r="AI1579" s="315" t="s">
        <v>3934</v>
      </c>
      <c r="AJ1579" s="257"/>
    </row>
    <row r="1580" ht="15.75" customHeight="1">
      <c r="A1580" s="316" t="s">
        <v>2744</v>
      </c>
      <c r="B1580" s="277">
        <f t="shared" si="152"/>
        <v>39.910516</v>
      </c>
      <c r="C1580" s="69">
        <f t="shared" si="234"/>
        <v>3.325876333</v>
      </c>
      <c r="D1580" s="250">
        <f t="shared" si="3"/>
        <v>3.325876333</v>
      </c>
      <c r="E1580" s="111">
        <v>12.0</v>
      </c>
      <c r="F1580" s="111">
        <f t="shared" si="213"/>
        <v>22.2609</v>
      </c>
      <c r="G1580" s="48">
        <f t="shared" si="5"/>
        <v>0.5577702879</v>
      </c>
      <c r="H1580" s="111">
        <f t="shared" si="6"/>
        <v>17.649616</v>
      </c>
      <c r="I1580" s="312">
        <f t="shared" si="235"/>
        <v>0.4422297121</v>
      </c>
      <c r="J1580" s="49">
        <f t="shared" si="236"/>
        <v>39910516</v>
      </c>
      <c r="K1580" s="47">
        <v>2019.0</v>
      </c>
      <c r="L1580" s="254" t="s">
        <v>20</v>
      </c>
      <c r="M1580" s="47"/>
      <c r="N1580" s="47"/>
      <c r="O1580" s="47"/>
      <c r="P1580" s="47">
        <v>42.0</v>
      </c>
      <c r="Q1580" s="267">
        <v>43.0</v>
      </c>
      <c r="R1580" s="47">
        <f t="shared" si="158"/>
        <v>42.5</v>
      </c>
      <c r="S1580" s="47">
        <v>68.0</v>
      </c>
      <c r="T1580" s="47">
        <v>55.0</v>
      </c>
      <c r="U1580" s="47">
        <f t="shared" si="159"/>
        <v>13</v>
      </c>
      <c r="V1580" s="47">
        <f t="shared" si="160"/>
        <v>61.5</v>
      </c>
      <c r="W1580" s="47">
        <f t="shared" si="161"/>
        <v>-19</v>
      </c>
      <c r="X1580" s="270" t="s">
        <v>1527</v>
      </c>
      <c r="Y1580" s="313" t="s">
        <v>1533</v>
      </c>
      <c r="Z1580" s="313" t="s">
        <v>1550</v>
      </c>
      <c r="AA1580" s="111">
        <f t="shared" si="80"/>
        <v>8.427265</v>
      </c>
      <c r="AB1580" s="318">
        <v>8427265.0</v>
      </c>
      <c r="AC1580" s="49">
        <v>2.22609E7</v>
      </c>
      <c r="AD1580" s="111">
        <f t="shared" si="237"/>
        <v>17.649616</v>
      </c>
      <c r="AE1580" s="318">
        <v>1.7649616E7</v>
      </c>
      <c r="AF1580" s="312">
        <f t="shared" si="238"/>
        <v>0.7022720833</v>
      </c>
      <c r="AG1580" s="314"/>
      <c r="AH1580" s="314"/>
      <c r="AI1580" s="315" t="s">
        <v>2745</v>
      </c>
      <c r="AJ1580" s="257"/>
    </row>
    <row r="1581" ht="15.75" customHeight="1">
      <c r="A1581" s="316" t="s">
        <v>3650</v>
      </c>
      <c r="B1581" s="277">
        <f t="shared" si="152"/>
        <v>22.444428</v>
      </c>
      <c r="C1581" s="69">
        <f t="shared" si="234"/>
        <v>1.870369</v>
      </c>
      <c r="D1581" s="250">
        <f t="shared" si="3"/>
        <v>1.870369</v>
      </c>
      <c r="E1581" s="111">
        <v>12.0</v>
      </c>
      <c r="F1581" s="111">
        <f t="shared" si="213"/>
        <v>21.800086</v>
      </c>
      <c r="G1581" s="48">
        <f t="shared" si="5"/>
        <v>0.971291672</v>
      </c>
      <c r="H1581" s="111">
        <f t="shared" si="6"/>
        <v>0.644342</v>
      </c>
      <c r="I1581" s="312">
        <f t="shared" si="235"/>
        <v>0.02870832796</v>
      </c>
      <c r="J1581" s="49">
        <f t="shared" si="236"/>
        <v>22444428</v>
      </c>
      <c r="K1581" s="47">
        <v>2019.0</v>
      </c>
      <c r="L1581" s="254" t="s">
        <v>20</v>
      </c>
      <c r="M1581" s="47"/>
      <c r="N1581" s="47"/>
      <c r="O1581" s="47"/>
      <c r="P1581" s="47">
        <v>51.0</v>
      </c>
      <c r="Q1581" s="267">
        <v>54.0</v>
      </c>
      <c r="R1581" s="47">
        <f t="shared" si="158"/>
        <v>52.5</v>
      </c>
      <c r="S1581" s="47">
        <v>93.0</v>
      </c>
      <c r="T1581" s="47">
        <v>37.0</v>
      </c>
      <c r="U1581" s="47">
        <f t="shared" si="159"/>
        <v>56</v>
      </c>
      <c r="V1581" s="47">
        <f t="shared" si="160"/>
        <v>65</v>
      </c>
      <c r="W1581" s="47">
        <f t="shared" si="161"/>
        <v>-12.5</v>
      </c>
      <c r="X1581" s="294" t="s">
        <v>1537</v>
      </c>
      <c r="Y1581" s="317" t="s">
        <v>1537</v>
      </c>
      <c r="Z1581" s="313" t="s">
        <v>1540</v>
      </c>
      <c r="AA1581" s="111">
        <f t="shared" si="80"/>
        <v>8.376846</v>
      </c>
      <c r="AB1581" s="318">
        <v>8376846.0</v>
      </c>
      <c r="AC1581" s="49">
        <v>2.1800086E7</v>
      </c>
      <c r="AD1581" s="111">
        <f t="shared" si="237"/>
        <v>0.644342</v>
      </c>
      <c r="AE1581" s="318">
        <v>644342.0</v>
      </c>
      <c r="AF1581" s="312">
        <f t="shared" si="238"/>
        <v>0.6980705</v>
      </c>
      <c r="AG1581" s="314"/>
      <c r="AH1581" s="314"/>
      <c r="AI1581" s="315" t="s">
        <v>3651</v>
      </c>
      <c r="AJ1581" s="257"/>
    </row>
    <row r="1582" ht="15.75" customHeight="1">
      <c r="A1582" s="316" t="s">
        <v>2000</v>
      </c>
      <c r="B1582" s="277">
        <f t="shared" si="152"/>
        <v>91.516648</v>
      </c>
      <c r="C1582" s="69">
        <f t="shared" si="234"/>
        <v>6.779010963</v>
      </c>
      <c r="D1582" s="250">
        <f t="shared" si="3"/>
        <v>6.779010963</v>
      </c>
      <c r="E1582" s="111">
        <v>13.5</v>
      </c>
      <c r="F1582" s="111">
        <f t="shared" si="213"/>
        <v>39.014193</v>
      </c>
      <c r="G1582" s="48">
        <f t="shared" si="5"/>
        <v>0.4263070584</v>
      </c>
      <c r="H1582" s="111">
        <f t="shared" si="6"/>
        <v>52.502455</v>
      </c>
      <c r="I1582" s="312">
        <f t="shared" si="235"/>
        <v>0.5736929416</v>
      </c>
      <c r="J1582" s="49">
        <f t="shared" si="236"/>
        <v>91516648</v>
      </c>
      <c r="K1582" s="47">
        <v>2019.0</v>
      </c>
      <c r="L1582" s="254" t="s">
        <v>20</v>
      </c>
      <c r="M1582" s="47"/>
      <c r="N1582" s="47"/>
      <c r="O1582" s="47"/>
      <c r="P1582" s="47">
        <v>83.0</v>
      </c>
      <c r="Q1582" s="267">
        <v>60.0</v>
      </c>
      <c r="R1582" s="47">
        <f t="shared" si="158"/>
        <v>71.5</v>
      </c>
      <c r="S1582" s="47">
        <v>75.0</v>
      </c>
      <c r="T1582" s="47">
        <v>61.0</v>
      </c>
      <c r="U1582" s="47">
        <f t="shared" si="159"/>
        <v>14</v>
      </c>
      <c r="V1582" s="47">
        <f t="shared" si="160"/>
        <v>68</v>
      </c>
      <c r="W1582" s="47">
        <f t="shared" si="161"/>
        <v>3.5</v>
      </c>
      <c r="X1582" s="294" t="s">
        <v>1425</v>
      </c>
      <c r="Y1582" s="317" t="s">
        <v>1425</v>
      </c>
      <c r="Z1582" s="313" t="s">
        <v>1540</v>
      </c>
      <c r="AA1582" s="111">
        <f t="shared" si="80"/>
        <v>12.00521</v>
      </c>
      <c r="AB1582" s="318">
        <v>1.200521E7</v>
      </c>
      <c r="AC1582" s="49">
        <v>3.9014193E7</v>
      </c>
      <c r="AD1582" s="111">
        <f t="shared" si="237"/>
        <v>52.502455</v>
      </c>
      <c r="AE1582" s="318">
        <v>5.2502455E7</v>
      </c>
      <c r="AF1582" s="312">
        <f t="shared" si="238"/>
        <v>0.8892748148</v>
      </c>
      <c r="AG1582" s="314"/>
      <c r="AH1582" s="314"/>
      <c r="AI1582" s="315" t="s">
        <v>2001</v>
      </c>
      <c r="AJ1582" s="257"/>
    </row>
    <row r="1583" ht="15.75" customHeight="1">
      <c r="A1583" s="316" t="s">
        <v>2614</v>
      </c>
      <c r="B1583" s="277">
        <f t="shared" si="152"/>
        <v>50.444358</v>
      </c>
      <c r="C1583" s="69">
        <f t="shared" si="234"/>
        <v>3.603168429</v>
      </c>
      <c r="D1583" s="250">
        <f t="shared" si="3"/>
        <v>3.603168429</v>
      </c>
      <c r="E1583" s="111">
        <v>14.0</v>
      </c>
      <c r="F1583" s="111">
        <f t="shared" si="213"/>
        <v>40.713082</v>
      </c>
      <c r="G1583" s="48">
        <f t="shared" si="5"/>
        <v>0.8070889117</v>
      </c>
      <c r="H1583" s="111">
        <f t="shared" si="6"/>
        <v>9.731276</v>
      </c>
      <c r="I1583" s="312">
        <f t="shared" si="235"/>
        <v>0.1929110883</v>
      </c>
      <c r="J1583" s="49">
        <f t="shared" si="236"/>
        <v>50444358</v>
      </c>
      <c r="K1583" s="47">
        <v>2019.0</v>
      </c>
      <c r="L1583" s="254" t="s">
        <v>20</v>
      </c>
      <c r="M1583" s="47"/>
      <c r="N1583" s="47"/>
      <c r="O1583" s="47"/>
      <c r="P1583" s="47">
        <v>61.0</v>
      </c>
      <c r="Q1583" s="267">
        <v>46.0</v>
      </c>
      <c r="R1583" s="47">
        <f t="shared" si="158"/>
        <v>53.5</v>
      </c>
      <c r="S1583" s="47">
        <v>81.0</v>
      </c>
      <c r="T1583" s="47">
        <v>68.0</v>
      </c>
      <c r="U1583" s="47">
        <f t="shared" si="159"/>
        <v>13</v>
      </c>
      <c r="V1583" s="47">
        <f t="shared" si="160"/>
        <v>74.5</v>
      </c>
      <c r="W1583" s="47">
        <f t="shared" si="161"/>
        <v>-21</v>
      </c>
      <c r="X1583" s="294" t="s">
        <v>1547</v>
      </c>
      <c r="Y1583" s="317" t="s">
        <v>1547</v>
      </c>
      <c r="Z1583" s="313" t="s">
        <v>1534</v>
      </c>
      <c r="AA1583" s="111">
        <f t="shared" si="80"/>
        <v>11.282333</v>
      </c>
      <c r="AB1583" s="318">
        <v>1.1282333E7</v>
      </c>
      <c r="AC1583" s="49">
        <v>4.0713082E7</v>
      </c>
      <c r="AD1583" s="111">
        <f t="shared" si="237"/>
        <v>9.731276</v>
      </c>
      <c r="AE1583" s="318">
        <v>9731276.0</v>
      </c>
      <c r="AF1583" s="312">
        <f t="shared" si="238"/>
        <v>0.8058809286</v>
      </c>
      <c r="AG1583" s="314"/>
      <c r="AH1583" s="314"/>
      <c r="AI1583" s="315" t="s">
        <v>2615</v>
      </c>
      <c r="AJ1583" s="257"/>
    </row>
    <row r="1584" ht="15.75" customHeight="1">
      <c r="A1584" s="316" t="s">
        <v>3939</v>
      </c>
      <c r="B1584" s="277">
        <f t="shared" si="152"/>
        <v>21.235318</v>
      </c>
      <c r="C1584" s="69">
        <f t="shared" si="234"/>
        <v>1.516808429</v>
      </c>
      <c r="D1584" s="250">
        <f t="shared" si="3"/>
        <v>1.516808429</v>
      </c>
      <c r="E1584" s="111">
        <v>14.0</v>
      </c>
      <c r="F1584" s="111">
        <f t="shared" si="213"/>
        <v>18.647613</v>
      </c>
      <c r="G1584" s="48">
        <f t="shared" si="5"/>
        <v>0.8781414528</v>
      </c>
      <c r="H1584" s="111">
        <f t="shared" si="6"/>
        <v>2.587705</v>
      </c>
      <c r="I1584" s="312">
        <f t="shared" si="235"/>
        <v>0.1218585472</v>
      </c>
      <c r="J1584" s="49">
        <f t="shared" si="236"/>
        <v>21235318</v>
      </c>
      <c r="K1584" s="47">
        <v>2019.0</v>
      </c>
      <c r="L1584" s="254" t="s">
        <v>20</v>
      </c>
      <c r="M1584" s="47"/>
      <c r="N1584" s="47"/>
      <c r="O1584" s="47"/>
      <c r="P1584" s="47">
        <v>79.0</v>
      </c>
      <c r="Q1584" s="267">
        <v>58.0</v>
      </c>
      <c r="R1584" s="47">
        <f t="shared" si="158"/>
        <v>68.5</v>
      </c>
      <c r="S1584" s="47">
        <v>95.0</v>
      </c>
      <c r="T1584" s="47">
        <v>62.0</v>
      </c>
      <c r="U1584" s="47">
        <f t="shared" si="159"/>
        <v>33</v>
      </c>
      <c r="V1584" s="47">
        <f t="shared" si="160"/>
        <v>78.5</v>
      </c>
      <c r="W1584" s="47">
        <f t="shared" si="161"/>
        <v>-10</v>
      </c>
      <c r="X1584" s="320" t="s">
        <v>1558</v>
      </c>
      <c r="Y1584" s="321" t="s">
        <v>1558</v>
      </c>
      <c r="Z1584" s="313" t="s">
        <v>1534</v>
      </c>
      <c r="AA1584" s="111">
        <f t="shared" si="80"/>
        <v>0.349555</v>
      </c>
      <c r="AB1584" s="318">
        <v>349555.0</v>
      </c>
      <c r="AC1584" s="49">
        <v>1.8647613E7</v>
      </c>
      <c r="AD1584" s="111">
        <f t="shared" si="237"/>
        <v>2.587705</v>
      </c>
      <c r="AE1584" s="318">
        <v>2587705.0</v>
      </c>
      <c r="AF1584" s="312">
        <f t="shared" si="238"/>
        <v>0.02496821429</v>
      </c>
      <c r="AG1584" s="314"/>
      <c r="AH1584" s="314"/>
      <c r="AI1584" s="313" t="s">
        <v>1530</v>
      </c>
      <c r="AJ1584" s="257"/>
    </row>
    <row r="1585" ht="15.75" customHeight="1">
      <c r="A1585" s="316" t="s">
        <v>4690</v>
      </c>
      <c r="B1585" s="277">
        <f t="shared" si="152"/>
        <v>7.386762</v>
      </c>
      <c r="C1585" s="69">
        <f t="shared" si="234"/>
        <v>0.5276258571</v>
      </c>
      <c r="D1585" s="250">
        <f t="shared" si="3"/>
        <v>0.5276258571</v>
      </c>
      <c r="E1585" s="111">
        <v>14.0</v>
      </c>
      <c r="F1585" s="111">
        <f t="shared" si="213"/>
        <v>7.136342</v>
      </c>
      <c r="G1585" s="48">
        <f t="shared" si="5"/>
        <v>0.966098813</v>
      </c>
      <c r="H1585" s="111">
        <f t="shared" si="6"/>
        <v>0.25042</v>
      </c>
      <c r="I1585" s="312">
        <f t="shared" si="235"/>
        <v>0.03390118702</v>
      </c>
      <c r="J1585" s="49">
        <f t="shared" si="236"/>
        <v>7386762</v>
      </c>
      <c r="K1585" s="47">
        <v>2019.0</v>
      </c>
      <c r="L1585" s="254" t="s">
        <v>20</v>
      </c>
      <c r="M1585" s="47"/>
      <c r="N1585" s="47"/>
      <c r="O1585" s="47"/>
      <c r="P1585" s="47">
        <v>89.0</v>
      </c>
      <c r="Q1585" s="267">
        <v>72.0</v>
      </c>
      <c r="R1585" s="47">
        <f t="shared" si="158"/>
        <v>80.5</v>
      </c>
      <c r="S1585" s="47">
        <v>87.0</v>
      </c>
      <c r="T1585" s="47">
        <v>56.0</v>
      </c>
      <c r="U1585" s="47">
        <f t="shared" si="159"/>
        <v>31</v>
      </c>
      <c r="V1585" s="47">
        <f t="shared" si="160"/>
        <v>71.5</v>
      </c>
      <c r="W1585" s="47">
        <f t="shared" si="161"/>
        <v>9</v>
      </c>
      <c r="X1585" s="294" t="s">
        <v>1547</v>
      </c>
      <c r="Y1585" s="317" t="s">
        <v>1547</v>
      </c>
      <c r="Z1585" s="313" t="s">
        <v>1540</v>
      </c>
      <c r="AA1585" s="111">
        <f t="shared" si="80"/>
        <v>0.180711</v>
      </c>
      <c r="AB1585" s="318">
        <v>180711.0</v>
      </c>
      <c r="AC1585" s="49">
        <v>7136342.0</v>
      </c>
      <c r="AD1585" s="111">
        <f t="shared" si="237"/>
        <v>0.25042</v>
      </c>
      <c r="AE1585" s="318">
        <v>250420.0</v>
      </c>
      <c r="AF1585" s="312">
        <f t="shared" si="238"/>
        <v>0.01290792857</v>
      </c>
      <c r="AG1585" s="314"/>
      <c r="AH1585" s="314"/>
      <c r="AI1585" s="315" t="s">
        <v>4691</v>
      </c>
      <c r="AJ1585" s="257"/>
    </row>
    <row r="1586" ht="15.75" customHeight="1">
      <c r="A1586" s="316" t="s">
        <v>4203</v>
      </c>
      <c r="B1586" s="277">
        <f t="shared" si="152"/>
        <v>18.019198</v>
      </c>
      <c r="C1586" s="69">
        <f t="shared" si="234"/>
        <v>1.201279867</v>
      </c>
      <c r="D1586" s="250">
        <f t="shared" si="3"/>
        <v>1.201279867</v>
      </c>
      <c r="E1586" s="111">
        <v>15.0</v>
      </c>
      <c r="F1586" s="111">
        <f t="shared" si="213"/>
        <v>11.901145</v>
      </c>
      <c r="G1586" s="48">
        <f t="shared" si="5"/>
        <v>0.660470294</v>
      </c>
      <c r="H1586" s="111">
        <f t="shared" si="6"/>
        <v>6.118053</v>
      </c>
      <c r="I1586" s="312">
        <f t="shared" si="235"/>
        <v>0.339529706</v>
      </c>
      <c r="J1586" s="49">
        <f t="shared" si="236"/>
        <v>18019198</v>
      </c>
      <c r="K1586" s="47">
        <v>2019.0</v>
      </c>
      <c r="L1586" s="254" t="s">
        <v>20</v>
      </c>
      <c r="M1586" s="47"/>
      <c r="N1586" s="47"/>
      <c r="O1586" s="47"/>
      <c r="P1586" s="47">
        <v>89.0</v>
      </c>
      <c r="Q1586" s="267">
        <v>71.0</v>
      </c>
      <c r="R1586" s="47">
        <f t="shared" si="158"/>
        <v>80</v>
      </c>
      <c r="S1586" s="47">
        <v>91.0</v>
      </c>
      <c r="T1586" s="47">
        <v>68.0</v>
      </c>
      <c r="U1586" s="47">
        <f t="shared" si="159"/>
        <v>23</v>
      </c>
      <c r="V1586" s="47">
        <f t="shared" si="160"/>
        <v>79.5</v>
      </c>
      <c r="W1586" s="47">
        <f t="shared" si="161"/>
        <v>0.5</v>
      </c>
      <c r="X1586" s="294" t="s">
        <v>1547</v>
      </c>
      <c r="Y1586" s="317" t="s">
        <v>1547</v>
      </c>
      <c r="Z1586" s="313" t="s">
        <v>1529</v>
      </c>
      <c r="AA1586" s="111">
        <f t="shared" si="80"/>
        <v>4.333305</v>
      </c>
      <c r="AB1586" s="318">
        <v>4333305.0</v>
      </c>
      <c r="AC1586" s="49">
        <v>1.1901145E7</v>
      </c>
      <c r="AD1586" s="111">
        <f t="shared" si="237"/>
        <v>6.118053</v>
      </c>
      <c r="AE1586" s="318">
        <v>6118053.0</v>
      </c>
      <c r="AF1586" s="312">
        <f t="shared" si="238"/>
        <v>0.288887</v>
      </c>
      <c r="AG1586" s="314"/>
      <c r="AH1586" s="314"/>
      <c r="AI1586" s="315" t="s">
        <v>4204</v>
      </c>
      <c r="AJ1586" s="257"/>
    </row>
    <row r="1587" ht="15.75" customHeight="1">
      <c r="A1587" s="311" t="s">
        <v>4380</v>
      </c>
      <c r="B1587" s="277">
        <f t="shared" si="152"/>
        <v>15.215665</v>
      </c>
      <c r="C1587" s="69">
        <f t="shared" si="234"/>
        <v>1.014377667</v>
      </c>
      <c r="D1587" s="250">
        <f t="shared" si="3"/>
        <v>1.014377667</v>
      </c>
      <c r="E1587" s="111">
        <v>15.0</v>
      </c>
      <c r="F1587" s="111">
        <f t="shared" si="213"/>
        <v>15.006824</v>
      </c>
      <c r="G1587" s="48">
        <f t="shared" si="5"/>
        <v>0.9862746058</v>
      </c>
      <c r="H1587" s="111">
        <f t="shared" si="6"/>
        <v>0.208841</v>
      </c>
      <c r="I1587" s="312">
        <f t="shared" si="235"/>
        <v>0.01372539419</v>
      </c>
      <c r="J1587" s="49">
        <f t="shared" si="236"/>
        <v>15215665</v>
      </c>
      <c r="K1587" s="47">
        <v>2019.0</v>
      </c>
      <c r="L1587" s="254" t="s">
        <v>20</v>
      </c>
      <c r="M1587" s="47"/>
      <c r="N1587" s="47"/>
      <c r="O1587" s="47"/>
      <c r="P1587" s="47">
        <v>22.0</v>
      </c>
      <c r="Q1587" s="47">
        <v>79.0</v>
      </c>
      <c r="R1587" s="47">
        <f t="shared" si="158"/>
        <v>50.5</v>
      </c>
      <c r="S1587" s="47">
        <v>62.0</v>
      </c>
      <c r="T1587" s="47">
        <v>69.0</v>
      </c>
      <c r="U1587" s="47">
        <f t="shared" si="159"/>
        <v>-7</v>
      </c>
      <c r="V1587" s="47">
        <f t="shared" si="160"/>
        <v>65.5</v>
      </c>
      <c r="W1587" s="47">
        <f t="shared" si="161"/>
        <v>-15</v>
      </c>
      <c r="X1587" s="270" t="s">
        <v>1537</v>
      </c>
      <c r="Y1587" s="313" t="s">
        <v>4070</v>
      </c>
      <c r="Z1587" s="313" t="s">
        <v>1534</v>
      </c>
      <c r="AA1587" s="111">
        <f t="shared" si="80"/>
        <v>6.864744</v>
      </c>
      <c r="AB1587" s="49">
        <v>6864744.0</v>
      </c>
      <c r="AC1587" s="49">
        <v>1.5006824E7</v>
      </c>
      <c r="AD1587" s="111">
        <f t="shared" si="237"/>
        <v>0.208841</v>
      </c>
      <c r="AE1587" s="49">
        <v>208841.0</v>
      </c>
      <c r="AF1587" s="312">
        <f t="shared" si="238"/>
        <v>0.4576496</v>
      </c>
      <c r="AG1587" s="314"/>
      <c r="AH1587" s="314"/>
      <c r="AI1587" s="315" t="s">
        <v>4381</v>
      </c>
      <c r="AJ1587" s="257"/>
    </row>
    <row r="1588" ht="15.75" customHeight="1">
      <c r="A1588" s="316" t="s">
        <v>3558</v>
      </c>
      <c r="B1588" s="277">
        <f t="shared" si="152"/>
        <v>32.390945</v>
      </c>
      <c r="C1588" s="69">
        <f t="shared" si="234"/>
        <v>2.024434063</v>
      </c>
      <c r="D1588" s="250">
        <f t="shared" si="3"/>
        <v>2.024434063</v>
      </c>
      <c r="E1588" s="111">
        <v>16.0</v>
      </c>
      <c r="F1588" s="111">
        <f t="shared" si="213"/>
        <v>22.370452</v>
      </c>
      <c r="G1588" s="48">
        <f t="shared" si="5"/>
        <v>0.6906390659</v>
      </c>
      <c r="H1588" s="111">
        <f t="shared" si="6"/>
        <v>10.020493</v>
      </c>
      <c r="I1588" s="312">
        <f t="shared" si="235"/>
        <v>0.3093609341</v>
      </c>
      <c r="J1588" s="49">
        <f t="shared" si="236"/>
        <v>32390945</v>
      </c>
      <c r="K1588" s="47">
        <v>2019.0</v>
      </c>
      <c r="L1588" s="254" t="s">
        <v>20</v>
      </c>
      <c r="M1588" s="47"/>
      <c r="N1588" s="47"/>
      <c r="O1588" s="47"/>
      <c r="P1588" s="47">
        <v>42.0</v>
      </c>
      <c r="Q1588" s="267">
        <v>42.0</v>
      </c>
      <c r="R1588" s="47">
        <f t="shared" si="158"/>
        <v>42</v>
      </c>
      <c r="S1588" s="47">
        <v>79.0</v>
      </c>
      <c r="T1588" s="47">
        <v>59.0</v>
      </c>
      <c r="U1588" s="47">
        <f t="shared" si="159"/>
        <v>20</v>
      </c>
      <c r="V1588" s="47">
        <f t="shared" si="160"/>
        <v>69</v>
      </c>
      <c r="W1588" s="47">
        <f t="shared" si="161"/>
        <v>-27</v>
      </c>
      <c r="X1588" s="294" t="s">
        <v>1558</v>
      </c>
      <c r="Y1588" s="317" t="s">
        <v>1558</v>
      </c>
      <c r="Z1588" s="313" t="s">
        <v>1540</v>
      </c>
      <c r="AA1588" s="111">
        <f t="shared" si="80"/>
        <v>8.225384</v>
      </c>
      <c r="AB1588" s="318">
        <v>8225384.0</v>
      </c>
      <c r="AC1588" s="49">
        <v>2.2370452E7</v>
      </c>
      <c r="AD1588" s="111">
        <f t="shared" si="237"/>
        <v>10.020493</v>
      </c>
      <c r="AE1588" s="318">
        <v>1.0020493E7</v>
      </c>
      <c r="AF1588" s="312">
        <f t="shared" si="238"/>
        <v>0.5140865</v>
      </c>
      <c r="AG1588" s="314"/>
      <c r="AH1588" s="314"/>
      <c r="AI1588" s="315" t="s">
        <v>3559</v>
      </c>
      <c r="AJ1588" s="257"/>
    </row>
    <row r="1589" ht="15.75" customHeight="1">
      <c r="A1589" s="316" t="s">
        <v>1412</v>
      </c>
      <c r="B1589" s="277">
        <f t="shared" si="152"/>
        <v>185.922715</v>
      </c>
      <c r="C1589" s="69">
        <f t="shared" si="234"/>
        <v>10.93663029</v>
      </c>
      <c r="D1589" s="250">
        <f t="shared" si="3"/>
        <v>10.93663029</v>
      </c>
      <c r="E1589" s="111">
        <v>17.0</v>
      </c>
      <c r="F1589" s="111">
        <f t="shared" si="213"/>
        <v>96.722715</v>
      </c>
      <c r="G1589" s="48">
        <f t="shared" si="5"/>
        <v>0.5202307582</v>
      </c>
      <c r="H1589" s="111">
        <f t="shared" si="6"/>
        <v>89.2</v>
      </c>
      <c r="I1589" s="312">
        <f t="shared" si="235"/>
        <v>0.4797692418</v>
      </c>
      <c r="J1589" s="49">
        <f t="shared" si="236"/>
        <v>185922715</v>
      </c>
      <c r="K1589" s="47">
        <v>2019.0</v>
      </c>
      <c r="L1589" s="254" t="s">
        <v>20</v>
      </c>
      <c r="M1589" s="47"/>
      <c r="N1589" s="47"/>
      <c r="O1589" s="47"/>
      <c r="P1589" s="47">
        <v>84.0</v>
      </c>
      <c r="Q1589" s="47">
        <v>64.0</v>
      </c>
      <c r="R1589" s="47">
        <f t="shared" si="158"/>
        <v>74</v>
      </c>
      <c r="S1589" s="47">
        <v>94.0</v>
      </c>
      <c r="T1589" s="47">
        <v>61.0</v>
      </c>
      <c r="U1589" s="47">
        <f t="shared" si="159"/>
        <v>33</v>
      </c>
      <c r="V1589" s="47">
        <f t="shared" si="160"/>
        <v>77.5</v>
      </c>
      <c r="W1589" s="47">
        <f t="shared" si="161"/>
        <v>-3.5</v>
      </c>
      <c r="X1589" s="294" t="s">
        <v>1547</v>
      </c>
      <c r="Y1589" s="317" t="s">
        <v>1547</v>
      </c>
      <c r="Z1589" s="313" t="s">
        <v>1534</v>
      </c>
      <c r="AA1589" s="111">
        <f t="shared" si="80"/>
        <v>31.033665</v>
      </c>
      <c r="AB1589" s="318">
        <v>3.1033665E7</v>
      </c>
      <c r="AC1589" s="49">
        <v>9.6722715E7</v>
      </c>
      <c r="AD1589" s="111">
        <f t="shared" si="237"/>
        <v>89.2</v>
      </c>
      <c r="AE1589" s="318">
        <v>8.92E7</v>
      </c>
      <c r="AF1589" s="312">
        <f t="shared" si="238"/>
        <v>1.825509706</v>
      </c>
      <c r="AG1589" s="314"/>
      <c r="AH1589" s="314"/>
      <c r="AI1589" s="315" t="s">
        <v>1744</v>
      </c>
      <c r="AJ1589" s="257"/>
    </row>
    <row r="1590" ht="15.75" customHeight="1">
      <c r="A1590" s="316" t="s">
        <v>3288</v>
      </c>
      <c r="B1590" s="277">
        <f t="shared" si="152"/>
        <v>40.111835</v>
      </c>
      <c r="C1590" s="69">
        <f t="shared" si="234"/>
        <v>2.359519706</v>
      </c>
      <c r="D1590" s="250">
        <f t="shared" si="3"/>
        <v>2.359519706</v>
      </c>
      <c r="E1590" s="111">
        <v>17.0</v>
      </c>
      <c r="F1590" s="111">
        <f t="shared" si="213"/>
        <v>39.911835</v>
      </c>
      <c r="G1590" s="48">
        <f t="shared" si="5"/>
        <v>0.9950139404</v>
      </c>
      <c r="H1590" s="111">
        <f t="shared" si="6"/>
        <v>0.2</v>
      </c>
      <c r="I1590" s="312">
        <f t="shared" si="235"/>
        <v>0.004986059601</v>
      </c>
      <c r="J1590" s="49">
        <f t="shared" si="236"/>
        <v>40111835</v>
      </c>
      <c r="K1590" s="47">
        <v>2019.0</v>
      </c>
      <c r="L1590" s="254" t="s">
        <v>20</v>
      </c>
      <c r="M1590" s="47"/>
      <c r="N1590" s="47"/>
      <c r="O1590" s="47"/>
      <c r="P1590" s="47">
        <v>73.0</v>
      </c>
      <c r="Q1590" s="267">
        <v>66.0</v>
      </c>
      <c r="R1590" s="47">
        <f t="shared" si="158"/>
        <v>69.5</v>
      </c>
      <c r="S1590" s="47">
        <v>97.0</v>
      </c>
      <c r="T1590" s="47">
        <v>62.0</v>
      </c>
      <c r="U1590" s="47">
        <f t="shared" si="159"/>
        <v>35</v>
      </c>
      <c r="V1590" s="47">
        <f t="shared" si="160"/>
        <v>79.5</v>
      </c>
      <c r="W1590" s="47">
        <f t="shared" si="161"/>
        <v>-10</v>
      </c>
      <c r="X1590" s="294" t="s">
        <v>1547</v>
      </c>
      <c r="Y1590" s="317" t="s">
        <v>1547</v>
      </c>
      <c r="Z1590" s="313" t="s">
        <v>1529</v>
      </c>
      <c r="AA1590" s="111">
        <f t="shared" si="80"/>
        <v>11.67672</v>
      </c>
      <c r="AB1590" s="318">
        <v>1.167672E7</v>
      </c>
      <c r="AC1590" s="49">
        <v>3.9911835E7</v>
      </c>
      <c r="AD1590" s="111">
        <f t="shared" si="237"/>
        <v>0.2</v>
      </c>
      <c r="AE1590" s="318">
        <v>200000.0</v>
      </c>
      <c r="AF1590" s="312">
        <f t="shared" si="238"/>
        <v>0.6868658824</v>
      </c>
      <c r="AG1590" s="314"/>
      <c r="AH1590" s="314"/>
      <c r="AI1590" s="315" t="s">
        <v>3289</v>
      </c>
      <c r="AJ1590" s="257"/>
    </row>
    <row r="1591" ht="15.75" customHeight="1">
      <c r="A1591" s="311" t="s">
        <v>4791</v>
      </c>
      <c r="B1591" s="277">
        <f t="shared" si="152"/>
        <v>6.420666</v>
      </c>
      <c r="C1591" s="69">
        <f t="shared" si="234"/>
        <v>0.371136763</v>
      </c>
      <c r="D1591" s="250">
        <f t="shared" si="3"/>
        <v>0.371136763</v>
      </c>
      <c r="E1591" s="111">
        <v>17.3</v>
      </c>
      <c r="F1591" s="111">
        <f t="shared" si="213"/>
        <v>6.420666</v>
      </c>
      <c r="G1591" s="48">
        <f t="shared" si="5"/>
        <v>1</v>
      </c>
      <c r="H1591" s="111">
        <f t="shared" si="6"/>
        <v>0</v>
      </c>
      <c r="I1591" s="312">
        <f t="shared" si="235"/>
        <v>0</v>
      </c>
      <c r="J1591" s="49">
        <f t="shared" si="236"/>
        <v>6420666</v>
      </c>
      <c r="K1591" s="47">
        <v>2019.0</v>
      </c>
      <c r="L1591" s="254" t="s">
        <v>20</v>
      </c>
      <c r="M1591" s="47"/>
      <c r="N1591" s="47"/>
      <c r="O1591" s="47"/>
      <c r="P1591" s="47">
        <v>75.0</v>
      </c>
      <c r="Q1591" s="47">
        <v>64.0</v>
      </c>
      <c r="R1591" s="47">
        <f t="shared" si="158"/>
        <v>69.5</v>
      </c>
      <c r="S1591" s="47">
        <v>83.0</v>
      </c>
      <c r="T1591" s="47">
        <v>71.0</v>
      </c>
      <c r="U1591" s="47">
        <f t="shared" si="159"/>
        <v>12</v>
      </c>
      <c r="V1591" s="47">
        <f t="shared" si="160"/>
        <v>77</v>
      </c>
      <c r="W1591" s="47">
        <f t="shared" si="161"/>
        <v>-7.5</v>
      </c>
      <c r="X1591" s="270" t="s">
        <v>1547</v>
      </c>
      <c r="Y1591" s="313" t="s">
        <v>4792</v>
      </c>
      <c r="Z1591" s="313" t="s">
        <v>1529</v>
      </c>
      <c r="AA1591" s="111">
        <f t="shared" si="80"/>
        <v>0.088065</v>
      </c>
      <c r="AB1591" s="49">
        <v>88065.0</v>
      </c>
      <c r="AC1591" s="266">
        <v>6420666.0</v>
      </c>
      <c r="AD1591" s="111">
        <f t="shared" si="237"/>
        <v>0</v>
      </c>
      <c r="AE1591" s="49">
        <v>0.0</v>
      </c>
      <c r="AF1591" s="312">
        <f t="shared" si="238"/>
        <v>0.005090462428</v>
      </c>
      <c r="AG1591" s="314"/>
      <c r="AH1591" s="314"/>
      <c r="AI1591" s="313" t="s">
        <v>1530</v>
      </c>
      <c r="AJ1591" s="257"/>
    </row>
    <row r="1592" ht="15.75" customHeight="1">
      <c r="A1592" s="311" t="s">
        <v>2416</v>
      </c>
      <c r="B1592" s="277">
        <f t="shared" si="152"/>
        <v>75.058715</v>
      </c>
      <c r="C1592" s="69">
        <f t="shared" si="234"/>
        <v>4.169928611</v>
      </c>
      <c r="D1592" s="250">
        <f t="shared" si="3"/>
        <v>4.169928611</v>
      </c>
      <c r="E1592" s="111">
        <v>18.0</v>
      </c>
      <c r="F1592" s="111">
        <f t="shared" si="213"/>
        <v>42.004346</v>
      </c>
      <c r="G1592" s="48">
        <f t="shared" si="5"/>
        <v>0.5596198389</v>
      </c>
      <c r="H1592" s="111">
        <f t="shared" si="6"/>
        <v>33.054369</v>
      </c>
      <c r="I1592" s="312">
        <f t="shared" si="235"/>
        <v>0.4403801611</v>
      </c>
      <c r="J1592" s="49">
        <f t="shared" si="236"/>
        <v>75058715</v>
      </c>
      <c r="K1592" s="47">
        <v>2019.0</v>
      </c>
      <c r="L1592" s="254" t="s">
        <v>20</v>
      </c>
      <c r="M1592" s="47"/>
      <c r="N1592" s="47"/>
      <c r="O1592" s="47"/>
      <c r="P1592" s="47">
        <v>62.0</v>
      </c>
      <c r="Q1592" s="47">
        <v>50.0</v>
      </c>
      <c r="R1592" s="47">
        <f t="shared" si="158"/>
        <v>56</v>
      </c>
      <c r="S1592" s="47">
        <v>73.0</v>
      </c>
      <c r="T1592" s="47">
        <v>51.0</v>
      </c>
      <c r="U1592" s="47">
        <f t="shared" si="159"/>
        <v>22</v>
      </c>
      <c r="V1592" s="47">
        <f t="shared" si="160"/>
        <v>62</v>
      </c>
      <c r="W1592" s="47">
        <f t="shared" si="161"/>
        <v>-6</v>
      </c>
      <c r="X1592" s="270" t="s">
        <v>1601</v>
      </c>
      <c r="Y1592" s="313" t="s">
        <v>2417</v>
      </c>
      <c r="Z1592" s="313" t="s">
        <v>1534</v>
      </c>
      <c r="AA1592" s="111">
        <f t="shared" si="80"/>
        <v>11.251263</v>
      </c>
      <c r="AB1592" s="49">
        <v>1.1251263E7</v>
      </c>
      <c r="AC1592" s="49">
        <v>4.2004346E7</v>
      </c>
      <c r="AD1592" s="111">
        <f t="shared" si="237"/>
        <v>33.054369</v>
      </c>
      <c r="AE1592" s="49">
        <v>3.3054369E7</v>
      </c>
      <c r="AF1592" s="312">
        <f t="shared" si="238"/>
        <v>0.6250701667</v>
      </c>
      <c r="AG1592" s="314"/>
      <c r="AH1592" s="314"/>
      <c r="AI1592" s="315" t="s">
        <v>2418</v>
      </c>
      <c r="AJ1592" s="257"/>
    </row>
    <row r="1593" ht="15.75" customHeight="1">
      <c r="A1593" s="316" t="s">
        <v>4683</v>
      </c>
      <c r="B1593" s="277">
        <f t="shared" si="152"/>
        <v>10.093124</v>
      </c>
      <c r="C1593" s="69">
        <f t="shared" si="234"/>
        <v>0.5607291111</v>
      </c>
      <c r="D1593" s="250">
        <f t="shared" si="3"/>
        <v>0.5607291111</v>
      </c>
      <c r="E1593" s="111">
        <v>18.0</v>
      </c>
      <c r="F1593" s="111">
        <f t="shared" si="213"/>
        <v>9.198356</v>
      </c>
      <c r="G1593" s="48">
        <f t="shared" si="5"/>
        <v>0.9113487558</v>
      </c>
      <c r="H1593" s="111">
        <f t="shared" si="6"/>
        <v>0.894768</v>
      </c>
      <c r="I1593" s="312">
        <f t="shared" si="235"/>
        <v>0.08865124415</v>
      </c>
      <c r="J1593" s="49">
        <f t="shared" si="236"/>
        <v>10093124</v>
      </c>
      <c r="K1593" s="47">
        <v>2019.0</v>
      </c>
      <c r="L1593" s="254" t="s">
        <v>20</v>
      </c>
      <c r="M1593" s="47"/>
      <c r="N1593" s="47"/>
      <c r="O1593" s="47"/>
      <c r="P1593" s="47">
        <v>49.0</v>
      </c>
      <c r="Q1593" s="267">
        <v>51.0</v>
      </c>
      <c r="R1593" s="47">
        <f t="shared" si="158"/>
        <v>50</v>
      </c>
      <c r="S1593" s="47">
        <v>74.0</v>
      </c>
      <c r="T1593" s="47">
        <v>65.0</v>
      </c>
      <c r="U1593" s="47">
        <f t="shared" si="159"/>
        <v>9</v>
      </c>
      <c r="V1593" s="47">
        <f t="shared" si="160"/>
        <v>69.5</v>
      </c>
      <c r="W1593" s="47">
        <f t="shared" si="161"/>
        <v>-19.5</v>
      </c>
      <c r="X1593" s="294" t="s">
        <v>1558</v>
      </c>
      <c r="Y1593" s="317" t="s">
        <v>1558</v>
      </c>
      <c r="Z1593" s="313" t="s">
        <v>1534</v>
      </c>
      <c r="AA1593" s="111">
        <f t="shared" si="80"/>
        <v>3.462308</v>
      </c>
      <c r="AB1593" s="318">
        <v>3462308.0</v>
      </c>
      <c r="AC1593" s="49">
        <v>9198356.0</v>
      </c>
      <c r="AD1593" s="111">
        <f t="shared" si="237"/>
        <v>0.894768</v>
      </c>
      <c r="AE1593" s="318">
        <v>894768.0</v>
      </c>
      <c r="AF1593" s="312">
        <f t="shared" si="238"/>
        <v>0.1923504444</v>
      </c>
      <c r="AG1593" s="314"/>
      <c r="AH1593" s="314"/>
      <c r="AI1593" s="313" t="s">
        <v>1530</v>
      </c>
      <c r="AJ1593" s="257"/>
    </row>
    <row r="1594" ht="15.75" customHeight="1">
      <c r="A1594" s="311" t="s">
        <v>1421</v>
      </c>
      <c r="B1594" s="277">
        <f t="shared" si="152"/>
        <v>246.908596</v>
      </c>
      <c r="C1594" s="69">
        <f t="shared" si="234"/>
        <v>12.3454298</v>
      </c>
      <c r="D1594" s="250">
        <f t="shared" si="3"/>
        <v>12.3454298</v>
      </c>
      <c r="E1594" s="111">
        <v>20.0</v>
      </c>
      <c r="F1594" s="111">
        <f t="shared" si="213"/>
        <v>111.035005</v>
      </c>
      <c r="G1594" s="48">
        <f t="shared" si="5"/>
        <v>0.449700848</v>
      </c>
      <c r="H1594" s="111">
        <f t="shared" si="6"/>
        <v>135.873591</v>
      </c>
      <c r="I1594" s="312">
        <f t="shared" si="235"/>
        <v>0.550299152</v>
      </c>
      <c r="J1594" s="49">
        <f t="shared" si="236"/>
        <v>246908596</v>
      </c>
      <c r="K1594" s="47">
        <v>2019.0</v>
      </c>
      <c r="L1594" s="254" t="s">
        <v>20</v>
      </c>
      <c r="M1594" s="47"/>
      <c r="N1594" s="47"/>
      <c r="O1594" s="47"/>
      <c r="P1594" s="47">
        <v>37.0</v>
      </c>
      <c r="Q1594" s="47">
        <v>42.0</v>
      </c>
      <c r="R1594" s="47">
        <f t="shared" si="158"/>
        <v>39.5</v>
      </c>
      <c r="S1594" s="47">
        <v>73.0</v>
      </c>
      <c r="T1594" s="47">
        <v>68.0</v>
      </c>
      <c r="U1594" s="47">
        <f t="shared" si="159"/>
        <v>5</v>
      </c>
      <c r="V1594" s="47">
        <f t="shared" si="160"/>
        <v>70.5</v>
      </c>
      <c r="W1594" s="47">
        <f t="shared" si="161"/>
        <v>-31</v>
      </c>
      <c r="X1594" s="270" t="s">
        <v>1547</v>
      </c>
      <c r="Y1594" s="313" t="s">
        <v>1711</v>
      </c>
      <c r="Z1594" s="313" t="s">
        <v>1550</v>
      </c>
      <c r="AA1594" s="111">
        <f t="shared" si="80"/>
        <v>40.32892</v>
      </c>
      <c r="AB1594" s="49">
        <v>4.032892E7</v>
      </c>
      <c r="AC1594" s="49">
        <v>1.11035005E8</v>
      </c>
      <c r="AD1594" s="111">
        <f t="shared" si="237"/>
        <v>135.873591</v>
      </c>
      <c r="AE1594" s="49">
        <v>1.35873591E8</v>
      </c>
      <c r="AF1594" s="312">
        <f t="shared" si="238"/>
        <v>2.016446</v>
      </c>
      <c r="AG1594" s="314"/>
      <c r="AH1594" s="314"/>
      <c r="AI1594" s="317" t="s">
        <v>1712</v>
      </c>
      <c r="AJ1594" s="257"/>
    </row>
    <row r="1595" ht="15.75" customHeight="1">
      <c r="A1595" s="311" t="s">
        <v>1492</v>
      </c>
      <c r="B1595" s="277">
        <f t="shared" si="152"/>
        <v>216.581515</v>
      </c>
      <c r="C1595" s="69">
        <f t="shared" si="234"/>
        <v>10.82907575</v>
      </c>
      <c r="D1595" s="250">
        <f t="shared" si="3"/>
        <v>10.82907575</v>
      </c>
      <c r="E1595" s="111">
        <v>20.0</v>
      </c>
      <c r="F1595" s="111">
        <f t="shared" si="213"/>
        <v>152.381515</v>
      </c>
      <c r="G1595" s="48">
        <f t="shared" si="5"/>
        <v>0.7035758107</v>
      </c>
      <c r="H1595" s="111">
        <f t="shared" si="6"/>
        <v>64.2</v>
      </c>
      <c r="I1595" s="312">
        <f t="shared" si="235"/>
        <v>0.2964241893</v>
      </c>
      <c r="J1595" s="49">
        <f t="shared" si="236"/>
        <v>216581515</v>
      </c>
      <c r="K1595" s="47">
        <v>2019.0</v>
      </c>
      <c r="L1595" s="254" t="s">
        <v>20</v>
      </c>
      <c r="M1595" s="47"/>
      <c r="N1595" s="47"/>
      <c r="O1595" s="47"/>
      <c r="P1595" s="47">
        <v>94.0</v>
      </c>
      <c r="Q1595" s="47">
        <v>81.0</v>
      </c>
      <c r="R1595" s="47">
        <f t="shared" si="158"/>
        <v>87.5</v>
      </c>
      <c r="S1595" s="47">
        <v>68.0</v>
      </c>
      <c r="T1595" s="47">
        <v>67.0</v>
      </c>
      <c r="U1595" s="47">
        <f t="shared" si="159"/>
        <v>1</v>
      </c>
      <c r="V1595" s="47">
        <f t="shared" si="160"/>
        <v>67.5</v>
      </c>
      <c r="W1595" s="47">
        <f t="shared" si="161"/>
        <v>20</v>
      </c>
      <c r="X1595" s="270" t="s">
        <v>1425</v>
      </c>
      <c r="Y1595" s="313" t="s">
        <v>1746</v>
      </c>
      <c r="Z1595" s="313" t="s">
        <v>1540</v>
      </c>
      <c r="AA1595" s="111">
        <f t="shared" si="80"/>
        <v>71.117625</v>
      </c>
      <c r="AB1595" s="49">
        <v>7.1117625E7</v>
      </c>
      <c r="AC1595" s="49">
        <v>1.52381515E8</v>
      </c>
      <c r="AD1595" s="111">
        <f t="shared" si="237"/>
        <v>64.2</v>
      </c>
      <c r="AE1595" s="49">
        <v>6.42E7</v>
      </c>
      <c r="AF1595" s="312">
        <f t="shared" si="238"/>
        <v>3.55588125</v>
      </c>
      <c r="AG1595" s="314"/>
      <c r="AH1595" s="314"/>
      <c r="AI1595" s="317" t="s">
        <v>1747</v>
      </c>
      <c r="AJ1595" s="257"/>
    </row>
    <row r="1596" ht="15.75" customHeight="1">
      <c r="A1596" s="316" t="s">
        <v>1906</v>
      </c>
      <c r="B1596" s="277">
        <f t="shared" si="152"/>
        <v>150.525146</v>
      </c>
      <c r="C1596" s="69">
        <f t="shared" si="234"/>
        <v>7.5262573</v>
      </c>
      <c r="D1596" s="250">
        <f t="shared" si="3"/>
        <v>7.5262573</v>
      </c>
      <c r="E1596" s="111">
        <v>20.0</v>
      </c>
      <c r="F1596" s="111">
        <f t="shared" si="213"/>
        <v>104.925146</v>
      </c>
      <c r="G1596" s="48">
        <f t="shared" si="5"/>
        <v>0.6970605828</v>
      </c>
      <c r="H1596" s="111">
        <f t="shared" si="6"/>
        <v>45.6</v>
      </c>
      <c r="I1596" s="312">
        <f t="shared" si="235"/>
        <v>0.3029394172</v>
      </c>
      <c r="J1596" s="49">
        <f t="shared" si="236"/>
        <v>150525146</v>
      </c>
      <c r="K1596" s="47">
        <v>2019.0</v>
      </c>
      <c r="L1596" s="254" t="s">
        <v>20</v>
      </c>
      <c r="M1596" s="47"/>
      <c r="N1596" s="47"/>
      <c r="O1596" s="47"/>
      <c r="P1596" s="47">
        <v>88.0</v>
      </c>
      <c r="Q1596" s="47">
        <v>79.0</v>
      </c>
      <c r="R1596" s="47">
        <f t="shared" si="158"/>
        <v>83.5</v>
      </c>
      <c r="S1596" s="47">
        <v>65.0</v>
      </c>
      <c r="T1596" s="47">
        <v>60.0</v>
      </c>
      <c r="U1596" s="47">
        <f t="shared" si="159"/>
        <v>5</v>
      </c>
      <c r="V1596" s="47">
        <f t="shared" si="160"/>
        <v>62.5</v>
      </c>
      <c r="W1596" s="47">
        <f t="shared" si="161"/>
        <v>21</v>
      </c>
      <c r="X1596" s="320" t="s">
        <v>1558</v>
      </c>
      <c r="Y1596" s="321" t="s">
        <v>1558</v>
      </c>
      <c r="Z1596" s="313" t="s">
        <v>1540</v>
      </c>
      <c r="AA1596" s="111">
        <f t="shared" si="80"/>
        <v>33.181361</v>
      </c>
      <c r="AB1596" s="318">
        <v>3.3181361E7</v>
      </c>
      <c r="AC1596" s="49">
        <v>1.04925146E8</v>
      </c>
      <c r="AD1596" s="111">
        <f t="shared" si="237"/>
        <v>45.6</v>
      </c>
      <c r="AE1596" s="318">
        <v>4.56E7</v>
      </c>
      <c r="AF1596" s="312">
        <f t="shared" si="238"/>
        <v>1.65906805</v>
      </c>
      <c r="AG1596" s="314"/>
      <c r="AH1596" s="314"/>
      <c r="AI1596" s="315" t="s">
        <v>1907</v>
      </c>
      <c r="AJ1596" s="257"/>
    </row>
    <row r="1597" ht="15.75" customHeight="1">
      <c r="A1597" s="316" t="s">
        <v>2136</v>
      </c>
      <c r="B1597" s="277">
        <f t="shared" si="152"/>
        <v>110.88307</v>
      </c>
      <c r="C1597" s="69">
        <f t="shared" si="234"/>
        <v>5.5441535</v>
      </c>
      <c r="D1597" s="250">
        <f t="shared" si="3"/>
        <v>5.5441535</v>
      </c>
      <c r="E1597" s="111">
        <v>20.0</v>
      </c>
      <c r="F1597" s="111">
        <f t="shared" si="213"/>
        <v>83.08307</v>
      </c>
      <c r="G1597" s="48">
        <f t="shared" si="5"/>
        <v>0.749285441</v>
      </c>
      <c r="H1597" s="111">
        <f t="shared" si="6"/>
        <v>27.8</v>
      </c>
      <c r="I1597" s="312">
        <f t="shared" si="235"/>
        <v>0.250714559</v>
      </c>
      <c r="J1597" s="49">
        <f t="shared" si="236"/>
        <v>110883070</v>
      </c>
      <c r="K1597" s="47">
        <v>2019.0</v>
      </c>
      <c r="L1597" s="254" t="s">
        <v>20</v>
      </c>
      <c r="M1597" s="47"/>
      <c r="N1597" s="47"/>
      <c r="O1597" s="47"/>
      <c r="P1597" s="47">
        <v>80.0</v>
      </c>
      <c r="Q1597" s="47">
        <v>60.0</v>
      </c>
      <c r="R1597" s="47">
        <f t="shared" si="158"/>
        <v>70</v>
      </c>
      <c r="S1597" s="47">
        <v>86.0</v>
      </c>
      <c r="T1597" s="47">
        <v>61.0</v>
      </c>
      <c r="U1597" s="47">
        <f t="shared" si="159"/>
        <v>25</v>
      </c>
      <c r="V1597" s="47">
        <f t="shared" si="160"/>
        <v>73.5</v>
      </c>
      <c r="W1597" s="47">
        <f t="shared" si="161"/>
        <v>-3.5</v>
      </c>
      <c r="X1597" s="294" t="s">
        <v>1558</v>
      </c>
      <c r="Y1597" s="317" t="s">
        <v>1558</v>
      </c>
      <c r="Z1597" s="313" t="s">
        <v>1540</v>
      </c>
      <c r="AA1597" s="111">
        <f t="shared" si="80"/>
        <v>21.402605</v>
      </c>
      <c r="AB1597" s="318">
        <v>2.1402605E7</v>
      </c>
      <c r="AC1597" s="49">
        <v>8.308307E7</v>
      </c>
      <c r="AD1597" s="111">
        <f t="shared" si="237"/>
        <v>27.8</v>
      </c>
      <c r="AE1597" s="318">
        <v>2.78E7</v>
      </c>
      <c r="AF1597" s="312">
        <f t="shared" si="238"/>
        <v>1.07013025</v>
      </c>
      <c r="AG1597" s="314"/>
      <c r="AH1597" s="314"/>
      <c r="AI1597" s="315" t="s">
        <v>2137</v>
      </c>
      <c r="AJ1597" s="257"/>
    </row>
    <row r="1598" ht="15.75" customHeight="1">
      <c r="A1598" s="311" t="s">
        <v>2584</v>
      </c>
      <c r="B1598" s="277">
        <f t="shared" si="152"/>
        <v>73.22721</v>
      </c>
      <c r="C1598" s="69">
        <f t="shared" si="234"/>
        <v>3.6613605</v>
      </c>
      <c r="D1598" s="250">
        <f t="shared" si="3"/>
        <v>3.6613605</v>
      </c>
      <c r="E1598" s="111">
        <v>20.0</v>
      </c>
      <c r="F1598" s="111">
        <f t="shared" si="213"/>
        <v>72.090992</v>
      </c>
      <c r="G1598" s="48">
        <f t="shared" si="5"/>
        <v>0.9844836639</v>
      </c>
      <c r="H1598" s="111">
        <f t="shared" si="6"/>
        <v>1.136218</v>
      </c>
      <c r="I1598" s="312">
        <f t="shared" si="235"/>
        <v>0.01551633607</v>
      </c>
      <c r="J1598" s="49">
        <f t="shared" si="236"/>
        <v>73227210</v>
      </c>
      <c r="K1598" s="47">
        <v>2019.0</v>
      </c>
      <c r="L1598" s="254" t="s">
        <v>20</v>
      </c>
      <c r="M1598" s="47"/>
      <c r="N1598" s="47"/>
      <c r="O1598" s="47"/>
      <c r="P1598" s="47">
        <v>13.0</v>
      </c>
      <c r="Q1598" s="47">
        <v>39.0</v>
      </c>
      <c r="R1598" s="47">
        <f t="shared" si="158"/>
        <v>26</v>
      </c>
      <c r="S1598" s="47">
        <v>24.0</v>
      </c>
      <c r="T1598" s="47">
        <v>37.0</v>
      </c>
      <c r="U1598" s="47">
        <f t="shared" si="159"/>
        <v>-13</v>
      </c>
      <c r="V1598" s="47">
        <f t="shared" si="160"/>
        <v>30.5</v>
      </c>
      <c r="W1598" s="47">
        <f t="shared" si="161"/>
        <v>-4.5</v>
      </c>
      <c r="X1598" s="320" t="s">
        <v>1558</v>
      </c>
      <c r="Y1598" s="321" t="s">
        <v>1558</v>
      </c>
      <c r="Z1598" s="313" t="s">
        <v>1540</v>
      </c>
      <c r="AA1598" s="111">
        <f t="shared" si="80"/>
        <v>27.062332</v>
      </c>
      <c r="AB1598" s="49">
        <v>2.7062332E7</v>
      </c>
      <c r="AC1598" s="49">
        <v>7.2090992E7</v>
      </c>
      <c r="AD1598" s="111">
        <f t="shared" si="237"/>
        <v>1.136218</v>
      </c>
      <c r="AE1598" s="49">
        <v>1136218.0</v>
      </c>
      <c r="AF1598" s="312">
        <f t="shared" si="238"/>
        <v>1.3531166</v>
      </c>
      <c r="AG1598" s="314"/>
      <c r="AH1598" s="314"/>
      <c r="AI1598" s="315" t="s">
        <v>2585</v>
      </c>
      <c r="AJ1598" s="257"/>
    </row>
    <row r="1599" ht="15.75" customHeight="1">
      <c r="A1599" s="311" t="s">
        <v>2643</v>
      </c>
      <c r="B1599" s="277">
        <f t="shared" si="152"/>
        <v>70.256719</v>
      </c>
      <c r="C1599" s="69">
        <f t="shared" si="234"/>
        <v>3.51283595</v>
      </c>
      <c r="D1599" s="250">
        <f t="shared" si="3"/>
        <v>3.51283595</v>
      </c>
      <c r="E1599" s="111">
        <v>20.0</v>
      </c>
      <c r="F1599" s="111">
        <f t="shared" si="213"/>
        <v>54.584109</v>
      </c>
      <c r="G1599" s="48">
        <f t="shared" si="5"/>
        <v>0.7769236847</v>
      </c>
      <c r="H1599" s="111">
        <f t="shared" si="6"/>
        <v>15.67261</v>
      </c>
      <c r="I1599" s="312">
        <f t="shared" si="235"/>
        <v>0.2230763153</v>
      </c>
      <c r="J1599" s="49">
        <f t="shared" si="236"/>
        <v>70256719</v>
      </c>
      <c r="K1599" s="47">
        <v>2019.0</v>
      </c>
      <c r="L1599" s="254" t="s">
        <v>20</v>
      </c>
      <c r="M1599" s="47"/>
      <c r="N1599" s="47"/>
      <c r="O1599" s="47"/>
      <c r="P1599" s="47">
        <v>45.0</v>
      </c>
      <c r="Q1599" s="47">
        <v>49.0</v>
      </c>
      <c r="R1599" s="47">
        <f t="shared" si="158"/>
        <v>47</v>
      </c>
      <c r="S1599" s="47">
        <v>32.0</v>
      </c>
      <c r="T1599" s="47">
        <v>27.0</v>
      </c>
      <c r="U1599" s="47">
        <f t="shared" si="159"/>
        <v>5</v>
      </c>
      <c r="V1599" s="47">
        <f t="shared" si="160"/>
        <v>29.5</v>
      </c>
      <c r="W1599" s="47">
        <f t="shared" si="161"/>
        <v>17.5</v>
      </c>
      <c r="X1599" s="270" t="s">
        <v>2473</v>
      </c>
      <c r="Y1599" s="313" t="s">
        <v>2644</v>
      </c>
      <c r="Z1599" s="257" t="s">
        <v>1567</v>
      </c>
      <c r="AA1599" s="111">
        <f t="shared" si="80"/>
        <v>18.232087</v>
      </c>
      <c r="AB1599" s="49">
        <v>1.8232087E7</v>
      </c>
      <c r="AC1599" s="49">
        <v>5.4584109E7</v>
      </c>
      <c r="AD1599" s="111">
        <f t="shared" si="237"/>
        <v>15.67261</v>
      </c>
      <c r="AE1599" s="49">
        <v>1.567261E7</v>
      </c>
      <c r="AF1599" s="312">
        <f t="shared" si="238"/>
        <v>0.91160435</v>
      </c>
      <c r="AG1599" s="314"/>
      <c r="AH1599" s="314"/>
      <c r="AI1599" s="317" t="s">
        <v>2645</v>
      </c>
      <c r="AJ1599" s="257"/>
    </row>
    <row r="1600" ht="15.75" customHeight="1">
      <c r="A1600" s="316" t="s">
        <v>4782</v>
      </c>
      <c r="B1600" s="277">
        <f t="shared" si="152"/>
        <v>7.776413</v>
      </c>
      <c r="C1600" s="69">
        <f t="shared" si="234"/>
        <v>0.38882065</v>
      </c>
      <c r="D1600" s="250">
        <f t="shared" si="3"/>
        <v>0.38882065</v>
      </c>
      <c r="E1600" s="111">
        <v>20.0</v>
      </c>
      <c r="F1600" s="111">
        <f t="shared" si="213"/>
        <v>4.535154</v>
      </c>
      <c r="G1600" s="48">
        <f t="shared" si="5"/>
        <v>0.5831935624</v>
      </c>
      <c r="H1600" s="111">
        <f t="shared" si="6"/>
        <v>3.241259</v>
      </c>
      <c r="I1600" s="312">
        <f t="shared" si="235"/>
        <v>0.4168064376</v>
      </c>
      <c r="J1600" s="49">
        <f t="shared" si="236"/>
        <v>7776413</v>
      </c>
      <c r="K1600" s="47">
        <v>2019.0</v>
      </c>
      <c r="L1600" s="254" t="s">
        <v>20</v>
      </c>
      <c r="M1600" s="47"/>
      <c r="N1600" s="47"/>
      <c r="O1600" s="47"/>
      <c r="P1600" s="47">
        <v>51.0</v>
      </c>
      <c r="Q1600" s="267">
        <v>48.0</v>
      </c>
      <c r="R1600" s="47">
        <f t="shared" si="158"/>
        <v>49.5</v>
      </c>
      <c r="S1600" s="47">
        <v>75.0</v>
      </c>
      <c r="T1600" s="47">
        <v>52.0</v>
      </c>
      <c r="U1600" s="47">
        <f t="shared" si="159"/>
        <v>23</v>
      </c>
      <c r="V1600" s="47">
        <f t="shared" si="160"/>
        <v>63.5</v>
      </c>
      <c r="W1600" s="47">
        <f t="shared" si="161"/>
        <v>-14</v>
      </c>
      <c r="X1600" s="294" t="s">
        <v>1547</v>
      </c>
      <c r="Y1600" s="317" t="s">
        <v>1547</v>
      </c>
      <c r="Z1600" s="313" t="s">
        <v>1529</v>
      </c>
      <c r="AA1600" s="111">
        <f t="shared" si="80"/>
        <v>2.200537</v>
      </c>
      <c r="AB1600" s="318">
        <v>2200537.0</v>
      </c>
      <c r="AC1600" s="49">
        <v>4535154.0</v>
      </c>
      <c r="AD1600" s="111">
        <f t="shared" si="237"/>
        <v>3.241259</v>
      </c>
      <c r="AE1600" s="318">
        <v>3241259.0</v>
      </c>
      <c r="AF1600" s="312">
        <f t="shared" si="238"/>
        <v>0.11002685</v>
      </c>
      <c r="AG1600" s="314"/>
      <c r="AH1600" s="314"/>
      <c r="AI1600" s="315" t="s">
        <v>4783</v>
      </c>
      <c r="AJ1600" s="257"/>
    </row>
    <row r="1601" ht="15.75" customHeight="1">
      <c r="A1601" s="316" t="s">
        <v>2311</v>
      </c>
      <c r="B1601" s="277">
        <f t="shared" si="152"/>
        <v>95.017038</v>
      </c>
      <c r="C1601" s="69">
        <f t="shared" si="234"/>
        <v>4.524620857</v>
      </c>
      <c r="D1601" s="250">
        <f t="shared" si="3"/>
        <v>4.524620857</v>
      </c>
      <c r="E1601" s="111">
        <v>21.0</v>
      </c>
      <c r="F1601" s="111">
        <f t="shared" si="213"/>
        <v>35.417038</v>
      </c>
      <c r="G1601" s="48">
        <f t="shared" si="5"/>
        <v>0.3727440756</v>
      </c>
      <c r="H1601" s="111">
        <f t="shared" si="6"/>
        <v>59.6</v>
      </c>
      <c r="I1601" s="312">
        <f t="shared" si="235"/>
        <v>0.6272559244</v>
      </c>
      <c r="J1601" s="49">
        <f t="shared" si="236"/>
        <v>95017038</v>
      </c>
      <c r="K1601" s="47">
        <v>2019.0</v>
      </c>
      <c r="L1601" s="254" t="s">
        <v>20</v>
      </c>
      <c r="M1601" s="47"/>
      <c r="N1601" s="47"/>
      <c r="O1601" s="47"/>
      <c r="P1601" s="47">
        <v>14.0</v>
      </c>
      <c r="Q1601" s="267">
        <v>35.0</v>
      </c>
      <c r="R1601" s="47">
        <f t="shared" si="158"/>
        <v>24.5</v>
      </c>
      <c r="S1601" s="47">
        <v>45.0</v>
      </c>
      <c r="T1601" s="47">
        <v>35.0</v>
      </c>
      <c r="U1601" s="47">
        <f t="shared" si="159"/>
        <v>10</v>
      </c>
      <c r="V1601" s="47">
        <f t="shared" si="160"/>
        <v>40</v>
      </c>
      <c r="W1601" s="47">
        <f t="shared" si="161"/>
        <v>-15.5</v>
      </c>
      <c r="X1601" s="294" t="s">
        <v>1558</v>
      </c>
      <c r="Y1601" s="317" t="s">
        <v>1558</v>
      </c>
      <c r="Z1601" s="257" t="s">
        <v>1567</v>
      </c>
      <c r="AA1601" s="111">
        <f t="shared" si="80"/>
        <v>13.007709</v>
      </c>
      <c r="AB1601" s="318">
        <v>1.3007709E7</v>
      </c>
      <c r="AC1601" s="49">
        <v>3.5417038E7</v>
      </c>
      <c r="AD1601" s="111">
        <f t="shared" si="237"/>
        <v>59.6</v>
      </c>
      <c r="AE1601" s="318">
        <v>5.96E7</v>
      </c>
      <c r="AF1601" s="312">
        <f t="shared" si="238"/>
        <v>0.6194147143</v>
      </c>
      <c r="AG1601" s="314"/>
      <c r="AH1601" s="314"/>
      <c r="AI1601" s="315" t="s">
        <v>2312</v>
      </c>
      <c r="AJ1601" s="257"/>
    </row>
    <row r="1602" ht="15.75" customHeight="1">
      <c r="A1602" s="316" t="s">
        <v>2839</v>
      </c>
      <c r="B1602" s="277">
        <f t="shared" si="152"/>
        <v>66.16551</v>
      </c>
      <c r="C1602" s="69">
        <f t="shared" si="234"/>
        <v>3.150738571</v>
      </c>
      <c r="D1602" s="250">
        <f t="shared" si="3"/>
        <v>3.150738571</v>
      </c>
      <c r="E1602" s="111">
        <v>21.0</v>
      </c>
      <c r="F1602" s="111">
        <f t="shared" si="213"/>
        <v>3.640355</v>
      </c>
      <c r="G1602" s="48">
        <f t="shared" si="5"/>
        <v>0.05501892149</v>
      </c>
      <c r="H1602" s="111">
        <f t="shared" si="6"/>
        <v>62.525155</v>
      </c>
      <c r="I1602" s="312">
        <f t="shared" si="235"/>
        <v>0.9449810785</v>
      </c>
      <c r="J1602" s="49">
        <f t="shared" si="236"/>
        <v>66165510</v>
      </c>
      <c r="K1602" s="47">
        <v>2019.0</v>
      </c>
      <c r="L1602" s="254" t="s">
        <v>20</v>
      </c>
      <c r="M1602" s="47"/>
      <c r="N1602" s="47"/>
      <c r="O1602" s="47"/>
      <c r="P1602" s="47">
        <v>73.0</v>
      </c>
      <c r="Q1602" s="47" t="s">
        <v>1530</v>
      </c>
      <c r="R1602" s="47" t="s">
        <v>1530</v>
      </c>
      <c r="S1602" s="47">
        <v>80.0</v>
      </c>
      <c r="T1602" s="47" t="s">
        <v>1530</v>
      </c>
      <c r="U1602" s="47" t="s">
        <v>1530</v>
      </c>
      <c r="V1602" s="47" t="s">
        <v>1530</v>
      </c>
      <c r="W1602" s="47" t="s">
        <v>1530</v>
      </c>
      <c r="X1602" s="294" t="s">
        <v>1537</v>
      </c>
      <c r="Y1602" s="317" t="s">
        <v>1537</v>
      </c>
      <c r="Z1602" s="313" t="s">
        <v>1540</v>
      </c>
      <c r="AA1602" s="111">
        <f t="shared" si="80"/>
        <v>21</v>
      </c>
      <c r="AB1602" s="318">
        <v>2.1E7</v>
      </c>
      <c r="AC1602" s="49">
        <v>3640355.0</v>
      </c>
      <c r="AD1602" s="111">
        <f t="shared" si="237"/>
        <v>62.525155</v>
      </c>
      <c r="AE1602" s="318">
        <v>6.2525155E7</v>
      </c>
      <c r="AF1602" s="312">
        <f t="shared" si="238"/>
        <v>1</v>
      </c>
      <c r="AG1602" s="314"/>
      <c r="AH1602" s="314"/>
      <c r="AI1602" s="315" t="s">
        <v>2840</v>
      </c>
      <c r="AJ1602" s="257"/>
    </row>
    <row r="1603" ht="15.75" customHeight="1">
      <c r="A1603" s="322" t="s">
        <v>3575</v>
      </c>
      <c r="B1603" s="277">
        <f t="shared" si="152"/>
        <v>41.802775</v>
      </c>
      <c r="C1603" s="69">
        <f t="shared" si="234"/>
        <v>1.990608333</v>
      </c>
      <c r="D1603" s="250">
        <f t="shared" si="3"/>
        <v>1.990608333</v>
      </c>
      <c r="E1603" s="111">
        <v>21.0</v>
      </c>
      <c r="F1603" s="111">
        <f t="shared" si="213"/>
        <v>24.502775</v>
      </c>
      <c r="G1603" s="48">
        <f t="shared" si="5"/>
        <v>0.5861518763</v>
      </c>
      <c r="H1603" s="111">
        <f t="shared" si="6"/>
        <v>17.3</v>
      </c>
      <c r="I1603" s="312">
        <f t="shared" si="235"/>
        <v>0.4138481237</v>
      </c>
      <c r="J1603" s="49">
        <f t="shared" si="236"/>
        <v>41802775</v>
      </c>
      <c r="K1603" s="47">
        <v>2019.0</v>
      </c>
      <c r="L1603" s="254" t="s">
        <v>20</v>
      </c>
      <c r="M1603" s="47"/>
      <c r="N1603" s="47"/>
      <c r="O1603" s="47"/>
      <c r="P1603" s="47">
        <v>59.0</v>
      </c>
      <c r="Q1603" s="47">
        <v>57.0</v>
      </c>
      <c r="R1603" s="47">
        <f t="shared" ref="R1603:R1628" si="239">(P1603+Q1603)/2</f>
        <v>58</v>
      </c>
      <c r="S1603" s="47">
        <v>43.0</v>
      </c>
      <c r="T1603" s="47">
        <v>61.0</v>
      </c>
      <c r="U1603" s="47">
        <f t="shared" ref="U1603:U1628" si="240">SUM(S1603-T1603)</f>
        <v>-18</v>
      </c>
      <c r="V1603" s="47">
        <f t="shared" ref="V1603:V1628" si="241">(S1603+T1603)/2</f>
        <v>52</v>
      </c>
      <c r="W1603" s="47">
        <f t="shared" ref="W1603:W1628" si="242">SUM(R1603-V1603)</f>
        <v>6</v>
      </c>
      <c r="X1603" s="270" t="s">
        <v>1395</v>
      </c>
      <c r="Y1603" s="313" t="s">
        <v>3576</v>
      </c>
      <c r="Z1603" s="313" t="s">
        <v>1534</v>
      </c>
      <c r="AA1603" s="111">
        <f t="shared" si="80"/>
        <v>24.502775</v>
      </c>
      <c r="AB1603" s="49">
        <v>2.4502775E7</v>
      </c>
      <c r="AC1603" s="49">
        <v>2.4502775E7</v>
      </c>
      <c r="AD1603" s="111">
        <f t="shared" si="237"/>
        <v>17.3</v>
      </c>
      <c r="AE1603" s="49">
        <v>1.73E7</v>
      </c>
      <c r="AF1603" s="312">
        <f t="shared" si="238"/>
        <v>1.16679881</v>
      </c>
      <c r="AG1603" s="314"/>
      <c r="AH1603" s="314"/>
      <c r="AI1603" s="317" t="s">
        <v>3577</v>
      </c>
      <c r="AJ1603" s="257"/>
    </row>
    <row r="1604" ht="15.75" customHeight="1">
      <c r="A1604" s="316" t="s">
        <v>2784</v>
      </c>
      <c r="B1604" s="277">
        <f t="shared" si="152"/>
        <v>71.74659</v>
      </c>
      <c r="C1604" s="69">
        <f t="shared" si="234"/>
        <v>3.261208636</v>
      </c>
      <c r="D1604" s="250">
        <f t="shared" si="3"/>
        <v>3.261208636</v>
      </c>
      <c r="E1604" s="111">
        <v>22.0</v>
      </c>
      <c r="F1604" s="111">
        <f t="shared" si="213"/>
        <v>22.54659</v>
      </c>
      <c r="G1604" s="48">
        <f t="shared" si="5"/>
        <v>0.3142531234</v>
      </c>
      <c r="H1604" s="111">
        <f t="shared" si="6"/>
        <v>49.2</v>
      </c>
      <c r="I1604" s="312">
        <f t="shared" si="235"/>
        <v>0.6857468766</v>
      </c>
      <c r="J1604" s="49">
        <f t="shared" si="236"/>
        <v>71746590</v>
      </c>
      <c r="K1604" s="47">
        <v>2019.0</v>
      </c>
      <c r="L1604" s="254" t="s">
        <v>20</v>
      </c>
      <c r="M1604" s="47"/>
      <c r="N1604" s="47"/>
      <c r="O1604" s="47"/>
      <c r="P1604" s="47">
        <v>50.0</v>
      </c>
      <c r="Q1604" s="267">
        <v>43.0</v>
      </c>
      <c r="R1604" s="47">
        <f t="shared" si="239"/>
        <v>46.5</v>
      </c>
      <c r="S1604" s="47">
        <v>92.0</v>
      </c>
      <c r="T1604" s="47">
        <v>70.0</v>
      </c>
      <c r="U1604" s="47">
        <f t="shared" si="240"/>
        <v>22</v>
      </c>
      <c r="V1604" s="47">
        <f t="shared" si="241"/>
        <v>81</v>
      </c>
      <c r="W1604" s="47">
        <f t="shared" si="242"/>
        <v>-34.5</v>
      </c>
      <c r="X1604" s="294" t="s">
        <v>1547</v>
      </c>
      <c r="Y1604" s="317" t="s">
        <v>1547</v>
      </c>
      <c r="Z1604" s="313" t="s">
        <v>1534</v>
      </c>
      <c r="AA1604" s="111">
        <f t="shared" si="80"/>
        <v>8.030085</v>
      </c>
      <c r="AB1604" s="318">
        <v>8030085.0</v>
      </c>
      <c r="AC1604" s="49">
        <v>2.254659E7</v>
      </c>
      <c r="AD1604" s="111">
        <f t="shared" si="237"/>
        <v>49.2</v>
      </c>
      <c r="AE1604" s="318">
        <v>4.92E7</v>
      </c>
      <c r="AF1604" s="312">
        <f t="shared" si="238"/>
        <v>0.3650038636</v>
      </c>
      <c r="AG1604" s="314"/>
      <c r="AH1604" s="314"/>
      <c r="AI1604" s="315" t="s">
        <v>2785</v>
      </c>
      <c r="AJ1604" s="257"/>
    </row>
    <row r="1605" ht="15.75" customHeight="1">
      <c r="A1605" s="311" t="s">
        <v>4935</v>
      </c>
      <c r="B1605" s="277">
        <f t="shared" si="152"/>
        <v>1.088679</v>
      </c>
      <c r="C1605" s="69">
        <f t="shared" si="234"/>
        <v>0.04733386957</v>
      </c>
      <c r="D1605" s="250">
        <f t="shared" si="3"/>
        <v>0.04733386957</v>
      </c>
      <c r="E1605" s="111">
        <v>23.0</v>
      </c>
      <c r="F1605" s="111">
        <f t="shared" si="213"/>
        <v>1.088679</v>
      </c>
      <c r="G1605" s="48">
        <f t="shared" si="5"/>
        <v>1</v>
      </c>
      <c r="H1605" s="111">
        <f t="shared" si="6"/>
        <v>0</v>
      </c>
      <c r="I1605" s="312">
        <f t="shared" si="235"/>
        <v>0</v>
      </c>
      <c r="J1605" s="49">
        <f t="shared" si="236"/>
        <v>1088679</v>
      </c>
      <c r="K1605" s="47">
        <v>2019.0</v>
      </c>
      <c r="L1605" s="254" t="s">
        <v>20</v>
      </c>
      <c r="M1605" s="47"/>
      <c r="N1605" s="47"/>
      <c r="O1605" s="47"/>
      <c r="P1605" s="47">
        <v>24.0</v>
      </c>
      <c r="Q1605" s="47">
        <v>43.0</v>
      </c>
      <c r="R1605" s="47">
        <f t="shared" si="239"/>
        <v>33.5</v>
      </c>
      <c r="S1605" s="47">
        <v>75.0</v>
      </c>
      <c r="T1605" s="47">
        <v>57.0</v>
      </c>
      <c r="U1605" s="47">
        <f t="shared" si="240"/>
        <v>18</v>
      </c>
      <c r="V1605" s="47">
        <f t="shared" si="241"/>
        <v>66</v>
      </c>
      <c r="W1605" s="47">
        <f t="shared" si="242"/>
        <v>-32.5</v>
      </c>
      <c r="X1605" s="270" t="s">
        <v>1903</v>
      </c>
      <c r="Y1605" s="313" t="s">
        <v>4936</v>
      </c>
      <c r="Z1605" s="313" t="s">
        <v>1534</v>
      </c>
      <c r="AA1605" s="111">
        <f t="shared" si="80"/>
        <v>0.056419</v>
      </c>
      <c r="AB1605" s="49">
        <v>56419.0</v>
      </c>
      <c r="AC1605" s="266">
        <v>1088679.0</v>
      </c>
      <c r="AD1605" s="111">
        <f t="shared" si="237"/>
        <v>0</v>
      </c>
      <c r="AE1605" s="49">
        <v>0.0</v>
      </c>
      <c r="AF1605" s="312">
        <f t="shared" si="238"/>
        <v>0.002453</v>
      </c>
      <c r="AG1605" s="314"/>
      <c r="AH1605" s="314"/>
      <c r="AI1605" s="315" t="s">
        <v>4937</v>
      </c>
      <c r="AJ1605" s="257"/>
    </row>
    <row r="1606" ht="15.75" customHeight="1">
      <c r="A1606" s="319" t="s">
        <v>2409</v>
      </c>
      <c r="B1606" s="277">
        <f t="shared" si="152"/>
        <v>104.545505</v>
      </c>
      <c r="C1606" s="69">
        <f t="shared" si="234"/>
        <v>4.1818202</v>
      </c>
      <c r="D1606" s="250">
        <f t="shared" si="3"/>
        <v>4.1818202</v>
      </c>
      <c r="E1606" s="111">
        <v>25.0</v>
      </c>
      <c r="F1606" s="111">
        <f t="shared" si="213"/>
        <v>68.947075</v>
      </c>
      <c r="G1606" s="48">
        <f t="shared" si="5"/>
        <v>0.6594934426</v>
      </c>
      <c r="H1606" s="111">
        <f t="shared" si="6"/>
        <v>35.59843</v>
      </c>
      <c r="I1606" s="312">
        <f t="shared" si="235"/>
        <v>0.3405065574</v>
      </c>
      <c r="J1606" s="49">
        <f t="shared" si="236"/>
        <v>104545505</v>
      </c>
      <c r="K1606" s="47">
        <v>2019.0</v>
      </c>
      <c r="L1606" s="254" t="s">
        <v>20</v>
      </c>
      <c r="M1606" s="47"/>
      <c r="N1606" s="47"/>
      <c r="O1606" s="47"/>
      <c r="P1606" s="47">
        <v>79.0</v>
      </c>
      <c r="Q1606" s="47">
        <v>61.0</v>
      </c>
      <c r="R1606" s="47">
        <f t="shared" si="239"/>
        <v>70</v>
      </c>
      <c r="S1606" s="47">
        <v>72.0</v>
      </c>
      <c r="T1606" s="47">
        <v>65.0</v>
      </c>
      <c r="U1606" s="47">
        <f t="shared" si="240"/>
        <v>7</v>
      </c>
      <c r="V1606" s="47">
        <f t="shared" si="241"/>
        <v>68.5</v>
      </c>
      <c r="W1606" s="47">
        <f t="shared" si="242"/>
        <v>1.5</v>
      </c>
      <c r="X1606" s="294" t="s">
        <v>1425</v>
      </c>
      <c r="Y1606" s="317" t="s">
        <v>1425</v>
      </c>
      <c r="Z1606" s="313" t="s">
        <v>1534</v>
      </c>
      <c r="AA1606" s="111">
        <f t="shared" si="80"/>
        <v>20.915346</v>
      </c>
      <c r="AB1606" s="318">
        <v>2.0915346E7</v>
      </c>
      <c r="AC1606" s="49">
        <v>6.8947075E7</v>
      </c>
      <c r="AD1606" s="111">
        <f t="shared" si="237"/>
        <v>35.59843</v>
      </c>
      <c r="AE1606" s="318">
        <v>3.559843E7</v>
      </c>
      <c r="AF1606" s="312">
        <f t="shared" si="238"/>
        <v>0.83661384</v>
      </c>
      <c r="AG1606" s="314"/>
      <c r="AH1606" s="314"/>
      <c r="AI1606" s="315" t="s">
        <v>2410</v>
      </c>
      <c r="AJ1606" s="257"/>
    </row>
    <row r="1607" ht="15.75" customHeight="1">
      <c r="A1607" s="316" t="s">
        <v>2733</v>
      </c>
      <c r="B1607" s="277">
        <f t="shared" si="152"/>
        <v>83.580165</v>
      </c>
      <c r="C1607" s="69">
        <f t="shared" si="234"/>
        <v>3.3432066</v>
      </c>
      <c r="D1607" s="250">
        <f t="shared" si="3"/>
        <v>3.3432066</v>
      </c>
      <c r="E1607" s="111">
        <v>25.0</v>
      </c>
      <c r="F1607" s="111">
        <f t="shared" si="213"/>
        <v>32.280165</v>
      </c>
      <c r="G1607" s="48">
        <f t="shared" si="5"/>
        <v>0.38621801</v>
      </c>
      <c r="H1607" s="111">
        <f t="shared" si="6"/>
        <v>51.3</v>
      </c>
      <c r="I1607" s="312">
        <f t="shared" si="235"/>
        <v>0.61378199</v>
      </c>
      <c r="J1607" s="49">
        <f t="shared" si="236"/>
        <v>83580165</v>
      </c>
      <c r="K1607" s="47">
        <v>2019.0</v>
      </c>
      <c r="L1607" s="254" t="s">
        <v>20</v>
      </c>
      <c r="M1607" s="47"/>
      <c r="N1607" s="47"/>
      <c r="O1607" s="47"/>
      <c r="P1607" s="47">
        <v>47.0</v>
      </c>
      <c r="Q1607" s="267">
        <v>50.0</v>
      </c>
      <c r="R1607" s="47">
        <f t="shared" si="239"/>
        <v>48.5</v>
      </c>
      <c r="S1607" s="47">
        <v>81.0</v>
      </c>
      <c r="T1607" s="47">
        <v>49.0</v>
      </c>
      <c r="U1607" s="47">
        <f t="shared" si="240"/>
        <v>32</v>
      </c>
      <c r="V1607" s="47">
        <f t="shared" si="241"/>
        <v>65</v>
      </c>
      <c r="W1607" s="47">
        <f t="shared" si="242"/>
        <v>-16.5</v>
      </c>
      <c r="X1607" s="270" t="s">
        <v>1903</v>
      </c>
      <c r="Y1607" s="313" t="s">
        <v>1904</v>
      </c>
      <c r="Z1607" s="313" t="s">
        <v>1540</v>
      </c>
      <c r="AA1607" s="111">
        <f t="shared" si="80"/>
        <v>11.441055</v>
      </c>
      <c r="AB1607" s="318">
        <v>1.1441055E7</v>
      </c>
      <c r="AC1607" s="49">
        <v>3.2280165E7</v>
      </c>
      <c r="AD1607" s="111">
        <f t="shared" si="237"/>
        <v>51.3</v>
      </c>
      <c r="AE1607" s="318">
        <v>5.13E7</v>
      </c>
      <c r="AF1607" s="312">
        <f t="shared" si="238"/>
        <v>0.4576422</v>
      </c>
      <c r="AG1607" s="314"/>
      <c r="AH1607" s="314"/>
      <c r="AI1607" s="315" t="s">
        <v>2734</v>
      </c>
      <c r="AJ1607" s="257"/>
    </row>
    <row r="1608" ht="15.75" customHeight="1">
      <c r="A1608" s="319" t="s">
        <v>3967</v>
      </c>
      <c r="B1608" s="277">
        <f t="shared" si="152"/>
        <v>37.144754</v>
      </c>
      <c r="C1608" s="69">
        <f t="shared" si="234"/>
        <v>1.48579016</v>
      </c>
      <c r="D1608" s="250">
        <f t="shared" si="3"/>
        <v>1.48579016</v>
      </c>
      <c r="E1608" s="111">
        <v>25.0</v>
      </c>
      <c r="F1608" s="111">
        <f t="shared" si="213"/>
        <v>37.144754</v>
      </c>
      <c r="G1608" s="48">
        <f t="shared" si="5"/>
        <v>1</v>
      </c>
      <c r="H1608" s="111">
        <f t="shared" si="6"/>
        <v>0</v>
      </c>
      <c r="I1608" s="312">
        <f t="shared" si="235"/>
        <v>0</v>
      </c>
      <c r="J1608" s="49">
        <f t="shared" si="236"/>
        <v>37144754</v>
      </c>
      <c r="K1608" s="47">
        <v>2019.0</v>
      </c>
      <c r="L1608" s="254" t="s">
        <v>20</v>
      </c>
      <c r="M1608" s="47"/>
      <c r="N1608" s="47"/>
      <c r="O1608" s="47"/>
      <c r="P1608" s="47">
        <v>95.0</v>
      </c>
      <c r="Q1608" s="47">
        <v>80.0</v>
      </c>
      <c r="R1608" s="47">
        <f t="shared" si="239"/>
        <v>87.5</v>
      </c>
      <c r="S1608" s="47">
        <v>91.0</v>
      </c>
      <c r="T1608" s="47">
        <v>71.0</v>
      </c>
      <c r="U1608" s="47">
        <f t="shared" si="240"/>
        <v>20</v>
      </c>
      <c r="V1608" s="47">
        <f t="shared" si="241"/>
        <v>81</v>
      </c>
      <c r="W1608" s="47">
        <f t="shared" si="242"/>
        <v>6.5</v>
      </c>
      <c r="X1608" s="294" t="s">
        <v>1547</v>
      </c>
      <c r="Y1608" s="317" t="s">
        <v>1547</v>
      </c>
      <c r="Z1608" s="313" t="s">
        <v>1540</v>
      </c>
      <c r="AA1608" s="111">
        <f t="shared" si="80"/>
        <v>13.251238</v>
      </c>
      <c r="AB1608" s="318">
        <v>1.3251238E7</v>
      </c>
      <c r="AC1608" s="49">
        <v>3.7144754E7</v>
      </c>
      <c r="AD1608" s="111">
        <f t="shared" si="237"/>
        <v>0</v>
      </c>
      <c r="AE1608" s="49">
        <v>0.0</v>
      </c>
      <c r="AF1608" s="312">
        <f t="shared" si="238"/>
        <v>0.53004952</v>
      </c>
      <c r="AG1608" s="314"/>
      <c r="AH1608" s="314"/>
      <c r="AI1608" s="313" t="s">
        <v>1530</v>
      </c>
      <c r="AJ1608" s="257"/>
    </row>
    <row r="1609" ht="15.75" customHeight="1">
      <c r="A1609" s="322" t="s">
        <v>4812</v>
      </c>
      <c r="B1609" s="277">
        <f t="shared" si="152"/>
        <v>8.547045</v>
      </c>
      <c r="C1609" s="69">
        <f t="shared" si="234"/>
        <v>0.3418818</v>
      </c>
      <c r="D1609" s="250">
        <f t="shared" si="3"/>
        <v>0.3418818</v>
      </c>
      <c r="E1609" s="111">
        <v>25.0</v>
      </c>
      <c r="F1609" s="111">
        <f t="shared" si="213"/>
        <v>8.547045</v>
      </c>
      <c r="G1609" s="48">
        <f t="shared" si="5"/>
        <v>1</v>
      </c>
      <c r="H1609" s="111">
        <f t="shared" si="6"/>
        <v>0</v>
      </c>
      <c r="I1609" s="312">
        <f t="shared" si="235"/>
        <v>0</v>
      </c>
      <c r="J1609" s="49">
        <f t="shared" si="236"/>
        <v>8547045</v>
      </c>
      <c r="K1609" s="47">
        <v>2019.0</v>
      </c>
      <c r="L1609" s="254" t="s">
        <v>20</v>
      </c>
      <c r="M1609" s="47"/>
      <c r="N1609" s="47"/>
      <c r="O1609" s="47"/>
      <c r="P1609" s="47">
        <v>19.0</v>
      </c>
      <c r="Q1609" s="47">
        <v>37.0</v>
      </c>
      <c r="R1609" s="47">
        <f t="shared" si="239"/>
        <v>28</v>
      </c>
      <c r="S1609" s="47">
        <v>30.0</v>
      </c>
      <c r="T1609" s="47">
        <v>47.0</v>
      </c>
      <c r="U1609" s="47">
        <f t="shared" si="240"/>
        <v>-17</v>
      </c>
      <c r="V1609" s="47">
        <f t="shared" si="241"/>
        <v>38.5</v>
      </c>
      <c r="W1609" s="47">
        <f t="shared" si="242"/>
        <v>-10.5</v>
      </c>
      <c r="X1609" s="257" t="s">
        <v>1629</v>
      </c>
      <c r="Y1609" s="313" t="s">
        <v>1940</v>
      </c>
      <c r="Z1609" s="313" t="s">
        <v>1540</v>
      </c>
      <c r="AA1609" s="111">
        <f t="shared" si="80"/>
        <v>4.415403</v>
      </c>
      <c r="AB1609" s="49">
        <v>4415403.0</v>
      </c>
      <c r="AC1609" s="49">
        <v>8547045.0</v>
      </c>
      <c r="AD1609" s="111">
        <f t="shared" si="237"/>
        <v>0</v>
      </c>
      <c r="AE1609" s="49">
        <v>0.0</v>
      </c>
      <c r="AF1609" s="312">
        <f t="shared" si="238"/>
        <v>0.17661612</v>
      </c>
      <c r="AG1609" s="314"/>
      <c r="AH1609" s="314"/>
      <c r="AI1609" s="315" t="s">
        <v>4813</v>
      </c>
      <c r="AJ1609" s="257"/>
    </row>
    <row r="1610" ht="15.75" customHeight="1">
      <c r="A1610" s="311" t="s">
        <v>4838</v>
      </c>
      <c r="B1610" s="277">
        <f t="shared" si="152"/>
        <v>6.940805</v>
      </c>
      <c r="C1610" s="69">
        <f t="shared" si="234"/>
        <v>0.2776322</v>
      </c>
      <c r="D1610" s="250">
        <f t="shared" si="3"/>
        <v>0.2776322</v>
      </c>
      <c r="E1610" s="111">
        <v>25.0</v>
      </c>
      <c r="F1610" s="111">
        <f t="shared" si="213"/>
        <v>5.958315</v>
      </c>
      <c r="G1610" s="48">
        <f t="shared" si="5"/>
        <v>0.858447255</v>
      </c>
      <c r="H1610" s="111">
        <f t="shared" si="6"/>
        <v>0.98249</v>
      </c>
      <c r="I1610" s="312">
        <f t="shared" si="235"/>
        <v>0.141552745</v>
      </c>
      <c r="J1610" s="49">
        <f t="shared" si="236"/>
        <v>6940805</v>
      </c>
      <c r="K1610" s="47">
        <v>2019.0</v>
      </c>
      <c r="L1610" s="254" t="s">
        <v>20</v>
      </c>
      <c r="M1610" s="47"/>
      <c r="N1610" s="47"/>
      <c r="O1610" s="47"/>
      <c r="P1610" s="47">
        <v>45.0</v>
      </c>
      <c r="Q1610" s="47">
        <v>54.0</v>
      </c>
      <c r="R1610" s="47">
        <f t="shared" si="239"/>
        <v>49.5</v>
      </c>
      <c r="S1610" s="47">
        <v>42.0</v>
      </c>
      <c r="T1610" s="47">
        <v>53.0</v>
      </c>
      <c r="U1610" s="47">
        <f t="shared" si="240"/>
        <v>-11</v>
      </c>
      <c r="V1610" s="47">
        <f t="shared" si="241"/>
        <v>47.5</v>
      </c>
      <c r="W1610" s="47">
        <f t="shared" si="242"/>
        <v>2</v>
      </c>
      <c r="X1610" s="257" t="s">
        <v>1629</v>
      </c>
      <c r="Y1610" s="313" t="s">
        <v>4839</v>
      </c>
      <c r="Z1610" s="313" t="s">
        <v>1540</v>
      </c>
      <c r="AA1610" s="111">
        <f t="shared" si="80"/>
        <v>3.131525</v>
      </c>
      <c r="AB1610" s="49">
        <v>3131525.0</v>
      </c>
      <c r="AC1610" s="49">
        <v>5958315.0</v>
      </c>
      <c r="AD1610" s="111">
        <f t="shared" si="237"/>
        <v>0.98249</v>
      </c>
      <c r="AE1610" s="49">
        <v>982490.0</v>
      </c>
      <c r="AF1610" s="312">
        <f t="shared" si="238"/>
        <v>0.125261</v>
      </c>
      <c r="AG1610" s="314"/>
      <c r="AH1610" s="314"/>
      <c r="AI1610" s="313" t="s">
        <v>1530</v>
      </c>
      <c r="AJ1610" s="257"/>
    </row>
    <row r="1611" ht="15.75" customHeight="1">
      <c r="A1611" s="316" t="s">
        <v>2116</v>
      </c>
      <c r="B1611" s="277">
        <f t="shared" si="152"/>
        <v>151.28665</v>
      </c>
      <c r="C1611" s="69">
        <f t="shared" si="234"/>
        <v>5.818717308</v>
      </c>
      <c r="D1611" s="250">
        <f t="shared" si="3"/>
        <v>5.818717308</v>
      </c>
      <c r="E1611" s="111">
        <v>26.0</v>
      </c>
      <c r="F1611" s="111">
        <f t="shared" si="213"/>
        <v>73.28665</v>
      </c>
      <c r="G1611" s="48">
        <f t="shared" si="5"/>
        <v>0.4844224523</v>
      </c>
      <c r="H1611" s="111">
        <f t="shared" si="6"/>
        <v>78</v>
      </c>
      <c r="I1611" s="312">
        <f t="shared" si="235"/>
        <v>0.5155775477</v>
      </c>
      <c r="J1611" s="49">
        <f t="shared" si="236"/>
        <v>151286650</v>
      </c>
      <c r="K1611" s="47">
        <v>2019.0</v>
      </c>
      <c r="L1611" s="254" t="s">
        <v>20</v>
      </c>
      <c r="M1611" s="47"/>
      <c r="N1611" s="47"/>
      <c r="O1611" s="47"/>
      <c r="P1611" s="47">
        <v>63.0</v>
      </c>
      <c r="Q1611" s="47">
        <v>56.0</v>
      </c>
      <c r="R1611" s="47">
        <f t="shared" si="239"/>
        <v>59.5</v>
      </c>
      <c r="S1611" s="47">
        <v>89.0</v>
      </c>
      <c r="T1611" s="47">
        <v>63.0</v>
      </c>
      <c r="U1611" s="47">
        <f t="shared" si="240"/>
        <v>26</v>
      </c>
      <c r="V1611" s="47">
        <f t="shared" si="241"/>
        <v>76</v>
      </c>
      <c r="W1611" s="47">
        <f t="shared" si="242"/>
        <v>-16.5</v>
      </c>
      <c r="X1611" s="294" t="s">
        <v>1547</v>
      </c>
      <c r="Y1611" s="317" t="s">
        <v>1547</v>
      </c>
      <c r="Z1611" s="313" t="s">
        <v>1540</v>
      </c>
      <c r="AA1611" s="111">
        <f t="shared" si="80"/>
        <v>17.01005</v>
      </c>
      <c r="AB1611" s="318">
        <v>1.701005E7</v>
      </c>
      <c r="AC1611" s="49">
        <v>7.328665E7</v>
      </c>
      <c r="AD1611" s="111">
        <f t="shared" si="237"/>
        <v>78</v>
      </c>
      <c r="AE1611" s="318">
        <v>7.8E7</v>
      </c>
      <c r="AF1611" s="312">
        <f t="shared" si="238"/>
        <v>0.6542326923</v>
      </c>
      <c r="AG1611" s="314"/>
      <c r="AH1611" s="314"/>
      <c r="AI1611" s="315" t="s">
        <v>2117</v>
      </c>
      <c r="AJ1611" s="257"/>
    </row>
    <row r="1612" ht="15.75" customHeight="1">
      <c r="A1612" s="316" t="s">
        <v>4698</v>
      </c>
      <c r="B1612" s="277">
        <f t="shared" si="152"/>
        <v>13.400043</v>
      </c>
      <c r="C1612" s="69">
        <f t="shared" si="234"/>
        <v>0.5153862692</v>
      </c>
      <c r="D1612" s="250">
        <f t="shared" si="3"/>
        <v>0.5153862692</v>
      </c>
      <c r="E1612" s="111">
        <v>26.0</v>
      </c>
      <c r="F1612" s="111">
        <f t="shared" si="213"/>
        <v>9.200043</v>
      </c>
      <c r="G1612" s="48">
        <f t="shared" si="5"/>
        <v>0.68656817</v>
      </c>
      <c r="H1612" s="111">
        <f t="shared" si="6"/>
        <v>4.2</v>
      </c>
      <c r="I1612" s="312">
        <f t="shared" si="235"/>
        <v>0.31343183</v>
      </c>
      <c r="J1612" s="49">
        <f t="shared" si="236"/>
        <v>13400043</v>
      </c>
      <c r="K1612" s="47">
        <v>2019.0</v>
      </c>
      <c r="L1612" s="254" t="s">
        <v>20</v>
      </c>
      <c r="M1612" s="47"/>
      <c r="N1612" s="47"/>
      <c r="O1612" s="47"/>
      <c r="P1612" s="47">
        <v>61.0</v>
      </c>
      <c r="Q1612" s="267">
        <v>60.0</v>
      </c>
      <c r="R1612" s="47">
        <f t="shared" si="239"/>
        <v>60.5</v>
      </c>
      <c r="S1612" s="47">
        <v>80.0</v>
      </c>
      <c r="T1612" s="47">
        <v>51.0</v>
      </c>
      <c r="U1612" s="47">
        <f t="shared" si="240"/>
        <v>29</v>
      </c>
      <c r="V1612" s="47">
        <f t="shared" si="241"/>
        <v>65.5</v>
      </c>
      <c r="W1612" s="47">
        <f t="shared" si="242"/>
        <v>-5</v>
      </c>
      <c r="X1612" s="294" t="s">
        <v>1547</v>
      </c>
      <c r="Y1612" s="317" t="s">
        <v>1547</v>
      </c>
      <c r="Z1612" s="313" t="s">
        <v>1534</v>
      </c>
      <c r="AA1612" s="111">
        <f t="shared" si="80"/>
        <v>3.500454</v>
      </c>
      <c r="AB1612" s="318">
        <v>3500454.0</v>
      </c>
      <c r="AC1612" s="49">
        <v>9200043.0</v>
      </c>
      <c r="AD1612" s="111">
        <f t="shared" si="237"/>
        <v>4.2</v>
      </c>
      <c r="AE1612" s="318">
        <v>4200000.0</v>
      </c>
      <c r="AF1612" s="312">
        <f t="shared" si="238"/>
        <v>0.1346328462</v>
      </c>
      <c r="AG1612" s="314"/>
      <c r="AH1612" s="314"/>
      <c r="AI1612" s="315" t="s">
        <v>4699</v>
      </c>
      <c r="AJ1612" s="257"/>
    </row>
    <row r="1613" ht="15.75" customHeight="1">
      <c r="A1613" s="316" t="s">
        <v>3854</v>
      </c>
      <c r="B1613" s="277">
        <f t="shared" si="152"/>
        <v>46.862774</v>
      </c>
      <c r="C1613" s="69">
        <f t="shared" si="234"/>
        <v>1.615957724</v>
      </c>
      <c r="D1613" s="250">
        <f t="shared" si="3"/>
        <v>1.615957724</v>
      </c>
      <c r="E1613" s="111">
        <v>29.0</v>
      </c>
      <c r="F1613" s="111">
        <f t="shared" si="213"/>
        <v>39.835194</v>
      </c>
      <c r="G1613" s="48">
        <f t="shared" si="5"/>
        <v>0.8500391804</v>
      </c>
      <c r="H1613" s="111">
        <f t="shared" si="6"/>
        <v>7.02758</v>
      </c>
      <c r="I1613" s="312">
        <f t="shared" si="235"/>
        <v>0.1499608196</v>
      </c>
      <c r="J1613" s="49">
        <f t="shared" si="236"/>
        <v>46862774</v>
      </c>
      <c r="K1613" s="47">
        <v>2019.0</v>
      </c>
      <c r="L1613" s="254" t="s">
        <v>20</v>
      </c>
      <c r="M1613" s="47"/>
      <c r="N1613" s="47"/>
      <c r="O1613" s="47"/>
      <c r="P1613" s="47">
        <v>22.0</v>
      </c>
      <c r="Q1613" s="267">
        <v>24.0</v>
      </c>
      <c r="R1613" s="47">
        <f t="shared" si="239"/>
        <v>23</v>
      </c>
      <c r="S1613" s="47">
        <v>78.0</v>
      </c>
      <c r="T1613" s="47">
        <v>34.0</v>
      </c>
      <c r="U1613" s="47">
        <f t="shared" si="240"/>
        <v>44</v>
      </c>
      <c r="V1613" s="47">
        <f t="shared" si="241"/>
        <v>56</v>
      </c>
      <c r="W1613" s="47">
        <f t="shared" si="242"/>
        <v>-33</v>
      </c>
      <c r="X1613" s="294" t="s">
        <v>1558</v>
      </c>
      <c r="Y1613" s="317" t="s">
        <v>1558</v>
      </c>
      <c r="Z1613" s="313" t="s">
        <v>1540</v>
      </c>
      <c r="AA1613" s="111">
        <f t="shared" si="80"/>
        <v>12.723781</v>
      </c>
      <c r="AB1613" s="318">
        <v>1.2723781E7</v>
      </c>
      <c r="AC1613" s="49">
        <v>3.9835194E7</v>
      </c>
      <c r="AD1613" s="111">
        <f t="shared" si="237"/>
        <v>7.02758</v>
      </c>
      <c r="AE1613" s="318">
        <v>7027580.0</v>
      </c>
      <c r="AF1613" s="312">
        <f t="shared" si="238"/>
        <v>0.438751069</v>
      </c>
      <c r="AG1613" s="314"/>
      <c r="AH1613" s="314"/>
      <c r="AI1613" s="315" t="s">
        <v>3855</v>
      </c>
      <c r="AJ1613" s="257"/>
    </row>
    <row r="1614" ht="15.75" customHeight="1">
      <c r="A1614" s="316" t="s">
        <v>1899</v>
      </c>
      <c r="B1614" s="277">
        <f t="shared" si="152"/>
        <v>228.552591</v>
      </c>
      <c r="C1614" s="69">
        <f t="shared" si="234"/>
        <v>7.6184197</v>
      </c>
      <c r="D1614" s="250">
        <f t="shared" si="3"/>
        <v>7.6184197</v>
      </c>
      <c r="E1614" s="111">
        <v>30.0</v>
      </c>
      <c r="F1614" s="111">
        <f t="shared" si="213"/>
        <v>74.152591</v>
      </c>
      <c r="G1614" s="48">
        <f t="shared" si="5"/>
        <v>0.3244443245</v>
      </c>
      <c r="H1614" s="111">
        <f t="shared" si="6"/>
        <v>154.4</v>
      </c>
      <c r="I1614" s="312">
        <f t="shared" si="235"/>
        <v>0.6755556755</v>
      </c>
      <c r="J1614" s="49">
        <f t="shared" si="236"/>
        <v>228552591</v>
      </c>
      <c r="K1614" s="47">
        <v>2019.0</v>
      </c>
      <c r="L1614" s="254" t="s">
        <v>20</v>
      </c>
      <c r="M1614" s="47"/>
      <c r="N1614" s="47"/>
      <c r="O1614" s="47"/>
      <c r="P1614" s="47">
        <v>64.0</v>
      </c>
      <c r="Q1614" s="47">
        <v>53.0</v>
      </c>
      <c r="R1614" s="47">
        <f t="shared" si="239"/>
        <v>58.5</v>
      </c>
      <c r="S1614" s="47">
        <v>70.0</v>
      </c>
      <c r="T1614" s="47">
        <v>62.0</v>
      </c>
      <c r="U1614" s="47">
        <f t="shared" si="240"/>
        <v>8</v>
      </c>
      <c r="V1614" s="47">
        <f t="shared" si="241"/>
        <v>66</v>
      </c>
      <c r="W1614" s="47">
        <f t="shared" si="242"/>
        <v>-7.5</v>
      </c>
      <c r="X1614" s="294" t="s">
        <v>1425</v>
      </c>
      <c r="Y1614" s="317" t="s">
        <v>1425</v>
      </c>
      <c r="Z1614" s="313" t="s">
        <v>1550</v>
      </c>
      <c r="AA1614" s="111">
        <f t="shared" si="80"/>
        <v>20.269723</v>
      </c>
      <c r="AB1614" s="318">
        <v>2.0269723E7</v>
      </c>
      <c r="AC1614" s="49">
        <v>7.4152591E7</v>
      </c>
      <c r="AD1614" s="111">
        <f t="shared" si="237"/>
        <v>154.4</v>
      </c>
      <c r="AE1614" s="318">
        <v>1.544E8</v>
      </c>
      <c r="AF1614" s="312">
        <f t="shared" si="238"/>
        <v>0.6756574333</v>
      </c>
      <c r="AG1614" s="314"/>
      <c r="AH1614" s="314"/>
      <c r="AI1614" s="315" t="s">
        <v>1900</v>
      </c>
      <c r="AJ1614" s="257"/>
    </row>
    <row r="1615" ht="15.75" customHeight="1">
      <c r="A1615" s="316" t="s">
        <v>4368</v>
      </c>
      <c r="B1615" s="277">
        <f t="shared" si="152"/>
        <v>30.918726</v>
      </c>
      <c r="C1615" s="69">
        <f t="shared" si="234"/>
        <v>1.0306242</v>
      </c>
      <c r="D1615" s="250">
        <f t="shared" si="3"/>
        <v>1.0306242</v>
      </c>
      <c r="E1615" s="111">
        <v>30.0</v>
      </c>
      <c r="F1615" s="111">
        <f t="shared" si="213"/>
        <v>7.743794</v>
      </c>
      <c r="G1615" s="48">
        <f t="shared" si="5"/>
        <v>0.2504564386</v>
      </c>
      <c r="H1615" s="111">
        <f t="shared" si="6"/>
        <v>23.174932</v>
      </c>
      <c r="I1615" s="312">
        <f t="shared" si="235"/>
        <v>0.7495435614</v>
      </c>
      <c r="J1615" s="49">
        <f t="shared" si="236"/>
        <v>30918726</v>
      </c>
      <c r="K1615" s="47">
        <v>2019.0</v>
      </c>
      <c r="L1615" s="254" t="s">
        <v>20</v>
      </c>
      <c r="M1615" s="47"/>
      <c r="N1615" s="47"/>
      <c r="O1615" s="47"/>
      <c r="P1615" s="47">
        <v>36.0</v>
      </c>
      <c r="Q1615" s="267">
        <v>40.0</v>
      </c>
      <c r="R1615" s="47">
        <f t="shared" si="239"/>
        <v>38</v>
      </c>
      <c r="S1615" s="47">
        <v>81.0</v>
      </c>
      <c r="T1615" s="47">
        <v>64.0</v>
      </c>
      <c r="U1615" s="47">
        <f t="shared" si="240"/>
        <v>17</v>
      </c>
      <c r="V1615" s="47">
        <f t="shared" si="241"/>
        <v>72.5</v>
      </c>
      <c r="W1615" s="47">
        <f t="shared" si="242"/>
        <v>-34.5</v>
      </c>
      <c r="X1615" s="294" t="s">
        <v>1537</v>
      </c>
      <c r="Y1615" s="317" t="s">
        <v>1537</v>
      </c>
      <c r="Z1615" s="313" t="s">
        <v>1540</v>
      </c>
      <c r="AA1615" s="111">
        <f t="shared" si="80"/>
        <v>3.600647</v>
      </c>
      <c r="AB1615" s="318">
        <v>3600647.0</v>
      </c>
      <c r="AC1615" s="49">
        <v>7743794.0</v>
      </c>
      <c r="AD1615" s="111">
        <f t="shared" si="237"/>
        <v>23.174932</v>
      </c>
      <c r="AE1615" s="318">
        <v>2.3174932E7</v>
      </c>
      <c r="AF1615" s="312">
        <f t="shared" si="238"/>
        <v>0.1200215667</v>
      </c>
      <c r="AG1615" s="314"/>
      <c r="AH1615" s="314"/>
      <c r="AI1615" s="315" t="s">
        <v>4369</v>
      </c>
      <c r="AJ1615" s="257"/>
    </row>
    <row r="1616" ht="15.75" customHeight="1">
      <c r="A1616" s="316" t="s">
        <v>4628</v>
      </c>
      <c r="B1616" s="277">
        <f t="shared" si="152"/>
        <v>19.49016</v>
      </c>
      <c r="C1616" s="69">
        <f t="shared" si="234"/>
        <v>0.649672</v>
      </c>
      <c r="D1616" s="250">
        <f t="shared" si="3"/>
        <v>0.649672</v>
      </c>
      <c r="E1616" s="111">
        <v>30.0</v>
      </c>
      <c r="F1616" s="111">
        <f t="shared" si="213"/>
        <v>19.49016</v>
      </c>
      <c r="G1616" s="48">
        <f t="shared" si="5"/>
        <v>1</v>
      </c>
      <c r="H1616" s="111">
        <f t="shared" si="6"/>
        <v>0</v>
      </c>
      <c r="I1616" s="312">
        <f t="shared" si="235"/>
        <v>0</v>
      </c>
      <c r="J1616" s="49">
        <f t="shared" si="236"/>
        <v>19490160</v>
      </c>
      <c r="K1616" s="47">
        <v>2019.0</v>
      </c>
      <c r="L1616" s="254" t="s">
        <v>20</v>
      </c>
      <c r="M1616" s="47"/>
      <c r="N1616" s="47"/>
      <c r="O1616" s="47"/>
      <c r="P1616" s="47">
        <v>83.0</v>
      </c>
      <c r="Q1616" s="267">
        <v>75.0</v>
      </c>
      <c r="R1616" s="47">
        <f t="shared" si="239"/>
        <v>79</v>
      </c>
      <c r="S1616" s="47">
        <v>93.0</v>
      </c>
      <c r="T1616" s="47">
        <v>57.0</v>
      </c>
      <c r="U1616" s="47">
        <f t="shared" si="240"/>
        <v>36</v>
      </c>
      <c r="V1616" s="47">
        <f t="shared" si="241"/>
        <v>75</v>
      </c>
      <c r="W1616" s="47">
        <f t="shared" si="242"/>
        <v>4</v>
      </c>
      <c r="X1616" s="294" t="s">
        <v>1547</v>
      </c>
      <c r="Y1616" s="317" t="s">
        <v>1547</v>
      </c>
      <c r="Z1616" s="313" t="s">
        <v>1540</v>
      </c>
      <c r="AA1616" s="111">
        <f t="shared" si="80"/>
        <v>11.89049</v>
      </c>
      <c r="AB1616" s="318">
        <v>1.189049E7</v>
      </c>
      <c r="AC1616" s="49">
        <v>1.949016E7</v>
      </c>
      <c r="AD1616" s="111">
        <f t="shared" si="237"/>
        <v>0</v>
      </c>
      <c r="AE1616" s="49">
        <v>0.0</v>
      </c>
      <c r="AF1616" s="312">
        <f t="shared" si="238"/>
        <v>0.3963496667</v>
      </c>
      <c r="AG1616" s="314"/>
      <c r="AH1616" s="314"/>
      <c r="AI1616" s="313" t="s">
        <v>1530</v>
      </c>
      <c r="AJ1616" s="257"/>
    </row>
    <row r="1617" ht="15.75" customHeight="1">
      <c r="A1617" s="311" t="s">
        <v>4909</v>
      </c>
      <c r="B1617" s="277">
        <f t="shared" si="152"/>
        <v>4.046429</v>
      </c>
      <c r="C1617" s="69">
        <f t="shared" si="234"/>
        <v>0.1348809667</v>
      </c>
      <c r="D1617" s="250">
        <f t="shared" si="3"/>
        <v>0.1348809667</v>
      </c>
      <c r="E1617" s="111">
        <v>30.0</v>
      </c>
      <c r="F1617" s="111">
        <f t="shared" si="213"/>
        <v>4.046429</v>
      </c>
      <c r="G1617" s="48">
        <f t="shared" si="5"/>
        <v>1</v>
      </c>
      <c r="H1617" s="111">
        <f t="shared" si="6"/>
        <v>0</v>
      </c>
      <c r="I1617" s="312">
        <f t="shared" si="235"/>
        <v>0</v>
      </c>
      <c r="J1617" s="49">
        <f t="shared" si="236"/>
        <v>4046429</v>
      </c>
      <c r="K1617" s="47">
        <v>2019.0</v>
      </c>
      <c r="L1617" s="254" t="s">
        <v>20</v>
      </c>
      <c r="M1617" s="47"/>
      <c r="N1617" s="47"/>
      <c r="O1617" s="47"/>
      <c r="P1617" s="47">
        <v>10.0</v>
      </c>
      <c r="Q1617" s="47">
        <v>19.0</v>
      </c>
      <c r="R1617" s="47">
        <f t="shared" si="239"/>
        <v>14.5</v>
      </c>
      <c r="S1617" s="47">
        <v>37.0</v>
      </c>
      <c r="T1617" s="47">
        <v>42.0</v>
      </c>
      <c r="U1617" s="47">
        <f t="shared" si="240"/>
        <v>-5</v>
      </c>
      <c r="V1617" s="47">
        <f t="shared" si="241"/>
        <v>39.5</v>
      </c>
      <c r="W1617" s="47">
        <f t="shared" si="242"/>
        <v>-25</v>
      </c>
      <c r="X1617" s="257" t="s">
        <v>1629</v>
      </c>
      <c r="Y1617" s="313" t="s">
        <v>4910</v>
      </c>
      <c r="Z1617" s="313" t="s">
        <v>1540</v>
      </c>
      <c r="AA1617" s="111">
        <f t="shared" si="80"/>
        <v>2.375325</v>
      </c>
      <c r="AB1617" s="49">
        <v>2375325.0</v>
      </c>
      <c r="AC1617" s="49">
        <v>4046429.0</v>
      </c>
      <c r="AD1617" s="111">
        <f t="shared" si="237"/>
        <v>0</v>
      </c>
      <c r="AE1617" s="49">
        <v>0.0</v>
      </c>
      <c r="AF1617" s="312">
        <f t="shared" si="238"/>
        <v>0.0791775</v>
      </c>
      <c r="AG1617" s="314"/>
      <c r="AH1617" s="314"/>
      <c r="AI1617" s="315" t="s">
        <v>4911</v>
      </c>
      <c r="AJ1617" s="257"/>
    </row>
    <row r="1618" ht="15.75" customHeight="1">
      <c r="A1618" s="311" t="s">
        <v>3894</v>
      </c>
      <c r="B1618" s="277">
        <f t="shared" si="152"/>
        <v>48.429584</v>
      </c>
      <c r="C1618" s="69">
        <f t="shared" si="234"/>
        <v>1.562244645</v>
      </c>
      <c r="D1618" s="250">
        <f t="shared" si="3"/>
        <v>1.562244645</v>
      </c>
      <c r="E1618" s="111">
        <v>31.0</v>
      </c>
      <c r="F1618" s="111">
        <f t="shared" si="213"/>
        <v>48.429584</v>
      </c>
      <c r="G1618" s="48">
        <f t="shared" si="5"/>
        <v>1</v>
      </c>
      <c r="H1618" s="111">
        <f t="shared" si="6"/>
        <v>0</v>
      </c>
      <c r="I1618" s="312">
        <f t="shared" si="235"/>
        <v>0</v>
      </c>
      <c r="J1618" s="49">
        <f t="shared" si="236"/>
        <v>48429584</v>
      </c>
      <c r="K1618" s="47">
        <v>2019.0</v>
      </c>
      <c r="L1618" s="254" t="s">
        <v>20</v>
      </c>
      <c r="M1618" s="47"/>
      <c r="N1618" s="47"/>
      <c r="O1618" s="47"/>
      <c r="P1618" s="47">
        <v>69.0</v>
      </c>
      <c r="Q1618" s="47">
        <v>60.0</v>
      </c>
      <c r="R1618" s="47">
        <f t="shared" si="239"/>
        <v>64.5</v>
      </c>
      <c r="S1618" s="47">
        <v>50.0</v>
      </c>
      <c r="T1618" s="47">
        <v>57.0</v>
      </c>
      <c r="U1618" s="47">
        <f t="shared" si="240"/>
        <v>-7</v>
      </c>
      <c r="V1618" s="47">
        <f t="shared" si="241"/>
        <v>53.5</v>
      </c>
      <c r="W1618" s="47">
        <f t="shared" si="242"/>
        <v>11</v>
      </c>
      <c r="X1618" s="270" t="s">
        <v>2473</v>
      </c>
      <c r="Y1618" s="313" t="s">
        <v>2644</v>
      </c>
      <c r="Z1618" s="313" t="s">
        <v>1540</v>
      </c>
      <c r="AA1618" s="111">
        <f t="shared" si="80"/>
        <v>14.247758</v>
      </c>
      <c r="AB1618" s="49">
        <v>1.4247758E7</v>
      </c>
      <c r="AC1618" s="49">
        <v>4.8429584E7</v>
      </c>
      <c r="AD1618" s="111">
        <f t="shared" si="237"/>
        <v>0</v>
      </c>
      <c r="AE1618" s="49">
        <v>0.0</v>
      </c>
      <c r="AF1618" s="312">
        <f t="shared" si="238"/>
        <v>0.4596050968</v>
      </c>
      <c r="AG1618" s="314"/>
      <c r="AH1618" s="314"/>
      <c r="AI1618" s="313" t="s">
        <v>1530</v>
      </c>
      <c r="AJ1618" s="257"/>
    </row>
    <row r="1619" ht="15.75" customHeight="1">
      <c r="A1619" s="319" t="s">
        <v>4677</v>
      </c>
      <c r="B1619" s="277">
        <f t="shared" si="152"/>
        <v>18.338063</v>
      </c>
      <c r="C1619" s="69">
        <f t="shared" si="234"/>
        <v>0.5730644688</v>
      </c>
      <c r="D1619" s="250">
        <f t="shared" si="3"/>
        <v>0.5730644688</v>
      </c>
      <c r="E1619" s="111">
        <v>32.0</v>
      </c>
      <c r="F1619" s="111">
        <f t="shared" si="213"/>
        <v>18.109144</v>
      </c>
      <c r="G1619" s="48">
        <f t="shared" si="5"/>
        <v>0.9875167295</v>
      </c>
      <c r="H1619" s="111">
        <f t="shared" si="6"/>
        <v>0.228919</v>
      </c>
      <c r="I1619" s="312">
        <f t="shared" si="235"/>
        <v>0.01248327045</v>
      </c>
      <c r="J1619" s="49">
        <f t="shared" si="236"/>
        <v>18338063</v>
      </c>
      <c r="K1619" s="47">
        <v>2019.0</v>
      </c>
      <c r="L1619" s="254" t="s">
        <v>20</v>
      </c>
      <c r="M1619" s="47"/>
      <c r="N1619" s="47"/>
      <c r="O1619" s="47"/>
      <c r="P1619" s="47">
        <v>66.0</v>
      </c>
      <c r="Q1619" s="47">
        <v>65.0</v>
      </c>
      <c r="R1619" s="47">
        <f t="shared" si="239"/>
        <v>65.5</v>
      </c>
      <c r="S1619" s="47">
        <v>83.0</v>
      </c>
      <c r="T1619" s="47">
        <v>63.0</v>
      </c>
      <c r="U1619" s="47">
        <f t="shared" si="240"/>
        <v>20</v>
      </c>
      <c r="V1619" s="47">
        <f t="shared" si="241"/>
        <v>73</v>
      </c>
      <c r="W1619" s="47">
        <f t="shared" si="242"/>
        <v>-7.5</v>
      </c>
      <c r="X1619" s="270" t="s">
        <v>1681</v>
      </c>
      <c r="Y1619" s="313" t="s">
        <v>3492</v>
      </c>
      <c r="Z1619" s="313" t="s">
        <v>1529</v>
      </c>
      <c r="AA1619" s="111">
        <f t="shared" si="80"/>
        <v>0.319157</v>
      </c>
      <c r="AB1619" s="318">
        <v>319157.0</v>
      </c>
      <c r="AC1619" s="318">
        <v>1.8109144E7</v>
      </c>
      <c r="AD1619" s="111">
        <f t="shared" si="237"/>
        <v>0.228919</v>
      </c>
      <c r="AE1619" s="318">
        <v>228919.0</v>
      </c>
      <c r="AF1619" s="312">
        <f t="shared" si="238"/>
        <v>0.00997365625</v>
      </c>
      <c r="AG1619" s="314"/>
      <c r="AH1619" s="314"/>
      <c r="AI1619" s="313" t="s">
        <v>1530</v>
      </c>
      <c r="AJ1619" s="257"/>
    </row>
    <row r="1620" ht="15.75" customHeight="1">
      <c r="A1620" s="316" t="s">
        <v>4587</v>
      </c>
      <c r="B1620" s="277">
        <f t="shared" si="152"/>
        <v>23.406747</v>
      </c>
      <c r="C1620" s="69">
        <f t="shared" si="234"/>
        <v>0.7092953636</v>
      </c>
      <c r="D1620" s="250">
        <f t="shared" si="3"/>
        <v>0.7092953636</v>
      </c>
      <c r="E1620" s="111">
        <v>33.0</v>
      </c>
      <c r="F1620" s="111">
        <f t="shared" si="213"/>
        <v>20.676747</v>
      </c>
      <c r="G1620" s="48">
        <f t="shared" si="5"/>
        <v>0.8833669625</v>
      </c>
      <c r="H1620" s="111">
        <f t="shared" si="6"/>
        <v>2.73</v>
      </c>
      <c r="I1620" s="312">
        <f t="shared" si="235"/>
        <v>0.1166330375</v>
      </c>
      <c r="J1620" s="49">
        <f t="shared" si="236"/>
        <v>23406747</v>
      </c>
      <c r="K1620" s="47">
        <v>2019.0</v>
      </c>
      <c r="L1620" s="254" t="s">
        <v>20</v>
      </c>
      <c r="M1620" s="47"/>
      <c r="N1620" s="47"/>
      <c r="O1620" s="47"/>
      <c r="P1620" s="47">
        <v>50.0</v>
      </c>
      <c r="Q1620" s="267">
        <v>51.0</v>
      </c>
      <c r="R1620" s="47">
        <f t="shared" si="239"/>
        <v>50.5</v>
      </c>
      <c r="S1620" s="47">
        <v>91.0</v>
      </c>
      <c r="T1620" s="47">
        <v>62.0</v>
      </c>
      <c r="U1620" s="47">
        <f t="shared" si="240"/>
        <v>29</v>
      </c>
      <c r="V1620" s="47">
        <f t="shared" si="241"/>
        <v>76.5</v>
      </c>
      <c r="W1620" s="47">
        <f t="shared" si="242"/>
        <v>-26</v>
      </c>
      <c r="X1620" s="270" t="s">
        <v>1527</v>
      </c>
      <c r="Y1620" s="313" t="s">
        <v>1533</v>
      </c>
      <c r="Z1620" s="313" t="s">
        <v>1540</v>
      </c>
      <c r="AA1620" s="111">
        <f t="shared" si="80"/>
        <v>9.261268</v>
      </c>
      <c r="AB1620" s="318">
        <v>9261268.0</v>
      </c>
      <c r="AC1620" s="49">
        <v>2.0676747E7</v>
      </c>
      <c r="AD1620" s="111">
        <f t="shared" si="237"/>
        <v>2.73</v>
      </c>
      <c r="AE1620" s="318">
        <v>2730000.0</v>
      </c>
      <c r="AF1620" s="312">
        <f t="shared" si="238"/>
        <v>0.2806444848</v>
      </c>
      <c r="AG1620" s="314"/>
      <c r="AH1620" s="314"/>
      <c r="AI1620" s="315" t="s">
        <v>4588</v>
      </c>
      <c r="AJ1620" s="257"/>
    </row>
    <row r="1621" ht="15.75" customHeight="1">
      <c r="A1621" s="311" t="s">
        <v>2795</v>
      </c>
      <c r="B1621" s="277">
        <f t="shared" si="152"/>
        <v>121.039886</v>
      </c>
      <c r="C1621" s="69">
        <f t="shared" si="234"/>
        <v>3.227730293</v>
      </c>
      <c r="D1621" s="250">
        <f t="shared" si="3"/>
        <v>3.227730293</v>
      </c>
      <c r="E1621" s="111">
        <v>37.5</v>
      </c>
      <c r="F1621" s="111">
        <f t="shared" si="213"/>
        <v>107.839886</v>
      </c>
      <c r="G1621" s="48">
        <f t="shared" si="5"/>
        <v>0.8909450394</v>
      </c>
      <c r="H1621" s="111">
        <f t="shared" si="6"/>
        <v>13.2</v>
      </c>
      <c r="I1621" s="312">
        <f t="shared" si="235"/>
        <v>0.1090549606</v>
      </c>
      <c r="J1621" s="49">
        <f t="shared" si="236"/>
        <v>121039886</v>
      </c>
      <c r="K1621" s="47">
        <v>2019.0</v>
      </c>
      <c r="L1621" s="254" t="s">
        <v>20</v>
      </c>
      <c r="M1621" s="47"/>
      <c r="N1621" s="47"/>
      <c r="O1621" s="47"/>
      <c r="P1621" s="47">
        <v>40.0</v>
      </c>
      <c r="Q1621" s="47">
        <v>46.0</v>
      </c>
      <c r="R1621" s="47">
        <f t="shared" si="239"/>
        <v>43</v>
      </c>
      <c r="S1621" s="47">
        <v>85.0</v>
      </c>
      <c r="T1621" s="47">
        <v>53.0</v>
      </c>
      <c r="U1621" s="47">
        <f t="shared" si="240"/>
        <v>32</v>
      </c>
      <c r="V1621" s="47">
        <f t="shared" si="241"/>
        <v>69</v>
      </c>
      <c r="W1621" s="47">
        <f t="shared" si="242"/>
        <v>-26</v>
      </c>
      <c r="X1621" s="270" t="s">
        <v>1558</v>
      </c>
      <c r="Y1621" s="313" t="s">
        <v>2796</v>
      </c>
      <c r="Z1621" s="257" t="s">
        <v>1567</v>
      </c>
      <c r="AA1621" s="111">
        <f t="shared" si="80"/>
        <v>20.355</v>
      </c>
      <c r="AB1621" s="49">
        <v>2.0355E7</v>
      </c>
      <c r="AC1621" s="49">
        <v>1.07839886E8</v>
      </c>
      <c r="AD1621" s="111">
        <f t="shared" si="237"/>
        <v>13.2</v>
      </c>
      <c r="AE1621" s="49">
        <v>1.32E7</v>
      </c>
      <c r="AF1621" s="312">
        <f t="shared" si="238"/>
        <v>0.5428</v>
      </c>
      <c r="AG1621" s="314"/>
      <c r="AH1621" s="314"/>
      <c r="AI1621" s="317" t="s">
        <v>2797</v>
      </c>
      <c r="AJ1621" s="257"/>
    </row>
    <row r="1622" ht="15.75" customHeight="1">
      <c r="A1622" s="316" t="s">
        <v>2247</v>
      </c>
      <c r="B1622" s="277">
        <f t="shared" si="152"/>
        <v>185.077373</v>
      </c>
      <c r="C1622" s="69">
        <f t="shared" si="234"/>
        <v>4.870457184</v>
      </c>
      <c r="D1622" s="250">
        <f t="shared" si="3"/>
        <v>4.870457184</v>
      </c>
      <c r="E1622" s="111">
        <v>38.0</v>
      </c>
      <c r="F1622" s="111">
        <f t="shared" si="213"/>
        <v>96.477373</v>
      </c>
      <c r="G1622" s="48">
        <f t="shared" si="5"/>
        <v>0.5212812968</v>
      </c>
      <c r="H1622" s="111">
        <f t="shared" si="6"/>
        <v>88.6</v>
      </c>
      <c r="I1622" s="312">
        <f t="shared" si="235"/>
        <v>0.4787187032</v>
      </c>
      <c r="J1622" s="49">
        <f t="shared" si="236"/>
        <v>185077373</v>
      </c>
      <c r="K1622" s="47">
        <v>2019.0</v>
      </c>
      <c r="L1622" s="254" t="s">
        <v>20</v>
      </c>
      <c r="M1622" s="47"/>
      <c r="N1622" s="47"/>
      <c r="O1622" s="47"/>
      <c r="P1622" s="47">
        <v>43.0</v>
      </c>
      <c r="Q1622" s="47">
        <v>46.0</v>
      </c>
      <c r="R1622" s="47">
        <f t="shared" si="239"/>
        <v>44.5</v>
      </c>
      <c r="S1622" s="47">
        <v>69.0</v>
      </c>
      <c r="T1622" s="47">
        <v>43.0</v>
      </c>
      <c r="U1622" s="47">
        <f t="shared" si="240"/>
        <v>26</v>
      </c>
      <c r="V1622" s="47">
        <f t="shared" si="241"/>
        <v>56</v>
      </c>
      <c r="W1622" s="47">
        <f t="shared" si="242"/>
        <v>-11.5</v>
      </c>
      <c r="X1622" s="294" t="s">
        <v>1601</v>
      </c>
      <c r="Y1622" s="317" t="s">
        <v>1601</v>
      </c>
      <c r="Z1622" s="257" t="s">
        <v>1567</v>
      </c>
      <c r="AA1622" s="111">
        <f t="shared" si="80"/>
        <v>30.300007</v>
      </c>
      <c r="AB1622" s="318">
        <v>3.0300007E7</v>
      </c>
      <c r="AC1622" s="49">
        <v>9.6477373E7</v>
      </c>
      <c r="AD1622" s="111">
        <f t="shared" si="237"/>
        <v>88.6</v>
      </c>
      <c r="AE1622" s="318">
        <v>8.86E7</v>
      </c>
      <c r="AF1622" s="312">
        <f t="shared" si="238"/>
        <v>0.7973686053</v>
      </c>
      <c r="AG1622" s="314"/>
      <c r="AH1622" s="314"/>
      <c r="AI1622" s="315" t="s">
        <v>2248</v>
      </c>
      <c r="AJ1622" s="257"/>
    </row>
    <row r="1623" ht="15.75" customHeight="1">
      <c r="A1623" s="316" t="s">
        <v>4765</v>
      </c>
      <c r="B1623" s="277">
        <f t="shared" si="152"/>
        <v>15.880032</v>
      </c>
      <c r="C1623" s="69">
        <f t="shared" si="234"/>
        <v>0.4178955789</v>
      </c>
      <c r="D1623" s="250">
        <f t="shared" si="3"/>
        <v>0.4178955789</v>
      </c>
      <c r="E1623" s="111">
        <v>38.0</v>
      </c>
      <c r="F1623" s="111">
        <f t="shared" si="213"/>
        <v>12.180032</v>
      </c>
      <c r="G1623" s="48">
        <f t="shared" si="5"/>
        <v>0.7670029884</v>
      </c>
      <c r="H1623" s="111">
        <f t="shared" si="6"/>
        <v>3.7</v>
      </c>
      <c r="I1623" s="312">
        <f t="shared" si="235"/>
        <v>0.2329970116</v>
      </c>
      <c r="J1623" s="49">
        <f t="shared" si="236"/>
        <v>15880032</v>
      </c>
      <c r="K1623" s="47">
        <v>2019.0</v>
      </c>
      <c r="L1623" s="254" t="s">
        <v>20</v>
      </c>
      <c r="M1623" s="47"/>
      <c r="N1623" s="47"/>
      <c r="O1623" s="47"/>
      <c r="P1623" s="47">
        <v>22.0</v>
      </c>
      <c r="Q1623" s="267">
        <v>35.0</v>
      </c>
      <c r="R1623" s="47">
        <f t="shared" si="239"/>
        <v>28.5</v>
      </c>
      <c r="S1623" s="47">
        <v>69.0</v>
      </c>
      <c r="T1623" s="47">
        <v>39.0</v>
      </c>
      <c r="U1623" s="47">
        <f t="shared" si="240"/>
        <v>30</v>
      </c>
      <c r="V1623" s="47">
        <f t="shared" si="241"/>
        <v>54</v>
      </c>
      <c r="W1623" s="47">
        <f t="shared" si="242"/>
        <v>-25.5</v>
      </c>
      <c r="X1623" s="294" t="s">
        <v>1547</v>
      </c>
      <c r="Y1623" s="317" t="s">
        <v>1547</v>
      </c>
      <c r="Z1623" s="313" t="s">
        <v>1534</v>
      </c>
      <c r="AA1623" s="111">
        <f t="shared" si="80"/>
        <v>5.52741</v>
      </c>
      <c r="AB1623" s="318">
        <v>5527410.0</v>
      </c>
      <c r="AC1623" s="49">
        <v>1.2180032E7</v>
      </c>
      <c r="AD1623" s="111">
        <f t="shared" si="237"/>
        <v>3.7</v>
      </c>
      <c r="AE1623" s="318">
        <v>3700000.0</v>
      </c>
      <c r="AF1623" s="312">
        <f t="shared" si="238"/>
        <v>0.1454581579</v>
      </c>
      <c r="AG1623" s="314"/>
      <c r="AH1623" s="314"/>
      <c r="AI1623" s="315" t="s">
        <v>4766</v>
      </c>
      <c r="AJ1623" s="257"/>
    </row>
    <row r="1624" ht="15.75" customHeight="1">
      <c r="A1624" s="316" t="s">
        <v>2245</v>
      </c>
      <c r="B1624" s="277">
        <f t="shared" si="152"/>
        <v>195.179299</v>
      </c>
      <c r="C1624" s="69">
        <f t="shared" si="234"/>
        <v>4.879482475</v>
      </c>
      <c r="D1624" s="250">
        <f t="shared" si="3"/>
        <v>4.879482475</v>
      </c>
      <c r="E1624" s="111">
        <v>40.0</v>
      </c>
      <c r="F1624" s="111">
        <f t="shared" si="213"/>
        <v>96.36816</v>
      </c>
      <c r="G1624" s="48">
        <f t="shared" si="5"/>
        <v>0.4937417057</v>
      </c>
      <c r="H1624" s="111">
        <f t="shared" si="6"/>
        <v>98.811139</v>
      </c>
      <c r="I1624" s="312">
        <f t="shared" si="235"/>
        <v>0.5062582943</v>
      </c>
      <c r="J1624" s="49">
        <f t="shared" si="236"/>
        <v>195179299</v>
      </c>
      <c r="K1624" s="47">
        <v>2019.0</v>
      </c>
      <c r="L1624" s="254" t="s">
        <v>20</v>
      </c>
      <c r="M1624" s="47"/>
      <c r="N1624" s="47"/>
      <c r="O1624" s="47"/>
      <c r="P1624" s="47">
        <v>89.0</v>
      </c>
      <c r="Q1624" s="47">
        <v>69.0</v>
      </c>
      <c r="R1624" s="47">
        <f t="shared" si="239"/>
        <v>79</v>
      </c>
      <c r="S1624" s="47">
        <v>88.0</v>
      </c>
      <c r="T1624" s="47">
        <v>74.0</v>
      </c>
      <c r="U1624" s="47">
        <f t="shared" si="240"/>
        <v>14</v>
      </c>
      <c r="V1624" s="47">
        <f t="shared" si="241"/>
        <v>81</v>
      </c>
      <c r="W1624" s="47">
        <f t="shared" si="242"/>
        <v>-2</v>
      </c>
      <c r="X1624" s="294" t="s">
        <v>1547</v>
      </c>
      <c r="Y1624" s="317" t="s">
        <v>1547</v>
      </c>
      <c r="Z1624" s="313" t="s">
        <v>1529</v>
      </c>
      <c r="AA1624" s="111">
        <f t="shared" si="80"/>
        <v>25.725722</v>
      </c>
      <c r="AB1624" s="318">
        <v>2.5725722E7</v>
      </c>
      <c r="AC1624" s="49">
        <v>9.636816E7</v>
      </c>
      <c r="AD1624" s="111">
        <f t="shared" si="237"/>
        <v>98.811139</v>
      </c>
      <c r="AE1624" s="318">
        <v>9.8811139E7</v>
      </c>
      <c r="AF1624" s="312">
        <f t="shared" si="238"/>
        <v>0.64314305</v>
      </c>
      <c r="AG1624" s="314"/>
      <c r="AH1624" s="314"/>
      <c r="AI1624" s="315" t="s">
        <v>2246</v>
      </c>
      <c r="AJ1624" s="257"/>
    </row>
    <row r="1625" ht="15.75" customHeight="1">
      <c r="A1625" s="316" t="s">
        <v>2740</v>
      </c>
      <c r="B1625" s="277">
        <f t="shared" si="152"/>
        <v>133.365452</v>
      </c>
      <c r="C1625" s="69">
        <f t="shared" si="234"/>
        <v>3.3341363</v>
      </c>
      <c r="D1625" s="250">
        <f t="shared" si="3"/>
        <v>3.3341363</v>
      </c>
      <c r="E1625" s="111">
        <v>40.0</v>
      </c>
      <c r="F1625" s="111">
        <f t="shared" si="213"/>
        <v>69.030436</v>
      </c>
      <c r="G1625" s="48">
        <f t="shared" si="5"/>
        <v>0.5176035845</v>
      </c>
      <c r="H1625" s="111">
        <f t="shared" si="6"/>
        <v>64.335016</v>
      </c>
      <c r="I1625" s="312">
        <f t="shared" si="235"/>
        <v>0.4823964155</v>
      </c>
      <c r="J1625" s="49">
        <f t="shared" si="236"/>
        <v>133365452</v>
      </c>
      <c r="K1625" s="47">
        <v>2019.0</v>
      </c>
      <c r="L1625" s="254" t="s">
        <v>20</v>
      </c>
      <c r="M1625" s="47"/>
      <c r="N1625" s="47"/>
      <c r="O1625" s="47"/>
      <c r="P1625" s="47">
        <v>39.0</v>
      </c>
      <c r="Q1625" s="47">
        <v>45.0</v>
      </c>
      <c r="R1625" s="47">
        <f t="shared" si="239"/>
        <v>42</v>
      </c>
      <c r="S1625" s="47">
        <v>93.0</v>
      </c>
      <c r="T1625" s="47">
        <v>66.0</v>
      </c>
      <c r="U1625" s="47">
        <f t="shared" si="240"/>
        <v>27</v>
      </c>
      <c r="V1625" s="47">
        <f t="shared" si="241"/>
        <v>79.5</v>
      </c>
      <c r="W1625" s="47">
        <f t="shared" si="242"/>
        <v>-37.5</v>
      </c>
      <c r="X1625" s="270" t="s">
        <v>1527</v>
      </c>
      <c r="Y1625" s="313" t="s">
        <v>1533</v>
      </c>
      <c r="Z1625" s="313" t="s">
        <v>1550</v>
      </c>
      <c r="AA1625" s="111">
        <f t="shared" si="80"/>
        <v>21.380987</v>
      </c>
      <c r="AB1625" s="318">
        <v>2.1380987E7</v>
      </c>
      <c r="AC1625" s="49">
        <v>6.9030436E7</v>
      </c>
      <c r="AD1625" s="111">
        <f t="shared" si="237"/>
        <v>64.335016</v>
      </c>
      <c r="AE1625" s="318">
        <v>6.4335016E7</v>
      </c>
      <c r="AF1625" s="312">
        <f t="shared" si="238"/>
        <v>0.534524675</v>
      </c>
      <c r="AG1625" s="314"/>
      <c r="AH1625" s="314"/>
      <c r="AI1625" s="315" t="s">
        <v>2741</v>
      </c>
      <c r="AJ1625" s="257"/>
    </row>
    <row r="1626" ht="15.75" customHeight="1">
      <c r="A1626" s="316" t="s">
        <v>497</v>
      </c>
      <c r="B1626" s="277">
        <f t="shared" si="152"/>
        <v>108.228053</v>
      </c>
      <c r="C1626" s="69">
        <f t="shared" si="234"/>
        <v>2.705701325</v>
      </c>
      <c r="D1626" s="250">
        <f t="shared" si="3"/>
        <v>2.705701325</v>
      </c>
      <c r="E1626" s="111">
        <v>40.0</v>
      </c>
      <c r="F1626" s="111">
        <f t="shared" si="213"/>
        <v>47.628053</v>
      </c>
      <c r="G1626" s="48">
        <f t="shared" si="5"/>
        <v>0.4400712355</v>
      </c>
      <c r="H1626" s="111">
        <f t="shared" si="6"/>
        <v>60.6</v>
      </c>
      <c r="I1626" s="312">
        <f t="shared" si="235"/>
        <v>0.5599287645</v>
      </c>
      <c r="J1626" s="49">
        <f t="shared" si="236"/>
        <v>108228053</v>
      </c>
      <c r="K1626" s="47">
        <v>2019.0</v>
      </c>
      <c r="L1626" s="254" t="s">
        <v>20</v>
      </c>
      <c r="M1626" s="47"/>
      <c r="N1626" s="47"/>
      <c r="O1626" s="47"/>
      <c r="P1626" s="47">
        <v>97.0</v>
      </c>
      <c r="Q1626" s="47">
        <v>82.0</v>
      </c>
      <c r="R1626" s="47">
        <f t="shared" si="239"/>
        <v>89.5</v>
      </c>
      <c r="S1626" s="47">
        <v>92.0</v>
      </c>
      <c r="T1626" s="47">
        <v>69.0</v>
      </c>
      <c r="U1626" s="47">
        <f t="shared" si="240"/>
        <v>23</v>
      </c>
      <c r="V1626" s="47">
        <f t="shared" si="241"/>
        <v>80.5</v>
      </c>
      <c r="W1626" s="47">
        <f t="shared" si="242"/>
        <v>9</v>
      </c>
      <c r="X1626" s="294" t="s">
        <v>1547</v>
      </c>
      <c r="Y1626" s="317" t="s">
        <v>1547</v>
      </c>
      <c r="Z1626" s="313" t="s">
        <v>1540</v>
      </c>
      <c r="AA1626" s="111">
        <f t="shared" si="80"/>
        <v>26.769548</v>
      </c>
      <c r="AB1626" s="318">
        <v>2.6769548E7</v>
      </c>
      <c r="AC1626" s="49">
        <v>4.7628053E7</v>
      </c>
      <c r="AD1626" s="111">
        <f t="shared" si="237"/>
        <v>60.6</v>
      </c>
      <c r="AE1626" s="318">
        <v>6.06E7</v>
      </c>
      <c r="AF1626" s="312">
        <f t="shared" si="238"/>
        <v>0.6692387</v>
      </c>
      <c r="AG1626" s="314"/>
      <c r="AH1626" s="314"/>
      <c r="AI1626" s="315" t="s">
        <v>3079</v>
      </c>
      <c r="AJ1626" s="257"/>
    </row>
    <row r="1627" ht="15.75" customHeight="1">
      <c r="A1627" s="316" t="s">
        <v>4085</v>
      </c>
      <c r="B1627" s="277">
        <f t="shared" si="152"/>
        <v>53.459009</v>
      </c>
      <c r="C1627" s="69">
        <f t="shared" si="234"/>
        <v>1.336475225</v>
      </c>
      <c r="D1627" s="250">
        <f t="shared" si="3"/>
        <v>1.336475225</v>
      </c>
      <c r="E1627" s="111">
        <v>40.0</v>
      </c>
      <c r="F1627" s="111">
        <f t="shared" si="213"/>
        <v>30.316271</v>
      </c>
      <c r="G1627" s="48">
        <f t="shared" si="5"/>
        <v>0.5670937709</v>
      </c>
      <c r="H1627" s="111">
        <f t="shared" si="6"/>
        <v>23.142738</v>
      </c>
      <c r="I1627" s="312">
        <f t="shared" si="235"/>
        <v>0.4329062291</v>
      </c>
      <c r="J1627" s="49">
        <f t="shared" si="236"/>
        <v>53459009</v>
      </c>
      <c r="K1627" s="47">
        <v>2019.0</v>
      </c>
      <c r="L1627" s="254" t="s">
        <v>20</v>
      </c>
      <c r="M1627" s="47"/>
      <c r="N1627" s="47"/>
      <c r="O1627" s="47"/>
      <c r="P1627" s="47">
        <v>81.0</v>
      </c>
      <c r="Q1627" s="267">
        <v>67.0</v>
      </c>
      <c r="R1627" s="47">
        <f t="shared" si="239"/>
        <v>74</v>
      </c>
      <c r="S1627" s="47">
        <v>75.0</v>
      </c>
      <c r="T1627" s="47">
        <v>67.0</v>
      </c>
      <c r="U1627" s="47">
        <f t="shared" si="240"/>
        <v>8</v>
      </c>
      <c r="V1627" s="47">
        <f t="shared" si="241"/>
        <v>71</v>
      </c>
      <c r="W1627" s="47">
        <f t="shared" si="242"/>
        <v>3</v>
      </c>
      <c r="X1627" s="270" t="s">
        <v>1903</v>
      </c>
      <c r="Y1627" s="313" t="s">
        <v>1904</v>
      </c>
      <c r="Z1627" s="313" t="s">
        <v>1540</v>
      </c>
      <c r="AA1627" s="111">
        <f t="shared" si="80"/>
        <v>9.740064</v>
      </c>
      <c r="AB1627" s="318">
        <v>9740064.0</v>
      </c>
      <c r="AC1627" s="49">
        <v>3.0316271E7</v>
      </c>
      <c r="AD1627" s="111">
        <f t="shared" si="237"/>
        <v>23.142738</v>
      </c>
      <c r="AE1627" s="318">
        <v>2.3142738E7</v>
      </c>
      <c r="AF1627" s="312">
        <f t="shared" si="238"/>
        <v>0.2435016</v>
      </c>
      <c r="AG1627" s="314"/>
      <c r="AH1627" s="314"/>
      <c r="AI1627" s="315" t="s">
        <v>4086</v>
      </c>
      <c r="AJ1627" s="257"/>
    </row>
    <row r="1628" ht="15.75" customHeight="1">
      <c r="A1628" s="319" t="s">
        <v>4296</v>
      </c>
      <c r="B1628" s="277">
        <f t="shared" si="152"/>
        <v>43.948716</v>
      </c>
      <c r="C1628" s="69">
        <f t="shared" si="234"/>
        <v>1.0987179</v>
      </c>
      <c r="D1628" s="250">
        <f t="shared" si="3"/>
        <v>1.0987179</v>
      </c>
      <c r="E1628" s="111">
        <v>40.0</v>
      </c>
      <c r="F1628" s="111">
        <f t="shared" si="213"/>
        <v>37.605</v>
      </c>
      <c r="G1628" s="48">
        <f t="shared" si="5"/>
        <v>0.8556563973</v>
      </c>
      <c r="H1628" s="111">
        <f t="shared" si="6"/>
        <v>6.343716</v>
      </c>
      <c r="I1628" s="312">
        <f t="shared" si="235"/>
        <v>0.1443436027</v>
      </c>
      <c r="J1628" s="49">
        <f t="shared" si="236"/>
        <v>43948716</v>
      </c>
      <c r="K1628" s="47">
        <v>2019.0</v>
      </c>
      <c r="L1628" s="254" t="s">
        <v>20</v>
      </c>
      <c r="M1628" s="47"/>
      <c r="N1628" s="47"/>
      <c r="O1628" s="47"/>
      <c r="P1628" s="47">
        <v>95.0</v>
      </c>
      <c r="Q1628" s="47">
        <v>91.0</v>
      </c>
      <c r="R1628" s="47">
        <f t="shared" si="239"/>
        <v>93</v>
      </c>
      <c r="S1628" s="47">
        <v>93.0</v>
      </c>
      <c r="T1628" s="47">
        <v>74.0</v>
      </c>
      <c r="U1628" s="47">
        <f t="shared" si="240"/>
        <v>19</v>
      </c>
      <c r="V1628" s="47">
        <f t="shared" si="241"/>
        <v>83.5</v>
      </c>
      <c r="W1628" s="47">
        <f t="shared" si="242"/>
        <v>9.5</v>
      </c>
      <c r="X1628" s="270" t="s">
        <v>1547</v>
      </c>
      <c r="Y1628" s="313" t="s">
        <v>1819</v>
      </c>
      <c r="Z1628" s="313" t="s">
        <v>1534</v>
      </c>
      <c r="AA1628" s="111">
        <f t="shared" si="80"/>
        <v>16.755</v>
      </c>
      <c r="AB1628" s="318">
        <v>1.6755E7</v>
      </c>
      <c r="AC1628" s="318">
        <v>3.7605E7</v>
      </c>
      <c r="AD1628" s="111">
        <f t="shared" si="237"/>
        <v>6.343716</v>
      </c>
      <c r="AE1628" s="318">
        <v>6343716.0</v>
      </c>
      <c r="AF1628" s="312">
        <f t="shared" si="238"/>
        <v>0.418875</v>
      </c>
      <c r="AG1628" s="314"/>
      <c r="AH1628" s="314"/>
      <c r="AI1628" s="313" t="s">
        <v>1530</v>
      </c>
      <c r="AJ1628" s="257"/>
    </row>
    <row r="1629" ht="15.75" customHeight="1">
      <c r="A1629" s="319" t="s">
        <v>4810</v>
      </c>
      <c r="B1629" s="277">
        <f t="shared" si="152"/>
        <v>13.75999</v>
      </c>
      <c r="C1629" s="69">
        <f t="shared" si="234"/>
        <v>0.34399975</v>
      </c>
      <c r="D1629" s="250">
        <f t="shared" si="3"/>
        <v>0.34399975</v>
      </c>
      <c r="E1629" s="111">
        <v>40.0</v>
      </c>
      <c r="F1629" s="111">
        <f t="shared" si="213"/>
        <v>1.083213</v>
      </c>
      <c r="G1629" s="48">
        <f t="shared" si="5"/>
        <v>0.07872193221</v>
      </c>
      <c r="H1629" s="111">
        <f t="shared" si="6"/>
        <v>12.676777</v>
      </c>
      <c r="I1629" s="312">
        <f t="shared" si="235"/>
        <v>0.9212780678</v>
      </c>
      <c r="J1629" s="49">
        <f t="shared" si="236"/>
        <v>13759990</v>
      </c>
      <c r="K1629" s="47">
        <v>2019.0</v>
      </c>
      <c r="L1629" s="254" t="s">
        <v>20</v>
      </c>
      <c r="M1629" s="47"/>
      <c r="N1629" s="47"/>
      <c r="O1629" s="47"/>
      <c r="P1629" s="47">
        <v>17.0</v>
      </c>
      <c r="Q1629" s="47" t="s">
        <v>1530</v>
      </c>
      <c r="R1629" s="47" t="s">
        <v>1530</v>
      </c>
      <c r="S1629" s="47">
        <v>60.0</v>
      </c>
      <c r="T1629" s="47" t="s">
        <v>1530</v>
      </c>
      <c r="U1629" s="47" t="s">
        <v>1530</v>
      </c>
      <c r="V1629" s="47" t="s">
        <v>1530</v>
      </c>
      <c r="W1629" s="47" t="s">
        <v>1530</v>
      </c>
      <c r="X1629" s="270" t="s">
        <v>1537</v>
      </c>
      <c r="Y1629" s="313" t="s">
        <v>2510</v>
      </c>
      <c r="Z1629" s="313" t="s">
        <v>1540</v>
      </c>
      <c r="AA1629" s="111">
        <f t="shared" si="80"/>
        <v>0.65653</v>
      </c>
      <c r="AB1629" s="318">
        <v>656530.0</v>
      </c>
      <c r="AC1629" s="318">
        <v>1083213.0</v>
      </c>
      <c r="AD1629" s="111">
        <f t="shared" si="237"/>
        <v>12.676777</v>
      </c>
      <c r="AE1629" s="318">
        <v>1.2676777E7</v>
      </c>
      <c r="AF1629" s="312">
        <f t="shared" si="238"/>
        <v>0.01641325</v>
      </c>
      <c r="AG1629" s="314"/>
      <c r="AH1629" s="314"/>
      <c r="AI1629" s="315" t="s">
        <v>4811</v>
      </c>
      <c r="AJ1629" s="257"/>
    </row>
    <row r="1630" ht="15.75" customHeight="1">
      <c r="A1630" s="316" t="s">
        <v>3013</v>
      </c>
      <c r="B1630" s="277">
        <f t="shared" si="152"/>
        <v>117.808</v>
      </c>
      <c r="C1630" s="69">
        <f t="shared" si="234"/>
        <v>2.804952381</v>
      </c>
      <c r="D1630" s="250">
        <f t="shared" si="3"/>
        <v>2.804952381</v>
      </c>
      <c r="E1630" s="111">
        <v>42.0</v>
      </c>
      <c r="F1630" s="111">
        <f t="shared" si="213"/>
        <v>72.308744</v>
      </c>
      <c r="G1630" s="48">
        <f t="shared" si="5"/>
        <v>0.6137846666</v>
      </c>
      <c r="H1630" s="111">
        <f t="shared" si="6"/>
        <v>45.499256</v>
      </c>
      <c r="I1630" s="312">
        <f t="shared" si="235"/>
        <v>0.3862153334</v>
      </c>
      <c r="J1630" s="49">
        <f t="shared" si="236"/>
        <v>117808000</v>
      </c>
      <c r="K1630" s="47">
        <v>2019.0</v>
      </c>
      <c r="L1630" s="254" t="s">
        <v>20</v>
      </c>
      <c r="M1630" s="47"/>
      <c r="N1630" s="47"/>
      <c r="O1630" s="47"/>
      <c r="P1630" s="47">
        <v>69.0</v>
      </c>
      <c r="Q1630" s="47">
        <v>56.0</v>
      </c>
      <c r="R1630" s="47">
        <f t="shared" ref="R1630:R1686" si="243">(P1630+Q1630)/2</f>
        <v>62.5</v>
      </c>
      <c r="S1630" s="47">
        <v>88.0</v>
      </c>
      <c r="T1630" s="47">
        <v>57.0</v>
      </c>
      <c r="U1630" s="47">
        <f t="shared" ref="U1630:U1686" si="244">SUM(S1630-T1630)</f>
        <v>31</v>
      </c>
      <c r="V1630" s="47">
        <f t="shared" ref="V1630:V1686" si="245">(S1630+T1630)/2</f>
        <v>72.5</v>
      </c>
      <c r="W1630" s="47">
        <f t="shared" ref="W1630:W1686" si="246">SUM(R1630-V1630)</f>
        <v>-10</v>
      </c>
      <c r="X1630" s="294" t="s">
        <v>1558</v>
      </c>
      <c r="Y1630" s="317" t="s">
        <v>1558</v>
      </c>
      <c r="Z1630" s="313" t="s">
        <v>1550</v>
      </c>
      <c r="AA1630" s="111">
        <f t="shared" si="80"/>
        <v>26.803104</v>
      </c>
      <c r="AB1630" s="318">
        <v>2.6803104E7</v>
      </c>
      <c r="AC1630" s="49">
        <v>7.2308744E7</v>
      </c>
      <c r="AD1630" s="111">
        <f t="shared" si="237"/>
        <v>45.499256</v>
      </c>
      <c r="AE1630" s="318">
        <v>4.5499256E7</v>
      </c>
      <c r="AF1630" s="312">
        <f t="shared" si="238"/>
        <v>0.6381691429</v>
      </c>
      <c r="AG1630" s="314"/>
      <c r="AH1630" s="314"/>
      <c r="AI1630" s="315" t="s">
        <v>3014</v>
      </c>
      <c r="AJ1630" s="257"/>
    </row>
    <row r="1631" ht="15.75" customHeight="1">
      <c r="A1631" s="316" t="s">
        <v>4725</v>
      </c>
      <c r="B1631" s="277">
        <f t="shared" si="152"/>
        <v>21.360215</v>
      </c>
      <c r="C1631" s="69">
        <f t="shared" si="234"/>
        <v>0.4854594318</v>
      </c>
      <c r="D1631" s="250">
        <f t="shared" si="3"/>
        <v>0.4854594318</v>
      </c>
      <c r="E1631" s="111">
        <v>44.0</v>
      </c>
      <c r="F1631" s="111">
        <f t="shared" si="213"/>
        <v>21.360215</v>
      </c>
      <c r="G1631" s="48">
        <f t="shared" si="5"/>
        <v>1</v>
      </c>
      <c r="H1631" s="111">
        <f t="shared" si="6"/>
        <v>0</v>
      </c>
      <c r="I1631" s="312">
        <f t="shared" si="235"/>
        <v>0</v>
      </c>
      <c r="J1631" s="49">
        <f t="shared" si="236"/>
        <v>21360215</v>
      </c>
      <c r="K1631" s="47">
        <v>2019.0</v>
      </c>
      <c r="L1631" s="254" t="s">
        <v>20</v>
      </c>
      <c r="M1631" s="47"/>
      <c r="N1631" s="47"/>
      <c r="O1631" s="47"/>
      <c r="P1631" s="47">
        <v>32.0</v>
      </c>
      <c r="Q1631" s="267">
        <v>40.0</v>
      </c>
      <c r="R1631" s="47">
        <f t="shared" si="243"/>
        <v>36</v>
      </c>
      <c r="S1631" s="47">
        <v>94.0</v>
      </c>
      <c r="T1631" s="47">
        <v>66.0</v>
      </c>
      <c r="U1631" s="47">
        <f t="shared" si="244"/>
        <v>28</v>
      </c>
      <c r="V1631" s="47">
        <f t="shared" si="245"/>
        <v>80</v>
      </c>
      <c r="W1631" s="47">
        <f t="shared" si="246"/>
        <v>-44</v>
      </c>
      <c r="X1631" s="294" t="s">
        <v>1558</v>
      </c>
      <c r="Y1631" s="317" t="s">
        <v>1558</v>
      </c>
      <c r="Z1631" s="313" t="s">
        <v>1550</v>
      </c>
      <c r="AA1631" s="111">
        <f t="shared" si="80"/>
        <v>8.901419</v>
      </c>
      <c r="AB1631" s="318">
        <v>8901419.0</v>
      </c>
      <c r="AC1631" s="49">
        <v>2.1360215E7</v>
      </c>
      <c r="AD1631" s="111">
        <f t="shared" si="237"/>
        <v>0</v>
      </c>
      <c r="AE1631" s="49">
        <v>0.0</v>
      </c>
      <c r="AF1631" s="312">
        <f t="shared" si="238"/>
        <v>0.2023049773</v>
      </c>
      <c r="AG1631" s="314"/>
      <c r="AH1631" s="314"/>
      <c r="AI1631" s="313" t="s">
        <v>1530</v>
      </c>
      <c r="AJ1631" s="257"/>
    </row>
    <row r="1632" ht="15.75" customHeight="1">
      <c r="A1632" s="316" t="s">
        <v>3910</v>
      </c>
      <c r="B1632" s="277">
        <f t="shared" si="152"/>
        <v>69.396016</v>
      </c>
      <c r="C1632" s="69">
        <f t="shared" si="234"/>
        <v>1.542133689</v>
      </c>
      <c r="D1632" s="250">
        <f t="shared" si="3"/>
        <v>1.542133689</v>
      </c>
      <c r="E1632" s="111">
        <v>45.0</v>
      </c>
      <c r="F1632" s="111">
        <f t="shared" si="213"/>
        <v>30.796016</v>
      </c>
      <c r="G1632" s="48">
        <f t="shared" si="5"/>
        <v>0.4437721036</v>
      </c>
      <c r="H1632" s="111">
        <f t="shared" si="6"/>
        <v>38.6</v>
      </c>
      <c r="I1632" s="312">
        <f t="shared" si="235"/>
        <v>0.5562278964</v>
      </c>
      <c r="J1632" s="49">
        <f t="shared" si="236"/>
        <v>69396016</v>
      </c>
      <c r="K1632" s="47">
        <v>2019.0</v>
      </c>
      <c r="L1632" s="254" t="s">
        <v>20</v>
      </c>
      <c r="M1632" s="47"/>
      <c r="N1632" s="47"/>
      <c r="O1632" s="47"/>
      <c r="P1632" s="47">
        <v>77.0</v>
      </c>
      <c r="Q1632" s="47">
        <v>59.0</v>
      </c>
      <c r="R1632" s="47">
        <f t="shared" si="243"/>
        <v>68</v>
      </c>
      <c r="S1632" s="47">
        <v>89.0</v>
      </c>
      <c r="T1632" s="47">
        <v>66.0</v>
      </c>
      <c r="U1632" s="47">
        <f t="shared" si="244"/>
        <v>23</v>
      </c>
      <c r="V1632" s="47">
        <f t="shared" si="245"/>
        <v>77.5</v>
      </c>
      <c r="W1632" s="47">
        <f t="shared" si="246"/>
        <v>-9.5</v>
      </c>
      <c r="X1632" s="294" t="s">
        <v>1425</v>
      </c>
      <c r="Y1632" s="317" t="s">
        <v>1425</v>
      </c>
      <c r="Z1632" s="313" t="s">
        <v>1534</v>
      </c>
      <c r="AA1632" s="111">
        <f t="shared" si="80"/>
        <v>14.114124</v>
      </c>
      <c r="AB1632" s="318">
        <v>1.4114124E7</v>
      </c>
      <c r="AC1632" s="49">
        <v>3.0796016E7</v>
      </c>
      <c r="AD1632" s="111">
        <f t="shared" si="237"/>
        <v>38.6</v>
      </c>
      <c r="AE1632" s="318">
        <v>3.86E7</v>
      </c>
      <c r="AF1632" s="312">
        <f t="shared" si="238"/>
        <v>0.3136472</v>
      </c>
      <c r="AG1632" s="314"/>
      <c r="AH1632" s="314"/>
      <c r="AI1632" s="315" t="s">
        <v>3911</v>
      </c>
      <c r="AJ1632" s="257"/>
    </row>
    <row r="1633" ht="15.75" customHeight="1">
      <c r="A1633" s="316" t="s">
        <v>4572</v>
      </c>
      <c r="B1633" s="277">
        <f t="shared" si="152"/>
        <v>32.450241</v>
      </c>
      <c r="C1633" s="69">
        <f t="shared" si="234"/>
        <v>0.7211164667</v>
      </c>
      <c r="D1633" s="250">
        <f t="shared" si="3"/>
        <v>0.7211164667</v>
      </c>
      <c r="E1633" s="111">
        <v>45.0</v>
      </c>
      <c r="F1633" s="111">
        <f t="shared" si="213"/>
        <v>20.150241</v>
      </c>
      <c r="G1633" s="48">
        <f t="shared" si="5"/>
        <v>0.6209581309</v>
      </c>
      <c r="H1633" s="111">
        <f t="shared" si="6"/>
        <v>12.3</v>
      </c>
      <c r="I1633" s="312">
        <f t="shared" si="235"/>
        <v>0.3790418691</v>
      </c>
      <c r="J1633" s="49">
        <f t="shared" si="236"/>
        <v>32450241</v>
      </c>
      <c r="K1633" s="47">
        <v>2019.0</v>
      </c>
      <c r="L1633" s="254" t="s">
        <v>20</v>
      </c>
      <c r="M1633" s="47"/>
      <c r="N1633" s="47"/>
      <c r="O1633" s="47"/>
      <c r="P1633" s="47">
        <v>28.0</v>
      </c>
      <c r="Q1633" s="267">
        <v>39.0</v>
      </c>
      <c r="R1633" s="47">
        <f t="shared" si="243"/>
        <v>33.5</v>
      </c>
      <c r="S1633" s="47">
        <v>56.0</v>
      </c>
      <c r="T1633" s="47">
        <v>45.0</v>
      </c>
      <c r="U1633" s="47">
        <f t="shared" si="244"/>
        <v>11</v>
      </c>
      <c r="V1633" s="47">
        <f t="shared" si="245"/>
        <v>50.5</v>
      </c>
      <c r="W1633" s="47">
        <f t="shared" si="246"/>
        <v>-17</v>
      </c>
      <c r="X1633" s="294" t="s">
        <v>1601</v>
      </c>
      <c r="Y1633" s="317" t="s">
        <v>1601</v>
      </c>
      <c r="Z1633" s="313" t="s">
        <v>1540</v>
      </c>
      <c r="AA1633" s="111">
        <f t="shared" si="80"/>
        <v>8.603407</v>
      </c>
      <c r="AB1633" s="318">
        <v>8603407.0</v>
      </c>
      <c r="AC1633" s="49">
        <v>2.0150241E7</v>
      </c>
      <c r="AD1633" s="111">
        <f t="shared" si="237"/>
        <v>12.3</v>
      </c>
      <c r="AE1633" s="318">
        <v>1.23E7</v>
      </c>
      <c r="AF1633" s="312">
        <f t="shared" si="238"/>
        <v>0.1911868222</v>
      </c>
      <c r="AG1633" s="314"/>
      <c r="AH1633" s="314"/>
      <c r="AI1633" s="317" t="s">
        <v>4573</v>
      </c>
      <c r="AJ1633" s="257"/>
    </row>
    <row r="1634" ht="15.75" customHeight="1">
      <c r="A1634" s="316" t="s">
        <v>4874</v>
      </c>
      <c r="B1634" s="277">
        <f t="shared" si="152"/>
        <v>9.932621</v>
      </c>
      <c r="C1634" s="69">
        <f t="shared" si="234"/>
        <v>0.2207249111</v>
      </c>
      <c r="D1634" s="250">
        <f t="shared" si="3"/>
        <v>0.2207249111</v>
      </c>
      <c r="E1634" s="111">
        <v>45.0</v>
      </c>
      <c r="F1634" s="111">
        <f t="shared" si="213"/>
        <v>5.332621</v>
      </c>
      <c r="G1634" s="48">
        <f t="shared" si="5"/>
        <v>0.5368795407</v>
      </c>
      <c r="H1634" s="111">
        <f t="shared" si="6"/>
        <v>4.6</v>
      </c>
      <c r="I1634" s="312">
        <f t="shared" si="235"/>
        <v>0.4631204593</v>
      </c>
      <c r="J1634" s="49">
        <f t="shared" si="236"/>
        <v>9932621</v>
      </c>
      <c r="K1634" s="47">
        <v>2019.0</v>
      </c>
      <c r="L1634" s="254" t="s">
        <v>20</v>
      </c>
      <c r="M1634" s="47"/>
      <c r="N1634" s="47"/>
      <c r="O1634" s="47"/>
      <c r="P1634" s="47">
        <v>24.0</v>
      </c>
      <c r="Q1634" s="267">
        <v>40.0</v>
      </c>
      <c r="R1634" s="47">
        <f t="shared" si="243"/>
        <v>32</v>
      </c>
      <c r="S1634" s="47">
        <v>72.0</v>
      </c>
      <c r="T1634" s="47">
        <v>70.0</v>
      </c>
      <c r="U1634" s="47">
        <f t="shared" si="244"/>
        <v>2</v>
      </c>
      <c r="V1634" s="47">
        <f t="shared" si="245"/>
        <v>71</v>
      </c>
      <c r="W1634" s="47">
        <f t="shared" si="246"/>
        <v>-39</v>
      </c>
      <c r="X1634" s="294" t="s">
        <v>1547</v>
      </c>
      <c r="Y1634" s="317" t="s">
        <v>1547</v>
      </c>
      <c r="Z1634" s="313" t="s">
        <v>1534</v>
      </c>
      <c r="AA1634" s="111">
        <f t="shared" si="80"/>
        <v>2.679027</v>
      </c>
      <c r="AB1634" s="318">
        <v>2679027.0</v>
      </c>
      <c r="AC1634" s="49">
        <v>5332621.0</v>
      </c>
      <c r="AD1634" s="111">
        <f t="shared" si="237"/>
        <v>4.6</v>
      </c>
      <c r="AE1634" s="318">
        <v>4600000.0</v>
      </c>
      <c r="AF1634" s="312">
        <f t="shared" si="238"/>
        <v>0.05953393333</v>
      </c>
      <c r="AG1634" s="314"/>
      <c r="AH1634" s="314"/>
      <c r="AI1634" s="313" t="s">
        <v>1530</v>
      </c>
      <c r="AJ1634" s="257"/>
    </row>
    <row r="1635" ht="15.75" customHeight="1">
      <c r="A1635" s="316" t="s">
        <v>4233</v>
      </c>
      <c r="B1635" s="277">
        <f t="shared" si="152"/>
        <v>55.599425</v>
      </c>
      <c r="C1635" s="69">
        <f t="shared" si="234"/>
        <v>1.158321354</v>
      </c>
      <c r="D1635" s="250">
        <f t="shared" si="3"/>
        <v>1.158321354</v>
      </c>
      <c r="E1635" s="111">
        <v>48.0</v>
      </c>
      <c r="F1635" s="111">
        <f t="shared" si="213"/>
        <v>17.199425</v>
      </c>
      <c r="G1635" s="48">
        <f t="shared" si="5"/>
        <v>0.3093453754</v>
      </c>
      <c r="H1635" s="111">
        <f t="shared" si="6"/>
        <v>38.4</v>
      </c>
      <c r="I1635" s="312">
        <f t="shared" si="235"/>
        <v>0.6906546246</v>
      </c>
      <c r="J1635" s="49">
        <f t="shared" si="236"/>
        <v>55599425</v>
      </c>
      <c r="K1635" s="47">
        <v>2019.0</v>
      </c>
      <c r="L1635" s="254" t="s">
        <v>20</v>
      </c>
      <c r="M1635" s="47"/>
      <c r="N1635" s="47"/>
      <c r="O1635" s="47"/>
      <c r="P1635" s="47">
        <v>53.0</v>
      </c>
      <c r="Q1635" s="267">
        <v>52.0</v>
      </c>
      <c r="R1635" s="47">
        <f t="shared" si="243"/>
        <v>52.5</v>
      </c>
      <c r="S1635" s="47">
        <v>79.0</v>
      </c>
      <c r="T1635" s="47">
        <v>28.0</v>
      </c>
      <c r="U1635" s="47">
        <f t="shared" si="244"/>
        <v>51</v>
      </c>
      <c r="V1635" s="47">
        <f t="shared" si="245"/>
        <v>53.5</v>
      </c>
      <c r="W1635" s="47">
        <f t="shared" si="246"/>
        <v>-1</v>
      </c>
      <c r="X1635" s="294" t="s">
        <v>1537</v>
      </c>
      <c r="Y1635" s="317" t="s">
        <v>1537</v>
      </c>
      <c r="Z1635" s="257" t="s">
        <v>1567</v>
      </c>
      <c r="AA1635" s="111">
        <f t="shared" si="80"/>
        <v>8.351109</v>
      </c>
      <c r="AB1635" s="318">
        <v>8351109.0</v>
      </c>
      <c r="AC1635" s="49">
        <v>1.7199425E7</v>
      </c>
      <c r="AD1635" s="111">
        <f t="shared" si="237"/>
        <v>38.4</v>
      </c>
      <c r="AE1635" s="318">
        <v>3.84E7</v>
      </c>
      <c r="AF1635" s="312">
        <f t="shared" si="238"/>
        <v>0.1739814375</v>
      </c>
      <c r="AG1635" s="314"/>
      <c r="AH1635" s="314"/>
      <c r="AI1635" s="315" t="s">
        <v>4234</v>
      </c>
      <c r="AJ1635" s="257"/>
    </row>
    <row r="1636" ht="15.75" customHeight="1">
      <c r="A1636" s="316" t="s">
        <v>3246</v>
      </c>
      <c r="B1636" s="277">
        <f t="shared" si="152"/>
        <v>119.282727</v>
      </c>
      <c r="C1636" s="69">
        <f t="shared" si="234"/>
        <v>2.434341367</v>
      </c>
      <c r="D1636" s="250">
        <f t="shared" si="3"/>
        <v>2.434341367</v>
      </c>
      <c r="E1636" s="111">
        <v>49.0</v>
      </c>
      <c r="F1636" s="111">
        <f t="shared" si="213"/>
        <v>60.477943</v>
      </c>
      <c r="G1636" s="48">
        <f t="shared" si="5"/>
        <v>0.507013417</v>
      </c>
      <c r="H1636" s="111">
        <f t="shared" si="6"/>
        <v>58.804784</v>
      </c>
      <c r="I1636" s="312">
        <f t="shared" si="235"/>
        <v>0.492986583</v>
      </c>
      <c r="J1636" s="49">
        <f t="shared" si="236"/>
        <v>119282727</v>
      </c>
      <c r="K1636" s="47">
        <v>2019.0</v>
      </c>
      <c r="L1636" s="254" t="s">
        <v>20</v>
      </c>
      <c r="M1636" s="47"/>
      <c r="N1636" s="47"/>
      <c r="O1636" s="47"/>
      <c r="P1636" s="47">
        <v>84.0</v>
      </c>
      <c r="Q1636" s="47">
        <v>63.0</v>
      </c>
      <c r="R1636" s="47">
        <f t="shared" si="243"/>
        <v>73.5</v>
      </c>
      <c r="S1636" s="47">
        <v>88.0</v>
      </c>
      <c r="T1636" s="47">
        <v>44.0</v>
      </c>
      <c r="U1636" s="47">
        <f t="shared" si="244"/>
        <v>44</v>
      </c>
      <c r="V1636" s="47">
        <f t="shared" si="245"/>
        <v>66</v>
      </c>
      <c r="W1636" s="47">
        <f t="shared" si="246"/>
        <v>7.5</v>
      </c>
      <c r="X1636" s="294" t="s">
        <v>1601</v>
      </c>
      <c r="Y1636" s="317" t="s">
        <v>1601</v>
      </c>
      <c r="Z1636" s="313" t="s">
        <v>1534</v>
      </c>
      <c r="AA1636" s="111">
        <f t="shared" si="80"/>
        <v>17.431588</v>
      </c>
      <c r="AB1636" s="318">
        <v>1.7431588E7</v>
      </c>
      <c r="AC1636" s="49">
        <v>6.0477943E7</v>
      </c>
      <c r="AD1636" s="111">
        <f t="shared" si="237"/>
        <v>58.804784</v>
      </c>
      <c r="AE1636" s="318">
        <v>5.8804784E7</v>
      </c>
      <c r="AF1636" s="312">
        <f t="shared" si="238"/>
        <v>0.3557466939</v>
      </c>
      <c r="AG1636" s="314"/>
      <c r="AH1636" s="314"/>
      <c r="AI1636" s="315" t="s">
        <v>3247</v>
      </c>
      <c r="AJ1636" s="257"/>
    </row>
    <row r="1637" ht="15.75" customHeight="1">
      <c r="A1637" s="311" t="s">
        <v>1697</v>
      </c>
      <c r="B1637" s="277">
        <f t="shared" si="152"/>
        <v>699.759805</v>
      </c>
      <c r="C1637" s="69">
        <f t="shared" si="234"/>
        <v>13.9951961</v>
      </c>
      <c r="D1637" s="250">
        <f t="shared" si="3"/>
        <v>13.9951961</v>
      </c>
      <c r="E1637" s="111">
        <v>50.0</v>
      </c>
      <c r="F1637" s="111">
        <f t="shared" si="213"/>
        <v>5.874519</v>
      </c>
      <c r="G1637" s="48">
        <f t="shared" si="5"/>
        <v>0.008395050642</v>
      </c>
      <c r="H1637" s="111">
        <f t="shared" si="6"/>
        <v>693.885286</v>
      </c>
      <c r="I1637" s="312">
        <f t="shared" si="235"/>
        <v>0.9916049494</v>
      </c>
      <c r="J1637" s="49">
        <f t="shared" si="236"/>
        <v>699759805</v>
      </c>
      <c r="K1637" s="47">
        <v>2019.0</v>
      </c>
      <c r="L1637" s="254" t="s">
        <v>20</v>
      </c>
      <c r="M1637" s="47"/>
      <c r="N1637" s="47"/>
      <c r="O1637" s="47"/>
      <c r="P1637" s="47">
        <v>75.0</v>
      </c>
      <c r="Q1637" s="47">
        <v>62.0</v>
      </c>
      <c r="R1637" s="47">
        <f t="shared" si="243"/>
        <v>68.5</v>
      </c>
      <c r="S1637" s="47">
        <v>80.0</v>
      </c>
      <c r="T1637" s="47">
        <v>66.0</v>
      </c>
      <c r="U1637" s="47">
        <f t="shared" si="244"/>
        <v>14</v>
      </c>
      <c r="V1637" s="47">
        <f t="shared" si="245"/>
        <v>73</v>
      </c>
      <c r="W1637" s="47">
        <f t="shared" si="246"/>
        <v>-4.5</v>
      </c>
      <c r="X1637" s="257" t="s">
        <v>1629</v>
      </c>
      <c r="Y1637" s="317" t="s">
        <v>1698</v>
      </c>
      <c r="Z1637" s="313" t="s">
        <v>1534</v>
      </c>
      <c r="AA1637" s="111">
        <f t="shared" si="80"/>
        <v>1.685287</v>
      </c>
      <c r="AB1637" s="49">
        <v>1685287.0</v>
      </c>
      <c r="AC1637" s="49">
        <v>5874519.0</v>
      </c>
      <c r="AD1637" s="111">
        <f t="shared" si="237"/>
        <v>693.885286</v>
      </c>
      <c r="AE1637" s="49">
        <v>6.93885286E8</v>
      </c>
      <c r="AF1637" s="312">
        <f t="shared" si="238"/>
        <v>0.03370574</v>
      </c>
      <c r="AG1637" s="314"/>
      <c r="AH1637" s="314"/>
      <c r="AI1637" s="313" t="s">
        <v>1530</v>
      </c>
      <c r="AJ1637" s="257"/>
    </row>
    <row r="1638" ht="15.75" customHeight="1">
      <c r="A1638" s="316" t="s">
        <v>3759</v>
      </c>
      <c r="B1638" s="277">
        <f t="shared" si="152"/>
        <v>87.041796</v>
      </c>
      <c r="C1638" s="69">
        <f t="shared" si="234"/>
        <v>1.74083592</v>
      </c>
      <c r="D1638" s="250">
        <f t="shared" si="3"/>
        <v>1.74083592</v>
      </c>
      <c r="E1638" s="111">
        <v>50.0</v>
      </c>
      <c r="F1638" s="111">
        <f t="shared" si="213"/>
        <v>44.819352</v>
      </c>
      <c r="G1638" s="48">
        <f t="shared" si="5"/>
        <v>0.514917592</v>
      </c>
      <c r="H1638" s="111">
        <f t="shared" si="6"/>
        <v>42.222444</v>
      </c>
      <c r="I1638" s="312">
        <f t="shared" si="235"/>
        <v>0.485082408</v>
      </c>
      <c r="J1638" s="49">
        <f t="shared" si="236"/>
        <v>87041796</v>
      </c>
      <c r="K1638" s="47">
        <v>2019.0</v>
      </c>
      <c r="L1638" s="254" t="s">
        <v>20</v>
      </c>
      <c r="M1638" s="47"/>
      <c r="N1638" s="47"/>
      <c r="O1638" s="47"/>
      <c r="P1638" s="47">
        <v>27.0</v>
      </c>
      <c r="Q1638" s="47">
        <v>26.0</v>
      </c>
      <c r="R1638" s="47">
        <f t="shared" si="243"/>
        <v>26.5</v>
      </c>
      <c r="S1638" s="47">
        <v>82.0</v>
      </c>
      <c r="T1638" s="47">
        <v>79.0</v>
      </c>
      <c r="U1638" s="47">
        <f t="shared" si="244"/>
        <v>3</v>
      </c>
      <c r="V1638" s="47">
        <f t="shared" si="245"/>
        <v>80.5</v>
      </c>
      <c r="W1638" s="47">
        <f t="shared" si="246"/>
        <v>-54</v>
      </c>
      <c r="X1638" s="294" t="s">
        <v>1537</v>
      </c>
      <c r="Y1638" s="317" t="s">
        <v>1537</v>
      </c>
      <c r="Z1638" s="313" t="s">
        <v>1550</v>
      </c>
      <c r="AA1638" s="111">
        <f t="shared" si="80"/>
        <v>18.872919</v>
      </c>
      <c r="AB1638" s="318">
        <v>1.8872919E7</v>
      </c>
      <c r="AC1638" s="49">
        <v>4.4819352E7</v>
      </c>
      <c r="AD1638" s="111">
        <f t="shared" si="237"/>
        <v>42.222444</v>
      </c>
      <c r="AE1638" s="318">
        <v>4.2222444E7</v>
      </c>
      <c r="AF1638" s="312">
        <f t="shared" si="238"/>
        <v>0.37745838</v>
      </c>
      <c r="AG1638" s="314"/>
      <c r="AH1638" s="314"/>
      <c r="AI1638" s="315" t="s">
        <v>3760</v>
      </c>
      <c r="AJ1638" s="257"/>
    </row>
    <row r="1639" ht="15.75" customHeight="1">
      <c r="A1639" s="316" t="s">
        <v>4469</v>
      </c>
      <c r="B1639" s="277">
        <f t="shared" si="152"/>
        <v>44.66469</v>
      </c>
      <c r="C1639" s="69">
        <f t="shared" si="234"/>
        <v>0.8932938</v>
      </c>
      <c r="D1639" s="250">
        <f t="shared" si="3"/>
        <v>0.8932938</v>
      </c>
      <c r="E1639" s="111">
        <v>50.0</v>
      </c>
      <c r="F1639" s="111">
        <f t="shared" si="213"/>
        <v>21.903748</v>
      </c>
      <c r="G1639" s="48">
        <f t="shared" si="5"/>
        <v>0.4904041201</v>
      </c>
      <c r="H1639" s="111">
        <f t="shared" si="6"/>
        <v>22.760942</v>
      </c>
      <c r="I1639" s="312">
        <f t="shared" si="235"/>
        <v>0.5095958799</v>
      </c>
      <c r="J1639" s="49">
        <f t="shared" si="236"/>
        <v>44664690</v>
      </c>
      <c r="K1639" s="47">
        <v>2019.0</v>
      </c>
      <c r="L1639" s="254" t="s">
        <v>20</v>
      </c>
      <c r="M1639" s="47"/>
      <c r="N1639" s="47"/>
      <c r="O1639" s="47"/>
      <c r="P1639" s="47">
        <v>17.0</v>
      </c>
      <c r="Q1639" s="267">
        <v>31.0</v>
      </c>
      <c r="R1639" s="47">
        <f t="shared" si="243"/>
        <v>24</v>
      </c>
      <c r="S1639" s="47">
        <v>51.0</v>
      </c>
      <c r="T1639" s="47">
        <v>54.0</v>
      </c>
      <c r="U1639" s="47">
        <f t="shared" si="244"/>
        <v>-3</v>
      </c>
      <c r="V1639" s="47">
        <f t="shared" si="245"/>
        <v>52.5</v>
      </c>
      <c r="W1639" s="47">
        <f t="shared" si="246"/>
        <v>-28.5</v>
      </c>
      <c r="X1639" s="294" t="s">
        <v>1425</v>
      </c>
      <c r="Y1639" s="317" t="s">
        <v>1425</v>
      </c>
      <c r="Z1639" s="313" t="s">
        <v>1534</v>
      </c>
      <c r="AA1639" s="111">
        <f t="shared" si="80"/>
        <v>12.045147</v>
      </c>
      <c r="AB1639" s="318">
        <v>1.2045147E7</v>
      </c>
      <c r="AC1639" s="49">
        <v>2.1903748E7</v>
      </c>
      <c r="AD1639" s="111">
        <f t="shared" si="237"/>
        <v>22.760942</v>
      </c>
      <c r="AE1639" s="318">
        <v>2.2760942E7</v>
      </c>
      <c r="AF1639" s="312">
        <f t="shared" si="238"/>
        <v>0.24090294</v>
      </c>
      <c r="AG1639" s="314"/>
      <c r="AH1639" s="314"/>
      <c r="AI1639" s="315" t="s">
        <v>4470</v>
      </c>
      <c r="AJ1639" s="257"/>
    </row>
    <row r="1640" ht="15.75" customHeight="1">
      <c r="A1640" s="316" t="s">
        <v>4914</v>
      </c>
      <c r="B1640" s="277">
        <f t="shared" si="152"/>
        <v>6.623435</v>
      </c>
      <c r="C1640" s="69">
        <f t="shared" si="234"/>
        <v>0.1324687</v>
      </c>
      <c r="D1640" s="250">
        <f t="shared" si="3"/>
        <v>0.1324687</v>
      </c>
      <c r="E1640" s="111">
        <v>50.0</v>
      </c>
      <c r="F1640" s="111">
        <f t="shared" si="213"/>
        <v>5.667265</v>
      </c>
      <c r="G1640" s="48">
        <f t="shared" si="5"/>
        <v>0.8556383508</v>
      </c>
      <c r="H1640" s="111">
        <f t="shared" si="6"/>
        <v>0.95617</v>
      </c>
      <c r="I1640" s="312">
        <f t="shared" si="235"/>
        <v>0.1443616492</v>
      </c>
      <c r="J1640" s="49">
        <f t="shared" si="236"/>
        <v>6623435</v>
      </c>
      <c r="K1640" s="47">
        <v>2019.0</v>
      </c>
      <c r="L1640" s="254" t="s">
        <v>20</v>
      </c>
      <c r="M1640" s="47"/>
      <c r="N1640" s="47"/>
      <c r="O1640" s="47"/>
      <c r="P1640" s="47">
        <v>14.0</v>
      </c>
      <c r="Q1640" s="267">
        <v>28.0</v>
      </c>
      <c r="R1640" s="47">
        <f t="shared" si="243"/>
        <v>21</v>
      </c>
      <c r="S1640" s="47">
        <v>60.0</v>
      </c>
      <c r="T1640" s="47">
        <v>21.0</v>
      </c>
      <c r="U1640" s="47">
        <f t="shared" si="244"/>
        <v>39</v>
      </c>
      <c r="V1640" s="47">
        <f t="shared" si="245"/>
        <v>40.5</v>
      </c>
      <c r="W1640" s="47">
        <f t="shared" si="246"/>
        <v>-19.5</v>
      </c>
      <c r="X1640" s="294" t="s">
        <v>1601</v>
      </c>
      <c r="Y1640" s="317" t="s">
        <v>1601</v>
      </c>
      <c r="Z1640" s="313" t="s">
        <v>1540</v>
      </c>
      <c r="AA1640" s="111">
        <f t="shared" si="80"/>
        <v>2.901335</v>
      </c>
      <c r="AB1640" s="318">
        <v>2901335.0</v>
      </c>
      <c r="AC1640" s="49">
        <v>5667265.0</v>
      </c>
      <c r="AD1640" s="111">
        <f t="shared" si="237"/>
        <v>0.95617</v>
      </c>
      <c r="AE1640" s="318">
        <v>956170.0</v>
      </c>
      <c r="AF1640" s="312">
        <f t="shared" si="238"/>
        <v>0.0580267</v>
      </c>
      <c r="AG1640" s="314"/>
      <c r="AH1640" s="314"/>
      <c r="AI1640" s="313" t="s">
        <v>1530</v>
      </c>
      <c r="AJ1640" s="257"/>
    </row>
    <row r="1641" ht="15.75" customHeight="1">
      <c r="A1641" s="322" t="s">
        <v>4723</v>
      </c>
      <c r="B1641" s="277">
        <f t="shared" si="152"/>
        <v>24.770492</v>
      </c>
      <c r="C1641" s="69">
        <f t="shared" si="234"/>
        <v>0.4856959216</v>
      </c>
      <c r="D1641" s="250">
        <f t="shared" si="3"/>
        <v>0.4856959216</v>
      </c>
      <c r="E1641" s="111">
        <v>51.0</v>
      </c>
      <c r="F1641" s="111">
        <f t="shared" si="213"/>
        <v>24.770492</v>
      </c>
      <c r="G1641" s="48">
        <f t="shared" si="5"/>
        <v>1</v>
      </c>
      <c r="H1641" s="111">
        <f t="shared" si="6"/>
        <v>0</v>
      </c>
      <c r="I1641" s="312">
        <f t="shared" si="235"/>
        <v>0</v>
      </c>
      <c r="J1641" s="49">
        <f t="shared" si="236"/>
        <v>24770492</v>
      </c>
      <c r="K1641" s="47">
        <v>2019.0</v>
      </c>
      <c r="L1641" s="254" t="s">
        <v>20</v>
      </c>
      <c r="M1641" s="47"/>
      <c r="N1641" s="47"/>
      <c r="O1641" s="47"/>
      <c r="P1641" s="47">
        <v>98.0</v>
      </c>
      <c r="Q1641" s="47">
        <v>100.0</v>
      </c>
      <c r="R1641" s="47">
        <f t="shared" si="243"/>
        <v>99</v>
      </c>
      <c r="S1641" s="47">
        <v>89.0</v>
      </c>
      <c r="T1641" s="47">
        <v>85.0</v>
      </c>
      <c r="U1641" s="47">
        <f t="shared" si="244"/>
        <v>4</v>
      </c>
      <c r="V1641" s="47">
        <f t="shared" si="245"/>
        <v>87</v>
      </c>
      <c r="W1641" s="47">
        <f t="shared" si="246"/>
        <v>12</v>
      </c>
      <c r="X1641" s="270" t="s">
        <v>1601</v>
      </c>
      <c r="Y1641" s="313" t="s">
        <v>4724</v>
      </c>
      <c r="Z1641" s="313" t="s">
        <v>1534</v>
      </c>
      <c r="AA1641" s="111">
        <f t="shared" si="80"/>
        <v>1.195606</v>
      </c>
      <c r="AB1641" s="49">
        <v>1195606.0</v>
      </c>
      <c r="AC1641" s="266">
        <v>2.4770492E7</v>
      </c>
      <c r="AD1641" s="111">
        <f t="shared" si="237"/>
        <v>0</v>
      </c>
      <c r="AE1641" s="49">
        <v>0.0</v>
      </c>
      <c r="AF1641" s="312">
        <f t="shared" si="238"/>
        <v>0.0234432549</v>
      </c>
      <c r="AG1641" s="314"/>
      <c r="AH1641" s="314"/>
      <c r="AI1641" s="313" t="s">
        <v>1530</v>
      </c>
      <c r="AJ1641" s="257"/>
    </row>
    <row r="1642" ht="15.75" customHeight="1">
      <c r="A1642" s="316" t="s">
        <v>458</v>
      </c>
      <c r="B1642" s="277">
        <f t="shared" si="152"/>
        <v>1053.764838</v>
      </c>
      <c r="C1642" s="69">
        <f t="shared" si="234"/>
        <v>19.15936069</v>
      </c>
      <c r="D1642" s="250">
        <f t="shared" si="3"/>
        <v>19.15936069</v>
      </c>
      <c r="E1642" s="111">
        <v>55.0</v>
      </c>
      <c r="F1642" s="111">
        <f t="shared" si="213"/>
        <v>330.964838</v>
      </c>
      <c r="G1642" s="48">
        <f t="shared" si="5"/>
        <v>0.3140784605</v>
      </c>
      <c r="H1642" s="111">
        <f t="shared" si="6"/>
        <v>722.8</v>
      </c>
      <c r="I1642" s="312">
        <f t="shared" si="235"/>
        <v>0.6859215395</v>
      </c>
      <c r="J1642" s="49">
        <f t="shared" si="236"/>
        <v>1053764838</v>
      </c>
      <c r="K1642" s="47">
        <v>2019.0</v>
      </c>
      <c r="L1642" s="254" t="s">
        <v>20</v>
      </c>
      <c r="M1642" s="47"/>
      <c r="N1642" s="47"/>
      <c r="O1642" s="47"/>
      <c r="P1642" s="47">
        <v>69.0</v>
      </c>
      <c r="Q1642" s="47">
        <v>59.0</v>
      </c>
      <c r="R1642" s="47">
        <f t="shared" si="243"/>
        <v>64</v>
      </c>
      <c r="S1642" s="47">
        <v>88.0</v>
      </c>
      <c r="T1642" s="47">
        <v>92.0</v>
      </c>
      <c r="U1642" s="47">
        <f t="shared" si="244"/>
        <v>-4</v>
      </c>
      <c r="V1642" s="47">
        <f t="shared" si="245"/>
        <v>90</v>
      </c>
      <c r="W1642" s="47">
        <f t="shared" si="246"/>
        <v>-26</v>
      </c>
      <c r="X1642" s="270" t="s">
        <v>1527</v>
      </c>
      <c r="Y1642" s="313" t="s">
        <v>1533</v>
      </c>
      <c r="Z1642" s="313" t="s">
        <v>1534</v>
      </c>
      <c r="AA1642" s="111">
        <f t="shared" si="80"/>
        <v>96.202337</v>
      </c>
      <c r="AB1642" s="318">
        <v>9.6202337E7</v>
      </c>
      <c r="AC1642" s="49">
        <v>3.30964838E8</v>
      </c>
      <c r="AD1642" s="111">
        <f t="shared" si="237"/>
        <v>722.8</v>
      </c>
      <c r="AE1642" s="318">
        <v>7.228E8</v>
      </c>
      <c r="AF1642" s="312">
        <f t="shared" si="238"/>
        <v>1.7491334</v>
      </c>
      <c r="AG1642" s="314"/>
      <c r="AH1642" s="314"/>
      <c r="AI1642" s="315" t="s">
        <v>1668</v>
      </c>
      <c r="AJ1642" s="257"/>
    </row>
    <row r="1643" ht="15.75" customHeight="1">
      <c r="A1643" s="311" t="s">
        <v>4710</v>
      </c>
      <c r="B1643" s="277">
        <f t="shared" si="152"/>
        <v>29.710039</v>
      </c>
      <c r="C1643" s="69">
        <f t="shared" si="234"/>
        <v>0.5035599831</v>
      </c>
      <c r="D1643" s="250">
        <f t="shared" si="3"/>
        <v>0.5035599831</v>
      </c>
      <c r="E1643" s="111">
        <v>59.0</v>
      </c>
      <c r="F1643" s="111">
        <f t="shared" si="213"/>
        <v>16.79079</v>
      </c>
      <c r="G1643" s="48">
        <f t="shared" si="5"/>
        <v>0.5651554345</v>
      </c>
      <c r="H1643" s="111">
        <f t="shared" si="6"/>
        <v>12.919249</v>
      </c>
      <c r="I1643" s="312">
        <f t="shared" si="235"/>
        <v>0.4348445655</v>
      </c>
      <c r="J1643" s="49">
        <f t="shared" si="236"/>
        <v>29710039</v>
      </c>
      <c r="K1643" s="47">
        <v>2019.0</v>
      </c>
      <c r="L1643" s="254" t="s">
        <v>20</v>
      </c>
      <c r="M1643" s="47"/>
      <c r="N1643" s="47"/>
      <c r="O1643" s="47"/>
      <c r="P1643" s="47">
        <v>90.0</v>
      </c>
      <c r="Q1643" s="47">
        <v>66.0</v>
      </c>
      <c r="R1643" s="47">
        <f t="shared" si="243"/>
        <v>78</v>
      </c>
      <c r="S1643" s="47">
        <v>64.0</v>
      </c>
      <c r="T1643" s="47">
        <v>59.0</v>
      </c>
      <c r="U1643" s="47">
        <f t="shared" si="244"/>
        <v>5</v>
      </c>
      <c r="V1643" s="47">
        <f t="shared" si="245"/>
        <v>61.5</v>
      </c>
      <c r="W1643" s="47">
        <f t="shared" si="246"/>
        <v>16.5</v>
      </c>
      <c r="X1643" s="270" t="s">
        <v>1537</v>
      </c>
      <c r="Y1643" s="313" t="s">
        <v>3347</v>
      </c>
      <c r="Z1643" s="313" t="s">
        <v>1540</v>
      </c>
      <c r="AA1643" s="111">
        <f t="shared" si="80"/>
        <v>7.173887</v>
      </c>
      <c r="AB1643" s="49">
        <v>7173887.0</v>
      </c>
      <c r="AC1643" s="49">
        <v>1.679079E7</v>
      </c>
      <c r="AD1643" s="111">
        <f t="shared" si="237"/>
        <v>12.919249</v>
      </c>
      <c r="AE1643" s="49">
        <v>1.2919249E7</v>
      </c>
      <c r="AF1643" s="312">
        <f t="shared" si="238"/>
        <v>0.1215913051</v>
      </c>
      <c r="AG1643" s="314"/>
      <c r="AH1643" s="314"/>
      <c r="AI1643" s="315" t="s">
        <v>4711</v>
      </c>
      <c r="AJ1643" s="257"/>
    </row>
    <row r="1644" ht="15.75" customHeight="1">
      <c r="A1644" s="311" t="s">
        <v>4423</v>
      </c>
      <c r="B1644" s="277">
        <f t="shared" si="152"/>
        <v>59.125779</v>
      </c>
      <c r="C1644" s="69">
        <f t="shared" si="234"/>
        <v>0.98542965</v>
      </c>
      <c r="D1644" s="250">
        <f t="shared" si="3"/>
        <v>0.98542965</v>
      </c>
      <c r="E1644" s="111">
        <v>60.0</v>
      </c>
      <c r="F1644" s="111">
        <f t="shared" si="213"/>
        <v>32.05071</v>
      </c>
      <c r="G1644" s="48">
        <f t="shared" si="5"/>
        <v>0.5420767479</v>
      </c>
      <c r="H1644" s="111">
        <f t="shared" si="6"/>
        <v>27.075069</v>
      </c>
      <c r="I1644" s="312">
        <f t="shared" si="235"/>
        <v>0.4579232521</v>
      </c>
      <c r="J1644" s="49">
        <f t="shared" si="236"/>
        <v>59125779</v>
      </c>
      <c r="K1644" s="47">
        <v>2019.0</v>
      </c>
      <c r="L1644" s="254" t="s">
        <v>20</v>
      </c>
      <c r="M1644" s="47"/>
      <c r="N1644" s="47"/>
      <c r="O1644" s="47"/>
      <c r="P1644" s="47">
        <v>69.0</v>
      </c>
      <c r="Q1644" s="47">
        <v>57.0</v>
      </c>
      <c r="R1644" s="47">
        <f t="shared" si="243"/>
        <v>63</v>
      </c>
      <c r="S1644" s="47">
        <v>58.0</v>
      </c>
      <c r="T1644" s="47">
        <v>60.0</v>
      </c>
      <c r="U1644" s="47">
        <f t="shared" si="244"/>
        <v>-2</v>
      </c>
      <c r="V1644" s="47">
        <f t="shared" si="245"/>
        <v>59</v>
      </c>
      <c r="W1644" s="47">
        <f t="shared" si="246"/>
        <v>4</v>
      </c>
      <c r="X1644" s="270" t="s">
        <v>1537</v>
      </c>
      <c r="Y1644" s="313" t="s">
        <v>3740</v>
      </c>
      <c r="Z1644" s="257" t="s">
        <v>1567</v>
      </c>
      <c r="AA1644" s="111">
        <f t="shared" si="80"/>
        <v>11.030233</v>
      </c>
      <c r="AB1644" s="49">
        <v>1.1030233E7</v>
      </c>
      <c r="AC1644" s="49">
        <v>3.205071E7</v>
      </c>
      <c r="AD1644" s="111">
        <f t="shared" si="237"/>
        <v>27.075069</v>
      </c>
      <c r="AE1644" s="49">
        <v>2.7075069E7</v>
      </c>
      <c r="AF1644" s="312">
        <f t="shared" si="238"/>
        <v>0.1838372167</v>
      </c>
      <c r="AG1644" s="314"/>
      <c r="AH1644" s="314"/>
      <c r="AI1644" s="315" t="s">
        <v>4424</v>
      </c>
      <c r="AJ1644" s="257"/>
    </row>
    <row r="1645" ht="15.75" customHeight="1">
      <c r="A1645" s="316" t="s">
        <v>3372</v>
      </c>
      <c r="B1645" s="277">
        <f t="shared" si="152"/>
        <v>146.735306</v>
      </c>
      <c r="C1645" s="69">
        <f t="shared" si="234"/>
        <v>2.257466246</v>
      </c>
      <c r="D1645" s="250">
        <f t="shared" si="3"/>
        <v>2.257466246</v>
      </c>
      <c r="E1645" s="111">
        <v>65.0</v>
      </c>
      <c r="F1645" s="111">
        <f t="shared" si="213"/>
        <v>41.657076</v>
      </c>
      <c r="G1645" s="48">
        <f t="shared" si="5"/>
        <v>0.2838926577</v>
      </c>
      <c r="H1645" s="111">
        <f t="shared" si="6"/>
        <v>105.07823</v>
      </c>
      <c r="I1645" s="312">
        <f t="shared" si="235"/>
        <v>0.7161073423</v>
      </c>
      <c r="J1645" s="49">
        <f t="shared" si="236"/>
        <v>146735306</v>
      </c>
      <c r="K1645" s="47">
        <v>2019.0</v>
      </c>
      <c r="L1645" s="254" t="s">
        <v>20</v>
      </c>
      <c r="M1645" s="47"/>
      <c r="N1645" s="47"/>
      <c r="O1645" s="47"/>
      <c r="P1645" s="47">
        <v>73.0</v>
      </c>
      <c r="Q1645" s="267">
        <v>60.0</v>
      </c>
      <c r="R1645" s="47">
        <f t="shared" si="243"/>
        <v>66.5</v>
      </c>
      <c r="S1645" s="47">
        <v>84.0</v>
      </c>
      <c r="T1645" s="47">
        <v>68.0</v>
      </c>
      <c r="U1645" s="47">
        <f t="shared" si="244"/>
        <v>16</v>
      </c>
      <c r="V1645" s="47">
        <f t="shared" si="245"/>
        <v>76</v>
      </c>
      <c r="W1645" s="47">
        <f t="shared" si="246"/>
        <v>-9.5</v>
      </c>
      <c r="X1645" s="294" t="s">
        <v>1601</v>
      </c>
      <c r="Y1645" s="317" t="s">
        <v>1601</v>
      </c>
      <c r="Z1645" s="313" t="s">
        <v>1550</v>
      </c>
      <c r="AA1645" s="111">
        <f t="shared" si="80"/>
        <v>10.354073</v>
      </c>
      <c r="AB1645" s="318">
        <v>1.0354073E7</v>
      </c>
      <c r="AC1645" s="49">
        <v>4.1657076E7</v>
      </c>
      <c r="AD1645" s="111">
        <f t="shared" si="237"/>
        <v>105.07823</v>
      </c>
      <c r="AE1645" s="318">
        <v>1.0507823E8</v>
      </c>
      <c r="AF1645" s="312">
        <f t="shared" si="238"/>
        <v>0.1592934308</v>
      </c>
      <c r="AG1645" s="314"/>
      <c r="AH1645" s="314"/>
      <c r="AI1645" s="315" t="s">
        <v>3373</v>
      </c>
      <c r="AJ1645" s="257"/>
    </row>
    <row r="1646" ht="15.75" customHeight="1">
      <c r="A1646" s="311" t="s">
        <v>2836</v>
      </c>
      <c r="B1646" s="277">
        <f t="shared" si="152"/>
        <v>223.716214</v>
      </c>
      <c r="C1646" s="69">
        <f t="shared" si="234"/>
        <v>3.150932592</v>
      </c>
      <c r="D1646" s="250">
        <f t="shared" si="3"/>
        <v>3.150932592</v>
      </c>
      <c r="E1646" s="111">
        <v>71.0</v>
      </c>
      <c r="F1646" s="111">
        <f t="shared" si="213"/>
        <v>200.852579</v>
      </c>
      <c r="G1646" s="48">
        <f t="shared" si="5"/>
        <v>0.8978007244</v>
      </c>
      <c r="H1646" s="111">
        <f t="shared" si="6"/>
        <v>22.863635</v>
      </c>
      <c r="I1646" s="312">
        <f t="shared" si="235"/>
        <v>0.1021992756</v>
      </c>
      <c r="J1646" s="49">
        <f t="shared" si="236"/>
        <v>223716214</v>
      </c>
      <c r="K1646" s="47">
        <v>2019.0</v>
      </c>
      <c r="L1646" s="254" t="s">
        <v>20</v>
      </c>
      <c r="M1646" s="47"/>
      <c r="N1646" s="47"/>
      <c r="O1646" s="47"/>
      <c r="P1646" s="47">
        <v>92.0</v>
      </c>
      <c r="Q1646" s="47">
        <v>97.0</v>
      </c>
      <c r="R1646" s="47">
        <f t="shared" si="243"/>
        <v>94.5</v>
      </c>
      <c r="S1646" s="47">
        <v>92.0</v>
      </c>
      <c r="T1646" s="47">
        <v>85.0</v>
      </c>
      <c r="U1646" s="47">
        <f t="shared" si="244"/>
        <v>7</v>
      </c>
      <c r="V1646" s="47">
        <f t="shared" si="245"/>
        <v>88.5</v>
      </c>
      <c r="W1646" s="47">
        <f t="shared" si="246"/>
        <v>6</v>
      </c>
      <c r="X1646" s="270" t="s">
        <v>1547</v>
      </c>
      <c r="Y1646" s="313" t="s">
        <v>2837</v>
      </c>
      <c r="Z1646" s="313" t="s">
        <v>1534</v>
      </c>
      <c r="AA1646" s="111">
        <f t="shared" si="80"/>
        <v>1.089932</v>
      </c>
      <c r="AB1646" s="49">
        <v>1089932.0</v>
      </c>
      <c r="AC1646" s="49">
        <v>2.00852579E8</v>
      </c>
      <c r="AD1646" s="111">
        <f t="shared" si="237"/>
        <v>22.863635</v>
      </c>
      <c r="AE1646" s="49">
        <v>2.2863635E7</v>
      </c>
      <c r="AF1646" s="312">
        <f t="shared" si="238"/>
        <v>0.01535115493</v>
      </c>
      <c r="AG1646" s="314"/>
      <c r="AH1646" s="314"/>
      <c r="AI1646" s="315" t="s">
        <v>2838</v>
      </c>
      <c r="AJ1646" s="257"/>
    </row>
    <row r="1647" ht="15.75" customHeight="1">
      <c r="A1647" s="319" t="s">
        <v>2343</v>
      </c>
      <c r="B1647" s="277">
        <f t="shared" si="152"/>
        <v>326.695004</v>
      </c>
      <c r="C1647" s="69">
        <f t="shared" si="234"/>
        <v>4.355933387</v>
      </c>
      <c r="D1647" s="250">
        <f t="shared" si="3"/>
        <v>4.355933387</v>
      </c>
      <c r="E1647" s="111">
        <v>75.0</v>
      </c>
      <c r="F1647" s="111">
        <f t="shared" si="213"/>
        <v>171.015687</v>
      </c>
      <c r="G1647" s="48">
        <f t="shared" si="5"/>
        <v>0.5234719996</v>
      </c>
      <c r="H1647" s="111">
        <f t="shared" si="6"/>
        <v>155.679317</v>
      </c>
      <c r="I1647" s="312">
        <f t="shared" si="235"/>
        <v>0.4765280004</v>
      </c>
      <c r="J1647" s="49">
        <f t="shared" si="236"/>
        <v>326695004</v>
      </c>
      <c r="K1647" s="47">
        <v>2019.0</v>
      </c>
      <c r="L1647" s="254" t="s">
        <v>20</v>
      </c>
      <c r="M1647" s="47"/>
      <c r="N1647" s="47"/>
      <c r="O1647" s="47"/>
      <c r="P1647" s="47">
        <v>90.0</v>
      </c>
      <c r="Q1647" s="47">
        <v>73.0</v>
      </c>
      <c r="R1647" s="47">
        <f t="shared" si="243"/>
        <v>81.5</v>
      </c>
      <c r="S1647" s="47">
        <v>86.0</v>
      </c>
      <c r="T1647" s="47">
        <v>78.0</v>
      </c>
      <c r="U1647" s="47">
        <f t="shared" si="244"/>
        <v>8</v>
      </c>
      <c r="V1647" s="47">
        <f t="shared" si="245"/>
        <v>82</v>
      </c>
      <c r="W1647" s="47">
        <f t="shared" si="246"/>
        <v>-0.5</v>
      </c>
      <c r="X1647" s="294" t="s">
        <v>1537</v>
      </c>
      <c r="Y1647" s="317" t="s">
        <v>1537</v>
      </c>
      <c r="Z1647" s="313" t="s">
        <v>1550</v>
      </c>
      <c r="AA1647" s="111">
        <f t="shared" si="80"/>
        <v>56.818067</v>
      </c>
      <c r="AB1647" s="318">
        <v>5.6818067E7</v>
      </c>
      <c r="AC1647" s="49">
        <v>1.71015687E8</v>
      </c>
      <c r="AD1647" s="111">
        <f t="shared" si="237"/>
        <v>155.679317</v>
      </c>
      <c r="AE1647" s="318">
        <v>1.55679317E8</v>
      </c>
      <c r="AF1647" s="312">
        <f t="shared" si="238"/>
        <v>0.7575742267</v>
      </c>
      <c r="AG1647" s="314"/>
      <c r="AH1647" s="314"/>
      <c r="AI1647" s="315" t="s">
        <v>2344</v>
      </c>
      <c r="AJ1647" s="257"/>
    </row>
    <row r="1648" ht="15.75" customHeight="1">
      <c r="A1648" s="316" t="s">
        <v>3298</v>
      </c>
      <c r="B1648" s="277">
        <f t="shared" si="152"/>
        <v>176.196485</v>
      </c>
      <c r="C1648" s="69">
        <f t="shared" si="234"/>
        <v>2.349286467</v>
      </c>
      <c r="D1648" s="250">
        <f t="shared" si="3"/>
        <v>2.349286467</v>
      </c>
      <c r="E1648" s="111">
        <v>75.0</v>
      </c>
      <c r="F1648" s="111">
        <f t="shared" si="213"/>
        <v>60.196485</v>
      </c>
      <c r="G1648" s="48">
        <f t="shared" si="5"/>
        <v>0.3416440742</v>
      </c>
      <c r="H1648" s="111">
        <f t="shared" si="6"/>
        <v>116</v>
      </c>
      <c r="I1648" s="312">
        <f t="shared" si="235"/>
        <v>0.6583559258</v>
      </c>
      <c r="J1648" s="49">
        <f t="shared" si="236"/>
        <v>176196485</v>
      </c>
      <c r="K1648" s="47">
        <v>2019.0</v>
      </c>
      <c r="L1648" s="254" t="s">
        <v>20</v>
      </c>
      <c r="M1648" s="47"/>
      <c r="N1648" s="47"/>
      <c r="O1648" s="47"/>
      <c r="P1648" s="47">
        <v>80.0</v>
      </c>
      <c r="Q1648" s="47">
        <v>61.0</v>
      </c>
      <c r="R1648" s="47">
        <f t="shared" si="243"/>
        <v>70.5</v>
      </c>
      <c r="S1648" s="47">
        <v>95.0</v>
      </c>
      <c r="T1648" s="47">
        <v>57.0</v>
      </c>
      <c r="U1648" s="47">
        <f t="shared" si="244"/>
        <v>38</v>
      </c>
      <c r="V1648" s="47">
        <f t="shared" si="245"/>
        <v>76</v>
      </c>
      <c r="W1648" s="47">
        <f t="shared" si="246"/>
        <v>-5.5</v>
      </c>
      <c r="X1648" s="294" t="s">
        <v>1601</v>
      </c>
      <c r="Y1648" s="317" t="s">
        <v>1601</v>
      </c>
      <c r="Z1648" s="313" t="s">
        <v>1540</v>
      </c>
      <c r="AA1648" s="111">
        <f t="shared" si="80"/>
        <v>20.6121</v>
      </c>
      <c r="AB1648" s="318">
        <v>2.06121E7</v>
      </c>
      <c r="AC1648" s="49">
        <v>6.0196485E7</v>
      </c>
      <c r="AD1648" s="111">
        <f t="shared" si="237"/>
        <v>116</v>
      </c>
      <c r="AE1648" s="318">
        <v>1.16E8</v>
      </c>
      <c r="AF1648" s="312">
        <f t="shared" si="238"/>
        <v>0.274828</v>
      </c>
      <c r="AG1648" s="314"/>
      <c r="AH1648" s="314"/>
      <c r="AI1648" s="315" t="s">
        <v>3299</v>
      </c>
      <c r="AJ1648" s="257"/>
    </row>
    <row r="1649" ht="15.75" customHeight="1">
      <c r="A1649" s="316" t="s">
        <v>2091</v>
      </c>
      <c r="B1649" s="277">
        <f t="shared" si="152"/>
        <v>470.491984</v>
      </c>
      <c r="C1649" s="69">
        <f t="shared" si="234"/>
        <v>5.955594734</v>
      </c>
      <c r="D1649" s="250">
        <f t="shared" si="3"/>
        <v>5.955594734</v>
      </c>
      <c r="E1649" s="111">
        <v>79.0</v>
      </c>
      <c r="F1649" s="111">
        <f t="shared" si="213"/>
        <v>211.591984</v>
      </c>
      <c r="G1649" s="48">
        <f t="shared" si="5"/>
        <v>0.44972495</v>
      </c>
      <c r="H1649" s="111">
        <f t="shared" si="6"/>
        <v>258.9</v>
      </c>
      <c r="I1649" s="312">
        <f t="shared" si="235"/>
        <v>0.55027505</v>
      </c>
      <c r="J1649" s="49">
        <f t="shared" si="236"/>
        <v>470491984</v>
      </c>
      <c r="K1649" s="47">
        <v>2019.0</v>
      </c>
      <c r="L1649" s="254" t="s">
        <v>20</v>
      </c>
      <c r="M1649" s="47"/>
      <c r="N1649" s="47"/>
      <c r="O1649" s="47"/>
      <c r="P1649" s="47">
        <v>62.0</v>
      </c>
      <c r="Q1649" s="47">
        <v>58.0</v>
      </c>
      <c r="R1649" s="47">
        <f t="shared" si="243"/>
        <v>60</v>
      </c>
      <c r="S1649" s="47">
        <v>78.0</v>
      </c>
      <c r="T1649" s="47">
        <v>65.0</v>
      </c>
      <c r="U1649" s="47">
        <f t="shared" si="244"/>
        <v>13</v>
      </c>
      <c r="V1649" s="47">
        <f t="shared" si="245"/>
        <v>71.5</v>
      </c>
      <c r="W1649" s="47">
        <f t="shared" si="246"/>
        <v>-11.5</v>
      </c>
      <c r="X1649" s="294" t="s">
        <v>1425</v>
      </c>
      <c r="Y1649" s="317" t="s">
        <v>1425</v>
      </c>
      <c r="Z1649" s="313" t="s">
        <v>1550</v>
      </c>
      <c r="AA1649" s="111">
        <f t="shared" si="80"/>
        <v>91.062152</v>
      </c>
      <c r="AB1649" s="318">
        <v>9.1062152E7</v>
      </c>
      <c r="AC1649" s="49">
        <v>2.11591984E8</v>
      </c>
      <c r="AD1649" s="111">
        <f t="shared" si="237"/>
        <v>258.9</v>
      </c>
      <c r="AE1649" s="318">
        <v>2.589E8</v>
      </c>
      <c r="AF1649" s="312">
        <f t="shared" si="238"/>
        <v>1.152685468</v>
      </c>
      <c r="AG1649" s="314"/>
      <c r="AH1649" s="314"/>
      <c r="AI1649" s="315" t="s">
        <v>2092</v>
      </c>
      <c r="AJ1649" s="257"/>
    </row>
    <row r="1650" ht="15.75" customHeight="1">
      <c r="A1650" s="316" t="s">
        <v>1173</v>
      </c>
      <c r="B1650" s="277">
        <f t="shared" si="152"/>
        <v>429.434163</v>
      </c>
      <c r="C1650" s="69">
        <f t="shared" si="234"/>
        <v>5.367927038</v>
      </c>
      <c r="D1650" s="250">
        <f t="shared" si="3"/>
        <v>5.367927038</v>
      </c>
      <c r="E1650" s="111">
        <v>80.0</v>
      </c>
      <c r="F1650" s="111">
        <f t="shared" si="213"/>
        <v>158.257265</v>
      </c>
      <c r="G1650" s="48">
        <f t="shared" si="5"/>
        <v>0.3685250933</v>
      </c>
      <c r="H1650" s="111">
        <f t="shared" si="6"/>
        <v>271.176898</v>
      </c>
      <c r="I1650" s="312">
        <f t="shared" si="235"/>
        <v>0.6314749067</v>
      </c>
      <c r="J1650" s="49">
        <f t="shared" si="236"/>
        <v>429434163</v>
      </c>
      <c r="K1650" s="47">
        <v>2019.0</v>
      </c>
      <c r="L1650" s="254" t="s">
        <v>20</v>
      </c>
      <c r="M1650" s="47"/>
      <c r="N1650" s="47"/>
      <c r="O1650" s="47"/>
      <c r="P1650" s="47">
        <v>59.0</v>
      </c>
      <c r="Q1650" s="47">
        <v>55.0</v>
      </c>
      <c r="R1650" s="47">
        <f t="shared" si="243"/>
        <v>57</v>
      </c>
      <c r="S1650" s="47">
        <v>90.0</v>
      </c>
      <c r="T1650" s="47">
        <v>61.0</v>
      </c>
      <c r="U1650" s="47">
        <f t="shared" si="244"/>
        <v>29</v>
      </c>
      <c r="V1650" s="47">
        <f t="shared" si="245"/>
        <v>75.5</v>
      </c>
      <c r="W1650" s="47">
        <f t="shared" si="246"/>
        <v>-18.5</v>
      </c>
      <c r="X1650" s="294" t="s">
        <v>1601</v>
      </c>
      <c r="Y1650" s="317" t="s">
        <v>1601</v>
      </c>
      <c r="Z1650" s="313" t="s">
        <v>1550</v>
      </c>
      <c r="AA1650" s="111">
        <f t="shared" si="80"/>
        <v>46.65268</v>
      </c>
      <c r="AB1650" s="318">
        <v>4.665268E7</v>
      </c>
      <c r="AC1650" s="49">
        <v>1.58257265E8</v>
      </c>
      <c r="AD1650" s="111">
        <f t="shared" si="237"/>
        <v>271.176898</v>
      </c>
      <c r="AE1650" s="318">
        <v>2.71176898E8</v>
      </c>
      <c r="AF1650" s="312">
        <f t="shared" si="238"/>
        <v>0.5831585</v>
      </c>
      <c r="AG1650" s="314"/>
      <c r="AH1650" s="314"/>
      <c r="AI1650" s="315" t="s">
        <v>2165</v>
      </c>
      <c r="AJ1650" s="257"/>
    </row>
    <row r="1651" ht="15.75" customHeight="1">
      <c r="A1651" s="319" t="s">
        <v>691</v>
      </c>
      <c r="B1651" s="277">
        <f t="shared" si="152"/>
        <v>371.95071</v>
      </c>
      <c r="C1651" s="69">
        <f t="shared" si="234"/>
        <v>4.132785667</v>
      </c>
      <c r="D1651" s="250">
        <f t="shared" si="3"/>
        <v>4.132785667</v>
      </c>
      <c r="E1651" s="111">
        <v>90.0</v>
      </c>
      <c r="F1651" s="111">
        <f t="shared" si="213"/>
        <v>140.998437</v>
      </c>
      <c r="G1651" s="48">
        <f t="shared" si="5"/>
        <v>0.3790782843</v>
      </c>
      <c r="H1651" s="111">
        <f t="shared" si="6"/>
        <v>230.952273</v>
      </c>
      <c r="I1651" s="312">
        <f t="shared" si="235"/>
        <v>0.6209217157</v>
      </c>
      <c r="J1651" s="49">
        <f t="shared" si="236"/>
        <v>371950710</v>
      </c>
      <c r="K1651" s="47">
        <v>2019.0</v>
      </c>
      <c r="L1651" s="254" t="s">
        <v>20</v>
      </c>
      <c r="M1651" s="47"/>
      <c r="N1651" s="47"/>
      <c r="O1651" s="47"/>
      <c r="P1651" s="47">
        <v>85.0</v>
      </c>
      <c r="Q1651" s="47">
        <v>83.0</v>
      </c>
      <c r="R1651" s="47">
        <f t="shared" si="243"/>
        <v>84</v>
      </c>
      <c r="S1651" s="47">
        <v>70.0</v>
      </c>
      <c r="T1651" s="47">
        <v>76.0</v>
      </c>
      <c r="U1651" s="47">
        <f t="shared" si="244"/>
        <v>-6</v>
      </c>
      <c r="V1651" s="47">
        <f t="shared" si="245"/>
        <v>73</v>
      </c>
      <c r="W1651" s="47">
        <f t="shared" si="246"/>
        <v>11</v>
      </c>
      <c r="X1651" s="270" t="s">
        <v>1527</v>
      </c>
      <c r="Y1651" s="313" t="s">
        <v>1533</v>
      </c>
      <c r="Z1651" s="313" t="s">
        <v>1540</v>
      </c>
      <c r="AA1651" s="111">
        <f t="shared" si="80"/>
        <v>41.082018</v>
      </c>
      <c r="AB1651" s="318">
        <v>4.1082018E7</v>
      </c>
      <c r="AC1651" s="49">
        <v>1.40998437E8</v>
      </c>
      <c r="AD1651" s="111">
        <f t="shared" si="237"/>
        <v>230.952273</v>
      </c>
      <c r="AE1651" s="318">
        <v>2.30952273E8</v>
      </c>
      <c r="AF1651" s="312">
        <f t="shared" si="238"/>
        <v>0.4564668667</v>
      </c>
      <c r="AG1651" s="314"/>
      <c r="AH1651" s="314"/>
      <c r="AI1651" s="315" t="s">
        <v>2436</v>
      </c>
      <c r="AJ1651" s="257"/>
    </row>
    <row r="1652" ht="15.75" customHeight="1">
      <c r="A1652" s="316" t="s">
        <v>4034</v>
      </c>
      <c r="B1652" s="277">
        <f t="shared" si="152"/>
        <v>127.162675</v>
      </c>
      <c r="C1652" s="69">
        <f t="shared" si="234"/>
        <v>1.412918611</v>
      </c>
      <c r="D1652" s="250">
        <f t="shared" si="3"/>
        <v>1.412918611</v>
      </c>
      <c r="E1652" s="111">
        <v>90.0</v>
      </c>
      <c r="F1652" s="111">
        <f t="shared" si="213"/>
        <v>50.175123</v>
      </c>
      <c r="G1652" s="48">
        <f t="shared" si="5"/>
        <v>0.3945742963</v>
      </c>
      <c r="H1652" s="111">
        <f t="shared" si="6"/>
        <v>76.987552</v>
      </c>
      <c r="I1652" s="312">
        <f t="shared" si="235"/>
        <v>0.6054257037</v>
      </c>
      <c r="J1652" s="49">
        <f t="shared" si="236"/>
        <v>127162675</v>
      </c>
      <c r="K1652" s="47">
        <v>2019.0</v>
      </c>
      <c r="L1652" s="254" t="s">
        <v>20</v>
      </c>
      <c r="M1652" s="47"/>
      <c r="N1652" s="47"/>
      <c r="O1652" s="47"/>
      <c r="P1652" s="47">
        <v>84.0</v>
      </c>
      <c r="Q1652" s="47">
        <v>80.0</v>
      </c>
      <c r="R1652" s="47">
        <f t="shared" si="243"/>
        <v>82</v>
      </c>
      <c r="S1652" s="47">
        <v>40.0</v>
      </c>
      <c r="T1652" s="47">
        <v>62.0</v>
      </c>
      <c r="U1652" s="47">
        <f t="shared" si="244"/>
        <v>-22</v>
      </c>
      <c r="V1652" s="47">
        <f t="shared" si="245"/>
        <v>51</v>
      </c>
      <c r="W1652" s="47">
        <f t="shared" si="246"/>
        <v>31</v>
      </c>
      <c r="X1652" s="270" t="s">
        <v>1527</v>
      </c>
      <c r="Y1652" s="313" t="s">
        <v>4035</v>
      </c>
      <c r="Z1652" s="313" t="s">
        <v>1540</v>
      </c>
      <c r="AA1652" s="111">
        <f t="shared" si="80"/>
        <v>19.001398</v>
      </c>
      <c r="AB1652" s="318">
        <v>1.9001398E7</v>
      </c>
      <c r="AC1652" s="49">
        <v>5.0175123E7</v>
      </c>
      <c r="AD1652" s="111">
        <f t="shared" si="237"/>
        <v>76.987552</v>
      </c>
      <c r="AE1652" s="318">
        <v>7.6987552E7</v>
      </c>
      <c r="AF1652" s="312">
        <f t="shared" si="238"/>
        <v>0.2111266444</v>
      </c>
      <c r="AG1652" s="314"/>
      <c r="AH1652" s="314"/>
      <c r="AI1652" s="315" t="s">
        <v>4036</v>
      </c>
      <c r="AJ1652" s="257"/>
    </row>
    <row r="1653" ht="15.75" customHeight="1">
      <c r="A1653" s="311" t="s">
        <v>4611</v>
      </c>
      <c r="B1653" s="277">
        <f t="shared" si="152"/>
        <v>60.096042</v>
      </c>
      <c r="C1653" s="69">
        <f t="shared" si="234"/>
        <v>0.6677338</v>
      </c>
      <c r="D1653" s="250">
        <f t="shared" si="3"/>
        <v>0.6677338</v>
      </c>
      <c r="E1653" s="111">
        <v>90.0</v>
      </c>
      <c r="F1653" s="111">
        <f t="shared" si="213"/>
        <v>42.096042</v>
      </c>
      <c r="G1653" s="48">
        <f t="shared" si="5"/>
        <v>0.7004794426</v>
      </c>
      <c r="H1653" s="111">
        <f t="shared" si="6"/>
        <v>18</v>
      </c>
      <c r="I1653" s="312">
        <f t="shared" si="235"/>
        <v>0.2995205574</v>
      </c>
      <c r="J1653" s="49">
        <f t="shared" si="236"/>
        <v>60096042</v>
      </c>
      <c r="K1653" s="47">
        <v>2019.0</v>
      </c>
      <c r="L1653" s="254" t="s">
        <v>20</v>
      </c>
      <c r="M1653" s="47"/>
      <c r="N1653" s="47"/>
      <c r="O1653" s="47"/>
      <c r="P1653" s="47">
        <v>31.0</v>
      </c>
      <c r="Q1653" s="47">
        <v>46.0</v>
      </c>
      <c r="R1653" s="47">
        <f t="shared" si="243"/>
        <v>38.5</v>
      </c>
      <c r="S1653" s="47">
        <v>36.0</v>
      </c>
      <c r="T1653" s="47">
        <v>48.0</v>
      </c>
      <c r="U1653" s="47">
        <f t="shared" si="244"/>
        <v>-12</v>
      </c>
      <c r="V1653" s="47">
        <f t="shared" si="245"/>
        <v>42</v>
      </c>
      <c r="W1653" s="47">
        <f t="shared" si="246"/>
        <v>-3.5</v>
      </c>
      <c r="X1653" s="270" t="s">
        <v>1601</v>
      </c>
      <c r="Y1653" s="313" t="s">
        <v>4612</v>
      </c>
      <c r="Z1653" s="313" t="s">
        <v>1540</v>
      </c>
      <c r="AA1653" s="111">
        <f t="shared" si="80"/>
        <v>15.853646</v>
      </c>
      <c r="AB1653" s="49">
        <v>1.5853646E7</v>
      </c>
      <c r="AC1653" s="49">
        <v>4.2096042E7</v>
      </c>
      <c r="AD1653" s="111">
        <f t="shared" si="237"/>
        <v>18</v>
      </c>
      <c r="AE1653" s="49">
        <v>1.8E7</v>
      </c>
      <c r="AF1653" s="312">
        <f t="shared" si="238"/>
        <v>0.1761516222</v>
      </c>
      <c r="AG1653" s="314"/>
      <c r="AH1653" s="314"/>
      <c r="AI1653" s="317" t="s">
        <v>4613</v>
      </c>
      <c r="AJ1653" s="257"/>
    </row>
    <row r="1654" ht="15.75" customHeight="1">
      <c r="A1654" s="319" t="s">
        <v>4755</v>
      </c>
      <c r="B1654" s="277">
        <f t="shared" si="152"/>
        <v>40.46259</v>
      </c>
      <c r="C1654" s="69">
        <f t="shared" si="234"/>
        <v>0.425922</v>
      </c>
      <c r="D1654" s="250">
        <f t="shared" si="3"/>
        <v>0.425922</v>
      </c>
      <c r="E1654" s="111">
        <v>95.0</v>
      </c>
      <c r="F1654" s="111">
        <f t="shared" si="213"/>
        <v>19.96259</v>
      </c>
      <c r="G1654" s="48">
        <f t="shared" si="5"/>
        <v>0.4933591745</v>
      </c>
      <c r="H1654" s="111">
        <f t="shared" si="6"/>
        <v>20.5</v>
      </c>
      <c r="I1654" s="312">
        <f t="shared" si="235"/>
        <v>0.5066408255</v>
      </c>
      <c r="J1654" s="49">
        <f t="shared" si="236"/>
        <v>40462590</v>
      </c>
      <c r="K1654" s="47">
        <v>2019.0</v>
      </c>
      <c r="L1654" s="254" t="s">
        <v>20</v>
      </c>
      <c r="M1654" s="47"/>
      <c r="N1654" s="47"/>
      <c r="O1654" s="47"/>
      <c r="P1654" s="47">
        <v>19.0</v>
      </c>
      <c r="Q1654" s="47">
        <v>32.0</v>
      </c>
      <c r="R1654" s="47">
        <f t="shared" si="243"/>
        <v>25.5</v>
      </c>
      <c r="S1654" s="47">
        <v>54.0</v>
      </c>
      <c r="T1654" s="47">
        <v>63.0</v>
      </c>
      <c r="U1654" s="47">
        <f t="shared" si="244"/>
        <v>-9</v>
      </c>
      <c r="V1654" s="47">
        <f t="shared" si="245"/>
        <v>58.5</v>
      </c>
      <c r="W1654" s="47">
        <f t="shared" si="246"/>
        <v>-33</v>
      </c>
      <c r="X1654" s="270" t="s">
        <v>1547</v>
      </c>
      <c r="Y1654" s="313" t="s">
        <v>4756</v>
      </c>
      <c r="Z1654" s="313" t="s">
        <v>1534</v>
      </c>
      <c r="AA1654" s="111">
        <f t="shared" si="80"/>
        <v>6.61987</v>
      </c>
      <c r="AB1654" s="318">
        <v>6619870.0</v>
      </c>
      <c r="AC1654" s="318">
        <v>1.996259E7</v>
      </c>
      <c r="AD1654" s="111">
        <f t="shared" si="237"/>
        <v>20.5</v>
      </c>
      <c r="AE1654" s="318">
        <v>2.05E7</v>
      </c>
      <c r="AF1654" s="312">
        <f t="shared" si="238"/>
        <v>0.06968284211</v>
      </c>
      <c r="AG1654" s="314"/>
      <c r="AH1654" s="314"/>
      <c r="AI1654" s="315" t="s">
        <v>4757</v>
      </c>
      <c r="AJ1654" s="257"/>
    </row>
    <row r="1655" ht="15.75" customHeight="1">
      <c r="A1655" s="316" t="s">
        <v>3821</v>
      </c>
      <c r="B1655" s="277">
        <f t="shared" si="152"/>
        <v>160.297945</v>
      </c>
      <c r="C1655" s="69">
        <f t="shared" si="234"/>
        <v>1.642396977</v>
      </c>
      <c r="D1655" s="250">
        <f t="shared" si="3"/>
        <v>1.642396977</v>
      </c>
      <c r="E1655" s="111">
        <v>97.6</v>
      </c>
      <c r="F1655" s="111">
        <f t="shared" si="213"/>
        <v>83.797945</v>
      </c>
      <c r="G1655" s="48">
        <f t="shared" si="5"/>
        <v>0.5227636886</v>
      </c>
      <c r="H1655" s="111">
        <f t="shared" si="6"/>
        <v>76.5</v>
      </c>
      <c r="I1655" s="312">
        <f t="shared" si="235"/>
        <v>0.4772363114</v>
      </c>
      <c r="J1655" s="49">
        <f t="shared" si="236"/>
        <v>160297945</v>
      </c>
      <c r="K1655" s="47">
        <v>2019.0</v>
      </c>
      <c r="L1655" s="254" t="s">
        <v>20</v>
      </c>
      <c r="M1655" s="47"/>
      <c r="N1655" s="47"/>
      <c r="O1655" s="47"/>
      <c r="P1655" s="47">
        <v>91.0</v>
      </c>
      <c r="Q1655" s="47">
        <v>81.0</v>
      </c>
      <c r="R1655" s="47">
        <f t="shared" si="243"/>
        <v>86</v>
      </c>
      <c r="S1655" s="47">
        <v>98.0</v>
      </c>
      <c r="T1655" s="47">
        <v>75.0</v>
      </c>
      <c r="U1655" s="47">
        <f t="shared" si="244"/>
        <v>23</v>
      </c>
      <c r="V1655" s="47">
        <f t="shared" si="245"/>
        <v>86.5</v>
      </c>
      <c r="W1655" s="47">
        <f t="shared" si="246"/>
        <v>-0.5</v>
      </c>
      <c r="X1655" s="294" t="s">
        <v>1547</v>
      </c>
      <c r="Y1655" s="317" t="s">
        <v>1547</v>
      </c>
      <c r="Z1655" s="313" t="s">
        <v>1540</v>
      </c>
      <c r="AA1655" s="111">
        <f t="shared" si="80"/>
        <v>31.474958</v>
      </c>
      <c r="AB1655" s="318">
        <v>3.1474958E7</v>
      </c>
      <c r="AC1655" s="49">
        <v>8.3797945E7</v>
      </c>
      <c r="AD1655" s="111">
        <f t="shared" si="237"/>
        <v>76.5</v>
      </c>
      <c r="AE1655" s="318">
        <v>7.65E7</v>
      </c>
      <c r="AF1655" s="312">
        <f t="shared" si="238"/>
        <v>0.3224893238</v>
      </c>
      <c r="AG1655" s="314"/>
      <c r="AH1655" s="314"/>
      <c r="AI1655" s="313" t="s">
        <v>1530</v>
      </c>
      <c r="AJ1655" s="257"/>
    </row>
    <row r="1656" ht="15.75" customHeight="1">
      <c r="A1656" s="311" t="s">
        <v>3652</v>
      </c>
      <c r="B1656" s="277">
        <f t="shared" si="152"/>
        <v>184.91415</v>
      </c>
      <c r="C1656" s="69">
        <f t="shared" si="234"/>
        <v>1.867819697</v>
      </c>
      <c r="D1656" s="250">
        <f t="shared" si="3"/>
        <v>1.867819697</v>
      </c>
      <c r="E1656" s="111">
        <v>99.0</v>
      </c>
      <c r="F1656" s="111">
        <f t="shared" si="213"/>
        <v>105.11415</v>
      </c>
      <c r="G1656" s="48">
        <f t="shared" si="5"/>
        <v>0.5684483854</v>
      </c>
      <c r="H1656" s="111">
        <f t="shared" si="6"/>
        <v>79.8</v>
      </c>
      <c r="I1656" s="312">
        <f t="shared" si="235"/>
        <v>0.4315516146</v>
      </c>
      <c r="J1656" s="49">
        <f t="shared" si="236"/>
        <v>184914150</v>
      </c>
      <c r="K1656" s="47">
        <v>2019.0</v>
      </c>
      <c r="L1656" s="254" t="s">
        <v>20</v>
      </c>
      <c r="M1656" s="47"/>
      <c r="N1656" s="47"/>
      <c r="O1656" s="47"/>
      <c r="P1656" s="47">
        <v>86.0</v>
      </c>
      <c r="Q1656" s="47">
        <v>65.0</v>
      </c>
      <c r="R1656" s="47">
        <f t="shared" si="243"/>
        <v>75.5</v>
      </c>
      <c r="S1656" s="47">
        <v>72.0</v>
      </c>
      <c r="T1656" s="47">
        <v>70.0</v>
      </c>
      <c r="U1656" s="47">
        <f t="shared" si="244"/>
        <v>2</v>
      </c>
      <c r="V1656" s="47">
        <f t="shared" si="245"/>
        <v>71</v>
      </c>
      <c r="W1656" s="47">
        <f t="shared" si="246"/>
        <v>4.5</v>
      </c>
      <c r="X1656" s="270" t="s">
        <v>1537</v>
      </c>
      <c r="Y1656" s="313" t="s">
        <v>1538</v>
      </c>
      <c r="Z1656" s="313" t="s">
        <v>1550</v>
      </c>
      <c r="AA1656" s="111">
        <f t="shared" si="80"/>
        <v>34.115335</v>
      </c>
      <c r="AB1656" s="49">
        <v>3.4115335E7</v>
      </c>
      <c r="AC1656" s="49">
        <v>1.0511415E8</v>
      </c>
      <c r="AD1656" s="111">
        <f t="shared" si="237"/>
        <v>79.8</v>
      </c>
      <c r="AE1656" s="49">
        <v>7.98E7</v>
      </c>
      <c r="AF1656" s="312">
        <f t="shared" si="238"/>
        <v>0.3445993434</v>
      </c>
      <c r="AG1656" s="314"/>
      <c r="AH1656" s="314"/>
      <c r="AI1656" s="315" t="s">
        <v>3653</v>
      </c>
      <c r="AJ1656" s="257"/>
    </row>
    <row r="1657" ht="15.75" customHeight="1">
      <c r="A1657" s="311" t="s">
        <v>822</v>
      </c>
      <c r="B1657" s="277">
        <f t="shared" si="152"/>
        <v>159.130326</v>
      </c>
      <c r="C1657" s="69">
        <f t="shared" si="234"/>
        <v>1.59130326</v>
      </c>
      <c r="D1657" s="250">
        <f t="shared" si="3"/>
        <v>1.59130326</v>
      </c>
      <c r="E1657" s="111">
        <v>100.0</v>
      </c>
      <c r="F1657" s="111">
        <f t="shared" si="213"/>
        <v>56.830326</v>
      </c>
      <c r="G1657" s="48">
        <f t="shared" si="5"/>
        <v>0.3571307081</v>
      </c>
      <c r="H1657" s="111">
        <f t="shared" si="6"/>
        <v>102.3</v>
      </c>
      <c r="I1657" s="312">
        <f t="shared" si="235"/>
        <v>0.6428692919</v>
      </c>
      <c r="J1657" s="49">
        <f t="shared" si="236"/>
        <v>159130326</v>
      </c>
      <c r="K1657" s="47">
        <v>2019.0</v>
      </c>
      <c r="L1657" s="254" t="s">
        <v>20</v>
      </c>
      <c r="M1657" s="47"/>
      <c r="N1657" s="47"/>
      <c r="O1657" s="47"/>
      <c r="P1657" s="47">
        <v>91.0</v>
      </c>
      <c r="Q1657" s="47">
        <v>71.0</v>
      </c>
      <c r="R1657" s="47">
        <f t="shared" si="243"/>
        <v>81</v>
      </c>
      <c r="S1657" s="47">
        <v>90.0</v>
      </c>
      <c r="T1657" s="47">
        <v>81.0</v>
      </c>
      <c r="U1657" s="47">
        <f t="shared" si="244"/>
        <v>9</v>
      </c>
      <c r="V1657" s="47">
        <f t="shared" si="245"/>
        <v>85.5</v>
      </c>
      <c r="W1657" s="47">
        <f t="shared" si="246"/>
        <v>-4.5</v>
      </c>
      <c r="X1657" s="270" t="s">
        <v>1537</v>
      </c>
      <c r="Y1657" s="313" t="s">
        <v>2510</v>
      </c>
      <c r="Z1657" s="313" t="s">
        <v>1534</v>
      </c>
      <c r="AA1657" s="111">
        <f t="shared" si="80"/>
        <v>53.505326</v>
      </c>
      <c r="AB1657" s="49">
        <v>5.3505326E7</v>
      </c>
      <c r="AC1657" s="49">
        <v>5.6830326E7</v>
      </c>
      <c r="AD1657" s="111">
        <f t="shared" si="237"/>
        <v>102.3</v>
      </c>
      <c r="AE1657" s="49">
        <v>1.023E8</v>
      </c>
      <c r="AF1657" s="312">
        <f t="shared" si="238"/>
        <v>0.53505326</v>
      </c>
      <c r="AG1657" s="314"/>
      <c r="AH1657" s="314"/>
      <c r="AI1657" s="317" t="s">
        <v>3871</v>
      </c>
      <c r="AJ1657" s="257"/>
    </row>
    <row r="1658" ht="15.75" customHeight="1">
      <c r="A1658" s="316" t="s">
        <v>4340</v>
      </c>
      <c r="B1658" s="277">
        <f t="shared" si="152"/>
        <v>105.905335</v>
      </c>
      <c r="C1658" s="69">
        <f t="shared" si="234"/>
        <v>1.05905335</v>
      </c>
      <c r="D1658" s="250">
        <f t="shared" si="3"/>
        <v>1.05905335</v>
      </c>
      <c r="E1658" s="111">
        <v>100.0</v>
      </c>
      <c r="F1658" s="111">
        <f t="shared" si="213"/>
        <v>51.189922</v>
      </c>
      <c r="G1658" s="48">
        <f t="shared" si="5"/>
        <v>0.4833554608</v>
      </c>
      <c r="H1658" s="111">
        <f t="shared" si="6"/>
        <v>54.715413</v>
      </c>
      <c r="I1658" s="312">
        <f t="shared" si="235"/>
        <v>0.5166445392</v>
      </c>
      <c r="J1658" s="49">
        <f t="shared" si="236"/>
        <v>105905335</v>
      </c>
      <c r="K1658" s="47">
        <v>2019.0</v>
      </c>
      <c r="L1658" s="254" t="s">
        <v>20</v>
      </c>
      <c r="M1658" s="47"/>
      <c r="N1658" s="47"/>
      <c r="O1658" s="47"/>
      <c r="P1658" s="47">
        <v>43.0</v>
      </c>
      <c r="Q1658" s="47">
        <v>47.0</v>
      </c>
      <c r="R1658" s="47">
        <f t="shared" si="243"/>
        <v>45</v>
      </c>
      <c r="S1658" s="47">
        <v>92.0</v>
      </c>
      <c r="T1658" s="47">
        <v>53.0</v>
      </c>
      <c r="U1658" s="47">
        <f t="shared" si="244"/>
        <v>39</v>
      </c>
      <c r="V1658" s="47">
        <f t="shared" si="245"/>
        <v>72.5</v>
      </c>
      <c r="W1658" s="47">
        <f t="shared" si="246"/>
        <v>-27.5</v>
      </c>
      <c r="X1658" s="294" t="s">
        <v>1537</v>
      </c>
      <c r="Y1658" s="317" t="s">
        <v>1537</v>
      </c>
      <c r="Z1658" s="313" t="s">
        <v>1529</v>
      </c>
      <c r="AA1658" s="111">
        <f t="shared" si="80"/>
        <v>17.897419</v>
      </c>
      <c r="AB1658" s="318">
        <v>1.7897419E7</v>
      </c>
      <c r="AC1658" s="49">
        <v>5.1189922E7</v>
      </c>
      <c r="AD1658" s="111">
        <f t="shared" si="237"/>
        <v>54.715413</v>
      </c>
      <c r="AE1658" s="318">
        <v>5.4715413E7</v>
      </c>
      <c r="AF1658" s="312">
        <f t="shared" si="238"/>
        <v>0.17897419</v>
      </c>
      <c r="AG1658" s="314"/>
      <c r="AH1658" s="314"/>
      <c r="AI1658" s="315" t="s">
        <v>4341</v>
      </c>
      <c r="AJ1658" s="257"/>
    </row>
    <row r="1659" ht="15.75" customHeight="1">
      <c r="A1659" s="316" t="s">
        <v>4850</v>
      </c>
      <c r="B1659" s="277">
        <f t="shared" si="152"/>
        <v>26.249469</v>
      </c>
      <c r="C1659" s="69">
        <f t="shared" si="234"/>
        <v>0.26249469</v>
      </c>
      <c r="D1659" s="250">
        <f t="shared" si="3"/>
        <v>0.26249469</v>
      </c>
      <c r="E1659" s="111">
        <v>100.0</v>
      </c>
      <c r="F1659" s="111">
        <f t="shared" si="213"/>
        <v>16.649539</v>
      </c>
      <c r="G1659" s="48">
        <f t="shared" si="5"/>
        <v>0.634280983</v>
      </c>
      <c r="H1659" s="111">
        <f t="shared" si="6"/>
        <v>9.59993</v>
      </c>
      <c r="I1659" s="312">
        <f t="shared" si="235"/>
        <v>0.365719017</v>
      </c>
      <c r="J1659" s="49">
        <f t="shared" si="236"/>
        <v>26249469</v>
      </c>
      <c r="K1659" s="47">
        <v>2019.0</v>
      </c>
      <c r="L1659" s="254" t="s">
        <v>20</v>
      </c>
      <c r="M1659" s="47"/>
      <c r="N1659" s="47"/>
      <c r="O1659" s="47"/>
      <c r="P1659" s="47">
        <v>89.0</v>
      </c>
      <c r="Q1659" s="267">
        <v>68.0</v>
      </c>
      <c r="R1659" s="47">
        <f t="shared" si="243"/>
        <v>78.5</v>
      </c>
      <c r="S1659" s="47">
        <v>67.0</v>
      </c>
      <c r="T1659" s="47">
        <v>74.0</v>
      </c>
      <c r="U1659" s="47">
        <f t="shared" si="244"/>
        <v>-7</v>
      </c>
      <c r="V1659" s="47">
        <f t="shared" si="245"/>
        <v>70.5</v>
      </c>
      <c r="W1659" s="47">
        <f t="shared" si="246"/>
        <v>8</v>
      </c>
      <c r="X1659" s="294" t="s">
        <v>1601</v>
      </c>
      <c r="Y1659" s="317" t="s">
        <v>1601</v>
      </c>
      <c r="Z1659" s="313" t="s">
        <v>1540</v>
      </c>
      <c r="AA1659" s="111">
        <f t="shared" si="80"/>
        <v>5.94495</v>
      </c>
      <c r="AB1659" s="318">
        <v>5944950.0</v>
      </c>
      <c r="AC1659" s="49">
        <v>1.6649539E7</v>
      </c>
      <c r="AD1659" s="111">
        <f t="shared" si="237"/>
        <v>9.59993</v>
      </c>
      <c r="AE1659" s="318">
        <v>9599930.0</v>
      </c>
      <c r="AF1659" s="312">
        <f t="shared" si="238"/>
        <v>0.0594495</v>
      </c>
      <c r="AG1659" s="314"/>
      <c r="AH1659" s="314"/>
      <c r="AI1659" s="315" t="s">
        <v>4851</v>
      </c>
      <c r="AJ1659" s="257"/>
    </row>
    <row r="1660" ht="15.75" customHeight="1">
      <c r="A1660" s="316" t="s">
        <v>3334</v>
      </c>
      <c r="B1660" s="277">
        <f t="shared" si="152"/>
        <v>253.890701</v>
      </c>
      <c r="C1660" s="69">
        <f t="shared" si="234"/>
        <v>2.308097282</v>
      </c>
      <c r="D1660" s="250">
        <f t="shared" si="3"/>
        <v>2.308097282</v>
      </c>
      <c r="E1660" s="111">
        <v>110.0</v>
      </c>
      <c r="F1660" s="111">
        <f t="shared" si="213"/>
        <v>80.001807</v>
      </c>
      <c r="G1660" s="48">
        <f t="shared" si="5"/>
        <v>0.3151033365</v>
      </c>
      <c r="H1660" s="111">
        <f t="shared" si="6"/>
        <v>173.888894</v>
      </c>
      <c r="I1660" s="312">
        <f t="shared" si="235"/>
        <v>0.6848966635</v>
      </c>
      <c r="J1660" s="49">
        <f t="shared" si="236"/>
        <v>253890701</v>
      </c>
      <c r="K1660" s="47">
        <v>2019.0</v>
      </c>
      <c r="L1660" s="254" t="s">
        <v>20</v>
      </c>
      <c r="M1660" s="47"/>
      <c r="N1660" s="47"/>
      <c r="O1660" s="47"/>
      <c r="P1660" s="47">
        <v>23.0</v>
      </c>
      <c r="Q1660" s="47">
        <v>38.0</v>
      </c>
      <c r="R1660" s="47">
        <f t="shared" si="243"/>
        <v>30.5</v>
      </c>
      <c r="S1660" s="47">
        <v>66.0</v>
      </c>
      <c r="T1660" s="47">
        <v>43.0</v>
      </c>
      <c r="U1660" s="47">
        <f t="shared" si="244"/>
        <v>23</v>
      </c>
      <c r="V1660" s="47">
        <f t="shared" si="245"/>
        <v>54.5</v>
      </c>
      <c r="W1660" s="47">
        <f t="shared" si="246"/>
        <v>-24</v>
      </c>
      <c r="X1660" s="294" t="s">
        <v>1601</v>
      </c>
      <c r="Y1660" s="317" t="s">
        <v>1601</v>
      </c>
      <c r="Z1660" s="313" t="s">
        <v>1550</v>
      </c>
      <c r="AA1660" s="111">
        <f t="shared" si="80"/>
        <v>30.035838</v>
      </c>
      <c r="AB1660" s="318">
        <v>3.0035838E7</v>
      </c>
      <c r="AC1660" s="49">
        <v>8.0001807E7</v>
      </c>
      <c r="AD1660" s="111">
        <f t="shared" si="237"/>
        <v>173.888894</v>
      </c>
      <c r="AE1660" s="318">
        <v>1.73888894E8</v>
      </c>
      <c r="AF1660" s="312">
        <f t="shared" si="238"/>
        <v>0.2730530727</v>
      </c>
      <c r="AG1660" s="314"/>
      <c r="AH1660" s="314"/>
      <c r="AI1660" s="315" t="s">
        <v>3335</v>
      </c>
      <c r="AJ1660" s="257"/>
    </row>
    <row r="1661" ht="15.75" customHeight="1">
      <c r="A1661" s="319" t="s">
        <v>464</v>
      </c>
      <c r="B1661" s="277">
        <f t="shared" si="152"/>
        <v>489.371852</v>
      </c>
      <c r="C1661" s="69">
        <f t="shared" si="234"/>
        <v>3.914974816</v>
      </c>
      <c r="D1661" s="250">
        <f t="shared" si="3"/>
        <v>3.914974816</v>
      </c>
      <c r="E1661" s="111">
        <v>125.0</v>
      </c>
      <c r="F1661" s="111">
        <f t="shared" si="213"/>
        <v>192.076805</v>
      </c>
      <c r="G1661" s="48">
        <f t="shared" si="5"/>
        <v>0.3924966346</v>
      </c>
      <c r="H1661" s="111">
        <f t="shared" si="6"/>
        <v>297.295047</v>
      </c>
      <c r="I1661" s="312">
        <f t="shared" si="235"/>
        <v>0.6075033654</v>
      </c>
      <c r="J1661" s="49">
        <f t="shared" si="236"/>
        <v>489371852</v>
      </c>
      <c r="K1661" s="47">
        <v>2019.0</v>
      </c>
      <c r="L1661" s="254" t="s">
        <v>20</v>
      </c>
      <c r="M1661" s="47"/>
      <c r="N1661" s="47"/>
      <c r="O1661" s="47"/>
      <c r="P1661" s="47">
        <v>71.0</v>
      </c>
      <c r="Q1661" s="47">
        <v>58.0</v>
      </c>
      <c r="R1661" s="47">
        <f t="shared" si="243"/>
        <v>64.5</v>
      </c>
      <c r="S1661" s="47">
        <v>87.0</v>
      </c>
      <c r="T1661" s="47">
        <v>64.0</v>
      </c>
      <c r="U1661" s="47">
        <f t="shared" si="244"/>
        <v>23</v>
      </c>
      <c r="V1661" s="47">
        <f t="shared" si="245"/>
        <v>75.5</v>
      </c>
      <c r="W1661" s="47">
        <f t="shared" si="246"/>
        <v>-11</v>
      </c>
      <c r="X1661" s="270" t="s">
        <v>1537</v>
      </c>
      <c r="Y1661" s="313" t="s">
        <v>2510</v>
      </c>
      <c r="Z1661" s="313" t="s">
        <v>1550</v>
      </c>
      <c r="AA1661" s="111">
        <f t="shared" si="80"/>
        <v>59.251543</v>
      </c>
      <c r="AB1661" s="318">
        <v>5.9251543E7</v>
      </c>
      <c r="AC1661" s="318">
        <v>1.92076805E8</v>
      </c>
      <c r="AD1661" s="111">
        <f t="shared" si="237"/>
        <v>297.295047</v>
      </c>
      <c r="AE1661" s="318">
        <v>2.97295047E8</v>
      </c>
      <c r="AF1661" s="312">
        <f t="shared" si="238"/>
        <v>0.474012344</v>
      </c>
      <c r="AG1661" s="314"/>
      <c r="AH1661" s="314"/>
      <c r="AI1661" s="315" t="s">
        <v>2511</v>
      </c>
      <c r="AJ1661" s="257"/>
    </row>
    <row r="1662" ht="15.75" customHeight="1">
      <c r="A1662" s="311" t="s">
        <v>381</v>
      </c>
      <c r="B1662" s="277">
        <f t="shared" si="152"/>
        <v>508.70047</v>
      </c>
      <c r="C1662" s="69">
        <f t="shared" si="234"/>
        <v>3.943414496</v>
      </c>
      <c r="D1662" s="250">
        <f t="shared" si="3"/>
        <v>3.943414496</v>
      </c>
      <c r="E1662" s="111">
        <v>129.0</v>
      </c>
      <c r="F1662" s="111">
        <f t="shared" si="213"/>
        <v>156.70047</v>
      </c>
      <c r="G1662" s="48">
        <f t="shared" si="5"/>
        <v>0.3080407415</v>
      </c>
      <c r="H1662" s="111">
        <f t="shared" si="6"/>
        <v>352</v>
      </c>
      <c r="I1662" s="312">
        <f t="shared" si="235"/>
        <v>0.6919592585</v>
      </c>
      <c r="J1662" s="49">
        <f t="shared" si="236"/>
        <v>508700470</v>
      </c>
      <c r="K1662" s="47">
        <v>2019.0</v>
      </c>
      <c r="L1662" s="254" t="s">
        <v>20</v>
      </c>
      <c r="M1662" s="47"/>
      <c r="N1662" s="47"/>
      <c r="O1662" s="47"/>
      <c r="P1662" s="47">
        <v>90.0</v>
      </c>
      <c r="Q1662" s="47">
        <v>71.0</v>
      </c>
      <c r="R1662" s="47">
        <f t="shared" si="243"/>
        <v>80.5</v>
      </c>
      <c r="S1662" s="47">
        <v>88.0</v>
      </c>
      <c r="T1662" s="47">
        <v>83.0</v>
      </c>
      <c r="U1662" s="47">
        <f t="shared" si="244"/>
        <v>5</v>
      </c>
      <c r="V1662" s="47">
        <f t="shared" si="245"/>
        <v>85.5</v>
      </c>
      <c r="W1662" s="47">
        <f t="shared" si="246"/>
        <v>-5</v>
      </c>
      <c r="X1662" s="270" t="s">
        <v>1537</v>
      </c>
      <c r="Y1662" s="313" t="s">
        <v>1538</v>
      </c>
      <c r="Z1662" s="313" t="s">
        <v>1550</v>
      </c>
      <c r="AA1662" s="111">
        <f t="shared" si="80"/>
        <v>55.022245</v>
      </c>
      <c r="AB1662" s="49">
        <v>5.5022245E7</v>
      </c>
      <c r="AC1662" s="49">
        <v>1.5670047E8</v>
      </c>
      <c r="AD1662" s="111">
        <f t="shared" si="237"/>
        <v>352</v>
      </c>
      <c r="AE1662" s="49">
        <v>3.52E8</v>
      </c>
      <c r="AF1662" s="312">
        <f t="shared" si="238"/>
        <v>0.426529031</v>
      </c>
      <c r="AG1662" s="314"/>
      <c r="AH1662" s="314"/>
      <c r="AI1662" s="317" t="s">
        <v>2493</v>
      </c>
      <c r="AJ1662" s="257"/>
    </row>
    <row r="1663" ht="15.75" customHeight="1">
      <c r="A1663" s="316" t="s">
        <v>4167</v>
      </c>
      <c r="B1663" s="277">
        <f t="shared" si="152"/>
        <v>172.966909</v>
      </c>
      <c r="C1663" s="69">
        <f t="shared" si="234"/>
        <v>1.253383399</v>
      </c>
      <c r="D1663" s="250">
        <f t="shared" si="3"/>
        <v>1.253383399</v>
      </c>
      <c r="E1663" s="111">
        <v>138.0</v>
      </c>
      <c r="F1663" s="111">
        <f t="shared" si="213"/>
        <v>48.541509</v>
      </c>
      <c r="G1663" s="48">
        <f t="shared" si="5"/>
        <v>0.2806404374</v>
      </c>
      <c r="H1663" s="111">
        <f t="shared" si="6"/>
        <v>124.4254</v>
      </c>
      <c r="I1663" s="312">
        <f t="shared" si="235"/>
        <v>0.7193595626</v>
      </c>
      <c r="J1663" s="49">
        <f t="shared" si="236"/>
        <v>172966909</v>
      </c>
      <c r="K1663" s="47">
        <v>2019.0</v>
      </c>
      <c r="L1663" s="254" t="s">
        <v>20</v>
      </c>
      <c r="M1663" s="47"/>
      <c r="N1663" s="47"/>
      <c r="O1663" s="47"/>
      <c r="P1663" s="47">
        <v>26.0</v>
      </c>
      <c r="Q1663" s="47">
        <v>38.0</v>
      </c>
      <c r="R1663" s="47">
        <f t="shared" si="243"/>
        <v>32</v>
      </c>
      <c r="S1663" s="47">
        <v>83.0</v>
      </c>
      <c r="T1663" s="47">
        <v>50.0</v>
      </c>
      <c r="U1663" s="47">
        <f t="shared" si="244"/>
        <v>33</v>
      </c>
      <c r="V1663" s="47">
        <f t="shared" si="245"/>
        <v>66.5</v>
      </c>
      <c r="W1663" s="47">
        <f t="shared" si="246"/>
        <v>-34.5</v>
      </c>
      <c r="X1663" s="294" t="s">
        <v>1537</v>
      </c>
      <c r="Y1663" s="317" t="s">
        <v>1537</v>
      </c>
      <c r="Z1663" s="313" t="s">
        <v>1540</v>
      </c>
      <c r="AA1663" s="111">
        <f t="shared" si="80"/>
        <v>20.552372</v>
      </c>
      <c r="AB1663" s="318">
        <v>2.0552372E7</v>
      </c>
      <c r="AC1663" s="49">
        <v>4.8541509E7</v>
      </c>
      <c r="AD1663" s="111">
        <f t="shared" si="237"/>
        <v>124.4254</v>
      </c>
      <c r="AE1663" s="318">
        <v>1.244254E8</v>
      </c>
      <c r="AF1663" s="312">
        <f t="shared" si="238"/>
        <v>0.1489302319</v>
      </c>
      <c r="AG1663" s="314"/>
      <c r="AH1663" s="314"/>
      <c r="AI1663" s="315" t="s">
        <v>4168</v>
      </c>
      <c r="AJ1663" s="257"/>
    </row>
    <row r="1664" ht="15.75" customHeight="1">
      <c r="A1664" s="316" t="s">
        <v>294</v>
      </c>
      <c r="B1664" s="277">
        <f t="shared" si="152"/>
        <v>882.294495</v>
      </c>
      <c r="C1664" s="69">
        <f t="shared" si="234"/>
        <v>5.8819633</v>
      </c>
      <c r="D1664" s="250">
        <f t="shared" si="3"/>
        <v>5.8819633</v>
      </c>
      <c r="E1664" s="111">
        <v>150.0</v>
      </c>
      <c r="F1664" s="111">
        <f t="shared" si="213"/>
        <v>300.194495</v>
      </c>
      <c r="G1664" s="48">
        <f t="shared" si="5"/>
        <v>0.340242965</v>
      </c>
      <c r="H1664" s="111">
        <f t="shared" si="6"/>
        <v>582.1</v>
      </c>
      <c r="I1664" s="312">
        <f t="shared" si="235"/>
        <v>0.659757035</v>
      </c>
      <c r="J1664" s="49">
        <f t="shared" si="236"/>
        <v>882294495</v>
      </c>
      <c r="K1664" s="47">
        <v>2019.0</v>
      </c>
      <c r="L1664" s="254" t="s">
        <v>20</v>
      </c>
      <c r="M1664" s="47"/>
      <c r="N1664" s="47"/>
      <c r="O1664" s="47"/>
      <c r="P1664" s="47">
        <v>78.0</v>
      </c>
      <c r="Q1664" s="47">
        <v>65.0</v>
      </c>
      <c r="R1664" s="47">
        <f t="shared" si="243"/>
        <v>71.5</v>
      </c>
      <c r="S1664" s="47">
        <v>92.0</v>
      </c>
      <c r="T1664" s="47">
        <v>69.0</v>
      </c>
      <c r="U1664" s="47">
        <f t="shared" si="244"/>
        <v>23</v>
      </c>
      <c r="V1664" s="47">
        <f t="shared" si="245"/>
        <v>80.5</v>
      </c>
      <c r="W1664" s="47">
        <f t="shared" si="246"/>
        <v>-9</v>
      </c>
      <c r="X1664" s="294" t="s">
        <v>1601</v>
      </c>
      <c r="Y1664" s="317" t="s">
        <v>1601</v>
      </c>
      <c r="Z1664" s="313" t="s">
        <v>1550</v>
      </c>
      <c r="AA1664" s="111">
        <f t="shared" si="80"/>
        <v>130.263358</v>
      </c>
      <c r="AB1664" s="318">
        <v>1.30263358E8</v>
      </c>
      <c r="AC1664" s="49">
        <v>3.00194495E8</v>
      </c>
      <c r="AD1664" s="111">
        <f t="shared" si="237"/>
        <v>582.1</v>
      </c>
      <c r="AE1664" s="318">
        <v>5.821E8</v>
      </c>
      <c r="AF1664" s="312">
        <f t="shared" si="238"/>
        <v>0.8684223867</v>
      </c>
      <c r="AG1664" s="314"/>
      <c r="AH1664" s="314"/>
      <c r="AI1664" s="313" t="s">
        <v>1530</v>
      </c>
      <c r="AJ1664" s="257"/>
    </row>
    <row r="1665" ht="15.75" customHeight="1">
      <c r="A1665" s="316" t="s">
        <v>2979</v>
      </c>
      <c r="B1665" s="277">
        <f t="shared" si="152"/>
        <v>431.705346</v>
      </c>
      <c r="C1665" s="69">
        <f t="shared" si="234"/>
        <v>2.87803564</v>
      </c>
      <c r="D1665" s="250">
        <f t="shared" si="3"/>
        <v>2.87803564</v>
      </c>
      <c r="E1665" s="111">
        <v>150.0</v>
      </c>
      <c r="F1665" s="111">
        <f t="shared" si="213"/>
        <v>144.105346</v>
      </c>
      <c r="G1665" s="48">
        <f t="shared" si="5"/>
        <v>0.3338048679</v>
      </c>
      <c r="H1665" s="111">
        <f t="shared" si="6"/>
        <v>287.6</v>
      </c>
      <c r="I1665" s="312">
        <f t="shared" si="235"/>
        <v>0.6661951321</v>
      </c>
      <c r="J1665" s="49">
        <f t="shared" si="236"/>
        <v>431705346</v>
      </c>
      <c r="K1665" s="47">
        <v>2019.0</v>
      </c>
      <c r="L1665" s="254" t="s">
        <v>20</v>
      </c>
      <c r="M1665" s="47"/>
      <c r="N1665" s="47"/>
      <c r="O1665" s="47"/>
      <c r="P1665" s="47">
        <v>68.0</v>
      </c>
      <c r="Q1665" s="47">
        <v>53.0</v>
      </c>
      <c r="R1665" s="47">
        <f t="shared" si="243"/>
        <v>60.5</v>
      </c>
      <c r="S1665" s="47">
        <v>80.0</v>
      </c>
      <c r="T1665" s="47">
        <v>76.0</v>
      </c>
      <c r="U1665" s="47">
        <f t="shared" si="244"/>
        <v>4</v>
      </c>
      <c r="V1665" s="47">
        <f t="shared" si="245"/>
        <v>78</v>
      </c>
      <c r="W1665" s="47">
        <f t="shared" si="246"/>
        <v>-17.5</v>
      </c>
      <c r="X1665" s="294" t="s">
        <v>1601</v>
      </c>
      <c r="Y1665" s="317" t="s">
        <v>1601</v>
      </c>
      <c r="Z1665" s="313" t="s">
        <v>1534</v>
      </c>
      <c r="AA1665" s="111">
        <f t="shared" si="80"/>
        <v>54.365242</v>
      </c>
      <c r="AB1665" s="318">
        <v>5.4365242E7</v>
      </c>
      <c r="AC1665" s="49">
        <v>1.44105346E8</v>
      </c>
      <c r="AD1665" s="111">
        <f t="shared" si="237"/>
        <v>287.6</v>
      </c>
      <c r="AE1665" s="318">
        <v>2.876E8</v>
      </c>
      <c r="AF1665" s="312">
        <f t="shared" si="238"/>
        <v>0.3624349467</v>
      </c>
      <c r="AG1665" s="314"/>
      <c r="AH1665" s="314"/>
      <c r="AI1665" s="315" t="s">
        <v>2980</v>
      </c>
      <c r="AJ1665" s="257"/>
    </row>
    <row r="1666" ht="15.75" customHeight="1">
      <c r="A1666" s="311" t="s">
        <v>167</v>
      </c>
      <c r="B1666" s="277">
        <f t="shared" si="152"/>
        <v>1037.980262</v>
      </c>
      <c r="C1666" s="69">
        <f t="shared" si="234"/>
        <v>6.828817513</v>
      </c>
      <c r="D1666" s="250">
        <f t="shared" si="3"/>
        <v>6.828817513</v>
      </c>
      <c r="E1666" s="111">
        <v>152.0</v>
      </c>
      <c r="F1666" s="111">
        <f t="shared" si="213"/>
        <v>373.880366</v>
      </c>
      <c r="G1666" s="48">
        <f t="shared" si="5"/>
        <v>0.3601998802</v>
      </c>
      <c r="H1666" s="111">
        <f t="shared" si="6"/>
        <v>664.099896</v>
      </c>
      <c r="I1666" s="312">
        <f t="shared" si="235"/>
        <v>0.6398001198</v>
      </c>
      <c r="J1666" s="49">
        <f t="shared" si="236"/>
        <v>1037980262</v>
      </c>
      <c r="K1666" s="47">
        <v>2019.0</v>
      </c>
      <c r="L1666" s="254" t="s">
        <v>20</v>
      </c>
      <c r="M1666" s="47"/>
      <c r="N1666" s="47"/>
      <c r="O1666" s="47"/>
      <c r="P1666" s="47">
        <v>78.0</v>
      </c>
      <c r="Q1666" s="47">
        <v>64.0</v>
      </c>
      <c r="R1666" s="47">
        <f t="shared" si="243"/>
        <v>71</v>
      </c>
      <c r="S1666" s="47">
        <v>58.0</v>
      </c>
      <c r="T1666" s="47">
        <v>36.0</v>
      </c>
      <c r="U1666" s="47">
        <f t="shared" si="244"/>
        <v>22</v>
      </c>
      <c r="V1666" s="47">
        <f t="shared" si="245"/>
        <v>47</v>
      </c>
      <c r="W1666" s="47">
        <f t="shared" si="246"/>
        <v>24</v>
      </c>
      <c r="X1666" s="270" t="s">
        <v>1537</v>
      </c>
      <c r="Y1666" s="313" t="s">
        <v>1992</v>
      </c>
      <c r="Z1666" s="313" t="s">
        <v>1534</v>
      </c>
      <c r="AA1666" s="111">
        <f t="shared" si="80"/>
        <v>153.433423</v>
      </c>
      <c r="AB1666" s="49">
        <v>1.53433423E8</v>
      </c>
      <c r="AC1666" s="49">
        <v>3.73880366E8</v>
      </c>
      <c r="AD1666" s="111">
        <f t="shared" si="237"/>
        <v>664.099896</v>
      </c>
      <c r="AE1666" s="49">
        <v>6.64099896E8</v>
      </c>
      <c r="AF1666" s="312">
        <f t="shared" si="238"/>
        <v>1.009430414</v>
      </c>
      <c r="AG1666" s="314"/>
      <c r="AH1666" s="314"/>
      <c r="AI1666" s="317" t="s">
        <v>1993</v>
      </c>
      <c r="AJ1666" s="257"/>
    </row>
    <row r="1667" ht="15.75" customHeight="1">
      <c r="A1667" s="316" t="s">
        <v>1955</v>
      </c>
      <c r="B1667" s="277">
        <f t="shared" si="152"/>
        <v>1131.927996</v>
      </c>
      <c r="C1667" s="69">
        <f t="shared" si="234"/>
        <v>7.074549975</v>
      </c>
      <c r="D1667" s="250">
        <f t="shared" si="3"/>
        <v>7.074549975</v>
      </c>
      <c r="E1667" s="111">
        <v>160.0</v>
      </c>
      <c r="F1667" s="111">
        <f t="shared" si="213"/>
        <v>390.532085</v>
      </c>
      <c r="G1667" s="48">
        <f t="shared" si="5"/>
        <v>0.3450149536</v>
      </c>
      <c r="H1667" s="111">
        <f t="shared" si="6"/>
        <v>741.395911</v>
      </c>
      <c r="I1667" s="312">
        <f t="shared" si="235"/>
        <v>0.6549850464</v>
      </c>
      <c r="J1667" s="49">
        <f t="shared" si="236"/>
        <v>1131927996</v>
      </c>
      <c r="K1667" s="47">
        <v>2019.0</v>
      </c>
      <c r="L1667" s="254" t="s">
        <v>20</v>
      </c>
      <c r="M1667" s="47"/>
      <c r="N1667" s="47"/>
      <c r="O1667" s="47"/>
      <c r="P1667" s="47">
        <v>90.0</v>
      </c>
      <c r="Q1667" s="47">
        <v>69.0</v>
      </c>
      <c r="R1667" s="47">
        <f t="shared" si="243"/>
        <v>79.5</v>
      </c>
      <c r="S1667" s="47">
        <v>95.0</v>
      </c>
      <c r="T1667" s="47">
        <v>76.0</v>
      </c>
      <c r="U1667" s="47">
        <f t="shared" si="244"/>
        <v>19</v>
      </c>
      <c r="V1667" s="47">
        <f t="shared" si="245"/>
        <v>85.5</v>
      </c>
      <c r="W1667" s="47">
        <f t="shared" si="246"/>
        <v>-6</v>
      </c>
      <c r="X1667" s="294" t="s">
        <v>1537</v>
      </c>
      <c r="Y1667" s="317" t="s">
        <v>1537</v>
      </c>
      <c r="Z1667" s="313" t="s">
        <v>1550</v>
      </c>
      <c r="AA1667" s="111">
        <f t="shared" si="80"/>
        <v>92.579212</v>
      </c>
      <c r="AB1667" s="318">
        <v>9.2579212E7</v>
      </c>
      <c r="AC1667" s="49">
        <v>3.90532085E8</v>
      </c>
      <c r="AD1667" s="111">
        <f t="shared" si="237"/>
        <v>741.395911</v>
      </c>
      <c r="AE1667" s="318">
        <v>7.41395911E8</v>
      </c>
      <c r="AF1667" s="312">
        <f t="shared" si="238"/>
        <v>0.578620075</v>
      </c>
      <c r="AG1667" s="314"/>
      <c r="AH1667" s="314"/>
      <c r="AI1667" s="315" t="s">
        <v>1956</v>
      </c>
      <c r="AJ1667" s="257"/>
    </row>
    <row r="1668" ht="15.75" customHeight="1">
      <c r="A1668" s="311" t="s">
        <v>53</v>
      </c>
      <c r="B1668" s="277">
        <f t="shared" si="152"/>
        <v>401.709698</v>
      </c>
      <c r="C1668" s="69">
        <f t="shared" si="234"/>
        <v>2.362998224</v>
      </c>
      <c r="D1668" s="250">
        <f t="shared" si="3"/>
        <v>2.362998224</v>
      </c>
      <c r="E1668" s="111">
        <v>170.0</v>
      </c>
      <c r="F1668" s="111">
        <f t="shared" si="213"/>
        <v>85.316378</v>
      </c>
      <c r="G1668" s="48">
        <f t="shared" si="5"/>
        <v>0.2123831673</v>
      </c>
      <c r="H1668" s="111">
        <f t="shared" si="6"/>
        <v>316.39332</v>
      </c>
      <c r="I1668" s="312">
        <f t="shared" si="235"/>
        <v>0.7876168327</v>
      </c>
      <c r="J1668" s="49">
        <f t="shared" si="236"/>
        <v>401709698</v>
      </c>
      <c r="K1668" s="47">
        <v>2019.0</v>
      </c>
      <c r="L1668" s="254" t="s">
        <v>20</v>
      </c>
      <c r="M1668" s="47"/>
      <c r="N1668" s="47"/>
      <c r="O1668" s="47"/>
      <c r="P1668" s="47">
        <v>60.0</v>
      </c>
      <c r="Q1668" s="47">
        <v>54.0</v>
      </c>
      <c r="R1668" s="47">
        <f t="shared" si="243"/>
        <v>57</v>
      </c>
      <c r="S1668" s="47">
        <v>94.0</v>
      </c>
      <c r="T1668" s="47">
        <v>88.0</v>
      </c>
      <c r="U1668" s="47">
        <f t="shared" si="244"/>
        <v>6</v>
      </c>
      <c r="V1668" s="47">
        <f t="shared" si="245"/>
        <v>91</v>
      </c>
      <c r="W1668" s="47">
        <f t="shared" si="246"/>
        <v>-34</v>
      </c>
      <c r="X1668" s="270" t="s">
        <v>1537</v>
      </c>
      <c r="Y1668" s="313" t="s">
        <v>3283</v>
      </c>
      <c r="Z1668" s="313" t="s">
        <v>1534</v>
      </c>
      <c r="AA1668" s="111">
        <f t="shared" si="80"/>
        <v>28.525613</v>
      </c>
      <c r="AB1668" s="49">
        <v>2.8525613E7</v>
      </c>
      <c r="AC1668" s="49">
        <v>8.5316378E7</v>
      </c>
      <c r="AD1668" s="111">
        <f t="shared" si="237"/>
        <v>316.39332</v>
      </c>
      <c r="AE1668" s="49">
        <v>3.1639332E8</v>
      </c>
      <c r="AF1668" s="312">
        <f t="shared" si="238"/>
        <v>0.1677977235</v>
      </c>
      <c r="AG1668" s="314"/>
      <c r="AH1668" s="314"/>
      <c r="AI1668" s="315" t="s">
        <v>3284</v>
      </c>
      <c r="AJ1668" s="257"/>
    </row>
    <row r="1669" ht="15.75" customHeight="1">
      <c r="A1669" s="316" t="s">
        <v>313</v>
      </c>
      <c r="B1669" s="277">
        <f t="shared" si="152"/>
        <v>385.900138</v>
      </c>
      <c r="C1669" s="69">
        <f t="shared" si="234"/>
        <v>2.270000812</v>
      </c>
      <c r="D1669" s="250">
        <f t="shared" si="3"/>
        <v>2.270000812</v>
      </c>
      <c r="E1669" s="111">
        <v>170.0</v>
      </c>
      <c r="F1669" s="111">
        <f t="shared" si="213"/>
        <v>110.500138</v>
      </c>
      <c r="G1669" s="48">
        <f t="shared" si="5"/>
        <v>0.2863438675</v>
      </c>
      <c r="H1669" s="111">
        <f t="shared" si="6"/>
        <v>275.4</v>
      </c>
      <c r="I1669" s="312">
        <f t="shared" si="235"/>
        <v>0.7136561325</v>
      </c>
      <c r="J1669" s="49">
        <f t="shared" si="236"/>
        <v>385900138</v>
      </c>
      <c r="K1669" s="47">
        <v>2019.0</v>
      </c>
      <c r="L1669" s="254" t="s">
        <v>20</v>
      </c>
      <c r="M1669" s="47"/>
      <c r="N1669" s="47"/>
      <c r="O1669" s="47"/>
      <c r="P1669" s="47">
        <v>42.0</v>
      </c>
      <c r="Q1669" s="47">
        <v>48.0</v>
      </c>
      <c r="R1669" s="47">
        <f t="shared" si="243"/>
        <v>45</v>
      </c>
      <c r="S1669" s="47">
        <v>83.0</v>
      </c>
      <c r="T1669" s="47">
        <v>73.0</v>
      </c>
      <c r="U1669" s="47">
        <f t="shared" si="244"/>
        <v>10</v>
      </c>
      <c r="V1669" s="47">
        <f t="shared" si="245"/>
        <v>78</v>
      </c>
      <c r="W1669" s="47">
        <f t="shared" si="246"/>
        <v>-33</v>
      </c>
      <c r="X1669" s="294" t="s">
        <v>1537</v>
      </c>
      <c r="Y1669" s="317" t="s">
        <v>1537</v>
      </c>
      <c r="Z1669" s="313" t="s">
        <v>1550</v>
      </c>
      <c r="AA1669" s="111">
        <f t="shared" si="80"/>
        <v>47.776293</v>
      </c>
      <c r="AB1669" s="318">
        <v>4.7776293E7</v>
      </c>
      <c r="AC1669" s="49">
        <v>1.10500138E8</v>
      </c>
      <c r="AD1669" s="111">
        <f t="shared" si="237"/>
        <v>275.4</v>
      </c>
      <c r="AE1669" s="318">
        <v>2.754E8</v>
      </c>
      <c r="AF1669" s="312">
        <f t="shared" si="238"/>
        <v>0.2810370176</v>
      </c>
      <c r="AG1669" s="314"/>
      <c r="AH1669" s="314"/>
      <c r="AI1669" s="315" t="s">
        <v>3366</v>
      </c>
      <c r="AJ1669" s="257"/>
    </row>
    <row r="1670" ht="15.75" customHeight="1">
      <c r="A1670" s="322" t="s">
        <v>4143</v>
      </c>
      <c r="B1670" s="277">
        <f t="shared" si="152"/>
        <v>215.832199</v>
      </c>
      <c r="C1670" s="69">
        <f t="shared" si="234"/>
        <v>1.269601171</v>
      </c>
      <c r="D1670" s="250">
        <f t="shared" si="3"/>
        <v>1.269601171</v>
      </c>
      <c r="E1670" s="111">
        <v>170.0</v>
      </c>
      <c r="F1670" s="111">
        <f t="shared" si="213"/>
        <v>76.261456</v>
      </c>
      <c r="G1670" s="48">
        <f t="shared" si="5"/>
        <v>0.3533367883</v>
      </c>
      <c r="H1670" s="111">
        <f t="shared" si="6"/>
        <v>139.570743</v>
      </c>
      <c r="I1670" s="312">
        <f t="shared" si="235"/>
        <v>0.6466632117</v>
      </c>
      <c r="J1670" s="49">
        <f t="shared" si="236"/>
        <v>215832199</v>
      </c>
      <c r="K1670" s="47">
        <v>2019.0</v>
      </c>
      <c r="L1670" s="254" t="s">
        <v>20</v>
      </c>
      <c r="M1670" s="47"/>
      <c r="N1670" s="47"/>
      <c r="O1670" s="47"/>
      <c r="P1670" s="47">
        <v>47.0</v>
      </c>
      <c r="Q1670" s="47">
        <v>51.0</v>
      </c>
      <c r="R1670" s="47">
        <f t="shared" si="243"/>
        <v>49</v>
      </c>
      <c r="S1670" s="47">
        <v>58.0</v>
      </c>
      <c r="T1670" s="47">
        <v>56.0</v>
      </c>
      <c r="U1670" s="47">
        <f t="shared" si="244"/>
        <v>2</v>
      </c>
      <c r="V1670" s="47">
        <f t="shared" si="245"/>
        <v>57</v>
      </c>
      <c r="W1670" s="47">
        <f t="shared" si="246"/>
        <v>-8</v>
      </c>
      <c r="X1670" s="270" t="s">
        <v>1601</v>
      </c>
      <c r="Y1670" s="313" t="s">
        <v>4144</v>
      </c>
      <c r="Z1670" s="313" t="s">
        <v>1534</v>
      </c>
      <c r="AA1670" s="111">
        <f t="shared" si="80"/>
        <v>45.990748</v>
      </c>
      <c r="AB1670" s="49">
        <v>4.5990748E7</v>
      </c>
      <c r="AC1670" s="49">
        <v>7.6261456E7</v>
      </c>
      <c r="AD1670" s="111">
        <f t="shared" si="237"/>
        <v>139.570743</v>
      </c>
      <c r="AE1670" s="49">
        <v>1.39570743E8</v>
      </c>
      <c r="AF1670" s="312">
        <f t="shared" si="238"/>
        <v>0.2705338118</v>
      </c>
      <c r="AG1670" s="314"/>
      <c r="AH1670" s="314"/>
      <c r="AI1670" s="317" t="s">
        <v>4145</v>
      </c>
      <c r="AJ1670" s="257"/>
    </row>
    <row r="1671" ht="15.75" customHeight="1">
      <c r="A1671" s="316" t="s">
        <v>4875</v>
      </c>
      <c r="B1671" s="277">
        <f t="shared" si="152"/>
        <v>37.192512</v>
      </c>
      <c r="C1671" s="69">
        <f t="shared" si="234"/>
        <v>0.21252864</v>
      </c>
      <c r="D1671" s="250">
        <f t="shared" si="3"/>
        <v>0.21252864</v>
      </c>
      <c r="E1671" s="111">
        <v>175.0</v>
      </c>
      <c r="F1671" s="111">
        <f t="shared" si="213"/>
        <v>23.898614</v>
      </c>
      <c r="G1671" s="48">
        <f t="shared" si="5"/>
        <v>0.6425652024</v>
      </c>
      <c r="H1671" s="111">
        <f t="shared" si="6"/>
        <v>13.293898</v>
      </c>
      <c r="I1671" s="312">
        <f t="shared" si="235"/>
        <v>0.3574347976</v>
      </c>
      <c r="J1671" s="49">
        <f t="shared" si="236"/>
        <v>37192512</v>
      </c>
      <c r="K1671" s="47">
        <v>2019.0</v>
      </c>
      <c r="L1671" s="254" t="s">
        <v>20</v>
      </c>
      <c r="M1671" s="47"/>
      <c r="N1671" s="47"/>
      <c r="O1671" s="47"/>
      <c r="P1671" s="47">
        <v>83.0</v>
      </c>
      <c r="Q1671" s="267">
        <v>66.0</v>
      </c>
      <c r="R1671" s="47">
        <f t="shared" si="243"/>
        <v>74.5</v>
      </c>
      <c r="S1671" s="47">
        <v>85.0</v>
      </c>
      <c r="T1671" s="47">
        <v>70.0</v>
      </c>
      <c r="U1671" s="47">
        <f t="shared" si="244"/>
        <v>15</v>
      </c>
      <c r="V1671" s="47">
        <f t="shared" si="245"/>
        <v>77.5</v>
      </c>
      <c r="W1671" s="47">
        <f t="shared" si="246"/>
        <v>-3</v>
      </c>
      <c r="X1671" s="294" t="s">
        <v>1547</v>
      </c>
      <c r="Y1671" s="317" t="s">
        <v>1547</v>
      </c>
      <c r="Z1671" s="313" t="s">
        <v>1529</v>
      </c>
      <c r="AA1671" s="111">
        <f t="shared" si="80"/>
        <v>2.916548</v>
      </c>
      <c r="AB1671" s="318">
        <v>2916548.0</v>
      </c>
      <c r="AC1671" s="49">
        <v>2.3898614E7</v>
      </c>
      <c r="AD1671" s="111">
        <f t="shared" si="237"/>
        <v>13.293898</v>
      </c>
      <c r="AE1671" s="318">
        <v>1.3293898E7</v>
      </c>
      <c r="AF1671" s="312">
        <f t="shared" si="238"/>
        <v>0.01666598857</v>
      </c>
      <c r="AG1671" s="314"/>
      <c r="AH1671" s="314"/>
      <c r="AI1671" s="315" t="s">
        <v>4876</v>
      </c>
      <c r="AJ1671" s="257"/>
    </row>
    <row r="1672" ht="15.75" customHeight="1">
      <c r="A1672" s="316" t="s">
        <v>47</v>
      </c>
      <c r="B1672" s="277">
        <f t="shared" si="152"/>
        <v>1050.693953</v>
      </c>
      <c r="C1672" s="69">
        <f t="shared" si="234"/>
        <v>5.741497011</v>
      </c>
      <c r="D1672" s="250">
        <f t="shared" si="3"/>
        <v>5.741497011</v>
      </c>
      <c r="E1672" s="111">
        <v>183.0</v>
      </c>
      <c r="F1672" s="111">
        <f t="shared" si="213"/>
        <v>355.559216</v>
      </c>
      <c r="G1672" s="48">
        <f t="shared" si="5"/>
        <v>0.3384041709</v>
      </c>
      <c r="H1672" s="111">
        <f t="shared" si="6"/>
        <v>695.134737</v>
      </c>
      <c r="I1672" s="312">
        <f t="shared" si="235"/>
        <v>0.6615958291</v>
      </c>
      <c r="J1672" s="49">
        <f t="shared" si="236"/>
        <v>1050693953</v>
      </c>
      <c r="K1672" s="47">
        <v>2019.0</v>
      </c>
      <c r="L1672" s="254" t="s">
        <v>20</v>
      </c>
      <c r="M1672" s="47"/>
      <c r="N1672" s="47"/>
      <c r="O1672" s="47"/>
      <c r="P1672" s="47">
        <v>57.0</v>
      </c>
      <c r="Q1672" s="47">
        <v>53.0</v>
      </c>
      <c r="R1672" s="47">
        <f t="shared" si="243"/>
        <v>55</v>
      </c>
      <c r="S1672" s="47">
        <v>94.0</v>
      </c>
      <c r="T1672" s="47">
        <v>67.0</v>
      </c>
      <c r="U1672" s="47">
        <f t="shared" si="244"/>
        <v>27</v>
      </c>
      <c r="V1672" s="47">
        <f t="shared" si="245"/>
        <v>80.5</v>
      </c>
      <c r="W1672" s="47">
        <f t="shared" si="246"/>
        <v>-25.5</v>
      </c>
      <c r="X1672" s="294" t="s">
        <v>1601</v>
      </c>
      <c r="Y1672" s="317" t="s">
        <v>1601</v>
      </c>
      <c r="Z1672" s="257" t="s">
        <v>1567</v>
      </c>
      <c r="AA1672" s="111">
        <f t="shared" si="80"/>
        <v>91.500929</v>
      </c>
      <c r="AB1672" s="318">
        <v>9.1500929E7</v>
      </c>
      <c r="AC1672" s="49">
        <v>3.55559216E8</v>
      </c>
      <c r="AD1672" s="111">
        <f t="shared" si="237"/>
        <v>695.134737</v>
      </c>
      <c r="AE1672" s="318">
        <v>6.95134737E8</v>
      </c>
      <c r="AF1672" s="312">
        <f t="shared" si="238"/>
        <v>0.5000050765</v>
      </c>
      <c r="AG1672" s="314"/>
      <c r="AH1672" s="314"/>
      <c r="AI1672" s="315" t="s">
        <v>2119</v>
      </c>
      <c r="AJ1672" s="257"/>
    </row>
    <row r="1673" ht="15.75" customHeight="1">
      <c r="A1673" s="316" t="s">
        <v>560</v>
      </c>
      <c r="B1673" s="277">
        <f t="shared" si="152"/>
        <v>480.795107</v>
      </c>
      <c r="C1673" s="69">
        <f t="shared" si="234"/>
        <v>2.59889247</v>
      </c>
      <c r="D1673" s="250">
        <f t="shared" si="3"/>
        <v>2.59889247</v>
      </c>
      <c r="E1673" s="111">
        <v>185.0</v>
      </c>
      <c r="F1673" s="111">
        <f t="shared" si="213"/>
        <v>111.779536</v>
      </c>
      <c r="G1673" s="48">
        <f t="shared" si="5"/>
        <v>0.2324889217</v>
      </c>
      <c r="H1673" s="111">
        <f t="shared" si="6"/>
        <v>369.015571</v>
      </c>
      <c r="I1673" s="312">
        <f t="shared" si="235"/>
        <v>0.7675110783</v>
      </c>
      <c r="J1673" s="49">
        <f t="shared" si="236"/>
        <v>480795107</v>
      </c>
      <c r="K1673" s="47">
        <v>2019.0</v>
      </c>
      <c r="L1673" s="254" t="s">
        <v>20</v>
      </c>
      <c r="M1673" s="47"/>
      <c r="N1673" s="47"/>
      <c r="O1673" s="47"/>
      <c r="P1673" s="47">
        <v>40.0</v>
      </c>
      <c r="Q1673" s="47">
        <v>43.0</v>
      </c>
      <c r="R1673" s="47">
        <f t="shared" si="243"/>
        <v>41.5</v>
      </c>
      <c r="S1673" s="47">
        <v>95.0</v>
      </c>
      <c r="T1673" s="47">
        <v>54.0</v>
      </c>
      <c r="U1673" s="47">
        <f t="shared" si="244"/>
        <v>41</v>
      </c>
      <c r="V1673" s="47">
        <f t="shared" si="245"/>
        <v>74.5</v>
      </c>
      <c r="W1673" s="47">
        <f t="shared" si="246"/>
        <v>-33</v>
      </c>
      <c r="X1673" s="294" t="s">
        <v>1601</v>
      </c>
      <c r="Y1673" s="317" t="s">
        <v>1601</v>
      </c>
      <c r="Z1673" s="313" t="s">
        <v>1550</v>
      </c>
      <c r="AA1673" s="111">
        <f t="shared" si="80"/>
        <v>36.948713</v>
      </c>
      <c r="AB1673" s="318">
        <v>3.6948713E7</v>
      </c>
      <c r="AC1673" s="49">
        <v>1.11779536E8</v>
      </c>
      <c r="AD1673" s="111">
        <f t="shared" si="237"/>
        <v>369.015571</v>
      </c>
      <c r="AE1673" s="318">
        <v>3.69015571E8</v>
      </c>
      <c r="AF1673" s="312">
        <f t="shared" si="238"/>
        <v>0.199722773</v>
      </c>
      <c r="AG1673" s="314"/>
      <c r="AH1673" s="314"/>
      <c r="AI1673" s="315" t="s">
        <v>3155</v>
      </c>
      <c r="AJ1673" s="257"/>
    </row>
    <row r="1674" ht="15.75" customHeight="1">
      <c r="A1674" s="316" t="s">
        <v>4061</v>
      </c>
      <c r="B1674" s="277">
        <f t="shared" si="152"/>
        <v>255.715577</v>
      </c>
      <c r="C1674" s="69">
        <f t="shared" si="234"/>
        <v>1.382246362</v>
      </c>
      <c r="D1674" s="250">
        <f t="shared" si="3"/>
        <v>1.382246362</v>
      </c>
      <c r="E1674" s="111">
        <v>185.0</v>
      </c>
      <c r="F1674" s="111">
        <f t="shared" si="213"/>
        <v>61.407804</v>
      </c>
      <c r="G1674" s="48">
        <f t="shared" si="5"/>
        <v>0.2401410376</v>
      </c>
      <c r="H1674" s="111">
        <f t="shared" si="6"/>
        <v>194.307773</v>
      </c>
      <c r="I1674" s="312">
        <f t="shared" si="235"/>
        <v>0.7598589624</v>
      </c>
      <c r="J1674" s="49">
        <f t="shared" si="236"/>
        <v>255715577</v>
      </c>
      <c r="K1674" s="47">
        <v>2019.0</v>
      </c>
      <c r="L1674" s="254" t="s">
        <v>20</v>
      </c>
      <c r="M1674" s="47"/>
      <c r="N1674" s="47"/>
      <c r="O1674" s="47"/>
      <c r="P1674" s="47">
        <v>71.0</v>
      </c>
      <c r="Q1674" s="47">
        <v>54.0</v>
      </c>
      <c r="R1674" s="47">
        <f t="shared" si="243"/>
        <v>62.5</v>
      </c>
      <c r="S1674" s="47">
        <v>82.0</v>
      </c>
      <c r="T1674" s="47">
        <v>40.0</v>
      </c>
      <c r="U1674" s="47">
        <f t="shared" si="244"/>
        <v>42</v>
      </c>
      <c r="V1674" s="47">
        <f t="shared" si="245"/>
        <v>61</v>
      </c>
      <c r="W1674" s="47">
        <f t="shared" si="246"/>
        <v>1.5</v>
      </c>
      <c r="X1674" s="294" t="s">
        <v>1537</v>
      </c>
      <c r="Y1674" s="317" t="s">
        <v>1537</v>
      </c>
      <c r="Z1674" s="313" t="s">
        <v>1550</v>
      </c>
      <c r="AA1674" s="111">
        <f t="shared" si="80"/>
        <v>29.033832</v>
      </c>
      <c r="AB1674" s="318">
        <v>2.9033832E7</v>
      </c>
      <c r="AC1674" s="49">
        <v>6.1407804E7</v>
      </c>
      <c r="AD1674" s="111">
        <f t="shared" si="237"/>
        <v>194.307773</v>
      </c>
      <c r="AE1674" s="318">
        <v>1.94307773E8</v>
      </c>
      <c r="AF1674" s="312">
        <f t="shared" si="238"/>
        <v>0.1569396324</v>
      </c>
      <c r="AG1674" s="314"/>
      <c r="AH1674" s="314"/>
      <c r="AI1674" s="315" t="s">
        <v>4062</v>
      </c>
      <c r="AJ1674" s="257"/>
    </row>
    <row r="1675" ht="15.75" customHeight="1">
      <c r="A1675" s="316" t="s">
        <v>1242</v>
      </c>
      <c r="B1675" s="277">
        <f t="shared" si="152"/>
        <v>1073.394002</v>
      </c>
      <c r="C1675" s="69">
        <f t="shared" si="234"/>
        <v>5.36697001</v>
      </c>
      <c r="D1675" s="250">
        <f t="shared" si="3"/>
        <v>5.36697001</v>
      </c>
      <c r="E1675" s="111">
        <v>200.0</v>
      </c>
      <c r="F1675" s="111">
        <f t="shared" si="213"/>
        <v>434.037417</v>
      </c>
      <c r="G1675" s="48">
        <f t="shared" si="5"/>
        <v>0.4043598308</v>
      </c>
      <c r="H1675" s="111">
        <f t="shared" si="6"/>
        <v>639.356585</v>
      </c>
      <c r="I1675" s="312">
        <f t="shared" si="235"/>
        <v>0.5956401692</v>
      </c>
      <c r="J1675" s="49">
        <f t="shared" si="236"/>
        <v>1073394002</v>
      </c>
      <c r="K1675" s="47">
        <v>2019.0</v>
      </c>
      <c r="L1675" s="254" t="s">
        <v>20</v>
      </c>
      <c r="M1675" s="47"/>
      <c r="N1675" s="47"/>
      <c r="O1675" s="47"/>
      <c r="P1675" s="47">
        <v>97.0</v>
      </c>
      <c r="Q1675" s="47">
        <v>84.0</v>
      </c>
      <c r="R1675" s="47">
        <f t="shared" si="243"/>
        <v>90.5</v>
      </c>
      <c r="S1675" s="47">
        <v>94.0</v>
      </c>
      <c r="T1675" s="47">
        <v>80.0</v>
      </c>
      <c r="U1675" s="47">
        <f t="shared" si="244"/>
        <v>14</v>
      </c>
      <c r="V1675" s="47">
        <f t="shared" si="245"/>
        <v>87</v>
      </c>
      <c r="W1675" s="47">
        <f t="shared" si="246"/>
        <v>3.5</v>
      </c>
      <c r="X1675" s="294" t="s">
        <v>1601</v>
      </c>
      <c r="Y1675" s="317" t="s">
        <v>1601</v>
      </c>
      <c r="Z1675" s="313" t="s">
        <v>1550</v>
      </c>
      <c r="AA1675" s="111">
        <f t="shared" si="80"/>
        <v>120.908065</v>
      </c>
      <c r="AB1675" s="318">
        <v>1.20908065E8</v>
      </c>
      <c r="AC1675" s="49">
        <v>4.34037417E8</v>
      </c>
      <c r="AD1675" s="111">
        <f t="shared" si="237"/>
        <v>639.356585</v>
      </c>
      <c r="AE1675" s="318">
        <v>6.39356585E8</v>
      </c>
      <c r="AF1675" s="312">
        <f t="shared" si="238"/>
        <v>0.604540325</v>
      </c>
      <c r="AG1675" s="314"/>
      <c r="AH1675" s="314"/>
      <c r="AI1675" s="315" t="s">
        <v>2166</v>
      </c>
      <c r="AJ1675" s="257"/>
    </row>
    <row r="1676" ht="15.75" customHeight="1">
      <c r="A1676" s="319" t="s">
        <v>2539</v>
      </c>
      <c r="B1676" s="277">
        <f t="shared" si="152"/>
        <v>758.9101</v>
      </c>
      <c r="C1676" s="69">
        <f t="shared" si="234"/>
        <v>3.7945505</v>
      </c>
      <c r="D1676" s="250">
        <f t="shared" si="3"/>
        <v>3.7945505</v>
      </c>
      <c r="E1676" s="111">
        <v>200.0</v>
      </c>
      <c r="F1676" s="111">
        <f t="shared" si="213"/>
        <v>173.8101</v>
      </c>
      <c r="G1676" s="48">
        <f t="shared" si="5"/>
        <v>0.2290259413</v>
      </c>
      <c r="H1676" s="111">
        <f t="shared" si="6"/>
        <v>585.1</v>
      </c>
      <c r="I1676" s="312">
        <f t="shared" si="235"/>
        <v>0.7709740587</v>
      </c>
      <c r="J1676" s="49">
        <f t="shared" si="236"/>
        <v>758910100</v>
      </c>
      <c r="K1676" s="47">
        <v>2019.0</v>
      </c>
      <c r="L1676" s="254" t="s">
        <v>20</v>
      </c>
      <c r="M1676" s="47"/>
      <c r="N1676" s="47"/>
      <c r="O1676" s="47"/>
      <c r="P1676" s="47">
        <v>67.0</v>
      </c>
      <c r="Q1676" s="47">
        <v>60.0</v>
      </c>
      <c r="R1676" s="47">
        <f t="shared" si="243"/>
        <v>63.5</v>
      </c>
      <c r="S1676" s="47">
        <v>88.0</v>
      </c>
      <c r="T1676" s="47">
        <v>66.0</v>
      </c>
      <c r="U1676" s="47">
        <f t="shared" si="244"/>
        <v>22</v>
      </c>
      <c r="V1676" s="47">
        <f t="shared" si="245"/>
        <v>77</v>
      </c>
      <c r="W1676" s="47">
        <f t="shared" si="246"/>
        <v>-13.5</v>
      </c>
      <c r="X1676" s="294" t="s">
        <v>1537</v>
      </c>
      <c r="Y1676" s="317" t="s">
        <v>1537</v>
      </c>
      <c r="Z1676" s="313" t="s">
        <v>1550</v>
      </c>
      <c r="AA1676" s="111">
        <f t="shared" si="80"/>
        <v>60.03895</v>
      </c>
      <c r="AB1676" s="318">
        <v>6.003895E7</v>
      </c>
      <c r="AC1676" s="49">
        <v>1.738101E8</v>
      </c>
      <c r="AD1676" s="111">
        <f t="shared" si="237"/>
        <v>585.1</v>
      </c>
      <c r="AE1676" s="318">
        <v>5.851E8</v>
      </c>
      <c r="AF1676" s="312">
        <f t="shared" si="238"/>
        <v>0.30019475</v>
      </c>
      <c r="AG1676" s="314"/>
      <c r="AH1676" s="314"/>
      <c r="AI1676" s="315" t="s">
        <v>2540</v>
      </c>
      <c r="AJ1676" s="257"/>
    </row>
    <row r="1677" ht="15.75" customHeight="1">
      <c r="A1677" s="316" t="s">
        <v>4148</v>
      </c>
      <c r="B1677" s="277">
        <f t="shared" si="152"/>
        <v>252.442974</v>
      </c>
      <c r="C1677" s="69">
        <f t="shared" si="234"/>
        <v>1.26221487</v>
      </c>
      <c r="D1677" s="250">
        <f t="shared" si="3"/>
        <v>1.26221487</v>
      </c>
      <c r="E1677" s="111">
        <v>200.0</v>
      </c>
      <c r="F1677" s="111">
        <f t="shared" si="213"/>
        <v>65.845974</v>
      </c>
      <c r="G1677" s="48">
        <f t="shared" si="5"/>
        <v>0.2608350431</v>
      </c>
      <c r="H1677" s="111">
        <f t="shared" si="6"/>
        <v>186.597</v>
      </c>
      <c r="I1677" s="312">
        <f t="shared" si="235"/>
        <v>0.7391649569</v>
      </c>
      <c r="J1677" s="49">
        <f t="shared" si="236"/>
        <v>252442974</v>
      </c>
      <c r="K1677" s="47">
        <v>2019.0</v>
      </c>
      <c r="L1677" s="254" t="s">
        <v>20</v>
      </c>
      <c r="M1677" s="47"/>
      <c r="N1677" s="47"/>
      <c r="O1677" s="47"/>
      <c r="P1677" s="47">
        <v>23.0</v>
      </c>
      <c r="Q1677" s="47">
        <v>43.0</v>
      </c>
      <c r="R1677" s="47">
        <f t="shared" si="243"/>
        <v>33</v>
      </c>
      <c r="S1677" s="47">
        <v>64.0</v>
      </c>
      <c r="T1677" s="47">
        <v>51.0</v>
      </c>
      <c r="U1677" s="47">
        <f t="shared" si="244"/>
        <v>13</v>
      </c>
      <c r="V1677" s="47">
        <f t="shared" si="245"/>
        <v>57.5</v>
      </c>
      <c r="W1677" s="47">
        <f t="shared" si="246"/>
        <v>-24.5</v>
      </c>
      <c r="X1677" s="294" t="s">
        <v>1537</v>
      </c>
      <c r="Y1677" s="317" t="s">
        <v>1537</v>
      </c>
      <c r="Z1677" s="313" t="s">
        <v>1550</v>
      </c>
      <c r="AA1677" s="111">
        <f t="shared" si="80"/>
        <v>32.828348</v>
      </c>
      <c r="AB1677" s="318">
        <v>3.2828348E7</v>
      </c>
      <c r="AC1677" s="49">
        <v>6.5845974E7</v>
      </c>
      <c r="AD1677" s="111">
        <f t="shared" si="237"/>
        <v>186.597</v>
      </c>
      <c r="AE1677" s="318">
        <v>1.86597E8</v>
      </c>
      <c r="AF1677" s="312">
        <f t="shared" si="238"/>
        <v>0.16414174</v>
      </c>
      <c r="AG1677" s="314"/>
      <c r="AH1677" s="314"/>
      <c r="AI1677" s="315" t="s">
        <v>4149</v>
      </c>
      <c r="AJ1677" s="257"/>
    </row>
    <row r="1678" ht="15.75" customHeight="1">
      <c r="A1678" s="316" t="s">
        <v>1098</v>
      </c>
      <c r="B1678" s="277">
        <f t="shared" si="152"/>
        <v>1656.312168</v>
      </c>
      <c r="C1678" s="69">
        <f t="shared" si="234"/>
        <v>6.370431415</v>
      </c>
      <c r="D1678" s="250">
        <f t="shared" si="3"/>
        <v>6.370431415</v>
      </c>
      <c r="E1678" s="111">
        <v>260.0</v>
      </c>
      <c r="F1678" s="111">
        <f t="shared" si="213"/>
        <v>543.637114</v>
      </c>
      <c r="G1678" s="48">
        <f t="shared" si="5"/>
        <v>0.3282214093</v>
      </c>
      <c r="H1678" s="111">
        <f t="shared" si="6"/>
        <v>1112.675054</v>
      </c>
      <c r="I1678" s="312">
        <f t="shared" si="235"/>
        <v>0.6717785907</v>
      </c>
      <c r="J1678" s="49">
        <f t="shared" si="236"/>
        <v>1656312168</v>
      </c>
      <c r="K1678" s="47">
        <v>2019.0</v>
      </c>
      <c r="L1678" s="254" t="s">
        <v>20</v>
      </c>
      <c r="M1678" s="47"/>
      <c r="N1678" s="47"/>
      <c r="O1678" s="47"/>
      <c r="P1678" s="47">
        <v>53.0</v>
      </c>
      <c r="Q1678" s="47">
        <v>55.0</v>
      </c>
      <c r="R1678" s="47">
        <f t="shared" si="243"/>
        <v>54</v>
      </c>
      <c r="S1678" s="47">
        <v>88.0</v>
      </c>
      <c r="T1678" s="47">
        <v>67.0</v>
      </c>
      <c r="U1678" s="47">
        <f t="shared" si="244"/>
        <v>21</v>
      </c>
      <c r="V1678" s="47">
        <f t="shared" si="245"/>
        <v>77.5</v>
      </c>
      <c r="W1678" s="47">
        <f t="shared" si="246"/>
        <v>-23.5</v>
      </c>
      <c r="X1678" s="294" t="s">
        <v>1601</v>
      </c>
      <c r="Y1678" s="317" t="s">
        <v>1601</v>
      </c>
      <c r="Z1678" s="257" t="s">
        <v>1567</v>
      </c>
      <c r="AA1678" s="111">
        <f t="shared" si="80"/>
        <v>191.770759</v>
      </c>
      <c r="AB1678" s="318">
        <v>1.91770759E8</v>
      </c>
      <c r="AC1678" s="49">
        <v>5.43637114E8</v>
      </c>
      <c r="AD1678" s="111">
        <f t="shared" si="237"/>
        <v>1112.675054</v>
      </c>
      <c r="AE1678" s="318">
        <v>1.112675054E9</v>
      </c>
      <c r="AF1678" s="312">
        <f t="shared" si="238"/>
        <v>0.7375798423</v>
      </c>
      <c r="AG1678" s="314"/>
      <c r="AH1678" s="314"/>
      <c r="AI1678" s="315" t="s">
        <v>2050</v>
      </c>
      <c r="AJ1678" s="257"/>
    </row>
    <row r="1679" ht="15.75" customHeight="1">
      <c r="A1679" s="319" t="s">
        <v>3006</v>
      </c>
      <c r="B1679" s="277">
        <f t="shared" si="152"/>
        <v>774.829514</v>
      </c>
      <c r="C1679" s="69">
        <f t="shared" si="234"/>
        <v>2.817561869</v>
      </c>
      <c r="D1679" s="250">
        <f t="shared" si="3"/>
        <v>2.817561869</v>
      </c>
      <c r="E1679" s="111">
        <v>275.0</v>
      </c>
      <c r="F1679" s="111">
        <f t="shared" si="213"/>
        <v>390.602536</v>
      </c>
      <c r="G1679" s="48">
        <f t="shared" si="5"/>
        <v>0.5041141683</v>
      </c>
      <c r="H1679" s="111">
        <f t="shared" si="6"/>
        <v>384.226978</v>
      </c>
      <c r="I1679" s="312">
        <f t="shared" si="235"/>
        <v>0.4958858317</v>
      </c>
      <c r="J1679" s="49">
        <f t="shared" si="236"/>
        <v>774829514</v>
      </c>
      <c r="K1679" s="47">
        <v>2019.0</v>
      </c>
      <c r="L1679" s="254" t="s">
        <v>20</v>
      </c>
      <c r="M1679" s="47"/>
      <c r="N1679" s="47"/>
      <c r="O1679" s="47"/>
      <c r="P1679" s="47">
        <v>54.0</v>
      </c>
      <c r="Q1679" s="47">
        <v>54.0</v>
      </c>
      <c r="R1679" s="47">
        <f t="shared" si="243"/>
        <v>54</v>
      </c>
      <c r="S1679" s="47">
        <v>86.0</v>
      </c>
      <c r="T1679" s="47">
        <v>50.0</v>
      </c>
      <c r="U1679" s="47">
        <f t="shared" si="244"/>
        <v>36</v>
      </c>
      <c r="V1679" s="47">
        <f t="shared" si="245"/>
        <v>68</v>
      </c>
      <c r="W1679" s="47">
        <f t="shared" si="246"/>
        <v>-14</v>
      </c>
      <c r="X1679" s="270" t="s">
        <v>1537</v>
      </c>
      <c r="Y1679" s="313" t="s">
        <v>2683</v>
      </c>
      <c r="Z1679" s="313" t="s">
        <v>1550</v>
      </c>
      <c r="AA1679" s="111">
        <f t="shared" si="80"/>
        <v>177.383864</v>
      </c>
      <c r="AB1679" s="318">
        <v>1.77383864E8</v>
      </c>
      <c r="AC1679" s="318">
        <v>3.90602536E8</v>
      </c>
      <c r="AD1679" s="111">
        <f t="shared" si="237"/>
        <v>384.226978</v>
      </c>
      <c r="AE1679" s="318">
        <v>3.84226978E8</v>
      </c>
      <c r="AF1679" s="312">
        <f t="shared" si="238"/>
        <v>0.6450322327</v>
      </c>
      <c r="AG1679" s="314"/>
      <c r="AH1679" s="314"/>
      <c r="AI1679" s="313" t="s">
        <v>1530</v>
      </c>
      <c r="AJ1679" s="257"/>
    </row>
    <row r="1680" ht="15.75" customHeight="1">
      <c r="A1680" s="316" t="s">
        <v>99</v>
      </c>
      <c r="B1680" s="277">
        <f t="shared" si="152"/>
        <v>2797.800564</v>
      </c>
      <c r="C1680" s="69">
        <f t="shared" si="234"/>
        <v>7.858990348</v>
      </c>
      <c r="D1680" s="250">
        <f t="shared" si="3"/>
        <v>7.858990348</v>
      </c>
      <c r="E1680" s="111">
        <v>356.0</v>
      </c>
      <c r="F1680" s="111">
        <f t="shared" si="213"/>
        <v>858.373</v>
      </c>
      <c r="G1680" s="48">
        <f t="shared" si="5"/>
        <v>0.3068027832</v>
      </c>
      <c r="H1680" s="111">
        <f t="shared" si="6"/>
        <v>1939.427564</v>
      </c>
      <c r="I1680" s="312">
        <f t="shared" si="235"/>
        <v>0.6931972168</v>
      </c>
      <c r="J1680" s="49">
        <f t="shared" si="236"/>
        <v>2797800564</v>
      </c>
      <c r="K1680" s="47">
        <v>2019.0</v>
      </c>
      <c r="L1680" s="254" t="s">
        <v>20</v>
      </c>
      <c r="M1680" s="47"/>
      <c r="N1680" s="47"/>
      <c r="O1680" s="47"/>
      <c r="P1680" s="47">
        <v>94.0</v>
      </c>
      <c r="Q1680" s="47">
        <v>78.0</v>
      </c>
      <c r="R1680" s="47">
        <f t="shared" si="243"/>
        <v>86</v>
      </c>
      <c r="S1680" s="47">
        <v>90.0</v>
      </c>
      <c r="T1680" s="47">
        <v>78.0</v>
      </c>
      <c r="U1680" s="47">
        <f t="shared" si="244"/>
        <v>12</v>
      </c>
      <c r="V1680" s="47">
        <f t="shared" si="245"/>
        <v>84</v>
      </c>
      <c r="W1680" s="47">
        <f t="shared" si="246"/>
        <v>2</v>
      </c>
      <c r="X1680" s="294" t="s">
        <v>1537</v>
      </c>
      <c r="Y1680" s="317" t="s">
        <v>1537</v>
      </c>
      <c r="Z1680" s="313" t="s">
        <v>1534</v>
      </c>
      <c r="AA1680" s="111">
        <f t="shared" si="80"/>
        <v>357.115007</v>
      </c>
      <c r="AB1680" s="318">
        <v>3.57115007E8</v>
      </c>
      <c r="AC1680" s="49">
        <v>8.58373E8</v>
      </c>
      <c r="AD1680" s="111">
        <f t="shared" si="237"/>
        <v>1939.427564</v>
      </c>
      <c r="AE1680" s="318">
        <v>1.939427564E9</v>
      </c>
      <c r="AF1680" s="312">
        <f t="shared" si="238"/>
        <v>1.003132042</v>
      </c>
      <c r="AG1680" s="314"/>
      <c r="AH1680" s="314"/>
      <c r="AI1680" s="315" t="s">
        <v>1886</v>
      </c>
      <c r="AJ1680" s="257"/>
    </row>
    <row r="1681" ht="15.75" customHeight="1">
      <c r="A1681" s="311" t="s">
        <v>4941</v>
      </c>
      <c r="B1681" s="277">
        <f t="shared" si="152"/>
        <v>5.753131</v>
      </c>
      <c r="C1681" s="69">
        <v>0.0</v>
      </c>
      <c r="D1681" s="250">
        <f t="shared" si="3"/>
        <v>0</v>
      </c>
      <c r="E1681" s="307" t="s">
        <v>1530</v>
      </c>
      <c r="F1681" s="111">
        <f t="shared" si="213"/>
        <v>5.007471</v>
      </c>
      <c r="G1681" s="48">
        <f t="shared" si="5"/>
        <v>0.8703905751</v>
      </c>
      <c r="H1681" s="111">
        <f t="shared" si="6"/>
        <v>0.74566</v>
      </c>
      <c r="I1681" s="312">
        <f t="shared" si="235"/>
        <v>0.1296094249</v>
      </c>
      <c r="J1681" s="49">
        <f t="shared" si="236"/>
        <v>5753131</v>
      </c>
      <c r="K1681" s="47">
        <v>2019.0</v>
      </c>
      <c r="L1681" s="254" t="s">
        <v>20</v>
      </c>
      <c r="M1681" s="47"/>
      <c r="N1681" s="47"/>
      <c r="O1681" s="47"/>
      <c r="P1681" s="47">
        <v>91.0</v>
      </c>
      <c r="Q1681" s="47">
        <v>80.0</v>
      </c>
      <c r="R1681" s="47">
        <f t="shared" si="243"/>
        <v>85.5</v>
      </c>
      <c r="S1681" s="47">
        <v>41.0</v>
      </c>
      <c r="T1681" s="47">
        <v>67.0</v>
      </c>
      <c r="U1681" s="47">
        <f t="shared" si="244"/>
        <v>-26</v>
      </c>
      <c r="V1681" s="47">
        <f t="shared" si="245"/>
        <v>54</v>
      </c>
      <c r="W1681" s="47">
        <f t="shared" si="246"/>
        <v>31.5</v>
      </c>
      <c r="X1681" s="270" t="s">
        <v>1547</v>
      </c>
      <c r="Y1681" s="313" t="s">
        <v>1767</v>
      </c>
      <c r="Z1681" s="257" t="s">
        <v>1567</v>
      </c>
      <c r="AA1681" s="111">
        <f t="shared" si="80"/>
        <v>0.145218</v>
      </c>
      <c r="AB1681" s="49">
        <v>145218.0</v>
      </c>
      <c r="AC1681" s="49">
        <v>5007471.0</v>
      </c>
      <c r="AD1681" s="111">
        <f t="shared" si="237"/>
        <v>0.74566</v>
      </c>
      <c r="AE1681" s="49">
        <v>745660.0</v>
      </c>
      <c r="AF1681" s="323" t="s">
        <v>1562</v>
      </c>
      <c r="AG1681" s="314"/>
      <c r="AH1681" s="314"/>
      <c r="AI1681" s="315" t="s">
        <v>4942</v>
      </c>
      <c r="AJ1681" s="257"/>
    </row>
    <row r="1682" ht="15.75" customHeight="1">
      <c r="A1682" s="311" t="s">
        <v>4943</v>
      </c>
      <c r="B1682" s="277">
        <f t="shared" si="152"/>
        <v>11.219425</v>
      </c>
      <c r="C1682" s="69">
        <v>0.0</v>
      </c>
      <c r="D1682" s="250">
        <f t="shared" si="3"/>
        <v>0</v>
      </c>
      <c r="E1682" s="307" t="s">
        <v>1530</v>
      </c>
      <c r="F1682" s="111">
        <f t="shared" si="213"/>
        <v>10.519425</v>
      </c>
      <c r="G1682" s="48">
        <f t="shared" si="5"/>
        <v>0.9376082108</v>
      </c>
      <c r="H1682" s="111">
        <f t="shared" si="6"/>
        <v>0.7</v>
      </c>
      <c r="I1682" s="312">
        <f t="shared" si="235"/>
        <v>0.06239178924</v>
      </c>
      <c r="J1682" s="49">
        <f t="shared" si="236"/>
        <v>11219425</v>
      </c>
      <c r="K1682" s="47">
        <v>2019.0</v>
      </c>
      <c r="L1682" s="254" t="s">
        <v>20</v>
      </c>
      <c r="M1682" s="47"/>
      <c r="N1682" s="47"/>
      <c r="O1682" s="47"/>
      <c r="P1682" s="47">
        <v>56.0</v>
      </c>
      <c r="Q1682" s="47">
        <v>53.0</v>
      </c>
      <c r="R1682" s="47">
        <f t="shared" si="243"/>
        <v>54.5</v>
      </c>
      <c r="S1682" s="47">
        <v>44.0</v>
      </c>
      <c r="T1682" s="47">
        <v>61.0</v>
      </c>
      <c r="U1682" s="47">
        <f t="shared" si="244"/>
        <v>-17</v>
      </c>
      <c r="V1682" s="47">
        <f t="shared" si="245"/>
        <v>52.5</v>
      </c>
      <c r="W1682" s="47">
        <f t="shared" si="246"/>
        <v>2</v>
      </c>
      <c r="X1682" s="270" t="s">
        <v>1547</v>
      </c>
      <c r="Y1682" s="313" t="s">
        <v>4944</v>
      </c>
      <c r="Z1682" s="313" t="s">
        <v>1540</v>
      </c>
      <c r="AA1682" s="111">
        <f t="shared" si="80"/>
        <v>4.48191</v>
      </c>
      <c r="AB1682" s="49">
        <v>4481910.0</v>
      </c>
      <c r="AC1682" s="49">
        <v>1.0519425E7</v>
      </c>
      <c r="AD1682" s="111">
        <f t="shared" si="237"/>
        <v>0.7</v>
      </c>
      <c r="AE1682" s="49">
        <v>700000.0</v>
      </c>
      <c r="AF1682" s="323" t="s">
        <v>1562</v>
      </c>
      <c r="AG1682" s="314"/>
      <c r="AH1682" s="314"/>
      <c r="AI1682" s="315" t="s">
        <v>4945</v>
      </c>
      <c r="AJ1682" s="257"/>
    </row>
    <row r="1683" ht="15.75" customHeight="1">
      <c r="A1683" s="316" t="s">
        <v>4946</v>
      </c>
      <c r="B1683" s="277">
        <f t="shared" si="152"/>
        <v>35.345704</v>
      </c>
      <c r="C1683" s="69">
        <v>0.0</v>
      </c>
      <c r="D1683" s="250">
        <f t="shared" si="3"/>
        <v>0</v>
      </c>
      <c r="E1683" s="307" t="s">
        <v>1530</v>
      </c>
      <c r="F1683" s="111">
        <f t="shared" si="213"/>
        <v>3.490325</v>
      </c>
      <c r="G1683" s="48">
        <f t="shared" si="5"/>
        <v>0.09874820997</v>
      </c>
      <c r="H1683" s="111">
        <f t="shared" si="6"/>
        <v>31.855379</v>
      </c>
      <c r="I1683" s="312">
        <f t="shared" si="235"/>
        <v>0.90125179</v>
      </c>
      <c r="J1683" s="49">
        <f t="shared" si="236"/>
        <v>35345704</v>
      </c>
      <c r="K1683" s="47">
        <v>2019.0</v>
      </c>
      <c r="L1683" s="254" t="s">
        <v>20</v>
      </c>
      <c r="M1683" s="47"/>
      <c r="N1683" s="47"/>
      <c r="O1683" s="47"/>
      <c r="P1683" s="47">
        <v>97.0</v>
      </c>
      <c r="Q1683" s="267">
        <v>88.0</v>
      </c>
      <c r="R1683" s="47">
        <f t="shared" si="243"/>
        <v>92.5</v>
      </c>
      <c r="S1683" s="47">
        <v>91.0</v>
      </c>
      <c r="T1683" s="47">
        <v>79.0</v>
      </c>
      <c r="U1683" s="47">
        <f t="shared" si="244"/>
        <v>12</v>
      </c>
      <c r="V1683" s="47">
        <f t="shared" si="245"/>
        <v>85</v>
      </c>
      <c r="W1683" s="47">
        <f t="shared" si="246"/>
        <v>7.5</v>
      </c>
      <c r="X1683" s="294" t="s">
        <v>1547</v>
      </c>
      <c r="Y1683" s="317" t="s">
        <v>1547</v>
      </c>
      <c r="Z1683" s="313" t="s">
        <v>1540</v>
      </c>
      <c r="AA1683" s="111">
        <f t="shared" si="80"/>
        <v>0.152636</v>
      </c>
      <c r="AB1683" s="318">
        <v>152636.0</v>
      </c>
      <c r="AC1683" s="49">
        <v>3490325.0</v>
      </c>
      <c r="AD1683" s="111">
        <f t="shared" si="237"/>
        <v>31.855379</v>
      </c>
      <c r="AE1683" s="318">
        <v>3.1855379E7</v>
      </c>
      <c r="AF1683" s="323" t="s">
        <v>1562</v>
      </c>
      <c r="AG1683" s="314"/>
      <c r="AH1683" s="314"/>
      <c r="AI1683" s="315" t="s">
        <v>4947</v>
      </c>
      <c r="AJ1683" s="257"/>
    </row>
    <row r="1684" ht="15.75" customHeight="1">
      <c r="A1684" s="316" t="s">
        <v>4948</v>
      </c>
      <c r="B1684" s="277">
        <f t="shared" si="152"/>
        <v>33.773963</v>
      </c>
      <c r="C1684" s="69">
        <v>0.0</v>
      </c>
      <c r="D1684" s="250">
        <f t="shared" si="3"/>
        <v>0</v>
      </c>
      <c r="E1684" s="307" t="s">
        <v>1530</v>
      </c>
      <c r="F1684" s="111">
        <f t="shared" si="213"/>
        <v>26.402818</v>
      </c>
      <c r="G1684" s="48">
        <f t="shared" si="5"/>
        <v>0.781750664</v>
      </c>
      <c r="H1684" s="111">
        <f t="shared" si="6"/>
        <v>7.371145</v>
      </c>
      <c r="I1684" s="312">
        <f t="shared" si="235"/>
        <v>0.218249336</v>
      </c>
      <c r="J1684" s="49">
        <f t="shared" si="236"/>
        <v>33773963</v>
      </c>
      <c r="K1684" s="47">
        <v>2019.0</v>
      </c>
      <c r="L1684" s="254" t="s">
        <v>20</v>
      </c>
      <c r="M1684" s="47"/>
      <c r="N1684" s="47"/>
      <c r="O1684" s="47"/>
      <c r="P1684" s="47">
        <v>44.0</v>
      </c>
      <c r="Q1684" s="267">
        <v>43.0</v>
      </c>
      <c r="R1684" s="47">
        <f t="shared" si="243"/>
        <v>43.5</v>
      </c>
      <c r="S1684" s="47">
        <v>96.0</v>
      </c>
      <c r="T1684" s="47">
        <v>76.0</v>
      </c>
      <c r="U1684" s="47">
        <f t="shared" si="244"/>
        <v>20</v>
      </c>
      <c r="V1684" s="47">
        <f t="shared" si="245"/>
        <v>86</v>
      </c>
      <c r="W1684" s="47">
        <f t="shared" si="246"/>
        <v>-42.5</v>
      </c>
      <c r="X1684" s="294" t="s">
        <v>1547</v>
      </c>
      <c r="Y1684" s="317" t="s">
        <v>1547</v>
      </c>
      <c r="Z1684" s="313" t="s">
        <v>1534</v>
      </c>
      <c r="AA1684" s="111">
        <f t="shared" si="80"/>
        <v>8.137584</v>
      </c>
      <c r="AB1684" s="318">
        <v>8137584.0</v>
      </c>
      <c r="AC1684" s="49">
        <v>2.6402818E7</v>
      </c>
      <c r="AD1684" s="111">
        <f t="shared" si="237"/>
        <v>7.371145</v>
      </c>
      <c r="AE1684" s="318">
        <v>7371145.0</v>
      </c>
      <c r="AF1684" s="323" t="s">
        <v>1562</v>
      </c>
      <c r="AG1684" s="314"/>
      <c r="AH1684" s="314"/>
      <c r="AI1684" s="315" t="s">
        <v>4949</v>
      </c>
      <c r="AJ1684" s="257"/>
    </row>
    <row r="1685" ht="15.75" customHeight="1">
      <c r="A1685" s="319" t="s">
        <v>4950</v>
      </c>
      <c r="B1685" s="277">
        <f t="shared" si="152"/>
        <v>4.607017</v>
      </c>
      <c r="C1685" s="69">
        <v>0.0</v>
      </c>
      <c r="D1685" s="250">
        <f t="shared" si="3"/>
        <v>0</v>
      </c>
      <c r="E1685" s="307" t="s">
        <v>1530</v>
      </c>
      <c r="F1685" s="111">
        <f t="shared" si="213"/>
        <v>4.515719</v>
      </c>
      <c r="G1685" s="48">
        <f t="shared" si="5"/>
        <v>0.9801828385</v>
      </c>
      <c r="H1685" s="111">
        <f t="shared" si="6"/>
        <v>0.091298</v>
      </c>
      <c r="I1685" s="312">
        <f t="shared" si="235"/>
        <v>0.01981716152</v>
      </c>
      <c r="J1685" s="49">
        <f t="shared" si="236"/>
        <v>4607017</v>
      </c>
      <c r="K1685" s="47">
        <v>2019.0</v>
      </c>
      <c r="L1685" s="254" t="s">
        <v>20</v>
      </c>
      <c r="M1685" s="47"/>
      <c r="N1685" s="47"/>
      <c r="O1685" s="47"/>
      <c r="P1685" s="47">
        <v>93.0</v>
      </c>
      <c r="Q1685" s="267">
        <v>83.0</v>
      </c>
      <c r="R1685" s="47">
        <f t="shared" si="243"/>
        <v>88</v>
      </c>
      <c r="S1685" s="47">
        <v>84.0</v>
      </c>
      <c r="T1685" s="47">
        <v>71.0</v>
      </c>
      <c r="U1685" s="47">
        <f t="shared" si="244"/>
        <v>13</v>
      </c>
      <c r="V1685" s="47">
        <f t="shared" si="245"/>
        <v>77.5</v>
      </c>
      <c r="W1685" s="47">
        <f t="shared" si="246"/>
        <v>10.5</v>
      </c>
      <c r="X1685" s="294" t="s">
        <v>1547</v>
      </c>
      <c r="Y1685" s="317" t="s">
        <v>1547</v>
      </c>
      <c r="Z1685" s="313" t="s">
        <v>1540</v>
      </c>
      <c r="AA1685" s="111">
        <f t="shared" si="80"/>
        <v>0.235272</v>
      </c>
      <c r="AB1685" s="318">
        <v>235272.0</v>
      </c>
      <c r="AC1685" s="49">
        <v>4515719.0</v>
      </c>
      <c r="AD1685" s="111">
        <f t="shared" si="237"/>
        <v>0.091298</v>
      </c>
      <c r="AE1685" s="318">
        <v>91298.0</v>
      </c>
      <c r="AF1685" s="323" t="s">
        <v>1562</v>
      </c>
      <c r="AG1685" s="314"/>
      <c r="AH1685" s="314"/>
      <c r="AI1685" s="313" t="s">
        <v>1530</v>
      </c>
      <c r="AJ1685" s="257"/>
    </row>
    <row r="1686" ht="15.75" customHeight="1">
      <c r="A1686" s="311" t="s">
        <v>4951</v>
      </c>
      <c r="B1686" s="277">
        <f t="shared" si="152"/>
        <v>2.05391</v>
      </c>
      <c r="C1686" s="69">
        <v>0.0</v>
      </c>
      <c r="D1686" s="250">
        <f t="shared" si="3"/>
        <v>0</v>
      </c>
      <c r="E1686" s="307" t="s">
        <v>1530</v>
      </c>
      <c r="F1686" s="111">
        <f t="shared" si="213"/>
        <v>2.05391</v>
      </c>
      <c r="G1686" s="48">
        <f t="shared" si="5"/>
        <v>1</v>
      </c>
      <c r="H1686" s="111">
        <f t="shared" si="6"/>
        <v>0</v>
      </c>
      <c r="I1686" s="312">
        <f t="shared" si="235"/>
        <v>0</v>
      </c>
      <c r="J1686" s="49">
        <f t="shared" si="236"/>
        <v>2053910</v>
      </c>
      <c r="K1686" s="47">
        <v>2019.0</v>
      </c>
      <c r="L1686" s="254" t="s">
        <v>20</v>
      </c>
      <c r="M1686" s="47"/>
      <c r="N1686" s="47"/>
      <c r="O1686" s="47"/>
      <c r="P1686" s="47">
        <v>94.0</v>
      </c>
      <c r="Q1686" s="47">
        <v>77.0</v>
      </c>
      <c r="R1686" s="47">
        <f t="shared" si="243"/>
        <v>85.5</v>
      </c>
      <c r="S1686" s="47">
        <v>70.0</v>
      </c>
      <c r="T1686" s="47">
        <v>60.0</v>
      </c>
      <c r="U1686" s="47">
        <f t="shared" si="244"/>
        <v>10</v>
      </c>
      <c r="V1686" s="47">
        <f t="shared" si="245"/>
        <v>65</v>
      </c>
      <c r="W1686" s="47">
        <f t="shared" si="246"/>
        <v>20.5</v>
      </c>
      <c r="X1686" s="270" t="s">
        <v>1547</v>
      </c>
      <c r="Y1686" s="313" t="s">
        <v>1547</v>
      </c>
      <c r="Z1686" s="313" t="s">
        <v>1529</v>
      </c>
      <c r="AA1686" s="111">
        <f t="shared" si="80"/>
        <v>0.071657</v>
      </c>
      <c r="AB1686" s="49">
        <v>71657.0</v>
      </c>
      <c r="AC1686" s="266">
        <v>2053910.0</v>
      </c>
      <c r="AD1686" s="111">
        <f t="shared" si="237"/>
        <v>0</v>
      </c>
      <c r="AE1686" s="49">
        <v>0.0</v>
      </c>
      <c r="AF1686" s="323" t="s">
        <v>1562</v>
      </c>
      <c r="AG1686" s="314"/>
      <c r="AH1686" s="314"/>
      <c r="AI1686" s="315" t="s">
        <v>4952</v>
      </c>
      <c r="AJ1686" s="257"/>
    </row>
  </sheetData>
  <hyperlinks>
    <hyperlink r:id="rId2" ref="AI2"/>
    <hyperlink r:id="rId3" ref="AI3"/>
    <hyperlink r:id="rId4" ref="AI4"/>
    <hyperlink r:id="rId5" ref="AI5"/>
    <hyperlink r:id="rId6" ref="AI6"/>
    <hyperlink r:id="rId7" ref="AI8"/>
    <hyperlink r:id="rId8" ref="AI9"/>
    <hyperlink r:id="rId9" ref="AI11"/>
    <hyperlink r:id="rId10" ref="AI12"/>
    <hyperlink r:id="rId11" ref="AI13"/>
    <hyperlink r:id="rId12" ref="AI14"/>
    <hyperlink r:id="rId13" ref="AI15"/>
    <hyperlink r:id="rId14" ref="AI16"/>
    <hyperlink r:id="rId15" ref="AI17"/>
    <hyperlink r:id="rId16" ref="AI18"/>
    <hyperlink r:id="rId17" ref="AI19"/>
    <hyperlink r:id="rId18" ref="AI22"/>
    <hyperlink r:id="rId19" ref="AI23"/>
    <hyperlink r:id="rId20" ref="AI25"/>
    <hyperlink r:id="rId21" ref="AI26"/>
    <hyperlink r:id="rId22" ref="AI27"/>
    <hyperlink r:id="rId23" ref="AI28"/>
    <hyperlink r:id="rId24" ref="AI29"/>
    <hyperlink r:id="rId25" ref="AI31"/>
    <hyperlink r:id="rId26" ref="AI32"/>
    <hyperlink r:id="rId27" ref="AI33"/>
    <hyperlink r:id="rId28" ref="AI34"/>
    <hyperlink r:id="rId29" ref="AI35"/>
    <hyperlink r:id="rId30" ref="AI36"/>
    <hyperlink r:id="rId31" ref="AI37"/>
    <hyperlink r:id="rId32" ref="AI38"/>
    <hyperlink r:id="rId33" ref="AI39"/>
    <hyperlink r:id="rId34" ref="AI40"/>
    <hyperlink r:id="rId35" ref="AI41"/>
    <hyperlink r:id="rId36" ref="AI42"/>
    <hyperlink r:id="rId37" ref="AI44"/>
    <hyperlink r:id="rId38" ref="AI45"/>
    <hyperlink r:id="rId39" ref="AI46"/>
    <hyperlink r:id="rId40" ref="AI47"/>
    <hyperlink r:id="rId41" ref="AI48"/>
    <hyperlink r:id="rId42" ref="AI49"/>
    <hyperlink r:id="rId43" ref="AI50"/>
    <hyperlink r:id="rId44" ref="AI51"/>
    <hyperlink r:id="rId45" ref="AI53"/>
    <hyperlink r:id="rId46" ref="AI54"/>
    <hyperlink r:id="rId47" ref="AI55"/>
    <hyperlink r:id="rId48" ref="AI56"/>
    <hyperlink r:id="rId49" ref="AI57"/>
    <hyperlink r:id="rId50" ref="AI58"/>
    <hyperlink r:id="rId51" ref="AI59"/>
    <hyperlink r:id="rId52" ref="AI61"/>
    <hyperlink r:id="rId53" ref="AI62"/>
    <hyperlink r:id="rId54" ref="AI64"/>
    <hyperlink r:id="rId55" ref="AI65"/>
    <hyperlink r:id="rId56" ref="AI66"/>
    <hyperlink r:id="rId57" ref="AI67"/>
    <hyperlink r:id="rId58" ref="AI68"/>
    <hyperlink r:id="rId59" ref="AI69"/>
    <hyperlink r:id="rId60" ref="AI71"/>
    <hyperlink r:id="rId61" ref="AI72"/>
    <hyperlink r:id="rId62" ref="AI73"/>
    <hyperlink r:id="rId63" ref="AI74"/>
    <hyperlink r:id="rId64" ref="AI75"/>
    <hyperlink r:id="rId65" ref="AI76"/>
    <hyperlink r:id="rId66" ref="AI77"/>
    <hyperlink r:id="rId67" ref="AI78"/>
    <hyperlink r:id="rId68" ref="AI79"/>
    <hyperlink r:id="rId69" ref="AI81"/>
    <hyperlink r:id="rId70" ref="AI82"/>
    <hyperlink r:id="rId71" ref="AI83"/>
    <hyperlink r:id="rId72" ref="AI84"/>
    <hyperlink r:id="rId73" ref="AI85"/>
    <hyperlink r:id="rId74" ref="AI86"/>
    <hyperlink r:id="rId75" ref="AI87"/>
    <hyperlink r:id="rId76" ref="AI89"/>
    <hyperlink r:id="rId77" ref="AI90"/>
    <hyperlink r:id="rId78" ref="AI91"/>
    <hyperlink r:id="rId79" ref="AI92"/>
    <hyperlink r:id="rId80" ref="AI93"/>
    <hyperlink r:id="rId81" ref="AI94"/>
    <hyperlink r:id="rId82" ref="AI95"/>
    <hyperlink r:id="rId83" ref="AI96"/>
    <hyperlink r:id="rId84" ref="AI97"/>
    <hyperlink r:id="rId85" ref="AI98"/>
    <hyperlink r:id="rId86" ref="AI99"/>
    <hyperlink r:id="rId87" ref="AI100"/>
    <hyperlink r:id="rId88" ref="AI101"/>
    <hyperlink r:id="rId89" ref="AI102"/>
    <hyperlink r:id="rId90" ref="AI103"/>
    <hyperlink r:id="rId91" ref="AI104"/>
    <hyperlink r:id="rId92" ref="AI105"/>
    <hyperlink r:id="rId93" ref="AI106"/>
    <hyperlink r:id="rId94" ref="AI107"/>
    <hyperlink r:id="rId95" ref="AI108"/>
    <hyperlink r:id="rId96" ref="AI109"/>
    <hyperlink r:id="rId97" ref="AI110"/>
    <hyperlink r:id="rId98" ref="AI111"/>
    <hyperlink r:id="rId99" ref="AI112"/>
    <hyperlink r:id="rId100" ref="AI113"/>
    <hyperlink r:id="rId101" ref="AI114"/>
    <hyperlink r:id="rId102" ref="AI115"/>
    <hyperlink r:id="rId103" ref="AI116"/>
    <hyperlink r:id="rId104" ref="AI117"/>
    <hyperlink r:id="rId105" ref="AI118"/>
    <hyperlink r:id="rId106" ref="AI119"/>
    <hyperlink r:id="rId107" ref="AI120"/>
    <hyperlink r:id="rId108" ref="AI121"/>
    <hyperlink r:id="rId109" ref="AI122"/>
    <hyperlink r:id="rId110" ref="AI123"/>
    <hyperlink r:id="rId111" ref="AI124"/>
    <hyperlink r:id="rId112" ref="AI125"/>
    <hyperlink r:id="rId113" ref="AI126"/>
    <hyperlink r:id="rId114" ref="AI127"/>
    <hyperlink r:id="rId115" ref="AI128"/>
    <hyperlink r:id="rId116" ref="AI129"/>
    <hyperlink r:id="rId117" ref="AI130"/>
    <hyperlink r:id="rId118" ref="AI131"/>
    <hyperlink r:id="rId119" ref="AI132"/>
    <hyperlink r:id="rId120" ref="AI133"/>
    <hyperlink r:id="rId121" ref="AI134"/>
    <hyperlink r:id="rId122" ref="AI135"/>
    <hyperlink r:id="rId123" ref="AI136"/>
    <hyperlink r:id="rId124" ref="AI137"/>
    <hyperlink r:id="rId125" ref="AI138"/>
    <hyperlink r:id="rId126" ref="AI139"/>
    <hyperlink r:id="rId127" ref="AI140"/>
    <hyperlink r:id="rId128" ref="AI141"/>
    <hyperlink r:id="rId129" ref="AI142"/>
    <hyperlink r:id="rId130" ref="AI143"/>
    <hyperlink r:id="rId131" ref="AI144"/>
    <hyperlink r:id="rId132" ref="AI145"/>
    <hyperlink r:id="rId133" ref="AI146"/>
    <hyperlink r:id="rId134" ref="AI147"/>
    <hyperlink r:id="rId135" ref="AI148"/>
    <hyperlink r:id="rId136" ref="AI149"/>
    <hyperlink r:id="rId137" ref="AI150"/>
    <hyperlink r:id="rId138" ref="AI151"/>
    <hyperlink r:id="rId139" ref="AI152"/>
    <hyperlink r:id="rId140" ref="AI153"/>
    <hyperlink r:id="rId141" ref="AI154"/>
    <hyperlink r:id="rId142" ref="AI155"/>
    <hyperlink r:id="rId143" ref="AI156"/>
    <hyperlink r:id="rId144" ref="AI157"/>
    <hyperlink r:id="rId145" ref="AI158"/>
    <hyperlink r:id="rId146" ref="AI159"/>
    <hyperlink r:id="rId147" ref="AI160"/>
    <hyperlink r:id="rId148" ref="AI161"/>
    <hyperlink r:id="rId149" ref="AI162"/>
    <hyperlink r:id="rId150" ref="AI163"/>
    <hyperlink r:id="rId151" ref="AI164"/>
    <hyperlink r:id="rId152" ref="AI165"/>
    <hyperlink r:id="rId153" ref="AI166"/>
    <hyperlink r:id="rId154" ref="AI167"/>
    <hyperlink r:id="rId155" ref="AI168"/>
    <hyperlink r:id="rId156" ref="AI169"/>
    <hyperlink r:id="rId157" ref="AI170"/>
    <hyperlink r:id="rId158" ref="AI171"/>
    <hyperlink r:id="rId159" ref="AI172"/>
    <hyperlink r:id="rId160" ref="AI173"/>
    <hyperlink r:id="rId161" ref="AI174"/>
    <hyperlink r:id="rId162" ref="AI175"/>
    <hyperlink r:id="rId163" ref="AI176"/>
    <hyperlink r:id="rId164" ref="AI177"/>
    <hyperlink r:id="rId165" ref="AI178"/>
    <hyperlink r:id="rId166" ref="AI179"/>
    <hyperlink r:id="rId167" ref="AI180"/>
    <hyperlink r:id="rId168" ref="AI181"/>
    <hyperlink r:id="rId169" ref="AI182"/>
    <hyperlink r:id="rId170" ref="AI183"/>
    <hyperlink r:id="rId171" ref="AI184"/>
    <hyperlink r:id="rId172" ref="AI185"/>
    <hyperlink r:id="rId173" ref="AI186"/>
    <hyperlink r:id="rId174" ref="AI187"/>
    <hyperlink r:id="rId175" ref="AI188"/>
    <hyperlink r:id="rId176" ref="AI189"/>
    <hyperlink r:id="rId177" ref="AI190"/>
    <hyperlink r:id="rId178" ref="AI191"/>
    <hyperlink r:id="rId179" ref="AI192"/>
    <hyperlink r:id="rId180" ref="AI193"/>
    <hyperlink r:id="rId181" ref="AI194"/>
    <hyperlink r:id="rId182" ref="AI195"/>
    <hyperlink r:id="rId183" ref="AI196"/>
    <hyperlink r:id="rId184" ref="AI197"/>
    <hyperlink r:id="rId185" ref="AI198"/>
    <hyperlink r:id="rId186" ref="AI199"/>
    <hyperlink r:id="rId187" ref="AI200"/>
    <hyperlink r:id="rId188" ref="AI201"/>
    <hyperlink r:id="rId189" ref="AI202"/>
    <hyperlink r:id="rId190" ref="AI203"/>
    <hyperlink r:id="rId191" ref="AI204"/>
    <hyperlink r:id="rId192" ref="AI205"/>
    <hyperlink r:id="rId193" ref="AI206"/>
    <hyperlink r:id="rId194" ref="AI207"/>
    <hyperlink r:id="rId195" ref="AI208"/>
    <hyperlink r:id="rId196" ref="AI209"/>
    <hyperlink r:id="rId197" ref="AI210"/>
    <hyperlink r:id="rId198" ref="AI211"/>
    <hyperlink r:id="rId199" ref="AI212"/>
    <hyperlink r:id="rId200" ref="AI213"/>
    <hyperlink r:id="rId201" ref="AI214"/>
    <hyperlink r:id="rId202" ref="AI215"/>
    <hyperlink r:id="rId203" ref="AI216"/>
    <hyperlink r:id="rId204" ref="AI217"/>
    <hyperlink r:id="rId205" ref="AI218"/>
    <hyperlink r:id="rId206" ref="AI219"/>
    <hyperlink r:id="rId207" ref="AI220"/>
    <hyperlink r:id="rId208" ref="AI221"/>
    <hyperlink r:id="rId209" ref="AI222"/>
    <hyperlink r:id="rId210" ref="AI223"/>
    <hyperlink r:id="rId211" ref="AI224"/>
    <hyperlink r:id="rId212" ref="AI225"/>
    <hyperlink r:id="rId213" ref="AI226"/>
    <hyperlink r:id="rId214" ref="AI227"/>
    <hyperlink r:id="rId215" ref="AI228"/>
    <hyperlink r:id="rId216" ref="AI229"/>
    <hyperlink r:id="rId217" ref="AI230"/>
    <hyperlink r:id="rId218" ref="AI231"/>
    <hyperlink r:id="rId219" ref="AI232"/>
    <hyperlink r:id="rId220" ref="AI233"/>
    <hyperlink r:id="rId221" ref="AI234"/>
    <hyperlink r:id="rId222" ref="AI235"/>
    <hyperlink r:id="rId223" ref="AI236"/>
    <hyperlink r:id="rId224" ref="AI237"/>
    <hyperlink r:id="rId225" ref="AI238"/>
    <hyperlink r:id="rId226" ref="AI239"/>
    <hyperlink r:id="rId227" ref="AI240"/>
    <hyperlink r:id="rId228" ref="AI241"/>
    <hyperlink r:id="rId229" ref="AI242"/>
    <hyperlink r:id="rId230" ref="AI243"/>
    <hyperlink r:id="rId231" ref="AI244"/>
    <hyperlink r:id="rId232" ref="AI245"/>
    <hyperlink r:id="rId233" ref="AI246"/>
    <hyperlink r:id="rId234" ref="AI247"/>
    <hyperlink r:id="rId235" ref="AI248"/>
    <hyperlink r:id="rId236" ref="AI249"/>
    <hyperlink r:id="rId237" ref="AI250"/>
    <hyperlink r:id="rId238" ref="AI251"/>
    <hyperlink r:id="rId239" ref="AI252"/>
    <hyperlink r:id="rId240" ref="AI253"/>
    <hyperlink r:id="rId241" ref="AI254"/>
    <hyperlink r:id="rId242" ref="AI255"/>
    <hyperlink r:id="rId243" ref="AI256"/>
    <hyperlink r:id="rId244" ref="AI257"/>
    <hyperlink r:id="rId245" ref="AI258"/>
    <hyperlink r:id="rId246" ref="AI259"/>
    <hyperlink r:id="rId247" ref="AI261"/>
    <hyperlink r:id="rId248" ref="AI262"/>
    <hyperlink r:id="rId249" ref="AI263"/>
    <hyperlink r:id="rId250" ref="AI264"/>
    <hyperlink r:id="rId251" ref="AI265"/>
    <hyperlink r:id="rId252" ref="AI266"/>
    <hyperlink r:id="rId253" ref="AI267"/>
    <hyperlink r:id="rId254" ref="AI268"/>
    <hyperlink r:id="rId255" ref="AI269"/>
    <hyperlink r:id="rId256" ref="AI270"/>
    <hyperlink r:id="rId257" ref="AI271"/>
    <hyperlink r:id="rId258" ref="AI272"/>
    <hyperlink r:id="rId259" ref="AI273"/>
    <hyperlink r:id="rId260" ref="AI274"/>
    <hyperlink r:id="rId261" ref="AI275"/>
    <hyperlink r:id="rId262" ref="AI276"/>
    <hyperlink r:id="rId263" ref="AI277"/>
    <hyperlink r:id="rId264" ref="AI278"/>
    <hyperlink r:id="rId265" ref="AI279"/>
    <hyperlink r:id="rId266" ref="AI280"/>
    <hyperlink r:id="rId267" ref="AI281"/>
    <hyperlink r:id="rId268" ref="AI282"/>
    <hyperlink r:id="rId269" ref="AI283"/>
    <hyperlink r:id="rId270" ref="AI284"/>
    <hyperlink r:id="rId271" ref="AI285"/>
    <hyperlink r:id="rId272" ref="AI286"/>
    <hyperlink r:id="rId273" ref="AI287"/>
    <hyperlink r:id="rId274" ref="AI288"/>
    <hyperlink r:id="rId275" ref="AI289"/>
    <hyperlink r:id="rId276" ref="AI290"/>
    <hyperlink r:id="rId277" ref="AI291"/>
    <hyperlink r:id="rId278" ref="AI292"/>
    <hyperlink r:id="rId279" ref="AI293"/>
    <hyperlink r:id="rId280" ref="AI294"/>
    <hyperlink r:id="rId281" ref="AI295"/>
    <hyperlink r:id="rId282" ref="AI296"/>
    <hyperlink r:id="rId283" ref="AI297"/>
    <hyperlink r:id="rId284" ref="AI298"/>
    <hyperlink r:id="rId285" ref="AI299"/>
    <hyperlink r:id="rId286" ref="AI300"/>
    <hyperlink r:id="rId287" ref="AI301"/>
    <hyperlink r:id="rId288" ref="AI302"/>
    <hyperlink r:id="rId289" ref="AI303"/>
    <hyperlink r:id="rId290" ref="AI304"/>
    <hyperlink r:id="rId291" ref="AI305"/>
    <hyperlink r:id="rId292" ref="AI306"/>
    <hyperlink r:id="rId293" ref="AI307"/>
    <hyperlink r:id="rId294" ref="AI308"/>
    <hyperlink r:id="rId295" ref="AI309"/>
    <hyperlink r:id="rId296" ref="AI310"/>
    <hyperlink r:id="rId297" ref="AI311"/>
    <hyperlink r:id="rId298" ref="AI312"/>
    <hyperlink r:id="rId299" ref="AI313"/>
    <hyperlink r:id="rId300" ref="AI314"/>
    <hyperlink r:id="rId301" ref="AI315"/>
    <hyperlink r:id="rId302" ref="AI316"/>
    <hyperlink r:id="rId303" ref="AI317"/>
    <hyperlink r:id="rId304" ref="AI318"/>
    <hyperlink r:id="rId305" ref="AI319"/>
    <hyperlink r:id="rId306" ref="AI320"/>
    <hyperlink r:id="rId307" ref="AI321"/>
    <hyperlink r:id="rId308" ref="AI322"/>
    <hyperlink r:id="rId309" ref="AI323"/>
    <hyperlink r:id="rId310" ref="AI324"/>
    <hyperlink r:id="rId311" ref="AI325"/>
    <hyperlink r:id="rId312" ref="AI326"/>
    <hyperlink r:id="rId313" ref="AI327"/>
    <hyperlink r:id="rId314" ref="AI328"/>
    <hyperlink r:id="rId315" ref="AI329"/>
    <hyperlink r:id="rId316" ref="AI330"/>
    <hyperlink r:id="rId317" ref="AI331"/>
    <hyperlink r:id="rId318" ref="AI332"/>
    <hyperlink r:id="rId319" ref="AI333"/>
    <hyperlink r:id="rId320" ref="AI334"/>
    <hyperlink r:id="rId321" ref="AI335"/>
    <hyperlink r:id="rId322" ref="AI336"/>
    <hyperlink r:id="rId323" ref="AI337"/>
    <hyperlink r:id="rId324" ref="AI338"/>
    <hyperlink r:id="rId325" ref="AI339"/>
    <hyperlink r:id="rId326" ref="AI340"/>
    <hyperlink r:id="rId327" ref="AI341"/>
    <hyperlink r:id="rId328" ref="AI342"/>
    <hyperlink r:id="rId329" ref="AI343"/>
    <hyperlink r:id="rId330" ref="AI344"/>
    <hyperlink r:id="rId331" ref="AI345"/>
    <hyperlink r:id="rId332" ref="AI346"/>
    <hyperlink r:id="rId333" ref="AI347"/>
    <hyperlink r:id="rId334" ref="AI348"/>
    <hyperlink r:id="rId335" ref="AI349"/>
    <hyperlink r:id="rId336" ref="AI350"/>
    <hyperlink r:id="rId337" ref="AI351"/>
    <hyperlink r:id="rId338" ref="AI354"/>
    <hyperlink r:id="rId339" ref="AI355"/>
    <hyperlink r:id="rId340" ref="AI357"/>
    <hyperlink r:id="rId341" ref="AI358"/>
    <hyperlink r:id="rId342" ref="AI359"/>
    <hyperlink r:id="rId343" ref="AI360"/>
    <hyperlink r:id="rId344" ref="AI361"/>
    <hyperlink r:id="rId345" ref="AI362"/>
    <hyperlink r:id="rId346" ref="AI363"/>
    <hyperlink r:id="rId347" ref="AI364"/>
    <hyperlink r:id="rId348" ref="AI365"/>
    <hyperlink r:id="rId349" ref="AI366"/>
    <hyperlink r:id="rId350" ref="AI367"/>
    <hyperlink r:id="rId351" ref="AI368"/>
    <hyperlink r:id="rId352" ref="AI369"/>
    <hyperlink r:id="rId353" ref="AI370"/>
    <hyperlink r:id="rId354" ref="AI371"/>
    <hyperlink r:id="rId355" ref="AI372"/>
    <hyperlink r:id="rId356" ref="AI373"/>
    <hyperlink r:id="rId357" ref="AI374"/>
    <hyperlink r:id="rId358" ref="AI375"/>
    <hyperlink r:id="rId359" ref="AI376"/>
    <hyperlink r:id="rId360" ref="AI377"/>
    <hyperlink r:id="rId361" ref="AI378"/>
    <hyperlink r:id="rId362" ref="AI379"/>
    <hyperlink r:id="rId363" ref="AI380"/>
    <hyperlink r:id="rId364" ref="AI381"/>
    <hyperlink r:id="rId365" ref="AI382"/>
    <hyperlink r:id="rId366" ref="AI383"/>
    <hyperlink r:id="rId367" ref="AI384"/>
    <hyperlink r:id="rId368" ref="AI385"/>
    <hyperlink r:id="rId369" ref="AI386"/>
    <hyperlink r:id="rId370" ref="AI387"/>
    <hyperlink r:id="rId371" ref="AI388"/>
    <hyperlink r:id="rId372" ref="AI389"/>
    <hyperlink r:id="rId373" ref="AI390"/>
    <hyperlink r:id="rId374" ref="AI391"/>
    <hyperlink r:id="rId375" ref="AI392"/>
    <hyperlink r:id="rId376" ref="AI393"/>
    <hyperlink r:id="rId377" ref="AI394"/>
    <hyperlink r:id="rId378" ref="AI395"/>
    <hyperlink r:id="rId379" ref="AI396"/>
    <hyperlink r:id="rId380" ref="AI397"/>
    <hyperlink r:id="rId381" ref="AI398"/>
    <hyperlink r:id="rId382" ref="AI399"/>
    <hyperlink r:id="rId383" ref="AI400"/>
    <hyperlink r:id="rId384" ref="AI401"/>
    <hyperlink r:id="rId385" ref="AI402"/>
    <hyperlink r:id="rId386" ref="AI403"/>
    <hyperlink r:id="rId387" ref="AI404"/>
    <hyperlink r:id="rId388" ref="AI405"/>
    <hyperlink r:id="rId389" ref="AI406"/>
    <hyperlink r:id="rId390" ref="AI407"/>
    <hyperlink r:id="rId391" ref="AI408"/>
    <hyperlink r:id="rId392" ref="AI409"/>
    <hyperlink r:id="rId393" ref="AI410"/>
    <hyperlink r:id="rId394" ref="AI411"/>
    <hyperlink r:id="rId395" ref="AI412"/>
    <hyperlink r:id="rId396" ref="AI413"/>
    <hyperlink r:id="rId397" ref="AI414"/>
    <hyperlink r:id="rId398" ref="AI415"/>
    <hyperlink r:id="rId399" ref="AI416"/>
    <hyperlink r:id="rId400" ref="AI417"/>
    <hyperlink r:id="rId401" ref="AI418"/>
    <hyperlink r:id="rId402" ref="AI419"/>
    <hyperlink r:id="rId403" ref="AI420"/>
    <hyperlink r:id="rId404" ref="AI421"/>
    <hyperlink r:id="rId405" ref="AI422"/>
    <hyperlink r:id="rId406" ref="AI423"/>
    <hyperlink r:id="rId407" ref="AI424"/>
    <hyperlink r:id="rId408" ref="AI425"/>
    <hyperlink r:id="rId409" ref="AI426"/>
    <hyperlink r:id="rId410" ref="AI427"/>
    <hyperlink r:id="rId411" ref="AI428"/>
    <hyperlink r:id="rId412" ref="AI429"/>
    <hyperlink r:id="rId413" ref="AI430"/>
    <hyperlink r:id="rId414" ref="AI431"/>
    <hyperlink r:id="rId415" ref="AI432"/>
    <hyperlink r:id="rId416" ref="AI433"/>
    <hyperlink r:id="rId417" ref="AI434"/>
    <hyperlink r:id="rId418" ref="AI435"/>
    <hyperlink r:id="rId419" ref="AI436"/>
    <hyperlink r:id="rId420" ref="AI437"/>
    <hyperlink r:id="rId421" ref="AI438"/>
    <hyperlink r:id="rId422" ref="AI439"/>
    <hyperlink r:id="rId423" ref="AI440"/>
    <hyperlink r:id="rId424" ref="AI441"/>
    <hyperlink r:id="rId425" ref="AI442"/>
    <hyperlink r:id="rId426" ref="AI443"/>
    <hyperlink r:id="rId427" ref="AI444"/>
    <hyperlink r:id="rId428" ref="AI445"/>
    <hyperlink r:id="rId429" ref="AI446"/>
    <hyperlink r:id="rId430" ref="AI447"/>
    <hyperlink r:id="rId431" ref="AI448"/>
    <hyperlink r:id="rId432" ref="AI449"/>
    <hyperlink r:id="rId433" ref="AI450"/>
    <hyperlink r:id="rId434" ref="AI451"/>
    <hyperlink r:id="rId435" ref="AI452"/>
    <hyperlink r:id="rId436" ref="AI453"/>
    <hyperlink r:id="rId437" ref="AI454"/>
    <hyperlink r:id="rId438" ref="AI455"/>
    <hyperlink r:id="rId439" ref="AI456"/>
    <hyperlink r:id="rId440" ref="AI457"/>
    <hyperlink r:id="rId441" ref="AI458"/>
    <hyperlink r:id="rId442" ref="AI459"/>
    <hyperlink r:id="rId443" ref="AI460"/>
    <hyperlink r:id="rId444" ref="AI461"/>
    <hyperlink r:id="rId445" ref="AI462"/>
    <hyperlink r:id="rId446" ref="AI463"/>
    <hyperlink r:id="rId447" ref="AI464"/>
    <hyperlink r:id="rId448" ref="AI465"/>
    <hyperlink r:id="rId449" ref="AI466"/>
    <hyperlink r:id="rId450" ref="AI467"/>
    <hyperlink r:id="rId451" ref="AI468"/>
    <hyperlink r:id="rId452" ref="AI469"/>
    <hyperlink r:id="rId453" ref="AI470"/>
    <hyperlink r:id="rId454" ref="AI471"/>
    <hyperlink r:id="rId455" ref="AI472"/>
    <hyperlink r:id="rId456" ref="AI473"/>
    <hyperlink r:id="rId457" ref="AI474"/>
    <hyperlink r:id="rId458" ref="AI475"/>
    <hyperlink r:id="rId459" ref="AI476"/>
    <hyperlink r:id="rId460" ref="AI477"/>
    <hyperlink r:id="rId461" ref="AI478"/>
    <hyperlink r:id="rId462" ref="AI479"/>
    <hyperlink r:id="rId463" ref="AI480"/>
    <hyperlink r:id="rId464" ref="AI481"/>
    <hyperlink r:id="rId465" ref="AI482"/>
    <hyperlink r:id="rId466" ref="AI483"/>
    <hyperlink r:id="rId467" ref="AI484"/>
    <hyperlink r:id="rId468" ref="AI485"/>
    <hyperlink r:id="rId469" ref="AI486"/>
    <hyperlink r:id="rId470" ref="AI487"/>
    <hyperlink r:id="rId471" ref="AI488"/>
    <hyperlink r:id="rId472" ref="AI489"/>
    <hyperlink r:id="rId473" ref="AI490"/>
    <hyperlink r:id="rId474" ref="AI491"/>
    <hyperlink r:id="rId475" ref="AI492"/>
    <hyperlink r:id="rId476" ref="AI493"/>
    <hyperlink r:id="rId477" ref="AI494"/>
    <hyperlink r:id="rId478" ref="AI495"/>
    <hyperlink r:id="rId479" ref="AI496"/>
    <hyperlink r:id="rId480" ref="AI497"/>
    <hyperlink r:id="rId481" ref="AI498"/>
    <hyperlink r:id="rId482" ref="AI499"/>
    <hyperlink r:id="rId483" ref="AI500"/>
    <hyperlink r:id="rId484" ref="AI501"/>
    <hyperlink r:id="rId485" ref="AI502"/>
    <hyperlink r:id="rId486" ref="AI503"/>
    <hyperlink r:id="rId487" ref="AI504"/>
    <hyperlink r:id="rId488" ref="AI505"/>
    <hyperlink r:id="rId489" ref="AI506"/>
    <hyperlink r:id="rId490" ref="AI507"/>
    <hyperlink r:id="rId491" ref="AI508"/>
    <hyperlink r:id="rId492" ref="AI509"/>
    <hyperlink r:id="rId493" ref="AI510"/>
    <hyperlink r:id="rId494" ref="AI511"/>
    <hyperlink r:id="rId495" ref="AI512"/>
    <hyperlink r:id="rId496" ref="AI513"/>
    <hyperlink r:id="rId497" ref="AI514"/>
    <hyperlink r:id="rId498" ref="AI515"/>
    <hyperlink r:id="rId499" ref="AI516"/>
    <hyperlink r:id="rId500" ref="AI517"/>
    <hyperlink r:id="rId501" ref="AI518"/>
    <hyperlink r:id="rId502" ref="AI519"/>
    <hyperlink r:id="rId503" ref="AI520"/>
    <hyperlink r:id="rId504" ref="AI521"/>
    <hyperlink r:id="rId505" ref="AI522"/>
    <hyperlink r:id="rId506" ref="AI523"/>
    <hyperlink r:id="rId507" ref="AI524"/>
    <hyperlink r:id="rId508" ref="AI525"/>
    <hyperlink r:id="rId509" ref="AI526"/>
    <hyperlink r:id="rId510" ref="AI527"/>
    <hyperlink r:id="rId511" ref="AI528"/>
    <hyperlink r:id="rId512" ref="AI529"/>
    <hyperlink r:id="rId513" ref="AI530"/>
    <hyperlink r:id="rId514" ref="AI531"/>
    <hyperlink r:id="rId515" ref="AI532"/>
    <hyperlink r:id="rId516" ref="AI533"/>
    <hyperlink r:id="rId517" ref="AI534"/>
    <hyperlink r:id="rId518" ref="AI535"/>
    <hyperlink r:id="rId519" ref="AI536"/>
    <hyperlink r:id="rId520" ref="AI537"/>
    <hyperlink r:id="rId521" ref="AI538"/>
    <hyperlink r:id="rId522" ref="AI539"/>
    <hyperlink r:id="rId523" ref="AI540"/>
    <hyperlink r:id="rId524" ref="AI541"/>
    <hyperlink r:id="rId525" ref="AI542"/>
    <hyperlink r:id="rId526" ref="AI543"/>
    <hyperlink r:id="rId527" ref="AI544"/>
    <hyperlink r:id="rId528" ref="AI545"/>
    <hyperlink r:id="rId529" ref="AI546"/>
    <hyperlink r:id="rId530" ref="AI547"/>
    <hyperlink r:id="rId531" ref="AI548"/>
    <hyperlink r:id="rId532" ref="AI549"/>
    <hyperlink r:id="rId533" ref="AI550"/>
    <hyperlink r:id="rId534" ref="AI551"/>
    <hyperlink r:id="rId535" ref="AI552"/>
    <hyperlink r:id="rId536" ref="AI553"/>
    <hyperlink r:id="rId537" ref="AI554"/>
    <hyperlink r:id="rId538" ref="AI555"/>
    <hyperlink r:id="rId539" ref="AI556"/>
    <hyperlink r:id="rId540" ref="AI557"/>
    <hyperlink r:id="rId541" ref="AI558"/>
    <hyperlink r:id="rId542" ref="AI559"/>
    <hyperlink r:id="rId543" ref="AI560"/>
    <hyperlink r:id="rId544" ref="AI561"/>
    <hyperlink r:id="rId545" ref="AI562"/>
    <hyperlink r:id="rId546" ref="AI563"/>
    <hyperlink r:id="rId547" ref="AI564"/>
    <hyperlink r:id="rId548" ref="AI565"/>
    <hyperlink r:id="rId549" ref="AI566"/>
    <hyperlink r:id="rId550" ref="AI567"/>
    <hyperlink r:id="rId551" ref="AI568"/>
    <hyperlink r:id="rId552" ref="AI569"/>
    <hyperlink r:id="rId553" ref="AI570"/>
    <hyperlink r:id="rId554" ref="AI571"/>
    <hyperlink r:id="rId555" ref="AI572"/>
    <hyperlink r:id="rId556" ref="AI573"/>
    <hyperlink r:id="rId557" ref="AI574"/>
    <hyperlink r:id="rId558" ref="AI575"/>
    <hyperlink r:id="rId559" ref="AI576"/>
    <hyperlink r:id="rId560" ref="AI577"/>
    <hyperlink r:id="rId561" ref="AI578"/>
    <hyperlink r:id="rId562" ref="AI579"/>
    <hyperlink r:id="rId563" ref="AI580"/>
    <hyperlink r:id="rId564" ref="AI581"/>
    <hyperlink r:id="rId565" ref="AI582"/>
    <hyperlink r:id="rId566" ref="AI583"/>
    <hyperlink r:id="rId567" ref="AI584"/>
    <hyperlink r:id="rId568" ref="AI585"/>
    <hyperlink r:id="rId569" ref="AI586"/>
    <hyperlink r:id="rId570" ref="AI587"/>
    <hyperlink r:id="rId571" ref="AI588"/>
    <hyperlink r:id="rId572" ref="AI589"/>
    <hyperlink r:id="rId573" ref="AI590"/>
    <hyperlink r:id="rId574" ref="AI591"/>
    <hyperlink r:id="rId575" ref="AI592"/>
    <hyperlink r:id="rId576" ref="AI593"/>
    <hyperlink r:id="rId577" ref="AI594"/>
    <hyperlink r:id="rId578" ref="AI595"/>
    <hyperlink r:id="rId579" ref="AI596"/>
    <hyperlink r:id="rId580" ref="AI597"/>
    <hyperlink r:id="rId581" ref="AI598"/>
    <hyperlink r:id="rId582" ref="AI599"/>
    <hyperlink r:id="rId583" ref="AI600"/>
    <hyperlink r:id="rId584" ref="AI601"/>
    <hyperlink r:id="rId585" ref="AI602"/>
    <hyperlink r:id="rId586" ref="AI603"/>
    <hyperlink r:id="rId587" ref="AI604"/>
    <hyperlink r:id="rId588" ref="AI605"/>
    <hyperlink r:id="rId589" ref="AI606"/>
    <hyperlink r:id="rId590" ref="AI607"/>
    <hyperlink r:id="rId591" ref="AI608"/>
    <hyperlink r:id="rId592" ref="AI609"/>
    <hyperlink r:id="rId593" ref="AI610"/>
    <hyperlink r:id="rId594" ref="AI611"/>
    <hyperlink r:id="rId595" ref="AI612"/>
    <hyperlink r:id="rId596" ref="AI613"/>
    <hyperlink r:id="rId597" ref="AI614"/>
    <hyperlink r:id="rId598" ref="AI615"/>
    <hyperlink r:id="rId599" ref="AI616"/>
    <hyperlink r:id="rId600" ref="AI617"/>
    <hyperlink r:id="rId601" ref="AI618"/>
    <hyperlink r:id="rId602" ref="AI619"/>
    <hyperlink r:id="rId603" ref="AI620"/>
    <hyperlink r:id="rId604" ref="AI621"/>
    <hyperlink r:id="rId605" ref="AI622"/>
    <hyperlink r:id="rId606" ref="AI623"/>
    <hyperlink r:id="rId607" ref="AI624"/>
    <hyperlink r:id="rId608" ref="AI625"/>
    <hyperlink r:id="rId609" ref="AI626"/>
    <hyperlink r:id="rId610" ref="AI627"/>
    <hyperlink r:id="rId611" ref="AI628"/>
    <hyperlink r:id="rId612" ref="AI629"/>
    <hyperlink r:id="rId613" ref="AI631"/>
    <hyperlink r:id="rId614" ref="AI632"/>
    <hyperlink r:id="rId615" ref="AI633"/>
    <hyperlink r:id="rId616" ref="AI634"/>
    <hyperlink r:id="rId617" ref="AI635"/>
    <hyperlink r:id="rId618" ref="AI636"/>
    <hyperlink r:id="rId619" ref="AI637"/>
    <hyperlink r:id="rId620" ref="AI638"/>
    <hyperlink r:id="rId621" ref="AI639"/>
    <hyperlink r:id="rId622" ref="AI640"/>
    <hyperlink r:id="rId623" ref="AI641"/>
    <hyperlink r:id="rId624" ref="AI642"/>
    <hyperlink r:id="rId625" ref="AI643"/>
    <hyperlink r:id="rId626" ref="AI644"/>
    <hyperlink r:id="rId627" ref="AI645"/>
    <hyperlink r:id="rId628" ref="AI646"/>
    <hyperlink r:id="rId629" ref="AI647"/>
    <hyperlink r:id="rId630" ref="AI648"/>
    <hyperlink r:id="rId631" ref="AI649"/>
    <hyperlink r:id="rId632" ref="AI650"/>
    <hyperlink r:id="rId633" ref="AI651"/>
    <hyperlink r:id="rId634" ref="AI652"/>
    <hyperlink r:id="rId635" ref="AI653"/>
    <hyperlink r:id="rId636" ref="AI654"/>
    <hyperlink r:id="rId637" ref="AI655"/>
    <hyperlink r:id="rId638" ref="AI656"/>
    <hyperlink r:id="rId639" ref="AI657"/>
    <hyperlink r:id="rId640" ref="AI658"/>
    <hyperlink r:id="rId641" ref="AI659"/>
    <hyperlink r:id="rId642" ref="AI660"/>
    <hyperlink r:id="rId643" ref="AI661"/>
    <hyperlink r:id="rId644" ref="AI662"/>
    <hyperlink r:id="rId645" ref="AI663"/>
    <hyperlink r:id="rId646" ref="AI664"/>
    <hyperlink r:id="rId647" ref="AI665"/>
    <hyperlink r:id="rId648" ref="AI667"/>
    <hyperlink r:id="rId649" ref="AI668"/>
    <hyperlink r:id="rId650" ref="AI669"/>
    <hyperlink r:id="rId651" ref="AI670"/>
    <hyperlink r:id="rId652" ref="AI671"/>
    <hyperlink r:id="rId653" ref="AI672"/>
    <hyperlink r:id="rId654" ref="AI673"/>
    <hyperlink r:id="rId655" ref="AI674"/>
    <hyperlink r:id="rId656" ref="AI675"/>
    <hyperlink r:id="rId657" ref="AI676"/>
    <hyperlink r:id="rId658" ref="AI677"/>
    <hyperlink r:id="rId659" ref="AI678"/>
    <hyperlink r:id="rId660" ref="AI679"/>
    <hyperlink r:id="rId661" ref="AI680"/>
    <hyperlink r:id="rId662" ref="AI681"/>
    <hyperlink r:id="rId663" ref="AI682"/>
    <hyperlink r:id="rId664" ref="AI683"/>
    <hyperlink r:id="rId665" ref="AI684"/>
    <hyperlink r:id="rId666" ref="AI685"/>
    <hyperlink r:id="rId667" ref="AI686"/>
    <hyperlink r:id="rId668" ref="AI687"/>
    <hyperlink r:id="rId669" ref="AI688"/>
    <hyperlink r:id="rId670" ref="AI689"/>
    <hyperlink r:id="rId671" ref="AI690"/>
    <hyperlink r:id="rId672" ref="AI691"/>
    <hyperlink r:id="rId673" ref="AI692"/>
    <hyperlink r:id="rId674" ref="AI693"/>
    <hyperlink r:id="rId675" ref="AI694"/>
    <hyperlink r:id="rId676" ref="AI695"/>
    <hyperlink r:id="rId677" ref="AI696"/>
    <hyperlink r:id="rId678" ref="AI697"/>
    <hyperlink r:id="rId679" ref="AI698"/>
    <hyperlink r:id="rId680" ref="AI699"/>
    <hyperlink r:id="rId681" ref="AI700"/>
    <hyperlink r:id="rId682" ref="AI701"/>
    <hyperlink r:id="rId683" ref="AI702"/>
    <hyperlink r:id="rId684" ref="AI703"/>
    <hyperlink r:id="rId685" ref="AI704"/>
    <hyperlink r:id="rId686" ref="AI705"/>
    <hyperlink r:id="rId687" ref="AI706"/>
    <hyperlink r:id="rId688" ref="AI707"/>
    <hyperlink r:id="rId689" ref="AI708"/>
    <hyperlink r:id="rId690" ref="AI709"/>
    <hyperlink r:id="rId691" ref="AI710"/>
    <hyperlink r:id="rId692" ref="AI711"/>
    <hyperlink r:id="rId693" ref="AI712"/>
    <hyperlink r:id="rId694" ref="AI713"/>
    <hyperlink r:id="rId695" ref="AI714"/>
    <hyperlink r:id="rId696" ref="AI715"/>
    <hyperlink r:id="rId697" ref="AI716"/>
    <hyperlink r:id="rId698" ref="AI717"/>
    <hyperlink r:id="rId699" ref="AI718"/>
    <hyperlink r:id="rId700" ref="AI719"/>
    <hyperlink r:id="rId701" ref="AI720"/>
    <hyperlink r:id="rId702" ref="AI721"/>
    <hyperlink r:id="rId703" ref="AI722"/>
    <hyperlink r:id="rId704" ref="AI723"/>
    <hyperlink r:id="rId705" ref="AI724"/>
    <hyperlink r:id="rId706" ref="AI725"/>
    <hyperlink r:id="rId707" ref="AI726"/>
    <hyperlink r:id="rId708" ref="AI727"/>
    <hyperlink r:id="rId709" ref="AI728"/>
    <hyperlink r:id="rId710" ref="AI729"/>
    <hyperlink r:id="rId711" ref="AI730"/>
    <hyperlink r:id="rId712" ref="AI731"/>
    <hyperlink r:id="rId713" ref="AI732"/>
    <hyperlink r:id="rId714" ref="AI733"/>
    <hyperlink r:id="rId715" ref="AI734"/>
    <hyperlink r:id="rId716" ref="AI735"/>
    <hyperlink r:id="rId717" ref="AI736"/>
    <hyperlink r:id="rId718" ref="AI737"/>
    <hyperlink r:id="rId719" ref="AI738"/>
    <hyperlink r:id="rId720" ref="AI739"/>
    <hyperlink r:id="rId721" ref="AI740"/>
    <hyperlink r:id="rId722" ref="AI741"/>
    <hyperlink r:id="rId723" ref="AI742"/>
    <hyperlink r:id="rId724" ref="AI743"/>
    <hyperlink r:id="rId725" ref="AI744"/>
    <hyperlink r:id="rId726" ref="AI745"/>
    <hyperlink r:id="rId727" ref="AI746"/>
    <hyperlink r:id="rId728" ref="AI747"/>
    <hyperlink r:id="rId729" ref="AI748"/>
    <hyperlink r:id="rId730" ref="AI749"/>
    <hyperlink r:id="rId731" ref="AI750"/>
    <hyperlink r:id="rId732" ref="AI751"/>
    <hyperlink r:id="rId733" ref="AI752"/>
    <hyperlink r:id="rId734" ref="AI753"/>
    <hyperlink r:id="rId735" ref="AI754"/>
    <hyperlink r:id="rId736" ref="AI755"/>
    <hyperlink r:id="rId737" ref="AI756"/>
    <hyperlink r:id="rId738" ref="AI757"/>
    <hyperlink r:id="rId739" ref="AI758"/>
    <hyperlink r:id="rId740" ref="AI759"/>
    <hyperlink r:id="rId741" ref="AI760"/>
    <hyperlink r:id="rId742" ref="AI761"/>
    <hyperlink r:id="rId743" ref="AI762"/>
    <hyperlink r:id="rId744" ref="AI763"/>
    <hyperlink r:id="rId745" ref="AI764"/>
    <hyperlink r:id="rId746" ref="AI765"/>
    <hyperlink r:id="rId747" ref="AI766"/>
    <hyperlink r:id="rId748" ref="AI767"/>
    <hyperlink r:id="rId749" ref="AI768"/>
    <hyperlink r:id="rId750" ref="AI769"/>
    <hyperlink r:id="rId751" ref="AI770"/>
    <hyperlink r:id="rId752" ref="AI771"/>
    <hyperlink r:id="rId753" ref="AI772"/>
    <hyperlink r:id="rId754" ref="AI773"/>
    <hyperlink r:id="rId755" ref="AI774"/>
    <hyperlink r:id="rId756" ref="AI775"/>
    <hyperlink r:id="rId757" ref="AI776"/>
    <hyperlink r:id="rId758" ref="AI777"/>
    <hyperlink r:id="rId759" ref="AI778"/>
    <hyperlink r:id="rId760" ref="AI779"/>
    <hyperlink r:id="rId761" ref="AI780"/>
    <hyperlink r:id="rId762" ref="AI781"/>
    <hyperlink r:id="rId763" ref="AI782"/>
    <hyperlink r:id="rId764" ref="AI783"/>
    <hyperlink r:id="rId765" ref="AI784"/>
    <hyperlink r:id="rId766" ref="AI785"/>
    <hyperlink r:id="rId767" ref="AI786"/>
    <hyperlink r:id="rId768" ref="AI787"/>
    <hyperlink r:id="rId769" ref="AI788"/>
    <hyperlink r:id="rId770" ref="AI789"/>
    <hyperlink r:id="rId771" ref="AI790"/>
    <hyperlink r:id="rId772" ref="AI791"/>
    <hyperlink r:id="rId773" ref="AI792"/>
    <hyperlink r:id="rId774" ref="AI793"/>
    <hyperlink r:id="rId775" ref="AI794"/>
    <hyperlink r:id="rId776" ref="AI795"/>
    <hyperlink r:id="rId777" ref="AI796"/>
    <hyperlink r:id="rId778" ref="AI797"/>
    <hyperlink r:id="rId779" ref="AI798"/>
    <hyperlink r:id="rId780" ref="AI799"/>
    <hyperlink r:id="rId781" ref="AI800"/>
    <hyperlink r:id="rId782" ref="AI802"/>
    <hyperlink r:id="rId783" ref="AI803"/>
    <hyperlink r:id="rId784" ref="AI804"/>
    <hyperlink r:id="rId785" ref="AI805"/>
    <hyperlink r:id="rId786" ref="AI806"/>
    <hyperlink r:id="rId787" ref="AI807"/>
    <hyperlink r:id="rId788" ref="AI808"/>
    <hyperlink r:id="rId789" ref="AI809"/>
    <hyperlink r:id="rId790" ref="AI810"/>
    <hyperlink r:id="rId791" ref="AI811"/>
    <hyperlink r:id="rId792" ref="AI812"/>
    <hyperlink r:id="rId793" ref="AI813"/>
    <hyperlink r:id="rId794" ref="AI814"/>
    <hyperlink r:id="rId795" ref="AI815"/>
    <hyperlink r:id="rId796" ref="AI816"/>
    <hyperlink r:id="rId797" ref="AI817"/>
    <hyperlink r:id="rId798" ref="AI818"/>
    <hyperlink r:id="rId799" ref="AI819"/>
    <hyperlink r:id="rId800" ref="AI820"/>
    <hyperlink r:id="rId801" ref="AI821"/>
    <hyperlink r:id="rId802" ref="AI822"/>
    <hyperlink r:id="rId803" ref="AI823"/>
    <hyperlink r:id="rId804" ref="AI824"/>
    <hyperlink r:id="rId805" ref="AI825"/>
    <hyperlink r:id="rId806" ref="AI826"/>
    <hyperlink r:id="rId807" ref="AI827"/>
    <hyperlink r:id="rId808" ref="AI828"/>
    <hyperlink r:id="rId809" ref="AI829"/>
    <hyperlink r:id="rId810" ref="AI830"/>
    <hyperlink r:id="rId811" ref="AI831"/>
    <hyperlink r:id="rId812" ref="AI834"/>
    <hyperlink r:id="rId813" ref="AI836"/>
    <hyperlink r:id="rId814" ref="AI837"/>
    <hyperlink r:id="rId815" ref="AI838"/>
    <hyperlink r:id="rId816" ref="AI839"/>
    <hyperlink r:id="rId817" ref="AI840"/>
    <hyperlink r:id="rId818" ref="AI841"/>
    <hyperlink r:id="rId819" ref="AI842"/>
    <hyperlink r:id="rId820" ref="AI843"/>
    <hyperlink r:id="rId821" ref="AI844"/>
    <hyperlink r:id="rId822" ref="AI845"/>
    <hyperlink r:id="rId823" ref="AI846"/>
    <hyperlink r:id="rId824" ref="AI847"/>
    <hyperlink r:id="rId825" ref="AI848"/>
    <hyperlink r:id="rId826" ref="AI849"/>
    <hyperlink r:id="rId827" ref="AI850"/>
    <hyperlink r:id="rId828" ref="AI851"/>
    <hyperlink r:id="rId829" ref="AI852"/>
    <hyperlink r:id="rId830" ref="AI853"/>
    <hyperlink r:id="rId831" ref="AI854"/>
    <hyperlink r:id="rId832" ref="AI855"/>
    <hyperlink r:id="rId833" ref="AI856"/>
    <hyperlink r:id="rId834" ref="AI857"/>
    <hyperlink r:id="rId835" ref="AI858"/>
    <hyperlink r:id="rId836" ref="AI859"/>
    <hyperlink r:id="rId837" ref="AI860"/>
    <hyperlink r:id="rId838" ref="AI861"/>
    <hyperlink r:id="rId839" ref="AI862"/>
    <hyperlink r:id="rId840" ref="AI863"/>
    <hyperlink r:id="rId841" ref="AI864"/>
    <hyperlink r:id="rId842" ref="AI865"/>
    <hyperlink r:id="rId843" ref="AI866"/>
    <hyperlink r:id="rId844" ref="AI867"/>
    <hyperlink r:id="rId845" ref="AI868"/>
    <hyperlink r:id="rId846" ref="AI869"/>
    <hyperlink r:id="rId847" ref="AI870"/>
    <hyperlink r:id="rId848" ref="AI871"/>
    <hyperlink r:id="rId849" ref="AI872"/>
    <hyperlink r:id="rId850" ref="AI873"/>
    <hyperlink r:id="rId851" ref="AI874"/>
    <hyperlink r:id="rId852" ref="AI875"/>
    <hyperlink r:id="rId853" ref="AI876"/>
    <hyperlink r:id="rId854" ref="AI877"/>
    <hyperlink r:id="rId855" ref="AI878"/>
    <hyperlink r:id="rId856" ref="AI879"/>
    <hyperlink r:id="rId857" ref="AI880"/>
    <hyperlink r:id="rId858" ref="AI881"/>
    <hyperlink r:id="rId859" ref="AI882"/>
    <hyperlink r:id="rId860" ref="AI883"/>
    <hyperlink r:id="rId861" ref="AI884"/>
    <hyperlink r:id="rId862" ref="AI885"/>
    <hyperlink r:id="rId863" ref="AI886"/>
    <hyperlink r:id="rId864" ref="AI887"/>
    <hyperlink r:id="rId865" ref="AI888"/>
    <hyperlink r:id="rId866" ref="AI889"/>
    <hyperlink r:id="rId867" ref="AI890"/>
    <hyperlink r:id="rId868" ref="AI891"/>
    <hyperlink r:id="rId869" ref="AI892"/>
    <hyperlink r:id="rId870" ref="AI893"/>
    <hyperlink r:id="rId871" ref="AI894"/>
    <hyperlink r:id="rId872" ref="AI895"/>
    <hyperlink r:id="rId873" ref="AI896"/>
    <hyperlink r:id="rId874" ref="AI897"/>
    <hyperlink r:id="rId875" ref="AI898"/>
    <hyperlink r:id="rId876" ref="AI899"/>
    <hyperlink r:id="rId877" ref="AI900"/>
    <hyperlink r:id="rId878" ref="AI901"/>
    <hyperlink r:id="rId879" ref="AI902"/>
    <hyperlink r:id="rId880" ref="AI903"/>
    <hyperlink r:id="rId881" ref="AI904"/>
    <hyperlink r:id="rId882" ref="AI905"/>
    <hyperlink r:id="rId883" ref="AI906"/>
    <hyperlink r:id="rId884" ref="AI907"/>
    <hyperlink r:id="rId885" ref="AI908"/>
    <hyperlink r:id="rId886" ref="AI909"/>
    <hyperlink r:id="rId887" ref="AI910"/>
    <hyperlink r:id="rId888" ref="AI911"/>
    <hyperlink r:id="rId889" ref="AI912"/>
    <hyperlink r:id="rId890" ref="AI913"/>
    <hyperlink r:id="rId891" ref="AI914"/>
    <hyperlink r:id="rId892" ref="AI915"/>
    <hyperlink r:id="rId893" ref="AI916"/>
    <hyperlink r:id="rId894" ref="AI917"/>
    <hyperlink r:id="rId895" ref="AI918"/>
    <hyperlink r:id="rId896" ref="AI919"/>
    <hyperlink r:id="rId897" ref="AI920"/>
    <hyperlink r:id="rId898" ref="AI921"/>
    <hyperlink r:id="rId899" ref="AI922"/>
    <hyperlink r:id="rId900" ref="AI923"/>
    <hyperlink r:id="rId901" ref="AI924"/>
    <hyperlink r:id="rId902" ref="AI925"/>
    <hyperlink r:id="rId903" ref="AI926"/>
    <hyperlink r:id="rId904" ref="AI927"/>
    <hyperlink r:id="rId905" ref="AI928"/>
    <hyperlink r:id="rId906" ref="AI929"/>
    <hyperlink r:id="rId907" ref="AI930"/>
    <hyperlink r:id="rId908" ref="AI931"/>
    <hyperlink r:id="rId909" ref="AI932"/>
    <hyperlink r:id="rId910" ref="AI933"/>
    <hyperlink r:id="rId911" ref="AI934"/>
    <hyperlink r:id="rId912" ref="AI935"/>
    <hyperlink r:id="rId913" ref="AI936"/>
    <hyperlink r:id="rId914" ref="AI937"/>
    <hyperlink r:id="rId915" ref="AI938"/>
    <hyperlink r:id="rId916" ref="AI939"/>
    <hyperlink r:id="rId917" ref="AI940"/>
    <hyperlink r:id="rId918" ref="AI941"/>
    <hyperlink r:id="rId919" ref="AI942"/>
    <hyperlink r:id="rId920" ref="AI943"/>
    <hyperlink r:id="rId921" ref="AI944"/>
    <hyperlink r:id="rId922" ref="AI945"/>
    <hyperlink r:id="rId923" ref="AI947"/>
    <hyperlink r:id="rId924" ref="AI949"/>
    <hyperlink r:id="rId925" ref="AI950"/>
    <hyperlink r:id="rId926" ref="AI951"/>
    <hyperlink r:id="rId927" ref="AI952"/>
    <hyperlink r:id="rId928" ref="AI953"/>
    <hyperlink r:id="rId929" ref="AI954"/>
    <hyperlink r:id="rId930" ref="AI955"/>
    <hyperlink r:id="rId931" ref="AI956"/>
    <hyperlink r:id="rId932" ref="AI957"/>
    <hyperlink r:id="rId933" ref="AI958"/>
    <hyperlink r:id="rId934" ref="AI959"/>
    <hyperlink r:id="rId935" ref="AI960"/>
    <hyperlink r:id="rId936" ref="AI961"/>
    <hyperlink r:id="rId937" ref="AI962"/>
    <hyperlink r:id="rId938" ref="AI963"/>
    <hyperlink r:id="rId939" ref="AI964"/>
    <hyperlink r:id="rId940" ref="AI965"/>
    <hyperlink r:id="rId941" ref="AI966"/>
    <hyperlink r:id="rId942" ref="AI967"/>
    <hyperlink r:id="rId943" ref="AI968"/>
    <hyperlink r:id="rId944" ref="AI969"/>
    <hyperlink r:id="rId945" ref="AI970"/>
    <hyperlink r:id="rId946" ref="AI971"/>
    <hyperlink r:id="rId947" ref="AI972"/>
    <hyperlink r:id="rId948" ref="AI973"/>
    <hyperlink r:id="rId949" ref="AI974"/>
    <hyperlink r:id="rId950" ref="AI975"/>
    <hyperlink r:id="rId951" ref="AI976"/>
    <hyperlink r:id="rId952" ref="AI977"/>
    <hyperlink r:id="rId953" ref="AI978"/>
    <hyperlink r:id="rId954" ref="AI979"/>
    <hyperlink r:id="rId955" ref="AI980"/>
    <hyperlink r:id="rId956" ref="AI981"/>
    <hyperlink r:id="rId957" ref="AI982"/>
    <hyperlink r:id="rId958" ref="AI983"/>
    <hyperlink r:id="rId959" ref="AI984"/>
    <hyperlink r:id="rId960" ref="AI985"/>
    <hyperlink r:id="rId961" ref="AI986"/>
    <hyperlink r:id="rId962" ref="AI987"/>
    <hyperlink r:id="rId963" ref="AI988"/>
    <hyperlink r:id="rId964" ref="AI989"/>
    <hyperlink r:id="rId965" ref="AI990"/>
    <hyperlink r:id="rId966" ref="AI991"/>
    <hyperlink r:id="rId967" ref="AI992"/>
    <hyperlink r:id="rId968" ref="AI993"/>
    <hyperlink r:id="rId969" ref="AI994"/>
    <hyperlink r:id="rId970" ref="AI995"/>
    <hyperlink r:id="rId971" ref="AI996"/>
    <hyperlink r:id="rId972" ref="X997"/>
    <hyperlink r:id="rId973" ref="Y997"/>
    <hyperlink r:id="rId974" ref="AI997"/>
    <hyperlink r:id="rId975" ref="AI998"/>
    <hyperlink r:id="rId976" ref="AI999"/>
    <hyperlink r:id="rId977" ref="AI1000"/>
    <hyperlink r:id="rId978" ref="AI1001"/>
    <hyperlink r:id="rId979" ref="AI1002"/>
    <hyperlink r:id="rId980" ref="AI1003"/>
    <hyperlink r:id="rId981" ref="AI1004"/>
    <hyperlink r:id="rId982" ref="AI1005"/>
    <hyperlink r:id="rId983" ref="AI1006"/>
    <hyperlink r:id="rId984" ref="AI1007"/>
    <hyperlink r:id="rId985" ref="AI1008"/>
    <hyperlink r:id="rId986" ref="AI1009"/>
    <hyperlink r:id="rId987" ref="AI1010"/>
    <hyperlink r:id="rId988" ref="AI1011"/>
    <hyperlink r:id="rId989" ref="AI1012"/>
    <hyperlink r:id="rId990" ref="AI1013"/>
    <hyperlink r:id="rId991" ref="AI1014"/>
    <hyperlink r:id="rId992" ref="AI1015"/>
    <hyperlink r:id="rId993" ref="AI1016"/>
    <hyperlink r:id="rId994" ref="AI1017"/>
    <hyperlink r:id="rId995" ref="AI1018"/>
    <hyperlink r:id="rId996" ref="AI1019"/>
    <hyperlink r:id="rId997" ref="AI1020"/>
    <hyperlink r:id="rId998" ref="AI1021"/>
    <hyperlink r:id="rId999" ref="AI1022"/>
    <hyperlink r:id="rId1000" ref="AI1023"/>
    <hyperlink r:id="rId1001" ref="AI1024"/>
    <hyperlink r:id="rId1002" ref="AI1025"/>
    <hyperlink r:id="rId1003" ref="AI1026"/>
    <hyperlink r:id="rId1004" ref="AI1027"/>
    <hyperlink r:id="rId1005" ref="AI1028"/>
    <hyperlink r:id="rId1006" ref="AI1029"/>
    <hyperlink r:id="rId1007" ref="AI1030"/>
    <hyperlink r:id="rId1008" ref="AI1031"/>
    <hyperlink r:id="rId1009" ref="AI1032"/>
    <hyperlink r:id="rId1010" ref="AI1033"/>
    <hyperlink r:id="rId1011" ref="AI1034"/>
    <hyperlink r:id="rId1012" ref="AI1035"/>
    <hyperlink r:id="rId1013" ref="AI1036"/>
    <hyperlink r:id="rId1014" ref="AI1037"/>
    <hyperlink r:id="rId1015" ref="AI1038"/>
    <hyperlink r:id="rId1016" ref="AI1039"/>
    <hyperlink r:id="rId1017" ref="AI1040"/>
    <hyperlink r:id="rId1018" ref="AI1041"/>
    <hyperlink r:id="rId1019" ref="AI1042"/>
    <hyperlink r:id="rId1020" ref="AI1043"/>
    <hyperlink r:id="rId1021" ref="AI1044"/>
    <hyperlink r:id="rId1022" ref="AI1045"/>
    <hyperlink r:id="rId1023" ref="AI1046"/>
    <hyperlink r:id="rId1024" ref="AI1047"/>
    <hyperlink r:id="rId1025" ref="AI1048"/>
    <hyperlink r:id="rId1026" ref="AI1049"/>
    <hyperlink r:id="rId1027" ref="AI1050"/>
    <hyperlink r:id="rId1028" ref="AI1051"/>
    <hyperlink r:id="rId1029" ref="AI1052"/>
    <hyperlink r:id="rId1030" ref="AI1053"/>
    <hyperlink r:id="rId1031" ref="AI1054"/>
    <hyperlink r:id="rId1032" ref="AI1055"/>
    <hyperlink r:id="rId1033" ref="AI1056"/>
    <hyperlink r:id="rId1034" ref="AI1057"/>
    <hyperlink r:id="rId1035" ref="AI1058"/>
    <hyperlink r:id="rId1036" ref="AI1059"/>
    <hyperlink r:id="rId1037" ref="AI1060"/>
    <hyperlink r:id="rId1038" ref="AI1061"/>
    <hyperlink r:id="rId1039" ref="AI1062"/>
    <hyperlink r:id="rId1040" ref="AI1063"/>
    <hyperlink r:id="rId1041" ref="AI1064"/>
    <hyperlink r:id="rId1042" ref="AI1065"/>
    <hyperlink r:id="rId1043" ref="AI1066"/>
    <hyperlink r:id="rId1044" ref="AI1067"/>
    <hyperlink r:id="rId1045" ref="AI1068"/>
    <hyperlink r:id="rId1046" ref="AI1069"/>
    <hyperlink r:id="rId1047" ref="AI1070"/>
    <hyperlink r:id="rId1048" ref="AI1071"/>
    <hyperlink r:id="rId1049" ref="AI1073"/>
    <hyperlink r:id="rId1050" ref="AI1074"/>
    <hyperlink r:id="rId1051" ref="AI1075"/>
    <hyperlink r:id="rId1052" ref="AI1076"/>
    <hyperlink r:id="rId1053" ref="AI1077"/>
    <hyperlink r:id="rId1054" ref="AI1078"/>
    <hyperlink r:id="rId1055" ref="AI1079"/>
    <hyperlink r:id="rId1056" ref="AI1080"/>
    <hyperlink r:id="rId1057" ref="AI1081"/>
    <hyperlink r:id="rId1058" ref="AI1082"/>
    <hyperlink r:id="rId1059" ref="AI1083"/>
    <hyperlink r:id="rId1060" ref="AI1084"/>
    <hyperlink r:id="rId1061" ref="AI1085"/>
    <hyperlink r:id="rId1062" ref="AI1086"/>
    <hyperlink r:id="rId1063" ref="AI1087"/>
    <hyperlink r:id="rId1064" ref="AI1088"/>
    <hyperlink r:id="rId1065" ref="AI1089"/>
    <hyperlink r:id="rId1066" ref="AI1090"/>
    <hyperlink r:id="rId1067" ref="AI1091"/>
    <hyperlink r:id="rId1068" ref="AI1092"/>
    <hyperlink r:id="rId1069" ref="AI1093"/>
    <hyperlink r:id="rId1070" ref="X1094"/>
    <hyperlink r:id="rId1071" ref="Y1094"/>
    <hyperlink r:id="rId1072" ref="AI1094"/>
    <hyperlink r:id="rId1073" ref="X1095"/>
    <hyperlink r:id="rId1074" ref="Y1095"/>
    <hyperlink r:id="rId1075" ref="AI1095"/>
    <hyperlink r:id="rId1076" ref="X1096"/>
    <hyperlink r:id="rId1077" ref="Y1096"/>
    <hyperlink r:id="rId1078" ref="AI1096"/>
    <hyperlink r:id="rId1079" ref="X1097"/>
    <hyperlink r:id="rId1080" ref="Y1097"/>
    <hyperlink r:id="rId1081" ref="AI1097"/>
    <hyperlink r:id="rId1082" ref="X1098"/>
    <hyperlink r:id="rId1083" ref="Y1098"/>
    <hyperlink r:id="rId1084" ref="AI1098"/>
    <hyperlink r:id="rId1085" ref="X1099"/>
    <hyperlink r:id="rId1086" ref="Y1099"/>
    <hyperlink r:id="rId1087" ref="AI1099"/>
    <hyperlink r:id="rId1088" ref="X1100"/>
    <hyperlink r:id="rId1089" ref="Y1100"/>
    <hyperlink r:id="rId1090" ref="AI1100"/>
    <hyperlink r:id="rId1091" ref="X1102"/>
    <hyperlink r:id="rId1092" ref="Y1102"/>
    <hyperlink r:id="rId1093" ref="AI1102"/>
    <hyperlink r:id="rId1094" ref="AI1103"/>
    <hyperlink r:id="rId1095" ref="X1104"/>
    <hyperlink r:id="rId1096" ref="Y1104"/>
    <hyperlink r:id="rId1097" ref="AI1104"/>
    <hyperlink r:id="rId1098" ref="X1105"/>
    <hyperlink r:id="rId1099" ref="Y1105"/>
    <hyperlink r:id="rId1100" ref="AI1105"/>
    <hyperlink r:id="rId1101" ref="X1106"/>
    <hyperlink r:id="rId1102" ref="Y1106"/>
    <hyperlink r:id="rId1103" ref="AI1106"/>
    <hyperlink r:id="rId1104" ref="X1107"/>
    <hyperlink r:id="rId1105" ref="Y1107"/>
    <hyperlink r:id="rId1106" ref="AI1107"/>
    <hyperlink r:id="rId1107" ref="X1108"/>
    <hyperlink r:id="rId1108" ref="Y1108"/>
    <hyperlink r:id="rId1109" ref="AI1108"/>
    <hyperlink r:id="rId1110" ref="X1109"/>
    <hyperlink r:id="rId1111" ref="Y1109"/>
    <hyperlink r:id="rId1112" ref="AI1109"/>
    <hyperlink r:id="rId1113" ref="AI1110"/>
    <hyperlink r:id="rId1114" ref="AI1111"/>
    <hyperlink r:id="rId1115" ref="AI1113"/>
    <hyperlink r:id="rId1116" ref="X1114"/>
    <hyperlink r:id="rId1117" ref="Y1114"/>
    <hyperlink r:id="rId1118" ref="AI1114"/>
    <hyperlink r:id="rId1119" ref="X1115"/>
    <hyperlink r:id="rId1120" ref="Y1115"/>
    <hyperlink r:id="rId1121" ref="AI1115"/>
    <hyperlink r:id="rId1122" ref="AI1116"/>
    <hyperlink r:id="rId1123" ref="AI1117"/>
    <hyperlink r:id="rId1124" ref="X1118"/>
    <hyperlink r:id="rId1125" ref="Y1118"/>
    <hyperlink r:id="rId1126" ref="AI1118"/>
    <hyperlink r:id="rId1127" ref="X1119"/>
    <hyperlink r:id="rId1128" ref="Y1119"/>
    <hyperlink r:id="rId1129" ref="AI1119"/>
    <hyperlink r:id="rId1130" ref="X1120"/>
    <hyperlink r:id="rId1131" ref="Y1120"/>
    <hyperlink r:id="rId1132" ref="AI1120"/>
    <hyperlink r:id="rId1133" ref="X1121"/>
    <hyperlink r:id="rId1134" ref="Y1121"/>
    <hyperlink r:id="rId1135" ref="AI1121"/>
    <hyperlink r:id="rId1136" ref="AI1122"/>
    <hyperlink r:id="rId1137" ref="AI1123"/>
    <hyperlink r:id="rId1138" ref="X1124"/>
    <hyperlink r:id="rId1139" ref="Y1124"/>
    <hyperlink r:id="rId1140" ref="AI1124"/>
    <hyperlink r:id="rId1141" ref="X1125"/>
    <hyperlink r:id="rId1142" ref="Y1125"/>
    <hyperlink r:id="rId1143" ref="AI1125"/>
    <hyperlink r:id="rId1144" ref="X1126"/>
    <hyperlink r:id="rId1145" ref="Y1126"/>
    <hyperlink r:id="rId1146" ref="AI1126"/>
    <hyperlink r:id="rId1147" ref="AI1127"/>
    <hyperlink r:id="rId1148" ref="X1128"/>
    <hyperlink r:id="rId1149" ref="Y1128"/>
    <hyperlink r:id="rId1150" ref="AI1128"/>
    <hyperlink r:id="rId1151" ref="AI1129"/>
    <hyperlink r:id="rId1152" ref="X1130"/>
    <hyperlink r:id="rId1153" ref="Y1130"/>
    <hyperlink r:id="rId1154" ref="AI1130"/>
    <hyperlink r:id="rId1155" ref="X1131"/>
    <hyperlink r:id="rId1156" ref="Y1131"/>
    <hyperlink r:id="rId1157" ref="AI1131"/>
    <hyperlink r:id="rId1158" ref="AI1132"/>
    <hyperlink r:id="rId1159" ref="AI1134"/>
    <hyperlink r:id="rId1160" ref="X1135"/>
    <hyperlink r:id="rId1161" ref="Y1135"/>
    <hyperlink r:id="rId1162" ref="AI1135"/>
    <hyperlink r:id="rId1163" ref="X1136"/>
    <hyperlink r:id="rId1164" ref="Y1136"/>
    <hyperlink r:id="rId1165" ref="AI1136"/>
    <hyperlink r:id="rId1166" ref="X1137"/>
    <hyperlink r:id="rId1167" ref="Y1137"/>
    <hyperlink r:id="rId1168" ref="AI1137"/>
    <hyperlink r:id="rId1169" ref="X1138"/>
    <hyperlink r:id="rId1170" ref="Y1138"/>
    <hyperlink r:id="rId1171" ref="AI1138"/>
    <hyperlink r:id="rId1172" ref="X1139"/>
    <hyperlink r:id="rId1173" ref="Y1139"/>
    <hyperlink r:id="rId1174" ref="AI1139"/>
    <hyperlink r:id="rId1175" ref="X1140"/>
    <hyperlink r:id="rId1176" ref="Y1140"/>
    <hyperlink r:id="rId1177" ref="AI1140"/>
    <hyperlink r:id="rId1178" ref="X1141"/>
    <hyperlink r:id="rId1179" ref="Y1141"/>
    <hyperlink r:id="rId1180" ref="AI1141"/>
    <hyperlink r:id="rId1181" ref="X1142"/>
    <hyperlink r:id="rId1182" ref="Y1142"/>
    <hyperlink r:id="rId1183" ref="AI1142"/>
    <hyperlink r:id="rId1184" ref="X1143"/>
    <hyperlink r:id="rId1185" ref="Y1143"/>
    <hyperlink r:id="rId1186" ref="AI1143"/>
    <hyperlink r:id="rId1187" ref="X1144"/>
    <hyperlink r:id="rId1188" ref="Y1144"/>
    <hyperlink r:id="rId1189" ref="AI1144"/>
    <hyperlink r:id="rId1190" ref="X1145"/>
    <hyperlink r:id="rId1191" ref="Y1145"/>
    <hyperlink r:id="rId1192" ref="AI1145"/>
    <hyperlink r:id="rId1193" ref="AI1146"/>
    <hyperlink r:id="rId1194" ref="X1147"/>
    <hyperlink r:id="rId1195" ref="Y1147"/>
    <hyperlink r:id="rId1196" ref="AI1147"/>
    <hyperlink r:id="rId1197" ref="X1148"/>
    <hyperlink r:id="rId1198" ref="Y1148"/>
    <hyperlink r:id="rId1199" ref="AI1148"/>
    <hyperlink r:id="rId1200" ref="X1149"/>
    <hyperlink r:id="rId1201" ref="Y1149"/>
    <hyperlink r:id="rId1202" ref="AI1149"/>
    <hyperlink r:id="rId1203" ref="X1150"/>
    <hyperlink r:id="rId1204" ref="Y1150"/>
    <hyperlink r:id="rId1205" ref="AI1150"/>
    <hyperlink r:id="rId1206" ref="AI1151"/>
    <hyperlink r:id="rId1207" ref="X1152"/>
    <hyperlink r:id="rId1208" ref="Y1152"/>
    <hyperlink r:id="rId1209" ref="AI1152"/>
    <hyperlink r:id="rId1210" ref="AI1153"/>
    <hyperlink r:id="rId1211" ref="X1154"/>
    <hyperlink r:id="rId1212" ref="Y1154"/>
    <hyperlink r:id="rId1213" ref="AI1154"/>
    <hyperlink r:id="rId1214" ref="AI1155"/>
    <hyperlink r:id="rId1215" ref="X1156"/>
    <hyperlink r:id="rId1216" ref="Y1156"/>
    <hyperlink r:id="rId1217" ref="AI1156"/>
    <hyperlink r:id="rId1218" ref="AI1157"/>
    <hyperlink r:id="rId1219" ref="AI1158"/>
    <hyperlink r:id="rId1220" ref="X1159"/>
    <hyperlink r:id="rId1221" ref="Y1159"/>
    <hyperlink r:id="rId1222" ref="AI1159"/>
    <hyperlink r:id="rId1223" ref="AI1162"/>
    <hyperlink r:id="rId1224" ref="X1163"/>
    <hyperlink r:id="rId1225" ref="Y1163"/>
    <hyperlink r:id="rId1226" ref="AI1163"/>
    <hyperlink r:id="rId1227" ref="X1164"/>
    <hyperlink r:id="rId1228" ref="Y1164"/>
    <hyperlink r:id="rId1229" ref="AI1164"/>
    <hyperlink r:id="rId1230" ref="X1165"/>
    <hyperlink r:id="rId1231" ref="Y1165"/>
    <hyperlink r:id="rId1232" ref="AI1165"/>
    <hyperlink r:id="rId1233" ref="X1166"/>
    <hyperlink r:id="rId1234" ref="Y1166"/>
    <hyperlink r:id="rId1235" ref="AI1166"/>
    <hyperlink r:id="rId1236" ref="AI1167"/>
    <hyperlink r:id="rId1237" ref="X1168"/>
    <hyperlink r:id="rId1238" ref="Y1168"/>
    <hyperlink r:id="rId1239" ref="AI1168"/>
    <hyperlink r:id="rId1240" ref="X1169"/>
    <hyperlink r:id="rId1241" ref="Y1169"/>
    <hyperlink r:id="rId1242" ref="AI1169"/>
    <hyperlink r:id="rId1243" ref="X1170"/>
    <hyperlink r:id="rId1244" ref="Y1170"/>
    <hyperlink r:id="rId1245" ref="AI1170"/>
    <hyperlink r:id="rId1246" ref="X1171"/>
    <hyperlink r:id="rId1247" ref="Y1171"/>
    <hyperlink r:id="rId1248" ref="AI1171"/>
    <hyperlink r:id="rId1249" ref="AI1172"/>
    <hyperlink r:id="rId1250" ref="X1173"/>
    <hyperlink r:id="rId1251" ref="Y1173"/>
    <hyperlink r:id="rId1252" ref="AI1173"/>
    <hyperlink r:id="rId1253" ref="X1174"/>
    <hyperlink r:id="rId1254" ref="Y1174"/>
    <hyperlink r:id="rId1255" ref="AI1174"/>
    <hyperlink r:id="rId1256" ref="X1175"/>
    <hyperlink r:id="rId1257" ref="Y1175"/>
    <hyperlink r:id="rId1258" ref="AI1175"/>
    <hyperlink r:id="rId1259" ref="X1177"/>
    <hyperlink r:id="rId1260" ref="Y1177"/>
    <hyperlink r:id="rId1261" ref="AI1177"/>
    <hyperlink r:id="rId1262" ref="AI1178"/>
    <hyperlink r:id="rId1263" ref="X1179"/>
    <hyperlink r:id="rId1264" ref="Y1179"/>
    <hyperlink r:id="rId1265" ref="AI1179"/>
    <hyperlink r:id="rId1266" ref="X1181"/>
    <hyperlink r:id="rId1267" ref="Y1181"/>
    <hyperlink r:id="rId1268" ref="AI1181"/>
    <hyperlink r:id="rId1269" ref="X1182"/>
    <hyperlink r:id="rId1270" ref="Y1182"/>
    <hyperlink r:id="rId1271" ref="AI1182"/>
    <hyperlink r:id="rId1272" ref="X1183"/>
    <hyperlink r:id="rId1273" ref="Y1183"/>
    <hyperlink r:id="rId1274" ref="AI1183"/>
    <hyperlink r:id="rId1275" ref="X1184"/>
    <hyperlink r:id="rId1276" ref="Y1184"/>
    <hyperlink r:id="rId1277" ref="AI1184"/>
    <hyperlink r:id="rId1278" ref="X1185"/>
    <hyperlink r:id="rId1279" ref="Y1185"/>
    <hyperlink r:id="rId1280" ref="AI1185"/>
    <hyperlink r:id="rId1281" ref="X1186"/>
    <hyperlink r:id="rId1282" ref="Y1186"/>
    <hyperlink r:id="rId1283" ref="AI1186"/>
    <hyperlink r:id="rId1284" ref="X1187"/>
    <hyperlink r:id="rId1285" ref="Y1187"/>
    <hyperlink r:id="rId1286" ref="AI1187"/>
    <hyperlink r:id="rId1287" ref="AI1188"/>
    <hyperlink r:id="rId1288" ref="AI1189"/>
    <hyperlink r:id="rId1289" ref="AI1190"/>
    <hyperlink r:id="rId1290" ref="X1192"/>
    <hyperlink r:id="rId1291" ref="Y1192"/>
    <hyperlink r:id="rId1292" ref="AI1192"/>
    <hyperlink r:id="rId1293" ref="AI1193"/>
    <hyperlink r:id="rId1294" ref="X1194"/>
    <hyperlink r:id="rId1295" ref="Y1194"/>
    <hyperlink r:id="rId1296" ref="AI1194"/>
    <hyperlink r:id="rId1297" ref="X1195"/>
    <hyperlink r:id="rId1298" ref="Y1195"/>
    <hyperlink r:id="rId1299" ref="AI1195"/>
    <hyperlink r:id="rId1300" ref="X1196"/>
    <hyperlink r:id="rId1301" ref="Y1196"/>
    <hyperlink r:id="rId1302" ref="AI1196"/>
    <hyperlink r:id="rId1303" ref="AI1197"/>
    <hyperlink r:id="rId1304" ref="X1198"/>
    <hyperlink r:id="rId1305" ref="Y1198"/>
    <hyperlink r:id="rId1306" ref="AI1198"/>
    <hyperlink r:id="rId1307" ref="X1200"/>
    <hyperlink r:id="rId1308" ref="Y1200"/>
    <hyperlink r:id="rId1309" ref="AI1200"/>
    <hyperlink r:id="rId1310" ref="X1201"/>
    <hyperlink r:id="rId1311" ref="Y1201"/>
    <hyperlink r:id="rId1312" ref="AI1201"/>
    <hyperlink r:id="rId1313" ref="X1202"/>
    <hyperlink r:id="rId1314" ref="Y1202"/>
    <hyperlink r:id="rId1315" ref="AI1202"/>
    <hyperlink r:id="rId1316" ref="X1203"/>
    <hyperlink r:id="rId1317" ref="Y1203"/>
    <hyperlink r:id="rId1318" ref="AI1203"/>
    <hyperlink r:id="rId1319" ref="X1204"/>
    <hyperlink r:id="rId1320" ref="Y1204"/>
    <hyperlink r:id="rId1321" ref="AI1204"/>
    <hyperlink r:id="rId1322" ref="X1205"/>
    <hyperlink r:id="rId1323" ref="Y1205"/>
    <hyperlink r:id="rId1324" ref="AI1205"/>
    <hyperlink r:id="rId1325" ref="X1207"/>
    <hyperlink r:id="rId1326" ref="Y1207"/>
    <hyperlink r:id="rId1327" ref="AI1207"/>
    <hyperlink r:id="rId1328" ref="X1208"/>
    <hyperlink r:id="rId1329" ref="Y1208"/>
    <hyperlink r:id="rId1330" ref="AI1208"/>
    <hyperlink r:id="rId1331" ref="X1209"/>
    <hyperlink r:id="rId1332" ref="Y1209"/>
    <hyperlink r:id="rId1333" ref="AI1209"/>
    <hyperlink r:id="rId1334" ref="AI1210"/>
    <hyperlink r:id="rId1335" ref="AI1211"/>
    <hyperlink r:id="rId1336" ref="AI1212"/>
    <hyperlink r:id="rId1337" ref="AI1213"/>
    <hyperlink r:id="rId1338" ref="AI1214"/>
    <hyperlink r:id="rId1339" ref="AI1215"/>
    <hyperlink r:id="rId1340" ref="X1216"/>
    <hyperlink r:id="rId1341" ref="Y1216"/>
    <hyperlink r:id="rId1342" ref="AI1216"/>
    <hyperlink r:id="rId1343" ref="X1217"/>
    <hyperlink r:id="rId1344" ref="Y1217"/>
    <hyperlink r:id="rId1345" ref="AI1217"/>
    <hyperlink r:id="rId1346" ref="X1218"/>
    <hyperlink r:id="rId1347" ref="Y1218"/>
    <hyperlink r:id="rId1348" ref="AI1218"/>
    <hyperlink r:id="rId1349" ref="X1219"/>
    <hyperlink r:id="rId1350" ref="Y1219"/>
    <hyperlink r:id="rId1351" ref="AI1219"/>
    <hyperlink r:id="rId1352" ref="AI1220"/>
    <hyperlink r:id="rId1353" ref="X1221"/>
    <hyperlink r:id="rId1354" ref="Y1221"/>
    <hyperlink r:id="rId1355" ref="AI1221"/>
    <hyperlink r:id="rId1356" ref="X1222"/>
    <hyperlink r:id="rId1357" ref="Y1222"/>
    <hyperlink r:id="rId1358" ref="AI1222"/>
    <hyperlink r:id="rId1359" ref="X1223"/>
    <hyperlink r:id="rId1360" ref="Y1223"/>
    <hyperlink r:id="rId1361" ref="AI1223"/>
    <hyperlink r:id="rId1362" ref="AI1224"/>
    <hyperlink r:id="rId1363" ref="X1226"/>
    <hyperlink r:id="rId1364" ref="Y1226"/>
    <hyperlink r:id="rId1365" ref="AI1226"/>
    <hyperlink r:id="rId1366" ref="X1227"/>
    <hyperlink r:id="rId1367" ref="Y1227"/>
    <hyperlink r:id="rId1368" ref="AI1227"/>
    <hyperlink r:id="rId1369" ref="X1228"/>
    <hyperlink r:id="rId1370" ref="Y1228"/>
    <hyperlink r:id="rId1371" ref="AI1228"/>
    <hyperlink r:id="rId1372" ref="X1229"/>
    <hyperlink r:id="rId1373" ref="Y1229"/>
    <hyperlink r:id="rId1374" ref="AI1229"/>
    <hyperlink r:id="rId1375" ref="X1230"/>
    <hyperlink r:id="rId1376" ref="Y1230"/>
    <hyperlink r:id="rId1377" ref="AI1230"/>
    <hyperlink r:id="rId1378" ref="AI1231"/>
    <hyperlink r:id="rId1379" ref="AI1232"/>
    <hyperlink r:id="rId1380" ref="X1233"/>
    <hyperlink r:id="rId1381" ref="Y1233"/>
    <hyperlink r:id="rId1382" ref="AI1233"/>
    <hyperlink r:id="rId1383" ref="AI1234"/>
    <hyperlink r:id="rId1384" ref="X1235"/>
    <hyperlink r:id="rId1385" ref="Y1235"/>
    <hyperlink r:id="rId1386" ref="AI1235"/>
    <hyperlink r:id="rId1387" ref="X1236"/>
    <hyperlink r:id="rId1388" ref="Y1236"/>
    <hyperlink r:id="rId1389" ref="AI1236"/>
    <hyperlink r:id="rId1390" ref="X1237"/>
    <hyperlink r:id="rId1391" ref="Y1237"/>
    <hyperlink r:id="rId1392" ref="AI1237"/>
    <hyperlink r:id="rId1393" ref="X1238"/>
    <hyperlink r:id="rId1394" ref="Y1238"/>
    <hyperlink r:id="rId1395" ref="AI1238"/>
    <hyperlink r:id="rId1396" ref="X1239"/>
    <hyperlink r:id="rId1397" ref="Y1239"/>
    <hyperlink r:id="rId1398" ref="AI1239"/>
    <hyperlink r:id="rId1399" ref="X1240"/>
    <hyperlink r:id="rId1400" ref="Y1240"/>
    <hyperlink r:id="rId1401" ref="AI1240"/>
    <hyperlink r:id="rId1402" ref="AI1241"/>
    <hyperlink r:id="rId1403" ref="X1242"/>
    <hyperlink r:id="rId1404" ref="Y1242"/>
    <hyperlink r:id="rId1405" ref="AI1242"/>
    <hyperlink r:id="rId1406" ref="X1243"/>
    <hyperlink r:id="rId1407" ref="Y1243"/>
    <hyperlink r:id="rId1408" ref="AI1243"/>
    <hyperlink r:id="rId1409" ref="X1244"/>
    <hyperlink r:id="rId1410" ref="Y1244"/>
    <hyperlink r:id="rId1411" ref="AI1244"/>
    <hyperlink r:id="rId1412" ref="AI1245"/>
    <hyperlink r:id="rId1413" ref="X1246"/>
    <hyperlink r:id="rId1414" ref="Y1246"/>
    <hyperlink r:id="rId1415" ref="AI1246"/>
    <hyperlink r:id="rId1416" ref="X1247"/>
    <hyperlink r:id="rId1417" ref="Y1247"/>
    <hyperlink r:id="rId1418" ref="AI1247"/>
    <hyperlink r:id="rId1419" ref="X1248"/>
    <hyperlink r:id="rId1420" ref="Y1248"/>
    <hyperlink r:id="rId1421" ref="AI1248"/>
    <hyperlink r:id="rId1422" ref="AI1249"/>
    <hyperlink r:id="rId1423" ref="AI1250"/>
    <hyperlink r:id="rId1424" ref="AI1251"/>
    <hyperlink r:id="rId1425" ref="AI1252"/>
    <hyperlink r:id="rId1426" ref="AI1253"/>
    <hyperlink r:id="rId1427" ref="AI1254"/>
    <hyperlink r:id="rId1428" ref="AI1255"/>
    <hyperlink r:id="rId1429" ref="AI1257"/>
    <hyperlink r:id="rId1430" ref="AI1258"/>
    <hyperlink r:id="rId1431" ref="AI1259"/>
    <hyperlink r:id="rId1432" ref="AI1260"/>
    <hyperlink r:id="rId1433" ref="AI1262"/>
    <hyperlink r:id="rId1434" ref="AI1263"/>
    <hyperlink r:id="rId1435" ref="AI1264"/>
    <hyperlink r:id="rId1436" ref="AI1265"/>
    <hyperlink r:id="rId1437" ref="AI1266"/>
    <hyperlink r:id="rId1438" ref="AI1267"/>
    <hyperlink r:id="rId1439" ref="AI1268"/>
    <hyperlink r:id="rId1440" ref="AI1269"/>
    <hyperlink r:id="rId1441" ref="AI1270"/>
    <hyperlink r:id="rId1442" ref="AI1271"/>
    <hyperlink r:id="rId1443" ref="AI1272"/>
    <hyperlink r:id="rId1444" ref="AI1273"/>
    <hyperlink r:id="rId1445" ref="AI1274"/>
    <hyperlink r:id="rId1446" ref="AI1275"/>
    <hyperlink r:id="rId1447" ref="AI1276"/>
    <hyperlink r:id="rId1448" ref="AI1277"/>
    <hyperlink r:id="rId1449" ref="AI1278"/>
    <hyperlink r:id="rId1450" ref="AI1279"/>
    <hyperlink r:id="rId1451" ref="AI1280"/>
    <hyperlink r:id="rId1452" ref="AI1281"/>
    <hyperlink r:id="rId1453" ref="AI1282"/>
    <hyperlink r:id="rId1454" ref="AI1283"/>
    <hyperlink r:id="rId1455" ref="AI1284"/>
    <hyperlink r:id="rId1456" ref="AI1285"/>
    <hyperlink r:id="rId1457" ref="AI1286"/>
    <hyperlink r:id="rId1458" ref="AI1287"/>
    <hyperlink r:id="rId1459" ref="AI1288"/>
    <hyperlink r:id="rId1460" ref="AI1289"/>
    <hyperlink r:id="rId1461" ref="AI1290"/>
    <hyperlink r:id="rId1462" ref="AI1291"/>
    <hyperlink r:id="rId1463" ref="AI1292"/>
    <hyperlink r:id="rId1464" ref="AI1293"/>
    <hyperlink r:id="rId1465" ref="AI1294"/>
    <hyperlink r:id="rId1466" ref="AI1295"/>
    <hyperlink r:id="rId1467" ref="AI1296"/>
    <hyperlink r:id="rId1468" ref="AI1297"/>
    <hyperlink r:id="rId1469" ref="AI1298"/>
    <hyperlink r:id="rId1470" ref="AI1299"/>
    <hyperlink r:id="rId1471" ref="AI1300"/>
    <hyperlink r:id="rId1472" ref="AI1301"/>
    <hyperlink r:id="rId1473" ref="AI1302"/>
    <hyperlink r:id="rId1474" ref="AI1303"/>
    <hyperlink r:id="rId1475" ref="AI1304"/>
    <hyperlink r:id="rId1476" ref="AI1305"/>
    <hyperlink r:id="rId1477" ref="AI1307"/>
    <hyperlink r:id="rId1478" ref="AI1308"/>
    <hyperlink r:id="rId1479" ref="AI1309"/>
    <hyperlink r:id="rId1480" ref="AI1311"/>
    <hyperlink r:id="rId1481" ref="AI1312"/>
    <hyperlink r:id="rId1482" ref="AI1313"/>
    <hyperlink r:id="rId1483" ref="AI1314"/>
    <hyperlink r:id="rId1484" ref="AI1315"/>
    <hyperlink r:id="rId1485" ref="AI1316"/>
    <hyperlink r:id="rId1486" ref="AI1317"/>
    <hyperlink r:id="rId1487" ref="AI1318"/>
    <hyperlink r:id="rId1488" ref="AI1319"/>
    <hyperlink r:id="rId1489" ref="AI1320"/>
    <hyperlink r:id="rId1490" ref="AI1321"/>
    <hyperlink r:id="rId1491" ref="AI1322"/>
    <hyperlink r:id="rId1492" ref="AI1323"/>
    <hyperlink r:id="rId1493" ref="AI1324"/>
    <hyperlink r:id="rId1494" ref="AI1325"/>
    <hyperlink r:id="rId1495" ref="AI1326"/>
    <hyperlink r:id="rId1496" ref="AI1327"/>
    <hyperlink r:id="rId1497" ref="AI1328"/>
    <hyperlink r:id="rId1498" ref="AI1329"/>
    <hyperlink r:id="rId1499" ref="AI1330"/>
    <hyperlink r:id="rId1500" ref="AI1331"/>
    <hyperlink r:id="rId1501" ref="AI1332"/>
    <hyperlink r:id="rId1502" ref="AI1333"/>
    <hyperlink r:id="rId1503" ref="AI1335"/>
    <hyperlink r:id="rId1504" ref="AI1336"/>
    <hyperlink r:id="rId1505" ref="AI1337"/>
    <hyperlink r:id="rId1506" ref="AI1338"/>
    <hyperlink r:id="rId1507" ref="AI1339"/>
    <hyperlink r:id="rId1508" ref="AI1340"/>
    <hyperlink r:id="rId1509" ref="AI1341"/>
    <hyperlink r:id="rId1510" ref="AI1342"/>
    <hyperlink r:id="rId1511" ref="AI1343"/>
    <hyperlink r:id="rId1512" ref="AI1344"/>
    <hyperlink r:id="rId1513" ref="AI1345"/>
    <hyperlink r:id="rId1514" ref="AI1346"/>
    <hyperlink r:id="rId1515" ref="AI1347"/>
    <hyperlink r:id="rId1516" ref="AI1348"/>
    <hyperlink r:id="rId1517" ref="AI1349"/>
    <hyperlink r:id="rId1518" ref="AI1350"/>
    <hyperlink r:id="rId1519" ref="AI1351"/>
    <hyperlink r:id="rId1520" ref="AI1352"/>
    <hyperlink r:id="rId1521" ref="AI1353"/>
    <hyperlink r:id="rId1522" ref="AI1354"/>
    <hyperlink r:id="rId1523" ref="AI1355"/>
    <hyperlink r:id="rId1524" ref="AI1356"/>
    <hyperlink r:id="rId1525" ref="AI1357"/>
    <hyperlink r:id="rId1526" ref="AI1358"/>
    <hyperlink r:id="rId1527" ref="AI1359"/>
    <hyperlink r:id="rId1528" ref="AI1360"/>
    <hyperlink r:id="rId1529" ref="AI1361"/>
    <hyperlink r:id="rId1530" ref="AI1362"/>
    <hyperlink r:id="rId1531" ref="AI1363"/>
    <hyperlink r:id="rId1532" ref="AI1364"/>
    <hyperlink r:id="rId1533" ref="AI1365"/>
    <hyperlink r:id="rId1534" ref="AI1366"/>
    <hyperlink r:id="rId1535" ref="AI1367"/>
    <hyperlink r:id="rId1536" ref="AI1368"/>
    <hyperlink r:id="rId1537" ref="AI1369"/>
    <hyperlink r:id="rId1538" ref="AI1370"/>
    <hyperlink r:id="rId1539" ref="AI1371"/>
    <hyperlink r:id="rId1540" ref="AI1372"/>
    <hyperlink r:id="rId1541" ref="AI1373"/>
    <hyperlink r:id="rId1542" ref="AI1374"/>
    <hyperlink r:id="rId1543" ref="AI1375"/>
    <hyperlink r:id="rId1544" ref="AI1376"/>
    <hyperlink r:id="rId1545" ref="AI1377"/>
    <hyperlink r:id="rId1546" ref="AI1378"/>
    <hyperlink r:id="rId1547" ref="AI1379"/>
    <hyperlink r:id="rId1548" ref="AI1380"/>
    <hyperlink r:id="rId1549" ref="AI1381"/>
    <hyperlink r:id="rId1550" ref="AI1382"/>
    <hyperlink r:id="rId1551" ref="AI1383"/>
    <hyperlink r:id="rId1552" ref="AI1384"/>
    <hyperlink r:id="rId1553" ref="AI1385"/>
    <hyperlink r:id="rId1554" ref="AI1386"/>
    <hyperlink r:id="rId1555" ref="AI1387"/>
    <hyperlink r:id="rId1556" ref="AI1388"/>
    <hyperlink r:id="rId1557" ref="AI1389"/>
    <hyperlink r:id="rId1558" ref="AI1390"/>
    <hyperlink r:id="rId1559" ref="AI1391"/>
    <hyperlink r:id="rId1560" location="tab=summary" ref="A1392"/>
    <hyperlink r:id="rId1561" ref="X1392"/>
    <hyperlink r:id="rId1562" ref="Y1392"/>
    <hyperlink r:id="rId1563" ref="AI1392"/>
    <hyperlink r:id="rId1564" location="tab=summary" ref="A1393"/>
    <hyperlink r:id="rId1565" ref="X1393"/>
    <hyperlink r:id="rId1566" ref="Y1393"/>
    <hyperlink r:id="rId1567" ref="AI1393"/>
    <hyperlink r:id="rId1568" location="tab=summary" ref="A1394"/>
    <hyperlink r:id="rId1569" ref="AI1394"/>
    <hyperlink r:id="rId1570" ref="AI1395"/>
    <hyperlink r:id="rId1571" location="tab=summary" ref="A1396"/>
    <hyperlink r:id="rId1572" ref="X1396"/>
    <hyperlink r:id="rId1573" ref="Y1396"/>
    <hyperlink r:id="rId1574" ref="AI1396"/>
    <hyperlink r:id="rId1575" location="tab=summary" ref="A1397"/>
    <hyperlink r:id="rId1576" ref="AI1397"/>
    <hyperlink r:id="rId1577" location="tab=summary" ref="A1398"/>
    <hyperlink r:id="rId1578" ref="X1398"/>
    <hyperlink r:id="rId1579" ref="Y1398"/>
    <hyperlink r:id="rId1580" ref="AI1398"/>
    <hyperlink r:id="rId1581" location="tab=summary" ref="A1399"/>
    <hyperlink r:id="rId1582" ref="AI1399"/>
    <hyperlink r:id="rId1583" location="tab=summary" ref="A1400"/>
    <hyperlink r:id="rId1584" ref="X1400"/>
    <hyperlink r:id="rId1585" ref="Y1400"/>
    <hyperlink r:id="rId1586" ref="AI1400"/>
    <hyperlink r:id="rId1587" location="tab=summary" ref="A1401"/>
    <hyperlink r:id="rId1588" ref="AI1401"/>
    <hyperlink r:id="rId1589" ref="AI1402"/>
    <hyperlink r:id="rId1590" location="tab=summary" ref="A1403"/>
    <hyperlink r:id="rId1591" ref="AI1403"/>
    <hyperlink r:id="rId1592" location="tab=summary" ref="A1404"/>
    <hyperlink r:id="rId1593" ref="X1404"/>
    <hyperlink r:id="rId1594" ref="Y1404"/>
    <hyperlink r:id="rId1595" ref="AI1404"/>
    <hyperlink r:id="rId1596" location="tab=summary" ref="A1405"/>
    <hyperlink r:id="rId1597" ref="AI1405"/>
    <hyperlink r:id="rId1598" location="tab=summary" ref="A1406"/>
    <hyperlink r:id="rId1599" ref="AI1406"/>
    <hyperlink r:id="rId1600" location="tab=summary" ref="A1407"/>
    <hyperlink r:id="rId1601" ref="AI1407"/>
    <hyperlink r:id="rId1602" location="tab=summary" ref="A1408"/>
    <hyperlink r:id="rId1603" ref="X1408"/>
    <hyperlink r:id="rId1604" ref="Y1408"/>
    <hyperlink r:id="rId1605" location="tab=summary" ref="A1409"/>
    <hyperlink r:id="rId1606" ref="X1409"/>
    <hyperlink r:id="rId1607" ref="Y1409"/>
    <hyperlink r:id="rId1608" ref="AI1409"/>
    <hyperlink r:id="rId1609" location="tab=summary" ref="A1410"/>
    <hyperlink r:id="rId1610" ref="X1410"/>
    <hyperlink r:id="rId1611" ref="Y1410"/>
    <hyperlink r:id="rId1612" ref="AI1410"/>
    <hyperlink r:id="rId1613" location="tab=summary" ref="A1411"/>
    <hyperlink r:id="rId1614" ref="X1411"/>
    <hyperlink r:id="rId1615" ref="Y1411"/>
    <hyperlink r:id="rId1616" ref="AI1411"/>
    <hyperlink r:id="rId1617" location="tab=summary" ref="A1412"/>
    <hyperlink r:id="rId1618" ref="X1412"/>
    <hyperlink r:id="rId1619" ref="Y1412"/>
    <hyperlink r:id="rId1620" ref="AI1412"/>
    <hyperlink r:id="rId1621" location="tab=summary" ref="A1413"/>
    <hyperlink r:id="rId1622" ref="X1413"/>
    <hyperlink r:id="rId1623" ref="Y1413"/>
    <hyperlink r:id="rId1624" ref="AI1413"/>
    <hyperlink r:id="rId1625" location="tab=summary" ref="A1414"/>
    <hyperlink r:id="rId1626" ref="X1414"/>
    <hyperlink r:id="rId1627" ref="Y1414"/>
    <hyperlink r:id="rId1628" ref="AI1414"/>
    <hyperlink r:id="rId1629" location="tab=summary" ref="A1415"/>
    <hyperlink r:id="rId1630" ref="AI1415"/>
    <hyperlink r:id="rId1631" location="tab=summary" ref="A1416"/>
    <hyperlink r:id="rId1632" ref="X1416"/>
    <hyperlink r:id="rId1633" ref="Y1416"/>
    <hyperlink r:id="rId1634" ref="AI1416"/>
    <hyperlink r:id="rId1635" location="tab=summary" ref="A1417"/>
    <hyperlink r:id="rId1636" ref="X1417"/>
    <hyperlink r:id="rId1637" ref="Y1417"/>
    <hyperlink r:id="rId1638" ref="AI1417"/>
    <hyperlink r:id="rId1639" location="tab=summary" ref="A1418"/>
    <hyperlink r:id="rId1640" ref="X1418"/>
    <hyperlink r:id="rId1641" ref="Y1418"/>
    <hyperlink r:id="rId1642" ref="AI1418"/>
    <hyperlink r:id="rId1643" location="tab=summary" ref="A1419"/>
    <hyperlink r:id="rId1644" ref="X1419"/>
    <hyperlink r:id="rId1645" ref="Y1419"/>
    <hyperlink r:id="rId1646" ref="AI1419"/>
    <hyperlink r:id="rId1647" ref="AI1420"/>
    <hyperlink r:id="rId1648" location="tab=summary" ref="A1421"/>
    <hyperlink r:id="rId1649" ref="X1421"/>
    <hyperlink r:id="rId1650" ref="Y1421"/>
    <hyperlink r:id="rId1651" ref="AI1421"/>
    <hyperlink r:id="rId1652" location="tab=summary" ref="A1422"/>
    <hyperlink r:id="rId1653" ref="X1422"/>
    <hyperlink r:id="rId1654" ref="Y1422"/>
    <hyperlink r:id="rId1655" ref="AI1422"/>
    <hyperlink r:id="rId1656" location="tab=summary" ref="A1423"/>
    <hyperlink r:id="rId1657" ref="X1423"/>
    <hyperlink r:id="rId1658" ref="Y1423"/>
    <hyperlink r:id="rId1659" ref="AI1423"/>
    <hyperlink r:id="rId1660" location="tab=summary" ref="A1424"/>
    <hyperlink r:id="rId1661" ref="X1424"/>
    <hyperlink r:id="rId1662" ref="Y1424"/>
    <hyperlink r:id="rId1663" ref="AI1424"/>
    <hyperlink r:id="rId1664" location="tab=summary" ref="A1425"/>
    <hyperlink r:id="rId1665" ref="X1425"/>
    <hyperlink r:id="rId1666" ref="Y1425"/>
    <hyperlink r:id="rId1667" ref="AI1425"/>
    <hyperlink r:id="rId1668" location="tab=summary" ref="A1426"/>
    <hyperlink r:id="rId1669" ref="AI1426"/>
    <hyperlink r:id="rId1670" location="tab=summary" ref="A1427"/>
    <hyperlink r:id="rId1671" ref="X1427"/>
    <hyperlink r:id="rId1672" ref="Y1427"/>
    <hyperlink r:id="rId1673" ref="AI1427"/>
    <hyperlink r:id="rId1674" location="tab=summary" ref="A1428"/>
    <hyperlink r:id="rId1675" ref="X1428"/>
    <hyperlink r:id="rId1676" ref="Y1428"/>
    <hyperlink r:id="rId1677" ref="AI1428"/>
    <hyperlink r:id="rId1678" location="tab=summary" ref="A1429"/>
    <hyperlink r:id="rId1679" ref="AI1429"/>
    <hyperlink r:id="rId1680" location="tab=summary" ref="A1430"/>
    <hyperlink r:id="rId1681" ref="X1430"/>
    <hyperlink r:id="rId1682" ref="Y1430"/>
    <hyperlink r:id="rId1683" ref="AI1430"/>
    <hyperlink r:id="rId1684" location="tab=summary" ref="A1431"/>
    <hyperlink r:id="rId1685" ref="X1431"/>
    <hyperlink r:id="rId1686" ref="Y1431"/>
    <hyperlink r:id="rId1687" ref="AI1431"/>
    <hyperlink r:id="rId1688" location="tab=summary" ref="A1432"/>
    <hyperlink r:id="rId1689" ref="X1432"/>
    <hyperlink r:id="rId1690" ref="Y1432"/>
    <hyperlink r:id="rId1691" ref="AI1432"/>
    <hyperlink r:id="rId1692" location="tab=summary" ref="A1433"/>
    <hyperlink r:id="rId1693" ref="X1433"/>
    <hyperlink r:id="rId1694" ref="Y1433"/>
    <hyperlink r:id="rId1695" ref="AI1433"/>
    <hyperlink r:id="rId1696" ref="AI1434"/>
    <hyperlink r:id="rId1697" location="tab=summary" ref="A1435"/>
    <hyperlink r:id="rId1698" ref="AI1435"/>
    <hyperlink r:id="rId1699" location="tab=summary" ref="A1436"/>
    <hyperlink r:id="rId1700" ref="AI1436"/>
    <hyperlink r:id="rId1701" ref="AI1437"/>
    <hyperlink r:id="rId1702" location="tab=summary" ref="A1438"/>
    <hyperlink r:id="rId1703" ref="X1438"/>
    <hyperlink r:id="rId1704" ref="Y1438"/>
    <hyperlink r:id="rId1705" ref="AI1438"/>
    <hyperlink r:id="rId1706" location="tab=summary" ref="A1439"/>
    <hyperlink r:id="rId1707" ref="X1439"/>
    <hyperlink r:id="rId1708" ref="Y1439"/>
    <hyperlink r:id="rId1709" ref="AI1439"/>
    <hyperlink r:id="rId1710" location="tab=summary" ref="A1440"/>
    <hyperlink r:id="rId1711" ref="X1440"/>
    <hyperlink r:id="rId1712" ref="Y1440"/>
    <hyperlink r:id="rId1713" ref="AI1440"/>
    <hyperlink r:id="rId1714" location="tab=summary" ref="A1441"/>
    <hyperlink r:id="rId1715" ref="X1441"/>
    <hyperlink r:id="rId1716" ref="Y1441"/>
    <hyperlink r:id="rId1717" ref="AI1441"/>
    <hyperlink r:id="rId1718" location="tab=summary" ref="A1442"/>
    <hyperlink r:id="rId1719" ref="X1442"/>
    <hyperlink r:id="rId1720" ref="Y1442"/>
    <hyperlink r:id="rId1721" ref="AI1442"/>
    <hyperlink r:id="rId1722" ref="AI1443"/>
    <hyperlink r:id="rId1723" location="tab=summary" ref="A1444"/>
    <hyperlink r:id="rId1724" ref="X1444"/>
    <hyperlink r:id="rId1725" ref="Y1444"/>
    <hyperlink r:id="rId1726" ref="AI1444"/>
    <hyperlink r:id="rId1727" ref="AI1445"/>
    <hyperlink r:id="rId1728" ref="AI1446"/>
    <hyperlink r:id="rId1729" location="tab=summary" ref="A1447"/>
    <hyperlink r:id="rId1730" ref="X1447"/>
    <hyperlink r:id="rId1731" ref="Y1447"/>
    <hyperlink r:id="rId1732" ref="AI1447"/>
    <hyperlink r:id="rId1733" ref="AI1448"/>
    <hyperlink r:id="rId1734" ref="AI1450"/>
    <hyperlink r:id="rId1735" ref="AI1451"/>
    <hyperlink r:id="rId1736" ref="AI1452"/>
    <hyperlink r:id="rId1737" location="tab=summary" ref="A1453"/>
    <hyperlink r:id="rId1738" ref="X1453"/>
    <hyperlink r:id="rId1739" ref="Y1453"/>
    <hyperlink r:id="rId1740" ref="AI1453"/>
    <hyperlink r:id="rId1741" location="tab=summary" ref="A1454"/>
    <hyperlink r:id="rId1742" ref="X1454"/>
    <hyperlink r:id="rId1743" ref="Y1454"/>
    <hyperlink r:id="rId1744" ref="AI1454"/>
    <hyperlink r:id="rId1745" ref="AI1455"/>
    <hyperlink r:id="rId1746" ref="AI1456"/>
    <hyperlink r:id="rId1747" location="tab=summary" ref="A1457"/>
    <hyperlink r:id="rId1748" ref="X1457"/>
    <hyperlink r:id="rId1749" ref="Y1457"/>
    <hyperlink r:id="rId1750" ref="AI1457"/>
    <hyperlink r:id="rId1751" location="tab=summary" ref="A1458"/>
    <hyperlink r:id="rId1752" ref="X1458"/>
    <hyperlink r:id="rId1753" ref="Y1458"/>
    <hyperlink r:id="rId1754" ref="AI1458"/>
    <hyperlink r:id="rId1755" location="tab=summary" ref="A1459"/>
    <hyperlink r:id="rId1756" ref="X1459"/>
    <hyperlink r:id="rId1757" ref="Y1459"/>
    <hyperlink r:id="rId1758" ref="AI1459"/>
    <hyperlink r:id="rId1759" ref="AI1460"/>
    <hyperlink r:id="rId1760" location="tab=summary" ref="A1461"/>
    <hyperlink r:id="rId1761" ref="X1461"/>
    <hyperlink r:id="rId1762" ref="Y1461"/>
    <hyperlink r:id="rId1763" ref="AI1461"/>
    <hyperlink r:id="rId1764" location="tab=summary" ref="A1462"/>
    <hyperlink r:id="rId1765" ref="X1462"/>
    <hyperlink r:id="rId1766" ref="Y1462"/>
    <hyperlink r:id="rId1767" ref="AI1462"/>
    <hyperlink r:id="rId1768" location="tab=summary" ref="A1463"/>
    <hyperlink r:id="rId1769" ref="X1463"/>
    <hyperlink r:id="rId1770" ref="Y1463"/>
    <hyperlink r:id="rId1771" ref="AI1463"/>
    <hyperlink r:id="rId1772" ref="AI1464"/>
    <hyperlink r:id="rId1773" location="tab=summary" ref="A1465"/>
    <hyperlink r:id="rId1774" ref="AI1465"/>
    <hyperlink r:id="rId1775" location="tab=summary" ref="A1466"/>
    <hyperlink r:id="rId1776" ref="AI1466"/>
    <hyperlink r:id="rId1777" ref="AI1467"/>
    <hyperlink r:id="rId1778" location="tab=summary" ref="A1468"/>
    <hyperlink r:id="rId1779" ref="X1468"/>
    <hyperlink r:id="rId1780" ref="Y1468"/>
    <hyperlink r:id="rId1781" ref="AI1468"/>
    <hyperlink r:id="rId1782" location="tab=summary" ref="A1469"/>
    <hyperlink r:id="rId1783" ref="X1469"/>
    <hyperlink r:id="rId1784" ref="Y1469"/>
    <hyperlink r:id="rId1785" ref="AI1469"/>
    <hyperlink r:id="rId1786" location="tab=summary" ref="A1470"/>
    <hyperlink r:id="rId1787" ref="X1470"/>
    <hyperlink r:id="rId1788" ref="Y1470"/>
    <hyperlink r:id="rId1789" ref="AI1470"/>
    <hyperlink r:id="rId1790" location="tab=summary" ref="A1471"/>
    <hyperlink r:id="rId1791" ref="AI1471"/>
    <hyperlink r:id="rId1792" location="tab=summary" ref="A1473"/>
    <hyperlink r:id="rId1793" ref="X1473"/>
    <hyperlink r:id="rId1794" ref="Y1473"/>
    <hyperlink r:id="rId1795" ref="AI1473"/>
    <hyperlink r:id="rId1796" ref="AI1474"/>
    <hyperlink r:id="rId1797" location="tab=summary" ref="A1475"/>
    <hyperlink r:id="rId1798" ref="X1475"/>
    <hyperlink r:id="rId1799" ref="Y1475"/>
    <hyperlink r:id="rId1800" ref="AI1475"/>
    <hyperlink r:id="rId1801" ref="AI1476"/>
    <hyperlink r:id="rId1802" location="tab=summary" ref="A1477"/>
    <hyperlink r:id="rId1803" ref="X1477"/>
    <hyperlink r:id="rId1804" ref="Y1477"/>
    <hyperlink r:id="rId1805" ref="AI1477"/>
    <hyperlink r:id="rId1806" location="tab=summary" ref="A1478"/>
    <hyperlink r:id="rId1807" ref="X1478"/>
    <hyperlink r:id="rId1808" ref="Y1478"/>
    <hyperlink r:id="rId1809" ref="AI1478"/>
    <hyperlink r:id="rId1810" location="tab=summary" ref="A1479"/>
    <hyperlink r:id="rId1811" ref="AI1479"/>
    <hyperlink r:id="rId1812" location="tab=summary" ref="A1480"/>
    <hyperlink r:id="rId1813" ref="Y1480"/>
    <hyperlink r:id="rId1814" ref="AI1480"/>
    <hyperlink r:id="rId1815" ref="AI1481"/>
    <hyperlink r:id="rId1816" ref="AI1482"/>
    <hyperlink r:id="rId1817" ref="AI1483"/>
    <hyperlink r:id="rId1818" ref="AI1484"/>
    <hyperlink r:id="rId1819" ref="AI1485"/>
    <hyperlink r:id="rId1820" ref="AI1486"/>
    <hyperlink r:id="rId1821" location="tab=summary" ref="A1487"/>
    <hyperlink r:id="rId1822" ref="X1487"/>
    <hyperlink r:id="rId1823" ref="Y1487"/>
    <hyperlink r:id="rId1824" ref="AI1487"/>
    <hyperlink r:id="rId1825" ref="AI1488"/>
    <hyperlink r:id="rId1826" ref="AI1489"/>
    <hyperlink r:id="rId1827" location="tab=summary" ref="A1491"/>
    <hyperlink r:id="rId1828" ref="X1491"/>
    <hyperlink r:id="rId1829" ref="Y1491"/>
    <hyperlink r:id="rId1830" ref="AI1491"/>
    <hyperlink r:id="rId1831" location="tab=summary" ref="A1492"/>
    <hyperlink r:id="rId1832" ref="X1492"/>
    <hyperlink r:id="rId1833" ref="Y1492"/>
    <hyperlink r:id="rId1834" ref="AI1492"/>
    <hyperlink r:id="rId1835" location="tab=summary" ref="A1493"/>
    <hyperlink r:id="rId1836" ref="X1493"/>
    <hyperlink r:id="rId1837" ref="Y1493"/>
    <hyperlink r:id="rId1838" ref="AI1493"/>
    <hyperlink r:id="rId1839" ref="AI1494"/>
    <hyperlink r:id="rId1840" location="tab=summary" ref="A1495"/>
    <hyperlink r:id="rId1841" ref="X1495"/>
    <hyperlink r:id="rId1842" ref="Y1495"/>
    <hyperlink r:id="rId1843" ref="AI1495"/>
    <hyperlink r:id="rId1844" ref="AI1496"/>
    <hyperlink r:id="rId1845" location="tab=summary" ref="A1497"/>
    <hyperlink r:id="rId1846" ref="X1497"/>
    <hyperlink r:id="rId1847" ref="Y1497"/>
    <hyperlink r:id="rId1848" ref="AI1497"/>
    <hyperlink r:id="rId1849" ref="AI1498"/>
    <hyperlink r:id="rId1850" location="tab=summary" ref="A1499"/>
    <hyperlink r:id="rId1851" ref="AI1499"/>
    <hyperlink r:id="rId1852" location="tab=summary" ref="A1500"/>
    <hyperlink r:id="rId1853" ref="X1500"/>
    <hyperlink r:id="rId1854" ref="Y1500"/>
    <hyperlink r:id="rId1855" ref="AI1500"/>
    <hyperlink r:id="rId1856" location="tab=summary" ref="A1501"/>
    <hyperlink r:id="rId1857" ref="AI1501"/>
    <hyperlink r:id="rId1858" location="tab=summary" ref="A1502"/>
    <hyperlink r:id="rId1859" ref="X1502"/>
    <hyperlink r:id="rId1860" ref="Y1502"/>
    <hyperlink r:id="rId1861" ref="AI1502"/>
    <hyperlink r:id="rId1862" ref="AI1503"/>
    <hyperlink r:id="rId1863" location="tab=summary" ref="A1504"/>
    <hyperlink r:id="rId1864" ref="X1504"/>
    <hyperlink r:id="rId1865" ref="Y1504"/>
    <hyperlink r:id="rId1866" ref="AI1504"/>
    <hyperlink r:id="rId1867" location="tab=summary" ref="A1505"/>
    <hyperlink r:id="rId1868" ref="X1505"/>
    <hyperlink r:id="rId1869" ref="Y1505"/>
    <hyperlink r:id="rId1870" ref="AI1505"/>
    <hyperlink r:id="rId1871" ref="AI1506"/>
    <hyperlink r:id="rId1872" location="tab=summary" ref="A1507"/>
    <hyperlink r:id="rId1873" ref="X1507"/>
    <hyperlink r:id="rId1874" ref="Y1507"/>
    <hyperlink r:id="rId1875" ref="AI1507"/>
    <hyperlink r:id="rId1876" ref="AI1508"/>
    <hyperlink r:id="rId1877" ref="AI1509"/>
    <hyperlink r:id="rId1878" location="tab=summary" ref="A1510"/>
    <hyperlink r:id="rId1879" ref="X1510"/>
    <hyperlink r:id="rId1880" ref="Y1510"/>
    <hyperlink r:id="rId1881" ref="AI1510"/>
    <hyperlink r:id="rId1882" location="tab=summary" ref="A1511"/>
    <hyperlink r:id="rId1883" ref="X1511"/>
    <hyperlink r:id="rId1884" ref="Y1511"/>
    <hyperlink r:id="rId1885" ref="AI1511"/>
    <hyperlink r:id="rId1886" location="tab=summary" ref="A1512"/>
    <hyperlink r:id="rId1887" ref="AI1512"/>
    <hyperlink r:id="rId1888" ref="AI1513"/>
    <hyperlink r:id="rId1889" ref="AI1515"/>
    <hyperlink r:id="rId1890" location="tab=summary" ref="A1516"/>
    <hyperlink r:id="rId1891" ref="X1516"/>
    <hyperlink r:id="rId1892" ref="Y1516"/>
    <hyperlink r:id="rId1893" ref="AI1516"/>
    <hyperlink r:id="rId1894" location="tab=summary" ref="A1517"/>
    <hyperlink r:id="rId1895" ref="X1517"/>
    <hyperlink r:id="rId1896" ref="Y1517"/>
    <hyperlink r:id="rId1897" ref="AI1517"/>
    <hyperlink r:id="rId1898" ref="AI1518"/>
    <hyperlink r:id="rId1899" location="tab=summary" ref="A1519"/>
    <hyperlink r:id="rId1900" ref="X1519"/>
    <hyperlink r:id="rId1901" ref="Y1519"/>
    <hyperlink r:id="rId1902" ref="AI1519"/>
    <hyperlink r:id="rId1903" location="tab=summary" ref="A1520"/>
    <hyperlink r:id="rId1904" ref="X1520"/>
    <hyperlink r:id="rId1905" ref="Y1520"/>
    <hyperlink r:id="rId1906" ref="AI1520"/>
    <hyperlink r:id="rId1907" location="tab=summary" ref="A1521"/>
    <hyperlink r:id="rId1908" ref="X1521"/>
    <hyperlink r:id="rId1909" ref="Y1521"/>
    <hyperlink r:id="rId1910" ref="AI1521"/>
    <hyperlink r:id="rId1911" ref="AI1522"/>
    <hyperlink r:id="rId1912" ref="AI1523"/>
    <hyperlink r:id="rId1913" location="tab=summary" ref="A1524"/>
    <hyperlink r:id="rId1914" ref="X1524"/>
    <hyperlink r:id="rId1915" ref="Y1524"/>
    <hyperlink r:id="rId1916" ref="AI1524"/>
    <hyperlink r:id="rId1917" location="tab=summary" ref="A1526"/>
    <hyperlink r:id="rId1918" ref="X1526"/>
    <hyperlink r:id="rId1919" ref="Y1526"/>
    <hyperlink r:id="rId1920" ref="AI1526"/>
    <hyperlink r:id="rId1921" location="tab=summary" ref="A1527"/>
    <hyperlink r:id="rId1922" ref="X1527"/>
    <hyperlink r:id="rId1923" ref="Y1527"/>
    <hyperlink r:id="rId1924" ref="AI1527"/>
    <hyperlink r:id="rId1925" location="tab=summary" ref="A1528"/>
    <hyperlink r:id="rId1926" ref="X1528"/>
    <hyperlink r:id="rId1927" ref="Y1528"/>
    <hyperlink r:id="rId1928" ref="AI1528"/>
    <hyperlink r:id="rId1929" ref="AI1529"/>
    <hyperlink r:id="rId1930" ref="X1530"/>
    <hyperlink r:id="rId1931" ref="Y1530"/>
    <hyperlink r:id="rId1932" ref="AI1530"/>
    <hyperlink r:id="rId1933" location="tab=summary" ref="A1531"/>
    <hyperlink r:id="rId1934" ref="X1531"/>
    <hyperlink r:id="rId1935" ref="Y1531"/>
    <hyperlink r:id="rId1936" ref="AI1531"/>
    <hyperlink r:id="rId1937" location="tab=summary" ref="A1532"/>
    <hyperlink r:id="rId1938" ref="X1532"/>
    <hyperlink r:id="rId1939" ref="Y1532"/>
    <hyperlink r:id="rId1940" ref="AI1532"/>
    <hyperlink r:id="rId1941" ref="AI1533"/>
    <hyperlink r:id="rId1942" location="tab=summary" ref="A1534"/>
    <hyperlink r:id="rId1943" ref="X1534"/>
    <hyperlink r:id="rId1944" ref="Y1534"/>
    <hyperlink r:id="rId1945" ref="AI1534"/>
    <hyperlink r:id="rId1946" location="tab=summary" ref="A1535"/>
    <hyperlink r:id="rId1947" ref="X1535"/>
    <hyperlink r:id="rId1948" ref="Y1535"/>
    <hyperlink r:id="rId1949" ref="AI1535"/>
    <hyperlink r:id="rId1950" location="tab=summary" ref="A1536"/>
    <hyperlink r:id="rId1951" ref="X1536"/>
    <hyperlink r:id="rId1952" ref="Y1536"/>
    <hyperlink r:id="rId1953" ref="AI1536"/>
    <hyperlink r:id="rId1954" location="tab=summary" ref="A1537"/>
    <hyperlink r:id="rId1955" ref="Y1537"/>
    <hyperlink r:id="rId1956" ref="AI1537"/>
    <hyperlink r:id="rId1957" location="tab=summary" ref="A1538"/>
    <hyperlink r:id="rId1958" ref="X1538"/>
    <hyperlink r:id="rId1959" ref="Y1538"/>
    <hyperlink r:id="rId1960" ref="AI1538"/>
    <hyperlink r:id="rId1961" location="tab=summary" ref="A1539"/>
    <hyperlink r:id="rId1962" ref="X1539"/>
    <hyperlink r:id="rId1963" ref="Y1539"/>
    <hyperlink r:id="rId1964" ref="AI1539"/>
    <hyperlink r:id="rId1965" location="tab=summary" ref="A1540"/>
    <hyperlink r:id="rId1966" ref="X1540"/>
    <hyperlink r:id="rId1967" ref="Y1540"/>
    <hyperlink r:id="rId1968" ref="AI1540"/>
    <hyperlink r:id="rId1969" location="tab=summary" ref="A1541"/>
    <hyperlink r:id="rId1970" ref="X1541"/>
    <hyperlink r:id="rId1971" ref="Y1541"/>
    <hyperlink r:id="rId1972" ref="AI1541"/>
    <hyperlink r:id="rId1973" ref="A1542"/>
    <hyperlink r:id="rId1974" ref="A1543"/>
    <hyperlink r:id="rId1975" ref="AI1543"/>
    <hyperlink r:id="rId1976" location="tab=summary" ref="A1544"/>
    <hyperlink r:id="rId1977" ref="X1544"/>
    <hyperlink r:id="rId1978" ref="Y1544"/>
    <hyperlink r:id="rId1979" ref="AI1544"/>
    <hyperlink r:id="rId1980" location="tab=summary" ref="A1545"/>
    <hyperlink r:id="rId1981" ref="X1545"/>
    <hyperlink r:id="rId1982" ref="Y1545"/>
    <hyperlink r:id="rId1983" ref="AI1545"/>
    <hyperlink r:id="rId1984" location="tab=summary" ref="A1546"/>
    <hyperlink r:id="rId1985" ref="X1546"/>
    <hyperlink r:id="rId1986" ref="Y1546"/>
    <hyperlink r:id="rId1987" ref="A1547"/>
    <hyperlink r:id="rId1988" location="tab=summary" ref="A1548"/>
    <hyperlink r:id="rId1989" ref="X1548"/>
    <hyperlink r:id="rId1990" ref="Y1548"/>
    <hyperlink r:id="rId1991" location="tab=summary" ref="A1549"/>
    <hyperlink r:id="rId1992" ref="X1549"/>
    <hyperlink r:id="rId1993" ref="Y1549"/>
    <hyperlink r:id="rId1994" ref="AI1549"/>
    <hyperlink r:id="rId1995" ref="AI1550"/>
    <hyperlink r:id="rId1996" location="tab=summary" ref="A1551"/>
    <hyperlink r:id="rId1997" ref="X1551"/>
    <hyperlink r:id="rId1998" ref="Y1551"/>
    <hyperlink r:id="rId1999" ref="A1552"/>
    <hyperlink r:id="rId2000" ref="AI1552"/>
    <hyperlink r:id="rId2001" location="tab=summary" ref="A1553"/>
    <hyperlink r:id="rId2002" ref="A1554"/>
    <hyperlink r:id="rId2003" ref="AI1554"/>
    <hyperlink r:id="rId2004" location="tab=summary" ref="A1555"/>
    <hyperlink r:id="rId2005" ref="AI1555"/>
    <hyperlink r:id="rId2006" location="tab=summary" ref="A1556"/>
    <hyperlink r:id="rId2007" ref="X1556"/>
    <hyperlink r:id="rId2008" ref="Y1556"/>
    <hyperlink r:id="rId2009" ref="AI1556"/>
    <hyperlink r:id="rId2010" location="tab=summary" ref="A1557"/>
    <hyperlink r:id="rId2011" ref="X1557"/>
    <hyperlink r:id="rId2012" ref="Y1557"/>
    <hyperlink r:id="rId2013" ref="AI1557"/>
    <hyperlink r:id="rId2014" ref="A1558"/>
    <hyperlink r:id="rId2015" ref="AI1558"/>
    <hyperlink r:id="rId2016" ref="A1559"/>
    <hyperlink r:id="rId2017" ref="AI1559"/>
    <hyperlink r:id="rId2018" location="tab=summary" ref="A1560"/>
    <hyperlink r:id="rId2019" ref="X1560"/>
    <hyperlink r:id="rId2020" ref="Y1560"/>
    <hyperlink r:id="rId2021" location="tab=summary" ref="A1561"/>
    <hyperlink r:id="rId2022" ref="X1561"/>
    <hyperlink r:id="rId2023" ref="Y1561"/>
    <hyperlink r:id="rId2024" ref="AI1561"/>
    <hyperlink r:id="rId2025" ref="A1562"/>
    <hyperlink r:id="rId2026" ref="AI1562"/>
    <hyperlink r:id="rId2027" location="tab=summary" ref="A1563"/>
    <hyperlink r:id="rId2028" ref="X1563"/>
    <hyperlink r:id="rId2029" ref="Y1563"/>
    <hyperlink r:id="rId2030" ref="AI1563"/>
    <hyperlink r:id="rId2031" ref="A1565"/>
    <hyperlink r:id="rId2032" ref="AI1565"/>
    <hyperlink r:id="rId2033" ref="A1566"/>
    <hyperlink r:id="rId2034" ref="AI1566"/>
    <hyperlink r:id="rId2035" location="tab=summary" ref="A1567"/>
    <hyperlink r:id="rId2036" ref="X1567"/>
    <hyperlink r:id="rId2037" ref="Y1567"/>
    <hyperlink r:id="rId2038" ref="AI1567"/>
    <hyperlink r:id="rId2039" ref="A1568"/>
    <hyperlink r:id="rId2040" ref="AI1568"/>
    <hyperlink r:id="rId2041" location="tab=summary" ref="A1569"/>
    <hyperlink r:id="rId2042" ref="X1569"/>
    <hyperlink r:id="rId2043" ref="Y1569"/>
    <hyperlink r:id="rId2044" ref="AI1569"/>
    <hyperlink r:id="rId2045" location="tab=summary" ref="A1570"/>
    <hyperlink r:id="rId2046" ref="X1570"/>
    <hyperlink r:id="rId2047" ref="Y1570"/>
    <hyperlink r:id="rId2048" ref="AI1570"/>
    <hyperlink r:id="rId2049" location="tab=summary" ref="A1571"/>
    <hyperlink r:id="rId2050" ref="AI1571"/>
    <hyperlink r:id="rId2051" location="tab=summary" ref="A1572"/>
    <hyperlink r:id="rId2052" ref="AI1572"/>
    <hyperlink r:id="rId2053" location="tab=summary" ref="A1573"/>
    <hyperlink r:id="rId2054" ref="X1573"/>
    <hyperlink r:id="rId2055" ref="Y1573"/>
    <hyperlink r:id="rId2056" ref="A1574"/>
    <hyperlink r:id="rId2057" ref="AI1574"/>
    <hyperlink r:id="rId2058" location="tab=summary" ref="A1575"/>
    <hyperlink r:id="rId2059" ref="X1575"/>
    <hyperlink r:id="rId2060" ref="Y1575"/>
    <hyperlink r:id="rId2061" ref="AI1575"/>
    <hyperlink r:id="rId2062" location="tab=summary" ref="A1576"/>
    <hyperlink r:id="rId2063" ref="X1576"/>
    <hyperlink r:id="rId2064" ref="Y1576"/>
    <hyperlink r:id="rId2065" ref="AI1576"/>
    <hyperlink r:id="rId2066" location="tab=summary" ref="A1577"/>
    <hyperlink r:id="rId2067" ref="X1577"/>
    <hyperlink r:id="rId2068" ref="Y1577"/>
    <hyperlink r:id="rId2069" ref="A1578"/>
    <hyperlink r:id="rId2070" ref="AI1578"/>
    <hyperlink r:id="rId2071" ref="A1579"/>
    <hyperlink r:id="rId2072" ref="AI1579"/>
    <hyperlink r:id="rId2073" location="tab=summary" ref="A1580"/>
    <hyperlink r:id="rId2074" ref="AI1580"/>
    <hyperlink r:id="rId2075" location="tab=summary" ref="A1581"/>
    <hyperlink r:id="rId2076" ref="X1581"/>
    <hyperlink r:id="rId2077" ref="Y1581"/>
    <hyperlink r:id="rId2078" ref="AI1581"/>
    <hyperlink r:id="rId2079" location="tab=summary" ref="A1582"/>
    <hyperlink r:id="rId2080" ref="X1582"/>
    <hyperlink r:id="rId2081" ref="Y1582"/>
    <hyperlink r:id="rId2082" ref="AI1582"/>
    <hyperlink r:id="rId2083" location="tab=summary" ref="A1583"/>
    <hyperlink r:id="rId2084" ref="X1583"/>
    <hyperlink r:id="rId2085" ref="Y1583"/>
    <hyperlink r:id="rId2086" ref="AI1583"/>
    <hyperlink r:id="rId2087" location="tab=summary" ref="A1584"/>
    <hyperlink r:id="rId2088" location="tab=summary" ref="A1585"/>
    <hyperlink r:id="rId2089" ref="X1585"/>
    <hyperlink r:id="rId2090" ref="Y1585"/>
    <hyperlink r:id="rId2091" ref="AI1585"/>
    <hyperlink r:id="rId2092" location="tab=summary" ref="A1586"/>
    <hyperlink r:id="rId2093" ref="X1586"/>
    <hyperlink r:id="rId2094" ref="Y1586"/>
    <hyperlink r:id="rId2095" ref="AI1586"/>
    <hyperlink r:id="rId2096" ref="A1587"/>
    <hyperlink r:id="rId2097" ref="AI1587"/>
    <hyperlink r:id="rId2098" location="tab=summary" ref="A1588"/>
    <hyperlink r:id="rId2099" ref="X1588"/>
    <hyperlink r:id="rId2100" ref="Y1588"/>
    <hyperlink r:id="rId2101" ref="AI1588"/>
    <hyperlink r:id="rId2102" location="tab=summary" ref="A1589"/>
    <hyperlink r:id="rId2103" ref="X1589"/>
    <hyperlink r:id="rId2104" ref="Y1589"/>
    <hyperlink r:id="rId2105" ref="AI1589"/>
    <hyperlink r:id="rId2106" location="tab=summary" ref="A1590"/>
    <hyperlink r:id="rId2107" ref="X1590"/>
    <hyperlink r:id="rId2108" ref="Y1590"/>
    <hyperlink r:id="rId2109" ref="AI1590"/>
    <hyperlink r:id="rId2110" ref="A1591"/>
    <hyperlink r:id="rId2111" ref="A1592"/>
    <hyperlink r:id="rId2112" ref="AI1592"/>
    <hyperlink r:id="rId2113" location="tab=summary" ref="A1593"/>
    <hyperlink r:id="rId2114" ref="X1593"/>
    <hyperlink r:id="rId2115" ref="Y1593"/>
    <hyperlink r:id="rId2116" ref="A1594"/>
    <hyperlink r:id="rId2117" ref="AI1594"/>
    <hyperlink r:id="rId2118" ref="A1595"/>
    <hyperlink r:id="rId2119" ref="AI1595"/>
    <hyperlink r:id="rId2120" location="tab=summary" ref="A1596"/>
    <hyperlink r:id="rId2121" ref="AI1596"/>
    <hyperlink r:id="rId2122" location="tab=summary" ref="A1597"/>
    <hyperlink r:id="rId2123" ref="X1597"/>
    <hyperlink r:id="rId2124" ref="Y1597"/>
    <hyperlink r:id="rId2125" ref="AI1597"/>
    <hyperlink r:id="rId2126" ref="A1598"/>
    <hyperlink r:id="rId2127" ref="AI1598"/>
    <hyperlink r:id="rId2128" ref="A1599"/>
    <hyperlink r:id="rId2129" ref="AI1599"/>
    <hyperlink r:id="rId2130" location="tab=summary" ref="A1600"/>
    <hyperlink r:id="rId2131" ref="X1600"/>
    <hyperlink r:id="rId2132" ref="Y1600"/>
    <hyperlink r:id="rId2133" ref="AI1600"/>
    <hyperlink r:id="rId2134" location="tab=summary" ref="A1601"/>
    <hyperlink r:id="rId2135" ref="X1601"/>
    <hyperlink r:id="rId2136" ref="Y1601"/>
    <hyperlink r:id="rId2137" ref="AI1601"/>
    <hyperlink r:id="rId2138" location="tab=summary" ref="A1602"/>
    <hyperlink r:id="rId2139" ref="X1602"/>
    <hyperlink r:id="rId2140" ref="Y1602"/>
    <hyperlink r:id="rId2141" ref="AI1602"/>
    <hyperlink r:id="rId2142" ref="AI1603"/>
    <hyperlink r:id="rId2143" location="tab=summary" ref="A1604"/>
    <hyperlink r:id="rId2144" ref="X1604"/>
    <hyperlink r:id="rId2145" ref="Y1604"/>
    <hyperlink r:id="rId2146" ref="AI1604"/>
    <hyperlink r:id="rId2147" ref="A1605"/>
    <hyperlink r:id="rId2148" ref="AI1605"/>
    <hyperlink r:id="rId2149" ref="X1606"/>
    <hyperlink r:id="rId2150" ref="Y1606"/>
    <hyperlink r:id="rId2151" ref="AI1606"/>
    <hyperlink r:id="rId2152" location="tab=summary" ref="A1607"/>
    <hyperlink r:id="rId2153" ref="AI1607"/>
    <hyperlink r:id="rId2154" ref="X1608"/>
    <hyperlink r:id="rId2155" ref="Y1608"/>
    <hyperlink r:id="rId2156" ref="AI1609"/>
    <hyperlink r:id="rId2157" ref="A1610"/>
    <hyperlink r:id="rId2158" location="tab=summary" ref="A1611"/>
    <hyperlink r:id="rId2159" ref="X1611"/>
    <hyperlink r:id="rId2160" ref="Y1611"/>
    <hyperlink r:id="rId2161" ref="AI1611"/>
    <hyperlink r:id="rId2162" location="tab=summary" ref="A1612"/>
    <hyperlink r:id="rId2163" ref="X1612"/>
    <hyperlink r:id="rId2164" ref="Y1612"/>
    <hyperlink r:id="rId2165" ref="AI1612"/>
    <hyperlink r:id="rId2166" location="tab=summary" ref="A1613"/>
    <hyperlink r:id="rId2167" ref="X1613"/>
    <hyperlink r:id="rId2168" ref="Y1613"/>
    <hyperlink r:id="rId2169" ref="AI1613"/>
    <hyperlink r:id="rId2170" location="tab=summary" ref="A1614"/>
    <hyperlink r:id="rId2171" ref="X1614"/>
    <hyperlink r:id="rId2172" ref="Y1614"/>
    <hyperlink r:id="rId2173" ref="AI1614"/>
    <hyperlink r:id="rId2174" location="tab=summary" ref="A1615"/>
    <hyperlink r:id="rId2175" ref="X1615"/>
    <hyperlink r:id="rId2176" ref="Y1615"/>
    <hyperlink r:id="rId2177" ref="AI1615"/>
    <hyperlink r:id="rId2178" location="tab=summary" ref="A1616"/>
    <hyperlink r:id="rId2179" ref="X1616"/>
    <hyperlink r:id="rId2180" ref="Y1616"/>
    <hyperlink r:id="rId2181" ref="A1617"/>
    <hyperlink r:id="rId2182" ref="AI1617"/>
    <hyperlink r:id="rId2183" ref="A1618"/>
    <hyperlink r:id="rId2184" location="tab=summary" ref="A1620"/>
    <hyperlink r:id="rId2185" ref="AI1620"/>
    <hyperlink r:id="rId2186" ref="A1621"/>
    <hyperlink r:id="rId2187" ref="AI1621"/>
    <hyperlink r:id="rId2188" location="tab=summary" ref="A1622"/>
    <hyperlink r:id="rId2189" ref="X1622"/>
    <hyperlink r:id="rId2190" ref="Y1622"/>
    <hyperlink r:id="rId2191" ref="AI1622"/>
    <hyperlink r:id="rId2192" location="tab=summary" ref="A1623"/>
    <hyperlink r:id="rId2193" ref="X1623"/>
    <hyperlink r:id="rId2194" ref="Y1623"/>
    <hyperlink r:id="rId2195" ref="AI1623"/>
    <hyperlink r:id="rId2196" location="tab=summary" ref="A1624"/>
    <hyperlink r:id="rId2197" ref="X1624"/>
    <hyperlink r:id="rId2198" ref="Y1624"/>
    <hyperlink r:id="rId2199" ref="AI1624"/>
    <hyperlink r:id="rId2200" location="tab=summary" ref="A1625"/>
    <hyperlink r:id="rId2201" ref="AI1625"/>
    <hyperlink r:id="rId2202" location="tab=summary" ref="A1626"/>
    <hyperlink r:id="rId2203" ref="X1626"/>
    <hyperlink r:id="rId2204" ref="Y1626"/>
    <hyperlink r:id="rId2205" ref="AI1626"/>
    <hyperlink r:id="rId2206" location="tab=summary" ref="A1627"/>
    <hyperlink r:id="rId2207" ref="AI1627"/>
    <hyperlink r:id="rId2208" ref="AI1629"/>
    <hyperlink r:id="rId2209" location="tab=summary" ref="A1630"/>
    <hyperlink r:id="rId2210" ref="X1630"/>
    <hyperlink r:id="rId2211" ref="Y1630"/>
    <hyperlink r:id="rId2212" ref="AI1630"/>
    <hyperlink r:id="rId2213" location="tab=summary" ref="A1631"/>
    <hyperlink r:id="rId2214" ref="X1631"/>
    <hyperlink r:id="rId2215" ref="Y1631"/>
    <hyperlink r:id="rId2216" location="tab=summary" ref="A1632"/>
    <hyperlink r:id="rId2217" ref="X1632"/>
    <hyperlink r:id="rId2218" ref="Y1632"/>
    <hyperlink r:id="rId2219" ref="AI1632"/>
    <hyperlink r:id="rId2220" location="tab=summary" ref="A1633"/>
    <hyperlink r:id="rId2221" ref="X1633"/>
    <hyperlink r:id="rId2222" ref="Y1633"/>
    <hyperlink r:id="rId2223" ref="AI1633"/>
    <hyperlink r:id="rId2224" location="tab=summary" ref="A1634"/>
    <hyperlink r:id="rId2225" ref="X1634"/>
    <hyperlink r:id="rId2226" ref="Y1634"/>
    <hyperlink r:id="rId2227" location="tab=summary" ref="A1635"/>
    <hyperlink r:id="rId2228" ref="X1635"/>
    <hyperlink r:id="rId2229" ref="Y1635"/>
    <hyperlink r:id="rId2230" ref="AI1635"/>
    <hyperlink r:id="rId2231" location="tab=summary" ref="A1636"/>
    <hyperlink r:id="rId2232" ref="X1636"/>
    <hyperlink r:id="rId2233" ref="Y1636"/>
    <hyperlink r:id="rId2234" ref="AI1636"/>
    <hyperlink r:id="rId2235" ref="A1637"/>
    <hyperlink r:id="rId2236" ref="Y1637"/>
    <hyperlink r:id="rId2237" location="tab=summary" ref="A1638"/>
    <hyperlink r:id="rId2238" ref="X1638"/>
    <hyperlink r:id="rId2239" ref="Y1638"/>
    <hyperlink r:id="rId2240" ref="AI1638"/>
    <hyperlink r:id="rId2241" location="tab=summary" ref="A1639"/>
    <hyperlink r:id="rId2242" ref="X1639"/>
    <hyperlink r:id="rId2243" ref="Y1639"/>
    <hyperlink r:id="rId2244" ref="AI1639"/>
    <hyperlink r:id="rId2245" location="tab=summary" ref="A1640"/>
    <hyperlink r:id="rId2246" ref="X1640"/>
    <hyperlink r:id="rId2247" ref="Y1640"/>
    <hyperlink r:id="rId2248" location="tab=summary" ref="A1642"/>
    <hyperlink r:id="rId2249" ref="AI1642"/>
    <hyperlink r:id="rId2250" ref="A1643"/>
    <hyperlink r:id="rId2251" ref="AI1643"/>
    <hyperlink r:id="rId2252" ref="A1644"/>
    <hyperlink r:id="rId2253" ref="AI1644"/>
    <hyperlink r:id="rId2254" location="tab=summary" ref="A1645"/>
    <hyperlink r:id="rId2255" ref="X1645"/>
    <hyperlink r:id="rId2256" ref="Y1645"/>
    <hyperlink r:id="rId2257" ref="AI1645"/>
    <hyperlink r:id="rId2258" ref="A1646"/>
    <hyperlink r:id="rId2259" ref="AI1646"/>
    <hyperlink r:id="rId2260" ref="X1647"/>
    <hyperlink r:id="rId2261" ref="Y1647"/>
    <hyperlink r:id="rId2262" ref="AI1647"/>
    <hyperlink r:id="rId2263" location="tab=summary" ref="A1648"/>
    <hyperlink r:id="rId2264" ref="X1648"/>
    <hyperlink r:id="rId2265" ref="Y1648"/>
    <hyperlink r:id="rId2266" ref="AI1648"/>
    <hyperlink r:id="rId2267" location="tab=summary" ref="A1649"/>
    <hyperlink r:id="rId2268" ref="X1649"/>
    <hyperlink r:id="rId2269" ref="Y1649"/>
    <hyperlink r:id="rId2270" ref="AI1649"/>
    <hyperlink r:id="rId2271" location="tab=summary" ref="A1650"/>
    <hyperlink r:id="rId2272" ref="X1650"/>
    <hyperlink r:id="rId2273" ref="Y1650"/>
    <hyperlink r:id="rId2274" ref="AI1650"/>
    <hyperlink r:id="rId2275" ref="AI1651"/>
    <hyperlink r:id="rId2276" location="tab=summary" ref="A1652"/>
    <hyperlink r:id="rId2277" ref="AI1652"/>
    <hyperlink r:id="rId2278" ref="A1653"/>
    <hyperlink r:id="rId2279" ref="AI1653"/>
    <hyperlink r:id="rId2280" ref="AI1654"/>
    <hyperlink r:id="rId2281" location="tab=summary" ref="A1655"/>
    <hyperlink r:id="rId2282" ref="X1655"/>
    <hyperlink r:id="rId2283" ref="Y1655"/>
    <hyperlink r:id="rId2284" ref="A1656"/>
    <hyperlink r:id="rId2285" ref="AI1656"/>
    <hyperlink r:id="rId2286" ref="A1657"/>
    <hyperlink r:id="rId2287" ref="AI1657"/>
    <hyperlink r:id="rId2288" location="tab=summary" ref="A1658"/>
    <hyperlink r:id="rId2289" ref="X1658"/>
    <hyperlink r:id="rId2290" ref="Y1658"/>
    <hyperlink r:id="rId2291" ref="AI1658"/>
    <hyperlink r:id="rId2292" location="tab=summary" ref="A1659"/>
    <hyperlink r:id="rId2293" ref="X1659"/>
    <hyperlink r:id="rId2294" ref="Y1659"/>
    <hyperlink r:id="rId2295" ref="AI1659"/>
    <hyperlink r:id="rId2296" location="tab=summary" ref="A1660"/>
    <hyperlink r:id="rId2297" ref="X1660"/>
    <hyperlink r:id="rId2298" ref="Y1660"/>
    <hyperlink r:id="rId2299" ref="AI1660"/>
    <hyperlink r:id="rId2300" ref="AI1661"/>
    <hyperlink r:id="rId2301" ref="A1662"/>
    <hyperlink r:id="rId2302" ref="AI1662"/>
    <hyperlink r:id="rId2303" location="tab=summary" ref="A1663"/>
    <hyperlink r:id="rId2304" ref="X1663"/>
    <hyperlink r:id="rId2305" ref="Y1663"/>
    <hyperlink r:id="rId2306" ref="AI1663"/>
    <hyperlink r:id="rId2307" location="tab=summary" ref="A1664"/>
    <hyperlink r:id="rId2308" ref="X1664"/>
    <hyperlink r:id="rId2309" ref="Y1664"/>
    <hyperlink r:id="rId2310" location="tab=summary" ref="A1665"/>
    <hyperlink r:id="rId2311" ref="X1665"/>
    <hyperlink r:id="rId2312" ref="Y1665"/>
    <hyperlink r:id="rId2313" ref="AI1665"/>
    <hyperlink r:id="rId2314" ref="A1666"/>
    <hyperlink r:id="rId2315" ref="AI1666"/>
    <hyperlink r:id="rId2316" location="tab=summary" ref="A1667"/>
    <hyperlink r:id="rId2317" ref="X1667"/>
    <hyperlink r:id="rId2318" ref="Y1667"/>
    <hyperlink r:id="rId2319" ref="AI1667"/>
    <hyperlink r:id="rId2320" ref="A1668"/>
    <hyperlink r:id="rId2321" ref="AI1668"/>
    <hyperlink r:id="rId2322" location="tab=summary" ref="A1669"/>
    <hyperlink r:id="rId2323" ref="X1669"/>
    <hyperlink r:id="rId2324" ref="Y1669"/>
    <hyperlink r:id="rId2325" ref="AI1669"/>
    <hyperlink r:id="rId2326" ref="AI1670"/>
    <hyperlink r:id="rId2327" location="tab=summary" ref="A1671"/>
    <hyperlink r:id="rId2328" ref="X1671"/>
    <hyperlink r:id="rId2329" ref="Y1671"/>
    <hyperlink r:id="rId2330" ref="AI1671"/>
    <hyperlink r:id="rId2331" location="tab=summary" ref="A1672"/>
    <hyperlink r:id="rId2332" ref="X1672"/>
    <hyperlink r:id="rId2333" ref="Y1672"/>
    <hyperlink r:id="rId2334" ref="AI1672"/>
    <hyperlink r:id="rId2335" location="tab=summary" ref="A1673"/>
    <hyperlink r:id="rId2336" ref="X1673"/>
    <hyperlink r:id="rId2337" ref="Y1673"/>
    <hyperlink r:id="rId2338" ref="AI1673"/>
    <hyperlink r:id="rId2339" location="tab=summary" ref="A1674"/>
    <hyperlink r:id="rId2340" ref="X1674"/>
    <hyperlink r:id="rId2341" ref="Y1674"/>
    <hyperlink r:id="rId2342" ref="AI1674"/>
    <hyperlink r:id="rId2343" location="tab=summary" ref="A1675"/>
    <hyperlink r:id="rId2344" ref="X1675"/>
    <hyperlink r:id="rId2345" ref="Y1675"/>
    <hyperlink r:id="rId2346" ref="AI1675"/>
    <hyperlink r:id="rId2347" ref="X1676"/>
    <hyperlink r:id="rId2348" ref="Y1676"/>
    <hyperlink r:id="rId2349" ref="AI1676"/>
    <hyperlink r:id="rId2350" location="tab=summary" ref="A1677"/>
    <hyperlink r:id="rId2351" ref="X1677"/>
    <hyperlink r:id="rId2352" ref="Y1677"/>
    <hyperlink r:id="rId2353" ref="AI1677"/>
    <hyperlink r:id="rId2354" location="tab=summary" ref="A1678"/>
    <hyperlink r:id="rId2355" ref="X1678"/>
    <hyperlink r:id="rId2356" ref="Y1678"/>
    <hyperlink r:id="rId2357" ref="AI1678"/>
    <hyperlink r:id="rId2358" location="tab=summary" ref="A1680"/>
    <hyperlink r:id="rId2359" ref="X1680"/>
    <hyperlink r:id="rId2360" ref="Y1680"/>
    <hyperlink r:id="rId2361" ref="AI1680"/>
    <hyperlink r:id="rId2362" ref="A1681"/>
    <hyperlink r:id="rId2363" ref="AI1681"/>
    <hyperlink r:id="rId2364" ref="A1682"/>
    <hyperlink r:id="rId2365" ref="AI1682"/>
    <hyperlink r:id="rId2366" location="tab=summary" ref="A1683"/>
    <hyperlink r:id="rId2367" ref="X1683"/>
    <hyperlink r:id="rId2368" ref="Y1683"/>
    <hyperlink r:id="rId2369" ref="AI1683"/>
    <hyperlink r:id="rId2370" location="tab=summary" ref="A1684"/>
    <hyperlink r:id="rId2371" ref="X1684"/>
    <hyperlink r:id="rId2372" ref="Y1684"/>
    <hyperlink r:id="rId2373" ref="AI1684"/>
    <hyperlink r:id="rId2374" ref="X1685"/>
    <hyperlink r:id="rId2375" ref="Y1685"/>
    <hyperlink r:id="rId2376" ref="A1686"/>
    <hyperlink r:id="rId2377" ref="AI1686"/>
  </hyperlinks>
  <drawing r:id="rId2378"/>
  <legacyDrawing r:id="rId2379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20.25"/>
    <col customWidth="1" min="2" max="6" width="12.63"/>
  </cols>
  <sheetData>
    <row r="1" ht="15.75" customHeight="1">
      <c r="A1" s="236" t="s">
        <v>1498</v>
      </c>
      <c r="B1" s="237" t="s">
        <v>1517</v>
      </c>
      <c r="C1" s="238" t="s">
        <v>1520</v>
      </c>
      <c r="D1" s="239" t="s">
        <v>1357</v>
      </c>
      <c r="E1" s="240" t="s">
        <v>1519</v>
      </c>
      <c r="F1" s="240" t="s">
        <v>1512</v>
      </c>
      <c r="G1" s="239" t="s">
        <v>8</v>
      </c>
      <c r="H1" s="240" t="s">
        <v>1360</v>
      </c>
      <c r="I1" s="241" t="s">
        <v>4953</v>
      </c>
      <c r="J1" s="237" t="s">
        <v>1516</v>
      </c>
      <c r="K1" s="241" t="s">
        <v>1522</v>
      </c>
      <c r="L1" s="239" t="s">
        <v>13</v>
      </c>
      <c r="M1" s="239" t="s">
        <v>14</v>
      </c>
      <c r="N1" s="239" t="s">
        <v>15</v>
      </c>
      <c r="O1" s="239" t="s">
        <v>16</v>
      </c>
      <c r="P1" s="239" t="s">
        <v>1499</v>
      </c>
      <c r="Q1" s="241" t="s">
        <v>1500</v>
      </c>
      <c r="R1" s="242" t="s">
        <v>1501</v>
      </c>
      <c r="S1" s="243" t="s">
        <v>1502</v>
      </c>
      <c r="T1" s="241" t="s">
        <v>1503</v>
      </c>
      <c r="U1" s="241" t="s">
        <v>1504</v>
      </c>
      <c r="V1" s="241" t="s">
        <v>1505</v>
      </c>
      <c r="W1" s="241" t="s">
        <v>1506</v>
      </c>
      <c r="X1" s="244" t="s">
        <v>1507</v>
      </c>
      <c r="Y1" s="244" t="s">
        <v>1508</v>
      </c>
      <c r="Z1" s="244" t="s">
        <v>1509</v>
      </c>
      <c r="AA1" s="240" t="s">
        <v>1510</v>
      </c>
      <c r="AB1" s="237" t="s">
        <v>1511</v>
      </c>
      <c r="AC1" s="237" t="s">
        <v>1513</v>
      </c>
      <c r="AD1" s="240" t="s">
        <v>1514</v>
      </c>
      <c r="AE1" s="237" t="s">
        <v>1515</v>
      </c>
      <c r="AF1" s="245" t="s">
        <v>1521</v>
      </c>
      <c r="AG1" s="244" t="s">
        <v>1523</v>
      </c>
      <c r="AH1" s="246" t="s">
        <v>1524</v>
      </c>
      <c r="AI1" s="246" t="s">
        <v>1525</v>
      </c>
      <c r="AJ1" s="244"/>
    </row>
    <row r="2" ht="15.75" customHeight="1">
      <c r="A2" s="260" t="s">
        <v>3766</v>
      </c>
      <c r="B2" s="248">
        <v>302.1</v>
      </c>
      <c r="C2" s="249">
        <f>SUM(B2/E2)</f>
        <v>1.726285714</v>
      </c>
      <c r="D2" s="250">
        <f t="shared" ref="D2:D276" si="1">SUM(C2/1)</f>
        <v>1.726285714</v>
      </c>
      <c r="E2" s="251">
        <v>175.0</v>
      </c>
      <c r="F2" s="251">
        <v>150.2</v>
      </c>
      <c r="G2" s="48">
        <f t="shared" ref="G2:G276" si="2">SUM(F2/B2)</f>
        <v>0.4971863621</v>
      </c>
      <c r="H2" s="111">
        <f t="shared" ref="H2:H276" si="3">B2*I2</f>
        <v>152.0787741</v>
      </c>
      <c r="I2" s="252">
        <f t="shared" ref="I2:I19" si="4">(AE2/J2)</f>
        <v>0.503405409</v>
      </c>
      <c r="J2" s="266">
        <f>SUM(AC2+AD2*1000000)</f>
        <v>302460000</v>
      </c>
      <c r="K2" s="253">
        <v>2009.0</v>
      </c>
      <c r="L2" s="254" t="s">
        <v>18</v>
      </c>
      <c r="M2" s="254"/>
      <c r="N2" s="254"/>
      <c r="O2" s="254"/>
      <c r="P2" s="254">
        <v>33.0</v>
      </c>
      <c r="Q2" s="253">
        <v>32.0</v>
      </c>
      <c r="R2" s="254">
        <f t="shared" ref="R2:R6" si="5">AVERAGE(P2:Q2)</f>
        <v>32.5</v>
      </c>
      <c r="S2" s="253">
        <v>62.0</v>
      </c>
      <c r="T2" s="253">
        <v>53.0</v>
      </c>
      <c r="U2" s="253">
        <f t="shared" ref="U2:U276" si="6">SUM(S2-T2)</f>
        <v>9</v>
      </c>
      <c r="V2" s="253">
        <f t="shared" ref="V2:V6" si="7">AVERAGE(S2:T2)</f>
        <v>57.5</v>
      </c>
      <c r="W2" s="254">
        <f t="shared" ref="W2:W276" si="8">SUM(R2-V2)</f>
        <v>-25</v>
      </c>
      <c r="X2" s="257" t="s">
        <v>1602</v>
      </c>
      <c r="Y2" s="257" t="s">
        <v>2187</v>
      </c>
      <c r="Z2" s="257" t="s">
        <v>1534</v>
      </c>
      <c r="AA2" s="250">
        <v>54.7</v>
      </c>
      <c r="AB2" s="248">
        <f>AA2*1000000</f>
        <v>54700000</v>
      </c>
      <c r="AC2" s="248">
        <f>F2*1000000</f>
        <v>150200000</v>
      </c>
      <c r="AD2" s="251">
        <v>152.26</v>
      </c>
      <c r="AE2" s="49">
        <f>SUM(AD2*1000000)</f>
        <v>152260000</v>
      </c>
      <c r="AF2" s="258">
        <f t="shared" ref="AF2:AF19" si="9">SUM(AA2/E2)</f>
        <v>0.3125714286</v>
      </c>
      <c r="AG2" s="257"/>
      <c r="AH2" s="257"/>
      <c r="AI2" s="273" t="s">
        <v>3767</v>
      </c>
      <c r="AJ2" s="255"/>
    </row>
    <row r="3" ht="15.75" customHeight="1">
      <c r="A3" s="260" t="s">
        <v>3997</v>
      </c>
      <c r="B3" s="248">
        <f t="shared" ref="B3:B9" si="10">J3/1000000</f>
        <v>303.025485</v>
      </c>
      <c r="C3" s="249">
        <f>SUM((J3/1000000)/E3)</f>
        <v>1.449882703</v>
      </c>
      <c r="D3" s="250">
        <f t="shared" si="1"/>
        <v>1.449882703</v>
      </c>
      <c r="E3" s="251">
        <v>209.0</v>
      </c>
      <c r="F3" s="251">
        <f t="shared" ref="F3:F9" si="11">AC3/1000000</f>
        <v>65.422625</v>
      </c>
      <c r="G3" s="48">
        <f t="shared" si="2"/>
        <v>0.2158980952</v>
      </c>
      <c r="H3" s="111">
        <f t="shared" si="3"/>
        <v>237.60286</v>
      </c>
      <c r="I3" s="252">
        <f t="shared" si="4"/>
        <v>0.7841019048</v>
      </c>
      <c r="J3" s="248">
        <v>3.03025485E8</v>
      </c>
      <c r="K3" s="268">
        <v>2012.0</v>
      </c>
      <c r="L3" s="254" t="s">
        <v>20</v>
      </c>
      <c r="M3" s="254"/>
      <c r="N3" s="254"/>
      <c r="O3" s="254"/>
      <c r="P3" s="254">
        <v>34.0</v>
      </c>
      <c r="Q3" s="253">
        <v>41.0</v>
      </c>
      <c r="R3" s="263">
        <f t="shared" si="5"/>
        <v>37.5</v>
      </c>
      <c r="S3" s="253">
        <v>55.0</v>
      </c>
      <c r="T3" s="253">
        <v>56.0</v>
      </c>
      <c r="U3" s="253">
        <f t="shared" si="6"/>
        <v>-1</v>
      </c>
      <c r="V3" s="253">
        <f t="shared" si="7"/>
        <v>55.5</v>
      </c>
      <c r="W3" s="263">
        <f t="shared" si="8"/>
        <v>-18</v>
      </c>
      <c r="X3" s="257" t="s">
        <v>1602</v>
      </c>
      <c r="Y3" s="257" t="s">
        <v>2187</v>
      </c>
      <c r="Z3" s="269" t="s">
        <v>1540</v>
      </c>
      <c r="AA3" s="250">
        <f t="shared" ref="AA3:AA9" si="12">AB3/1000000</f>
        <v>25.534825</v>
      </c>
      <c r="AB3" s="248">
        <v>2.5534825E7</v>
      </c>
      <c r="AC3" s="248">
        <v>6.5422625E7</v>
      </c>
      <c r="AD3" s="251">
        <f t="shared" ref="AD3:AD9" si="13">AE3/1000000</f>
        <v>237.60286</v>
      </c>
      <c r="AE3" s="266">
        <v>2.3760286E8</v>
      </c>
      <c r="AF3" s="258">
        <f t="shared" si="9"/>
        <v>0.1221761962</v>
      </c>
      <c r="AG3" s="257"/>
      <c r="AH3" s="257"/>
      <c r="AI3" s="273" t="s">
        <v>3998</v>
      </c>
      <c r="AJ3" s="255"/>
    </row>
    <row r="4" ht="15.75" customHeight="1">
      <c r="A4" s="265" t="s">
        <v>2756</v>
      </c>
      <c r="B4" s="266">
        <f t="shared" si="10"/>
        <v>304.654182</v>
      </c>
      <c r="C4" s="249">
        <f>SUM(B4/E4)</f>
        <v>3.3114585</v>
      </c>
      <c r="D4" s="250">
        <f t="shared" si="1"/>
        <v>3.3114585</v>
      </c>
      <c r="E4" s="251">
        <v>92.0</v>
      </c>
      <c r="F4" s="251">
        <f t="shared" si="11"/>
        <v>67.349198</v>
      </c>
      <c r="G4" s="48">
        <f t="shared" si="2"/>
        <v>0.2210676957</v>
      </c>
      <c r="H4" s="111">
        <f t="shared" si="3"/>
        <v>237.304984</v>
      </c>
      <c r="I4" s="252">
        <f t="shared" si="4"/>
        <v>0.7789323043</v>
      </c>
      <c r="J4" s="266">
        <v>3.04654182E8</v>
      </c>
      <c r="K4" s="255">
        <v>2013.0</v>
      </c>
      <c r="L4" s="254" t="s">
        <v>20</v>
      </c>
      <c r="M4" s="267"/>
      <c r="N4" s="267"/>
      <c r="O4" s="267"/>
      <c r="P4" s="267">
        <v>14.0</v>
      </c>
      <c r="Q4" s="255">
        <v>28.0</v>
      </c>
      <c r="R4" s="277">
        <f t="shared" si="5"/>
        <v>21</v>
      </c>
      <c r="S4" s="255">
        <v>41.0</v>
      </c>
      <c r="T4" s="255">
        <v>47.0</v>
      </c>
      <c r="U4" s="255">
        <f t="shared" si="6"/>
        <v>-6</v>
      </c>
      <c r="V4" s="255">
        <f t="shared" si="7"/>
        <v>44</v>
      </c>
      <c r="W4" s="277">
        <f t="shared" si="8"/>
        <v>-23</v>
      </c>
      <c r="X4" s="264" t="s">
        <v>1537</v>
      </c>
      <c r="Y4" s="264" t="s">
        <v>2757</v>
      </c>
      <c r="Z4" s="264" t="s">
        <v>1550</v>
      </c>
      <c r="AA4" s="251">
        <f t="shared" si="12"/>
        <v>24.834845</v>
      </c>
      <c r="AB4" s="266">
        <v>2.4834845E7</v>
      </c>
      <c r="AC4" s="266">
        <v>6.7349198E7</v>
      </c>
      <c r="AD4" s="251">
        <f t="shared" si="13"/>
        <v>237.304984</v>
      </c>
      <c r="AE4" s="266">
        <v>2.37304984E8</v>
      </c>
      <c r="AF4" s="258">
        <f t="shared" si="9"/>
        <v>0.2699439674</v>
      </c>
      <c r="AG4" s="257"/>
      <c r="AH4" s="257"/>
      <c r="AI4" s="273" t="s">
        <v>2758</v>
      </c>
      <c r="AJ4" s="255"/>
    </row>
    <row r="5" ht="15.75" customHeight="1">
      <c r="A5" s="260" t="s">
        <v>3553</v>
      </c>
      <c r="B5" s="248">
        <f t="shared" si="10"/>
        <v>305.270083</v>
      </c>
      <c r="C5" s="249">
        <f t="shared" ref="C5:C6" si="14">SUM((J5/1000000)/E5)</f>
        <v>2.035133887</v>
      </c>
      <c r="D5" s="250">
        <f t="shared" si="1"/>
        <v>2.035133887</v>
      </c>
      <c r="E5" s="251">
        <v>150.0</v>
      </c>
      <c r="F5" s="251">
        <f t="shared" si="11"/>
        <v>83.670083</v>
      </c>
      <c r="G5" s="48">
        <f t="shared" si="2"/>
        <v>0.2740854334</v>
      </c>
      <c r="H5" s="111">
        <f t="shared" si="3"/>
        <v>221.6</v>
      </c>
      <c r="I5" s="252">
        <f t="shared" si="4"/>
        <v>0.7259145666</v>
      </c>
      <c r="J5" s="248">
        <v>3.05270083E8</v>
      </c>
      <c r="K5" s="268">
        <v>2012.0</v>
      </c>
      <c r="L5" s="254" t="s">
        <v>20</v>
      </c>
      <c r="M5" s="254"/>
      <c r="N5" s="254"/>
      <c r="O5" s="254"/>
      <c r="P5" s="254">
        <v>25.0</v>
      </c>
      <c r="Q5" s="253">
        <v>37.0</v>
      </c>
      <c r="R5" s="263">
        <f t="shared" si="5"/>
        <v>31</v>
      </c>
      <c r="S5" s="253">
        <v>49.0</v>
      </c>
      <c r="T5" s="253">
        <v>52.0</v>
      </c>
      <c r="U5" s="253">
        <f t="shared" si="6"/>
        <v>-3</v>
      </c>
      <c r="V5" s="253">
        <f t="shared" si="7"/>
        <v>50.5</v>
      </c>
      <c r="W5" s="263">
        <f t="shared" si="8"/>
        <v>-19.5</v>
      </c>
      <c r="X5" s="257" t="s">
        <v>1602</v>
      </c>
      <c r="Y5" s="257" t="s">
        <v>1716</v>
      </c>
      <c r="Z5" s="269" t="s">
        <v>1550</v>
      </c>
      <c r="AA5" s="250">
        <f t="shared" si="12"/>
        <v>33.457188</v>
      </c>
      <c r="AB5" s="248">
        <v>3.3457188E7</v>
      </c>
      <c r="AC5" s="248">
        <v>8.3670083E7</v>
      </c>
      <c r="AD5" s="251">
        <f t="shared" si="13"/>
        <v>221.6</v>
      </c>
      <c r="AE5" s="266">
        <v>2.216E8</v>
      </c>
      <c r="AF5" s="258">
        <f t="shared" si="9"/>
        <v>0.22304792</v>
      </c>
      <c r="AG5" s="257"/>
      <c r="AH5" s="257"/>
      <c r="AI5" s="273" t="s">
        <v>3554</v>
      </c>
      <c r="AJ5" s="255"/>
    </row>
    <row r="6" ht="15.75" customHeight="1">
      <c r="A6" s="260" t="s">
        <v>1012</v>
      </c>
      <c r="B6" s="248">
        <f t="shared" si="10"/>
        <v>305.428192</v>
      </c>
      <c r="C6" s="249">
        <f t="shared" si="14"/>
        <v>3.05428192</v>
      </c>
      <c r="D6" s="250">
        <f t="shared" si="1"/>
        <v>3.05428192</v>
      </c>
      <c r="E6" s="251">
        <v>100.0</v>
      </c>
      <c r="F6" s="251">
        <f t="shared" si="11"/>
        <v>85.028192</v>
      </c>
      <c r="G6" s="48">
        <f t="shared" si="2"/>
        <v>0.2783901232</v>
      </c>
      <c r="H6" s="111">
        <f t="shared" si="3"/>
        <v>220.4</v>
      </c>
      <c r="I6" s="252">
        <f t="shared" si="4"/>
        <v>0.7216098768</v>
      </c>
      <c r="J6" s="248">
        <v>3.05428192E8</v>
      </c>
      <c r="K6" s="268">
        <v>2012.0</v>
      </c>
      <c r="L6" s="254" t="s">
        <v>20</v>
      </c>
      <c r="M6" s="254"/>
      <c r="N6" s="254"/>
      <c r="O6" s="254"/>
      <c r="P6" s="254">
        <v>65.0</v>
      </c>
      <c r="Q6" s="253">
        <v>51.0</v>
      </c>
      <c r="R6" s="263">
        <f t="shared" si="5"/>
        <v>58</v>
      </c>
      <c r="S6" s="253">
        <v>68.0</v>
      </c>
      <c r="T6" s="253">
        <v>70.0</v>
      </c>
      <c r="U6" s="253">
        <f t="shared" si="6"/>
        <v>-2</v>
      </c>
      <c r="V6" s="253">
        <f t="shared" si="7"/>
        <v>69</v>
      </c>
      <c r="W6" s="263">
        <f t="shared" si="8"/>
        <v>-11</v>
      </c>
      <c r="X6" s="257" t="s">
        <v>1602</v>
      </c>
      <c r="Y6" s="257" t="s">
        <v>2730</v>
      </c>
      <c r="Z6" s="269" t="s">
        <v>1550</v>
      </c>
      <c r="AA6" s="250">
        <f t="shared" si="12"/>
        <v>28.59137</v>
      </c>
      <c r="AB6" s="248">
        <v>2.859137E7</v>
      </c>
      <c r="AC6" s="248">
        <v>8.5028192E7</v>
      </c>
      <c r="AD6" s="251">
        <f t="shared" si="13"/>
        <v>220.4</v>
      </c>
      <c r="AE6" s="266">
        <v>2.204E8</v>
      </c>
      <c r="AF6" s="258">
        <f t="shared" si="9"/>
        <v>0.2859137</v>
      </c>
      <c r="AG6" s="257"/>
      <c r="AH6" s="257"/>
      <c r="AI6" s="273" t="s">
        <v>2903</v>
      </c>
      <c r="AJ6" s="255"/>
    </row>
    <row r="7" ht="15.75" customHeight="1">
      <c r="A7" s="292" t="s">
        <v>1399</v>
      </c>
      <c r="B7" s="49">
        <f t="shared" si="10"/>
        <v>305.792201</v>
      </c>
      <c r="C7" s="284">
        <f>SUM(J7/(E7*1000000))</f>
        <v>20.38614673</v>
      </c>
      <c r="D7" s="250">
        <f t="shared" si="1"/>
        <v>20.38614673</v>
      </c>
      <c r="E7" s="111">
        <v>15.0</v>
      </c>
      <c r="F7" s="280">
        <f t="shared" si="11"/>
        <v>102.092201</v>
      </c>
      <c r="G7" s="48">
        <f t="shared" si="2"/>
        <v>0.3338613629</v>
      </c>
      <c r="H7" s="111">
        <f t="shared" si="3"/>
        <v>203.7</v>
      </c>
      <c r="I7" s="303">
        <f t="shared" si="4"/>
        <v>0.6661386371</v>
      </c>
      <c r="J7" s="49">
        <v>3.05792201E8</v>
      </c>
      <c r="K7" s="33">
        <v>2017.0</v>
      </c>
      <c r="L7" s="254" t="s">
        <v>20</v>
      </c>
      <c r="M7" s="47"/>
      <c r="N7" s="47"/>
      <c r="O7" s="47"/>
      <c r="P7" s="47">
        <v>69.0</v>
      </c>
      <c r="Q7" s="33">
        <v>62.0</v>
      </c>
      <c r="R7" s="49">
        <f>(P7+Q7)/2</f>
        <v>65.5</v>
      </c>
      <c r="S7" s="33">
        <v>68.0</v>
      </c>
      <c r="T7" s="33">
        <v>68.0</v>
      </c>
      <c r="U7" s="268">
        <f t="shared" si="6"/>
        <v>0</v>
      </c>
      <c r="V7" s="268">
        <f>(S7+T7)/2</f>
        <v>68</v>
      </c>
      <c r="W7" s="261">
        <f t="shared" si="8"/>
        <v>-2.5</v>
      </c>
      <c r="X7" s="269" t="s">
        <v>1395</v>
      </c>
      <c r="Y7" s="269" t="s">
        <v>1395</v>
      </c>
      <c r="Z7" s="304" t="s">
        <v>1663</v>
      </c>
      <c r="AA7" s="280">
        <f t="shared" si="12"/>
        <v>35.006404</v>
      </c>
      <c r="AB7" s="49">
        <v>3.5006404E7</v>
      </c>
      <c r="AC7" s="49">
        <v>1.02092201E8</v>
      </c>
      <c r="AD7" s="280">
        <f t="shared" si="13"/>
        <v>203.7</v>
      </c>
      <c r="AE7" s="261">
        <f>J7-AC7</f>
        <v>203700000</v>
      </c>
      <c r="AF7" s="303">
        <f t="shared" si="9"/>
        <v>2.333760267</v>
      </c>
      <c r="AG7" s="269"/>
      <c r="AH7" s="269"/>
      <c r="AI7" s="305" t="s">
        <v>1664</v>
      </c>
      <c r="AJ7" s="269"/>
    </row>
    <row r="8" ht="15.75" customHeight="1">
      <c r="A8" s="260" t="s">
        <v>3475</v>
      </c>
      <c r="B8" s="248">
        <f t="shared" si="10"/>
        <v>306.94167</v>
      </c>
      <c r="C8" s="249">
        <f>SUM((J8/1000000)/E8)</f>
        <v>2.116839103</v>
      </c>
      <c r="D8" s="250">
        <f t="shared" si="1"/>
        <v>2.116839103</v>
      </c>
      <c r="E8" s="251">
        <v>145.0</v>
      </c>
      <c r="F8" s="251">
        <f t="shared" si="11"/>
        <v>103.412758</v>
      </c>
      <c r="G8" s="48">
        <f t="shared" si="2"/>
        <v>0.3369133881</v>
      </c>
      <c r="H8" s="111">
        <f t="shared" si="3"/>
        <v>203.528912</v>
      </c>
      <c r="I8" s="252">
        <f t="shared" si="4"/>
        <v>0.6630866119</v>
      </c>
      <c r="J8" s="248">
        <v>3.0694167E8</v>
      </c>
      <c r="K8" s="268">
        <v>2012.0</v>
      </c>
      <c r="L8" s="254" t="s">
        <v>20</v>
      </c>
      <c r="M8" s="254"/>
      <c r="N8" s="254"/>
      <c r="O8" s="254"/>
      <c r="P8" s="254">
        <v>74.0</v>
      </c>
      <c r="Q8" s="253">
        <v>57.0</v>
      </c>
      <c r="R8" s="263">
        <f t="shared" ref="R8:R13" si="15">AVERAGE(P8:Q8)</f>
        <v>65.5</v>
      </c>
      <c r="S8" s="253">
        <v>81.0</v>
      </c>
      <c r="T8" s="253">
        <v>75.0</v>
      </c>
      <c r="U8" s="253">
        <f t="shared" si="6"/>
        <v>6</v>
      </c>
      <c r="V8" s="253">
        <f t="shared" ref="V8:V13" si="16">AVERAGE(S8:T8)</f>
        <v>78</v>
      </c>
      <c r="W8" s="263">
        <f t="shared" si="8"/>
        <v>-12.5</v>
      </c>
      <c r="X8" s="257" t="s">
        <v>1594</v>
      </c>
      <c r="Y8" s="257" t="s">
        <v>2414</v>
      </c>
      <c r="Z8" s="269" t="s">
        <v>1534</v>
      </c>
      <c r="AA8" s="250">
        <f t="shared" si="12"/>
        <v>23.773465</v>
      </c>
      <c r="AB8" s="248">
        <v>2.3773465E7</v>
      </c>
      <c r="AC8" s="248">
        <v>1.03412758E8</v>
      </c>
      <c r="AD8" s="251">
        <f t="shared" si="13"/>
        <v>203.528912</v>
      </c>
      <c r="AE8" s="266">
        <v>2.03528912E8</v>
      </c>
      <c r="AF8" s="258">
        <f t="shared" si="9"/>
        <v>0.163954931</v>
      </c>
      <c r="AG8" s="257"/>
      <c r="AH8" s="257"/>
      <c r="AI8" s="273" t="s">
        <v>3476</v>
      </c>
      <c r="AJ8" s="255"/>
    </row>
    <row r="9" ht="15.75" customHeight="1">
      <c r="A9" s="282" t="s">
        <v>1475</v>
      </c>
      <c r="B9" s="49">
        <f t="shared" si="10"/>
        <v>307.239013</v>
      </c>
      <c r="C9" s="284">
        <f>SUM(J9/(E9*1000000))</f>
        <v>25.60325108</v>
      </c>
      <c r="D9" s="250">
        <f t="shared" si="1"/>
        <v>25.60325108</v>
      </c>
      <c r="E9" s="111">
        <v>12.0</v>
      </c>
      <c r="F9" s="111">
        <f t="shared" si="11"/>
        <v>124.87235</v>
      </c>
      <c r="G9" s="48">
        <f t="shared" si="2"/>
        <v>0.4064338991</v>
      </c>
      <c r="H9" s="111">
        <f t="shared" si="3"/>
        <v>182.366663</v>
      </c>
      <c r="I9" s="252">
        <f t="shared" si="4"/>
        <v>0.5935661009</v>
      </c>
      <c r="J9" s="261">
        <v>3.07239013E8</v>
      </c>
      <c r="K9" s="268">
        <v>2014.0</v>
      </c>
      <c r="L9" s="254" t="s">
        <v>20</v>
      </c>
      <c r="M9" s="283"/>
      <c r="N9" s="283"/>
      <c r="O9" s="283"/>
      <c r="P9" s="283">
        <v>81.0</v>
      </c>
      <c r="Q9" s="268">
        <v>69.0</v>
      </c>
      <c r="R9" s="285">
        <f t="shared" si="15"/>
        <v>75</v>
      </c>
      <c r="S9" s="268">
        <v>86.0</v>
      </c>
      <c r="T9" s="268">
        <v>74.0</v>
      </c>
      <c r="U9" s="268">
        <f t="shared" si="6"/>
        <v>12</v>
      </c>
      <c r="V9" s="268">
        <f t="shared" si="16"/>
        <v>80</v>
      </c>
      <c r="W9" s="285">
        <f t="shared" si="8"/>
        <v>-5</v>
      </c>
      <c r="X9" s="269" t="s">
        <v>1565</v>
      </c>
      <c r="Y9" s="269" t="s">
        <v>1642</v>
      </c>
      <c r="Z9" s="269" t="s">
        <v>1534</v>
      </c>
      <c r="AA9" s="111">
        <f t="shared" si="12"/>
        <v>48.002523</v>
      </c>
      <c r="AB9" s="261">
        <v>4.8002523E7</v>
      </c>
      <c r="AC9" s="261">
        <v>1.2487235E8</v>
      </c>
      <c r="AD9" s="251">
        <f t="shared" si="13"/>
        <v>182.366663</v>
      </c>
      <c r="AE9" s="49">
        <v>1.82366663E8</v>
      </c>
      <c r="AF9" s="258">
        <f t="shared" si="9"/>
        <v>4.00021025</v>
      </c>
      <c r="AG9" s="269"/>
      <c r="AH9" s="257"/>
      <c r="AI9" s="273" t="s">
        <v>1643</v>
      </c>
      <c r="AJ9" s="255"/>
    </row>
    <row r="10" ht="15.75" customHeight="1">
      <c r="A10" s="247" t="s">
        <v>1469</v>
      </c>
      <c r="B10" s="248">
        <v>309.2</v>
      </c>
      <c r="C10" s="249">
        <f t="shared" ref="C10:C13" si="17">SUM(B10/E10)</f>
        <v>10.66206897</v>
      </c>
      <c r="D10" s="250">
        <f t="shared" si="1"/>
        <v>10.66206897</v>
      </c>
      <c r="E10" s="251">
        <v>29.0</v>
      </c>
      <c r="F10" s="251">
        <v>255.96</v>
      </c>
      <c r="G10" s="48">
        <f t="shared" si="2"/>
        <v>0.8278137128</v>
      </c>
      <c r="H10" s="111">
        <f t="shared" si="3"/>
        <v>53.24</v>
      </c>
      <c r="I10" s="252">
        <f t="shared" si="4"/>
        <v>0.1721862872</v>
      </c>
      <c r="J10" s="248">
        <f t="shared" ref="J10:J12" si="18">B10*1000000</f>
        <v>309200000</v>
      </c>
      <c r="K10" s="253">
        <v>2009.0</v>
      </c>
      <c r="L10" s="254" t="s">
        <v>18</v>
      </c>
      <c r="M10" s="254"/>
      <c r="N10" s="254"/>
      <c r="O10" s="254"/>
      <c r="P10" s="254">
        <v>65.0</v>
      </c>
      <c r="Q10" s="253">
        <v>53.0</v>
      </c>
      <c r="R10" s="263">
        <f t="shared" si="15"/>
        <v>59</v>
      </c>
      <c r="S10" s="253">
        <v>90.0</v>
      </c>
      <c r="T10" s="253">
        <v>69.0</v>
      </c>
      <c r="U10" s="253">
        <f t="shared" si="6"/>
        <v>21</v>
      </c>
      <c r="V10" s="253">
        <f t="shared" si="16"/>
        <v>79.5</v>
      </c>
      <c r="W10" s="263">
        <f t="shared" si="8"/>
        <v>-20.5</v>
      </c>
      <c r="X10" s="257" t="s">
        <v>1634</v>
      </c>
      <c r="Y10" s="257" t="s">
        <v>1748</v>
      </c>
      <c r="Z10" s="257" t="s">
        <v>1534</v>
      </c>
      <c r="AA10" s="250">
        <v>34.1</v>
      </c>
      <c r="AB10" s="248">
        <f t="shared" ref="AB10:AB12" si="19">AA10*1000000</f>
        <v>34100000</v>
      </c>
      <c r="AC10" s="248">
        <f t="shared" ref="AC10:AC12" si="20">F10*1000000</f>
        <v>255960000</v>
      </c>
      <c r="AD10" s="251">
        <v>53.24</v>
      </c>
      <c r="AE10" s="49">
        <f t="shared" ref="AE10:AE12" si="21">SUM(AD10*1000000)</f>
        <v>53240000</v>
      </c>
      <c r="AF10" s="258">
        <f t="shared" si="9"/>
        <v>1.175862069</v>
      </c>
      <c r="AG10" s="257" t="s">
        <v>1608</v>
      </c>
      <c r="AH10" s="257" t="s">
        <v>1647</v>
      </c>
      <c r="AI10" s="273" t="s">
        <v>1749</v>
      </c>
      <c r="AJ10" s="255"/>
    </row>
    <row r="11" ht="15.75" customHeight="1">
      <c r="A11" s="260" t="s">
        <v>151</v>
      </c>
      <c r="B11" s="248">
        <v>309.98</v>
      </c>
      <c r="C11" s="249">
        <f t="shared" si="17"/>
        <v>2.066533333</v>
      </c>
      <c r="D11" s="250">
        <f t="shared" si="1"/>
        <v>2.066533333</v>
      </c>
      <c r="E11" s="251">
        <v>150.0</v>
      </c>
      <c r="F11" s="251">
        <v>114.05</v>
      </c>
      <c r="G11" s="48">
        <f t="shared" si="2"/>
        <v>0.367926963</v>
      </c>
      <c r="H11" s="111">
        <f t="shared" si="3"/>
        <v>195.93</v>
      </c>
      <c r="I11" s="252">
        <f t="shared" si="4"/>
        <v>0.632073037</v>
      </c>
      <c r="J11" s="248">
        <f t="shared" si="18"/>
        <v>309980000</v>
      </c>
      <c r="K11" s="253">
        <v>2008.0</v>
      </c>
      <c r="L11" s="254" t="s">
        <v>18</v>
      </c>
      <c r="M11" s="254"/>
      <c r="N11" s="254"/>
      <c r="O11" s="254"/>
      <c r="P11" s="254">
        <v>89.0</v>
      </c>
      <c r="Q11" s="253">
        <v>67.0</v>
      </c>
      <c r="R11" s="254">
        <f t="shared" si="15"/>
        <v>78</v>
      </c>
      <c r="S11" s="253">
        <v>76.0</v>
      </c>
      <c r="T11" s="253">
        <v>75.0</v>
      </c>
      <c r="U11" s="253">
        <f t="shared" si="6"/>
        <v>1</v>
      </c>
      <c r="V11" s="253">
        <f t="shared" si="16"/>
        <v>75.5</v>
      </c>
      <c r="W11" s="254">
        <f t="shared" si="8"/>
        <v>2.5</v>
      </c>
      <c r="X11" s="257" t="s">
        <v>1594</v>
      </c>
      <c r="Y11" s="257" t="s">
        <v>1799</v>
      </c>
      <c r="Z11" s="257" t="s">
        <v>1540</v>
      </c>
      <c r="AA11" s="250">
        <v>26.2</v>
      </c>
      <c r="AB11" s="248">
        <f t="shared" si="19"/>
        <v>26200000</v>
      </c>
      <c r="AC11" s="248">
        <f t="shared" si="20"/>
        <v>114050000</v>
      </c>
      <c r="AD11" s="251">
        <v>195.93</v>
      </c>
      <c r="AE11" s="49">
        <f t="shared" si="21"/>
        <v>195930000</v>
      </c>
      <c r="AF11" s="258">
        <f t="shared" si="9"/>
        <v>0.1746666667</v>
      </c>
      <c r="AG11" s="257"/>
      <c r="AH11" s="257"/>
      <c r="AI11" s="273" t="s">
        <v>3524</v>
      </c>
      <c r="AJ11" s="255"/>
    </row>
    <row r="12" ht="15.75" customHeight="1">
      <c r="A12" s="260" t="s">
        <v>524</v>
      </c>
      <c r="B12" s="248">
        <f>SUM(F12+AD12)</f>
        <v>310.65</v>
      </c>
      <c r="C12" s="249">
        <f t="shared" si="17"/>
        <v>3.1065</v>
      </c>
      <c r="D12" s="250">
        <f t="shared" si="1"/>
        <v>3.1065</v>
      </c>
      <c r="E12" s="251">
        <v>100.0</v>
      </c>
      <c r="F12" s="251">
        <v>148.44</v>
      </c>
      <c r="G12" s="48">
        <f t="shared" si="2"/>
        <v>0.4778367938</v>
      </c>
      <c r="H12" s="111">
        <f t="shared" si="3"/>
        <v>162.21</v>
      </c>
      <c r="I12" s="252">
        <f t="shared" si="4"/>
        <v>0.5221632062</v>
      </c>
      <c r="J12" s="248">
        <f t="shared" si="18"/>
        <v>310650000</v>
      </c>
      <c r="K12" s="253">
        <v>2010.0</v>
      </c>
      <c r="L12" s="254" t="s">
        <v>20</v>
      </c>
      <c r="M12" s="254"/>
      <c r="N12" s="254"/>
      <c r="O12" s="254"/>
      <c r="P12" s="254">
        <v>9.0</v>
      </c>
      <c r="Q12" s="253">
        <v>27.0</v>
      </c>
      <c r="R12" s="254">
        <f t="shared" si="15"/>
        <v>18</v>
      </c>
      <c r="S12" s="253">
        <v>40.0</v>
      </c>
      <c r="T12" s="253">
        <v>42.0</v>
      </c>
      <c r="U12" s="253">
        <f t="shared" si="6"/>
        <v>-2</v>
      </c>
      <c r="V12" s="253">
        <f t="shared" si="16"/>
        <v>41</v>
      </c>
      <c r="W12" s="254">
        <f t="shared" si="8"/>
        <v>-23</v>
      </c>
      <c r="X12" s="257" t="s">
        <v>1543</v>
      </c>
      <c r="Y12" s="257" t="s">
        <v>1543</v>
      </c>
      <c r="Z12" s="257" t="s">
        <v>1550</v>
      </c>
      <c r="AA12" s="250">
        <v>30.83</v>
      </c>
      <c r="AB12" s="248">
        <f t="shared" si="19"/>
        <v>30830000</v>
      </c>
      <c r="AC12" s="248">
        <f t="shared" si="20"/>
        <v>148440000</v>
      </c>
      <c r="AD12" s="251">
        <v>162.21</v>
      </c>
      <c r="AE12" s="49">
        <f t="shared" si="21"/>
        <v>162210000</v>
      </c>
      <c r="AF12" s="258">
        <f t="shared" si="9"/>
        <v>0.3083</v>
      </c>
      <c r="AG12" s="257"/>
      <c r="AH12" s="257"/>
      <c r="AI12" s="273" t="s">
        <v>2861</v>
      </c>
      <c r="AJ12" s="255"/>
    </row>
    <row r="13" ht="15.75" customHeight="1">
      <c r="A13" s="260" t="s">
        <v>2581</v>
      </c>
      <c r="B13" s="248">
        <f t="shared" ref="B13:B15" si="22">J13/1000000</f>
        <v>311.312624</v>
      </c>
      <c r="C13" s="249">
        <f t="shared" si="17"/>
        <v>3.662501459</v>
      </c>
      <c r="D13" s="250">
        <f t="shared" si="1"/>
        <v>3.662501459</v>
      </c>
      <c r="E13" s="251">
        <v>85.0</v>
      </c>
      <c r="F13" s="111">
        <f t="shared" ref="F13:F15" si="23">AC13/1000000</f>
        <v>117.154724</v>
      </c>
      <c r="G13" s="48">
        <f t="shared" si="2"/>
        <v>0.3763250025</v>
      </c>
      <c r="H13" s="111">
        <f t="shared" si="3"/>
        <v>194.1579</v>
      </c>
      <c r="I13" s="252">
        <f t="shared" si="4"/>
        <v>0.6236749975</v>
      </c>
      <c r="J13" s="248">
        <v>3.11312624E8</v>
      </c>
      <c r="K13" s="253">
        <v>2007.0</v>
      </c>
      <c r="L13" s="254" t="s">
        <v>18</v>
      </c>
      <c r="M13" s="254"/>
      <c r="N13" s="254"/>
      <c r="O13" s="254"/>
      <c r="P13" s="254">
        <v>70.0</v>
      </c>
      <c r="Q13" s="253">
        <v>62.0</v>
      </c>
      <c r="R13" s="254">
        <f t="shared" si="15"/>
        <v>66</v>
      </c>
      <c r="S13" s="253">
        <v>75.0</v>
      </c>
      <c r="T13" s="253">
        <v>64.0</v>
      </c>
      <c r="U13" s="253">
        <f t="shared" si="6"/>
        <v>11</v>
      </c>
      <c r="V13" s="253">
        <f t="shared" si="16"/>
        <v>69.5</v>
      </c>
      <c r="W13" s="254">
        <f t="shared" si="8"/>
        <v>-3.5</v>
      </c>
      <c r="X13" s="257" t="s">
        <v>1983</v>
      </c>
      <c r="Y13" s="257" t="s">
        <v>2582</v>
      </c>
      <c r="Z13" s="257" t="s">
        <v>1550</v>
      </c>
      <c r="AA13" s="250">
        <v>36.133403</v>
      </c>
      <c r="AB13" s="49">
        <v>3.6133403E7</v>
      </c>
      <c r="AC13" s="248">
        <v>1.17154724E8</v>
      </c>
      <c r="AD13" s="111">
        <f t="shared" ref="AD13:AD15" si="24">AE13/1000000</f>
        <v>194.1579</v>
      </c>
      <c r="AE13" s="248">
        <v>1.941579E8</v>
      </c>
      <c r="AF13" s="258">
        <f t="shared" si="9"/>
        <v>0.4250988588</v>
      </c>
      <c r="AG13" s="257"/>
      <c r="AH13" s="257"/>
      <c r="AI13" s="259" t="s">
        <v>2583</v>
      </c>
      <c r="AJ13" s="257"/>
    </row>
    <row r="14" ht="15.75" customHeight="1">
      <c r="A14" s="297" t="s">
        <v>2516</v>
      </c>
      <c r="B14" s="49">
        <f t="shared" si="22"/>
        <v>311.950384</v>
      </c>
      <c r="C14" s="284">
        <f t="shared" ref="C14:C15" si="25">SUM(J14/(E14*1000000))</f>
        <v>3.8993798</v>
      </c>
      <c r="D14" s="250">
        <f t="shared" si="1"/>
        <v>3.8993798</v>
      </c>
      <c r="E14" s="111">
        <v>80.0</v>
      </c>
      <c r="F14" s="280">
        <f t="shared" si="23"/>
        <v>175.750384</v>
      </c>
      <c r="G14" s="48">
        <f t="shared" si="2"/>
        <v>0.5633921066</v>
      </c>
      <c r="H14" s="111">
        <f t="shared" si="3"/>
        <v>136.2</v>
      </c>
      <c r="I14" s="303">
        <f t="shared" si="4"/>
        <v>0.4366078934</v>
      </c>
      <c r="J14" s="49">
        <v>3.11950384E8</v>
      </c>
      <c r="K14" s="33">
        <v>2017.0</v>
      </c>
      <c r="L14" s="254" t="s">
        <v>20</v>
      </c>
      <c r="M14" s="47"/>
      <c r="N14" s="47"/>
      <c r="O14" s="47"/>
      <c r="P14" s="47">
        <v>91.0</v>
      </c>
      <c r="Q14" s="33">
        <v>75.0</v>
      </c>
      <c r="R14" s="49">
        <f t="shared" ref="R14:R15" si="26">(P14+Q14)/2</f>
        <v>83</v>
      </c>
      <c r="S14" s="33">
        <v>80.0</v>
      </c>
      <c r="T14" s="33">
        <v>76.0</v>
      </c>
      <c r="U14" s="268">
        <f t="shared" si="6"/>
        <v>4</v>
      </c>
      <c r="V14" s="268">
        <f t="shared" ref="V14:V15" si="27">(S14+T14)/2</f>
        <v>78</v>
      </c>
      <c r="W14" s="261">
        <f t="shared" si="8"/>
        <v>5</v>
      </c>
      <c r="X14" s="269" t="s">
        <v>1594</v>
      </c>
      <c r="Y14" s="269" t="s">
        <v>1594</v>
      </c>
      <c r="Z14" s="304" t="s">
        <v>1550</v>
      </c>
      <c r="AA14" s="280">
        <f t="shared" ref="AA14:AA15" si="28">AB14/1000000</f>
        <v>53.003468</v>
      </c>
      <c r="AB14" s="49">
        <v>5.3003468E7</v>
      </c>
      <c r="AC14" s="49">
        <v>1.75750384E8</v>
      </c>
      <c r="AD14" s="280">
        <f t="shared" si="24"/>
        <v>136.2</v>
      </c>
      <c r="AE14" s="261">
        <f t="shared" ref="AE14:AE15" si="29">J14-AC14</f>
        <v>136200000</v>
      </c>
      <c r="AF14" s="303">
        <f t="shared" si="9"/>
        <v>0.66254335</v>
      </c>
      <c r="AG14" s="269"/>
      <c r="AH14" s="269"/>
      <c r="AI14" s="305" t="s">
        <v>2517</v>
      </c>
      <c r="AJ14" s="269"/>
    </row>
    <row r="15" ht="15.75" customHeight="1">
      <c r="A15" s="292" t="s">
        <v>771</v>
      </c>
      <c r="B15" s="49">
        <f t="shared" si="22"/>
        <v>312.242626</v>
      </c>
      <c r="C15" s="284">
        <f t="shared" si="25"/>
        <v>7.80606565</v>
      </c>
      <c r="D15" s="250">
        <f t="shared" si="1"/>
        <v>7.80606565</v>
      </c>
      <c r="E15" s="111">
        <v>40.0</v>
      </c>
      <c r="F15" s="280">
        <f t="shared" si="23"/>
        <v>26.830068</v>
      </c>
      <c r="G15" s="48">
        <f t="shared" si="2"/>
        <v>0.08592698679</v>
      </c>
      <c r="H15" s="111">
        <f t="shared" si="3"/>
        <v>285.412558</v>
      </c>
      <c r="I15" s="303">
        <f t="shared" si="4"/>
        <v>0.9140730132</v>
      </c>
      <c r="J15" s="49">
        <v>3.12242626E8</v>
      </c>
      <c r="K15" s="33">
        <v>2017.0</v>
      </c>
      <c r="L15" s="254" t="s">
        <v>20</v>
      </c>
      <c r="M15" s="47"/>
      <c r="N15" s="47"/>
      <c r="O15" s="47"/>
      <c r="P15" s="47">
        <v>36.0</v>
      </c>
      <c r="Q15" s="33">
        <v>49.0</v>
      </c>
      <c r="R15" s="49">
        <f t="shared" si="26"/>
        <v>42.5</v>
      </c>
      <c r="S15" s="33">
        <v>49.0</v>
      </c>
      <c r="T15" s="33">
        <v>50.0</v>
      </c>
      <c r="U15" s="268">
        <f t="shared" si="6"/>
        <v>-1</v>
      </c>
      <c r="V15" s="268">
        <f t="shared" si="27"/>
        <v>49.5</v>
      </c>
      <c r="W15" s="261">
        <f t="shared" si="8"/>
        <v>-7</v>
      </c>
      <c r="X15" s="257" t="s">
        <v>1629</v>
      </c>
      <c r="Y15" s="269" t="s">
        <v>1684</v>
      </c>
      <c r="Z15" s="304" t="s">
        <v>1893</v>
      </c>
      <c r="AA15" s="280">
        <f t="shared" si="28"/>
        <v>13.601682</v>
      </c>
      <c r="AB15" s="49">
        <v>1.3601682E7</v>
      </c>
      <c r="AC15" s="49">
        <v>2.6830068E7</v>
      </c>
      <c r="AD15" s="280">
        <f t="shared" si="24"/>
        <v>285.412558</v>
      </c>
      <c r="AE15" s="261">
        <f t="shared" si="29"/>
        <v>285412558</v>
      </c>
      <c r="AF15" s="303">
        <f t="shared" si="9"/>
        <v>0.34004205</v>
      </c>
      <c r="AG15" s="269"/>
      <c r="AH15" s="269"/>
      <c r="AI15" s="305" t="s">
        <v>1894</v>
      </c>
      <c r="AJ15" s="269"/>
    </row>
    <row r="16" ht="15.75" customHeight="1">
      <c r="A16" s="247" t="s">
        <v>1884</v>
      </c>
      <c r="B16" s="248">
        <v>314.7</v>
      </c>
      <c r="C16" s="249">
        <f t="shared" ref="C16:C24" si="30">SUM(B16/E16)</f>
        <v>7.8675</v>
      </c>
      <c r="D16" s="250">
        <f t="shared" si="1"/>
        <v>7.8675</v>
      </c>
      <c r="E16" s="251">
        <v>40.0</v>
      </c>
      <c r="F16" s="251">
        <v>163.96</v>
      </c>
      <c r="G16" s="48">
        <f t="shared" si="2"/>
        <v>0.5210041309</v>
      </c>
      <c r="H16" s="111">
        <f t="shared" si="3"/>
        <v>153.42</v>
      </c>
      <c r="I16" s="252">
        <f t="shared" si="4"/>
        <v>0.4875119161</v>
      </c>
      <c r="J16" s="248">
        <f>B16*1000000</f>
        <v>314700000</v>
      </c>
      <c r="K16" s="253">
        <v>2009.0</v>
      </c>
      <c r="L16" s="254" t="s">
        <v>18</v>
      </c>
      <c r="M16" s="254"/>
      <c r="N16" s="254"/>
      <c r="O16" s="254"/>
      <c r="P16" s="254">
        <v>43.0</v>
      </c>
      <c r="Q16" s="253">
        <v>48.0</v>
      </c>
      <c r="R16" s="254">
        <f>AVERAGE(P16:Q16)</f>
        <v>45.5</v>
      </c>
      <c r="S16" s="253">
        <v>74.0</v>
      </c>
      <c r="T16" s="253">
        <v>67.0</v>
      </c>
      <c r="U16" s="253">
        <f t="shared" si="6"/>
        <v>7</v>
      </c>
      <c r="V16" s="253">
        <f>AVERAGE(S16:T16)</f>
        <v>70.5</v>
      </c>
      <c r="W16" s="254">
        <f t="shared" si="8"/>
        <v>-25</v>
      </c>
      <c r="X16" s="257" t="s">
        <v>1543</v>
      </c>
      <c r="Y16" s="257" t="s">
        <v>1616</v>
      </c>
      <c r="Z16" s="257" t="s">
        <v>1540</v>
      </c>
      <c r="AA16" s="250">
        <v>33.6</v>
      </c>
      <c r="AB16" s="248">
        <f>AA16*1000000</f>
        <v>33600000</v>
      </c>
      <c r="AC16" s="248">
        <f>F16*1000000</f>
        <v>163960000</v>
      </c>
      <c r="AD16" s="251">
        <v>153.42</v>
      </c>
      <c r="AE16" s="49">
        <f>SUM(AD16*1000000)</f>
        <v>153420000</v>
      </c>
      <c r="AF16" s="258">
        <f t="shared" si="9"/>
        <v>0.84</v>
      </c>
      <c r="AG16" s="257"/>
      <c r="AH16" s="257"/>
      <c r="AI16" s="273" t="s">
        <v>1885</v>
      </c>
      <c r="AJ16" s="255"/>
    </row>
    <row r="17" ht="15.75" customHeight="1">
      <c r="A17" s="299" t="s">
        <v>2369</v>
      </c>
      <c r="B17" s="266">
        <f t="shared" ref="B17:B18" si="31">J17/1000000</f>
        <v>315.945032</v>
      </c>
      <c r="C17" s="249">
        <f t="shared" si="30"/>
        <v>4.269527459</v>
      </c>
      <c r="D17" s="250">
        <f t="shared" si="1"/>
        <v>4.269527459</v>
      </c>
      <c r="E17" s="111">
        <v>74.0</v>
      </c>
      <c r="F17" s="251">
        <f t="shared" ref="F17:F18" si="32">AC17/1000000</f>
        <v>162.994032</v>
      </c>
      <c r="G17" s="48">
        <f t="shared" si="2"/>
        <v>0.5158936381</v>
      </c>
      <c r="H17" s="111">
        <f t="shared" si="3"/>
        <v>152.951</v>
      </c>
      <c r="I17" s="252">
        <f t="shared" si="4"/>
        <v>0.4841063619</v>
      </c>
      <c r="J17" s="266">
        <f>SUM(AC17+(AD17*1000000))</f>
        <v>315945032</v>
      </c>
      <c r="K17" s="255">
        <v>2015.0</v>
      </c>
      <c r="L17" s="254" t="s">
        <v>20</v>
      </c>
      <c r="M17" s="267"/>
      <c r="N17" s="267"/>
      <c r="O17" s="267"/>
      <c r="P17" s="267">
        <v>78.0</v>
      </c>
      <c r="Q17" s="255">
        <v>62.0</v>
      </c>
      <c r="R17" s="255">
        <f>(P17+Q17)/2</f>
        <v>70</v>
      </c>
      <c r="S17" s="255">
        <v>55.0</v>
      </c>
      <c r="T17" s="255">
        <v>67.0</v>
      </c>
      <c r="U17" s="33">
        <f t="shared" si="6"/>
        <v>-12</v>
      </c>
      <c r="V17" s="255">
        <f>(S17+T17)/2</f>
        <v>61</v>
      </c>
      <c r="W17" s="33">
        <f t="shared" si="8"/>
        <v>9</v>
      </c>
      <c r="X17" s="264" t="s">
        <v>1594</v>
      </c>
      <c r="Y17" s="264" t="s">
        <v>1594</v>
      </c>
      <c r="Z17" s="264" t="s">
        <v>1534</v>
      </c>
      <c r="AA17" s="251">
        <f t="shared" ref="AA17:AA18" si="33">AB17/1000000</f>
        <v>55.365012</v>
      </c>
      <c r="AB17" s="266">
        <v>5.5365012E7</v>
      </c>
      <c r="AC17" s="49">
        <v>1.62994032E8</v>
      </c>
      <c r="AD17" s="251">
        <f t="shared" ref="AD17:AD18" si="34">AE17/1000000</f>
        <v>152.951</v>
      </c>
      <c r="AE17" s="49">
        <v>1.52951E8</v>
      </c>
      <c r="AF17" s="258">
        <f t="shared" si="9"/>
        <v>0.7481758378</v>
      </c>
      <c r="AG17" s="257"/>
      <c r="AH17" s="257"/>
      <c r="AI17" s="273" t="s">
        <v>2370</v>
      </c>
      <c r="AJ17" s="255"/>
    </row>
    <row r="18" ht="15.75" customHeight="1">
      <c r="A18" s="275" t="s">
        <v>981</v>
      </c>
      <c r="B18" s="266">
        <f t="shared" si="31"/>
        <v>318.000144</v>
      </c>
      <c r="C18" s="249">
        <f t="shared" si="30"/>
        <v>15.9000072</v>
      </c>
      <c r="D18" s="250">
        <f t="shared" si="1"/>
        <v>15.9000072</v>
      </c>
      <c r="E18" s="111">
        <v>20.0</v>
      </c>
      <c r="F18" s="251">
        <f t="shared" si="32"/>
        <v>137.400141</v>
      </c>
      <c r="G18" s="48">
        <f t="shared" si="2"/>
        <v>0.4320757194</v>
      </c>
      <c r="H18" s="111">
        <f t="shared" si="3"/>
        <v>180.6</v>
      </c>
      <c r="I18" s="252">
        <f t="shared" si="4"/>
        <v>0.5679242711</v>
      </c>
      <c r="J18" s="266">
        <v>3.18000144E8</v>
      </c>
      <c r="K18" s="255">
        <v>2013.0</v>
      </c>
      <c r="L18" s="254" t="s">
        <v>20</v>
      </c>
      <c r="M18" s="267"/>
      <c r="N18" s="267"/>
      <c r="O18" s="267"/>
      <c r="P18" s="267">
        <v>86.0</v>
      </c>
      <c r="Q18" s="255">
        <v>68.0</v>
      </c>
      <c r="R18" s="277">
        <f t="shared" ref="R18:R19" si="35">AVERAGE(P18:Q18)</f>
        <v>77</v>
      </c>
      <c r="S18" s="255">
        <v>82.0</v>
      </c>
      <c r="T18" s="255">
        <v>78.0</v>
      </c>
      <c r="U18" s="255">
        <f t="shared" si="6"/>
        <v>4</v>
      </c>
      <c r="V18" s="255">
        <f t="shared" ref="V18:V19" si="36">AVERAGE(S18:T18)</f>
        <v>80</v>
      </c>
      <c r="W18" s="277">
        <f t="shared" si="8"/>
        <v>-3</v>
      </c>
      <c r="X18" s="264" t="s">
        <v>1681</v>
      </c>
      <c r="Y18" s="264" t="s">
        <v>1682</v>
      </c>
      <c r="Z18" s="264" t="s">
        <v>1529</v>
      </c>
      <c r="AA18" s="251">
        <f t="shared" si="33"/>
        <v>41.855326</v>
      </c>
      <c r="AB18" s="266">
        <v>4.1855326E7</v>
      </c>
      <c r="AC18" s="266">
        <v>1.37400141E8</v>
      </c>
      <c r="AD18" s="251">
        <f t="shared" si="34"/>
        <v>180.6</v>
      </c>
      <c r="AE18" s="266">
        <v>1.806E8</v>
      </c>
      <c r="AF18" s="258">
        <f t="shared" si="9"/>
        <v>2.0927663</v>
      </c>
      <c r="AG18" s="257"/>
      <c r="AH18" s="257"/>
      <c r="AI18" s="273" t="s">
        <v>1683</v>
      </c>
      <c r="AJ18" s="255"/>
    </row>
    <row r="19" ht="15.75" customHeight="1">
      <c r="A19" s="260" t="s">
        <v>1080</v>
      </c>
      <c r="B19" s="248">
        <f>SUM(F19+AD19)</f>
        <v>319.71</v>
      </c>
      <c r="C19" s="249">
        <f t="shared" si="30"/>
        <v>2.1314</v>
      </c>
      <c r="D19" s="250">
        <f t="shared" si="1"/>
        <v>2.1314</v>
      </c>
      <c r="E19" s="251">
        <v>150.0</v>
      </c>
      <c r="F19" s="251">
        <v>131.77</v>
      </c>
      <c r="G19" s="48">
        <f t="shared" si="2"/>
        <v>0.4121547653</v>
      </c>
      <c r="H19" s="111">
        <f t="shared" si="3"/>
        <v>187.94</v>
      </c>
      <c r="I19" s="252">
        <f t="shared" si="4"/>
        <v>0.5878452347</v>
      </c>
      <c r="J19" s="248">
        <f>B19*1000000</f>
        <v>319710000</v>
      </c>
      <c r="K19" s="253">
        <v>2010.0</v>
      </c>
      <c r="L19" s="254" t="s">
        <v>20</v>
      </c>
      <c r="M19" s="254"/>
      <c r="N19" s="254"/>
      <c r="O19" s="254"/>
      <c r="P19" s="254">
        <v>6.0</v>
      </c>
      <c r="Q19" s="253">
        <v>20.0</v>
      </c>
      <c r="R19" s="254">
        <f t="shared" si="35"/>
        <v>13</v>
      </c>
      <c r="S19" s="253">
        <v>42.0</v>
      </c>
      <c r="T19" s="253">
        <v>27.0</v>
      </c>
      <c r="U19" s="253">
        <f t="shared" si="6"/>
        <v>15</v>
      </c>
      <c r="V19" s="253">
        <f t="shared" si="36"/>
        <v>34.5</v>
      </c>
      <c r="W19" s="254">
        <f t="shared" si="8"/>
        <v>-21.5</v>
      </c>
      <c r="X19" s="257" t="s">
        <v>1602</v>
      </c>
      <c r="Y19" s="257" t="s">
        <v>1716</v>
      </c>
      <c r="Z19" s="257" t="s">
        <v>1534</v>
      </c>
      <c r="AA19" s="250">
        <v>40.3</v>
      </c>
      <c r="AB19" s="248">
        <f>AA19*1000000</f>
        <v>40300000</v>
      </c>
      <c r="AC19" s="248">
        <f>F19*1000000</f>
        <v>131770000</v>
      </c>
      <c r="AD19" s="251">
        <v>187.94</v>
      </c>
      <c r="AE19" s="49">
        <f>SUM(AD19*1000000)</f>
        <v>187940000</v>
      </c>
      <c r="AF19" s="258">
        <f t="shared" si="9"/>
        <v>0.2686666667</v>
      </c>
      <c r="AG19" s="257"/>
      <c r="AH19" s="257"/>
      <c r="AI19" s="273" t="s">
        <v>3466</v>
      </c>
      <c r="AJ19" s="255"/>
    </row>
    <row r="20" ht="15.75" customHeight="1">
      <c r="A20" s="292" t="s">
        <v>1872</v>
      </c>
      <c r="B20" s="266">
        <f>J20/1000000</f>
        <v>320.170008</v>
      </c>
      <c r="C20" s="276">
        <f t="shared" si="30"/>
        <v>8.0042502</v>
      </c>
      <c r="D20" s="250">
        <f t="shared" si="1"/>
        <v>8.0042502</v>
      </c>
      <c r="E20" s="251">
        <v>40.0</v>
      </c>
      <c r="F20" s="111">
        <f>AC20/1000000</f>
        <v>102.470008</v>
      </c>
      <c r="G20" s="48">
        <f t="shared" si="2"/>
        <v>0.3200487411</v>
      </c>
      <c r="H20" s="111">
        <f t="shared" si="3"/>
        <v>217.7</v>
      </c>
      <c r="I20" s="252">
        <f>AE20/J20</f>
        <v>0.6799512589</v>
      </c>
      <c r="J20" s="266">
        <f>AE20+AC20</f>
        <v>320170008</v>
      </c>
      <c r="K20" s="33">
        <v>2016.0</v>
      </c>
      <c r="L20" s="254" t="s">
        <v>20</v>
      </c>
      <c r="M20" s="47"/>
      <c r="N20" s="47"/>
      <c r="O20" s="47"/>
      <c r="P20" s="47">
        <v>80.0</v>
      </c>
      <c r="Q20" s="33">
        <v>65.0</v>
      </c>
      <c r="R20" s="293">
        <f>(P20+Q20)/2</f>
        <v>72.5</v>
      </c>
      <c r="S20" s="33">
        <v>82.0</v>
      </c>
      <c r="T20" s="33">
        <v>77.0</v>
      </c>
      <c r="U20" s="49">
        <f t="shared" si="6"/>
        <v>5</v>
      </c>
      <c r="V20" s="33">
        <f>(S20+T20)/2</f>
        <v>79.5</v>
      </c>
      <c r="W20" s="291">
        <f t="shared" si="8"/>
        <v>-7</v>
      </c>
      <c r="X20" s="294" t="s">
        <v>1425</v>
      </c>
      <c r="Y20" s="294" t="s">
        <v>1425</v>
      </c>
      <c r="Z20" s="270" t="s">
        <v>1550</v>
      </c>
      <c r="AA20" s="251">
        <f>AB20/1000000</f>
        <v>40.406314</v>
      </c>
      <c r="AB20" s="49">
        <v>4.0406314E7</v>
      </c>
      <c r="AC20" s="49">
        <v>1.02470008E8</v>
      </c>
      <c r="AD20" s="251">
        <f>AE20/1000000</f>
        <v>217.7</v>
      </c>
      <c r="AE20" s="266">
        <v>2.177E8</v>
      </c>
      <c r="AF20" s="252">
        <f>AB20/(E20*1000000)</f>
        <v>1.01015785</v>
      </c>
      <c r="AG20" s="257"/>
      <c r="AH20" s="257"/>
      <c r="AI20" s="259" t="s">
        <v>1873</v>
      </c>
      <c r="AJ20" s="257"/>
    </row>
    <row r="21" ht="15.75" customHeight="1">
      <c r="A21" s="247" t="s">
        <v>2298</v>
      </c>
      <c r="B21" s="248">
        <v>321.41</v>
      </c>
      <c r="C21" s="249">
        <f t="shared" si="30"/>
        <v>4.591571429</v>
      </c>
      <c r="D21" s="250">
        <f t="shared" si="1"/>
        <v>4.591571429</v>
      </c>
      <c r="E21" s="251">
        <v>70.0</v>
      </c>
      <c r="F21" s="251">
        <v>120.5</v>
      </c>
      <c r="G21" s="48">
        <f t="shared" si="2"/>
        <v>0.3749105504</v>
      </c>
      <c r="H21" s="111">
        <f t="shared" si="3"/>
        <v>200.91</v>
      </c>
      <c r="I21" s="252">
        <f t="shared" ref="I21:I28" si="37">(AE21/J21)</f>
        <v>0.6250894496</v>
      </c>
      <c r="J21" s="248">
        <f t="shared" ref="J21:J24" si="38">B21*1000000</f>
        <v>321410000</v>
      </c>
      <c r="K21" s="253">
        <v>2009.0</v>
      </c>
      <c r="L21" s="254" t="s">
        <v>18</v>
      </c>
      <c r="M21" s="254"/>
      <c r="N21" s="254"/>
      <c r="O21" s="254"/>
      <c r="P21" s="254">
        <v>88.0</v>
      </c>
      <c r="Q21" s="253">
        <v>69.0</v>
      </c>
      <c r="R21" s="254">
        <f t="shared" ref="R21:R24" si="39">AVERAGE(P21:Q21)</f>
        <v>78.5</v>
      </c>
      <c r="S21" s="253">
        <v>87.0</v>
      </c>
      <c r="T21" s="253">
        <v>78.0</v>
      </c>
      <c r="U21" s="253">
        <f t="shared" si="6"/>
        <v>9</v>
      </c>
      <c r="V21" s="253">
        <f t="shared" ref="V21:V24" si="40">AVERAGE(S21:T21)</f>
        <v>82.5</v>
      </c>
      <c r="W21" s="254">
        <f t="shared" si="8"/>
        <v>-4</v>
      </c>
      <c r="X21" s="257" t="s">
        <v>1694</v>
      </c>
      <c r="Y21" s="257" t="s">
        <v>2299</v>
      </c>
      <c r="Z21" s="257" t="s">
        <v>1540</v>
      </c>
      <c r="AA21" s="250">
        <v>38.0</v>
      </c>
      <c r="AB21" s="248">
        <f t="shared" ref="AB21:AB24" si="41">AA21*1000000</f>
        <v>38000000</v>
      </c>
      <c r="AC21" s="248">
        <f t="shared" ref="AC21:AC24" si="42">F21*1000000</f>
        <v>120500000</v>
      </c>
      <c r="AD21" s="251">
        <v>200.91</v>
      </c>
      <c r="AE21" s="49">
        <f t="shared" ref="AE21:AE24" si="43">SUM(AD21*1000000)</f>
        <v>200910000</v>
      </c>
      <c r="AF21" s="258">
        <f t="shared" ref="AF21:AF28" si="44">SUM(AA21/E21)</f>
        <v>0.5428571429</v>
      </c>
      <c r="AG21" s="257"/>
      <c r="AH21" s="257"/>
      <c r="AI21" s="273" t="s">
        <v>2300</v>
      </c>
      <c r="AJ21" s="255"/>
    </row>
    <row r="22" ht="15.75" customHeight="1">
      <c r="A22" s="260" t="s">
        <v>789</v>
      </c>
      <c r="B22" s="248">
        <f t="shared" ref="B22:B23" si="45">SUM(F22+AD22)</f>
        <v>321.67</v>
      </c>
      <c r="C22" s="249">
        <f t="shared" si="30"/>
        <v>1.60835</v>
      </c>
      <c r="D22" s="250">
        <f t="shared" si="1"/>
        <v>1.60835</v>
      </c>
      <c r="E22" s="251">
        <v>200.0</v>
      </c>
      <c r="F22" s="251">
        <v>105.27</v>
      </c>
      <c r="G22" s="48">
        <f t="shared" si="2"/>
        <v>0.3272608574</v>
      </c>
      <c r="H22" s="111">
        <f t="shared" si="3"/>
        <v>216.4</v>
      </c>
      <c r="I22" s="252">
        <f t="shared" si="37"/>
        <v>0.6727391426</v>
      </c>
      <c r="J22" s="248">
        <f t="shared" si="38"/>
        <v>321670000</v>
      </c>
      <c r="K22" s="253">
        <v>2010.0</v>
      </c>
      <c r="L22" s="254" t="s">
        <v>20</v>
      </c>
      <c r="M22" s="254"/>
      <c r="N22" s="254"/>
      <c r="O22" s="254"/>
      <c r="P22" s="254">
        <v>42.0</v>
      </c>
      <c r="Q22" s="253">
        <v>53.0</v>
      </c>
      <c r="R22" s="254">
        <f t="shared" si="39"/>
        <v>47.5</v>
      </c>
      <c r="S22" s="253">
        <v>59.0</v>
      </c>
      <c r="T22" s="253">
        <v>62.0</v>
      </c>
      <c r="U22" s="253">
        <f t="shared" si="6"/>
        <v>-3</v>
      </c>
      <c r="V22" s="253">
        <f t="shared" si="40"/>
        <v>60.5</v>
      </c>
      <c r="W22" s="254">
        <f t="shared" si="8"/>
        <v>-13</v>
      </c>
      <c r="X22" s="257" t="s">
        <v>1602</v>
      </c>
      <c r="Y22" s="257" t="s">
        <v>2054</v>
      </c>
      <c r="Z22" s="257" t="s">
        <v>1534</v>
      </c>
      <c r="AA22" s="250">
        <v>36.0</v>
      </c>
      <c r="AB22" s="248">
        <f t="shared" si="41"/>
        <v>36000000</v>
      </c>
      <c r="AC22" s="248">
        <f t="shared" si="42"/>
        <v>105270000</v>
      </c>
      <c r="AD22" s="251">
        <v>216.4</v>
      </c>
      <c r="AE22" s="49">
        <f t="shared" si="43"/>
        <v>216400000</v>
      </c>
      <c r="AF22" s="258">
        <f t="shared" si="44"/>
        <v>0.18</v>
      </c>
      <c r="AG22" s="257"/>
      <c r="AH22" s="257"/>
      <c r="AI22" s="273" t="s">
        <v>3861</v>
      </c>
      <c r="AJ22" s="255"/>
    </row>
    <row r="23" ht="15.75" customHeight="1">
      <c r="A23" s="260" t="s">
        <v>583</v>
      </c>
      <c r="B23" s="248">
        <f t="shared" si="45"/>
        <v>321.89</v>
      </c>
      <c r="C23" s="249">
        <f t="shared" si="30"/>
        <v>2.476076923</v>
      </c>
      <c r="D23" s="250">
        <f t="shared" si="1"/>
        <v>2.476076923</v>
      </c>
      <c r="E23" s="251">
        <v>130.0</v>
      </c>
      <c r="F23" s="251">
        <v>148.42</v>
      </c>
      <c r="G23" s="48">
        <f t="shared" si="2"/>
        <v>0.461089192</v>
      </c>
      <c r="H23" s="111">
        <f t="shared" si="3"/>
        <v>173.47</v>
      </c>
      <c r="I23" s="252">
        <f t="shared" si="37"/>
        <v>0.538910808</v>
      </c>
      <c r="J23" s="248">
        <f t="shared" si="38"/>
        <v>321890000</v>
      </c>
      <c r="K23" s="253">
        <v>2010.0</v>
      </c>
      <c r="L23" s="254" t="s">
        <v>20</v>
      </c>
      <c r="M23" s="254"/>
      <c r="N23" s="254"/>
      <c r="O23" s="254"/>
      <c r="P23" s="254">
        <v>72.0</v>
      </c>
      <c r="Q23" s="253">
        <v>63.0</v>
      </c>
      <c r="R23" s="254">
        <f t="shared" si="39"/>
        <v>67.5</v>
      </c>
      <c r="S23" s="253">
        <v>73.0</v>
      </c>
      <c r="T23" s="253">
        <v>73.0</v>
      </c>
      <c r="U23" s="253">
        <f t="shared" si="6"/>
        <v>0</v>
      </c>
      <c r="V23" s="253">
        <f t="shared" si="40"/>
        <v>73</v>
      </c>
      <c r="W23" s="254">
        <f t="shared" si="8"/>
        <v>-5.5</v>
      </c>
      <c r="X23" s="257" t="s">
        <v>1594</v>
      </c>
      <c r="Y23" s="257" t="s">
        <v>3223</v>
      </c>
      <c r="Z23" s="257" t="s">
        <v>1540</v>
      </c>
      <c r="AA23" s="250">
        <v>46.02</v>
      </c>
      <c r="AB23" s="248">
        <f t="shared" si="41"/>
        <v>46020000</v>
      </c>
      <c r="AC23" s="248">
        <f t="shared" si="42"/>
        <v>148420000</v>
      </c>
      <c r="AD23" s="251">
        <v>173.47</v>
      </c>
      <c r="AE23" s="49">
        <f t="shared" si="43"/>
        <v>173470000</v>
      </c>
      <c r="AF23" s="258">
        <f t="shared" si="44"/>
        <v>0.354</v>
      </c>
      <c r="AG23" s="257"/>
      <c r="AH23" s="257"/>
      <c r="AI23" s="273" t="s">
        <v>3224</v>
      </c>
      <c r="AJ23" s="255"/>
    </row>
    <row r="24" ht="15.75" customHeight="1">
      <c r="A24" s="260" t="s">
        <v>38</v>
      </c>
      <c r="B24" s="248">
        <v>325.33</v>
      </c>
      <c r="C24" s="249">
        <f t="shared" si="30"/>
        <v>1.62665</v>
      </c>
      <c r="D24" s="250">
        <f t="shared" si="1"/>
        <v>1.62665</v>
      </c>
      <c r="E24" s="251">
        <v>200.0</v>
      </c>
      <c r="F24" s="251">
        <v>137.9</v>
      </c>
      <c r="G24" s="48">
        <f t="shared" si="2"/>
        <v>0.4238772938</v>
      </c>
      <c r="H24" s="111">
        <f t="shared" si="3"/>
        <v>187.43</v>
      </c>
      <c r="I24" s="252">
        <f t="shared" si="37"/>
        <v>0.5761227062</v>
      </c>
      <c r="J24" s="248">
        <f t="shared" si="38"/>
        <v>325330000</v>
      </c>
      <c r="K24" s="253">
        <v>2009.0</v>
      </c>
      <c r="L24" s="254" t="s">
        <v>18</v>
      </c>
      <c r="M24" s="254"/>
      <c r="N24" s="254"/>
      <c r="O24" s="254"/>
      <c r="P24" s="254">
        <v>52.0</v>
      </c>
      <c r="Q24" s="253">
        <v>55.0</v>
      </c>
      <c r="R24" s="254">
        <f t="shared" si="39"/>
        <v>53.5</v>
      </c>
      <c r="S24" s="253">
        <v>72.0</v>
      </c>
      <c r="T24" s="253">
        <v>73.0</v>
      </c>
      <c r="U24" s="253">
        <f t="shared" si="6"/>
        <v>-1</v>
      </c>
      <c r="V24" s="253">
        <f t="shared" si="40"/>
        <v>72.5</v>
      </c>
      <c r="W24" s="254">
        <f t="shared" si="8"/>
        <v>-19</v>
      </c>
      <c r="X24" s="257" t="s">
        <v>1594</v>
      </c>
      <c r="Y24" s="257" t="s">
        <v>2106</v>
      </c>
      <c r="Z24" s="257" t="s">
        <v>1534</v>
      </c>
      <c r="AA24" s="250">
        <v>30.1</v>
      </c>
      <c r="AB24" s="248">
        <f t="shared" si="41"/>
        <v>30100000</v>
      </c>
      <c r="AC24" s="248">
        <f t="shared" si="42"/>
        <v>137900000</v>
      </c>
      <c r="AD24" s="251">
        <v>187.43</v>
      </c>
      <c r="AE24" s="49">
        <f t="shared" si="43"/>
        <v>187430000</v>
      </c>
      <c r="AF24" s="258">
        <f t="shared" si="44"/>
        <v>0.1505</v>
      </c>
      <c r="AG24" s="257"/>
      <c r="AH24" s="257"/>
      <c r="AI24" s="273" t="s">
        <v>3845</v>
      </c>
      <c r="AJ24" s="255"/>
    </row>
    <row r="25" ht="15.75" customHeight="1">
      <c r="A25" s="319" t="s">
        <v>2343</v>
      </c>
      <c r="B25" s="277">
        <f>J25/1000000</f>
        <v>326.695004</v>
      </c>
      <c r="C25" s="69">
        <f>SUM(J25/(E25*1000000))</f>
        <v>4.355933387</v>
      </c>
      <c r="D25" s="250">
        <f t="shared" si="1"/>
        <v>4.355933387</v>
      </c>
      <c r="E25" s="111">
        <v>75.0</v>
      </c>
      <c r="F25" s="111">
        <f>AC25/1000000</f>
        <v>171.015687</v>
      </c>
      <c r="G25" s="48">
        <f t="shared" si="2"/>
        <v>0.5234719996</v>
      </c>
      <c r="H25" s="111">
        <f t="shared" si="3"/>
        <v>155.679317</v>
      </c>
      <c r="I25" s="312">
        <f t="shared" si="37"/>
        <v>0.4765280004</v>
      </c>
      <c r="J25" s="49">
        <f>AC25+AE25</f>
        <v>326695004</v>
      </c>
      <c r="K25" s="47">
        <v>2019.0</v>
      </c>
      <c r="L25" s="254" t="s">
        <v>20</v>
      </c>
      <c r="M25" s="47"/>
      <c r="N25" s="47"/>
      <c r="O25" s="47"/>
      <c r="P25" s="47">
        <v>90.0</v>
      </c>
      <c r="Q25" s="47">
        <v>73.0</v>
      </c>
      <c r="R25" s="47">
        <f>(P25+Q25)/2</f>
        <v>81.5</v>
      </c>
      <c r="S25" s="47">
        <v>86.0</v>
      </c>
      <c r="T25" s="47">
        <v>78.0</v>
      </c>
      <c r="U25" s="47">
        <f t="shared" si="6"/>
        <v>8</v>
      </c>
      <c r="V25" s="47">
        <f>(S25+T25)/2</f>
        <v>82</v>
      </c>
      <c r="W25" s="47">
        <f t="shared" si="8"/>
        <v>-0.5</v>
      </c>
      <c r="X25" s="294" t="s">
        <v>1537</v>
      </c>
      <c r="Y25" s="317" t="s">
        <v>1537</v>
      </c>
      <c r="Z25" s="313" t="s">
        <v>1550</v>
      </c>
      <c r="AA25" s="111">
        <f>AB25/1000000</f>
        <v>56.818067</v>
      </c>
      <c r="AB25" s="318">
        <v>5.6818067E7</v>
      </c>
      <c r="AC25" s="49">
        <v>1.71015687E8</v>
      </c>
      <c r="AD25" s="111">
        <f>AE25/1000000</f>
        <v>155.679317</v>
      </c>
      <c r="AE25" s="318">
        <v>1.55679317E8</v>
      </c>
      <c r="AF25" s="312">
        <f t="shared" si="44"/>
        <v>0.7575742267</v>
      </c>
      <c r="AG25" s="314"/>
      <c r="AH25" s="314"/>
      <c r="AI25" s="315" t="s">
        <v>2344</v>
      </c>
      <c r="AJ25" s="257"/>
    </row>
    <row r="26" ht="15.75" customHeight="1">
      <c r="A26" s="247" t="s">
        <v>1645</v>
      </c>
      <c r="B26" s="248">
        <f>SUM(F26+AD26)</f>
        <v>329.39</v>
      </c>
      <c r="C26" s="249">
        <f t="shared" ref="C26:C27" si="46">SUM(B26/E26)</f>
        <v>25.33769231</v>
      </c>
      <c r="D26" s="250">
        <f t="shared" si="1"/>
        <v>25.33769231</v>
      </c>
      <c r="E26" s="251">
        <v>13.0</v>
      </c>
      <c r="F26" s="251">
        <v>106.95</v>
      </c>
      <c r="G26" s="48">
        <f t="shared" si="2"/>
        <v>0.3246910957</v>
      </c>
      <c r="H26" s="111">
        <f t="shared" si="3"/>
        <v>222.44</v>
      </c>
      <c r="I26" s="252">
        <f t="shared" si="37"/>
        <v>0.6753089043</v>
      </c>
      <c r="J26" s="248">
        <f>B26*1000000</f>
        <v>329390000</v>
      </c>
      <c r="K26" s="253">
        <v>2010.0</v>
      </c>
      <c r="L26" s="254" t="s">
        <v>20</v>
      </c>
      <c r="M26" s="254"/>
      <c r="N26" s="254"/>
      <c r="O26" s="254"/>
      <c r="P26" s="254">
        <v>88.0</v>
      </c>
      <c r="Q26" s="253">
        <v>79.0</v>
      </c>
      <c r="R26" s="254">
        <f t="shared" ref="R26:R28" si="47">AVERAGE(P26:Q26)</f>
        <v>83.5</v>
      </c>
      <c r="S26" s="253">
        <v>86.0</v>
      </c>
      <c r="T26" s="253">
        <v>80.0</v>
      </c>
      <c r="U26" s="253">
        <f t="shared" si="6"/>
        <v>6</v>
      </c>
      <c r="V26" s="253">
        <f t="shared" ref="V26:V28" si="48">AVERAGE(S26:T26)</f>
        <v>83</v>
      </c>
      <c r="W26" s="254">
        <f t="shared" si="8"/>
        <v>0.5</v>
      </c>
      <c r="X26" s="257" t="s">
        <v>1527</v>
      </c>
      <c r="Y26" s="257" t="s">
        <v>1646</v>
      </c>
      <c r="Z26" s="257" t="s">
        <v>1540</v>
      </c>
      <c r="AA26" s="250">
        <v>8.38</v>
      </c>
      <c r="AB26" s="248">
        <f t="shared" ref="AB26:AB27" si="49">AA26*1000000</f>
        <v>8380000</v>
      </c>
      <c r="AC26" s="248">
        <f t="shared" ref="AC26:AC27" si="50">F26*1000000</f>
        <v>106950000</v>
      </c>
      <c r="AD26" s="251">
        <v>222.44</v>
      </c>
      <c r="AE26" s="49">
        <f t="shared" ref="AE26:AE27" si="51">SUM(AD26*1000000)</f>
        <v>222440000</v>
      </c>
      <c r="AF26" s="258">
        <f t="shared" si="44"/>
        <v>0.6446153846</v>
      </c>
      <c r="AG26" s="257"/>
      <c r="AH26" s="264" t="s">
        <v>1647</v>
      </c>
      <c r="AI26" s="273" t="s">
        <v>1648</v>
      </c>
      <c r="AJ26" s="255"/>
    </row>
    <row r="27" ht="15.75" customHeight="1">
      <c r="A27" s="260" t="s">
        <v>4088</v>
      </c>
      <c r="B27" s="49">
        <f t="shared" ref="B27:B30" si="52">J27/1000000</f>
        <v>331.22</v>
      </c>
      <c r="C27" s="249">
        <f t="shared" si="46"/>
        <v>1.32488</v>
      </c>
      <c r="D27" s="250">
        <f t="shared" si="1"/>
        <v>1.32488</v>
      </c>
      <c r="E27" s="251">
        <v>250.0</v>
      </c>
      <c r="F27" s="251">
        <v>241.07</v>
      </c>
      <c r="G27" s="48">
        <f t="shared" si="2"/>
        <v>0.7278244067</v>
      </c>
      <c r="H27" s="111">
        <f t="shared" si="3"/>
        <v>804.64</v>
      </c>
      <c r="I27" s="252">
        <f t="shared" si="37"/>
        <v>2.429321901</v>
      </c>
      <c r="J27" s="266">
        <f>SUM(AB27:AC27)</f>
        <v>331220000</v>
      </c>
      <c r="K27" s="253">
        <v>2011.0</v>
      </c>
      <c r="L27" s="254" t="s">
        <v>20</v>
      </c>
      <c r="M27" s="267"/>
      <c r="N27" s="267"/>
      <c r="O27" s="267"/>
      <c r="P27" s="267">
        <v>34.0</v>
      </c>
      <c r="Q27" s="255">
        <v>45.0</v>
      </c>
      <c r="R27" s="263">
        <f t="shared" si="47"/>
        <v>39.5</v>
      </c>
      <c r="S27" s="255">
        <v>61.0</v>
      </c>
      <c r="T27" s="253">
        <v>64.0</v>
      </c>
      <c r="U27" s="248">
        <f t="shared" si="6"/>
        <v>-3</v>
      </c>
      <c r="V27" s="253">
        <f t="shared" si="48"/>
        <v>62.5</v>
      </c>
      <c r="W27" s="263">
        <f t="shared" si="8"/>
        <v>-23</v>
      </c>
      <c r="X27" s="257" t="s">
        <v>1602</v>
      </c>
      <c r="Y27" s="257" t="s">
        <v>1716</v>
      </c>
      <c r="Z27" s="257" t="s">
        <v>1550</v>
      </c>
      <c r="AA27" s="251">
        <v>90.15</v>
      </c>
      <c r="AB27" s="248">
        <f t="shared" si="49"/>
        <v>90150000</v>
      </c>
      <c r="AC27" s="248">
        <f t="shared" si="50"/>
        <v>241070000</v>
      </c>
      <c r="AD27" s="251">
        <v>804.64</v>
      </c>
      <c r="AE27" s="49">
        <f t="shared" si="51"/>
        <v>804640000</v>
      </c>
      <c r="AF27" s="258">
        <f t="shared" si="44"/>
        <v>0.3606</v>
      </c>
      <c r="AG27" s="257"/>
      <c r="AH27" s="257"/>
      <c r="AI27" s="273" t="s">
        <v>4089</v>
      </c>
      <c r="AJ27" s="255"/>
    </row>
    <row r="28" ht="15.75" customHeight="1">
      <c r="A28" s="282" t="s">
        <v>28</v>
      </c>
      <c r="B28" s="49">
        <f t="shared" si="52"/>
        <v>331.333876</v>
      </c>
      <c r="C28" s="284">
        <f>SUM(J28/(E28*1000000))</f>
        <v>6.62667752</v>
      </c>
      <c r="D28" s="250">
        <f t="shared" si="1"/>
        <v>6.62667752</v>
      </c>
      <c r="E28" s="111">
        <v>50.0</v>
      </c>
      <c r="F28" s="111">
        <f t="shared" ref="F28:F30" si="53">AC28/1000000</f>
        <v>191.719337</v>
      </c>
      <c r="G28" s="48">
        <f t="shared" si="2"/>
        <v>0.578628842</v>
      </c>
      <c r="H28" s="111">
        <f t="shared" si="3"/>
        <v>139.614539</v>
      </c>
      <c r="I28" s="252">
        <f t="shared" si="37"/>
        <v>0.421371158</v>
      </c>
      <c r="J28" s="261">
        <v>3.31333876E8</v>
      </c>
      <c r="K28" s="268">
        <v>2014.0</v>
      </c>
      <c r="L28" s="254" t="s">
        <v>20</v>
      </c>
      <c r="M28" s="283"/>
      <c r="N28" s="283"/>
      <c r="O28" s="283"/>
      <c r="P28" s="283">
        <v>85.0</v>
      </c>
      <c r="Q28" s="268">
        <v>71.0</v>
      </c>
      <c r="R28" s="285">
        <f t="shared" si="47"/>
        <v>78</v>
      </c>
      <c r="S28" s="268">
        <v>78.0</v>
      </c>
      <c r="T28" s="268">
        <v>74.0</v>
      </c>
      <c r="U28" s="268">
        <f t="shared" si="6"/>
        <v>4</v>
      </c>
      <c r="V28" s="268">
        <f t="shared" si="48"/>
        <v>76</v>
      </c>
      <c r="W28" s="285">
        <f t="shared" si="8"/>
        <v>2</v>
      </c>
      <c r="X28" s="269" t="s">
        <v>1602</v>
      </c>
      <c r="Y28" s="269" t="s">
        <v>1958</v>
      </c>
      <c r="Z28" s="269" t="s">
        <v>1534</v>
      </c>
      <c r="AA28" s="111">
        <f t="shared" ref="AA28:AA30" si="54">AB28/1000000</f>
        <v>57.071445</v>
      </c>
      <c r="AB28" s="261">
        <v>5.7071445E7</v>
      </c>
      <c r="AC28" s="261">
        <v>1.91719337E8</v>
      </c>
      <c r="AD28" s="251">
        <f t="shared" ref="AD28:AD30" si="55">AE28/1000000</f>
        <v>139.614539</v>
      </c>
      <c r="AE28" s="49">
        <v>1.39614539E8</v>
      </c>
      <c r="AF28" s="258">
        <f t="shared" si="44"/>
        <v>1.1414289</v>
      </c>
      <c r="AG28" s="269"/>
      <c r="AH28" s="257"/>
      <c r="AI28" s="273" t="s">
        <v>2026</v>
      </c>
      <c r="AJ28" s="255"/>
    </row>
    <row r="29" ht="15.75" customHeight="1">
      <c r="A29" s="297" t="s">
        <v>1030</v>
      </c>
      <c r="B29" s="248">
        <f t="shared" si="52"/>
        <v>332.207671</v>
      </c>
      <c r="C29" s="249">
        <f>SUM(B29/E29)</f>
        <v>1.661038355</v>
      </c>
      <c r="D29" s="250">
        <f t="shared" si="1"/>
        <v>1.661038355</v>
      </c>
      <c r="E29" s="251">
        <v>200.0</v>
      </c>
      <c r="F29" s="111">
        <f t="shared" si="53"/>
        <v>123.08712</v>
      </c>
      <c r="G29" s="48">
        <f t="shared" si="2"/>
        <v>0.3705125762</v>
      </c>
      <c r="H29" s="111">
        <f t="shared" si="3"/>
        <v>209.120551</v>
      </c>
      <c r="I29" s="258">
        <f>AE29/J29</f>
        <v>0.6294874238</v>
      </c>
      <c r="J29" s="248">
        <f>AE29+AC29</f>
        <v>332207671</v>
      </c>
      <c r="K29" s="33">
        <v>2015.0</v>
      </c>
      <c r="L29" s="254" t="s">
        <v>20</v>
      </c>
      <c r="M29" s="47"/>
      <c r="N29" s="47"/>
      <c r="O29" s="47"/>
      <c r="P29" s="47">
        <v>77.0</v>
      </c>
      <c r="Q29" s="33">
        <v>66.0</v>
      </c>
      <c r="R29" s="293">
        <f t="shared" ref="R29:R30" si="56">(P29+Q29)/2</f>
        <v>71.5</v>
      </c>
      <c r="S29" s="33">
        <v>66.0</v>
      </c>
      <c r="T29" s="33">
        <v>70.0</v>
      </c>
      <c r="U29" s="49">
        <f t="shared" si="6"/>
        <v>-4</v>
      </c>
      <c r="V29" s="33">
        <f t="shared" ref="V29:V30" si="57">(S29+T29)/2</f>
        <v>68</v>
      </c>
      <c r="W29" s="291">
        <f t="shared" si="8"/>
        <v>3.5</v>
      </c>
      <c r="X29" s="270" t="s">
        <v>1601</v>
      </c>
      <c r="Y29" s="270" t="s">
        <v>1601</v>
      </c>
      <c r="Z29" s="270" t="s">
        <v>1540</v>
      </c>
      <c r="AA29" s="250">
        <f t="shared" si="54"/>
        <v>39.155217</v>
      </c>
      <c r="AB29" s="49">
        <v>3.9155217E7</v>
      </c>
      <c r="AC29" s="49">
        <v>1.2308712E8</v>
      </c>
      <c r="AD29" s="250">
        <f t="shared" si="55"/>
        <v>209.120551</v>
      </c>
      <c r="AE29" s="248">
        <v>2.09120551E8</v>
      </c>
      <c r="AF29" s="258">
        <f>AB29/(E29*1000000)</f>
        <v>0.195776085</v>
      </c>
      <c r="AG29" s="257"/>
      <c r="AH29" s="257"/>
      <c r="AI29" s="273" t="s">
        <v>3813</v>
      </c>
      <c r="AJ29" s="257"/>
    </row>
    <row r="30" ht="15.75" customHeight="1">
      <c r="A30" s="309" t="s">
        <v>40</v>
      </c>
      <c r="B30" s="266">
        <f t="shared" si="52"/>
        <v>332.583447</v>
      </c>
      <c r="C30" s="284">
        <f>SUM(J30/(E30*1000000))</f>
        <v>19.56373218</v>
      </c>
      <c r="D30" s="250">
        <f t="shared" si="1"/>
        <v>19.56373218</v>
      </c>
      <c r="E30" s="251">
        <v>17.0</v>
      </c>
      <c r="F30" s="251">
        <f t="shared" si="53"/>
        <v>188.024361</v>
      </c>
      <c r="G30" s="48">
        <f t="shared" si="2"/>
        <v>0.5653449163</v>
      </c>
      <c r="H30" s="111">
        <f t="shared" si="3"/>
        <v>144.559086</v>
      </c>
      <c r="I30" s="303">
        <f t="shared" ref="I30:I32" si="58">(AE30/J30)</f>
        <v>0.4346550837</v>
      </c>
      <c r="J30" s="49">
        <v>3.32583447E8</v>
      </c>
      <c r="K30" s="253">
        <v>2018.0</v>
      </c>
      <c r="L30" s="254" t="s">
        <v>20</v>
      </c>
      <c r="M30" s="47"/>
      <c r="N30" s="47"/>
      <c r="O30" s="47"/>
      <c r="P30" s="47">
        <v>95.0</v>
      </c>
      <c r="Q30" s="253">
        <v>82.0</v>
      </c>
      <c r="R30" s="49">
        <f t="shared" si="56"/>
        <v>88.5</v>
      </c>
      <c r="S30" s="253">
        <v>83.0</v>
      </c>
      <c r="T30" s="49">
        <v>75.0</v>
      </c>
      <c r="U30" s="261">
        <f t="shared" si="6"/>
        <v>8</v>
      </c>
      <c r="V30" s="268">
        <f t="shared" si="57"/>
        <v>79</v>
      </c>
      <c r="W30" s="261">
        <f t="shared" si="8"/>
        <v>9.5</v>
      </c>
      <c r="X30" s="294" t="s">
        <v>1425</v>
      </c>
      <c r="Y30" s="294" t="s">
        <v>1425</v>
      </c>
      <c r="Z30" s="270" t="s">
        <v>1540</v>
      </c>
      <c r="AA30" s="251">
        <f t="shared" si="54"/>
        <v>50.203562</v>
      </c>
      <c r="AB30" s="49">
        <v>5.0203562E7</v>
      </c>
      <c r="AC30" s="49">
        <v>1.88024361E8</v>
      </c>
      <c r="AD30" s="251">
        <f t="shared" si="55"/>
        <v>144.559086</v>
      </c>
      <c r="AE30" s="266">
        <f>J30-AC30</f>
        <v>144559086</v>
      </c>
      <c r="AF30" s="303">
        <f t="shared" ref="AF30:AF32" si="59">SUM(AA30/E30)</f>
        <v>2.953150706</v>
      </c>
      <c r="AG30" s="257"/>
      <c r="AH30" s="257"/>
      <c r="AI30" s="259" t="s">
        <v>1666</v>
      </c>
      <c r="AJ30" s="257"/>
    </row>
    <row r="31" ht="15.75" customHeight="1">
      <c r="A31" s="260" t="s">
        <v>992</v>
      </c>
      <c r="B31" s="248">
        <v>333.93</v>
      </c>
      <c r="C31" s="249">
        <f>SUM(B31/E31)</f>
        <v>2.0870625</v>
      </c>
      <c r="D31" s="250">
        <f t="shared" si="1"/>
        <v>2.0870625</v>
      </c>
      <c r="E31" s="251">
        <v>160.0</v>
      </c>
      <c r="F31" s="251">
        <v>127.51</v>
      </c>
      <c r="G31" s="48">
        <f t="shared" si="2"/>
        <v>0.3818464948</v>
      </c>
      <c r="H31" s="111">
        <f t="shared" si="3"/>
        <v>206.42</v>
      </c>
      <c r="I31" s="252">
        <f t="shared" si="58"/>
        <v>0.6181535052</v>
      </c>
      <c r="J31" s="248">
        <f>B31*1000000</f>
        <v>333930000</v>
      </c>
      <c r="K31" s="253">
        <v>2008.0</v>
      </c>
      <c r="L31" s="254" t="s">
        <v>18</v>
      </c>
      <c r="M31" s="254"/>
      <c r="N31" s="254"/>
      <c r="O31" s="254"/>
      <c r="P31" s="254">
        <v>73.0</v>
      </c>
      <c r="Q31" s="253">
        <v>70.0</v>
      </c>
      <c r="R31" s="254">
        <f>AVERAGE(P31:Q31)</f>
        <v>71.5</v>
      </c>
      <c r="S31" s="253">
        <v>81.0</v>
      </c>
      <c r="T31" s="253">
        <v>71.0</v>
      </c>
      <c r="U31" s="253">
        <f t="shared" si="6"/>
        <v>10</v>
      </c>
      <c r="V31" s="253">
        <f>AVERAGE(S31:T31)</f>
        <v>76</v>
      </c>
      <c r="W31" s="254">
        <f t="shared" si="8"/>
        <v>-4.5</v>
      </c>
      <c r="X31" s="257" t="s">
        <v>1750</v>
      </c>
      <c r="Y31" s="257" t="s">
        <v>1751</v>
      </c>
      <c r="Z31" s="257" t="s">
        <v>1534</v>
      </c>
      <c r="AA31" s="250">
        <v>26.85</v>
      </c>
      <c r="AB31" s="248">
        <f>AA31*1000000</f>
        <v>26850000</v>
      </c>
      <c r="AC31" s="248">
        <f>F31*1000000</f>
        <v>127510000</v>
      </c>
      <c r="AD31" s="251">
        <v>206.42</v>
      </c>
      <c r="AE31" s="49">
        <f>SUM(AD31*1000000)</f>
        <v>206420000</v>
      </c>
      <c r="AF31" s="258">
        <f t="shared" si="59"/>
        <v>0.1678125</v>
      </c>
      <c r="AG31" s="257"/>
      <c r="AH31" s="257"/>
      <c r="AI31" s="273" t="s">
        <v>3504</v>
      </c>
      <c r="AJ31" s="255"/>
    </row>
    <row r="32" ht="15.75" customHeight="1">
      <c r="A32" s="297" t="s">
        <v>3385</v>
      </c>
      <c r="B32" s="49">
        <f t="shared" ref="B32:B34" si="60">J32/1000000</f>
        <v>334.550106</v>
      </c>
      <c r="C32" s="284">
        <f>SUM(J32/(E32*1000000))</f>
        <v>2.23033404</v>
      </c>
      <c r="D32" s="250">
        <f t="shared" si="1"/>
        <v>2.23033404</v>
      </c>
      <c r="E32" s="111">
        <v>150.0</v>
      </c>
      <c r="F32" s="280">
        <f t="shared" ref="F32:F34" si="61">AC32/1000000</f>
        <v>45.157105</v>
      </c>
      <c r="G32" s="48">
        <f t="shared" si="2"/>
        <v>0.1349786002</v>
      </c>
      <c r="H32" s="111">
        <f t="shared" si="3"/>
        <v>289.393001</v>
      </c>
      <c r="I32" s="303">
        <f t="shared" si="58"/>
        <v>0.8650213998</v>
      </c>
      <c r="J32" s="49">
        <v>3.34550106E8</v>
      </c>
      <c r="K32" s="33">
        <v>2017.0</v>
      </c>
      <c r="L32" s="254" t="s">
        <v>20</v>
      </c>
      <c r="M32" s="47"/>
      <c r="N32" s="47"/>
      <c r="O32" s="47"/>
      <c r="P32" s="47">
        <v>35.0</v>
      </c>
      <c r="Q32" s="33">
        <v>42.0</v>
      </c>
      <c r="R32" s="49">
        <f t="shared" ref="R32:R33" si="62">(P32+Q32)/2</f>
        <v>38.5</v>
      </c>
      <c r="S32" s="33">
        <v>43.0</v>
      </c>
      <c r="T32" s="33">
        <v>58.0</v>
      </c>
      <c r="U32" s="268">
        <f t="shared" si="6"/>
        <v>-15</v>
      </c>
      <c r="V32" s="268">
        <f t="shared" ref="V32:V33" si="63">(S32+T32)/2</f>
        <v>50.5</v>
      </c>
      <c r="W32" s="261">
        <f t="shared" si="8"/>
        <v>-12</v>
      </c>
      <c r="X32" s="269" t="s">
        <v>1602</v>
      </c>
      <c r="Y32" s="269" t="s">
        <v>1602</v>
      </c>
      <c r="Z32" s="304" t="s">
        <v>1540</v>
      </c>
      <c r="AA32" s="280">
        <f t="shared" ref="AA32:AA34" si="64">AB32/1000000</f>
        <v>18.46962</v>
      </c>
      <c r="AB32" s="49">
        <v>1.846962E7</v>
      </c>
      <c r="AC32" s="49">
        <v>4.5157105E7</v>
      </c>
      <c r="AD32" s="280">
        <f t="shared" ref="AD32:AD34" si="65">AE32/1000000</f>
        <v>289.393001</v>
      </c>
      <c r="AE32" s="261">
        <f>J32-AC32</f>
        <v>289393001</v>
      </c>
      <c r="AF32" s="303">
        <f t="shared" si="59"/>
        <v>0.1231308</v>
      </c>
      <c r="AG32" s="269"/>
      <c r="AH32" s="269"/>
      <c r="AI32" s="305" t="s">
        <v>3386</v>
      </c>
      <c r="AJ32" s="269"/>
    </row>
    <row r="33" ht="15.75" customHeight="1">
      <c r="A33" s="297" t="s">
        <v>679</v>
      </c>
      <c r="B33" s="266">
        <f t="shared" si="60"/>
        <v>334.894851</v>
      </c>
      <c r="C33" s="276">
        <f>SUM(B33/E33)</f>
        <v>3.7210539</v>
      </c>
      <c r="D33" s="250">
        <f t="shared" si="1"/>
        <v>3.7210539</v>
      </c>
      <c r="E33" s="251">
        <v>90.0</v>
      </c>
      <c r="F33" s="111">
        <f t="shared" si="61"/>
        <v>65.07554</v>
      </c>
      <c r="G33" s="48">
        <f t="shared" si="2"/>
        <v>0.1943163348</v>
      </c>
      <c r="H33" s="111">
        <f t="shared" si="3"/>
        <v>269.819311</v>
      </c>
      <c r="I33" s="252">
        <f>AE33/J33</f>
        <v>0.8056836652</v>
      </c>
      <c r="J33" s="266">
        <f>AE33+AC33</f>
        <v>334894851</v>
      </c>
      <c r="K33" s="33">
        <v>2016.0</v>
      </c>
      <c r="L33" s="254" t="s">
        <v>20</v>
      </c>
      <c r="M33" s="47"/>
      <c r="N33" s="47"/>
      <c r="O33" s="47"/>
      <c r="P33" s="47">
        <v>34.0</v>
      </c>
      <c r="Q33" s="33">
        <v>46.0</v>
      </c>
      <c r="R33" s="293">
        <f t="shared" si="62"/>
        <v>40</v>
      </c>
      <c r="S33" s="33">
        <v>55.0</v>
      </c>
      <c r="T33" s="33">
        <v>64.0</v>
      </c>
      <c r="U33" s="49">
        <f t="shared" si="6"/>
        <v>-9</v>
      </c>
      <c r="V33" s="33">
        <f t="shared" si="63"/>
        <v>59.5</v>
      </c>
      <c r="W33" s="291">
        <f t="shared" si="8"/>
        <v>-19.5</v>
      </c>
      <c r="X33" s="270" t="s">
        <v>1527</v>
      </c>
      <c r="Y33" s="270" t="s">
        <v>1527</v>
      </c>
      <c r="Z33" s="270" t="s">
        <v>1550</v>
      </c>
      <c r="AA33" s="251">
        <f t="shared" si="64"/>
        <v>22.383146</v>
      </c>
      <c r="AB33" s="49">
        <v>2.2383146E7</v>
      </c>
      <c r="AC33" s="49">
        <v>6.507554E7</v>
      </c>
      <c r="AD33" s="251">
        <f t="shared" si="65"/>
        <v>269.819311</v>
      </c>
      <c r="AE33" s="266">
        <v>2.69819311E8</v>
      </c>
      <c r="AF33" s="252">
        <f>AB33/(E33*1000000)</f>
        <v>0.2487016222</v>
      </c>
      <c r="AG33" s="257"/>
      <c r="AH33" s="257"/>
      <c r="AI33" s="259" t="s">
        <v>2559</v>
      </c>
      <c r="AJ33" s="257"/>
    </row>
    <row r="34" ht="15.75" customHeight="1">
      <c r="A34" s="247" t="s">
        <v>461</v>
      </c>
      <c r="B34" s="248">
        <f t="shared" si="60"/>
        <v>335.26029</v>
      </c>
      <c r="C34" s="249">
        <f>SUM((J34/1000000)/E34)</f>
        <v>4.243801139</v>
      </c>
      <c r="D34" s="250">
        <f t="shared" si="1"/>
        <v>4.243801139</v>
      </c>
      <c r="E34" s="251">
        <v>79.0</v>
      </c>
      <c r="F34" s="251">
        <f t="shared" si="61"/>
        <v>103.86029</v>
      </c>
      <c r="G34" s="48">
        <f t="shared" si="2"/>
        <v>0.3097900142</v>
      </c>
      <c r="H34" s="111">
        <f t="shared" si="3"/>
        <v>231.4</v>
      </c>
      <c r="I34" s="252">
        <f t="shared" ref="I34:I40" si="66">(AE34/J34)</f>
        <v>0.6902099858</v>
      </c>
      <c r="J34" s="248">
        <v>3.3526029E8</v>
      </c>
      <c r="K34" s="268">
        <v>2012.0</v>
      </c>
      <c r="L34" s="254" t="s">
        <v>20</v>
      </c>
      <c r="M34" s="254"/>
      <c r="N34" s="254"/>
      <c r="O34" s="254"/>
      <c r="P34" s="254">
        <v>52.0</v>
      </c>
      <c r="Q34" s="253">
        <v>41.0</v>
      </c>
      <c r="R34" s="263">
        <f t="shared" ref="R34:R40" si="67">AVERAGE(P34:Q34)</f>
        <v>46.5</v>
      </c>
      <c r="S34" s="253">
        <v>60.0</v>
      </c>
      <c r="T34" s="253">
        <v>58.0</v>
      </c>
      <c r="U34" s="253">
        <f t="shared" si="6"/>
        <v>2</v>
      </c>
      <c r="V34" s="253">
        <f t="shared" ref="V34:V40" si="68">AVERAGE(S34:T34)</f>
        <v>59</v>
      </c>
      <c r="W34" s="263">
        <f t="shared" si="8"/>
        <v>-12.5</v>
      </c>
      <c r="X34" s="257" t="s">
        <v>1602</v>
      </c>
      <c r="Y34" s="257" t="s">
        <v>2388</v>
      </c>
      <c r="Z34" s="269" t="s">
        <v>1550</v>
      </c>
      <c r="AA34" s="250">
        <f t="shared" si="64"/>
        <v>27.335363</v>
      </c>
      <c r="AB34" s="248">
        <v>2.7335363E7</v>
      </c>
      <c r="AC34" s="248">
        <v>1.0386029E8</v>
      </c>
      <c r="AD34" s="251">
        <f t="shared" si="65"/>
        <v>231.4</v>
      </c>
      <c r="AE34" s="266">
        <v>2.314E8</v>
      </c>
      <c r="AF34" s="258">
        <f t="shared" ref="AF34:AF40" si="69">SUM(AA34/E34)</f>
        <v>0.3460172532</v>
      </c>
      <c r="AG34" s="257"/>
      <c r="AH34" s="257"/>
      <c r="AI34" s="273" t="s">
        <v>2389</v>
      </c>
      <c r="AJ34" s="255"/>
    </row>
    <row r="35" ht="15.75" customHeight="1">
      <c r="A35" s="260" t="s">
        <v>739</v>
      </c>
      <c r="B35" s="248">
        <f>SUM(F35+AD35)</f>
        <v>336.37</v>
      </c>
      <c r="C35" s="249">
        <f>SUM(B35/E35)</f>
        <v>1.68185</v>
      </c>
      <c r="D35" s="250">
        <f t="shared" si="1"/>
        <v>1.68185</v>
      </c>
      <c r="E35" s="251">
        <v>200.0</v>
      </c>
      <c r="F35" s="251">
        <v>90.76</v>
      </c>
      <c r="G35" s="48">
        <f t="shared" si="2"/>
        <v>0.2698219223</v>
      </c>
      <c r="H35" s="111">
        <f t="shared" si="3"/>
        <v>245.61</v>
      </c>
      <c r="I35" s="252">
        <f t="shared" si="66"/>
        <v>0.7301780777</v>
      </c>
      <c r="J35" s="248">
        <f>B35*1000000</f>
        <v>336370000</v>
      </c>
      <c r="K35" s="253">
        <v>2010.0</v>
      </c>
      <c r="L35" s="254" t="s">
        <v>20</v>
      </c>
      <c r="M35" s="254"/>
      <c r="N35" s="254"/>
      <c r="O35" s="254"/>
      <c r="P35" s="254">
        <v>36.0</v>
      </c>
      <c r="Q35" s="253">
        <v>50.0</v>
      </c>
      <c r="R35" s="263">
        <f t="shared" si="67"/>
        <v>43</v>
      </c>
      <c r="S35" s="253">
        <v>71.0</v>
      </c>
      <c r="T35" s="253">
        <v>74.0</v>
      </c>
      <c r="U35" s="248">
        <f t="shared" si="6"/>
        <v>-3</v>
      </c>
      <c r="V35" s="253">
        <f t="shared" si="68"/>
        <v>72.5</v>
      </c>
      <c r="W35" s="263">
        <f t="shared" si="8"/>
        <v>-29.5</v>
      </c>
      <c r="X35" s="257" t="s">
        <v>1602</v>
      </c>
      <c r="Y35" s="257" t="s">
        <v>1716</v>
      </c>
      <c r="Z35" s="257" t="s">
        <v>1534</v>
      </c>
      <c r="AA35" s="250">
        <v>30.0</v>
      </c>
      <c r="AB35" s="248">
        <f>AA35*1000000</f>
        <v>30000000</v>
      </c>
      <c r="AC35" s="248">
        <f>F35*1000000</f>
        <v>90760000</v>
      </c>
      <c r="AD35" s="251">
        <v>245.61</v>
      </c>
      <c r="AE35" s="49">
        <f>SUM(AD35*1000000)</f>
        <v>245610000</v>
      </c>
      <c r="AF35" s="258">
        <f t="shared" si="69"/>
        <v>0.15</v>
      </c>
      <c r="AG35" s="257"/>
      <c r="AH35" s="257"/>
      <c r="AI35" s="273" t="s">
        <v>3799</v>
      </c>
      <c r="AJ35" s="255"/>
    </row>
    <row r="36" ht="15.75" customHeight="1">
      <c r="A36" s="281" t="s">
        <v>2889</v>
      </c>
      <c r="B36" s="49">
        <f t="shared" ref="B36:B39" si="70">J36/1000000</f>
        <v>337.580051</v>
      </c>
      <c r="C36" s="284">
        <f>SUM(J36/(E36*1000000))</f>
        <v>3.068909555</v>
      </c>
      <c r="D36" s="250">
        <f t="shared" si="1"/>
        <v>3.068909555</v>
      </c>
      <c r="E36" s="111">
        <v>110.0</v>
      </c>
      <c r="F36" s="111">
        <f>AC36/1000000</f>
        <v>106.580051</v>
      </c>
      <c r="G36" s="48">
        <f t="shared" si="2"/>
        <v>0.3157178592</v>
      </c>
      <c r="H36" s="111">
        <f t="shared" si="3"/>
        <v>231</v>
      </c>
      <c r="I36" s="252">
        <f t="shared" si="66"/>
        <v>0.6842821408</v>
      </c>
      <c r="J36" s="261">
        <v>3.37580051E8</v>
      </c>
      <c r="K36" s="268">
        <v>2014.0</v>
      </c>
      <c r="L36" s="254" t="s">
        <v>20</v>
      </c>
      <c r="M36" s="283"/>
      <c r="N36" s="283"/>
      <c r="O36" s="283"/>
      <c r="P36" s="283">
        <v>42.0</v>
      </c>
      <c r="Q36" s="268">
        <v>48.0</v>
      </c>
      <c r="R36" s="285">
        <f t="shared" si="67"/>
        <v>45</v>
      </c>
      <c r="S36" s="268">
        <v>53.0</v>
      </c>
      <c r="T36" s="268">
        <v>61.0</v>
      </c>
      <c r="U36" s="268">
        <f t="shared" si="6"/>
        <v>-8</v>
      </c>
      <c r="V36" s="268">
        <f t="shared" si="68"/>
        <v>57</v>
      </c>
      <c r="W36" s="285">
        <f t="shared" si="8"/>
        <v>-12</v>
      </c>
      <c r="X36" s="269" t="s">
        <v>1602</v>
      </c>
      <c r="Y36" s="269" t="s">
        <v>2890</v>
      </c>
      <c r="Z36" s="269" t="s">
        <v>1550</v>
      </c>
      <c r="AA36" s="111">
        <f>AB36/1000000</f>
        <v>45.03846</v>
      </c>
      <c r="AB36" s="261">
        <v>4.503846E7</v>
      </c>
      <c r="AC36" s="261">
        <v>1.06580051E8</v>
      </c>
      <c r="AD36" s="251">
        <f>AE36/1000000</f>
        <v>231</v>
      </c>
      <c r="AE36" s="49">
        <v>2.31E8</v>
      </c>
      <c r="AF36" s="258">
        <f t="shared" si="69"/>
        <v>0.4094405455</v>
      </c>
      <c r="AG36" s="269"/>
      <c r="AH36" s="257"/>
      <c r="AI36" s="273" t="s">
        <v>2891</v>
      </c>
      <c r="AJ36" s="255"/>
    </row>
    <row r="37" ht="15.75" customHeight="1">
      <c r="A37" s="247" t="s">
        <v>1045</v>
      </c>
      <c r="B37" s="49">
        <f t="shared" si="70"/>
        <v>340.41</v>
      </c>
      <c r="C37" s="249">
        <f t="shared" ref="C37:C38" si="71">SUM(B37/E37)</f>
        <v>4.255125</v>
      </c>
      <c r="D37" s="250">
        <f t="shared" si="1"/>
        <v>4.255125</v>
      </c>
      <c r="E37" s="251">
        <v>80.0</v>
      </c>
      <c r="F37" s="251">
        <v>254.46</v>
      </c>
      <c r="G37" s="48">
        <f t="shared" si="2"/>
        <v>0.7475103552</v>
      </c>
      <c r="H37" s="111">
        <f t="shared" si="3"/>
        <v>332.3</v>
      </c>
      <c r="I37" s="252">
        <f t="shared" si="66"/>
        <v>0.976175788</v>
      </c>
      <c r="J37" s="266">
        <f>SUM(AB37:AC37)</f>
        <v>340410000</v>
      </c>
      <c r="K37" s="253">
        <v>2011.0</v>
      </c>
      <c r="L37" s="254" t="s">
        <v>20</v>
      </c>
      <c r="M37" s="267"/>
      <c r="N37" s="267"/>
      <c r="O37" s="267"/>
      <c r="P37" s="267">
        <v>35.0</v>
      </c>
      <c r="Q37" s="255">
        <v>44.0</v>
      </c>
      <c r="R37" s="263">
        <f t="shared" si="67"/>
        <v>39.5</v>
      </c>
      <c r="S37" s="255">
        <v>58.0</v>
      </c>
      <c r="T37" s="253">
        <v>56.0</v>
      </c>
      <c r="U37" s="248">
        <f t="shared" si="6"/>
        <v>2</v>
      </c>
      <c r="V37" s="253">
        <f t="shared" si="68"/>
        <v>57</v>
      </c>
      <c r="W37" s="263">
        <f t="shared" si="8"/>
        <v>-17.5</v>
      </c>
      <c r="X37" s="257" t="s">
        <v>1543</v>
      </c>
      <c r="Y37" s="257" t="s">
        <v>1543</v>
      </c>
      <c r="Z37" s="257" t="s">
        <v>1550</v>
      </c>
      <c r="AA37" s="251">
        <v>85.95</v>
      </c>
      <c r="AB37" s="248">
        <f>AA37*1000000</f>
        <v>85950000</v>
      </c>
      <c r="AC37" s="248">
        <f>F37*1000000</f>
        <v>254460000</v>
      </c>
      <c r="AD37" s="251">
        <v>332.3</v>
      </c>
      <c r="AE37" s="49">
        <f>SUM(AD37*1000000)</f>
        <v>332300000</v>
      </c>
      <c r="AF37" s="258">
        <f t="shared" si="69"/>
        <v>1.074375</v>
      </c>
      <c r="AG37" s="257"/>
      <c r="AH37" s="257"/>
      <c r="AI37" s="273" t="s">
        <v>2377</v>
      </c>
      <c r="AJ37" s="255"/>
    </row>
    <row r="38" ht="15.75" customHeight="1">
      <c r="A38" s="260" t="s">
        <v>251</v>
      </c>
      <c r="B38" s="248">
        <f t="shared" si="70"/>
        <v>340.487652</v>
      </c>
      <c r="C38" s="249">
        <f t="shared" si="71"/>
        <v>4.005737082</v>
      </c>
      <c r="D38" s="250">
        <f t="shared" si="1"/>
        <v>4.005737082</v>
      </c>
      <c r="E38" s="251">
        <v>85.0</v>
      </c>
      <c r="F38" s="111">
        <f t="shared" ref="F38:F39" si="72">AC38/1000000</f>
        <v>127.807262</v>
      </c>
      <c r="G38" s="48">
        <f t="shared" si="2"/>
        <v>0.3753653363</v>
      </c>
      <c r="H38" s="111">
        <f t="shared" si="3"/>
        <v>212.68039</v>
      </c>
      <c r="I38" s="252">
        <f t="shared" si="66"/>
        <v>0.6246346637</v>
      </c>
      <c r="J38" s="248">
        <v>3.40487652E8</v>
      </c>
      <c r="K38" s="253">
        <v>2007.0</v>
      </c>
      <c r="L38" s="254" t="s">
        <v>18</v>
      </c>
      <c r="M38" s="254"/>
      <c r="N38" s="254"/>
      <c r="O38" s="254"/>
      <c r="P38" s="254">
        <v>93.0</v>
      </c>
      <c r="Q38" s="268">
        <v>75.0</v>
      </c>
      <c r="R38" s="254">
        <f t="shared" si="67"/>
        <v>84</v>
      </c>
      <c r="S38" s="268">
        <v>80.0</v>
      </c>
      <c r="T38" s="268">
        <v>83.0</v>
      </c>
      <c r="U38" s="253">
        <f t="shared" si="6"/>
        <v>-3</v>
      </c>
      <c r="V38" s="253">
        <f t="shared" si="68"/>
        <v>81.5</v>
      </c>
      <c r="W38" s="254">
        <f t="shared" si="8"/>
        <v>2.5</v>
      </c>
      <c r="X38" s="269" t="s">
        <v>2004</v>
      </c>
      <c r="Y38" s="269" t="s">
        <v>2470</v>
      </c>
      <c r="Z38" s="257" t="s">
        <v>1540</v>
      </c>
      <c r="AA38" s="111">
        <v>34.440317</v>
      </c>
      <c r="AB38" s="261">
        <v>3.4440317E7</v>
      </c>
      <c r="AC38" s="248">
        <v>1.27807262E8</v>
      </c>
      <c r="AD38" s="111">
        <f t="shared" ref="AD38:AD39" si="73">AE38/1000000</f>
        <v>212.68039</v>
      </c>
      <c r="AE38" s="248">
        <v>2.1268039E8</v>
      </c>
      <c r="AF38" s="258">
        <f t="shared" si="69"/>
        <v>0.4051802</v>
      </c>
      <c r="AG38" s="269"/>
      <c r="AH38" s="257"/>
      <c r="AI38" s="259" t="s">
        <v>2471</v>
      </c>
      <c r="AJ38" s="257"/>
    </row>
    <row r="39" ht="15.75" customHeight="1">
      <c r="A39" s="282" t="s">
        <v>1127</v>
      </c>
      <c r="B39" s="49">
        <f t="shared" si="70"/>
        <v>340.75064</v>
      </c>
      <c r="C39" s="284">
        <f>SUM(J39/(E39*1000000))</f>
        <v>10.02207765</v>
      </c>
      <c r="D39" s="250">
        <f t="shared" si="1"/>
        <v>10.02207765</v>
      </c>
      <c r="E39" s="111">
        <v>34.0</v>
      </c>
      <c r="F39" s="111">
        <f t="shared" si="72"/>
        <v>102.427862</v>
      </c>
      <c r="G39" s="48">
        <f t="shared" si="2"/>
        <v>0.3005947751</v>
      </c>
      <c r="H39" s="111">
        <f t="shared" si="3"/>
        <v>238.322778</v>
      </c>
      <c r="I39" s="252">
        <f t="shared" si="66"/>
        <v>0.6994052249</v>
      </c>
      <c r="J39" s="261">
        <v>3.4075064E8</v>
      </c>
      <c r="K39" s="268">
        <v>2014.0</v>
      </c>
      <c r="L39" s="254" t="s">
        <v>20</v>
      </c>
      <c r="M39" s="283"/>
      <c r="N39" s="283"/>
      <c r="O39" s="283"/>
      <c r="P39" s="283">
        <v>63.0</v>
      </c>
      <c r="Q39" s="268">
        <v>56.0</v>
      </c>
      <c r="R39" s="285">
        <f t="shared" si="67"/>
        <v>59.5</v>
      </c>
      <c r="S39" s="268">
        <v>68.0</v>
      </c>
      <c r="T39" s="268">
        <v>67.0</v>
      </c>
      <c r="U39" s="268">
        <f t="shared" si="6"/>
        <v>1</v>
      </c>
      <c r="V39" s="268">
        <f t="shared" si="68"/>
        <v>67.5</v>
      </c>
      <c r="W39" s="285">
        <f t="shared" si="8"/>
        <v>-8</v>
      </c>
      <c r="X39" s="269" t="s">
        <v>1602</v>
      </c>
      <c r="Y39" s="269" t="s">
        <v>1772</v>
      </c>
      <c r="Z39" s="269" t="s">
        <v>1534</v>
      </c>
      <c r="AA39" s="111">
        <f>AB39/1000000</f>
        <v>32.512804</v>
      </c>
      <c r="AB39" s="261">
        <v>3.2512804E7</v>
      </c>
      <c r="AC39" s="261">
        <v>1.02427862E8</v>
      </c>
      <c r="AD39" s="251">
        <f t="shared" si="73"/>
        <v>238.322778</v>
      </c>
      <c r="AE39" s="49">
        <v>2.38322778E8</v>
      </c>
      <c r="AF39" s="258">
        <f t="shared" si="69"/>
        <v>0.9562589412</v>
      </c>
      <c r="AG39" s="269"/>
      <c r="AH39" s="257"/>
      <c r="AI39" s="273" t="s">
        <v>1773</v>
      </c>
      <c r="AJ39" s="255"/>
    </row>
    <row r="40" ht="15.75" customHeight="1">
      <c r="A40" s="247" t="s">
        <v>1305</v>
      </c>
      <c r="B40" s="248">
        <v>341.43</v>
      </c>
      <c r="C40" s="249">
        <f t="shared" ref="C40:C41" si="74">SUM(B40/E40)</f>
        <v>4.5524</v>
      </c>
      <c r="D40" s="250">
        <f t="shared" si="1"/>
        <v>4.5524</v>
      </c>
      <c r="E40" s="251">
        <v>75.0</v>
      </c>
      <c r="F40" s="251">
        <v>134.51</v>
      </c>
      <c r="G40" s="48">
        <f t="shared" si="2"/>
        <v>0.3939606947</v>
      </c>
      <c r="H40" s="111">
        <f t="shared" si="3"/>
        <v>206.92</v>
      </c>
      <c r="I40" s="252">
        <f t="shared" si="66"/>
        <v>0.6060393053</v>
      </c>
      <c r="J40" s="248">
        <f>B40*1000000</f>
        <v>341430000</v>
      </c>
      <c r="K40" s="253">
        <v>2008.0</v>
      </c>
      <c r="L40" s="254" t="s">
        <v>18</v>
      </c>
      <c r="M40" s="254"/>
      <c r="N40" s="254"/>
      <c r="O40" s="254"/>
      <c r="P40" s="254">
        <v>73.0</v>
      </c>
      <c r="Q40" s="253">
        <v>64.0</v>
      </c>
      <c r="R40" s="254">
        <f t="shared" si="67"/>
        <v>68.5</v>
      </c>
      <c r="S40" s="253">
        <v>72.0</v>
      </c>
      <c r="T40" s="253">
        <v>66.0</v>
      </c>
      <c r="U40" s="253">
        <f t="shared" si="6"/>
        <v>6</v>
      </c>
      <c r="V40" s="253">
        <f t="shared" si="68"/>
        <v>69</v>
      </c>
      <c r="W40" s="254">
        <f t="shared" si="8"/>
        <v>-0.5</v>
      </c>
      <c r="X40" s="257" t="s">
        <v>1602</v>
      </c>
      <c r="Y40" s="257" t="s">
        <v>1808</v>
      </c>
      <c r="Z40" s="257" t="s">
        <v>1534</v>
      </c>
      <c r="AA40" s="250">
        <v>50.93</v>
      </c>
      <c r="AB40" s="248">
        <f>AA40*1000000</f>
        <v>50930000</v>
      </c>
      <c r="AC40" s="248">
        <f>F40*1000000</f>
        <v>134510000</v>
      </c>
      <c r="AD40" s="251">
        <v>206.92</v>
      </c>
      <c r="AE40" s="49">
        <f>SUM(AD40*1000000)</f>
        <v>206920000</v>
      </c>
      <c r="AF40" s="258">
        <f t="shared" si="69"/>
        <v>0.6790666667</v>
      </c>
      <c r="AG40" s="257"/>
      <c r="AH40" s="257"/>
      <c r="AI40" s="273" t="s">
        <v>2306</v>
      </c>
      <c r="AJ40" s="255"/>
    </row>
    <row r="41" ht="15.75" customHeight="1">
      <c r="A41" s="297" t="s">
        <v>903</v>
      </c>
      <c r="B41" s="266">
        <f t="shared" ref="B41:B52" si="75">J41/1000000</f>
        <v>342.898012</v>
      </c>
      <c r="C41" s="276">
        <f t="shared" si="74"/>
        <v>1.853502768</v>
      </c>
      <c r="D41" s="250">
        <f t="shared" si="1"/>
        <v>1.853502768</v>
      </c>
      <c r="E41" s="251">
        <v>185.0</v>
      </c>
      <c r="F41" s="111">
        <f t="shared" ref="F41:F52" si="76">AC41/1000000</f>
        <v>158.84834</v>
      </c>
      <c r="G41" s="48">
        <f t="shared" si="2"/>
        <v>0.4632524379</v>
      </c>
      <c r="H41" s="111">
        <f t="shared" si="3"/>
        <v>184.049672</v>
      </c>
      <c r="I41" s="252">
        <f>AE41/J41</f>
        <v>0.5367475621</v>
      </c>
      <c r="J41" s="266">
        <f>AE41+AC41</f>
        <v>342898012</v>
      </c>
      <c r="K41" s="33">
        <v>2016.0</v>
      </c>
      <c r="L41" s="254" t="s">
        <v>20</v>
      </c>
      <c r="M41" s="47"/>
      <c r="N41" s="47"/>
      <c r="O41" s="47"/>
      <c r="P41" s="47">
        <v>84.0</v>
      </c>
      <c r="Q41" s="33">
        <v>68.0</v>
      </c>
      <c r="R41" s="293">
        <f t="shared" ref="R41:R42" si="77">(P41+Q41)/2</f>
        <v>76</v>
      </c>
      <c r="S41" s="33">
        <v>81.0</v>
      </c>
      <c r="T41" s="33">
        <v>68.0</v>
      </c>
      <c r="U41" s="49">
        <f t="shared" si="6"/>
        <v>13</v>
      </c>
      <c r="V41" s="33">
        <f t="shared" ref="V41:V42" si="78">(S41+T41)/2</f>
        <v>74.5</v>
      </c>
      <c r="W41" s="291">
        <f t="shared" si="8"/>
        <v>1.5</v>
      </c>
      <c r="X41" s="294" t="s">
        <v>1601</v>
      </c>
      <c r="Y41" s="294" t="s">
        <v>1601</v>
      </c>
      <c r="Z41" s="270" t="s">
        <v>1550</v>
      </c>
      <c r="AA41" s="251">
        <f t="shared" ref="AA41:AA52" si="79">AB41/1000000</f>
        <v>59.253211</v>
      </c>
      <c r="AB41" s="49">
        <v>5.9253211E7</v>
      </c>
      <c r="AC41" s="49">
        <v>1.5884834E8</v>
      </c>
      <c r="AD41" s="251">
        <f t="shared" ref="AD41:AD52" si="80">AE41/1000000</f>
        <v>184.049672</v>
      </c>
      <c r="AE41" s="266">
        <v>1.84049672E8</v>
      </c>
      <c r="AF41" s="252">
        <f>AB41/(E41*1000000)</f>
        <v>0.320287627</v>
      </c>
      <c r="AG41" s="257"/>
      <c r="AH41" s="257"/>
      <c r="AI41" s="259" t="s">
        <v>3665</v>
      </c>
      <c r="AJ41" s="257"/>
    </row>
    <row r="42" ht="15.75" customHeight="1">
      <c r="A42" s="292" t="s">
        <v>2456</v>
      </c>
      <c r="B42" s="49">
        <f t="shared" si="75"/>
        <v>346.147658</v>
      </c>
      <c r="C42" s="284">
        <f>SUM(J42/(E42*1000000))</f>
        <v>4.072325388</v>
      </c>
      <c r="D42" s="250">
        <f t="shared" si="1"/>
        <v>4.072325388</v>
      </c>
      <c r="E42" s="111">
        <v>85.0</v>
      </c>
      <c r="F42" s="280">
        <f t="shared" si="76"/>
        <v>44.898413</v>
      </c>
      <c r="G42" s="48">
        <f t="shared" si="2"/>
        <v>0.1297088452</v>
      </c>
      <c r="H42" s="111">
        <f t="shared" si="3"/>
        <v>301.249245</v>
      </c>
      <c r="I42" s="303">
        <f t="shared" ref="I42:I44" si="81">(AE42/J42)</f>
        <v>0.8702911548</v>
      </c>
      <c r="J42" s="49">
        <v>3.46147658E8</v>
      </c>
      <c r="K42" s="33">
        <v>2017.0</v>
      </c>
      <c r="L42" s="254" t="s">
        <v>20</v>
      </c>
      <c r="M42" s="47"/>
      <c r="N42" s="47"/>
      <c r="O42" s="47"/>
      <c r="P42" s="47">
        <v>45.0</v>
      </c>
      <c r="Q42" s="33">
        <v>42.0</v>
      </c>
      <c r="R42" s="49">
        <f t="shared" si="77"/>
        <v>43.5</v>
      </c>
      <c r="S42" s="33">
        <v>38.0</v>
      </c>
      <c r="T42" s="33">
        <v>48.0</v>
      </c>
      <c r="U42" s="268">
        <f t="shared" si="6"/>
        <v>-10</v>
      </c>
      <c r="V42" s="268">
        <f t="shared" si="78"/>
        <v>43</v>
      </c>
      <c r="W42" s="261">
        <f t="shared" si="8"/>
        <v>0.5</v>
      </c>
      <c r="X42" s="269" t="s">
        <v>1602</v>
      </c>
      <c r="Y42" s="269" t="s">
        <v>2054</v>
      </c>
      <c r="Z42" s="304" t="s">
        <v>1550</v>
      </c>
      <c r="AA42" s="280">
        <f t="shared" si="79"/>
        <v>20.130142</v>
      </c>
      <c r="AB42" s="49">
        <v>2.0130142E7</v>
      </c>
      <c r="AC42" s="49">
        <v>4.4898413E7</v>
      </c>
      <c r="AD42" s="280">
        <f t="shared" si="80"/>
        <v>301.249245</v>
      </c>
      <c r="AE42" s="261">
        <f>J42-AC42</f>
        <v>301249245</v>
      </c>
      <c r="AF42" s="303">
        <f t="shared" ref="AF42:AF44" si="82">SUM(AA42/E42)</f>
        <v>0.2368252</v>
      </c>
      <c r="AG42" s="269"/>
      <c r="AH42" s="269"/>
      <c r="AI42" s="305" t="s">
        <v>2457</v>
      </c>
      <c r="AJ42" s="269"/>
    </row>
    <row r="43" ht="15.75" customHeight="1">
      <c r="A43" s="265" t="s">
        <v>1188</v>
      </c>
      <c r="B43" s="266">
        <f t="shared" si="75"/>
        <v>347.54536</v>
      </c>
      <c r="C43" s="249">
        <f>SUM(B43/E43)</f>
        <v>3.30995581</v>
      </c>
      <c r="D43" s="250">
        <f t="shared" si="1"/>
        <v>3.30995581</v>
      </c>
      <c r="E43" s="251">
        <v>105.0</v>
      </c>
      <c r="F43" s="251">
        <f t="shared" si="76"/>
        <v>71.017784</v>
      </c>
      <c r="G43" s="48">
        <f t="shared" si="2"/>
        <v>0.2043410506</v>
      </c>
      <c r="H43" s="111">
        <f t="shared" si="3"/>
        <v>276.527576</v>
      </c>
      <c r="I43" s="252">
        <f t="shared" si="81"/>
        <v>0.7956589494</v>
      </c>
      <c r="J43" s="266">
        <v>3.4754536E8</v>
      </c>
      <c r="K43" s="255">
        <v>2013.0</v>
      </c>
      <c r="L43" s="254" t="s">
        <v>20</v>
      </c>
      <c r="M43" s="267"/>
      <c r="N43" s="267"/>
      <c r="O43" s="267"/>
      <c r="P43" s="267">
        <v>14.0</v>
      </c>
      <c r="Q43" s="255">
        <v>34.0</v>
      </c>
      <c r="R43" s="277">
        <f t="shared" ref="R43:R44" si="83">AVERAGE(P43:Q43)</f>
        <v>24</v>
      </c>
      <c r="S43" s="255">
        <v>57.0</v>
      </c>
      <c r="T43" s="255">
        <v>35.0</v>
      </c>
      <c r="U43" s="255">
        <f t="shared" si="6"/>
        <v>22</v>
      </c>
      <c r="V43" s="255">
        <f t="shared" ref="V43:V44" si="84">AVERAGE(S43:T43)</f>
        <v>46</v>
      </c>
      <c r="W43" s="277">
        <f t="shared" si="8"/>
        <v>-22</v>
      </c>
      <c r="X43" s="264" t="s">
        <v>2473</v>
      </c>
      <c r="Y43" s="264" t="s">
        <v>2759</v>
      </c>
      <c r="Z43" s="264" t="s">
        <v>1550</v>
      </c>
      <c r="AA43" s="251">
        <f t="shared" si="79"/>
        <v>17.548389</v>
      </c>
      <c r="AB43" s="266">
        <v>1.7548389E7</v>
      </c>
      <c r="AC43" s="266">
        <v>7.1017784E7</v>
      </c>
      <c r="AD43" s="251">
        <f t="shared" si="80"/>
        <v>276.527576</v>
      </c>
      <c r="AE43" s="266">
        <v>2.76527576E8</v>
      </c>
      <c r="AF43" s="258">
        <f t="shared" si="82"/>
        <v>0.1671275143</v>
      </c>
      <c r="AG43" s="257"/>
      <c r="AH43" s="257"/>
      <c r="AI43" s="273" t="str">
        <f>HYPERLINK("http://www.amazon.com/gp/product/B00FPTW1A8/?tag=titb-20","http://www.amazon.com/gp/product/B00FPTW1A8/?tag=titb-20")</f>
        <v>http://www.amazon.com/gp/product/B00FPTW1A8/?tag=titb-20</v>
      </c>
      <c r="AJ43" s="255"/>
    </row>
    <row r="44" ht="15.75" customHeight="1">
      <c r="A44" s="247" t="s">
        <v>2224</v>
      </c>
      <c r="B44" s="248">
        <f t="shared" si="75"/>
        <v>348.840316</v>
      </c>
      <c r="C44" s="249">
        <f>SUM((J44/1000000)/E44)</f>
        <v>4.983433086</v>
      </c>
      <c r="D44" s="250">
        <f t="shared" si="1"/>
        <v>4.983433086</v>
      </c>
      <c r="E44" s="251">
        <v>70.0</v>
      </c>
      <c r="F44" s="251">
        <f t="shared" si="76"/>
        <v>214.0305</v>
      </c>
      <c r="G44" s="48">
        <f t="shared" si="2"/>
        <v>0.6135486358</v>
      </c>
      <c r="H44" s="111">
        <f t="shared" si="3"/>
        <v>134.809816</v>
      </c>
      <c r="I44" s="252">
        <f t="shared" si="81"/>
        <v>0.3864513642</v>
      </c>
      <c r="J44" s="248">
        <v>3.48840316E8</v>
      </c>
      <c r="K44" s="268">
        <v>2012.0</v>
      </c>
      <c r="L44" s="254" t="s">
        <v>20</v>
      </c>
      <c r="M44" s="254"/>
      <c r="N44" s="254"/>
      <c r="O44" s="254"/>
      <c r="P44" s="254">
        <v>54.0</v>
      </c>
      <c r="Q44" s="253">
        <v>46.0</v>
      </c>
      <c r="R44" s="263">
        <f t="shared" si="83"/>
        <v>50</v>
      </c>
      <c r="S44" s="253">
        <v>64.0</v>
      </c>
      <c r="T44" s="253">
        <v>65.0</v>
      </c>
      <c r="U44" s="253">
        <f t="shared" si="6"/>
        <v>-1</v>
      </c>
      <c r="V44" s="253">
        <f t="shared" si="84"/>
        <v>64.5</v>
      </c>
      <c r="W44" s="263">
        <f t="shared" si="8"/>
        <v>-14.5</v>
      </c>
      <c r="X44" s="257" t="s">
        <v>1594</v>
      </c>
      <c r="Y44" s="257" t="s">
        <v>2106</v>
      </c>
      <c r="Z44" s="269" t="s">
        <v>1534</v>
      </c>
      <c r="AA44" s="250">
        <f t="shared" si="79"/>
        <v>70.21707</v>
      </c>
      <c r="AB44" s="248">
        <v>7.021707E7</v>
      </c>
      <c r="AC44" s="248">
        <v>2.140305E8</v>
      </c>
      <c r="AD44" s="251">
        <f t="shared" si="80"/>
        <v>134.809816</v>
      </c>
      <c r="AE44" s="266">
        <v>1.34809816E8</v>
      </c>
      <c r="AF44" s="258">
        <f t="shared" si="82"/>
        <v>1.003101</v>
      </c>
      <c r="AG44" s="257"/>
      <c r="AH44" s="257"/>
      <c r="AI44" s="273" t="s">
        <v>2225</v>
      </c>
      <c r="AJ44" s="255"/>
    </row>
    <row r="45" ht="15.75" customHeight="1">
      <c r="A45" s="292" t="s">
        <v>960</v>
      </c>
      <c r="B45" s="266">
        <f t="shared" si="75"/>
        <v>349.719305</v>
      </c>
      <c r="C45" s="276">
        <f>SUM(B45/E45)</f>
        <v>4.790675411</v>
      </c>
      <c r="D45" s="250">
        <f t="shared" si="1"/>
        <v>4.790675411</v>
      </c>
      <c r="E45" s="251">
        <v>73.0</v>
      </c>
      <c r="F45" s="111">
        <f t="shared" si="76"/>
        <v>107.509366</v>
      </c>
      <c r="G45" s="48">
        <f t="shared" si="2"/>
        <v>0.3074161605</v>
      </c>
      <c r="H45" s="111">
        <f t="shared" si="3"/>
        <v>242.209939</v>
      </c>
      <c r="I45" s="252">
        <f>AE45/J45</f>
        <v>0.6925838395</v>
      </c>
      <c r="J45" s="266">
        <f>AE45+AC45</f>
        <v>349719305</v>
      </c>
      <c r="K45" s="33">
        <v>2016.0</v>
      </c>
      <c r="L45" s="254" t="s">
        <v>20</v>
      </c>
      <c r="M45" s="47"/>
      <c r="N45" s="47"/>
      <c r="O45" s="47"/>
      <c r="P45" s="47">
        <v>43.0</v>
      </c>
      <c r="Q45" s="33">
        <v>43.0</v>
      </c>
      <c r="R45" s="293">
        <f t="shared" ref="R45:R46" si="85">(P45+Q45)/2</f>
        <v>43</v>
      </c>
      <c r="S45" s="33">
        <v>48.0</v>
      </c>
      <c r="T45" s="33">
        <v>64.0</v>
      </c>
      <c r="U45" s="49">
        <f t="shared" si="6"/>
        <v>-16</v>
      </c>
      <c r="V45" s="33">
        <f t="shared" ref="V45:V46" si="86">(S45+T45)/2</f>
        <v>56</v>
      </c>
      <c r="W45" s="291">
        <f t="shared" si="8"/>
        <v>-13</v>
      </c>
      <c r="X45" s="294" t="s">
        <v>1601</v>
      </c>
      <c r="Y45" s="294" t="s">
        <v>1601</v>
      </c>
      <c r="Z45" s="270" t="s">
        <v>1534</v>
      </c>
      <c r="AA45" s="251">
        <f t="shared" si="79"/>
        <v>38.155177</v>
      </c>
      <c r="AB45" s="49">
        <v>3.8155177E7</v>
      </c>
      <c r="AC45" s="49">
        <v>1.07509366E8</v>
      </c>
      <c r="AD45" s="251">
        <f t="shared" si="80"/>
        <v>242.209939</v>
      </c>
      <c r="AE45" s="266">
        <v>2.42209939E8</v>
      </c>
      <c r="AF45" s="252">
        <f>AB45/(E45*1000000)</f>
        <v>0.5226736575</v>
      </c>
      <c r="AG45" s="257"/>
      <c r="AH45" s="257"/>
      <c r="AI45" s="259" t="s">
        <v>2264</v>
      </c>
      <c r="AJ45" s="257"/>
    </row>
    <row r="46" ht="15.75" customHeight="1">
      <c r="A46" s="309" t="s">
        <v>2284</v>
      </c>
      <c r="B46" s="277">
        <f t="shared" si="75"/>
        <v>350.572002</v>
      </c>
      <c r="C46" s="284">
        <f>SUM(J46/(E46*1000000))</f>
        <v>4.67429336</v>
      </c>
      <c r="D46" s="250">
        <f t="shared" si="1"/>
        <v>4.67429336</v>
      </c>
      <c r="E46" s="251">
        <v>75.0</v>
      </c>
      <c r="F46" s="251">
        <f t="shared" si="76"/>
        <v>115.620025</v>
      </c>
      <c r="G46" s="48">
        <f t="shared" si="2"/>
        <v>0.3298039328</v>
      </c>
      <c r="H46" s="111">
        <f t="shared" si="3"/>
        <v>234.951977</v>
      </c>
      <c r="I46" s="303">
        <f t="shared" ref="I46:I50" si="87">(AE46/J46)</f>
        <v>0.6701960672</v>
      </c>
      <c r="J46" s="49">
        <v>3.50572002E8</v>
      </c>
      <c r="K46" s="253">
        <v>2018.0</v>
      </c>
      <c r="L46" s="254" t="s">
        <v>20</v>
      </c>
      <c r="M46" s="47"/>
      <c r="N46" s="47"/>
      <c r="O46" s="47"/>
      <c r="P46" s="47">
        <v>80.0</v>
      </c>
      <c r="Q46" s="253">
        <v>60.0</v>
      </c>
      <c r="R46" s="49">
        <f t="shared" si="85"/>
        <v>70</v>
      </c>
      <c r="S46" s="253">
        <v>74.0</v>
      </c>
      <c r="T46" s="49">
        <v>68.0</v>
      </c>
      <c r="U46" s="261">
        <f t="shared" si="6"/>
        <v>6</v>
      </c>
      <c r="V46" s="268">
        <f t="shared" si="86"/>
        <v>71</v>
      </c>
      <c r="W46" s="261">
        <f t="shared" si="8"/>
        <v>-1</v>
      </c>
      <c r="X46" s="294" t="s">
        <v>2285</v>
      </c>
      <c r="Y46" s="294" t="s">
        <v>2285</v>
      </c>
      <c r="Z46" s="270" t="s">
        <v>1550</v>
      </c>
      <c r="AA46" s="251">
        <f t="shared" si="79"/>
        <v>34.95218</v>
      </c>
      <c r="AB46" s="49">
        <v>3.495218E7</v>
      </c>
      <c r="AC46" s="49">
        <v>1.15620025E8</v>
      </c>
      <c r="AD46" s="251">
        <f t="shared" si="80"/>
        <v>234.951977</v>
      </c>
      <c r="AE46" s="266">
        <f>J46-AC46</f>
        <v>234951977</v>
      </c>
      <c r="AF46" s="303">
        <f t="shared" ref="AF46:AF49" si="88">SUM(AA46/E46)</f>
        <v>0.4660290667</v>
      </c>
      <c r="AG46" s="257"/>
      <c r="AH46" s="257"/>
      <c r="AI46" s="259" t="s">
        <v>2286</v>
      </c>
      <c r="AJ46" s="257"/>
    </row>
    <row r="47" ht="15.75" customHeight="1">
      <c r="A47" s="265" t="s">
        <v>1033</v>
      </c>
      <c r="B47" s="266">
        <f t="shared" si="75"/>
        <v>351.040419</v>
      </c>
      <c r="C47" s="249">
        <f>SUM(B47/E47)</f>
        <v>3.343242086</v>
      </c>
      <c r="D47" s="250">
        <f t="shared" si="1"/>
        <v>3.343242086</v>
      </c>
      <c r="E47" s="251">
        <v>105.0</v>
      </c>
      <c r="F47" s="251">
        <f t="shared" si="76"/>
        <v>144.840419</v>
      </c>
      <c r="G47" s="48">
        <f t="shared" si="2"/>
        <v>0.4126032535</v>
      </c>
      <c r="H47" s="111">
        <f t="shared" si="3"/>
        <v>206.2</v>
      </c>
      <c r="I47" s="252">
        <f t="shared" si="87"/>
        <v>0.5873967465</v>
      </c>
      <c r="J47" s="266">
        <v>3.51040419E8</v>
      </c>
      <c r="K47" s="255">
        <v>2013.0</v>
      </c>
      <c r="L47" s="254" t="s">
        <v>20</v>
      </c>
      <c r="M47" s="267"/>
      <c r="N47" s="267"/>
      <c r="O47" s="267"/>
      <c r="P47" s="267">
        <v>48.0</v>
      </c>
      <c r="Q47" s="255">
        <v>55.0</v>
      </c>
      <c r="R47" s="277">
        <f>AVERAGE(P47:Q47)</f>
        <v>51.5</v>
      </c>
      <c r="S47" s="255">
        <v>68.0</v>
      </c>
      <c r="T47" s="255">
        <v>72.0</v>
      </c>
      <c r="U47" s="255">
        <f t="shared" si="6"/>
        <v>-4</v>
      </c>
      <c r="V47" s="255">
        <f>AVERAGE(S47:T47)</f>
        <v>70</v>
      </c>
      <c r="W47" s="277">
        <f t="shared" si="8"/>
        <v>-18.5</v>
      </c>
      <c r="X47" s="264" t="s">
        <v>1547</v>
      </c>
      <c r="Y47" s="264" t="s">
        <v>1819</v>
      </c>
      <c r="Z47" s="264" t="s">
        <v>1534</v>
      </c>
      <c r="AA47" s="251">
        <f t="shared" si="79"/>
        <v>50.085185</v>
      </c>
      <c r="AB47" s="266">
        <v>5.0085185E7</v>
      </c>
      <c r="AC47" s="266">
        <v>1.44840419E8</v>
      </c>
      <c r="AD47" s="251">
        <f t="shared" si="80"/>
        <v>206.2</v>
      </c>
      <c r="AE47" s="266">
        <v>2.062E8</v>
      </c>
      <c r="AF47" s="258">
        <f t="shared" si="88"/>
        <v>0.4770017619</v>
      </c>
      <c r="AG47" s="257"/>
      <c r="AH47" s="257"/>
      <c r="AI47" s="273" t="s">
        <v>2732</v>
      </c>
      <c r="AJ47" s="255"/>
    </row>
    <row r="48" ht="15.75" customHeight="1">
      <c r="A48" s="309" t="s">
        <v>709</v>
      </c>
      <c r="B48" s="266">
        <f t="shared" si="75"/>
        <v>351.218191</v>
      </c>
      <c r="C48" s="284">
        <f>SUM(J48/(E48*1000000))</f>
        <v>7.02436382</v>
      </c>
      <c r="D48" s="250">
        <f t="shared" si="1"/>
        <v>7.02436382</v>
      </c>
      <c r="E48" s="251">
        <v>50.0</v>
      </c>
      <c r="F48" s="251">
        <f t="shared" si="76"/>
        <v>115.234093</v>
      </c>
      <c r="G48" s="48">
        <f t="shared" si="2"/>
        <v>0.3280983046</v>
      </c>
      <c r="H48" s="111">
        <f t="shared" si="3"/>
        <v>235.984098</v>
      </c>
      <c r="I48" s="303">
        <f t="shared" si="87"/>
        <v>0.6719016954</v>
      </c>
      <c r="J48" s="49">
        <v>3.51218191E8</v>
      </c>
      <c r="K48" s="253">
        <v>2018.0</v>
      </c>
      <c r="L48" s="254" t="s">
        <v>20</v>
      </c>
      <c r="M48" s="47"/>
      <c r="N48" s="47"/>
      <c r="O48" s="47"/>
      <c r="P48" s="47">
        <v>64.0</v>
      </c>
      <c r="Q48" s="253">
        <v>51.0</v>
      </c>
      <c r="R48" s="49">
        <f>(P48+Q48)/2</f>
        <v>57.5</v>
      </c>
      <c r="S48" s="253">
        <v>58.0</v>
      </c>
      <c r="T48" s="49">
        <v>65.0</v>
      </c>
      <c r="U48" s="261">
        <f t="shared" si="6"/>
        <v>-7</v>
      </c>
      <c r="V48" s="268">
        <f>(S48+T48)/2</f>
        <v>61.5</v>
      </c>
      <c r="W48" s="261">
        <f t="shared" si="8"/>
        <v>-4</v>
      </c>
      <c r="X48" s="294" t="s">
        <v>1601</v>
      </c>
      <c r="Y48" s="294" t="s">
        <v>1601</v>
      </c>
      <c r="Z48" s="270" t="s">
        <v>1534</v>
      </c>
      <c r="AA48" s="251">
        <f t="shared" si="79"/>
        <v>25.010928</v>
      </c>
      <c r="AB48" s="49">
        <v>2.5010928E7</v>
      </c>
      <c r="AC48" s="49">
        <v>1.15234093E8</v>
      </c>
      <c r="AD48" s="251">
        <f t="shared" si="80"/>
        <v>235.984098</v>
      </c>
      <c r="AE48" s="266">
        <f>J48-AC48</f>
        <v>235984098</v>
      </c>
      <c r="AF48" s="303">
        <f t="shared" si="88"/>
        <v>0.50021856</v>
      </c>
      <c r="AG48" s="257"/>
      <c r="AH48" s="257"/>
      <c r="AI48" s="259" t="s">
        <v>1963</v>
      </c>
      <c r="AJ48" s="257"/>
    </row>
    <row r="49" ht="15.75" customHeight="1">
      <c r="A49" s="275" t="s">
        <v>676</v>
      </c>
      <c r="B49" s="266">
        <f t="shared" si="75"/>
        <v>351.723989</v>
      </c>
      <c r="C49" s="249">
        <f>SUM(B49/E49)</f>
        <v>4.689653187</v>
      </c>
      <c r="D49" s="250">
        <f t="shared" si="1"/>
        <v>4.689653187</v>
      </c>
      <c r="E49" s="251">
        <v>75.0</v>
      </c>
      <c r="F49" s="251">
        <f t="shared" si="76"/>
        <v>117.723989</v>
      </c>
      <c r="G49" s="48">
        <f t="shared" si="2"/>
        <v>0.3347056006</v>
      </c>
      <c r="H49" s="111">
        <f t="shared" si="3"/>
        <v>234</v>
      </c>
      <c r="I49" s="252">
        <f t="shared" si="87"/>
        <v>0.6652943994</v>
      </c>
      <c r="J49" s="266">
        <v>3.51723989E8</v>
      </c>
      <c r="K49" s="255">
        <v>2013.0</v>
      </c>
      <c r="L49" s="254" t="s">
        <v>20</v>
      </c>
      <c r="M49" s="267"/>
      <c r="N49" s="267"/>
      <c r="O49" s="267"/>
      <c r="P49" s="267">
        <v>50.0</v>
      </c>
      <c r="Q49" s="255">
        <v>50.0</v>
      </c>
      <c r="R49" s="277">
        <f>AVERAGE(P49:Q49)</f>
        <v>50</v>
      </c>
      <c r="S49" s="255">
        <v>71.0</v>
      </c>
      <c r="T49" s="255">
        <v>69.0</v>
      </c>
      <c r="U49" s="255">
        <f t="shared" si="6"/>
        <v>2</v>
      </c>
      <c r="V49" s="255">
        <f>AVERAGE(S49:T49)</f>
        <v>70</v>
      </c>
      <c r="W49" s="277">
        <f t="shared" si="8"/>
        <v>-20</v>
      </c>
      <c r="X49" s="264" t="s">
        <v>1527</v>
      </c>
      <c r="Y49" s="264" t="s">
        <v>2279</v>
      </c>
      <c r="Z49" s="264" t="s">
        <v>1540</v>
      </c>
      <c r="AA49" s="251">
        <f t="shared" si="79"/>
        <v>29.350389</v>
      </c>
      <c r="AB49" s="266">
        <v>2.9350389E7</v>
      </c>
      <c r="AC49" s="266">
        <v>1.17723989E8</v>
      </c>
      <c r="AD49" s="251">
        <f t="shared" si="80"/>
        <v>234</v>
      </c>
      <c r="AE49" s="266">
        <v>2.34E8</v>
      </c>
      <c r="AF49" s="258">
        <f t="shared" si="88"/>
        <v>0.39133852</v>
      </c>
      <c r="AG49" s="257"/>
      <c r="AH49" s="257"/>
      <c r="AI49" s="273" t="s">
        <v>2280</v>
      </c>
      <c r="AJ49" s="255"/>
    </row>
    <row r="50" ht="15.75" customHeight="1">
      <c r="A50" s="292" t="s">
        <v>1593</v>
      </c>
      <c r="B50" s="49">
        <f t="shared" si="75"/>
        <v>355.29827</v>
      </c>
      <c r="C50" s="306" t="s">
        <v>1530</v>
      </c>
      <c r="D50" s="250" t="str">
        <f t="shared" si="1"/>
        <v>#VALUE!</v>
      </c>
      <c r="E50" s="307" t="s">
        <v>1530</v>
      </c>
      <c r="F50" s="280">
        <f t="shared" si="76"/>
        <v>5.017246</v>
      </c>
      <c r="G50" s="48">
        <f t="shared" si="2"/>
        <v>0.01412122271</v>
      </c>
      <c r="H50" s="111">
        <f t="shared" si="3"/>
        <v>350.281024</v>
      </c>
      <c r="I50" s="303">
        <f t="shared" si="87"/>
        <v>0.9858787773</v>
      </c>
      <c r="J50" s="49">
        <v>3.5529827E8</v>
      </c>
      <c r="K50" s="33">
        <v>2017.0</v>
      </c>
      <c r="L50" s="254" t="s">
        <v>20</v>
      </c>
      <c r="M50" s="47"/>
      <c r="N50" s="47"/>
      <c r="O50" s="47"/>
      <c r="P50" s="47">
        <v>97.0</v>
      </c>
      <c r="Q50" s="33">
        <v>79.0</v>
      </c>
      <c r="R50" s="49">
        <f t="shared" ref="R50:R51" si="89">(P50+Q50)/2</f>
        <v>88</v>
      </c>
      <c r="S50" s="33">
        <v>94.0</v>
      </c>
      <c r="T50" s="33">
        <v>90.0</v>
      </c>
      <c r="U50" s="268">
        <f t="shared" si="6"/>
        <v>4</v>
      </c>
      <c r="V50" s="268">
        <f t="shared" ref="V50:V51" si="90">(S50+T50)/2</f>
        <v>92</v>
      </c>
      <c r="W50" s="261">
        <f t="shared" si="8"/>
        <v>-4</v>
      </c>
      <c r="X50" s="269" t="s">
        <v>1594</v>
      </c>
      <c r="Y50" s="269" t="s">
        <v>1594</v>
      </c>
      <c r="Z50" s="270" t="s">
        <v>1534</v>
      </c>
      <c r="AA50" s="280">
        <f t="shared" si="79"/>
        <v>1.813781</v>
      </c>
      <c r="AB50" s="49">
        <v>1813781.0</v>
      </c>
      <c r="AC50" s="49">
        <v>5017246.0</v>
      </c>
      <c r="AD50" s="280">
        <f t="shared" si="80"/>
        <v>350.281024</v>
      </c>
      <c r="AE50" s="261">
        <f>J50-AC50</f>
        <v>350281024</v>
      </c>
      <c r="AF50" s="308" t="s">
        <v>1530</v>
      </c>
      <c r="AG50" s="269"/>
      <c r="AH50" s="269"/>
      <c r="AI50" s="305" t="s">
        <v>1595</v>
      </c>
      <c r="AJ50" s="269"/>
    </row>
    <row r="51" ht="15.75" customHeight="1">
      <c r="A51" s="297" t="s">
        <v>1089</v>
      </c>
      <c r="B51" s="266">
        <f t="shared" si="75"/>
        <v>356.743061</v>
      </c>
      <c r="C51" s="276">
        <f>SUM(B51/E51)</f>
        <v>1.981905894</v>
      </c>
      <c r="D51" s="250">
        <f t="shared" si="1"/>
        <v>1.981905894</v>
      </c>
      <c r="E51" s="251">
        <v>180.0</v>
      </c>
      <c r="F51" s="111">
        <f t="shared" si="76"/>
        <v>126.643061</v>
      </c>
      <c r="G51" s="48">
        <f t="shared" si="2"/>
        <v>0.3549979659</v>
      </c>
      <c r="H51" s="111">
        <f t="shared" si="3"/>
        <v>230.1</v>
      </c>
      <c r="I51" s="252">
        <f>AE51/J51</f>
        <v>0.6450020341</v>
      </c>
      <c r="J51" s="266">
        <f>AE51+AC51</f>
        <v>356743061</v>
      </c>
      <c r="K51" s="33">
        <v>2016.0</v>
      </c>
      <c r="L51" s="254" t="s">
        <v>20</v>
      </c>
      <c r="M51" s="47"/>
      <c r="N51" s="47"/>
      <c r="O51" s="47"/>
      <c r="P51" s="47">
        <v>35.0</v>
      </c>
      <c r="Q51" s="33">
        <v>44.0</v>
      </c>
      <c r="R51" s="293">
        <f t="shared" si="89"/>
        <v>39.5</v>
      </c>
      <c r="S51" s="33">
        <v>62.0</v>
      </c>
      <c r="T51" s="33">
        <v>62.0</v>
      </c>
      <c r="U51" s="49">
        <f t="shared" si="6"/>
        <v>0</v>
      </c>
      <c r="V51" s="33">
        <f t="shared" si="90"/>
        <v>62</v>
      </c>
      <c r="W51" s="291">
        <f t="shared" si="8"/>
        <v>-22.5</v>
      </c>
      <c r="X51" s="294" t="s">
        <v>1601</v>
      </c>
      <c r="Y51" s="294" t="s">
        <v>1601</v>
      </c>
      <c r="Z51" s="270" t="s">
        <v>1534</v>
      </c>
      <c r="AA51" s="251">
        <f t="shared" si="79"/>
        <v>38.527856</v>
      </c>
      <c r="AB51" s="49">
        <v>3.8527856E7</v>
      </c>
      <c r="AC51" s="49">
        <v>1.26643061E8</v>
      </c>
      <c r="AD51" s="251">
        <f t="shared" si="80"/>
        <v>230.1</v>
      </c>
      <c r="AE51" s="266">
        <v>2.301E8</v>
      </c>
      <c r="AF51" s="252">
        <f>AB51/(E51*1000000)</f>
        <v>0.2140436444</v>
      </c>
      <c r="AG51" s="257"/>
      <c r="AH51" s="257"/>
      <c r="AI51" s="259" t="s">
        <v>3586</v>
      </c>
      <c r="AJ51" s="257"/>
    </row>
    <row r="52" ht="15.75" customHeight="1">
      <c r="A52" s="247" t="s">
        <v>368</v>
      </c>
      <c r="B52" s="248">
        <f t="shared" si="75"/>
        <v>358.375603</v>
      </c>
      <c r="C52" s="249">
        <f>SUM((J52/1000000)/E52)</f>
        <v>4.216183565</v>
      </c>
      <c r="D52" s="250">
        <f t="shared" si="1"/>
        <v>4.216183565</v>
      </c>
      <c r="E52" s="251">
        <v>85.0</v>
      </c>
      <c r="F52" s="251">
        <f t="shared" si="76"/>
        <v>148.313048</v>
      </c>
      <c r="G52" s="48">
        <f t="shared" si="2"/>
        <v>0.4138480599</v>
      </c>
      <c r="H52" s="111">
        <f t="shared" si="3"/>
        <v>210.062555</v>
      </c>
      <c r="I52" s="252">
        <f t="shared" ref="I52:I72" si="91">(AE52/J52)</f>
        <v>0.5861519401</v>
      </c>
      <c r="J52" s="248">
        <v>3.58375603E8</v>
      </c>
      <c r="K52" s="268">
        <v>2012.0</v>
      </c>
      <c r="L52" s="254" t="s">
        <v>20</v>
      </c>
      <c r="M52" s="254"/>
      <c r="N52" s="254"/>
      <c r="O52" s="254"/>
      <c r="P52" s="254">
        <v>45.0</v>
      </c>
      <c r="Q52" s="253">
        <v>47.0</v>
      </c>
      <c r="R52" s="263">
        <f t="shared" ref="R52:R58" si="92">AVERAGE(P52:Q52)</f>
        <v>46</v>
      </c>
      <c r="S52" s="253">
        <v>72.0</v>
      </c>
      <c r="T52" s="253">
        <v>67.0</v>
      </c>
      <c r="U52" s="253">
        <f t="shared" si="6"/>
        <v>5</v>
      </c>
      <c r="V52" s="253">
        <f t="shared" ref="V52:V58" si="93">AVERAGE(S52:T52)</f>
        <v>69.5</v>
      </c>
      <c r="W52" s="263">
        <f t="shared" si="8"/>
        <v>-23.5</v>
      </c>
      <c r="X52" s="257" t="s">
        <v>1594</v>
      </c>
      <c r="Y52" s="257" t="s">
        <v>2106</v>
      </c>
      <c r="Z52" s="269" t="s">
        <v>1540</v>
      </c>
      <c r="AA52" s="250">
        <f t="shared" si="79"/>
        <v>42.522194</v>
      </c>
      <c r="AB52" s="248">
        <v>4.2522194E7</v>
      </c>
      <c r="AC52" s="248">
        <v>1.48313048E8</v>
      </c>
      <c r="AD52" s="251">
        <f t="shared" si="80"/>
        <v>210.062555</v>
      </c>
      <c r="AE52" s="266">
        <v>2.10062555E8</v>
      </c>
      <c r="AF52" s="258">
        <f t="shared" ref="AF52:AF72" si="94">SUM(AA52/E52)</f>
        <v>0.5002611059</v>
      </c>
      <c r="AG52" s="257"/>
      <c r="AH52" s="257"/>
      <c r="AI52" s="273" t="s">
        <v>2401</v>
      </c>
      <c r="AJ52" s="255"/>
    </row>
    <row r="53" ht="15.75" customHeight="1">
      <c r="A53" s="247" t="s">
        <v>1074</v>
      </c>
      <c r="B53" s="248">
        <f>SUM(F53+AD53)</f>
        <v>359.12</v>
      </c>
      <c r="C53" s="249">
        <f>SUM(B53/E53)</f>
        <v>8.978</v>
      </c>
      <c r="D53" s="250">
        <f t="shared" si="1"/>
        <v>8.978</v>
      </c>
      <c r="E53" s="251">
        <v>40.0</v>
      </c>
      <c r="F53" s="251">
        <v>176.59</v>
      </c>
      <c r="G53" s="48">
        <f t="shared" si="2"/>
        <v>0.4917297839</v>
      </c>
      <c r="H53" s="111">
        <f t="shared" si="3"/>
        <v>182.53</v>
      </c>
      <c r="I53" s="252">
        <f t="shared" si="91"/>
        <v>0.5082702161</v>
      </c>
      <c r="J53" s="248">
        <f>B53*1000000</f>
        <v>359120000</v>
      </c>
      <c r="K53" s="253">
        <v>2010.0</v>
      </c>
      <c r="L53" s="254" t="s">
        <v>20</v>
      </c>
      <c r="M53" s="254"/>
      <c r="N53" s="254"/>
      <c r="O53" s="254"/>
      <c r="P53" s="254">
        <v>66.0</v>
      </c>
      <c r="Q53" s="253">
        <v>61.0</v>
      </c>
      <c r="R53" s="254">
        <f t="shared" si="92"/>
        <v>63.5</v>
      </c>
      <c r="S53" s="253">
        <v>75.0</v>
      </c>
      <c r="T53" s="253">
        <v>68.0</v>
      </c>
      <c r="U53" s="253">
        <f t="shared" si="6"/>
        <v>7</v>
      </c>
      <c r="V53" s="253">
        <f t="shared" si="93"/>
        <v>71.5</v>
      </c>
      <c r="W53" s="254">
        <f t="shared" si="8"/>
        <v>-8</v>
      </c>
      <c r="X53" s="257" t="s">
        <v>1602</v>
      </c>
      <c r="Y53" s="257" t="s">
        <v>1814</v>
      </c>
      <c r="Z53" s="257" t="s">
        <v>1567</v>
      </c>
      <c r="AA53" s="250">
        <v>55.7</v>
      </c>
      <c r="AB53" s="248">
        <f>AA53*1000000</f>
        <v>55700000</v>
      </c>
      <c r="AC53" s="248">
        <f>F53*1000000</f>
        <v>176590000</v>
      </c>
      <c r="AD53" s="251">
        <v>182.53</v>
      </c>
      <c r="AE53" s="49">
        <f>SUM(AD53*1000000)</f>
        <v>182530000</v>
      </c>
      <c r="AF53" s="258">
        <f t="shared" si="94"/>
        <v>1.3925</v>
      </c>
      <c r="AG53" s="257"/>
      <c r="AH53" s="257"/>
      <c r="AI53" s="273" t="s">
        <v>1815</v>
      </c>
      <c r="AJ53" s="255"/>
    </row>
    <row r="54" ht="15.75" customHeight="1">
      <c r="A54" s="281" t="s">
        <v>664</v>
      </c>
      <c r="B54" s="49">
        <f t="shared" ref="B54:B57" si="95">J54/1000000</f>
        <v>360.200399</v>
      </c>
      <c r="C54" s="284">
        <f>SUM(J54/(E54*1000000))</f>
        <v>2.836223614</v>
      </c>
      <c r="D54" s="250">
        <f t="shared" si="1"/>
        <v>2.836223614</v>
      </c>
      <c r="E54" s="111">
        <v>127.0</v>
      </c>
      <c r="F54" s="111">
        <f t="shared" ref="F54:F57" si="96">AC54/1000000</f>
        <v>113.57493</v>
      </c>
      <c r="G54" s="48">
        <f t="shared" si="2"/>
        <v>0.3153103948</v>
      </c>
      <c r="H54" s="111">
        <f t="shared" si="3"/>
        <v>246.625469</v>
      </c>
      <c r="I54" s="252">
        <f t="shared" si="91"/>
        <v>0.6846896052</v>
      </c>
      <c r="J54" s="261">
        <v>3.60200399E8</v>
      </c>
      <c r="K54" s="268">
        <v>2014.0</v>
      </c>
      <c r="L54" s="254" t="s">
        <v>20</v>
      </c>
      <c r="M54" s="283"/>
      <c r="N54" s="283"/>
      <c r="O54" s="283"/>
      <c r="P54" s="283">
        <v>50.0</v>
      </c>
      <c r="Q54" s="268">
        <v>47.0</v>
      </c>
      <c r="R54" s="285">
        <f t="shared" si="92"/>
        <v>48.5</v>
      </c>
      <c r="S54" s="268">
        <v>59.0</v>
      </c>
      <c r="T54" s="268">
        <v>59.0</v>
      </c>
      <c r="U54" s="268">
        <f t="shared" si="6"/>
        <v>0</v>
      </c>
      <c r="V54" s="268">
        <f t="shared" si="93"/>
        <v>59</v>
      </c>
      <c r="W54" s="285">
        <f t="shared" si="8"/>
        <v>-10.5</v>
      </c>
      <c r="X54" s="269" t="s">
        <v>1694</v>
      </c>
      <c r="Y54" s="269" t="s">
        <v>2992</v>
      </c>
      <c r="Z54" s="269" t="s">
        <v>1550</v>
      </c>
      <c r="AA54" s="111">
        <f>AB54/1000000</f>
        <v>17.10052</v>
      </c>
      <c r="AB54" s="261">
        <v>1.710052E7</v>
      </c>
      <c r="AC54" s="261">
        <v>1.1357493E8</v>
      </c>
      <c r="AD54" s="251">
        <f t="shared" ref="AD54:AD57" si="97">AE54/1000000</f>
        <v>246.625469</v>
      </c>
      <c r="AE54" s="49">
        <v>2.46625469E8</v>
      </c>
      <c r="AF54" s="258">
        <f t="shared" si="94"/>
        <v>0.1346497638</v>
      </c>
      <c r="AG54" s="269"/>
      <c r="AH54" s="257"/>
      <c r="AI54" s="273" t="s">
        <v>2993</v>
      </c>
      <c r="AJ54" s="255"/>
    </row>
    <row r="55" ht="15.75" customHeight="1">
      <c r="A55" s="247" t="s">
        <v>57</v>
      </c>
      <c r="B55" s="248">
        <f t="shared" si="95"/>
        <v>360.465888</v>
      </c>
      <c r="C55" s="249">
        <f t="shared" ref="C55:C56" si="98">SUM(B55/E55)</f>
        <v>5.149512686</v>
      </c>
      <c r="D55" s="250">
        <f t="shared" si="1"/>
        <v>5.149512686</v>
      </c>
      <c r="E55" s="251">
        <v>70.0</v>
      </c>
      <c r="F55" s="111">
        <f t="shared" si="96"/>
        <v>217.326974</v>
      </c>
      <c r="G55" s="48">
        <f t="shared" si="2"/>
        <v>0.6029057984</v>
      </c>
      <c r="H55" s="111">
        <f t="shared" si="3"/>
        <v>143.138914</v>
      </c>
      <c r="I55" s="252">
        <f t="shared" si="91"/>
        <v>0.3970942016</v>
      </c>
      <c r="J55" s="248">
        <v>3.60465888E8</v>
      </c>
      <c r="K55" s="253">
        <v>2007.0</v>
      </c>
      <c r="L55" s="254" t="s">
        <v>18</v>
      </c>
      <c r="M55" s="254"/>
      <c r="N55" s="254"/>
      <c r="O55" s="254"/>
      <c r="P55" s="254">
        <v>26.0</v>
      </c>
      <c r="Q55" s="255">
        <v>39.0</v>
      </c>
      <c r="R55" s="254">
        <f t="shared" si="92"/>
        <v>32.5</v>
      </c>
      <c r="S55" s="255">
        <v>65.0</v>
      </c>
      <c r="T55" s="255">
        <v>55.0</v>
      </c>
      <c r="U55" s="253">
        <f t="shared" si="6"/>
        <v>10</v>
      </c>
      <c r="V55" s="253">
        <f t="shared" si="93"/>
        <v>60</v>
      </c>
      <c r="W55" s="254">
        <f t="shared" si="8"/>
        <v>-27.5</v>
      </c>
      <c r="X55" s="270" t="s">
        <v>2004</v>
      </c>
      <c r="Y55" s="270" t="s">
        <v>2005</v>
      </c>
      <c r="Z55" s="257" t="s">
        <v>1534</v>
      </c>
      <c r="AA55" s="251">
        <v>44.307417</v>
      </c>
      <c r="AB55" s="49">
        <v>4.4307417E7</v>
      </c>
      <c r="AC55" s="248">
        <v>2.17326974E8</v>
      </c>
      <c r="AD55" s="111">
        <f t="shared" si="97"/>
        <v>143.138914</v>
      </c>
      <c r="AE55" s="248">
        <v>1.43138914E8</v>
      </c>
      <c r="AF55" s="258">
        <f t="shared" si="94"/>
        <v>0.6329631</v>
      </c>
      <c r="AG55" s="257"/>
      <c r="AH55" s="257"/>
      <c r="AI55" s="259" t="s">
        <v>2200</v>
      </c>
      <c r="AJ55" s="257"/>
    </row>
    <row r="56" ht="15.75" customHeight="1">
      <c r="A56" s="265" t="s">
        <v>1048</v>
      </c>
      <c r="B56" s="266">
        <f t="shared" si="95"/>
        <v>362.000072</v>
      </c>
      <c r="C56" s="249">
        <f t="shared" si="98"/>
        <v>3.514563806</v>
      </c>
      <c r="D56" s="250">
        <f t="shared" si="1"/>
        <v>3.514563806</v>
      </c>
      <c r="E56" s="251">
        <v>103.0</v>
      </c>
      <c r="F56" s="251">
        <f t="shared" si="96"/>
        <v>112.200072</v>
      </c>
      <c r="G56" s="48">
        <f t="shared" si="2"/>
        <v>0.3099448886</v>
      </c>
      <c r="H56" s="111">
        <f t="shared" si="3"/>
        <v>249.8</v>
      </c>
      <c r="I56" s="252">
        <f t="shared" si="91"/>
        <v>0.6900551114</v>
      </c>
      <c r="J56" s="266">
        <v>3.62000072E8</v>
      </c>
      <c r="K56" s="255">
        <v>2013.0</v>
      </c>
      <c r="L56" s="254" t="s">
        <v>20</v>
      </c>
      <c r="M56" s="267"/>
      <c r="N56" s="267"/>
      <c r="O56" s="267"/>
      <c r="P56" s="267">
        <v>19.0</v>
      </c>
      <c r="Q56" s="255">
        <v>30.0</v>
      </c>
      <c r="R56" s="277">
        <f t="shared" si="92"/>
        <v>24.5</v>
      </c>
      <c r="S56" s="255">
        <v>45.0</v>
      </c>
      <c r="T56" s="255">
        <v>54.0</v>
      </c>
      <c r="U56" s="255">
        <f t="shared" si="6"/>
        <v>-9</v>
      </c>
      <c r="V56" s="255">
        <f t="shared" si="93"/>
        <v>49.5</v>
      </c>
      <c r="W56" s="277">
        <f t="shared" si="8"/>
        <v>-25</v>
      </c>
      <c r="X56" s="264" t="s">
        <v>1558</v>
      </c>
      <c r="Y56" s="264" t="s">
        <v>1558</v>
      </c>
      <c r="Z56" s="264" t="s">
        <v>1550</v>
      </c>
      <c r="AA56" s="251">
        <f t="shared" ref="AA56:AA57" si="99">AB56/1000000</f>
        <v>41.671198</v>
      </c>
      <c r="AB56" s="266">
        <v>4.1671198E7</v>
      </c>
      <c r="AC56" s="266">
        <v>1.12200072E8</v>
      </c>
      <c r="AD56" s="251">
        <f t="shared" si="97"/>
        <v>249.8</v>
      </c>
      <c r="AE56" s="266">
        <v>2.498E8</v>
      </c>
      <c r="AF56" s="258">
        <f t="shared" si="94"/>
        <v>0.4045747379</v>
      </c>
      <c r="AG56" s="257"/>
      <c r="AH56" s="257"/>
      <c r="AI56" s="273" t="str">
        <f>HYPERLINK("http://www.amazon.com/gp/product/B00FPGSPQU/?tag=titb-20","http://www.amazon.com/gp/product/B00FPGSPQU/?tag=titb-20")</f>
        <v>http://www.amazon.com/gp/product/B00FPGSPQU/?tag=titb-20</v>
      </c>
      <c r="AJ56" s="255"/>
    </row>
    <row r="57" ht="15.75" customHeight="1">
      <c r="A57" s="281" t="s">
        <v>670</v>
      </c>
      <c r="B57" s="49">
        <f t="shared" si="95"/>
        <v>362.637473</v>
      </c>
      <c r="C57" s="284">
        <f>SUM(J57/(E57*1000000))</f>
        <v>2.901099784</v>
      </c>
      <c r="D57" s="250">
        <f t="shared" si="1"/>
        <v>2.901099784</v>
      </c>
      <c r="E57" s="111">
        <v>125.0</v>
      </c>
      <c r="F57" s="111">
        <f t="shared" si="96"/>
        <v>101.200044</v>
      </c>
      <c r="G57" s="48">
        <f t="shared" si="2"/>
        <v>0.2790667031</v>
      </c>
      <c r="H57" s="111">
        <f t="shared" si="3"/>
        <v>261.437429</v>
      </c>
      <c r="I57" s="252">
        <f t="shared" si="91"/>
        <v>0.7209332969</v>
      </c>
      <c r="J57" s="261">
        <v>3.62637473E8</v>
      </c>
      <c r="K57" s="268">
        <v>2014.0</v>
      </c>
      <c r="L57" s="254" t="s">
        <v>20</v>
      </c>
      <c r="M57" s="283"/>
      <c r="N57" s="283"/>
      <c r="O57" s="283"/>
      <c r="P57" s="283">
        <v>77.0</v>
      </c>
      <c r="Q57" s="268">
        <v>68.0</v>
      </c>
      <c r="R57" s="285">
        <f t="shared" si="92"/>
        <v>72.5</v>
      </c>
      <c r="S57" s="268">
        <v>42.0</v>
      </c>
      <c r="T57" s="268">
        <v>53.0</v>
      </c>
      <c r="U57" s="268">
        <f t="shared" si="6"/>
        <v>-11</v>
      </c>
      <c r="V57" s="268">
        <f t="shared" si="93"/>
        <v>47.5</v>
      </c>
      <c r="W57" s="285">
        <f t="shared" si="8"/>
        <v>25</v>
      </c>
      <c r="X57" s="269" t="s">
        <v>1602</v>
      </c>
      <c r="Y57" s="269" t="s">
        <v>2962</v>
      </c>
      <c r="Z57" s="269" t="s">
        <v>1534</v>
      </c>
      <c r="AA57" s="111">
        <f t="shared" si="99"/>
        <v>43.720472</v>
      </c>
      <c r="AB57" s="261">
        <v>4.3720472E7</v>
      </c>
      <c r="AC57" s="261">
        <v>1.01200044E8</v>
      </c>
      <c r="AD57" s="251">
        <f t="shared" si="97"/>
        <v>261.437429</v>
      </c>
      <c r="AE57" s="49">
        <v>2.61437429E8</v>
      </c>
      <c r="AF57" s="258">
        <f t="shared" si="94"/>
        <v>0.349763776</v>
      </c>
      <c r="AG57" s="269"/>
      <c r="AH57" s="257"/>
      <c r="AI57" s="273" t="s">
        <v>2963</v>
      </c>
      <c r="AJ57" s="255"/>
    </row>
    <row r="58" ht="15.75" customHeight="1">
      <c r="A58" s="247" t="s">
        <v>2367</v>
      </c>
      <c r="B58" s="248">
        <v>363.1</v>
      </c>
      <c r="C58" s="249">
        <f>SUM(B58/E58)</f>
        <v>4.271764706</v>
      </c>
      <c r="D58" s="250">
        <f t="shared" si="1"/>
        <v>4.271764706</v>
      </c>
      <c r="E58" s="251">
        <v>85.0</v>
      </c>
      <c r="F58" s="251">
        <v>155.1</v>
      </c>
      <c r="G58" s="48">
        <f t="shared" si="2"/>
        <v>0.4271550537</v>
      </c>
      <c r="H58" s="111">
        <f t="shared" si="3"/>
        <v>208</v>
      </c>
      <c r="I58" s="252">
        <f t="shared" si="91"/>
        <v>0.5728449463</v>
      </c>
      <c r="J58" s="248">
        <f>B58*1000000</f>
        <v>363100000</v>
      </c>
      <c r="K58" s="253">
        <v>2009.0</v>
      </c>
      <c r="L58" s="254" t="s">
        <v>18</v>
      </c>
      <c r="M58" s="254"/>
      <c r="N58" s="254"/>
      <c r="O58" s="254"/>
      <c r="P58" s="254">
        <v>28.0</v>
      </c>
      <c r="Q58" s="253">
        <v>45.0</v>
      </c>
      <c r="R58" s="254">
        <f t="shared" si="92"/>
        <v>36.5</v>
      </c>
      <c r="S58" s="253">
        <v>76.0</v>
      </c>
      <c r="T58" s="253">
        <v>67.0</v>
      </c>
      <c r="U58" s="253">
        <f t="shared" si="6"/>
        <v>9</v>
      </c>
      <c r="V58" s="253">
        <f t="shared" si="93"/>
        <v>71.5</v>
      </c>
      <c r="W58" s="254">
        <f t="shared" si="8"/>
        <v>-35</v>
      </c>
      <c r="X58" s="257" t="s">
        <v>1602</v>
      </c>
      <c r="Y58" s="257" t="s">
        <v>2012</v>
      </c>
      <c r="Z58" s="257" t="s">
        <v>1550</v>
      </c>
      <c r="AA58" s="250">
        <v>70.9</v>
      </c>
      <c r="AB58" s="248">
        <f>AA58*1000000</f>
        <v>70900000</v>
      </c>
      <c r="AC58" s="248">
        <f>F58*1000000</f>
        <v>155100000</v>
      </c>
      <c r="AD58" s="251">
        <v>208.0</v>
      </c>
      <c r="AE58" s="49">
        <f>SUM(AD58*1000000)</f>
        <v>208000000</v>
      </c>
      <c r="AF58" s="258">
        <f t="shared" si="94"/>
        <v>0.8341176471</v>
      </c>
      <c r="AG58" s="257"/>
      <c r="AH58" s="257"/>
      <c r="AI58" s="273" t="s">
        <v>2368</v>
      </c>
      <c r="AJ58" s="255"/>
    </row>
    <row r="59" ht="15.75" customHeight="1">
      <c r="A59" s="300" t="s">
        <v>1143</v>
      </c>
      <c r="B59" s="266">
        <f t="shared" ref="B59:B63" si="100">J59/1000000</f>
        <v>365.550119</v>
      </c>
      <c r="C59" s="284">
        <f t="shared" ref="C59:C63" si="101">SUM(J59/(E59*1000000))</f>
        <v>16.6159145</v>
      </c>
      <c r="D59" s="250">
        <f t="shared" si="1"/>
        <v>16.6159145</v>
      </c>
      <c r="E59" s="251">
        <v>22.0</v>
      </c>
      <c r="F59" s="251">
        <f t="shared" ref="F59:F63" si="102">AC59/1000000</f>
        <v>117.450119</v>
      </c>
      <c r="G59" s="48">
        <f t="shared" si="2"/>
        <v>0.3212968972</v>
      </c>
      <c r="H59" s="111">
        <f t="shared" si="3"/>
        <v>248.1</v>
      </c>
      <c r="I59" s="303">
        <f t="shared" si="91"/>
        <v>0.6787031028</v>
      </c>
      <c r="J59" s="49">
        <v>3.65550119E8</v>
      </c>
      <c r="K59" s="253">
        <v>2018.0</v>
      </c>
      <c r="L59" s="254" t="s">
        <v>20</v>
      </c>
      <c r="M59" s="47"/>
      <c r="N59" s="47"/>
      <c r="O59" s="47"/>
      <c r="P59" s="47">
        <v>26.0</v>
      </c>
      <c r="Q59" s="253">
        <v>46.0</v>
      </c>
      <c r="R59" s="49">
        <f>(P59+Q59)/2</f>
        <v>36</v>
      </c>
      <c r="S59" s="253">
        <v>38.0</v>
      </c>
      <c r="T59" s="49">
        <v>56.0</v>
      </c>
      <c r="U59" s="261">
        <f t="shared" si="6"/>
        <v>-18</v>
      </c>
      <c r="V59" s="268">
        <f>(S59+T59)/2</f>
        <v>47</v>
      </c>
      <c r="W59" s="261">
        <f t="shared" si="8"/>
        <v>-11</v>
      </c>
      <c r="X59" s="270" t="s">
        <v>1425</v>
      </c>
      <c r="Y59" s="270" t="s">
        <v>1425</v>
      </c>
      <c r="Z59" s="270" t="s">
        <v>1550</v>
      </c>
      <c r="AA59" s="251">
        <f t="shared" ref="AA59:AA63" si="103">AB59/1000000</f>
        <v>53.807379</v>
      </c>
      <c r="AB59" s="49">
        <v>5.3807379E7</v>
      </c>
      <c r="AC59" s="49">
        <v>1.17450119E8</v>
      </c>
      <c r="AD59" s="251">
        <f t="shared" ref="AD59:AD63" si="104">AE59/1000000</f>
        <v>248.1</v>
      </c>
      <c r="AE59" s="49">
        <v>2.481E8</v>
      </c>
      <c r="AF59" s="303">
        <f t="shared" si="94"/>
        <v>2.445789955</v>
      </c>
      <c r="AG59" s="257"/>
      <c r="AH59" s="257"/>
      <c r="AI59" s="259" t="s">
        <v>1680</v>
      </c>
      <c r="AJ59" s="257"/>
    </row>
    <row r="60" ht="15.75" customHeight="1">
      <c r="A60" s="282" t="s">
        <v>317</v>
      </c>
      <c r="B60" s="49">
        <f t="shared" si="100"/>
        <v>368.061911</v>
      </c>
      <c r="C60" s="284">
        <f t="shared" si="101"/>
        <v>6.03380182</v>
      </c>
      <c r="D60" s="250">
        <f t="shared" si="1"/>
        <v>6.03380182</v>
      </c>
      <c r="E60" s="111">
        <v>61.0</v>
      </c>
      <c r="F60" s="111">
        <f t="shared" si="102"/>
        <v>167.767189</v>
      </c>
      <c r="G60" s="48">
        <f t="shared" si="2"/>
        <v>0.4558124163</v>
      </c>
      <c r="H60" s="111">
        <f t="shared" si="3"/>
        <v>200.294722</v>
      </c>
      <c r="I60" s="252">
        <f t="shared" si="91"/>
        <v>0.5441875837</v>
      </c>
      <c r="J60" s="261">
        <v>3.68061911E8</v>
      </c>
      <c r="K60" s="268">
        <v>2014.0</v>
      </c>
      <c r="L60" s="254" t="s">
        <v>20</v>
      </c>
      <c r="M60" s="283"/>
      <c r="N60" s="283"/>
      <c r="O60" s="283"/>
      <c r="P60" s="283">
        <v>88.0</v>
      </c>
      <c r="Q60" s="268">
        <v>79.0</v>
      </c>
      <c r="R60" s="285">
        <f t="shared" ref="R60:R61" si="105">AVERAGE(P60:Q60)</f>
        <v>83.5</v>
      </c>
      <c r="S60" s="268">
        <v>88.0</v>
      </c>
      <c r="T60" s="268">
        <v>81.0</v>
      </c>
      <c r="U60" s="268">
        <f t="shared" si="6"/>
        <v>7</v>
      </c>
      <c r="V60" s="268">
        <f t="shared" ref="V60:V61" si="106">AVERAGE(S60:T60)</f>
        <v>84.5</v>
      </c>
      <c r="W60" s="285">
        <f t="shared" si="8"/>
        <v>-1</v>
      </c>
      <c r="X60" s="269" t="s">
        <v>1565</v>
      </c>
      <c r="Y60" s="269" t="s">
        <v>2077</v>
      </c>
      <c r="Z60" s="269" t="s">
        <v>1534</v>
      </c>
      <c r="AA60" s="111">
        <f t="shared" si="103"/>
        <v>37.513109</v>
      </c>
      <c r="AB60" s="261">
        <v>3.7513109E7</v>
      </c>
      <c r="AC60" s="261">
        <v>1.67767189E8</v>
      </c>
      <c r="AD60" s="251">
        <f t="shared" si="104"/>
        <v>200.294722</v>
      </c>
      <c r="AE60" s="49">
        <v>2.00294722E8</v>
      </c>
      <c r="AF60" s="258">
        <f t="shared" si="94"/>
        <v>0.614969</v>
      </c>
      <c r="AG60" s="269"/>
      <c r="AH60" s="257"/>
      <c r="AI60" s="273" t="s">
        <v>2078</v>
      </c>
      <c r="AJ60" s="255"/>
    </row>
    <row r="61" ht="15.75" customHeight="1">
      <c r="A61" s="281" t="s">
        <v>246</v>
      </c>
      <c r="B61" s="49">
        <f t="shared" si="100"/>
        <v>369.206256</v>
      </c>
      <c r="C61" s="284">
        <f t="shared" si="101"/>
        <v>2.074192449</v>
      </c>
      <c r="D61" s="250">
        <f t="shared" si="1"/>
        <v>2.074192449</v>
      </c>
      <c r="E61" s="111">
        <v>178.0</v>
      </c>
      <c r="F61" s="111">
        <f t="shared" si="102"/>
        <v>100.206256</v>
      </c>
      <c r="G61" s="48">
        <f t="shared" si="2"/>
        <v>0.2714099622</v>
      </c>
      <c r="H61" s="111">
        <f t="shared" si="3"/>
        <v>269</v>
      </c>
      <c r="I61" s="252">
        <f t="shared" si="91"/>
        <v>0.7285900378</v>
      </c>
      <c r="J61" s="261">
        <v>3.69206256E8</v>
      </c>
      <c r="K61" s="268">
        <v>2014.0</v>
      </c>
      <c r="L61" s="254" t="s">
        <v>20</v>
      </c>
      <c r="M61" s="283"/>
      <c r="N61" s="283"/>
      <c r="O61" s="283"/>
      <c r="P61" s="283">
        <v>90.0</v>
      </c>
      <c r="Q61" s="268">
        <v>71.0</v>
      </c>
      <c r="R61" s="285">
        <f t="shared" si="105"/>
        <v>80.5</v>
      </c>
      <c r="S61" s="268">
        <v>90.0</v>
      </c>
      <c r="T61" s="268">
        <v>84.0</v>
      </c>
      <c r="U61" s="268">
        <f t="shared" si="6"/>
        <v>6</v>
      </c>
      <c r="V61" s="268">
        <f t="shared" si="106"/>
        <v>87</v>
      </c>
      <c r="W61" s="285">
        <f t="shared" si="8"/>
        <v>-6.5</v>
      </c>
      <c r="X61" s="269" t="s">
        <v>1602</v>
      </c>
      <c r="Y61" s="269" t="s">
        <v>3209</v>
      </c>
      <c r="Z61" s="269" t="s">
        <v>1534</v>
      </c>
      <c r="AA61" s="111">
        <f t="shared" si="103"/>
        <v>28.760246</v>
      </c>
      <c r="AB61" s="261">
        <v>2.8760246E7</v>
      </c>
      <c r="AC61" s="261">
        <v>1.00206256E8</v>
      </c>
      <c r="AD61" s="251">
        <f t="shared" si="104"/>
        <v>269</v>
      </c>
      <c r="AE61" s="49">
        <v>2.69E8</v>
      </c>
      <c r="AF61" s="258">
        <f t="shared" si="94"/>
        <v>0.1615744157</v>
      </c>
      <c r="AG61" s="269"/>
      <c r="AH61" s="257"/>
      <c r="AI61" s="273" t="s">
        <v>3516</v>
      </c>
      <c r="AJ61" s="255"/>
    </row>
    <row r="62" ht="15.75" customHeight="1">
      <c r="A62" s="309" t="s">
        <v>277</v>
      </c>
      <c r="B62" s="266">
        <f t="shared" si="100"/>
        <v>371.149678</v>
      </c>
      <c r="C62" s="284">
        <f t="shared" si="101"/>
        <v>6.748175964</v>
      </c>
      <c r="D62" s="250">
        <f t="shared" si="1"/>
        <v>6.748175964</v>
      </c>
      <c r="E62" s="251">
        <v>55.0</v>
      </c>
      <c r="F62" s="251">
        <f t="shared" si="102"/>
        <v>100.40776</v>
      </c>
      <c r="G62" s="48">
        <f t="shared" si="2"/>
        <v>0.2705317179</v>
      </c>
      <c r="H62" s="111">
        <f t="shared" si="3"/>
        <v>270.741918</v>
      </c>
      <c r="I62" s="303">
        <f t="shared" si="91"/>
        <v>0.7294682821</v>
      </c>
      <c r="J62" s="49">
        <v>3.71149678E8</v>
      </c>
      <c r="K62" s="253">
        <v>2018.0</v>
      </c>
      <c r="L62" s="254" t="s">
        <v>20</v>
      </c>
      <c r="M62" s="47"/>
      <c r="N62" s="47"/>
      <c r="O62" s="47"/>
      <c r="P62" s="47">
        <v>12.0</v>
      </c>
      <c r="Q62" s="253">
        <v>31.0</v>
      </c>
      <c r="R62" s="49">
        <f t="shared" ref="R62:R63" si="107">(P62+Q62)/2</f>
        <v>21.5</v>
      </c>
      <c r="S62" s="253">
        <v>39.0</v>
      </c>
      <c r="T62" s="49">
        <v>35.0</v>
      </c>
      <c r="U62" s="261">
        <f t="shared" si="6"/>
        <v>4</v>
      </c>
      <c r="V62" s="268">
        <f t="shared" ref="V62:V63" si="108">(S62+T62)/2</f>
        <v>37</v>
      </c>
      <c r="W62" s="261">
        <f t="shared" si="8"/>
        <v>-15.5</v>
      </c>
      <c r="X62" s="294" t="s">
        <v>1547</v>
      </c>
      <c r="Y62" s="294" t="s">
        <v>1547</v>
      </c>
      <c r="Z62" s="270" t="s">
        <v>1721</v>
      </c>
      <c r="AA62" s="251">
        <f t="shared" si="103"/>
        <v>38.560195</v>
      </c>
      <c r="AB62" s="49">
        <v>3.8560195E7</v>
      </c>
      <c r="AC62" s="49">
        <v>1.0040776E8</v>
      </c>
      <c r="AD62" s="251">
        <f t="shared" si="104"/>
        <v>270.741918</v>
      </c>
      <c r="AE62" s="266">
        <f>J62-AC62</f>
        <v>270741918</v>
      </c>
      <c r="AF62" s="303">
        <f t="shared" si="94"/>
        <v>0.7010944545</v>
      </c>
      <c r="AG62" s="257"/>
      <c r="AH62" s="257"/>
      <c r="AI62" s="259" t="s">
        <v>2002</v>
      </c>
      <c r="AJ62" s="257"/>
    </row>
    <row r="63" ht="15.75" customHeight="1">
      <c r="A63" s="319" t="s">
        <v>691</v>
      </c>
      <c r="B63" s="277">
        <f t="shared" si="100"/>
        <v>371.95071</v>
      </c>
      <c r="C63" s="69">
        <f t="shared" si="101"/>
        <v>4.132785667</v>
      </c>
      <c r="D63" s="250">
        <f t="shared" si="1"/>
        <v>4.132785667</v>
      </c>
      <c r="E63" s="111">
        <v>90.0</v>
      </c>
      <c r="F63" s="111">
        <f t="shared" si="102"/>
        <v>140.998437</v>
      </c>
      <c r="G63" s="48">
        <f t="shared" si="2"/>
        <v>0.3790782843</v>
      </c>
      <c r="H63" s="111">
        <f t="shared" si="3"/>
        <v>230.952273</v>
      </c>
      <c r="I63" s="312">
        <f t="shared" si="91"/>
        <v>0.6209217157</v>
      </c>
      <c r="J63" s="49">
        <f>AC63+AE63</f>
        <v>371950710</v>
      </c>
      <c r="K63" s="47">
        <v>2019.0</v>
      </c>
      <c r="L63" s="254" t="s">
        <v>20</v>
      </c>
      <c r="M63" s="47"/>
      <c r="N63" s="47"/>
      <c r="O63" s="47"/>
      <c r="P63" s="47">
        <v>85.0</v>
      </c>
      <c r="Q63" s="47">
        <v>83.0</v>
      </c>
      <c r="R63" s="47">
        <f t="shared" si="107"/>
        <v>84</v>
      </c>
      <c r="S63" s="47">
        <v>70.0</v>
      </c>
      <c r="T63" s="47">
        <v>76.0</v>
      </c>
      <c r="U63" s="47">
        <f t="shared" si="6"/>
        <v>-6</v>
      </c>
      <c r="V63" s="47">
        <f t="shared" si="108"/>
        <v>73</v>
      </c>
      <c r="W63" s="47">
        <f t="shared" si="8"/>
        <v>11</v>
      </c>
      <c r="X63" s="270" t="s">
        <v>1527</v>
      </c>
      <c r="Y63" s="313" t="s">
        <v>1533</v>
      </c>
      <c r="Z63" s="313" t="s">
        <v>1540</v>
      </c>
      <c r="AA63" s="111">
        <f t="shared" si="103"/>
        <v>41.082018</v>
      </c>
      <c r="AB63" s="318">
        <v>4.1082018E7</v>
      </c>
      <c r="AC63" s="49">
        <v>1.40998437E8</v>
      </c>
      <c r="AD63" s="111">
        <f t="shared" si="104"/>
        <v>230.952273</v>
      </c>
      <c r="AE63" s="318">
        <v>2.30952273E8</v>
      </c>
      <c r="AF63" s="312">
        <f t="shared" si="94"/>
        <v>0.4564668667</v>
      </c>
      <c r="AG63" s="314"/>
      <c r="AH63" s="314"/>
      <c r="AI63" s="315" t="s">
        <v>2436</v>
      </c>
      <c r="AJ63" s="257"/>
    </row>
    <row r="64" ht="15.75" customHeight="1">
      <c r="A64" s="260" t="s">
        <v>3659</v>
      </c>
      <c r="B64" s="248">
        <v>372.0</v>
      </c>
      <c r="C64" s="249">
        <f t="shared" ref="C64:C66" si="109">SUM(B64/E64)</f>
        <v>1.86</v>
      </c>
      <c r="D64" s="250">
        <f t="shared" si="1"/>
        <v>1.86</v>
      </c>
      <c r="E64" s="251">
        <v>200.0</v>
      </c>
      <c r="F64" s="251">
        <v>125.3</v>
      </c>
      <c r="G64" s="48">
        <f t="shared" si="2"/>
        <v>0.336827957</v>
      </c>
      <c r="H64" s="111">
        <f t="shared" si="3"/>
        <v>246.7</v>
      </c>
      <c r="I64" s="252">
        <f t="shared" si="91"/>
        <v>0.663172043</v>
      </c>
      <c r="J64" s="248">
        <f>B64*1000000</f>
        <v>372000000</v>
      </c>
      <c r="K64" s="253">
        <v>2009.0</v>
      </c>
      <c r="L64" s="254" t="s">
        <v>18</v>
      </c>
      <c r="M64" s="254"/>
      <c r="N64" s="254"/>
      <c r="O64" s="254"/>
      <c r="P64" s="254">
        <v>33.0</v>
      </c>
      <c r="Q64" s="253">
        <v>52.0</v>
      </c>
      <c r="R64" s="263">
        <f t="shared" ref="R64:R67" si="110">AVERAGE(P64:Q64)</f>
        <v>42.5</v>
      </c>
      <c r="S64" s="253">
        <v>64.0</v>
      </c>
      <c r="T64" s="253">
        <v>60.0</v>
      </c>
      <c r="U64" s="248">
        <f t="shared" si="6"/>
        <v>4</v>
      </c>
      <c r="V64" s="253">
        <f t="shared" ref="V64:V67" si="111">AVERAGE(S64:T64)</f>
        <v>62</v>
      </c>
      <c r="W64" s="263">
        <f t="shared" si="8"/>
        <v>-19.5</v>
      </c>
      <c r="X64" s="257" t="s">
        <v>1602</v>
      </c>
      <c r="Y64" s="257" t="s">
        <v>1726</v>
      </c>
      <c r="Z64" s="257" t="s">
        <v>1550</v>
      </c>
      <c r="AA64" s="250">
        <v>42.6</v>
      </c>
      <c r="AB64" s="248">
        <f>AA64*1000000</f>
        <v>42600000</v>
      </c>
      <c r="AC64" s="248">
        <f>F64*1000000</f>
        <v>125300000</v>
      </c>
      <c r="AD64" s="251">
        <v>246.7</v>
      </c>
      <c r="AE64" s="49">
        <f>SUM(AD64*1000000)</f>
        <v>246700000</v>
      </c>
      <c r="AF64" s="258">
        <f t="shared" si="94"/>
        <v>0.213</v>
      </c>
      <c r="AG64" s="257"/>
      <c r="AH64" s="257"/>
      <c r="AI64" s="273" t="s">
        <v>3660</v>
      </c>
      <c r="AJ64" s="255"/>
    </row>
    <row r="65" ht="15.75" customHeight="1">
      <c r="A65" s="260" t="s">
        <v>1027</v>
      </c>
      <c r="B65" s="248">
        <f>J65/1000000</f>
        <v>372.234864</v>
      </c>
      <c r="C65" s="249">
        <f t="shared" si="109"/>
        <v>2.067971467</v>
      </c>
      <c r="D65" s="250">
        <f t="shared" si="1"/>
        <v>2.067971467</v>
      </c>
      <c r="E65" s="251">
        <v>180.0</v>
      </c>
      <c r="F65" s="111">
        <f>AC65/1000000</f>
        <v>70.107728</v>
      </c>
      <c r="G65" s="48">
        <f t="shared" si="2"/>
        <v>0.1883427233</v>
      </c>
      <c r="H65" s="111">
        <f t="shared" si="3"/>
        <v>302.127136</v>
      </c>
      <c r="I65" s="252">
        <f t="shared" si="91"/>
        <v>0.8116572767</v>
      </c>
      <c r="J65" s="248">
        <v>3.72234864E8</v>
      </c>
      <c r="K65" s="253">
        <v>2007.0</v>
      </c>
      <c r="L65" s="254" t="s">
        <v>18</v>
      </c>
      <c r="M65" s="254"/>
      <c r="N65" s="254"/>
      <c r="O65" s="254"/>
      <c r="P65" s="254">
        <v>42.0</v>
      </c>
      <c r="Q65" s="253">
        <v>51.0</v>
      </c>
      <c r="R65" s="263">
        <f t="shared" si="110"/>
        <v>46.5</v>
      </c>
      <c r="S65" s="253">
        <v>51.0</v>
      </c>
      <c r="T65" s="253">
        <v>61.0</v>
      </c>
      <c r="U65" s="248">
        <f t="shared" si="6"/>
        <v>-10</v>
      </c>
      <c r="V65" s="253">
        <f t="shared" si="111"/>
        <v>56</v>
      </c>
      <c r="W65" s="263">
        <f t="shared" si="8"/>
        <v>-9.5</v>
      </c>
      <c r="X65" s="257" t="s">
        <v>1750</v>
      </c>
      <c r="Y65" s="257" t="s">
        <v>1750</v>
      </c>
      <c r="Z65" s="257" t="s">
        <v>1534</v>
      </c>
      <c r="AA65" s="250">
        <v>25.783232</v>
      </c>
      <c r="AB65" s="49">
        <v>2.5783232E7</v>
      </c>
      <c r="AC65" s="248">
        <v>7.0107728E7</v>
      </c>
      <c r="AD65" s="111">
        <f>AE65/1000000</f>
        <v>302.127136</v>
      </c>
      <c r="AE65" s="248">
        <v>3.02127136E8</v>
      </c>
      <c r="AF65" s="258">
        <f t="shared" si="94"/>
        <v>0.1432401778</v>
      </c>
      <c r="AG65" s="257" t="s">
        <v>1608</v>
      </c>
      <c r="AH65" s="264" t="s">
        <v>3523</v>
      </c>
      <c r="AI65" s="264" t="s">
        <v>1530</v>
      </c>
      <c r="AJ65" s="257"/>
    </row>
    <row r="66" ht="15.75" customHeight="1">
      <c r="A66" s="260" t="s">
        <v>3216</v>
      </c>
      <c r="B66" s="248">
        <v>373.1</v>
      </c>
      <c r="C66" s="249">
        <f t="shared" si="109"/>
        <v>2.487333333</v>
      </c>
      <c r="D66" s="250">
        <f t="shared" si="1"/>
        <v>2.487333333</v>
      </c>
      <c r="E66" s="251">
        <v>150.0</v>
      </c>
      <c r="F66" s="251">
        <v>179.9</v>
      </c>
      <c r="G66" s="48">
        <f t="shared" si="2"/>
        <v>0.4821763602</v>
      </c>
      <c r="H66" s="111">
        <f t="shared" si="3"/>
        <v>193.2</v>
      </c>
      <c r="I66" s="252">
        <f t="shared" si="91"/>
        <v>0.5178236398</v>
      </c>
      <c r="J66" s="248">
        <f>B66*1000000</f>
        <v>373100000</v>
      </c>
      <c r="K66" s="253">
        <v>2009.0</v>
      </c>
      <c r="L66" s="254" t="s">
        <v>18</v>
      </c>
      <c r="M66" s="254"/>
      <c r="N66" s="254"/>
      <c r="O66" s="254"/>
      <c r="P66" s="254">
        <v>37.0</v>
      </c>
      <c r="Q66" s="253">
        <v>40.0</v>
      </c>
      <c r="R66" s="254">
        <f t="shared" si="110"/>
        <v>38.5</v>
      </c>
      <c r="S66" s="253">
        <v>72.0</v>
      </c>
      <c r="T66" s="253">
        <v>61.0</v>
      </c>
      <c r="U66" s="253">
        <f t="shared" si="6"/>
        <v>11</v>
      </c>
      <c r="V66" s="253">
        <f t="shared" si="111"/>
        <v>66.5</v>
      </c>
      <c r="W66" s="254">
        <f t="shared" si="8"/>
        <v>-28</v>
      </c>
      <c r="X66" s="257" t="s">
        <v>1602</v>
      </c>
      <c r="Y66" s="257" t="s">
        <v>2187</v>
      </c>
      <c r="Z66" s="257" t="s">
        <v>1534</v>
      </c>
      <c r="AA66" s="250">
        <v>85.1</v>
      </c>
      <c r="AB66" s="248">
        <f>AA66*1000000</f>
        <v>85100000</v>
      </c>
      <c r="AC66" s="248">
        <f>F66*1000000</f>
        <v>179900000</v>
      </c>
      <c r="AD66" s="251">
        <v>193.2</v>
      </c>
      <c r="AE66" s="49">
        <f>SUM(AD66*1000000)</f>
        <v>193200000</v>
      </c>
      <c r="AF66" s="258">
        <f t="shared" si="94"/>
        <v>0.5673333333</v>
      </c>
      <c r="AG66" s="257"/>
      <c r="AH66" s="257"/>
      <c r="AI66" s="273" t="s">
        <v>3217</v>
      </c>
      <c r="AJ66" s="255"/>
    </row>
    <row r="67" ht="15.75" customHeight="1">
      <c r="A67" s="281" t="s">
        <v>706</v>
      </c>
      <c r="B67" s="49">
        <f t="shared" ref="B67:B71" si="112">J67/1000000</f>
        <v>373.552094</v>
      </c>
      <c r="C67" s="284">
        <f>SUM(J67/(E67*1000000))</f>
        <v>2.829940106</v>
      </c>
      <c r="D67" s="250">
        <f t="shared" si="1"/>
        <v>2.829940106</v>
      </c>
      <c r="E67" s="111">
        <v>132.0</v>
      </c>
      <c r="F67" s="111">
        <f t="shared" ref="F67:F71" si="113">AC67/1000000</f>
        <v>83.350911</v>
      </c>
      <c r="G67" s="48">
        <f t="shared" si="2"/>
        <v>0.2231306218</v>
      </c>
      <c r="H67" s="111">
        <f t="shared" si="3"/>
        <v>290.201183</v>
      </c>
      <c r="I67" s="252">
        <f t="shared" si="91"/>
        <v>0.7768693782</v>
      </c>
      <c r="J67" s="261">
        <v>3.73552094E8</v>
      </c>
      <c r="K67" s="268">
        <v>2014.0</v>
      </c>
      <c r="L67" s="254" t="s">
        <v>20</v>
      </c>
      <c r="M67" s="283"/>
      <c r="N67" s="283"/>
      <c r="O67" s="283"/>
      <c r="P67" s="283">
        <v>72.0</v>
      </c>
      <c r="Q67" s="268">
        <v>53.0</v>
      </c>
      <c r="R67" s="285">
        <f t="shared" si="110"/>
        <v>62.5</v>
      </c>
      <c r="S67" s="268">
        <v>64.0</v>
      </c>
      <c r="T67" s="268">
        <v>66.0</v>
      </c>
      <c r="U67" s="268">
        <f t="shared" si="6"/>
        <v>-2</v>
      </c>
      <c r="V67" s="268">
        <f t="shared" si="111"/>
        <v>65</v>
      </c>
      <c r="W67" s="285">
        <f t="shared" si="8"/>
        <v>-2.5</v>
      </c>
      <c r="X67" s="269" t="s">
        <v>1694</v>
      </c>
      <c r="Y67" s="269" t="s">
        <v>2249</v>
      </c>
      <c r="Z67" s="269" t="s">
        <v>1550</v>
      </c>
      <c r="AA67" s="111">
        <f t="shared" ref="AA67:AA71" si="114">AB67/1000000</f>
        <v>25.447444</v>
      </c>
      <c r="AB67" s="261">
        <v>2.5447444E7</v>
      </c>
      <c r="AC67" s="261">
        <v>8.3350911E7</v>
      </c>
      <c r="AD67" s="251">
        <f t="shared" ref="AD67:AD71" si="115">AE67/1000000</f>
        <v>290.201183</v>
      </c>
      <c r="AE67" s="49">
        <v>2.90201183E8</v>
      </c>
      <c r="AF67" s="258">
        <f t="shared" si="94"/>
        <v>0.1927836667</v>
      </c>
      <c r="AG67" s="269"/>
      <c r="AH67" s="257"/>
      <c r="AI67" s="273" t="s">
        <v>2994</v>
      </c>
      <c r="AJ67" s="255"/>
    </row>
    <row r="68" ht="15.75" customHeight="1">
      <c r="A68" s="299" t="s">
        <v>370</v>
      </c>
      <c r="B68" s="266">
        <f t="shared" si="112"/>
        <v>374.061403</v>
      </c>
      <c r="C68" s="249">
        <f t="shared" ref="C68:C70" si="116">SUM(B68/E68)</f>
        <v>4.675767538</v>
      </c>
      <c r="D68" s="250">
        <f t="shared" si="1"/>
        <v>4.675767538</v>
      </c>
      <c r="E68" s="111">
        <v>80.0</v>
      </c>
      <c r="F68" s="251">
        <f t="shared" si="113"/>
        <v>156.461403</v>
      </c>
      <c r="G68" s="48">
        <f t="shared" si="2"/>
        <v>0.4182773249</v>
      </c>
      <c r="H68" s="111">
        <f t="shared" si="3"/>
        <v>217.6</v>
      </c>
      <c r="I68" s="252">
        <f t="shared" si="91"/>
        <v>0.5817226751</v>
      </c>
      <c r="J68" s="266">
        <f t="shared" ref="J68:J69" si="117">SUM(AC68+(AD68*1000000))</f>
        <v>374061403</v>
      </c>
      <c r="K68" s="255">
        <v>2015.0</v>
      </c>
      <c r="L68" s="254" t="s">
        <v>20</v>
      </c>
      <c r="M68" s="267"/>
      <c r="N68" s="267"/>
      <c r="O68" s="267"/>
      <c r="P68" s="267">
        <v>51.0</v>
      </c>
      <c r="Q68" s="255">
        <v>44.0</v>
      </c>
      <c r="R68" s="255">
        <f t="shared" ref="R68:R69" si="118">(P68+Q68)/2</f>
        <v>47.5</v>
      </c>
      <c r="S68" s="255">
        <v>71.0</v>
      </c>
      <c r="T68" s="255">
        <v>74.0</v>
      </c>
      <c r="U68" s="33">
        <f t="shared" si="6"/>
        <v>-3</v>
      </c>
      <c r="V68" s="255">
        <f t="shared" ref="V68:V69" si="119">(S68+T68)/2</f>
        <v>72.5</v>
      </c>
      <c r="W68" s="33">
        <f t="shared" si="8"/>
        <v>-25</v>
      </c>
      <c r="X68" s="264" t="s">
        <v>1594</v>
      </c>
      <c r="Y68" s="264" t="s">
        <v>1594</v>
      </c>
      <c r="Z68" s="264" t="s">
        <v>1550</v>
      </c>
      <c r="AA68" s="251">
        <f t="shared" si="114"/>
        <v>48.464322</v>
      </c>
      <c r="AB68" s="266">
        <v>4.8464322E7</v>
      </c>
      <c r="AC68" s="49">
        <v>1.56461403E8</v>
      </c>
      <c r="AD68" s="251">
        <f t="shared" si="115"/>
        <v>217.6</v>
      </c>
      <c r="AE68" s="49">
        <v>2.176E8</v>
      </c>
      <c r="AF68" s="258">
        <f t="shared" si="94"/>
        <v>0.605804025</v>
      </c>
      <c r="AG68" s="257"/>
      <c r="AH68" s="257"/>
      <c r="AI68" s="273" t="s">
        <v>2283</v>
      </c>
      <c r="AJ68" s="255"/>
    </row>
    <row r="69" ht="15.75" customHeight="1">
      <c r="A69" s="302" t="s">
        <v>545</v>
      </c>
      <c r="B69" s="266">
        <f t="shared" si="112"/>
        <v>374.736354</v>
      </c>
      <c r="C69" s="249">
        <f t="shared" si="116"/>
        <v>2.49824236</v>
      </c>
      <c r="D69" s="250">
        <f t="shared" si="1"/>
        <v>2.49824236</v>
      </c>
      <c r="E69" s="111">
        <v>150.0</v>
      </c>
      <c r="F69" s="251">
        <f t="shared" si="113"/>
        <v>153.636354</v>
      </c>
      <c r="G69" s="48">
        <f t="shared" si="2"/>
        <v>0.4099851865</v>
      </c>
      <c r="H69" s="111">
        <f t="shared" si="3"/>
        <v>221.1</v>
      </c>
      <c r="I69" s="252">
        <f t="shared" si="91"/>
        <v>0.5900148135</v>
      </c>
      <c r="J69" s="266">
        <f t="shared" si="117"/>
        <v>374736354</v>
      </c>
      <c r="K69" s="255">
        <v>2015.0</v>
      </c>
      <c r="L69" s="254" t="s">
        <v>20</v>
      </c>
      <c r="M69" s="267"/>
      <c r="N69" s="267"/>
      <c r="O69" s="267"/>
      <c r="P69" s="267">
        <v>97.0</v>
      </c>
      <c r="Q69" s="255">
        <v>89.0</v>
      </c>
      <c r="R69" s="255">
        <f t="shared" si="118"/>
        <v>93</v>
      </c>
      <c r="S69" s="255">
        <v>87.0</v>
      </c>
      <c r="T69" s="255">
        <v>87.0</v>
      </c>
      <c r="U69" s="33">
        <f t="shared" si="6"/>
        <v>0</v>
      </c>
      <c r="V69" s="255">
        <f t="shared" si="119"/>
        <v>87</v>
      </c>
      <c r="W69" s="33">
        <f t="shared" si="8"/>
        <v>6</v>
      </c>
      <c r="X69" s="257" t="s">
        <v>1629</v>
      </c>
      <c r="Y69" s="264" t="s">
        <v>3204</v>
      </c>
      <c r="Z69" s="264" t="s">
        <v>1550</v>
      </c>
      <c r="AA69" s="251">
        <f t="shared" si="114"/>
        <v>45.428128</v>
      </c>
      <c r="AB69" s="266">
        <v>4.5428128E7</v>
      </c>
      <c r="AC69" s="49">
        <v>1.53636354E8</v>
      </c>
      <c r="AD69" s="251">
        <f t="shared" si="115"/>
        <v>221.1</v>
      </c>
      <c r="AE69" s="49">
        <v>2.211E8</v>
      </c>
      <c r="AF69" s="258">
        <f t="shared" si="94"/>
        <v>0.3028541867</v>
      </c>
      <c r="AG69" s="264" t="s">
        <v>1608</v>
      </c>
      <c r="AH69" s="264" t="s">
        <v>3205</v>
      </c>
      <c r="AI69" s="273" t="s">
        <v>3206</v>
      </c>
      <c r="AJ69" s="255"/>
    </row>
    <row r="70" ht="15.75" customHeight="1">
      <c r="A70" s="265" t="s">
        <v>298</v>
      </c>
      <c r="B70" s="266">
        <f t="shared" si="112"/>
        <v>375.740705</v>
      </c>
      <c r="C70" s="249">
        <f t="shared" si="116"/>
        <v>2.890313115</v>
      </c>
      <c r="D70" s="250">
        <f t="shared" si="1"/>
        <v>2.890313115</v>
      </c>
      <c r="E70" s="251">
        <v>130.0</v>
      </c>
      <c r="F70" s="251">
        <f t="shared" si="113"/>
        <v>122.52306</v>
      </c>
      <c r="G70" s="48">
        <f t="shared" si="2"/>
        <v>0.3260840744</v>
      </c>
      <c r="H70" s="111">
        <f t="shared" si="3"/>
        <v>253.217645</v>
      </c>
      <c r="I70" s="252">
        <f t="shared" si="91"/>
        <v>0.6739159256</v>
      </c>
      <c r="J70" s="266">
        <v>3.75740705E8</v>
      </c>
      <c r="K70" s="255">
        <v>2013.0</v>
      </c>
      <c r="L70" s="254" t="s">
        <v>20</v>
      </c>
      <c r="M70" s="267"/>
      <c r="N70" s="267"/>
      <c r="O70" s="267"/>
      <c r="P70" s="267">
        <v>28.0</v>
      </c>
      <c r="Q70" s="255">
        <v>41.0</v>
      </c>
      <c r="R70" s="277">
        <f t="shared" ref="R70:R72" si="120">AVERAGE(P70:Q70)</f>
        <v>34.5</v>
      </c>
      <c r="S70" s="255">
        <v>49.0</v>
      </c>
      <c r="T70" s="255">
        <v>53.0</v>
      </c>
      <c r="U70" s="255">
        <f t="shared" si="6"/>
        <v>-4</v>
      </c>
      <c r="V70" s="255">
        <f t="shared" ref="V70:V72" si="121">AVERAGE(S70:T70)</f>
        <v>51</v>
      </c>
      <c r="W70" s="277">
        <f t="shared" si="8"/>
        <v>-16.5</v>
      </c>
      <c r="X70" s="264" t="s">
        <v>1537</v>
      </c>
      <c r="Y70" s="264" t="s">
        <v>2972</v>
      </c>
      <c r="Z70" s="264" t="s">
        <v>1550</v>
      </c>
      <c r="AA70" s="251">
        <f t="shared" si="114"/>
        <v>40.501814</v>
      </c>
      <c r="AB70" s="266">
        <v>4.0501814E7</v>
      </c>
      <c r="AC70" s="266">
        <v>1.2252306E8</v>
      </c>
      <c r="AD70" s="251">
        <f t="shared" si="115"/>
        <v>253.217645</v>
      </c>
      <c r="AE70" s="266">
        <v>2.53217645E8</v>
      </c>
      <c r="AF70" s="258">
        <f t="shared" si="94"/>
        <v>0.3115524154</v>
      </c>
      <c r="AG70" s="257"/>
      <c r="AH70" s="257"/>
      <c r="AI70" s="273" t="s">
        <v>2973</v>
      </c>
      <c r="AJ70" s="255"/>
    </row>
    <row r="71" ht="15.75" customHeight="1">
      <c r="A71" s="247" t="s">
        <v>918</v>
      </c>
      <c r="B71" s="248">
        <f t="shared" si="112"/>
        <v>376.141306</v>
      </c>
      <c r="C71" s="249">
        <f>SUM((J71/1000000)/E71)</f>
        <v>8.358695689</v>
      </c>
      <c r="D71" s="250">
        <f t="shared" si="1"/>
        <v>8.358695689</v>
      </c>
      <c r="E71" s="251">
        <v>45.0</v>
      </c>
      <c r="F71" s="251">
        <f t="shared" si="113"/>
        <v>139.854287</v>
      </c>
      <c r="G71" s="48">
        <f t="shared" si="2"/>
        <v>0.3718131584</v>
      </c>
      <c r="H71" s="111">
        <f t="shared" si="3"/>
        <v>236.287019</v>
      </c>
      <c r="I71" s="252">
        <f t="shared" si="91"/>
        <v>0.6281868416</v>
      </c>
      <c r="J71" s="248">
        <v>3.76141306E8</v>
      </c>
      <c r="K71" s="268">
        <v>2012.0</v>
      </c>
      <c r="L71" s="254" t="s">
        <v>20</v>
      </c>
      <c r="M71" s="254"/>
      <c r="N71" s="254"/>
      <c r="O71" s="254"/>
      <c r="P71" s="254">
        <v>21.0</v>
      </c>
      <c r="Q71" s="253">
        <v>45.0</v>
      </c>
      <c r="R71" s="263">
        <f t="shared" si="120"/>
        <v>33</v>
      </c>
      <c r="S71" s="253">
        <v>54.0</v>
      </c>
      <c r="T71" s="253">
        <v>56.0</v>
      </c>
      <c r="U71" s="253">
        <f t="shared" si="6"/>
        <v>-2</v>
      </c>
      <c r="V71" s="253">
        <f t="shared" si="121"/>
        <v>55</v>
      </c>
      <c r="W71" s="263">
        <f t="shared" si="8"/>
        <v>-22</v>
      </c>
      <c r="X71" s="257" t="s">
        <v>1602</v>
      </c>
      <c r="Y71" s="257" t="s">
        <v>1808</v>
      </c>
      <c r="Z71" s="269" t="s">
        <v>1550</v>
      </c>
      <c r="AA71" s="250">
        <f t="shared" si="114"/>
        <v>49.514769</v>
      </c>
      <c r="AB71" s="248">
        <v>4.9514769E7</v>
      </c>
      <c r="AC71" s="248">
        <v>1.39854287E8</v>
      </c>
      <c r="AD71" s="251">
        <f t="shared" si="115"/>
        <v>236.287019</v>
      </c>
      <c r="AE71" s="266">
        <v>2.36287019E8</v>
      </c>
      <c r="AF71" s="258">
        <f t="shared" si="94"/>
        <v>1.1003282</v>
      </c>
      <c r="AG71" s="257"/>
      <c r="AH71" s="257"/>
      <c r="AI71" s="273" t="s">
        <v>1847</v>
      </c>
      <c r="AJ71" s="255"/>
    </row>
    <row r="72" ht="15.75" customHeight="1">
      <c r="A72" s="247" t="s">
        <v>855</v>
      </c>
      <c r="B72" s="248">
        <v>377.91</v>
      </c>
      <c r="C72" s="249">
        <f t="shared" ref="C72:C73" si="122">SUM(B72/E72)</f>
        <v>25.194</v>
      </c>
      <c r="D72" s="250">
        <f t="shared" si="1"/>
        <v>25.194</v>
      </c>
      <c r="E72" s="251">
        <v>15.0</v>
      </c>
      <c r="F72" s="251">
        <v>141.32</v>
      </c>
      <c r="G72" s="48">
        <f t="shared" si="2"/>
        <v>0.3739514699</v>
      </c>
      <c r="H72" s="111">
        <f t="shared" si="3"/>
        <v>236.59</v>
      </c>
      <c r="I72" s="252">
        <f t="shared" si="91"/>
        <v>0.6260485301</v>
      </c>
      <c r="J72" s="248">
        <f>B72*1000000</f>
        <v>377910000</v>
      </c>
      <c r="K72" s="253">
        <v>2008.0</v>
      </c>
      <c r="L72" s="254" t="s">
        <v>18</v>
      </c>
      <c r="M72" s="254"/>
      <c r="N72" s="254"/>
      <c r="O72" s="254"/>
      <c r="P72" s="254">
        <v>94.0</v>
      </c>
      <c r="Q72" s="253">
        <v>86.0</v>
      </c>
      <c r="R72" s="254">
        <f t="shared" si="120"/>
        <v>90</v>
      </c>
      <c r="S72" s="253">
        <v>90.0</v>
      </c>
      <c r="T72" s="253">
        <v>78.0</v>
      </c>
      <c r="U72" s="253">
        <f t="shared" si="6"/>
        <v>12</v>
      </c>
      <c r="V72" s="253">
        <f t="shared" si="121"/>
        <v>84</v>
      </c>
      <c r="W72" s="254">
        <f t="shared" si="8"/>
        <v>6</v>
      </c>
      <c r="X72" s="257" t="s">
        <v>1565</v>
      </c>
      <c r="Y72" s="257" t="s">
        <v>1649</v>
      </c>
      <c r="Z72" s="257" t="s">
        <v>1534</v>
      </c>
      <c r="AA72" s="250">
        <v>4.3</v>
      </c>
      <c r="AB72" s="248">
        <f>AA72*1000000</f>
        <v>4300000</v>
      </c>
      <c r="AC72" s="248">
        <f>F72*1000000</f>
        <v>141320000</v>
      </c>
      <c r="AD72" s="251">
        <v>236.59</v>
      </c>
      <c r="AE72" s="49">
        <f>SUM(AD72*1000000)</f>
        <v>236590000</v>
      </c>
      <c r="AF72" s="258">
        <f t="shared" si="94"/>
        <v>0.2866666667</v>
      </c>
      <c r="AG72" s="257" t="s">
        <v>1608</v>
      </c>
      <c r="AH72" s="257" t="s">
        <v>1650</v>
      </c>
      <c r="AI72" s="273" t="s">
        <v>1651</v>
      </c>
      <c r="AJ72" s="255"/>
    </row>
    <row r="73" ht="15.75" customHeight="1">
      <c r="A73" s="297" t="s">
        <v>1389</v>
      </c>
      <c r="B73" s="266">
        <f t="shared" ref="B73:B74" si="123">J73/1000000</f>
        <v>379.242866</v>
      </c>
      <c r="C73" s="276">
        <f t="shared" si="122"/>
        <v>2.370267913</v>
      </c>
      <c r="D73" s="250">
        <f t="shared" si="1"/>
        <v>2.370267913</v>
      </c>
      <c r="E73" s="251">
        <v>160.0</v>
      </c>
      <c r="F73" s="111">
        <f t="shared" ref="F73:F74" si="124">AC73/1000000</f>
        <v>7.538507</v>
      </c>
      <c r="G73" s="48">
        <f t="shared" si="2"/>
        <v>0.01987778196</v>
      </c>
      <c r="H73" s="111">
        <f t="shared" si="3"/>
        <v>371.704359</v>
      </c>
      <c r="I73" s="252">
        <f>AE73/J73</f>
        <v>0.980122218</v>
      </c>
      <c r="J73" s="266">
        <f>AE73+AC73</f>
        <v>379242866</v>
      </c>
      <c r="K73" s="33">
        <v>2016.0</v>
      </c>
      <c r="L73" s="254" t="s">
        <v>20</v>
      </c>
      <c r="M73" s="47"/>
      <c r="N73" s="47"/>
      <c r="O73" s="47"/>
      <c r="P73" s="47">
        <v>70.0</v>
      </c>
      <c r="Q73" s="33">
        <v>65.0</v>
      </c>
      <c r="R73" s="293">
        <f t="shared" ref="R73:R74" si="125">(P73+Q73)/2</f>
        <v>67.5</v>
      </c>
      <c r="S73" s="33">
        <v>66.0</v>
      </c>
      <c r="T73" s="33">
        <v>67.0</v>
      </c>
      <c r="U73" s="49">
        <f t="shared" si="6"/>
        <v>-1</v>
      </c>
      <c r="V73" s="33">
        <f t="shared" ref="V73:V74" si="126">(S73+T73)/2</f>
        <v>66.5</v>
      </c>
      <c r="W73" s="291">
        <f t="shared" si="8"/>
        <v>1</v>
      </c>
      <c r="X73" s="270" t="s">
        <v>1527</v>
      </c>
      <c r="Y73" s="270" t="s">
        <v>1527</v>
      </c>
      <c r="Z73" s="270" t="s">
        <v>1550</v>
      </c>
      <c r="AA73" s="251">
        <f t="shared" ref="AA73:AA74" si="127">AB73/1000000</f>
        <v>102.665981</v>
      </c>
      <c r="AB73" s="49">
        <v>1.02665981E8</v>
      </c>
      <c r="AC73" s="49">
        <v>7538507.0</v>
      </c>
      <c r="AD73" s="251">
        <f t="shared" ref="AD73:AD74" si="128">AE73/1000000</f>
        <v>371.704359</v>
      </c>
      <c r="AE73" s="266">
        <v>3.71704359E8</v>
      </c>
      <c r="AF73" s="252">
        <f>AB73/(E73*1000000)</f>
        <v>0.6416623813</v>
      </c>
      <c r="AG73" s="257"/>
      <c r="AH73" s="257"/>
      <c r="AI73" s="259" t="s">
        <v>3278</v>
      </c>
      <c r="AJ73" s="257"/>
    </row>
    <row r="74" ht="15.75" customHeight="1">
      <c r="A74" s="292" t="s">
        <v>275</v>
      </c>
      <c r="B74" s="49">
        <f t="shared" si="123"/>
        <v>380.981543</v>
      </c>
      <c r="C74" s="284">
        <f>SUM(J74/(E74*1000000))</f>
        <v>6.926937145</v>
      </c>
      <c r="D74" s="250">
        <f t="shared" si="1"/>
        <v>6.926937145</v>
      </c>
      <c r="E74" s="111">
        <v>55.0</v>
      </c>
      <c r="F74" s="280">
        <f t="shared" si="124"/>
        <v>114.43401</v>
      </c>
      <c r="G74" s="48">
        <f t="shared" si="2"/>
        <v>0.3003662831</v>
      </c>
      <c r="H74" s="111">
        <f t="shared" si="3"/>
        <v>266.547533</v>
      </c>
      <c r="I74" s="303">
        <f t="shared" ref="I74:I80" si="129">(AE74/J74)</f>
        <v>0.6996337169</v>
      </c>
      <c r="J74" s="49">
        <v>3.80981543E8</v>
      </c>
      <c r="K74" s="33">
        <v>2017.0</v>
      </c>
      <c r="L74" s="254" t="s">
        <v>20</v>
      </c>
      <c r="M74" s="47"/>
      <c r="N74" s="47"/>
      <c r="O74" s="47"/>
      <c r="P74" s="47">
        <v>10.0</v>
      </c>
      <c r="Q74" s="33">
        <v>33.0</v>
      </c>
      <c r="R74" s="49">
        <f t="shared" si="125"/>
        <v>21.5</v>
      </c>
      <c r="S74" s="33">
        <v>49.0</v>
      </c>
      <c r="T74" s="33">
        <v>30.0</v>
      </c>
      <c r="U74" s="268">
        <f t="shared" si="6"/>
        <v>19</v>
      </c>
      <c r="V74" s="268">
        <f t="shared" si="126"/>
        <v>39.5</v>
      </c>
      <c r="W74" s="261">
        <f t="shared" si="8"/>
        <v>-18</v>
      </c>
      <c r="X74" s="269" t="s">
        <v>1605</v>
      </c>
      <c r="Y74" s="269" t="s">
        <v>1605</v>
      </c>
      <c r="Z74" s="304" t="s">
        <v>1893</v>
      </c>
      <c r="AA74" s="280">
        <f t="shared" si="127"/>
        <v>46.60725</v>
      </c>
      <c r="AB74" s="49">
        <v>4.660725E7</v>
      </c>
      <c r="AC74" s="49">
        <v>1.1443401E8</v>
      </c>
      <c r="AD74" s="280">
        <f t="shared" si="128"/>
        <v>266.547533</v>
      </c>
      <c r="AE74" s="261">
        <f>J74-AC74</f>
        <v>266547533</v>
      </c>
      <c r="AF74" s="303">
        <f t="shared" ref="AF74:AF80" si="130">SUM(AA74/E74)</f>
        <v>0.8474045455</v>
      </c>
      <c r="AG74" s="269"/>
      <c r="AH74" s="269"/>
      <c r="AI74" s="305" t="s">
        <v>1973</v>
      </c>
      <c r="AJ74" s="269"/>
    </row>
    <row r="75" ht="15.75" customHeight="1">
      <c r="A75" s="260" t="s">
        <v>3427</v>
      </c>
      <c r="B75" s="248">
        <v>381.5</v>
      </c>
      <c r="C75" s="249">
        <f t="shared" ref="C75:C76" si="131">SUM(B75/E75)</f>
        <v>2.18</v>
      </c>
      <c r="D75" s="250">
        <f t="shared" si="1"/>
        <v>2.18</v>
      </c>
      <c r="E75" s="251">
        <v>175.0</v>
      </c>
      <c r="F75" s="251">
        <v>198.4</v>
      </c>
      <c r="G75" s="48">
        <f t="shared" si="2"/>
        <v>0.5200524246</v>
      </c>
      <c r="H75" s="111">
        <f t="shared" si="3"/>
        <v>183.2</v>
      </c>
      <c r="I75" s="252">
        <f t="shared" si="129"/>
        <v>0.4802096986</v>
      </c>
      <c r="J75" s="248">
        <f>B75*1000000</f>
        <v>381500000</v>
      </c>
      <c r="K75" s="253">
        <v>2009.0</v>
      </c>
      <c r="L75" s="254" t="s">
        <v>18</v>
      </c>
      <c r="M75" s="254"/>
      <c r="N75" s="254"/>
      <c r="O75" s="254"/>
      <c r="P75" s="254">
        <v>72.0</v>
      </c>
      <c r="Q75" s="253">
        <v>56.0</v>
      </c>
      <c r="R75" s="254">
        <f t="shared" ref="R75:R76" si="132">AVERAGE(P75:Q75)</f>
        <v>64</v>
      </c>
      <c r="S75" s="253">
        <v>65.0</v>
      </c>
      <c r="T75" s="253">
        <v>66.0</v>
      </c>
      <c r="U75" s="253">
        <f t="shared" si="6"/>
        <v>-1</v>
      </c>
      <c r="V75" s="253">
        <f t="shared" ref="V75:V76" si="133">AVERAGE(S75:T75)</f>
        <v>65.5</v>
      </c>
      <c r="W75" s="254">
        <f t="shared" si="8"/>
        <v>-1.5</v>
      </c>
      <c r="X75" s="257" t="s">
        <v>1594</v>
      </c>
      <c r="Y75" s="257" t="s">
        <v>1775</v>
      </c>
      <c r="Z75" s="257" t="s">
        <v>1540</v>
      </c>
      <c r="AA75" s="250">
        <v>59.3</v>
      </c>
      <c r="AB75" s="248">
        <f>AA75*1000000</f>
        <v>59300000</v>
      </c>
      <c r="AC75" s="248">
        <f>F75*1000000</f>
        <v>198400000</v>
      </c>
      <c r="AD75" s="251">
        <v>183.2</v>
      </c>
      <c r="AE75" s="49">
        <f>SUM(AD75*1000000)</f>
        <v>183200000</v>
      </c>
      <c r="AF75" s="258">
        <f t="shared" si="130"/>
        <v>0.3388571429</v>
      </c>
      <c r="AG75" s="257"/>
      <c r="AH75" s="257"/>
      <c r="AI75" s="273" t="s">
        <v>3428</v>
      </c>
      <c r="AJ75" s="255"/>
    </row>
    <row r="76" ht="15.75" customHeight="1">
      <c r="A76" s="260" t="s">
        <v>527</v>
      </c>
      <c r="B76" s="248">
        <f t="shared" ref="B76:B77" si="134">J76/1000000</f>
        <v>383.531446</v>
      </c>
      <c r="C76" s="249">
        <f t="shared" si="131"/>
        <v>3.486649509</v>
      </c>
      <c r="D76" s="250">
        <f t="shared" si="1"/>
        <v>3.486649509</v>
      </c>
      <c r="E76" s="251">
        <v>110.0</v>
      </c>
      <c r="F76" s="111">
        <f t="shared" ref="F76:F77" si="135">AC76/1000000</f>
        <v>134.529403</v>
      </c>
      <c r="G76" s="48">
        <f t="shared" si="2"/>
        <v>0.3507649879</v>
      </c>
      <c r="H76" s="111">
        <f t="shared" si="3"/>
        <v>249.002043</v>
      </c>
      <c r="I76" s="252">
        <f t="shared" si="129"/>
        <v>0.6492350121</v>
      </c>
      <c r="J76" s="248">
        <v>3.83531446E8</v>
      </c>
      <c r="K76" s="253">
        <v>2007.0</v>
      </c>
      <c r="L76" s="254" t="s">
        <v>18</v>
      </c>
      <c r="M76" s="254"/>
      <c r="N76" s="254"/>
      <c r="O76" s="254"/>
      <c r="P76" s="254">
        <v>79.0</v>
      </c>
      <c r="Q76" s="253">
        <v>69.0</v>
      </c>
      <c r="R76" s="263">
        <f t="shared" si="132"/>
        <v>74</v>
      </c>
      <c r="S76" s="253">
        <v>86.0</v>
      </c>
      <c r="T76" s="253">
        <v>69.0</v>
      </c>
      <c r="U76" s="248">
        <f t="shared" si="6"/>
        <v>17</v>
      </c>
      <c r="V76" s="253">
        <f t="shared" si="133"/>
        <v>77.5</v>
      </c>
      <c r="W76" s="263">
        <f t="shared" si="8"/>
        <v>-3.5</v>
      </c>
      <c r="X76" s="257" t="s">
        <v>1602</v>
      </c>
      <c r="Y76" s="257" t="s">
        <v>1602</v>
      </c>
      <c r="Z76" s="257" t="s">
        <v>1550</v>
      </c>
      <c r="AA76" s="250">
        <v>33.369559</v>
      </c>
      <c r="AB76" s="49">
        <v>3.3369559E7</v>
      </c>
      <c r="AC76" s="248">
        <v>1.34529403E8</v>
      </c>
      <c r="AD76" s="111">
        <f t="shared" ref="AD76:AD77" si="136">AE76/1000000</f>
        <v>249.002043</v>
      </c>
      <c r="AE76" s="248">
        <v>2.49002043E8</v>
      </c>
      <c r="AF76" s="258">
        <f t="shared" si="130"/>
        <v>0.3033596273</v>
      </c>
      <c r="AG76" s="257"/>
      <c r="AH76" s="257"/>
      <c r="AI76" s="259" t="s">
        <v>2661</v>
      </c>
      <c r="AJ76" s="257"/>
    </row>
    <row r="77" ht="15.75" customHeight="1">
      <c r="A77" s="297" t="s">
        <v>174</v>
      </c>
      <c r="B77" s="49">
        <f t="shared" si="134"/>
        <v>383.715756</v>
      </c>
      <c r="C77" s="284">
        <f>SUM(J77/(E77*1000000))</f>
        <v>2.192661463</v>
      </c>
      <c r="D77" s="250">
        <f t="shared" si="1"/>
        <v>2.192661463</v>
      </c>
      <c r="E77" s="111">
        <v>175.0</v>
      </c>
      <c r="F77" s="280">
        <f t="shared" si="135"/>
        <v>152.901115</v>
      </c>
      <c r="G77" s="48">
        <f t="shared" si="2"/>
        <v>0.3984749456</v>
      </c>
      <c r="H77" s="111">
        <f t="shared" si="3"/>
        <v>230.814641</v>
      </c>
      <c r="I77" s="303">
        <f t="shared" si="129"/>
        <v>0.6015250544</v>
      </c>
      <c r="J77" s="49">
        <v>3.83715756E8</v>
      </c>
      <c r="K77" s="33">
        <v>2017.0</v>
      </c>
      <c r="L77" s="254" t="s">
        <v>20</v>
      </c>
      <c r="M77" s="47"/>
      <c r="N77" s="47"/>
      <c r="O77" s="47"/>
      <c r="P77" s="47">
        <v>68.0</v>
      </c>
      <c r="Q77" s="33">
        <v>59.0</v>
      </c>
      <c r="R77" s="49">
        <f>(P77+Q77)/2</f>
        <v>63.5</v>
      </c>
      <c r="S77" s="33">
        <v>71.0</v>
      </c>
      <c r="T77" s="33">
        <v>70.0</v>
      </c>
      <c r="U77" s="268">
        <f t="shared" si="6"/>
        <v>1</v>
      </c>
      <c r="V77" s="268">
        <f>(S77+T77)/2</f>
        <v>70.5</v>
      </c>
      <c r="W77" s="261">
        <f t="shared" si="8"/>
        <v>-7</v>
      </c>
      <c r="X77" s="269" t="s">
        <v>1594</v>
      </c>
      <c r="Y77" s="269" t="s">
        <v>1594</v>
      </c>
      <c r="Z77" s="304" t="s">
        <v>1550</v>
      </c>
      <c r="AA77" s="280">
        <f>AB77/1000000</f>
        <v>53.68868</v>
      </c>
      <c r="AB77" s="49">
        <v>5.368868E7</v>
      </c>
      <c r="AC77" s="49">
        <v>1.52901115E8</v>
      </c>
      <c r="AD77" s="280">
        <f t="shared" si="136"/>
        <v>230.814641</v>
      </c>
      <c r="AE77" s="261">
        <f>J77-AC77</f>
        <v>230814641</v>
      </c>
      <c r="AF77" s="303">
        <f t="shared" si="130"/>
        <v>0.3067924571</v>
      </c>
      <c r="AG77" s="269"/>
      <c r="AH77" s="269"/>
      <c r="AI77" s="305" t="s">
        <v>3423</v>
      </c>
      <c r="AJ77" s="269"/>
    </row>
    <row r="78" ht="15.75" customHeight="1">
      <c r="A78" s="260" t="s">
        <v>3046</v>
      </c>
      <c r="B78" s="248">
        <v>385.65</v>
      </c>
      <c r="C78" s="249">
        <f>SUM(B78/E78)</f>
        <v>2.754642857</v>
      </c>
      <c r="D78" s="250">
        <f t="shared" si="1"/>
        <v>2.754642857</v>
      </c>
      <c r="E78" s="251">
        <v>140.0</v>
      </c>
      <c r="F78" s="251">
        <v>257.7</v>
      </c>
      <c r="G78" s="48">
        <f t="shared" si="2"/>
        <v>0.6682224815</v>
      </c>
      <c r="H78" s="111">
        <f t="shared" si="3"/>
        <v>127.95</v>
      </c>
      <c r="I78" s="252">
        <f t="shared" si="129"/>
        <v>0.3317775185</v>
      </c>
      <c r="J78" s="248">
        <f>B78*1000000</f>
        <v>385650000</v>
      </c>
      <c r="K78" s="253">
        <v>2009.0</v>
      </c>
      <c r="L78" s="254" t="s">
        <v>18</v>
      </c>
      <c r="M78" s="254"/>
      <c r="N78" s="254"/>
      <c r="O78" s="254"/>
      <c r="P78" s="254">
        <v>94.0</v>
      </c>
      <c r="Q78" s="253">
        <v>83.0</v>
      </c>
      <c r="R78" s="263">
        <f>AVERAGE(P78:Q78)</f>
        <v>88.5</v>
      </c>
      <c r="S78" s="253">
        <v>91.0</v>
      </c>
      <c r="T78" s="253">
        <v>80.0</v>
      </c>
      <c r="U78" s="253">
        <f t="shared" si="6"/>
        <v>11</v>
      </c>
      <c r="V78" s="253">
        <f>AVERAGE(S78:T78)</f>
        <v>85.5</v>
      </c>
      <c r="W78" s="263">
        <f t="shared" si="8"/>
        <v>3</v>
      </c>
      <c r="X78" s="257" t="s">
        <v>1602</v>
      </c>
      <c r="Y78" s="257" t="s">
        <v>2187</v>
      </c>
      <c r="Z78" s="257" t="s">
        <v>1540</v>
      </c>
      <c r="AA78" s="250">
        <v>75.2</v>
      </c>
      <c r="AB78" s="248">
        <f>AA78*1000000</f>
        <v>75200000</v>
      </c>
      <c r="AC78" s="248">
        <f>F78*1000000</f>
        <v>257700000</v>
      </c>
      <c r="AD78" s="251">
        <v>127.95</v>
      </c>
      <c r="AE78" s="49">
        <f>SUM(AD78*1000000)</f>
        <v>127950000</v>
      </c>
      <c r="AF78" s="258">
        <f t="shared" si="130"/>
        <v>0.5371428571</v>
      </c>
      <c r="AG78" s="257"/>
      <c r="AH78" s="257"/>
      <c r="AI78" s="273" t="s">
        <v>3047</v>
      </c>
      <c r="AJ78" s="255"/>
    </row>
    <row r="79" ht="15.75" customHeight="1">
      <c r="A79" s="316" t="s">
        <v>313</v>
      </c>
      <c r="B79" s="277">
        <f t="shared" ref="B79:B83" si="137">J79/1000000</f>
        <v>385.900138</v>
      </c>
      <c r="C79" s="69">
        <f>SUM(J79/(E79*1000000))</f>
        <v>2.270000812</v>
      </c>
      <c r="D79" s="250">
        <f t="shared" si="1"/>
        <v>2.270000812</v>
      </c>
      <c r="E79" s="111">
        <v>170.0</v>
      </c>
      <c r="F79" s="111">
        <f t="shared" ref="F79:F83" si="138">AC79/1000000</f>
        <v>110.500138</v>
      </c>
      <c r="G79" s="48">
        <f t="shared" si="2"/>
        <v>0.2863438675</v>
      </c>
      <c r="H79" s="111">
        <f t="shared" si="3"/>
        <v>275.4</v>
      </c>
      <c r="I79" s="312">
        <f t="shared" si="129"/>
        <v>0.7136561325</v>
      </c>
      <c r="J79" s="49">
        <f>AC79+AE79</f>
        <v>385900138</v>
      </c>
      <c r="K79" s="47">
        <v>2019.0</v>
      </c>
      <c r="L79" s="254" t="s">
        <v>20</v>
      </c>
      <c r="M79" s="47"/>
      <c r="N79" s="47"/>
      <c r="O79" s="47"/>
      <c r="P79" s="47">
        <v>42.0</v>
      </c>
      <c r="Q79" s="47">
        <v>48.0</v>
      </c>
      <c r="R79" s="47">
        <f t="shared" ref="R79:R82" si="139">(P79+Q79)/2</f>
        <v>45</v>
      </c>
      <c r="S79" s="47">
        <v>83.0</v>
      </c>
      <c r="T79" s="47">
        <v>73.0</v>
      </c>
      <c r="U79" s="47">
        <f t="shared" si="6"/>
        <v>10</v>
      </c>
      <c r="V79" s="47">
        <f t="shared" ref="V79:V82" si="140">(S79+T79)/2</f>
        <v>78</v>
      </c>
      <c r="W79" s="47">
        <f t="shared" si="8"/>
        <v>-33</v>
      </c>
      <c r="X79" s="294" t="s">
        <v>1537</v>
      </c>
      <c r="Y79" s="317" t="s">
        <v>1537</v>
      </c>
      <c r="Z79" s="313" t="s">
        <v>1550</v>
      </c>
      <c r="AA79" s="111">
        <f t="shared" ref="AA79:AA83" si="141">AB79/1000000</f>
        <v>47.776293</v>
      </c>
      <c r="AB79" s="318">
        <v>4.7776293E7</v>
      </c>
      <c r="AC79" s="49">
        <v>1.10500138E8</v>
      </c>
      <c r="AD79" s="111">
        <f t="shared" ref="AD79:AD83" si="142">AE79/1000000</f>
        <v>275.4</v>
      </c>
      <c r="AE79" s="318">
        <v>2.754E8</v>
      </c>
      <c r="AF79" s="312">
        <f t="shared" si="130"/>
        <v>0.2810370176</v>
      </c>
      <c r="AG79" s="314"/>
      <c r="AH79" s="314"/>
      <c r="AI79" s="315" t="s">
        <v>3366</v>
      </c>
      <c r="AJ79" s="257"/>
    </row>
    <row r="80" ht="15.75" customHeight="1">
      <c r="A80" s="290" t="s">
        <v>360</v>
      </c>
      <c r="B80" s="266">
        <f t="shared" si="137"/>
        <v>386.041607</v>
      </c>
      <c r="C80" s="249">
        <f t="shared" ref="C80:C81" si="143">SUM(B80/E80)</f>
        <v>2.859567459</v>
      </c>
      <c r="D80" s="250">
        <f t="shared" si="1"/>
        <v>2.859567459</v>
      </c>
      <c r="E80" s="251">
        <v>135.0</v>
      </c>
      <c r="F80" s="251">
        <f t="shared" si="138"/>
        <v>177.39751</v>
      </c>
      <c r="G80" s="48">
        <f t="shared" si="2"/>
        <v>0.4595295087</v>
      </c>
      <c r="H80" s="111">
        <f t="shared" si="3"/>
        <v>208.644097</v>
      </c>
      <c r="I80" s="252">
        <f t="shared" si="129"/>
        <v>0.5404704913</v>
      </c>
      <c r="J80" s="266">
        <f>SUM(AC80+(AD80*1000000))</f>
        <v>386041607</v>
      </c>
      <c r="K80" s="255">
        <v>2015.0</v>
      </c>
      <c r="L80" s="254" t="s">
        <v>20</v>
      </c>
      <c r="M80" s="267"/>
      <c r="N80" s="267"/>
      <c r="O80" s="267"/>
      <c r="P80" s="267">
        <v>47.0</v>
      </c>
      <c r="Q80" s="255">
        <v>55.0</v>
      </c>
      <c r="R80" s="255">
        <f t="shared" si="139"/>
        <v>51</v>
      </c>
      <c r="S80" s="255">
        <v>64.0</v>
      </c>
      <c r="T80" s="255">
        <v>74.0</v>
      </c>
      <c r="U80" s="33">
        <f t="shared" si="6"/>
        <v>-10</v>
      </c>
      <c r="V80" s="255">
        <f t="shared" si="140"/>
        <v>69</v>
      </c>
      <c r="W80" s="33">
        <f t="shared" si="8"/>
        <v>-18</v>
      </c>
      <c r="X80" s="264" t="s">
        <v>1594</v>
      </c>
      <c r="Y80" s="264" t="s">
        <v>1594</v>
      </c>
      <c r="Z80" s="264" t="s">
        <v>1534</v>
      </c>
      <c r="AA80" s="251">
        <f t="shared" si="141"/>
        <v>52.107731</v>
      </c>
      <c r="AB80" s="266">
        <v>5.2107731E7</v>
      </c>
      <c r="AC80" s="49">
        <v>1.7739751E8</v>
      </c>
      <c r="AD80" s="251">
        <f t="shared" si="142"/>
        <v>208.644097</v>
      </c>
      <c r="AE80" s="49">
        <v>2.08644097E8</v>
      </c>
      <c r="AF80" s="258">
        <f t="shared" si="130"/>
        <v>0.3859831926</v>
      </c>
      <c r="AG80" s="257"/>
      <c r="AH80" s="257"/>
      <c r="AI80" s="273" t="s">
        <v>2985</v>
      </c>
      <c r="AJ80" s="255"/>
    </row>
    <row r="81" ht="15.75" customHeight="1">
      <c r="A81" s="297" t="s">
        <v>413</v>
      </c>
      <c r="B81" s="266">
        <f t="shared" si="137"/>
        <v>389.667306</v>
      </c>
      <c r="C81" s="276">
        <f t="shared" si="143"/>
        <v>2.361620036</v>
      </c>
      <c r="D81" s="250">
        <f t="shared" si="1"/>
        <v>2.361620036</v>
      </c>
      <c r="E81" s="251">
        <v>165.0</v>
      </c>
      <c r="F81" s="111">
        <f t="shared" si="138"/>
        <v>103.144286</v>
      </c>
      <c r="G81" s="48">
        <f t="shared" si="2"/>
        <v>0.2646983322</v>
      </c>
      <c r="H81" s="111">
        <f t="shared" si="3"/>
        <v>286.52302</v>
      </c>
      <c r="I81" s="252">
        <f>AE81/J81</f>
        <v>0.7353016678</v>
      </c>
      <c r="J81" s="266">
        <f>AE81+AC81</f>
        <v>389667306</v>
      </c>
      <c r="K81" s="33">
        <v>2016.0</v>
      </c>
      <c r="L81" s="254" t="s">
        <v>20</v>
      </c>
      <c r="M81" s="47"/>
      <c r="N81" s="47"/>
      <c r="O81" s="47"/>
      <c r="P81" s="47">
        <v>31.0</v>
      </c>
      <c r="Q81" s="33">
        <v>32.0</v>
      </c>
      <c r="R81" s="293">
        <f t="shared" si="139"/>
        <v>31.5</v>
      </c>
      <c r="S81" s="33">
        <v>32.0</v>
      </c>
      <c r="T81" s="33">
        <v>46.0</v>
      </c>
      <c r="U81" s="49">
        <f t="shared" si="6"/>
        <v>-14</v>
      </c>
      <c r="V81" s="33">
        <f t="shared" si="140"/>
        <v>39</v>
      </c>
      <c r="W81" s="291">
        <f t="shared" si="8"/>
        <v>-7.5</v>
      </c>
      <c r="X81" s="294" t="s">
        <v>1537</v>
      </c>
      <c r="Y81" s="294" t="s">
        <v>1537</v>
      </c>
      <c r="Z81" s="270" t="s">
        <v>1550</v>
      </c>
      <c r="AA81" s="251">
        <f t="shared" si="141"/>
        <v>41.039944</v>
      </c>
      <c r="AB81" s="49">
        <v>4.1039944E7</v>
      </c>
      <c r="AC81" s="49">
        <v>1.03144286E8</v>
      </c>
      <c r="AD81" s="251">
        <f t="shared" si="142"/>
        <v>286.52302</v>
      </c>
      <c r="AE81" s="266">
        <v>2.8652302E8</v>
      </c>
      <c r="AF81" s="252">
        <f>AB81/(E81*1000000)</f>
        <v>0.2487269333</v>
      </c>
      <c r="AG81" s="257"/>
      <c r="AH81" s="257"/>
      <c r="AI81" s="259" t="s">
        <v>3287</v>
      </c>
      <c r="AJ81" s="257"/>
    </row>
    <row r="82" ht="15.75" customHeight="1">
      <c r="A82" s="300" t="s">
        <v>1745</v>
      </c>
      <c r="B82" s="266">
        <f t="shared" si="137"/>
        <v>390.110867</v>
      </c>
      <c r="C82" s="284">
        <f>SUM(J82/(E82*1000000))</f>
        <v>10.83641297</v>
      </c>
      <c r="D82" s="250">
        <f t="shared" si="1"/>
        <v>10.83641297</v>
      </c>
      <c r="E82" s="251">
        <v>36.0</v>
      </c>
      <c r="F82" s="251">
        <f t="shared" si="138"/>
        <v>202.110867</v>
      </c>
      <c r="G82" s="48">
        <f t="shared" si="2"/>
        <v>0.5180857138</v>
      </c>
      <c r="H82" s="111">
        <f t="shared" si="3"/>
        <v>188</v>
      </c>
      <c r="I82" s="303">
        <f t="shared" ref="I82:I93" si="144">(AE82/J82)</f>
        <v>0.4819142862</v>
      </c>
      <c r="J82" s="49">
        <v>3.90110867E8</v>
      </c>
      <c r="K82" s="253">
        <v>2018.0</v>
      </c>
      <c r="L82" s="254" t="s">
        <v>20</v>
      </c>
      <c r="M82" s="47"/>
      <c r="N82" s="47"/>
      <c r="O82" s="47"/>
      <c r="P82" s="47">
        <v>90.0</v>
      </c>
      <c r="Q82" s="253">
        <v>88.0</v>
      </c>
      <c r="R82" s="49">
        <f t="shared" si="139"/>
        <v>89</v>
      </c>
      <c r="S82" s="253">
        <v>81.0</v>
      </c>
      <c r="T82" s="49">
        <v>86.0</v>
      </c>
      <c r="U82" s="261">
        <f t="shared" si="6"/>
        <v>-5</v>
      </c>
      <c r="V82" s="268">
        <f t="shared" si="140"/>
        <v>83.5</v>
      </c>
      <c r="W82" s="261">
        <f t="shared" si="8"/>
        <v>5.5</v>
      </c>
      <c r="X82" s="270" t="s">
        <v>1547</v>
      </c>
      <c r="Y82" s="270" t="s">
        <v>1547</v>
      </c>
      <c r="Z82" s="257" t="s">
        <v>1567</v>
      </c>
      <c r="AA82" s="251">
        <f t="shared" si="141"/>
        <v>42.908051</v>
      </c>
      <c r="AB82" s="49">
        <v>4.2908051E7</v>
      </c>
      <c r="AC82" s="49">
        <v>2.02110867E8</v>
      </c>
      <c r="AD82" s="251">
        <f t="shared" si="142"/>
        <v>188</v>
      </c>
      <c r="AE82" s="49">
        <v>1.88E8</v>
      </c>
      <c r="AF82" s="303">
        <f t="shared" ref="AF82:AF93" si="145">SUM(AA82/E82)</f>
        <v>1.191890306</v>
      </c>
      <c r="AG82" s="257"/>
      <c r="AH82" s="257"/>
      <c r="AI82" s="264" t="s">
        <v>1530</v>
      </c>
      <c r="AJ82" s="257"/>
    </row>
    <row r="83" ht="15.75" customHeight="1">
      <c r="A83" s="265" t="s">
        <v>1197</v>
      </c>
      <c r="B83" s="266">
        <f t="shared" si="137"/>
        <v>392.000694</v>
      </c>
      <c r="C83" s="249">
        <f t="shared" ref="C83:C84" si="146">SUM(B83/E83)</f>
        <v>3.92000694</v>
      </c>
      <c r="D83" s="250">
        <f t="shared" si="1"/>
        <v>3.92000694</v>
      </c>
      <c r="E83" s="251">
        <v>100.0</v>
      </c>
      <c r="F83" s="251">
        <f t="shared" si="138"/>
        <v>116.900694</v>
      </c>
      <c r="G83" s="48">
        <f t="shared" si="2"/>
        <v>0.2982155282</v>
      </c>
      <c r="H83" s="111">
        <f t="shared" si="3"/>
        <v>275.1</v>
      </c>
      <c r="I83" s="252">
        <f t="shared" si="144"/>
        <v>0.7017844718</v>
      </c>
      <c r="J83" s="266">
        <v>3.92000694E8</v>
      </c>
      <c r="K83" s="255">
        <v>2013.0</v>
      </c>
      <c r="L83" s="254" t="s">
        <v>20</v>
      </c>
      <c r="M83" s="267"/>
      <c r="N83" s="267"/>
      <c r="O83" s="267"/>
      <c r="P83" s="267">
        <v>77.0</v>
      </c>
      <c r="Q83" s="255">
        <v>75.0</v>
      </c>
      <c r="R83" s="277">
        <f t="shared" ref="R83:R84" si="147">AVERAGE(P83:Q83)</f>
        <v>76</v>
      </c>
      <c r="S83" s="255">
        <v>82.0</v>
      </c>
      <c r="T83" s="255">
        <v>78.0</v>
      </c>
      <c r="U83" s="255">
        <f t="shared" si="6"/>
        <v>4</v>
      </c>
      <c r="V83" s="255">
        <f t="shared" ref="V83:V84" si="148">AVERAGE(S83:T83)</f>
        <v>80</v>
      </c>
      <c r="W83" s="277">
        <f t="shared" si="8"/>
        <v>-4</v>
      </c>
      <c r="X83" s="264" t="s">
        <v>1681</v>
      </c>
      <c r="Y83" s="264" t="s">
        <v>2505</v>
      </c>
      <c r="Z83" s="264" t="s">
        <v>1529</v>
      </c>
      <c r="AA83" s="251">
        <f t="shared" si="141"/>
        <v>18.361578</v>
      </c>
      <c r="AB83" s="266">
        <v>1.8361578E7</v>
      </c>
      <c r="AC83" s="266">
        <v>1.16900694E8</v>
      </c>
      <c r="AD83" s="251">
        <f t="shared" si="142"/>
        <v>275.1</v>
      </c>
      <c r="AE83" s="266">
        <v>2.751E8</v>
      </c>
      <c r="AF83" s="258">
        <f t="shared" si="145"/>
        <v>0.18361578</v>
      </c>
      <c r="AG83" s="257"/>
      <c r="AH83" s="257"/>
      <c r="AI83" s="273" t="s">
        <v>2506</v>
      </c>
      <c r="AJ83" s="255"/>
    </row>
    <row r="84" ht="15.75" customHeight="1">
      <c r="A84" s="247" t="s">
        <v>1272</v>
      </c>
      <c r="B84" s="248">
        <v>392.62</v>
      </c>
      <c r="C84" s="249">
        <f t="shared" si="146"/>
        <v>10.61135135</v>
      </c>
      <c r="D84" s="250">
        <f t="shared" si="1"/>
        <v>10.61135135</v>
      </c>
      <c r="E84" s="251">
        <v>37.0</v>
      </c>
      <c r="F84" s="251">
        <v>192.77</v>
      </c>
      <c r="G84" s="48">
        <f t="shared" si="2"/>
        <v>0.4909836483</v>
      </c>
      <c r="H84" s="111">
        <f t="shared" si="3"/>
        <v>199.85</v>
      </c>
      <c r="I84" s="252">
        <f t="shared" si="144"/>
        <v>0.5090163517</v>
      </c>
      <c r="J84" s="248">
        <f>B84*1000000</f>
        <v>392620000</v>
      </c>
      <c r="K84" s="253">
        <v>2008.0</v>
      </c>
      <c r="L84" s="254" t="s">
        <v>18</v>
      </c>
      <c r="M84" s="254"/>
      <c r="N84" s="254"/>
      <c r="O84" s="254"/>
      <c r="P84" s="254">
        <v>49.0</v>
      </c>
      <c r="Q84" s="253">
        <v>56.0</v>
      </c>
      <c r="R84" s="254">
        <f t="shared" si="147"/>
        <v>52.5</v>
      </c>
      <c r="S84" s="253">
        <v>82.0</v>
      </c>
      <c r="T84" s="253">
        <v>49.0</v>
      </c>
      <c r="U84" s="253">
        <f t="shared" si="6"/>
        <v>33</v>
      </c>
      <c r="V84" s="253">
        <f t="shared" si="148"/>
        <v>65.5</v>
      </c>
      <c r="W84" s="254">
        <f t="shared" si="8"/>
        <v>-13</v>
      </c>
      <c r="X84" s="257" t="s">
        <v>1750</v>
      </c>
      <c r="Y84" s="257" t="s">
        <v>1751</v>
      </c>
      <c r="Z84" s="257" t="s">
        <v>1534</v>
      </c>
      <c r="AA84" s="250">
        <v>69.64</v>
      </c>
      <c r="AB84" s="248">
        <f>AA84*1000000</f>
        <v>69640000</v>
      </c>
      <c r="AC84" s="248">
        <f>F84*1000000</f>
        <v>192770000</v>
      </c>
      <c r="AD84" s="251">
        <v>199.85</v>
      </c>
      <c r="AE84" s="49">
        <f>SUM(AD84*1000000)</f>
        <v>199850000</v>
      </c>
      <c r="AF84" s="258">
        <f t="shared" si="145"/>
        <v>1.882162162</v>
      </c>
      <c r="AG84" s="257"/>
      <c r="AH84" s="257"/>
      <c r="AI84" s="273" t="s">
        <v>1752</v>
      </c>
      <c r="AJ84" s="255"/>
    </row>
    <row r="85" ht="15.75" customHeight="1">
      <c r="A85" s="310" t="s">
        <v>861</v>
      </c>
      <c r="B85" s="277">
        <f t="shared" ref="B85:B87" si="149">J85/1000000</f>
        <v>392.640077</v>
      </c>
      <c r="C85" s="284">
        <f t="shared" ref="C85:C86" si="150">SUM(J85/(E85*1000000))</f>
        <v>1.427782098</v>
      </c>
      <c r="D85" s="250">
        <f t="shared" si="1"/>
        <v>1.427782098</v>
      </c>
      <c r="E85" s="251">
        <v>275.0</v>
      </c>
      <c r="F85" s="251">
        <f t="shared" ref="F85:F87" si="151">AC85/1000000</f>
        <v>213.601143</v>
      </c>
      <c r="G85" s="48">
        <f t="shared" si="2"/>
        <v>0.5440125843</v>
      </c>
      <c r="H85" s="111">
        <f t="shared" si="3"/>
        <v>179.038934</v>
      </c>
      <c r="I85" s="303">
        <f t="shared" si="144"/>
        <v>0.4559874157</v>
      </c>
      <c r="J85" s="49">
        <v>3.92640077E8</v>
      </c>
      <c r="K85" s="253">
        <v>2018.0</v>
      </c>
      <c r="L85" s="254" t="s">
        <v>20</v>
      </c>
      <c r="M85" s="47"/>
      <c r="N85" s="47"/>
      <c r="O85" s="47"/>
      <c r="P85" s="47">
        <v>71.0</v>
      </c>
      <c r="Q85" s="253">
        <v>62.0</v>
      </c>
      <c r="R85" s="49">
        <f t="shared" ref="R85:R86" si="152">(P85+Q85)/2</f>
        <v>66.5</v>
      </c>
      <c r="S85" s="253">
        <v>64.0</v>
      </c>
      <c r="T85" s="49">
        <v>62.0</v>
      </c>
      <c r="U85" s="261">
        <f t="shared" si="6"/>
        <v>2</v>
      </c>
      <c r="V85" s="268">
        <f t="shared" ref="V85:V86" si="153">(S85+T85)/2</f>
        <v>63</v>
      </c>
      <c r="W85" s="261">
        <f t="shared" si="8"/>
        <v>3.5</v>
      </c>
      <c r="X85" s="294" t="s">
        <v>1601</v>
      </c>
      <c r="Y85" s="294" t="s">
        <v>1601</v>
      </c>
      <c r="Z85" s="270" t="s">
        <v>1663</v>
      </c>
      <c r="AA85" s="251">
        <f t="shared" ref="AA85:AA87" si="154">AB85/1000000</f>
        <v>84.420489</v>
      </c>
      <c r="AB85" s="49">
        <v>8.4420489E7</v>
      </c>
      <c r="AC85" s="49">
        <v>2.13601143E8</v>
      </c>
      <c r="AD85" s="251">
        <f t="shared" ref="AD85:AD87" si="155">AE85/1000000</f>
        <v>179.038934</v>
      </c>
      <c r="AE85" s="266">
        <f t="shared" ref="AE85:AE86" si="156">J85-AC85</f>
        <v>179038934</v>
      </c>
      <c r="AF85" s="303">
        <f t="shared" si="145"/>
        <v>0.3069835964</v>
      </c>
      <c r="AG85" s="257"/>
      <c r="AH85" s="257"/>
      <c r="AI85" s="259" t="s">
        <v>4021</v>
      </c>
      <c r="AJ85" s="257"/>
    </row>
    <row r="86" ht="15.75" customHeight="1">
      <c r="A86" s="297" t="s">
        <v>491</v>
      </c>
      <c r="B86" s="49">
        <f t="shared" si="149"/>
        <v>395.37307</v>
      </c>
      <c r="C86" s="284">
        <f t="shared" si="150"/>
        <v>3.801664135</v>
      </c>
      <c r="D86" s="250">
        <f t="shared" si="1"/>
        <v>3.801664135</v>
      </c>
      <c r="E86" s="111">
        <v>104.0</v>
      </c>
      <c r="F86" s="280">
        <f t="shared" si="151"/>
        <v>100.148463</v>
      </c>
      <c r="G86" s="48">
        <f t="shared" si="2"/>
        <v>0.2533011745</v>
      </c>
      <c r="H86" s="111">
        <f t="shared" si="3"/>
        <v>295.224607</v>
      </c>
      <c r="I86" s="303">
        <f t="shared" si="144"/>
        <v>0.7466988255</v>
      </c>
      <c r="J86" s="49">
        <v>3.9537307E8</v>
      </c>
      <c r="K86" s="33">
        <v>2017.0</v>
      </c>
      <c r="L86" s="254" t="s">
        <v>20</v>
      </c>
      <c r="M86" s="47"/>
      <c r="N86" s="47"/>
      <c r="O86" s="47"/>
      <c r="P86" s="47">
        <v>51.0</v>
      </c>
      <c r="Q86" s="33">
        <v>44.0</v>
      </c>
      <c r="R86" s="49">
        <f t="shared" si="152"/>
        <v>47.5</v>
      </c>
      <c r="S86" s="33">
        <v>68.0</v>
      </c>
      <c r="T86" s="33">
        <v>66.0</v>
      </c>
      <c r="U86" s="268">
        <f t="shared" si="6"/>
        <v>2</v>
      </c>
      <c r="V86" s="268">
        <f t="shared" si="153"/>
        <v>67</v>
      </c>
      <c r="W86" s="261">
        <f t="shared" si="8"/>
        <v>-19.5</v>
      </c>
      <c r="X86" s="269" t="s">
        <v>1602</v>
      </c>
      <c r="Y86" s="269" t="s">
        <v>1835</v>
      </c>
      <c r="Z86" s="304" t="s">
        <v>1893</v>
      </c>
      <c r="AA86" s="280">
        <f t="shared" si="154"/>
        <v>39.02301</v>
      </c>
      <c r="AB86" s="49">
        <v>3.902301E7</v>
      </c>
      <c r="AC86" s="49">
        <v>1.00148463E8</v>
      </c>
      <c r="AD86" s="280">
        <f t="shared" si="155"/>
        <v>295.224607</v>
      </c>
      <c r="AE86" s="261">
        <f t="shared" si="156"/>
        <v>295224607</v>
      </c>
      <c r="AF86" s="303">
        <f t="shared" si="145"/>
        <v>0.37522125</v>
      </c>
      <c r="AG86" s="269"/>
      <c r="AH86" s="269"/>
      <c r="AI86" s="305" t="s">
        <v>2538</v>
      </c>
      <c r="AJ86" s="269"/>
    </row>
    <row r="87" ht="15.75" customHeight="1">
      <c r="A87" s="260" t="s">
        <v>858</v>
      </c>
      <c r="B87" s="248">
        <f t="shared" si="149"/>
        <v>396.592829</v>
      </c>
      <c r="C87" s="249">
        <f>SUM((J87/1000000)/E87)</f>
        <v>2.332898994</v>
      </c>
      <c r="D87" s="250">
        <f t="shared" si="1"/>
        <v>2.332898994</v>
      </c>
      <c r="E87" s="251">
        <v>170.0</v>
      </c>
      <c r="F87" s="251">
        <f t="shared" si="151"/>
        <v>155.332381</v>
      </c>
      <c r="G87" s="48">
        <f t="shared" si="2"/>
        <v>0.3916671448</v>
      </c>
      <c r="H87" s="111">
        <f t="shared" si="3"/>
        <v>241.260448</v>
      </c>
      <c r="I87" s="252">
        <f t="shared" si="144"/>
        <v>0.6083328552</v>
      </c>
      <c r="J87" s="248">
        <v>3.96592829E8</v>
      </c>
      <c r="K87" s="268">
        <v>2012.0</v>
      </c>
      <c r="L87" s="254" t="s">
        <v>20</v>
      </c>
      <c r="M87" s="254"/>
      <c r="N87" s="254"/>
      <c r="O87" s="254"/>
      <c r="P87" s="254">
        <v>48.0</v>
      </c>
      <c r="Q87" s="253">
        <v>57.0</v>
      </c>
      <c r="R87" s="263">
        <f t="shared" ref="R87:R89" si="157">AVERAGE(P87:Q87)</f>
        <v>52.5</v>
      </c>
      <c r="S87" s="253">
        <v>52.0</v>
      </c>
      <c r="T87" s="253">
        <v>62.0</v>
      </c>
      <c r="U87" s="253">
        <f t="shared" si="6"/>
        <v>-10</v>
      </c>
      <c r="V87" s="253">
        <f t="shared" ref="V87:V89" si="158">AVERAGE(S87:T87)</f>
        <v>57</v>
      </c>
      <c r="W87" s="263">
        <f t="shared" si="8"/>
        <v>-4.5</v>
      </c>
      <c r="X87" s="257" t="s">
        <v>1694</v>
      </c>
      <c r="Y87" s="257" t="s">
        <v>1977</v>
      </c>
      <c r="Z87" s="269" t="s">
        <v>1534</v>
      </c>
      <c r="AA87" s="250">
        <f t="shared" si="154"/>
        <v>56.2177</v>
      </c>
      <c r="AB87" s="248">
        <v>5.62177E7</v>
      </c>
      <c r="AC87" s="248">
        <v>1.55332381E8</v>
      </c>
      <c r="AD87" s="251">
        <f t="shared" si="155"/>
        <v>241.260448</v>
      </c>
      <c r="AE87" s="266">
        <v>2.41260448E8</v>
      </c>
      <c r="AF87" s="258">
        <f t="shared" si="145"/>
        <v>0.3306923529</v>
      </c>
      <c r="AG87" s="257"/>
      <c r="AH87" s="257"/>
      <c r="AI87" s="273" t="s">
        <v>3316</v>
      </c>
      <c r="AJ87" s="255"/>
    </row>
    <row r="88" ht="15.75" customHeight="1">
      <c r="A88" s="260" t="s">
        <v>1263</v>
      </c>
      <c r="B88" s="248">
        <f>SUM(F88+AD88)</f>
        <v>400.06</v>
      </c>
      <c r="C88" s="249">
        <f t="shared" ref="C88:C89" si="159">SUM(B88/E88)</f>
        <v>2.353294118</v>
      </c>
      <c r="D88" s="250">
        <f t="shared" si="1"/>
        <v>2.353294118</v>
      </c>
      <c r="E88" s="251">
        <v>170.0</v>
      </c>
      <c r="F88" s="251">
        <v>172.06</v>
      </c>
      <c r="G88" s="48">
        <f t="shared" si="2"/>
        <v>0.4300854872</v>
      </c>
      <c r="H88" s="111">
        <f t="shared" si="3"/>
        <v>228</v>
      </c>
      <c r="I88" s="252">
        <f t="shared" si="144"/>
        <v>0.5699145128</v>
      </c>
      <c r="J88" s="248">
        <f t="shared" ref="J88:J89" si="160">B88*1000000</f>
        <v>400060000</v>
      </c>
      <c r="K88" s="253">
        <v>2010.0</v>
      </c>
      <c r="L88" s="254" t="s">
        <v>20</v>
      </c>
      <c r="M88" s="254"/>
      <c r="N88" s="254"/>
      <c r="O88" s="254"/>
      <c r="P88" s="254">
        <v>50.0</v>
      </c>
      <c r="Q88" s="253">
        <v>49.0</v>
      </c>
      <c r="R88" s="254">
        <f t="shared" si="157"/>
        <v>49.5</v>
      </c>
      <c r="S88" s="253">
        <v>67.0</v>
      </c>
      <c r="T88" s="253">
        <v>71.0</v>
      </c>
      <c r="U88" s="253">
        <f t="shared" si="6"/>
        <v>-4</v>
      </c>
      <c r="V88" s="253">
        <f t="shared" si="158"/>
        <v>69</v>
      </c>
      <c r="W88" s="254">
        <f t="shared" si="8"/>
        <v>-19.5</v>
      </c>
      <c r="X88" s="257" t="s">
        <v>1602</v>
      </c>
      <c r="Y88" s="257" t="s">
        <v>2187</v>
      </c>
      <c r="Z88" s="257" t="s">
        <v>1550</v>
      </c>
      <c r="AA88" s="250">
        <v>44.03</v>
      </c>
      <c r="AB88" s="248">
        <f t="shared" ref="AB88:AB89" si="161">AA88*1000000</f>
        <v>44030000</v>
      </c>
      <c r="AC88" s="248">
        <f t="shared" ref="AC88:AC89" si="162">F88*1000000</f>
        <v>172060000</v>
      </c>
      <c r="AD88" s="251">
        <v>228.0</v>
      </c>
      <c r="AE88" s="49">
        <f t="shared" ref="AE88:AE89" si="163">SUM(AD88*1000000)</f>
        <v>228000000</v>
      </c>
      <c r="AF88" s="258">
        <f t="shared" si="145"/>
        <v>0.259</v>
      </c>
      <c r="AG88" s="257"/>
      <c r="AH88" s="257"/>
      <c r="AI88" s="273" t="s">
        <v>3292</v>
      </c>
      <c r="AJ88" s="255"/>
    </row>
    <row r="89" ht="15.75" customHeight="1">
      <c r="A89" s="260" t="s">
        <v>1140</v>
      </c>
      <c r="B89" s="248">
        <v>401.13</v>
      </c>
      <c r="C89" s="249">
        <f t="shared" si="159"/>
        <v>2.766413793</v>
      </c>
      <c r="D89" s="250">
        <f t="shared" si="1"/>
        <v>2.766413793</v>
      </c>
      <c r="E89" s="251">
        <v>145.0</v>
      </c>
      <c r="F89" s="251">
        <v>102.49</v>
      </c>
      <c r="G89" s="48">
        <f t="shared" si="2"/>
        <v>0.2555032035</v>
      </c>
      <c r="H89" s="111">
        <f t="shared" si="3"/>
        <v>298.64</v>
      </c>
      <c r="I89" s="252">
        <f t="shared" si="144"/>
        <v>0.7444967965</v>
      </c>
      <c r="J89" s="248">
        <f t="shared" si="160"/>
        <v>401130000</v>
      </c>
      <c r="K89" s="253">
        <v>2008.0</v>
      </c>
      <c r="L89" s="254" t="s">
        <v>18</v>
      </c>
      <c r="M89" s="254"/>
      <c r="N89" s="254"/>
      <c r="O89" s="254"/>
      <c r="P89" s="254">
        <v>14.0</v>
      </c>
      <c r="Q89" s="253">
        <v>31.0</v>
      </c>
      <c r="R89" s="263">
        <f t="shared" si="157"/>
        <v>22.5</v>
      </c>
      <c r="S89" s="253">
        <v>40.0</v>
      </c>
      <c r="T89" s="253">
        <v>46.0</v>
      </c>
      <c r="U89" s="248">
        <f t="shared" si="6"/>
        <v>-6</v>
      </c>
      <c r="V89" s="253">
        <f t="shared" si="158"/>
        <v>43</v>
      </c>
      <c r="W89" s="263">
        <f t="shared" si="8"/>
        <v>-20.5</v>
      </c>
      <c r="X89" s="257" t="s">
        <v>1602</v>
      </c>
      <c r="Y89" s="257" t="s">
        <v>1716</v>
      </c>
      <c r="Z89" s="257" t="s">
        <v>1550</v>
      </c>
      <c r="AA89" s="250">
        <v>40.5</v>
      </c>
      <c r="AB89" s="248">
        <f t="shared" si="161"/>
        <v>40500000</v>
      </c>
      <c r="AC89" s="248">
        <f t="shared" si="162"/>
        <v>102490000</v>
      </c>
      <c r="AD89" s="251">
        <v>298.64</v>
      </c>
      <c r="AE89" s="49">
        <f t="shared" si="163"/>
        <v>298640000</v>
      </c>
      <c r="AF89" s="258">
        <f t="shared" si="145"/>
        <v>0.2793103448</v>
      </c>
      <c r="AG89" s="257"/>
      <c r="AH89" s="257"/>
      <c r="AI89" s="273" t="s">
        <v>3032</v>
      </c>
      <c r="AJ89" s="255"/>
    </row>
    <row r="90" ht="15.75" customHeight="1">
      <c r="A90" s="311" t="s">
        <v>53</v>
      </c>
      <c r="B90" s="277">
        <f t="shared" ref="B90:B97" si="164">J90/1000000</f>
        <v>401.709698</v>
      </c>
      <c r="C90" s="69">
        <f t="shared" ref="C90:C91" si="165">SUM(J90/(E90*1000000))</f>
        <v>2.362998224</v>
      </c>
      <c r="D90" s="250">
        <f t="shared" si="1"/>
        <v>2.362998224</v>
      </c>
      <c r="E90" s="111">
        <v>170.0</v>
      </c>
      <c r="F90" s="111">
        <f t="shared" ref="F90:F97" si="166">AC90/1000000</f>
        <v>85.316378</v>
      </c>
      <c r="G90" s="48">
        <f t="shared" si="2"/>
        <v>0.2123831673</v>
      </c>
      <c r="H90" s="111">
        <f t="shared" si="3"/>
        <v>316.39332</v>
      </c>
      <c r="I90" s="312">
        <f t="shared" si="144"/>
        <v>0.7876168327</v>
      </c>
      <c r="J90" s="49">
        <f>AC90+AE90</f>
        <v>401709698</v>
      </c>
      <c r="K90" s="47">
        <v>2019.0</v>
      </c>
      <c r="L90" s="254" t="s">
        <v>20</v>
      </c>
      <c r="M90" s="47"/>
      <c r="N90" s="47"/>
      <c r="O90" s="47"/>
      <c r="P90" s="47">
        <v>60.0</v>
      </c>
      <c r="Q90" s="47">
        <v>54.0</v>
      </c>
      <c r="R90" s="47">
        <f t="shared" ref="R90:R91" si="167">(P90+Q90)/2</f>
        <v>57</v>
      </c>
      <c r="S90" s="47">
        <v>94.0</v>
      </c>
      <c r="T90" s="47">
        <v>88.0</v>
      </c>
      <c r="U90" s="47">
        <f t="shared" si="6"/>
        <v>6</v>
      </c>
      <c r="V90" s="47">
        <f t="shared" ref="V90:V91" si="168">(S90+T90)/2</f>
        <v>91</v>
      </c>
      <c r="W90" s="47">
        <f t="shared" si="8"/>
        <v>-34</v>
      </c>
      <c r="X90" s="270" t="s">
        <v>1537</v>
      </c>
      <c r="Y90" s="313" t="s">
        <v>3283</v>
      </c>
      <c r="Z90" s="313" t="s">
        <v>1534</v>
      </c>
      <c r="AA90" s="111">
        <f t="shared" ref="AA90:AA97" si="169">AB90/1000000</f>
        <v>28.525613</v>
      </c>
      <c r="AB90" s="49">
        <v>2.8525613E7</v>
      </c>
      <c r="AC90" s="49">
        <v>8.5316378E7</v>
      </c>
      <c r="AD90" s="111">
        <f t="shared" ref="AD90:AD97" si="170">AE90/1000000</f>
        <v>316.39332</v>
      </c>
      <c r="AE90" s="49">
        <v>3.1639332E8</v>
      </c>
      <c r="AF90" s="312">
        <f t="shared" si="145"/>
        <v>0.1677977235</v>
      </c>
      <c r="AG90" s="314"/>
      <c r="AH90" s="314"/>
      <c r="AI90" s="315" t="s">
        <v>3284</v>
      </c>
      <c r="AJ90" s="257"/>
    </row>
    <row r="91" ht="15.75" customHeight="1">
      <c r="A91" s="297" t="s">
        <v>196</v>
      </c>
      <c r="B91" s="49">
        <f t="shared" si="164"/>
        <v>402.715473</v>
      </c>
      <c r="C91" s="284">
        <f t="shared" si="165"/>
        <v>2.147815856</v>
      </c>
      <c r="D91" s="250">
        <f t="shared" si="1"/>
        <v>2.147815856</v>
      </c>
      <c r="E91" s="111">
        <v>187.5</v>
      </c>
      <c r="F91" s="280">
        <f t="shared" si="166"/>
        <v>139.715473</v>
      </c>
      <c r="G91" s="48">
        <f t="shared" si="2"/>
        <v>0.3469334614</v>
      </c>
      <c r="H91" s="111">
        <f t="shared" si="3"/>
        <v>263</v>
      </c>
      <c r="I91" s="303">
        <f t="shared" si="144"/>
        <v>0.6530665386</v>
      </c>
      <c r="J91" s="49">
        <v>4.02715473E8</v>
      </c>
      <c r="K91" s="33">
        <v>2017.0</v>
      </c>
      <c r="L91" s="254" t="s">
        <v>20</v>
      </c>
      <c r="M91" s="47"/>
      <c r="N91" s="47"/>
      <c r="O91" s="47"/>
      <c r="P91" s="47">
        <v>97.0</v>
      </c>
      <c r="Q91" s="33">
        <v>81.0</v>
      </c>
      <c r="R91" s="49">
        <f t="shared" si="167"/>
        <v>89</v>
      </c>
      <c r="S91" s="33">
        <v>96.0</v>
      </c>
      <c r="T91" s="33">
        <v>83.0</v>
      </c>
      <c r="U91" s="268">
        <f t="shared" si="6"/>
        <v>13</v>
      </c>
      <c r="V91" s="268">
        <f t="shared" si="168"/>
        <v>89.5</v>
      </c>
      <c r="W91" s="261">
        <f t="shared" si="8"/>
        <v>-0.5</v>
      </c>
      <c r="X91" s="269" t="s">
        <v>1594</v>
      </c>
      <c r="Y91" s="269" t="s">
        <v>1594</v>
      </c>
      <c r="Z91" s="304" t="s">
        <v>1540</v>
      </c>
      <c r="AA91" s="280">
        <f t="shared" si="169"/>
        <v>50.802605</v>
      </c>
      <c r="AB91" s="49">
        <v>5.0802605E7</v>
      </c>
      <c r="AC91" s="49">
        <v>1.39715473E8</v>
      </c>
      <c r="AD91" s="280">
        <f t="shared" si="170"/>
        <v>263</v>
      </c>
      <c r="AE91" s="261">
        <f>J91-AC91</f>
        <v>263000000</v>
      </c>
      <c r="AF91" s="303">
        <f t="shared" si="145"/>
        <v>0.2709472267</v>
      </c>
      <c r="AG91" s="269" t="s">
        <v>1608</v>
      </c>
      <c r="AH91" s="269" t="s">
        <v>3449</v>
      </c>
      <c r="AI91" s="305" t="s">
        <v>3450</v>
      </c>
      <c r="AJ91" s="269"/>
    </row>
    <row r="92" ht="15.75" customHeight="1">
      <c r="A92" s="260" t="s">
        <v>742</v>
      </c>
      <c r="B92" s="248">
        <f t="shared" si="164"/>
        <v>403.354469</v>
      </c>
      <c r="C92" s="249">
        <f>SUM((J92/1000000)/E92)</f>
        <v>3.102726685</v>
      </c>
      <c r="D92" s="250">
        <f t="shared" si="1"/>
        <v>3.102726685</v>
      </c>
      <c r="E92" s="251">
        <v>130.0</v>
      </c>
      <c r="F92" s="251">
        <f t="shared" si="166"/>
        <v>126.477084</v>
      </c>
      <c r="G92" s="48">
        <f t="shared" si="2"/>
        <v>0.3135631156</v>
      </c>
      <c r="H92" s="111">
        <f t="shared" si="3"/>
        <v>276.877385</v>
      </c>
      <c r="I92" s="252">
        <f t="shared" si="144"/>
        <v>0.6864368844</v>
      </c>
      <c r="J92" s="248">
        <v>4.03354469E8</v>
      </c>
      <c r="K92" s="268">
        <v>2012.0</v>
      </c>
      <c r="L92" s="254" t="s">
        <v>20</v>
      </c>
      <c r="M92" s="254"/>
      <c r="N92" s="254"/>
      <c r="O92" s="254"/>
      <c r="P92" s="254">
        <v>74.0</v>
      </c>
      <c r="Q92" s="253">
        <v>65.0</v>
      </c>
      <c r="R92" s="263">
        <f>AVERAGE(P92:Q92)</f>
        <v>69.5</v>
      </c>
      <c r="S92" s="253">
        <v>69.0</v>
      </c>
      <c r="T92" s="253">
        <v>65.0</v>
      </c>
      <c r="U92" s="253">
        <f t="shared" si="6"/>
        <v>4</v>
      </c>
      <c r="V92" s="253">
        <f>AVERAGE(S92:T92)</f>
        <v>67</v>
      </c>
      <c r="W92" s="263">
        <f t="shared" si="8"/>
        <v>2.5</v>
      </c>
      <c r="X92" s="257" t="s">
        <v>1694</v>
      </c>
      <c r="Y92" s="257" t="s">
        <v>2864</v>
      </c>
      <c r="Z92" s="269" t="s">
        <v>1540</v>
      </c>
      <c r="AA92" s="250">
        <f t="shared" si="169"/>
        <v>51.050101</v>
      </c>
      <c r="AB92" s="248">
        <v>5.1050101E7</v>
      </c>
      <c r="AC92" s="248">
        <v>1.26477084E8</v>
      </c>
      <c r="AD92" s="251">
        <f t="shared" si="170"/>
        <v>276.877385</v>
      </c>
      <c r="AE92" s="266">
        <v>2.76877385E8</v>
      </c>
      <c r="AF92" s="258">
        <f t="shared" si="145"/>
        <v>0.3926930846</v>
      </c>
      <c r="AG92" s="257"/>
      <c r="AH92" s="257"/>
      <c r="AI92" s="273" t="s">
        <v>2865</v>
      </c>
      <c r="AJ92" s="255"/>
    </row>
    <row r="93" ht="15.75" customHeight="1">
      <c r="A93" s="301" t="s">
        <v>757</v>
      </c>
      <c r="B93" s="277">
        <f t="shared" si="164"/>
        <v>405.048605</v>
      </c>
      <c r="C93" s="284">
        <f>SUM(J93/(E93*1000000))</f>
        <v>2.314563457</v>
      </c>
      <c r="D93" s="250">
        <f t="shared" si="1"/>
        <v>2.314563457</v>
      </c>
      <c r="E93" s="251">
        <v>175.0</v>
      </c>
      <c r="F93" s="251">
        <f t="shared" si="166"/>
        <v>187.164171</v>
      </c>
      <c r="G93" s="48">
        <f t="shared" si="2"/>
        <v>0.4620783005</v>
      </c>
      <c r="H93" s="111">
        <f t="shared" si="3"/>
        <v>217.884434</v>
      </c>
      <c r="I93" s="303">
        <f t="shared" si="144"/>
        <v>0.5379216995</v>
      </c>
      <c r="J93" s="49">
        <v>4.05048605E8</v>
      </c>
      <c r="K93" s="253">
        <v>2018.0</v>
      </c>
      <c r="L93" s="254" t="s">
        <v>20</v>
      </c>
      <c r="M93" s="47"/>
      <c r="N93" s="47"/>
      <c r="O93" s="47"/>
      <c r="P93" s="47">
        <v>88.0</v>
      </c>
      <c r="Q93" s="253">
        <v>71.0</v>
      </c>
      <c r="R93" s="49">
        <f t="shared" ref="R93:R96" si="171">(P93+Q93)/2</f>
        <v>79.5</v>
      </c>
      <c r="S93" s="253">
        <v>67.0</v>
      </c>
      <c r="T93" s="49">
        <v>68.0</v>
      </c>
      <c r="U93" s="261">
        <f t="shared" si="6"/>
        <v>-1</v>
      </c>
      <c r="V93" s="268">
        <f t="shared" ref="V93:V96" si="172">(S93+T93)/2</f>
        <v>67.5</v>
      </c>
      <c r="W93" s="261">
        <f t="shared" si="8"/>
        <v>12</v>
      </c>
      <c r="X93" s="270" t="s">
        <v>1572</v>
      </c>
      <c r="Y93" s="270" t="s">
        <v>1572</v>
      </c>
      <c r="Z93" s="270" t="s">
        <v>1550</v>
      </c>
      <c r="AA93" s="251">
        <f t="shared" si="169"/>
        <v>56.237634</v>
      </c>
      <c r="AB93" s="49">
        <v>5.6237634E7</v>
      </c>
      <c r="AC93" s="49">
        <v>1.87164171E8</v>
      </c>
      <c r="AD93" s="251">
        <f t="shared" si="170"/>
        <v>217.884434</v>
      </c>
      <c r="AE93" s="49">
        <v>2.17884434E8</v>
      </c>
      <c r="AF93" s="303">
        <f t="shared" si="145"/>
        <v>0.3213579086</v>
      </c>
      <c r="AG93" s="257"/>
      <c r="AH93" s="257"/>
      <c r="AI93" s="259" t="s">
        <v>3328</v>
      </c>
      <c r="AJ93" s="257"/>
    </row>
    <row r="94" ht="15.75" customHeight="1">
      <c r="A94" s="265" t="s">
        <v>622</v>
      </c>
      <c r="B94" s="266">
        <f t="shared" si="164"/>
        <v>405.454281</v>
      </c>
      <c r="C94" s="276">
        <f t="shared" ref="C94:C95" si="173">SUM(B94/E94)</f>
        <v>2.70302854</v>
      </c>
      <c r="D94" s="250">
        <f t="shared" si="1"/>
        <v>2.70302854</v>
      </c>
      <c r="E94" s="251">
        <v>150.0</v>
      </c>
      <c r="F94" s="251">
        <f t="shared" si="166"/>
        <v>216.354281</v>
      </c>
      <c r="G94" s="48">
        <f t="shared" si="2"/>
        <v>0.5336095613</v>
      </c>
      <c r="H94" s="111">
        <f t="shared" si="3"/>
        <v>189.1</v>
      </c>
      <c r="I94" s="252">
        <f t="shared" ref="I94:I95" si="174">AE94/J94</f>
        <v>0.4663904387</v>
      </c>
      <c r="J94" s="266">
        <f t="shared" ref="J94:J95" si="175">AE94+AC94</f>
        <v>405454281</v>
      </c>
      <c r="K94" s="255">
        <v>2016.0</v>
      </c>
      <c r="L94" s="254" t="s">
        <v>20</v>
      </c>
      <c r="M94" s="267"/>
      <c r="N94" s="267"/>
      <c r="O94" s="267"/>
      <c r="P94" s="267">
        <v>95.0</v>
      </c>
      <c r="Q94" s="255">
        <v>81.0</v>
      </c>
      <c r="R94" s="293">
        <f t="shared" si="171"/>
        <v>88</v>
      </c>
      <c r="S94" s="255">
        <v>91.0</v>
      </c>
      <c r="T94" s="255">
        <v>77.0</v>
      </c>
      <c r="U94" s="49">
        <f t="shared" si="6"/>
        <v>14</v>
      </c>
      <c r="V94" s="33">
        <f t="shared" si="172"/>
        <v>84</v>
      </c>
      <c r="W94" s="291">
        <f t="shared" si="8"/>
        <v>4</v>
      </c>
      <c r="X94" s="264" t="s">
        <v>1572</v>
      </c>
      <c r="Y94" s="264" t="s">
        <v>1572</v>
      </c>
      <c r="Z94" s="270" t="s">
        <v>1540</v>
      </c>
      <c r="AA94" s="251">
        <f t="shared" si="169"/>
        <v>56.631401</v>
      </c>
      <c r="AB94" s="266">
        <v>5.6631401E7</v>
      </c>
      <c r="AC94" s="266">
        <v>2.16354281E8</v>
      </c>
      <c r="AD94" s="251">
        <f t="shared" si="170"/>
        <v>189.1</v>
      </c>
      <c r="AE94" s="266">
        <v>1.891E8</v>
      </c>
      <c r="AF94" s="252">
        <f t="shared" ref="AF94:AF95" si="176">AB94/(E94*1000000)</f>
        <v>0.3775426733</v>
      </c>
      <c r="AG94" s="257"/>
      <c r="AH94" s="257"/>
      <c r="AI94" s="259" t="s">
        <v>3083</v>
      </c>
      <c r="AJ94" s="257"/>
    </row>
    <row r="95" ht="15.75" customHeight="1">
      <c r="A95" s="297" t="s">
        <v>392</v>
      </c>
      <c r="B95" s="266">
        <f t="shared" si="164"/>
        <v>407.446018</v>
      </c>
      <c r="C95" s="276">
        <f t="shared" si="173"/>
        <v>3.880438267</v>
      </c>
      <c r="D95" s="250">
        <f t="shared" si="1"/>
        <v>3.880438267</v>
      </c>
      <c r="E95" s="251">
        <v>105.0</v>
      </c>
      <c r="F95" s="111">
        <f t="shared" si="166"/>
        <v>64.063008</v>
      </c>
      <c r="G95" s="48">
        <f t="shared" si="2"/>
        <v>0.1572306641</v>
      </c>
      <c r="H95" s="111">
        <f t="shared" si="3"/>
        <v>343.38301</v>
      </c>
      <c r="I95" s="252">
        <f t="shared" si="174"/>
        <v>0.8427693359</v>
      </c>
      <c r="J95" s="266">
        <f t="shared" si="175"/>
        <v>407446018</v>
      </c>
      <c r="K95" s="33">
        <v>2016.0</v>
      </c>
      <c r="L95" s="254" t="s">
        <v>20</v>
      </c>
      <c r="M95" s="47"/>
      <c r="N95" s="47"/>
      <c r="O95" s="47"/>
      <c r="P95" s="47">
        <v>13.0</v>
      </c>
      <c r="Q95" s="33">
        <v>34.0</v>
      </c>
      <c r="R95" s="293">
        <f t="shared" si="171"/>
        <v>23.5</v>
      </c>
      <c r="S95" s="33">
        <v>40.0</v>
      </c>
      <c r="T95" s="33">
        <v>44.0</v>
      </c>
      <c r="U95" s="49">
        <f t="shared" si="6"/>
        <v>-4</v>
      </c>
      <c r="V95" s="33">
        <f t="shared" si="172"/>
        <v>42</v>
      </c>
      <c r="W95" s="291">
        <f t="shared" si="8"/>
        <v>-18.5</v>
      </c>
      <c r="X95" s="294" t="s">
        <v>1601</v>
      </c>
      <c r="Y95" s="294" t="s">
        <v>1601</v>
      </c>
      <c r="Z95" s="270" t="s">
        <v>1550</v>
      </c>
      <c r="AA95" s="251">
        <f t="shared" si="169"/>
        <v>21.373064</v>
      </c>
      <c r="AB95" s="49">
        <v>2.1373064E7</v>
      </c>
      <c r="AC95" s="49">
        <v>6.4063008E7</v>
      </c>
      <c r="AD95" s="251">
        <f t="shared" si="170"/>
        <v>343.38301</v>
      </c>
      <c r="AE95" s="266">
        <v>3.4338301E8</v>
      </c>
      <c r="AF95" s="252">
        <f t="shared" si="176"/>
        <v>0.2035529905</v>
      </c>
      <c r="AG95" s="257"/>
      <c r="AH95" s="257"/>
      <c r="AI95" s="259" t="s">
        <v>2519</v>
      </c>
      <c r="AJ95" s="257"/>
    </row>
    <row r="96" ht="15.75" customHeight="1">
      <c r="A96" s="297" t="s">
        <v>1133</v>
      </c>
      <c r="B96" s="49">
        <f t="shared" si="164"/>
        <v>409.104837</v>
      </c>
      <c r="C96" s="284">
        <f>SUM(J96/(E96*1000000))</f>
        <v>3.272838696</v>
      </c>
      <c r="D96" s="250">
        <f t="shared" si="1"/>
        <v>3.272838696</v>
      </c>
      <c r="E96" s="111">
        <v>125.0</v>
      </c>
      <c r="F96" s="280">
        <f t="shared" si="166"/>
        <v>80.101125</v>
      </c>
      <c r="G96" s="48">
        <f t="shared" si="2"/>
        <v>0.1957960839</v>
      </c>
      <c r="H96" s="111">
        <f t="shared" si="3"/>
        <v>329.003712</v>
      </c>
      <c r="I96" s="303">
        <f t="shared" ref="I96:I101" si="177">(AE96/J96)</f>
        <v>0.8042039161</v>
      </c>
      <c r="J96" s="49">
        <v>4.09104837E8</v>
      </c>
      <c r="K96" s="33">
        <v>2017.0</v>
      </c>
      <c r="L96" s="254" t="s">
        <v>20</v>
      </c>
      <c r="M96" s="47"/>
      <c r="N96" s="47"/>
      <c r="O96" s="47"/>
      <c r="P96" s="47">
        <v>16.0</v>
      </c>
      <c r="Q96" s="33">
        <v>34.0</v>
      </c>
      <c r="R96" s="49">
        <f t="shared" si="171"/>
        <v>25</v>
      </c>
      <c r="S96" s="33">
        <v>36.0</v>
      </c>
      <c r="T96" s="33">
        <v>48.0</v>
      </c>
      <c r="U96" s="268">
        <f t="shared" si="6"/>
        <v>-12</v>
      </c>
      <c r="V96" s="268">
        <f t="shared" si="172"/>
        <v>42</v>
      </c>
      <c r="W96" s="261">
        <f t="shared" si="8"/>
        <v>-17</v>
      </c>
      <c r="X96" s="269" t="s">
        <v>1602</v>
      </c>
      <c r="Y96" s="269" t="s">
        <v>2054</v>
      </c>
      <c r="Z96" s="257" t="s">
        <v>1567</v>
      </c>
      <c r="AA96" s="280">
        <f t="shared" si="169"/>
        <v>31.688375</v>
      </c>
      <c r="AB96" s="49">
        <v>3.1688375E7</v>
      </c>
      <c r="AC96" s="49">
        <v>8.0101125E7</v>
      </c>
      <c r="AD96" s="280">
        <f t="shared" si="170"/>
        <v>329.003712</v>
      </c>
      <c r="AE96" s="261">
        <f>J96-AC96</f>
        <v>329003712</v>
      </c>
      <c r="AF96" s="303">
        <f t="shared" ref="AF96:AF101" si="178">SUM(AA96/E96)</f>
        <v>0.253507</v>
      </c>
      <c r="AG96" s="269"/>
      <c r="AH96" s="269"/>
      <c r="AI96" s="305" t="s">
        <v>2776</v>
      </c>
      <c r="AJ96" s="269"/>
    </row>
    <row r="97" ht="15.75" customHeight="1">
      <c r="A97" s="265" t="s">
        <v>700</v>
      </c>
      <c r="B97" s="266">
        <f t="shared" si="164"/>
        <v>411.002</v>
      </c>
      <c r="C97" s="249">
        <f t="shared" ref="C97:C99" si="179">SUM(B97/E97)</f>
        <v>2.163168421</v>
      </c>
      <c r="D97" s="250">
        <f t="shared" si="1"/>
        <v>2.163168421</v>
      </c>
      <c r="E97" s="251">
        <v>190.0</v>
      </c>
      <c r="F97" s="251">
        <f t="shared" si="166"/>
        <v>101.802906</v>
      </c>
      <c r="G97" s="48">
        <f t="shared" si="2"/>
        <v>0.2476944297</v>
      </c>
      <c r="H97" s="111">
        <f t="shared" si="3"/>
        <v>309.2</v>
      </c>
      <c r="I97" s="252">
        <f t="shared" si="177"/>
        <v>0.7523077747</v>
      </c>
      <c r="J97" s="266">
        <v>4.11002E8</v>
      </c>
      <c r="K97" s="255">
        <v>2013.0</v>
      </c>
      <c r="L97" s="254" t="s">
        <v>20</v>
      </c>
      <c r="M97" s="267"/>
      <c r="N97" s="267"/>
      <c r="O97" s="267"/>
      <c r="P97" s="267">
        <v>72.0</v>
      </c>
      <c r="Q97" s="255">
        <v>64.0</v>
      </c>
      <c r="R97" s="277">
        <f t="shared" ref="R97:R99" si="180">AVERAGE(P97:Q97)</f>
        <v>68</v>
      </c>
      <c r="S97" s="255">
        <v>77.0</v>
      </c>
      <c r="T97" s="255">
        <v>75.0</v>
      </c>
      <c r="U97" s="255">
        <f t="shared" si="6"/>
        <v>2</v>
      </c>
      <c r="V97" s="255">
        <f t="shared" ref="V97:V99" si="181">AVERAGE(S97:T97)</f>
        <v>76</v>
      </c>
      <c r="W97" s="277">
        <f t="shared" si="8"/>
        <v>-8</v>
      </c>
      <c r="X97" s="264" t="s">
        <v>1537</v>
      </c>
      <c r="Y97" s="264" t="s">
        <v>2683</v>
      </c>
      <c r="Z97" s="264" t="s">
        <v>1540</v>
      </c>
      <c r="AA97" s="251">
        <f t="shared" si="169"/>
        <v>37.285325</v>
      </c>
      <c r="AB97" s="266">
        <v>3.7285325E7</v>
      </c>
      <c r="AC97" s="266">
        <v>1.01802906E8</v>
      </c>
      <c r="AD97" s="251">
        <f t="shared" si="170"/>
        <v>309.2</v>
      </c>
      <c r="AE97" s="266">
        <v>3.092E8</v>
      </c>
      <c r="AF97" s="258">
        <f t="shared" si="178"/>
        <v>0.1962385526</v>
      </c>
      <c r="AG97" s="257"/>
      <c r="AH97" s="257"/>
      <c r="AI97" s="273" t="s">
        <v>3438</v>
      </c>
      <c r="AJ97" s="255"/>
    </row>
    <row r="98" ht="15.75" customHeight="1">
      <c r="A98" s="260" t="s">
        <v>3048</v>
      </c>
      <c r="B98" s="248">
        <v>413.0</v>
      </c>
      <c r="C98" s="249">
        <f t="shared" si="179"/>
        <v>2.753333333</v>
      </c>
      <c r="D98" s="250">
        <f t="shared" si="1"/>
        <v>2.753333333</v>
      </c>
      <c r="E98" s="251">
        <v>150.0</v>
      </c>
      <c r="F98" s="251">
        <v>177.2</v>
      </c>
      <c r="G98" s="48">
        <f t="shared" si="2"/>
        <v>0.4290556901</v>
      </c>
      <c r="H98" s="111">
        <f t="shared" si="3"/>
        <v>235.8</v>
      </c>
      <c r="I98" s="252">
        <f t="shared" si="177"/>
        <v>0.5709443099</v>
      </c>
      <c r="J98" s="248">
        <f t="shared" ref="J98:J99" si="182">B98*1000000</f>
        <v>413000000</v>
      </c>
      <c r="K98" s="253">
        <v>2009.0</v>
      </c>
      <c r="L98" s="254" t="s">
        <v>18</v>
      </c>
      <c r="M98" s="254"/>
      <c r="N98" s="254"/>
      <c r="O98" s="254"/>
      <c r="P98" s="254">
        <v>43.0</v>
      </c>
      <c r="Q98" s="253">
        <v>42.0</v>
      </c>
      <c r="R98" s="254">
        <f t="shared" si="180"/>
        <v>42.5</v>
      </c>
      <c r="S98" s="253">
        <v>60.0</v>
      </c>
      <c r="T98" s="253">
        <v>54.0</v>
      </c>
      <c r="U98" s="253">
        <f t="shared" si="6"/>
        <v>6</v>
      </c>
      <c r="V98" s="253">
        <f t="shared" si="181"/>
        <v>57</v>
      </c>
      <c r="W98" s="254">
        <f t="shared" si="8"/>
        <v>-14.5</v>
      </c>
      <c r="X98" s="257" t="s">
        <v>1602</v>
      </c>
      <c r="Y98" s="257" t="s">
        <v>2388</v>
      </c>
      <c r="Z98" s="257" t="s">
        <v>1550</v>
      </c>
      <c r="AA98" s="250">
        <v>54.2</v>
      </c>
      <c r="AB98" s="248">
        <f t="shared" ref="AB98:AB99" si="183">AA98*1000000</f>
        <v>54200000</v>
      </c>
      <c r="AC98" s="248">
        <f t="shared" ref="AC98:AC99" si="184">F98*1000000</f>
        <v>177200000</v>
      </c>
      <c r="AD98" s="251">
        <v>235.8</v>
      </c>
      <c r="AE98" s="49">
        <f t="shared" ref="AE98:AE99" si="185">SUM(AD98*1000000)</f>
        <v>235800000</v>
      </c>
      <c r="AF98" s="258">
        <f t="shared" si="178"/>
        <v>0.3613333333</v>
      </c>
      <c r="AG98" s="257"/>
      <c r="AH98" s="257"/>
      <c r="AI98" s="273" t="s">
        <v>3049</v>
      </c>
      <c r="AJ98" s="255"/>
    </row>
    <row r="99" ht="15.75" customHeight="1">
      <c r="A99" s="247" t="s">
        <v>1077</v>
      </c>
      <c r="B99" s="248">
        <f>SUM(F99+AD99)</f>
        <v>414.2</v>
      </c>
      <c r="C99" s="249">
        <f t="shared" si="179"/>
        <v>27.61333333</v>
      </c>
      <c r="D99" s="250">
        <f t="shared" si="1"/>
        <v>27.61333333</v>
      </c>
      <c r="E99" s="251">
        <v>15.0</v>
      </c>
      <c r="F99" s="251">
        <v>138.79</v>
      </c>
      <c r="G99" s="48">
        <f t="shared" si="2"/>
        <v>0.3350796717</v>
      </c>
      <c r="H99" s="111">
        <f t="shared" si="3"/>
        <v>275.41</v>
      </c>
      <c r="I99" s="252">
        <f t="shared" si="177"/>
        <v>0.6649203283</v>
      </c>
      <c r="J99" s="248">
        <f t="shared" si="182"/>
        <v>414200000</v>
      </c>
      <c r="K99" s="253">
        <v>2010.0</v>
      </c>
      <c r="L99" s="254" t="s">
        <v>20</v>
      </c>
      <c r="M99" s="254"/>
      <c r="N99" s="254"/>
      <c r="O99" s="254"/>
      <c r="P99" s="254">
        <v>95.0</v>
      </c>
      <c r="Q99" s="253">
        <v>88.0</v>
      </c>
      <c r="R99" s="263">
        <f t="shared" si="180"/>
        <v>91.5</v>
      </c>
      <c r="S99" s="253">
        <v>93.0</v>
      </c>
      <c r="T99" s="253">
        <v>83.0</v>
      </c>
      <c r="U99" s="248">
        <f t="shared" si="6"/>
        <v>10</v>
      </c>
      <c r="V99" s="253">
        <f t="shared" si="181"/>
        <v>88</v>
      </c>
      <c r="W99" s="263">
        <f t="shared" si="8"/>
        <v>3.5</v>
      </c>
      <c r="X99" s="257" t="s">
        <v>1634</v>
      </c>
      <c r="Y99" s="257" t="s">
        <v>1635</v>
      </c>
      <c r="Z99" s="257" t="s">
        <v>1529</v>
      </c>
      <c r="AA99" s="280">
        <v>4.4</v>
      </c>
      <c r="AB99" s="248">
        <f t="shared" si="183"/>
        <v>4400000</v>
      </c>
      <c r="AC99" s="248">
        <f t="shared" si="184"/>
        <v>138790000</v>
      </c>
      <c r="AD99" s="251">
        <v>275.41</v>
      </c>
      <c r="AE99" s="49">
        <f t="shared" si="185"/>
        <v>275410000</v>
      </c>
      <c r="AF99" s="258">
        <f t="shared" si="178"/>
        <v>0.2933333333</v>
      </c>
      <c r="AG99" s="264" t="s">
        <v>1608</v>
      </c>
      <c r="AH99" s="264" t="s">
        <v>1636</v>
      </c>
      <c r="AI99" s="273" t="s">
        <v>1637</v>
      </c>
      <c r="AJ99" s="255"/>
    </row>
    <row r="100" ht="15.75" customHeight="1">
      <c r="A100" s="310" t="s">
        <v>1130</v>
      </c>
      <c r="B100" s="277">
        <f t="shared" ref="B100:B102" si="186">J100/1000000</f>
        <v>414.433071</v>
      </c>
      <c r="C100" s="284">
        <f>SUM(J100/(E100*1000000))</f>
        <v>3.1879467</v>
      </c>
      <c r="D100" s="250">
        <f t="shared" si="1"/>
        <v>3.1879467</v>
      </c>
      <c r="E100" s="251">
        <v>130.0</v>
      </c>
      <c r="F100" s="251">
        <f t="shared" ref="F100:F102" si="187">AC100/1000000</f>
        <v>106.297689</v>
      </c>
      <c r="G100" s="48">
        <f t="shared" si="2"/>
        <v>0.2564893983</v>
      </c>
      <c r="H100" s="111">
        <f t="shared" si="3"/>
        <v>308.135382</v>
      </c>
      <c r="I100" s="303">
        <f t="shared" si="177"/>
        <v>0.7435106017</v>
      </c>
      <c r="J100" s="49">
        <v>4.14433071E8</v>
      </c>
      <c r="K100" s="253">
        <v>2018.0</v>
      </c>
      <c r="L100" s="254" t="s">
        <v>20</v>
      </c>
      <c r="M100" s="47"/>
      <c r="N100" s="47"/>
      <c r="O100" s="47"/>
      <c r="P100" s="47">
        <v>47.0</v>
      </c>
      <c r="Q100" s="253">
        <v>46.0</v>
      </c>
      <c r="R100" s="49">
        <f>(P100+Q100)/2</f>
        <v>46.5</v>
      </c>
      <c r="S100" s="253">
        <v>54.0</v>
      </c>
      <c r="T100" s="49">
        <v>56.0</v>
      </c>
      <c r="U100" s="261">
        <f t="shared" si="6"/>
        <v>-2</v>
      </c>
      <c r="V100" s="268">
        <f>(S100+T100)/2</f>
        <v>55</v>
      </c>
      <c r="W100" s="261">
        <f t="shared" si="8"/>
        <v>-8.5</v>
      </c>
      <c r="X100" s="294" t="s">
        <v>1537</v>
      </c>
      <c r="Y100" s="294" t="s">
        <v>1537</v>
      </c>
      <c r="Z100" s="270" t="s">
        <v>1534</v>
      </c>
      <c r="AA100" s="251">
        <f t="shared" ref="AA100:AA102" si="188">AB100/1000000</f>
        <v>45.402195</v>
      </c>
      <c r="AB100" s="49">
        <v>4.5402195E7</v>
      </c>
      <c r="AC100" s="49">
        <v>1.06297689E8</v>
      </c>
      <c r="AD100" s="251">
        <f t="shared" ref="AD100:AD102" si="189">AE100/1000000</f>
        <v>308.135382</v>
      </c>
      <c r="AE100" s="266">
        <f>J100-AC100</f>
        <v>308135382</v>
      </c>
      <c r="AF100" s="303">
        <f t="shared" si="178"/>
        <v>0.3492476538</v>
      </c>
      <c r="AG100" s="257"/>
      <c r="AH100" s="257"/>
      <c r="AI100" s="259" t="s">
        <v>2816</v>
      </c>
      <c r="AJ100" s="257"/>
    </row>
    <row r="101" ht="15.75" customHeight="1">
      <c r="A101" s="265" t="s">
        <v>1200</v>
      </c>
      <c r="B101" s="266">
        <f t="shared" si="186"/>
        <v>414.828246</v>
      </c>
      <c r="C101" s="249">
        <f t="shared" ref="C101:C106" si="190">SUM(B101/E101)</f>
        <v>3.45690205</v>
      </c>
      <c r="D101" s="250">
        <f t="shared" si="1"/>
        <v>3.45690205</v>
      </c>
      <c r="E101" s="251">
        <v>120.0</v>
      </c>
      <c r="F101" s="251">
        <f t="shared" si="187"/>
        <v>132.556852</v>
      </c>
      <c r="G101" s="48">
        <f t="shared" si="2"/>
        <v>0.3195463503</v>
      </c>
      <c r="H101" s="111">
        <f t="shared" si="3"/>
        <v>282.271394</v>
      </c>
      <c r="I101" s="252">
        <f t="shared" si="177"/>
        <v>0.6804536497</v>
      </c>
      <c r="J101" s="266">
        <v>4.14828246E8</v>
      </c>
      <c r="K101" s="255">
        <v>2013.0</v>
      </c>
      <c r="L101" s="254" t="s">
        <v>20</v>
      </c>
      <c r="M101" s="267"/>
      <c r="N101" s="267"/>
      <c r="O101" s="267"/>
      <c r="P101" s="267">
        <v>69.0</v>
      </c>
      <c r="Q101" s="255">
        <v>60.0</v>
      </c>
      <c r="R101" s="277">
        <f>AVERAGE(P101:Q101)</f>
        <v>64.5</v>
      </c>
      <c r="S101" s="255">
        <v>70.0</v>
      </c>
      <c r="T101" s="255">
        <v>67.0</v>
      </c>
      <c r="U101" s="255">
        <f t="shared" si="6"/>
        <v>3</v>
      </c>
      <c r="V101" s="255">
        <f>AVERAGE(S101:T101)</f>
        <v>68.5</v>
      </c>
      <c r="W101" s="277">
        <f t="shared" si="8"/>
        <v>-4</v>
      </c>
      <c r="X101" s="264" t="s">
        <v>1537</v>
      </c>
      <c r="Y101" s="264" t="s">
        <v>2683</v>
      </c>
      <c r="Z101" s="264" t="s">
        <v>1534</v>
      </c>
      <c r="AA101" s="251">
        <f t="shared" si="188"/>
        <v>53.113752</v>
      </c>
      <c r="AB101" s="266">
        <v>5.3113752E7</v>
      </c>
      <c r="AC101" s="266">
        <v>1.32556852E8</v>
      </c>
      <c r="AD101" s="251">
        <f t="shared" si="189"/>
        <v>282.271394</v>
      </c>
      <c r="AE101" s="266">
        <v>2.82271394E8</v>
      </c>
      <c r="AF101" s="258">
        <f t="shared" si="178"/>
        <v>0.4426146</v>
      </c>
      <c r="AG101" s="257"/>
      <c r="AH101" s="257"/>
      <c r="AI101" s="273" t="s">
        <v>2684</v>
      </c>
      <c r="AJ101" s="255"/>
    </row>
    <row r="102" ht="15.75" customHeight="1">
      <c r="A102" s="297" t="s">
        <v>449</v>
      </c>
      <c r="B102" s="266">
        <f t="shared" si="186"/>
        <v>415.243424</v>
      </c>
      <c r="C102" s="276">
        <f t="shared" si="190"/>
        <v>3.460361867</v>
      </c>
      <c r="D102" s="250">
        <f t="shared" si="1"/>
        <v>3.460361867</v>
      </c>
      <c r="E102" s="251">
        <v>120.0</v>
      </c>
      <c r="F102" s="111">
        <f t="shared" si="187"/>
        <v>162.19292</v>
      </c>
      <c r="G102" s="48">
        <f t="shared" si="2"/>
        <v>0.3905972031</v>
      </c>
      <c r="H102" s="111">
        <f t="shared" si="3"/>
        <v>253.050504</v>
      </c>
      <c r="I102" s="252">
        <f>AE102/J102</f>
        <v>0.6094027969</v>
      </c>
      <c r="J102" s="266">
        <f>AE102+AC102</f>
        <v>415243424</v>
      </c>
      <c r="K102" s="33">
        <v>2016.0</v>
      </c>
      <c r="L102" s="254" t="s">
        <v>20</v>
      </c>
      <c r="M102" s="47"/>
      <c r="N102" s="47"/>
      <c r="O102" s="47"/>
      <c r="P102" s="47">
        <v>56.0</v>
      </c>
      <c r="Q102" s="33">
        <v>58.0</v>
      </c>
      <c r="R102" s="293">
        <f>(P102+Q102)/2</f>
        <v>57</v>
      </c>
      <c r="S102" s="33">
        <v>59.0</v>
      </c>
      <c r="T102" s="33">
        <v>65.0</v>
      </c>
      <c r="U102" s="49">
        <f t="shared" si="6"/>
        <v>-6</v>
      </c>
      <c r="V102" s="33">
        <f>(S102+T102)/2</f>
        <v>62</v>
      </c>
      <c r="W102" s="291">
        <f t="shared" si="8"/>
        <v>-5</v>
      </c>
      <c r="X102" s="294" t="s">
        <v>1537</v>
      </c>
      <c r="Y102" s="294" t="s">
        <v>1537</v>
      </c>
      <c r="Z102" s="270" t="s">
        <v>1550</v>
      </c>
      <c r="AA102" s="251">
        <f t="shared" si="188"/>
        <v>59.215365</v>
      </c>
      <c r="AB102" s="49">
        <v>5.9215365E7</v>
      </c>
      <c r="AC102" s="49">
        <v>1.6219292E8</v>
      </c>
      <c r="AD102" s="251">
        <f t="shared" si="189"/>
        <v>253.050504</v>
      </c>
      <c r="AE102" s="266">
        <v>2.53050504E8</v>
      </c>
      <c r="AF102" s="252">
        <f>AB102/(E102*1000000)</f>
        <v>0.493461375</v>
      </c>
      <c r="AG102" s="257"/>
      <c r="AH102" s="257"/>
      <c r="AI102" s="259" t="s">
        <v>2682</v>
      </c>
      <c r="AJ102" s="257"/>
    </row>
    <row r="103" ht="15.75" customHeight="1">
      <c r="A103" s="247" t="s">
        <v>813</v>
      </c>
      <c r="B103" s="248">
        <v>415.26</v>
      </c>
      <c r="C103" s="249">
        <f t="shared" si="190"/>
        <v>7.221913043</v>
      </c>
      <c r="D103" s="250">
        <f t="shared" si="1"/>
        <v>7.221913043</v>
      </c>
      <c r="E103" s="251">
        <v>57.5</v>
      </c>
      <c r="F103" s="251">
        <v>152.65</v>
      </c>
      <c r="G103" s="48">
        <f t="shared" si="2"/>
        <v>0.367601021</v>
      </c>
      <c r="H103" s="111">
        <f t="shared" si="3"/>
        <v>262.61</v>
      </c>
      <c r="I103" s="252">
        <f t="shared" ref="I103:I110" si="191">(AE103/J103)</f>
        <v>0.632398979</v>
      </c>
      <c r="J103" s="248">
        <f t="shared" ref="J103:J104" si="192">B103*1000000</f>
        <v>415260000</v>
      </c>
      <c r="K103" s="253">
        <v>2008.0</v>
      </c>
      <c r="L103" s="254" t="s">
        <v>18</v>
      </c>
      <c r="M103" s="254"/>
      <c r="N103" s="254"/>
      <c r="O103" s="254"/>
      <c r="P103" s="254">
        <v>49.0</v>
      </c>
      <c r="Q103" s="253">
        <v>53.0</v>
      </c>
      <c r="R103" s="263">
        <f t="shared" ref="R103:R107" si="193">AVERAGE(P103:Q103)</f>
        <v>51</v>
      </c>
      <c r="S103" s="253">
        <v>81.0</v>
      </c>
      <c r="T103" s="253">
        <v>63.0</v>
      </c>
      <c r="U103" s="248">
        <f t="shared" si="6"/>
        <v>18</v>
      </c>
      <c r="V103" s="253">
        <f t="shared" ref="V103:V107" si="194">AVERAGE(S103:T103)</f>
        <v>72</v>
      </c>
      <c r="W103" s="263">
        <f t="shared" si="8"/>
        <v>-21</v>
      </c>
      <c r="X103" s="257" t="s">
        <v>1543</v>
      </c>
      <c r="Y103" s="257" t="s">
        <v>1616</v>
      </c>
      <c r="Z103" s="257" t="s">
        <v>1534</v>
      </c>
      <c r="AA103" s="250">
        <v>57.04</v>
      </c>
      <c r="AB103" s="248">
        <f t="shared" ref="AB103:AB106" si="195">AA103*1000000</f>
        <v>57040000</v>
      </c>
      <c r="AC103" s="248">
        <f t="shared" ref="AC103:AC106" si="196">F103*1000000</f>
        <v>152650000</v>
      </c>
      <c r="AD103" s="251">
        <v>262.61</v>
      </c>
      <c r="AE103" s="49">
        <f t="shared" ref="AE103:AE106" si="197">SUM(AD103*1000000)</f>
        <v>262610000</v>
      </c>
      <c r="AF103" s="258">
        <f t="shared" ref="AF103:AF110" si="198">SUM(AA103/E103)</f>
        <v>0.992</v>
      </c>
      <c r="AG103" s="257"/>
      <c r="AH103" s="257"/>
      <c r="AI103" s="273" t="s">
        <v>1931</v>
      </c>
      <c r="AJ103" s="255"/>
    </row>
    <row r="104" ht="15.75" customHeight="1">
      <c r="A104" s="260" t="s">
        <v>3099</v>
      </c>
      <c r="B104" s="248">
        <f>SUM(F104+AD104)</f>
        <v>415.69</v>
      </c>
      <c r="C104" s="249">
        <f t="shared" si="190"/>
        <v>2.681870968</v>
      </c>
      <c r="D104" s="250">
        <f t="shared" si="1"/>
        <v>2.681870968</v>
      </c>
      <c r="E104" s="251">
        <v>155.0</v>
      </c>
      <c r="F104" s="251">
        <v>104.39</v>
      </c>
      <c r="G104" s="48">
        <f t="shared" si="2"/>
        <v>0.2511246361</v>
      </c>
      <c r="H104" s="111">
        <f t="shared" si="3"/>
        <v>311.3</v>
      </c>
      <c r="I104" s="252">
        <f t="shared" si="191"/>
        <v>0.7488753639</v>
      </c>
      <c r="J104" s="248">
        <f t="shared" si="192"/>
        <v>415690000</v>
      </c>
      <c r="K104" s="253">
        <v>2010.0</v>
      </c>
      <c r="L104" s="254" t="s">
        <v>20</v>
      </c>
      <c r="M104" s="254"/>
      <c r="N104" s="254"/>
      <c r="O104" s="254"/>
      <c r="P104" s="254">
        <v>49.0</v>
      </c>
      <c r="Q104" s="253">
        <v>53.0</v>
      </c>
      <c r="R104" s="263">
        <f t="shared" si="193"/>
        <v>51</v>
      </c>
      <c r="S104" s="253">
        <v>63.0</v>
      </c>
      <c r="T104" s="253">
        <v>60.0</v>
      </c>
      <c r="U104" s="248">
        <f t="shared" si="6"/>
        <v>3</v>
      </c>
      <c r="V104" s="253">
        <f t="shared" si="194"/>
        <v>61.5</v>
      </c>
      <c r="W104" s="263">
        <f t="shared" si="8"/>
        <v>-10.5</v>
      </c>
      <c r="X104" s="257" t="s">
        <v>1694</v>
      </c>
      <c r="Y104" s="257" t="s">
        <v>1897</v>
      </c>
      <c r="Z104" s="257" t="s">
        <v>3100</v>
      </c>
      <c r="AA104" s="250">
        <v>24.0</v>
      </c>
      <c r="AB104" s="248">
        <f t="shared" si="195"/>
        <v>24000000</v>
      </c>
      <c r="AC104" s="248">
        <f t="shared" si="196"/>
        <v>104390000</v>
      </c>
      <c r="AD104" s="251">
        <v>311.3</v>
      </c>
      <c r="AE104" s="49">
        <f t="shared" si="197"/>
        <v>311300000</v>
      </c>
      <c r="AF104" s="258">
        <f t="shared" si="198"/>
        <v>0.1548387097</v>
      </c>
      <c r="AG104" s="257"/>
      <c r="AH104" s="257"/>
      <c r="AI104" s="273" t="s">
        <v>3101</v>
      </c>
      <c r="AJ104" s="255"/>
    </row>
    <row r="105" ht="15.75" customHeight="1">
      <c r="A105" s="260" t="s">
        <v>2535</v>
      </c>
      <c r="B105" s="49">
        <f>J105/1000000</f>
        <v>419.41</v>
      </c>
      <c r="C105" s="249">
        <f t="shared" si="190"/>
        <v>3.812818182</v>
      </c>
      <c r="D105" s="250">
        <f t="shared" si="1"/>
        <v>3.812818182</v>
      </c>
      <c r="E105" s="251">
        <v>110.0</v>
      </c>
      <c r="F105" s="251">
        <v>281.29</v>
      </c>
      <c r="G105" s="48">
        <f t="shared" si="2"/>
        <v>0.6706802413</v>
      </c>
      <c r="H105" s="111">
        <f t="shared" si="3"/>
        <v>430.88</v>
      </c>
      <c r="I105" s="252">
        <f t="shared" si="191"/>
        <v>1.027347941</v>
      </c>
      <c r="J105" s="266">
        <f>SUM(AB105:AC105)</f>
        <v>419410000</v>
      </c>
      <c r="K105" s="253">
        <v>2011.0</v>
      </c>
      <c r="L105" s="254" t="s">
        <v>20</v>
      </c>
      <c r="M105" s="267"/>
      <c r="N105" s="267"/>
      <c r="O105" s="267"/>
      <c r="P105" s="267">
        <v>26.0</v>
      </c>
      <c r="Q105" s="255">
        <v>45.0</v>
      </c>
      <c r="R105" s="263">
        <f t="shared" si="193"/>
        <v>35.5</v>
      </c>
      <c r="S105" s="255">
        <v>68.0</v>
      </c>
      <c r="T105" s="253">
        <v>43.0</v>
      </c>
      <c r="U105" s="248">
        <f t="shared" si="6"/>
        <v>25</v>
      </c>
      <c r="V105" s="253">
        <f t="shared" si="194"/>
        <v>55.5</v>
      </c>
      <c r="W105" s="263">
        <f t="shared" si="8"/>
        <v>-20</v>
      </c>
      <c r="X105" s="257" t="s">
        <v>1694</v>
      </c>
      <c r="Y105" s="257" t="s">
        <v>1977</v>
      </c>
      <c r="Z105" s="257" t="s">
        <v>1550</v>
      </c>
      <c r="AA105" s="251">
        <v>138.12</v>
      </c>
      <c r="AB105" s="248">
        <f t="shared" si="195"/>
        <v>138120000</v>
      </c>
      <c r="AC105" s="248">
        <f t="shared" si="196"/>
        <v>281290000</v>
      </c>
      <c r="AD105" s="251">
        <v>430.88</v>
      </c>
      <c r="AE105" s="49">
        <f t="shared" si="197"/>
        <v>430880000</v>
      </c>
      <c r="AF105" s="258">
        <f t="shared" si="198"/>
        <v>1.255636364</v>
      </c>
      <c r="AG105" s="257"/>
      <c r="AH105" s="257"/>
      <c r="AI105" s="273" t="s">
        <v>1978</v>
      </c>
      <c r="AJ105" s="255"/>
    </row>
    <row r="106" ht="15.75" customHeight="1">
      <c r="A106" s="260" t="s">
        <v>978</v>
      </c>
      <c r="B106" s="248">
        <v>419.66</v>
      </c>
      <c r="C106" s="249">
        <f t="shared" si="190"/>
        <v>2.0983</v>
      </c>
      <c r="D106" s="250">
        <f t="shared" si="1"/>
        <v>2.0983</v>
      </c>
      <c r="E106" s="251">
        <v>200.0</v>
      </c>
      <c r="F106" s="251">
        <v>141.62</v>
      </c>
      <c r="G106" s="48">
        <f t="shared" si="2"/>
        <v>0.3374636611</v>
      </c>
      <c r="H106" s="111">
        <f t="shared" si="3"/>
        <v>278.04</v>
      </c>
      <c r="I106" s="252">
        <f t="shared" si="191"/>
        <v>0.6625363389</v>
      </c>
      <c r="J106" s="248">
        <f>B106*1000000</f>
        <v>419660000</v>
      </c>
      <c r="K106" s="253">
        <v>2008.0</v>
      </c>
      <c r="L106" s="254" t="s">
        <v>18</v>
      </c>
      <c r="M106" s="254"/>
      <c r="N106" s="254"/>
      <c r="O106" s="254"/>
      <c r="P106" s="254">
        <v>66.0</v>
      </c>
      <c r="Q106" s="253">
        <v>62.0</v>
      </c>
      <c r="R106" s="263">
        <f t="shared" si="193"/>
        <v>64</v>
      </c>
      <c r="S106" s="253">
        <v>78.0</v>
      </c>
      <c r="T106" s="253">
        <v>65.0</v>
      </c>
      <c r="U106" s="248">
        <f t="shared" si="6"/>
        <v>13</v>
      </c>
      <c r="V106" s="253">
        <f t="shared" si="194"/>
        <v>71.5</v>
      </c>
      <c r="W106" s="263">
        <f t="shared" si="8"/>
        <v>-7.5</v>
      </c>
      <c r="X106" s="257" t="s">
        <v>1602</v>
      </c>
      <c r="Y106" s="257" t="s">
        <v>1716</v>
      </c>
      <c r="Z106" s="257" t="s">
        <v>1893</v>
      </c>
      <c r="AA106" s="250">
        <v>55.03</v>
      </c>
      <c r="AB106" s="248">
        <f t="shared" si="195"/>
        <v>55030000</v>
      </c>
      <c r="AC106" s="248">
        <f t="shared" si="196"/>
        <v>141620000</v>
      </c>
      <c r="AD106" s="251">
        <v>278.04</v>
      </c>
      <c r="AE106" s="49">
        <f t="shared" si="197"/>
        <v>278040000</v>
      </c>
      <c r="AF106" s="258">
        <f t="shared" si="198"/>
        <v>0.27515</v>
      </c>
      <c r="AG106" s="257"/>
      <c r="AH106" s="257"/>
      <c r="AI106" s="273" t="s">
        <v>3487</v>
      </c>
      <c r="AJ106" s="255"/>
    </row>
    <row r="107" ht="15.75" customHeight="1">
      <c r="A107" s="247" t="s">
        <v>229</v>
      </c>
      <c r="B107" s="248">
        <f t="shared" ref="B107:B112" si="199">J107/1000000</f>
        <v>425.368238</v>
      </c>
      <c r="C107" s="249">
        <f>SUM((J107/1000000)/E107)</f>
        <v>4.25368238</v>
      </c>
      <c r="D107" s="250">
        <f t="shared" si="1"/>
        <v>4.25368238</v>
      </c>
      <c r="E107" s="251">
        <v>100.0</v>
      </c>
      <c r="F107" s="251">
        <f t="shared" ref="F107:F112" si="200">AC107/1000000</f>
        <v>162.805434</v>
      </c>
      <c r="G107" s="48">
        <f t="shared" si="2"/>
        <v>0.3827399873</v>
      </c>
      <c r="H107" s="111">
        <f t="shared" si="3"/>
        <v>262.562804</v>
      </c>
      <c r="I107" s="252">
        <f t="shared" si="191"/>
        <v>0.6172600127</v>
      </c>
      <c r="J107" s="248">
        <v>4.25368238E8</v>
      </c>
      <c r="K107" s="268">
        <v>2012.0</v>
      </c>
      <c r="L107" s="254" t="s">
        <v>20</v>
      </c>
      <c r="M107" s="254"/>
      <c r="N107" s="254"/>
      <c r="O107" s="254"/>
      <c r="P107" s="254">
        <v>88.0</v>
      </c>
      <c r="Q107" s="253">
        <v>81.0</v>
      </c>
      <c r="R107" s="263">
        <f t="shared" si="193"/>
        <v>84.5</v>
      </c>
      <c r="S107" s="253">
        <v>92.0</v>
      </c>
      <c r="T107" s="253">
        <v>85.0</v>
      </c>
      <c r="U107" s="253">
        <f t="shared" si="6"/>
        <v>7</v>
      </c>
      <c r="V107" s="253">
        <f t="shared" si="194"/>
        <v>88.5</v>
      </c>
      <c r="W107" s="263">
        <f t="shared" si="8"/>
        <v>-4</v>
      </c>
      <c r="X107" s="257" t="s">
        <v>1694</v>
      </c>
      <c r="Y107" s="257" t="s">
        <v>2022</v>
      </c>
      <c r="Z107" s="269" t="s">
        <v>1540</v>
      </c>
      <c r="AA107" s="250">
        <f t="shared" ref="AA107:AA112" si="201">AB107/1000000</f>
        <v>30.122888</v>
      </c>
      <c r="AB107" s="248">
        <v>3.0122888E7</v>
      </c>
      <c r="AC107" s="248">
        <v>1.62805434E8</v>
      </c>
      <c r="AD107" s="251">
        <f t="shared" ref="AD107:AD112" si="202">AE107/1000000</f>
        <v>262.562804</v>
      </c>
      <c r="AE107" s="266">
        <v>2.62562804E8</v>
      </c>
      <c r="AF107" s="258">
        <f t="shared" si="198"/>
        <v>0.30122888</v>
      </c>
      <c r="AG107" s="257" t="s">
        <v>1608</v>
      </c>
      <c r="AH107" s="257" t="s">
        <v>1609</v>
      </c>
      <c r="AI107" s="273" t="s">
        <v>2378</v>
      </c>
      <c r="AJ107" s="255"/>
    </row>
    <row r="108" ht="15.75" customHeight="1">
      <c r="A108" s="310" t="s">
        <v>760</v>
      </c>
      <c r="B108" s="277">
        <f t="shared" si="199"/>
        <v>426.24595</v>
      </c>
      <c r="C108" s="284">
        <f t="shared" ref="C108:C110" si="203">SUM(J108/(E108*1000000))</f>
        <v>3.552049583</v>
      </c>
      <c r="D108" s="250">
        <f t="shared" si="1"/>
        <v>3.552049583</v>
      </c>
      <c r="E108" s="251">
        <v>120.0</v>
      </c>
      <c r="F108" s="251">
        <f t="shared" si="200"/>
        <v>99.34595</v>
      </c>
      <c r="G108" s="48">
        <f t="shared" si="2"/>
        <v>0.2330718919</v>
      </c>
      <c r="H108" s="111">
        <f t="shared" si="3"/>
        <v>326.9</v>
      </c>
      <c r="I108" s="303">
        <f t="shared" si="191"/>
        <v>0.7669281081</v>
      </c>
      <c r="J108" s="49">
        <v>4.2624595E8</v>
      </c>
      <c r="K108" s="253">
        <v>2018.0</v>
      </c>
      <c r="L108" s="254" t="s">
        <v>20</v>
      </c>
      <c r="M108" s="47"/>
      <c r="N108" s="47"/>
      <c r="O108" s="47"/>
      <c r="P108" s="47">
        <v>53.0</v>
      </c>
      <c r="Q108" s="253">
        <v>45.0</v>
      </c>
      <c r="R108" s="49">
        <f t="shared" ref="R108:R112" si="204">(P108+Q108)/2</f>
        <v>49</v>
      </c>
      <c r="S108" s="253">
        <v>77.0</v>
      </c>
      <c r="T108" s="49">
        <v>60.0</v>
      </c>
      <c r="U108" s="261">
        <f t="shared" si="6"/>
        <v>17</v>
      </c>
      <c r="V108" s="268">
        <f t="shared" ref="V108:V112" si="205">(S108+T108)/2</f>
        <v>68.5</v>
      </c>
      <c r="W108" s="261">
        <f t="shared" si="8"/>
        <v>-19.5</v>
      </c>
      <c r="X108" s="294" t="s">
        <v>1537</v>
      </c>
      <c r="Y108" s="294" t="s">
        <v>1537</v>
      </c>
      <c r="Z108" s="270" t="s">
        <v>1534</v>
      </c>
      <c r="AA108" s="251">
        <f t="shared" si="201"/>
        <v>35.753093</v>
      </c>
      <c r="AB108" s="49">
        <v>3.5753093E7</v>
      </c>
      <c r="AC108" s="49">
        <v>9.934595E7</v>
      </c>
      <c r="AD108" s="251">
        <f t="shared" si="202"/>
        <v>326.9</v>
      </c>
      <c r="AE108" s="266">
        <f>J108-AC108</f>
        <v>326900000</v>
      </c>
      <c r="AF108" s="303">
        <f t="shared" si="198"/>
        <v>0.2979424417</v>
      </c>
      <c r="AG108" s="257"/>
      <c r="AH108" s="257"/>
      <c r="AI108" s="259" t="s">
        <v>2633</v>
      </c>
      <c r="AJ108" s="257"/>
    </row>
    <row r="109" ht="15.75" customHeight="1">
      <c r="A109" s="316" t="s">
        <v>1173</v>
      </c>
      <c r="B109" s="277">
        <f t="shared" si="199"/>
        <v>429.434163</v>
      </c>
      <c r="C109" s="69">
        <f t="shared" si="203"/>
        <v>5.367927038</v>
      </c>
      <c r="D109" s="250">
        <f t="shared" si="1"/>
        <v>5.367927038</v>
      </c>
      <c r="E109" s="111">
        <v>80.0</v>
      </c>
      <c r="F109" s="111">
        <f t="shared" si="200"/>
        <v>158.257265</v>
      </c>
      <c r="G109" s="48">
        <f t="shared" si="2"/>
        <v>0.3685250933</v>
      </c>
      <c r="H109" s="111">
        <f t="shared" si="3"/>
        <v>271.176898</v>
      </c>
      <c r="I109" s="312">
        <f t="shared" si="191"/>
        <v>0.6314749067</v>
      </c>
      <c r="J109" s="49">
        <f t="shared" ref="J109:J110" si="206">AC109+AE109</f>
        <v>429434163</v>
      </c>
      <c r="K109" s="47">
        <v>2019.0</v>
      </c>
      <c r="L109" s="254" t="s">
        <v>20</v>
      </c>
      <c r="M109" s="47"/>
      <c r="N109" s="47"/>
      <c r="O109" s="47"/>
      <c r="P109" s="47">
        <v>59.0</v>
      </c>
      <c r="Q109" s="47">
        <v>55.0</v>
      </c>
      <c r="R109" s="47">
        <f t="shared" si="204"/>
        <v>57</v>
      </c>
      <c r="S109" s="47">
        <v>90.0</v>
      </c>
      <c r="T109" s="47">
        <v>61.0</v>
      </c>
      <c r="U109" s="47">
        <f t="shared" si="6"/>
        <v>29</v>
      </c>
      <c r="V109" s="47">
        <f t="shared" si="205"/>
        <v>75.5</v>
      </c>
      <c r="W109" s="47">
        <f t="shared" si="8"/>
        <v>-18.5</v>
      </c>
      <c r="X109" s="294" t="s">
        <v>1601</v>
      </c>
      <c r="Y109" s="317" t="s">
        <v>1601</v>
      </c>
      <c r="Z109" s="313" t="s">
        <v>1550</v>
      </c>
      <c r="AA109" s="111">
        <f t="shared" si="201"/>
        <v>46.65268</v>
      </c>
      <c r="AB109" s="318">
        <v>4.665268E7</v>
      </c>
      <c r="AC109" s="49">
        <v>1.58257265E8</v>
      </c>
      <c r="AD109" s="111">
        <f t="shared" si="202"/>
        <v>271.176898</v>
      </c>
      <c r="AE109" s="318">
        <v>2.71176898E8</v>
      </c>
      <c r="AF109" s="312">
        <f t="shared" si="198"/>
        <v>0.5831585</v>
      </c>
      <c r="AG109" s="314"/>
      <c r="AH109" s="314"/>
      <c r="AI109" s="315" t="s">
        <v>2165</v>
      </c>
      <c r="AJ109" s="257"/>
    </row>
    <row r="110" ht="15.75" customHeight="1">
      <c r="A110" s="316" t="s">
        <v>2979</v>
      </c>
      <c r="B110" s="277">
        <f t="shared" si="199"/>
        <v>431.705346</v>
      </c>
      <c r="C110" s="69">
        <f t="shared" si="203"/>
        <v>2.87803564</v>
      </c>
      <c r="D110" s="250">
        <f t="shared" si="1"/>
        <v>2.87803564</v>
      </c>
      <c r="E110" s="111">
        <v>150.0</v>
      </c>
      <c r="F110" s="111">
        <f t="shared" si="200"/>
        <v>144.105346</v>
      </c>
      <c r="G110" s="48">
        <f t="shared" si="2"/>
        <v>0.3338048679</v>
      </c>
      <c r="H110" s="111">
        <f t="shared" si="3"/>
        <v>287.6</v>
      </c>
      <c r="I110" s="312">
        <f t="shared" si="191"/>
        <v>0.6661951321</v>
      </c>
      <c r="J110" s="49">
        <f t="shared" si="206"/>
        <v>431705346</v>
      </c>
      <c r="K110" s="47">
        <v>2019.0</v>
      </c>
      <c r="L110" s="254" t="s">
        <v>20</v>
      </c>
      <c r="M110" s="47"/>
      <c r="N110" s="47"/>
      <c r="O110" s="47"/>
      <c r="P110" s="47">
        <v>68.0</v>
      </c>
      <c r="Q110" s="47">
        <v>53.0</v>
      </c>
      <c r="R110" s="47">
        <f t="shared" si="204"/>
        <v>60.5</v>
      </c>
      <c r="S110" s="47">
        <v>80.0</v>
      </c>
      <c r="T110" s="47">
        <v>76.0</v>
      </c>
      <c r="U110" s="47">
        <f t="shared" si="6"/>
        <v>4</v>
      </c>
      <c r="V110" s="47">
        <f t="shared" si="205"/>
        <v>78</v>
      </c>
      <c r="W110" s="47">
        <f t="shared" si="8"/>
        <v>-17.5</v>
      </c>
      <c r="X110" s="294" t="s">
        <v>1601</v>
      </c>
      <c r="Y110" s="317" t="s">
        <v>1601</v>
      </c>
      <c r="Z110" s="313" t="s">
        <v>1534</v>
      </c>
      <c r="AA110" s="111">
        <f t="shared" si="201"/>
        <v>54.365242</v>
      </c>
      <c r="AB110" s="318">
        <v>5.4365242E7</v>
      </c>
      <c r="AC110" s="49">
        <v>1.44105346E8</v>
      </c>
      <c r="AD110" s="111">
        <f t="shared" si="202"/>
        <v>287.6</v>
      </c>
      <c r="AE110" s="318">
        <v>2.876E8</v>
      </c>
      <c r="AF110" s="312">
        <f t="shared" si="198"/>
        <v>0.3624349467</v>
      </c>
      <c r="AG110" s="314"/>
      <c r="AH110" s="314"/>
      <c r="AI110" s="315" t="s">
        <v>2980</v>
      </c>
      <c r="AJ110" s="257"/>
    </row>
    <row r="111" ht="15.75" customHeight="1">
      <c r="A111" s="297" t="s">
        <v>1314</v>
      </c>
      <c r="B111" s="266">
        <f t="shared" si="199"/>
        <v>433.537548</v>
      </c>
      <c r="C111" s="276">
        <f t="shared" ref="C111:C113" si="207">SUM(B111/E111)</f>
        <v>2.709609675</v>
      </c>
      <c r="D111" s="250">
        <f t="shared" si="1"/>
        <v>2.709609675</v>
      </c>
      <c r="E111" s="251">
        <v>160.0</v>
      </c>
      <c r="F111" s="111">
        <f t="shared" si="200"/>
        <v>47.225655</v>
      </c>
      <c r="G111" s="48">
        <f t="shared" si="2"/>
        <v>0.1089309455</v>
      </c>
      <c r="H111" s="111">
        <f t="shared" si="3"/>
        <v>386.311893</v>
      </c>
      <c r="I111" s="252">
        <f>AE111/J111</f>
        <v>0.8910690545</v>
      </c>
      <c r="J111" s="266">
        <f>AE111+AC111</f>
        <v>433537548</v>
      </c>
      <c r="K111" s="33">
        <v>2016.0</v>
      </c>
      <c r="L111" s="254" t="s">
        <v>20</v>
      </c>
      <c r="M111" s="47"/>
      <c r="N111" s="47"/>
      <c r="O111" s="47"/>
      <c r="P111" s="47">
        <v>28.0</v>
      </c>
      <c r="Q111" s="33">
        <v>32.0</v>
      </c>
      <c r="R111" s="293">
        <f t="shared" si="204"/>
        <v>30</v>
      </c>
      <c r="S111" s="33">
        <v>73.0</v>
      </c>
      <c r="T111" s="33">
        <v>83.0</v>
      </c>
      <c r="U111" s="49">
        <f t="shared" si="6"/>
        <v>-10</v>
      </c>
      <c r="V111" s="33">
        <f t="shared" si="205"/>
        <v>78</v>
      </c>
      <c r="W111" s="291">
        <f t="shared" si="8"/>
        <v>-48</v>
      </c>
      <c r="X111" s="294" t="s">
        <v>1537</v>
      </c>
      <c r="Y111" s="294" t="s">
        <v>1537</v>
      </c>
      <c r="Z111" s="270" t="s">
        <v>1534</v>
      </c>
      <c r="AA111" s="251">
        <f t="shared" si="201"/>
        <v>24.16611</v>
      </c>
      <c r="AB111" s="49">
        <v>2.416611E7</v>
      </c>
      <c r="AC111" s="49">
        <v>4.7225655E7</v>
      </c>
      <c r="AD111" s="251">
        <f t="shared" si="202"/>
        <v>386.311893</v>
      </c>
      <c r="AE111" s="266">
        <v>3.86311893E8</v>
      </c>
      <c r="AF111" s="252">
        <f>AB111/(E111*1000000)</f>
        <v>0.1510381875</v>
      </c>
      <c r="AG111" s="257"/>
      <c r="AH111" s="257"/>
      <c r="AI111" s="259" t="s">
        <v>3073</v>
      </c>
      <c r="AJ111" s="257"/>
    </row>
    <row r="112" ht="15.75" customHeight="1">
      <c r="A112" s="290" t="s">
        <v>945</v>
      </c>
      <c r="B112" s="266">
        <f t="shared" si="199"/>
        <v>440.603537</v>
      </c>
      <c r="C112" s="249">
        <f t="shared" si="207"/>
        <v>2.842603465</v>
      </c>
      <c r="D112" s="250">
        <f t="shared" si="1"/>
        <v>2.842603465</v>
      </c>
      <c r="E112" s="111">
        <v>155.0</v>
      </c>
      <c r="F112" s="251">
        <f t="shared" si="200"/>
        <v>89.760956</v>
      </c>
      <c r="G112" s="48">
        <f t="shared" si="2"/>
        <v>0.2037227313</v>
      </c>
      <c r="H112" s="111">
        <f t="shared" si="3"/>
        <v>350.842581</v>
      </c>
      <c r="I112" s="252">
        <f t="shared" ref="I112:I135" si="208">(AE112/J112)</f>
        <v>0.7962772687</v>
      </c>
      <c r="J112" s="266">
        <f>SUM(AC112+(AD112*1000000))</f>
        <v>440603537</v>
      </c>
      <c r="K112" s="255">
        <v>2015.0</v>
      </c>
      <c r="L112" s="254" t="s">
        <v>20</v>
      </c>
      <c r="M112" s="267"/>
      <c r="N112" s="267"/>
      <c r="O112" s="267"/>
      <c r="P112" s="267">
        <v>25.0</v>
      </c>
      <c r="Q112" s="255">
        <v>38.0</v>
      </c>
      <c r="R112" s="277">
        <f t="shared" si="204"/>
        <v>31.5</v>
      </c>
      <c r="S112" s="33">
        <v>59.0</v>
      </c>
      <c r="T112" s="255">
        <v>63.0</v>
      </c>
      <c r="U112" s="49">
        <f t="shared" si="6"/>
        <v>-4</v>
      </c>
      <c r="V112" s="255">
        <f t="shared" si="205"/>
        <v>61</v>
      </c>
      <c r="W112" s="291">
        <f t="shared" si="8"/>
        <v>-29.5</v>
      </c>
      <c r="X112" s="264" t="s">
        <v>1602</v>
      </c>
      <c r="Y112" s="264" t="s">
        <v>1602</v>
      </c>
      <c r="Z112" s="264" t="s">
        <v>1550</v>
      </c>
      <c r="AA112" s="251">
        <f t="shared" si="201"/>
        <v>27.018486</v>
      </c>
      <c r="AB112" s="266">
        <v>2.7018486E7</v>
      </c>
      <c r="AC112" s="49">
        <v>8.9760956E7</v>
      </c>
      <c r="AD112" s="251">
        <f t="shared" si="202"/>
        <v>350.842581</v>
      </c>
      <c r="AE112" s="49">
        <v>3.50842581E8</v>
      </c>
      <c r="AF112" s="258">
        <f t="shared" ref="AF112:AF135" si="209">SUM(AA112/E112)</f>
        <v>0.1743128129</v>
      </c>
      <c r="AG112" s="257"/>
      <c r="AH112" s="257"/>
      <c r="AI112" s="273" t="s">
        <v>2989</v>
      </c>
      <c r="AJ112" s="255"/>
    </row>
    <row r="113" ht="15.75" customHeight="1">
      <c r="A113" s="247" t="s">
        <v>2105</v>
      </c>
      <c r="B113" s="248">
        <v>440.7</v>
      </c>
      <c r="C113" s="249">
        <f t="shared" si="207"/>
        <v>5.876</v>
      </c>
      <c r="D113" s="250">
        <f t="shared" si="1"/>
        <v>5.876</v>
      </c>
      <c r="E113" s="251">
        <v>75.0</v>
      </c>
      <c r="F113" s="251">
        <v>219.5</v>
      </c>
      <c r="G113" s="48">
        <f t="shared" si="2"/>
        <v>0.4980712503</v>
      </c>
      <c r="H113" s="111">
        <f t="shared" si="3"/>
        <v>223</v>
      </c>
      <c r="I113" s="252">
        <f t="shared" si="208"/>
        <v>0.5060131609</v>
      </c>
      <c r="J113" s="248">
        <f>B113*1000000</f>
        <v>440700000</v>
      </c>
      <c r="K113" s="253">
        <v>2009.0</v>
      </c>
      <c r="L113" s="254" t="s">
        <v>18</v>
      </c>
      <c r="M113" s="254"/>
      <c r="N113" s="254"/>
      <c r="O113" s="254"/>
      <c r="P113" s="254">
        <v>21.0</v>
      </c>
      <c r="Q113" s="253">
        <v>41.0</v>
      </c>
      <c r="R113" s="254">
        <f t="shared" ref="R113:R118" si="210">AVERAGE(P113:Q113)</f>
        <v>31</v>
      </c>
      <c r="S113" s="253">
        <v>59.0</v>
      </c>
      <c r="T113" s="253">
        <v>45.0</v>
      </c>
      <c r="U113" s="253">
        <f t="shared" si="6"/>
        <v>14</v>
      </c>
      <c r="V113" s="253">
        <f t="shared" ref="V113:V118" si="211">AVERAGE(S113:T113)</f>
        <v>52</v>
      </c>
      <c r="W113" s="254">
        <f t="shared" si="8"/>
        <v>-21</v>
      </c>
      <c r="X113" s="257" t="s">
        <v>1594</v>
      </c>
      <c r="Y113" s="257" t="s">
        <v>2106</v>
      </c>
      <c r="Z113" s="257" t="s">
        <v>1550</v>
      </c>
      <c r="AA113" s="250">
        <v>48.8</v>
      </c>
      <c r="AB113" s="248">
        <f>AA113*1000000</f>
        <v>48800000</v>
      </c>
      <c r="AC113" s="248">
        <f>F113*1000000</f>
        <v>219500000</v>
      </c>
      <c r="AD113" s="251">
        <v>223.0</v>
      </c>
      <c r="AE113" s="49">
        <f>SUM(AD113*1000000)</f>
        <v>223000000</v>
      </c>
      <c r="AF113" s="258">
        <f t="shared" si="209"/>
        <v>0.6506666667</v>
      </c>
      <c r="AG113" s="257"/>
      <c r="AH113" s="257"/>
      <c r="AI113" s="273" t="s">
        <v>2107</v>
      </c>
      <c r="AJ113" s="255"/>
    </row>
    <row r="114" ht="15.75" customHeight="1">
      <c r="A114" s="247" t="s">
        <v>1927</v>
      </c>
      <c r="B114" s="248">
        <f t="shared" ref="B114:B121" si="212">J114/1000000</f>
        <v>441.80977</v>
      </c>
      <c r="C114" s="249">
        <f>SUM((J114/1000000)/E114)</f>
        <v>7.242783115</v>
      </c>
      <c r="D114" s="250">
        <f t="shared" si="1"/>
        <v>7.242783115</v>
      </c>
      <c r="E114" s="251">
        <v>61.0</v>
      </c>
      <c r="F114" s="251">
        <f t="shared" ref="F114:F115" si="213">AC114/1000000</f>
        <v>148.80977</v>
      </c>
      <c r="G114" s="48">
        <f t="shared" si="2"/>
        <v>0.3368186493</v>
      </c>
      <c r="H114" s="111">
        <f t="shared" si="3"/>
        <v>293</v>
      </c>
      <c r="I114" s="252">
        <f t="shared" si="208"/>
        <v>0.6631813507</v>
      </c>
      <c r="J114" s="248">
        <v>4.4180977E8</v>
      </c>
      <c r="K114" s="268">
        <v>2012.0</v>
      </c>
      <c r="L114" s="254" t="s">
        <v>20</v>
      </c>
      <c r="M114" s="254"/>
      <c r="N114" s="254"/>
      <c r="O114" s="254"/>
      <c r="P114" s="254">
        <v>70.0</v>
      </c>
      <c r="Q114" s="253">
        <v>63.0</v>
      </c>
      <c r="R114" s="263">
        <f t="shared" si="210"/>
        <v>66.5</v>
      </c>
      <c r="S114" s="253">
        <v>79.0</v>
      </c>
      <c r="T114" s="253">
        <v>73.0</v>
      </c>
      <c r="U114" s="253">
        <f t="shared" si="6"/>
        <v>6</v>
      </c>
      <c r="V114" s="253">
        <f t="shared" si="211"/>
        <v>76</v>
      </c>
      <c r="W114" s="263">
        <f t="shared" si="8"/>
        <v>-9.5</v>
      </c>
      <c r="X114" s="257" t="s">
        <v>1928</v>
      </c>
      <c r="Y114" s="257" t="s">
        <v>1929</v>
      </c>
      <c r="Z114" s="269" t="s">
        <v>1534</v>
      </c>
      <c r="AA114" s="250">
        <f>AB114/1000000</f>
        <v>27.281735</v>
      </c>
      <c r="AB114" s="248">
        <v>2.7281735E7</v>
      </c>
      <c r="AC114" s="248">
        <v>1.4880977E8</v>
      </c>
      <c r="AD114" s="251">
        <f t="shared" ref="AD114:AD115" si="214">AE114/1000000</f>
        <v>293</v>
      </c>
      <c r="AE114" s="266">
        <v>2.93E8</v>
      </c>
      <c r="AF114" s="258">
        <f t="shared" si="209"/>
        <v>0.4472415574</v>
      </c>
      <c r="AG114" s="257"/>
      <c r="AH114" s="257"/>
      <c r="AI114" s="273" t="s">
        <v>1930</v>
      </c>
      <c r="AJ114" s="255"/>
    </row>
    <row r="115" ht="15.75" customHeight="1">
      <c r="A115" s="247" t="s">
        <v>975</v>
      </c>
      <c r="B115" s="248">
        <f t="shared" si="212"/>
        <v>442.822414</v>
      </c>
      <c r="C115" s="249">
        <f t="shared" ref="C115:C119" si="215">SUM(B115/E115)</f>
        <v>4.025658309</v>
      </c>
      <c r="D115" s="250">
        <f t="shared" si="1"/>
        <v>4.025658309</v>
      </c>
      <c r="E115" s="251">
        <v>110.0</v>
      </c>
      <c r="F115" s="111">
        <f t="shared" si="213"/>
        <v>227.47107</v>
      </c>
      <c r="G115" s="48">
        <f t="shared" si="2"/>
        <v>0.5136846348</v>
      </c>
      <c r="H115" s="111">
        <f t="shared" si="3"/>
        <v>215.351344</v>
      </c>
      <c r="I115" s="252">
        <f t="shared" si="208"/>
        <v>0.4863153652</v>
      </c>
      <c r="J115" s="248">
        <v>4.42822414E8</v>
      </c>
      <c r="K115" s="253">
        <v>2007.0</v>
      </c>
      <c r="L115" s="254" t="s">
        <v>18</v>
      </c>
      <c r="M115" s="254"/>
      <c r="N115" s="254"/>
      <c r="O115" s="254"/>
      <c r="P115" s="254">
        <v>93.0</v>
      </c>
      <c r="Q115" s="255">
        <v>85.0</v>
      </c>
      <c r="R115" s="254">
        <f t="shared" si="210"/>
        <v>89</v>
      </c>
      <c r="S115" s="255">
        <v>91.0</v>
      </c>
      <c r="T115" s="253">
        <v>74.0</v>
      </c>
      <c r="U115" s="253">
        <f t="shared" si="6"/>
        <v>17</v>
      </c>
      <c r="V115" s="253">
        <f t="shared" si="211"/>
        <v>82.5</v>
      </c>
      <c r="W115" s="254">
        <f t="shared" si="8"/>
        <v>6.5</v>
      </c>
      <c r="X115" s="257" t="s">
        <v>1602</v>
      </c>
      <c r="Y115" s="257" t="s">
        <v>2182</v>
      </c>
      <c r="Z115" s="257" t="s">
        <v>1534</v>
      </c>
      <c r="AA115" s="251">
        <v>69.28369</v>
      </c>
      <c r="AB115" s="49">
        <v>6.928369E7</v>
      </c>
      <c r="AC115" s="248">
        <v>2.2747107E8</v>
      </c>
      <c r="AD115" s="111">
        <f t="shared" si="214"/>
        <v>215.351344</v>
      </c>
      <c r="AE115" s="248">
        <v>2.15351344E8</v>
      </c>
      <c r="AF115" s="258">
        <f t="shared" si="209"/>
        <v>0.6298517273</v>
      </c>
      <c r="AG115" s="257" t="s">
        <v>1608</v>
      </c>
      <c r="AH115" s="264" t="s">
        <v>2468</v>
      </c>
      <c r="AI115" s="259" t="s">
        <v>2469</v>
      </c>
      <c r="AJ115" s="257"/>
    </row>
    <row r="116" ht="15.75" customHeight="1">
      <c r="A116" s="260" t="s">
        <v>1251</v>
      </c>
      <c r="B116" s="49">
        <f t="shared" si="212"/>
        <v>450.24</v>
      </c>
      <c r="C116" s="249">
        <f t="shared" si="215"/>
        <v>2.308923077</v>
      </c>
      <c r="D116" s="250">
        <f t="shared" si="1"/>
        <v>2.308923077</v>
      </c>
      <c r="E116" s="251">
        <v>195.0</v>
      </c>
      <c r="F116" s="251">
        <v>352.39</v>
      </c>
      <c r="G116" s="48">
        <f t="shared" si="2"/>
        <v>0.7826714641</v>
      </c>
      <c r="H116" s="111">
        <f t="shared" si="3"/>
        <v>771.4</v>
      </c>
      <c r="I116" s="252">
        <f t="shared" si="208"/>
        <v>1.713308458</v>
      </c>
      <c r="J116" s="266">
        <f>SUM(AB116:AC116)</f>
        <v>450240000</v>
      </c>
      <c r="K116" s="253">
        <v>2011.0</v>
      </c>
      <c r="L116" s="254" t="s">
        <v>20</v>
      </c>
      <c r="M116" s="267"/>
      <c r="N116" s="267"/>
      <c r="O116" s="267"/>
      <c r="P116" s="267">
        <v>35.0</v>
      </c>
      <c r="Q116" s="255">
        <v>42.0</v>
      </c>
      <c r="R116" s="263">
        <f t="shared" si="210"/>
        <v>38.5</v>
      </c>
      <c r="S116" s="255">
        <v>67.0</v>
      </c>
      <c r="T116" s="253">
        <v>57.0</v>
      </c>
      <c r="U116" s="248">
        <f t="shared" si="6"/>
        <v>10</v>
      </c>
      <c r="V116" s="253">
        <f t="shared" si="211"/>
        <v>62</v>
      </c>
      <c r="W116" s="263">
        <f t="shared" si="8"/>
        <v>-23.5</v>
      </c>
      <c r="X116" s="257" t="s">
        <v>1602</v>
      </c>
      <c r="Y116" s="257" t="s">
        <v>2187</v>
      </c>
      <c r="Z116" s="257" t="s">
        <v>1550</v>
      </c>
      <c r="AA116" s="251">
        <v>97.85</v>
      </c>
      <c r="AB116" s="248">
        <f>AA116*1000000</f>
        <v>97850000</v>
      </c>
      <c r="AC116" s="248">
        <f>F116*1000000</f>
        <v>352390000</v>
      </c>
      <c r="AD116" s="251">
        <v>771.4</v>
      </c>
      <c r="AE116" s="49">
        <f>SUM(AD116*1000000)</f>
        <v>771400000</v>
      </c>
      <c r="AF116" s="258">
        <f t="shared" si="209"/>
        <v>0.5017948718</v>
      </c>
      <c r="AG116" s="257"/>
      <c r="AH116" s="257"/>
      <c r="AI116" s="273" t="s">
        <v>3333</v>
      </c>
      <c r="AJ116" s="255"/>
    </row>
    <row r="117" ht="15.75" customHeight="1">
      <c r="A117" s="271">
        <v>300.0</v>
      </c>
      <c r="B117" s="248">
        <f t="shared" si="212"/>
        <v>456.068181</v>
      </c>
      <c r="C117" s="249">
        <f t="shared" si="215"/>
        <v>7.016433554</v>
      </c>
      <c r="D117" s="250">
        <f t="shared" si="1"/>
        <v>7.016433554</v>
      </c>
      <c r="E117" s="251">
        <v>65.0</v>
      </c>
      <c r="F117" s="111">
        <f t="shared" ref="F117:F121" si="216">AC117/1000000</f>
        <v>210.614939</v>
      </c>
      <c r="G117" s="48">
        <f t="shared" si="2"/>
        <v>0.4618058171</v>
      </c>
      <c r="H117" s="111">
        <f t="shared" si="3"/>
        <v>245.453242</v>
      </c>
      <c r="I117" s="252">
        <f t="shared" si="208"/>
        <v>0.5381941829</v>
      </c>
      <c r="J117" s="248">
        <v>4.56068181E8</v>
      </c>
      <c r="K117" s="253">
        <v>2007.0</v>
      </c>
      <c r="L117" s="254" t="s">
        <v>18</v>
      </c>
      <c r="M117" s="254"/>
      <c r="N117" s="254"/>
      <c r="O117" s="254"/>
      <c r="P117" s="254">
        <v>60.0</v>
      </c>
      <c r="Q117" s="253">
        <v>51.0</v>
      </c>
      <c r="R117" s="263">
        <f t="shared" si="210"/>
        <v>55.5</v>
      </c>
      <c r="S117" s="253">
        <v>89.0</v>
      </c>
      <c r="T117" s="253">
        <v>71.0</v>
      </c>
      <c r="U117" s="248">
        <f t="shared" si="6"/>
        <v>18</v>
      </c>
      <c r="V117" s="253">
        <f t="shared" si="211"/>
        <v>80</v>
      </c>
      <c r="W117" s="263">
        <f t="shared" si="8"/>
        <v>-24.5</v>
      </c>
      <c r="X117" s="257" t="s">
        <v>1694</v>
      </c>
      <c r="Y117" s="257" t="s">
        <v>1964</v>
      </c>
      <c r="Z117" s="257" t="s">
        <v>1534</v>
      </c>
      <c r="AA117" s="250">
        <v>70.885301</v>
      </c>
      <c r="AB117" s="261">
        <v>7.0885301E7</v>
      </c>
      <c r="AC117" s="248">
        <v>2.10614939E8</v>
      </c>
      <c r="AD117" s="111">
        <f t="shared" ref="AD117:AD121" si="217">AE117/1000000</f>
        <v>245.453242</v>
      </c>
      <c r="AE117" s="248">
        <v>2.45453242E8</v>
      </c>
      <c r="AF117" s="258">
        <f t="shared" si="209"/>
        <v>1.090543092</v>
      </c>
      <c r="AG117" s="257"/>
      <c r="AH117" s="257"/>
      <c r="AI117" s="259" t="s">
        <v>1965</v>
      </c>
      <c r="AJ117" s="257"/>
    </row>
    <row r="118" ht="15.75" customHeight="1">
      <c r="A118" s="260" t="s">
        <v>655</v>
      </c>
      <c r="B118" s="248">
        <f t="shared" si="212"/>
        <v>457.3646</v>
      </c>
      <c r="C118" s="249">
        <f t="shared" si="215"/>
        <v>3.518189231</v>
      </c>
      <c r="D118" s="250">
        <f t="shared" si="1"/>
        <v>3.518189231</v>
      </c>
      <c r="E118" s="251">
        <v>130.0</v>
      </c>
      <c r="F118" s="111">
        <f t="shared" si="216"/>
        <v>219.964115</v>
      </c>
      <c r="G118" s="48">
        <f t="shared" si="2"/>
        <v>0.4809382165</v>
      </c>
      <c r="H118" s="111">
        <f t="shared" si="3"/>
        <v>237.400485</v>
      </c>
      <c r="I118" s="252">
        <f t="shared" si="208"/>
        <v>0.5190617835</v>
      </c>
      <c r="J118" s="248">
        <v>4.573646E8</v>
      </c>
      <c r="K118" s="253">
        <v>2007.0</v>
      </c>
      <c r="L118" s="254" t="s">
        <v>18</v>
      </c>
      <c r="M118" s="254"/>
      <c r="N118" s="254"/>
      <c r="O118" s="254"/>
      <c r="P118" s="254">
        <v>31.0</v>
      </c>
      <c r="Q118" s="253">
        <v>48.0</v>
      </c>
      <c r="R118" s="254">
        <f t="shared" si="210"/>
        <v>39.5</v>
      </c>
      <c r="S118" s="253">
        <v>67.0</v>
      </c>
      <c r="T118" s="253">
        <v>57.0</v>
      </c>
      <c r="U118" s="253">
        <f t="shared" si="6"/>
        <v>10</v>
      </c>
      <c r="V118" s="253">
        <f t="shared" si="211"/>
        <v>62</v>
      </c>
      <c r="W118" s="254">
        <f t="shared" si="8"/>
        <v>-22.5</v>
      </c>
      <c r="X118" s="257" t="s">
        <v>1694</v>
      </c>
      <c r="Y118" s="257" t="s">
        <v>1694</v>
      </c>
      <c r="Z118" s="257" t="s">
        <v>1550</v>
      </c>
      <c r="AA118" s="250">
        <v>44.783772</v>
      </c>
      <c r="AB118" s="49">
        <v>4.4783772E7</v>
      </c>
      <c r="AC118" s="248">
        <v>2.19964115E8</v>
      </c>
      <c r="AD118" s="111">
        <f t="shared" si="217"/>
        <v>237.400485</v>
      </c>
      <c r="AE118" s="248">
        <v>2.37400485E8</v>
      </c>
      <c r="AF118" s="258">
        <f t="shared" si="209"/>
        <v>0.3444905538</v>
      </c>
      <c r="AG118" s="257"/>
      <c r="AH118" s="257"/>
      <c r="AI118" s="259" t="s">
        <v>2639</v>
      </c>
      <c r="AJ118" s="257"/>
    </row>
    <row r="119" ht="15.75" customHeight="1">
      <c r="A119" s="286" t="s">
        <v>1112</v>
      </c>
      <c r="B119" s="266">
        <f t="shared" si="212"/>
        <v>458.856818</v>
      </c>
      <c r="C119" s="249">
        <f t="shared" si="215"/>
        <v>4.248674241</v>
      </c>
      <c r="D119" s="250">
        <f t="shared" si="1"/>
        <v>4.248674241</v>
      </c>
      <c r="E119" s="111">
        <v>108.0</v>
      </c>
      <c r="F119" s="251">
        <f t="shared" si="216"/>
        <v>196.841665</v>
      </c>
      <c r="G119" s="48">
        <f t="shared" si="2"/>
        <v>0.4289827617</v>
      </c>
      <c r="H119" s="111">
        <f t="shared" si="3"/>
        <v>262.015153</v>
      </c>
      <c r="I119" s="252">
        <f t="shared" si="208"/>
        <v>0.5710172383</v>
      </c>
      <c r="J119" s="266">
        <f>SUM(AC119+(AD119*1000000))</f>
        <v>458856818</v>
      </c>
      <c r="K119" s="255">
        <v>2015.0</v>
      </c>
      <c r="L119" s="254" t="s">
        <v>20</v>
      </c>
      <c r="M119" s="267"/>
      <c r="N119" s="267"/>
      <c r="O119" s="267"/>
      <c r="P119" s="267">
        <v>93.0</v>
      </c>
      <c r="Q119" s="255">
        <v>80.0</v>
      </c>
      <c r="R119" s="277">
        <f>(P119+Q119)/2</f>
        <v>86.5</v>
      </c>
      <c r="S119" s="255">
        <v>93.0</v>
      </c>
      <c r="T119" s="255">
        <v>81.0</v>
      </c>
      <c r="U119" s="49">
        <f t="shared" si="6"/>
        <v>12</v>
      </c>
      <c r="V119" s="255">
        <f>(S119+T119)/2</f>
        <v>87</v>
      </c>
      <c r="W119" s="291">
        <f t="shared" si="8"/>
        <v>-0.5</v>
      </c>
      <c r="X119" s="257" t="s">
        <v>1629</v>
      </c>
      <c r="Y119" s="264" t="s">
        <v>1629</v>
      </c>
      <c r="Z119" s="264" t="s">
        <v>1534</v>
      </c>
      <c r="AA119" s="251">
        <f t="shared" ref="AA119:AA121" si="218">AB119/1000000</f>
        <v>54.308575</v>
      </c>
      <c r="AB119" s="266">
        <v>5.4308575E7</v>
      </c>
      <c r="AC119" s="49">
        <v>1.96841665E8</v>
      </c>
      <c r="AD119" s="251">
        <f t="shared" si="217"/>
        <v>262.015153</v>
      </c>
      <c r="AE119" s="49">
        <v>2.62015153E8</v>
      </c>
      <c r="AF119" s="258">
        <f t="shared" si="209"/>
        <v>0.5028571759</v>
      </c>
      <c r="AG119" s="257"/>
      <c r="AH119" s="257"/>
      <c r="AI119" s="273" t="s">
        <v>2385</v>
      </c>
      <c r="AJ119" s="255"/>
    </row>
    <row r="120" ht="15.75" customHeight="1">
      <c r="A120" s="282" t="s">
        <v>542</v>
      </c>
      <c r="B120" s="49">
        <f t="shared" si="212"/>
        <v>458.8636</v>
      </c>
      <c r="C120" s="284">
        <f t="shared" ref="C120:C121" si="219">SUM(J120/(E120*1000000))</f>
        <v>11.47159</v>
      </c>
      <c r="D120" s="250">
        <f t="shared" si="1"/>
        <v>11.47159</v>
      </c>
      <c r="E120" s="111">
        <v>40.0</v>
      </c>
      <c r="F120" s="111">
        <f t="shared" si="216"/>
        <v>126.6636</v>
      </c>
      <c r="G120" s="48">
        <f t="shared" si="2"/>
        <v>0.276037585</v>
      </c>
      <c r="H120" s="111">
        <f t="shared" si="3"/>
        <v>332.2</v>
      </c>
      <c r="I120" s="252">
        <f t="shared" si="208"/>
        <v>0.723962415</v>
      </c>
      <c r="J120" s="261">
        <v>4.588636E8</v>
      </c>
      <c r="K120" s="268">
        <v>2014.0</v>
      </c>
      <c r="L120" s="254" t="s">
        <v>20</v>
      </c>
      <c r="M120" s="283"/>
      <c r="N120" s="283"/>
      <c r="O120" s="283"/>
      <c r="P120" s="283">
        <v>66.0</v>
      </c>
      <c r="Q120" s="268">
        <v>61.0</v>
      </c>
      <c r="R120" s="285">
        <f>AVERAGE(P120:Q120)</f>
        <v>63.5</v>
      </c>
      <c r="S120" s="268">
        <v>47.0</v>
      </c>
      <c r="T120" s="268">
        <v>60.0</v>
      </c>
      <c r="U120" s="268">
        <f t="shared" si="6"/>
        <v>-13</v>
      </c>
      <c r="V120" s="268">
        <f>AVERAGE(S120:T120)</f>
        <v>53.5</v>
      </c>
      <c r="W120" s="285">
        <f t="shared" si="8"/>
        <v>10</v>
      </c>
      <c r="X120" s="269" t="s">
        <v>1602</v>
      </c>
      <c r="Y120" s="269" t="s">
        <v>1726</v>
      </c>
      <c r="Z120" s="269" t="s">
        <v>1623</v>
      </c>
      <c r="AA120" s="111">
        <f t="shared" si="218"/>
        <v>43.89934</v>
      </c>
      <c r="AB120" s="261">
        <v>4.389934E7</v>
      </c>
      <c r="AC120" s="261">
        <v>1.266636E8</v>
      </c>
      <c r="AD120" s="251">
        <f t="shared" si="217"/>
        <v>332.2</v>
      </c>
      <c r="AE120" s="49">
        <v>3.322E8</v>
      </c>
      <c r="AF120" s="258">
        <f t="shared" si="209"/>
        <v>1.0974835</v>
      </c>
      <c r="AG120" s="269"/>
      <c r="AH120" s="257"/>
      <c r="AI120" s="273" t="s">
        <v>1727</v>
      </c>
      <c r="AJ120" s="255"/>
    </row>
    <row r="121" ht="15.75" customHeight="1">
      <c r="A121" s="309" t="s">
        <v>372</v>
      </c>
      <c r="B121" s="277">
        <f t="shared" si="212"/>
        <v>462.612928</v>
      </c>
      <c r="C121" s="284">
        <f t="shared" si="219"/>
        <v>5.7826616</v>
      </c>
      <c r="D121" s="250">
        <f t="shared" si="1"/>
        <v>5.7826616</v>
      </c>
      <c r="E121" s="251">
        <v>80.0</v>
      </c>
      <c r="F121" s="251">
        <f t="shared" si="216"/>
        <v>158.9466</v>
      </c>
      <c r="G121" s="48">
        <f t="shared" si="2"/>
        <v>0.3435844318</v>
      </c>
      <c r="H121" s="111">
        <f t="shared" si="3"/>
        <v>303.666328</v>
      </c>
      <c r="I121" s="303">
        <f t="shared" si="208"/>
        <v>0.6564155682</v>
      </c>
      <c r="J121" s="49">
        <v>4.62612928E8</v>
      </c>
      <c r="K121" s="253">
        <v>2018.0</v>
      </c>
      <c r="L121" s="254" t="s">
        <v>20</v>
      </c>
      <c r="M121" s="47"/>
      <c r="N121" s="47"/>
      <c r="O121" s="47"/>
      <c r="P121" s="47">
        <v>59.0</v>
      </c>
      <c r="Q121" s="253">
        <v>54.0</v>
      </c>
      <c r="R121" s="49">
        <f>(P121+Q121)/2</f>
        <v>56.5</v>
      </c>
      <c r="S121" s="253">
        <v>52.0</v>
      </c>
      <c r="T121" s="49">
        <v>61.0</v>
      </c>
      <c r="U121" s="261">
        <f t="shared" si="6"/>
        <v>-9</v>
      </c>
      <c r="V121" s="268">
        <f>(S121+T121)/2</f>
        <v>56.5</v>
      </c>
      <c r="W121" s="261">
        <f t="shared" si="8"/>
        <v>0</v>
      </c>
      <c r="X121" s="294" t="s">
        <v>1601</v>
      </c>
      <c r="Y121" s="294" t="s">
        <v>1601</v>
      </c>
      <c r="Z121" s="270" t="s">
        <v>1550</v>
      </c>
      <c r="AA121" s="251">
        <f t="shared" si="218"/>
        <v>44.076225</v>
      </c>
      <c r="AB121" s="49">
        <v>4.4076225E7</v>
      </c>
      <c r="AC121" s="49">
        <v>1.589466E8</v>
      </c>
      <c r="AD121" s="251">
        <f t="shared" si="217"/>
        <v>303.666328</v>
      </c>
      <c r="AE121" s="266">
        <f>J121-AC121</f>
        <v>303666328</v>
      </c>
      <c r="AF121" s="303">
        <f t="shared" si="209"/>
        <v>0.5509528125</v>
      </c>
      <c r="AG121" s="257"/>
      <c r="AH121" s="257"/>
      <c r="AI121" s="259" t="s">
        <v>2118</v>
      </c>
      <c r="AJ121" s="257"/>
    </row>
    <row r="122" ht="15.75" customHeight="1">
      <c r="A122" s="247" t="s">
        <v>1705</v>
      </c>
      <c r="B122" s="248">
        <v>467.46</v>
      </c>
      <c r="C122" s="249">
        <f t="shared" ref="C122:C123" si="220">SUM(B122/E122)</f>
        <v>13.356</v>
      </c>
      <c r="D122" s="250">
        <f t="shared" si="1"/>
        <v>13.356</v>
      </c>
      <c r="E122" s="251">
        <v>35.0</v>
      </c>
      <c r="F122" s="251">
        <v>277.3</v>
      </c>
      <c r="G122" s="48">
        <f t="shared" si="2"/>
        <v>0.5932058358</v>
      </c>
      <c r="H122" s="111">
        <f t="shared" si="3"/>
        <v>190.16</v>
      </c>
      <c r="I122" s="252">
        <f t="shared" si="208"/>
        <v>0.4067941642</v>
      </c>
      <c r="J122" s="248">
        <f>B122*1000000</f>
        <v>467460000</v>
      </c>
      <c r="K122" s="253">
        <v>2009.0</v>
      </c>
      <c r="L122" s="254" t="s">
        <v>18</v>
      </c>
      <c r="M122" s="254"/>
      <c r="N122" s="254"/>
      <c r="O122" s="254"/>
      <c r="P122" s="254">
        <v>79.0</v>
      </c>
      <c r="Q122" s="253">
        <v>73.0</v>
      </c>
      <c r="R122" s="254">
        <f t="shared" ref="R122:R124" si="221">AVERAGE(P122:Q122)</f>
        <v>76</v>
      </c>
      <c r="S122" s="253">
        <v>87.0</v>
      </c>
      <c r="T122" s="253">
        <v>74.0</v>
      </c>
      <c r="U122" s="253">
        <f t="shared" si="6"/>
        <v>13</v>
      </c>
      <c r="V122" s="253">
        <f t="shared" ref="V122:V124" si="222">AVERAGE(S122:T122)</f>
        <v>80.5</v>
      </c>
      <c r="W122" s="254">
        <f t="shared" si="8"/>
        <v>-4.5</v>
      </c>
      <c r="X122" s="257" t="s">
        <v>1543</v>
      </c>
      <c r="Y122" s="257" t="s">
        <v>1543</v>
      </c>
      <c r="Z122" s="257" t="s">
        <v>1540</v>
      </c>
      <c r="AA122" s="250">
        <v>45.0</v>
      </c>
      <c r="AB122" s="248">
        <f>AA122*1000000</f>
        <v>45000000</v>
      </c>
      <c r="AC122" s="248">
        <f>F122*1000000</f>
        <v>277300000</v>
      </c>
      <c r="AD122" s="251">
        <v>190.16</v>
      </c>
      <c r="AE122" s="49">
        <f>SUM(AD122*1000000)</f>
        <v>190160000</v>
      </c>
      <c r="AF122" s="258">
        <f t="shared" si="209"/>
        <v>1.285714286</v>
      </c>
      <c r="AG122" s="257"/>
      <c r="AH122" s="257"/>
      <c r="AI122" s="273" t="s">
        <v>1706</v>
      </c>
      <c r="AJ122" s="255"/>
    </row>
    <row r="123" ht="15.75" customHeight="1">
      <c r="A123" s="265" t="s">
        <v>906</v>
      </c>
      <c r="B123" s="266">
        <f t="shared" ref="B123:B129" si="223">J123/1000000</f>
        <v>467.778661</v>
      </c>
      <c r="C123" s="249">
        <f t="shared" si="220"/>
        <v>2.461992953</v>
      </c>
      <c r="D123" s="250">
        <f t="shared" si="1"/>
        <v>2.461992953</v>
      </c>
      <c r="E123" s="251">
        <v>190.0</v>
      </c>
      <c r="F123" s="251">
        <f t="shared" ref="F123:F129" si="224">AC123/1000000</f>
        <v>228.778661</v>
      </c>
      <c r="G123" s="48">
        <f t="shared" si="2"/>
        <v>0.4890745989</v>
      </c>
      <c r="H123" s="111">
        <f t="shared" si="3"/>
        <v>239</v>
      </c>
      <c r="I123" s="252">
        <f t="shared" si="208"/>
        <v>0.5109254011</v>
      </c>
      <c r="J123" s="266">
        <f>SUM(AC123+AD123*1000000)</f>
        <v>467778661</v>
      </c>
      <c r="K123" s="255">
        <v>2013.0</v>
      </c>
      <c r="L123" s="254" t="s">
        <v>20</v>
      </c>
      <c r="M123" s="267"/>
      <c r="N123" s="267"/>
      <c r="O123" s="267"/>
      <c r="P123" s="267">
        <v>87.0</v>
      </c>
      <c r="Q123" s="255">
        <v>72.0</v>
      </c>
      <c r="R123" s="277">
        <f t="shared" si="221"/>
        <v>79.5</v>
      </c>
      <c r="S123" s="255">
        <v>90.0</v>
      </c>
      <c r="T123" s="255">
        <v>78.0</v>
      </c>
      <c r="U123" s="255">
        <f t="shared" si="6"/>
        <v>12</v>
      </c>
      <c r="V123" s="255">
        <f t="shared" si="222"/>
        <v>84</v>
      </c>
      <c r="W123" s="277">
        <f t="shared" si="8"/>
        <v>-4.5</v>
      </c>
      <c r="X123" s="264" t="s">
        <v>1537</v>
      </c>
      <c r="Y123" s="264" t="s">
        <v>3234</v>
      </c>
      <c r="Z123" s="264" t="s">
        <v>1550</v>
      </c>
      <c r="AA123" s="251">
        <f t="shared" ref="AA123:AA129" si="225">AB123/1000000</f>
        <v>70.165559</v>
      </c>
      <c r="AB123" s="266">
        <v>7.0165559E7</v>
      </c>
      <c r="AC123" s="266">
        <v>2.28778661E8</v>
      </c>
      <c r="AD123" s="251">
        <v>239.0</v>
      </c>
      <c r="AE123" s="266">
        <f>AD123*1000000</f>
        <v>239000000</v>
      </c>
      <c r="AF123" s="258">
        <f t="shared" si="209"/>
        <v>0.3692924158</v>
      </c>
      <c r="AG123" s="257"/>
      <c r="AH123" s="257"/>
      <c r="AI123" s="273" t="s">
        <v>3235</v>
      </c>
      <c r="AJ123" s="255"/>
    </row>
    <row r="124" ht="15.75" customHeight="1">
      <c r="A124" s="282" t="s">
        <v>1890</v>
      </c>
      <c r="B124" s="49">
        <f t="shared" si="223"/>
        <v>468.760692</v>
      </c>
      <c r="C124" s="284">
        <f>SUM(J124/(E124*1000000))</f>
        <v>7.8126782</v>
      </c>
      <c r="D124" s="250">
        <f t="shared" si="1"/>
        <v>7.8126782</v>
      </c>
      <c r="E124" s="111">
        <v>60.0</v>
      </c>
      <c r="F124" s="111">
        <f t="shared" si="224"/>
        <v>257.760692</v>
      </c>
      <c r="G124" s="48">
        <f t="shared" si="2"/>
        <v>0.5498769338</v>
      </c>
      <c r="H124" s="111">
        <f t="shared" si="3"/>
        <v>211</v>
      </c>
      <c r="I124" s="252">
        <f t="shared" si="208"/>
        <v>0.4501230662</v>
      </c>
      <c r="J124" s="261">
        <v>4.68760692E8</v>
      </c>
      <c r="K124" s="268">
        <v>2014.0</v>
      </c>
      <c r="L124" s="254" t="s">
        <v>20</v>
      </c>
      <c r="M124" s="283"/>
      <c r="N124" s="283"/>
      <c r="O124" s="283"/>
      <c r="P124" s="283">
        <v>96.0</v>
      </c>
      <c r="Q124" s="268">
        <v>83.0</v>
      </c>
      <c r="R124" s="285">
        <f t="shared" si="221"/>
        <v>89.5</v>
      </c>
      <c r="S124" s="268">
        <v>87.0</v>
      </c>
      <c r="T124" s="268">
        <v>82.0</v>
      </c>
      <c r="U124" s="268">
        <f t="shared" si="6"/>
        <v>5</v>
      </c>
      <c r="V124" s="268">
        <f t="shared" si="222"/>
        <v>84.5</v>
      </c>
      <c r="W124" s="285">
        <f t="shared" si="8"/>
        <v>5</v>
      </c>
      <c r="X124" s="269" t="s">
        <v>1602</v>
      </c>
      <c r="Y124" s="269" t="s">
        <v>1891</v>
      </c>
      <c r="Z124" s="269" t="s">
        <v>1623</v>
      </c>
      <c r="AA124" s="111">
        <f t="shared" si="225"/>
        <v>69.050279</v>
      </c>
      <c r="AB124" s="261">
        <v>6.9050279E7</v>
      </c>
      <c r="AC124" s="261">
        <v>2.57760692E8</v>
      </c>
      <c r="AD124" s="251">
        <f t="shared" ref="AD124:AD129" si="226">AE124/1000000</f>
        <v>211</v>
      </c>
      <c r="AE124" s="49">
        <v>2.11E8</v>
      </c>
      <c r="AF124" s="258">
        <f t="shared" si="209"/>
        <v>1.150837983</v>
      </c>
      <c r="AG124" s="269"/>
      <c r="AH124" s="257"/>
      <c r="AI124" s="273" t="s">
        <v>1892</v>
      </c>
      <c r="AJ124" s="255"/>
    </row>
    <row r="125" ht="15.75" customHeight="1">
      <c r="A125" s="300" t="s">
        <v>801</v>
      </c>
      <c r="B125" s="266">
        <f t="shared" si="223"/>
        <v>470.490832</v>
      </c>
      <c r="C125" s="249">
        <f>SUM(B125/E125)</f>
        <v>4.277189382</v>
      </c>
      <c r="D125" s="250">
        <f t="shared" si="1"/>
        <v>4.277189382</v>
      </c>
      <c r="E125" s="251">
        <v>110.0</v>
      </c>
      <c r="F125" s="251">
        <f t="shared" si="224"/>
        <v>155.190832</v>
      </c>
      <c r="G125" s="48">
        <f t="shared" si="2"/>
        <v>0.3298487908</v>
      </c>
      <c r="H125" s="111">
        <f t="shared" si="3"/>
        <v>315.3</v>
      </c>
      <c r="I125" s="252">
        <f t="shared" si="208"/>
        <v>0.6701512092</v>
      </c>
      <c r="J125" s="266">
        <f>SUM(AC125+(AD125*1000000))</f>
        <v>470490832</v>
      </c>
      <c r="K125" s="255">
        <v>2015.0</v>
      </c>
      <c r="L125" s="254" t="s">
        <v>20</v>
      </c>
      <c r="M125" s="267"/>
      <c r="N125" s="267"/>
      <c r="O125" s="267"/>
      <c r="P125" s="267">
        <v>50.0</v>
      </c>
      <c r="Q125" s="255">
        <v>43.0</v>
      </c>
      <c r="R125" s="277">
        <f t="shared" ref="R125:R126" si="227">(P125+Q125)/2</f>
        <v>46.5</v>
      </c>
      <c r="S125" s="255">
        <v>56.0</v>
      </c>
      <c r="T125" s="255">
        <v>55.0</v>
      </c>
      <c r="U125" s="49">
        <f t="shared" si="6"/>
        <v>1</v>
      </c>
      <c r="V125" s="255">
        <f t="shared" ref="V125:V126" si="228">(S125+T125)/2</f>
        <v>55.5</v>
      </c>
      <c r="W125" s="291">
        <f t="shared" si="8"/>
        <v>-9</v>
      </c>
      <c r="X125" s="264" t="s">
        <v>1602</v>
      </c>
      <c r="Y125" s="264" t="s">
        <v>1602</v>
      </c>
      <c r="Z125" s="264" t="s">
        <v>1540</v>
      </c>
      <c r="AA125" s="251">
        <f t="shared" si="225"/>
        <v>54.588173</v>
      </c>
      <c r="AB125" s="266">
        <v>5.4588173E7</v>
      </c>
      <c r="AC125" s="49">
        <v>1.55190832E8</v>
      </c>
      <c r="AD125" s="251">
        <f t="shared" si="226"/>
        <v>315.3</v>
      </c>
      <c r="AE125" s="49">
        <v>3.153E8</v>
      </c>
      <c r="AF125" s="258">
        <f t="shared" si="209"/>
        <v>0.4962561182</v>
      </c>
      <c r="AG125" s="257"/>
      <c r="AH125" s="257"/>
      <c r="AI125" s="273" t="s">
        <v>2366</v>
      </c>
      <c r="AJ125" s="255"/>
    </row>
    <row r="126" ht="15.75" customHeight="1">
      <c r="A126" s="316" t="s">
        <v>2091</v>
      </c>
      <c r="B126" s="277">
        <f t="shared" si="223"/>
        <v>470.491984</v>
      </c>
      <c r="C126" s="69">
        <f>SUM(J126/(E126*1000000))</f>
        <v>5.955594734</v>
      </c>
      <c r="D126" s="250">
        <f t="shared" si="1"/>
        <v>5.955594734</v>
      </c>
      <c r="E126" s="111">
        <v>79.0</v>
      </c>
      <c r="F126" s="111">
        <f t="shared" si="224"/>
        <v>211.591984</v>
      </c>
      <c r="G126" s="48">
        <f t="shared" si="2"/>
        <v>0.44972495</v>
      </c>
      <c r="H126" s="111">
        <f t="shared" si="3"/>
        <v>258.9</v>
      </c>
      <c r="I126" s="312">
        <f t="shared" si="208"/>
        <v>0.55027505</v>
      </c>
      <c r="J126" s="49">
        <f>AC126+AE126</f>
        <v>470491984</v>
      </c>
      <c r="K126" s="47">
        <v>2019.0</v>
      </c>
      <c r="L126" s="254" t="s">
        <v>20</v>
      </c>
      <c r="M126" s="47"/>
      <c r="N126" s="47"/>
      <c r="O126" s="47"/>
      <c r="P126" s="47">
        <v>62.0</v>
      </c>
      <c r="Q126" s="47">
        <v>58.0</v>
      </c>
      <c r="R126" s="47">
        <f t="shared" si="227"/>
        <v>60</v>
      </c>
      <c r="S126" s="47">
        <v>78.0</v>
      </c>
      <c r="T126" s="47">
        <v>65.0</v>
      </c>
      <c r="U126" s="47">
        <f t="shared" si="6"/>
        <v>13</v>
      </c>
      <c r="V126" s="47">
        <f t="shared" si="228"/>
        <v>71.5</v>
      </c>
      <c r="W126" s="47">
        <f t="shared" si="8"/>
        <v>-11.5</v>
      </c>
      <c r="X126" s="294" t="s">
        <v>1425</v>
      </c>
      <c r="Y126" s="317" t="s">
        <v>1425</v>
      </c>
      <c r="Z126" s="313" t="s">
        <v>1550</v>
      </c>
      <c r="AA126" s="111">
        <f t="shared" si="225"/>
        <v>91.062152</v>
      </c>
      <c r="AB126" s="318">
        <v>9.1062152E7</v>
      </c>
      <c r="AC126" s="49">
        <v>2.11591984E8</v>
      </c>
      <c r="AD126" s="111">
        <f t="shared" si="226"/>
        <v>258.9</v>
      </c>
      <c r="AE126" s="318">
        <v>2.589E8</v>
      </c>
      <c r="AF126" s="312">
        <f t="shared" si="209"/>
        <v>1.152685468</v>
      </c>
      <c r="AG126" s="314"/>
      <c r="AH126" s="314"/>
      <c r="AI126" s="315" t="s">
        <v>2092</v>
      </c>
      <c r="AJ126" s="257"/>
    </row>
    <row r="127" ht="15.75" customHeight="1">
      <c r="A127" s="260" t="s">
        <v>1329</v>
      </c>
      <c r="B127" s="248">
        <f t="shared" si="223"/>
        <v>471.222889</v>
      </c>
      <c r="C127" s="249">
        <f>SUM((J127/1000000)/E127)</f>
        <v>2.855896297</v>
      </c>
      <c r="D127" s="250">
        <f t="shared" si="1"/>
        <v>2.855896297</v>
      </c>
      <c r="E127" s="251">
        <v>165.0</v>
      </c>
      <c r="F127" s="251">
        <f t="shared" si="224"/>
        <v>189.422889</v>
      </c>
      <c r="G127" s="48">
        <f t="shared" si="2"/>
        <v>0.4019815111</v>
      </c>
      <c r="H127" s="111">
        <f t="shared" si="3"/>
        <v>281.8</v>
      </c>
      <c r="I127" s="252">
        <f t="shared" si="208"/>
        <v>0.5980184889</v>
      </c>
      <c r="J127" s="248">
        <v>4.71222889E8</v>
      </c>
      <c r="K127" s="268">
        <v>2012.0</v>
      </c>
      <c r="L127" s="254" t="s">
        <v>20</v>
      </c>
      <c r="M127" s="254"/>
      <c r="N127" s="254"/>
      <c r="O127" s="254"/>
      <c r="P127" s="254">
        <v>86.0</v>
      </c>
      <c r="Q127" s="253">
        <v>72.0</v>
      </c>
      <c r="R127" s="263">
        <f>AVERAGE(P127:Q127)</f>
        <v>79</v>
      </c>
      <c r="S127" s="253">
        <v>87.0</v>
      </c>
      <c r="T127" s="253">
        <v>85.0</v>
      </c>
      <c r="U127" s="253">
        <f t="shared" si="6"/>
        <v>2</v>
      </c>
      <c r="V127" s="253">
        <f>AVERAGE(S127:T127)</f>
        <v>86</v>
      </c>
      <c r="W127" s="263">
        <f t="shared" si="8"/>
        <v>-7</v>
      </c>
      <c r="X127" s="257" t="s">
        <v>1594</v>
      </c>
      <c r="Y127" s="257" t="s">
        <v>1799</v>
      </c>
      <c r="Z127" s="269" t="s">
        <v>1540</v>
      </c>
      <c r="AA127" s="250">
        <f t="shared" si="225"/>
        <v>49.038712</v>
      </c>
      <c r="AB127" s="248">
        <v>4.9038712E7</v>
      </c>
      <c r="AC127" s="248">
        <v>1.89422889E8</v>
      </c>
      <c r="AD127" s="251">
        <f t="shared" si="226"/>
        <v>281.8</v>
      </c>
      <c r="AE127" s="266">
        <v>2.818E8</v>
      </c>
      <c r="AF127" s="258">
        <f t="shared" si="209"/>
        <v>0.2972043152</v>
      </c>
      <c r="AG127" s="257"/>
      <c r="AH127" s="257"/>
      <c r="AI127" s="273" t="s">
        <v>2986</v>
      </c>
      <c r="AJ127" s="255"/>
    </row>
    <row r="128" ht="15.75" customHeight="1">
      <c r="A128" s="316" t="s">
        <v>560</v>
      </c>
      <c r="B128" s="277">
        <f t="shared" si="223"/>
        <v>480.795107</v>
      </c>
      <c r="C128" s="69">
        <f t="shared" ref="C128:C129" si="229">SUM(J128/(E128*1000000))</f>
        <v>2.59889247</v>
      </c>
      <c r="D128" s="250">
        <f t="shared" si="1"/>
        <v>2.59889247</v>
      </c>
      <c r="E128" s="111">
        <v>185.0</v>
      </c>
      <c r="F128" s="111">
        <f t="shared" si="224"/>
        <v>111.779536</v>
      </c>
      <c r="G128" s="48">
        <f t="shared" si="2"/>
        <v>0.2324889217</v>
      </c>
      <c r="H128" s="111">
        <f t="shared" si="3"/>
        <v>369.015571</v>
      </c>
      <c r="I128" s="312">
        <f t="shared" si="208"/>
        <v>0.7675110783</v>
      </c>
      <c r="J128" s="49">
        <f>AC128+AE128</f>
        <v>480795107</v>
      </c>
      <c r="K128" s="47">
        <v>2019.0</v>
      </c>
      <c r="L128" s="254" t="s">
        <v>20</v>
      </c>
      <c r="M128" s="47"/>
      <c r="N128" s="47"/>
      <c r="O128" s="47"/>
      <c r="P128" s="47">
        <v>40.0</v>
      </c>
      <c r="Q128" s="47">
        <v>43.0</v>
      </c>
      <c r="R128" s="47">
        <f>(P128+Q128)/2</f>
        <v>41.5</v>
      </c>
      <c r="S128" s="47">
        <v>95.0</v>
      </c>
      <c r="T128" s="47">
        <v>54.0</v>
      </c>
      <c r="U128" s="47">
        <f t="shared" si="6"/>
        <v>41</v>
      </c>
      <c r="V128" s="47">
        <f>(S128+T128)/2</f>
        <v>74.5</v>
      </c>
      <c r="W128" s="47">
        <f t="shared" si="8"/>
        <v>-33</v>
      </c>
      <c r="X128" s="294" t="s">
        <v>1601</v>
      </c>
      <c r="Y128" s="317" t="s">
        <v>1601</v>
      </c>
      <c r="Z128" s="313" t="s">
        <v>1550</v>
      </c>
      <c r="AA128" s="111">
        <f t="shared" si="225"/>
        <v>36.948713</v>
      </c>
      <c r="AB128" s="318">
        <v>3.6948713E7</v>
      </c>
      <c r="AC128" s="49">
        <v>1.11779536E8</v>
      </c>
      <c r="AD128" s="111">
        <f t="shared" si="226"/>
        <v>369.015571</v>
      </c>
      <c r="AE128" s="318">
        <v>3.69015571E8</v>
      </c>
      <c r="AF128" s="312">
        <f t="shared" si="209"/>
        <v>0.199722773</v>
      </c>
      <c r="AG128" s="314"/>
      <c r="AH128" s="314"/>
      <c r="AI128" s="315" t="s">
        <v>3155</v>
      </c>
      <c r="AJ128" s="257"/>
    </row>
    <row r="129" ht="15.75" customHeight="1">
      <c r="A129" s="281" t="s">
        <v>933</v>
      </c>
      <c r="B129" s="49">
        <f t="shared" si="223"/>
        <v>485.004754</v>
      </c>
      <c r="C129" s="284">
        <f t="shared" si="229"/>
        <v>3.880038032</v>
      </c>
      <c r="D129" s="250">
        <f t="shared" si="1"/>
        <v>3.880038032</v>
      </c>
      <c r="E129" s="111">
        <v>125.0</v>
      </c>
      <c r="F129" s="111">
        <f t="shared" si="224"/>
        <v>191.204754</v>
      </c>
      <c r="G129" s="48">
        <f t="shared" si="2"/>
        <v>0.3942327419</v>
      </c>
      <c r="H129" s="111">
        <f t="shared" si="3"/>
        <v>293.8</v>
      </c>
      <c r="I129" s="252">
        <f t="shared" si="208"/>
        <v>0.6057672581</v>
      </c>
      <c r="J129" s="261">
        <v>4.85004754E8</v>
      </c>
      <c r="K129" s="268">
        <v>2014.0</v>
      </c>
      <c r="L129" s="254" t="s">
        <v>20</v>
      </c>
      <c r="M129" s="283"/>
      <c r="N129" s="283"/>
      <c r="O129" s="283"/>
      <c r="P129" s="283">
        <v>21.0</v>
      </c>
      <c r="Q129" s="268">
        <v>31.0</v>
      </c>
      <c r="R129" s="285">
        <f t="shared" ref="R129:R130" si="230">AVERAGE(P129:Q129)</f>
        <v>26</v>
      </c>
      <c r="S129" s="268">
        <v>53.0</v>
      </c>
      <c r="T129" s="268">
        <v>50.0</v>
      </c>
      <c r="U129" s="268">
        <f t="shared" si="6"/>
        <v>3</v>
      </c>
      <c r="V129" s="268">
        <f t="shared" ref="V129:V130" si="231">AVERAGE(S129:T129)</f>
        <v>51.5</v>
      </c>
      <c r="W129" s="285">
        <f t="shared" si="8"/>
        <v>-25.5</v>
      </c>
      <c r="X129" s="269" t="s">
        <v>1602</v>
      </c>
      <c r="Y129" s="269" t="s">
        <v>2520</v>
      </c>
      <c r="Z129" s="269" t="s">
        <v>1623</v>
      </c>
      <c r="AA129" s="111">
        <f t="shared" si="225"/>
        <v>65.575105</v>
      </c>
      <c r="AB129" s="261">
        <v>6.5575105E7</v>
      </c>
      <c r="AC129" s="261">
        <v>1.91204754E8</v>
      </c>
      <c r="AD129" s="251">
        <f t="shared" si="226"/>
        <v>293.8</v>
      </c>
      <c r="AE129" s="49">
        <v>2.938E8</v>
      </c>
      <c r="AF129" s="258">
        <f t="shared" si="209"/>
        <v>0.52460084</v>
      </c>
      <c r="AG129" s="269"/>
      <c r="AH129" s="257"/>
      <c r="AI129" s="273" t="s">
        <v>2521</v>
      </c>
      <c r="AJ129" s="255"/>
    </row>
    <row r="130" ht="15.75" customHeight="1">
      <c r="A130" s="260" t="s">
        <v>2790</v>
      </c>
      <c r="B130" s="248">
        <v>485.9</v>
      </c>
      <c r="C130" s="249">
        <f>SUM(B130/E130)</f>
        <v>3.239333333</v>
      </c>
      <c r="D130" s="250">
        <f t="shared" si="1"/>
        <v>3.239333333</v>
      </c>
      <c r="E130" s="251">
        <v>150.0</v>
      </c>
      <c r="F130" s="251">
        <v>133.4</v>
      </c>
      <c r="G130" s="48">
        <f t="shared" si="2"/>
        <v>0.2745420868</v>
      </c>
      <c r="H130" s="111">
        <f t="shared" si="3"/>
        <v>352.6</v>
      </c>
      <c r="I130" s="252">
        <f t="shared" si="208"/>
        <v>0.7256637168</v>
      </c>
      <c r="J130" s="248">
        <f>B130*1000000</f>
        <v>485900000</v>
      </c>
      <c r="K130" s="253">
        <v>2009.0</v>
      </c>
      <c r="L130" s="254" t="s">
        <v>18</v>
      </c>
      <c r="M130" s="254"/>
      <c r="N130" s="254"/>
      <c r="O130" s="254"/>
      <c r="P130" s="254">
        <v>36.0</v>
      </c>
      <c r="Q130" s="253">
        <v>48.0</v>
      </c>
      <c r="R130" s="263">
        <f t="shared" si="230"/>
        <v>42</v>
      </c>
      <c r="S130" s="253">
        <v>65.0</v>
      </c>
      <c r="T130" s="253">
        <v>62.0</v>
      </c>
      <c r="U130" s="248">
        <f t="shared" si="6"/>
        <v>3</v>
      </c>
      <c r="V130" s="253">
        <f t="shared" si="231"/>
        <v>63.5</v>
      </c>
      <c r="W130" s="263">
        <f t="shared" si="8"/>
        <v>-21.5</v>
      </c>
      <c r="X130" s="257" t="s">
        <v>1527</v>
      </c>
      <c r="Y130" s="257" t="s">
        <v>1646</v>
      </c>
      <c r="Z130" s="257" t="s">
        <v>1550</v>
      </c>
      <c r="AA130" s="250">
        <v>46.2</v>
      </c>
      <c r="AB130" s="248">
        <f>AA130*1000000</f>
        <v>46200000</v>
      </c>
      <c r="AC130" s="248">
        <f>F130*1000000</f>
        <v>133400000</v>
      </c>
      <c r="AD130" s="251">
        <v>352.6</v>
      </c>
      <c r="AE130" s="49">
        <f>SUM(AD130*1000000)</f>
        <v>352600000</v>
      </c>
      <c r="AF130" s="258">
        <f t="shared" si="209"/>
        <v>0.308</v>
      </c>
      <c r="AG130" s="257"/>
      <c r="AH130" s="257"/>
      <c r="AI130" s="273" t="s">
        <v>2791</v>
      </c>
      <c r="AJ130" s="255"/>
    </row>
    <row r="131" ht="15.75" customHeight="1">
      <c r="A131" s="319" t="s">
        <v>464</v>
      </c>
      <c r="B131" s="277">
        <f t="shared" ref="B131:B132" si="232">J131/1000000</f>
        <v>489.371852</v>
      </c>
      <c r="C131" s="69">
        <f t="shared" ref="C131:C132" si="233">SUM(J131/(E131*1000000))</f>
        <v>3.914974816</v>
      </c>
      <c r="D131" s="250">
        <f t="shared" si="1"/>
        <v>3.914974816</v>
      </c>
      <c r="E131" s="111">
        <v>125.0</v>
      </c>
      <c r="F131" s="111">
        <f t="shared" ref="F131:F132" si="234">AC131/1000000</f>
        <v>192.076805</v>
      </c>
      <c r="G131" s="48">
        <f t="shared" si="2"/>
        <v>0.3924966346</v>
      </c>
      <c r="H131" s="111">
        <f t="shared" si="3"/>
        <v>297.295047</v>
      </c>
      <c r="I131" s="312">
        <f t="shared" si="208"/>
        <v>0.6075033654</v>
      </c>
      <c r="J131" s="49">
        <f>AC131+AE131</f>
        <v>489371852</v>
      </c>
      <c r="K131" s="47">
        <v>2019.0</v>
      </c>
      <c r="L131" s="254" t="s">
        <v>20</v>
      </c>
      <c r="M131" s="47"/>
      <c r="N131" s="47"/>
      <c r="O131" s="47"/>
      <c r="P131" s="47">
        <v>71.0</v>
      </c>
      <c r="Q131" s="47">
        <v>58.0</v>
      </c>
      <c r="R131" s="47">
        <f t="shared" ref="R131:R132" si="235">(P131+Q131)/2</f>
        <v>64.5</v>
      </c>
      <c r="S131" s="47">
        <v>87.0</v>
      </c>
      <c r="T131" s="47">
        <v>64.0</v>
      </c>
      <c r="U131" s="47">
        <f t="shared" si="6"/>
        <v>23</v>
      </c>
      <c r="V131" s="47">
        <f t="shared" ref="V131:V132" si="236">(S131+T131)/2</f>
        <v>75.5</v>
      </c>
      <c r="W131" s="47">
        <f t="shared" si="8"/>
        <v>-11</v>
      </c>
      <c r="X131" s="270" t="s">
        <v>1537</v>
      </c>
      <c r="Y131" s="313" t="s">
        <v>2510</v>
      </c>
      <c r="Z131" s="313" t="s">
        <v>1550</v>
      </c>
      <c r="AA131" s="111">
        <f t="shared" ref="AA131:AA132" si="237">AB131/1000000</f>
        <v>59.251543</v>
      </c>
      <c r="AB131" s="318">
        <v>5.9251543E7</v>
      </c>
      <c r="AC131" s="318">
        <v>1.92076805E8</v>
      </c>
      <c r="AD131" s="111">
        <f t="shared" ref="AD131:AD132" si="238">AE131/1000000</f>
        <v>297.295047</v>
      </c>
      <c r="AE131" s="318">
        <v>2.97295047E8</v>
      </c>
      <c r="AF131" s="312">
        <f t="shared" si="209"/>
        <v>0.474012344</v>
      </c>
      <c r="AG131" s="314"/>
      <c r="AH131" s="314"/>
      <c r="AI131" s="315" t="s">
        <v>2511</v>
      </c>
      <c r="AJ131" s="257"/>
    </row>
    <row r="132" ht="15.75" customHeight="1">
      <c r="A132" s="297" t="s">
        <v>1308</v>
      </c>
      <c r="B132" s="49">
        <f t="shared" si="232"/>
        <v>490.664238</v>
      </c>
      <c r="C132" s="284">
        <f t="shared" si="233"/>
        <v>3.27109492</v>
      </c>
      <c r="D132" s="250">
        <f t="shared" si="1"/>
        <v>3.27109492</v>
      </c>
      <c r="E132" s="111">
        <v>150.0</v>
      </c>
      <c r="F132" s="280">
        <f t="shared" si="234"/>
        <v>146.880162</v>
      </c>
      <c r="G132" s="48">
        <f t="shared" si="2"/>
        <v>0.2993496379</v>
      </c>
      <c r="H132" s="111">
        <f t="shared" si="3"/>
        <v>343.784076</v>
      </c>
      <c r="I132" s="303">
        <f t="shared" si="208"/>
        <v>0.7006503621</v>
      </c>
      <c r="J132" s="49">
        <v>4.90664238E8</v>
      </c>
      <c r="K132" s="33">
        <v>2017.0</v>
      </c>
      <c r="L132" s="254" t="s">
        <v>20</v>
      </c>
      <c r="M132" s="47"/>
      <c r="N132" s="47"/>
      <c r="O132" s="47"/>
      <c r="P132" s="47">
        <v>93.0</v>
      </c>
      <c r="Q132" s="33">
        <v>82.0</v>
      </c>
      <c r="R132" s="49">
        <f t="shared" si="235"/>
        <v>87.5</v>
      </c>
      <c r="S132" s="33">
        <v>84.0</v>
      </c>
      <c r="T132" s="33">
        <v>81.0</v>
      </c>
      <c r="U132" s="268">
        <f t="shared" si="6"/>
        <v>3</v>
      </c>
      <c r="V132" s="268">
        <f t="shared" si="236"/>
        <v>82.5</v>
      </c>
      <c r="W132" s="261">
        <f t="shared" si="8"/>
        <v>5</v>
      </c>
      <c r="X132" s="257" t="s">
        <v>1629</v>
      </c>
      <c r="Y132" s="269" t="s">
        <v>1684</v>
      </c>
      <c r="Z132" s="304" t="s">
        <v>1550</v>
      </c>
      <c r="AA132" s="280">
        <f t="shared" si="237"/>
        <v>56.262929</v>
      </c>
      <c r="AB132" s="49">
        <v>5.6262929E7</v>
      </c>
      <c r="AC132" s="49">
        <v>1.46880162E8</v>
      </c>
      <c r="AD132" s="280">
        <f t="shared" si="238"/>
        <v>343.784076</v>
      </c>
      <c r="AE132" s="261">
        <f>J132-AC132</f>
        <v>343784076</v>
      </c>
      <c r="AF132" s="303">
        <f t="shared" si="209"/>
        <v>0.3750861933</v>
      </c>
      <c r="AG132" s="269"/>
      <c r="AH132" s="269"/>
      <c r="AI132" s="305" t="s">
        <v>2777</v>
      </c>
      <c r="AJ132" s="269"/>
    </row>
    <row r="133" ht="15.75" customHeight="1">
      <c r="A133" s="260" t="s">
        <v>194</v>
      </c>
      <c r="B133" s="248">
        <f>SUM(F133+AD133)</f>
        <v>493.21</v>
      </c>
      <c r="C133" s="249">
        <f t="shared" ref="C133:C136" si="239">SUM(B133/E133)</f>
        <v>3.94568</v>
      </c>
      <c r="D133" s="250">
        <f t="shared" si="1"/>
        <v>3.94568</v>
      </c>
      <c r="E133" s="251">
        <v>125.0</v>
      </c>
      <c r="F133" s="251">
        <v>163.21</v>
      </c>
      <c r="G133" s="48">
        <f t="shared" si="2"/>
        <v>0.3309138095</v>
      </c>
      <c r="H133" s="111">
        <f t="shared" si="3"/>
        <v>330</v>
      </c>
      <c r="I133" s="252">
        <f t="shared" si="208"/>
        <v>0.6690861905</v>
      </c>
      <c r="J133" s="248">
        <f>B133*1000000</f>
        <v>493210000</v>
      </c>
      <c r="K133" s="253">
        <v>2010.0</v>
      </c>
      <c r="L133" s="254" t="s">
        <v>20</v>
      </c>
      <c r="M133" s="254"/>
      <c r="N133" s="254"/>
      <c r="O133" s="254"/>
      <c r="P133" s="254">
        <v>28.0</v>
      </c>
      <c r="Q133" s="253">
        <v>39.0</v>
      </c>
      <c r="R133" s="263">
        <f t="shared" ref="R133:R135" si="240">AVERAGE(P133:Q133)</f>
        <v>33.5</v>
      </c>
      <c r="S133" s="253">
        <v>48.0</v>
      </c>
      <c r="T133" s="253">
        <v>48.0</v>
      </c>
      <c r="U133" s="248">
        <f t="shared" si="6"/>
        <v>0</v>
      </c>
      <c r="V133" s="253">
        <f t="shared" ref="V133:V135" si="241">AVERAGE(S133:T133)</f>
        <v>48</v>
      </c>
      <c r="W133" s="263">
        <f t="shared" si="8"/>
        <v>-14.5</v>
      </c>
      <c r="X133" s="257" t="s">
        <v>1602</v>
      </c>
      <c r="Y133" s="257" t="s">
        <v>1716</v>
      </c>
      <c r="Z133" s="257" t="s">
        <v>1567</v>
      </c>
      <c r="AA133" s="250">
        <v>61.2</v>
      </c>
      <c r="AB133" s="248">
        <f>AA133*1000000</f>
        <v>61200000</v>
      </c>
      <c r="AC133" s="248">
        <f>F133*1000000</f>
        <v>163210000</v>
      </c>
      <c r="AD133" s="251">
        <v>330.0</v>
      </c>
      <c r="AE133" s="49">
        <f>SUM(AD133*1000000)</f>
        <v>330000000</v>
      </c>
      <c r="AF133" s="258">
        <f t="shared" si="209"/>
        <v>0.4896</v>
      </c>
      <c r="AG133" s="257"/>
      <c r="AH133" s="257"/>
      <c r="AI133" s="273" t="s">
        <v>2492</v>
      </c>
      <c r="AJ133" s="255"/>
    </row>
    <row r="134" ht="15.75" customHeight="1">
      <c r="A134" s="265" t="s">
        <v>3346</v>
      </c>
      <c r="B134" s="266">
        <f>J134/1000000</f>
        <v>493.311825</v>
      </c>
      <c r="C134" s="249">
        <f t="shared" si="239"/>
        <v>2.294473605</v>
      </c>
      <c r="D134" s="250">
        <f t="shared" si="1"/>
        <v>2.294473605</v>
      </c>
      <c r="E134" s="251">
        <v>215.0</v>
      </c>
      <c r="F134" s="251">
        <f>AC134/1000000</f>
        <v>234.911825</v>
      </c>
      <c r="G134" s="48">
        <f t="shared" si="2"/>
        <v>0.4761933793</v>
      </c>
      <c r="H134" s="111">
        <f t="shared" si="3"/>
        <v>258.4</v>
      </c>
      <c r="I134" s="252">
        <f t="shared" si="208"/>
        <v>0.5238066207</v>
      </c>
      <c r="J134" s="266">
        <v>4.93311825E8</v>
      </c>
      <c r="K134" s="255">
        <v>2013.0</v>
      </c>
      <c r="L134" s="254" t="s">
        <v>20</v>
      </c>
      <c r="M134" s="267"/>
      <c r="N134" s="267"/>
      <c r="O134" s="267"/>
      <c r="P134" s="267">
        <v>59.0</v>
      </c>
      <c r="Q134" s="255">
        <v>44.0</v>
      </c>
      <c r="R134" s="277">
        <f t="shared" si="240"/>
        <v>51.5</v>
      </c>
      <c r="S134" s="255">
        <v>56.0</v>
      </c>
      <c r="T134" s="255">
        <v>61.0</v>
      </c>
      <c r="U134" s="255">
        <f t="shared" si="6"/>
        <v>-5</v>
      </c>
      <c r="V134" s="255">
        <f t="shared" si="241"/>
        <v>58.5</v>
      </c>
      <c r="W134" s="277">
        <f t="shared" si="8"/>
        <v>-7</v>
      </c>
      <c r="X134" s="264" t="s">
        <v>1537</v>
      </c>
      <c r="Y134" s="264" t="s">
        <v>3347</v>
      </c>
      <c r="Z134" s="264" t="s">
        <v>1534</v>
      </c>
      <c r="AA134" s="251">
        <f>AB134/1000000</f>
        <v>79.110453</v>
      </c>
      <c r="AB134" s="266">
        <v>7.9110453E7</v>
      </c>
      <c r="AC134" s="266">
        <v>2.34911825E8</v>
      </c>
      <c r="AD134" s="251">
        <f>AE134/1000000</f>
        <v>258.4</v>
      </c>
      <c r="AE134" s="266">
        <v>2.584E8</v>
      </c>
      <c r="AF134" s="258">
        <f t="shared" si="209"/>
        <v>0.3679555953</v>
      </c>
      <c r="AG134" s="257"/>
      <c r="AH134" s="257"/>
      <c r="AI134" s="273" t="s">
        <v>3348</v>
      </c>
      <c r="AJ134" s="255"/>
    </row>
    <row r="135" ht="15.75" customHeight="1">
      <c r="A135" s="260" t="s">
        <v>377</v>
      </c>
      <c r="B135" s="248">
        <f>SUM(F135+AD135)</f>
        <v>494.88</v>
      </c>
      <c r="C135" s="249">
        <f t="shared" si="239"/>
        <v>2.999272727</v>
      </c>
      <c r="D135" s="250">
        <f t="shared" si="1"/>
        <v>2.999272727</v>
      </c>
      <c r="E135" s="251">
        <v>165.0</v>
      </c>
      <c r="F135" s="251">
        <v>217.58</v>
      </c>
      <c r="G135" s="48">
        <f t="shared" si="2"/>
        <v>0.4396621403</v>
      </c>
      <c r="H135" s="111">
        <f t="shared" si="3"/>
        <v>277.3</v>
      </c>
      <c r="I135" s="252">
        <f t="shared" si="208"/>
        <v>0.5603378597</v>
      </c>
      <c r="J135" s="248">
        <f>B135*1000000</f>
        <v>494880000</v>
      </c>
      <c r="K135" s="253">
        <v>2010.0</v>
      </c>
      <c r="L135" s="254" t="s">
        <v>20</v>
      </c>
      <c r="M135" s="254"/>
      <c r="N135" s="254"/>
      <c r="O135" s="254"/>
      <c r="P135" s="254">
        <v>98.0</v>
      </c>
      <c r="Q135" s="253">
        <v>74.0</v>
      </c>
      <c r="R135" s="263">
        <f t="shared" si="240"/>
        <v>86</v>
      </c>
      <c r="S135" s="253">
        <v>90.0</v>
      </c>
      <c r="T135" s="253">
        <v>88.0</v>
      </c>
      <c r="U135" s="248">
        <f t="shared" si="6"/>
        <v>2</v>
      </c>
      <c r="V135" s="253">
        <f t="shared" si="241"/>
        <v>89</v>
      </c>
      <c r="W135" s="263">
        <f t="shared" si="8"/>
        <v>-3</v>
      </c>
      <c r="X135" s="257" t="s">
        <v>1594</v>
      </c>
      <c r="Y135" s="257" t="s">
        <v>1799</v>
      </c>
      <c r="Z135" s="257" t="s">
        <v>1534</v>
      </c>
      <c r="AA135" s="250">
        <v>43.7</v>
      </c>
      <c r="AB135" s="248">
        <f>AA135*1000000</f>
        <v>43700000</v>
      </c>
      <c r="AC135" s="248">
        <f>F135*1000000</f>
        <v>217580000</v>
      </c>
      <c r="AD135" s="251">
        <v>277.3</v>
      </c>
      <c r="AE135" s="49">
        <f>SUM(AD135*1000000)</f>
        <v>277300000</v>
      </c>
      <c r="AF135" s="258">
        <f t="shared" si="209"/>
        <v>0.2648484848</v>
      </c>
      <c r="AG135" s="257"/>
      <c r="AH135" s="257"/>
      <c r="AI135" s="273" t="s">
        <v>2928</v>
      </c>
      <c r="AJ135" s="255"/>
    </row>
    <row r="136" ht="15.75" customHeight="1">
      <c r="A136" s="297" t="s">
        <v>231</v>
      </c>
      <c r="B136" s="266">
        <f t="shared" ref="B136:B142" si="242">J136/1000000</f>
        <v>496.666852</v>
      </c>
      <c r="C136" s="276">
        <f t="shared" si="239"/>
        <v>3.010102133</v>
      </c>
      <c r="D136" s="250">
        <f t="shared" si="1"/>
        <v>3.010102133</v>
      </c>
      <c r="E136" s="251">
        <v>165.0</v>
      </c>
      <c r="F136" s="111">
        <f t="shared" ref="F136:F142" si="243">AC136/1000000</f>
        <v>155.590962</v>
      </c>
      <c r="G136" s="48">
        <f t="shared" si="2"/>
        <v>0.3132702764</v>
      </c>
      <c r="H136" s="111">
        <f t="shared" si="3"/>
        <v>341.07589</v>
      </c>
      <c r="I136" s="252">
        <f>AE136/J136</f>
        <v>0.6867297236</v>
      </c>
      <c r="J136" s="266">
        <f>AE136+AC136</f>
        <v>496666852</v>
      </c>
      <c r="K136" s="33">
        <v>2016.0</v>
      </c>
      <c r="L136" s="254" t="s">
        <v>20</v>
      </c>
      <c r="M136" s="47"/>
      <c r="N136" s="47"/>
      <c r="O136" s="47"/>
      <c r="P136" s="47">
        <v>91.0</v>
      </c>
      <c r="Q136" s="33">
        <v>72.0</v>
      </c>
      <c r="R136" s="293">
        <f t="shared" ref="R136:R138" si="244">(P136+Q136)/2</f>
        <v>81.5</v>
      </c>
      <c r="S136" s="33">
        <v>90.0</v>
      </c>
      <c r="T136" s="33">
        <v>84.0</v>
      </c>
      <c r="U136" s="49">
        <f t="shared" si="6"/>
        <v>6</v>
      </c>
      <c r="V136" s="33">
        <f t="shared" ref="V136:V138" si="245">(S136+T136)/2</f>
        <v>87</v>
      </c>
      <c r="W136" s="291">
        <f t="shared" si="8"/>
        <v>-5.5</v>
      </c>
      <c r="X136" s="294" t="s">
        <v>1601</v>
      </c>
      <c r="Y136" s="294" t="s">
        <v>1601</v>
      </c>
      <c r="Z136" s="270" t="s">
        <v>1534</v>
      </c>
      <c r="AA136" s="251">
        <f t="shared" ref="AA136:AA142" si="246">AB136/1000000</f>
        <v>85.058311</v>
      </c>
      <c r="AB136" s="49">
        <v>8.5058311E7</v>
      </c>
      <c r="AC136" s="49">
        <v>1.55590962E8</v>
      </c>
      <c r="AD136" s="251">
        <f t="shared" ref="AD136:AD142" si="247">AE136/1000000</f>
        <v>341.07589</v>
      </c>
      <c r="AE136" s="266">
        <v>3.4107589E8</v>
      </c>
      <c r="AF136" s="252">
        <f>AB136/(E136*1000000)</f>
        <v>0.5155049152</v>
      </c>
      <c r="AG136" s="257"/>
      <c r="AH136" s="257"/>
      <c r="AI136" s="259" t="s">
        <v>2927</v>
      </c>
      <c r="AJ136" s="257"/>
    </row>
    <row r="137" ht="15.75" customHeight="1">
      <c r="A137" s="300" t="s">
        <v>2019</v>
      </c>
      <c r="B137" s="277">
        <f t="shared" si="242"/>
        <v>498.312735</v>
      </c>
      <c r="C137" s="284">
        <f t="shared" ref="C137:C140" si="248">SUM(J137/(E137*1000000))</f>
        <v>6.6441698</v>
      </c>
      <c r="D137" s="250">
        <f t="shared" si="1"/>
        <v>6.6441698</v>
      </c>
      <c r="E137" s="251">
        <v>75.0</v>
      </c>
      <c r="F137" s="251">
        <f t="shared" si="243"/>
        <v>269.612735</v>
      </c>
      <c r="G137" s="48">
        <f t="shared" si="2"/>
        <v>0.5410512637</v>
      </c>
      <c r="H137" s="111">
        <f t="shared" si="3"/>
        <v>228.7</v>
      </c>
      <c r="I137" s="303">
        <f t="shared" ref="I137:I141" si="249">(AE137/J137)</f>
        <v>0.4589487363</v>
      </c>
      <c r="J137" s="49">
        <f>AC137+AE137</f>
        <v>498312735</v>
      </c>
      <c r="K137" s="253">
        <v>2018.0</v>
      </c>
      <c r="L137" s="254" t="s">
        <v>20</v>
      </c>
      <c r="M137" s="47"/>
      <c r="N137" s="47"/>
      <c r="O137" s="47"/>
      <c r="P137" s="47">
        <v>58.0</v>
      </c>
      <c r="Q137" s="253">
        <v>51.0</v>
      </c>
      <c r="R137" s="49">
        <f t="shared" si="244"/>
        <v>54.5</v>
      </c>
      <c r="S137" s="253">
        <v>55.0</v>
      </c>
      <c r="T137" s="49">
        <v>65.0</v>
      </c>
      <c r="U137" s="261">
        <f t="shared" si="6"/>
        <v>-10</v>
      </c>
      <c r="V137" s="268">
        <f t="shared" si="245"/>
        <v>60</v>
      </c>
      <c r="W137" s="261">
        <f t="shared" si="8"/>
        <v>-5.5</v>
      </c>
      <c r="X137" s="270" t="s">
        <v>1572</v>
      </c>
      <c r="Y137" s="270" t="s">
        <v>1572</v>
      </c>
      <c r="Z137" s="270" t="s">
        <v>1534</v>
      </c>
      <c r="AA137" s="251">
        <f t="shared" si="246"/>
        <v>67.572855</v>
      </c>
      <c r="AB137" s="49">
        <v>6.7572855E7</v>
      </c>
      <c r="AC137" s="49">
        <v>2.69612735E8</v>
      </c>
      <c r="AD137" s="251">
        <f t="shared" si="247"/>
        <v>228.7</v>
      </c>
      <c r="AE137" s="49">
        <v>2.287E8</v>
      </c>
      <c r="AF137" s="303">
        <f t="shared" ref="AF137:AF141" si="250">SUM(AA137/E137)</f>
        <v>0.9009714</v>
      </c>
      <c r="AG137" s="257"/>
      <c r="AH137" s="257"/>
      <c r="AI137" s="259" t="s">
        <v>2020</v>
      </c>
      <c r="AJ137" s="257"/>
    </row>
    <row r="138" ht="15.75" customHeight="1">
      <c r="A138" s="297" t="s">
        <v>972</v>
      </c>
      <c r="B138" s="49">
        <f t="shared" si="242"/>
        <v>498.928283</v>
      </c>
      <c r="C138" s="284">
        <f t="shared" si="248"/>
        <v>3.991426264</v>
      </c>
      <c r="D138" s="250">
        <f t="shared" si="1"/>
        <v>3.991426264</v>
      </c>
      <c r="E138" s="111">
        <v>125.0</v>
      </c>
      <c r="F138" s="280">
        <f t="shared" si="243"/>
        <v>175.003033</v>
      </c>
      <c r="G138" s="48">
        <f t="shared" si="2"/>
        <v>0.3507578924</v>
      </c>
      <c r="H138" s="111">
        <f t="shared" si="3"/>
        <v>323.92525</v>
      </c>
      <c r="I138" s="303">
        <f t="shared" si="249"/>
        <v>0.6492421076</v>
      </c>
      <c r="J138" s="49">
        <v>4.98928283E8</v>
      </c>
      <c r="K138" s="33">
        <v>2017.0</v>
      </c>
      <c r="L138" s="254" t="s">
        <v>20</v>
      </c>
      <c r="M138" s="47"/>
      <c r="N138" s="47"/>
      <c r="O138" s="47"/>
      <c r="P138" s="47">
        <v>51.0</v>
      </c>
      <c r="Q138" s="33">
        <v>50.0</v>
      </c>
      <c r="R138" s="49">
        <f t="shared" si="244"/>
        <v>50.5</v>
      </c>
      <c r="S138" s="33">
        <v>52.0</v>
      </c>
      <c r="T138" s="33">
        <v>54.0</v>
      </c>
      <c r="U138" s="268">
        <f t="shared" si="6"/>
        <v>-2</v>
      </c>
      <c r="V138" s="268">
        <f t="shared" si="245"/>
        <v>53</v>
      </c>
      <c r="W138" s="261">
        <f t="shared" si="8"/>
        <v>-2.5</v>
      </c>
      <c r="X138" s="269" t="s">
        <v>1594</v>
      </c>
      <c r="Y138" s="269" t="s">
        <v>1594</v>
      </c>
      <c r="Z138" s="304" t="s">
        <v>1534</v>
      </c>
      <c r="AA138" s="280">
        <f t="shared" si="246"/>
        <v>50.198902</v>
      </c>
      <c r="AB138" s="49">
        <v>5.0198902E7</v>
      </c>
      <c r="AC138" s="49">
        <v>1.75003033E8</v>
      </c>
      <c r="AD138" s="280">
        <f t="shared" si="247"/>
        <v>323.92525</v>
      </c>
      <c r="AE138" s="261">
        <f>J138-AC138</f>
        <v>323925250</v>
      </c>
      <c r="AF138" s="303">
        <f t="shared" si="250"/>
        <v>0.401591216</v>
      </c>
      <c r="AG138" s="269"/>
      <c r="AH138" s="269"/>
      <c r="AI138" s="305" t="s">
        <v>2472</v>
      </c>
      <c r="AJ138" s="269"/>
    </row>
    <row r="139" ht="15.75" customHeight="1">
      <c r="A139" s="282" t="s">
        <v>783</v>
      </c>
      <c r="B139" s="49">
        <f t="shared" si="242"/>
        <v>500.188435</v>
      </c>
      <c r="C139" s="284">
        <f t="shared" si="248"/>
        <v>4.856198398</v>
      </c>
      <c r="D139" s="250">
        <f t="shared" si="1"/>
        <v>4.856198398</v>
      </c>
      <c r="E139" s="111">
        <v>103.0</v>
      </c>
      <c r="F139" s="111">
        <f t="shared" si="243"/>
        <v>131.538435</v>
      </c>
      <c r="G139" s="48">
        <f t="shared" si="2"/>
        <v>0.2629777616</v>
      </c>
      <c r="H139" s="111">
        <f t="shared" si="3"/>
        <v>368.65</v>
      </c>
      <c r="I139" s="252">
        <f t="shared" si="249"/>
        <v>0.7370222384</v>
      </c>
      <c r="J139" s="261">
        <v>5.00188435E8</v>
      </c>
      <c r="K139" s="268">
        <v>2014.0</v>
      </c>
      <c r="L139" s="254" t="s">
        <v>20</v>
      </c>
      <c r="M139" s="283"/>
      <c r="N139" s="283"/>
      <c r="O139" s="283"/>
      <c r="P139" s="283">
        <v>48.0</v>
      </c>
      <c r="Q139" s="268">
        <v>49.0</v>
      </c>
      <c r="R139" s="285">
        <f>AVERAGE(P139:Q139)</f>
        <v>48.5</v>
      </c>
      <c r="S139" s="268">
        <v>59.0</v>
      </c>
      <c r="T139" s="268">
        <v>62.0</v>
      </c>
      <c r="U139" s="268">
        <f t="shared" si="6"/>
        <v>-3</v>
      </c>
      <c r="V139" s="268">
        <f>AVERAGE(S139:T139)</f>
        <v>60.5</v>
      </c>
      <c r="W139" s="285">
        <f t="shared" si="8"/>
        <v>-12</v>
      </c>
      <c r="X139" s="269" t="s">
        <v>1694</v>
      </c>
      <c r="Y139" s="269" t="s">
        <v>2249</v>
      </c>
      <c r="Z139" s="269" t="s">
        <v>1550</v>
      </c>
      <c r="AA139" s="111">
        <f t="shared" si="246"/>
        <v>39.327869</v>
      </c>
      <c r="AB139" s="261">
        <v>3.9327869E7</v>
      </c>
      <c r="AC139" s="261">
        <v>1.31538435E8</v>
      </c>
      <c r="AD139" s="251">
        <f t="shared" si="247"/>
        <v>368.65</v>
      </c>
      <c r="AE139" s="49">
        <v>3.6865E8</v>
      </c>
      <c r="AF139" s="258">
        <f t="shared" si="250"/>
        <v>0.3818239709</v>
      </c>
      <c r="AG139" s="269"/>
      <c r="AH139" s="257"/>
      <c r="AI139" s="273" t="str">
        <f>HYPERLINK("http://www.amazon.com/gp/product/B00JM6W5RE/?tag=titb-20","http://www.amazon.com/gp/product/B00JM6W5RE/?tag=titb-20")</f>
        <v>http://www.amazon.com/gp/product/B00JM6W5RE/?tag=titb-20</v>
      </c>
      <c r="AJ139" s="255"/>
    </row>
    <row r="140" ht="15.75" customHeight="1">
      <c r="A140" s="311" t="s">
        <v>381</v>
      </c>
      <c r="B140" s="277">
        <f t="shared" si="242"/>
        <v>508.70047</v>
      </c>
      <c r="C140" s="69">
        <f t="shared" si="248"/>
        <v>3.943414496</v>
      </c>
      <c r="D140" s="250">
        <f t="shared" si="1"/>
        <v>3.943414496</v>
      </c>
      <c r="E140" s="111">
        <v>129.0</v>
      </c>
      <c r="F140" s="111">
        <f t="shared" si="243"/>
        <v>156.70047</v>
      </c>
      <c r="G140" s="48">
        <f t="shared" si="2"/>
        <v>0.3080407415</v>
      </c>
      <c r="H140" s="111">
        <f t="shared" si="3"/>
        <v>352</v>
      </c>
      <c r="I140" s="312">
        <f t="shared" si="249"/>
        <v>0.6919592585</v>
      </c>
      <c r="J140" s="49">
        <f>AC140+AE140</f>
        <v>508700470</v>
      </c>
      <c r="K140" s="47">
        <v>2019.0</v>
      </c>
      <c r="L140" s="254" t="s">
        <v>20</v>
      </c>
      <c r="M140" s="47"/>
      <c r="N140" s="47"/>
      <c r="O140" s="47"/>
      <c r="P140" s="47">
        <v>90.0</v>
      </c>
      <c r="Q140" s="47">
        <v>71.0</v>
      </c>
      <c r="R140" s="47">
        <f t="shared" ref="R140:R142" si="251">(P140+Q140)/2</f>
        <v>80.5</v>
      </c>
      <c r="S140" s="47">
        <v>88.0</v>
      </c>
      <c r="T140" s="47">
        <v>83.0</v>
      </c>
      <c r="U140" s="47">
        <f t="shared" si="6"/>
        <v>5</v>
      </c>
      <c r="V140" s="47">
        <f t="shared" ref="V140:V142" si="252">(S140+T140)/2</f>
        <v>85.5</v>
      </c>
      <c r="W140" s="47">
        <f t="shared" si="8"/>
        <v>-5</v>
      </c>
      <c r="X140" s="270" t="s">
        <v>1537</v>
      </c>
      <c r="Y140" s="313" t="s">
        <v>1538</v>
      </c>
      <c r="Z140" s="313" t="s">
        <v>1550</v>
      </c>
      <c r="AA140" s="111">
        <f t="shared" si="246"/>
        <v>55.022245</v>
      </c>
      <c r="AB140" s="49">
        <v>5.5022245E7</v>
      </c>
      <c r="AC140" s="49">
        <v>1.5670047E8</v>
      </c>
      <c r="AD140" s="111">
        <f t="shared" si="247"/>
        <v>352</v>
      </c>
      <c r="AE140" s="49">
        <v>3.52E8</v>
      </c>
      <c r="AF140" s="312">
        <f t="shared" si="250"/>
        <v>0.426529031</v>
      </c>
      <c r="AG140" s="314"/>
      <c r="AH140" s="314"/>
      <c r="AI140" s="317" t="s">
        <v>2493</v>
      </c>
      <c r="AJ140" s="257"/>
    </row>
    <row r="141" ht="15.75" customHeight="1">
      <c r="A141" s="290" t="s">
        <v>69</v>
      </c>
      <c r="B141" s="266">
        <f t="shared" si="242"/>
        <v>513.767303</v>
      </c>
      <c r="C141" s="249">
        <f t="shared" ref="C141:C144" si="253">SUM(B141/E141)</f>
        <v>3.952056177</v>
      </c>
      <c r="D141" s="250">
        <f t="shared" si="1"/>
        <v>3.952056177</v>
      </c>
      <c r="E141" s="111">
        <v>130.0</v>
      </c>
      <c r="F141" s="251">
        <f t="shared" si="243"/>
        <v>179.267303</v>
      </c>
      <c r="G141" s="48">
        <f t="shared" si="2"/>
        <v>0.3489270375</v>
      </c>
      <c r="H141" s="111">
        <f t="shared" si="3"/>
        <v>334.5</v>
      </c>
      <c r="I141" s="252">
        <f t="shared" si="249"/>
        <v>0.6510729625</v>
      </c>
      <c r="J141" s="266">
        <f>SUM(AC141+(AD141*1000000))</f>
        <v>513767303</v>
      </c>
      <c r="K141" s="255">
        <v>2015.0</v>
      </c>
      <c r="L141" s="254" t="s">
        <v>20</v>
      </c>
      <c r="M141" s="267"/>
      <c r="N141" s="267"/>
      <c r="O141" s="267"/>
      <c r="P141" s="267">
        <v>80.0</v>
      </c>
      <c r="Q141" s="255">
        <v>64.0</v>
      </c>
      <c r="R141" s="277">
        <f t="shared" si="251"/>
        <v>72</v>
      </c>
      <c r="S141" s="255">
        <v>89.0</v>
      </c>
      <c r="T141" s="255">
        <v>80.0</v>
      </c>
      <c r="U141" s="49">
        <f t="shared" si="6"/>
        <v>9</v>
      </c>
      <c r="V141" s="255">
        <f t="shared" si="252"/>
        <v>84.5</v>
      </c>
      <c r="W141" s="291">
        <f t="shared" si="8"/>
        <v>-12.5</v>
      </c>
      <c r="X141" s="264" t="s">
        <v>1602</v>
      </c>
      <c r="Y141" s="264" t="s">
        <v>2054</v>
      </c>
      <c r="Z141" s="264" t="s">
        <v>1534</v>
      </c>
      <c r="AA141" s="251">
        <f t="shared" si="246"/>
        <v>57.225526</v>
      </c>
      <c r="AB141" s="266">
        <v>5.7225526E7</v>
      </c>
      <c r="AC141" s="49">
        <v>1.79267303E8</v>
      </c>
      <c r="AD141" s="251">
        <f t="shared" si="247"/>
        <v>334.5</v>
      </c>
      <c r="AE141" s="49">
        <v>3.345E8</v>
      </c>
      <c r="AF141" s="258">
        <f t="shared" si="250"/>
        <v>0.4401963538</v>
      </c>
      <c r="AG141" s="257"/>
      <c r="AH141" s="257"/>
      <c r="AI141" s="273" t="s">
        <v>2485</v>
      </c>
      <c r="AJ141" s="255"/>
    </row>
    <row r="142" ht="15.75" customHeight="1">
      <c r="A142" s="297" t="s">
        <v>509</v>
      </c>
      <c r="B142" s="266">
        <f t="shared" si="242"/>
        <v>519.881355</v>
      </c>
      <c r="C142" s="276">
        <f t="shared" si="253"/>
        <v>3.71343825</v>
      </c>
      <c r="D142" s="250">
        <f t="shared" si="1"/>
        <v>3.71343825</v>
      </c>
      <c r="E142" s="251">
        <v>140.0</v>
      </c>
      <c r="F142" s="111">
        <f t="shared" si="243"/>
        <v>143.528619</v>
      </c>
      <c r="G142" s="48">
        <f t="shared" si="2"/>
        <v>0.2760795663</v>
      </c>
      <c r="H142" s="111">
        <f t="shared" si="3"/>
        <v>376.352736</v>
      </c>
      <c r="I142" s="252">
        <f>AE142/J142</f>
        <v>0.7239204337</v>
      </c>
      <c r="J142" s="266">
        <f>AE142+AC142</f>
        <v>519881355</v>
      </c>
      <c r="K142" s="33">
        <v>2016.0</v>
      </c>
      <c r="L142" s="254" t="s">
        <v>20</v>
      </c>
      <c r="M142" s="47"/>
      <c r="N142" s="47"/>
      <c r="O142" s="47"/>
      <c r="P142" s="47">
        <v>87.0</v>
      </c>
      <c r="Q142" s="33">
        <v>66.0</v>
      </c>
      <c r="R142" s="293">
        <f t="shared" si="251"/>
        <v>76.5</v>
      </c>
      <c r="S142" s="33">
        <v>79.0</v>
      </c>
      <c r="T142" s="33">
        <v>75.0</v>
      </c>
      <c r="U142" s="49">
        <f t="shared" si="6"/>
        <v>4</v>
      </c>
      <c r="V142" s="33">
        <f t="shared" si="252"/>
        <v>77</v>
      </c>
      <c r="W142" s="291">
        <f t="shared" si="8"/>
        <v>-0.5</v>
      </c>
      <c r="X142" s="294" t="s">
        <v>1601</v>
      </c>
      <c r="Y142" s="294" t="s">
        <v>1601</v>
      </c>
      <c r="Z142" s="270" t="s">
        <v>1550</v>
      </c>
      <c r="AA142" s="251">
        <f t="shared" si="246"/>
        <v>41.282042</v>
      </c>
      <c r="AB142" s="49">
        <v>4.1282042E7</v>
      </c>
      <c r="AC142" s="49">
        <v>1.43528619E8</v>
      </c>
      <c r="AD142" s="251">
        <f t="shared" si="247"/>
        <v>376.352736</v>
      </c>
      <c r="AE142" s="266">
        <v>3.76352736E8</v>
      </c>
      <c r="AF142" s="252">
        <f>AB142/(E142*1000000)</f>
        <v>0.2948717286</v>
      </c>
      <c r="AG142" s="257"/>
      <c r="AH142" s="257"/>
      <c r="AI142" s="259" t="s">
        <v>2561</v>
      </c>
      <c r="AJ142" s="257"/>
    </row>
    <row r="143" ht="15.75" customHeight="1">
      <c r="A143" s="260" t="s">
        <v>2966</v>
      </c>
      <c r="B143" s="248">
        <v>521.31</v>
      </c>
      <c r="C143" s="249">
        <f t="shared" si="253"/>
        <v>2.896166667</v>
      </c>
      <c r="D143" s="250">
        <f t="shared" si="1"/>
        <v>2.896166667</v>
      </c>
      <c r="E143" s="251">
        <v>180.0</v>
      </c>
      <c r="F143" s="251">
        <v>223.81</v>
      </c>
      <c r="G143" s="48">
        <f t="shared" si="2"/>
        <v>0.4293222842</v>
      </c>
      <c r="H143" s="111">
        <f t="shared" si="3"/>
        <v>297.5</v>
      </c>
      <c r="I143" s="252">
        <f t="shared" ref="I143:I147" si="254">(AE143/J143)</f>
        <v>0.5706777158</v>
      </c>
      <c r="J143" s="248">
        <f t="shared" ref="J143:J144" si="255">B143*1000000</f>
        <v>521310000</v>
      </c>
      <c r="K143" s="253">
        <v>2008.0</v>
      </c>
      <c r="L143" s="254" t="s">
        <v>18</v>
      </c>
      <c r="M143" s="254"/>
      <c r="N143" s="254"/>
      <c r="O143" s="254"/>
      <c r="P143" s="254">
        <v>96.0</v>
      </c>
      <c r="Q143" s="253">
        <v>94.0</v>
      </c>
      <c r="R143" s="263">
        <f t="shared" ref="R143:R144" si="256">AVERAGE(P143:Q143)</f>
        <v>95</v>
      </c>
      <c r="S143" s="253">
        <v>89.0</v>
      </c>
      <c r="T143" s="253">
        <v>89.0</v>
      </c>
      <c r="U143" s="248">
        <f t="shared" si="6"/>
        <v>0</v>
      </c>
      <c r="V143" s="253">
        <f t="shared" ref="V143:V144" si="257">AVERAGE(S143:T143)</f>
        <v>89</v>
      </c>
      <c r="W143" s="263">
        <f t="shared" si="8"/>
        <v>6</v>
      </c>
      <c r="X143" s="257" t="s">
        <v>1594</v>
      </c>
      <c r="Y143" s="257" t="s">
        <v>2414</v>
      </c>
      <c r="Z143" s="257" t="s">
        <v>1540</v>
      </c>
      <c r="AA143" s="250">
        <v>63.09</v>
      </c>
      <c r="AB143" s="248">
        <f t="shared" ref="AB143:AB144" si="258">AA143*1000000</f>
        <v>63090000</v>
      </c>
      <c r="AC143" s="248">
        <f t="shared" ref="AC143:AC144" si="259">F143*1000000</f>
        <v>223810000</v>
      </c>
      <c r="AD143" s="251">
        <v>297.5</v>
      </c>
      <c r="AE143" s="49">
        <f t="shared" ref="AE143:AE144" si="260">SUM(AD143*1000000)</f>
        <v>297500000</v>
      </c>
      <c r="AF143" s="258">
        <f t="shared" ref="AF143:AF147" si="261">SUM(AA143/E143)</f>
        <v>0.3505</v>
      </c>
      <c r="AG143" s="257" t="s">
        <v>1608</v>
      </c>
      <c r="AH143" s="257" t="s">
        <v>1839</v>
      </c>
      <c r="AI143" s="273" t="s">
        <v>2967</v>
      </c>
      <c r="AJ143" s="255"/>
    </row>
    <row r="144" ht="15.75" customHeight="1">
      <c r="A144" s="247" t="s">
        <v>2110</v>
      </c>
      <c r="B144" s="248">
        <v>524.02</v>
      </c>
      <c r="C144" s="249">
        <f t="shared" si="253"/>
        <v>5.822444444</v>
      </c>
      <c r="D144" s="250">
        <f t="shared" si="1"/>
        <v>5.822444444</v>
      </c>
      <c r="E144" s="251">
        <v>90.0</v>
      </c>
      <c r="F144" s="251">
        <v>209.02</v>
      </c>
      <c r="G144" s="48">
        <f t="shared" si="2"/>
        <v>0.3988779054</v>
      </c>
      <c r="H144" s="111">
        <f t="shared" si="3"/>
        <v>315</v>
      </c>
      <c r="I144" s="252">
        <f t="shared" si="254"/>
        <v>0.6011220946</v>
      </c>
      <c r="J144" s="248">
        <f t="shared" si="255"/>
        <v>524020000</v>
      </c>
      <c r="K144" s="253">
        <v>2009.0</v>
      </c>
      <c r="L144" s="254" t="s">
        <v>18</v>
      </c>
      <c r="M144" s="254"/>
      <c r="N144" s="254"/>
      <c r="O144" s="254"/>
      <c r="P144" s="254">
        <v>70.0</v>
      </c>
      <c r="Q144" s="253">
        <v>57.0</v>
      </c>
      <c r="R144" s="263">
        <f t="shared" si="256"/>
        <v>63.5</v>
      </c>
      <c r="S144" s="253">
        <v>81.0</v>
      </c>
      <c r="T144" s="253">
        <v>73.0</v>
      </c>
      <c r="U144" s="248">
        <f t="shared" si="6"/>
        <v>8</v>
      </c>
      <c r="V144" s="253">
        <f t="shared" si="257"/>
        <v>77</v>
      </c>
      <c r="W144" s="263">
        <f t="shared" si="8"/>
        <v>-13.5</v>
      </c>
      <c r="X144" s="257" t="s">
        <v>1602</v>
      </c>
      <c r="Y144" s="257" t="s">
        <v>2111</v>
      </c>
      <c r="Z144" s="257" t="s">
        <v>1534</v>
      </c>
      <c r="AA144" s="250">
        <v>62.3</v>
      </c>
      <c r="AB144" s="248">
        <f t="shared" si="258"/>
        <v>62300000</v>
      </c>
      <c r="AC144" s="248">
        <f t="shared" si="259"/>
        <v>209020000</v>
      </c>
      <c r="AD144" s="251">
        <v>315.0</v>
      </c>
      <c r="AE144" s="49">
        <f t="shared" si="260"/>
        <v>315000000</v>
      </c>
      <c r="AF144" s="258">
        <f t="shared" si="261"/>
        <v>0.6922222222</v>
      </c>
      <c r="AG144" s="257"/>
      <c r="AH144" s="257"/>
      <c r="AI144" s="273" t="s">
        <v>2112</v>
      </c>
      <c r="AJ144" s="255"/>
    </row>
    <row r="145" ht="15.75" customHeight="1">
      <c r="A145" s="292" t="s">
        <v>241</v>
      </c>
      <c r="B145" s="49">
        <f t="shared" ref="B145:B153" si="262">J145/1000000</f>
        <v>525.045546</v>
      </c>
      <c r="C145" s="284">
        <f>SUM(J145/(E145*1000000))</f>
        <v>5.25045546</v>
      </c>
      <c r="D145" s="250">
        <f t="shared" si="1"/>
        <v>5.25045546</v>
      </c>
      <c r="E145" s="111">
        <v>100.0</v>
      </c>
      <c r="F145" s="280">
        <f t="shared" ref="F145:F153" si="263">AC145/1000000</f>
        <v>188.045546</v>
      </c>
      <c r="G145" s="48">
        <f t="shared" si="2"/>
        <v>0.3581509213</v>
      </c>
      <c r="H145" s="111">
        <f t="shared" si="3"/>
        <v>337</v>
      </c>
      <c r="I145" s="303">
        <f t="shared" si="254"/>
        <v>0.6418490787</v>
      </c>
      <c r="J145" s="49">
        <v>5.25045546E8</v>
      </c>
      <c r="K145" s="33">
        <v>2017.0</v>
      </c>
      <c r="L145" s="254" t="s">
        <v>20</v>
      </c>
      <c r="M145" s="47"/>
      <c r="N145" s="47"/>
      <c r="O145" s="47"/>
      <c r="P145" s="47">
        <v>92.0</v>
      </c>
      <c r="Q145" s="33">
        <v>94.0</v>
      </c>
      <c r="R145" s="49">
        <f>(P145+Q145)/2</f>
        <v>93</v>
      </c>
      <c r="S145" s="33">
        <v>82.0</v>
      </c>
      <c r="T145" s="33">
        <v>84.0</v>
      </c>
      <c r="U145" s="268">
        <f t="shared" si="6"/>
        <v>-2</v>
      </c>
      <c r="V145" s="268">
        <f>(S145+T145)/2</f>
        <v>83</v>
      </c>
      <c r="W145" s="261">
        <f t="shared" si="8"/>
        <v>10</v>
      </c>
      <c r="X145" s="269" t="s">
        <v>1602</v>
      </c>
      <c r="Y145" s="269" t="s">
        <v>2182</v>
      </c>
      <c r="Z145" s="304" t="s">
        <v>1540</v>
      </c>
      <c r="AA145" s="280">
        <f>AB145/1000000</f>
        <v>50.513488</v>
      </c>
      <c r="AB145" s="49">
        <v>5.0513488E7</v>
      </c>
      <c r="AC145" s="49">
        <v>1.88045546E8</v>
      </c>
      <c r="AD145" s="280">
        <f t="shared" ref="AD145:AD153" si="264">AE145/1000000</f>
        <v>337</v>
      </c>
      <c r="AE145" s="261">
        <f>J145-AC145</f>
        <v>337000000</v>
      </c>
      <c r="AF145" s="303">
        <f t="shared" si="261"/>
        <v>0.50513488</v>
      </c>
      <c r="AG145" s="269" t="s">
        <v>1608</v>
      </c>
      <c r="AH145" s="269" t="s">
        <v>2183</v>
      </c>
      <c r="AI145" s="305" t="s">
        <v>2184</v>
      </c>
      <c r="AJ145" s="269"/>
    </row>
    <row r="146" ht="15.75" customHeight="1">
      <c r="A146" s="247" t="s">
        <v>1179</v>
      </c>
      <c r="B146" s="248">
        <f t="shared" si="262"/>
        <v>527.067737</v>
      </c>
      <c r="C146" s="249">
        <f>SUM(B146/E146)</f>
        <v>7.027569827</v>
      </c>
      <c r="D146" s="250">
        <f t="shared" si="1"/>
        <v>7.027569827</v>
      </c>
      <c r="E146" s="251">
        <v>75.0</v>
      </c>
      <c r="F146" s="111">
        <f t="shared" si="263"/>
        <v>183.135014</v>
      </c>
      <c r="G146" s="48">
        <f t="shared" si="2"/>
        <v>0.3474601102</v>
      </c>
      <c r="H146" s="111">
        <f t="shared" si="3"/>
        <v>343.932723</v>
      </c>
      <c r="I146" s="252">
        <f t="shared" si="254"/>
        <v>0.6525398898</v>
      </c>
      <c r="J146" s="248">
        <v>5.27067737E8</v>
      </c>
      <c r="K146" s="253">
        <v>2007.0</v>
      </c>
      <c r="L146" s="254" t="s">
        <v>18</v>
      </c>
      <c r="M146" s="254"/>
      <c r="N146" s="254"/>
      <c r="O146" s="254"/>
      <c r="P146" s="254">
        <v>90.0</v>
      </c>
      <c r="Q146" s="33">
        <v>80.0</v>
      </c>
      <c r="R146" s="263">
        <f t="shared" ref="R146:R147" si="265">AVERAGE(P146:Q146)</f>
        <v>85</v>
      </c>
      <c r="S146" s="255">
        <v>77.0</v>
      </c>
      <c r="T146" s="255">
        <v>76.0</v>
      </c>
      <c r="U146" s="248">
        <f t="shared" si="6"/>
        <v>1</v>
      </c>
      <c r="V146" s="253">
        <f t="shared" ref="V146:V147" si="266">AVERAGE(S146:T146)</f>
        <v>76.5</v>
      </c>
      <c r="W146" s="263">
        <f t="shared" si="8"/>
        <v>8.5</v>
      </c>
      <c r="X146" s="264" t="s">
        <v>1594</v>
      </c>
      <c r="Y146" s="264" t="s">
        <v>1594</v>
      </c>
      <c r="Z146" s="257" t="s">
        <v>1534</v>
      </c>
      <c r="AA146" s="251">
        <v>74.036787</v>
      </c>
      <c r="AB146" s="49">
        <v>7.4036787E7</v>
      </c>
      <c r="AC146" s="248">
        <v>1.83135014E8</v>
      </c>
      <c r="AD146" s="111">
        <f t="shared" si="264"/>
        <v>343.932723</v>
      </c>
      <c r="AE146" s="248">
        <v>3.43932723E8</v>
      </c>
      <c r="AF146" s="258">
        <f t="shared" si="261"/>
        <v>0.98715716</v>
      </c>
      <c r="AG146" s="257"/>
      <c r="AH146" s="257"/>
      <c r="AI146" s="259" t="s">
        <v>1960</v>
      </c>
      <c r="AJ146" s="257"/>
    </row>
    <row r="147" ht="15.75" customHeight="1">
      <c r="A147" s="281" t="s">
        <v>306</v>
      </c>
      <c r="B147" s="49">
        <f t="shared" si="262"/>
        <v>528.676069</v>
      </c>
      <c r="C147" s="284">
        <f>SUM(J147/(E147*1000000))</f>
        <v>3.304225431</v>
      </c>
      <c r="D147" s="250">
        <f t="shared" si="1"/>
        <v>3.304225431</v>
      </c>
      <c r="E147" s="111">
        <v>160.0</v>
      </c>
      <c r="F147" s="111">
        <f t="shared" si="263"/>
        <v>200.676069</v>
      </c>
      <c r="G147" s="48">
        <f t="shared" si="2"/>
        <v>0.3795822825</v>
      </c>
      <c r="H147" s="111">
        <f t="shared" si="3"/>
        <v>328</v>
      </c>
      <c r="I147" s="252">
        <f t="shared" si="254"/>
        <v>0.6204177175</v>
      </c>
      <c r="J147" s="261">
        <v>5.28676069E8</v>
      </c>
      <c r="K147" s="268">
        <v>2014.0</v>
      </c>
      <c r="L147" s="254" t="s">
        <v>20</v>
      </c>
      <c r="M147" s="283"/>
      <c r="N147" s="283"/>
      <c r="O147" s="283"/>
      <c r="P147" s="283">
        <v>74.0</v>
      </c>
      <c r="Q147" s="268">
        <v>62.0</v>
      </c>
      <c r="R147" s="285">
        <f t="shared" si="265"/>
        <v>68</v>
      </c>
      <c r="S147" s="268">
        <v>67.0</v>
      </c>
      <c r="T147" s="268">
        <v>68.0</v>
      </c>
      <c r="U147" s="268">
        <f t="shared" si="6"/>
        <v>-1</v>
      </c>
      <c r="V147" s="268">
        <f t="shared" si="266"/>
        <v>67.5</v>
      </c>
      <c r="W147" s="285">
        <f t="shared" si="8"/>
        <v>0.5</v>
      </c>
      <c r="X147" s="269" t="s">
        <v>1602</v>
      </c>
      <c r="Y147" s="269" t="s">
        <v>2549</v>
      </c>
      <c r="Z147" s="257" t="s">
        <v>1567</v>
      </c>
      <c r="AA147" s="111">
        <f t="shared" ref="AA147:AA153" si="267">AB147/1000000</f>
        <v>93.188384</v>
      </c>
      <c r="AB147" s="261">
        <v>9.3188384E7</v>
      </c>
      <c r="AC147" s="261">
        <v>2.00676069E8</v>
      </c>
      <c r="AD147" s="251">
        <f t="shared" si="264"/>
        <v>328</v>
      </c>
      <c r="AE147" s="49">
        <v>3.28E8</v>
      </c>
      <c r="AF147" s="258">
        <f t="shared" si="261"/>
        <v>0.5824274</v>
      </c>
      <c r="AG147" s="269"/>
      <c r="AH147" s="257"/>
      <c r="AI147" s="273" t="s">
        <v>2764</v>
      </c>
      <c r="AJ147" s="255"/>
    </row>
    <row r="148" ht="15.75" customHeight="1">
      <c r="A148" s="297" t="s">
        <v>1161</v>
      </c>
      <c r="B148" s="248">
        <f t="shared" si="262"/>
        <v>532.950503</v>
      </c>
      <c r="C148" s="249">
        <f>SUM(B148/E148)</f>
        <v>3.947781504</v>
      </c>
      <c r="D148" s="250">
        <f t="shared" si="1"/>
        <v>3.947781504</v>
      </c>
      <c r="E148" s="251">
        <v>135.0</v>
      </c>
      <c r="F148" s="111">
        <f t="shared" si="263"/>
        <v>183.637894</v>
      </c>
      <c r="G148" s="48">
        <f t="shared" si="2"/>
        <v>0.3445683848</v>
      </c>
      <c r="H148" s="111">
        <f t="shared" si="3"/>
        <v>349.312609</v>
      </c>
      <c r="I148" s="258">
        <f>AE148/J148</f>
        <v>0.6554316152</v>
      </c>
      <c r="J148" s="248">
        <f>AE148+AC148</f>
        <v>532950503</v>
      </c>
      <c r="K148" s="33">
        <v>2015.0</v>
      </c>
      <c r="L148" s="254" t="s">
        <v>20</v>
      </c>
      <c r="M148" s="47"/>
      <c r="N148" s="47"/>
      <c r="O148" s="47"/>
      <c r="P148" s="47">
        <v>82.0</v>
      </c>
      <c r="Q148" s="33">
        <v>76.0</v>
      </c>
      <c r="R148" s="293">
        <f>(P148+Q148)/2</f>
        <v>79</v>
      </c>
      <c r="S148" s="33">
        <v>84.0</v>
      </c>
      <c r="T148" s="33">
        <v>80.0</v>
      </c>
      <c r="U148" s="49">
        <f t="shared" si="6"/>
        <v>4</v>
      </c>
      <c r="V148" s="33">
        <f>(S148+T148)/2</f>
        <v>82</v>
      </c>
      <c r="W148" s="291">
        <f t="shared" si="8"/>
        <v>-3</v>
      </c>
      <c r="X148" s="270" t="s">
        <v>1601</v>
      </c>
      <c r="Y148" s="270" t="s">
        <v>1601</v>
      </c>
      <c r="Z148" s="270" t="s">
        <v>1540</v>
      </c>
      <c r="AA148" s="250">
        <f t="shared" si="267"/>
        <v>39.82684</v>
      </c>
      <c r="AB148" s="49">
        <v>3.982684E7</v>
      </c>
      <c r="AC148" s="49">
        <v>1.83637894E8</v>
      </c>
      <c r="AD148" s="250">
        <f t="shared" si="264"/>
        <v>349.312609</v>
      </c>
      <c r="AE148" s="248">
        <v>3.49312609E8</v>
      </c>
      <c r="AF148" s="258">
        <f>AB148/(E148*1000000)</f>
        <v>0.2950136296</v>
      </c>
      <c r="AG148" s="257" t="s">
        <v>1608</v>
      </c>
      <c r="AH148" s="257" t="s">
        <v>2488</v>
      </c>
      <c r="AI148" s="273" t="s">
        <v>2489</v>
      </c>
      <c r="AJ148" s="257"/>
    </row>
    <row r="149" ht="15.75" customHeight="1">
      <c r="A149" s="260" t="s">
        <v>153</v>
      </c>
      <c r="B149" s="248">
        <f t="shared" si="262"/>
        <v>538.983207</v>
      </c>
      <c r="C149" s="249">
        <f>SUM((J149/1000000)/E149)</f>
        <v>2.913422741</v>
      </c>
      <c r="D149" s="250">
        <f t="shared" si="1"/>
        <v>2.913422741</v>
      </c>
      <c r="E149" s="251">
        <v>185.0</v>
      </c>
      <c r="F149" s="251">
        <f t="shared" si="263"/>
        <v>237.283207</v>
      </c>
      <c r="G149" s="48">
        <f t="shared" si="2"/>
        <v>0.4402423005</v>
      </c>
      <c r="H149" s="111">
        <f t="shared" si="3"/>
        <v>301.7</v>
      </c>
      <c r="I149" s="252">
        <f t="shared" ref="I149:I154" si="268">(AE149/J149)</f>
        <v>0.5597576995</v>
      </c>
      <c r="J149" s="248">
        <v>5.38983207E8</v>
      </c>
      <c r="K149" s="268">
        <v>2012.0</v>
      </c>
      <c r="L149" s="254" t="s">
        <v>20</v>
      </c>
      <c r="M149" s="254"/>
      <c r="N149" s="254"/>
      <c r="O149" s="254"/>
      <c r="P149" s="254">
        <v>78.0</v>
      </c>
      <c r="Q149" s="253">
        <v>69.0</v>
      </c>
      <c r="R149" s="263">
        <f t="shared" ref="R149:R150" si="269">AVERAGE(P149:Q149)</f>
        <v>73.5</v>
      </c>
      <c r="S149" s="253">
        <v>76.0</v>
      </c>
      <c r="T149" s="253">
        <v>72.0</v>
      </c>
      <c r="U149" s="253">
        <f t="shared" si="6"/>
        <v>4</v>
      </c>
      <c r="V149" s="253">
        <f t="shared" ref="V149:V150" si="270">AVERAGE(S149:T149)</f>
        <v>74</v>
      </c>
      <c r="W149" s="263">
        <f t="shared" si="8"/>
        <v>-0.5</v>
      </c>
      <c r="X149" s="257" t="s">
        <v>1594</v>
      </c>
      <c r="Y149" s="257" t="s">
        <v>1775</v>
      </c>
      <c r="Z149" s="269" t="s">
        <v>1540</v>
      </c>
      <c r="AA149" s="250">
        <f t="shared" si="267"/>
        <v>66.323594</v>
      </c>
      <c r="AB149" s="248">
        <v>6.6323594E7</v>
      </c>
      <c r="AC149" s="248">
        <v>2.37283207E8</v>
      </c>
      <c r="AD149" s="251">
        <f t="shared" si="264"/>
        <v>301.7</v>
      </c>
      <c r="AE149" s="266">
        <v>3.017E8</v>
      </c>
      <c r="AF149" s="258">
        <f t="shared" ref="AF149:AF154" si="271">SUM(AA149/E149)</f>
        <v>0.3585059135</v>
      </c>
      <c r="AG149" s="257" t="s">
        <v>1608</v>
      </c>
      <c r="AH149" s="269" t="s">
        <v>1839</v>
      </c>
      <c r="AI149" s="273" t="s">
        <v>2959</v>
      </c>
      <c r="AJ149" s="255"/>
    </row>
    <row r="150" ht="15.75" customHeight="1">
      <c r="A150" s="265" t="s">
        <v>1326</v>
      </c>
      <c r="B150" s="266">
        <f t="shared" si="262"/>
        <v>540.007876</v>
      </c>
      <c r="C150" s="249">
        <f>SUM(B150/E150)</f>
        <v>2.842146716</v>
      </c>
      <c r="D150" s="250">
        <f t="shared" si="1"/>
        <v>2.842146716</v>
      </c>
      <c r="E150" s="251">
        <v>190.0</v>
      </c>
      <c r="F150" s="251">
        <f t="shared" si="263"/>
        <v>202.359711</v>
      </c>
      <c r="G150" s="48">
        <f t="shared" si="2"/>
        <v>0.37473474</v>
      </c>
      <c r="H150" s="111">
        <f t="shared" si="3"/>
        <v>337.648165</v>
      </c>
      <c r="I150" s="252">
        <f t="shared" si="268"/>
        <v>0.62526526</v>
      </c>
      <c r="J150" s="266">
        <v>5.40007876E8</v>
      </c>
      <c r="K150" s="255">
        <v>2013.0</v>
      </c>
      <c r="L150" s="254" t="s">
        <v>20</v>
      </c>
      <c r="M150" s="267"/>
      <c r="N150" s="267"/>
      <c r="O150" s="267"/>
      <c r="P150" s="267">
        <v>68.0</v>
      </c>
      <c r="Q150" s="255">
        <v>63.0</v>
      </c>
      <c r="R150" s="277">
        <f t="shared" si="269"/>
        <v>65.5</v>
      </c>
      <c r="S150" s="255">
        <v>72.0</v>
      </c>
      <c r="T150" s="255">
        <v>68.0</v>
      </c>
      <c r="U150" s="255">
        <f t="shared" si="6"/>
        <v>4</v>
      </c>
      <c r="V150" s="255">
        <f t="shared" si="270"/>
        <v>70</v>
      </c>
      <c r="W150" s="277">
        <f t="shared" si="8"/>
        <v>-4.5</v>
      </c>
      <c r="X150" s="264" t="s">
        <v>1537</v>
      </c>
      <c r="Y150" s="264" t="s">
        <v>2990</v>
      </c>
      <c r="Z150" s="264" t="s">
        <v>1534</v>
      </c>
      <c r="AA150" s="251">
        <f t="shared" si="267"/>
        <v>66.411834</v>
      </c>
      <c r="AB150" s="266">
        <v>6.6411834E7</v>
      </c>
      <c r="AC150" s="266">
        <v>2.02359711E8</v>
      </c>
      <c r="AD150" s="251">
        <f t="shared" si="264"/>
        <v>337.648165</v>
      </c>
      <c r="AE150" s="266">
        <v>3.37648165E8</v>
      </c>
      <c r="AF150" s="258">
        <f t="shared" si="271"/>
        <v>0.3495359684</v>
      </c>
      <c r="AG150" s="257"/>
      <c r="AH150" s="257"/>
      <c r="AI150" s="273" t="s">
        <v>2991</v>
      </c>
      <c r="AJ150" s="255"/>
    </row>
    <row r="151" ht="15.75" customHeight="1">
      <c r="A151" s="301" t="s">
        <v>1444</v>
      </c>
      <c r="B151" s="277">
        <f t="shared" si="262"/>
        <v>540.679681</v>
      </c>
      <c r="C151" s="284">
        <f t="shared" ref="C151:C152" si="272">SUM(J151/(E151*1000000))</f>
        <v>3.037526298</v>
      </c>
      <c r="D151" s="250">
        <f t="shared" si="1"/>
        <v>3.037526298</v>
      </c>
      <c r="E151" s="251">
        <v>178.0</v>
      </c>
      <c r="F151" s="251">
        <f t="shared" si="263"/>
        <v>194.713111</v>
      </c>
      <c r="G151" s="48">
        <f t="shared" si="2"/>
        <v>0.3601265552</v>
      </c>
      <c r="H151" s="111">
        <f t="shared" si="3"/>
        <v>345.96657</v>
      </c>
      <c r="I151" s="303">
        <f t="shared" si="268"/>
        <v>0.6398734448</v>
      </c>
      <c r="J151" s="49">
        <v>5.40679681E8</v>
      </c>
      <c r="K151" s="253">
        <v>2018.0</v>
      </c>
      <c r="L151" s="254" t="s">
        <v>20</v>
      </c>
      <c r="M151" s="47"/>
      <c r="N151" s="47"/>
      <c r="O151" s="47"/>
      <c r="P151" s="47">
        <v>97.0</v>
      </c>
      <c r="Q151" s="253">
        <v>86.0</v>
      </c>
      <c r="R151" s="49">
        <f>(P151+Q151)/2</f>
        <v>91.5</v>
      </c>
      <c r="S151" s="253">
        <v>90.0</v>
      </c>
      <c r="T151" s="49">
        <v>84.0</v>
      </c>
      <c r="U151" s="261">
        <f t="shared" si="6"/>
        <v>6</v>
      </c>
      <c r="V151" s="268">
        <f>(S151+T151)/2</f>
        <v>87</v>
      </c>
      <c r="W151" s="261">
        <f t="shared" si="8"/>
        <v>4.5</v>
      </c>
      <c r="X151" s="294" t="s">
        <v>1537</v>
      </c>
      <c r="Y151" s="294" t="s">
        <v>1537</v>
      </c>
      <c r="Z151" s="270" t="s">
        <v>1550</v>
      </c>
      <c r="AA151" s="251">
        <f t="shared" si="267"/>
        <v>61.236534</v>
      </c>
      <c r="AB151" s="49">
        <v>6.1236534E7</v>
      </c>
      <c r="AC151" s="49">
        <v>1.94713111E8</v>
      </c>
      <c r="AD151" s="251">
        <f t="shared" si="264"/>
        <v>345.96657</v>
      </c>
      <c r="AE151" s="266">
        <f>J151-AC151</f>
        <v>345966570</v>
      </c>
      <c r="AF151" s="303">
        <f t="shared" si="271"/>
        <v>0.3440254719</v>
      </c>
      <c r="AG151" s="257"/>
      <c r="AH151" s="257"/>
      <c r="AI151" s="259" t="s">
        <v>2912</v>
      </c>
      <c r="AJ151" s="257"/>
    </row>
    <row r="152" ht="15.75" customHeight="1">
      <c r="A152" s="282" t="s">
        <v>65</v>
      </c>
      <c r="B152" s="49">
        <f t="shared" si="262"/>
        <v>541.695276</v>
      </c>
      <c r="C152" s="284">
        <f t="shared" si="272"/>
        <v>9.181275864</v>
      </c>
      <c r="D152" s="250">
        <f t="shared" si="1"/>
        <v>9.181275864</v>
      </c>
      <c r="E152" s="111">
        <v>59.0</v>
      </c>
      <c r="F152" s="111">
        <f t="shared" si="263"/>
        <v>348.295276</v>
      </c>
      <c r="G152" s="48">
        <f t="shared" si="2"/>
        <v>0.6429727033</v>
      </c>
      <c r="H152" s="111">
        <f t="shared" si="3"/>
        <v>193.4</v>
      </c>
      <c r="I152" s="252">
        <f t="shared" si="268"/>
        <v>0.3570272967</v>
      </c>
      <c r="J152" s="261">
        <v>5.41695276E8</v>
      </c>
      <c r="K152" s="268">
        <v>2014.0</v>
      </c>
      <c r="L152" s="254" t="s">
        <v>20</v>
      </c>
      <c r="M152" s="283"/>
      <c r="N152" s="283"/>
      <c r="O152" s="283"/>
      <c r="P152" s="283">
        <v>73.0</v>
      </c>
      <c r="Q152" s="268">
        <v>72.0</v>
      </c>
      <c r="R152" s="285">
        <f>AVERAGE(P152:Q152)</f>
        <v>72.5</v>
      </c>
      <c r="S152" s="268">
        <v>86.0</v>
      </c>
      <c r="T152" s="268">
        <v>66.0</v>
      </c>
      <c r="U152" s="268">
        <f t="shared" si="6"/>
        <v>20</v>
      </c>
      <c r="V152" s="268">
        <f>AVERAGE(S152:T152)</f>
        <v>76</v>
      </c>
      <c r="W152" s="285">
        <f t="shared" si="8"/>
        <v>-3.5</v>
      </c>
      <c r="X152" s="270" t="s">
        <v>1602</v>
      </c>
      <c r="Y152" s="270" t="s">
        <v>1801</v>
      </c>
      <c r="Z152" s="269" t="s">
        <v>1654</v>
      </c>
      <c r="AA152" s="111">
        <f t="shared" si="267"/>
        <v>89.269066</v>
      </c>
      <c r="AB152" s="261">
        <v>8.9269066E7</v>
      </c>
      <c r="AC152" s="261">
        <v>3.48295276E8</v>
      </c>
      <c r="AD152" s="251">
        <f t="shared" si="264"/>
        <v>193.4</v>
      </c>
      <c r="AE152" s="49">
        <v>1.934E8</v>
      </c>
      <c r="AF152" s="258">
        <f t="shared" si="271"/>
        <v>1.513035017</v>
      </c>
      <c r="AG152" s="257" t="s">
        <v>1608</v>
      </c>
      <c r="AH152" s="269"/>
      <c r="AI152" s="273" t="s">
        <v>1802</v>
      </c>
      <c r="AJ152" s="255"/>
    </row>
    <row r="153" ht="15.75" customHeight="1">
      <c r="A153" s="286" t="s">
        <v>191</v>
      </c>
      <c r="B153" s="266">
        <f t="shared" si="262"/>
        <v>542.351353</v>
      </c>
      <c r="C153" s="249">
        <f t="shared" ref="C153:C155" si="273">SUM(B153/E153)</f>
        <v>5.708961611</v>
      </c>
      <c r="D153" s="250">
        <f t="shared" si="1"/>
        <v>5.708961611</v>
      </c>
      <c r="E153" s="111">
        <v>95.0</v>
      </c>
      <c r="F153" s="251">
        <f t="shared" si="263"/>
        <v>201.151353</v>
      </c>
      <c r="G153" s="48">
        <f t="shared" si="2"/>
        <v>0.3708875287</v>
      </c>
      <c r="H153" s="111">
        <f t="shared" si="3"/>
        <v>341.2</v>
      </c>
      <c r="I153" s="252">
        <f t="shared" si="268"/>
        <v>0.6291124713</v>
      </c>
      <c r="J153" s="266">
        <f>SUM(AC153+(AD153*1000000))</f>
        <v>542351353</v>
      </c>
      <c r="K153" s="255">
        <v>2015.0</v>
      </c>
      <c r="L153" s="254" t="s">
        <v>20</v>
      </c>
      <c r="M153" s="267"/>
      <c r="N153" s="267"/>
      <c r="O153" s="267"/>
      <c r="P153" s="267">
        <v>85.0</v>
      </c>
      <c r="Q153" s="255">
        <v>67.0</v>
      </c>
      <c r="R153" s="277">
        <f>(P153+Q153)/2</f>
        <v>76</v>
      </c>
      <c r="S153" s="255">
        <v>79.0</v>
      </c>
      <c r="T153" s="255">
        <v>76.0</v>
      </c>
      <c r="U153" s="49">
        <f t="shared" si="6"/>
        <v>3</v>
      </c>
      <c r="V153" s="255">
        <f>(S153+T153)/2</f>
        <v>77.5</v>
      </c>
      <c r="W153" s="291">
        <f t="shared" si="8"/>
        <v>-1.5</v>
      </c>
      <c r="X153" s="264" t="s">
        <v>1750</v>
      </c>
      <c r="Y153" s="264" t="s">
        <v>1750</v>
      </c>
      <c r="Z153" s="264" t="s">
        <v>1534</v>
      </c>
      <c r="AA153" s="251">
        <f t="shared" si="267"/>
        <v>67.877361</v>
      </c>
      <c r="AB153" s="266">
        <v>6.7877361E7</v>
      </c>
      <c r="AC153" s="49">
        <v>2.01151353E8</v>
      </c>
      <c r="AD153" s="251">
        <f t="shared" si="264"/>
        <v>341.2</v>
      </c>
      <c r="AE153" s="49">
        <v>3.412E8</v>
      </c>
      <c r="AF153" s="258">
        <f t="shared" si="271"/>
        <v>0.7144985368</v>
      </c>
      <c r="AG153" s="257"/>
      <c r="AH153" s="257"/>
      <c r="AI153" s="273" t="s">
        <v>2126</v>
      </c>
      <c r="AJ153" s="255"/>
    </row>
    <row r="154" ht="15.75" customHeight="1">
      <c r="A154" s="247" t="s">
        <v>214</v>
      </c>
      <c r="B154" s="248">
        <f>SUM(F154+AD154)</f>
        <v>543.11</v>
      </c>
      <c r="C154" s="249">
        <f t="shared" si="273"/>
        <v>7.87115942</v>
      </c>
      <c r="D154" s="250">
        <f t="shared" si="1"/>
        <v>7.87115942</v>
      </c>
      <c r="E154" s="251">
        <v>69.0</v>
      </c>
      <c r="F154" s="251">
        <v>251.51</v>
      </c>
      <c r="G154" s="48">
        <f t="shared" si="2"/>
        <v>0.4630921913</v>
      </c>
      <c r="H154" s="111">
        <f t="shared" si="3"/>
        <v>291.6</v>
      </c>
      <c r="I154" s="252">
        <f t="shared" si="268"/>
        <v>0.5369078087</v>
      </c>
      <c r="J154" s="248">
        <f>B154*1000000</f>
        <v>543110000</v>
      </c>
      <c r="K154" s="253">
        <v>2010.0</v>
      </c>
      <c r="L154" s="254" t="s">
        <v>20</v>
      </c>
      <c r="M154" s="254"/>
      <c r="N154" s="254"/>
      <c r="O154" s="254"/>
      <c r="P154" s="254">
        <v>81.0</v>
      </c>
      <c r="Q154" s="253">
        <v>72.0</v>
      </c>
      <c r="R154" s="263">
        <f>AVERAGE(P154:Q154)</f>
        <v>76.5</v>
      </c>
      <c r="S154" s="253">
        <v>81.0</v>
      </c>
      <c r="T154" s="253">
        <v>76.0</v>
      </c>
      <c r="U154" s="248">
        <f t="shared" si="6"/>
        <v>5</v>
      </c>
      <c r="V154" s="253">
        <f>AVERAGE(S154:T154)</f>
        <v>78.5</v>
      </c>
      <c r="W154" s="263">
        <f t="shared" si="8"/>
        <v>-2</v>
      </c>
      <c r="X154" s="257" t="s">
        <v>1594</v>
      </c>
      <c r="Y154" s="257" t="s">
        <v>1882</v>
      </c>
      <c r="Z154" s="257" t="s">
        <v>1540</v>
      </c>
      <c r="AA154" s="250">
        <v>56.4</v>
      </c>
      <c r="AB154" s="248">
        <f>AA154*1000000</f>
        <v>56400000</v>
      </c>
      <c r="AC154" s="248">
        <f>F154*1000000</f>
        <v>251510000</v>
      </c>
      <c r="AD154" s="251">
        <v>291.6</v>
      </c>
      <c r="AE154" s="49">
        <f>SUM(AD154*1000000)</f>
        <v>291600000</v>
      </c>
      <c r="AF154" s="258">
        <f t="shared" si="271"/>
        <v>0.8173913043</v>
      </c>
      <c r="AG154" s="257"/>
      <c r="AH154" s="257"/>
      <c r="AI154" s="273" t="s">
        <v>1883</v>
      </c>
      <c r="AJ154" s="255"/>
    </row>
    <row r="155" ht="15.75" customHeight="1">
      <c r="A155" s="297" t="s">
        <v>1335</v>
      </c>
      <c r="B155" s="266">
        <f t="shared" ref="B155:B162" si="274">J155/1000000</f>
        <v>543.934105</v>
      </c>
      <c r="C155" s="276">
        <f t="shared" si="273"/>
        <v>3.055809579</v>
      </c>
      <c r="D155" s="250">
        <f t="shared" si="1"/>
        <v>3.055809579</v>
      </c>
      <c r="E155" s="251">
        <v>178.0</v>
      </c>
      <c r="F155" s="111">
        <f t="shared" ref="F155:F157" si="275">AC155/1000000</f>
        <v>155.442489</v>
      </c>
      <c r="G155" s="48">
        <f t="shared" si="2"/>
        <v>0.2857744855</v>
      </c>
      <c r="H155" s="111">
        <f t="shared" si="3"/>
        <v>388.491616</v>
      </c>
      <c r="I155" s="252">
        <f>AE155/J155</f>
        <v>0.7142255145</v>
      </c>
      <c r="J155" s="266">
        <f>AE155+AC155</f>
        <v>543934105</v>
      </c>
      <c r="K155" s="33">
        <v>2016.0</v>
      </c>
      <c r="L155" s="254" t="s">
        <v>20</v>
      </c>
      <c r="M155" s="47"/>
      <c r="N155" s="47"/>
      <c r="O155" s="47"/>
      <c r="P155" s="47">
        <v>48.0</v>
      </c>
      <c r="Q155" s="33">
        <v>52.0</v>
      </c>
      <c r="R155" s="293">
        <f t="shared" ref="R155:R156" si="276">(P155+Q155)/2</f>
        <v>50</v>
      </c>
      <c r="S155" s="33">
        <v>68.0</v>
      </c>
      <c r="T155" s="33">
        <v>68.0</v>
      </c>
      <c r="U155" s="49">
        <f t="shared" si="6"/>
        <v>0</v>
      </c>
      <c r="V155" s="33">
        <f t="shared" ref="V155:V156" si="277">(S155+T155)/2</f>
        <v>68</v>
      </c>
      <c r="W155" s="291">
        <f t="shared" si="8"/>
        <v>-18</v>
      </c>
      <c r="X155" s="294" t="s">
        <v>1537</v>
      </c>
      <c r="Y155" s="294" t="s">
        <v>1537</v>
      </c>
      <c r="Z155" s="270" t="s">
        <v>1550</v>
      </c>
      <c r="AA155" s="251">
        <f t="shared" ref="AA155:AA157" si="278">AB155/1000000</f>
        <v>65.769562</v>
      </c>
      <c r="AB155" s="49">
        <v>6.5769562E7</v>
      </c>
      <c r="AC155" s="49">
        <v>1.55442489E8</v>
      </c>
      <c r="AD155" s="251">
        <f t="shared" ref="AD155:AD157" si="279">AE155/1000000</f>
        <v>388.491616</v>
      </c>
      <c r="AE155" s="266">
        <v>3.88491616E8</v>
      </c>
      <c r="AF155" s="252">
        <f>AB155/(E155*1000000)</f>
        <v>0.3694919213</v>
      </c>
      <c r="AG155" s="257"/>
      <c r="AH155" s="257"/>
      <c r="AI155" s="259" t="s">
        <v>2902</v>
      </c>
      <c r="AJ155" s="257"/>
    </row>
    <row r="156" ht="15.75" customHeight="1">
      <c r="A156" s="310" t="s">
        <v>71</v>
      </c>
      <c r="B156" s="277">
        <f t="shared" si="274"/>
        <v>544.932567</v>
      </c>
      <c r="C156" s="284">
        <f>SUM(J156/(E156*1000000))</f>
        <v>2.794525985</v>
      </c>
      <c r="D156" s="250">
        <f t="shared" si="1"/>
        <v>2.794525985</v>
      </c>
      <c r="E156" s="251">
        <v>195.0</v>
      </c>
      <c r="F156" s="251">
        <f t="shared" si="275"/>
        <v>211.630916</v>
      </c>
      <c r="G156" s="48">
        <f t="shared" si="2"/>
        <v>0.3883616594</v>
      </c>
      <c r="H156" s="111">
        <f t="shared" si="3"/>
        <v>333.301651</v>
      </c>
      <c r="I156" s="303">
        <f t="shared" ref="I156:I196" si="280">(AE156/J156)</f>
        <v>0.6116383406</v>
      </c>
      <c r="J156" s="49">
        <v>5.44932567E8</v>
      </c>
      <c r="K156" s="253">
        <v>2018.0</v>
      </c>
      <c r="L156" s="254" t="s">
        <v>20</v>
      </c>
      <c r="M156" s="47"/>
      <c r="N156" s="47"/>
      <c r="O156" s="47"/>
      <c r="P156" s="47">
        <v>88.0</v>
      </c>
      <c r="Q156" s="253">
        <v>70.0</v>
      </c>
      <c r="R156" s="49">
        <f t="shared" si="276"/>
        <v>79</v>
      </c>
      <c r="S156" s="253">
        <v>80.0</v>
      </c>
      <c r="T156" s="49">
        <v>74.0</v>
      </c>
      <c r="U156" s="261">
        <f t="shared" si="6"/>
        <v>6</v>
      </c>
      <c r="V156" s="268">
        <f t="shared" si="277"/>
        <v>77</v>
      </c>
      <c r="W156" s="261">
        <f t="shared" si="8"/>
        <v>2</v>
      </c>
      <c r="X156" s="294" t="s">
        <v>1537</v>
      </c>
      <c r="Y156" s="294" t="s">
        <v>1537</v>
      </c>
      <c r="Z156" s="270" t="s">
        <v>1550</v>
      </c>
      <c r="AA156" s="251">
        <f t="shared" si="278"/>
        <v>75.812205</v>
      </c>
      <c r="AB156" s="49">
        <v>7.5812205E7</v>
      </c>
      <c r="AC156" s="49">
        <v>2.11630916E8</v>
      </c>
      <c r="AD156" s="251">
        <f t="shared" si="279"/>
        <v>333.301651</v>
      </c>
      <c r="AE156" s="266">
        <f>J156-AC156</f>
        <v>333301651</v>
      </c>
      <c r="AF156" s="303">
        <f t="shared" ref="AF156:AF196" si="281">SUM(AA156/E156)</f>
        <v>0.3887805385</v>
      </c>
      <c r="AG156" s="257"/>
      <c r="AH156" s="257"/>
      <c r="AI156" s="259" t="s">
        <v>3015</v>
      </c>
      <c r="AJ156" s="257"/>
    </row>
    <row r="157" ht="15.75" customHeight="1">
      <c r="A157" s="247" t="s">
        <v>930</v>
      </c>
      <c r="B157" s="248">
        <f t="shared" si="274"/>
        <v>549.368315</v>
      </c>
      <c r="C157" s="249">
        <f>SUM((J157/1000000)/E157)</f>
        <v>10.9873663</v>
      </c>
      <c r="D157" s="250">
        <f t="shared" si="1"/>
        <v>10.9873663</v>
      </c>
      <c r="E157" s="251">
        <v>50.0</v>
      </c>
      <c r="F157" s="251">
        <f t="shared" si="275"/>
        <v>218.815487</v>
      </c>
      <c r="G157" s="48">
        <f t="shared" si="2"/>
        <v>0.3983037992</v>
      </c>
      <c r="H157" s="111">
        <f t="shared" si="3"/>
        <v>330.552828</v>
      </c>
      <c r="I157" s="252">
        <f t="shared" si="280"/>
        <v>0.6016962008</v>
      </c>
      <c r="J157" s="248">
        <v>5.49368315E8</v>
      </c>
      <c r="K157" s="268">
        <v>2012.0</v>
      </c>
      <c r="L157" s="254" t="s">
        <v>20</v>
      </c>
      <c r="M157" s="254"/>
      <c r="N157" s="254"/>
      <c r="O157" s="254"/>
      <c r="P157" s="254">
        <v>68.0</v>
      </c>
      <c r="Q157" s="253">
        <v>62.0</v>
      </c>
      <c r="R157" s="263">
        <f t="shared" ref="R157:R158" si="282">AVERAGE(P157:Q157)</f>
        <v>65</v>
      </c>
      <c r="S157" s="253">
        <v>74.0</v>
      </c>
      <c r="T157" s="253">
        <v>70.0</v>
      </c>
      <c r="U157" s="253">
        <f t="shared" si="6"/>
        <v>4</v>
      </c>
      <c r="V157" s="253">
        <f t="shared" ref="V157:V158" si="283">AVERAGE(S157:T157)</f>
        <v>72</v>
      </c>
      <c r="W157" s="263">
        <f t="shared" si="8"/>
        <v>-7</v>
      </c>
      <c r="X157" s="257" t="s">
        <v>1543</v>
      </c>
      <c r="Y157" s="257" t="s">
        <v>1741</v>
      </c>
      <c r="Z157" s="269" t="s">
        <v>1540</v>
      </c>
      <c r="AA157" s="250">
        <f t="shared" si="278"/>
        <v>54.415205</v>
      </c>
      <c r="AB157" s="248">
        <v>5.4415205E7</v>
      </c>
      <c r="AC157" s="248">
        <v>2.18815487E8</v>
      </c>
      <c r="AD157" s="251">
        <f t="shared" si="279"/>
        <v>330.552828</v>
      </c>
      <c r="AE157" s="266">
        <v>3.30552828E8</v>
      </c>
      <c r="AF157" s="258">
        <f t="shared" si="281"/>
        <v>1.0883041</v>
      </c>
      <c r="AG157" s="257"/>
      <c r="AH157" s="257"/>
      <c r="AI157" s="273" t="s">
        <v>1742</v>
      </c>
      <c r="AJ157" s="255"/>
    </row>
    <row r="158" ht="15.75" customHeight="1">
      <c r="A158" s="247" t="s">
        <v>2340</v>
      </c>
      <c r="B158" s="49">
        <f t="shared" si="274"/>
        <v>550.2</v>
      </c>
      <c r="C158" s="249">
        <f>SUM(B158/E158)</f>
        <v>4.4016</v>
      </c>
      <c r="D158" s="250">
        <f t="shared" si="1"/>
        <v>4.4016</v>
      </c>
      <c r="E158" s="251">
        <v>125.0</v>
      </c>
      <c r="F158" s="251">
        <v>381.01</v>
      </c>
      <c r="G158" s="48">
        <f t="shared" si="2"/>
        <v>0.6924936387</v>
      </c>
      <c r="H158" s="111">
        <f t="shared" si="3"/>
        <v>960.5</v>
      </c>
      <c r="I158" s="252">
        <f t="shared" si="280"/>
        <v>1.745728826</v>
      </c>
      <c r="J158" s="266">
        <f>SUM(AB158:AC158)</f>
        <v>550200000</v>
      </c>
      <c r="K158" s="253">
        <v>2011.0</v>
      </c>
      <c r="L158" s="254" t="s">
        <v>20</v>
      </c>
      <c r="M158" s="267"/>
      <c r="N158" s="267"/>
      <c r="O158" s="267"/>
      <c r="P158" s="267">
        <v>96.0</v>
      </c>
      <c r="Q158" s="255">
        <v>87.0</v>
      </c>
      <c r="R158" s="263">
        <f t="shared" si="282"/>
        <v>91.5</v>
      </c>
      <c r="S158" s="255">
        <v>92.0</v>
      </c>
      <c r="T158" s="253">
        <v>80.0</v>
      </c>
      <c r="U158" s="248">
        <f t="shared" si="6"/>
        <v>12</v>
      </c>
      <c r="V158" s="253">
        <f t="shared" si="283"/>
        <v>86</v>
      </c>
      <c r="W158" s="263">
        <f t="shared" si="8"/>
        <v>5.5</v>
      </c>
      <c r="X158" s="257" t="s">
        <v>1694</v>
      </c>
      <c r="Y158" s="257" t="s">
        <v>2341</v>
      </c>
      <c r="Z158" s="257" t="s">
        <v>1550</v>
      </c>
      <c r="AA158" s="251">
        <v>169.19</v>
      </c>
      <c r="AB158" s="248">
        <f>AA158*1000000</f>
        <v>169190000</v>
      </c>
      <c r="AC158" s="248">
        <f>F158*1000000</f>
        <v>381010000</v>
      </c>
      <c r="AD158" s="251">
        <v>960.5</v>
      </c>
      <c r="AE158" s="49">
        <f>SUM(AD158*1000000)</f>
        <v>960500000</v>
      </c>
      <c r="AF158" s="258">
        <f t="shared" si="281"/>
        <v>1.35352</v>
      </c>
      <c r="AG158" s="257"/>
      <c r="AH158" s="257"/>
      <c r="AI158" s="273" t="s">
        <v>2342</v>
      </c>
      <c r="AJ158" s="255"/>
    </row>
    <row r="159" ht="15.75" customHeight="1">
      <c r="A159" s="297" t="s">
        <v>500</v>
      </c>
      <c r="B159" s="49">
        <f t="shared" si="274"/>
        <v>566.652812</v>
      </c>
      <c r="C159" s="284">
        <f>SUM(J159/(E159*1000000))</f>
        <v>3.062988173</v>
      </c>
      <c r="D159" s="250">
        <f t="shared" si="1"/>
        <v>3.062988173</v>
      </c>
      <c r="E159" s="111">
        <v>185.0</v>
      </c>
      <c r="F159" s="280">
        <f t="shared" ref="F159:F162" si="284">AC159/1000000</f>
        <v>168.052812</v>
      </c>
      <c r="G159" s="48">
        <f t="shared" si="2"/>
        <v>0.2965710369</v>
      </c>
      <c r="H159" s="111">
        <f t="shared" si="3"/>
        <v>398.6</v>
      </c>
      <c r="I159" s="303">
        <f t="shared" si="280"/>
        <v>0.7034289631</v>
      </c>
      <c r="J159" s="49">
        <v>5.66652812E8</v>
      </c>
      <c r="K159" s="33">
        <v>2017.0</v>
      </c>
      <c r="L159" s="254" t="s">
        <v>20</v>
      </c>
      <c r="M159" s="47"/>
      <c r="N159" s="47"/>
      <c r="O159" s="47"/>
      <c r="P159" s="47">
        <v>76.0</v>
      </c>
      <c r="Q159" s="33">
        <v>62.0</v>
      </c>
      <c r="R159" s="49">
        <f t="shared" ref="R159:R161" si="285">(P159+Q159)/2</f>
        <v>69</v>
      </c>
      <c r="S159" s="33">
        <v>70.0</v>
      </c>
      <c r="T159" s="33">
        <v>67.0</v>
      </c>
      <c r="U159" s="268">
        <f t="shared" si="6"/>
        <v>3</v>
      </c>
      <c r="V159" s="268">
        <f t="shared" ref="V159:V161" si="286">(S159+T159)/2</f>
        <v>68.5</v>
      </c>
      <c r="W159" s="261">
        <f t="shared" si="8"/>
        <v>0.5</v>
      </c>
      <c r="X159" s="269" t="s">
        <v>1602</v>
      </c>
      <c r="Y159" s="269" t="s">
        <v>2054</v>
      </c>
      <c r="Z159" s="257" t="s">
        <v>1567</v>
      </c>
      <c r="AA159" s="280">
        <f t="shared" ref="AA159:AA161" si="287">AB159/1000000</f>
        <v>61.025472</v>
      </c>
      <c r="AB159" s="49">
        <v>6.1025472E7</v>
      </c>
      <c r="AC159" s="49">
        <v>1.68052812E8</v>
      </c>
      <c r="AD159" s="280">
        <f t="shared" ref="AD159:AD162" si="288">AE159/1000000</f>
        <v>398.6</v>
      </c>
      <c r="AE159" s="261">
        <f>J159-AC159</f>
        <v>398600000</v>
      </c>
      <c r="AF159" s="303">
        <f t="shared" si="281"/>
        <v>0.3298674162</v>
      </c>
      <c r="AG159" s="269"/>
      <c r="AH159" s="269"/>
      <c r="AI159" s="305" t="s">
        <v>2892</v>
      </c>
      <c r="AJ159" s="269"/>
    </row>
    <row r="160" ht="15.75" customHeight="1">
      <c r="A160" s="286" t="s">
        <v>279</v>
      </c>
      <c r="B160" s="266">
        <f t="shared" si="274"/>
        <v>569.651467</v>
      </c>
      <c r="C160" s="249">
        <f>SUM(B160/E160)</f>
        <v>14.24128668</v>
      </c>
      <c r="D160" s="250">
        <f t="shared" si="1"/>
        <v>14.24128668</v>
      </c>
      <c r="E160" s="251">
        <v>40.0</v>
      </c>
      <c r="F160" s="251">
        <f t="shared" si="284"/>
        <v>166.16723</v>
      </c>
      <c r="G160" s="48">
        <f t="shared" si="2"/>
        <v>0.2916998193</v>
      </c>
      <c r="H160" s="111">
        <f t="shared" si="3"/>
        <v>403.484237</v>
      </c>
      <c r="I160" s="252">
        <f t="shared" si="280"/>
        <v>0.7083001807</v>
      </c>
      <c r="J160" s="266">
        <f>SUM(AC160+AD160*1000000)</f>
        <v>569651467</v>
      </c>
      <c r="K160" s="255">
        <v>2015.0</v>
      </c>
      <c r="L160" s="254" t="s">
        <v>20</v>
      </c>
      <c r="M160" s="267"/>
      <c r="N160" s="267"/>
      <c r="O160" s="267"/>
      <c r="P160" s="267">
        <v>24.0</v>
      </c>
      <c r="Q160" s="255">
        <v>46.0</v>
      </c>
      <c r="R160" s="277">
        <f t="shared" si="285"/>
        <v>35</v>
      </c>
      <c r="S160" s="255">
        <v>42.0</v>
      </c>
      <c r="T160" s="255">
        <v>31.0</v>
      </c>
      <c r="U160" s="49">
        <f t="shared" si="6"/>
        <v>11</v>
      </c>
      <c r="V160" s="255">
        <f t="shared" si="286"/>
        <v>36.5</v>
      </c>
      <c r="W160" s="291">
        <f t="shared" si="8"/>
        <v>-1.5</v>
      </c>
      <c r="X160" s="264" t="s">
        <v>1605</v>
      </c>
      <c r="Y160" s="264" t="s">
        <v>1605</v>
      </c>
      <c r="Z160" s="264" t="s">
        <v>1534</v>
      </c>
      <c r="AA160" s="251">
        <f t="shared" si="287"/>
        <v>85.17145</v>
      </c>
      <c r="AB160" s="266">
        <v>8.517145E7</v>
      </c>
      <c r="AC160" s="49">
        <v>1.6616723E8</v>
      </c>
      <c r="AD160" s="251">
        <f t="shared" si="288"/>
        <v>403.484237</v>
      </c>
      <c r="AE160" s="49">
        <v>4.03484237E8</v>
      </c>
      <c r="AF160" s="258">
        <f t="shared" si="281"/>
        <v>2.12928625</v>
      </c>
      <c r="AG160" s="257"/>
      <c r="AH160" s="257"/>
      <c r="AI160" s="273" t="s">
        <v>1692</v>
      </c>
      <c r="AJ160" s="255"/>
    </row>
    <row r="161" ht="15.75" customHeight="1">
      <c r="A161" s="310" t="s">
        <v>768</v>
      </c>
      <c r="B161" s="277">
        <f t="shared" si="274"/>
        <v>582.018455</v>
      </c>
      <c r="C161" s="284">
        <f>SUM(J161/(E161*1000000))</f>
        <v>3.325819743</v>
      </c>
      <c r="D161" s="250">
        <f t="shared" si="1"/>
        <v>3.325819743</v>
      </c>
      <c r="E161" s="251">
        <v>175.0</v>
      </c>
      <c r="F161" s="251">
        <f t="shared" si="284"/>
        <v>137.018455</v>
      </c>
      <c r="G161" s="48">
        <f t="shared" si="2"/>
        <v>0.2354194336</v>
      </c>
      <c r="H161" s="111">
        <f t="shared" si="3"/>
        <v>445</v>
      </c>
      <c r="I161" s="303">
        <f t="shared" si="280"/>
        <v>0.7645805664</v>
      </c>
      <c r="J161" s="49">
        <v>5.82018455E8</v>
      </c>
      <c r="K161" s="253">
        <v>2018.0</v>
      </c>
      <c r="L161" s="254" t="s">
        <v>20</v>
      </c>
      <c r="M161" s="47"/>
      <c r="N161" s="47"/>
      <c r="O161" s="47"/>
      <c r="P161" s="47">
        <v>72.0</v>
      </c>
      <c r="Q161" s="253">
        <v>64.0</v>
      </c>
      <c r="R161" s="49">
        <f t="shared" si="285"/>
        <v>68</v>
      </c>
      <c r="S161" s="253">
        <v>78.0</v>
      </c>
      <c r="T161" s="49">
        <v>74.0</v>
      </c>
      <c r="U161" s="261">
        <f t="shared" si="6"/>
        <v>4</v>
      </c>
      <c r="V161" s="268">
        <f t="shared" si="286"/>
        <v>76</v>
      </c>
      <c r="W161" s="261">
        <f t="shared" si="8"/>
        <v>-8</v>
      </c>
      <c r="X161" s="294" t="s">
        <v>1601</v>
      </c>
      <c r="Y161" s="294" t="s">
        <v>1601</v>
      </c>
      <c r="Z161" s="270" t="s">
        <v>1534</v>
      </c>
      <c r="AA161" s="251">
        <f t="shared" si="287"/>
        <v>41.76405</v>
      </c>
      <c r="AB161" s="49">
        <v>4.176405E7</v>
      </c>
      <c r="AC161" s="49">
        <v>1.37018455E8</v>
      </c>
      <c r="AD161" s="251">
        <f t="shared" si="288"/>
        <v>445</v>
      </c>
      <c r="AE161" s="266">
        <f>J161-AC161</f>
        <v>445000000</v>
      </c>
      <c r="AF161" s="303">
        <f t="shared" si="281"/>
        <v>0.2386517143</v>
      </c>
      <c r="AG161" s="257"/>
      <c r="AH161" s="257"/>
      <c r="AI161" s="259" t="s">
        <v>2746</v>
      </c>
      <c r="AJ161" s="257"/>
    </row>
    <row r="162" ht="15.75" customHeight="1">
      <c r="A162" s="260" t="s">
        <v>383</v>
      </c>
      <c r="B162" s="248">
        <f t="shared" si="274"/>
        <v>584.155425</v>
      </c>
      <c r="C162" s="249">
        <f t="shared" ref="C162:C167" si="289">SUM(B162/E162)</f>
        <v>3.8943695</v>
      </c>
      <c r="D162" s="250">
        <f t="shared" si="1"/>
        <v>3.8943695</v>
      </c>
      <c r="E162" s="251">
        <v>150.0</v>
      </c>
      <c r="F162" s="111">
        <f t="shared" si="284"/>
        <v>256.39301</v>
      </c>
      <c r="G162" s="48">
        <f t="shared" si="2"/>
        <v>0.4389123152</v>
      </c>
      <c r="H162" s="111">
        <f t="shared" si="3"/>
        <v>327.762415</v>
      </c>
      <c r="I162" s="252">
        <f t="shared" si="280"/>
        <v>0.5610876848</v>
      </c>
      <c r="J162" s="248">
        <v>5.84155425E8</v>
      </c>
      <c r="K162" s="253">
        <v>2007.0</v>
      </c>
      <c r="L162" s="254" t="s">
        <v>18</v>
      </c>
      <c r="M162" s="254"/>
      <c r="N162" s="254"/>
      <c r="O162" s="254"/>
      <c r="P162" s="254">
        <v>69.0</v>
      </c>
      <c r="Q162" s="253">
        <v>65.0</v>
      </c>
      <c r="R162" s="263">
        <f t="shared" ref="R162:R167" si="290">AVERAGE(P162:Q162)</f>
        <v>67</v>
      </c>
      <c r="S162" s="253">
        <v>68.0</v>
      </c>
      <c r="T162" s="253">
        <v>71.0</v>
      </c>
      <c r="U162" s="248">
        <f t="shared" si="6"/>
        <v>-3</v>
      </c>
      <c r="V162" s="253">
        <f t="shared" ref="V162:V167" si="291">AVERAGE(S162:T162)</f>
        <v>69.5</v>
      </c>
      <c r="W162" s="263">
        <f t="shared" si="8"/>
        <v>-2.5</v>
      </c>
      <c r="X162" s="257" t="s">
        <v>1629</v>
      </c>
      <c r="Y162" s="257" t="s">
        <v>1732</v>
      </c>
      <c r="Z162" s="257" t="s">
        <v>1534</v>
      </c>
      <c r="AA162" s="250">
        <v>77.211321</v>
      </c>
      <c r="AB162" s="49">
        <v>7.7211321E7</v>
      </c>
      <c r="AC162" s="248">
        <v>2.5639301E8</v>
      </c>
      <c r="AD162" s="111">
        <f t="shared" si="288"/>
        <v>327.762415</v>
      </c>
      <c r="AE162" s="248">
        <v>3.27762415E8</v>
      </c>
      <c r="AF162" s="258">
        <f t="shared" si="281"/>
        <v>0.51474214</v>
      </c>
      <c r="AG162" s="257"/>
      <c r="AH162" s="257"/>
      <c r="AI162" s="259" t="s">
        <v>2518</v>
      </c>
      <c r="AJ162" s="257"/>
    </row>
    <row r="163" ht="15.75" customHeight="1">
      <c r="A163" s="260" t="s">
        <v>434</v>
      </c>
      <c r="B163" s="248">
        <v>585.52</v>
      </c>
      <c r="C163" s="249">
        <f t="shared" si="289"/>
        <v>3.147956989</v>
      </c>
      <c r="D163" s="250">
        <f t="shared" si="1"/>
        <v>3.147956989</v>
      </c>
      <c r="E163" s="251">
        <v>186.0</v>
      </c>
      <c r="F163" s="251">
        <v>318.76</v>
      </c>
      <c r="G163" s="48">
        <f t="shared" si="2"/>
        <v>0.5444049734</v>
      </c>
      <c r="H163" s="111">
        <f t="shared" si="3"/>
        <v>266.76</v>
      </c>
      <c r="I163" s="252">
        <f t="shared" si="280"/>
        <v>0.4555950266</v>
      </c>
      <c r="J163" s="248">
        <f t="shared" ref="J163:J164" si="292">B163*1000000</f>
        <v>585520000</v>
      </c>
      <c r="K163" s="253">
        <v>2008.0</v>
      </c>
      <c r="L163" s="254" t="s">
        <v>18</v>
      </c>
      <c r="M163" s="254"/>
      <c r="N163" s="254"/>
      <c r="O163" s="254"/>
      <c r="P163" s="254">
        <v>94.0</v>
      </c>
      <c r="Q163" s="253">
        <v>79.0</v>
      </c>
      <c r="R163" s="263">
        <f t="shared" si="290"/>
        <v>86.5</v>
      </c>
      <c r="S163" s="253">
        <v>91.0</v>
      </c>
      <c r="T163" s="253">
        <v>83.0</v>
      </c>
      <c r="U163" s="248">
        <f t="shared" si="6"/>
        <v>8</v>
      </c>
      <c r="V163" s="253">
        <f t="shared" si="291"/>
        <v>87</v>
      </c>
      <c r="W163" s="263">
        <f t="shared" si="8"/>
        <v>-0.5</v>
      </c>
      <c r="X163" s="257" t="s">
        <v>1602</v>
      </c>
      <c r="Y163" s="257" t="s">
        <v>2187</v>
      </c>
      <c r="Z163" s="257" t="s">
        <v>1534</v>
      </c>
      <c r="AA163" s="250">
        <v>98.62</v>
      </c>
      <c r="AB163" s="248">
        <f t="shared" ref="AB163:AB164" si="293">AA163*1000000</f>
        <v>98620000</v>
      </c>
      <c r="AC163" s="248">
        <f t="shared" ref="AC163:AC164" si="294">F163*1000000</f>
        <v>318760000</v>
      </c>
      <c r="AD163" s="251">
        <v>266.76</v>
      </c>
      <c r="AE163" s="49">
        <f t="shared" ref="AE163:AE164" si="295">SUM(AD163*1000000)</f>
        <v>266760000</v>
      </c>
      <c r="AF163" s="258">
        <f t="shared" si="281"/>
        <v>0.5302150538</v>
      </c>
      <c r="AG163" s="257"/>
      <c r="AH163" s="257"/>
      <c r="AI163" s="273" t="s">
        <v>2842</v>
      </c>
      <c r="AJ163" s="255"/>
    </row>
    <row r="164" ht="15.75" customHeight="1">
      <c r="A164" s="260" t="s">
        <v>748</v>
      </c>
      <c r="B164" s="248">
        <v>586.09</v>
      </c>
      <c r="C164" s="249">
        <f t="shared" si="289"/>
        <v>2.548217391</v>
      </c>
      <c r="D164" s="250">
        <f t="shared" si="1"/>
        <v>2.548217391</v>
      </c>
      <c r="E164" s="251">
        <v>230.0</v>
      </c>
      <c r="F164" s="251">
        <v>168.37</v>
      </c>
      <c r="G164" s="48">
        <f t="shared" si="2"/>
        <v>0.2872766981</v>
      </c>
      <c r="H164" s="111">
        <f t="shared" si="3"/>
        <v>417.72</v>
      </c>
      <c r="I164" s="252">
        <f t="shared" si="280"/>
        <v>0.7127233019</v>
      </c>
      <c r="J164" s="248">
        <f t="shared" si="292"/>
        <v>586090000</v>
      </c>
      <c r="K164" s="253">
        <v>2008.0</v>
      </c>
      <c r="L164" s="254" t="s">
        <v>18</v>
      </c>
      <c r="M164" s="254"/>
      <c r="N164" s="254"/>
      <c r="O164" s="254"/>
      <c r="P164" s="254">
        <v>64.0</v>
      </c>
      <c r="Q164" s="253">
        <v>58.0</v>
      </c>
      <c r="R164" s="263">
        <f t="shared" si="290"/>
        <v>61</v>
      </c>
      <c r="S164" s="253">
        <v>62.0</v>
      </c>
      <c r="T164" s="253">
        <v>64.0</v>
      </c>
      <c r="U164" s="248">
        <f t="shared" si="6"/>
        <v>-2</v>
      </c>
      <c r="V164" s="253">
        <f t="shared" si="291"/>
        <v>63</v>
      </c>
      <c r="W164" s="263">
        <f t="shared" si="8"/>
        <v>-2</v>
      </c>
      <c r="X164" s="257" t="s">
        <v>1602</v>
      </c>
      <c r="Y164" s="257" t="s">
        <v>2111</v>
      </c>
      <c r="Z164" s="257" t="s">
        <v>1550</v>
      </c>
      <c r="AA164" s="250">
        <v>67.5</v>
      </c>
      <c r="AB164" s="248">
        <f t="shared" si="293"/>
        <v>67500000</v>
      </c>
      <c r="AC164" s="248">
        <f t="shared" si="294"/>
        <v>168370000</v>
      </c>
      <c r="AD164" s="251">
        <v>417.72</v>
      </c>
      <c r="AE164" s="49">
        <f t="shared" si="295"/>
        <v>417720000</v>
      </c>
      <c r="AF164" s="258">
        <f t="shared" si="281"/>
        <v>0.2934782609</v>
      </c>
      <c r="AG164" s="257"/>
      <c r="AH164" s="257"/>
      <c r="AI164" s="273" t="s">
        <v>3178</v>
      </c>
      <c r="AJ164" s="255"/>
    </row>
    <row r="165" ht="15.75" customHeight="1">
      <c r="A165" s="275" t="s">
        <v>989</v>
      </c>
      <c r="B165" s="266">
        <f>J165/1000000</f>
        <v>587.204668</v>
      </c>
      <c r="C165" s="249">
        <f t="shared" si="289"/>
        <v>4.349664207</v>
      </c>
      <c r="D165" s="250">
        <f t="shared" si="1"/>
        <v>4.349664207</v>
      </c>
      <c r="E165" s="251">
        <v>135.0</v>
      </c>
      <c r="F165" s="251">
        <f>AC165/1000000</f>
        <v>187.168425</v>
      </c>
      <c r="G165" s="48">
        <f t="shared" si="2"/>
        <v>0.3187447839</v>
      </c>
      <c r="H165" s="111">
        <f t="shared" si="3"/>
        <v>400.036243</v>
      </c>
      <c r="I165" s="252">
        <f t="shared" si="280"/>
        <v>0.6812552161</v>
      </c>
      <c r="J165" s="266">
        <v>5.87204668E8</v>
      </c>
      <c r="K165" s="255">
        <v>2013.0</v>
      </c>
      <c r="L165" s="254" t="s">
        <v>20</v>
      </c>
      <c r="M165" s="267"/>
      <c r="N165" s="267"/>
      <c r="O165" s="267"/>
      <c r="P165" s="267">
        <v>70.0</v>
      </c>
      <c r="Q165" s="255">
        <v>55.0</v>
      </c>
      <c r="R165" s="277">
        <f t="shared" si="290"/>
        <v>62.5</v>
      </c>
      <c r="S165" s="255">
        <v>78.0</v>
      </c>
      <c r="T165" s="255">
        <v>71.0</v>
      </c>
      <c r="U165" s="255">
        <f t="shared" si="6"/>
        <v>7</v>
      </c>
      <c r="V165" s="255">
        <f t="shared" si="291"/>
        <v>74.5</v>
      </c>
      <c r="W165" s="277">
        <f t="shared" si="8"/>
        <v>-12</v>
      </c>
      <c r="X165" s="264" t="s">
        <v>1601</v>
      </c>
      <c r="Y165" s="264" t="s">
        <v>2266</v>
      </c>
      <c r="Z165" s="264" t="s">
        <v>1540</v>
      </c>
      <c r="AA165" s="251">
        <f>AB165/1000000</f>
        <v>43.639736</v>
      </c>
      <c r="AB165" s="266">
        <v>4.3639736E7</v>
      </c>
      <c r="AC165" s="266">
        <v>1.87168425E8</v>
      </c>
      <c r="AD165" s="251">
        <f>AE165/1000000</f>
        <v>400.036243</v>
      </c>
      <c r="AE165" s="266">
        <v>4.00036243E8</v>
      </c>
      <c r="AF165" s="258">
        <f t="shared" si="281"/>
        <v>0.3232573037</v>
      </c>
      <c r="AG165" s="257"/>
      <c r="AH165" s="257"/>
      <c r="AI165" s="273" t="s">
        <v>2345</v>
      </c>
      <c r="AJ165" s="255"/>
    </row>
    <row r="166" ht="15.75" customHeight="1">
      <c r="A166" s="260" t="s">
        <v>924</v>
      </c>
      <c r="B166" s="248">
        <f>SUM(F166+AD166)</f>
        <v>591.79</v>
      </c>
      <c r="C166" s="249">
        <f t="shared" si="289"/>
        <v>2.276115385</v>
      </c>
      <c r="D166" s="250">
        <f t="shared" si="1"/>
        <v>2.276115385</v>
      </c>
      <c r="E166" s="251">
        <v>260.0</v>
      </c>
      <c r="F166" s="251">
        <v>200.82</v>
      </c>
      <c r="G166" s="48">
        <f t="shared" si="2"/>
        <v>0.3393433481</v>
      </c>
      <c r="H166" s="111">
        <f t="shared" si="3"/>
        <v>390.97</v>
      </c>
      <c r="I166" s="252">
        <f t="shared" si="280"/>
        <v>0.6606566519</v>
      </c>
      <c r="J166" s="248">
        <f t="shared" ref="J166:J167" si="296">B166*1000000</f>
        <v>591790000</v>
      </c>
      <c r="K166" s="253">
        <v>2010.0</v>
      </c>
      <c r="L166" s="254" t="s">
        <v>20</v>
      </c>
      <c r="M166" s="254"/>
      <c r="N166" s="254"/>
      <c r="O166" s="254"/>
      <c r="P166" s="254">
        <v>89.0</v>
      </c>
      <c r="Q166" s="253">
        <v>71.0</v>
      </c>
      <c r="R166" s="263">
        <f t="shared" si="290"/>
        <v>80</v>
      </c>
      <c r="S166" s="253">
        <v>88.0</v>
      </c>
      <c r="T166" s="253">
        <v>82.0</v>
      </c>
      <c r="U166" s="248">
        <f t="shared" si="6"/>
        <v>6</v>
      </c>
      <c r="V166" s="253">
        <f t="shared" si="291"/>
        <v>85</v>
      </c>
      <c r="W166" s="263">
        <f t="shared" si="8"/>
        <v>-5</v>
      </c>
      <c r="X166" s="257" t="s">
        <v>1594</v>
      </c>
      <c r="Y166" s="257" t="s">
        <v>2106</v>
      </c>
      <c r="Z166" s="257" t="s">
        <v>1534</v>
      </c>
      <c r="AA166" s="250">
        <v>48.77</v>
      </c>
      <c r="AB166" s="248">
        <f t="shared" ref="AB166:AB167" si="297">AA166*1000000</f>
        <v>48770000</v>
      </c>
      <c r="AC166" s="248">
        <f t="shared" ref="AC166:AC167" si="298">F166*1000000</f>
        <v>200820000</v>
      </c>
      <c r="AD166" s="251">
        <v>390.97</v>
      </c>
      <c r="AE166" s="49">
        <f t="shared" ref="AE166:AE167" si="299">SUM(AD166*1000000)</f>
        <v>390970000</v>
      </c>
      <c r="AF166" s="258">
        <f t="shared" si="281"/>
        <v>0.1875769231</v>
      </c>
      <c r="AG166" s="257"/>
      <c r="AH166" s="257"/>
      <c r="AI166" s="273" t="s">
        <v>3363</v>
      </c>
      <c r="AJ166" s="255"/>
    </row>
    <row r="167" ht="15.75" customHeight="1">
      <c r="A167" s="247" t="s">
        <v>554</v>
      </c>
      <c r="B167" s="248">
        <v>603.9</v>
      </c>
      <c r="C167" s="249">
        <f t="shared" si="289"/>
        <v>4.026</v>
      </c>
      <c r="D167" s="250">
        <f t="shared" si="1"/>
        <v>4.026</v>
      </c>
      <c r="E167" s="251">
        <v>150.0</v>
      </c>
      <c r="F167" s="251">
        <v>180.01</v>
      </c>
      <c r="G167" s="48">
        <f t="shared" si="2"/>
        <v>0.2980791522</v>
      </c>
      <c r="H167" s="111">
        <f t="shared" si="3"/>
        <v>423.89</v>
      </c>
      <c r="I167" s="252">
        <f t="shared" si="280"/>
        <v>0.7019208478</v>
      </c>
      <c r="J167" s="248">
        <f t="shared" si="296"/>
        <v>603900000</v>
      </c>
      <c r="K167" s="253">
        <v>2008.0</v>
      </c>
      <c r="L167" s="254" t="s">
        <v>18</v>
      </c>
      <c r="M167" s="254"/>
      <c r="N167" s="254"/>
      <c r="O167" s="254"/>
      <c r="P167" s="254">
        <v>64.0</v>
      </c>
      <c r="Q167" s="253">
        <v>61.0</v>
      </c>
      <c r="R167" s="263">
        <f t="shared" si="290"/>
        <v>62.5</v>
      </c>
      <c r="S167" s="253">
        <v>73.0</v>
      </c>
      <c r="T167" s="253">
        <v>70.0</v>
      </c>
      <c r="U167" s="248">
        <f t="shared" si="6"/>
        <v>3</v>
      </c>
      <c r="V167" s="253">
        <f t="shared" si="291"/>
        <v>71.5</v>
      </c>
      <c r="W167" s="263">
        <f t="shared" si="8"/>
        <v>-9</v>
      </c>
      <c r="X167" s="257" t="s">
        <v>1594</v>
      </c>
      <c r="Y167" s="257" t="s">
        <v>1775</v>
      </c>
      <c r="Z167" s="257" t="s">
        <v>1550</v>
      </c>
      <c r="AA167" s="250">
        <v>63.11</v>
      </c>
      <c r="AB167" s="248">
        <f t="shared" si="297"/>
        <v>63110000</v>
      </c>
      <c r="AC167" s="248">
        <f t="shared" si="298"/>
        <v>180010000</v>
      </c>
      <c r="AD167" s="251">
        <v>423.89</v>
      </c>
      <c r="AE167" s="49">
        <f t="shared" si="299"/>
        <v>423890000</v>
      </c>
      <c r="AF167" s="258">
        <f t="shared" si="281"/>
        <v>0.4207333333</v>
      </c>
      <c r="AG167" s="257"/>
      <c r="AH167" s="257"/>
      <c r="AI167" s="273" t="s">
        <v>2467</v>
      </c>
      <c r="AJ167" s="255"/>
    </row>
    <row r="168" ht="15.75" customHeight="1">
      <c r="A168" s="297" t="s">
        <v>1257</v>
      </c>
      <c r="B168" s="49">
        <f t="shared" ref="B168:B169" si="300">J168/1000000</f>
        <v>605.425157</v>
      </c>
      <c r="C168" s="284">
        <f>SUM(J168/(E168*1000000))</f>
        <v>2.789977682</v>
      </c>
      <c r="D168" s="250">
        <f t="shared" si="1"/>
        <v>2.789977682</v>
      </c>
      <c r="E168" s="111">
        <v>217.0</v>
      </c>
      <c r="F168" s="280">
        <f t="shared" ref="F168:F169" si="301">AC168/1000000</f>
        <v>130.168683</v>
      </c>
      <c r="G168" s="48">
        <f t="shared" si="2"/>
        <v>0.2150037564</v>
      </c>
      <c r="H168" s="111">
        <f t="shared" si="3"/>
        <v>475.256474</v>
      </c>
      <c r="I168" s="303">
        <f t="shared" si="280"/>
        <v>0.7849962436</v>
      </c>
      <c r="J168" s="49">
        <v>6.05425157E8</v>
      </c>
      <c r="K168" s="33">
        <v>2017.0</v>
      </c>
      <c r="L168" s="254" t="s">
        <v>20</v>
      </c>
      <c r="M168" s="47"/>
      <c r="N168" s="47"/>
      <c r="O168" s="47"/>
      <c r="P168" s="47">
        <v>15.0</v>
      </c>
      <c r="Q168" s="33">
        <v>28.0</v>
      </c>
      <c r="R168" s="49">
        <f>(P168+Q168)/2</f>
        <v>21.5</v>
      </c>
      <c r="S168" s="33">
        <v>45.0</v>
      </c>
      <c r="T168" s="33">
        <v>41.0</v>
      </c>
      <c r="U168" s="268">
        <f t="shared" si="6"/>
        <v>4</v>
      </c>
      <c r="V168" s="268">
        <f>(S168+T168)/2</f>
        <v>43</v>
      </c>
      <c r="W168" s="261">
        <f t="shared" si="8"/>
        <v>-21.5</v>
      </c>
      <c r="X168" s="257" t="s">
        <v>1629</v>
      </c>
      <c r="Y168" s="269" t="s">
        <v>1684</v>
      </c>
      <c r="Z168" s="304" t="s">
        <v>1893</v>
      </c>
      <c r="AA168" s="280">
        <f t="shared" ref="AA168:AA169" si="302">AB168/1000000</f>
        <v>44.680073</v>
      </c>
      <c r="AB168" s="49">
        <v>4.4680073E7</v>
      </c>
      <c r="AC168" s="49">
        <v>1.30168683E8</v>
      </c>
      <c r="AD168" s="280">
        <f t="shared" ref="AD168:AD169" si="303">AE168/1000000</f>
        <v>475.256474</v>
      </c>
      <c r="AE168" s="261">
        <f>J168-AC168</f>
        <v>475256474</v>
      </c>
      <c r="AF168" s="303">
        <f t="shared" si="281"/>
        <v>0.2058989539</v>
      </c>
      <c r="AG168" s="269"/>
      <c r="AH168" s="269"/>
      <c r="AI168" s="305" t="s">
        <v>3018</v>
      </c>
      <c r="AJ168" s="269"/>
    </row>
    <row r="169" ht="15.75" customHeight="1">
      <c r="A169" s="247" t="s">
        <v>521</v>
      </c>
      <c r="B169" s="248">
        <f t="shared" si="300"/>
        <v>609.016565</v>
      </c>
      <c r="C169" s="249">
        <f>SUM((J169/1000000)/E169)</f>
        <v>5.075138042</v>
      </c>
      <c r="D169" s="250">
        <f t="shared" si="1"/>
        <v>5.075138042</v>
      </c>
      <c r="E169" s="251">
        <v>120.0</v>
      </c>
      <c r="F169" s="251">
        <f t="shared" si="301"/>
        <v>124.987023</v>
      </c>
      <c r="G169" s="48">
        <f t="shared" si="2"/>
        <v>0.2052276246</v>
      </c>
      <c r="H169" s="111">
        <f t="shared" si="3"/>
        <v>484.029542</v>
      </c>
      <c r="I169" s="252">
        <f t="shared" si="280"/>
        <v>0.7947723754</v>
      </c>
      <c r="J169" s="248">
        <v>6.09016565E8</v>
      </c>
      <c r="K169" s="268">
        <v>2012.0</v>
      </c>
      <c r="L169" s="254" t="s">
        <v>20</v>
      </c>
      <c r="M169" s="254"/>
      <c r="N169" s="254"/>
      <c r="O169" s="254"/>
      <c r="P169" s="254">
        <v>87.0</v>
      </c>
      <c r="Q169" s="253">
        <v>79.0</v>
      </c>
      <c r="R169" s="263">
        <f t="shared" ref="R169:R170" si="304">AVERAGE(P169:Q169)</f>
        <v>83</v>
      </c>
      <c r="S169" s="253">
        <v>85.0</v>
      </c>
      <c r="T169" s="253">
        <v>78.0</v>
      </c>
      <c r="U169" s="253">
        <f t="shared" si="6"/>
        <v>7</v>
      </c>
      <c r="V169" s="253">
        <f t="shared" ref="V169:V170" si="305">AVERAGE(S169:T169)</f>
        <v>81.5</v>
      </c>
      <c r="W169" s="263">
        <f t="shared" si="8"/>
        <v>1.5</v>
      </c>
      <c r="X169" s="257" t="s">
        <v>1694</v>
      </c>
      <c r="Y169" s="257" t="s">
        <v>1977</v>
      </c>
      <c r="Z169" s="269" t="s">
        <v>1534</v>
      </c>
      <c r="AA169" s="250">
        <f t="shared" si="302"/>
        <v>22.451514</v>
      </c>
      <c r="AB169" s="248">
        <v>2.2451514E7</v>
      </c>
      <c r="AC169" s="248">
        <v>1.24987023E8</v>
      </c>
      <c r="AD169" s="251">
        <f t="shared" si="303"/>
        <v>484.029542</v>
      </c>
      <c r="AE169" s="266">
        <v>4.84029542E8</v>
      </c>
      <c r="AF169" s="258">
        <f t="shared" si="281"/>
        <v>0.18709595</v>
      </c>
      <c r="AG169" s="257" t="s">
        <v>1608</v>
      </c>
      <c r="AH169" s="257" t="s">
        <v>1941</v>
      </c>
      <c r="AI169" s="273" t="s">
        <v>2211</v>
      </c>
      <c r="AJ169" s="255"/>
    </row>
    <row r="170" ht="15.75" customHeight="1">
      <c r="A170" s="247" t="s">
        <v>562</v>
      </c>
      <c r="B170" s="248">
        <v>609.84</v>
      </c>
      <c r="C170" s="249">
        <f>SUM(B170/E170)</f>
        <v>9.24</v>
      </c>
      <c r="D170" s="250">
        <f t="shared" si="1"/>
        <v>9.24</v>
      </c>
      <c r="E170" s="251">
        <v>66.0</v>
      </c>
      <c r="F170" s="251">
        <v>144.13</v>
      </c>
      <c r="G170" s="48">
        <f t="shared" si="2"/>
        <v>0.2363406795</v>
      </c>
      <c r="H170" s="111">
        <f t="shared" si="3"/>
        <v>465.71</v>
      </c>
      <c r="I170" s="252">
        <f t="shared" si="280"/>
        <v>0.7636593205</v>
      </c>
      <c r="J170" s="248">
        <f>B170*1000000</f>
        <v>609840000</v>
      </c>
      <c r="K170" s="253">
        <v>2008.0</v>
      </c>
      <c r="L170" s="254" t="s">
        <v>18</v>
      </c>
      <c r="M170" s="254"/>
      <c r="N170" s="254"/>
      <c r="O170" s="254"/>
      <c r="P170" s="254">
        <v>53.0</v>
      </c>
      <c r="Q170" s="253">
        <v>51.0</v>
      </c>
      <c r="R170" s="263">
        <f t="shared" si="304"/>
        <v>52</v>
      </c>
      <c r="S170" s="253">
        <v>76.0</v>
      </c>
      <c r="T170" s="253">
        <v>72.0</v>
      </c>
      <c r="U170" s="248">
        <f t="shared" si="6"/>
        <v>4</v>
      </c>
      <c r="V170" s="253">
        <f t="shared" si="305"/>
        <v>74</v>
      </c>
      <c r="W170" s="263">
        <f t="shared" si="8"/>
        <v>-22</v>
      </c>
      <c r="X170" s="257" t="s">
        <v>1543</v>
      </c>
      <c r="Y170" s="257" t="s">
        <v>1797</v>
      </c>
      <c r="Z170" s="257" t="s">
        <v>1534</v>
      </c>
      <c r="AA170" s="250">
        <v>27.75</v>
      </c>
      <c r="AB170" s="248">
        <f>AA170*1000000</f>
        <v>27750000</v>
      </c>
      <c r="AC170" s="248">
        <f>F170*1000000</f>
        <v>144130000</v>
      </c>
      <c r="AD170" s="251">
        <v>465.71</v>
      </c>
      <c r="AE170" s="49">
        <f>SUM(AD170*1000000)</f>
        <v>465710000</v>
      </c>
      <c r="AF170" s="258">
        <f t="shared" si="281"/>
        <v>0.4204545455</v>
      </c>
      <c r="AG170" s="257"/>
      <c r="AH170" s="257"/>
      <c r="AI170" s="273" t="s">
        <v>1798</v>
      </c>
      <c r="AJ170" s="255"/>
    </row>
    <row r="171" ht="15.75" customHeight="1">
      <c r="A171" s="292" t="s">
        <v>530</v>
      </c>
      <c r="B171" s="49">
        <f t="shared" ref="B171:B174" si="306">J171/1000000</f>
        <v>616.7956</v>
      </c>
      <c r="C171" s="284">
        <f t="shared" ref="C171:C173" si="307">SUM(J171/(E171*1000000))</f>
        <v>6.358717526</v>
      </c>
      <c r="D171" s="250">
        <f t="shared" si="1"/>
        <v>6.358717526</v>
      </c>
      <c r="E171" s="111">
        <v>97.0</v>
      </c>
      <c r="F171" s="280">
        <f t="shared" ref="F171:F174" si="308">AC171/1000000</f>
        <v>226.277068</v>
      </c>
      <c r="G171" s="48">
        <f t="shared" si="2"/>
        <v>0.3668590827</v>
      </c>
      <c r="H171" s="111">
        <f t="shared" si="3"/>
        <v>390.518532</v>
      </c>
      <c r="I171" s="303">
        <f t="shared" si="280"/>
        <v>0.6331409173</v>
      </c>
      <c r="J171" s="49">
        <v>6.167956E8</v>
      </c>
      <c r="K171" s="33">
        <v>2017.0</v>
      </c>
      <c r="L171" s="254" t="s">
        <v>20</v>
      </c>
      <c r="M171" s="47"/>
      <c r="N171" s="47"/>
      <c r="O171" s="47"/>
      <c r="P171" s="47">
        <v>93.0</v>
      </c>
      <c r="Q171" s="33">
        <v>77.0</v>
      </c>
      <c r="R171" s="49">
        <f t="shared" ref="R171:R172" si="309">(P171+Q171)/2</f>
        <v>85</v>
      </c>
      <c r="S171" s="33">
        <v>90.0</v>
      </c>
      <c r="T171" s="33">
        <v>87.0</v>
      </c>
      <c r="U171" s="268">
        <f t="shared" si="6"/>
        <v>3</v>
      </c>
      <c r="V171" s="268">
        <f t="shared" ref="V171:V172" si="310">(S171+T171)/2</f>
        <v>88.5</v>
      </c>
      <c r="W171" s="261">
        <f t="shared" si="8"/>
        <v>-3.5</v>
      </c>
      <c r="X171" s="269" t="s">
        <v>1602</v>
      </c>
      <c r="Y171" s="269" t="s">
        <v>2054</v>
      </c>
      <c r="Z171" s="304" t="s">
        <v>1534</v>
      </c>
      <c r="AA171" s="280">
        <f t="shared" ref="AA171:AA173" si="311">AB171/1000000</f>
        <v>88.411916</v>
      </c>
      <c r="AB171" s="49">
        <v>8.8411916E7</v>
      </c>
      <c r="AC171" s="49">
        <v>2.26277068E8</v>
      </c>
      <c r="AD171" s="280">
        <f t="shared" ref="AD171:AD174" si="312">AE171/1000000</f>
        <v>390.518532</v>
      </c>
      <c r="AE171" s="261">
        <f t="shared" ref="AE171:AE172" si="313">J171-AC171</f>
        <v>390518532</v>
      </c>
      <c r="AF171" s="303">
        <f t="shared" si="281"/>
        <v>0.9114630515</v>
      </c>
      <c r="AG171" s="269"/>
      <c r="AH171" s="269"/>
      <c r="AI171" s="305" t="s">
        <v>2055</v>
      </c>
      <c r="AJ171" s="269"/>
    </row>
    <row r="172" ht="15.75" customHeight="1">
      <c r="A172" s="297" t="s">
        <v>485</v>
      </c>
      <c r="B172" s="49">
        <f t="shared" si="306"/>
        <v>617.323646</v>
      </c>
      <c r="C172" s="284">
        <f t="shared" si="307"/>
        <v>2.057745487</v>
      </c>
      <c r="D172" s="250">
        <f t="shared" si="1"/>
        <v>2.057745487</v>
      </c>
      <c r="E172" s="111">
        <v>300.0</v>
      </c>
      <c r="F172" s="280">
        <f t="shared" si="308"/>
        <v>214.723646</v>
      </c>
      <c r="G172" s="48">
        <f t="shared" si="2"/>
        <v>0.3478299388</v>
      </c>
      <c r="H172" s="111">
        <f t="shared" si="3"/>
        <v>402.6</v>
      </c>
      <c r="I172" s="303">
        <f t="shared" si="280"/>
        <v>0.6521700612</v>
      </c>
      <c r="J172" s="49">
        <v>6.17323646E8</v>
      </c>
      <c r="K172" s="33">
        <v>2017.0</v>
      </c>
      <c r="L172" s="254" t="s">
        <v>20</v>
      </c>
      <c r="M172" s="47"/>
      <c r="N172" s="47"/>
      <c r="O172" s="47"/>
      <c r="P172" s="47">
        <v>40.0</v>
      </c>
      <c r="Q172" s="33">
        <v>45.0</v>
      </c>
      <c r="R172" s="49">
        <f t="shared" si="309"/>
        <v>42.5</v>
      </c>
      <c r="S172" s="33">
        <v>80.0</v>
      </c>
      <c r="T172" s="33">
        <v>69.0</v>
      </c>
      <c r="U172" s="268">
        <f t="shared" si="6"/>
        <v>11</v>
      </c>
      <c r="V172" s="268">
        <f t="shared" si="310"/>
        <v>74.5</v>
      </c>
      <c r="W172" s="261">
        <f t="shared" si="8"/>
        <v>-32</v>
      </c>
      <c r="X172" s="269" t="s">
        <v>1602</v>
      </c>
      <c r="Y172" s="269" t="s">
        <v>2054</v>
      </c>
      <c r="Z172" s="304" t="s">
        <v>1534</v>
      </c>
      <c r="AA172" s="280">
        <f t="shared" si="311"/>
        <v>93.842239</v>
      </c>
      <c r="AB172" s="49">
        <v>9.3842239E7</v>
      </c>
      <c r="AC172" s="49">
        <v>2.14723646E8</v>
      </c>
      <c r="AD172" s="280">
        <f t="shared" si="312"/>
        <v>402.6</v>
      </c>
      <c r="AE172" s="261">
        <f t="shared" si="313"/>
        <v>402600000</v>
      </c>
      <c r="AF172" s="303">
        <f t="shared" si="281"/>
        <v>0.3128074633</v>
      </c>
      <c r="AG172" s="269"/>
      <c r="AH172" s="269"/>
      <c r="AI172" s="305" t="s">
        <v>3538</v>
      </c>
      <c r="AJ172" s="269"/>
    </row>
    <row r="173" ht="15.75" customHeight="1">
      <c r="A173" s="282" t="s">
        <v>379</v>
      </c>
      <c r="B173" s="49">
        <f t="shared" si="306"/>
        <v>618.909935</v>
      </c>
      <c r="C173" s="284">
        <f t="shared" si="307"/>
        <v>4.268344379</v>
      </c>
      <c r="D173" s="250">
        <f t="shared" si="1"/>
        <v>4.268344379</v>
      </c>
      <c r="E173" s="111">
        <v>145.0</v>
      </c>
      <c r="F173" s="111">
        <f t="shared" si="308"/>
        <v>177.002924</v>
      </c>
      <c r="G173" s="48">
        <f t="shared" si="2"/>
        <v>0.2859914084</v>
      </c>
      <c r="H173" s="111">
        <f t="shared" si="3"/>
        <v>441.907011</v>
      </c>
      <c r="I173" s="252">
        <f t="shared" si="280"/>
        <v>0.7140085916</v>
      </c>
      <c r="J173" s="261">
        <v>6.18909935E8</v>
      </c>
      <c r="K173" s="268">
        <v>2014.0</v>
      </c>
      <c r="L173" s="254" t="s">
        <v>20</v>
      </c>
      <c r="M173" s="283"/>
      <c r="N173" s="283"/>
      <c r="O173" s="283"/>
      <c r="P173" s="283">
        <v>92.0</v>
      </c>
      <c r="Q173" s="268">
        <v>76.0</v>
      </c>
      <c r="R173" s="285">
        <f t="shared" ref="R173:R178" si="314">AVERAGE(P173:Q173)</f>
        <v>84</v>
      </c>
      <c r="S173" s="268">
        <v>90.0</v>
      </c>
      <c r="T173" s="268">
        <v>84.0</v>
      </c>
      <c r="U173" s="268">
        <f t="shared" si="6"/>
        <v>6</v>
      </c>
      <c r="V173" s="268">
        <f t="shared" ref="V173:V178" si="315">AVERAGE(S173:T173)</f>
        <v>87</v>
      </c>
      <c r="W173" s="285">
        <f t="shared" si="8"/>
        <v>-3</v>
      </c>
      <c r="X173" s="269" t="s">
        <v>1602</v>
      </c>
      <c r="Y173" s="269" t="s">
        <v>1891</v>
      </c>
      <c r="Z173" s="269" t="s">
        <v>1550</v>
      </c>
      <c r="AA173" s="111">
        <f t="shared" si="311"/>
        <v>49.451322</v>
      </c>
      <c r="AB173" s="261">
        <v>4.9451322E7</v>
      </c>
      <c r="AC173" s="261">
        <v>1.77002924E8</v>
      </c>
      <c r="AD173" s="251">
        <f t="shared" si="312"/>
        <v>441.907011</v>
      </c>
      <c r="AE173" s="49">
        <v>4.41907011E8</v>
      </c>
      <c r="AF173" s="258">
        <f t="shared" si="281"/>
        <v>0.3410436</v>
      </c>
      <c r="AG173" s="269"/>
      <c r="AH173" s="257"/>
      <c r="AI173" s="273" t="s">
        <v>2371</v>
      </c>
      <c r="AJ173" s="255"/>
    </row>
    <row r="174" ht="15.75" customHeight="1">
      <c r="A174" s="247" t="s">
        <v>765</v>
      </c>
      <c r="B174" s="248">
        <f t="shared" si="306"/>
        <v>621.424838</v>
      </c>
      <c r="C174" s="249">
        <f t="shared" ref="C174:C175" si="316">SUM(B174/E174)</f>
        <v>4.142832253</v>
      </c>
      <c r="D174" s="250">
        <f t="shared" si="1"/>
        <v>4.142832253</v>
      </c>
      <c r="E174" s="251">
        <v>150.0</v>
      </c>
      <c r="F174" s="111">
        <f t="shared" si="308"/>
        <v>206.445654</v>
      </c>
      <c r="G174" s="48">
        <f t="shared" si="2"/>
        <v>0.3322133931</v>
      </c>
      <c r="H174" s="111">
        <f t="shared" si="3"/>
        <v>414.979184</v>
      </c>
      <c r="I174" s="252">
        <f t="shared" si="280"/>
        <v>0.6677866069</v>
      </c>
      <c r="J174" s="248">
        <v>6.21424838E8</v>
      </c>
      <c r="K174" s="253">
        <v>2007.0</v>
      </c>
      <c r="L174" s="254" t="s">
        <v>18</v>
      </c>
      <c r="M174" s="254"/>
      <c r="N174" s="254"/>
      <c r="O174" s="254"/>
      <c r="P174" s="254">
        <v>97.0</v>
      </c>
      <c r="Q174" s="255">
        <v>96.0</v>
      </c>
      <c r="R174" s="263">
        <f t="shared" si="314"/>
        <v>96.5</v>
      </c>
      <c r="S174" s="255">
        <v>87.0</v>
      </c>
      <c r="T174" s="253">
        <v>86.0</v>
      </c>
      <c r="U174" s="248">
        <f t="shared" si="6"/>
        <v>1</v>
      </c>
      <c r="V174" s="253">
        <f t="shared" si="315"/>
        <v>86.5</v>
      </c>
      <c r="W174" s="263">
        <f t="shared" si="8"/>
        <v>10</v>
      </c>
      <c r="X174" s="257" t="s">
        <v>1594</v>
      </c>
      <c r="Y174" s="257" t="s">
        <v>1594</v>
      </c>
      <c r="Z174" s="257" t="s">
        <v>1540</v>
      </c>
      <c r="AA174" s="251">
        <v>47.027395</v>
      </c>
      <c r="AB174" s="49">
        <v>4.7027395E7</v>
      </c>
      <c r="AC174" s="248">
        <v>2.06445654E8</v>
      </c>
      <c r="AD174" s="111">
        <f t="shared" si="312"/>
        <v>414.979184</v>
      </c>
      <c r="AE174" s="248">
        <v>4.14979184E8</v>
      </c>
      <c r="AF174" s="258">
        <f t="shared" si="281"/>
        <v>0.3135159667</v>
      </c>
      <c r="AG174" s="257" t="s">
        <v>1608</v>
      </c>
      <c r="AH174" s="264" t="s">
        <v>1839</v>
      </c>
      <c r="AI174" s="259" t="s">
        <v>2433</v>
      </c>
      <c r="AJ174" s="257"/>
    </row>
    <row r="175" ht="15.75" customHeight="1">
      <c r="A175" s="260" t="s">
        <v>437</v>
      </c>
      <c r="B175" s="248">
        <f>SUM(F175+AD175)</f>
        <v>623.93</v>
      </c>
      <c r="C175" s="249">
        <f t="shared" si="316"/>
        <v>3.11965</v>
      </c>
      <c r="D175" s="250">
        <f t="shared" si="1"/>
        <v>3.11965</v>
      </c>
      <c r="E175" s="251">
        <v>200.0</v>
      </c>
      <c r="F175" s="251">
        <v>312.43</v>
      </c>
      <c r="G175" s="48">
        <f t="shared" si="2"/>
        <v>0.5007452759</v>
      </c>
      <c r="H175" s="111">
        <f t="shared" si="3"/>
        <v>311.5</v>
      </c>
      <c r="I175" s="252">
        <f t="shared" si="280"/>
        <v>0.4992547241</v>
      </c>
      <c r="J175" s="248">
        <f>B175*1000000</f>
        <v>623930000</v>
      </c>
      <c r="K175" s="253">
        <v>2010.0</v>
      </c>
      <c r="L175" s="254" t="s">
        <v>20</v>
      </c>
      <c r="M175" s="254"/>
      <c r="N175" s="254"/>
      <c r="O175" s="254"/>
      <c r="P175" s="254">
        <v>74.0</v>
      </c>
      <c r="Q175" s="253">
        <v>57.0</v>
      </c>
      <c r="R175" s="263">
        <f t="shared" si="314"/>
        <v>65.5</v>
      </c>
      <c r="S175" s="253">
        <v>80.0</v>
      </c>
      <c r="T175" s="253">
        <v>66.0</v>
      </c>
      <c r="U175" s="248">
        <f t="shared" si="6"/>
        <v>14</v>
      </c>
      <c r="V175" s="253">
        <f t="shared" si="315"/>
        <v>73</v>
      </c>
      <c r="W175" s="263">
        <f t="shared" si="8"/>
        <v>-7.5</v>
      </c>
      <c r="X175" s="257" t="s">
        <v>1602</v>
      </c>
      <c r="Y175" s="257" t="s">
        <v>2187</v>
      </c>
      <c r="Z175" s="257" t="s">
        <v>1550</v>
      </c>
      <c r="AA175" s="250">
        <v>128.1</v>
      </c>
      <c r="AB175" s="248">
        <f>AA175*1000000</f>
        <v>128100000</v>
      </c>
      <c r="AC175" s="248">
        <f>F175*1000000</f>
        <v>312430000</v>
      </c>
      <c r="AD175" s="251">
        <v>311.5</v>
      </c>
      <c r="AE175" s="49">
        <f>SUM(AD175*1000000)</f>
        <v>311500000</v>
      </c>
      <c r="AF175" s="258">
        <f t="shared" si="281"/>
        <v>0.6405</v>
      </c>
      <c r="AG175" s="257"/>
      <c r="AH175" s="257"/>
      <c r="AI175" s="273" t="s">
        <v>2855</v>
      </c>
      <c r="AJ175" s="255"/>
    </row>
    <row r="176" ht="15.75" customHeight="1">
      <c r="A176" s="260" t="s">
        <v>3024</v>
      </c>
      <c r="B176" s="248">
        <f>J176/1000000</f>
        <v>624.026776</v>
      </c>
      <c r="C176" s="249">
        <f>SUM((J176/1000000)/E176)</f>
        <v>2.773452338</v>
      </c>
      <c r="D176" s="250">
        <f t="shared" si="1"/>
        <v>2.773452338</v>
      </c>
      <c r="E176" s="251">
        <v>225.0</v>
      </c>
      <c r="F176" s="251">
        <f>AC176/1000000</f>
        <v>179.020854</v>
      </c>
      <c r="G176" s="48">
        <f t="shared" si="2"/>
        <v>0.2868800841</v>
      </c>
      <c r="H176" s="111">
        <f t="shared" si="3"/>
        <v>445.005922</v>
      </c>
      <c r="I176" s="252">
        <f t="shared" si="280"/>
        <v>0.7131199159</v>
      </c>
      <c r="J176" s="248">
        <v>6.24026776E8</v>
      </c>
      <c r="K176" s="268">
        <v>2012.0</v>
      </c>
      <c r="L176" s="254" t="s">
        <v>20</v>
      </c>
      <c r="M176" s="254"/>
      <c r="N176" s="254"/>
      <c r="O176" s="254"/>
      <c r="P176" s="254">
        <v>70.0</v>
      </c>
      <c r="Q176" s="253">
        <v>58.0</v>
      </c>
      <c r="R176" s="263">
        <f t="shared" si="314"/>
        <v>64</v>
      </c>
      <c r="S176" s="253">
        <v>71.0</v>
      </c>
      <c r="T176" s="253">
        <v>69.0</v>
      </c>
      <c r="U176" s="253">
        <f t="shared" si="6"/>
        <v>2</v>
      </c>
      <c r="V176" s="253">
        <f t="shared" si="315"/>
        <v>70</v>
      </c>
      <c r="W176" s="263">
        <f t="shared" si="8"/>
        <v>-6</v>
      </c>
      <c r="X176" s="257" t="s">
        <v>1602</v>
      </c>
      <c r="Y176" s="257" t="s">
        <v>3025</v>
      </c>
      <c r="Z176" s="269" t="s">
        <v>1550</v>
      </c>
      <c r="AA176" s="250">
        <f>AB176/1000000</f>
        <v>54.592779</v>
      </c>
      <c r="AB176" s="248">
        <v>5.4592779E7</v>
      </c>
      <c r="AC176" s="248">
        <v>1.79020854E8</v>
      </c>
      <c r="AD176" s="251">
        <f>AE176/1000000</f>
        <v>445.005922</v>
      </c>
      <c r="AE176" s="266">
        <v>4.45005922E8</v>
      </c>
      <c r="AF176" s="258">
        <f t="shared" si="281"/>
        <v>0.2426345733</v>
      </c>
      <c r="AG176" s="257"/>
      <c r="AH176" s="257"/>
      <c r="AI176" s="273" t="s">
        <v>3026</v>
      </c>
      <c r="AJ176" s="255"/>
    </row>
    <row r="177" ht="15.75" customHeight="1">
      <c r="A177" s="247" t="s">
        <v>331</v>
      </c>
      <c r="B177" s="248">
        <v>624.39</v>
      </c>
      <c r="C177" s="249">
        <f t="shared" ref="C177:C178" si="317">SUM(B177/E177)</f>
        <v>4.1626</v>
      </c>
      <c r="D177" s="250">
        <f t="shared" si="1"/>
        <v>4.1626</v>
      </c>
      <c r="E177" s="251">
        <v>150.0</v>
      </c>
      <c r="F177" s="251">
        <v>227.95</v>
      </c>
      <c r="G177" s="48">
        <f t="shared" si="2"/>
        <v>0.3650763145</v>
      </c>
      <c r="H177" s="111">
        <f t="shared" si="3"/>
        <v>396.44</v>
      </c>
      <c r="I177" s="252">
        <f t="shared" si="280"/>
        <v>0.6349236855</v>
      </c>
      <c r="J177" s="248">
        <f t="shared" ref="J177:J178" si="318">B177*1000000</f>
        <v>624390000</v>
      </c>
      <c r="K177" s="253">
        <v>2008.0</v>
      </c>
      <c r="L177" s="254" t="s">
        <v>18</v>
      </c>
      <c r="M177" s="254"/>
      <c r="N177" s="254"/>
      <c r="O177" s="254"/>
      <c r="P177" s="254">
        <v>40.0</v>
      </c>
      <c r="Q177" s="253">
        <v>49.0</v>
      </c>
      <c r="R177" s="263">
        <f t="shared" si="314"/>
        <v>44.5</v>
      </c>
      <c r="S177" s="253">
        <v>67.0</v>
      </c>
      <c r="T177" s="253">
        <v>65.0</v>
      </c>
      <c r="U177" s="248">
        <f t="shared" si="6"/>
        <v>2</v>
      </c>
      <c r="V177" s="253">
        <f t="shared" si="315"/>
        <v>66</v>
      </c>
      <c r="W177" s="263">
        <f t="shared" si="8"/>
        <v>-21.5</v>
      </c>
      <c r="X177" s="257" t="s">
        <v>1602</v>
      </c>
      <c r="Y177" s="257" t="s">
        <v>1980</v>
      </c>
      <c r="Z177" s="257" t="s">
        <v>1540</v>
      </c>
      <c r="AA177" s="250">
        <v>62.6</v>
      </c>
      <c r="AB177" s="248">
        <f t="shared" ref="AB177:AB178" si="319">AA177*1000000</f>
        <v>62600000</v>
      </c>
      <c r="AC177" s="248">
        <f t="shared" ref="AC177:AC178" si="320">F177*1000000</f>
        <v>227950000</v>
      </c>
      <c r="AD177" s="251">
        <v>396.44</v>
      </c>
      <c r="AE177" s="49">
        <f t="shared" ref="AE177:AE178" si="321">SUM(AD177*1000000)</f>
        <v>396440000</v>
      </c>
      <c r="AF177" s="258">
        <f t="shared" si="281"/>
        <v>0.4173333333</v>
      </c>
      <c r="AG177" s="257"/>
      <c r="AH177" s="257"/>
      <c r="AI177" s="273" t="s">
        <v>2431</v>
      </c>
      <c r="AJ177" s="255"/>
    </row>
    <row r="178" ht="15.75" customHeight="1">
      <c r="A178" s="247" t="s">
        <v>270</v>
      </c>
      <c r="B178" s="266">
        <v>626.13</v>
      </c>
      <c r="C178" s="249">
        <f t="shared" si="317"/>
        <v>5.00904</v>
      </c>
      <c r="D178" s="250">
        <f t="shared" si="1"/>
        <v>5.00904</v>
      </c>
      <c r="E178" s="251">
        <v>125.0</v>
      </c>
      <c r="F178" s="251">
        <v>209.4</v>
      </c>
      <c r="G178" s="48">
        <f t="shared" si="2"/>
        <v>0.3344353409</v>
      </c>
      <c r="H178" s="111">
        <f t="shared" si="3"/>
        <v>416.3</v>
      </c>
      <c r="I178" s="252">
        <f t="shared" si="280"/>
        <v>0.6648779008</v>
      </c>
      <c r="J178" s="248">
        <f t="shared" si="318"/>
        <v>626130000</v>
      </c>
      <c r="K178" s="253">
        <v>2011.0</v>
      </c>
      <c r="L178" s="254" t="s">
        <v>20</v>
      </c>
      <c r="M178" s="267"/>
      <c r="N178" s="267"/>
      <c r="O178" s="267"/>
      <c r="P178" s="267">
        <v>78.0</v>
      </c>
      <c r="Q178" s="255">
        <v>67.0</v>
      </c>
      <c r="R178" s="263">
        <f t="shared" si="314"/>
        <v>72.5</v>
      </c>
      <c r="S178" s="255">
        <v>83.0</v>
      </c>
      <c r="T178" s="253">
        <v>74.0</v>
      </c>
      <c r="U178" s="248">
        <f t="shared" si="6"/>
        <v>9</v>
      </c>
      <c r="V178" s="253">
        <f t="shared" si="315"/>
        <v>78.5</v>
      </c>
      <c r="W178" s="263">
        <f t="shared" si="8"/>
        <v>-6</v>
      </c>
      <c r="X178" s="257" t="s">
        <v>1602</v>
      </c>
      <c r="Y178" s="257" t="s">
        <v>1808</v>
      </c>
      <c r="Z178" s="257" t="s">
        <v>1550</v>
      </c>
      <c r="AA178" s="251">
        <v>86.19</v>
      </c>
      <c r="AB178" s="248">
        <f t="shared" si="319"/>
        <v>86190000</v>
      </c>
      <c r="AC178" s="248">
        <f t="shared" si="320"/>
        <v>209400000</v>
      </c>
      <c r="AD178" s="251">
        <v>416.3</v>
      </c>
      <c r="AE178" s="49">
        <f t="shared" si="321"/>
        <v>416300000</v>
      </c>
      <c r="AF178" s="258">
        <f t="shared" si="281"/>
        <v>0.68952</v>
      </c>
      <c r="AG178" s="257"/>
      <c r="AH178" s="257"/>
      <c r="AI178" s="273" t="s">
        <v>2220</v>
      </c>
      <c r="AJ178" s="255"/>
    </row>
    <row r="179" ht="15.75" customHeight="1">
      <c r="A179" s="301" t="s">
        <v>1417</v>
      </c>
      <c r="B179" s="277">
        <f>J179/1000000</f>
        <v>629.958573</v>
      </c>
      <c r="C179" s="284">
        <f>SUM(J179/(E179*1000000))</f>
        <v>3.149792865</v>
      </c>
      <c r="D179" s="250">
        <f t="shared" si="1"/>
        <v>3.149792865</v>
      </c>
      <c r="E179" s="251">
        <v>200.0</v>
      </c>
      <c r="F179" s="251">
        <f>AC179/1000000</f>
        <v>158.058573</v>
      </c>
      <c r="G179" s="48">
        <f t="shared" si="2"/>
        <v>0.2509031225</v>
      </c>
      <c r="H179" s="111">
        <f t="shared" si="3"/>
        <v>471.9</v>
      </c>
      <c r="I179" s="303">
        <f t="shared" si="280"/>
        <v>0.7490968775</v>
      </c>
      <c r="J179" s="49">
        <v>6.29958573E8</v>
      </c>
      <c r="K179" s="253">
        <v>2018.0</v>
      </c>
      <c r="L179" s="254" t="s">
        <v>20</v>
      </c>
      <c r="M179" s="47"/>
      <c r="N179" s="47"/>
      <c r="O179" s="47"/>
      <c r="P179" s="47">
        <v>38.0</v>
      </c>
      <c r="Q179" s="253">
        <v>52.0</v>
      </c>
      <c r="R179" s="49">
        <f>(P179+Q179)/2</f>
        <v>45</v>
      </c>
      <c r="S179" s="253">
        <v>60.0</v>
      </c>
      <c r="T179" s="49">
        <v>60.0</v>
      </c>
      <c r="U179" s="261">
        <f t="shared" si="6"/>
        <v>0</v>
      </c>
      <c r="V179" s="268">
        <f>(S179+T179)/2</f>
        <v>60</v>
      </c>
      <c r="W179" s="261">
        <f t="shared" si="8"/>
        <v>-15</v>
      </c>
      <c r="X179" s="270" t="s">
        <v>2473</v>
      </c>
      <c r="Y179" s="270" t="s">
        <v>2473</v>
      </c>
      <c r="Z179" s="270" t="s">
        <v>1550</v>
      </c>
      <c r="AA179" s="251">
        <f>AB179/1000000</f>
        <v>62.163104</v>
      </c>
      <c r="AB179" s="49">
        <v>6.2163104E7</v>
      </c>
      <c r="AC179" s="49">
        <v>1.58058573E8</v>
      </c>
      <c r="AD179" s="251">
        <f>AE179/1000000</f>
        <v>471.9</v>
      </c>
      <c r="AE179" s="49">
        <v>4.719E8</v>
      </c>
      <c r="AF179" s="303">
        <f t="shared" si="281"/>
        <v>0.31081552</v>
      </c>
      <c r="AG179" s="257"/>
      <c r="AH179" s="257"/>
      <c r="AI179" s="259" t="s">
        <v>2841</v>
      </c>
      <c r="AJ179" s="257"/>
    </row>
    <row r="180" ht="15.75" customHeight="1">
      <c r="A180" s="260" t="s">
        <v>503</v>
      </c>
      <c r="B180" s="248">
        <v>631.74</v>
      </c>
      <c r="C180" s="249">
        <f t="shared" ref="C180:C181" si="322">SUM(B180/E180)</f>
        <v>3.1587</v>
      </c>
      <c r="D180" s="250">
        <f t="shared" si="1"/>
        <v>3.1587</v>
      </c>
      <c r="E180" s="251">
        <v>200.0</v>
      </c>
      <c r="F180" s="251">
        <v>215.43</v>
      </c>
      <c r="G180" s="48">
        <f t="shared" si="2"/>
        <v>0.3410105423</v>
      </c>
      <c r="H180" s="111">
        <f t="shared" si="3"/>
        <v>416.31</v>
      </c>
      <c r="I180" s="252">
        <f t="shared" si="280"/>
        <v>0.6589894577</v>
      </c>
      <c r="J180" s="248">
        <f>B180*1000000</f>
        <v>631740000</v>
      </c>
      <c r="K180" s="253">
        <v>2008.0</v>
      </c>
      <c r="L180" s="254" t="s">
        <v>18</v>
      </c>
      <c r="M180" s="254"/>
      <c r="N180" s="254"/>
      <c r="O180" s="254"/>
      <c r="P180" s="254">
        <v>88.0</v>
      </c>
      <c r="Q180" s="253">
        <v>73.0</v>
      </c>
      <c r="R180" s="263">
        <f t="shared" ref="R180:R184" si="323">AVERAGE(P180:Q180)</f>
        <v>80.5</v>
      </c>
      <c r="S180" s="253">
        <v>83.0</v>
      </c>
      <c r="T180" s="253">
        <v>81.0</v>
      </c>
      <c r="U180" s="248">
        <f t="shared" si="6"/>
        <v>2</v>
      </c>
      <c r="V180" s="253">
        <f t="shared" ref="V180:V184" si="324">AVERAGE(S180:T180)</f>
        <v>82</v>
      </c>
      <c r="W180" s="263">
        <f t="shared" si="8"/>
        <v>-1.5</v>
      </c>
      <c r="X180" s="257" t="s">
        <v>1594</v>
      </c>
      <c r="Y180" s="257" t="s">
        <v>1775</v>
      </c>
      <c r="Z180" s="257" t="s">
        <v>1540</v>
      </c>
      <c r="AA180" s="250">
        <v>60.24</v>
      </c>
      <c r="AB180" s="248">
        <f>AA180*1000000</f>
        <v>60240000</v>
      </c>
      <c r="AC180" s="248">
        <f>F180*1000000</f>
        <v>215430000</v>
      </c>
      <c r="AD180" s="251">
        <v>416.31</v>
      </c>
      <c r="AE180" s="49">
        <f>SUM(AD180*1000000)</f>
        <v>416310000</v>
      </c>
      <c r="AF180" s="258">
        <f t="shared" si="281"/>
        <v>0.3012</v>
      </c>
      <c r="AG180" s="257"/>
      <c r="AH180" s="257"/>
      <c r="AI180" s="273" t="s">
        <v>2831</v>
      </c>
      <c r="AJ180" s="255"/>
    </row>
    <row r="181" ht="15.75" customHeight="1">
      <c r="A181" s="265" t="s">
        <v>1218</v>
      </c>
      <c r="B181" s="266">
        <f t="shared" ref="B181:B187" si="325">J181/1000000</f>
        <v>644.78314</v>
      </c>
      <c r="C181" s="249">
        <f t="shared" si="322"/>
        <v>3.792842</v>
      </c>
      <c r="D181" s="250">
        <f t="shared" si="1"/>
        <v>3.792842</v>
      </c>
      <c r="E181" s="251">
        <v>170.0</v>
      </c>
      <c r="F181" s="251">
        <f t="shared" ref="F181:F187" si="326">AC181/1000000</f>
        <v>206.36214</v>
      </c>
      <c r="G181" s="48">
        <f t="shared" si="2"/>
        <v>0.3200489082</v>
      </c>
      <c r="H181" s="111">
        <f t="shared" si="3"/>
        <v>438.209262</v>
      </c>
      <c r="I181" s="252">
        <f t="shared" si="280"/>
        <v>0.6796227054</v>
      </c>
      <c r="J181" s="266">
        <v>6.4478314E8</v>
      </c>
      <c r="K181" s="255">
        <v>2013.0</v>
      </c>
      <c r="L181" s="254" t="s">
        <v>20</v>
      </c>
      <c r="M181" s="267"/>
      <c r="N181" s="267"/>
      <c r="O181" s="267"/>
      <c r="P181" s="267">
        <v>65.0</v>
      </c>
      <c r="Q181" s="255">
        <v>54.0</v>
      </c>
      <c r="R181" s="277">
        <f t="shared" si="323"/>
        <v>59.5</v>
      </c>
      <c r="S181" s="255">
        <v>78.0</v>
      </c>
      <c r="T181" s="255">
        <v>74.0</v>
      </c>
      <c r="U181" s="255">
        <f t="shared" si="6"/>
        <v>4</v>
      </c>
      <c r="V181" s="255">
        <f t="shared" si="324"/>
        <v>76</v>
      </c>
      <c r="W181" s="277">
        <f t="shared" si="8"/>
        <v>-16.5</v>
      </c>
      <c r="X181" s="264" t="s">
        <v>1537</v>
      </c>
      <c r="Y181" s="264" t="s">
        <v>2541</v>
      </c>
      <c r="Z181" s="264" t="s">
        <v>1550</v>
      </c>
      <c r="AA181" s="251">
        <f t="shared" ref="AA181:AA187" si="327">AB181/1000000</f>
        <v>85.737841</v>
      </c>
      <c r="AB181" s="266">
        <v>8.5737841E7</v>
      </c>
      <c r="AC181" s="266">
        <v>2.0636214E8</v>
      </c>
      <c r="AD181" s="251">
        <f t="shared" ref="AD181:AD187" si="328">AE181/1000000</f>
        <v>438.209262</v>
      </c>
      <c r="AE181" s="266">
        <v>4.38209262E8</v>
      </c>
      <c r="AF181" s="258">
        <f t="shared" si="281"/>
        <v>0.5043402412</v>
      </c>
      <c r="AG181" s="257"/>
      <c r="AH181" s="257"/>
      <c r="AI181" s="273" t="s">
        <v>2542</v>
      </c>
      <c r="AJ181" s="255"/>
    </row>
    <row r="182" ht="15.75" customHeight="1">
      <c r="A182" s="281" t="s">
        <v>134</v>
      </c>
      <c r="B182" s="49">
        <f t="shared" si="325"/>
        <v>652.031643</v>
      </c>
      <c r="C182" s="284">
        <f>SUM(J182/(E182*1000000))</f>
        <v>3.951706927</v>
      </c>
      <c r="D182" s="250">
        <f t="shared" si="1"/>
        <v>3.951706927</v>
      </c>
      <c r="E182" s="111">
        <v>165.0</v>
      </c>
      <c r="F182" s="111">
        <f t="shared" si="326"/>
        <v>222.431643</v>
      </c>
      <c r="G182" s="48">
        <f t="shared" si="2"/>
        <v>0.3411362706</v>
      </c>
      <c r="H182" s="111">
        <f t="shared" si="3"/>
        <v>429.6</v>
      </c>
      <c r="I182" s="252">
        <f t="shared" si="280"/>
        <v>0.6588637294</v>
      </c>
      <c r="J182" s="261">
        <v>6.52031643E8</v>
      </c>
      <c r="K182" s="268">
        <v>2014.0</v>
      </c>
      <c r="L182" s="254" t="s">
        <v>20</v>
      </c>
      <c r="M182" s="283"/>
      <c r="N182" s="283"/>
      <c r="O182" s="283"/>
      <c r="P182" s="283">
        <v>89.0</v>
      </c>
      <c r="Q182" s="268">
        <v>74.0</v>
      </c>
      <c r="R182" s="285">
        <f t="shared" si="323"/>
        <v>81.5</v>
      </c>
      <c r="S182" s="268">
        <v>92.0</v>
      </c>
      <c r="T182" s="268">
        <v>80.0</v>
      </c>
      <c r="U182" s="268">
        <f t="shared" si="6"/>
        <v>12</v>
      </c>
      <c r="V182" s="268">
        <f t="shared" si="324"/>
        <v>86</v>
      </c>
      <c r="W182" s="285">
        <f t="shared" si="8"/>
        <v>-4.5</v>
      </c>
      <c r="X182" s="269" t="s">
        <v>1602</v>
      </c>
      <c r="Y182" s="269" t="s">
        <v>2486</v>
      </c>
      <c r="Z182" s="269" t="s">
        <v>1534</v>
      </c>
      <c r="AA182" s="111">
        <f t="shared" si="327"/>
        <v>56.215889</v>
      </c>
      <c r="AB182" s="261">
        <v>5.6215889E7</v>
      </c>
      <c r="AC182" s="261">
        <v>2.22431643E8</v>
      </c>
      <c r="AD182" s="251">
        <f t="shared" si="328"/>
        <v>429.6</v>
      </c>
      <c r="AE182" s="49">
        <v>4.296E8</v>
      </c>
      <c r="AF182" s="258">
        <f t="shared" si="281"/>
        <v>0.3407023576</v>
      </c>
      <c r="AG182" s="257" t="s">
        <v>1608</v>
      </c>
      <c r="AH182" s="269" t="s">
        <v>1839</v>
      </c>
      <c r="AI182" s="273" t="s">
        <v>2487</v>
      </c>
      <c r="AJ182" s="255"/>
    </row>
    <row r="183" ht="15.75" customHeight="1">
      <c r="A183" s="265" t="s">
        <v>2938</v>
      </c>
      <c r="B183" s="266">
        <f t="shared" si="325"/>
        <v>668.045518</v>
      </c>
      <c r="C183" s="249">
        <f>SUM(B183/E183)</f>
        <v>2.969091191</v>
      </c>
      <c r="D183" s="250">
        <f t="shared" si="1"/>
        <v>2.969091191</v>
      </c>
      <c r="E183" s="251">
        <v>225.0</v>
      </c>
      <c r="F183" s="251">
        <f t="shared" si="326"/>
        <v>291.045518</v>
      </c>
      <c r="G183" s="48">
        <f t="shared" si="2"/>
        <v>0.4356671966</v>
      </c>
      <c r="H183" s="111">
        <f t="shared" si="3"/>
        <v>377</v>
      </c>
      <c r="I183" s="252">
        <f t="shared" si="280"/>
        <v>0.5643328034</v>
      </c>
      <c r="J183" s="266">
        <v>6.68045518E8</v>
      </c>
      <c r="K183" s="255">
        <v>2013.0</v>
      </c>
      <c r="L183" s="254" t="s">
        <v>20</v>
      </c>
      <c r="M183" s="267"/>
      <c r="N183" s="267"/>
      <c r="O183" s="267"/>
      <c r="P183" s="267">
        <v>56.0</v>
      </c>
      <c r="Q183" s="255">
        <v>55.0</v>
      </c>
      <c r="R183" s="277">
        <f t="shared" si="323"/>
        <v>55.5</v>
      </c>
      <c r="S183" s="255">
        <v>76.0</v>
      </c>
      <c r="T183" s="255">
        <v>76.0</v>
      </c>
      <c r="U183" s="255">
        <f t="shared" si="6"/>
        <v>0</v>
      </c>
      <c r="V183" s="255">
        <f t="shared" si="324"/>
        <v>76</v>
      </c>
      <c r="W183" s="277">
        <f t="shared" si="8"/>
        <v>-20.5</v>
      </c>
      <c r="X183" s="264" t="s">
        <v>1537</v>
      </c>
      <c r="Y183" s="264" t="s">
        <v>2683</v>
      </c>
      <c r="Z183" s="264" t="s">
        <v>1534</v>
      </c>
      <c r="AA183" s="251">
        <f t="shared" si="327"/>
        <v>116.619362</v>
      </c>
      <c r="AB183" s="266">
        <v>1.16619362E8</v>
      </c>
      <c r="AC183" s="266">
        <v>2.91045518E8</v>
      </c>
      <c r="AD183" s="251">
        <f t="shared" si="328"/>
        <v>377</v>
      </c>
      <c r="AE183" s="266">
        <v>3.77E8</v>
      </c>
      <c r="AF183" s="258">
        <f t="shared" si="281"/>
        <v>0.5183082756</v>
      </c>
      <c r="AG183" s="257"/>
      <c r="AH183" s="257"/>
      <c r="AI183" s="273" t="s">
        <v>2939</v>
      </c>
      <c r="AJ183" s="255"/>
    </row>
    <row r="184" ht="15.75" customHeight="1">
      <c r="A184" s="282" t="s">
        <v>431</v>
      </c>
      <c r="B184" s="49">
        <f t="shared" si="325"/>
        <v>672.720017</v>
      </c>
      <c r="C184" s="284">
        <f>SUM(J184/(E184*1000000))</f>
        <v>4.077091012</v>
      </c>
      <c r="D184" s="250">
        <f t="shared" si="1"/>
        <v>4.077091012</v>
      </c>
      <c r="E184" s="111">
        <v>165.0</v>
      </c>
      <c r="F184" s="111">
        <f t="shared" si="326"/>
        <v>188.020017</v>
      </c>
      <c r="G184" s="48">
        <f t="shared" si="2"/>
        <v>0.2794922289</v>
      </c>
      <c r="H184" s="111">
        <f t="shared" si="3"/>
        <v>484.7</v>
      </c>
      <c r="I184" s="252">
        <f t="shared" si="280"/>
        <v>0.7205077711</v>
      </c>
      <c r="J184" s="261">
        <v>6.72720017E8</v>
      </c>
      <c r="K184" s="268">
        <v>2014.0</v>
      </c>
      <c r="L184" s="254" t="s">
        <v>20</v>
      </c>
      <c r="M184" s="283"/>
      <c r="N184" s="283"/>
      <c r="O184" s="283"/>
      <c r="P184" s="283">
        <v>72.0</v>
      </c>
      <c r="Q184" s="268">
        <v>74.0</v>
      </c>
      <c r="R184" s="285">
        <f t="shared" si="323"/>
        <v>73</v>
      </c>
      <c r="S184" s="268">
        <v>86.0</v>
      </c>
      <c r="T184" s="268">
        <v>84.0</v>
      </c>
      <c r="U184" s="268">
        <f t="shared" si="6"/>
        <v>2</v>
      </c>
      <c r="V184" s="268">
        <f t="shared" si="324"/>
        <v>85</v>
      </c>
      <c r="W184" s="285">
        <f t="shared" si="8"/>
        <v>-12</v>
      </c>
      <c r="X184" s="269" t="s">
        <v>1602</v>
      </c>
      <c r="Y184" s="269" t="s">
        <v>2454</v>
      </c>
      <c r="Z184" s="269" t="s">
        <v>1623</v>
      </c>
      <c r="AA184" s="111">
        <f t="shared" si="327"/>
        <v>47.51036</v>
      </c>
      <c r="AB184" s="261">
        <v>4.751036E7</v>
      </c>
      <c r="AC184" s="261">
        <v>1.88020017E8</v>
      </c>
      <c r="AD184" s="251">
        <f t="shared" si="328"/>
        <v>484.7</v>
      </c>
      <c r="AE184" s="49">
        <v>4.847E8</v>
      </c>
      <c r="AF184" s="258">
        <f t="shared" si="281"/>
        <v>0.2879415758</v>
      </c>
      <c r="AG184" s="269"/>
      <c r="AH184" s="257"/>
      <c r="AI184" s="273" t="s">
        <v>2455</v>
      </c>
      <c r="AJ184" s="255"/>
    </row>
    <row r="185" ht="15.75" customHeight="1">
      <c r="A185" s="286" t="s">
        <v>1446</v>
      </c>
      <c r="B185" s="266">
        <f t="shared" si="325"/>
        <v>682.142377</v>
      </c>
      <c r="C185" s="249">
        <f>SUM(B185/E185)</f>
        <v>4.547615847</v>
      </c>
      <c r="D185" s="250">
        <f t="shared" si="1"/>
        <v>4.547615847</v>
      </c>
      <c r="E185" s="111">
        <v>150.0</v>
      </c>
      <c r="F185" s="251">
        <f t="shared" si="326"/>
        <v>195.042377</v>
      </c>
      <c r="G185" s="48">
        <f t="shared" si="2"/>
        <v>0.285926199</v>
      </c>
      <c r="H185" s="111">
        <f t="shared" si="3"/>
        <v>487.1</v>
      </c>
      <c r="I185" s="252">
        <f t="shared" si="280"/>
        <v>0.714073801</v>
      </c>
      <c r="J185" s="266">
        <f>SUM(AC185+(AD185*1000000))</f>
        <v>682142377</v>
      </c>
      <c r="K185" s="255">
        <v>2015.0</v>
      </c>
      <c r="L185" s="254" t="s">
        <v>20</v>
      </c>
      <c r="M185" s="267"/>
      <c r="N185" s="267"/>
      <c r="O185" s="267"/>
      <c r="P185" s="267">
        <v>92.0</v>
      </c>
      <c r="Q185" s="255">
        <v>75.0</v>
      </c>
      <c r="R185" s="277">
        <f>(P185+Q185)/2</f>
        <v>83.5</v>
      </c>
      <c r="S185" s="255">
        <v>89.0</v>
      </c>
      <c r="T185" s="255">
        <v>79.0</v>
      </c>
      <c r="U185" s="49">
        <f t="shared" si="6"/>
        <v>10</v>
      </c>
      <c r="V185" s="255">
        <f>(S185+T185)/2</f>
        <v>84</v>
      </c>
      <c r="W185" s="291">
        <f t="shared" si="8"/>
        <v>-0.5</v>
      </c>
      <c r="X185" s="264" t="s">
        <v>1602</v>
      </c>
      <c r="Y185" s="264" t="s">
        <v>1602</v>
      </c>
      <c r="Z185" s="264" t="s">
        <v>1550</v>
      </c>
      <c r="AA185" s="251">
        <f t="shared" si="327"/>
        <v>55.520089</v>
      </c>
      <c r="AB185" s="266">
        <v>5.5520089E7</v>
      </c>
      <c r="AC185" s="49">
        <v>1.95042377E8</v>
      </c>
      <c r="AD185" s="251">
        <f t="shared" si="328"/>
        <v>487.1</v>
      </c>
      <c r="AE185" s="49">
        <v>4.871E8</v>
      </c>
      <c r="AF185" s="258">
        <f t="shared" si="281"/>
        <v>0.3701339267</v>
      </c>
      <c r="AG185" s="257"/>
      <c r="AH185" s="257"/>
      <c r="AI185" s="273" t="s">
        <v>2307</v>
      </c>
      <c r="AJ185" s="255"/>
    </row>
    <row r="186" ht="15.75" customHeight="1">
      <c r="A186" s="247" t="s">
        <v>1063</v>
      </c>
      <c r="B186" s="248">
        <f t="shared" si="325"/>
        <v>691.247768</v>
      </c>
      <c r="C186" s="249">
        <f>SUM((J186/1000000)/E186)</f>
        <v>8.862150872</v>
      </c>
      <c r="D186" s="250">
        <f t="shared" si="1"/>
        <v>8.862150872</v>
      </c>
      <c r="E186" s="251">
        <v>78.0</v>
      </c>
      <c r="F186" s="251">
        <f t="shared" si="326"/>
        <v>408.010692</v>
      </c>
      <c r="G186" s="48">
        <f t="shared" si="2"/>
        <v>0.5902524549</v>
      </c>
      <c r="H186" s="111">
        <f t="shared" si="3"/>
        <v>283.237076</v>
      </c>
      <c r="I186" s="252">
        <f t="shared" si="280"/>
        <v>0.4097475451</v>
      </c>
      <c r="J186" s="248">
        <v>6.91247768E8</v>
      </c>
      <c r="K186" s="268">
        <v>2012.0</v>
      </c>
      <c r="L186" s="254" t="s">
        <v>20</v>
      </c>
      <c r="M186" s="254"/>
      <c r="N186" s="254"/>
      <c r="O186" s="254"/>
      <c r="P186" s="254">
        <v>84.0</v>
      </c>
      <c r="Q186" s="253">
        <v>67.0</v>
      </c>
      <c r="R186" s="263">
        <f>AVERAGE(P186:Q186)</f>
        <v>75.5</v>
      </c>
      <c r="S186" s="253">
        <v>81.0</v>
      </c>
      <c r="T186" s="253">
        <v>70.0</v>
      </c>
      <c r="U186" s="253">
        <f t="shared" si="6"/>
        <v>11</v>
      </c>
      <c r="V186" s="253">
        <f>AVERAGE(S186:T186)</f>
        <v>75.5</v>
      </c>
      <c r="W186" s="263">
        <f t="shared" si="8"/>
        <v>0</v>
      </c>
      <c r="X186" s="257" t="s">
        <v>1694</v>
      </c>
      <c r="Y186" s="257" t="s">
        <v>1823</v>
      </c>
      <c r="Z186" s="269" t="s">
        <v>1534</v>
      </c>
      <c r="AA186" s="250">
        <f t="shared" si="327"/>
        <v>152.535747</v>
      </c>
      <c r="AB186" s="248">
        <v>1.52535747E8</v>
      </c>
      <c r="AC186" s="248">
        <v>4.08010692E8</v>
      </c>
      <c r="AD186" s="251">
        <f t="shared" si="328"/>
        <v>283.237076</v>
      </c>
      <c r="AE186" s="266">
        <v>2.83237076E8</v>
      </c>
      <c r="AF186" s="258">
        <f t="shared" si="281"/>
        <v>1.9555865</v>
      </c>
      <c r="AG186" s="257"/>
      <c r="AH186" s="257"/>
      <c r="AI186" s="273" t="s">
        <v>1824</v>
      </c>
      <c r="AJ186" s="255"/>
    </row>
    <row r="187" ht="15.75" customHeight="1">
      <c r="A187" s="292" t="s">
        <v>443</v>
      </c>
      <c r="B187" s="49">
        <f t="shared" si="325"/>
        <v>695.675366</v>
      </c>
      <c r="C187" s="284">
        <f>SUM(J187/(E187*1000000))</f>
        <v>19.87643903</v>
      </c>
      <c r="D187" s="250">
        <f t="shared" si="1"/>
        <v>19.87643903</v>
      </c>
      <c r="E187" s="111">
        <v>35.0</v>
      </c>
      <c r="F187" s="280">
        <f t="shared" si="326"/>
        <v>327.475366</v>
      </c>
      <c r="G187" s="48">
        <f t="shared" si="2"/>
        <v>0.4707301451</v>
      </c>
      <c r="H187" s="111">
        <f t="shared" si="3"/>
        <v>368.2</v>
      </c>
      <c r="I187" s="303">
        <f t="shared" si="280"/>
        <v>0.5292698549</v>
      </c>
      <c r="J187" s="49">
        <v>6.95675366E8</v>
      </c>
      <c r="K187" s="33">
        <v>2017.0</v>
      </c>
      <c r="L187" s="254" t="s">
        <v>20</v>
      </c>
      <c r="M187" s="47"/>
      <c r="N187" s="47"/>
      <c r="O187" s="47"/>
      <c r="P187" s="47">
        <v>85.0</v>
      </c>
      <c r="Q187" s="33">
        <v>70.0</v>
      </c>
      <c r="R187" s="49">
        <f>(P187+Q187)/2</f>
        <v>77.5</v>
      </c>
      <c r="S187" s="33">
        <v>85.0</v>
      </c>
      <c r="T187" s="33">
        <v>80.0</v>
      </c>
      <c r="U187" s="268">
        <f t="shared" si="6"/>
        <v>5</v>
      </c>
      <c r="V187" s="268">
        <f>(S187+T187)/2</f>
        <v>82.5</v>
      </c>
      <c r="W187" s="261">
        <f t="shared" si="8"/>
        <v>-5</v>
      </c>
      <c r="X187" s="269" t="s">
        <v>1395</v>
      </c>
      <c r="Y187" s="269" t="s">
        <v>1395</v>
      </c>
      <c r="Z187" s="304" t="s">
        <v>1534</v>
      </c>
      <c r="AA187" s="280">
        <f t="shared" si="327"/>
        <v>123.403419</v>
      </c>
      <c r="AB187" s="49">
        <v>1.23403419E8</v>
      </c>
      <c r="AC187" s="49">
        <v>3.27475366E8</v>
      </c>
      <c r="AD187" s="280">
        <f t="shared" si="328"/>
        <v>368.2</v>
      </c>
      <c r="AE187" s="261">
        <f>J187-AC187</f>
        <v>368200000</v>
      </c>
      <c r="AF187" s="303">
        <f t="shared" si="281"/>
        <v>3.525811971</v>
      </c>
      <c r="AG187" s="269"/>
      <c r="AH187" s="269"/>
      <c r="AI187" s="305" t="s">
        <v>1665</v>
      </c>
      <c r="AJ187" s="269"/>
    </row>
    <row r="188" ht="15.75" customHeight="1">
      <c r="A188" s="247" t="s">
        <v>1763</v>
      </c>
      <c r="B188" s="248">
        <f>SUM(F188+AD188)</f>
        <v>698.49</v>
      </c>
      <c r="C188" s="249">
        <f>SUM(B188/E188)</f>
        <v>10.27191176</v>
      </c>
      <c r="D188" s="250">
        <f t="shared" si="1"/>
        <v>10.27191176</v>
      </c>
      <c r="E188" s="251">
        <v>68.0</v>
      </c>
      <c r="F188" s="251">
        <v>300.53</v>
      </c>
      <c r="G188" s="48">
        <f t="shared" si="2"/>
        <v>0.4302566966</v>
      </c>
      <c r="H188" s="111">
        <f t="shared" si="3"/>
        <v>397.96</v>
      </c>
      <c r="I188" s="252">
        <f t="shared" si="280"/>
        <v>0.5697433034</v>
      </c>
      <c r="J188" s="248">
        <f>B188*1000000</f>
        <v>698490000</v>
      </c>
      <c r="K188" s="253">
        <v>2010.0</v>
      </c>
      <c r="L188" s="254" t="s">
        <v>20</v>
      </c>
      <c r="M188" s="254"/>
      <c r="N188" s="254"/>
      <c r="O188" s="254"/>
      <c r="P188" s="254">
        <v>50.0</v>
      </c>
      <c r="Q188" s="253">
        <v>58.0</v>
      </c>
      <c r="R188" s="263">
        <f>AVERAGE(P188:Q188)</f>
        <v>54</v>
      </c>
      <c r="S188" s="253">
        <v>74.0</v>
      </c>
      <c r="T188" s="253">
        <v>47.0</v>
      </c>
      <c r="U188" s="248">
        <f t="shared" si="6"/>
        <v>27</v>
      </c>
      <c r="V188" s="253">
        <f>AVERAGE(S188:T188)</f>
        <v>60.5</v>
      </c>
      <c r="W188" s="263">
        <f t="shared" si="8"/>
        <v>-6.5</v>
      </c>
      <c r="X188" s="257" t="s">
        <v>1694</v>
      </c>
      <c r="Y188" s="257" t="s">
        <v>1764</v>
      </c>
      <c r="Z188" s="257" t="s">
        <v>1550</v>
      </c>
      <c r="AA188" s="250">
        <v>64.8</v>
      </c>
      <c r="AB188" s="248">
        <f>AA188*1000000</f>
        <v>64800000</v>
      </c>
      <c r="AC188" s="248">
        <f>F188*1000000</f>
        <v>300530000</v>
      </c>
      <c r="AD188" s="251">
        <v>397.96</v>
      </c>
      <c r="AE188" s="49">
        <f>SUM(AD188*1000000)</f>
        <v>397960000</v>
      </c>
      <c r="AF188" s="258">
        <f t="shared" si="281"/>
        <v>0.9529411765</v>
      </c>
      <c r="AG188" s="257"/>
      <c r="AH188" s="257"/>
      <c r="AI188" s="273" t="s">
        <v>1765</v>
      </c>
      <c r="AJ188" s="255"/>
    </row>
    <row r="189" ht="15.75" customHeight="1">
      <c r="A189" s="311" t="s">
        <v>1697</v>
      </c>
      <c r="B189" s="277">
        <f t="shared" ref="B189:B193" si="329">J189/1000000</f>
        <v>699.759805</v>
      </c>
      <c r="C189" s="69">
        <f t="shared" ref="C189:C190" si="330">SUM(J189/(E189*1000000))</f>
        <v>13.9951961</v>
      </c>
      <c r="D189" s="250">
        <f t="shared" si="1"/>
        <v>13.9951961</v>
      </c>
      <c r="E189" s="111">
        <v>50.0</v>
      </c>
      <c r="F189" s="111">
        <f t="shared" ref="F189:F193" si="331">AC189/1000000</f>
        <v>5.874519</v>
      </c>
      <c r="G189" s="48">
        <f t="shared" si="2"/>
        <v>0.008395050642</v>
      </c>
      <c r="H189" s="111">
        <f t="shared" si="3"/>
        <v>693.885286</v>
      </c>
      <c r="I189" s="312">
        <f t="shared" si="280"/>
        <v>0.9916049494</v>
      </c>
      <c r="J189" s="49">
        <f t="shared" ref="J189:J190" si="332">AC189+AE189</f>
        <v>699759805</v>
      </c>
      <c r="K189" s="47">
        <v>2019.0</v>
      </c>
      <c r="L189" s="254" t="s">
        <v>20</v>
      </c>
      <c r="M189" s="47"/>
      <c r="N189" s="47"/>
      <c r="O189" s="47"/>
      <c r="P189" s="47">
        <v>75.0</v>
      </c>
      <c r="Q189" s="47">
        <v>62.0</v>
      </c>
      <c r="R189" s="47">
        <f t="shared" ref="R189:R190" si="333">(P189+Q189)/2</f>
        <v>68.5</v>
      </c>
      <c r="S189" s="47">
        <v>80.0</v>
      </c>
      <c r="T189" s="47">
        <v>66.0</v>
      </c>
      <c r="U189" s="47">
        <f t="shared" si="6"/>
        <v>14</v>
      </c>
      <c r="V189" s="47">
        <f t="shared" ref="V189:V190" si="334">(S189+T189)/2</f>
        <v>73</v>
      </c>
      <c r="W189" s="47">
        <f t="shared" si="8"/>
        <v>-4.5</v>
      </c>
      <c r="X189" s="257" t="s">
        <v>1629</v>
      </c>
      <c r="Y189" s="317" t="s">
        <v>1698</v>
      </c>
      <c r="Z189" s="313" t="s">
        <v>1534</v>
      </c>
      <c r="AA189" s="111">
        <f t="shared" ref="AA189:AA190" si="335">AB189/1000000</f>
        <v>1.685287</v>
      </c>
      <c r="AB189" s="49">
        <v>1685287.0</v>
      </c>
      <c r="AC189" s="49">
        <v>5874519.0</v>
      </c>
      <c r="AD189" s="111">
        <f t="shared" ref="AD189:AD193" si="336">AE189/1000000</f>
        <v>693.885286</v>
      </c>
      <c r="AE189" s="49">
        <v>6.93885286E8</v>
      </c>
      <c r="AF189" s="312">
        <f t="shared" si="281"/>
        <v>0.03370574</v>
      </c>
      <c r="AG189" s="314"/>
      <c r="AH189" s="314"/>
      <c r="AI189" s="313" t="s">
        <v>1530</v>
      </c>
      <c r="AJ189" s="257"/>
    </row>
    <row r="190" ht="15.75" customHeight="1">
      <c r="A190" s="316" t="s">
        <v>1600</v>
      </c>
      <c r="B190" s="277">
        <f t="shared" si="329"/>
        <v>700.547754</v>
      </c>
      <c r="C190" s="69">
        <f t="shared" si="330"/>
        <v>140.1095508</v>
      </c>
      <c r="D190" s="250">
        <f t="shared" si="1"/>
        <v>140.1095508</v>
      </c>
      <c r="E190" s="111">
        <v>5.0</v>
      </c>
      <c r="F190" s="111">
        <f t="shared" si="331"/>
        <v>3.695533</v>
      </c>
      <c r="G190" s="48">
        <f t="shared" si="2"/>
        <v>0.005275204979</v>
      </c>
      <c r="H190" s="111">
        <f t="shared" si="3"/>
        <v>696.852221</v>
      </c>
      <c r="I190" s="312">
        <f t="shared" si="280"/>
        <v>0.994724795</v>
      </c>
      <c r="J190" s="49">
        <f t="shared" si="332"/>
        <v>700547754</v>
      </c>
      <c r="K190" s="47">
        <v>2019.0</v>
      </c>
      <c r="L190" s="254" t="s">
        <v>20</v>
      </c>
      <c r="M190" s="47"/>
      <c r="N190" s="47"/>
      <c r="O190" s="47"/>
      <c r="P190" s="47">
        <v>87.0</v>
      </c>
      <c r="Q190" s="267">
        <v>54.0</v>
      </c>
      <c r="R190" s="47">
        <f t="shared" si="333"/>
        <v>70.5</v>
      </c>
      <c r="S190" s="47">
        <v>98.0</v>
      </c>
      <c r="T190" s="47">
        <v>93.0</v>
      </c>
      <c r="U190" s="47">
        <f t="shared" si="6"/>
        <v>5</v>
      </c>
      <c r="V190" s="47">
        <f t="shared" si="334"/>
        <v>95.5</v>
      </c>
      <c r="W190" s="47">
        <f t="shared" si="8"/>
        <v>-25</v>
      </c>
      <c r="X190" s="294" t="s">
        <v>1601</v>
      </c>
      <c r="Y190" s="317" t="s">
        <v>1601</v>
      </c>
      <c r="Z190" s="313" t="s">
        <v>1534</v>
      </c>
      <c r="AA190" s="111">
        <f t="shared" si="335"/>
        <v>1.015755</v>
      </c>
      <c r="AB190" s="318">
        <v>1015755.0</v>
      </c>
      <c r="AC190" s="49">
        <v>3695533.0</v>
      </c>
      <c r="AD190" s="111">
        <f t="shared" si="336"/>
        <v>696.852221</v>
      </c>
      <c r="AE190" s="318">
        <v>6.96852221E8</v>
      </c>
      <c r="AF190" s="312">
        <f t="shared" si="281"/>
        <v>0.203151</v>
      </c>
      <c r="AG190" s="314"/>
      <c r="AH190" s="314"/>
      <c r="AI190" s="313" t="s">
        <v>1530</v>
      </c>
      <c r="AJ190" s="257"/>
    </row>
    <row r="191" ht="15.75" customHeight="1">
      <c r="A191" s="247" t="s">
        <v>1245</v>
      </c>
      <c r="B191" s="248">
        <f t="shared" si="329"/>
        <v>708.272581</v>
      </c>
      <c r="C191" s="249">
        <f>SUM(B191/E191)</f>
        <v>4.721817207</v>
      </c>
      <c r="D191" s="250">
        <f t="shared" si="1"/>
        <v>4.721817207</v>
      </c>
      <c r="E191" s="251">
        <v>150.0</v>
      </c>
      <c r="F191" s="111">
        <f t="shared" si="331"/>
        <v>319.246193</v>
      </c>
      <c r="G191" s="48">
        <f t="shared" si="2"/>
        <v>0.4507391668</v>
      </c>
      <c r="H191" s="111">
        <f t="shared" si="3"/>
        <v>389.026388</v>
      </c>
      <c r="I191" s="252">
        <f t="shared" si="280"/>
        <v>0.5492608332</v>
      </c>
      <c r="J191" s="248">
        <v>7.08272581E8</v>
      </c>
      <c r="K191" s="253">
        <v>2007.0</v>
      </c>
      <c r="L191" s="254" t="s">
        <v>18</v>
      </c>
      <c r="M191" s="254"/>
      <c r="N191" s="254"/>
      <c r="O191" s="254"/>
      <c r="P191" s="254">
        <v>57.0</v>
      </c>
      <c r="Q191" s="255">
        <v>61.0</v>
      </c>
      <c r="R191" s="263">
        <f t="shared" ref="R191:R196" si="337">AVERAGE(P191:Q191)</f>
        <v>59</v>
      </c>
      <c r="S191" s="33">
        <v>86.0</v>
      </c>
      <c r="T191" s="255">
        <v>69.0</v>
      </c>
      <c r="U191" s="248">
        <f t="shared" si="6"/>
        <v>17</v>
      </c>
      <c r="V191" s="253">
        <f t="shared" ref="V191:V196" si="338">AVERAGE(S191:T191)</f>
        <v>77.5</v>
      </c>
      <c r="W191" s="263">
        <f t="shared" si="8"/>
        <v>-18.5</v>
      </c>
      <c r="X191" s="257" t="s">
        <v>1629</v>
      </c>
      <c r="Y191" s="264" t="s">
        <v>1684</v>
      </c>
      <c r="Z191" s="257" t="s">
        <v>1534</v>
      </c>
      <c r="AA191" s="251">
        <v>70.502384</v>
      </c>
      <c r="AB191" s="49">
        <v>7.0502384E7</v>
      </c>
      <c r="AC191" s="248">
        <v>3.19246193E8</v>
      </c>
      <c r="AD191" s="111">
        <f t="shared" si="336"/>
        <v>389.026388</v>
      </c>
      <c r="AE191" s="248">
        <v>3.89026388E8</v>
      </c>
      <c r="AF191" s="258">
        <f t="shared" si="281"/>
        <v>0.4700158933</v>
      </c>
      <c r="AG191" s="257"/>
      <c r="AH191" s="257"/>
      <c r="AI191" s="259" t="s">
        <v>2276</v>
      </c>
      <c r="AJ191" s="257"/>
    </row>
    <row r="192" ht="15.75" customHeight="1">
      <c r="A192" s="282" t="s">
        <v>205</v>
      </c>
      <c r="B192" s="49">
        <f t="shared" si="329"/>
        <v>708.835589</v>
      </c>
      <c r="C192" s="284">
        <f t="shared" ref="C192:C193" si="339">SUM(J192/(E192*1000000))</f>
        <v>4.169621112</v>
      </c>
      <c r="D192" s="250">
        <f t="shared" si="1"/>
        <v>4.169621112</v>
      </c>
      <c r="E192" s="111">
        <v>170.0</v>
      </c>
      <c r="F192" s="111">
        <f t="shared" si="331"/>
        <v>208.545589</v>
      </c>
      <c r="G192" s="48">
        <f t="shared" si="2"/>
        <v>0.2942086885</v>
      </c>
      <c r="H192" s="111">
        <f t="shared" si="3"/>
        <v>500.29</v>
      </c>
      <c r="I192" s="252">
        <f t="shared" si="280"/>
        <v>0.7057913115</v>
      </c>
      <c r="J192" s="261">
        <v>7.08835589E8</v>
      </c>
      <c r="K192" s="268">
        <v>2014.0</v>
      </c>
      <c r="L192" s="254" t="s">
        <v>20</v>
      </c>
      <c r="M192" s="283"/>
      <c r="N192" s="283"/>
      <c r="O192" s="283"/>
      <c r="P192" s="283">
        <v>90.0</v>
      </c>
      <c r="Q192" s="268">
        <v>79.0</v>
      </c>
      <c r="R192" s="285">
        <f t="shared" si="337"/>
        <v>84.5</v>
      </c>
      <c r="S192" s="268">
        <v>89.0</v>
      </c>
      <c r="T192" s="268">
        <v>82.0</v>
      </c>
      <c r="U192" s="268">
        <f t="shared" si="6"/>
        <v>7</v>
      </c>
      <c r="V192" s="268">
        <f t="shared" si="338"/>
        <v>85.5</v>
      </c>
      <c r="W192" s="285">
        <f t="shared" si="8"/>
        <v>-1</v>
      </c>
      <c r="X192" s="269" t="s">
        <v>1602</v>
      </c>
      <c r="Y192" s="269" t="s">
        <v>2419</v>
      </c>
      <c r="Z192" s="269" t="s">
        <v>1550</v>
      </c>
      <c r="AA192" s="111">
        <f t="shared" ref="AA192:AA193" si="340">AB192/1000000</f>
        <v>72.611427</v>
      </c>
      <c r="AB192" s="261">
        <v>7.2611427E7</v>
      </c>
      <c r="AC192" s="261">
        <v>2.08545589E8</v>
      </c>
      <c r="AD192" s="251">
        <f t="shared" si="336"/>
        <v>500.29</v>
      </c>
      <c r="AE192" s="49">
        <v>5.0029E8</v>
      </c>
      <c r="AF192" s="258">
        <f t="shared" si="281"/>
        <v>0.4271260412</v>
      </c>
      <c r="AG192" s="269"/>
      <c r="AH192" s="257"/>
      <c r="AI192" s="273" t="s">
        <v>2420</v>
      </c>
      <c r="AJ192" s="255"/>
    </row>
    <row r="193" ht="15.75" customHeight="1">
      <c r="A193" s="281" t="s">
        <v>957</v>
      </c>
      <c r="B193" s="49">
        <f t="shared" si="329"/>
        <v>708.982323</v>
      </c>
      <c r="C193" s="284">
        <f t="shared" si="339"/>
        <v>3.544911615</v>
      </c>
      <c r="D193" s="250">
        <f t="shared" si="1"/>
        <v>3.544911615</v>
      </c>
      <c r="E193" s="111">
        <v>200.0</v>
      </c>
      <c r="F193" s="111">
        <f t="shared" si="331"/>
        <v>202.853933</v>
      </c>
      <c r="G193" s="48">
        <f t="shared" si="2"/>
        <v>0.2861198741</v>
      </c>
      <c r="H193" s="111">
        <f t="shared" si="3"/>
        <v>506.12839</v>
      </c>
      <c r="I193" s="252">
        <f t="shared" si="280"/>
        <v>0.7138801259</v>
      </c>
      <c r="J193" s="261">
        <v>7.08982323E8</v>
      </c>
      <c r="K193" s="268">
        <v>2014.0</v>
      </c>
      <c r="L193" s="254" t="s">
        <v>20</v>
      </c>
      <c r="M193" s="283"/>
      <c r="N193" s="283"/>
      <c r="O193" s="283"/>
      <c r="P193" s="283">
        <v>53.0</v>
      </c>
      <c r="Q193" s="268">
        <v>53.0</v>
      </c>
      <c r="R193" s="285">
        <f t="shared" si="337"/>
        <v>53</v>
      </c>
      <c r="S193" s="268">
        <v>66.0</v>
      </c>
      <c r="T193" s="268">
        <v>68.0</v>
      </c>
      <c r="U193" s="268">
        <f t="shared" si="6"/>
        <v>-2</v>
      </c>
      <c r="V193" s="268">
        <f t="shared" si="338"/>
        <v>67</v>
      </c>
      <c r="W193" s="285">
        <f t="shared" si="8"/>
        <v>-14</v>
      </c>
      <c r="X193" s="269" t="s">
        <v>1602</v>
      </c>
      <c r="Y193" s="269" t="s">
        <v>2054</v>
      </c>
      <c r="Z193" s="269" t="s">
        <v>1550</v>
      </c>
      <c r="AA193" s="111">
        <f t="shared" si="340"/>
        <v>91.608337</v>
      </c>
      <c r="AB193" s="261">
        <v>9.1608337E7</v>
      </c>
      <c r="AC193" s="261">
        <v>2.02853933E8</v>
      </c>
      <c r="AD193" s="251">
        <f t="shared" si="336"/>
        <v>506.12839</v>
      </c>
      <c r="AE193" s="49">
        <v>5.0612839E8</v>
      </c>
      <c r="AF193" s="258">
        <f t="shared" si="281"/>
        <v>0.458041685</v>
      </c>
      <c r="AG193" s="269"/>
      <c r="AH193" s="257"/>
      <c r="AI193" s="273" t="s">
        <v>2636</v>
      </c>
      <c r="AJ193" s="255"/>
    </row>
    <row r="194" ht="15.75" customHeight="1">
      <c r="A194" s="247" t="s">
        <v>1693</v>
      </c>
      <c r="B194" s="248">
        <v>709.82</v>
      </c>
      <c r="C194" s="249">
        <f>SUM(B194/E194)</f>
        <v>14.1964</v>
      </c>
      <c r="D194" s="250">
        <f t="shared" si="1"/>
        <v>14.1964</v>
      </c>
      <c r="E194" s="251">
        <v>50.0</v>
      </c>
      <c r="F194" s="251">
        <v>296.62</v>
      </c>
      <c r="G194" s="48">
        <f t="shared" si="2"/>
        <v>0.4178805894</v>
      </c>
      <c r="H194" s="111">
        <f t="shared" si="3"/>
        <v>413.2</v>
      </c>
      <c r="I194" s="252">
        <f t="shared" si="280"/>
        <v>0.5821194106</v>
      </c>
      <c r="J194" s="248">
        <f>B194*1000000</f>
        <v>709820000</v>
      </c>
      <c r="K194" s="253">
        <v>2009.0</v>
      </c>
      <c r="L194" s="254" t="s">
        <v>18</v>
      </c>
      <c r="M194" s="254"/>
      <c r="N194" s="254"/>
      <c r="O194" s="254"/>
      <c r="P194" s="254">
        <v>27.0</v>
      </c>
      <c r="Q194" s="253">
        <v>44.0</v>
      </c>
      <c r="R194" s="263">
        <f t="shared" si="337"/>
        <v>35.5</v>
      </c>
      <c r="S194" s="253">
        <v>78.0</v>
      </c>
      <c r="T194" s="253">
        <v>37.0</v>
      </c>
      <c r="U194" s="248">
        <f t="shared" si="6"/>
        <v>41</v>
      </c>
      <c r="V194" s="253">
        <f t="shared" si="338"/>
        <v>57.5</v>
      </c>
      <c r="W194" s="263">
        <f t="shared" si="8"/>
        <v>-22</v>
      </c>
      <c r="X194" s="257" t="s">
        <v>1694</v>
      </c>
      <c r="Y194" s="257" t="s">
        <v>1695</v>
      </c>
      <c r="Z194" s="257" t="s">
        <v>1550</v>
      </c>
      <c r="AA194" s="250">
        <v>142.8</v>
      </c>
      <c r="AB194" s="248">
        <f>AA194*1000000</f>
        <v>142800000</v>
      </c>
      <c r="AC194" s="248">
        <f>F194*1000000</f>
        <v>296620000</v>
      </c>
      <c r="AD194" s="251">
        <v>413.2</v>
      </c>
      <c r="AE194" s="49">
        <f>SUM(AD194*1000000)</f>
        <v>413200000</v>
      </c>
      <c r="AF194" s="258">
        <f t="shared" si="281"/>
        <v>2.856</v>
      </c>
      <c r="AG194" s="257"/>
      <c r="AH194" s="257"/>
      <c r="AI194" s="273" t="s">
        <v>1696</v>
      </c>
      <c r="AJ194" s="255"/>
    </row>
    <row r="195" ht="15.75" customHeight="1">
      <c r="A195" s="282" t="s">
        <v>165</v>
      </c>
      <c r="B195" s="49">
        <f t="shared" ref="B195:B197" si="341">J195/1000000</f>
        <v>714.766572</v>
      </c>
      <c r="C195" s="284">
        <f>SUM(J195/(E195*1000000))</f>
        <v>4.204509247</v>
      </c>
      <c r="D195" s="250">
        <f t="shared" si="1"/>
        <v>4.204509247</v>
      </c>
      <c r="E195" s="111">
        <v>170.0</v>
      </c>
      <c r="F195" s="111">
        <f t="shared" ref="F195:F197" si="342">AC195/1000000</f>
        <v>259.766572</v>
      </c>
      <c r="G195" s="48">
        <f t="shared" si="2"/>
        <v>0.3634285404</v>
      </c>
      <c r="H195" s="111">
        <f t="shared" si="3"/>
        <v>455</v>
      </c>
      <c r="I195" s="252">
        <f t="shared" si="280"/>
        <v>0.6365714596</v>
      </c>
      <c r="J195" s="261">
        <v>7.14766572E8</v>
      </c>
      <c r="K195" s="268">
        <v>2014.0</v>
      </c>
      <c r="L195" s="254" t="s">
        <v>20</v>
      </c>
      <c r="M195" s="283"/>
      <c r="N195" s="283"/>
      <c r="O195" s="283"/>
      <c r="P195" s="283">
        <v>89.0</v>
      </c>
      <c r="Q195" s="268">
        <v>70.0</v>
      </c>
      <c r="R195" s="285">
        <f t="shared" si="337"/>
        <v>79.5</v>
      </c>
      <c r="S195" s="268">
        <v>92.0</v>
      </c>
      <c r="T195" s="268">
        <v>82.0</v>
      </c>
      <c r="U195" s="268">
        <f t="shared" si="6"/>
        <v>10</v>
      </c>
      <c r="V195" s="268">
        <f t="shared" si="338"/>
        <v>87</v>
      </c>
      <c r="W195" s="285">
        <f t="shared" si="8"/>
        <v>-7.5</v>
      </c>
      <c r="X195" s="269" t="s">
        <v>1602</v>
      </c>
      <c r="Y195" s="269" t="s">
        <v>2406</v>
      </c>
      <c r="Z195" s="269" t="s">
        <v>1550</v>
      </c>
      <c r="AA195" s="111">
        <f t="shared" ref="AA195:AA197" si="343">AB195/1000000</f>
        <v>95.023721</v>
      </c>
      <c r="AB195" s="261">
        <v>9.5023721E7</v>
      </c>
      <c r="AC195" s="261">
        <v>2.59766572E8</v>
      </c>
      <c r="AD195" s="251">
        <f t="shared" ref="AD195:AD197" si="344">AE195/1000000</f>
        <v>455</v>
      </c>
      <c r="AE195" s="49">
        <v>4.55E8</v>
      </c>
      <c r="AF195" s="258">
        <f t="shared" si="281"/>
        <v>0.5589630647</v>
      </c>
      <c r="AG195" s="269"/>
      <c r="AH195" s="257"/>
      <c r="AI195" s="273" t="s">
        <v>2407</v>
      </c>
      <c r="AJ195" s="255"/>
    </row>
    <row r="196" ht="15.75" customHeight="1">
      <c r="A196" s="275" t="s">
        <v>319</v>
      </c>
      <c r="B196" s="266">
        <f t="shared" si="341"/>
        <v>716.392705</v>
      </c>
      <c r="C196" s="249">
        <f t="shared" ref="C196:C198" si="345">SUM(B196/E196)</f>
        <v>7.16392705</v>
      </c>
      <c r="D196" s="250">
        <f t="shared" si="1"/>
        <v>7.16392705</v>
      </c>
      <c r="E196" s="251">
        <v>100.0</v>
      </c>
      <c r="F196" s="251">
        <f t="shared" si="342"/>
        <v>274.092705</v>
      </c>
      <c r="G196" s="48">
        <f t="shared" si="2"/>
        <v>0.382601195</v>
      </c>
      <c r="H196" s="111">
        <f t="shared" si="3"/>
        <v>449.1</v>
      </c>
      <c r="I196" s="252">
        <f t="shared" si="280"/>
        <v>0.6268908057</v>
      </c>
      <c r="J196" s="266">
        <v>7.16392705E8</v>
      </c>
      <c r="K196" s="255">
        <v>2013.0</v>
      </c>
      <c r="L196" s="254" t="s">
        <v>20</v>
      </c>
      <c r="M196" s="267"/>
      <c r="N196" s="267"/>
      <c r="O196" s="267"/>
      <c r="P196" s="267">
        <v>97.0</v>
      </c>
      <c r="Q196" s="255">
        <v>96.0</v>
      </c>
      <c r="R196" s="277">
        <f t="shared" si="337"/>
        <v>96.5</v>
      </c>
      <c r="S196" s="255">
        <v>80.0</v>
      </c>
      <c r="T196" s="255">
        <v>78.0</v>
      </c>
      <c r="U196" s="255">
        <f t="shared" si="6"/>
        <v>2</v>
      </c>
      <c r="V196" s="255">
        <f t="shared" si="338"/>
        <v>79</v>
      </c>
      <c r="W196" s="277">
        <f t="shared" si="8"/>
        <v>17.5</v>
      </c>
      <c r="X196" s="257" t="s">
        <v>1629</v>
      </c>
      <c r="Y196" s="264" t="s">
        <v>1940</v>
      </c>
      <c r="Z196" s="264" t="s">
        <v>1540</v>
      </c>
      <c r="AA196" s="251">
        <f t="shared" si="343"/>
        <v>55.785112</v>
      </c>
      <c r="AB196" s="266">
        <v>5.5785112E7</v>
      </c>
      <c r="AC196" s="266">
        <v>2.74092705E8</v>
      </c>
      <c r="AD196" s="251">
        <f t="shared" si="344"/>
        <v>449.1</v>
      </c>
      <c r="AE196" s="266">
        <v>4.491E8</v>
      </c>
      <c r="AF196" s="258">
        <f t="shared" si="281"/>
        <v>0.55785112</v>
      </c>
      <c r="AG196" s="257" t="s">
        <v>1608</v>
      </c>
      <c r="AH196" s="264" t="s">
        <v>1941</v>
      </c>
      <c r="AI196" s="273" t="s">
        <v>1942</v>
      </c>
      <c r="AJ196" s="255"/>
    </row>
    <row r="197" ht="15.75" customHeight="1">
      <c r="A197" s="265" t="s">
        <v>1365</v>
      </c>
      <c r="B197" s="266">
        <f t="shared" si="341"/>
        <v>717.072403</v>
      </c>
      <c r="C197" s="276">
        <f t="shared" si="345"/>
        <v>3.983735572</v>
      </c>
      <c r="D197" s="250">
        <f t="shared" si="1"/>
        <v>3.983735572</v>
      </c>
      <c r="E197" s="251">
        <v>180.0</v>
      </c>
      <c r="F197" s="251">
        <f t="shared" si="342"/>
        <v>208.663096</v>
      </c>
      <c r="G197" s="48">
        <f t="shared" si="2"/>
        <v>0.2909930645</v>
      </c>
      <c r="H197" s="111">
        <f t="shared" si="3"/>
        <v>508.409307</v>
      </c>
      <c r="I197" s="252">
        <f>AE197/J197</f>
        <v>0.7090069355</v>
      </c>
      <c r="J197" s="266">
        <f>AE197+AC197</f>
        <v>717072403</v>
      </c>
      <c r="K197" s="255">
        <v>2016.0</v>
      </c>
      <c r="L197" s="254" t="s">
        <v>20</v>
      </c>
      <c r="M197" s="267"/>
      <c r="N197" s="267"/>
      <c r="O197" s="267"/>
      <c r="P197" s="267">
        <v>74.0</v>
      </c>
      <c r="Q197" s="255">
        <v>66.0</v>
      </c>
      <c r="R197" s="293">
        <f>(P197+Q197)/2</f>
        <v>70</v>
      </c>
      <c r="S197" s="255">
        <v>82.0</v>
      </c>
      <c r="T197" s="255">
        <v>73.0</v>
      </c>
      <c r="U197" s="49">
        <f t="shared" si="6"/>
        <v>9</v>
      </c>
      <c r="V197" s="33">
        <f>(S197+T197)/2</f>
        <v>77.5</v>
      </c>
      <c r="W197" s="291">
        <f t="shared" si="8"/>
        <v>-7.5</v>
      </c>
      <c r="X197" s="264" t="s">
        <v>2473</v>
      </c>
      <c r="Y197" s="264" t="s">
        <v>2473</v>
      </c>
      <c r="Z197" s="264" t="s">
        <v>1534</v>
      </c>
      <c r="AA197" s="251">
        <f t="shared" si="343"/>
        <v>74.403387</v>
      </c>
      <c r="AB197" s="266">
        <v>7.4403387E7</v>
      </c>
      <c r="AC197" s="266">
        <v>2.08663096E8</v>
      </c>
      <c r="AD197" s="251">
        <f t="shared" si="344"/>
        <v>508.409307</v>
      </c>
      <c r="AE197" s="266">
        <v>5.08409307E8</v>
      </c>
      <c r="AF197" s="252">
        <f>AB197/(E197*1000000)</f>
        <v>0.41335215</v>
      </c>
      <c r="AG197" s="257"/>
      <c r="AH197" s="257"/>
      <c r="AI197" s="259" t="s">
        <v>2474</v>
      </c>
      <c r="AJ197" s="257"/>
    </row>
    <row r="198" ht="15.75" customHeight="1">
      <c r="A198" s="247" t="s">
        <v>2413</v>
      </c>
      <c r="B198" s="248">
        <v>731.3</v>
      </c>
      <c r="C198" s="249">
        <f t="shared" si="345"/>
        <v>4.178857143</v>
      </c>
      <c r="D198" s="250">
        <f t="shared" si="1"/>
        <v>4.178857143</v>
      </c>
      <c r="E198" s="251">
        <v>175.0</v>
      </c>
      <c r="F198" s="251">
        <v>293.0</v>
      </c>
      <c r="G198" s="48">
        <f t="shared" si="2"/>
        <v>0.4006563654</v>
      </c>
      <c r="H198" s="111">
        <f t="shared" si="3"/>
        <v>438.3</v>
      </c>
      <c r="I198" s="252">
        <f t="shared" ref="I198:I201" si="346">(AE198/J198)</f>
        <v>0.5993436346</v>
      </c>
      <c r="J198" s="266">
        <f>SUM(AC198+AD198*1000000)</f>
        <v>731300000</v>
      </c>
      <c r="K198" s="253">
        <v>2009.0</v>
      </c>
      <c r="L198" s="254" t="s">
        <v>18</v>
      </c>
      <c r="M198" s="254"/>
      <c r="N198" s="254"/>
      <c r="O198" s="254"/>
      <c r="P198" s="254">
        <v>98.0</v>
      </c>
      <c r="Q198" s="253">
        <v>88.0</v>
      </c>
      <c r="R198" s="263">
        <f>AVERAGE(P198:Q198)</f>
        <v>93</v>
      </c>
      <c r="S198" s="253">
        <v>86.0</v>
      </c>
      <c r="T198" s="253">
        <v>88.0</v>
      </c>
      <c r="U198" s="248">
        <f t="shared" si="6"/>
        <v>-2</v>
      </c>
      <c r="V198" s="253">
        <f>AVERAGE(S198:T198)</f>
        <v>87</v>
      </c>
      <c r="W198" s="263">
        <f t="shared" si="8"/>
        <v>6</v>
      </c>
      <c r="X198" s="257" t="s">
        <v>1594</v>
      </c>
      <c r="Y198" s="257" t="s">
        <v>2414</v>
      </c>
      <c r="Z198" s="257" t="s">
        <v>1540</v>
      </c>
      <c r="AA198" s="250">
        <v>68.1</v>
      </c>
      <c r="AB198" s="248">
        <f>AA198*1000000</f>
        <v>68100000</v>
      </c>
      <c r="AC198" s="248">
        <f>F198*1000000</f>
        <v>293000000</v>
      </c>
      <c r="AD198" s="251">
        <v>438.3</v>
      </c>
      <c r="AE198" s="49">
        <f>SUM(AD198*1000000)</f>
        <v>438300000</v>
      </c>
      <c r="AF198" s="258">
        <f t="shared" ref="AF198:AF201" si="347">SUM(AA198/E198)</f>
        <v>0.3891428571</v>
      </c>
      <c r="AG198" s="257" t="s">
        <v>1608</v>
      </c>
      <c r="AH198" s="257" t="s">
        <v>1839</v>
      </c>
      <c r="AI198" s="273" t="s">
        <v>2415</v>
      </c>
      <c r="AJ198" s="255"/>
    </row>
    <row r="199" ht="15.75" customHeight="1">
      <c r="A199" s="309" t="s">
        <v>209</v>
      </c>
      <c r="B199" s="266">
        <f t="shared" ref="B199:B206" si="348">J199/1000000</f>
        <v>734.044039</v>
      </c>
      <c r="C199" s="284">
        <f>SUM(J199/(E199*1000000))</f>
        <v>6.673127627</v>
      </c>
      <c r="D199" s="250">
        <f t="shared" si="1"/>
        <v>6.673127627</v>
      </c>
      <c r="E199" s="251">
        <v>110.0</v>
      </c>
      <c r="F199" s="251">
        <f t="shared" ref="F199:F206" si="349">AC199/1000000</f>
        <v>318.402623</v>
      </c>
      <c r="G199" s="48">
        <f t="shared" si="2"/>
        <v>0.4337650142</v>
      </c>
      <c r="H199" s="111">
        <f t="shared" si="3"/>
        <v>415.641416</v>
      </c>
      <c r="I199" s="303">
        <f t="shared" si="346"/>
        <v>0.5662349858</v>
      </c>
      <c r="J199" s="49">
        <v>7.34044039E8</v>
      </c>
      <c r="K199" s="253">
        <v>2018.0</v>
      </c>
      <c r="L199" s="254" t="s">
        <v>20</v>
      </c>
      <c r="M199" s="47"/>
      <c r="N199" s="47"/>
      <c r="O199" s="47"/>
      <c r="P199" s="47">
        <v>82.0</v>
      </c>
      <c r="Q199" s="253">
        <v>66.0</v>
      </c>
      <c r="R199" s="49">
        <f>(P199+Q199)/2</f>
        <v>74</v>
      </c>
      <c r="S199" s="253">
        <v>86.0</v>
      </c>
      <c r="T199" s="49">
        <v>78.0</v>
      </c>
      <c r="U199" s="261">
        <f t="shared" si="6"/>
        <v>8</v>
      </c>
      <c r="V199" s="268">
        <f>(S199+T199)/2</f>
        <v>82</v>
      </c>
      <c r="W199" s="261">
        <f t="shared" si="8"/>
        <v>-8</v>
      </c>
      <c r="X199" s="294" t="s">
        <v>1537</v>
      </c>
      <c r="Y199" s="294" t="s">
        <v>1537</v>
      </c>
      <c r="Z199" s="270" t="s">
        <v>1550</v>
      </c>
      <c r="AA199" s="251">
        <f t="shared" ref="AA199:AA206" si="350">AB199/1000000</f>
        <v>125.507153</v>
      </c>
      <c r="AB199" s="49">
        <v>1.25507153E8</v>
      </c>
      <c r="AC199" s="49">
        <v>3.18402623E8</v>
      </c>
      <c r="AD199" s="251">
        <f t="shared" ref="AD199:AD206" si="351">AE199/1000000</f>
        <v>415.641416</v>
      </c>
      <c r="AE199" s="266">
        <f>J199-AC199</f>
        <v>415641416</v>
      </c>
      <c r="AF199" s="303">
        <f t="shared" si="347"/>
        <v>1.140974118</v>
      </c>
      <c r="AG199" s="257"/>
      <c r="AH199" s="257"/>
      <c r="AI199" s="259" t="s">
        <v>2014</v>
      </c>
      <c r="AJ199" s="257"/>
    </row>
    <row r="200" ht="15.75" customHeight="1">
      <c r="A200" s="265" t="s">
        <v>631</v>
      </c>
      <c r="B200" s="266">
        <f t="shared" si="348"/>
        <v>738.892764</v>
      </c>
      <c r="C200" s="249">
        <f>SUM(B200/E200)</f>
        <v>3.69446382</v>
      </c>
      <c r="D200" s="250">
        <f t="shared" si="1"/>
        <v>3.69446382</v>
      </c>
      <c r="E200" s="251">
        <v>200.0</v>
      </c>
      <c r="F200" s="251">
        <f t="shared" si="349"/>
        <v>268.492764</v>
      </c>
      <c r="G200" s="48">
        <f t="shared" si="2"/>
        <v>0.3633717599</v>
      </c>
      <c r="H200" s="111">
        <f t="shared" si="3"/>
        <v>475.736673</v>
      </c>
      <c r="I200" s="252">
        <f t="shared" si="346"/>
        <v>0.6438507672</v>
      </c>
      <c r="J200" s="266">
        <v>7.38892764E8</v>
      </c>
      <c r="K200" s="255">
        <v>2013.0</v>
      </c>
      <c r="L200" s="254" t="s">
        <v>20</v>
      </c>
      <c r="M200" s="267"/>
      <c r="N200" s="267"/>
      <c r="O200" s="267"/>
      <c r="P200" s="267">
        <v>78.0</v>
      </c>
      <c r="Q200" s="255">
        <v>65.0</v>
      </c>
      <c r="R200" s="277">
        <f>AVERAGE(P200:Q200)</f>
        <v>71.5</v>
      </c>
      <c r="S200" s="255">
        <v>82.0</v>
      </c>
      <c r="T200" s="255">
        <v>78.0</v>
      </c>
      <c r="U200" s="255">
        <f t="shared" si="6"/>
        <v>4</v>
      </c>
      <c r="V200" s="255">
        <f>AVERAGE(S200:T200)</f>
        <v>80</v>
      </c>
      <c r="W200" s="277">
        <f t="shared" si="8"/>
        <v>-8.5</v>
      </c>
      <c r="X200" s="270" t="s">
        <v>1601</v>
      </c>
      <c r="Y200" s="270" t="s">
        <v>2569</v>
      </c>
      <c r="Z200" s="264" t="s">
        <v>1550</v>
      </c>
      <c r="AA200" s="251">
        <f t="shared" si="350"/>
        <v>82.429469</v>
      </c>
      <c r="AB200" s="266">
        <v>8.2429469E7</v>
      </c>
      <c r="AC200" s="266">
        <v>2.68492764E8</v>
      </c>
      <c r="AD200" s="251">
        <f t="shared" si="351"/>
        <v>475.736673</v>
      </c>
      <c r="AE200" s="266">
        <v>4.75736673E8</v>
      </c>
      <c r="AF200" s="258">
        <f t="shared" si="347"/>
        <v>0.412147345</v>
      </c>
      <c r="AG200" s="257"/>
      <c r="AH200" s="257"/>
      <c r="AI200" s="273" t="s">
        <v>2570</v>
      </c>
      <c r="AJ200" s="255"/>
    </row>
    <row r="201" ht="15.75" customHeight="1">
      <c r="A201" s="300" t="s">
        <v>149</v>
      </c>
      <c r="B201" s="266">
        <f t="shared" si="348"/>
        <v>743.706115</v>
      </c>
      <c r="C201" s="284">
        <f>SUM(J201/(E201*1000000))</f>
        <v>14.30204067</v>
      </c>
      <c r="D201" s="250">
        <f t="shared" si="1"/>
        <v>14.30204067</v>
      </c>
      <c r="E201" s="251">
        <v>52.0</v>
      </c>
      <c r="F201" s="251">
        <f t="shared" si="349"/>
        <v>193.673825</v>
      </c>
      <c r="G201" s="48">
        <f t="shared" si="2"/>
        <v>0.2604171474</v>
      </c>
      <c r="H201" s="111">
        <f t="shared" si="3"/>
        <v>550.03229</v>
      </c>
      <c r="I201" s="303">
        <f t="shared" si="346"/>
        <v>0.7395828526</v>
      </c>
      <c r="J201" s="49">
        <v>7.43706115E8</v>
      </c>
      <c r="K201" s="253">
        <v>2018.0</v>
      </c>
      <c r="L201" s="254" t="s">
        <v>20</v>
      </c>
      <c r="M201" s="47"/>
      <c r="N201" s="47"/>
      <c r="O201" s="47"/>
      <c r="P201" s="47">
        <v>62.0</v>
      </c>
      <c r="Q201" s="253">
        <v>49.0</v>
      </c>
      <c r="R201" s="49">
        <f t="shared" ref="R201:R202" si="352">(P201+Q201)/2</f>
        <v>55.5</v>
      </c>
      <c r="S201" s="253">
        <v>90.0</v>
      </c>
      <c r="T201" s="49">
        <v>82.0</v>
      </c>
      <c r="U201" s="261">
        <f t="shared" si="6"/>
        <v>8</v>
      </c>
      <c r="V201" s="268">
        <f t="shared" ref="V201:V202" si="353">(S201+T201)/2</f>
        <v>86</v>
      </c>
      <c r="W201" s="261">
        <f t="shared" si="8"/>
        <v>-30.5</v>
      </c>
      <c r="X201" s="270" t="s">
        <v>1547</v>
      </c>
      <c r="Y201" s="270" t="s">
        <v>1547</v>
      </c>
      <c r="Z201" s="270" t="s">
        <v>1529</v>
      </c>
      <c r="AA201" s="251">
        <f t="shared" si="350"/>
        <v>51.061119</v>
      </c>
      <c r="AB201" s="49">
        <v>5.1061119E7</v>
      </c>
      <c r="AC201" s="49">
        <v>1.93673825E8</v>
      </c>
      <c r="AD201" s="251">
        <f t="shared" si="351"/>
        <v>550.03229</v>
      </c>
      <c r="AE201" s="49">
        <v>5.5003229E8</v>
      </c>
      <c r="AF201" s="303">
        <f t="shared" si="347"/>
        <v>0.9819445962</v>
      </c>
      <c r="AG201" s="257"/>
      <c r="AH201" s="257"/>
      <c r="AI201" s="259" t="s">
        <v>1691</v>
      </c>
      <c r="AJ201" s="257"/>
    </row>
    <row r="202" ht="15.75" customHeight="1">
      <c r="A202" s="292" t="s">
        <v>912</v>
      </c>
      <c r="B202" s="266">
        <f t="shared" si="348"/>
        <v>745.600054</v>
      </c>
      <c r="C202" s="276">
        <f>SUM(B202/E202)</f>
        <v>4.260571737</v>
      </c>
      <c r="D202" s="250">
        <f t="shared" si="1"/>
        <v>4.260571737</v>
      </c>
      <c r="E202" s="251">
        <v>175.0</v>
      </c>
      <c r="F202" s="111">
        <f t="shared" si="349"/>
        <v>325.100054</v>
      </c>
      <c r="G202" s="48">
        <f t="shared" si="2"/>
        <v>0.436024719</v>
      </c>
      <c r="H202" s="111">
        <f t="shared" si="3"/>
        <v>420.5</v>
      </c>
      <c r="I202" s="252">
        <f>AE202/J202</f>
        <v>0.563975281</v>
      </c>
      <c r="J202" s="266">
        <f>AE202+AC202</f>
        <v>745600054</v>
      </c>
      <c r="K202" s="33">
        <v>2016.0</v>
      </c>
      <c r="L202" s="254" t="s">
        <v>20</v>
      </c>
      <c r="M202" s="47"/>
      <c r="N202" s="47"/>
      <c r="O202" s="47"/>
      <c r="P202" s="47">
        <v>26.0</v>
      </c>
      <c r="Q202" s="33">
        <v>40.0</v>
      </c>
      <c r="R202" s="293">
        <f t="shared" si="352"/>
        <v>33</v>
      </c>
      <c r="S202" s="33">
        <v>65.0</v>
      </c>
      <c r="T202" s="33">
        <v>64.0</v>
      </c>
      <c r="U202" s="49">
        <f t="shared" si="6"/>
        <v>1</v>
      </c>
      <c r="V202" s="33">
        <f t="shared" si="353"/>
        <v>64.5</v>
      </c>
      <c r="W202" s="291">
        <f t="shared" si="8"/>
        <v>-31.5</v>
      </c>
      <c r="X202" s="294" t="s">
        <v>1537</v>
      </c>
      <c r="Y202" s="294" t="s">
        <v>1537</v>
      </c>
      <c r="Z202" s="270" t="s">
        <v>1534</v>
      </c>
      <c r="AA202" s="251">
        <f t="shared" si="350"/>
        <v>133.682248</v>
      </c>
      <c r="AB202" s="49">
        <v>1.33682248E8</v>
      </c>
      <c r="AC202" s="49">
        <v>3.25100054E8</v>
      </c>
      <c r="AD202" s="251">
        <f t="shared" si="351"/>
        <v>420.5</v>
      </c>
      <c r="AE202" s="266">
        <v>4.205E8</v>
      </c>
      <c r="AF202" s="252">
        <f>AB202/(E202*1000000)</f>
        <v>0.76389856</v>
      </c>
      <c r="AG202" s="257"/>
      <c r="AH202" s="257"/>
      <c r="AI202" s="259" t="s">
        <v>2374</v>
      </c>
      <c r="AJ202" s="257"/>
    </row>
    <row r="203" ht="15.75" customHeight="1">
      <c r="A203" s="247" t="s">
        <v>551</v>
      </c>
      <c r="B203" s="248">
        <f t="shared" si="348"/>
        <v>746.921274</v>
      </c>
      <c r="C203" s="249">
        <f>SUM((J203/1000000)/E203)</f>
        <v>5.1511812</v>
      </c>
      <c r="D203" s="250">
        <f t="shared" si="1"/>
        <v>5.1511812</v>
      </c>
      <c r="E203" s="251">
        <v>145.0</v>
      </c>
      <c r="F203" s="251">
        <f t="shared" si="349"/>
        <v>216.391482</v>
      </c>
      <c r="G203" s="48">
        <f t="shared" si="2"/>
        <v>0.2897112313</v>
      </c>
      <c r="H203" s="111">
        <f t="shared" si="3"/>
        <v>530.529792</v>
      </c>
      <c r="I203" s="252">
        <f t="shared" ref="I203:I212" si="354">(AE203/J203)</f>
        <v>0.7102887687</v>
      </c>
      <c r="J203" s="248">
        <v>7.46921274E8</v>
      </c>
      <c r="K203" s="268">
        <v>2012.0</v>
      </c>
      <c r="L203" s="254" t="s">
        <v>20</v>
      </c>
      <c r="M203" s="254"/>
      <c r="N203" s="254"/>
      <c r="O203" s="254"/>
      <c r="P203" s="254">
        <v>79.0</v>
      </c>
      <c r="Q203" s="253">
        <v>60.0</v>
      </c>
      <c r="R203" s="263">
        <f t="shared" ref="R203:R208" si="355">AVERAGE(P203:Q203)</f>
        <v>69.5</v>
      </c>
      <c r="S203" s="253">
        <v>73.0</v>
      </c>
      <c r="T203" s="253">
        <v>66.0</v>
      </c>
      <c r="U203" s="253">
        <f t="shared" si="6"/>
        <v>7</v>
      </c>
      <c r="V203" s="253">
        <f t="shared" ref="V203:V208" si="356">AVERAGE(S203:T203)</f>
        <v>69.5</v>
      </c>
      <c r="W203" s="263">
        <f t="shared" si="8"/>
        <v>0</v>
      </c>
      <c r="X203" s="257" t="s">
        <v>1594</v>
      </c>
      <c r="Y203" s="257" t="s">
        <v>1799</v>
      </c>
      <c r="Z203" s="269" t="s">
        <v>1550</v>
      </c>
      <c r="AA203" s="250">
        <f t="shared" si="350"/>
        <v>60.316738</v>
      </c>
      <c r="AB203" s="248">
        <v>6.0316738E7</v>
      </c>
      <c r="AC203" s="248">
        <v>2.16391482E8</v>
      </c>
      <c r="AD203" s="251">
        <f t="shared" si="351"/>
        <v>530.529792</v>
      </c>
      <c r="AE203" s="266">
        <v>5.30529792E8</v>
      </c>
      <c r="AF203" s="258">
        <f t="shared" ref="AF203:AF212" si="357">SUM(AA203/E203)</f>
        <v>0.4159775034</v>
      </c>
      <c r="AG203" s="257"/>
      <c r="AH203" s="257"/>
      <c r="AI203" s="273" t="s">
        <v>2199</v>
      </c>
      <c r="AJ203" s="255"/>
    </row>
    <row r="204" ht="15.75" customHeight="1">
      <c r="A204" s="281" t="s">
        <v>1338</v>
      </c>
      <c r="B204" s="49">
        <f t="shared" si="348"/>
        <v>748.121534</v>
      </c>
      <c r="C204" s="284">
        <f t="shared" ref="C204:C205" si="358">SUM(J204/(E204*1000000))</f>
        <v>3.74060767</v>
      </c>
      <c r="D204" s="250">
        <f t="shared" si="1"/>
        <v>3.74060767</v>
      </c>
      <c r="E204" s="111">
        <v>200.0</v>
      </c>
      <c r="F204" s="111">
        <f t="shared" si="349"/>
        <v>233.921534</v>
      </c>
      <c r="G204" s="48">
        <f t="shared" si="2"/>
        <v>0.31267852</v>
      </c>
      <c r="H204" s="111">
        <f t="shared" si="3"/>
        <v>514.2</v>
      </c>
      <c r="I204" s="252">
        <f t="shared" si="354"/>
        <v>0.68732148</v>
      </c>
      <c r="J204" s="261">
        <v>7.48121534E8</v>
      </c>
      <c r="K204" s="268">
        <v>2014.0</v>
      </c>
      <c r="L204" s="254" t="s">
        <v>20</v>
      </c>
      <c r="M204" s="283"/>
      <c r="N204" s="283"/>
      <c r="O204" s="283"/>
      <c r="P204" s="283">
        <v>91.0</v>
      </c>
      <c r="Q204" s="268">
        <v>74.0</v>
      </c>
      <c r="R204" s="285">
        <f t="shared" si="355"/>
        <v>82.5</v>
      </c>
      <c r="S204" s="268">
        <v>92.0</v>
      </c>
      <c r="T204" s="268">
        <v>83.0</v>
      </c>
      <c r="U204" s="268">
        <f t="shared" si="6"/>
        <v>9</v>
      </c>
      <c r="V204" s="268">
        <f t="shared" si="356"/>
        <v>87.5</v>
      </c>
      <c r="W204" s="285">
        <f t="shared" si="8"/>
        <v>-5</v>
      </c>
      <c r="X204" s="269" t="s">
        <v>1602</v>
      </c>
      <c r="Y204" s="269" t="s">
        <v>2549</v>
      </c>
      <c r="Z204" s="269" t="s">
        <v>1550</v>
      </c>
      <c r="AA204" s="111">
        <f t="shared" si="350"/>
        <v>90.82366</v>
      </c>
      <c r="AB204" s="261">
        <v>9.082366E7</v>
      </c>
      <c r="AC204" s="261">
        <v>2.33921534E8</v>
      </c>
      <c r="AD204" s="251">
        <f t="shared" si="351"/>
        <v>514.2</v>
      </c>
      <c r="AE204" s="49">
        <v>5.142E8</v>
      </c>
      <c r="AF204" s="258">
        <f t="shared" si="357"/>
        <v>0.4541183</v>
      </c>
      <c r="AG204" s="269"/>
      <c r="AH204" s="257"/>
      <c r="AI204" s="273" t="s">
        <v>2550</v>
      </c>
      <c r="AJ204" s="255"/>
    </row>
    <row r="205" ht="15.75" customHeight="1">
      <c r="A205" s="282" t="s">
        <v>2081</v>
      </c>
      <c r="B205" s="49">
        <f t="shared" si="348"/>
        <v>752.100229</v>
      </c>
      <c r="C205" s="284">
        <f t="shared" si="358"/>
        <v>6.016801832</v>
      </c>
      <c r="D205" s="250">
        <f t="shared" si="1"/>
        <v>6.016801832</v>
      </c>
      <c r="E205" s="111">
        <v>125.0</v>
      </c>
      <c r="F205" s="111">
        <f t="shared" si="349"/>
        <v>337.135885</v>
      </c>
      <c r="G205" s="48">
        <f t="shared" si="2"/>
        <v>0.4482592506</v>
      </c>
      <c r="H205" s="111">
        <f t="shared" si="3"/>
        <v>414.964344</v>
      </c>
      <c r="I205" s="252">
        <f t="shared" si="354"/>
        <v>0.5517407494</v>
      </c>
      <c r="J205" s="261">
        <v>7.52100229E8</v>
      </c>
      <c r="K205" s="268">
        <v>2014.0</v>
      </c>
      <c r="L205" s="254" t="s">
        <v>20</v>
      </c>
      <c r="M205" s="283"/>
      <c r="N205" s="283"/>
      <c r="O205" s="283"/>
      <c r="P205" s="283">
        <v>65.0</v>
      </c>
      <c r="Q205" s="268">
        <v>64.0</v>
      </c>
      <c r="R205" s="285">
        <f t="shared" si="355"/>
        <v>64.5</v>
      </c>
      <c r="S205" s="268">
        <v>73.0</v>
      </c>
      <c r="T205" s="268">
        <v>63.0</v>
      </c>
      <c r="U205" s="268">
        <f t="shared" si="6"/>
        <v>10</v>
      </c>
      <c r="V205" s="268">
        <f t="shared" si="356"/>
        <v>68</v>
      </c>
      <c r="W205" s="285">
        <f t="shared" si="8"/>
        <v>-3.5</v>
      </c>
      <c r="X205" s="269" t="s">
        <v>1602</v>
      </c>
      <c r="Y205" s="269" t="s">
        <v>2082</v>
      </c>
      <c r="Z205" s="269" t="s">
        <v>1534</v>
      </c>
      <c r="AA205" s="111">
        <f t="shared" si="350"/>
        <v>121.897634</v>
      </c>
      <c r="AB205" s="261">
        <v>1.21897634E8</v>
      </c>
      <c r="AC205" s="261">
        <v>3.37135885E8</v>
      </c>
      <c r="AD205" s="251">
        <f t="shared" si="351"/>
        <v>414.964344</v>
      </c>
      <c r="AE205" s="49">
        <v>4.14964344E8</v>
      </c>
      <c r="AF205" s="258">
        <f t="shared" si="357"/>
        <v>0.975181072</v>
      </c>
      <c r="AG205" s="269"/>
      <c r="AH205" s="257"/>
      <c r="AI205" s="273" t="s">
        <v>2083</v>
      </c>
      <c r="AJ205" s="255"/>
    </row>
    <row r="206" ht="15.75" customHeight="1">
      <c r="A206" s="260" t="s">
        <v>954</v>
      </c>
      <c r="B206" s="248">
        <f t="shared" si="348"/>
        <v>752.216557</v>
      </c>
      <c r="C206" s="249">
        <f>SUM((J206/1000000)/E206)</f>
        <v>3.27050677</v>
      </c>
      <c r="D206" s="250">
        <f t="shared" si="1"/>
        <v>3.27050677</v>
      </c>
      <c r="E206" s="251">
        <v>230.0</v>
      </c>
      <c r="F206" s="251">
        <f t="shared" si="349"/>
        <v>262.030663</v>
      </c>
      <c r="G206" s="48">
        <f t="shared" si="2"/>
        <v>0.3483447161</v>
      </c>
      <c r="H206" s="111">
        <f t="shared" si="3"/>
        <v>490.185894</v>
      </c>
      <c r="I206" s="252">
        <f t="shared" si="354"/>
        <v>0.6516552839</v>
      </c>
      <c r="J206" s="248">
        <v>7.52216557E8</v>
      </c>
      <c r="K206" s="268">
        <v>2012.0</v>
      </c>
      <c r="L206" s="254" t="s">
        <v>20</v>
      </c>
      <c r="M206" s="254"/>
      <c r="N206" s="254"/>
      <c r="O206" s="254"/>
      <c r="P206" s="254">
        <v>73.0</v>
      </c>
      <c r="Q206" s="253">
        <v>66.0</v>
      </c>
      <c r="R206" s="263">
        <f t="shared" si="355"/>
        <v>69.5</v>
      </c>
      <c r="S206" s="253">
        <v>77.0</v>
      </c>
      <c r="T206" s="253">
        <v>72.0</v>
      </c>
      <c r="U206" s="253">
        <f t="shared" si="6"/>
        <v>5</v>
      </c>
      <c r="V206" s="253">
        <f t="shared" si="356"/>
        <v>74.5</v>
      </c>
      <c r="W206" s="263">
        <f t="shared" si="8"/>
        <v>-5</v>
      </c>
      <c r="X206" s="257" t="s">
        <v>1602</v>
      </c>
      <c r="Y206" s="257" t="s">
        <v>1716</v>
      </c>
      <c r="Z206" s="269" t="s">
        <v>1534</v>
      </c>
      <c r="AA206" s="250">
        <f t="shared" si="350"/>
        <v>62.004688</v>
      </c>
      <c r="AB206" s="248">
        <v>6.2004688E7</v>
      </c>
      <c r="AC206" s="248">
        <v>2.62030663E8</v>
      </c>
      <c r="AD206" s="251">
        <f t="shared" si="351"/>
        <v>490.185894</v>
      </c>
      <c r="AE206" s="266">
        <v>4.90185894E8</v>
      </c>
      <c r="AF206" s="258">
        <f t="shared" si="357"/>
        <v>0.2695856</v>
      </c>
      <c r="AG206" s="257"/>
      <c r="AH206" s="257"/>
      <c r="AI206" s="273" t="s">
        <v>2636</v>
      </c>
      <c r="AJ206" s="255"/>
    </row>
    <row r="207" ht="15.75" customHeight="1">
      <c r="A207" s="247" t="s">
        <v>837</v>
      </c>
      <c r="B207" s="248">
        <f>SUM(F207+AD207)</f>
        <v>752.6</v>
      </c>
      <c r="C207" s="249">
        <f>SUM(B207/E207)</f>
        <v>4.561212121</v>
      </c>
      <c r="D207" s="250">
        <f t="shared" si="1"/>
        <v>4.561212121</v>
      </c>
      <c r="E207" s="251">
        <v>165.0</v>
      </c>
      <c r="F207" s="251">
        <v>238.74</v>
      </c>
      <c r="G207" s="48">
        <f t="shared" si="2"/>
        <v>0.3172203029</v>
      </c>
      <c r="H207" s="111">
        <f t="shared" si="3"/>
        <v>513.86</v>
      </c>
      <c r="I207" s="252">
        <f t="shared" si="354"/>
        <v>0.6827796971</v>
      </c>
      <c r="J207" s="248">
        <f>B207*1000000</f>
        <v>752600000</v>
      </c>
      <c r="K207" s="253">
        <v>2010.0</v>
      </c>
      <c r="L207" s="254" t="s">
        <v>20</v>
      </c>
      <c r="M207" s="254"/>
      <c r="N207" s="254"/>
      <c r="O207" s="254"/>
      <c r="P207" s="254">
        <v>57.0</v>
      </c>
      <c r="Q207" s="253">
        <v>58.0</v>
      </c>
      <c r="R207" s="263">
        <f t="shared" si="355"/>
        <v>57.5</v>
      </c>
      <c r="S207" s="253">
        <v>64.0</v>
      </c>
      <c r="T207" s="253">
        <v>64.0</v>
      </c>
      <c r="U207" s="248">
        <f t="shared" si="6"/>
        <v>0</v>
      </c>
      <c r="V207" s="253">
        <f t="shared" si="356"/>
        <v>64</v>
      </c>
      <c r="W207" s="263">
        <f t="shared" si="8"/>
        <v>-6.5</v>
      </c>
      <c r="X207" s="257" t="s">
        <v>1594</v>
      </c>
      <c r="Y207" s="257" t="s">
        <v>1799</v>
      </c>
      <c r="Z207" s="257" t="s">
        <v>1550</v>
      </c>
      <c r="AA207" s="250">
        <v>70.8</v>
      </c>
      <c r="AB207" s="248">
        <f>AA207*1000000</f>
        <v>70800000</v>
      </c>
      <c r="AC207" s="248">
        <f>F207*1000000</f>
        <v>238740000</v>
      </c>
      <c r="AD207" s="251">
        <v>513.86</v>
      </c>
      <c r="AE207" s="49">
        <f>SUM(AD207*1000000)</f>
        <v>513860000</v>
      </c>
      <c r="AF207" s="258">
        <f t="shared" si="357"/>
        <v>0.4290909091</v>
      </c>
      <c r="AG207" s="257"/>
      <c r="AH207" s="257"/>
      <c r="AI207" s="273" t="s">
        <v>2301</v>
      </c>
      <c r="AJ207" s="255"/>
    </row>
    <row r="208" ht="15.75" customHeight="1">
      <c r="A208" s="282" t="s">
        <v>557</v>
      </c>
      <c r="B208" s="49">
        <f t="shared" ref="B208:B209" si="359">J208/1000000</f>
        <v>758.410378</v>
      </c>
      <c r="C208" s="284">
        <f t="shared" ref="C208:C209" si="360">SUM(J208/(E208*1000000))</f>
        <v>4.213390989</v>
      </c>
      <c r="D208" s="250">
        <f t="shared" si="1"/>
        <v>4.213390989</v>
      </c>
      <c r="E208" s="111">
        <v>180.0</v>
      </c>
      <c r="F208" s="111">
        <f t="shared" ref="F208:F209" si="361">AC208/1000000</f>
        <v>241.410378</v>
      </c>
      <c r="G208" s="48">
        <f t="shared" si="2"/>
        <v>0.318311016</v>
      </c>
      <c r="H208" s="111">
        <f t="shared" si="3"/>
        <v>517</v>
      </c>
      <c r="I208" s="252">
        <f t="shared" si="354"/>
        <v>0.681688984</v>
      </c>
      <c r="J208" s="261">
        <v>7.58410378E8</v>
      </c>
      <c r="K208" s="268">
        <v>2014.0</v>
      </c>
      <c r="L208" s="254" t="s">
        <v>20</v>
      </c>
      <c r="M208" s="283"/>
      <c r="N208" s="283"/>
      <c r="O208" s="283"/>
      <c r="P208" s="283">
        <v>49.0</v>
      </c>
      <c r="Q208" s="268">
        <v>56.0</v>
      </c>
      <c r="R208" s="285">
        <f t="shared" si="355"/>
        <v>52.5</v>
      </c>
      <c r="S208" s="268">
        <v>71.0</v>
      </c>
      <c r="T208" s="268">
        <v>69.0</v>
      </c>
      <c r="U208" s="268">
        <f t="shared" si="6"/>
        <v>2</v>
      </c>
      <c r="V208" s="268">
        <f t="shared" si="356"/>
        <v>70</v>
      </c>
      <c r="W208" s="285">
        <f t="shared" si="8"/>
        <v>-17.5</v>
      </c>
      <c r="X208" s="269" t="s">
        <v>1602</v>
      </c>
      <c r="Y208" s="269" t="s">
        <v>2402</v>
      </c>
      <c r="Z208" s="269" t="s">
        <v>1534</v>
      </c>
      <c r="AA208" s="111">
        <f t="shared" ref="AA208:AA209" si="362">AB208/1000000</f>
        <v>69.431298</v>
      </c>
      <c r="AB208" s="261">
        <v>6.9431298E7</v>
      </c>
      <c r="AC208" s="261">
        <v>2.41410378E8</v>
      </c>
      <c r="AD208" s="251">
        <f t="shared" ref="AD208:AD209" si="363">AE208/1000000</f>
        <v>517</v>
      </c>
      <c r="AE208" s="49">
        <v>5.17E8</v>
      </c>
      <c r="AF208" s="258">
        <f t="shared" si="357"/>
        <v>0.3857294333</v>
      </c>
      <c r="AG208" s="269"/>
      <c r="AH208" s="257"/>
      <c r="AI208" s="273" t="s">
        <v>2403</v>
      </c>
      <c r="AJ208" s="255"/>
    </row>
    <row r="209" ht="15.75" customHeight="1">
      <c r="A209" s="319" t="s">
        <v>2539</v>
      </c>
      <c r="B209" s="277">
        <f t="shared" si="359"/>
        <v>758.9101</v>
      </c>
      <c r="C209" s="69">
        <f t="shared" si="360"/>
        <v>3.7945505</v>
      </c>
      <c r="D209" s="250">
        <f t="shared" si="1"/>
        <v>3.7945505</v>
      </c>
      <c r="E209" s="111">
        <v>200.0</v>
      </c>
      <c r="F209" s="111">
        <f t="shared" si="361"/>
        <v>173.8101</v>
      </c>
      <c r="G209" s="48">
        <f t="shared" si="2"/>
        <v>0.2290259413</v>
      </c>
      <c r="H209" s="111">
        <f t="shared" si="3"/>
        <v>585.1</v>
      </c>
      <c r="I209" s="312">
        <f t="shared" si="354"/>
        <v>0.7709740587</v>
      </c>
      <c r="J209" s="49">
        <f>AC209+AE209</f>
        <v>758910100</v>
      </c>
      <c r="K209" s="47">
        <v>2019.0</v>
      </c>
      <c r="L209" s="254" t="s">
        <v>20</v>
      </c>
      <c r="M209" s="47"/>
      <c r="N209" s="47"/>
      <c r="O209" s="47"/>
      <c r="P209" s="47">
        <v>67.0</v>
      </c>
      <c r="Q209" s="47">
        <v>60.0</v>
      </c>
      <c r="R209" s="47">
        <f>(P209+Q209)/2</f>
        <v>63.5</v>
      </c>
      <c r="S209" s="47">
        <v>88.0</v>
      </c>
      <c r="T209" s="47">
        <v>66.0</v>
      </c>
      <c r="U209" s="47">
        <f t="shared" si="6"/>
        <v>22</v>
      </c>
      <c r="V209" s="47">
        <f>(S209+T209)/2</f>
        <v>77</v>
      </c>
      <c r="W209" s="47">
        <f t="shared" si="8"/>
        <v>-13.5</v>
      </c>
      <c r="X209" s="294" t="s">
        <v>1537</v>
      </c>
      <c r="Y209" s="317" t="s">
        <v>1537</v>
      </c>
      <c r="Z209" s="313" t="s">
        <v>1550</v>
      </c>
      <c r="AA209" s="111">
        <f t="shared" si="362"/>
        <v>60.03895</v>
      </c>
      <c r="AB209" s="318">
        <v>6.003895E7</v>
      </c>
      <c r="AC209" s="49">
        <v>1.738101E8</v>
      </c>
      <c r="AD209" s="111">
        <f t="shared" si="363"/>
        <v>585.1</v>
      </c>
      <c r="AE209" s="318">
        <v>5.851E8</v>
      </c>
      <c r="AF209" s="312">
        <f t="shared" si="357"/>
        <v>0.30019475</v>
      </c>
      <c r="AG209" s="314"/>
      <c r="AH209" s="314"/>
      <c r="AI209" s="315" t="s">
        <v>2540</v>
      </c>
      <c r="AJ209" s="257"/>
    </row>
    <row r="210" ht="15.75" customHeight="1">
      <c r="A210" s="260">
        <v>2012.0</v>
      </c>
      <c r="B210" s="248">
        <v>769.69</v>
      </c>
      <c r="C210" s="249">
        <f>SUM(B210/E210)</f>
        <v>3.84845</v>
      </c>
      <c r="D210" s="250">
        <f t="shared" si="1"/>
        <v>3.84845</v>
      </c>
      <c r="E210" s="251">
        <v>200.0</v>
      </c>
      <c r="F210" s="251">
        <v>166.12</v>
      </c>
      <c r="G210" s="48">
        <f t="shared" si="2"/>
        <v>0.2158271512</v>
      </c>
      <c r="H210" s="111">
        <f t="shared" si="3"/>
        <v>603.57</v>
      </c>
      <c r="I210" s="252">
        <f t="shared" si="354"/>
        <v>0.7841728488</v>
      </c>
      <c r="J210" s="248">
        <f>B210*1000000</f>
        <v>769690000</v>
      </c>
      <c r="K210" s="253">
        <v>2009.0</v>
      </c>
      <c r="L210" s="254" t="s">
        <v>18</v>
      </c>
      <c r="M210" s="254"/>
      <c r="N210" s="254"/>
      <c r="O210" s="254"/>
      <c r="P210" s="254">
        <v>39.0</v>
      </c>
      <c r="Q210" s="253">
        <v>49.0</v>
      </c>
      <c r="R210" s="263">
        <f t="shared" ref="R210:R211" si="364">AVERAGE(P210:Q210)</f>
        <v>44</v>
      </c>
      <c r="S210" s="253">
        <v>63.0</v>
      </c>
      <c r="T210" s="253">
        <v>54.0</v>
      </c>
      <c r="U210" s="248">
        <f t="shared" si="6"/>
        <v>9</v>
      </c>
      <c r="V210" s="253">
        <f t="shared" ref="V210:V211" si="365">AVERAGE(S210:T210)</f>
        <v>58.5</v>
      </c>
      <c r="W210" s="263">
        <f t="shared" si="8"/>
        <v>-14.5</v>
      </c>
      <c r="X210" s="257" t="s">
        <v>1602</v>
      </c>
      <c r="Y210" s="257" t="s">
        <v>2187</v>
      </c>
      <c r="Z210" s="257" t="s">
        <v>1540</v>
      </c>
      <c r="AA210" s="250">
        <v>65.3</v>
      </c>
      <c r="AB210" s="248">
        <f>AA210*1000000</f>
        <v>65300000</v>
      </c>
      <c r="AC210" s="248">
        <f>F210*1000000</f>
        <v>166120000</v>
      </c>
      <c r="AD210" s="251">
        <v>603.57</v>
      </c>
      <c r="AE210" s="49">
        <f>SUM(AD210*1000000)</f>
        <v>603570000</v>
      </c>
      <c r="AF210" s="258">
        <f t="shared" si="357"/>
        <v>0.3265</v>
      </c>
      <c r="AG210" s="257"/>
      <c r="AH210" s="257"/>
      <c r="AI210" s="273" t="s">
        <v>2531</v>
      </c>
      <c r="AJ210" s="255"/>
    </row>
    <row r="211" ht="15.75" customHeight="1">
      <c r="A211" s="282" t="s">
        <v>327</v>
      </c>
      <c r="B211" s="49">
        <f t="shared" ref="B211:B213" si="366">J211/1000000</f>
        <v>774.1766</v>
      </c>
      <c r="C211" s="284">
        <f t="shared" ref="C211:C212" si="367">SUM(J211/(E211*1000000))</f>
        <v>4.55398</v>
      </c>
      <c r="D211" s="250">
        <f t="shared" si="1"/>
        <v>4.55398</v>
      </c>
      <c r="E211" s="111">
        <v>170.0</v>
      </c>
      <c r="F211" s="111">
        <f t="shared" ref="F211:F213" si="368">AC211/1000000</f>
        <v>333.1766</v>
      </c>
      <c r="G211" s="48">
        <f t="shared" si="2"/>
        <v>0.4303625297</v>
      </c>
      <c r="H211" s="111">
        <f t="shared" si="3"/>
        <v>441</v>
      </c>
      <c r="I211" s="252">
        <f t="shared" si="354"/>
        <v>0.5696374703</v>
      </c>
      <c r="J211" s="261">
        <v>7.741766E8</v>
      </c>
      <c r="K211" s="268">
        <v>2014.0</v>
      </c>
      <c r="L211" s="254" t="s">
        <v>20</v>
      </c>
      <c r="M211" s="283"/>
      <c r="N211" s="283"/>
      <c r="O211" s="283"/>
      <c r="P211" s="283">
        <v>91.0</v>
      </c>
      <c r="Q211" s="268">
        <v>76.0</v>
      </c>
      <c r="R211" s="285">
        <f t="shared" si="364"/>
        <v>83.5</v>
      </c>
      <c r="S211" s="268">
        <v>93.0</v>
      </c>
      <c r="T211" s="268">
        <v>85.0</v>
      </c>
      <c r="U211" s="268">
        <f t="shared" si="6"/>
        <v>8</v>
      </c>
      <c r="V211" s="268">
        <f t="shared" si="365"/>
        <v>89</v>
      </c>
      <c r="W211" s="285">
        <f t="shared" si="8"/>
        <v>-5.5</v>
      </c>
      <c r="X211" s="269" t="s">
        <v>1602</v>
      </c>
      <c r="Y211" s="269" t="s">
        <v>2187</v>
      </c>
      <c r="Z211" s="269" t="s">
        <v>1534</v>
      </c>
      <c r="AA211" s="111">
        <f t="shared" ref="AA211:AA213" si="369">AB211/1000000</f>
        <v>94.320883</v>
      </c>
      <c r="AB211" s="261">
        <v>9.4320883E7</v>
      </c>
      <c r="AC211" s="261">
        <v>3.331766E8</v>
      </c>
      <c r="AD211" s="251">
        <f t="shared" ref="AD211:AD213" si="370">AE211/1000000</f>
        <v>441</v>
      </c>
      <c r="AE211" s="49">
        <v>4.41E8</v>
      </c>
      <c r="AF211" s="258">
        <f t="shared" si="357"/>
        <v>0.5548287235</v>
      </c>
      <c r="AG211" s="269"/>
      <c r="AH211" s="257"/>
      <c r="AI211" s="273" t="s">
        <v>2302</v>
      </c>
      <c r="AJ211" s="255"/>
    </row>
    <row r="212" ht="15.75" customHeight="1">
      <c r="A212" s="319" t="s">
        <v>3006</v>
      </c>
      <c r="B212" s="277">
        <f t="shared" si="366"/>
        <v>774.829514</v>
      </c>
      <c r="C212" s="69">
        <f t="shared" si="367"/>
        <v>2.817561869</v>
      </c>
      <c r="D212" s="250">
        <f t="shared" si="1"/>
        <v>2.817561869</v>
      </c>
      <c r="E212" s="111">
        <v>275.0</v>
      </c>
      <c r="F212" s="111">
        <f t="shared" si="368"/>
        <v>390.602536</v>
      </c>
      <c r="G212" s="48">
        <f t="shared" si="2"/>
        <v>0.5041141683</v>
      </c>
      <c r="H212" s="111">
        <f t="shared" si="3"/>
        <v>384.226978</v>
      </c>
      <c r="I212" s="312">
        <f t="shared" si="354"/>
        <v>0.4958858317</v>
      </c>
      <c r="J212" s="49">
        <f>AC212+AE212</f>
        <v>774829514</v>
      </c>
      <c r="K212" s="47">
        <v>2019.0</v>
      </c>
      <c r="L212" s="254" t="s">
        <v>20</v>
      </c>
      <c r="M212" s="47"/>
      <c r="N212" s="47"/>
      <c r="O212" s="47"/>
      <c r="P212" s="47">
        <v>54.0</v>
      </c>
      <c r="Q212" s="47">
        <v>54.0</v>
      </c>
      <c r="R212" s="47">
        <f t="shared" ref="R212:R213" si="371">(P212+Q212)/2</f>
        <v>54</v>
      </c>
      <c r="S212" s="47">
        <v>86.0</v>
      </c>
      <c r="T212" s="47">
        <v>50.0</v>
      </c>
      <c r="U212" s="47">
        <f t="shared" si="6"/>
        <v>36</v>
      </c>
      <c r="V212" s="47">
        <f t="shared" ref="V212:V213" si="372">(S212+T212)/2</f>
        <v>68</v>
      </c>
      <c r="W212" s="47">
        <f t="shared" si="8"/>
        <v>-14</v>
      </c>
      <c r="X212" s="270" t="s">
        <v>1537</v>
      </c>
      <c r="Y212" s="313" t="s">
        <v>2683</v>
      </c>
      <c r="Z212" s="313" t="s">
        <v>1550</v>
      </c>
      <c r="AA212" s="111">
        <f t="shared" si="369"/>
        <v>177.383864</v>
      </c>
      <c r="AB212" s="318">
        <v>1.77383864E8</v>
      </c>
      <c r="AC212" s="318">
        <v>3.90602536E8</v>
      </c>
      <c r="AD212" s="111">
        <f t="shared" si="370"/>
        <v>384.226978</v>
      </c>
      <c r="AE212" s="318">
        <v>3.84226978E8</v>
      </c>
      <c r="AF212" s="312">
        <f t="shared" si="357"/>
        <v>0.6450322327</v>
      </c>
      <c r="AG212" s="314"/>
      <c r="AH212" s="314"/>
      <c r="AI212" s="313" t="s">
        <v>1530</v>
      </c>
      <c r="AJ212" s="257"/>
    </row>
    <row r="213" ht="15.75" customHeight="1">
      <c r="A213" s="292" t="s">
        <v>207</v>
      </c>
      <c r="B213" s="266">
        <f t="shared" si="366"/>
        <v>782.612155</v>
      </c>
      <c r="C213" s="276">
        <f t="shared" ref="C213:C215" si="373">SUM(B213/E213)</f>
        <v>13.49331302</v>
      </c>
      <c r="D213" s="250">
        <f t="shared" si="1"/>
        <v>13.49331302</v>
      </c>
      <c r="E213" s="251">
        <v>58.0</v>
      </c>
      <c r="F213" s="111">
        <f t="shared" si="368"/>
        <v>363.070709</v>
      </c>
      <c r="G213" s="48">
        <f t="shared" si="2"/>
        <v>0.4639216331</v>
      </c>
      <c r="H213" s="111">
        <f t="shared" si="3"/>
        <v>419.541446</v>
      </c>
      <c r="I213" s="252">
        <f>AE213/J213</f>
        <v>0.5360783669</v>
      </c>
      <c r="J213" s="266">
        <f>AE213+AC213</f>
        <v>782612155</v>
      </c>
      <c r="K213" s="33">
        <v>2016.0</v>
      </c>
      <c r="L213" s="254" t="s">
        <v>20</v>
      </c>
      <c r="M213" s="47"/>
      <c r="N213" s="47"/>
      <c r="O213" s="47"/>
      <c r="P213" s="47">
        <v>84.0</v>
      </c>
      <c r="Q213" s="33">
        <v>65.0</v>
      </c>
      <c r="R213" s="293">
        <f t="shared" si="371"/>
        <v>74.5</v>
      </c>
      <c r="S213" s="33">
        <v>90.0</v>
      </c>
      <c r="T213" s="33">
        <v>81.0</v>
      </c>
      <c r="U213" s="49">
        <f t="shared" si="6"/>
        <v>9</v>
      </c>
      <c r="V213" s="33">
        <f t="shared" si="372"/>
        <v>85.5</v>
      </c>
      <c r="W213" s="291">
        <f t="shared" si="8"/>
        <v>-11</v>
      </c>
      <c r="X213" s="294" t="s">
        <v>1537</v>
      </c>
      <c r="Y213" s="294" t="s">
        <v>1537</v>
      </c>
      <c r="Z213" s="270" t="s">
        <v>1534</v>
      </c>
      <c r="AA213" s="251">
        <f t="shared" si="369"/>
        <v>132.434639</v>
      </c>
      <c r="AB213" s="49">
        <v>1.32434639E8</v>
      </c>
      <c r="AC213" s="49">
        <v>3.63070709E8</v>
      </c>
      <c r="AD213" s="251">
        <f t="shared" si="370"/>
        <v>419.541446</v>
      </c>
      <c r="AE213" s="266">
        <v>4.19541446E8</v>
      </c>
      <c r="AF213" s="252">
        <f>AB213/(E213*1000000)</f>
        <v>2.283355845</v>
      </c>
      <c r="AG213" s="257"/>
      <c r="AH213" s="257"/>
      <c r="AI213" s="259" t="s">
        <v>1703</v>
      </c>
      <c r="AJ213" s="257"/>
    </row>
    <row r="214" ht="15.75" customHeight="1">
      <c r="A214" s="247" t="s">
        <v>1372</v>
      </c>
      <c r="B214" s="248">
        <v>786.63</v>
      </c>
      <c r="C214" s="249">
        <f t="shared" si="373"/>
        <v>4.252054054</v>
      </c>
      <c r="D214" s="250">
        <f t="shared" si="1"/>
        <v>4.252054054</v>
      </c>
      <c r="E214" s="251">
        <v>185.0</v>
      </c>
      <c r="F214" s="251">
        <v>317.1</v>
      </c>
      <c r="G214" s="48">
        <f t="shared" si="2"/>
        <v>0.4031120095</v>
      </c>
      <c r="H214" s="111">
        <f t="shared" si="3"/>
        <v>469.53</v>
      </c>
      <c r="I214" s="252">
        <f t="shared" ref="I214:I219" si="374">(AE214/J214)</f>
        <v>0.5968879905</v>
      </c>
      <c r="J214" s="248">
        <f>B214*1000000</f>
        <v>786630000</v>
      </c>
      <c r="K214" s="253">
        <v>2008.0</v>
      </c>
      <c r="L214" s="254" t="s">
        <v>18</v>
      </c>
      <c r="M214" s="254"/>
      <c r="N214" s="254"/>
      <c r="O214" s="254"/>
      <c r="P214" s="254">
        <v>77.0</v>
      </c>
      <c r="Q214" s="253">
        <v>65.0</v>
      </c>
      <c r="R214" s="263">
        <f t="shared" ref="R214:R215" si="375">AVERAGE(P214:Q214)</f>
        <v>71</v>
      </c>
      <c r="S214" s="253">
        <v>59.0</v>
      </c>
      <c r="T214" s="253">
        <v>52.0</v>
      </c>
      <c r="U214" s="248">
        <f t="shared" si="6"/>
        <v>7</v>
      </c>
      <c r="V214" s="253">
        <f t="shared" ref="V214:V215" si="376">AVERAGE(S214:T214)</f>
        <v>55.5</v>
      </c>
      <c r="W214" s="263">
        <f t="shared" si="8"/>
        <v>15.5</v>
      </c>
      <c r="X214" s="257" t="s">
        <v>1602</v>
      </c>
      <c r="Y214" s="257" t="s">
        <v>2381</v>
      </c>
      <c r="Z214" s="257" t="s">
        <v>1893</v>
      </c>
      <c r="AA214" s="250">
        <v>100.1</v>
      </c>
      <c r="AB214" s="248">
        <f>AA214*1000000</f>
        <v>100100000</v>
      </c>
      <c r="AC214" s="248">
        <f>F214*1000000</f>
        <v>317100000</v>
      </c>
      <c r="AD214" s="251">
        <v>469.53</v>
      </c>
      <c r="AE214" s="49">
        <f>SUM(AD214*1000000)</f>
        <v>469530000</v>
      </c>
      <c r="AF214" s="258">
        <f t="shared" ref="AF214:AF219" si="377">SUM(AA214/E214)</f>
        <v>0.5410810811</v>
      </c>
      <c r="AG214" s="257"/>
      <c r="AH214" s="257"/>
      <c r="AI214" s="273" t="s">
        <v>2382</v>
      </c>
      <c r="AJ214" s="255"/>
    </row>
    <row r="215" ht="15.75" customHeight="1">
      <c r="A215" s="275" t="s">
        <v>266</v>
      </c>
      <c r="B215" s="266">
        <f t="shared" ref="B215:B218" si="378">J215/1000000</f>
        <v>788.67985</v>
      </c>
      <c r="C215" s="249">
        <f t="shared" si="373"/>
        <v>4.929249063</v>
      </c>
      <c r="D215" s="250">
        <f t="shared" si="1"/>
        <v>4.929249063</v>
      </c>
      <c r="E215" s="251">
        <v>160.0</v>
      </c>
      <c r="F215" s="251">
        <f t="shared" ref="F215:F218" si="379">AC215/1000000</f>
        <v>238.67985</v>
      </c>
      <c r="G215" s="48">
        <f t="shared" si="2"/>
        <v>0.3026321137</v>
      </c>
      <c r="H215" s="111">
        <f t="shared" si="3"/>
        <v>550</v>
      </c>
      <c r="I215" s="252">
        <f t="shared" si="374"/>
        <v>0.6973678863</v>
      </c>
      <c r="J215" s="266">
        <v>7.8867985E8</v>
      </c>
      <c r="K215" s="255">
        <v>2013.0</v>
      </c>
      <c r="L215" s="254" t="s">
        <v>20</v>
      </c>
      <c r="M215" s="267"/>
      <c r="N215" s="267"/>
      <c r="O215" s="267"/>
      <c r="P215" s="267">
        <v>69.0</v>
      </c>
      <c r="Q215" s="255">
        <v>61.0</v>
      </c>
      <c r="R215" s="277">
        <f t="shared" si="375"/>
        <v>65</v>
      </c>
      <c r="S215" s="255">
        <v>84.0</v>
      </c>
      <c r="T215" s="255">
        <v>71.0</v>
      </c>
      <c r="U215" s="255">
        <f t="shared" si="6"/>
        <v>13</v>
      </c>
      <c r="V215" s="255">
        <f t="shared" si="376"/>
        <v>77.5</v>
      </c>
      <c r="W215" s="277">
        <f t="shared" si="8"/>
        <v>-12.5</v>
      </c>
      <c r="X215" s="264" t="s">
        <v>1537</v>
      </c>
      <c r="Y215" s="264" t="s">
        <v>2236</v>
      </c>
      <c r="Z215" s="264" t="s">
        <v>1550</v>
      </c>
      <c r="AA215" s="251">
        <f t="shared" ref="AA215:AA216" si="380">AB215/1000000</f>
        <v>97.375245</v>
      </c>
      <c r="AB215" s="266">
        <v>9.7375245E7</v>
      </c>
      <c r="AC215" s="266">
        <v>2.3867985E8</v>
      </c>
      <c r="AD215" s="251">
        <f t="shared" ref="AD215:AD218" si="381">AE215/1000000</f>
        <v>550</v>
      </c>
      <c r="AE215" s="266">
        <v>5.5E8</v>
      </c>
      <c r="AF215" s="258">
        <f t="shared" si="377"/>
        <v>0.6085952813</v>
      </c>
      <c r="AG215" s="257"/>
      <c r="AH215" s="257"/>
      <c r="AI215" s="273" t="s">
        <v>2237</v>
      </c>
      <c r="AJ215" s="255"/>
    </row>
    <row r="216" ht="15.75" customHeight="1">
      <c r="A216" s="297" t="s">
        <v>1391</v>
      </c>
      <c r="B216" s="49">
        <f t="shared" si="378"/>
        <v>794.861794</v>
      </c>
      <c r="C216" s="284">
        <f>SUM(J216/(E216*1000000))</f>
        <v>3.455920843</v>
      </c>
      <c r="D216" s="250">
        <f t="shared" si="1"/>
        <v>3.455920843</v>
      </c>
      <c r="E216" s="111">
        <v>230.0</v>
      </c>
      <c r="F216" s="280">
        <f t="shared" si="379"/>
        <v>172.558876</v>
      </c>
      <c r="G216" s="48">
        <f t="shared" si="2"/>
        <v>0.2170929302</v>
      </c>
      <c r="H216" s="111">
        <f t="shared" si="3"/>
        <v>622.302918</v>
      </c>
      <c r="I216" s="303">
        <f t="shared" si="374"/>
        <v>0.7829070698</v>
      </c>
      <c r="J216" s="49">
        <v>7.94861794E8</v>
      </c>
      <c r="K216" s="33">
        <v>2017.0</v>
      </c>
      <c r="L216" s="254" t="s">
        <v>20</v>
      </c>
      <c r="M216" s="47"/>
      <c r="N216" s="47"/>
      <c r="O216" s="47"/>
      <c r="P216" s="47">
        <v>30.0</v>
      </c>
      <c r="Q216" s="33">
        <v>39.0</v>
      </c>
      <c r="R216" s="49">
        <f>(P216+Q216)/2</f>
        <v>34.5</v>
      </c>
      <c r="S216" s="33">
        <v>62.0</v>
      </c>
      <c r="T216" s="33">
        <v>63.0</v>
      </c>
      <c r="U216" s="268">
        <f t="shared" si="6"/>
        <v>-1</v>
      </c>
      <c r="V216" s="268">
        <f>(S216+T216)/2</f>
        <v>62.5</v>
      </c>
      <c r="W216" s="261">
        <f t="shared" si="8"/>
        <v>-28</v>
      </c>
      <c r="X216" s="257" t="s">
        <v>1694</v>
      </c>
      <c r="Y216" s="269" t="s">
        <v>2685</v>
      </c>
      <c r="Z216" s="304" t="s">
        <v>1550</v>
      </c>
      <c r="AA216" s="280">
        <f t="shared" si="380"/>
        <v>62.983253</v>
      </c>
      <c r="AB216" s="49">
        <v>6.2983253E7</v>
      </c>
      <c r="AC216" s="49">
        <v>1.72558876E8</v>
      </c>
      <c r="AD216" s="280">
        <f t="shared" si="381"/>
        <v>622.302918</v>
      </c>
      <c r="AE216" s="261">
        <f>J216-AC216</f>
        <v>622302918</v>
      </c>
      <c r="AF216" s="303">
        <f t="shared" si="377"/>
        <v>0.2738402304</v>
      </c>
      <c r="AG216" s="269"/>
      <c r="AH216" s="269"/>
      <c r="AI216" s="305" t="s">
        <v>2686</v>
      </c>
      <c r="AJ216" s="269"/>
    </row>
    <row r="217" ht="15.75" customHeight="1">
      <c r="A217" s="247" t="s">
        <v>840</v>
      </c>
      <c r="B217" s="248">
        <f t="shared" si="378"/>
        <v>798.958165</v>
      </c>
      <c r="C217" s="249">
        <f>SUM(B217/E217)</f>
        <v>4.993488531</v>
      </c>
      <c r="D217" s="250">
        <f t="shared" si="1"/>
        <v>4.993488531</v>
      </c>
      <c r="E217" s="251">
        <v>160.0</v>
      </c>
      <c r="F217" s="111">
        <f t="shared" si="379"/>
        <v>322.719944</v>
      </c>
      <c r="G217" s="48">
        <f t="shared" si="2"/>
        <v>0.4039259603</v>
      </c>
      <c r="H217" s="111">
        <f t="shared" si="3"/>
        <v>476.238221</v>
      </c>
      <c r="I217" s="252">
        <f t="shared" si="374"/>
        <v>0.5960740397</v>
      </c>
      <c r="J217" s="248">
        <v>7.98958165E8</v>
      </c>
      <c r="K217" s="253">
        <v>2007.0</v>
      </c>
      <c r="L217" s="254" t="s">
        <v>18</v>
      </c>
      <c r="M217" s="254"/>
      <c r="N217" s="254"/>
      <c r="O217" s="254"/>
      <c r="P217" s="254">
        <v>42.0</v>
      </c>
      <c r="Q217" s="255">
        <v>58.0</v>
      </c>
      <c r="R217" s="263">
        <f>AVERAGE(P217:Q217)</f>
        <v>50</v>
      </c>
      <c r="S217" s="255">
        <v>52.0</v>
      </c>
      <c r="T217" s="253">
        <v>66.0</v>
      </c>
      <c r="U217" s="248">
        <f t="shared" si="6"/>
        <v>-14</v>
      </c>
      <c r="V217" s="253">
        <f>AVERAGE(S217:T217)</f>
        <v>59</v>
      </c>
      <c r="W217" s="263">
        <f t="shared" si="8"/>
        <v>-9</v>
      </c>
      <c r="X217" s="257" t="s">
        <v>1594</v>
      </c>
      <c r="Y217" s="257" t="s">
        <v>1594</v>
      </c>
      <c r="Z217" s="257" t="s">
        <v>1550</v>
      </c>
      <c r="AA217" s="251">
        <v>121.62927</v>
      </c>
      <c r="AB217" s="261">
        <v>1.2162927E8</v>
      </c>
      <c r="AC217" s="248">
        <v>3.22719944E8</v>
      </c>
      <c r="AD217" s="111">
        <f t="shared" si="381"/>
        <v>476.238221</v>
      </c>
      <c r="AE217" s="248">
        <v>4.76238221E8</v>
      </c>
      <c r="AF217" s="258">
        <f t="shared" si="377"/>
        <v>0.7601829375</v>
      </c>
      <c r="AG217" s="257"/>
      <c r="AH217" s="257"/>
      <c r="AI217" s="259" t="s">
        <v>2223</v>
      </c>
      <c r="AJ217" s="257"/>
    </row>
    <row r="218" ht="15.75" customHeight="1">
      <c r="A218" s="292" t="s">
        <v>1323</v>
      </c>
      <c r="B218" s="49">
        <f t="shared" si="378"/>
        <v>821.763408</v>
      </c>
      <c r="C218" s="284">
        <f>SUM(J218/(E218*1000000))</f>
        <v>5.515190658</v>
      </c>
      <c r="D218" s="250">
        <f t="shared" si="1"/>
        <v>5.515190658</v>
      </c>
      <c r="E218" s="111">
        <v>149.0</v>
      </c>
      <c r="F218" s="280">
        <f t="shared" si="379"/>
        <v>412.563408</v>
      </c>
      <c r="G218" s="48">
        <f t="shared" si="2"/>
        <v>0.5020464576</v>
      </c>
      <c r="H218" s="111">
        <f t="shared" si="3"/>
        <v>409.2</v>
      </c>
      <c r="I218" s="303">
        <f t="shared" si="374"/>
        <v>0.4979535424</v>
      </c>
      <c r="J218" s="49">
        <v>8.21763408E8</v>
      </c>
      <c r="K218" s="33">
        <v>2017.0</v>
      </c>
      <c r="L218" s="254" t="s">
        <v>20</v>
      </c>
      <c r="M218" s="47"/>
      <c r="N218" s="47"/>
      <c r="O218" s="47"/>
      <c r="P218" s="47">
        <v>92.0</v>
      </c>
      <c r="Q218" s="33">
        <v>76.0</v>
      </c>
      <c r="R218" s="49">
        <f>(P218+Q218)/2</f>
        <v>84</v>
      </c>
      <c r="S218" s="33">
        <v>89.0</v>
      </c>
      <c r="T218" s="33">
        <v>78.0</v>
      </c>
      <c r="U218" s="268">
        <f t="shared" si="6"/>
        <v>11</v>
      </c>
      <c r="V218" s="268">
        <f>(S218+T218)/2</f>
        <v>83.5</v>
      </c>
      <c r="W218" s="261">
        <f t="shared" si="8"/>
        <v>0.5</v>
      </c>
      <c r="X218" s="269" t="s">
        <v>1602</v>
      </c>
      <c r="Y218" s="269" t="s">
        <v>2054</v>
      </c>
      <c r="Z218" s="304" t="s">
        <v>1534</v>
      </c>
      <c r="AA218" s="280">
        <f>AB218/1000000</f>
        <v>103.251471</v>
      </c>
      <c r="AB218" s="49">
        <v>1.03251471E8</v>
      </c>
      <c r="AC218" s="49">
        <v>4.12563408E8</v>
      </c>
      <c r="AD218" s="280">
        <f t="shared" si="381"/>
        <v>409.2</v>
      </c>
      <c r="AE218" s="261">
        <f>J218-AC218</f>
        <v>409200000</v>
      </c>
      <c r="AF218" s="303">
        <f t="shared" si="377"/>
        <v>0.6929628926</v>
      </c>
      <c r="AG218" s="269"/>
      <c r="AH218" s="269"/>
      <c r="AI218" s="305" t="s">
        <v>2142</v>
      </c>
      <c r="AJ218" s="269"/>
    </row>
    <row r="219" ht="15.75" customHeight="1">
      <c r="A219" s="247" t="s">
        <v>404</v>
      </c>
      <c r="B219" s="248">
        <f>SUM(F219+AD219)</f>
        <v>825.54</v>
      </c>
      <c r="C219" s="249">
        <f t="shared" ref="C219:C220" si="382">SUM(B219/E219)</f>
        <v>5.159625</v>
      </c>
      <c r="D219" s="250">
        <f t="shared" si="1"/>
        <v>5.159625</v>
      </c>
      <c r="E219" s="251">
        <v>160.0</v>
      </c>
      <c r="F219" s="251">
        <v>292.58</v>
      </c>
      <c r="G219" s="48">
        <f t="shared" si="2"/>
        <v>0.3544104465</v>
      </c>
      <c r="H219" s="111">
        <f t="shared" si="3"/>
        <v>532.96</v>
      </c>
      <c r="I219" s="252">
        <f t="shared" si="374"/>
        <v>0.6455895535</v>
      </c>
      <c r="J219" s="248">
        <f>B219*1000000</f>
        <v>825540000</v>
      </c>
      <c r="K219" s="253">
        <v>2010.0</v>
      </c>
      <c r="L219" s="254" t="s">
        <v>20</v>
      </c>
      <c r="M219" s="254"/>
      <c r="N219" s="254"/>
      <c r="O219" s="254"/>
      <c r="P219" s="254">
        <v>86.0</v>
      </c>
      <c r="Q219" s="253">
        <v>74.0</v>
      </c>
      <c r="R219" s="263">
        <f>AVERAGE(P219:Q219)</f>
        <v>80</v>
      </c>
      <c r="S219" s="253">
        <v>93.0</v>
      </c>
      <c r="T219" s="253">
        <v>86.0</v>
      </c>
      <c r="U219" s="248">
        <f t="shared" si="6"/>
        <v>7</v>
      </c>
      <c r="V219" s="253">
        <f>AVERAGE(S219:T219)</f>
        <v>89.5</v>
      </c>
      <c r="W219" s="263">
        <f t="shared" si="8"/>
        <v>-9.5</v>
      </c>
      <c r="X219" s="257" t="s">
        <v>1602</v>
      </c>
      <c r="Y219" s="257" t="s">
        <v>2197</v>
      </c>
      <c r="Z219" s="257" t="s">
        <v>1540</v>
      </c>
      <c r="AA219" s="250">
        <v>62.8</v>
      </c>
      <c r="AB219" s="248">
        <f>AA219*1000000</f>
        <v>62800000</v>
      </c>
      <c r="AC219" s="248">
        <f>F219*1000000</f>
        <v>292580000</v>
      </c>
      <c r="AD219" s="251">
        <v>532.96</v>
      </c>
      <c r="AE219" s="49">
        <f>SUM(AD219*1000000)</f>
        <v>532960000</v>
      </c>
      <c r="AF219" s="258">
        <f t="shared" si="377"/>
        <v>0.3925</v>
      </c>
      <c r="AG219" s="257"/>
      <c r="AH219" s="257"/>
      <c r="AI219" s="273" t="s">
        <v>2198</v>
      </c>
      <c r="AJ219" s="255"/>
    </row>
    <row r="220" ht="15.75" customHeight="1">
      <c r="A220" s="275" t="s">
        <v>795</v>
      </c>
      <c r="B220" s="266">
        <f t="shared" ref="B220:B222" si="383">J220/1000000</f>
        <v>829.107837</v>
      </c>
      <c r="C220" s="276">
        <f t="shared" si="382"/>
        <v>4.145539185</v>
      </c>
      <c r="D220" s="250">
        <f t="shared" si="1"/>
        <v>4.145539185</v>
      </c>
      <c r="E220" s="251">
        <v>200.0</v>
      </c>
      <c r="F220" s="251">
        <f t="shared" ref="F220:F222" si="384">AC220/1000000</f>
        <v>451.407837</v>
      </c>
      <c r="G220" s="48">
        <f t="shared" si="2"/>
        <v>0.5444500906</v>
      </c>
      <c r="H220" s="111">
        <f t="shared" si="3"/>
        <v>377.7</v>
      </c>
      <c r="I220" s="252">
        <f>AE220/J220</f>
        <v>0.4555499094</v>
      </c>
      <c r="J220" s="266">
        <f>AE220+AC220</f>
        <v>829107837</v>
      </c>
      <c r="K220" s="255">
        <v>2016.0</v>
      </c>
      <c r="L220" s="254" t="s">
        <v>20</v>
      </c>
      <c r="M220" s="267"/>
      <c r="N220" s="267"/>
      <c r="O220" s="267"/>
      <c r="P220" s="267">
        <v>84.0</v>
      </c>
      <c r="Q220" s="255">
        <v>65.0</v>
      </c>
      <c r="R220" s="293">
        <f>(P220+Q220)/2</f>
        <v>74.5</v>
      </c>
      <c r="S220" s="255">
        <v>90.0</v>
      </c>
      <c r="T220" s="255">
        <v>78.0</v>
      </c>
      <c r="U220" s="49">
        <f t="shared" si="6"/>
        <v>12</v>
      </c>
      <c r="V220" s="33">
        <f>(S220+T220)/2</f>
        <v>84</v>
      </c>
      <c r="W220" s="291">
        <f t="shared" si="8"/>
        <v>-9.5</v>
      </c>
      <c r="X220" s="264" t="s">
        <v>1601</v>
      </c>
      <c r="Y220" s="264" t="s">
        <v>1601</v>
      </c>
      <c r="Z220" s="264" t="s">
        <v>1550</v>
      </c>
      <c r="AA220" s="251">
        <f t="shared" ref="AA220:AA222" si="385">AB220/1000000</f>
        <v>155.081681</v>
      </c>
      <c r="AB220" s="266">
        <v>1.55081681E8</v>
      </c>
      <c r="AC220" s="266">
        <v>4.51407837E8</v>
      </c>
      <c r="AD220" s="251">
        <f t="shared" ref="AD220:AD222" si="386">AE220/1000000</f>
        <v>377.7</v>
      </c>
      <c r="AE220" s="266">
        <v>3.777E8</v>
      </c>
      <c r="AF220" s="252">
        <f>AB220/(E220*1000000)</f>
        <v>0.775408405</v>
      </c>
      <c r="AG220" s="257"/>
      <c r="AH220" s="257"/>
      <c r="AI220" s="259" t="s">
        <v>2432</v>
      </c>
      <c r="AJ220" s="257"/>
    </row>
    <row r="221" ht="15.75" customHeight="1">
      <c r="A221" s="247" t="s">
        <v>1976</v>
      </c>
      <c r="B221" s="248">
        <f t="shared" si="383"/>
        <v>829.685377</v>
      </c>
      <c r="C221" s="249">
        <f>SUM((J221/1000000)/E221)</f>
        <v>6.914044808</v>
      </c>
      <c r="D221" s="250">
        <f t="shared" si="1"/>
        <v>6.914044808</v>
      </c>
      <c r="E221" s="251">
        <v>120.0</v>
      </c>
      <c r="F221" s="251">
        <f t="shared" si="384"/>
        <v>292.324737</v>
      </c>
      <c r="G221" s="48">
        <f t="shared" si="2"/>
        <v>0.3523320347</v>
      </c>
      <c r="H221" s="111">
        <f t="shared" si="3"/>
        <v>537.36064</v>
      </c>
      <c r="I221" s="252">
        <f t="shared" ref="I221:I228" si="387">(AE221/J221)</f>
        <v>0.6476679653</v>
      </c>
      <c r="J221" s="248">
        <v>8.29685377E8</v>
      </c>
      <c r="K221" s="268">
        <v>2012.0</v>
      </c>
      <c r="L221" s="254" t="s">
        <v>20</v>
      </c>
      <c r="M221" s="254"/>
      <c r="N221" s="254"/>
      <c r="O221" s="254"/>
      <c r="P221" s="254">
        <v>48.0</v>
      </c>
      <c r="Q221" s="253">
        <v>52.0</v>
      </c>
      <c r="R221" s="263">
        <f>AVERAGE(P221:Q221)</f>
        <v>50</v>
      </c>
      <c r="S221" s="253">
        <v>71.0</v>
      </c>
      <c r="T221" s="253">
        <v>42.0</v>
      </c>
      <c r="U221" s="253">
        <f t="shared" si="6"/>
        <v>29</v>
      </c>
      <c r="V221" s="253">
        <f>AVERAGE(S221:T221)</f>
        <v>56.5</v>
      </c>
      <c r="W221" s="263">
        <f t="shared" si="8"/>
        <v>-6.5</v>
      </c>
      <c r="X221" s="257" t="s">
        <v>1694</v>
      </c>
      <c r="Y221" s="257" t="s">
        <v>1977</v>
      </c>
      <c r="Z221" s="269" t="s">
        <v>1550</v>
      </c>
      <c r="AA221" s="250">
        <f t="shared" si="385"/>
        <v>141.067634</v>
      </c>
      <c r="AB221" s="248">
        <v>1.41067634E8</v>
      </c>
      <c r="AC221" s="248">
        <v>2.92324737E8</v>
      </c>
      <c r="AD221" s="251">
        <f t="shared" si="386"/>
        <v>537.36064</v>
      </c>
      <c r="AE221" s="266">
        <v>5.3736064E8</v>
      </c>
      <c r="AF221" s="258">
        <f t="shared" ref="AF221:AF228" si="388">SUM(AA221/E221)</f>
        <v>1.175563617</v>
      </c>
      <c r="AG221" s="257"/>
      <c r="AH221" s="257"/>
      <c r="AI221" s="273" t="s">
        <v>1978</v>
      </c>
      <c r="AJ221" s="255"/>
    </row>
    <row r="222" ht="15.75" customHeight="1">
      <c r="A222" s="292" t="s">
        <v>1215</v>
      </c>
      <c r="B222" s="49">
        <f t="shared" si="383"/>
        <v>835.517817</v>
      </c>
      <c r="C222" s="284">
        <f>SUM(J222/(E222*1000000))</f>
        <v>4.64176565</v>
      </c>
      <c r="D222" s="250">
        <f t="shared" si="1"/>
        <v>4.64176565</v>
      </c>
      <c r="E222" s="111">
        <v>180.0</v>
      </c>
      <c r="F222" s="280">
        <f t="shared" si="384"/>
        <v>302.950227</v>
      </c>
      <c r="G222" s="48">
        <f t="shared" si="2"/>
        <v>0.3625897866</v>
      </c>
      <c r="H222" s="111">
        <f t="shared" si="3"/>
        <v>532.56759</v>
      </c>
      <c r="I222" s="303">
        <f t="shared" si="387"/>
        <v>0.6374102134</v>
      </c>
      <c r="J222" s="49">
        <v>8.35517817E8</v>
      </c>
      <c r="K222" s="33">
        <v>2017.0</v>
      </c>
      <c r="L222" s="254" t="s">
        <v>20</v>
      </c>
      <c r="M222" s="47"/>
      <c r="N222" s="47"/>
      <c r="O222" s="47"/>
      <c r="P222" s="47">
        <v>92.0</v>
      </c>
      <c r="Q222" s="33">
        <v>73.0</v>
      </c>
      <c r="R222" s="49">
        <f>(P222+Q222)/2</f>
        <v>82.5</v>
      </c>
      <c r="S222" s="33">
        <v>88.0</v>
      </c>
      <c r="T222" s="33">
        <v>80.0</v>
      </c>
      <c r="U222" s="268">
        <f t="shared" si="6"/>
        <v>8</v>
      </c>
      <c r="V222" s="268">
        <f>(S222+T222)/2</f>
        <v>84</v>
      </c>
      <c r="W222" s="261">
        <f t="shared" si="8"/>
        <v>-1.5</v>
      </c>
      <c r="X222" s="269" t="s">
        <v>1602</v>
      </c>
      <c r="Y222" s="269" t="s">
        <v>2054</v>
      </c>
      <c r="Z222" s="304" t="s">
        <v>1534</v>
      </c>
      <c r="AA222" s="280">
        <f t="shared" si="385"/>
        <v>122.744989</v>
      </c>
      <c r="AB222" s="49">
        <v>1.22744989E8</v>
      </c>
      <c r="AC222" s="49">
        <v>3.02950227E8</v>
      </c>
      <c r="AD222" s="280">
        <f t="shared" si="386"/>
        <v>532.56759</v>
      </c>
      <c r="AE222" s="261">
        <f>J222-AC222</f>
        <v>532567590</v>
      </c>
      <c r="AF222" s="303">
        <f t="shared" si="388"/>
        <v>0.6819166056</v>
      </c>
      <c r="AG222" s="269"/>
      <c r="AH222" s="269"/>
      <c r="AI222" s="305" t="s">
        <v>2291</v>
      </c>
      <c r="AJ222" s="269"/>
    </row>
    <row r="223" ht="15.75" customHeight="1">
      <c r="A223" s="260" t="s">
        <v>2475</v>
      </c>
      <c r="B223" s="248">
        <v>836.3</v>
      </c>
      <c r="C223" s="249">
        <f t="shared" ref="C223:C225" si="389">SUM(B223/E223)</f>
        <v>3.982380952</v>
      </c>
      <c r="D223" s="250">
        <f t="shared" si="1"/>
        <v>3.982380952</v>
      </c>
      <c r="E223" s="251">
        <v>210.0</v>
      </c>
      <c r="F223" s="251">
        <v>402.1</v>
      </c>
      <c r="G223" s="48">
        <f t="shared" si="2"/>
        <v>0.4808083224</v>
      </c>
      <c r="H223" s="111">
        <f t="shared" si="3"/>
        <v>434.2</v>
      </c>
      <c r="I223" s="252">
        <f t="shared" si="387"/>
        <v>0.5191916776</v>
      </c>
      <c r="J223" s="248">
        <f>B223*1000000</f>
        <v>836300000</v>
      </c>
      <c r="K223" s="253">
        <v>2009.0</v>
      </c>
      <c r="L223" s="254" t="s">
        <v>18</v>
      </c>
      <c r="M223" s="254"/>
      <c r="N223" s="254"/>
      <c r="O223" s="254"/>
      <c r="P223" s="254">
        <v>20.0</v>
      </c>
      <c r="Q223" s="253">
        <v>35.0</v>
      </c>
      <c r="R223" s="263">
        <f>AVERAGE(P223:Q223)</f>
        <v>27.5</v>
      </c>
      <c r="S223" s="253">
        <v>76.0</v>
      </c>
      <c r="T223" s="253">
        <v>56.0</v>
      </c>
      <c r="U223" s="248">
        <f t="shared" si="6"/>
        <v>20</v>
      </c>
      <c r="V223" s="253">
        <f>AVERAGE(S223:T223)</f>
        <v>66</v>
      </c>
      <c r="W223" s="263">
        <f t="shared" si="8"/>
        <v>-38.5</v>
      </c>
      <c r="X223" s="257" t="s">
        <v>1602</v>
      </c>
      <c r="Y223" s="257" t="s">
        <v>2187</v>
      </c>
      <c r="Z223" s="257" t="s">
        <v>1550</v>
      </c>
      <c r="AA223" s="250">
        <v>109.0</v>
      </c>
      <c r="AB223" s="248">
        <f>AA223*1000000</f>
        <v>109000000</v>
      </c>
      <c r="AC223" s="248">
        <f>F223*1000000</f>
        <v>402100000</v>
      </c>
      <c r="AD223" s="251">
        <v>434.2</v>
      </c>
      <c r="AE223" s="49">
        <f>SUM(AD223*1000000)</f>
        <v>434200000</v>
      </c>
      <c r="AF223" s="258">
        <f t="shared" si="388"/>
        <v>0.519047619</v>
      </c>
      <c r="AG223" s="257"/>
      <c r="AH223" s="257"/>
      <c r="AI223" s="273" t="s">
        <v>2476</v>
      </c>
      <c r="AJ223" s="255"/>
    </row>
    <row r="224" ht="15.75" customHeight="1">
      <c r="A224" s="286" t="s">
        <v>428</v>
      </c>
      <c r="B224" s="266">
        <f t="shared" ref="B224:B233" si="390">J224/1000000</f>
        <v>842.497857</v>
      </c>
      <c r="C224" s="249">
        <f t="shared" si="389"/>
        <v>4.814273469</v>
      </c>
      <c r="D224" s="250">
        <f t="shared" si="1"/>
        <v>4.814273469</v>
      </c>
      <c r="E224" s="111">
        <v>175.0</v>
      </c>
      <c r="F224" s="251">
        <f t="shared" ref="F224:F233" si="391">AC224/1000000</f>
        <v>355.597857</v>
      </c>
      <c r="G224" s="48">
        <f t="shared" si="2"/>
        <v>0.4220756813</v>
      </c>
      <c r="H224" s="111">
        <f t="shared" si="3"/>
        <v>486.9</v>
      </c>
      <c r="I224" s="252">
        <f t="shared" si="387"/>
        <v>0.5779243187</v>
      </c>
      <c r="J224" s="266">
        <f t="shared" ref="J224:J225" si="392">SUM(AC224+(AD224*1000000))</f>
        <v>842497857</v>
      </c>
      <c r="K224" s="255">
        <v>2015.0</v>
      </c>
      <c r="L224" s="254" t="s">
        <v>20</v>
      </c>
      <c r="M224" s="267"/>
      <c r="N224" s="267"/>
      <c r="O224" s="267"/>
      <c r="P224" s="267">
        <v>98.0</v>
      </c>
      <c r="Q224" s="255">
        <v>94.0</v>
      </c>
      <c r="R224" s="277">
        <f t="shared" ref="R224:R227" si="393">(P224+Q224)/2</f>
        <v>96</v>
      </c>
      <c r="S224" s="255">
        <v>90.0</v>
      </c>
      <c r="T224" s="255">
        <v>88.0</v>
      </c>
      <c r="U224" s="49">
        <f t="shared" si="6"/>
        <v>2</v>
      </c>
      <c r="V224" s="255">
        <f t="shared" ref="V224:V227" si="394">(S224+T224)/2</f>
        <v>89</v>
      </c>
      <c r="W224" s="291">
        <f t="shared" si="8"/>
        <v>7</v>
      </c>
      <c r="X224" s="264" t="s">
        <v>1594</v>
      </c>
      <c r="Y224" s="264" t="s">
        <v>1594</v>
      </c>
      <c r="Z224" s="264" t="s">
        <v>1540</v>
      </c>
      <c r="AA224" s="251">
        <f t="shared" ref="AA224:AA233" si="395">AB224/1000000</f>
        <v>90.440272</v>
      </c>
      <c r="AB224" s="266">
        <v>9.0440272E7</v>
      </c>
      <c r="AC224" s="49">
        <v>3.55597857E8</v>
      </c>
      <c r="AD224" s="251">
        <f t="shared" ref="AD224:AD233" si="396">AE224/1000000</f>
        <v>486.9</v>
      </c>
      <c r="AE224" s="49">
        <v>4.869E8</v>
      </c>
      <c r="AF224" s="258">
        <f t="shared" si="388"/>
        <v>0.5168015543</v>
      </c>
      <c r="AG224" s="264" t="s">
        <v>1608</v>
      </c>
      <c r="AH224" s="264" t="s">
        <v>2252</v>
      </c>
      <c r="AI224" s="273" t="s">
        <v>2253</v>
      </c>
      <c r="AJ224" s="255"/>
    </row>
    <row r="225" ht="15.75" customHeight="1">
      <c r="A225" s="290" t="s">
        <v>870</v>
      </c>
      <c r="B225" s="266">
        <f t="shared" si="390"/>
        <v>850.389955</v>
      </c>
      <c r="C225" s="249">
        <f t="shared" si="389"/>
        <v>3.470979408</v>
      </c>
      <c r="D225" s="250">
        <f t="shared" si="1"/>
        <v>3.470979408</v>
      </c>
      <c r="E225" s="251">
        <v>245.0</v>
      </c>
      <c r="F225" s="251">
        <f t="shared" si="391"/>
        <v>196.489955</v>
      </c>
      <c r="G225" s="48">
        <f t="shared" si="2"/>
        <v>0.23105865</v>
      </c>
      <c r="H225" s="111">
        <f t="shared" si="3"/>
        <v>653.9</v>
      </c>
      <c r="I225" s="252">
        <f t="shared" si="387"/>
        <v>0.76894135</v>
      </c>
      <c r="J225" s="266">
        <f t="shared" si="392"/>
        <v>850389955</v>
      </c>
      <c r="K225" s="255">
        <v>2015.0</v>
      </c>
      <c r="L225" s="254" t="s">
        <v>20</v>
      </c>
      <c r="M225" s="267"/>
      <c r="N225" s="267"/>
      <c r="O225" s="267"/>
      <c r="P225" s="267">
        <v>64.0</v>
      </c>
      <c r="Q225" s="255">
        <v>60.0</v>
      </c>
      <c r="R225" s="277">
        <f t="shared" si="393"/>
        <v>62</v>
      </c>
      <c r="S225" s="255">
        <v>65.0</v>
      </c>
      <c r="T225" s="255">
        <v>67.0</v>
      </c>
      <c r="U225" s="49">
        <f t="shared" si="6"/>
        <v>-2</v>
      </c>
      <c r="V225" s="255">
        <f t="shared" si="394"/>
        <v>66</v>
      </c>
      <c r="W225" s="291">
        <f t="shared" si="8"/>
        <v>-4</v>
      </c>
      <c r="X225" s="264" t="s">
        <v>1602</v>
      </c>
      <c r="Y225" s="264" t="s">
        <v>1602</v>
      </c>
      <c r="Z225" s="264" t="s">
        <v>1550</v>
      </c>
      <c r="AA225" s="251">
        <f t="shared" si="395"/>
        <v>70.403148</v>
      </c>
      <c r="AB225" s="266">
        <v>7.0403148E7</v>
      </c>
      <c r="AC225" s="49">
        <v>1.96489955E8</v>
      </c>
      <c r="AD225" s="251">
        <f t="shared" si="396"/>
        <v>653.9</v>
      </c>
      <c r="AE225" s="49">
        <v>6.539E8</v>
      </c>
      <c r="AF225" s="258">
        <f t="shared" si="388"/>
        <v>0.2873597878</v>
      </c>
      <c r="AG225" s="264" t="s">
        <v>1608</v>
      </c>
      <c r="AH225" s="264" t="s">
        <v>2676</v>
      </c>
      <c r="AI225" s="273" t="s">
        <v>2677</v>
      </c>
      <c r="AJ225" s="255"/>
    </row>
    <row r="226" ht="15.75" customHeight="1">
      <c r="A226" s="300" t="s">
        <v>1296</v>
      </c>
      <c r="B226" s="266">
        <f t="shared" si="390"/>
        <v>855.503738</v>
      </c>
      <c r="C226" s="284">
        <f t="shared" ref="C226:C227" si="397">SUM(J226/(E226*1000000))</f>
        <v>8.55503738</v>
      </c>
      <c r="D226" s="250">
        <f t="shared" si="1"/>
        <v>8.55503738</v>
      </c>
      <c r="E226" s="251">
        <v>100.0</v>
      </c>
      <c r="F226" s="251">
        <f t="shared" si="391"/>
        <v>213.371003</v>
      </c>
      <c r="G226" s="48">
        <f t="shared" si="2"/>
        <v>0.2494097846</v>
      </c>
      <c r="H226" s="111">
        <f t="shared" si="3"/>
        <v>642.132735</v>
      </c>
      <c r="I226" s="303">
        <f t="shared" si="387"/>
        <v>0.7505902154</v>
      </c>
      <c r="J226" s="49">
        <f>AC226+AE226</f>
        <v>855503738</v>
      </c>
      <c r="K226" s="253">
        <v>2018.0</v>
      </c>
      <c r="L226" s="254" t="s">
        <v>20</v>
      </c>
      <c r="M226" s="47"/>
      <c r="N226" s="47"/>
      <c r="O226" s="47"/>
      <c r="P226" s="47">
        <v>28.0</v>
      </c>
      <c r="Q226" s="253">
        <v>35.0</v>
      </c>
      <c r="R226" s="49">
        <f t="shared" si="393"/>
        <v>31.5</v>
      </c>
      <c r="S226" s="253">
        <v>84.0</v>
      </c>
      <c r="T226" s="49">
        <v>63.0</v>
      </c>
      <c r="U226" s="261">
        <f t="shared" si="6"/>
        <v>21</v>
      </c>
      <c r="V226" s="268">
        <f t="shared" si="394"/>
        <v>73.5</v>
      </c>
      <c r="W226" s="261">
        <f t="shared" si="8"/>
        <v>-42</v>
      </c>
      <c r="X226" s="270" t="s">
        <v>1537</v>
      </c>
      <c r="Y226" s="270" t="s">
        <v>1537</v>
      </c>
      <c r="Z226" s="270" t="s">
        <v>1534</v>
      </c>
      <c r="AA226" s="251">
        <f t="shared" si="395"/>
        <v>80.255756</v>
      </c>
      <c r="AB226" s="49">
        <v>8.0255756E7</v>
      </c>
      <c r="AC226" s="49">
        <v>2.13371003E8</v>
      </c>
      <c r="AD226" s="251">
        <f t="shared" si="396"/>
        <v>642.132735</v>
      </c>
      <c r="AE226" s="49">
        <v>6.42132735E8</v>
      </c>
      <c r="AF226" s="303">
        <f t="shared" si="388"/>
        <v>0.80255756</v>
      </c>
      <c r="AG226" s="257"/>
      <c r="AH226" s="257"/>
      <c r="AI226" s="259" t="s">
        <v>1837</v>
      </c>
      <c r="AJ226" s="257"/>
    </row>
    <row r="227" ht="15.75" customHeight="1">
      <c r="A227" s="292" t="s">
        <v>329</v>
      </c>
      <c r="B227" s="49">
        <f t="shared" si="390"/>
        <v>863.565527</v>
      </c>
      <c r="C227" s="284">
        <f t="shared" si="397"/>
        <v>4.317827635</v>
      </c>
      <c r="D227" s="250">
        <f t="shared" si="1"/>
        <v>4.317827635</v>
      </c>
      <c r="E227" s="111">
        <v>200.0</v>
      </c>
      <c r="F227" s="280">
        <f t="shared" si="391"/>
        <v>389.813101</v>
      </c>
      <c r="G227" s="48">
        <f t="shared" si="2"/>
        <v>0.4513995624</v>
      </c>
      <c r="H227" s="111">
        <f t="shared" si="3"/>
        <v>473.752426</v>
      </c>
      <c r="I227" s="303">
        <f t="shared" si="387"/>
        <v>0.5486004376</v>
      </c>
      <c r="J227" s="49">
        <v>8.63565527E8</v>
      </c>
      <c r="K227" s="33">
        <v>2017.0</v>
      </c>
      <c r="L227" s="254" t="s">
        <v>20</v>
      </c>
      <c r="M227" s="47"/>
      <c r="N227" s="47"/>
      <c r="O227" s="47"/>
      <c r="P227" s="47">
        <v>83.0</v>
      </c>
      <c r="Q227" s="33">
        <v>67.0</v>
      </c>
      <c r="R227" s="49">
        <f t="shared" si="393"/>
        <v>75</v>
      </c>
      <c r="S227" s="33">
        <v>88.0</v>
      </c>
      <c r="T227" s="33">
        <v>78.0</v>
      </c>
      <c r="U227" s="268">
        <f t="shared" si="6"/>
        <v>10</v>
      </c>
      <c r="V227" s="268">
        <f t="shared" si="394"/>
        <v>83</v>
      </c>
      <c r="W227" s="261">
        <f t="shared" si="8"/>
        <v>-8</v>
      </c>
      <c r="X227" s="269" t="s">
        <v>1602</v>
      </c>
      <c r="Y227" s="269" t="s">
        <v>2054</v>
      </c>
      <c r="Z227" s="304" t="s">
        <v>1893</v>
      </c>
      <c r="AA227" s="280">
        <f t="shared" si="395"/>
        <v>146.510104</v>
      </c>
      <c r="AB227" s="49">
        <v>1.46510104E8</v>
      </c>
      <c r="AC227" s="49">
        <v>3.89813101E8</v>
      </c>
      <c r="AD227" s="280">
        <f t="shared" si="396"/>
        <v>473.752426</v>
      </c>
      <c r="AE227" s="261">
        <f>J227-AC227</f>
        <v>473752426</v>
      </c>
      <c r="AF227" s="303">
        <f t="shared" si="388"/>
        <v>0.73255052</v>
      </c>
      <c r="AG227" s="269"/>
      <c r="AH227" s="269"/>
      <c r="AI227" s="305" t="s">
        <v>2360</v>
      </c>
      <c r="AJ227" s="269"/>
    </row>
    <row r="228" ht="15.75" customHeight="1">
      <c r="A228" s="275" t="s">
        <v>1066</v>
      </c>
      <c r="B228" s="266">
        <f t="shared" si="390"/>
        <v>864.912963</v>
      </c>
      <c r="C228" s="249">
        <f t="shared" ref="C228:C230" si="398">SUM(B228/E228)</f>
        <v>6.653176638</v>
      </c>
      <c r="D228" s="250">
        <f t="shared" si="1"/>
        <v>6.653176638</v>
      </c>
      <c r="E228" s="251">
        <v>130.0</v>
      </c>
      <c r="F228" s="251">
        <f t="shared" si="391"/>
        <v>424.668047</v>
      </c>
      <c r="G228" s="48">
        <f t="shared" si="2"/>
        <v>0.4909951234</v>
      </c>
      <c r="H228" s="111">
        <f t="shared" si="3"/>
        <v>440.343699</v>
      </c>
      <c r="I228" s="252">
        <f t="shared" si="387"/>
        <v>0.5091190881</v>
      </c>
      <c r="J228" s="266">
        <v>8.64912963E8</v>
      </c>
      <c r="K228" s="255">
        <v>2013.0</v>
      </c>
      <c r="L228" s="254" t="s">
        <v>20</v>
      </c>
      <c r="M228" s="267"/>
      <c r="N228" s="267"/>
      <c r="O228" s="267"/>
      <c r="P228" s="267">
        <v>89.0</v>
      </c>
      <c r="Q228" s="255">
        <v>75.0</v>
      </c>
      <c r="R228" s="277">
        <f>AVERAGE(P228:Q228)</f>
        <v>82</v>
      </c>
      <c r="S228" s="255">
        <v>90.0</v>
      </c>
      <c r="T228" s="255">
        <v>79.0</v>
      </c>
      <c r="U228" s="255">
        <f t="shared" si="6"/>
        <v>11</v>
      </c>
      <c r="V228" s="255">
        <f>AVERAGE(S228:T228)</f>
        <v>84.5</v>
      </c>
      <c r="W228" s="277">
        <f t="shared" si="8"/>
        <v>-2.5</v>
      </c>
      <c r="X228" s="264" t="s">
        <v>1537</v>
      </c>
      <c r="Y228" s="264" t="s">
        <v>2015</v>
      </c>
      <c r="Z228" s="264" t="s">
        <v>1550</v>
      </c>
      <c r="AA228" s="251">
        <f t="shared" si="395"/>
        <v>158.074286</v>
      </c>
      <c r="AB228" s="49">
        <v>1.58074286E8</v>
      </c>
      <c r="AC228" s="266">
        <v>4.24668047E8</v>
      </c>
      <c r="AD228" s="251">
        <f t="shared" si="396"/>
        <v>440.343699</v>
      </c>
      <c r="AE228" s="266">
        <v>4.40343699E8</v>
      </c>
      <c r="AF228" s="258">
        <f t="shared" si="388"/>
        <v>1.215956046</v>
      </c>
      <c r="AG228" s="257"/>
      <c r="AH228" s="257"/>
      <c r="AI228" s="273" t="s">
        <v>2016</v>
      </c>
      <c r="AJ228" s="255"/>
    </row>
    <row r="229" ht="15.75" customHeight="1">
      <c r="A229" s="292" t="s">
        <v>1170</v>
      </c>
      <c r="B229" s="266">
        <f t="shared" si="390"/>
        <v>872.752476</v>
      </c>
      <c r="C229" s="276">
        <f t="shared" si="398"/>
        <v>11.63669968</v>
      </c>
      <c r="D229" s="250">
        <f t="shared" si="1"/>
        <v>11.63669968</v>
      </c>
      <c r="E229" s="251">
        <v>75.0</v>
      </c>
      <c r="F229" s="111">
        <f t="shared" si="391"/>
        <v>367.226855</v>
      </c>
      <c r="G229" s="48">
        <f t="shared" si="2"/>
        <v>0.4207686201</v>
      </c>
      <c r="H229" s="111">
        <f t="shared" si="3"/>
        <v>505.525621</v>
      </c>
      <c r="I229" s="252">
        <f t="shared" ref="I229:I230" si="399">AE229/J229</f>
        <v>0.5792313799</v>
      </c>
      <c r="J229" s="266">
        <f t="shared" ref="J229:J230" si="400">AE229+AC229</f>
        <v>872752476</v>
      </c>
      <c r="K229" s="33">
        <v>2016.0</v>
      </c>
      <c r="L229" s="254" t="s">
        <v>20</v>
      </c>
      <c r="M229" s="47"/>
      <c r="N229" s="47"/>
      <c r="O229" s="47"/>
      <c r="P229" s="47">
        <v>74.0</v>
      </c>
      <c r="Q229" s="33">
        <v>61.0</v>
      </c>
      <c r="R229" s="293">
        <f t="shared" ref="R229:R230" si="401">(P229+Q229)/2</f>
        <v>67.5</v>
      </c>
      <c r="S229" s="33">
        <v>64.0</v>
      </c>
      <c r="T229" s="33">
        <v>60.0</v>
      </c>
      <c r="U229" s="49">
        <f t="shared" si="6"/>
        <v>4</v>
      </c>
      <c r="V229" s="33">
        <f t="shared" ref="V229:V230" si="402">(S229+T229)/2</f>
        <v>62</v>
      </c>
      <c r="W229" s="291">
        <f t="shared" si="8"/>
        <v>5.5</v>
      </c>
      <c r="X229" s="294" t="s">
        <v>1601</v>
      </c>
      <c r="Y229" s="294" t="s">
        <v>1601</v>
      </c>
      <c r="Z229" s="270" t="s">
        <v>1540</v>
      </c>
      <c r="AA229" s="251">
        <f t="shared" si="395"/>
        <v>104.352905</v>
      </c>
      <c r="AB229" s="49">
        <v>1.04352905E8</v>
      </c>
      <c r="AC229" s="49">
        <v>3.67226855E8</v>
      </c>
      <c r="AD229" s="251">
        <f t="shared" si="396"/>
        <v>505.525621</v>
      </c>
      <c r="AE229" s="266">
        <v>5.05525621E8</v>
      </c>
      <c r="AF229" s="252">
        <f t="shared" ref="AF229:AF230" si="403">AB229/(E229*1000000)</f>
        <v>1.391372067</v>
      </c>
      <c r="AG229" s="257"/>
      <c r="AH229" s="257"/>
      <c r="AI229" s="259" t="s">
        <v>1725</v>
      </c>
      <c r="AJ229" s="257"/>
    </row>
    <row r="230" ht="15.75" customHeight="1">
      <c r="A230" s="297" t="s">
        <v>125</v>
      </c>
      <c r="B230" s="266">
        <f t="shared" si="390"/>
        <v>873.260194</v>
      </c>
      <c r="C230" s="276">
        <f t="shared" si="398"/>
        <v>3.493040776</v>
      </c>
      <c r="D230" s="250">
        <f t="shared" si="1"/>
        <v>3.493040776</v>
      </c>
      <c r="E230" s="251">
        <v>250.0</v>
      </c>
      <c r="F230" s="111">
        <f t="shared" si="391"/>
        <v>330.360194</v>
      </c>
      <c r="G230" s="48">
        <f t="shared" si="2"/>
        <v>0.3783067135</v>
      </c>
      <c r="H230" s="111">
        <f t="shared" si="3"/>
        <v>542.9</v>
      </c>
      <c r="I230" s="252">
        <f t="shared" si="399"/>
        <v>0.6216932865</v>
      </c>
      <c r="J230" s="266">
        <f t="shared" si="400"/>
        <v>873260194</v>
      </c>
      <c r="K230" s="33">
        <v>2016.0</v>
      </c>
      <c r="L230" s="254" t="s">
        <v>20</v>
      </c>
      <c r="M230" s="47"/>
      <c r="N230" s="47"/>
      <c r="O230" s="47"/>
      <c r="P230" s="47">
        <v>27.0</v>
      </c>
      <c r="Q230" s="33">
        <v>44.0</v>
      </c>
      <c r="R230" s="293">
        <f t="shared" si="401"/>
        <v>35.5</v>
      </c>
      <c r="S230" s="33">
        <v>64.0</v>
      </c>
      <c r="T230" s="33">
        <v>70.0</v>
      </c>
      <c r="U230" s="49">
        <f t="shared" si="6"/>
        <v>-6</v>
      </c>
      <c r="V230" s="33">
        <f t="shared" si="402"/>
        <v>67</v>
      </c>
      <c r="W230" s="291">
        <f t="shared" si="8"/>
        <v>-31.5</v>
      </c>
      <c r="X230" s="294" t="s">
        <v>1537</v>
      </c>
      <c r="Y230" s="294" t="s">
        <v>1537</v>
      </c>
      <c r="Z230" s="270" t="s">
        <v>1550</v>
      </c>
      <c r="AA230" s="251">
        <f t="shared" si="395"/>
        <v>166.007347</v>
      </c>
      <c r="AB230" s="49">
        <v>1.66007347E8</v>
      </c>
      <c r="AC230" s="49">
        <v>3.30360194E8</v>
      </c>
      <c r="AD230" s="251">
        <f t="shared" si="396"/>
        <v>542.9</v>
      </c>
      <c r="AE230" s="266">
        <v>5.429E8</v>
      </c>
      <c r="AF230" s="252">
        <f t="shared" si="403"/>
        <v>0.664029388</v>
      </c>
      <c r="AG230" s="257"/>
      <c r="AH230" s="257"/>
      <c r="AI230" s="259" t="s">
        <v>2657</v>
      </c>
      <c r="AJ230" s="257"/>
    </row>
    <row r="231" ht="15.75" customHeight="1">
      <c r="A231" s="247" t="s">
        <v>395</v>
      </c>
      <c r="B231" s="248">
        <f t="shared" si="390"/>
        <v>877.244782</v>
      </c>
      <c r="C231" s="249">
        <f>SUM((J231/1000000)/E231)</f>
        <v>9.2341556</v>
      </c>
      <c r="D231" s="250">
        <f t="shared" si="1"/>
        <v>9.2341556</v>
      </c>
      <c r="E231" s="251">
        <v>95.0</v>
      </c>
      <c r="F231" s="251">
        <f t="shared" si="391"/>
        <v>161.321843</v>
      </c>
      <c r="G231" s="48">
        <f t="shared" si="2"/>
        <v>0.1838960417</v>
      </c>
      <c r="H231" s="111">
        <f t="shared" si="3"/>
        <v>715.922939</v>
      </c>
      <c r="I231" s="252">
        <f t="shared" ref="I231:I241" si="404">(AE231/J231)</f>
        <v>0.8161039583</v>
      </c>
      <c r="J231" s="248">
        <v>8.77244782E8</v>
      </c>
      <c r="K231" s="268">
        <v>2012.0</v>
      </c>
      <c r="L231" s="254" t="s">
        <v>20</v>
      </c>
      <c r="M231" s="254"/>
      <c r="N231" s="254"/>
      <c r="O231" s="254"/>
      <c r="P231" s="254">
        <v>37.0</v>
      </c>
      <c r="Q231" s="253">
        <v>49.0</v>
      </c>
      <c r="R231" s="263">
        <f>AVERAGE(P231:Q231)</f>
        <v>43</v>
      </c>
      <c r="S231" s="253">
        <v>63.0</v>
      </c>
      <c r="T231" s="253">
        <v>60.0</v>
      </c>
      <c r="U231" s="253">
        <f t="shared" si="6"/>
        <v>3</v>
      </c>
      <c r="V231" s="253">
        <f>AVERAGE(S231:T231)</f>
        <v>61.5</v>
      </c>
      <c r="W231" s="263">
        <f t="shared" si="8"/>
        <v>-18.5</v>
      </c>
      <c r="X231" s="257" t="s">
        <v>1594</v>
      </c>
      <c r="Y231" s="257" t="s">
        <v>1799</v>
      </c>
      <c r="Z231" s="269" t="s">
        <v>1550</v>
      </c>
      <c r="AA231" s="250">
        <f t="shared" si="395"/>
        <v>46.629259</v>
      </c>
      <c r="AB231" s="248">
        <v>4.6629259E7</v>
      </c>
      <c r="AC231" s="248">
        <v>1.61321843E8</v>
      </c>
      <c r="AD231" s="251">
        <f t="shared" si="396"/>
        <v>715.922939</v>
      </c>
      <c r="AE231" s="266">
        <v>7.15922939E8</v>
      </c>
      <c r="AF231" s="258">
        <f t="shared" ref="AF231:AF236" si="405">SUM(AA231/E231)</f>
        <v>0.4908343053</v>
      </c>
      <c r="AG231" s="257"/>
      <c r="AH231" s="257"/>
      <c r="AI231" s="273" t="s">
        <v>1800</v>
      </c>
      <c r="AJ231" s="255"/>
    </row>
    <row r="232" ht="15.75" customHeight="1">
      <c r="A232" s="292" t="s">
        <v>888</v>
      </c>
      <c r="B232" s="49">
        <f t="shared" si="390"/>
        <v>880.166924</v>
      </c>
      <c r="C232" s="284">
        <f t="shared" ref="C232:C233" si="406">SUM(J232/(E232*1000000))</f>
        <v>5.02952528</v>
      </c>
      <c r="D232" s="250">
        <f t="shared" si="1"/>
        <v>5.02952528</v>
      </c>
      <c r="E232" s="111">
        <v>175.0</v>
      </c>
      <c r="F232" s="280">
        <f t="shared" si="391"/>
        <v>334.20114</v>
      </c>
      <c r="G232" s="48">
        <f t="shared" si="2"/>
        <v>0.3797019984</v>
      </c>
      <c r="H232" s="111">
        <f t="shared" si="3"/>
        <v>545.965784</v>
      </c>
      <c r="I232" s="303">
        <f t="shared" si="404"/>
        <v>0.6202980016</v>
      </c>
      <c r="J232" s="49">
        <v>8.80166924E8</v>
      </c>
      <c r="K232" s="33">
        <v>2017.0</v>
      </c>
      <c r="L232" s="254" t="s">
        <v>20</v>
      </c>
      <c r="M232" s="47"/>
      <c r="N232" s="47"/>
      <c r="O232" s="47"/>
      <c r="P232" s="47">
        <v>92.0</v>
      </c>
      <c r="Q232" s="33">
        <v>73.0</v>
      </c>
      <c r="R232" s="49">
        <f t="shared" ref="R232:R233" si="407">(P232+Q232)/2</f>
        <v>82.5</v>
      </c>
      <c r="S232" s="33">
        <v>88.0</v>
      </c>
      <c r="T232" s="33">
        <v>80.0</v>
      </c>
      <c r="U232" s="268">
        <f t="shared" si="6"/>
        <v>8</v>
      </c>
      <c r="V232" s="268">
        <f t="shared" ref="V232:V233" si="408">(S232+T232)/2</f>
        <v>84</v>
      </c>
      <c r="W232" s="261">
        <f t="shared" si="8"/>
        <v>-1.5</v>
      </c>
      <c r="X232" s="269" t="s">
        <v>1602</v>
      </c>
      <c r="Y232" s="269" t="s">
        <v>2054</v>
      </c>
      <c r="Z232" s="304" t="s">
        <v>1893</v>
      </c>
      <c r="AA232" s="280">
        <f t="shared" si="395"/>
        <v>117.027503</v>
      </c>
      <c r="AB232" s="49">
        <v>1.17027503E8</v>
      </c>
      <c r="AC232" s="49">
        <v>3.3420114E8</v>
      </c>
      <c r="AD232" s="280">
        <f t="shared" si="396"/>
        <v>545.965784</v>
      </c>
      <c r="AE232" s="261">
        <f>J232-AC232</f>
        <v>545965784</v>
      </c>
      <c r="AF232" s="303">
        <f t="shared" si="405"/>
        <v>0.6687285886</v>
      </c>
      <c r="AG232" s="269"/>
      <c r="AH232" s="269"/>
      <c r="AI232" s="305" t="s">
        <v>2217</v>
      </c>
      <c r="AJ232" s="269"/>
    </row>
    <row r="233" ht="15.75" customHeight="1">
      <c r="A233" s="316" t="s">
        <v>294</v>
      </c>
      <c r="B233" s="277">
        <f t="shared" si="390"/>
        <v>882.294495</v>
      </c>
      <c r="C233" s="69">
        <f t="shared" si="406"/>
        <v>5.8819633</v>
      </c>
      <c r="D233" s="250">
        <f t="shared" si="1"/>
        <v>5.8819633</v>
      </c>
      <c r="E233" s="111">
        <v>150.0</v>
      </c>
      <c r="F233" s="111">
        <f t="shared" si="391"/>
        <v>300.194495</v>
      </c>
      <c r="G233" s="48">
        <f t="shared" si="2"/>
        <v>0.340242965</v>
      </c>
      <c r="H233" s="111">
        <f t="shared" si="3"/>
        <v>582.1</v>
      </c>
      <c r="I233" s="312">
        <f t="shared" si="404"/>
        <v>0.659757035</v>
      </c>
      <c r="J233" s="49">
        <f>AC233+AE233</f>
        <v>882294495</v>
      </c>
      <c r="K233" s="47">
        <v>2019.0</v>
      </c>
      <c r="L233" s="254" t="s">
        <v>20</v>
      </c>
      <c r="M233" s="47"/>
      <c r="N233" s="47"/>
      <c r="O233" s="47"/>
      <c r="P233" s="47">
        <v>78.0</v>
      </c>
      <c r="Q233" s="47">
        <v>65.0</v>
      </c>
      <c r="R233" s="47">
        <f t="shared" si="407"/>
        <v>71.5</v>
      </c>
      <c r="S233" s="47">
        <v>92.0</v>
      </c>
      <c r="T233" s="47">
        <v>69.0</v>
      </c>
      <c r="U233" s="47">
        <f t="shared" si="6"/>
        <v>23</v>
      </c>
      <c r="V233" s="47">
        <f t="shared" si="408"/>
        <v>80.5</v>
      </c>
      <c r="W233" s="47">
        <f t="shared" si="8"/>
        <v>-9</v>
      </c>
      <c r="X233" s="294" t="s">
        <v>1601</v>
      </c>
      <c r="Y233" s="317" t="s">
        <v>1601</v>
      </c>
      <c r="Z233" s="313" t="s">
        <v>1550</v>
      </c>
      <c r="AA233" s="111">
        <f t="shared" si="395"/>
        <v>130.263358</v>
      </c>
      <c r="AB233" s="318">
        <v>1.30263358E8</v>
      </c>
      <c r="AC233" s="49">
        <v>3.00194495E8</v>
      </c>
      <c r="AD233" s="111">
        <f t="shared" si="396"/>
        <v>582.1</v>
      </c>
      <c r="AE233" s="318">
        <v>5.821E8</v>
      </c>
      <c r="AF233" s="312">
        <f t="shared" si="405"/>
        <v>0.8684223867</v>
      </c>
      <c r="AG233" s="314"/>
      <c r="AH233" s="314"/>
      <c r="AI233" s="313" t="s">
        <v>1530</v>
      </c>
      <c r="AJ233" s="257"/>
    </row>
    <row r="234" ht="15.75" customHeight="1">
      <c r="A234" s="247" t="s">
        <v>1774</v>
      </c>
      <c r="B234" s="248">
        <v>886.68</v>
      </c>
      <c r="C234" s="249">
        <f t="shared" ref="C234:C237" si="409">SUM(B234/E234)</f>
        <v>9.852</v>
      </c>
      <c r="D234" s="250">
        <f t="shared" si="1"/>
        <v>9.852</v>
      </c>
      <c r="E234" s="251">
        <v>90.0</v>
      </c>
      <c r="F234" s="251">
        <v>196.57</v>
      </c>
      <c r="G234" s="48">
        <f t="shared" si="2"/>
        <v>0.221692155</v>
      </c>
      <c r="H234" s="111">
        <f t="shared" si="3"/>
        <v>690.11</v>
      </c>
      <c r="I234" s="252">
        <f t="shared" si="404"/>
        <v>0.778307845</v>
      </c>
      <c r="J234" s="248">
        <f>B234*1000000</f>
        <v>886680000</v>
      </c>
      <c r="K234" s="253">
        <v>2009.0</v>
      </c>
      <c r="L234" s="254" t="s">
        <v>18</v>
      </c>
      <c r="M234" s="254"/>
      <c r="N234" s="254"/>
      <c r="O234" s="254"/>
      <c r="P234" s="254">
        <v>45.0</v>
      </c>
      <c r="Q234" s="253">
        <v>50.0</v>
      </c>
      <c r="R234" s="263">
        <f t="shared" ref="R234:R236" si="410">AVERAGE(P234:Q234)</f>
        <v>47.5</v>
      </c>
      <c r="S234" s="253">
        <v>72.0</v>
      </c>
      <c r="T234" s="253">
        <v>70.0</v>
      </c>
      <c r="U234" s="248">
        <f t="shared" si="6"/>
        <v>2</v>
      </c>
      <c r="V234" s="253">
        <f t="shared" ref="V234:V236" si="411">AVERAGE(S234:T234)</f>
        <v>71</v>
      </c>
      <c r="W234" s="263">
        <f t="shared" si="8"/>
        <v>-23.5</v>
      </c>
      <c r="X234" s="257" t="s">
        <v>1594</v>
      </c>
      <c r="Y234" s="257" t="s">
        <v>1775</v>
      </c>
      <c r="Z234" s="257" t="s">
        <v>1550</v>
      </c>
      <c r="AA234" s="250">
        <v>41.7</v>
      </c>
      <c r="AB234" s="248">
        <f>AA234*1000000</f>
        <v>41700000</v>
      </c>
      <c r="AC234" s="248">
        <f>F234*1000000</f>
        <v>196570000</v>
      </c>
      <c r="AD234" s="251">
        <v>690.11</v>
      </c>
      <c r="AE234" s="49">
        <f>SUM(AD234*1000000)</f>
        <v>690110000</v>
      </c>
      <c r="AF234" s="258">
        <f t="shared" si="405"/>
        <v>0.4633333333</v>
      </c>
      <c r="AG234" s="257"/>
      <c r="AH234" s="257"/>
      <c r="AI234" s="273" t="s">
        <v>1776</v>
      </c>
      <c r="AJ234" s="255"/>
    </row>
    <row r="235" ht="15.75" customHeight="1">
      <c r="A235" s="260" t="s">
        <v>882</v>
      </c>
      <c r="B235" s="248">
        <f>J235/1000000</f>
        <v>890.871626</v>
      </c>
      <c r="C235" s="249">
        <f t="shared" si="409"/>
        <v>3.452990798</v>
      </c>
      <c r="D235" s="250">
        <f t="shared" si="1"/>
        <v>3.452990798</v>
      </c>
      <c r="E235" s="251">
        <v>258.0</v>
      </c>
      <c r="F235" s="111">
        <f>AC235/1000000</f>
        <v>336.530303</v>
      </c>
      <c r="G235" s="48">
        <f t="shared" si="2"/>
        <v>0.3777539807</v>
      </c>
      <c r="H235" s="111">
        <f t="shared" si="3"/>
        <v>554.341323</v>
      </c>
      <c r="I235" s="252">
        <f t="shared" si="404"/>
        <v>0.6222460193</v>
      </c>
      <c r="J235" s="248">
        <v>8.90871626E8</v>
      </c>
      <c r="K235" s="253">
        <v>2007.0</v>
      </c>
      <c r="L235" s="254" t="s">
        <v>18</v>
      </c>
      <c r="M235" s="254"/>
      <c r="N235" s="254"/>
      <c r="O235" s="254"/>
      <c r="P235" s="254">
        <v>61.0</v>
      </c>
      <c r="Q235" s="253">
        <v>59.0</v>
      </c>
      <c r="R235" s="263">
        <f t="shared" si="410"/>
        <v>60</v>
      </c>
      <c r="S235" s="253">
        <v>51.0</v>
      </c>
      <c r="T235" s="253">
        <v>66.0</v>
      </c>
      <c r="U235" s="248">
        <f t="shared" si="6"/>
        <v>-15</v>
      </c>
      <c r="V235" s="253">
        <f t="shared" si="411"/>
        <v>58.5</v>
      </c>
      <c r="W235" s="263">
        <f t="shared" si="8"/>
        <v>1.5</v>
      </c>
      <c r="X235" s="257" t="s">
        <v>1602</v>
      </c>
      <c r="Y235" s="257" t="s">
        <v>2054</v>
      </c>
      <c r="Z235" s="257" t="s">
        <v>1550</v>
      </c>
      <c r="AA235" s="250">
        <v>151.116516</v>
      </c>
      <c r="AB235" s="49">
        <v>1.51116516E8</v>
      </c>
      <c r="AC235" s="248">
        <v>3.36530303E8</v>
      </c>
      <c r="AD235" s="111">
        <f>AE235/1000000</f>
        <v>554.341323</v>
      </c>
      <c r="AE235" s="248">
        <v>5.54341323E8</v>
      </c>
      <c r="AF235" s="258">
        <f t="shared" si="405"/>
        <v>0.5857229302</v>
      </c>
      <c r="AG235" s="257"/>
      <c r="AH235" s="257"/>
      <c r="AI235" s="259" t="s">
        <v>2689</v>
      </c>
      <c r="AJ235" s="257"/>
    </row>
    <row r="236" ht="15.75" customHeight="1">
      <c r="A236" s="260" t="s">
        <v>2551</v>
      </c>
      <c r="B236" s="248">
        <v>934.0</v>
      </c>
      <c r="C236" s="249">
        <f t="shared" si="409"/>
        <v>3.736</v>
      </c>
      <c r="D236" s="250">
        <f t="shared" si="1"/>
        <v>3.736</v>
      </c>
      <c r="E236" s="251">
        <v>250.0</v>
      </c>
      <c r="F236" s="251">
        <v>302.0</v>
      </c>
      <c r="G236" s="48">
        <f t="shared" si="2"/>
        <v>0.3233404711</v>
      </c>
      <c r="H236" s="111">
        <f t="shared" si="3"/>
        <v>632</v>
      </c>
      <c r="I236" s="252">
        <f t="shared" si="404"/>
        <v>0.6766595289</v>
      </c>
      <c r="J236" s="248">
        <f>B236*1000000</f>
        <v>934000000</v>
      </c>
      <c r="K236" s="253">
        <v>2009.0</v>
      </c>
      <c r="L236" s="254" t="s">
        <v>18</v>
      </c>
      <c r="M236" s="254"/>
      <c r="N236" s="254"/>
      <c r="O236" s="254"/>
      <c r="P236" s="254">
        <v>83.0</v>
      </c>
      <c r="Q236" s="253">
        <v>78.0</v>
      </c>
      <c r="R236" s="263">
        <f t="shared" si="410"/>
        <v>80.5</v>
      </c>
      <c r="S236" s="253">
        <v>75.0</v>
      </c>
      <c r="T236" s="253">
        <v>69.0</v>
      </c>
      <c r="U236" s="248">
        <f t="shared" si="6"/>
        <v>6</v>
      </c>
      <c r="V236" s="253">
        <f t="shared" si="411"/>
        <v>72</v>
      </c>
      <c r="W236" s="263">
        <f t="shared" si="8"/>
        <v>8.5</v>
      </c>
      <c r="X236" s="257" t="s">
        <v>1694</v>
      </c>
      <c r="Y236" s="257" t="s">
        <v>1897</v>
      </c>
      <c r="Z236" s="257" t="s">
        <v>1550</v>
      </c>
      <c r="AA236" s="250">
        <v>77.8</v>
      </c>
      <c r="AB236" s="248">
        <f>AA236*1000000</f>
        <v>77800000</v>
      </c>
      <c r="AC236" s="248">
        <f>F236*1000000</f>
        <v>302000000</v>
      </c>
      <c r="AD236" s="251">
        <v>632.0</v>
      </c>
      <c r="AE236" s="49">
        <f>SUM(AD236*1000000)</f>
        <v>632000000</v>
      </c>
      <c r="AF236" s="258">
        <f t="shared" si="405"/>
        <v>0.3112</v>
      </c>
      <c r="AG236" s="257"/>
      <c r="AH236" s="257"/>
      <c r="AI236" s="273" t="s">
        <v>2552</v>
      </c>
      <c r="AJ236" s="255"/>
    </row>
    <row r="237" ht="15.75" customHeight="1">
      <c r="A237" s="300" t="s">
        <v>1536</v>
      </c>
      <c r="B237" s="266">
        <f t="shared" ref="B237:B238" si="412">J237/1000000</f>
        <v>940.72088</v>
      </c>
      <c r="C237" s="249">
        <f t="shared" si="409"/>
        <v>5.8795055</v>
      </c>
      <c r="D237" s="250">
        <f t="shared" si="1"/>
        <v>5.8795055</v>
      </c>
      <c r="E237" s="251">
        <v>160.0</v>
      </c>
      <c r="F237" s="251">
        <f t="shared" ref="F237:F238" si="413">AC237/1000000</f>
        <v>259.72088</v>
      </c>
      <c r="G237" s="48">
        <f t="shared" si="2"/>
        <v>0.2760870791</v>
      </c>
      <c r="H237" s="111">
        <f t="shared" si="3"/>
        <v>681</v>
      </c>
      <c r="I237" s="303">
        <f t="shared" si="404"/>
        <v>0.7239129209</v>
      </c>
      <c r="J237" s="49">
        <f>AC237+AE237</f>
        <v>940720880</v>
      </c>
      <c r="K237" s="253">
        <v>2018.0</v>
      </c>
      <c r="L237" s="254" t="s">
        <v>20</v>
      </c>
      <c r="M237" s="47"/>
      <c r="N237" s="47"/>
      <c r="O237" s="47"/>
      <c r="P237" s="47">
        <v>65.0</v>
      </c>
      <c r="Q237" s="253">
        <v>55.0</v>
      </c>
      <c r="R237" s="49">
        <f>(P237+Q237)/2</f>
        <v>60</v>
      </c>
      <c r="S237" s="253">
        <v>80.0</v>
      </c>
      <c r="T237" s="49">
        <v>73.0</v>
      </c>
      <c r="U237" s="261">
        <f t="shared" si="6"/>
        <v>7</v>
      </c>
      <c r="V237" s="268">
        <f>(S237+T237)/2</f>
        <v>76.5</v>
      </c>
      <c r="W237" s="261">
        <f t="shared" si="8"/>
        <v>-16.5</v>
      </c>
      <c r="X237" s="270" t="s">
        <v>1537</v>
      </c>
      <c r="Y237" s="270" t="s">
        <v>1538</v>
      </c>
      <c r="Z237" s="270" t="s">
        <v>1534</v>
      </c>
      <c r="AA237" s="251">
        <f t="shared" ref="AA237:AA238" si="414">AB237/1000000</f>
        <v>67.873522</v>
      </c>
      <c r="AB237" s="49">
        <v>6.7873522E7</v>
      </c>
      <c r="AC237" s="49">
        <v>2.5972088E8</v>
      </c>
      <c r="AD237" s="251">
        <f t="shared" ref="AD237:AD238" si="415">AE237/1000000</f>
        <v>681</v>
      </c>
      <c r="AE237" s="49">
        <v>6.81E8</v>
      </c>
      <c r="AF237" s="255" t="s">
        <v>1530</v>
      </c>
      <c r="AG237" s="257"/>
      <c r="AH237" s="257"/>
      <c r="AI237" s="264" t="s">
        <v>1530</v>
      </c>
      <c r="AJ237" s="257"/>
    </row>
    <row r="238" ht="15.75" customHeight="1">
      <c r="A238" s="281" t="s">
        <v>1054</v>
      </c>
      <c r="B238" s="49">
        <f t="shared" si="412"/>
        <v>955.119788</v>
      </c>
      <c r="C238" s="284">
        <f>SUM(J238/(E238*1000000))</f>
        <v>3.820479152</v>
      </c>
      <c r="D238" s="250">
        <f t="shared" si="1"/>
        <v>3.820479152</v>
      </c>
      <c r="E238" s="111">
        <v>250.0</v>
      </c>
      <c r="F238" s="111">
        <f t="shared" si="413"/>
        <v>255.119788</v>
      </c>
      <c r="G238" s="48">
        <f t="shared" si="2"/>
        <v>0.2671076353</v>
      </c>
      <c r="H238" s="111">
        <f t="shared" si="3"/>
        <v>700</v>
      </c>
      <c r="I238" s="252">
        <f t="shared" si="404"/>
        <v>0.7328923647</v>
      </c>
      <c r="J238" s="261">
        <v>9.55119788E8</v>
      </c>
      <c r="K238" s="268">
        <v>2014.0</v>
      </c>
      <c r="L238" s="254" t="s">
        <v>20</v>
      </c>
      <c r="M238" s="283"/>
      <c r="N238" s="283"/>
      <c r="O238" s="283"/>
      <c r="P238" s="283">
        <v>61.0</v>
      </c>
      <c r="Q238" s="268">
        <v>59.0</v>
      </c>
      <c r="R238" s="285">
        <f t="shared" ref="R238:R241" si="416">AVERAGE(P238:Q238)</f>
        <v>60</v>
      </c>
      <c r="S238" s="268">
        <v>76.0</v>
      </c>
      <c r="T238" s="268">
        <v>70.0</v>
      </c>
      <c r="U238" s="268">
        <f t="shared" si="6"/>
        <v>6</v>
      </c>
      <c r="V238" s="268">
        <f t="shared" ref="V238:V241" si="417">AVERAGE(S238:T238)</f>
        <v>73</v>
      </c>
      <c r="W238" s="285">
        <f t="shared" si="8"/>
        <v>-13</v>
      </c>
      <c r="X238" s="269" t="s">
        <v>1694</v>
      </c>
      <c r="Y238" s="269" t="s">
        <v>1977</v>
      </c>
      <c r="Z238" s="269" t="s">
        <v>1550</v>
      </c>
      <c r="AA238" s="111">
        <f t="shared" si="414"/>
        <v>54.724334</v>
      </c>
      <c r="AB238" s="261">
        <v>5.4724334E7</v>
      </c>
      <c r="AC238" s="261">
        <v>2.55119788E8</v>
      </c>
      <c r="AD238" s="251">
        <f t="shared" si="415"/>
        <v>700</v>
      </c>
      <c r="AE238" s="49">
        <v>7.0E8</v>
      </c>
      <c r="AF238" s="258">
        <f t="shared" ref="AF238:AF241" si="418">SUM(AA238/E238)</f>
        <v>0.218897336</v>
      </c>
      <c r="AG238" s="269"/>
      <c r="AH238" s="257"/>
      <c r="AI238" s="273" t="s">
        <v>2534</v>
      </c>
      <c r="AJ238" s="255"/>
    </row>
    <row r="239" ht="15.75" customHeight="1">
      <c r="A239" s="282" t="s">
        <v>1896</v>
      </c>
      <c r="B239" s="248">
        <f>SUM(F239+AD239)</f>
        <v>959.3</v>
      </c>
      <c r="C239" s="249">
        <f t="shared" ref="C239:C244" si="419">SUM(B239/E239)</f>
        <v>7.6744</v>
      </c>
      <c r="D239" s="250">
        <f t="shared" si="1"/>
        <v>7.6744</v>
      </c>
      <c r="E239" s="111">
        <v>125.0</v>
      </c>
      <c r="F239" s="111">
        <v>295.0</v>
      </c>
      <c r="G239" s="48">
        <f t="shared" si="2"/>
        <v>0.307515897</v>
      </c>
      <c r="H239" s="111">
        <f t="shared" si="3"/>
        <v>664.3</v>
      </c>
      <c r="I239" s="252">
        <f t="shared" si="404"/>
        <v>0.692484103</v>
      </c>
      <c r="J239" s="248">
        <f>B239*1000000</f>
        <v>959300000</v>
      </c>
      <c r="K239" s="253">
        <v>2010.0</v>
      </c>
      <c r="L239" s="254" t="s">
        <v>20</v>
      </c>
      <c r="M239" s="283"/>
      <c r="N239" s="283"/>
      <c r="O239" s="283"/>
      <c r="P239" s="283">
        <v>79.0</v>
      </c>
      <c r="Q239" s="253">
        <v>65.0</v>
      </c>
      <c r="R239" s="263">
        <f t="shared" si="416"/>
        <v>72</v>
      </c>
      <c r="S239" s="268">
        <v>87.0</v>
      </c>
      <c r="T239" s="253">
        <v>75.0</v>
      </c>
      <c r="U239" s="248">
        <f t="shared" si="6"/>
        <v>12</v>
      </c>
      <c r="V239" s="253">
        <f t="shared" si="417"/>
        <v>81</v>
      </c>
      <c r="W239" s="263">
        <f t="shared" si="8"/>
        <v>-9</v>
      </c>
      <c r="X239" s="257" t="s">
        <v>1694</v>
      </c>
      <c r="Y239" s="257" t="s">
        <v>1897</v>
      </c>
      <c r="Z239" s="269" t="s">
        <v>1550</v>
      </c>
      <c r="AA239" s="280">
        <v>125.0</v>
      </c>
      <c r="AB239" s="248">
        <f>AA239*1000000</f>
        <v>125000000</v>
      </c>
      <c r="AC239" s="248">
        <f>F239*1000000</f>
        <v>295000000</v>
      </c>
      <c r="AD239" s="111">
        <v>664.3</v>
      </c>
      <c r="AE239" s="49">
        <f>SUM(AD239*1000000)</f>
        <v>664300000</v>
      </c>
      <c r="AF239" s="258">
        <f t="shared" si="418"/>
        <v>1</v>
      </c>
      <c r="AG239" s="257"/>
      <c r="AH239" s="257"/>
      <c r="AI239" s="273" t="s">
        <v>1898</v>
      </c>
      <c r="AJ239" s="255"/>
    </row>
    <row r="240" ht="15.75" customHeight="1">
      <c r="A240" s="275" t="s">
        <v>1057</v>
      </c>
      <c r="B240" s="266">
        <f t="shared" ref="B240:B243" si="420">J240/1000000</f>
        <v>960.366855</v>
      </c>
      <c r="C240" s="249">
        <f t="shared" si="419"/>
        <v>4.268297133</v>
      </c>
      <c r="D240" s="250">
        <f t="shared" si="1"/>
        <v>4.268297133</v>
      </c>
      <c r="E240" s="251">
        <v>225.0</v>
      </c>
      <c r="F240" s="251">
        <f t="shared" ref="F240:F243" si="421">AC240/1000000</f>
        <v>258.366855</v>
      </c>
      <c r="G240" s="48">
        <f t="shared" si="2"/>
        <v>0.2690293336</v>
      </c>
      <c r="H240" s="111">
        <f t="shared" si="3"/>
        <v>700</v>
      </c>
      <c r="I240" s="252">
        <f t="shared" si="404"/>
        <v>0.7288881289</v>
      </c>
      <c r="J240" s="266">
        <v>9.60366855E8</v>
      </c>
      <c r="K240" s="255">
        <v>2013.0</v>
      </c>
      <c r="L240" s="254" t="s">
        <v>20</v>
      </c>
      <c r="M240" s="267"/>
      <c r="N240" s="267"/>
      <c r="O240" s="267"/>
      <c r="P240" s="267">
        <v>74.0</v>
      </c>
      <c r="Q240" s="255">
        <v>66.0</v>
      </c>
      <c r="R240" s="277">
        <f t="shared" si="416"/>
        <v>70</v>
      </c>
      <c r="S240" s="255">
        <v>86.0</v>
      </c>
      <c r="T240" s="255">
        <v>78.0</v>
      </c>
      <c r="U240" s="255">
        <f t="shared" si="6"/>
        <v>8</v>
      </c>
      <c r="V240" s="255">
        <f t="shared" si="417"/>
        <v>82</v>
      </c>
      <c r="W240" s="277">
        <f t="shared" si="8"/>
        <v>-12</v>
      </c>
      <c r="X240" s="264" t="s">
        <v>1537</v>
      </c>
      <c r="Y240" s="264" t="s">
        <v>2372</v>
      </c>
      <c r="Z240" s="264" t="s">
        <v>1534</v>
      </c>
      <c r="AA240" s="251">
        <f>AB240/1000000</f>
        <v>73.645187</v>
      </c>
      <c r="AB240" s="266">
        <v>7.3645187E7</v>
      </c>
      <c r="AC240" s="266">
        <v>2.58366855E8</v>
      </c>
      <c r="AD240" s="251">
        <f t="shared" ref="AD240:AD243" si="422">AE240/1000000</f>
        <v>700</v>
      </c>
      <c r="AE240" s="266">
        <v>7.0E8</v>
      </c>
      <c r="AF240" s="258">
        <f t="shared" si="418"/>
        <v>0.3273119422</v>
      </c>
      <c r="AG240" s="257"/>
      <c r="AH240" s="257"/>
      <c r="AI240" s="273" t="s">
        <v>2373</v>
      </c>
      <c r="AJ240" s="255"/>
    </row>
    <row r="241" ht="15.75" customHeight="1">
      <c r="A241" s="260" t="s">
        <v>1387</v>
      </c>
      <c r="B241" s="248">
        <f t="shared" si="420"/>
        <v>960.996492</v>
      </c>
      <c r="C241" s="249">
        <f t="shared" si="419"/>
        <v>3.20332164</v>
      </c>
      <c r="D241" s="250">
        <f t="shared" si="1"/>
        <v>3.20332164</v>
      </c>
      <c r="E241" s="251">
        <v>300.0</v>
      </c>
      <c r="F241" s="111">
        <f t="shared" si="421"/>
        <v>309.420425</v>
      </c>
      <c r="G241" s="48">
        <f t="shared" si="2"/>
        <v>0.3219787248</v>
      </c>
      <c r="H241" s="111">
        <f t="shared" si="3"/>
        <v>651.576067</v>
      </c>
      <c r="I241" s="252">
        <f t="shared" si="404"/>
        <v>0.6780212752</v>
      </c>
      <c r="J241" s="248">
        <v>9.60996492E8</v>
      </c>
      <c r="K241" s="253">
        <v>2007.0</v>
      </c>
      <c r="L241" s="254" t="s">
        <v>18</v>
      </c>
      <c r="M241" s="254"/>
      <c r="N241" s="254"/>
      <c r="O241" s="254"/>
      <c r="P241" s="254">
        <v>45.0</v>
      </c>
      <c r="Q241" s="253">
        <v>50.0</v>
      </c>
      <c r="R241" s="263">
        <f t="shared" si="416"/>
        <v>47.5</v>
      </c>
      <c r="S241" s="253">
        <v>72.0</v>
      </c>
      <c r="T241" s="253">
        <v>61.0</v>
      </c>
      <c r="U241" s="248">
        <f t="shared" si="6"/>
        <v>11</v>
      </c>
      <c r="V241" s="253">
        <f t="shared" si="417"/>
        <v>66.5</v>
      </c>
      <c r="W241" s="263">
        <f t="shared" si="8"/>
        <v>-19</v>
      </c>
      <c r="X241" s="257" t="s">
        <v>1694</v>
      </c>
      <c r="Y241" s="257" t="s">
        <v>2685</v>
      </c>
      <c r="Z241" s="257" t="s">
        <v>1550</v>
      </c>
      <c r="AA241" s="250">
        <v>114.73282</v>
      </c>
      <c r="AB241" s="49">
        <v>1.1473282E8</v>
      </c>
      <c r="AC241" s="248">
        <v>3.09420425E8</v>
      </c>
      <c r="AD241" s="111">
        <f t="shared" si="422"/>
        <v>651.576067</v>
      </c>
      <c r="AE241" s="248">
        <v>6.51576067E8</v>
      </c>
      <c r="AF241" s="258">
        <f t="shared" si="418"/>
        <v>0.3824427333</v>
      </c>
      <c r="AG241" s="257"/>
      <c r="AH241" s="257"/>
      <c r="AI241" s="259" t="s">
        <v>2811</v>
      </c>
      <c r="AJ241" s="257"/>
    </row>
    <row r="242" ht="15.75" customHeight="1">
      <c r="A242" s="292" t="s">
        <v>2140</v>
      </c>
      <c r="B242" s="266">
        <f t="shared" si="420"/>
        <v>966.522188</v>
      </c>
      <c r="C242" s="276">
        <f t="shared" si="419"/>
        <v>5.522983931</v>
      </c>
      <c r="D242" s="250">
        <f t="shared" si="1"/>
        <v>5.522983931</v>
      </c>
      <c r="E242" s="251">
        <v>175.0</v>
      </c>
      <c r="F242" s="111">
        <f t="shared" si="421"/>
        <v>364.001123</v>
      </c>
      <c r="G242" s="48">
        <f t="shared" si="2"/>
        <v>0.3766091741</v>
      </c>
      <c r="H242" s="111">
        <f t="shared" si="3"/>
        <v>602.521065</v>
      </c>
      <c r="I242" s="252">
        <f>AE242/J242</f>
        <v>0.6233908259</v>
      </c>
      <c r="J242" s="266">
        <f>AE242+AC242</f>
        <v>966522188</v>
      </c>
      <c r="K242" s="33">
        <v>2016.0</v>
      </c>
      <c r="L242" s="254" t="s">
        <v>20</v>
      </c>
      <c r="M242" s="47"/>
      <c r="N242" s="47"/>
      <c r="O242" s="47"/>
      <c r="P242" s="47">
        <v>94.0</v>
      </c>
      <c r="Q242" s="33">
        <v>77.0</v>
      </c>
      <c r="R242" s="293">
        <f>(P242+Q242)/2</f>
        <v>85.5</v>
      </c>
      <c r="S242" s="33">
        <v>87.0</v>
      </c>
      <c r="T242" s="33">
        <v>75.0</v>
      </c>
      <c r="U242" s="49">
        <f t="shared" si="6"/>
        <v>12</v>
      </c>
      <c r="V242" s="33">
        <f>(S242+T242)/2</f>
        <v>81</v>
      </c>
      <c r="W242" s="291">
        <f t="shared" si="8"/>
        <v>4.5</v>
      </c>
      <c r="X242" s="294" t="s">
        <v>1601</v>
      </c>
      <c r="Y242" s="294" t="s">
        <v>1601</v>
      </c>
      <c r="Z242" s="270" t="s">
        <v>1534</v>
      </c>
      <c r="AA242" s="251">
        <f t="shared" ref="AA242:AA243" si="423">AB242/1000000</f>
        <v>103.261464</v>
      </c>
      <c r="AB242" s="49">
        <v>1.03261464E8</v>
      </c>
      <c r="AC242" s="49">
        <v>3.64001123E8</v>
      </c>
      <c r="AD242" s="251">
        <f t="shared" si="422"/>
        <v>602.521065</v>
      </c>
      <c r="AE242" s="266">
        <v>6.02521065E8</v>
      </c>
      <c r="AF242" s="252">
        <f>AB242/(E242*1000000)</f>
        <v>0.5900655086</v>
      </c>
      <c r="AG242" s="257"/>
      <c r="AH242" s="257"/>
      <c r="AI242" s="259" t="s">
        <v>2141</v>
      </c>
      <c r="AJ242" s="257"/>
    </row>
    <row r="243" ht="15.75" customHeight="1">
      <c r="A243" s="275" t="s">
        <v>216</v>
      </c>
      <c r="B243" s="266">
        <f t="shared" si="420"/>
        <v>970.761885</v>
      </c>
      <c r="C243" s="249">
        <f t="shared" si="419"/>
        <v>12.44566519</v>
      </c>
      <c r="D243" s="250">
        <f t="shared" si="1"/>
        <v>12.44566519</v>
      </c>
      <c r="E243" s="251">
        <v>78.0</v>
      </c>
      <c r="F243" s="251">
        <f t="shared" si="421"/>
        <v>368.061265</v>
      </c>
      <c r="G243" s="48">
        <f t="shared" si="2"/>
        <v>0.3791468028</v>
      </c>
      <c r="H243" s="111">
        <f t="shared" si="3"/>
        <v>602.70062</v>
      </c>
      <c r="I243" s="252">
        <f t="shared" ref="I243:I245" si="424">(AE243/J243)</f>
        <v>0.6208531972</v>
      </c>
      <c r="J243" s="266">
        <v>9.70761885E8</v>
      </c>
      <c r="K243" s="255">
        <v>2013.0</v>
      </c>
      <c r="L243" s="254" t="s">
        <v>20</v>
      </c>
      <c r="M243" s="267"/>
      <c r="N243" s="267"/>
      <c r="O243" s="267"/>
      <c r="P243" s="267">
        <v>74.0</v>
      </c>
      <c r="Q243" s="255">
        <v>62.0</v>
      </c>
      <c r="R243" s="277">
        <f t="shared" ref="R243:R245" si="425">AVERAGE(P243:Q243)</f>
        <v>68</v>
      </c>
      <c r="S243" s="255">
        <v>85.0</v>
      </c>
      <c r="T243" s="255">
        <v>74.0</v>
      </c>
      <c r="U243" s="255">
        <f t="shared" si="6"/>
        <v>11</v>
      </c>
      <c r="V243" s="255">
        <f t="shared" ref="V243:V245" si="426">AVERAGE(S243:T243)</f>
        <v>79.5</v>
      </c>
      <c r="W243" s="277">
        <f t="shared" si="8"/>
        <v>-11.5</v>
      </c>
      <c r="X243" s="264" t="s">
        <v>1601</v>
      </c>
      <c r="Y243" s="264" t="s">
        <v>1709</v>
      </c>
      <c r="Z243" s="264" t="s">
        <v>1550</v>
      </c>
      <c r="AA243" s="251">
        <f t="shared" si="423"/>
        <v>83.517315</v>
      </c>
      <c r="AB243" s="266">
        <v>8.3517315E7</v>
      </c>
      <c r="AC243" s="266">
        <v>3.68061265E8</v>
      </c>
      <c r="AD243" s="251">
        <f t="shared" si="422"/>
        <v>602.70062</v>
      </c>
      <c r="AE243" s="266">
        <v>6.0270062E8</v>
      </c>
      <c r="AF243" s="258">
        <f t="shared" ref="AF243:AF245" si="427">SUM(AA243/E243)</f>
        <v>1.070734808</v>
      </c>
      <c r="AG243" s="257"/>
      <c r="AH243" s="257"/>
      <c r="AI243" s="273" t="s">
        <v>1710</v>
      </c>
      <c r="AJ243" s="255"/>
    </row>
    <row r="244" ht="15.75" customHeight="1">
      <c r="A244" s="247" t="s">
        <v>997</v>
      </c>
      <c r="B244" s="248">
        <v>1004.56</v>
      </c>
      <c r="C244" s="249">
        <f t="shared" si="419"/>
        <v>5.430054054</v>
      </c>
      <c r="D244" s="250">
        <f t="shared" si="1"/>
        <v>5.430054054</v>
      </c>
      <c r="E244" s="251">
        <v>185.0</v>
      </c>
      <c r="F244" s="251">
        <v>534.86</v>
      </c>
      <c r="G244" s="48">
        <f t="shared" si="2"/>
        <v>0.5324321096</v>
      </c>
      <c r="H244" s="111">
        <f t="shared" si="3"/>
        <v>469.7</v>
      </c>
      <c r="I244" s="252">
        <f t="shared" si="424"/>
        <v>0.4675678904</v>
      </c>
      <c r="J244" s="248">
        <f>B244*1000000</f>
        <v>1004560000</v>
      </c>
      <c r="K244" s="253">
        <v>2008.0</v>
      </c>
      <c r="L244" s="254" t="s">
        <v>18</v>
      </c>
      <c r="M244" s="254"/>
      <c r="N244" s="254"/>
      <c r="O244" s="254"/>
      <c r="P244" s="254">
        <v>94.0</v>
      </c>
      <c r="Q244" s="253">
        <v>82.0</v>
      </c>
      <c r="R244" s="263">
        <f t="shared" si="425"/>
        <v>88</v>
      </c>
      <c r="S244" s="253">
        <v>96.0</v>
      </c>
      <c r="T244" s="253">
        <v>90.0</v>
      </c>
      <c r="U244" s="248">
        <f t="shared" si="6"/>
        <v>6</v>
      </c>
      <c r="V244" s="253">
        <f t="shared" si="426"/>
        <v>93</v>
      </c>
      <c r="W244" s="263">
        <f t="shared" si="8"/>
        <v>-5</v>
      </c>
      <c r="X244" s="257" t="s">
        <v>1602</v>
      </c>
      <c r="Y244" s="257" t="s">
        <v>1808</v>
      </c>
      <c r="Z244" s="257" t="s">
        <v>1534</v>
      </c>
      <c r="AA244" s="250">
        <v>158.4</v>
      </c>
      <c r="AB244" s="248">
        <f>AA244*1000000</f>
        <v>158400000</v>
      </c>
      <c r="AC244" s="248">
        <f>F244*1000000</f>
        <v>534860000</v>
      </c>
      <c r="AD244" s="251">
        <v>469.7</v>
      </c>
      <c r="AE244" s="49">
        <f>SUM(AD244*1000000)</f>
        <v>469700000</v>
      </c>
      <c r="AF244" s="258">
        <f t="shared" si="427"/>
        <v>0.8562162162</v>
      </c>
      <c r="AG244" s="257"/>
      <c r="AH244" s="257"/>
      <c r="AI244" s="273" t="s">
        <v>2149</v>
      </c>
      <c r="AJ244" s="255"/>
    </row>
    <row r="245" ht="15.75" customHeight="1">
      <c r="A245" s="247" t="s">
        <v>1051</v>
      </c>
      <c r="B245" s="248">
        <f t="shared" ref="B245:B247" si="428">J245/1000000</f>
        <v>1017.003568</v>
      </c>
      <c r="C245" s="249">
        <f>SUM((J245/1000000)/E245)</f>
        <v>5.08501784</v>
      </c>
      <c r="D245" s="250">
        <f t="shared" si="1"/>
        <v>5.08501784</v>
      </c>
      <c r="E245" s="251">
        <v>200.0</v>
      </c>
      <c r="F245" s="251">
        <f t="shared" ref="F245:F247" si="429">AC245/1000000</f>
        <v>303.003568</v>
      </c>
      <c r="G245" s="48">
        <f t="shared" si="2"/>
        <v>0.2979375663</v>
      </c>
      <c r="H245" s="111">
        <f t="shared" si="3"/>
        <v>714</v>
      </c>
      <c r="I245" s="252">
        <f t="shared" si="424"/>
        <v>0.7020624337</v>
      </c>
      <c r="J245" s="248">
        <v>1.017003568E9</v>
      </c>
      <c r="K245" s="268">
        <v>2012.0</v>
      </c>
      <c r="L245" s="254" t="s">
        <v>20</v>
      </c>
      <c r="M245" s="254"/>
      <c r="N245" s="254"/>
      <c r="O245" s="254"/>
      <c r="P245" s="254">
        <v>65.0</v>
      </c>
      <c r="Q245" s="253">
        <v>58.0</v>
      </c>
      <c r="R245" s="263">
        <f t="shared" si="425"/>
        <v>61.5</v>
      </c>
      <c r="S245" s="253">
        <v>83.0</v>
      </c>
      <c r="T245" s="253">
        <v>81.0</v>
      </c>
      <c r="U245" s="253">
        <f t="shared" si="6"/>
        <v>2</v>
      </c>
      <c r="V245" s="253">
        <f t="shared" si="426"/>
        <v>82</v>
      </c>
      <c r="W245" s="263">
        <f t="shared" si="8"/>
        <v>-20.5</v>
      </c>
      <c r="X245" s="257" t="s">
        <v>1694</v>
      </c>
      <c r="Y245" s="257" t="s">
        <v>1977</v>
      </c>
      <c r="Z245" s="269" t="s">
        <v>1534</v>
      </c>
      <c r="AA245" s="250">
        <f t="shared" ref="AA245:AA247" si="430">AB245/1000000</f>
        <v>84.617303</v>
      </c>
      <c r="AB245" s="248">
        <v>8.4617303E7</v>
      </c>
      <c r="AC245" s="248">
        <v>3.03003568E8</v>
      </c>
      <c r="AD245" s="251">
        <f t="shared" ref="AD245:AD247" si="431">AE245/1000000</f>
        <v>714</v>
      </c>
      <c r="AE245" s="266">
        <v>7.14E8</v>
      </c>
      <c r="AF245" s="258">
        <f t="shared" si="427"/>
        <v>0.423086515</v>
      </c>
      <c r="AG245" s="257"/>
      <c r="AH245" s="257"/>
      <c r="AI245" s="273" t="s">
        <v>2210</v>
      </c>
      <c r="AJ245" s="255"/>
    </row>
    <row r="246" ht="15.75" customHeight="1">
      <c r="A246" s="292" t="s">
        <v>1353</v>
      </c>
      <c r="B246" s="266">
        <f t="shared" si="428"/>
        <v>1023.754502</v>
      </c>
      <c r="C246" s="276">
        <f t="shared" ref="C246:C248" si="432">SUM(B246/E246)</f>
        <v>6.825030013</v>
      </c>
      <c r="D246" s="250">
        <f t="shared" si="1"/>
        <v>6.825030013</v>
      </c>
      <c r="E246" s="251">
        <v>150.0</v>
      </c>
      <c r="F246" s="111">
        <f t="shared" si="429"/>
        <v>341.268248</v>
      </c>
      <c r="G246" s="48">
        <f t="shared" si="2"/>
        <v>0.3333496921</v>
      </c>
      <c r="H246" s="111">
        <f t="shared" si="3"/>
        <v>682.486254</v>
      </c>
      <c r="I246" s="252">
        <f t="shared" ref="I246:I247" si="433">AE246/J246</f>
        <v>0.6666503079</v>
      </c>
      <c r="J246" s="266">
        <f t="shared" ref="J246:J247" si="434">AE246+AC246</f>
        <v>1023754502</v>
      </c>
      <c r="K246" s="33">
        <v>2016.0</v>
      </c>
      <c r="L246" s="254" t="s">
        <v>20</v>
      </c>
      <c r="M246" s="47"/>
      <c r="N246" s="47"/>
      <c r="O246" s="47"/>
      <c r="P246" s="47">
        <v>98.0</v>
      </c>
      <c r="Q246" s="33">
        <v>78.0</v>
      </c>
      <c r="R246" s="293">
        <f t="shared" ref="R246:R247" si="435">(P246+Q246)/2</f>
        <v>88</v>
      </c>
      <c r="S246" s="33">
        <v>93.0</v>
      </c>
      <c r="T246" s="33">
        <v>88.0</v>
      </c>
      <c r="U246" s="49">
        <f t="shared" si="6"/>
        <v>5</v>
      </c>
      <c r="V246" s="33">
        <f t="shared" ref="V246:V247" si="436">(S246+T246)/2</f>
        <v>90.5</v>
      </c>
      <c r="W246" s="291">
        <f t="shared" si="8"/>
        <v>-2.5</v>
      </c>
      <c r="X246" s="270" t="s">
        <v>1601</v>
      </c>
      <c r="Y246" s="270" t="s">
        <v>1601</v>
      </c>
      <c r="Z246" s="270" t="s">
        <v>1540</v>
      </c>
      <c r="AA246" s="251">
        <f t="shared" si="430"/>
        <v>75.063401</v>
      </c>
      <c r="AB246" s="49">
        <v>7.5063401E7</v>
      </c>
      <c r="AC246" s="49">
        <v>3.41268248E8</v>
      </c>
      <c r="AD246" s="251">
        <f t="shared" si="431"/>
        <v>682.486254</v>
      </c>
      <c r="AE246" s="266">
        <v>6.82486254E8</v>
      </c>
      <c r="AF246" s="252">
        <f t="shared" ref="AF246:AF247" si="437">AB246/(E246*1000000)</f>
        <v>0.5004226733</v>
      </c>
      <c r="AG246" s="257"/>
      <c r="AH246" s="257"/>
      <c r="AI246" s="259" t="s">
        <v>1994</v>
      </c>
      <c r="AJ246" s="257"/>
    </row>
    <row r="247" ht="15.75" customHeight="1">
      <c r="A247" s="292" t="s">
        <v>281</v>
      </c>
      <c r="B247" s="266">
        <f t="shared" si="428"/>
        <v>1025.430823</v>
      </c>
      <c r="C247" s="276">
        <f t="shared" si="432"/>
        <v>5.127154115</v>
      </c>
      <c r="D247" s="250">
        <f t="shared" si="1"/>
        <v>5.127154115</v>
      </c>
      <c r="E247" s="251">
        <v>200.0</v>
      </c>
      <c r="F247" s="111">
        <f t="shared" si="429"/>
        <v>486.088707</v>
      </c>
      <c r="G247" s="48">
        <f t="shared" si="2"/>
        <v>0.4740336414</v>
      </c>
      <c r="H247" s="111">
        <f t="shared" si="3"/>
        <v>539.342116</v>
      </c>
      <c r="I247" s="252">
        <f t="shared" si="433"/>
        <v>0.5259663586</v>
      </c>
      <c r="J247" s="266">
        <f t="shared" si="434"/>
        <v>1025430823</v>
      </c>
      <c r="K247" s="33">
        <v>2016.0</v>
      </c>
      <c r="L247" s="254" t="s">
        <v>20</v>
      </c>
      <c r="M247" s="47"/>
      <c r="N247" s="47"/>
      <c r="O247" s="47"/>
      <c r="P247" s="47">
        <v>94.0</v>
      </c>
      <c r="Q247" s="6">
        <v>77.0</v>
      </c>
      <c r="R247" s="293">
        <f t="shared" si="435"/>
        <v>85.5</v>
      </c>
      <c r="S247" s="6">
        <v>86.0</v>
      </c>
      <c r="T247" s="33">
        <v>74.0</v>
      </c>
      <c r="U247" s="49">
        <f t="shared" si="6"/>
        <v>12</v>
      </c>
      <c r="V247" s="33">
        <f t="shared" si="436"/>
        <v>80</v>
      </c>
      <c r="W247" s="291">
        <f t="shared" si="8"/>
        <v>5.5</v>
      </c>
      <c r="X247" s="294" t="s">
        <v>1601</v>
      </c>
      <c r="Y247" s="294" t="s">
        <v>1601</v>
      </c>
      <c r="Z247" s="270" t="s">
        <v>1550</v>
      </c>
      <c r="AA247" s="251">
        <f t="shared" si="430"/>
        <v>135.060273</v>
      </c>
      <c r="AB247" s="49">
        <v>1.35060273E8</v>
      </c>
      <c r="AC247" s="49">
        <v>4.86088707E8</v>
      </c>
      <c r="AD247" s="251">
        <f t="shared" si="431"/>
        <v>539.342116</v>
      </c>
      <c r="AE247" s="266">
        <v>5.39342116E8</v>
      </c>
      <c r="AF247" s="252">
        <f t="shared" si="437"/>
        <v>0.675301365</v>
      </c>
      <c r="AG247" s="257"/>
      <c r="AH247" s="257"/>
      <c r="AI247" s="259" t="s">
        <v>2204</v>
      </c>
      <c r="AJ247" s="257"/>
    </row>
    <row r="248" ht="15.75" customHeight="1">
      <c r="A248" s="247" t="s">
        <v>51</v>
      </c>
      <c r="B248" s="248">
        <f>SUM(F248+AD248)</f>
        <v>1025.47</v>
      </c>
      <c r="C248" s="249">
        <f t="shared" si="432"/>
        <v>5.12735</v>
      </c>
      <c r="D248" s="250">
        <f t="shared" si="1"/>
        <v>5.12735</v>
      </c>
      <c r="E248" s="251">
        <v>200.0</v>
      </c>
      <c r="F248" s="251">
        <v>334.19</v>
      </c>
      <c r="G248" s="48">
        <f t="shared" si="2"/>
        <v>0.3258895921</v>
      </c>
      <c r="H248" s="111">
        <f t="shared" si="3"/>
        <v>691.28</v>
      </c>
      <c r="I248" s="252">
        <f t="shared" ref="I248:I259" si="438">(AE248/J248)</f>
        <v>0.6741104079</v>
      </c>
      <c r="J248" s="248">
        <f>B248*1000000</f>
        <v>1025470000</v>
      </c>
      <c r="K248" s="253">
        <v>2010.0</v>
      </c>
      <c r="L248" s="254" t="s">
        <v>20</v>
      </c>
      <c r="M248" s="254"/>
      <c r="N248" s="254"/>
      <c r="O248" s="254"/>
      <c r="P248" s="254">
        <v>52.0</v>
      </c>
      <c r="Q248" s="253">
        <v>53.0</v>
      </c>
      <c r="R248" s="263">
        <f>AVERAGE(P248:Q248)</f>
        <v>52.5</v>
      </c>
      <c r="S248" s="253">
        <v>72.0</v>
      </c>
      <c r="T248" s="253">
        <v>55.0</v>
      </c>
      <c r="U248" s="248">
        <f t="shared" si="6"/>
        <v>17</v>
      </c>
      <c r="V248" s="253">
        <f>AVERAGE(S248:T248)</f>
        <v>63.5</v>
      </c>
      <c r="W248" s="263">
        <f t="shared" si="8"/>
        <v>-11</v>
      </c>
      <c r="X248" s="257" t="s">
        <v>1694</v>
      </c>
      <c r="Y248" s="257" t="s">
        <v>1897</v>
      </c>
      <c r="Z248" s="257" t="s">
        <v>1534</v>
      </c>
      <c r="AA248" s="250">
        <v>116.1</v>
      </c>
      <c r="AB248" s="248">
        <f>AA248*1000000</f>
        <v>116100000</v>
      </c>
      <c r="AC248" s="248">
        <f>F248*1000000</f>
        <v>334190000</v>
      </c>
      <c r="AD248" s="251">
        <v>691.28</v>
      </c>
      <c r="AE248" s="49">
        <f>SUM(AD248*1000000)</f>
        <v>691280000</v>
      </c>
      <c r="AF248" s="258">
        <f t="shared" ref="AF248:AF259" si="439">SUM(AA248/E248)</f>
        <v>0.5805</v>
      </c>
      <c r="AG248" s="257"/>
      <c r="AH248" s="257"/>
      <c r="AI248" s="273" t="s">
        <v>2203</v>
      </c>
      <c r="AJ248" s="255"/>
    </row>
    <row r="249" ht="15.75" customHeight="1">
      <c r="A249" s="292" t="s">
        <v>218</v>
      </c>
      <c r="B249" s="49">
        <f t="shared" ref="B249:B252" si="440">J249/1000000</f>
        <v>1033.440082</v>
      </c>
      <c r="C249" s="284">
        <f t="shared" ref="C249:C252" si="441">SUM(J249/(E249*1000000))</f>
        <v>12.91800103</v>
      </c>
      <c r="D249" s="250">
        <f t="shared" si="1"/>
        <v>12.91800103</v>
      </c>
      <c r="E249" s="111">
        <v>80.0</v>
      </c>
      <c r="F249" s="280">
        <f t="shared" ref="F249:F252" si="442">AC249/1000000</f>
        <v>264.556235</v>
      </c>
      <c r="G249" s="48">
        <f t="shared" si="2"/>
        <v>0.2559957172</v>
      </c>
      <c r="H249" s="111">
        <f t="shared" si="3"/>
        <v>768.883847</v>
      </c>
      <c r="I249" s="303">
        <f t="shared" si="438"/>
        <v>0.7440042828</v>
      </c>
      <c r="J249" s="49">
        <v>1.033440082E9</v>
      </c>
      <c r="K249" s="33">
        <v>2017.0</v>
      </c>
      <c r="L249" s="254" t="s">
        <v>20</v>
      </c>
      <c r="M249" s="47"/>
      <c r="N249" s="47"/>
      <c r="O249" s="47"/>
      <c r="P249" s="47">
        <v>60.0</v>
      </c>
      <c r="Q249" s="33">
        <v>49.0</v>
      </c>
      <c r="R249" s="49">
        <f t="shared" ref="R249:R252" si="443">(P249+Q249)/2</f>
        <v>54.5</v>
      </c>
      <c r="S249" s="33">
        <v>55.0</v>
      </c>
      <c r="T249" s="33">
        <v>57.0</v>
      </c>
      <c r="U249" s="268">
        <f t="shared" si="6"/>
        <v>-2</v>
      </c>
      <c r="V249" s="268">
        <f t="shared" ref="V249:V252" si="444">(S249+T249)/2</f>
        <v>56</v>
      </c>
      <c r="W249" s="261">
        <f t="shared" si="8"/>
        <v>-1.5</v>
      </c>
      <c r="X249" s="269" t="s">
        <v>1594</v>
      </c>
      <c r="Y249" s="269" t="s">
        <v>1594</v>
      </c>
      <c r="Z249" s="304" t="s">
        <v>1550</v>
      </c>
      <c r="AA249" s="280">
        <f t="shared" ref="AA249:AA252" si="445">AB249/1000000</f>
        <v>72.434025</v>
      </c>
      <c r="AB249" s="49">
        <v>7.2434025E7</v>
      </c>
      <c r="AC249" s="49">
        <v>2.64556235E8</v>
      </c>
      <c r="AD249" s="280">
        <f t="shared" ref="AD249:AD252" si="446">AE249/1000000</f>
        <v>768.883847</v>
      </c>
      <c r="AE249" s="261">
        <f>J249-AC249</f>
        <v>768883847</v>
      </c>
      <c r="AF249" s="303">
        <f t="shared" si="439"/>
        <v>0.9054253125</v>
      </c>
      <c r="AG249" s="269"/>
      <c r="AH249" s="269"/>
      <c r="AI249" s="305" t="s">
        <v>1707</v>
      </c>
      <c r="AJ249" s="269"/>
    </row>
    <row r="250" ht="15.75" customHeight="1">
      <c r="A250" s="311" t="s">
        <v>167</v>
      </c>
      <c r="B250" s="277">
        <f t="shared" si="440"/>
        <v>1037.980262</v>
      </c>
      <c r="C250" s="69">
        <f t="shared" si="441"/>
        <v>6.828817513</v>
      </c>
      <c r="D250" s="250">
        <f t="shared" si="1"/>
        <v>6.828817513</v>
      </c>
      <c r="E250" s="111">
        <v>152.0</v>
      </c>
      <c r="F250" s="111">
        <f t="shared" si="442"/>
        <v>373.880366</v>
      </c>
      <c r="G250" s="48">
        <f t="shared" si="2"/>
        <v>0.3601998802</v>
      </c>
      <c r="H250" s="111">
        <f t="shared" si="3"/>
        <v>664.099896</v>
      </c>
      <c r="I250" s="312">
        <f t="shared" si="438"/>
        <v>0.6398001198</v>
      </c>
      <c r="J250" s="49">
        <f t="shared" ref="J250:J252" si="447">AC250+AE250</f>
        <v>1037980262</v>
      </c>
      <c r="K250" s="47">
        <v>2019.0</v>
      </c>
      <c r="L250" s="254" t="s">
        <v>20</v>
      </c>
      <c r="M250" s="47"/>
      <c r="N250" s="47"/>
      <c r="O250" s="47"/>
      <c r="P250" s="47">
        <v>78.0</v>
      </c>
      <c r="Q250" s="47">
        <v>64.0</v>
      </c>
      <c r="R250" s="47">
        <f t="shared" si="443"/>
        <v>71</v>
      </c>
      <c r="S250" s="47">
        <v>58.0</v>
      </c>
      <c r="T250" s="47">
        <v>36.0</v>
      </c>
      <c r="U250" s="47">
        <f t="shared" si="6"/>
        <v>22</v>
      </c>
      <c r="V250" s="47">
        <f t="shared" si="444"/>
        <v>47</v>
      </c>
      <c r="W250" s="47">
        <f t="shared" si="8"/>
        <v>24</v>
      </c>
      <c r="X250" s="270" t="s">
        <v>1537</v>
      </c>
      <c r="Y250" s="313" t="s">
        <v>1992</v>
      </c>
      <c r="Z250" s="313" t="s">
        <v>1534</v>
      </c>
      <c r="AA250" s="111">
        <f t="shared" si="445"/>
        <v>153.433423</v>
      </c>
      <c r="AB250" s="49">
        <v>1.53433423E8</v>
      </c>
      <c r="AC250" s="49">
        <v>3.73880366E8</v>
      </c>
      <c r="AD250" s="111">
        <f t="shared" si="446"/>
        <v>664.099896</v>
      </c>
      <c r="AE250" s="49">
        <v>6.64099896E8</v>
      </c>
      <c r="AF250" s="312">
        <f t="shared" si="439"/>
        <v>1.009430414</v>
      </c>
      <c r="AG250" s="314"/>
      <c r="AH250" s="314"/>
      <c r="AI250" s="317" t="s">
        <v>1993</v>
      </c>
      <c r="AJ250" s="257"/>
    </row>
    <row r="251" ht="15.75" customHeight="1">
      <c r="A251" s="316" t="s">
        <v>47</v>
      </c>
      <c r="B251" s="277">
        <f t="shared" si="440"/>
        <v>1050.693953</v>
      </c>
      <c r="C251" s="69">
        <f t="shared" si="441"/>
        <v>5.741497011</v>
      </c>
      <c r="D251" s="250">
        <f t="shared" si="1"/>
        <v>5.741497011</v>
      </c>
      <c r="E251" s="111">
        <v>183.0</v>
      </c>
      <c r="F251" s="111">
        <f t="shared" si="442"/>
        <v>355.559216</v>
      </c>
      <c r="G251" s="48">
        <f t="shared" si="2"/>
        <v>0.3384041709</v>
      </c>
      <c r="H251" s="111">
        <f t="shared" si="3"/>
        <v>695.134737</v>
      </c>
      <c r="I251" s="312">
        <f t="shared" si="438"/>
        <v>0.6615958291</v>
      </c>
      <c r="J251" s="49">
        <f t="shared" si="447"/>
        <v>1050693953</v>
      </c>
      <c r="K251" s="47">
        <v>2019.0</v>
      </c>
      <c r="L251" s="254" t="s">
        <v>20</v>
      </c>
      <c r="M251" s="47"/>
      <c r="N251" s="47"/>
      <c r="O251" s="47"/>
      <c r="P251" s="47">
        <v>57.0</v>
      </c>
      <c r="Q251" s="47">
        <v>53.0</v>
      </c>
      <c r="R251" s="47">
        <f t="shared" si="443"/>
        <v>55</v>
      </c>
      <c r="S251" s="47">
        <v>94.0</v>
      </c>
      <c r="T251" s="47">
        <v>67.0</v>
      </c>
      <c r="U251" s="47">
        <f t="shared" si="6"/>
        <v>27</v>
      </c>
      <c r="V251" s="47">
        <f t="shared" si="444"/>
        <v>80.5</v>
      </c>
      <c r="W251" s="47">
        <f t="shared" si="8"/>
        <v>-25.5</v>
      </c>
      <c r="X251" s="294" t="s">
        <v>1601</v>
      </c>
      <c r="Y251" s="317" t="s">
        <v>1601</v>
      </c>
      <c r="Z251" s="257" t="s">
        <v>1567</v>
      </c>
      <c r="AA251" s="111">
        <f t="shared" si="445"/>
        <v>91.500929</v>
      </c>
      <c r="AB251" s="318">
        <v>9.1500929E7</v>
      </c>
      <c r="AC251" s="49">
        <v>3.55559216E8</v>
      </c>
      <c r="AD251" s="111">
        <f t="shared" si="446"/>
        <v>695.134737</v>
      </c>
      <c r="AE251" s="318">
        <v>6.95134737E8</v>
      </c>
      <c r="AF251" s="312">
        <f t="shared" si="439"/>
        <v>0.5000050765</v>
      </c>
      <c r="AG251" s="314"/>
      <c r="AH251" s="314"/>
      <c r="AI251" s="315" t="s">
        <v>2119</v>
      </c>
      <c r="AJ251" s="257"/>
    </row>
    <row r="252" ht="15.75" customHeight="1">
      <c r="A252" s="316" t="s">
        <v>458</v>
      </c>
      <c r="B252" s="277">
        <f t="shared" si="440"/>
        <v>1053.764838</v>
      </c>
      <c r="C252" s="69">
        <f t="shared" si="441"/>
        <v>19.15936069</v>
      </c>
      <c r="D252" s="250">
        <f t="shared" si="1"/>
        <v>19.15936069</v>
      </c>
      <c r="E252" s="111">
        <v>55.0</v>
      </c>
      <c r="F252" s="111">
        <f t="shared" si="442"/>
        <v>330.964838</v>
      </c>
      <c r="G252" s="48">
        <f t="shared" si="2"/>
        <v>0.3140784605</v>
      </c>
      <c r="H252" s="111">
        <f t="shared" si="3"/>
        <v>722.8</v>
      </c>
      <c r="I252" s="312">
        <f t="shared" si="438"/>
        <v>0.6859215395</v>
      </c>
      <c r="J252" s="49">
        <f t="shared" si="447"/>
        <v>1053764838</v>
      </c>
      <c r="K252" s="47">
        <v>2019.0</v>
      </c>
      <c r="L252" s="254" t="s">
        <v>20</v>
      </c>
      <c r="M252" s="47"/>
      <c r="N252" s="47"/>
      <c r="O252" s="47"/>
      <c r="P252" s="47">
        <v>69.0</v>
      </c>
      <c r="Q252" s="47">
        <v>59.0</v>
      </c>
      <c r="R252" s="47">
        <f t="shared" si="443"/>
        <v>64</v>
      </c>
      <c r="S252" s="47">
        <v>88.0</v>
      </c>
      <c r="T252" s="47">
        <v>92.0</v>
      </c>
      <c r="U252" s="47">
        <f t="shared" si="6"/>
        <v>-4</v>
      </c>
      <c r="V252" s="47">
        <f t="shared" si="444"/>
        <v>90</v>
      </c>
      <c r="W252" s="47">
        <f t="shared" si="8"/>
        <v>-26</v>
      </c>
      <c r="X252" s="270" t="s">
        <v>1527</v>
      </c>
      <c r="Y252" s="313" t="s">
        <v>1533</v>
      </c>
      <c r="Z252" s="313" t="s">
        <v>1534</v>
      </c>
      <c r="AA252" s="111">
        <f t="shared" si="445"/>
        <v>96.202337</v>
      </c>
      <c r="AB252" s="318">
        <v>9.6202337E7</v>
      </c>
      <c r="AC252" s="49">
        <v>3.30964838E8</v>
      </c>
      <c r="AD252" s="111">
        <f t="shared" si="446"/>
        <v>722.8</v>
      </c>
      <c r="AE252" s="318">
        <v>7.228E8</v>
      </c>
      <c r="AF252" s="312">
        <f t="shared" si="439"/>
        <v>1.7491334</v>
      </c>
      <c r="AG252" s="314"/>
      <c r="AH252" s="314"/>
      <c r="AI252" s="315" t="s">
        <v>1668</v>
      </c>
      <c r="AJ252" s="257"/>
    </row>
    <row r="253" ht="15.75" customHeight="1">
      <c r="A253" s="247" t="s">
        <v>1239</v>
      </c>
      <c r="B253" s="248">
        <f>SUM(F253+AD253)</f>
        <v>1063.16</v>
      </c>
      <c r="C253" s="249">
        <f>SUM(B253/E253)</f>
        <v>5.3158</v>
      </c>
      <c r="D253" s="250">
        <f t="shared" si="1"/>
        <v>5.3158</v>
      </c>
      <c r="E253" s="251">
        <v>200.0</v>
      </c>
      <c r="F253" s="251">
        <v>415.0</v>
      </c>
      <c r="G253" s="48">
        <f t="shared" si="2"/>
        <v>0.3903457617</v>
      </c>
      <c r="H253" s="111">
        <f t="shared" si="3"/>
        <v>648.16</v>
      </c>
      <c r="I253" s="252">
        <f t="shared" si="438"/>
        <v>0.6096542383</v>
      </c>
      <c r="J253" s="248">
        <f>B253*1000000</f>
        <v>1063160000</v>
      </c>
      <c r="K253" s="253">
        <v>2010.0</v>
      </c>
      <c r="L253" s="254" t="s">
        <v>20</v>
      </c>
      <c r="M253" s="254"/>
      <c r="N253" s="254"/>
      <c r="O253" s="254"/>
      <c r="P253" s="254">
        <v>99.0</v>
      </c>
      <c r="Q253" s="253">
        <v>92.0</v>
      </c>
      <c r="R253" s="263">
        <f>AVERAGE(P253:Q253)</f>
        <v>95.5</v>
      </c>
      <c r="S253" s="253">
        <v>91.0</v>
      </c>
      <c r="T253" s="253">
        <v>91.0</v>
      </c>
      <c r="U253" s="253">
        <f t="shared" si="6"/>
        <v>0</v>
      </c>
      <c r="V253" s="253">
        <f>AVERAGE(S253:T253)</f>
        <v>91</v>
      </c>
      <c r="W253" s="263">
        <f t="shared" si="8"/>
        <v>4.5</v>
      </c>
      <c r="X253" s="257" t="s">
        <v>1594</v>
      </c>
      <c r="Y253" s="257" t="s">
        <v>1799</v>
      </c>
      <c r="Z253" s="257" t="s">
        <v>1550</v>
      </c>
      <c r="AA253" s="250">
        <v>110.3</v>
      </c>
      <c r="AB253" s="248">
        <f>AA253*1000000</f>
        <v>110300000</v>
      </c>
      <c r="AC253" s="248">
        <f>F253*1000000</f>
        <v>415000000</v>
      </c>
      <c r="AD253" s="251">
        <v>648.16</v>
      </c>
      <c r="AE253" s="49">
        <f>SUM(AD253*1000000)</f>
        <v>648160000</v>
      </c>
      <c r="AF253" s="258">
        <f t="shared" si="439"/>
        <v>0.5515</v>
      </c>
      <c r="AG253" s="264" t="s">
        <v>1608</v>
      </c>
      <c r="AH253" s="264" t="s">
        <v>1839</v>
      </c>
      <c r="AI253" s="273" t="s">
        <v>2172</v>
      </c>
      <c r="AJ253" s="255"/>
    </row>
    <row r="254" ht="15.75" customHeight="1">
      <c r="A254" s="316" t="s">
        <v>1242</v>
      </c>
      <c r="B254" s="277">
        <f t="shared" ref="B254:B276" si="448">J254/1000000</f>
        <v>1073.394002</v>
      </c>
      <c r="C254" s="69">
        <f>SUM(J254/(E254*1000000))</f>
        <v>5.36697001</v>
      </c>
      <c r="D254" s="250">
        <f t="shared" si="1"/>
        <v>5.36697001</v>
      </c>
      <c r="E254" s="111">
        <v>200.0</v>
      </c>
      <c r="F254" s="111">
        <f t="shared" ref="F254:F275" si="449">AC254/1000000</f>
        <v>434.037417</v>
      </c>
      <c r="G254" s="48">
        <f t="shared" si="2"/>
        <v>0.4043598308</v>
      </c>
      <c r="H254" s="111">
        <f t="shared" si="3"/>
        <v>639.356585</v>
      </c>
      <c r="I254" s="312">
        <f t="shared" si="438"/>
        <v>0.5956401692</v>
      </c>
      <c r="J254" s="49">
        <f>AC254+AE254</f>
        <v>1073394002</v>
      </c>
      <c r="K254" s="47">
        <v>2019.0</v>
      </c>
      <c r="L254" s="254" t="s">
        <v>20</v>
      </c>
      <c r="M254" s="47"/>
      <c r="N254" s="47"/>
      <c r="O254" s="47"/>
      <c r="P254" s="47">
        <v>97.0</v>
      </c>
      <c r="Q254" s="47">
        <v>84.0</v>
      </c>
      <c r="R254" s="47">
        <f>(P254+Q254)/2</f>
        <v>90.5</v>
      </c>
      <c r="S254" s="47">
        <v>94.0</v>
      </c>
      <c r="T254" s="47">
        <v>80.0</v>
      </c>
      <c r="U254" s="47">
        <f t="shared" si="6"/>
        <v>14</v>
      </c>
      <c r="V254" s="47">
        <f>(S254+T254)/2</f>
        <v>87</v>
      </c>
      <c r="W254" s="47">
        <f t="shared" si="8"/>
        <v>3.5</v>
      </c>
      <c r="X254" s="294" t="s">
        <v>1601</v>
      </c>
      <c r="Y254" s="317" t="s">
        <v>1601</v>
      </c>
      <c r="Z254" s="313" t="s">
        <v>1550</v>
      </c>
      <c r="AA254" s="111">
        <f t="shared" ref="AA254:AA275" si="450">AB254/1000000</f>
        <v>120.908065</v>
      </c>
      <c r="AB254" s="318">
        <v>1.20908065E8</v>
      </c>
      <c r="AC254" s="49">
        <v>4.34037417E8</v>
      </c>
      <c r="AD254" s="111">
        <f t="shared" ref="AD254:AD276" si="451">AE254/1000000</f>
        <v>639.356585</v>
      </c>
      <c r="AE254" s="318">
        <v>6.39356585E8</v>
      </c>
      <c r="AF254" s="312">
        <f t="shared" si="439"/>
        <v>0.604540325</v>
      </c>
      <c r="AG254" s="314"/>
      <c r="AH254" s="314"/>
      <c r="AI254" s="315" t="s">
        <v>2166</v>
      </c>
      <c r="AJ254" s="257"/>
    </row>
    <row r="255" ht="15.75" customHeight="1">
      <c r="A255" s="247" t="s">
        <v>1000</v>
      </c>
      <c r="B255" s="248">
        <f t="shared" si="448"/>
        <v>1084.439099</v>
      </c>
      <c r="C255" s="249">
        <f>SUM((J255/1000000)/E255)</f>
        <v>4.337756396</v>
      </c>
      <c r="D255" s="250">
        <f t="shared" si="1"/>
        <v>4.337756396</v>
      </c>
      <c r="E255" s="251">
        <v>250.0</v>
      </c>
      <c r="F255" s="251">
        <f t="shared" si="449"/>
        <v>448.139099</v>
      </c>
      <c r="G255" s="48">
        <f t="shared" si="2"/>
        <v>0.4132450586</v>
      </c>
      <c r="H255" s="111">
        <f t="shared" si="3"/>
        <v>636.3</v>
      </c>
      <c r="I255" s="252">
        <f t="shared" si="438"/>
        <v>0.5867549414</v>
      </c>
      <c r="J255" s="248">
        <v>1.084439099E9</v>
      </c>
      <c r="K255" s="268">
        <v>2012.0</v>
      </c>
      <c r="L255" s="254" t="s">
        <v>20</v>
      </c>
      <c r="M255" s="254"/>
      <c r="N255" s="254"/>
      <c r="O255" s="254"/>
      <c r="P255" s="254">
        <v>88.0</v>
      </c>
      <c r="Q255" s="253">
        <v>78.0</v>
      </c>
      <c r="R255" s="263">
        <f t="shared" ref="R255:R257" si="452">AVERAGE(P255:Q255)</f>
        <v>83</v>
      </c>
      <c r="S255" s="253">
        <v>90.0</v>
      </c>
      <c r="T255" s="253">
        <v>84.0</v>
      </c>
      <c r="U255" s="253">
        <f t="shared" si="6"/>
        <v>6</v>
      </c>
      <c r="V255" s="253">
        <f t="shared" ref="V255:V257" si="453">AVERAGE(S255:T255)</f>
        <v>87</v>
      </c>
      <c r="W255" s="263">
        <f t="shared" si="8"/>
        <v>-4</v>
      </c>
      <c r="X255" s="257" t="s">
        <v>1602</v>
      </c>
      <c r="Y255" s="257" t="s">
        <v>1808</v>
      </c>
      <c r="Z255" s="269" t="s">
        <v>1550</v>
      </c>
      <c r="AA255" s="250">
        <f t="shared" si="450"/>
        <v>160.887295</v>
      </c>
      <c r="AB255" s="248">
        <v>1.60887295E8</v>
      </c>
      <c r="AC255" s="248">
        <v>4.48139099E8</v>
      </c>
      <c r="AD255" s="251">
        <f t="shared" si="451"/>
        <v>636.3</v>
      </c>
      <c r="AE255" s="266">
        <v>6.363E8</v>
      </c>
      <c r="AF255" s="258">
        <f t="shared" si="439"/>
        <v>0.64354918</v>
      </c>
      <c r="AG255" s="257"/>
      <c r="AH255" s="257"/>
      <c r="AI255" s="273" t="s">
        <v>2359</v>
      </c>
      <c r="AJ255" s="255"/>
    </row>
    <row r="256" ht="15.75" customHeight="1">
      <c r="A256" s="282" t="s">
        <v>1248</v>
      </c>
      <c r="B256" s="49">
        <f t="shared" si="448"/>
        <v>1091.405097</v>
      </c>
      <c r="C256" s="284">
        <f>SUM(J256/(E256*1000000))</f>
        <v>5.197167129</v>
      </c>
      <c r="D256" s="250">
        <f t="shared" si="1"/>
        <v>5.197167129</v>
      </c>
      <c r="E256" s="111">
        <v>210.0</v>
      </c>
      <c r="F256" s="111">
        <f t="shared" si="449"/>
        <v>45.439076</v>
      </c>
      <c r="G256" s="48">
        <f t="shared" si="2"/>
        <v>0.04163355671</v>
      </c>
      <c r="H256" s="111">
        <f t="shared" si="3"/>
        <v>845.966021</v>
      </c>
      <c r="I256" s="252">
        <f t="shared" si="438"/>
        <v>0.7751164287</v>
      </c>
      <c r="J256" s="261">
        <v>1.091405097E9</v>
      </c>
      <c r="K256" s="268">
        <v>2014.0</v>
      </c>
      <c r="L256" s="254" t="s">
        <v>20</v>
      </c>
      <c r="M256" s="283"/>
      <c r="N256" s="283"/>
      <c r="O256" s="283"/>
      <c r="P256" s="283">
        <v>18.0</v>
      </c>
      <c r="Q256" s="268">
        <v>32.0</v>
      </c>
      <c r="R256" s="285">
        <f t="shared" si="452"/>
        <v>25</v>
      </c>
      <c r="S256" s="268">
        <v>52.0</v>
      </c>
      <c r="T256" s="268">
        <v>46.0</v>
      </c>
      <c r="U256" s="268">
        <f t="shared" si="6"/>
        <v>6</v>
      </c>
      <c r="V256" s="268">
        <f t="shared" si="453"/>
        <v>49</v>
      </c>
      <c r="W256" s="285">
        <f t="shared" si="8"/>
        <v>-24</v>
      </c>
      <c r="X256" s="269" t="s">
        <v>1602</v>
      </c>
      <c r="Y256" s="269" t="s">
        <v>2187</v>
      </c>
      <c r="Z256" s="269" t="s">
        <v>1550</v>
      </c>
      <c r="AA256" s="111">
        <f t="shared" si="450"/>
        <v>100.03839</v>
      </c>
      <c r="AB256" s="261">
        <v>1.0003839E8</v>
      </c>
      <c r="AC256" s="261">
        <v>4.5439076E7</v>
      </c>
      <c r="AD256" s="251">
        <f t="shared" si="451"/>
        <v>845.966021</v>
      </c>
      <c r="AE256" s="49">
        <v>8.45966021E8</v>
      </c>
      <c r="AF256" s="258">
        <f t="shared" si="439"/>
        <v>0.4763732857</v>
      </c>
      <c r="AG256" s="269"/>
      <c r="AH256" s="257"/>
      <c r="AI256" s="273" t="s">
        <v>2188</v>
      </c>
      <c r="AJ256" s="255"/>
    </row>
    <row r="257" ht="15.75" customHeight="1">
      <c r="A257" s="247" t="s">
        <v>852</v>
      </c>
      <c r="B257" s="248">
        <f t="shared" si="448"/>
        <v>1108.561013</v>
      </c>
      <c r="C257" s="249">
        <f>SUM((J257/1000000)/E257)</f>
        <v>5.542805065</v>
      </c>
      <c r="D257" s="250">
        <f t="shared" si="1"/>
        <v>5.542805065</v>
      </c>
      <c r="E257" s="251">
        <v>200.0</v>
      </c>
      <c r="F257" s="251">
        <f t="shared" si="449"/>
        <v>304.360277</v>
      </c>
      <c r="G257" s="48">
        <f t="shared" si="2"/>
        <v>0.2745543758</v>
      </c>
      <c r="H257" s="111">
        <f t="shared" si="3"/>
        <v>804.200736</v>
      </c>
      <c r="I257" s="252">
        <f t="shared" si="438"/>
        <v>0.7254456242</v>
      </c>
      <c r="J257" s="248">
        <v>1.108561013E9</v>
      </c>
      <c r="K257" s="268">
        <v>2012.0</v>
      </c>
      <c r="L257" s="254" t="s">
        <v>20</v>
      </c>
      <c r="M257" s="254"/>
      <c r="N257" s="254"/>
      <c r="O257" s="254"/>
      <c r="P257" s="254">
        <v>92.0</v>
      </c>
      <c r="Q257" s="253">
        <v>81.0</v>
      </c>
      <c r="R257" s="263">
        <f t="shared" si="452"/>
        <v>86.5</v>
      </c>
      <c r="S257" s="253">
        <v>86.0</v>
      </c>
      <c r="T257" s="253">
        <v>75.0</v>
      </c>
      <c r="U257" s="253">
        <f t="shared" si="6"/>
        <v>11</v>
      </c>
      <c r="V257" s="253">
        <f t="shared" si="453"/>
        <v>80.5</v>
      </c>
      <c r="W257" s="263">
        <f t="shared" si="8"/>
        <v>6</v>
      </c>
      <c r="X257" s="257" t="s">
        <v>1602</v>
      </c>
      <c r="Y257" s="257" t="s">
        <v>2138</v>
      </c>
      <c r="Z257" s="269" t="s">
        <v>1540</v>
      </c>
      <c r="AA257" s="250">
        <f t="shared" si="450"/>
        <v>88.364714</v>
      </c>
      <c r="AB257" s="248">
        <v>8.8364714E7</v>
      </c>
      <c r="AC257" s="248">
        <v>3.04360277E8</v>
      </c>
      <c r="AD257" s="251">
        <f t="shared" si="451"/>
        <v>804.200736</v>
      </c>
      <c r="AE257" s="266">
        <v>8.04200736E8</v>
      </c>
      <c r="AF257" s="258">
        <f t="shared" si="439"/>
        <v>0.44182357</v>
      </c>
      <c r="AG257" s="257"/>
      <c r="AH257" s="257"/>
      <c r="AI257" s="273" t="s">
        <v>2139</v>
      </c>
      <c r="AJ257" s="255"/>
    </row>
    <row r="258" ht="15.75" customHeight="1">
      <c r="A258" s="316" t="s">
        <v>1955</v>
      </c>
      <c r="B258" s="277">
        <f t="shared" si="448"/>
        <v>1131.927996</v>
      </c>
      <c r="C258" s="69">
        <f t="shared" ref="C258:C259" si="454">SUM(J258/(E258*1000000))</f>
        <v>7.074549975</v>
      </c>
      <c r="D258" s="250">
        <f t="shared" si="1"/>
        <v>7.074549975</v>
      </c>
      <c r="E258" s="111">
        <v>160.0</v>
      </c>
      <c r="F258" s="111">
        <f t="shared" si="449"/>
        <v>390.532085</v>
      </c>
      <c r="G258" s="48">
        <f t="shared" si="2"/>
        <v>0.3450149536</v>
      </c>
      <c r="H258" s="111">
        <f t="shared" si="3"/>
        <v>741.395911</v>
      </c>
      <c r="I258" s="312">
        <f t="shared" si="438"/>
        <v>0.6549850464</v>
      </c>
      <c r="J258" s="49">
        <f>AC258+AE258</f>
        <v>1131927996</v>
      </c>
      <c r="K258" s="47">
        <v>2019.0</v>
      </c>
      <c r="L258" s="254" t="s">
        <v>20</v>
      </c>
      <c r="M258" s="47"/>
      <c r="N258" s="47"/>
      <c r="O258" s="47"/>
      <c r="P258" s="47">
        <v>90.0</v>
      </c>
      <c r="Q258" s="47">
        <v>69.0</v>
      </c>
      <c r="R258" s="47">
        <f t="shared" ref="R258:R261" si="455">(P258+Q258)/2</f>
        <v>79.5</v>
      </c>
      <c r="S258" s="47">
        <v>95.0</v>
      </c>
      <c r="T258" s="47">
        <v>76.0</v>
      </c>
      <c r="U258" s="47">
        <f t="shared" si="6"/>
        <v>19</v>
      </c>
      <c r="V258" s="47">
        <f t="shared" ref="V258:V261" si="456">(S258+T258)/2</f>
        <v>85.5</v>
      </c>
      <c r="W258" s="47">
        <f t="shared" si="8"/>
        <v>-6</v>
      </c>
      <c r="X258" s="294" t="s">
        <v>1537</v>
      </c>
      <c r="Y258" s="317" t="s">
        <v>1537</v>
      </c>
      <c r="Z258" s="313" t="s">
        <v>1550</v>
      </c>
      <c r="AA258" s="111">
        <f t="shared" si="450"/>
        <v>92.579212</v>
      </c>
      <c r="AB258" s="318">
        <v>9.2579212E7</v>
      </c>
      <c r="AC258" s="49">
        <v>3.90532085E8</v>
      </c>
      <c r="AD258" s="111">
        <f t="shared" si="451"/>
        <v>741.395911</v>
      </c>
      <c r="AE258" s="318">
        <v>7.41395911E8</v>
      </c>
      <c r="AF258" s="312">
        <f t="shared" si="439"/>
        <v>0.578620075</v>
      </c>
      <c r="AG258" s="314"/>
      <c r="AH258" s="314"/>
      <c r="AI258" s="315" t="s">
        <v>1956</v>
      </c>
      <c r="AJ258" s="257"/>
    </row>
    <row r="259" ht="15.75" customHeight="1">
      <c r="A259" s="309" t="s">
        <v>407</v>
      </c>
      <c r="B259" s="277">
        <f t="shared" si="448"/>
        <v>1142.588109</v>
      </c>
      <c r="C259" s="284">
        <f t="shared" si="454"/>
        <v>5.712940545</v>
      </c>
      <c r="D259" s="250">
        <f t="shared" si="1"/>
        <v>5.712940545</v>
      </c>
      <c r="E259" s="251">
        <v>200.0</v>
      </c>
      <c r="F259" s="251">
        <f t="shared" si="449"/>
        <v>597.247671</v>
      </c>
      <c r="G259" s="48">
        <f t="shared" si="2"/>
        <v>0.5227147616</v>
      </c>
      <c r="H259" s="111">
        <f t="shared" si="3"/>
        <v>545.340438</v>
      </c>
      <c r="I259" s="303">
        <f t="shared" si="438"/>
        <v>0.4772852384</v>
      </c>
      <c r="J259" s="49">
        <v>1.142588109E9</v>
      </c>
      <c r="K259" s="253">
        <v>2018.0</v>
      </c>
      <c r="L259" s="254" t="s">
        <v>20</v>
      </c>
      <c r="M259" s="47"/>
      <c r="N259" s="47"/>
      <c r="O259" s="47"/>
      <c r="P259" s="47">
        <v>93.0</v>
      </c>
      <c r="Q259" s="253">
        <v>80.0</v>
      </c>
      <c r="R259" s="49">
        <f t="shared" si="455"/>
        <v>86.5</v>
      </c>
      <c r="S259" s="253">
        <v>87.0</v>
      </c>
      <c r="T259" s="49">
        <v>82.0</v>
      </c>
      <c r="U259" s="261">
        <f t="shared" si="6"/>
        <v>5</v>
      </c>
      <c r="V259" s="268">
        <f t="shared" si="456"/>
        <v>84.5</v>
      </c>
      <c r="W259" s="261">
        <f t="shared" si="8"/>
        <v>2</v>
      </c>
      <c r="X259" s="294" t="s">
        <v>1601</v>
      </c>
      <c r="Y259" s="294" t="s">
        <v>1601</v>
      </c>
      <c r="Z259" s="270" t="s">
        <v>1550</v>
      </c>
      <c r="AA259" s="251">
        <f t="shared" si="450"/>
        <v>182.687905</v>
      </c>
      <c r="AB259" s="49">
        <v>1.82687905E8</v>
      </c>
      <c r="AC259" s="49">
        <v>5.97247671E8</v>
      </c>
      <c r="AD259" s="251">
        <f t="shared" si="451"/>
        <v>545.340438</v>
      </c>
      <c r="AE259" s="266">
        <f>J259-AC259</f>
        <v>545340438</v>
      </c>
      <c r="AF259" s="303">
        <f t="shared" si="439"/>
        <v>0.913439525</v>
      </c>
      <c r="AG259" s="257"/>
      <c r="AH259" s="257"/>
      <c r="AI259" s="259" t="s">
        <v>2125</v>
      </c>
      <c r="AJ259" s="257"/>
    </row>
    <row r="260" ht="15.75" customHeight="1">
      <c r="A260" s="292" t="s">
        <v>161</v>
      </c>
      <c r="B260" s="266">
        <f t="shared" si="448"/>
        <v>1153.304495</v>
      </c>
      <c r="C260" s="276">
        <f t="shared" ref="C260:C262" si="457">SUM(B260/E260)</f>
        <v>4.61321798</v>
      </c>
      <c r="D260" s="250">
        <f t="shared" si="1"/>
        <v>4.61321798</v>
      </c>
      <c r="E260" s="251">
        <v>250.0</v>
      </c>
      <c r="F260" s="111">
        <f t="shared" si="449"/>
        <v>408.084349</v>
      </c>
      <c r="G260" s="48">
        <f t="shared" si="2"/>
        <v>0.3538392079</v>
      </c>
      <c r="H260" s="111">
        <f t="shared" si="3"/>
        <v>745.220146</v>
      </c>
      <c r="I260" s="252">
        <f>AE260/J260</f>
        <v>0.6461607921</v>
      </c>
      <c r="J260" s="266">
        <f>AE260+AC260</f>
        <v>1153304495</v>
      </c>
      <c r="K260" s="33">
        <v>2016.0</v>
      </c>
      <c r="L260" s="254" t="s">
        <v>20</v>
      </c>
      <c r="M260" s="47"/>
      <c r="N260" s="47"/>
      <c r="O260" s="47"/>
      <c r="P260" s="47">
        <v>90.0</v>
      </c>
      <c r="Q260" s="33">
        <v>75.0</v>
      </c>
      <c r="R260" s="293">
        <f t="shared" si="455"/>
        <v>82.5</v>
      </c>
      <c r="S260" s="33">
        <v>89.0</v>
      </c>
      <c r="T260" s="255">
        <v>83.0</v>
      </c>
      <c r="U260" s="49">
        <f t="shared" si="6"/>
        <v>6</v>
      </c>
      <c r="V260" s="33">
        <f t="shared" si="456"/>
        <v>86</v>
      </c>
      <c r="W260" s="291">
        <f t="shared" si="8"/>
        <v>-3.5</v>
      </c>
      <c r="X260" s="294" t="s">
        <v>1537</v>
      </c>
      <c r="Y260" s="294" t="s">
        <v>1537</v>
      </c>
      <c r="Z260" s="270" t="s">
        <v>1550</v>
      </c>
      <c r="AA260" s="251">
        <f t="shared" si="450"/>
        <v>179.139142</v>
      </c>
      <c r="AB260" s="49">
        <v>1.79139142E8</v>
      </c>
      <c r="AC260" s="49">
        <v>4.08084349E8</v>
      </c>
      <c r="AD260" s="251">
        <f t="shared" si="451"/>
        <v>745.220146</v>
      </c>
      <c r="AE260" s="266">
        <v>7.45220146E8</v>
      </c>
      <c r="AF260" s="252">
        <f>AB260/(E260*1000000)</f>
        <v>0.716556568</v>
      </c>
      <c r="AG260" s="257"/>
      <c r="AH260" s="257"/>
      <c r="AI260" s="259" t="s">
        <v>2294</v>
      </c>
      <c r="AJ260" s="257"/>
    </row>
    <row r="261" ht="15.75" customHeight="1">
      <c r="A261" s="286" t="s">
        <v>604</v>
      </c>
      <c r="B261" s="266">
        <f t="shared" si="448"/>
        <v>1156.469697</v>
      </c>
      <c r="C261" s="249">
        <f t="shared" si="457"/>
        <v>15.62796888</v>
      </c>
      <c r="D261" s="250">
        <f t="shared" si="1"/>
        <v>15.62796888</v>
      </c>
      <c r="E261" s="111">
        <v>74.0</v>
      </c>
      <c r="F261" s="251">
        <f t="shared" si="449"/>
        <v>335.24045</v>
      </c>
      <c r="G261" s="48">
        <f t="shared" si="2"/>
        <v>0.2898826064</v>
      </c>
      <c r="H261" s="111">
        <f t="shared" si="3"/>
        <v>821.229247</v>
      </c>
      <c r="I261" s="252">
        <f t="shared" ref="I261:I276" si="458">(AE261/J261)</f>
        <v>0.7101173936</v>
      </c>
      <c r="J261" s="266">
        <f>SUM(AC261+(AD261*1000000))</f>
        <v>1156469697</v>
      </c>
      <c r="K261" s="255">
        <v>2015.0</v>
      </c>
      <c r="L261" s="254" t="s">
        <v>20</v>
      </c>
      <c r="M261" s="267"/>
      <c r="N261" s="267"/>
      <c r="O261" s="267"/>
      <c r="P261" s="267">
        <v>54.0</v>
      </c>
      <c r="Q261" s="255">
        <v>56.0</v>
      </c>
      <c r="R261" s="277">
        <f t="shared" si="455"/>
        <v>55</v>
      </c>
      <c r="S261" s="255">
        <v>51.0</v>
      </c>
      <c r="T261" s="255">
        <v>58.0</v>
      </c>
      <c r="U261" s="49">
        <f t="shared" si="6"/>
        <v>-7</v>
      </c>
      <c r="V261" s="255">
        <f t="shared" si="456"/>
        <v>54.5</v>
      </c>
      <c r="W261" s="291">
        <f t="shared" si="8"/>
        <v>0.5</v>
      </c>
      <c r="X261" s="264" t="s">
        <v>1594</v>
      </c>
      <c r="Y261" s="264" t="s">
        <v>1594</v>
      </c>
      <c r="Z261" s="264" t="s">
        <v>1550</v>
      </c>
      <c r="AA261" s="251">
        <f t="shared" si="450"/>
        <v>115.718405</v>
      </c>
      <c r="AB261" s="266">
        <v>1.15718405E8</v>
      </c>
      <c r="AC261" s="49">
        <v>3.3524045E8</v>
      </c>
      <c r="AD261" s="251">
        <f t="shared" si="451"/>
        <v>821.229247</v>
      </c>
      <c r="AE261" s="49">
        <v>8.21229247E8</v>
      </c>
      <c r="AF261" s="258">
        <f t="shared" ref="AF261:AF276" si="459">SUM(AA261/E261)</f>
        <v>1.56376223</v>
      </c>
      <c r="AG261" s="257"/>
      <c r="AH261" s="257"/>
      <c r="AI261" s="273" t="s">
        <v>1688</v>
      </c>
      <c r="AJ261" s="255"/>
    </row>
    <row r="262" ht="15.75" customHeight="1">
      <c r="A262" s="275" t="s">
        <v>440</v>
      </c>
      <c r="B262" s="266">
        <f t="shared" si="448"/>
        <v>1215.439994</v>
      </c>
      <c r="C262" s="249">
        <f t="shared" si="457"/>
        <v>6.07719997</v>
      </c>
      <c r="D262" s="250">
        <f t="shared" si="1"/>
        <v>6.07719997</v>
      </c>
      <c r="E262" s="251">
        <v>200.0</v>
      </c>
      <c r="F262" s="251">
        <f t="shared" si="449"/>
        <v>409.013994</v>
      </c>
      <c r="G262" s="48">
        <f t="shared" si="2"/>
        <v>0.3365151682</v>
      </c>
      <c r="H262" s="111">
        <f t="shared" si="3"/>
        <v>805.797258</v>
      </c>
      <c r="I262" s="252">
        <f t="shared" si="458"/>
        <v>0.662967536</v>
      </c>
      <c r="J262" s="266">
        <v>1.215439994E9</v>
      </c>
      <c r="K262" s="255">
        <v>2013.0</v>
      </c>
      <c r="L262" s="254" t="s">
        <v>20</v>
      </c>
      <c r="M262" s="267"/>
      <c r="N262" s="267"/>
      <c r="O262" s="267"/>
      <c r="P262" s="267">
        <v>79.0</v>
      </c>
      <c r="Q262" s="255">
        <v>62.0</v>
      </c>
      <c r="R262" s="277">
        <f>AVERAGE(P262:Q262)</f>
        <v>70.5</v>
      </c>
      <c r="S262" s="255">
        <v>79.0</v>
      </c>
      <c r="T262" s="255">
        <v>64.0</v>
      </c>
      <c r="U262" s="255">
        <f t="shared" si="6"/>
        <v>15</v>
      </c>
      <c r="V262" s="255">
        <f>AVERAGE(S262:T262)</f>
        <v>71.5</v>
      </c>
      <c r="W262" s="277">
        <f t="shared" si="8"/>
        <v>-1</v>
      </c>
      <c r="X262" s="264" t="s">
        <v>1537</v>
      </c>
      <c r="Y262" s="264" t="s">
        <v>2073</v>
      </c>
      <c r="Z262" s="264" t="s">
        <v>1550</v>
      </c>
      <c r="AA262" s="251">
        <f t="shared" si="450"/>
        <v>174.144585</v>
      </c>
      <c r="AB262" s="49">
        <v>1.74144585E8</v>
      </c>
      <c r="AC262" s="266">
        <v>4.09013994E8</v>
      </c>
      <c r="AD262" s="251">
        <f t="shared" si="451"/>
        <v>805.797258</v>
      </c>
      <c r="AE262" s="266">
        <v>8.05797258E8</v>
      </c>
      <c r="AF262" s="258">
        <f t="shared" si="459"/>
        <v>0.870722925</v>
      </c>
      <c r="AG262" s="257"/>
      <c r="AH262" s="257"/>
      <c r="AI262" s="273" t="s">
        <v>2074</v>
      </c>
      <c r="AJ262" s="255"/>
    </row>
    <row r="263" ht="15.75" customHeight="1">
      <c r="A263" s="292" t="s">
        <v>1015</v>
      </c>
      <c r="B263" s="49">
        <f t="shared" si="448"/>
        <v>1235.761498</v>
      </c>
      <c r="C263" s="284">
        <f t="shared" ref="C263:C264" si="460">SUM(J263/(E263*1000000))</f>
        <v>4.943045992</v>
      </c>
      <c r="D263" s="250">
        <f t="shared" si="1"/>
        <v>4.943045992</v>
      </c>
      <c r="E263" s="111">
        <v>250.0</v>
      </c>
      <c r="F263" s="280">
        <f t="shared" si="449"/>
        <v>225.764765</v>
      </c>
      <c r="G263" s="48">
        <f t="shared" si="2"/>
        <v>0.1826928298</v>
      </c>
      <c r="H263" s="111">
        <f t="shared" si="3"/>
        <v>1009.996733</v>
      </c>
      <c r="I263" s="303">
        <f t="shared" si="458"/>
        <v>0.8173071702</v>
      </c>
      <c r="J263" s="49">
        <v>1.235761498E9</v>
      </c>
      <c r="K263" s="33">
        <v>2017.0</v>
      </c>
      <c r="L263" s="254" t="s">
        <v>20</v>
      </c>
      <c r="M263" s="47"/>
      <c r="N263" s="47"/>
      <c r="O263" s="47"/>
      <c r="P263" s="47">
        <v>67.0</v>
      </c>
      <c r="Q263" s="33">
        <v>56.0</v>
      </c>
      <c r="R263" s="49">
        <f t="shared" ref="R263:R264" si="461">(P263+Q263)/2</f>
        <v>61.5</v>
      </c>
      <c r="S263" s="33">
        <v>73.0</v>
      </c>
      <c r="T263" s="33">
        <v>70.0</v>
      </c>
      <c r="U263" s="268">
        <f t="shared" si="6"/>
        <v>3</v>
      </c>
      <c r="V263" s="268">
        <f t="shared" ref="V263:V264" si="462">(S263+T263)/2</f>
        <v>71.5</v>
      </c>
      <c r="W263" s="261">
        <f t="shared" si="8"/>
        <v>-10</v>
      </c>
      <c r="X263" s="269" t="s">
        <v>1602</v>
      </c>
      <c r="Y263" s="269" t="s">
        <v>1602</v>
      </c>
      <c r="Z263" s="304" t="s">
        <v>1550</v>
      </c>
      <c r="AA263" s="280">
        <f t="shared" si="450"/>
        <v>98.786705</v>
      </c>
      <c r="AB263" s="49">
        <v>9.8786705E7</v>
      </c>
      <c r="AC263" s="49">
        <v>2.25764765E8</v>
      </c>
      <c r="AD263" s="280">
        <f t="shared" si="451"/>
        <v>1009.996733</v>
      </c>
      <c r="AE263" s="261">
        <f t="shared" ref="AE263:AE264" si="463">J263-AC263</f>
        <v>1009996733</v>
      </c>
      <c r="AF263" s="303">
        <f t="shared" si="459"/>
        <v>0.39514682</v>
      </c>
      <c r="AG263" s="269"/>
      <c r="AH263" s="269"/>
      <c r="AI263" s="305" t="s">
        <v>2230</v>
      </c>
      <c r="AJ263" s="269"/>
    </row>
    <row r="264" ht="15.75" customHeight="1">
      <c r="A264" s="292" t="s">
        <v>127</v>
      </c>
      <c r="B264" s="49">
        <f t="shared" si="448"/>
        <v>1263.521126</v>
      </c>
      <c r="C264" s="284">
        <f t="shared" si="460"/>
        <v>7.897007038</v>
      </c>
      <c r="D264" s="250">
        <f t="shared" si="1"/>
        <v>7.897007038</v>
      </c>
      <c r="E264" s="111">
        <v>160.0</v>
      </c>
      <c r="F264" s="280">
        <f t="shared" si="449"/>
        <v>504.014165</v>
      </c>
      <c r="G264" s="48">
        <f t="shared" si="2"/>
        <v>0.398896508</v>
      </c>
      <c r="H264" s="111">
        <f t="shared" si="3"/>
        <v>759.506961</v>
      </c>
      <c r="I264" s="303">
        <f t="shared" si="458"/>
        <v>0.601103492</v>
      </c>
      <c r="J264" s="49">
        <v>1.263521126E9</v>
      </c>
      <c r="K264" s="33">
        <v>2017.0</v>
      </c>
      <c r="L264" s="254" t="s">
        <v>20</v>
      </c>
      <c r="M264" s="47"/>
      <c r="N264" s="47"/>
      <c r="O264" s="47"/>
      <c r="P264" s="47">
        <v>71.0</v>
      </c>
      <c r="Q264" s="33">
        <v>65.0</v>
      </c>
      <c r="R264" s="49">
        <f t="shared" si="461"/>
        <v>68</v>
      </c>
      <c r="S264" s="33">
        <v>81.0</v>
      </c>
      <c r="T264" s="33">
        <v>68.0</v>
      </c>
      <c r="U264" s="268">
        <f t="shared" si="6"/>
        <v>13</v>
      </c>
      <c r="V264" s="268">
        <f t="shared" si="462"/>
        <v>74.5</v>
      </c>
      <c r="W264" s="261">
        <f t="shared" si="8"/>
        <v>-6.5</v>
      </c>
      <c r="X264" s="269" t="s">
        <v>1750</v>
      </c>
      <c r="Y264" s="269" t="s">
        <v>1750</v>
      </c>
      <c r="Z264" s="304" t="s">
        <v>1534</v>
      </c>
      <c r="AA264" s="280">
        <f t="shared" si="450"/>
        <v>174.750616</v>
      </c>
      <c r="AB264" s="49">
        <v>1.74750616E8</v>
      </c>
      <c r="AC264" s="49">
        <v>5.04014165E8</v>
      </c>
      <c r="AD264" s="280">
        <f t="shared" si="451"/>
        <v>759.506961</v>
      </c>
      <c r="AE264" s="261">
        <f t="shared" si="463"/>
        <v>759506961</v>
      </c>
      <c r="AF264" s="303">
        <f t="shared" si="459"/>
        <v>1.09219135</v>
      </c>
      <c r="AG264" s="269"/>
      <c r="AH264" s="269"/>
      <c r="AI264" s="305" t="s">
        <v>1881</v>
      </c>
      <c r="AJ264" s="269"/>
    </row>
    <row r="265" ht="15.75" customHeight="1">
      <c r="A265" s="275" t="s">
        <v>292</v>
      </c>
      <c r="B265" s="266">
        <f t="shared" si="448"/>
        <v>1274.219009</v>
      </c>
      <c r="C265" s="249">
        <f>SUM(B265/E265)</f>
        <v>8.494793393</v>
      </c>
      <c r="D265" s="250">
        <f t="shared" si="1"/>
        <v>8.494793393</v>
      </c>
      <c r="E265" s="251">
        <v>150.0</v>
      </c>
      <c r="F265" s="251">
        <f t="shared" si="449"/>
        <v>400.738009</v>
      </c>
      <c r="G265" s="48">
        <f t="shared" si="2"/>
        <v>0.3144969634</v>
      </c>
      <c r="H265" s="111">
        <f t="shared" si="3"/>
        <v>875.742326</v>
      </c>
      <c r="I265" s="252">
        <f t="shared" si="458"/>
        <v>0.6872777127</v>
      </c>
      <c r="J265" s="266">
        <v>1.274219009E9</v>
      </c>
      <c r="K265" s="255">
        <v>2013.0</v>
      </c>
      <c r="L265" s="254" t="s">
        <v>20</v>
      </c>
      <c r="M265" s="267"/>
      <c r="N265" s="267"/>
      <c r="O265" s="267"/>
      <c r="P265" s="267">
        <v>89.0</v>
      </c>
      <c r="Q265" s="255">
        <v>74.0</v>
      </c>
      <c r="R265" s="277">
        <f>AVERAGE(P265:Q265)</f>
        <v>81.5</v>
      </c>
      <c r="S265" s="255">
        <v>86.0</v>
      </c>
      <c r="T265" s="255">
        <v>77.0</v>
      </c>
      <c r="U265" s="255">
        <f t="shared" si="6"/>
        <v>9</v>
      </c>
      <c r="V265" s="255">
        <f>AVERAGE(S265:T265)</f>
        <v>81.5</v>
      </c>
      <c r="W265" s="277">
        <f t="shared" si="8"/>
        <v>0</v>
      </c>
      <c r="X265" s="270" t="s">
        <v>1537</v>
      </c>
      <c r="Y265" s="270" t="s">
        <v>1838</v>
      </c>
      <c r="Z265" s="264" t="s">
        <v>1534</v>
      </c>
      <c r="AA265" s="251">
        <f t="shared" si="450"/>
        <v>0.24339</v>
      </c>
      <c r="AB265" s="49">
        <v>243390.0</v>
      </c>
      <c r="AC265" s="266">
        <v>4.00738009E8</v>
      </c>
      <c r="AD265" s="251">
        <f t="shared" si="451"/>
        <v>875.742326</v>
      </c>
      <c r="AE265" s="266">
        <v>8.75742326E8</v>
      </c>
      <c r="AF265" s="258">
        <f t="shared" si="459"/>
        <v>0.0016226</v>
      </c>
      <c r="AG265" s="257" t="s">
        <v>1608</v>
      </c>
      <c r="AH265" s="269" t="s">
        <v>1839</v>
      </c>
      <c r="AI265" s="273" t="s">
        <v>1840</v>
      </c>
      <c r="AJ265" s="255"/>
    </row>
    <row r="266" ht="15.75" customHeight="1">
      <c r="A266" s="309" t="s">
        <v>482</v>
      </c>
      <c r="B266" s="266">
        <f t="shared" si="448"/>
        <v>1294.655177</v>
      </c>
      <c r="C266" s="284">
        <f t="shared" ref="C266:C267" si="464">SUM(J266/(E266*1000000))</f>
        <v>7.615618688</v>
      </c>
      <c r="D266" s="250">
        <f t="shared" si="1"/>
        <v>7.615618688</v>
      </c>
      <c r="E266" s="251">
        <v>170.0</v>
      </c>
      <c r="F266" s="251">
        <f t="shared" si="449"/>
        <v>413.08078</v>
      </c>
      <c r="G266" s="48">
        <f t="shared" si="2"/>
        <v>0.3190662559</v>
      </c>
      <c r="H266" s="111">
        <f t="shared" si="3"/>
        <v>881.574397</v>
      </c>
      <c r="I266" s="303">
        <f t="shared" si="458"/>
        <v>0.6809337441</v>
      </c>
      <c r="J266" s="49">
        <v>1.294655177E9</v>
      </c>
      <c r="K266" s="253">
        <v>2018.0</v>
      </c>
      <c r="L266" s="254" t="s">
        <v>20</v>
      </c>
      <c r="M266" s="47"/>
      <c r="N266" s="47"/>
      <c r="O266" s="47"/>
      <c r="P266" s="47">
        <v>50.0</v>
      </c>
      <c r="Q266" s="253">
        <v>51.0</v>
      </c>
      <c r="R266" s="49">
        <f t="shared" ref="R266:R269" si="465">(P266+Q266)/2</f>
        <v>50.5</v>
      </c>
      <c r="S266" s="253">
        <v>54.0</v>
      </c>
      <c r="T266" s="49">
        <v>58.0</v>
      </c>
      <c r="U266" s="261">
        <f t="shared" si="6"/>
        <v>-4</v>
      </c>
      <c r="V266" s="268">
        <f t="shared" ref="V266:V269" si="466">(S266+T266)/2</f>
        <v>56</v>
      </c>
      <c r="W266" s="261">
        <f t="shared" si="8"/>
        <v>-5.5</v>
      </c>
      <c r="X266" s="294" t="s">
        <v>1537</v>
      </c>
      <c r="Y266" s="294" t="s">
        <v>1537</v>
      </c>
      <c r="Z266" s="270" t="s">
        <v>1550</v>
      </c>
      <c r="AA266" s="251">
        <f t="shared" si="450"/>
        <v>148.02461</v>
      </c>
      <c r="AB266" s="49">
        <v>1.4802461E8</v>
      </c>
      <c r="AC266" s="49">
        <v>4.1308078E8</v>
      </c>
      <c r="AD266" s="251">
        <f t="shared" si="451"/>
        <v>881.574397</v>
      </c>
      <c r="AE266" s="266">
        <f t="shared" ref="AE266:AE267" si="467">J266-AC266</f>
        <v>881574397</v>
      </c>
      <c r="AF266" s="303">
        <f t="shared" si="459"/>
        <v>0.870733</v>
      </c>
      <c r="AG266" s="257"/>
      <c r="AH266" s="257"/>
      <c r="AI266" s="259" t="s">
        <v>1901</v>
      </c>
      <c r="AJ266" s="257"/>
    </row>
    <row r="267" ht="15.75" customHeight="1">
      <c r="A267" s="309" t="s">
        <v>139</v>
      </c>
      <c r="B267" s="277">
        <f t="shared" si="448"/>
        <v>1346.844034</v>
      </c>
      <c r="C267" s="284">
        <f t="shared" si="464"/>
        <v>6.569970898</v>
      </c>
      <c r="D267" s="250">
        <f t="shared" si="1"/>
        <v>6.569970898</v>
      </c>
      <c r="E267" s="251">
        <v>205.0</v>
      </c>
      <c r="F267" s="251">
        <f t="shared" si="449"/>
        <v>785.221649</v>
      </c>
      <c r="G267" s="48">
        <f t="shared" si="2"/>
        <v>0.5830085958</v>
      </c>
      <c r="H267" s="111">
        <f t="shared" si="3"/>
        <v>561.622385</v>
      </c>
      <c r="I267" s="303">
        <f t="shared" si="458"/>
        <v>0.4169914042</v>
      </c>
      <c r="J267" s="49">
        <v>1.346844034E9</v>
      </c>
      <c r="K267" s="253">
        <v>2018.0</v>
      </c>
      <c r="L267" s="254" t="s">
        <v>20</v>
      </c>
      <c r="M267" s="47"/>
      <c r="N267" s="47"/>
      <c r="O267" s="47"/>
      <c r="P267" s="47">
        <v>97.0</v>
      </c>
      <c r="Q267" s="253">
        <v>88.0</v>
      </c>
      <c r="R267" s="49">
        <f t="shared" si="465"/>
        <v>92.5</v>
      </c>
      <c r="S267" s="253">
        <v>79.0</v>
      </c>
      <c r="T267" s="49">
        <v>67.0</v>
      </c>
      <c r="U267" s="261">
        <f t="shared" si="6"/>
        <v>12</v>
      </c>
      <c r="V267" s="268">
        <f t="shared" si="466"/>
        <v>73</v>
      </c>
      <c r="W267" s="261">
        <f t="shared" si="8"/>
        <v>19.5</v>
      </c>
      <c r="X267" s="294" t="s">
        <v>1537</v>
      </c>
      <c r="Y267" s="294" t="s">
        <v>1537</v>
      </c>
      <c r="Z267" s="270" t="s">
        <v>1540</v>
      </c>
      <c r="AA267" s="251">
        <f t="shared" si="450"/>
        <v>202.003951</v>
      </c>
      <c r="AB267" s="49">
        <v>2.02003951E8</v>
      </c>
      <c r="AC267" s="49">
        <v>7.85221649E8</v>
      </c>
      <c r="AD267" s="251">
        <f t="shared" si="451"/>
        <v>561.622385</v>
      </c>
      <c r="AE267" s="266">
        <f t="shared" si="467"/>
        <v>561622385</v>
      </c>
      <c r="AF267" s="303">
        <f t="shared" si="459"/>
        <v>0.9853851268</v>
      </c>
      <c r="AG267" s="257"/>
      <c r="AH267" s="257"/>
      <c r="AI267" s="259" t="s">
        <v>2033</v>
      </c>
      <c r="AJ267" s="257"/>
    </row>
    <row r="268" ht="15.75" customHeight="1">
      <c r="A268" s="286" t="s">
        <v>97</v>
      </c>
      <c r="B268" s="266">
        <f t="shared" si="448"/>
        <v>1402.805868</v>
      </c>
      <c r="C268" s="249">
        <f t="shared" ref="C268:C269" si="468">SUM(B268/E268)</f>
        <v>5.611223472</v>
      </c>
      <c r="D268" s="250">
        <f t="shared" si="1"/>
        <v>5.611223472</v>
      </c>
      <c r="E268" s="111">
        <v>250.0</v>
      </c>
      <c r="F268" s="251">
        <f t="shared" si="449"/>
        <v>459.005868</v>
      </c>
      <c r="G268" s="48">
        <f t="shared" si="2"/>
        <v>0.3272055517</v>
      </c>
      <c r="H268" s="111">
        <f t="shared" si="3"/>
        <v>943.8</v>
      </c>
      <c r="I268" s="252">
        <f t="shared" si="458"/>
        <v>0.6727944483</v>
      </c>
      <c r="J268" s="266">
        <f t="shared" ref="J268:J269" si="469">SUM(AC268+(AD268*1000000))</f>
        <v>1402805868</v>
      </c>
      <c r="K268" s="255">
        <v>2015.0</v>
      </c>
      <c r="L268" s="254" t="s">
        <v>20</v>
      </c>
      <c r="M268" s="267"/>
      <c r="N268" s="267"/>
      <c r="O268" s="267"/>
      <c r="P268" s="267">
        <v>74.0</v>
      </c>
      <c r="Q268" s="255">
        <v>66.0</v>
      </c>
      <c r="R268" s="277">
        <f t="shared" si="465"/>
        <v>70</v>
      </c>
      <c r="S268" s="255">
        <v>85.0</v>
      </c>
      <c r="T268" s="255">
        <v>70.0</v>
      </c>
      <c r="U268" s="49">
        <f t="shared" si="6"/>
        <v>15</v>
      </c>
      <c r="V268" s="255">
        <f t="shared" si="466"/>
        <v>77.5</v>
      </c>
      <c r="W268" s="291">
        <f t="shared" si="8"/>
        <v>-7.5</v>
      </c>
      <c r="X268" s="264" t="s">
        <v>1602</v>
      </c>
      <c r="Y268" s="264" t="s">
        <v>2054</v>
      </c>
      <c r="Z268" s="264" t="s">
        <v>1893</v>
      </c>
      <c r="AA268" s="251">
        <f t="shared" si="450"/>
        <v>191.271109</v>
      </c>
      <c r="AB268" s="266">
        <v>1.91271109E8</v>
      </c>
      <c r="AC268" s="49">
        <v>4.59005868E8</v>
      </c>
      <c r="AD268" s="251">
        <f t="shared" si="451"/>
        <v>943.8</v>
      </c>
      <c r="AE268" s="49">
        <v>9.438E8</v>
      </c>
      <c r="AF268" s="258">
        <f t="shared" si="459"/>
        <v>0.765084436</v>
      </c>
      <c r="AG268" s="257"/>
      <c r="AH268" s="257"/>
      <c r="AI268" s="273" t="s">
        <v>2133</v>
      </c>
      <c r="AJ268" s="255"/>
    </row>
    <row r="269" ht="15.75" customHeight="1">
      <c r="A269" s="286" t="s">
        <v>296</v>
      </c>
      <c r="B269" s="266">
        <f t="shared" si="448"/>
        <v>1514.827481</v>
      </c>
      <c r="C269" s="249">
        <f t="shared" si="468"/>
        <v>7.972776216</v>
      </c>
      <c r="D269" s="250">
        <f t="shared" si="1"/>
        <v>7.972776216</v>
      </c>
      <c r="E269" s="111">
        <v>190.0</v>
      </c>
      <c r="F269" s="251">
        <f t="shared" si="449"/>
        <v>352.78683</v>
      </c>
      <c r="G269" s="48">
        <f t="shared" si="2"/>
        <v>0.2328891141</v>
      </c>
      <c r="H269" s="111">
        <f t="shared" si="3"/>
        <v>1162.040651</v>
      </c>
      <c r="I269" s="252">
        <f t="shared" si="458"/>
        <v>0.7671108859</v>
      </c>
      <c r="J269" s="266">
        <f t="shared" si="469"/>
        <v>1514827481</v>
      </c>
      <c r="K269" s="255">
        <v>2015.0</v>
      </c>
      <c r="L269" s="254" t="s">
        <v>20</v>
      </c>
      <c r="M269" s="267"/>
      <c r="N269" s="267"/>
      <c r="O269" s="267"/>
      <c r="P269" s="267">
        <v>81.0</v>
      </c>
      <c r="Q269" s="255">
        <v>67.0</v>
      </c>
      <c r="R269" s="277">
        <f t="shared" si="465"/>
        <v>74</v>
      </c>
      <c r="S269" s="255">
        <v>84.0</v>
      </c>
      <c r="T269" s="255">
        <v>68.0</v>
      </c>
      <c r="U269" s="49">
        <f t="shared" si="6"/>
        <v>16</v>
      </c>
      <c r="V269" s="255">
        <f t="shared" si="466"/>
        <v>76</v>
      </c>
      <c r="W269" s="291">
        <f t="shared" si="8"/>
        <v>-2</v>
      </c>
      <c r="X269" s="264" t="s">
        <v>1602</v>
      </c>
      <c r="Y269" s="264" t="s">
        <v>1602</v>
      </c>
      <c r="Z269" s="264" t="s">
        <v>1550</v>
      </c>
      <c r="AA269" s="251">
        <f t="shared" si="450"/>
        <v>147.18704</v>
      </c>
      <c r="AB269" s="266">
        <v>1.4718704E8</v>
      </c>
      <c r="AC269" s="49">
        <v>3.5278683E8</v>
      </c>
      <c r="AD269" s="251">
        <f t="shared" si="451"/>
        <v>1162.040651</v>
      </c>
      <c r="AE269" s="49">
        <v>1.162040651E9</v>
      </c>
      <c r="AF269" s="258">
        <f t="shared" si="459"/>
        <v>0.7746686316</v>
      </c>
      <c r="AG269" s="257"/>
      <c r="AH269" s="257"/>
      <c r="AI269" s="273" t="s">
        <v>1876</v>
      </c>
      <c r="AJ269" s="255"/>
    </row>
    <row r="270" ht="15.75" customHeight="1">
      <c r="A270" s="247" t="s">
        <v>1979</v>
      </c>
      <c r="B270" s="266">
        <f t="shared" si="448"/>
        <v>1518.59491</v>
      </c>
      <c r="C270" s="249">
        <f>SUM((J270/1000000)/E270)</f>
        <v>6.902704136</v>
      </c>
      <c r="D270" s="250">
        <f t="shared" si="1"/>
        <v>6.902704136</v>
      </c>
      <c r="E270" s="251">
        <v>220.0</v>
      </c>
      <c r="F270" s="251">
        <f t="shared" si="449"/>
        <v>623.35791</v>
      </c>
      <c r="G270" s="48">
        <f t="shared" si="2"/>
        <v>0.4104833395</v>
      </c>
      <c r="H270" s="111">
        <f t="shared" si="3"/>
        <v>895.237</v>
      </c>
      <c r="I270" s="252">
        <f t="shared" si="458"/>
        <v>0.5895166605</v>
      </c>
      <c r="J270" s="248">
        <v>1.51859491E9</v>
      </c>
      <c r="K270" s="268">
        <v>2012.0</v>
      </c>
      <c r="L270" s="254" t="s">
        <v>20</v>
      </c>
      <c r="M270" s="254"/>
      <c r="N270" s="254"/>
      <c r="O270" s="254"/>
      <c r="P270" s="254">
        <v>92.0</v>
      </c>
      <c r="Q270" s="253">
        <v>69.0</v>
      </c>
      <c r="R270" s="263">
        <f>AVERAGE(P270:Q270)</f>
        <v>80.5</v>
      </c>
      <c r="S270" s="253">
        <v>91.0</v>
      </c>
      <c r="T270" s="253">
        <v>79.0</v>
      </c>
      <c r="U270" s="253">
        <f t="shared" si="6"/>
        <v>12</v>
      </c>
      <c r="V270" s="253">
        <f>AVERAGE(S270:T270)</f>
        <v>85</v>
      </c>
      <c r="W270" s="263">
        <f t="shared" si="8"/>
        <v>-4.5</v>
      </c>
      <c r="X270" s="257" t="s">
        <v>1602</v>
      </c>
      <c r="Y270" s="257" t="s">
        <v>1980</v>
      </c>
      <c r="Z270" s="269" t="s">
        <v>1534</v>
      </c>
      <c r="AA270" s="250">
        <f t="shared" si="450"/>
        <v>207.438708</v>
      </c>
      <c r="AB270" s="248">
        <v>2.07438708E8</v>
      </c>
      <c r="AC270" s="248">
        <v>6.2335791E8</v>
      </c>
      <c r="AD270" s="251">
        <f t="shared" si="451"/>
        <v>895.237</v>
      </c>
      <c r="AE270" s="266">
        <v>8.95237E8</v>
      </c>
      <c r="AF270" s="258">
        <f t="shared" si="459"/>
        <v>0.9429032182</v>
      </c>
      <c r="AG270" s="257"/>
      <c r="AH270" s="257"/>
      <c r="AI270" s="273" t="s">
        <v>1981</v>
      </c>
      <c r="AJ270" s="255"/>
    </row>
    <row r="271" ht="15.75" customHeight="1">
      <c r="A271" s="316" t="s">
        <v>1098</v>
      </c>
      <c r="B271" s="277">
        <f t="shared" si="448"/>
        <v>1656.312168</v>
      </c>
      <c r="C271" s="69">
        <f>SUM(J271/(E271*1000000))</f>
        <v>6.370431415</v>
      </c>
      <c r="D271" s="250">
        <f t="shared" si="1"/>
        <v>6.370431415</v>
      </c>
      <c r="E271" s="111">
        <v>260.0</v>
      </c>
      <c r="F271" s="111">
        <f t="shared" si="449"/>
        <v>543.637114</v>
      </c>
      <c r="G271" s="48">
        <f t="shared" si="2"/>
        <v>0.3282214093</v>
      </c>
      <c r="H271" s="111">
        <f t="shared" si="3"/>
        <v>1112.675054</v>
      </c>
      <c r="I271" s="312">
        <f t="shared" si="458"/>
        <v>0.6717785907</v>
      </c>
      <c r="J271" s="49">
        <f>AC271+AE271</f>
        <v>1656312168</v>
      </c>
      <c r="K271" s="47">
        <v>2019.0</v>
      </c>
      <c r="L271" s="254" t="s">
        <v>20</v>
      </c>
      <c r="M271" s="47"/>
      <c r="N271" s="47"/>
      <c r="O271" s="47"/>
      <c r="P271" s="47">
        <v>53.0</v>
      </c>
      <c r="Q271" s="47">
        <v>55.0</v>
      </c>
      <c r="R271" s="47">
        <f t="shared" ref="R271:R275" si="470">(P271+Q271)/2</f>
        <v>54</v>
      </c>
      <c r="S271" s="47">
        <v>88.0</v>
      </c>
      <c r="T271" s="47">
        <v>67.0</v>
      </c>
      <c r="U271" s="47">
        <f t="shared" si="6"/>
        <v>21</v>
      </c>
      <c r="V271" s="47">
        <f t="shared" ref="V271:V275" si="471">(S271+T271)/2</f>
        <v>77.5</v>
      </c>
      <c r="W271" s="47">
        <f t="shared" si="8"/>
        <v>-23.5</v>
      </c>
      <c r="X271" s="294" t="s">
        <v>1601</v>
      </c>
      <c r="Y271" s="317" t="s">
        <v>1601</v>
      </c>
      <c r="Z271" s="257" t="s">
        <v>1567</v>
      </c>
      <c r="AA271" s="111">
        <f t="shared" si="450"/>
        <v>191.770759</v>
      </c>
      <c r="AB271" s="318">
        <v>1.91770759E8</v>
      </c>
      <c r="AC271" s="49">
        <v>5.43637114E8</v>
      </c>
      <c r="AD271" s="111">
        <f t="shared" si="451"/>
        <v>1112.675054</v>
      </c>
      <c r="AE271" s="318">
        <v>1.112675054E9</v>
      </c>
      <c r="AF271" s="312">
        <f t="shared" si="459"/>
        <v>0.7375798423</v>
      </c>
      <c r="AG271" s="314"/>
      <c r="AH271" s="314"/>
      <c r="AI271" s="315" t="s">
        <v>2050</v>
      </c>
      <c r="AJ271" s="257"/>
    </row>
    <row r="272" ht="15.75" customHeight="1">
      <c r="A272" s="286" t="s">
        <v>476</v>
      </c>
      <c r="B272" s="266">
        <f t="shared" si="448"/>
        <v>1666.050585</v>
      </c>
      <c r="C272" s="249">
        <f>SUM(B272/E272)</f>
        <v>11.1070039</v>
      </c>
      <c r="D272" s="250">
        <f t="shared" si="1"/>
        <v>11.1070039</v>
      </c>
      <c r="E272" s="111">
        <v>150.0</v>
      </c>
      <c r="F272" s="251">
        <f t="shared" si="449"/>
        <v>652.050585</v>
      </c>
      <c r="G272" s="48">
        <f t="shared" si="2"/>
        <v>0.3913750224</v>
      </c>
      <c r="H272" s="111">
        <f t="shared" si="3"/>
        <v>1014</v>
      </c>
      <c r="I272" s="252">
        <f t="shared" si="458"/>
        <v>0.6086249776</v>
      </c>
      <c r="J272" s="266">
        <f>SUM(AC272+(AD272*1000000))</f>
        <v>1666050585</v>
      </c>
      <c r="K272" s="255">
        <v>2015.0</v>
      </c>
      <c r="L272" s="254" t="s">
        <v>20</v>
      </c>
      <c r="M272" s="267"/>
      <c r="N272" s="267"/>
      <c r="O272" s="267"/>
      <c r="P272" s="267">
        <v>71.0</v>
      </c>
      <c r="Q272" s="255">
        <v>59.0</v>
      </c>
      <c r="R272" s="277">
        <f t="shared" si="470"/>
        <v>65</v>
      </c>
      <c r="S272" s="255">
        <v>80.0</v>
      </c>
      <c r="T272" s="255">
        <v>69.0</v>
      </c>
      <c r="U272" s="49">
        <f t="shared" si="6"/>
        <v>11</v>
      </c>
      <c r="V272" s="255">
        <f t="shared" si="471"/>
        <v>74.5</v>
      </c>
      <c r="W272" s="291">
        <f t="shared" si="8"/>
        <v>-9.5</v>
      </c>
      <c r="X272" s="264" t="s">
        <v>1629</v>
      </c>
      <c r="Y272" s="264" t="s">
        <v>1732</v>
      </c>
      <c r="Z272" s="264" t="s">
        <v>1550</v>
      </c>
      <c r="AA272" s="251">
        <f t="shared" si="450"/>
        <v>208.80627</v>
      </c>
      <c r="AB272" s="266">
        <v>2.0880627E8</v>
      </c>
      <c r="AC272" s="49">
        <v>6.52050585E8</v>
      </c>
      <c r="AD272" s="251">
        <f t="shared" si="451"/>
        <v>1014</v>
      </c>
      <c r="AE272" s="49">
        <v>1.014E9</v>
      </c>
      <c r="AF272" s="258">
        <f t="shared" si="459"/>
        <v>1.3920418</v>
      </c>
      <c r="AG272" s="257"/>
      <c r="AH272" s="257"/>
      <c r="AI272" s="273" t="s">
        <v>1733</v>
      </c>
      <c r="AJ272" s="255"/>
    </row>
    <row r="273" ht="15.75" customHeight="1">
      <c r="A273" s="309" t="s">
        <v>101</v>
      </c>
      <c r="B273" s="277">
        <f t="shared" si="448"/>
        <v>2046.15756</v>
      </c>
      <c r="C273" s="284">
        <f>SUM(J273/(E273*1000000))</f>
        <v>6.370353549</v>
      </c>
      <c r="D273" s="250">
        <f t="shared" si="1"/>
        <v>6.370353549</v>
      </c>
      <c r="E273" s="251">
        <v>321.2</v>
      </c>
      <c r="F273" s="251">
        <f t="shared" si="449"/>
        <v>678.690536</v>
      </c>
      <c r="G273" s="48">
        <f t="shared" si="2"/>
        <v>0.3316902614</v>
      </c>
      <c r="H273" s="111">
        <f t="shared" si="3"/>
        <v>1367.467024</v>
      </c>
      <c r="I273" s="303">
        <f t="shared" si="458"/>
        <v>0.6683097386</v>
      </c>
      <c r="J273" s="49">
        <v>2.04615756E9</v>
      </c>
      <c r="K273" s="253">
        <v>2018.0</v>
      </c>
      <c r="L273" s="254" t="s">
        <v>20</v>
      </c>
      <c r="M273" s="47"/>
      <c r="N273" s="47"/>
      <c r="O273" s="47"/>
      <c r="P273" s="47">
        <v>83.0</v>
      </c>
      <c r="Q273" s="253">
        <v>68.0</v>
      </c>
      <c r="R273" s="49">
        <f t="shared" si="470"/>
        <v>75.5</v>
      </c>
      <c r="S273" s="253">
        <v>91.0</v>
      </c>
      <c r="T273" s="49">
        <v>85.0</v>
      </c>
      <c r="U273" s="261">
        <f t="shared" si="6"/>
        <v>6</v>
      </c>
      <c r="V273" s="268">
        <f t="shared" si="471"/>
        <v>88</v>
      </c>
      <c r="W273" s="261">
        <f t="shared" si="8"/>
        <v>-12.5</v>
      </c>
      <c r="X273" s="294" t="s">
        <v>1537</v>
      </c>
      <c r="Y273" s="294" t="s">
        <v>1537</v>
      </c>
      <c r="Z273" s="270" t="s">
        <v>1550</v>
      </c>
      <c r="AA273" s="251">
        <f t="shared" si="450"/>
        <v>257.698183</v>
      </c>
      <c r="AB273" s="49">
        <v>2.57698183E8</v>
      </c>
      <c r="AC273" s="49">
        <v>6.78690536E8</v>
      </c>
      <c r="AD273" s="251">
        <f t="shared" si="451"/>
        <v>1367.467024</v>
      </c>
      <c r="AE273" s="266">
        <f>J273-AC273</f>
        <v>1367467024</v>
      </c>
      <c r="AF273" s="303">
        <f t="shared" si="459"/>
        <v>0.8022982036</v>
      </c>
      <c r="AG273" s="257"/>
      <c r="AH273" s="257"/>
      <c r="AI273" s="259" t="s">
        <v>2051</v>
      </c>
      <c r="AJ273" s="257"/>
    </row>
    <row r="274" ht="15.75" customHeight="1">
      <c r="A274" s="286" t="s">
        <v>1760</v>
      </c>
      <c r="B274" s="266">
        <f t="shared" si="448"/>
        <v>2068.223624</v>
      </c>
      <c r="C274" s="249">
        <f>SUM(B274/E274)</f>
        <v>10.34111812</v>
      </c>
      <c r="D274" s="250">
        <f t="shared" si="1"/>
        <v>10.34111812</v>
      </c>
      <c r="E274" s="111">
        <v>200.0</v>
      </c>
      <c r="F274" s="251">
        <f t="shared" si="449"/>
        <v>936.662225</v>
      </c>
      <c r="G274" s="48">
        <f t="shared" si="2"/>
        <v>0.4528824708</v>
      </c>
      <c r="H274" s="111">
        <f t="shared" si="3"/>
        <v>1131.561399</v>
      </c>
      <c r="I274" s="252">
        <f t="shared" si="458"/>
        <v>0.5471175292</v>
      </c>
      <c r="J274" s="266">
        <f>SUM(AC274+(AD274*1000000))</f>
        <v>2068223624</v>
      </c>
      <c r="K274" s="255">
        <v>2015.0</v>
      </c>
      <c r="L274" s="254" t="s">
        <v>20</v>
      </c>
      <c r="M274" s="267"/>
      <c r="N274" s="267"/>
      <c r="O274" s="267"/>
      <c r="P274" s="267">
        <v>94.0</v>
      </c>
      <c r="Q274" s="255">
        <v>81.0</v>
      </c>
      <c r="R274" s="277">
        <f t="shared" si="470"/>
        <v>87.5</v>
      </c>
      <c r="S274" s="255">
        <v>91.0</v>
      </c>
      <c r="T274" s="255">
        <v>70.0</v>
      </c>
      <c r="U274" s="49">
        <f t="shared" si="6"/>
        <v>21</v>
      </c>
      <c r="V274" s="255">
        <f t="shared" si="471"/>
        <v>80.5</v>
      </c>
      <c r="W274" s="291">
        <f t="shared" si="8"/>
        <v>7</v>
      </c>
      <c r="X274" s="257" t="s">
        <v>1629</v>
      </c>
      <c r="Y274" s="264" t="s">
        <v>1761</v>
      </c>
      <c r="Z274" s="264" t="s">
        <v>1550</v>
      </c>
      <c r="AA274" s="251">
        <f t="shared" si="450"/>
        <v>247.966675</v>
      </c>
      <c r="AB274" s="266">
        <v>2.47966675E8</v>
      </c>
      <c r="AC274" s="49">
        <v>9.36662225E8</v>
      </c>
      <c r="AD274" s="251">
        <f t="shared" si="451"/>
        <v>1131.561399</v>
      </c>
      <c r="AE274" s="49">
        <v>1.131561399E9</v>
      </c>
      <c r="AF274" s="258">
        <f t="shared" si="459"/>
        <v>1.239833375</v>
      </c>
      <c r="AG274" s="257"/>
      <c r="AH274" s="257"/>
      <c r="AI274" s="273" t="s">
        <v>1762</v>
      </c>
      <c r="AJ274" s="255"/>
    </row>
    <row r="275" ht="15.75" customHeight="1">
      <c r="A275" s="316" t="s">
        <v>99</v>
      </c>
      <c r="B275" s="277">
        <f t="shared" si="448"/>
        <v>2797.800564</v>
      </c>
      <c r="C275" s="69">
        <f>SUM(J275/(E275*1000000))</f>
        <v>7.858990348</v>
      </c>
      <c r="D275" s="250">
        <f t="shared" si="1"/>
        <v>7.858990348</v>
      </c>
      <c r="E275" s="111">
        <v>356.0</v>
      </c>
      <c r="F275" s="111">
        <f t="shared" si="449"/>
        <v>858.373</v>
      </c>
      <c r="G275" s="48">
        <f t="shared" si="2"/>
        <v>0.3068027832</v>
      </c>
      <c r="H275" s="111">
        <f t="shared" si="3"/>
        <v>1939.427564</v>
      </c>
      <c r="I275" s="312">
        <f t="shared" si="458"/>
        <v>0.6931972168</v>
      </c>
      <c r="J275" s="49">
        <f>AC275+AE275</f>
        <v>2797800564</v>
      </c>
      <c r="K275" s="47">
        <v>2019.0</v>
      </c>
      <c r="L275" s="254" t="s">
        <v>20</v>
      </c>
      <c r="M275" s="47"/>
      <c r="N275" s="47"/>
      <c r="O275" s="47"/>
      <c r="P275" s="47">
        <v>94.0</v>
      </c>
      <c r="Q275" s="47">
        <v>78.0</v>
      </c>
      <c r="R275" s="47">
        <f t="shared" si="470"/>
        <v>86</v>
      </c>
      <c r="S275" s="47">
        <v>90.0</v>
      </c>
      <c r="T275" s="47">
        <v>78.0</v>
      </c>
      <c r="U275" s="47">
        <f t="shared" si="6"/>
        <v>12</v>
      </c>
      <c r="V275" s="47">
        <f t="shared" si="471"/>
        <v>84</v>
      </c>
      <c r="W275" s="47">
        <f t="shared" si="8"/>
        <v>2</v>
      </c>
      <c r="X275" s="294" t="s">
        <v>1537</v>
      </c>
      <c r="Y275" s="317" t="s">
        <v>1537</v>
      </c>
      <c r="Z275" s="313" t="s">
        <v>1534</v>
      </c>
      <c r="AA275" s="111">
        <f t="shared" si="450"/>
        <v>357.115007</v>
      </c>
      <c r="AB275" s="318">
        <v>3.57115007E8</v>
      </c>
      <c r="AC275" s="49">
        <v>8.58373E8</v>
      </c>
      <c r="AD275" s="111">
        <f t="shared" si="451"/>
        <v>1939.427564</v>
      </c>
      <c r="AE275" s="318">
        <v>1.939427564E9</v>
      </c>
      <c r="AF275" s="312">
        <f t="shared" si="459"/>
        <v>1.003132042</v>
      </c>
      <c r="AG275" s="314"/>
      <c r="AH275" s="314"/>
      <c r="AI275" s="315" t="s">
        <v>1886</v>
      </c>
      <c r="AJ275" s="257"/>
    </row>
    <row r="276" ht="15.75" customHeight="1">
      <c r="A276" s="247" t="s">
        <v>1715</v>
      </c>
      <c r="B276" s="266">
        <f t="shared" si="448"/>
        <v>2910.284102</v>
      </c>
      <c r="C276" s="249">
        <f>SUM(B276/E276)</f>
        <v>12.27967976</v>
      </c>
      <c r="D276" s="250">
        <f t="shared" si="1"/>
        <v>12.27967976</v>
      </c>
      <c r="E276" s="251">
        <v>237.0</v>
      </c>
      <c r="F276" s="251">
        <v>760.5</v>
      </c>
      <c r="G276" s="48">
        <f t="shared" si="2"/>
        <v>0.2613146941</v>
      </c>
      <c r="H276" s="111">
        <f t="shared" si="3"/>
        <v>2125.062453</v>
      </c>
      <c r="I276" s="252">
        <f t="shared" si="458"/>
        <v>0.7301907231</v>
      </c>
      <c r="J276" s="278">
        <v>2.910284102E9</v>
      </c>
      <c r="K276" s="253">
        <v>2009.0</v>
      </c>
      <c r="L276" s="254" t="s">
        <v>18</v>
      </c>
      <c r="M276" s="254"/>
      <c r="N276" s="254"/>
      <c r="O276" s="254"/>
      <c r="P276" s="254">
        <v>83.0</v>
      </c>
      <c r="Q276" s="253">
        <v>83.0</v>
      </c>
      <c r="R276" s="263">
        <f>AVERAGE(P276:Q276)</f>
        <v>83</v>
      </c>
      <c r="S276" s="253">
        <v>92.0</v>
      </c>
      <c r="T276" s="253">
        <v>75.0</v>
      </c>
      <c r="U276" s="248">
        <f t="shared" si="6"/>
        <v>17</v>
      </c>
      <c r="V276" s="253">
        <f>AVERAGE(S276:T276)</f>
        <v>83.5</v>
      </c>
      <c r="W276" s="263">
        <f t="shared" si="8"/>
        <v>-0.5</v>
      </c>
      <c r="X276" s="257" t="s">
        <v>1602</v>
      </c>
      <c r="Y276" s="257" t="s">
        <v>1716</v>
      </c>
      <c r="Z276" s="257" t="s">
        <v>1540</v>
      </c>
      <c r="AA276" s="250">
        <v>77.0</v>
      </c>
      <c r="AB276" s="248">
        <f>AA276*1000000</f>
        <v>77000000</v>
      </c>
      <c r="AC276" s="248">
        <f>F276*1000000</f>
        <v>760500000</v>
      </c>
      <c r="AD276" s="251">
        <f t="shared" si="451"/>
        <v>2125.062453</v>
      </c>
      <c r="AE276" s="49">
        <v>2.125062453E9</v>
      </c>
      <c r="AF276" s="258">
        <f t="shared" si="459"/>
        <v>0.3248945148</v>
      </c>
      <c r="AG276" s="257"/>
      <c r="AH276" s="257"/>
      <c r="AI276" s="273" t="s">
        <v>1717</v>
      </c>
      <c r="AJ276" s="255"/>
    </row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AI2"/>
    <hyperlink r:id="rId2" ref="AI3"/>
    <hyperlink r:id="rId3" ref="AI4"/>
    <hyperlink r:id="rId4" ref="AI5"/>
    <hyperlink r:id="rId5" ref="AI6"/>
    <hyperlink r:id="rId6" ref="AI7"/>
    <hyperlink r:id="rId7" ref="AI8"/>
    <hyperlink r:id="rId8" ref="AI9"/>
    <hyperlink r:id="rId9" ref="AI10"/>
    <hyperlink r:id="rId10" ref="AI11"/>
    <hyperlink r:id="rId11" ref="AI12"/>
    <hyperlink r:id="rId12" ref="AI13"/>
    <hyperlink r:id="rId13" ref="AI14"/>
    <hyperlink r:id="rId14" ref="AI15"/>
    <hyperlink r:id="rId15" ref="AI16"/>
    <hyperlink r:id="rId16" ref="AI17"/>
    <hyperlink r:id="rId17" ref="AI18"/>
    <hyperlink r:id="rId18" ref="AI19"/>
    <hyperlink r:id="rId19" ref="X20"/>
    <hyperlink r:id="rId20" ref="Y20"/>
    <hyperlink r:id="rId21" ref="AI20"/>
    <hyperlink r:id="rId22" ref="AI21"/>
    <hyperlink r:id="rId23" ref="AI22"/>
    <hyperlink r:id="rId24" ref="AI23"/>
    <hyperlink r:id="rId25" ref="AI24"/>
    <hyperlink r:id="rId26" ref="X25"/>
    <hyperlink r:id="rId27" ref="Y25"/>
    <hyperlink r:id="rId28" ref="AI25"/>
    <hyperlink r:id="rId29" ref="AI26"/>
    <hyperlink r:id="rId30" ref="AI27"/>
    <hyperlink r:id="rId31" ref="AI28"/>
    <hyperlink r:id="rId32" ref="AI29"/>
    <hyperlink r:id="rId33" location="tab=summary" ref="A30"/>
    <hyperlink r:id="rId34" ref="X30"/>
    <hyperlink r:id="rId35" ref="Y30"/>
    <hyperlink r:id="rId36" ref="AI30"/>
    <hyperlink r:id="rId37" ref="AI31"/>
    <hyperlink r:id="rId38" ref="AI32"/>
    <hyperlink r:id="rId39" ref="AI33"/>
    <hyperlink r:id="rId40" ref="AI34"/>
    <hyperlink r:id="rId41" ref="AI35"/>
    <hyperlink r:id="rId42" ref="AI36"/>
    <hyperlink r:id="rId43" ref="AI37"/>
    <hyperlink r:id="rId44" ref="AI38"/>
    <hyperlink r:id="rId45" ref="AI39"/>
    <hyperlink r:id="rId46" ref="AI40"/>
    <hyperlink r:id="rId47" ref="X41"/>
    <hyperlink r:id="rId48" ref="Y41"/>
    <hyperlink r:id="rId49" ref="AI41"/>
    <hyperlink r:id="rId50" ref="AI42"/>
    <hyperlink r:id="rId51" ref="AI44"/>
    <hyperlink r:id="rId52" ref="X45"/>
    <hyperlink r:id="rId53" ref="Y45"/>
    <hyperlink r:id="rId54" ref="AI45"/>
    <hyperlink r:id="rId55" location="tab=summary" ref="A46"/>
    <hyperlink r:id="rId56" ref="X46"/>
    <hyperlink r:id="rId57" ref="Y46"/>
    <hyperlink r:id="rId58" ref="AI46"/>
    <hyperlink r:id="rId59" ref="AI47"/>
    <hyperlink r:id="rId60" location="tab=summary" ref="A48"/>
    <hyperlink r:id="rId61" ref="X48"/>
    <hyperlink r:id="rId62" ref="Y48"/>
    <hyperlink r:id="rId63" ref="AI48"/>
    <hyperlink r:id="rId64" ref="AI49"/>
    <hyperlink r:id="rId65" ref="AI50"/>
    <hyperlink r:id="rId66" ref="X51"/>
    <hyperlink r:id="rId67" ref="Y51"/>
    <hyperlink r:id="rId68" ref="AI51"/>
    <hyperlink r:id="rId69" ref="AI52"/>
    <hyperlink r:id="rId70" ref="AI53"/>
    <hyperlink r:id="rId71" ref="AI54"/>
    <hyperlink r:id="rId72" ref="AI55"/>
    <hyperlink r:id="rId73" ref="AI57"/>
    <hyperlink r:id="rId74" ref="AI58"/>
    <hyperlink r:id="rId75" ref="AI59"/>
    <hyperlink r:id="rId76" ref="AI60"/>
    <hyperlink r:id="rId77" ref="AI61"/>
    <hyperlink r:id="rId78" location="tab=summary" ref="A62"/>
    <hyperlink r:id="rId79" ref="X62"/>
    <hyperlink r:id="rId80" ref="Y62"/>
    <hyperlink r:id="rId81" ref="AI62"/>
    <hyperlink r:id="rId82" ref="AI63"/>
    <hyperlink r:id="rId83" ref="AI64"/>
    <hyperlink r:id="rId84" ref="AI66"/>
    <hyperlink r:id="rId85" ref="AI67"/>
    <hyperlink r:id="rId86" ref="AI68"/>
    <hyperlink r:id="rId87" ref="AI69"/>
    <hyperlink r:id="rId88" ref="AI70"/>
    <hyperlink r:id="rId89" ref="AI71"/>
    <hyperlink r:id="rId90" ref="AI72"/>
    <hyperlink r:id="rId91" ref="AI73"/>
    <hyperlink r:id="rId92" ref="AI74"/>
    <hyperlink r:id="rId93" ref="AI75"/>
    <hyperlink r:id="rId94" ref="AI76"/>
    <hyperlink r:id="rId95" ref="AI77"/>
    <hyperlink r:id="rId96" ref="AI78"/>
    <hyperlink r:id="rId97" location="tab=summary" ref="A79"/>
    <hyperlink r:id="rId98" ref="X79"/>
    <hyperlink r:id="rId99" ref="Y79"/>
    <hyperlink r:id="rId100" ref="AI79"/>
    <hyperlink r:id="rId101" ref="AI80"/>
    <hyperlink r:id="rId102" ref="X81"/>
    <hyperlink r:id="rId103" ref="Y81"/>
    <hyperlink r:id="rId104" ref="AI81"/>
    <hyperlink r:id="rId105" ref="AI83"/>
    <hyperlink r:id="rId106" ref="AI84"/>
    <hyperlink r:id="rId107" location="tab=summary" ref="A85"/>
    <hyperlink r:id="rId108" ref="X85"/>
    <hyperlink r:id="rId109" ref="Y85"/>
    <hyperlink r:id="rId110" ref="AI85"/>
    <hyperlink r:id="rId111" ref="AI86"/>
    <hyperlink r:id="rId112" ref="AI87"/>
    <hyperlink r:id="rId113" ref="AI88"/>
    <hyperlink r:id="rId114" ref="AI89"/>
    <hyperlink r:id="rId115" ref="A90"/>
    <hyperlink r:id="rId116" ref="AI90"/>
    <hyperlink r:id="rId117" ref="AI91"/>
    <hyperlink r:id="rId118" ref="AI92"/>
    <hyperlink r:id="rId119" ref="AI93"/>
    <hyperlink r:id="rId120" ref="AI94"/>
    <hyperlink r:id="rId121" ref="X95"/>
    <hyperlink r:id="rId122" ref="Y95"/>
    <hyperlink r:id="rId123" ref="AI95"/>
    <hyperlink r:id="rId124" ref="AI96"/>
    <hyperlink r:id="rId125" ref="AI97"/>
    <hyperlink r:id="rId126" ref="AI98"/>
    <hyperlink r:id="rId127" ref="AI99"/>
    <hyperlink r:id="rId128" location="tab=summary" ref="A100"/>
    <hyperlink r:id="rId129" ref="X100"/>
    <hyperlink r:id="rId130" ref="Y100"/>
    <hyperlink r:id="rId131" ref="AI100"/>
    <hyperlink r:id="rId132" ref="AI101"/>
    <hyperlink r:id="rId133" ref="X102"/>
    <hyperlink r:id="rId134" ref="Y102"/>
    <hyperlink r:id="rId135" ref="AI102"/>
    <hyperlink r:id="rId136" ref="AI103"/>
    <hyperlink r:id="rId137" ref="AI104"/>
    <hyperlink r:id="rId138" ref="AI105"/>
    <hyperlink r:id="rId139" ref="AI106"/>
    <hyperlink r:id="rId140" ref="AI107"/>
    <hyperlink r:id="rId141" location="tab=summary" ref="A108"/>
    <hyperlink r:id="rId142" ref="X108"/>
    <hyperlink r:id="rId143" ref="Y108"/>
    <hyperlink r:id="rId144" ref="AI108"/>
    <hyperlink r:id="rId145" location="tab=summary" ref="A109"/>
    <hyperlink r:id="rId146" ref="X109"/>
    <hyperlink r:id="rId147" ref="Y109"/>
    <hyperlink r:id="rId148" ref="AI109"/>
    <hyperlink r:id="rId149" location="tab=summary" ref="A110"/>
    <hyperlink r:id="rId150" ref="X110"/>
    <hyperlink r:id="rId151" ref="Y110"/>
    <hyperlink r:id="rId152" ref="AI110"/>
    <hyperlink r:id="rId153" ref="X111"/>
    <hyperlink r:id="rId154" ref="Y111"/>
    <hyperlink r:id="rId155" ref="AI111"/>
    <hyperlink r:id="rId156" ref="AI112"/>
    <hyperlink r:id="rId157" ref="AI113"/>
    <hyperlink r:id="rId158" ref="AI114"/>
    <hyperlink r:id="rId159" ref="AI115"/>
    <hyperlink r:id="rId160" ref="AI116"/>
    <hyperlink r:id="rId161" ref="AI117"/>
    <hyperlink r:id="rId162" ref="AI118"/>
    <hyperlink r:id="rId163" ref="AI119"/>
    <hyperlink r:id="rId164" ref="AI120"/>
    <hyperlink r:id="rId165" location="tab=summary" ref="A121"/>
    <hyperlink r:id="rId166" ref="X121"/>
    <hyperlink r:id="rId167" ref="Y121"/>
    <hyperlink r:id="rId168" ref="AI121"/>
    <hyperlink r:id="rId169" ref="AI122"/>
    <hyperlink r:id="rId170" ref="AI123"/>
    <hyperlink r:id="rId171" ref="AI124"/>
    <hyperlink r:id="rId172" ref="AI125"/>
    <hyperlink r:id="rId173" location="tab=summary" ref="A126"/>
    <hyperlink r:id="rId174" ref="X126"/>
    <hyperlink r:id="rId175" ref="Y126"/>
    <hyperlink r:id="rId176" ref="AI126"/>
    <hyperlink r:id="rId177" ref="AI127"/>
    <hyperlink r:id="rId178" location="tab=summary" ref="A128"/>
    <hyperlink r:id="rId179" ref="X128"/>
    <hyperlink r:id="rId180" ref="Y128"/>
    <hyperlink r:id="rId181" ref="AI128"/>
    <hyperlink r:id="rId182" ref="AI129"/>
    <hyperlink r:id="rId183" ref="AI130"/>
    <hyperlink r:id="rId184" ref="AI131"/>
    <hyperlink r:id="rId185" ref="AI132"/>
    <hyperlink r:id="rId186" ref="AI133"/>
    <hyperlink r:id="rId187" ref="AI134"/>
    <hyperlink r:id="rId188" ref="AI135"/>
    <hyperlink r:id="rId189" ref="X136"/>
    <hyperlink r:id="rId190" ref="Y136"/>
    <hyperlink r:id="rId191" ref="AI136"/>
    <hyperlink r:id="rId192" ref="AI137"/>
    <hyperlink r:id="rId193" ref="AI138"/>
    <hyperlink r:id="rId194" ref="A140"/>
    <hyperlink r:id="rId195" ref="AI140"/>
    <hyperlink r:id="rId196" ref="AI141"/>
    <hyperlink r:id="rId197" ref="X142"/>
    <hyperlink r:id="rId198" ref="Y142"/>
    <hyperlink r:id="rId199" ref="AI142"/>
    <hyperlink r:id="rId200" ref="AI143"/>
    <hyperlink r:id="rId201" ref="AI144"/>
    <hyperlink r:id="rId202" ref="AI145"/>
    <hyperlink r:id="rId203" ref="AI146"/>
    <hyperlink r:id="rId204" ref="AI147"/>
    <hyperlink r:id="rId205" ref="AI148"/>
    <hyperlink r:id="rId206" ref="AI149"/>
    <hyperlink r:id="rId207" ref="AI150"/>
    <hyperlink r:id="rId208" ref="X151"/>
    <hyperlink r:id="rId209" ref="Y151"/>
    <hyperlink r:id="rId210" ref="AI151"/>
    <hyperlink r:id="rId211" ref="AI152"/>
    <hyperlink r:id="rId212" ref="AI153"/>
    <hyperlink r:id="rId213" ref="AI154"/>
    <hyperlink r:id="rId214" ref="X155"/>
    <hyperlink r:id="rId215" ref="Y155"/>
    <hyperlink r:id="rId216" ref="AI155"/>
    <hyperlink r:id="rId217" location="tab=summary" ref="A156"/>
    <hyperlink r:id="rId218" ref="X156"/>
    <hyperlink r:id="rId219" ref="Y156"/>
    <hyperlink r:id="rId220" ref="AI156"/>
    <hyperlink r:id="rId221" ref="AI157"/>
    <hyperlink r:id="rId222" ref="AI158"/>
    <hyperlink r:id="rId223" ref="AI159"/>
    <hyperlink r:id="rId224" ref="AI160"/>
    <hyperlink r:id="rId225" location="tab=summary" ref="A161"/>
    <hyperlink r:id="rId226" ref="X161"/>
    <hyperlink r:id="rId227" ref="Y161"/>
    <hyperlink r:id="rId228" ref="AI161"/>
    <hyperlink r:id="rId229" ref="AI162"/>
    <hyperlink r:id="rId230" ref="AI163"/>
    <hyperlink r:id="rId231" ref="AI164"/>
    <hyperlink r:id="rId232" ref="AI165"/>
    <hyperlink r:id="rId233" ref="AI166"/>
    <hyperlink r:id="rId234" ref="AI167"/>
    <hyperlink r:id="rId235" ref="AI168"/>
    <hyperlink r:id="rId236" ref="AI169"/>
    <hyperlink r:id="rId237" ref="AI170"/>
    <hyperlink r:id="rId238" ref="AI171"/>
    <hyperlink r:id="rId239" ref="AI172"/>
    <hyperlink r:id="rId240" ref="AI173"/>
    <hyperlink r:id="rId241" ref="AI174"/>
    <hyperlink r:id="rId242" ref="AI175"/>
    <hyperlink r:id="rId243" ref="AI176"/>
    <hyperlink r:id="rId244" ref="AI177"/>
    <hyperlink r:id="rId245" ref="AI178"/>
    <hyperlink r:id="rId246" ref="AI179"/>
    <hyperlink r:id="rId247" ref="AI180"/>
    <hyperlink r:id="rId248" ref="AI181"/>
    <hyperlink r:id="rId249" ref="AI182"/>
    <hyperlink r:id="rId250" ref="AI183"/>
    <hyperlink r:id="rId251" ref="AI184"/>
    <hyperlink r:id="rId252" ref="AI185"/>
    <hyperlink r:id="rId253" ref="AI186"/>
    <hyperlink r:id="rId254" ref="AI187"/>
    <hyperlink r:id="rId255" ref="AI188"/>
    <hyperlink r:id="rId256" ref="A189"/>
    <hyperlink r:id="rId257" ref="Y189"/>
    <hyperlink r:id="rId258" location="tab=summary" ref="A190"/>
    <hyperlink r:id="rId259" ref="X190"/>
    <hyperlink r:id="rId260" ref="Y190"/>
    <hyperlink r:id="rId261" ref="AI191"/>
    <hyperlink r:id="rId262" ref="AI192"/>
    <hyperlink r:id="rId263" ref="AI193"/>
    <hyperlink r:id="rId264" ref="AI194"/>
    <hyperlink r:id="rId265" ref="AI195"/>
    <hyperlink r:id="rId266" ref="AI196"/>
    <hyperlink r:id="rId267" ref="AI197"/>
    <hyperlink r:id="rId268" ref="AI198"/>
    <hyperlink r:id="rId269" location="tab=summary" ref="A199"/>
    <hyperlink r:id="rId270" ref="X199"/>
    <hyperlink r:id="rId271" ref="Y199"/>
    <hyperlink r:id="rId272" ref="AI199"/>
    <hyperlink r:id="rId273" ref="AI200"/>
    <hyperlink r:id="rId274" ref="AI201"/>
    <hyperlink r:id="rId275" ref="X202"/>
    <hyperlink r:id="rId276" ref="Y202"/>
    <hyperlink r:id="rId277" ref="AI202"/>
    <hyperlink r:id="rId278" ref="AI203"/>
    <hyperlink r:id="rId279" ref="AI204"/>
    <hyperlink r:id="rId280" ref="AI205"/>
    <hyperlink r:id="rId281" ref="AI206"/>
    <hyperlink r:id="rId282" ref="AI207"/>
    <hyperlink r:id="rId283" ref="AI208"/>
    <hyperlink r:id="rId284" ref="X209"/>
    <hyperlink r:id="rId285" ref="Y209"/>
    <hyperlink r:id="rId286" ref="AI209"/>
    <hyperlink r:id="rId287" ref="AI210"/>
    <hyperlink r:id="rId288" ref="AI211"/>
    <hyperlink r:id="rId289" ref="X213"/>
    <hyperlink r:id="rId290" ref="Y213"/>
    <hyperlink r:id="rId291" ref="AI213"/>
    <hyperlink r:id="rId292" ref="AI214"/>
    <hyperlink r:id="rId293" ref="AI215"/>
    <hyperlink r:id="rId294" ref="AI216"/>
    <hyperlink r:id="rId295" ref="AI217"/>
    <hyperlink r:id="rId296" ref="AI218"/>
    <hyperlink r:id="rId297" ref="AI219"/>
    <hyperlink r:id="rId298" ref="AI220"/>
    <hyperlink r:id="rId299" ref="AI221"/>
    <hyperlink r:id="rId300" ref="AI222"/>
    <hyperlink r:id="rId301" ref="AI223"/>
    <hyperlink r:id="rId302" ref="AI224"/>
    <hyperlink r:id="rId303" ref="AI225"/>
    <hyperlink r:id="rId304" ref="AI226"/>
    <hyperlink r:id="rId305" ref="AI227"/>
    <hyperlink r:id="rId306" ref="AI228"/>
    <hyperlink r:id="rId307" ref="X229"/>
    <hyperlink r:id="rId308" ref="Y229"/>
    <hyperlink r:id="rId309" ref="AI229"/>
    <hyperlink r:id="rId310" ref="X230"/>
    <hyperlink r:id="rId311" ref="Y230"/>
    <hyperlink r:id="rId312" ref="AI230"/>
    <hyperlink r:id="rId313" ref="AI231"/>
    <hyperlink r:id="rId314" ref="AI232"/>
    <hyperlink r:id="rId315" location="tab=summary" ref="A233"/>
    <hyperlink r:id="rId316" ref="X233"/>
    <hyperlink r:id="rId317" ref="Y233"/>
    <hyperlink r:id="rId318" ref="AI234"/>
    <hyperlink r:id="rId319" ref="AI235"/>
    <hyperlink r:id="rId320" ref="AI236"/>
    <hyperlink r:id="rId321" ref="AI238"/>
    <hyperlink r:id="rId322" ref="AI239"/>
    <hyperlink r:id="rId323" ref="AI240"/>
    <hyperlink r:id="rId324" ref="AI241"/>
    <hyperlink r:id="rId325" ref="X242"/>
    <hyperlink r:id="rId326" ref="Y242"/>
    <hyperlink r:id="rId327" ref="AI242"/>
    <hyperlink r:id="rId328" ref="AI243"/>
    <hyperlink r:id="rId329" ref="AI244"/>
    <hyperlink r:id="rId330" ref="AI245"/>
    <hyperlink r:id="rId331" ref="AI246"/>
    <hyperlink r:id="rId332" ref="X247"/>
    <hyperlink r:id="rId333" ref="Y247"/>
    <hyperlink r:id="rId334" ref="AI247"/>
    <hyperlink r:id="rId335" ref="AI248"/>
    <hyperlink r:id="rId336" ref="AI249"/>
    <hyperlink r:id="rId337" ref="A250"/>
    <hyperlink r:id="rId338" ref="AI250"/>
    <hyperlink r:id="rId339" location="tab=summary" ref="A251"/>
    <hyperlink r:id="rId340" ref="X251"/>
    <hyperlink r:id="rId341" ref="Y251"/>
    <hyperlink r:id="rId342" ref="AI251"/>
    <hyperlink r:id="rId343" location="tab=summary" ref="A252"/>
    <hyperlink r:id="rId344" ref="AI252"/>
    <hyperlink r:id="rId345" ref="AI253"/>
    <hyperlink r:id="rId346" location="tab=summary" ref="A254"/>
    <hyperlink r:id="rId347" ref="X254"/>
    <hyperlink r:id="rId348" ref="Y254"/>
    <hyperlink r:id="rId349" ref="AI254"/>
    <hyperlink r:id="rId350" ref="AI255"/>
    <hyperlink r:id="rId351" ref="AI256"/>
    <hyperlink r:id="rId352" ref="AI257"/>
    <hyperlink r:id="rId353" location="tab=summary" ref="A258"/>
    <hyperlink r:id="rId354" ref="X258"/>
    <hyperlink r:id="rId355" ref="Y258"/>
    <hyperlink r:id="rId356" ref="AI258"/>
    <hyperlink r:id="rId357" location="tab=summary" ref="A259"/>
    <hyperlink r:id="rId358" ref="X259"/>
    <hyperlink r:id="rId359" ref="Y259"/>
    <hyperlink r:id="rId360" ref="AI259"/>
    <hyperlink r:id="rId361" ref="X260"/>
    <hyperlink r:id="rId362" ref="Y260"/>
    <hyperlink r:id="rId363" ref="AI260"/>
    <hyperlink r:id="rId364" ref="AI261"/>
    <hyperlink r:id="rId365" ref="AI262"/>
    <hyperlink r:id="rId366" ref="AI263"/>
    <hyperlink r:id="rId367" ref="AI264"/>
    <hyperlink r:id="rId368" ref="AI265"/>
    <hyperlink r:id="rId369" location="tab=summary" ref="A266"/>
    <hyperlink r:id="rId370" ref="X266"/>
    <hyperlink r:id="rId371" ref="Y266"/>
    <hyperlink r:id="rId372" ref="AI266"/>
    <hyperlink r:id="rId373" location="tab=summary" ref="A267"/>
    <hyperlink r:id="rId374" ref="X267"/>
    <hyperlink r:id="rId375" ref="Y267"/>
    <hyperlink r:id="rId376" ref="AI267"/>
    <hyperlink r:id="rId377" ref="AI268"/>
    <hyperlink r:id="rId378" ref="AI269"/>
    <hyperlink r:id="rId379" ref="AI270"/>
    <hyperlink r:id="rId380" location="tab=summary" ref="A271"/>
    <hyperlink r:id="rId381" ref="X271"/>
    <hyperlink r:id="rId382" ref="Y271"/>
    <hyperlink r:id="rId383" ref="AI271"/>
    <hyperlink r:id="rId384" ref="AI272"/>
    <hyperlink r:id="rId385" location="tab=summary" ref="A273"/>
    <hyperlink r:id="rId386" ref="X273"/>
    <hyperlink r:id="rId387" ref="Y273"/>
    <hyperlink r:id="rId388" ref="AI273"/>
    <hyperlink r:id="rId389" ref="AI274"/>
    <hyperlink r:id="rId390" location="tab=summary" ref="A275"/>
    <hyperlink r:id="rId391" ref="X275"/>
    <hyperlink r:id="rId392" ref="Y275"/>
    <hyperlink r:id="rId393" ref="AI275"/>
    <hyperlink r:id="rId394" ref="AI276"/>
  </hyperlinks>
  <drawing r:id="rId395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20.25"/>
    <col customWidth="1" min="2" max="2" width="10.13"/>
    <col customWidth="1" min="3" max="6" width="12.63"/>
    <col customWidth="1" min="11" max="11" width="8.0"/>
    <col customWidth="1" min="12" max="12" width="7.63"/>
  </cols>
  <sheetData>
    <row r="1" ht="15.75" customHeight="1">
      <c r="A1" s="300" t="s">
        <v>1498</v>
      </c>
      <c r="B1" s="61" t="s">
        <v>1517</v>
      </c>
      <c r="C1" s="324" t="s">
        <v>1520</v>
      </c>
      <c r="D1" s="325" t="s">
        <v>1357</v>
      </c>
      <c r="E1" s="326" t="s">
        <v>1519</v>
      </c>
      <c r="F1" s="326" t="s">
        <v>1512</v>
      </c>
      <c r="G1" s="325" t="s">
        <v>8</v>
      </c>
      <c r="H1" s="326" t="s">
        <v>1360</v>
      </c>
      <c r="I1" s="4" t="s">
        <v>4953</v>
      </c>
      <c r="J1" s="61" t="s">
        <v>1516</v>
      </c>
      <c r="K1" s="4" t="s">
        <v>1522</v>
      </c>
      <c r="L1" s="325" t="s">
        <v>13</v>
      </c>
      <c r="M1" s="325" t="s">
        <v>14</v>
      </c>
      <c r="N1" s="325" t="s">
        <v>15</v>
      </c>
      <c r="O1" s="325" t="s">
        <v>16</v>
      </c>
      <c r="P1" s="301" t="s">
        <v>1507</v>
      </c>
      <c r="Q1" s="301"/>
      <c r="R1" s="325"/>
      <c r="S1" s="325"/>
      <c r="T1" s="4"/>
      <c r="U1" s="327"/>
      <c r="V1" s="328"/>
      <c r="W1" s="4"/>
      <c r="X1" s="4"/>
      <c r="Y1" s="4"/>
      <c r="Z1" s="4"/>
      <c r="AA1" s="301"/>
      <c r="AB1" s="301"/>
      <c r="AC1" s="326"/>
      <c r="AD1" s="61"/>
      <c r="AE1" s="61"/>
      <c r="AF1" s="326"/>
      <c r="AG1" s="61"/>
      <c r="AH1" s="329"/>
      <c r="AI1" s="301"/>
      <c r="AJ1" s="297"/>
    </row>
    <row r="2" ht="15.75" customHeight="1">
      <c r="A2" s="120" t="s">
        <v>1449</v>
      </c>
      <c r="B2" s="121">
        <f t="shared" ref="B2:B8" si="1">J2/1000000</f>
        <v>102.529779</v>
      </c>
      <c r="C2" s="122">
        <f t="shared" ref="C2:C3" si="2">SUM(J2/(E2*1000000))</f>
        <v>20.5059558</v>
      </c>
      <c r="D2" s="115">
        <f t="shared" ref="D2:D103" si="3">SUM(C2/1)</f>
        <v>20.5059558</v>
      </c>
      <c r="E2" s="117">
        <v>5.0</v>
      </c>
      <c r="F2" s="117">
        <v>50.85601</v>
      </c>
      <c r="G2" s="116">
        <f t="shared" ref="G2:G103" si="4">SUM(F2/B2)</f>
        <v>0.4960120903</v>
      </c>
      <c r="H2" s="117">
        <f t="shared" ref="H2:H103" si="5">B2*I2</f>
        <v>0</v>
      </c>
      <c r="I2" s="330">
        <f t="shared" ref="I2:I3" si="6">(AG2/J2)</f>
        <v>0</v>
      </c>
      <c r="J2" s="121">
        <v>1.02529779E8</v>
      </c>
      <c r="K2" s="91">
        <v>2014.0</v>
      </c>
      <c r="L2" s="119" t="s">
        <v>20</v>
      </c>
      <c r="M2" s="283"/>
      <c r="N2" s="283"/>
      <c r="O2" s="283"/>
      <c r="P2" s="269" t="s">
        <v>1395</v>
      </c>
      <c r="Q2" s="269"/>
      <c r="R2" s="283"/>
      <c r="S2" s="283"/>
      <c r="T2" s="268"/>
      <c r="U2" s="331"/>
      <c r="V2" s="268"/>
      <c r="W2" s="268"/>
      <c r="X2" s="268"/>
      <c r="Y2" s="268"/>
      <c r="Z2" s="268"/>
      <c r="AA2" s="269"/>
      <c r="AB2" s="269"/>
      <c r="AC2" s="111"/>
      <c r="AD2" s="261"/>
      <c r="AE2" s="261"/>
      <c r="AF2" s="251"/>
      <c r="AG2" s="49"/>
      <c r="AH2" s="258"/>
      <c r="AI2" s="269"/>
      <c r="AJ2" s="257"/>
    </row>
    <row r="3" ht="15.75" customHeight="1">
      <c r="A3" s="126" t="s">
        <v>1416</v>
      </c>
      <c r="B3" s="127">
        <f t="shared" si="1"/>
        <v>153.411208</v>
      </c>
      <c r="C3" s="122">
        <f t="shared" si="2"/>
        <v>17.04568978</v>
      </c>
      <c r="D3" s="115">
        <f t="shared" si="3"/>
        <v>17.04568978</v>
      </c>
      <c r="E3" s="117">
        <v>9.0</v>
      </c>
      <c r="F3" s="117">
        <v>56.884457</v>
      </c>
      <c r="G3" s="116">
        <f t="shared" si="4"/>
        <v>0.3707972693</v>
      </c>
      <c r="H3" s="117">
        <f t="shared" si="5"/>
        <v>0</v>
      </c>
      <c r="I3" s="130">
        <f t="shared" si="6"/>
        <v>0</v>
      </c>
      <c r="J3" s="121">
        <v>1.53411208E8</v>
      </c>
      <c r="K3" s="128">
        <v>2019.0</v>
      </c>
      <c r="L3" s="119" t="s">
        <v>20</v>
      </c>
      <c r="M3" s="47"/>
      <c r="N3" s="47"/>
      <c r="O3" s="47"/>
      <c r="P3" s="270" t="s">
        <v>1395</v>
      </c>
      <c r="Q3" s="270"/>
      <c r="R3" s="47"/>
      <c r="S3" s="47"/>
      <c r="T3" s="47"/>
      <c r="U3" s="332"/>
      <c r="V3" s="47"/>
      <c r="W3" s="47"/>
      <c r="X3" s="47"/>
      <c r="Y3" s="47"/>
      <c r="Z3" s="47"/>
      <c r="AA3" s="313"/>
      <c r="AB3" s="313"/>
      <c r="AC3" s="111"/>
      <c r="AD3" s="49"/>
      <c r="AE3" s="49"/>
      <c r="AF3" s="111"/>
      <c r="AG3" s="49"/>
      <c r="AH3" s="312"/>
      <c r="AI3" s="314"/>
      <c r="AJ3" s="314"/>
    </row>
    <row r="4" ht="15.75" customHeight="1">
      <c r="A4" s="120" t="s">
        <v>207</v>
      </c>
      <c r="B4" s="113">
        <f t="shared" si="1"/>
        <v>782.612155</v>
      </c>
      <c r="C4" s="114">
        <f>SUM(B4/E4)</f>
        <v>13.49331302</v>
      </c>
      <c r="D4" s="115">
        <f t="shared" si="3"/>
        <v>13.49331302</v>
      </c>
      <c r="E4" s="115">
        <v>58.0</v>
      </c>
      <c r="F4" s="117">
        <v>363.070709</v>
      </c>
      <c r="G4" s="116">
        <f t="shared" si="4"/>
        <v>0.4639216331</v>
      </c>
      <c r="H4" s="117">
        <f t="shared" si="5"/>
        <v>0</v>
      </c>
      <c r="I4" s="330">
        <f>AG4/J4</f>
        <v>0</v>
      </c>
      <c r="J4" s="113">
        <v>7.82612155E8</v>
      </c>
      <c r="K4" s="91">
        <v>2016.0</v>
      </c>
      <c r="L4" s="119" t="s">
        <v>20</v>
      </c>
      <c r="M4" s="47"/>
      <c r="N4" s="47"/>
      <c r="O4" s="47"/>
      <c r="P4" s="294"/>
      <c r="Q4" s="294"/>
      <c r="R4" s="47"/>
      <c r="S4" s="47"/>
      <c r="T4" s="33"/>
      <c r="U4" s="298"/>
      <c r="V4" s="33"/>
      <c r="W4" s="33"/>
      <c r="X4" s="49"/>
      <c r="Y4" s="33"/>
      <c r="Z4" s="291"/>
      <c r="AA4" s="294"/>
      <c r="AB4" s="270"/>
      <c r="AC4" s="251"/>
      <c r="AD4" s="49"/>
      <c r="AE4" s="49"/>
      <c r="AF4" s="251"/>
      <c r="AG4" s="266"/>
      <c r="AH4" s="252"/>
      <c r="AI4" s="257"/>
      <c r="AJ4" s="257"/>
    </row>
    <row r="5" ht="15.75" customHeight="1">
      <c r="A5" s="120" t="s">
        <v>1484</v>
      </c>
      <c r="B5" s="121">
        <f t="shared" si="1"/>
        <v>110.602999</v>
      </c>
      <c r="C5" s="122">
        <f t="shared" ref="C5:C8" si="7">SUM(J5/(E5*1000000))</f>
        <v>12.28922211</v>
      </c>
      <c r="D5" s="115">
        <f t="shared" si="3"/>
        <v>12.28922211</v>
      </c>
      <c r="E5" s="117">
        <v>9.0</v>
      </c>
      <c r="F5" s="117">
        <v>71.9628</v>
      </c>
      <c r="G5" s="116">
        <f t="shared" si="4"/>
        <v>0.6506405853</v>
      </c>
      <c r="H5" s="117">
        <f t="shared" si="5"/>
        <v>0</v>
      </c>
      <c r="I5" s="330">
        <f t="shared" ref="I5:I10" si="8">(AG5/J5)</f>
        <v>0</v>
      </c>
      <c r="J5" s="121">
        <v>1.10602999E8</v>
      </c>
      <c r="K5" s="91">
        <v>2014.0</v>
      </c>
      <c r="L5" s="119" t="s">
        <v>20</v>
      </c>
      <c r="M5" s="283"/>
      <c r="N5" s="283"/>
      <c r="O5" s="283"/>
      <c r="P5" s="269" t="s">
        <v>1395</v>
      </c>
      <c r="Q5" s="269"/>
      <c r="R5" s="283"/>
      <c r="S5" s="283"/>
      <c r="T5" s="268"/>
      <c r="U5" s="331"/>
      <c r="V5" s="268"/>
      <c r="W5" s="268"/>
      <c r="X5" s="268"/>
      <c r="Y5" s="268"/>
      <c r="Z5" s="268"/>
      <c r="AA5" s="269"/>
      <c r="AB5" s="269"/>
      <c r="AC5" s="111"/>
      <c r="AD5" s="261"/>
      <c r="AE5" s="261"/>
      <c r="AF5" s="251"/>
      <c r="AG5" s="49"/>
      <c r="AH5" s="258"/>
      <c r="AI5" s="269"/>
      <c r="AJ5" s="257"/>
    </row>
    <row r="6" ht="15.75" customHeight="1">
      <c r="A6" s="126" t="s">
        <v>1414</v>
      </c>
      <c r="B6" s="127">
        <f t="shared" si="1"/>
        <v>103.627891</v>
      </c>
      <c r="C6" s="122">
        <f t="shared" si="7"/>
        <v>12.19151659</v>
      </c>
      <c r="D6" s="115">
        <f t="shared" si="3"/>
        <v>12.19151659</v>
      </c>
      <c r="E6" s="117">
        <v>8.5</v>
      </c>
      <c r="F6" s="117">
        <v>30.712119</v>
      </c>
      <c r="G6" s="116">
        <f t="shared" si="4"/>
        <v>0.2963692371</v>
      </c>
      <c r="H6" s="117">
        <f t="shared" si="5"/>
        <v>0</v>
      </c>
      <c r="I6" s="130">
        <f t="shared" si="8"/>
        <v>0</v>
      </c>
      <c r="J6" s="121">
        <v>1.03627891E8</v>
      </c>
      <c r="K6" s="128">
        <v>2019.0</v>
      </c>
      <c r="L6" s="119" t="s">
        <v>20</v>
      </c>
      <c r="M6" s="47"/>
      <c r="N6" s="47"/>
      <c r="O6" s="47"/>
      <c r="P6" s="270"/>
      <c r="Q6" s="270"/>
      <c r="R6" s="47"/>
      <c r="S6" s="47"/>
      <c r="T6" s="47"/>
      <c r="U6" s="332"/>
      <c r="V6" s="47"/>
      <c r="W6" s="47"/>
      <c r="X6" s="47"/>
      <c r="Y6" s="47"/>
      <c r="Z6" s="47"/>
      <c r="AA6" s="313"/>
      <c r="AB6" s="313"/>
      <c r="AC6" s="111"/>
      <c r="AD6" s="49"/>
      <c r="AE6" s="49"/>
      <c r="AF6" s="111"/>
      <c r="AG6" s="49"/>
      <c r="AH6" s="312"/>
      <c r="AI6" s="314"/>
      <c r="AJ6" s="314"/>
    </row>
    <row r="7" ht="15.75" customHeight="1">
      <c r="A7" s="120" t="s">
        <v>542</v>
      </c>
      <c r="B7" s="121">
        <f t="shared" si="1"/>
        <v>458.8636</v>
      </c>
      <c r="C7" s="122">
        <f t="shared" si="7"/>
        <v>11.47159</v>
      </c>
      <c r="D7" s="115">
        <f t="shared" si="3"/>
        <v>11.47159</v>
      </c>
      <c r="E7" s="117">
        <v>40.0</v>
      </c>
      <c r="F7" s="117">
        <v>126.6636</v>
      </c>
      <c r="G7" s="116">
        <f t="shared" si="4"/>
        <v>0.276037585</v>
      </c>
      <c r="H7" s="117">
        <f t="shared" si="5"/>
        <v>0</v>
      </c>
      <c r="I7" s="330">
        <f t="shared" si="8"/>
        <v>0</v>
      </c>
      <c r="J7" s="121">
        <v>4.588636E8</v>
      </c>
      <c r="K7" s="91">
        <v>2014.0</v>
      </c>
      <c r="L7" s="119" t="s">
        <v>20</v>
      </c>
      <c r="M7" s="283"/>
      <c r="N7" s="283"/>
      <c r="O7" s="283"/>
      <c r="P7" s="269"/>
      <c r="Q7" s="269"/>
      <c r="R7" s="283"/>
      <c r="S7" s="283"/>
      <c r="T7" s="268"/>
      <c r="U7" s="331"/>
      <c r="V7" s="268"/>
      <c r="W7" s="268"/>
      <c r="X7" s="268"/>
      <c r="Y7" s="268"/>
      <c r="Z7" s="268"/>
      <c r="AA7" s="269"/>
      <c r="AB7" s="269"/>
      <c r="AC7" s="111"/>
      <c r="AD7" s="261"/>
      <c r="AE7" s="261"/>
      <c r="AF7" s="251"/>
      <c r="AG7" s="49"/>
      <c r="AH7" s="258"/>
      <c r="AI7" s="269"/>
      <c r="AJ7" s="257"/>
    </row>
    <row r="8" ht="15.75" customHeight="1">
      <c r="A8" s="120" t="s">
        <v>1127</v>
      </c>
      <c r="B8" s="121">
        <f t="shared" si="1"/>
        <v>340.75064</v>
      </c>
      <c r="C8" s="122">
        <f t="shared" si="7"/>
        <v>10.02207765</v>
      </c>
      <c r="D8" s="115">
        <f t="shared" si="3"/>
        <v>10.02207765</v>
      </c>
      <c r="E8" s="117">
        <v>34.0</v>
      </c>
      <c r="F8" s="117">
        <v>102.427862</v>
      </c>
      <c r="G8" s="116">
        <f t="shared" si="4"/>
        <v>0.3005947751</v>
      </c>
      <c r="H8" s="117">
        <f t="shared" si="5"/>
        <v>0</v>
      </c>
      <c r="I8" s="330">
        <f t="shared" si="8"/>
        <v>0</v>
      </c>
      <c r="J8" s="121">
        <v>3.4075064E8</v>
      </c>
      <c r="K8" s="91">
        <v>2014.0</v>
      </c>
      <c r="L8" s="119" t="s">
        <v>20</v>
      </c>
      <c r="M8" s="283"/>
      <c r="N8" s="283"/>
      <c r="O8" s="283"/>
      <c r="P8" s="269"/>
      <c r="Q8" s="269"/>
      <c r="R8" s="283"/>
      <c r="S8" s="283"/>
      <c r="T8" s="268"/>
      <c r="U8" s="331"/>
      <c r="V8" s="268"/>
      <c r="W8" s="268"/>
      <c r="X8" s="268"/>
      <c r="Y8" s="268"/>
      <c r="Z8" s="268"/>
      <c r="AA8" s="269"/>
      <c r="AB8" s="269"/>
      <c r="AC8" s="111"/>
      <c r="AD8" s="261"/>
      <c r="AE8" s="261"/>
      <c r="AF8" s="251"/>
      <c r="AG8" s="49"/>
      <c r="AH8" s="258"/>
      <c r="AI8" s="269"/>
      <c r="AJ8" s="257"/>
    </row>
    <row r="9" ht="15.75" customHeight="1">
      <c r="A9" s="112" t="s">
        <v>4954</v>
      </c>
      <c r="B9" s="113">
        <v>709.82</v>
      </c>
      <c r="C9" s="114">
        <f t="shared" ref="C9:C13" si="9">SUM(B9/E9)</f>
        <v>14.1964</v>
      </c>
      <c r="D9" s="115">
        <f t="shared" si="3"/>
        <v>14.1964</v>
      </c>
      <c r="E9" s="115">
        <v>50.0</v>
      </c>
      <c r="F9" s="115">
        <v>296.62</v>
      </c>
      <c r="G9" s="116">
        <f t="shared" si="4"/>
        <v>0.4178805894</v>
      </c>
      <c r="H9" s="117">
        <f t="shared" si="5"/>
        <v>0</v>
      </c>
      <c r="I9" s="330">
        <f t="shared" si="8"/>
        <v>0</v>
      </c>
      <c r="J9" s="113">
        <v>7.0982E8</v>
      </c>
      <c r="K9" s="118">
        <v>2009.0</v>
      </c>
      <c r="L9" s="119" t="s">
        <v>18</v>
      </c>
      <c r="M9" s="254"/>
      <c r="N9" s="254"/>
      <c r="O9" s="254"/>
      <c r="P9" s="257"/>
      <c r="Q9" s="257"/>
      <c r="R9" s="254"/>
      <c r="S9" s="254"/>
      <c r="T9" s="253"/>
      <c r="U9" s="262"/>
      <c r="V9" s="253"/>
      <c r="W9" s="253"/>
      <c r="X9" s="248"/>
      <c r="Y9" s="253"/>
      <c r="Z9" s="263"/>
      <c r="AA9" s="257"/>
      <c r="AB9" s="257"/>
      <c r="AC9" s="250"/>
      <c r="AD9" s="248"/>
      <c r="AE9" s="248"/>
      <c r="AF9" s="251"/>
      <c r="AG9" s="49"/>
      <c r="AH9" s="258"/>
      <c r="AI9" s="257"/>
      <c r="AJ9" s="257"/>
    </row>
    <row r="10" ht="15.75" customHeight="1">
      <c r="A10" s="112" t="s">
        <v>216</v>
      </c>
      <c r="B10" s="113">
        <f t="shared" ref="B10:B11" si="10">J10/1000000</f>
        <v>970.761885</v>
      </c>
      <c r="C10" s="114">
        <f t="shared" si="9"/>
        <v>12.44566519</v>
      </c>
      <c r="D10" s="115">
        <f t="shared" si="3"/>
        <v>12.44566519</v>
      </c>
      <c r="E10" s="115">
        <v>78.0</v>
      </c>
      <c r="F10" s="115">
        <v>368.061265</v>
      </c>
      <c r="G10" s="116">
        <f t="shared" si="4"/>
        <v>0.3791468028</v>
      </c>
      <c r="H10" s="117">
        <f t="shared" si="5"/>
        <v>0</v>
      </c>
      <c r="I10" s="330">
        <f t="shared" si="8"/>
        <v>0</v>
      </c>
      <c r="J10" s="113">
        <v>9.70761885E8</v>
      </c>
      <c r="K10" s="118">
        <v>2013.0</v>
      </c>
      <c r="L10" s="119" t="s">
        <v>20</v>
      </c>
      <c r="M10" s="267"/>
      <c r="N10" s="267"/>
      <c r="O10" s="267"/>
      <c r="P10" s="264"/>
      <c r="Q10" s="264"/>
      <c r="R10" s="267"/>
      <c r="S10" s="267"/>
      <c r="T10" s="255"/>
      <c r="U10" s="296"/>
      <c r="V10" s="255"/>
      <c r="W10" s="255"/>
      <c r="X10" s="255"/>
      <c r="Y10" s="255"/>
      <c r="Z10" s="255"/>
      <c r="AA10" s="264"/>
      <c r="AB10" s="264"/>
      <c r="AC10" s="251"/>
      <c r="AD10" s="266"/>
      <c r="AE10" s="266"/>
      <c r="AF10" s="251"/>
      <c r="AG10" s="266"/>
      <c r="AH10" s="258"/>
      <c r="AI10" s="257"/>
      <c r="AJ10" s="257"/>
    </row>
    <row r="11" ht="15.75" customHeight="1">
      <c r="A11" s="120" t="s">
        <v>1170</v>
      </c>
      <c r="B11" s="113">
        <f t="shared" si="10"/>
        <v>872.752476</v>
      </c>
      <c r="C11" s="114">
        <f t="shared" si="9"/>
        <v>11.63669968</v>
      </c>
      <c r="D11" s="115">
        <f t="shared" si="3"/>
        <v>11.63669968</v>
      </c>
      <c r="E11" s="115">
        <v>75.0</v>
      </c>
      <c r="F11" s="117">
        <v>367.226855</v>
      </c>
      <c r="G11" s="116">
        <f t="shared" si="4"/>
        <v>0.4207686201</v>
      </c>
      <c r="H11" s="117">
        <f t="shared" si="5"/>
        <v>0</v>
      </c>
      <c r="I11" s="330">
        <f>AG11/J11</f>
        <v>0</v>
      </c>
      <c r="J11" s="113">
        <v>8.72752476E8</v>
      </c>
      <c r="K11" s="91">
        <v>2016.0</v>
      </c>
      <c r="L11" s="119" t="s">
        <v>20</v>
      </c>
      <c r="M11" s="47"/>
      <c r="N11" s="47"/>
      <c r="O11" s="47"/>
      <c r="P11" s="294"/>
      <c r="Q11" s="294"/>
      <c r="R11" s="47"/>
      <c r="S11" s="47"/>
      <c r="T11" s="33"/>
      <c r="U11" s="298"/>
      <c r="V11" s="33"/>
      <c r="W11" s="33"/>
      <c r="X11" s="49"/>
      <c r="Y11" s="33"/>
      <c r="Z11" s="291"/>
      <c r="AA11" s="294"/>
      <c r="AB11" s="270"/>
      <c r="AC11" s="251"/>
      <c r="AD11" s="49"/>
      <c r="AE11" s="49"/>
      <c r="AF11" s="251"/>
      <c r="AG11" s="266"/>
      <c r="AH11" s="252"/>
      <c r="AI11" s="257"/>
      <c r="AJ11" s="257"/>
    </row>
    <row r="12" ht="15.75" customHeight="1">
      <c r="A12" s="112" t="s">
        <v>1490</v>
      </c>
      <c r="B12" s="113">
        <f>SUM(F12+AF12)</f>
        <v>300.53</v>
      </c>
      <c r="C12" s="114">
        <f t="shared" si="9"/>
        <v>4.419558824</v>
      </c>
      <c r="D12" s="115">
        <f t="shared" si="3"/>
        <v>4.419558824</v>
      </c>
      <c r="E12" s="115">
        <v>68.0</v>
      </c>
      <c r="F12" s="115">
        <v>300.53</v>
      </c>
      <c r="G12" s="116">
        <f t="shared" si="4"/>
        <v>1</v>
      </c>
      <c r="H12" s="117">
        <f t="shared" si="5"/>
        <v>0</v>
      </c>
      <c r="I12" s="330">
        <f t="shared" ref="I12:I34" si="11">(AG12/J12)</f>
        <v>0</v>
      </c>
      <c r="J12" s="113">
        <v>6.9849E8</v>
      </c>
      <c r="K12" s="118">
        <v>2010.0</v>
      </c>
      <c r="L12" s="119" t="s">
        <v>20</v>
      </c>
      <c r="M12" s="254"/>
      <c r="N12" s="254"/>
      <c r="O12" s="254"/>
      <c r="P12" s="257"/>
      <c r="Q12" s="257"/>
      <c r="R12" s="254"/>
      <c r="S12" s="254"/>
      <c r="T12" s="253"/>
      <c r="U12" s="262"/>
      <c r="V12" s="253"/>
      <c r="W12" s="253"/>
      <c r="X12" s="248"/>
      <c r="Y12" s="253"/>
      <c r="Z12" s="263"/>
      <c r="AA12" s="257"/>
      <c r="AB12" s="257"/>
      <c r="AC12" s="250"/>
      <c r="AD12" s="248"/>
      <c r="AE12" s="248"/>
      <c r="AF12" s="251"/>
      <c r="AG12" s="49"/>
      <c r="AH12" s="258"/>
      <c r="AI12" s="257"/>
      <c r="AJ12" s="257"/>
    </row>
    <row r="13" ht="15.75" customHeight="1">
      <c r="A13" s="123" t="s">
        <v>604</v>
      </c>
      <c r="B13" s="113">
        <f t="shared" ref="B13:B14" si="12">J13/1000000</f>
        <v>1156.469697</v>
      </c>
      <c r="C13" s="114">
        <f t="shared" si="9"/>
        <v>15.62796888</v>
      </c>
      <c r="D13" s="115">
        <f t="shared" si="3"/>
        <v>15.62796888</v>
      </c>
      <c r="E13" s="117">
        <v>74.0</v>
      </c>
      <c r="F13" s="115">
        <v>335.24045</v>
      </c>
      <c r="G13" s="116">
        <f t="shared" si="4"/>
        <v>0.2898826064</v>
      </c>
      <c r="H13" s="117">
        <f t="shared" si="5"/>
        <v>0</v>
      </c>
      <c r="I13" s="330">
        <f t="shared" si="11"/>
        <v>0</v>
      </c>
      <c r="J13" s="113">
        <v>1.156469697E9</v>
      </c>
      <c r="K13" s="118">
        <v>2015.0</v>
      </c>
      <c r="L13" s="119" t="s">
        <v>20</v>
      </c>
      <c r="M13" s="267"/>
      <c r="N13" s="267"/>
      <c r="O13" s="267"/>
      <c r="P13" s="264"/>
      <c r="Q13" s="264"/>
      <c r="R13" s="267"/>
      <c r="S13" s="267"/>
      <c r="T13" s="255"/>
      <c r="U13" s="296"/>
      <c r="V13" s="255"/>
      <c r="W13" s="255"/>
      <c r="X13" s="49"/>
      <c r="Y13" s="255"/>
      <c r="Z13" s="291"/>
      <c r="AA13" s="264"/>
      <c r="AB13" s="264"/>
      <c r="AC13" s="251"/>
      <c r="AD13" s="266"/>
      <c r="AE13" s="49"/>
      <c r="AF13" s="251"/>
      <c r="AG13" s="49"/>
      <c r="AH13" s="258"/>
      <c r="AI13" s="257"/>
      <c r="AJ13" s="257"/>
    </row>
    <row r="14" ht="15.75" customHeight="1">
      <c r="A14" s="120" t="s">
        <v>218</v>
      </c>
      <c r="B14" s="121">
        <f t="shared" si="12"/>
        <v>1033.440082</v>
      </c>
      <c r="C14" s="122">
        <f>SUM(J14/(E14*1000000))</f>
        <v>12.91800103</v>
      </c>
      <c r="D14" s="115">
        <f t="shared" si="3"/>
        <v>12.91800103</v>
      </c>
      <c r="E14" s="117">
        <v>80.0</v>
      </c>
      <c r="F14" s="117">
        <v>264.556235</v>
      </c>
      <c r="G14" s="116">
        <f t="shared" si="4"/>
        <v>0.2559957172</v>
      </c>
      <c r="H14" s="117">
        <f t="shared" si="5"/>
        <v>0</v>
      </c>
      <c r="I14" s="130">
        <f t="shared" si="11"/>
        <v>0</v>
      </c>
      <c r="J14" s="121">
        <v>1.033440082E9</v>
      </c>
      <c r="K14" s="91">
        <v>2017.0</v>
      </c>
      <c r="L14" s="119" t="s">
        <v>20</v>
      </c>
      <c r="M14" s="47"/>
      <c r="N14" s="47"/>
      <c r="O14" s="47"/>
      <c r="P14" s="269"/>
      <c r="Q14" s="269"/>
      <c r="R14" s="47"/>
      <c r="S14" s="47"/>
      <c r="T14" s="33"/>
      <c r="U14" s="333"/>
      <c r="V14" s="33"/>
      <c r="W14" s="33"/>
      <c r="X14" s="268"/>
      <c r="Y14" s="268"/>
      <c r="Z14" s="261"/>
      <c r="AA14" s="269"/>
      <c r="AB14" s="304"/>
      <c r="AC14" s="280"/>
      <c r="AD14" s="49"/>
      <c r="AE14" s="49"/>
      <c r="AF14" s="280"/>
      <c r="AG14" s="261"/>
      <c r="AH14" s="303"/>
      <c r="AI14" s="269"/>
      <c r="AJ14" s="269"/>
    </row>
    <row r="15" ht="15.75" customHeight="1">
      <c r="A15" s="112" t="s">
        <v>1077</v>
      </c>
      <c r="B15" s="113">
        <f>SUM(F15+AF15)</f>
        <v>138.79</v>
      </c>
      <c r="C15" s="114">
        <f t="shared" ref="C15:C16" si="13">SUM(B15/E15)</f>
        <v>9.252666667</v>
      </c>
      <c r="D15" s="115">
        <f t="shared" si="3"/>
        <v>9.252666667</v>
      </c>
      <c r="E15" s="115">
        <v>15.0</v>
      </c>
      <c r="F15" s="115">
        <v>138.79</v>
      </c>
      <c r="G15" s="116">
        <f t="shared" si="4"/>
        <v>1</v>
      </c>
      <c r="H15" s="117">
        <f t="shared" si="5"/>
        <v>0</v>
      </c>
      <c r="I15" s="330">
        <f t="shared" si="11"/>
        <v>0</v>
      </c>
      <c r="J15" s="113">
        <v>4.1420000000000006E8</v>
      </c>
      <c r="K15" s="118">
        <v>2010.0</v>
      </c>
      <c r="L15" s="119" t="s">
        <v>20</v>
      </c>
      <c r="M15" s="254"/>
      <c r="N15" s="254"/>
      <c r="O15" s="254"/>
      <c r="P15" s="257"/>
      <c r="Q15" s="257"/>
      <c r="R15" s="254"/>
      <c r="S15" s="254"/>
      <c r="T15" s="253"/>
      <c r="U15" s="262"/>
      <c r="V15" s="253"/>
      <c r="W15" s="253"/>
      <c r="X15" s="248"/>
      <c r="Y15" s="253"/>
      <c r="Z15" s="263"/>
      <c r="AA15" s="257"/>
      <c r="AB15" s="257"/>
      <c r="AC15" s="280"/>
      <c r="AD15" s="248"/>
      <c r="AE15" s="248"/>
      <c r="AF15" s="251"/>
      <c r="AG15" s="49"/>
      <c r="AH15" s="258"/>
      <c r="AI15" s="264"/>
      <c r="AJ15" s="264"/>
    </row>
    <row r="16" ht="15.75" customHeight="1">
      <c r="A16" s="112" t="s">
        <v>981</v>
      </c>
      <c r="B16" s="113">
        <f t="shared" ref="B16:B18" si="14">J16/1000000</f>
        <v>318.000144</v>
      </c>
      <c r="C16" s="114">
        <f t="shared" si="13"/>
        <v>15.9000072</v>
      </c>
      <c r="D16" s="115">
        <f t="shared" si="3"/>
        <v>15.9000072</v>
      </c>
      <c r="E16" s="117">
        <v>20.0</v>
      </c>
      <c r="F16" s="115">
        <v>137.400141</v>
      </c>
      <c r="G16" s="116">
        <f t="shared" si="4"/>
        <v>0.4320757194</v>
      </c>
      <c r="H16" s="117">
        <f t="shared" si="5"/>
        <v>0</v>
      </c>
      <c r="I16" s="330">
        <f t="shared" si="11"/>
        <v>0</v>
      </c>
      <c r="J16" s="113">
        <v>3.18000144E8</v>
      </c>
      <c r="K16" s="118">
        <v>2013.0</v>
      </c>
      <c r="L16" s="119" t="s">
        <v>20</v>
      </c>
      <c r="M16" s="267"/>
      <c r="N16" s="267"/>
      <c r="O16" s="267"/>
      <c r="P16" s="264" t="s">
        <v>1395</v>
      </c>
      <c r="Q16" s="264"/>
      <c r="R16" s="267"/>
      <c r="S16" s="267"/>
      <c r="T16" s="255"/>
      <c r="U16" s="296"/>
      <c r="V16" s="255"/>
      <c r="W16" s="255"/>
      <c r="X16" s="255"/>
      <c r="Y16" s="255"/>
      <c r="Z16" s="255"/>
      <c r="AA16" s="264"/>
      <c r="AB16" s="264"/>
      <c r="AC16" s="251"/>
      <c r="AD16" s="266"/>
      <c r="AE16" s="266"/>
      <c r="AF16" s="251"/>
      <c r="AG16" s="266"/>
      <c r="AH16" s="258"/>
      <c r="AI16" s="257"/>
      <c r="AJ16" s="257"/>
    </row>
    <row r="17" ht="15.75" customHeight="1">
      <c r="A17" s="120" t="s">
        <v>1479</v>
      </c>
      <c r="B17" s="121">
        <f t="shared" si="14"/>
        <v>219.979959</v>
      </c>
      <c r="C17" s="122">
        <f>SUM(J17/(E17*1000000))</f>
        <v>15.71285421</v>
      </c>
      <c r="D17" s="115">
        <f t="shared" si="3"/>
        <v>15.71285421</v>
      </c>
      <c r="E17" s="117">
        <v>14.0</v>
      </c>
      <c r="F17" s="117">
        <v>91.125683</v>
      </c>
      <c r="G17" s="116">
        <f t="shared" si="4"/>
        <v>0.4142453859</v>
      </c>
      <c r="H17" s="117">
        <f t="shared" si="5"/>
        <v>0</v>
      </c>
      <c r="I17" s="330">
        <f t="shared" si="11"/>
        <v>0</v>
      </c>
      <c r="J17" s="121">
        <v>2.19979959E8</v>
      </c>
      <c r="K17" s="91">
        <v>2014.0</v>
      </c>
      <c r="L17" s="119" t="s">
        <v>20</v>
      </c>
      <c r="M17" s="283"/>
      <c r="N17" s="283"/>
      <c r="O17" s="283"/>
      <c r="P17" s="269"/>
      <c r="Q17" s="269"/>
      <c r="R17" s="283"/>
      <c r="S17" s="283"/>
      <c r="T17" s="268"/>
      <c r="U17" s="331"/>
      <c r="V17" s="268"/>
      <c r="W17" s="268"/>
      <c r="X17" s="268"/>
      <c r="Y17" s="268"/>
      <c r="Z17" s="268"/>
      <c r="AA17" s="269"/>
      <c r="AB17" s="269"/>
      <c r="AC17" s="111"/>
      <c r="AD17" s="261"/>
      <c r="AE17" s="261"/>
      <c r="AF17" s="251"/>
      <c r="AG17" s="49"/>
      <c r="AH17" s="258"/>
      <c r="AI17" s="269"/>
      <c r="AJ17" s="257"/>
    </row>
    <row r="18" ht="15.75" customHeight="1">
      <c r="A18" s="112" t="s">
        <v>1408</v>
      </c>
      <c r="B18" s="113">
        <f t="shared" si="14"/>
        <v>55.198285</v>
      </c>
      <c r="C18" s="114">
        <f t="shared" ref="C18:C22" si="15">SUM(B18/E18)</f>
        <v>11.039657</v>
      </c>
      <c r="D18" s="115">
        <f t="shared" si="3"/>
        <v>11.039657</v>
      </c>
      <c r="E18" s="115">
        <v>5.0</v>
      </c>
      <c r="F18" s="115">
        <v>27.298285</v>
      </c>
      <c r="G18" s="116">
        <f t="shared" si="4"/>
        <v>0.4945495136</v>
      </c>
      <c r="H18" s="117">
        <f t="shared" si="5"/>
        <v>0</v>
      </c>
      <c r="I18" s="330">
        <f t="shared" si="11"/>
        <v>0</v>
      </c>
      <c r="J18" s="113">
        <v>5.5198285E7</v>
      </c>
      <c r="K18" s="118">
        <v>2013.0</v>
      </c>
      <c r="L18" s="119" t="s">
        <v>20</v>
      </c>
      <c r="M18" s="267"/>
      <c r="N18" s="267"/>
      <c r="O18" s="267"/>
      <c r="P18" s="264"/>
      <c r="Q18" s="264"/>
      <c r="R18" s="267"/>
      <c r="S18" s="267"/>
      <c r="T18" s="255"/>
      <c r="U18" s="296"/>
      <c r="V18" s="255"/>
      <c r="W18" s="255"/>
      <c r="X18" s="255"/>
      <c r="Y18" s="255"/>
      <c r="Z18" s="255"/>
      <c r="AA18" s="264"/>
      <c r="AB18" s="264"/>
      <c r="AC18" s="251"/>
      <c r="AD18" s="266"/>
      <c r="AE18" s="266"/>
      <c r="AF18" s="251"/>
      <c r="AG18" s="266"/>
      <c r="AH18" s="258"/>
      <c r="AI18" s="257"/>
      <c r="AJ18" s="264"/>
    </row>
    <row r="19" ht="15.75" customHeight="1">
      <c r="A19" s="112" t="s">
        <v>1469</v>
      </c>
      <c r="B19" s="113">
        <v>309.2</v>
      </c>
      <c r="C19" s="114">
        <f t="shared" si="15"/>
        <v>10.66206897</v>
      </c>
      <c r="D19" s="115">
        <f t="shared" si="3"/>
        <v>10.66206897</v>
      </c>
      <c r="E19" s="115">
        <v>29.0</v>
      </c>
      <c r="F19" s="115">
        <v>255.96</v>
      </c>
      <c r="G19" s="116">
        <f t="shared" si="4"/>
        <v>0.8278137128</v>
      </c>
      <c r="H19" s="117">
        <f t="shared" si="5"/>
        <v>0</v>
      </c>
      <c r="I19" s="330">
        <f t="shared" si="11"/>
        <v>0</v>
      </c>
      <c r="J19" s="113">
        <v>3.092E8</v>
      </c>
      <c r="K19" s="118">
        <v>2009.0</v>
      </c>
      <c r="L19" s="119" t="s">
        <v>18</v>
      </c>
      <c r="M19" s="254"/>
      <c r="N19" s="254"/>
      <c r="O19" s="254"/>
      <c r="P19" s="257"/>
      <c r="Q19" s="257"/>
      <c r="R19" s="254"/>
      <c r="S19" s="254"/>
      <c r="T19" s="253"/>
      <c r="U19" s="262"/>
      <c r="V19" s="253"/>
      <c r="W19" s="253"/>
      <c r="X19" s="253"/>
      <c r="Y19" s="253"/>
      <c r="Z19" s="253"/>
      <c r="AA19" s="257"/>
      <c r="AB19" s="257"/>
      <c r="AC19" s="250"/>
      <c r="AD19" s="248"/>
      <c r="AE19" s="248"/>
      <c r="AF19" s="251"/>
      <c r="AG19" s="49"/>
      <c r="AH19" s="258"/>
      <c r="AI19" s="257"/>
      <c r="AJ19" s="257"/>
    </row>
    <row r="20" ht="15.75" customHeight="1">
      <c r="A20" s="112" t="s">
        <v>1495</v>
      </c>
      <c r="B20" s="113">
        <f>SUM(F20+AF20)</f>
        <v>32.68</v>
      </c>
      <c r="C20" s="114">
        <f t="shared" si="15"/>
        <v>25.13846154</v>
      </c>
      <c r="D20" s="115">
        <f t="shared" si="3"/>
        <v>25.13846154</v>
      </c>
      <c r="E20" s="115">
        <v>1.3</v>
      </c>
      <c r="F20" s="115">
        <v>32.68</v>
      </c>
      <c r="G20" s="116">
        <f t="shared" si="4"/>
        <v>1</v>
      </c>
      <c r="H20" s="117">
        <f t="shared" si="5"/>
        <v>0</v>
      </c>
      <c r="I20" s="330">
        <f t="shared" si="11"/>
        <v>0</v>
      </c>
      <c r="J20" s="113">
        <v>4.304E7</v>
      </c>
      <c r="K20" s="118">
        <v>2010.0</v>
      </c>
      <c r="L20" s="119" t="s">
        <v>20</v>
      </c>
      <c r="M20" s="254"/>
      <c r="N20" s="254"/>
      <c r="O20" s="254"/>
      <c r="P20" s="257"/>
      <c r="Q20" s="257"/>
      <c r="R20" s="254"/>
      <c r="S20" s="254"/>
      <c r="T20" s="253"/>
      <c r="U20" s="334"/>
      <c r="V20" s="253"/>
      <c r="W20" s="253"/>
      <c r="X20" s="253"/>
      <c r="Y20" s="253"/>
      <c r="Z20" s="253"/>
      <c r="AA20" s="257"/>
      <c r="AB20" s="257"/>
      <c r="AC20" s="250"/>
      <c r="AD20" s="248"/>
      <c r="AE20" s="248"/>
      <c r="AF20" s="251"/>
      <c r="AG20" s="49"/>
      <c r="AH20" s="258"/>
      <c r="AI20" s="257"/>
      <c r="AJ20" s="257"/>
    </row>
    <row r="21" ht="15.75" customHeight="1">
      <c r="A21" s="112" t="s">
        <v>1439</v>
      </c>
      <c r="B21" s="113">
        <f t="shared" ref="B21:B23" si="16">J21/1000000</f>
        <v>231.184173</v>
      </c>
      <c r="C21" s="114">
        <f t="shared" si="15"/>
        <v>30.8245564</v>
      </c>
      <c r="D21" s="115">
        <f t="shared" si="3"/>
        <v>30.8245564</v>
      </c>
      <c r="E21" s="115">
        <v>7.5</v>
      </c>
      <c r="F21" s="117">
        <v>143.495265</v>
      </c>
      <c r="G21" s="116">
        <f t="shared" si="4"/>
        <v>0.6206967507</v>
      </c>
      <c r="H21" s="117">
        <f t="shared" si="5"/>
        <v>0</v>
      </c>
      <c r="I21" s="330">
        <f t="shared" si="11"/>
        <v>0</v>
      </c>
      <c r="J21" s="113">
        <v>2.31184173E8</v>
      </c>
      <c r="K21" s="118">
        <v>2007.0</v>
      </c>
      <c r="L21" s="119" t="s">
        <v>18</v>
      </c>
      <c r="M21" s="254"/>
      <c r="N21" s="254"/>
      <c r="O21" s="254"/>
      <c r="P21" s="264"/>
      <c r="Q21" s="264"/>
      <c r="R21" s="254"/>
      <c r="S21" s="254"/>
      <c r="T21" s="255"/>
      <c r="U21" s="262"/>
      <c r="V21" s="33"/>
      <c r="W21" s="255"/>
      <c r="X21" s="253"/>
      <c r="Y21" s="253"/>
      <c r="Z21" s="253"/>
      <c r="AA21" s="264"/>
      <c r="AB21" s="257"/>
      <c r="AC21" s="251"/>
      <c r="AD21" s="49"/>
      <c r="AE21" s="248"/>
      <c r="AF21" s="111"/>
      <c r="AG21" s="248"/>
      <c r="AH21" s="258"/>
      <c r="AI21" s="257"/>
      <c r="AJ21" s="264"/>
    </row>
    <row r="22" ht="15.75" customHeight="1">
      <c r="A22" s="123" t="s">
        <v>1411</v>
      </c>
      <c r="B22" s="113">
        <f t="shared" si="16"/>
        <v>17.98647</v>
      </c>
      <c r="C22" s="114">
        <f t="shared" si="15"/>
        <v>25.69495714</v>
      </c>
      <c r="D22" s="115">
        <f t="shared" si="3"/>
        <v>25.69495714</v>
      </c>
      <c r="E22" s="335">
        <v>0.7</v>
      </c>
      <c r="F22" s="115">
        <v>17.50647</v>
      </c>
      <c r="G22" s="116">
        <f t="shared" si="4"/>
        <v>0.9733132738</v>
      </c>
      <c r="H22" s="117">
        <f t="shared" si="5"/>
        <v>0</v>
      </c>
      <c r="I22" s="330">
        <f t="shared" si="11"/>
        <v>0</v>
      </c>
      <c r="J22" s="113">
        <v>1.798647E7</v>
      </c>
      <c r="K22" s="118">
        <v>2015.0</v>
      </c>
      <c r="L22" s="119" t="s">
        <v>20</v>
      </c>
      <c r="M22" s="267"/>
      <c r="N22" s="267"/>
      <c r="O22" s="267"/>
      <c r="P22" s="264"/>
      <c r="Q22" s="264"/>
      <c r="R22" s="267"/>
      <c r="S22" s="267"/>
      <c r="T22" s="255"/>
      <c r="U22" s="289"/>
      <c r="V22" s="33"/>
      <c r="W22" s="255"/>
      <c r="X22" s="33"/>
      <c r="Y22" s="255"/>
      <c r="Z22" s="33"/>
      <c r="AA22" s="264"/>
      <c r="AB22" s="264"/>
      <c r="AC22" s="251"/>
      <c r="AD22" s="266"/>
      <c r="AE22" s="49"/>
      <c r="AF22" s="111"/>
      <c r="AG22" s="49"/>
      <c r="AH22" s="258"/>
      <c r="AI22" s="257"/>
      <c r="AJ22" s="257"/>
    </row>
    <row r="23" ht="15.75" customHeight="1">
      <c r="A23" s="112" t="s">
        <v>1442</v>
      </c>
      <c r="B23" s="113">
        <f t="shared" si="16"/>
        <v>167.221571</v>
      </c>
      <c r="C23" s="114">
        <f>SUM((J23/1000000)/E23)</f>
        <v>23.88879586</v>
      </c>
      <c r="D23" s="115">
        <f t="shared" si="3"/>
        <v>23.88879586</v>
      </c>
      <c r="E23" s="115">
        <v>7.0</v>
      </c>
      <c r="F23" s="115">
        <v>113.721571</v>
      </c>
      <c r="G23" s="116">
        <f t="shared" si="4"/>
        <v>0.6800651992</v>
      </c>
      <c r="H23" s="117">
        <f t="shared" si="5"/>
        <v>0</v>
      </c>
      <c r="I23" s="330">
        <f t="shared" si="11"/>
        <v>0</v>
      </c>
      <c r="J23" s="113">
        <v>1.67221571E8</v>
      </c>
      <c r="K23" s="91">
        <v>2012.0</v>
      </c>
      <c r="L23" s="119" t="s">
        <v>20</v>
      </c>
      <c r="M23" s="254"/>
      <c r="N23" s="254"/>
      <c r="O23" s="254"/>
      <c r="P23" s="257"/>
      <c r="Q23" s="257"/>
      <c r="R23" s="254"/>
      <c r="S23" s="254"/>
      <c r="T23" s="253"/>
      <c r="U23" s="262"/>
      <c r="V23" s="253"/>
      <c r="W23" s="253"/>
      <c r="X23" s="253"/>
      <c r="Y23" s="253"/>
      <c r="Z23" s="253"/>
      <c r="AA23" s="257"/>
      <c r="AB23" s="269"/>
      <c r="AC23" s="250"/>
      <c r="AD23" s="248"/>
      <c r="AE23" s="248"/>
      <c r="AF23" s="251"/>
      <c r="AG23" s="266"/>
      <c r="AH23" s="258"/>
      <c r="AI23" s="257"/>
      <c r="AJ23" s="257"/>
    </row>
    <row r="24" ht="15.75" customHeight="1">
      <c r="A24" s="112" t="s">
        <v>1431</v>
      </c>
      <c r="B24" s="113">
        <v>252.91</v>
      </c>
      <c r="C24" s="114">
        <f t="shared" ref="C24:C25" si="17">SUM(B24/E24)</f>
        <v>22.99181818</v>
      </c>
      <c r="D24" s="115">
        <f t="shared" si="3"/>
        <v>22.99181818</v>
      </c>
      <c r="E24" s="115">
        <v>11.0</v>
      </c>
      <c r="F24" s="115">
        <v>90.56</v>
      </c>
      <c r="G24" s="116">
        <f t="shared" si="4"/>
        <v>0.3580720414</v>
      </c>
      <c r="H24" s="117">
        <f t="shared" si="5"/>
        <v>0</v>
      </c>
      <c r="I24" s="330">
        <f t="shared" si="11"/>
        <v>0</v>
      </c>
      <c r="J24" s="113">
        <v>2.5291E8</v>
      </c>
      <c r="K24" s="118">
        <v>2008.0</v>
      </c>
      <c r="L24" s="119" t="s">
        <v>18</v>
      </c>
      <c r="M24" s="254"/>
      <c r="N24" s="254"/>
      <c r="O24" s="254"/>
      <c r="P24" s="257"/>
      <c r="Q24" s="257"/>
      <c r="R24" s="254"/>
      <c r="S24" s="254"/>
      <c r="T24" s="253"/>
      <c r="U24" s="334"/>
      <c r="V24" s="253"/>
      <c r="W24" s="253"/>
      <c r="X24" s="253"/>
      <c r="Y24" s="253"/>
      <c r="Z24" s="253"/>
      <c r="AA24" s="257"/>
      <c r="AB24" s="257"/>
      <c r="AC24" s="250"/>
      <c r="AD24" s="248"/>
      <c r="AE24" s="248"/>
      <c r="AF24" s="251"/>
      <c r="AG24" s="49"/>
      <c r="AH24" s="258"/>
      <c r="AI24" s="257"/>
      <c r="AJ24" s="257"/>
    </row>
    <row r="25" ht="15.75" customHeight="1">
      <c r="A25" s="112" t="s">
        <v>1461</v>
      </c>
      <c r="B25" s="113">
        <v>43.89</v>
      </c>
      <c r="C25" s="114">
        <f t="shared" si="17"/>
        <v>16.88076923</v>
      </c>
      <c r="D25" s="115">
        <f t="shared" si="3"/>
        <v>16.88076923</v>
      </c>
      <c r="E25" s="115">
        <v>2.6</v>
      </c>
      <c r="F25" s="115">
        <v>33.48</v>
      </c>
      <c r="G25" s="116">
        <f t="shared" si="4"/>
        <v>0.7628161312</v>
      </c>
      <c r="H25" s="117">
        <f t="shared" si="5"/>
        <v>0</v>
      </c>
      <c r="I25" s="330">
        <f t="shared" si="11"/>
        <v>0</v>
      </c>
      <c r="J25" s="113">
        <v>4.389E7</v>
      </c>
      <c r="K25" s="118">
        <v>2008.0</v>
      </c>
      <c r="L25" s="119" t="s">
        <v>18</v>
      </c>
      <c r="M25" s="254"/>
      <c r="N25" s="254"/>
      <c r="O25" s="254"/>
      <c r="P25" s="257"/>
      <c r="Q25" s="257"/>
      <c r="R25" s="254"/>
      <c r="S25" s="254"/>
      <c r="T25" s="253"/>
      <c r="U25" s="334"/>
      <c r="V25" s="253"/>
      <c r="W25" s="253"/>
      <c r="X25" s="253"/>
      <c r="Y25" s="253"/>
      <c r="Z25" s="253"/>
      <c r="AA25" s="257"/>
      <c r="AB25" s="257"/>
      <c r="AC25" s="250"/>
      <c r="AD25" s="248"/>
      <c r="AE25" s="248"/>
      <c r="AF25" s="251"/>
      <c r="AG25" s="49"/>
      <c r="AH25" s="258"/>
      <c r="AI25" s="257"/>
      <c r="AJ25" s="257"/>
    </row>
    <row r="26" ht="15.75" customHeight="1">
      <c r="A26" s="120" t="s">
        <v>1447</v>
      </c>
      <c r="B26" s="121">
        <f t="shared" ref="B26:B27" si="18">J26/1000000</f>
        <v>268.1574</v>
      </c>
      <c r="C26" s="122">
        <f>SUM(J26/(E26*1000000))</f>
        <v>14.89763333</v>
      </c>
      <c r="D26" s="115">
        <f t="shared" si="3"/>
        <v>14.89763333</v>
      </c>
      <c r="E26" s="117">
        <v>18.0</v>
      </c>
      <c r="F26" s="117">
        <v>150.1574</v>
      </c>
      <c r="G26" s="116">
        <f t="shared" si="4"/>
        <v>0.559959934</v>
      </c>
      <c r="H26" s="117">
        <f t="shared" si="5"/>
        <v>0</v>
      </c>
      <c r="I26" s="330">
        <f t="shared" si="11"/>
        <v>0</v>
      </c>
      <c r="J26" s="121">
        <v>2.681574E8</v>
      </c>
      <c r="K26" s="91">
        <v>2014.0</v>
      </c>
      <c r="L26" s="119" t="s">
        <v>20</v>
      </c>
      <c r="M26" s="283"/>
      <c r="N26" s="283"/>
      <c r="O26" s="283"/>
      <c r="P26" s="269"/>
      <c r="Q26" s="269"/>
      <c r="R26" s="283"/>
      <c r="S26" s="283"/>
      <c r="T26" s="268"/>
      <c r="U26" s="331"/>
      <c r="V26" s="268"/>
      <c r="W26" s="268"/>
      <c r="X26" s="268"/>
      <c r="Y26" s="268"/>
      <c r="Z26" s="268"/>
      <c r="AA26" s="269"/>
      <c r="AB26" s="269"/>
      <c r="AC26" s="111"/>
      <c r="AD26" s="261"/>
      <c r="AE26" s="261"/>
      <c r="AF26" s="251"/>
      <c r="AG26" s="49"/>
      <c r="AH26" s="258"/>
      <c r="AI26" s="269"/>
      <c r="AJ26" s="257"/>
    </row>
    <row r="27" ht="15.75" customHeight="1">
      <c r="A27" s="112" t="s">
        <v>1467</v>
      </c>
      <c r="B27" s="113">
        <f t="shared" si="18"/>
        <v>136.836156</v>
      </c>
      <c r="C27" s="114">
        <f>SUM((J27/1000000)/E27)</f>
        <v>13.6836156</v>
      </c>
      <c r="D27" s="115">
        <f t="shared" si="3"/>
        <v>13.6836156</v>
      </c>
      <c r="E27" s="115">
        <v>10.0</v>
      </c>
      <c r="F27" s="115">
        <v>46.412041</v>
      </c>
      <c r="G27" s="116">
        <f t="shared" si="4"/>
        <v>0.339179661</v>
      </c>
      <c r="H27" s="117">
        <f t="shared" si="5"/>
        <v>0</v>
      </c>
      <c r="I27" s="330">
        <f t="shared" si="11"/>
        <v>0</v>
      </c>
      <c r="J27" s="113">
        <v>1.36836156E8</v>
      </c>
      <c r="K27" s="91">
        <v>2012.0</v>
      </c>
      <c r="L27" s="119" t="s">
        <v>20</v>
      </c>
      <c r="M27" s="254"/>
      <c r="N27" s="254"/>
      <c r="O27" s="254"/>
      <c r="P27" s="257"/>
      <c r="Q27" s="257"/>
      <c r="R27" s="254"/>
      <c r="S27" s="254"/>
      <c r="T27" s="253"/>
      <c r="U27" s="262"/>
      <c r="V27" s="253"/>
      <c r="W27" s="253"/>
      <c r="X27" s="253"/>
      <c r="Y27" s="253"/>
      <c r="Z27" s="253"/>
      <c r="AA27" s="257"/>
      <c r="AB27" s="269"/>
      <c r="AC27" s="250"/>
      <c r="AD27" s="248"/>
      <c r="AE27" s="248"/>
      <c r="AF27" s="251"/>
      <c r="AG27" s="266"/>
      <c r="AH27" s="258"/>
      <c r="AI27" s="257"/>
      <c r="AJ27" s="257"/>
    </row>
    <row r="28" ht="15.75" customHeight="1">
      <c r="A28" s="112" t="s">
        <v>1705</v>
      </c>
      <c r="B28" s="113">
        <v>467.46</v>
      </c>
      <c r="C28" s="114">
        <f t="shared" ref="C28:C29" si="19">SUM(B28/E28)</f>
        <v>13.356</v>
      </c>
      <c r="D28" s="115">
        <f t="shared" si="3"/>
        <v>13.356</v>
      </c>
      <c r="E28" s="115">
        <v>35.0</v>
      </c>
      <c r="F28" s="115">
        <v>277.3</v>
      </c>
      <c r="G28" s="116">
        <f t="shared" si="4"/>
        <v>0.5932058358</v>
      </c>
      <c r="H28" s="117">
        <f t="shared" si="5"/>
        <v>0</v>
      </c>
      <c r="I28" s="330">
        <f t="shared" si="11"/>
        <v>0</v>
      </c>
      <c r="J28" s="113">
        <v>4.6746E8</v>
      </c>
      <c r="K28" s="118">
        <v>2009.0</v>
      </c>
      <c r="L28" s="119" t="s">
        <v>18</v>
      </c>
      <c r="M28" s="254"/>
      <c r="N28" s="254"/>
      <c r="O28" s="254"/>
      <c r="P28" s="257"/>
      <c r="Q28" s="257"/>
      <c r="R28" s="254"/>
      <c r="S28" s="254"/>
      <c r="T28" s="253"/>
      <c r="U28" s="334"/>
      <c r="V28" s="253"/>
      <c r="W28" s="253"/>
      <c r="X28" s="253"/>
      <c r="Y28" s="253"/>
      <c r="Z28" s="253"/>
      <c r="AA28" s="257"/>
      <c r="AB28" s="257"/>
      <c r="AC28" s="250"/>
      <c r="AD28" s="248"/>
      <c r="AE28" s="248"/>
      <c r="AF28" s="251"/>
      <c r="AG28" s="49"/>
      <c r="AH28" s="258"/>
      <c r="AI28" s="257"/>
      <c r="AJ28" s="257"/>
    </row>
    <row r="29" ht="15.75" customHeight="1">
      <c r="A29" s="123" t="s">
        <v>1423</v>
      </c>
      <c r="B29" s="113">
        <f t="shared" ref="B29:B36" si="20">J29/1000000</f>
        <v>6.841296</v>
      </c>
      <c r="C29" s="114">
        <f t="shared" si="19"/>
        <v>11.40216</v>
      </c>
      <c r="D29" s="115">
        <f t="shared" si="3"/>
        <v>11.40216</v>
      </c>
      <c r="E29" s="335">
        <v>0.6</v>
      </c>
      <c r="F29" s="115">
        <v>6.741296</v>
      </c>
      <c r="G29" s="116">
        <f t="shared" si="4"/>
        <v>0.9853828865</v>
      </c>
      <c r="H29" s="117">
        <f t="shared" si="5"/>
        <v>0</v>
      </c>
      <c r="I29" s="330">
        <f t="shared" si="11"/>
        <v>0</v>
      </c>
      <c r="J29" s="113">
        <v>6841296.0</v>
      </c>
      <c r="K29" s="118">
        <v>2015.0</v>
      </c>
      <c r="L29" s="119" t="s">
        <v>20</v>
      </c>
      <c r="M29" s="267"/>
      <c r="N29" s="267"/>
      <c r="O29" s="267"/>
      <c r="P29" s="264"/>
      <c r="Q29" s="264"/>
      <c r="R29" s="267"/>
      <c r="S29" s="267"/>
      <c r="T29" s="255"/>
      <c r="U29" s="289"/>
      <c r="V29" s="33"/>
      <c r="W29" s="255"/>
      <c r="X29" s="33"/>
      <c r="Y29" s="255"/>
      <c r="Z29" s="33"/>
      <c r="AA29" s="264"/>
      <c r="AB29" s="264"/>
      <c r="AC29" s="251"/>
      <c r="AD29" s="266"/>
      <c r="AE29" s="49"/>
      <c r="AF29" s="111"/>
      <c r="AG29" s="49"/>
      <c r="AH29" s="258"/>
      <c r="AI29" s="257"/>
      <c r="AJ29" s="257"/>
    </row>
    <row r="30" ht="15.75" customHeight="1">
      <c r="A30" s="112" t="s">
        <v>1463</v>
      </c>
      <c r="B30" s="113">
        <f t="shared" si="20"/>
        <v>236.412453</v>
      </c>
      <c r="C30" s="114">
        <f t="shared" ref="C30:C32" si="21">SUM((J30/1000000)/E30)</f>
        <v>11.25773586</v>
      </c>
      <c r="D30" s="115">
        <f t="shared" si="3"/>
        <v>11.25773586</v>
      </c>
      <c r="E30" s="115">
        <v>21.0</v>
      </c>
      <c r="F30" s="115">
        <v>132.092958</v>
      </c>
      <c r="G30" s="116">
        <f t="shared" si="4"/>
        <v>0.5587394248</v>
      </c>
      <c r="H30" s="117">
        <f t="shared" si="5"/>
        <v>0</v>
      </c>
      <c r="I30" s="330">
        <f t="shared" si="11"/>
        <v>0</v>
      </c>
      <c r="J30" s="113">
        <v>2.36412453E8</v>
      </c>
      <c r="K30" s="91">
        <v>2012.0</v>
      </c>
      <c r="L30" s="119" t="s">
        <v>20</v>
      </c>
      <c r="M30" s="254"/>
      <c r="N30" s="254"/>
      <c r="O30" s="254"/>
      <c r="P30" s="257"/>
      <c r="Q30" s="257"/>
      <c r="R30" s="254"/>
      <c r="S30" s="254"/>
      <c r="T30" s="253"/>
      <c r="U30" s="262"/>
      <c r="V30" s="253"/>
      <c r="W30" s="253"/>
      <c r="X30" s="253"/>
      <c r="Y30" s="253"/>
      <c r="Z30" s="253"/>
      <c r="AA30" s="257"/>
      <c r="AB30" s="269"/>
      <c r="AC30" s="250"/>
      <c r="AD30" s="248"/>
      <c r="AE30" s="248"/>
      <c r="AF30" s="251"/>
      <c r="AG30" s="266"/>
      <c r="AH30" s="258"/>
      <c r="AI30" s="257"/>
      <c r="AJ30" s="257"/>
    </row>
    <row r="31" ht="15.75" customHeight="1">
      <c r="A31" s="112" t="s">
        <v>930</v>
      </c>
      <c r="B31" s="113">
        <f t="shared" si="20"/>
        <v>549.368315</v>
      </c>
      <c r="C31" s="114">
        <f t="shared" si="21"/>
        <v>10.9873663</v>
      </c>
      <c r="D31" s="115">
        <f t="shared" si="3"/>
        <v>10.9873663</v>
      </c>
      <c r="E31" s="115">
        <v>50.0</v>
      </c>
      <c r="F31" s="115">
        <v>218.815487</v>
      </c>
      <c r="G31" s="116">
        <f t="shared" si="4"/>
        <v>0.3983037992</v>
      </c>
      <c r="H31" s="117">
        <f t="shared" si="5"/>
        <v>0</v>
      </c>
      <c r="I31" s="330">
        <f t="shared" si="11"/>
        <v>0</v>
      </c>
      <c r="J31" s="113">
        <v>5.49368315E8</v>
      </c>
      <c r="K31" s="91">
        <v>2012.0</v>
      </c>
      <c r="L31" s="119" t="s">
        <v>20</v>
      </c>
      <c r="M31" s="254"/>
      <c r="N31" s="254"/>
      <c r="O31" s="254"/>
      <c r="P31" s="257"/>
      <c r="Q31" s="257"/>
      <c r="R31" s="254"/>
      <c r="S31" s="254"/>
      <c r="T31" s="253"/>
      <c r="U31" s="262"/>
      <c r="V31" s="253"/>
      <c r="W31" s="253"/>
      <c r="X31" s="253"/>
      <c r="Y31" s="253"/>
      <c r="Z31" s="253"/>
      <c r="AA31" s="257"/>
      <c r="AB31" s="269"/>
      <c r="AC31" s="250"/>
      <c r="AD31" s="248"/>
      <c r="AE31" s="248"/>
      <c r="AF31" s="251"/>
      <c r="AG31" s="266"/>
      <c r="AH31" s="258"/>
      <c r="AI31" s="257"/>
      <c r="AJ31" s="257"/>
    </row>
    <row r="32" ht="15.75" customHeight="1">
      <c r="A32" s="112" t="s">
        <v>1471</v>
      </c>
      <c r="B32" s="113">
        <f t="shared" si="20"/>
        <v>104.907746</v>
      </c>
      <c r="C32" s="114">
        <f t="shared" si="21"/>
        <v>10.4907746</v>
      </c>
      <c r="D32" s="115">
        <f t="shared" si="3"/>
        <v>10.4907746</v>
      </c>
      <c r="E32" s="115">
        <v>10.0</v>
      </c>
      <c r="F32" s="115">
        <v>86.907746</v>
      </c>
      <c r="G32" s="116">
        <f t="shared" si="4"/>
        <v>0.8284206773</v>
      </c>
      <c r="H32" s="117">
        <f t="shared" si="5"/>
        <v>0</v>
      </c>
      <c r="I32" s="330">
        <f t="shared" si="11"/>
        <v>0</v>
      </c>
      <c r="J32" s="113">
        <v>1.04907746E8</v>
      </c>
      <c r="K32" s="91">
        <v>2012.0</v>
      </c>
      <c r="L32" s="119" t="s">
        <v>20</v>
      </c>
      <c r="M32" s="254"/>
      <c r="N32" s="254"/>
      <c r="O32" s="254"/>
      <c r="P32" s="257"/>
      <c r="Q32" s="257"/>
      <c r="R32" s="254"/>
      <c r="S32" s="254"/>
      <c r="T32" s="253"/>
      <c r="U32" s="262"/>
      <c r="V32" s="253"/>
      <c r="W32" s="253"/>
      <c r="X32" s="253"/>
      <c r="Y32" s="253"/>
      <c r="Z32" s="253"/>
      <c r="AA32" s="257"/>
      <c r="AB32" s="269"/>
      <c r="AC32" s="250"/>
      <c r="AD32" s="248"/>
      <c r="AE32" s="248"/>
      <c r="AF32" s="251"/>
      <c r="AG32" s="266"/>
      <c r="AH32" s="258"/>
      <c r="AI32" s="257"/>
      <c r="AJ32" s="257"/>
    </row>
    <row r="33" ht="15.75" customHeight="1">
      <c r="A33" s="112" t="s">
        <v>1769</v>
      </c>
      <c r="B33" s="113">
        <f t="shared" si="20"/>
        <v>151.831537</v>
      </c>
      <c r="C33" s="114">
        <f>SUM(B33/E33)</f>
        <v>10.12210247</v>
      </c>
      <c r="D33" s="115">
        <f t="shared" si="3"/>
        <v>10.12210247</v>
      </c>
      <c r="E33" s="115">
        <v>15.0</v>
      </c>
      <c r="F33" s="115">
        <v>102.003019</v>
      </c>
      <c r="G33" s="116">
        <f t="shared" si="4"/>
        <v>0.6718170745</v>
      </c>
      <c r="H33" s="117">
        <f t="shared" si="5"/>
        <v>0</v>
      </c>
      <c r="I33" s="330">
        <f t="shared" si="11"/>
        <v>0</v>
      </c>
      <c r="J33" s="113">
        <v>1.51831537E8</v>
      </c>
      <c r="K33" s="118">
        <v>2013.0</v>
      </c>
      <c r="L33" s="119" t="s">
        <v>20</v>
      </c>
      <c r="M33" s="267"/>
      <c r="N33" s="267"/>
      <c r="O33" s="267"/>
      <c r="P33" s="264"/>
      <c r="Q33" s="264"/>
      <c r="R33" s="267"/>
      <c r="S33" s="267"/>
      <c r="T33" s="255"/>
      <c r="U33" s="296"/>
      <c r="V33" s="255"/>
      <c r="W33" s="255"/>
      <c r="X33" s="255"/>
      <c r="Y33" s="255"/>
      <c r="Z33" s="255"/>
      <c r="AA33" s="264"/>
      <c r="AB33" s="264"/>
      <c r="AC33" s="251"/>
      <c r="AD33" s="266"/>
      <c r="AE33" s="266"/>
      <c r="AF33" s="251"/>
      <c r="AG33" s="266"/>
      <c r="AH33" s="258"/>
      <c r="AI33" s="257"/>
      <c r="AJ33" s="257"/>
    </row>
    <row r="34" ht="15.75" customHeight="1">
      <c r="A34" s="120" t="s">
        <v>1422</v>
      </c>
      <c r="B34" s="121">
        <f t="shared" si="20"/>
        <v>62.630732</v>
      </c>
      <c r="C34" s="122">
        <f>SUM(J34/(E34*1000000))</f>
        <v>31.315366</v>
      </c>
      <c r="D34" s="115">
        <f t="shared" si="3"/>
        <v>31.315366</v>
      </c>
      <c r="E34" s="117">
        <v>2.0</v>
      </c>
      <c r="F34" s="117">
        <v>60.755732</v>
      </c>
      <c r="G34" s="116">
        <f t="shared" si="4"/>
        <v>0.9700626204</v>
      </c>
      <c r="H34" s="117">
        <f t="shared" si="5"/>
        <v>0</v>
      </c>
      <c r="I34" s="330">
        <f t="shared" si="11"/>
        <v>0</v>
      </c>
      <c r="J34" s="121">
        <v>6.2630732E7</v>
      </c>
      <c r="K34" s="91">
        <v>2014.0</v>
      </c>
      <c r="L34" s="119" t="s">
        <v>20</v>
      </c>
      <c r="M34" s="283"/>
      <c r="N34" s="283"/>
      <c r="O34" s="283"/>
      <c r="P34" s="269"/>
      <c r="Q34" s="269"/>
      <c r="R34" s="283"/>
      <c r="S34" s="283"/>
      <c r="T34" s="268"/>
      <c r="U34" s="331"/>
      <c r="V34" s="268"/>
      <c r="W34" s="268"/>
      <c r="X34" s="268"/>
      <c r="Y34" s="268"/>
      <c r="Z34" s="268"/>
      <c r="AA34" s="269"/>
      <c r="AB34" s="269"/>
      <c r="AC34" s="111"/>
      <c r="AD34" s="261"/>
      <c r="AE34" s="261"/>
      <c r="AF34" s="251"/>
      <c r="AG34" s="49"/>
      <c r="AH34" s="258"/>
      <c r="AI34" s="269"/>
      <c r="AJ34" s="257"/>
    </row>
    <row r="35" ht="15.75" customHeight="1">
      <c r="A35" s="120" t="s">
        <v>1430</v>
      </c>
      <c r="B35" s="113">
        <f t="shared" si="20"/>
        <v>28.962889</v>
      </c>
      <c r="C35" s="114">
        <f>SUM(B35/E35)</f>
        <v>28.962889</v>
      </c>
      <c r="D35" s="115">
        <f t="shared" si="3"/>
        <v>28.962889</v>
      </c>
      <c r="E35" s="115">
        <v>1.0</v>
      </c>
      <c r="F35" s="117">
        <v>28.751693</v>
      </c>
      <c r="G35" s="116">
        <f t="shared" si="4"/>
        <v>0.9927080479</v>
      </c>
      <c r="H35" s="117">
        <f t="shared" si="5"/>
        <v>0</v>
      </c>
      <c r="I35" s="330">
        <f>AG35/J35</f>
        <v>0</v>
      </c>
      <c r="J35" s="113">
        <v>2.8962889E7</v>
      </c>
      <c r="K35" s="91">
        <v>2016.0</v>
      </c>
      <c r="L35" s="119" t="s">
        <v>20</v>
      </c>
      <c r="M35" s="47"/>
      <c r="N35" s="47"/>
      <c r="O35" s="47"/>
      <c r="P35" s="294"/>
      <c r="Q35" s="294"/>
      <c r="R35" s="47"/>
      <c r="S35" s="47"/>
      <c r="T35" s="33"/>
      <c r="U35" s="298"/>
      <c r="V35" s="33"/>
      <c r="W35" s="33"/>
      <c r="X35" s="49"/>
      <c r="Y35" s="33"/>
      <c r="Z35" s="291"/>
      <c r="AA35" s="294"/>
      <c r="AB35" s="270"/>
      <c r="AC35" s="251"/>
      <c r="AD35" s="49"/>
      <c r="AE35" s="49"/>
      <c r="AF35" s="251"/>
      <c r="AG35" s="266"/>
      <c r="AH35" s="252"/>
      <c r="AI35" s="257"/>
      <c r="AJ35" s="257"/>
    </row>
    <row r="36" ht="15.75" customHeight="1">
      <c r="A36" s="120" t="s">
        <v>1475</v>
      </c>
      <c r="B36" s="121">
        <f t="shared" si="20"/>
        <v>307.239013</v>
      </c>
      <c r="C36" s="122">
        <f>SUM(J36/(E36*1000000))</f>
        <v>25.60325108</v>
      </c>
      <c r="D36" s="115">
        <f t="shared" si="3"/>
        <v>25.60325108</v>
      </c>
      <c r="E36" s="117">
        <v>12.0</v>
      </c>
      <c r="F36" s="117">
        <v>124.87235</v>
      </c>
      <c r="G36" s="116">
        <f t="shared" si="4"/>
        <v>0.4064338991</v>
      </c>
      <c r="H36" s="117">
        <f t="shared" si="5"/>
        <v>0</v>
      </c>
      <c r="I36" s="330">
        <f t="shared" ref="I36:I42" si="22">(AG36/J36)</f>
        <v>0</v>
      </c>
      <c r="J36" s="121">
        <v>3.07239013E8</v>
      </c>
      <c r="K36" s="91">
        <v>2014.0</v>
      </c>
      <c r="L36" s="119" t="s">
        <v>20</v>
      </c>
      <c r="M36" s="283"/>
      <c r="N36" s="283"/>
      <c r="O36" s="283"/>
      <c r="P36" s="269"/>
      <c r="Q36" s="269"/>
      <c r="R36" s="283"/>
      <c r="S36" s="283"/>
      <c r="T36" s="268"/>
      <c r="U36" s="331"/>
      <c r="V36" s="268"/>
      <c r="W36" s="268"/>
      <c r="X36" s="268"/>
      <c r="Y36" s="268"/>
      <c r="Z36" s="268"/>
      <c r="AA36" s="269"/>
      <c r="AB36" s="269"/>
      <c r="AC36" s="111"/>
      <c r="AD36" s="261"/>
      <c r="AE36" s="261"/>
      <c r="AF36" s="251"/>
      <c r="AG36" s="49"/>
      <c r="AH36" s="258"/>
      <c r="AI36" s="269"/>
      <c r="AJ36" s="257"/>
    </row>
    <row r="37" ht="15.75" customHeight="1">
      <c r="A37" s="112" t="s">
        <v>855</v>
      </c>
      <c r="B37" s="113">
        <v>377.91</v>
      </c>
      <c r="C37" s="114">
        <f t="shared" ref="C37:C40" si="23">SUM(B37/E37)</f>
        <v>25.194</v>
      </c>
      <c r="D37" s="115">
        <f t="shared" si="3"/>
        <v>25.194</v>
      </c>
      <c r="E37" s="115">
        <v>15.0</v>
      </c>
      <c r="F37" s="115">
        <v>141.32</v>
      </c>
      <c r="G37" s="116">
        <f t="shared" si="4"/>
        <v>0.3739514699</v>
      </c>
      <c r="H37" s="117">
        <f t="shared" si="5"/>
        <v>0</v>
      </c>
      <c r="I37" s="330">
        <f t="shared" si="22"/>
        <v>0</v>
      </c>
      <c r="J37" s="113">
        <v>3.7791E8</v>
      </c>
      <c r="K37" s="118">
        <v>2008.0</v>
      </c>
      <c r="L37" s="119" t="s">
        <v>18</v>
      </c>
      <c r="M37" s="254"/>
      <c r="N37" s="254"/>
      <c r="O37" s="254"/>
      <c r="P37" s="257"/>
      <c r="Q37" s="257"/>
      <c r="R37" s="254"/>
      <c r="S37" s="254"/>
      <c r="T37" s="253"/>
      <c r="U37" s="334"/>
      <c r="V37" s="253"/>
      <c r="W37" s="253"/>
      <c r="X37" s="253"/>
      <c r="Y37" s="253"/>
      <c r="Z37" s="253"/>
      <c r="AA37" s="257"/>
      <c r="AB37" s="257"/>
      <c r="AC37" s="250"/>
      <c r="AD37" s="248"/>
      <c r="AE37" s="248"/>
      <c r="AF37" s="251"/>
      <c r="AG37" s="49"/>
      <c r="AH37" s="258"/>
      <c r="AI37" s="257"/>
      <c r="AJ37" s="257"/>
    </row>
    <row r="38" ht="15.75" customHeight="1">
      <c r="A38" s="123" t="s">
        <v>1494</v>
      </c>
      <c r="B38" s="113">
        <f>J38/1000000</f>
        <v>67.217187</v>
      </c>
      <c r="C38" s="114">
        <f t="shared" si="23"/>
        <v>22.405729</v>
      </c>
      <c r="D38" s="115">
        <f t="shared" si="3"/>
        <v>22.405729</v>
      </c>
      <c r="E38" s="117">
        <v>3.0</v>
      </c>
      <c r="F38" s="115">
        <v>67.217187</v>
      </c>
      <c r="G38" s="116">
        <f t="shared" si="4"/>
        <v>1</v>
      </c>
      <c r="H38" s="117">
        <f t="shared" si="5"/>
        <v>0</v>
      </c>
      <c r="I38" s="330">
        <f t="shared" si="22"/>
        <v>0</v>
      </c>
      <c r="J38" s="113">
        <v>6.7217187E7</v>
      </c>
      <c r="K38" s="118">
        <v>2015.0</v>
      </c>
      <c r="L38" s="119" t="s">
        <v>20</v>
      </c>
      <c r="M38" s="267"/>
      <c r="N38" s="267"/>
      <c r="O38" s="267"/>
      <c r="P38" s="264"/>
      <c r="Q38" s="264"/>
      <c r="R38" s="267"/>
      <c r="S38" s="267"/>
      <c r="T38" s="255"/>
      <c r="U38" s="289"/>
      <c r="V38" s="33"/>
      <c r="W38" s="255"/>
      <c r="X38" s="33"/>
      <c r="Y38" s="255"/>
      <c r="Z38" s="33"/>
      <c r="AA38" s="264"/>
      <c r="AB38" s="264"/>
      <c r="AC38" s="251"/>
      <c r="AD38" s="266"/>
      <c r="AE38" s="49"/>
      <c r="AF38" s="111"/>
      <c r="AG38" s="49"/>
      <c r="AH38" s="258"/>
      <c r="AI38" s="257"/>
      <c r="AJ38" s="257"/>
    </row>
    <row r="39" ht="15.75" customHeight="1">
      <c r="A39" s="129" t="s">
        <v>1473</v>
      </c>
      <c r="B39" s="113">
        <f>J39/100000</f>
        <v>246.40027</v>
      </c>
      <c r="C39" s="114">
        <f t="shared" si="23"/>
        <v>18.95386692</v>
      </c>
      <c r="D39" s="115">
        <f t="shared" si="3"/>
        <v>18.95386692</v>
      </c>
      <c r="E39" s="115">
        <v>13.0</v>
      </c>
      <c r="F39" s="115">
        <v>8.041828</v>
      </c>
      <c r="G39" s="116">
        <f t="shared" si="4"/>
        <v>0.0326372532</v>
      </c>
      <c r="H39" s="117">
        <f t="shared" si="5"/>
        <v>0</v>
      </c>
      <c r="I39" s="130">
        <f t="shared" si="22"/>
        <v>0</v>
      </c>
      <c r="J39" s="121">
        <v>2.4640027E7</v>
      </c>
      <c r="K39" s="118">
        <v>2017.0</v>
      </c>
      <c r="L39" s="119" t="s">
        <v>20</v>
      </c>
      <c r="M39" s="47"/>
      <c r="N39" s="47"/>
      <c r="O39" s="47"/>
      <c r="P39" s="270"/>
      <c r="Q39" s="270"/>
      <c r="R39" s="47"/>
      <c r="S39" s="47"/>
      <c r="T39" s="253"/>
      <c r="U39" s="333"/>
      <c r="V39" s="253"/>
      <c r="W39" s="49"/>
      <c r="X39" s="261"/>
      <c r="Y39" s="268"/>
      <c r="Z39" s="261"/>
      <c r="AA39" s="270"/>
      <c r="AB39" s="270"/>
      <c r="AC39" s="251"/>
      <c r="AD39" s="49"/>
      <c r="AE39" s="49"/>
      <c r="AF39" s="251"/>
      <c r="AG39" s="266"/>
      <c r="AH39" s="255"/>
      <c r="AI39" s="257"/>
      <c r="AJ39" s="257"/>
    </row>
    <row r="40" ht="15.75" customHeight="1">
      <c r="A40" s="112" t="s">
        <v>1437</v>
      </c>
      <c r="B40" s="113">
        <f t="shared" ref="B40:B41" si="24">J40/1000000</f>
        <v>99.067206</v>
      </c>
      <c r="C40" s="114">
        <f t="shared" si="23"/>
        <v>18.01221927</v>
      </c>
      <c r="D40" s="115">
        <f t="shared" si="3"/>
        <v>18.01221927</v>
      </c>
      <c r="E40" s="115">
        <v>5.5</v>
      </c>
      <c r="F40" s="115">
        <v>44.467207</v>
      </c>
      <c r="G40" s="116">
        <f t="shared" si="4"/>
        <v>0.4488589998</v>
      </c>
      <c r="H40" s="117">
        <f t="shared" si="5"/>
        <v>0</v>
      </c>
      <c r="I40" s="330">
        <f t="shared" si="22"/>
        <v>0</v>
      </c>
      <c r="J40" s="113">
        <v>9.9067206E7</v>
      </c>
      <c r="K40" s="118">
        <v>2013.0</v>
      </c>
      <c r="L40" s="119" t="s">
        <v>20</v>
      </c>
      <c r="M40" s="267"/>
      <c r="N40" s="267"/>
      <c r="O40" s="267"/>
      <c r="P40" s="264"/>
      <c r="Q40" s="264"/>
      <c r="R40" s="267"/>
      <c r="S40" s="267"/>
      <c r="T40" s="255"/>
      <c r="U40" s="296"/>
      <c r="V40" s="255"/>
      <c r="W40" s="255"/>
      <c r="X40" s="255"/>
      <c r="Y40" s="255"/>
      <c r="Z40" s="255"/>
      <c r="AA40" s="264"/>
      <c r="AB40" s="264"/>
      <c r="AC40" s="251"/>
      <c r="AD40" s="266"/>
      <c r="AE40" s="266"/>
      <c r="AF40" s="251"/>
      <c r="AG40" s="266"/>
      <c r="AH40" s="258"/>
      <c r="AI40" s="257"/>
      <c r="AJ40" s="257"/>
    </row>
    <row r="41" ht="15.75" customHeight="1">
      <c r="A41" s="129" t="s">
        <v>149</v>
      </c>
      <c r="B41" s="113">
        <f t="shared" si="24"/>
        <v>743.706115</v>
      </c>
      <c r="C41" s="122">
        <f>SUM(J41/(E41*1000000))</f>
        <v>14.30204067</v>
      </c>
      <c r="D41" s="115">
        <f t="shared" si="3"/>
        <v>14.30204067</v>
      </c>
      <c r="E41" s="115">
        <v>52.0</v>
      </c>
      <c r="F41" s="115">
        <v>193.673825</v>
      </c>
      <c r="G41" s="116">
        <f t="shared" si="4"/>
        <v>0.2604171474</v>
      </c>
      <c r="H41" s="117">
        <f t="shared" si="5"/>
        <v>0</v>
      </c>
      <c r="I41" s="130">
        <f t="shared" si="22"/>
        <v>0</v>
      </c>
      <c r="J41" s="121">
        <v>7.43706115E8</v>
      </c>
      <c r="K41" s="118">
        <v>2018.0</v>
      </c>
      <c r="L41" s="119" t="s">
        <v>20</v>
      </c>
      <c r="M41" s="47"/>
      <c r="N41" s="47"/>
      <c r="O41" s="47"/>
      <c r="P41" s="270"/>
      <c r="Q41" s="270"/>
      <c r="R41" s="47"/>
      <c r="S41" s="47"/>
      <c r="T41" s="253"/>
      <c r="U41" s="333"/>
      <c r="V41" s="253"/>
      <c r="W41" s="49"/>
      <c r="X41" s="261"/>
      <c r="Y41" s="268"/>
      <c r="Z41" s="261"/>
      <c r="AA41" s="270"/>
      <c r="AB41" s="270"/>
      <c r="AC41" s="251"/>
      <c r="AD41" s="49"/>
      <c r="AE41" s="49"/>
      <c r="AF41" s="251"/>
      <c r="AG41" s="49"/>
      <c r="AH41" s="303"/>
      <c r="AI41" s="257"/>
      <c r="AJ41" s="257"/>
    </row>
    <row r="42" ht="15.75" customHeight="1">
      <c r="A42" s="112" t="s">
        <v>1491</v>
      </c>
      <c r="B42" s="113">
        <v>23.31</v>
      </c>
      <c r="C42" s="114">
        <f t="shared" ref="C42:C43" si="25">SUM(B42/E42)</f>
        <v>13.71176471</v>
      </c>
      <c r="D42" s="115">
        <f t="shared" si="3"/>
        <v>13.71176471</v>
      </c>
      <c r="E42" s="115">
        <v>1.7</v>
      </c>
      <c r="F42" s="115">
        <v>12.59</v>
      </c>
      <c r="G42" s="116">
        <f t="shared" si="4"/>
        <v>0.5401115401</v>
      </c>
      <c r="H42" s="117">
        <f t="shared" si="5"/>
        <v>0</v>
      </c>
      <c r="I42" s="330">
        <f t="shared" si="22"/>
        <v>0</v>
      </c>
      <c r="J42" s="113">
        <v>2.331E7</v>
      </c>
      <c r="K42" s="118">
        <v>2008.0</v>
      </c>
      <c r="L42" s="119" t="s">
        <v>18</v>
      </c>
      <c r="M42" s="254"/>
      <c r="N42" s="254"/>
      <c r="O42" s="254"/>
      <c r="P42" s="257"/>
      <c r="Q42" s="257"/>
      <c r="R42" s="254"/>
      <c r="S42" s="254"/>
      <c r="T42" s="253"/>
      <c r="U42" s="334"/>
      <c r="V42" s="253"/>
      <c r="W42" s="253"/>
      <c r="X42" s="253"/>
      <c r="Y42" s="253"/>
      <c r="Z42" s="253"/>
      <c r="AA42" s="257"/>
      <c r="AB42" s="257"/>
      <c r="AC42" s="250"/>
      <c r="AD42" s="248"/>
      <c r="AE42" s="248"/>
      <c r="AF42" s="251"/>
      <c r="AG42" s="49"/>
      <c r="AH42" s="258"/>
      <c r="AI42" s="257"/>
      <c r="AJ42" s="257"/>
    </row>
    <row r="43" ht="15.75" customHeight="1">
      <c r="A43" s="112" t="s">
        <v>1441</v>
      </c>
      <c r="B43" s="113">
        <v>149.0</v>
      </c>
      <c r="C43" s="114">
        <f t="shared" si="25"/>
        <v>12.41666667</v>
      </c>
      <c r="D43" s="115">
        <f t="shared" si="3"/>
        <v>12.41666667</v>
      </c>
      <c r="E43" s="115">
        <v>12.0</v>
      </c>
      <c r="F43" s="115">
        <v>7.187095</v>
      </c>
      <c r="G43" s="116">
        <f t="shared" si="4"/>
        <v>0.04823553691</v>
      </c>
      <c r="H43" s="117">
        <f t="shared" si="5"/>
        <v>0</v>
      </c>
      <c r="I43" s="330">
        <f>AG43/J43</f>
        <v>0</v>
      </c>
      <c r="J43" s="113">
        <v>1.48768835E8</v>
      </c>
      <c r="K43" s="118">
        <v>2016.0</v>
      </c>
      <c r="L43" s="119" t="s">
        <v>20</v>
      </c>
      <c r="M43" s="267"/>
      <c r="N43" s="267"/>
      <c r="O43" s="267"/>
      <c r="P43" s="264"/>
      <c r="Q43" s="264"/>
      <c r="R43" s="267"/>
      <c r="S43" s="267"/>
      <c r="T43" s="255"/>
      <c r="U43" s="298"/>
      <c r="V43" s="255"/>
      <c r="W43" s="255"/>
      <c r="X43" s="49"/>
      <c r="Y43" s="33"/>
      <c r="Z43" s="291"/>
      <c r="AA43" s="264"/>
      <c r="AB43" s="264"/>
      <c r="AC43" s="251"/>
      <c r="AD43" s="266"/>
      <c r="AE43" s="266"/>
      <c r="AF43" s="251"/>
      <c r="AG43" s="266"/>
      <c r="AH43" s="252"/>
      <c r="AI43" s="257"/>
      <c r="AJ43" s="257"/>
    </row>
    <row r="44" ht="15.75" customHeight="1">
      <c r="A44" s="126" t="s">
        <v>1421</v>
      </c>
      <c r="B44" s="127">
        <f t="shared" ref="B44:B52" si="26">J44/1000000</f>
        <v>246.908596</v>
      </c>
      <c r="C44" s="122">
        <f t="shared" ref="C44:C50" si="27">SUM(J44/(E44*1000000))</f>
        <v>12.3454298</v>
      </c>
      <c r="D44" s="115">
        <f t="shared" si="3"/>
        <v>12.3454298</v>
      </c>
      <c r="E44" s="117">
        <v>20.0</v>
      </c>
      <c r="F44" s="117">
        <v>111.035005</v>
      </c>
      <c r="G44" s="116">
        <f t="shared" si="4"/>
        <v>0.449700848</v>
      </c>
      <c r="H44" s="117">
        <f t="shared" si="5"/>
        <v>0</v>
      </c>
      <c r="I44" s="130">
        <f>(AG44/J44)</f>
        <v>0</v>
      </c>
      <c r="J44" s="121">
        <v>2.46908596E8</v>
      </c>
      <c r="K44" s="128">
        <v>2019.0</v>
      </c>
      <c r="L44" s="119" t="s">
        <v>20</v>
      </c>
      <c r="M44" s="47"/>
      <c r="N44" s="47"/>
      <c r="O44" s="47"/>
      <c r="P44" s="270"/>
      <c r="Q44" s="270"/>
      <c r="R44" s="47"/>
      <c r="S44" s="47"/>
      <c r="T44" s="47"/>
      <c r="U44" s="332"/>
      <c r="V44" s="47"/>
      <c r="W44" s="47"/>
      <c r="X44" s="47"/>
      <c r="Y44" s="47"/>
      <c r="Z44" s="47"/>
      <c r="AA44" s="313"/>
      <c r="AB44" s="313"/>
      <c r="AC44" s="111"/>
      <c r="AD44" s="49"/>
      <c r="AE44" s="49"/>
      <c r="AF44" s="111"/>
      <c r="AG44" s="49"/>
      <c r="AH44" s="312"/>
      <c r="AI44" s="314"/>
      <c r="AJ44" s="314"/>
    </row>
    <row r="45" ht="15.75" customHeight="1">
      <c r="A45" s="125" t="s">
        <v>1432</v>
      </c>
      <c r="B45" s="113">
        <f t="shared" si="26"/>
        <v>83.482352</v>
      </c>
      <c r="C45" s="122">
        <f t="shared" si="27"/>
        <v>11.92605029</v>
      </c>
      <c r="D45" s="115">
        <f t="shared" si="3"/>
        <v>11.92605029</v>
      </c>
      <c r="E45" s="115">
        <v>7.0</v>
      </c>
      <c r="F45" s="115">
        <v>83.482352</v>
      </c>
      <c r="G45" s="116">
        <f t="shared" si="4"/>
        <v>1</v>
      </c>
      <c r="H45" s="117">
        <f t="shared" si="5"/>
        <v>0</v>
      </c>
      <c r="I45" s="91">
        <v>0.0</v>
      </c>
      <c r="J45" s="121">
        <v>8.3482352E7</v>
      </c>
      <c r="K45" s="118">
        <v>2018.0</v>
      </c>
      <c r="L45" s="119" t="s">
        <v>20</v>
      </c>
      <c r="M45" s="47"/>
      <c r="N45" s="47"/>
      <c r="O45" s="47"/>
      <c r="P45" s="270"/>
      <c r="Q45" s="270"/>
      <c r="R45" s="47"/>
      <c r="S45" s="47"/>
      <c r="T45" s="253"/>
      <c r="U45" s="333"/>
      <c r="V45" s="253"/>
      <c r="W45" s="49"/>
      <c r="X45" s="261"/>
      <c r="Y45" s="268"/>
      <c r="Z45" s="261"/>
      <c r="AA45" s="270"/>
      <c r="AB45" s="270"/>
      <c r="AC45" s="251"/>
      <c r="AD45" s="49"/>
      <c r="AE45" s="49"/>
      <c r="AF45" s="251"/>
      <c r="AG45" s="266"/>
      <c r="AH45" s="303"/>
      <c r="AI45" s="257"/>
      <c r="AJ45" s="257"/>
    </row>
    <row r="46" ht="15.75" customHeight="1">
      <c r="A46" s="129" t="s">
        <v>1405</v>
      </c>
      <c r="B46" s="113">
        <f t="shared" si="26"/>
        <v>41.698818</v>
      </c>
      <c r="C46" s="122">
        <f t="shared" si="27"/>
        <v>11.913948</v>
      </c>
      <c r="D46" s="115">
        <f t="shared" si="3"/>
        <v>11.913948</v>
      </c>
      <c r="E46" s="115">
        <v>3.5</v>
      </c>
      <c r="F46" s="115">
        <v>18.095701</v>
      </c>
      <c r="G46" s="116">
        <f t="shared" si="4"/>
        <v>0.4339619651</v>
      </c>
      <c r="H46" s="117">
        <f t="shared" si="5"/>
        <v>0</v>
      </c>
      <c r="I46" s="130">
        <f t="shared" ref="I46:I50" si="28">(AG46/J46)</f>
        <v>0</v>
      </c>
      <c r="J46" s="121">
        <v>4.1698818E7</v>
      </c>
      <c r="K46" s="118">
        <v>2018.0</v>
      </c>
      <c r="L46" s="119" t="s">
        <v>20</v>
      </c>
      <c r="M46" s="47"/>
      <c r="N46" s="47"/>
      <c r="O46" s="47"/>
      <c r="P46" s="270"/>
      <c r="Q46" s="270"/>
      <c r="R46" s="47"/>
      <c r="S46" s="47"/>
      <c r="T46" s="253"/>
      <c r="U46" s="333"/>
      <c r="V46" s="253"/>
      <c r="W46" s="49"/>
      <c r="X46" s="261"/>
      <c r="Y46" s="268"/>
      <c r="Z46" s="261"/>
      <c r="AA46" s="270"/>
      <c r="AB46" s="270"/>
      <c r="AC46" s="251"/>
      <c r="AD46" s="49"/>
      <c r="AE46" s="49"/>
      <c r="AF46" s="251"/>
      <c r="AG46" s="266"/>
      <c r="AH46" s="303"/>
      <c r="AI46" s="257"/>
      <c r="AJ46" s="257"/>
    </row>
    <row r="47" ht="15.75" customHeight="1">
      <c r="A47" s="120" t="s">
        <v>1402</v>
      </c>
      <c r="B47" s="121">
        <f t="shared" si="26"/>
        <v>44.495281</v>
      </c>
      <c r="C47" s="122">
        <f t="shared" si="27"/>
        <v>11.12382025</v>
      </c>
      <c r="D47" s="115">
        <f t="shared" si="3"/>
        <v>11.12382025</v>
      </c>
      <c r="E47" s="117">
        <v>4.0</v>
      </c>
      <c r="F47" s="117">
        <v>25.352281</v>
      </c>
      <c r="G47" s="116">
        <f t="shared" si="4"/>
        <v>0.5697746015</v>
      </c>
      <c r="H47" s="117">
        <f t="shared" si="5"/>
        <v>0</v>
      </c>
      <c r="I47" s="330">
        <f t="shared" si="28"/>
        <v>0</v>
      </c>
      <c r="J47" s="121">
        <v>4.4495281E7</v>
      </c>
      <c r="K47" s="91">
        <v>2014.0</v>
      </c>
      <c r="L47" s="119" t="s">
        <v>20</v>
      </c>
      <c r="M47" s="283"/>
      <c r="N47" s="283"/>
      <c r="O47" s="283"/>
      <c r="P47" s="269"/>
      <c r="Q47" s="269"/>
      <c r="R47" s="283"/>
      <c r="S47" s="283"/>
      <c r="T47" s="268"/>
      <c r="U47" s="331"/>
      <c r="V47" s="268"/>
      <c r="W47" s="268"/>
      <c r="X47" s="268"/>
      <c r="Y47" s="268"/>
      <c r="Z47" s="268"/>
      <c r="AA47" s="269"/>
      <c r="AB47" s="269"/>
      <c r="AC47" s="111"/>
      <c r="AD47" s="261"/>
      <c r="AE47" s="261"/>
      <c r="AF47" s="251"/>
      <c r="AG47" s="49"/>
      <c r="AH47" s="258"/>
      <c r="AI47" s="257"/>
      <c r="AJ47" s="269"/>
    </row>
    <row r="48" ht="15.75" customHeight="1">
      <c r="A48" s="336" t="s">
        <v>1412</v>
      </c>
      <c r="B48" s="127">
        <f t="shared" si="26"/>
        <v>185.922715</v>
      </c>
      <c r="C48" s="122">
        <f t="shared" si="27"/>
        <v>10.93663029</v>
      </c>
      <c r="D48" s="115">
        <f t="shared" si="3"/>
        <v>10.93663029</v>
      </c>
      <c r="E48" s="117">
        <v>17.0</v>
      </c>
      <c r="F48" s="117">
        <v>96.722715</v>
      </c>
      <c r="G48" s="116">
        <f t="shared" si="4"/>
        <v>0.5202307582</v>
      </c>
      <c r="H48" s="117">
        <f t="shared" si="5"/>
        <v>0</v>
      </c>
      <c r="I48" s="130">
        <f t="shared" si="28"/>
        <v>0</v>
      </c>
      <c r="J48" s="121">
        <v>1.85922715E8</v>
      </c>
      <c r="K48" s="128">
        <v>2019.0</v>
      </c>
      <c r="L48" s="119" t="s">
        <v>20</v>
      </c>
      <c r="M48" s="47"/>
      <c r="N48" s="47"/>
      <c r="O48" s="47"/>
      <c r="P48" s="270"/>
      <c r="Q48" s="270"/>
      <c r="R48" s="47"/>
      <c r="S48" s="47"/>
      <c r="T48" s="47"/>
      <c r="U48" s="332"/>
      <c r="V48" s="47"/>
      <c r="W48" s="47"/>
      <c r="X48" s="47"/>
      <c r="Y48" s="47"/>
      <c r="Z48" s="47"/>
      <c r="AA48" s="313"/>
      <c r="AB48" s="313"/>
      <c r="AC48" s="111"/>
      <c r="AD48" s="318"/>
      <c r="AE48" s="49"/>
      <c r="AF48" s="111"/>
      <c r="AG48" s="318"/>
      <c r="AH48" s="312"/>
      <c r="AI48" s="314"/>
      <c r="AJ48" s="314"/>
    </row>
    <row r="49" ht="15.75" customHeight="1">
      <c r="A49" s="129" t="s">
        <v>1745</v>
      </c>
      <c r="B49" s="113">
        <f t="shared" si="26"/>
        <v>390.110867</v>
      </c>
      <c r="C49" s="122">
        <f t="shared" si="27"/>
        <v>10.83641297</v>
      </c>
      <c r="D49" s="115">
        <f t="shared" si="3"/>
        <v>10.83641297</v>
      </c>
      <c r="E49" s="115">
        <v>36.0</v>
      </c>
      <c r="F49" s="115">
        <v>202.110867</v>
      </c>
      <c r="G49" s="116">
        <f t="shared" si="4"/>
        <v>0.5180857138</v>
      </c>
      <c r="H49" s="117">
        <f t="shared" si="5"/>
        <v>0</v>
      </c>
      <c r="I49" s="130">
        <f t="shared" si="28"/>
        <v>0</v>
      </c>
      <c r="J49" s="121">
        <v>3.90110867E8</v>
      </c>
      <c r="K49" s="118">
        <v>2018.0</v>
      </c>
      <c r="L49" s="119" t="s">
        <v>20</v>
      </c>
      <c r="M49" s="47"/>
      <c r="N49" s="47"/>
      <c r="O49" s="47"/>
      <c r="P49" s="270"/>
      <c r="Q49" s="270"/>
      <c r="R49" s="47"/>
      <c r="S49" s="47"/>
      <c r="T49" s="253"/>
      <c r="U49" s="333"/>
      <c r="V49" s="253"/>
      <c r="W49" s="49"/>
      <c r="X49" s="261"/>
      <c r="Y49" s="268"/>
      <c r="Z49" s="261"/>
      <c r="AA49" s="270"/>
      <c r="AB49" s="257"/>
      <c r="AC49" s="251"/>
      <c r="AD49" s="49"/>
      <c r="AE49" s="49"/>
      <c r="AF49" s="251"/>
      <c r="AG49" s="49"/>
      <c r="AH49" s="303"/>
      <c r="AI49" s="257"/>
      <c r="AJ49" s="257"/>
    </row>
    <row r="50" ht="15.75" customHeight="1">
      <c r="A50" s="336" t="s">
        <v>1455</v>
      </c>
      <c r="B50" s="127">
        <f t="shared" si="26"/>
        <v>117.305012</v>
      </c>
      <c r="C50" s="122">
        <f t="shared" si="27"/>
        <v>10.664092</v>
      </c>
      <c r="D50" s="115">
        <f t="shared" si="3"/>
        <v>10.664092</v>
      </c>
      <c r="E50" s="117">
        <v>11.0</v>
      </c>
      <c r="F50" s="117">
        <v>18.274213</v>
      </c>
      <c r="G50" s="116">
        <f t="shared" si="4"/>
        <v>0.1557837358</v>
      </c>
      <c r="H50" s="117">
        <f t="shared" si="5"/>
        <v>0</v>
      </c>
      <c r="I50" s="130">
        <f t="shared" si="28"/>
        <v>0</v>
      </c>
      <c r="J50" s="121">
        <v>1.17305012E8</v>
      </c>
      <c r="K50" s="128">
        <v>2019.0</v>
      </c>
      <c r="L50" s="119" t="s">
        <v>20</v>
      </c>
      <c r="M50" s="47"/>
      <c r="N50" s="47"/>
      <c r="O50" s="47"/>
      <c r="P50" s="270"/>
      <c r="Q50" s="270"/>
      <c r="R50" s="47"/>
      <c r="S50" s="47"/>
      <c r="T50" s="267"/>
      <c r="U50" s="332"/>
      <c r="V50" s="47"/>
      <c r="W50" s="47"/>
      <c r="X50" s="47"/>
      <c r="Y50" s="47"/>
      <c r="Z50" s="47"/>
      <c r="AA50" s="313"/>
      <c r="AB50" s="313"/>
      <c r="AC50" s="111"/>
      <c r="AD50" s="318"/>
      <c r="AE50" s="49"/>
      <c r="AF50" s="111"/>
      <c r="AG50" s="318"/>
      <c r="AH50" s="312"/>
      <c r="AI50" s="314"/>
      <c r="AJ50" s="314"/>
    </row>
    <row r="51" ht="15.75" customHeight="1">
      <c r="A51" s="120" t="s">
        <v>1443</v>
      </c>
      <c r="B51" s="113">
        <f t="shared" si="26"/>
        <v>207.845075</v>
      </c>
      <c r="C51" s="114">
        <f t="shared" ref="C51:C55" si="29">SUM(B51/E51)</f>
        <v>10.39225375</v>
      </c>
      <c r="D51" s="115">
        <f t="shared" si="3"/>
        <v>10.39225375</v>
      </c>
      <c r="E51" s="115">
        <v>20.0</v>
      </c>
      <c r="F51" s="117">
        <v>56.245075</v>
      </c>
      <c r="G51" s="116">
        <f t="shared" si="4"/>
        <v>0.2706105738</v>
      </c>
      <c r="H51" s="117">
        <f t="shared" si="5"/>
        <v>0</v>
      </c>
      <c r="I51" s="330">
        <f>AG51/J51</f>
        <v>0</v>
      </c>
      <c r="J51" s="113">
        <v>2.07845075E8</v>
      </c>
      <c r="K51" s="91">
        <v>2016.0</v>
      </c>
      <c r="L51" s="119" t="s">
        <v>20</v>
      </c>
      <c r="M51" s="47"/>
      <c r="N51" s="47"/>
      <c r="O51" s="47"/>
      <c r="P51" s="294"/>
      <c r="Q51" s="294"/>
      <c r="R51" s="47"/>
      <c r="S51" s="47"/>
      <c r="T51" s="33"/>
      <c r="U51" s="298"/>
      <c r="V51" s="33"/>
      <c r="W51" s="33"/>
      <c r="X51" s="49"/>
      <c r="Y51" s="33"/>
      <c r="Z51" s="291"/>
      <c r="AA51" s="294"/>
      <c r="AB51" s="270"/>
      <c r="AC51" s="251"/>
      <c r="AD51" s="49"/>
      <c r="AE51" s="49"/>
      <c r="AF51" s="251"/>
      <c r="AG51" s="266"/>
      <c r="AH51" s="252"/>
      <c r="AI51" s="257"/>
      <c r="AJ51" s="257"/>
    </row>
    <row r="52" ht="15.75" customHeight="1">
      <c r="A52" s="112" t="s">
        <v>1409</v>
      </c>
      <c r="B52" s="113">
        <f t="shared" si="26"/>
        <v>30.450756</v>
      </c>
      <c r="C52" s="114">
        <f t="shared" si="29"/>
        <v>10.150252</v>
      </c>
      <c r="D52" s="115">
        <f t="shared" si="3"/>
        <v>10.150252</v>
      </c>
      <c r="E52" s="115">
        <v>3.0</v>
      </c>
      <c r="F52" s="115">
        <v>24.477704</v>
      </c>
      <c r="G52" s="116">
        <f t="shared" si="4"/>
        <v>0.8038455269</v>
      </c>
      <c r="H52" s="117">
        <f t="shared" si="5"/>
        <v>0</v>
      </c>
      <c r="I52" s="330">
        <f t="shared" ref="I52:I64" si="30">(AG52/J52)</f>
        <v>0</v>
      </c>
      <c r="J52" s="113">
        <v>3.0450756E7</v>
      </c>
      <c r="K52" s="118">
        <v>2013.0</v>
      </c>
      <c r="L52" s="119" t="s">
        <v>20</v>
      </c>
      <c r="M52" s="267"/>
      <c r="N52" s="267"/>
      <c r="O52" s="267"/>
      <c r="P52" s="264"/>
      <c r="Q52" s="264"/>
      <c r="R52" s="267"/>
      <c r="S52" s="267"/>
      <c r="T52" s="255"/>
      <c r="U52" s="296"/>
      <c r="V52" s="255"/>
      <c r="W52" s="255"/>
      <c r="X52" s="255"/>
      <c r="Y52" s="255"/>
      <c r="Z52" s="255"/>
      <c r="AA52" s="264"/>
      <c r="AB52" s="264"/>
      <c r="AC52" s="251"/>
      <c r="AD52" s="266"/>
      <c r="AE52" s="266"/>
      <c r="AF52" s="251"/>
      <c r="AG52" s="266"/>
      <c r="AH52" s="258"/>
      <c r="AI52" s="257"/>
      <c r="AJ52" s="257"/>
    </row>
    <row r="53" ht="15.75" customHeight="1">
      <c r="A53" s="112" t="s">
        <v>1272</v>
      </c>
      <c r="B53" s="113">
        <v>392.62</v>
      </c>
      <c r="C53" s="114">
        <f t="shared" si="29"/>
        <v>10.61135135</v>
      </c>
      <c r="D53" s="115">
        <f t="shared" si="3"/>
        <v>10.61135135</v>
      </c>
      <c r="E53" s="115">
        <v>37.0</v>
      </c>
      <c r="F53" s="115">
        <v>192.77</v>
      </c>
      <c r="G53" s="116">
        <f t="shared" si="4"/>
        <v>0.4909836483</v>
      </c>
      <c r="H53" s="117">
        <f t="shared" si="5"/>
        <v>0</v>
      </c>
      <c r="I53" s="330">
        <f t="shared" si="30"/>
        <v>0</v>
      </c>
      <c r="J53" s="113">
        <v>3.9262E8</v>
      </c>
      <c r="K53" s="118">
        <v>2008.0</v>
      </c>
      <c r="L53" s="119" t="s">
        <v>18</v>
      </c>
      <c r="M53" s="254"/>
      <c r="N53" s="254"/>
      <c r="O53" s="254"/>
      <c r="P53" s="257"/>
      <c r="Q53" s="257"/>
      <c r="R53" s="254"/>
      <c r="S53" s="254"/>
      <c r="T53" s="253"/>
      <c r="U53" s="334"/>
      <c r="V53" s="253"/>
      <c r="W53" s="253"/>
      <c r="X53" s="253"/>
      <c r="Y53" s="253"/>
      <c r="Z53" s="253"/>
      <c r="AA53" s="257"/>
      <c r="AB53" s="257"/>
      <c r="AC53" s="250"/>
      <c r="AD53" s="248"/>
      <c r="AE53" s="248"/>
      <c r="AF53" s="251"/>
      <c r="AG53" s="49"/>
      <c r="AH53" s="258"/>
      <c r="AI53" s="257"/>
      <c r="AJ53" s="257"/>
    </row>
    <row r="54" ht="15.75" customHeight="1">
      <c r="A54" s="112" t="s">
        <v>1450</v>
      </c>
      <c r="B54" s="113">
        <v>193.36</v>
      </c>
      <c r="C54" s="114">
        <f t="shared" si="29"/>
        <v>12890.66667</v>
      </c>
      <c r="D54" s="115">
        <f t="shared" si="3"/>
        <v>12890.66667</v>
      </c>
      <c r="E54" s="337">
        <v>0.015</v>
      </c>
      <c r="F54" s="115">
        <v>107.92</v>
      </c>
      <c r="G54" s="116">
        <f t="shared" si="4"/>
        <v>0.5581299131</v>
      </c>
      <c r="H54" s="117">
        <f t="shared" si="5"/>
        <v>0</v>
      </c>
      <c r="I54" s="330">
        <f t="shared" si="30"/>
        <v>0</v>
      </c>
      <c r="J54" s="113">
        <v>1.9336E8</v>
      </c>
      <c r="K54" s="118">
        <v>2009.0</v>
      </c>
      <c r="L54" s="119" t="s">
        <v>18</v>
      </c>
      <c r="M54" s="254"/>
      <c r="N54" s="254"/>
      <c r="O54" s="254"/>
      <c r="P54" s="257" t="s">
        <v>1395</v>
      </c>
      <c r="Q54" s="257"/>
      <c r="R54" s="254"/>
      <c r="S54" s="254"/>
      <c r="T54" s="253"/>
      <c r="U54" s="262"/>
      <c r="V54" s="253"/>
      <c r="W54" s="253"/>
      <c r="X54" s="253"/>
      <c r="Y54" s="253"/>
      <c r="Z54" s="253"/>
      <c r="AA54" s="257"/>
      <c r="AB54" s="257"/>
      <c r="AC54" s="250"/>
      <c r="AD54" s="248"/>
      <c r="AE54" s="248"/>
      <c r="AF54" s="251"/>
      <c r="AG54" s="49"/>
      <c r="AH54" s="249"/>
      <c r="AI54" s="257"/>
      <c r="AJ54" s="257"/>
    </row>
    <row r="55" ht="15.75" customHeight="1">
      <c r="A55" s="123" t="s">
        <v>1477</v>
      </c>
      <c r="B55" s="113">
        <f t="shared" ref="B55:B56" si="31">J55/1000000</f>
        <v>38.16441</v>
      </c>
      <c r="C55" s="114">
        <f t="shared" si="29"/>
        <v>381.6441</v>
      </c>
      <c r="D55" s="115">
        <f t="shared" si="3"/>
        <v>381.6441</v>
      </c>
      <c r="E55" s="335">
        <v>0.1</v>
      </c>
      <c r="F55" s="115">
        <v>22.76441</v>
      </c>
      <c r="G55" s="116">
        <f t="shared" si="4"/>
        <v>0.5964826916</v>
      </c>
      <c r="H55" s="117">
        <f t="shared" si="5"/>
        <v>0</v>
      </c>
      <c r="I55" s="330">
        <f t="shared" si="30"/>
        <v>0</v>
      </c>
      <c r="J55" s="113">
        <v>3.816441E7</v>
      </c>
      <c r="K55" s="118">
        <v>2015.0</v>
      </c>
      <c r="L55" s="119" t="s">
        <v>20</v>
      </c>
      <c r="M55" s="267"/>
      <c r="N55" s="267"/>
      <c r="O55" s="267"/>
      <c r="P55" s="264" t="s">
        <v>1395</v>
      </c>
      <c r="Q55" s="264"/>
      <c r="R55" s="267"/>
      <c r="S55" s="267"/>
      <c r="T55" s="255"/>
      <c r="U55" s="289"/>
      <c r="V55" s="33"/>
      <c r="W55" s="255"/>
      <c r="X55" s="33"/>
      <c r="Y55" s="255"/>
      <c r="Z55" s="33"/>
      <c r="AA55" s="264"/>
      <c r="AB55" s="264"/>
      <c r="AC55" s="251"/>
      <c r="AD55" s="266"/>
      <c r="AE55" s="49"/>
      <c r="AF55" s="251"/>
      <c r="AG55" s="49"/>
      <c r="AH55" s="258"/>
      <c r="AI55" s="257"/>
      <c r="AJ55" s="257"/>
    </row>
    <row r="56" ht="15.75" customHeight="1">
      <c r="A56" s="112" t="s">
        <v>1474</v>
      </c>
      <c r="B56" s="113">
        <f t="shared" si="31"/>
        <v>101.75849</v>
      </c>
      <c r="C56" s="114">
        <f>SUM((J56/1000000)/E56)</f>
        <v>101.75849</v>
      </c>
      <c r="D56" s="115">
        <f t="shared" si="3"/>
        <v>101.75849</v>
      </c>
      <c r="E56" s="115">
        <v>1.0</v>
      </c>
      <c r="F56" s="115">
        <v>53.261944</v>
      </c>
      <c r="G56" s="116">
        <f t="shared" si="4"/>
        <v>0.5234152354</v>
      </c>
      <c r="H56" s="117">
        <f t="shared" si="5"/>
        <v>0</v>
      </c>
      <c r="I56" s="330">
        <f t="shared" si="30"/>
        <v>0</v>
      </c>
      <c r="J56" s="113">
        <v>1.0175849E8</v>
      </c>
      <c r="K56" s="91">
        <v>2012.0</v>
      </c>
      <c r="L56" s="119" t="s">
        <v>20</v>
      </c>
      <c r="M56" s="254"/>
      <c r="N56" s="254"/>
      <c r="O56" s="254"/>
      <c r="P56" s="257" t="s">
        <v>1395</v>
      </c>
      <c r="Q56" s="257"/>
      <c r="R56" s="254"/>
      <c r="S56" s="254"/>
      <c r="T56" s="253"/>
      <c r="U56" s="262"/>
      <c r="V56" s="253"/>
      <c r="W56" s="253"/>
      <c r="X56" s="253"/>
      <c r="Y56" s="253"/>
      <c r="Z56" s="253"/>
      <c r="AA56" s="257"/>
      <c r="AB56" s="269"/>
      <c r="AC56" s="250"/>
      <c r="AD56" s="248"/>
      <c r="AE56" s="248"/>
      <c r="AF56" s="251"/>
      <c r="AG56" s="266"/>
      <c r="AH56" s="258"/>
      <c r="AI56" s="257"/>
      <c r="AJ56" s="257"/>
    </row>
    <row r="57" ht="15.75" customHeight="1">
      <c r="A57" s="112" t="s">
        <v>1451</v>
      </c>
      <c r="B57" s="113">
        <f>SUM(F57+AF57)</f>
        <v>84.75</v>
      </c>
      <c r="C57" s="114">
        <f>SUM(B57/E57)</f>
        <v>28.25</v>
      </c>
      <c r="D57" s="115">
        <f t="shared" si="3"/>
        <v>28.25</v>
      </c>
      <c r="E57" s="115">
        <v>3.0</v>
      </c>
      <c r="F57" s="115">
        <v>84.75</v>
      </c>
      <c r="G57" s="116">
        <f t="shared" si="4"/>
        <v>1</v>
      </c>
      <c r="H57" s="117">
        <f t="shared" si="5"/>
        <v>0</v>
      </c>
      <c r="I57" s="330">
        <f t="shared" si="30"/>
        <v>0</v>
      </c>
      <c r="J57" s="113">
        <v>1.7751E8</v>
      </c>
      <c r="K57" s="118">
        <v>2010.0</v>
      </c>
      <c r="L57" s="119" t="s">
        <v>20</v>
      </c>
      <c r="M57" s="279"/>
      <c r="N57" s="279"/>
      <c r="O57" s="279"/>
      <c r="P57" s="257" t="s">
        <v>1395</v>
      </c>
      <c r="Q57" s="257"/>
      <c r="R57" s="279"/>
      <c r="S57" s="279"/>
      <c r="T57" s="253"/>
      <c r="U57" s="262"/>
      <c r="V57" s="257"/>
      <c r="W57" s="253"/>
      <c r="X57" s="253"/>
      <c r="Y57" s="253"/>
      <c r="Z57" s="253"/>
      <c r="AA57" s="257"/>
      <c r="AB57" s="257"/>
      <c r="AC57" s="250"/>
      <c r="AD57" s="248"/>
      <c r="AE57" s="248"/>
      <c r="AF57" s="251"/>
      <c r="AG57" s="49"/>
      <c r="AH57" s="258"/>
      <c r="AI57" s="257"/>
      <c r="AJ57" s="257"/>
    </row>
    <row r="58" ht="15.75" customHeight="1">
      <c r="A58" s="120" t="s">
        <v>1420</v>
      </c>
      <c r="B58" s="121">
        <f t="shared" ref="B58:B60" si="32">J58/1000000</f>
        <v>254.329516</v>
      </c>
      <c r="C58" s="122">
        <f>SUM(J58/(E58*1000000))</f>
        <v>56.51767022</v>
      </c>
      <c r="D58" s="115">
        <f t="shared" si="3"/>
        <v>56.51767022</v>
      </c>
      <c r="E58" s="117">
        <v>4.5</v>
      </c>
      <c r="F58" s="117">
        <v>175.48414</v>
      </c>
      <c r="G58" s="116">
        <f t="shared" si="4"/>
        <v>0.6899873155</v>
      </c>
      <c r="H58" s="117">
        <f t="shared" si="5"/>
        <v>0</v>
      </c>
      <c r="I58" s="130">
        <f t="shared" si="30"/>
        <v>0</v>
      </c>
      <c r="J58" s="121">
        <v>2.54329516E8</v>
      </c>
      <c r="K58" s="91">
        <v>2017.0</v>
      </c>
      <c r="L58" s="119" t="s">
        <v>20</v>
      </c>
      <c r="M58" s="47"/>
      <c r="N58" s="47"/>
      <c r="O58" s="47"/>
      <c r="P58" s="269" t="s">
        <v>1395</v>
      </c>
      <c r="Q58" s="269"/>
      <c r="R58" s="47"/>
      <c r="S58" s="47"/>
      <c r="T58" s="33"/>
      <c r="U58" s="333"/>
      <c r="V58" s="33"/>
      <c r="W58" s="33"/>
      <c r="X58" s="268"/>
      <c r="Y58" s="268"/>
      <c r="Z58" s="261"/>
      <c r="AA58" s="269"/>
      <c r="AB58" s="304"/>
      <c r="AC58" s="280"/>
      <c r="AD58" s="49"/>
      <c r="AE58" s="49"/>
      <c r="AF58" s="280"/>
      <c r="AG58" s="261"/>
      <c r="AH58" s="303"/>
      <c r="AI58" s="269"/>
      <c r="AJ58" s="269"/>
    </row>
    <row r="59" ht="15.75" customHeight="1">
      <c r="A59" s="112" t="s">
        <v>1433</v>
      </c>
      <c r="B59" s="121">
        <f t="shared" si="32"/>
        <v>67.28</v>
      </c>
      <c r="C59" s="114">
        <f>SUM(B59/E59)</f>
        <v>44.85333333</v>
      </c>
      <c r="D59" s="115">
        <f t="shared" si="3"/>
        <v>44.85333333</v>
      </c>
      <c r="E59" s="115">
        <v>1.5</v>
      </c>
      <c r="F59" s="115">
        <v>54.01</v>
      </c>
      <c r="G59" s="116">
        <f t="shared" si="4"/>
        <v>0.802764566</v>
      </c>
      <c r="H59" s="117">
        <f t="shared" si="5"/>
        <v>0</v>
      </c>
      <c r="I59" s="330">
        <f t="shared" si="30"/>
        <v>0</v>
      </c>
      <c r="J59" s="113">
        <v>6.728E7</v>
      </c>
      <c r="K59" s="118">
        <v>2011.0</v>
      </c>
      <c r="L59" s="119" t="s">
        <v>20</v>
      </c>
      <c r="M59" s="267"/>
      <c r="N59" s="267"/>
      <c r="O59" s="267"/>
      <c r="P59" s="257" t="s">
        <v>1395</v>
      </c>
      <c r="Q59" s="257"/>
      <c r="R59" s="267"/>
      <c r="S59" s="267"/>
      <c r="T59" s="255"/>
      <c r="U59" s="334"/>
      <c r="V59" s="255"/>
      <c r="W59" s="253"/>
      <c r="X59" s="253"/>
      <c r="Y59" s="253"/>
      <c r="Z59" s="253"/>
      <c r="AA59" s="257"/>
      <c r="AB59" s="257"/>
      <c r="AC59" s="251"/>
      <c r="AD59" s="248"/>
      <c r="AE59" s="248"/>
      <c r="AF59" s="251"/>
      <c r="AG59" s="49"/>
      <c r="AH59" s="258"/>
      <c r="AI59" s="257"/>
      <c r="AJ59" s="257"/>
    </row>
    <row r="60" ht="15.75" customHeight="1">
      <c r="A60" s="120" t="s">
        <v>1398</v>
      </c>
      <c r="B60" s="121">
        <f t="shared" si="32"/>
        <v>255.273813</v>
      </c>
      <c r="C60" s="122">
        <f>SUM(J60/(E60*1000000))</f>
        <v>39.27289431</v>
      </c>
      <c r="D60" s="115">
        <f t="shared" si="3"/>
        <v>39.27289431</v>
      </c>
      <c r="E60" s="117">
        <v>6.5</v>
      </c>
      <c r="F60" s="117">
        <v>84.273813</v>
      </c>
      <c r="G60" s="116">
        <f t="shared" si="4"/>
        <v>0.3301310542</v>
      </c>
      <c r="H60" s="117">
        <f t="shared" si="5"/>
        <v>0</v>
      </c>
      <c r="I60" s="330">
        <f t="shared" si="30"/>
        <v>0</v>
      </c>
      <c r="J60" s="121">
        <v>2.55273813E8</v>
      </c>
      <c r="K60" s="91">
        <v>2014.0</v>
      </c>
      <c r="L60" s="119" t="s">
        <v>20</v>
      </c>
      <c r="M60" s="283"/>
      <c r="N60" s="283"/>
      <c r="O60" s="283"/>
      <c r="P60" s="269" t="s">
        <v>1395</v>
      </c>
      <c r="Q60" s="269"/>
      <c r="R60" s="283"/>
      <c r="S60" s="283"/>
      <c r="T60" s="268"/>
      <c r="U60" s="331"/>
      <c r="V60" s="268"/>
      <c r="W60" s="268"/>
      <c r="X60" s="268"/>
      <c r="Y60" s="268"/>
      <c r="Z60" s="268"/>
      <c r="AA60" s="269"/>
      <c r="AB60" s="269"/>
      <c r="AC60" s="111"/>
      <c r="AD60" s="261"/>
      <c r="AE60" s="261"/>
      <c r="AF60" s="251"/>
      <c r="AG60" s="49"/>
      <c r="AH60" s="258"/>
      <c r="AI60" s="269"/>
      <c r="AJ60" s="257"/>
    </row>
    <row r="61" ht="15.75" customHeight="1">
      <c r="A61" s="112" t="s">
        <v>1481</v>
      </c>
      <c r="B61" s="113">
        <f>SUM(F61+AF61)</f>
        <v>41.03</v>
      </c>
      <c r="C61" s="114">
        <f>SUM(B61/E61)</f>
        <v>22.79444444</v>
      </c>
      <c r="D61" s="115">
        <f t="shared" si="3"/>
        <v>22.79444444</v>
      </c>
      <c r="E61" s="115">
        <v>1.8</v>
      </c>
      <c r="F61" s="115">
        <v>41.03</v>
      </c>
      <c r="G61" s="116">
        <f t="shared" si="4"/>
        <v>1</v>
      </c>
      <c r="H61" s="117">
        <f t="shared" si="5"/>
        <v>0</v>
      </c>
      <c r="I61" s="330">
        <f t="shared" si="30"/>
        <v>0</v>
      </c>
      <c r="J61" s="113">
        <v>6.773E7</v>
      </c>
      <c r="K61" s="118">
        <v>2010.0</v>
      </c>
      <c r="L61" s="119" t="s">
        <v>20</v>
      </c>
      <c r="M61" s="254"/>
      <c r="N61" s="254"/>
      <c r="O61" s="254"/>
      <c r="P61" s="257" t="s">
        <v>1395</v>
      </c>
      <c r="Q61" s="257"/>
      <c r="R61" s="254"/>
      <c r="S61" s="254"/>
      <c r="T61" s="253"/>
      <c r="U61" s="334"/>
      <c r="V61" s="253"/>
      <c r="W61" s="253"/>
      <c r="X61" s="253"/>
      <c r="Y61" s="253"/>
      <c r="Z61" s="253"/>
      <c r="AA61" s="257"/>
      <c r="AB61" s="257"/>
      <c r="AC61" s="250"/>
      <c r="AD61" s="248"/>
      <c r="AE61" s="248"/>
      <c r="AF61" s="251"/>
      <c r="AG61" s="49"/>
      <c r="AH61" s="258"/>
      <c r="AI61" s="257"/>
      <c r="AJ61" s="257"/>
    </row>
    <row r="62" ht="15.75" customHeight="1">
      <c r="A62" s="112" t="s">
        <v>1406</v>
      </c>
      <c r="B62" s="113">
        <f t="shared" ref="B62:B84" si="33">J62/1000000</f>
        <v>37.157648</v>
      </c>
      <c r="C62" s="114">
        <f>SUM((J62/1000000)/E62)</f>
        <v>37.157648</v>
      </c>
      <c r="D62" s="115">
        <f t="shared" si="3"/>
        <v>37.157648</v>
      </c>
      <c r="E62" s="115">
        <v>1.0</v>
      </c>
      <c r="F62" s="115">
        <v>18.11964</v>
      </c>
      <c r="G62" s="116">
        <f t="shared" si="4"/>
        <v>0.4876422749</v>
      </c>
      <c r="H62" s="117">
        <f t="shared" si="5"/>
        <v>0</v>
      </c>
      <c r="I62" s="330">
        <f t="shared" si="30"/>
        <v>0</v>
      </c>
      <c r="J62" s="113">
        <v>3.7157648E7</v>
      </c>
      <c r="K62" s="91">
        <v>2012.0</v>
      </c>
      <c r="L62" s="119" t="s">
        <v>20</v>
      </c>
      <c r="M62" s="254"/>
      <c r="N62" s="254"/>
      <c r="O62" s="254"/>
      <c r="P62" s="257" t="s">
        <v>1395</v>
      </c>
      <c r="Q62" s="257"/>
      <c r="R62" s="254"/>
      <c r="S62" s="254"/>
      <c r="T62" s="253"/>
      <c r="U62" s="262"/>
      <c r="V62" s="253"/>
      <c r="W62" s="253"/>
      <c r="X62" s="253"/>
      <c r="Y62" s="253"/>
      <c r="Z62" s="253"/>
      <c r="AA62" s="257"/>
      <c r="AB62" s="269"/>
      <c r="AC62" s="250"/>
      <c r="AD62" s="248"/>
      <c r="AE62" s="248"/>
      <c r="AF62" s="251"/>
      <c r="AG62" s="266"/>
      <c r="AH62" s="258"/>
      <c r="AI62" s="257"/>
      <c r="AJ62" s="257"/>
    </row>
    <row r="63" ht="15.75" customHeight="1">
      <c r="A63" s="112" t="s">
        <v>1452</v>
      </c>
      <c r="B63" s="121">
        <f t="shared" si="33"/>
        <v>156.6</v>
      </c>
      <c r="C63" s="114">
        <f>SUM(B63/E63)</f>
        <v>31.32</v>
      </c>
      <c r="D63" s="115">
        <f t="shared" si="3"/>
        <v>31.32</v>
      </c>
      <c r="E63" s="115">
        <v>5.0</v>
      </c>
      <c r="F63" s="115">
        <v>104.03</v>
      </c>
      <c r="G63" s="116">
        <f t="shared" si="4"/>
        <v>0.6643039591</v>
      </c>
      <c r="H63" s="117">
        <f t="shared" si="5"/>
        <v>0</v>
      </c>
      <c r="I63" s="330">
        <f t="shared" si="30"/>
        <v>0</v>
      </c>
      <c r="J63" s="113">
        <v>1.566E8</v>
      </c>
      <c r="K63" s="118">
        <v>2011.0</v>
      </c>
      <c r="L63" s="119" t="s">
        <v>20</v>
      </c>
      <c r="M63" s="267"/>
      <c r="N63" s="267"/>
      <c r="O63" s="267"/>
      <c r="P63" s="257" t="s">
        <v>1395</v>
      </c>
      <c r="Q63" s="257"/>
      <c r="R63" s="267"/>
      <c r="S63" s="267"/>
      <c r="T63" s="255"/>
      <c r="U63" s="262"/>
      <c r="V63" s="255"/>
      <c r="W63" s="253"/>
      <c r="X63" s="253"/>
      <c r="Y63" s="253"/>
      <c r="Z63" s="253"/>
      <c r="AA63" s="257"/>
      <c r="AB63" s="257"/>
      <c r="AC63" s="251"/>
      <c r="AD63" s="248"/>
      <c r="AE63" s="248"/>
      <c r="AF63" s="251"/>
      <c r="AG63" s="49"/>
      <c r="AH63" s="258"/>
      <c r="AI63" s="257"/>
      <c r="AJ63" s="257"/>
    </row>
    <row r="64" ht="15.75" customHeight="1">
      <c r="A64" s="120" t="s">
        <v>1466</v>
      </c>
      <c r="B64" s="121">
        <f t="shared" si="33"/>
        <v>278.304578</v>
      </c>
      <c r="C64" s="122">
        <f>SUM(J64/(E64*1000000))</f>
        <v>30.92273089</v>
      </c>
      <c r="D64" s="115">
        <f t="shared" si="3"/>
        <v>30.92273089</v>
      </c>
      <c r="E64" s="117">
        <v>9.0</v>
      </c>
      <c r="F64" s="117">
        <v>138.141585</v>
      </c>
      <c r="G64" s="116">
        <f t="shared" si="4"/>
        <v>0.4963683529</v>
      </c>
      <c r="H64" s="117">
        <f t="shared" si="5"/>
        <v>0</v>
      </c>
      <c r="I64" s="130">
        <f t="shared" si="30"/>
        <v>0</v>
      </c>
      <c r="J64" s="121">
        <v>2.78304578E8</v>
      </c>
      <c r="K64" s="91">
        <v>2017.0</v>
      </c>
      <c r="L64" s="119" t="s">
        <v>20</v>
      </c>
      <c r="M64" s="47"/>
      <c r="N64" s="47"/>
      <c r="O64" s="47"/>
      <c r="P64" s="269" t="s">
        <v>1395</v>
      </c>
      <c r="Q64" s="269"/>
      <c r="R64" s="47"/>
      <c r="S64" s="47"/>
      <c r="T64" s="33"/>
      <c r="U64" s="333"/>
      <c r="V64" s="33"/>
      <c r="W64" s="33"/>
      <c r="X64" s="268"/>
      <c r="Y64" s="268"/>
      <c r="Z64" s="261"/>
      <c r="AA64" s="269"/>
      <c r="AB64" s="304"/>
      <c r="AC64" s="280"/>
      <c r="AD64" s="49"/>
      <c r="AE64" s="49"/>
      <c r="AF64" s="280"/>
      <c r="AG64" s="261"/>
      <c r="AH64" s="303"/>
      <c r="AI64" s="269"/>
      <c r="AJ64" s="269"/>
    </row>
    <row r="65" ht="15.75" customHeight="1">
      <c r="A65" s="120" t="s">
        <v>1440</v>
      </c>
      <c r="B65" s="113">
        <f t="shared" si="33"/>
        <v>148.768835</v>
      </c>
      <c r="C65" s="114">
        <f>SUM(B65/E65)</f>
        <v>30.36098673</v>
      </c>
      <c r="D65" s="115">
        <f t="shared" si="3"/>
        <v>30.36098673</v>
      </c>
      <c r="E65" s="115">
        <v>4.9</v>
      </c>
      <c r="F65" s="117">
        <v>67.268835</v>
      </c>
      <c r="G65" s="116">
        <f t="shared" si="4"/>
        <v>0.4521702076</v>
      </c>
      <c r="H65" s="117">
        <f t="shared" si="5"/>
        <v>0</v>
      </c>
      <c r="I65" s="330">
        <f>AG65/J65</f>
        <v>0</v>
      </c>
      <c r="J65" s="113">
        <v>1.48768835E8</v>
      </c>
      <c r="K65" s="91">
        <v>2016.0</v>
      </c>
      <c r="L65" s="119" t="s">
        <v>20</v>
      </c>
      <c r="M65" s="47"/>
      <c r="N65" s="47"/>
      <c r="O65" s="47"/>
      <c r="P65" s="257" t="s">
        <v>1395</v>
      </c>
      <c r="Q65" s="294"/>
      <c r="R65" s="47"/>
      <c r="S65" s="47"/>
      <c r="T65" s="33"/>
      <c r="U65" s="298"/>
      <c r="V65" s="33"/>
      <c r="W65" s="33"/>
      <c r="X65" s="49"/>
      <c r="Y65" s="33"/>
      <c r="Z65" s="291"/>
      <c r="AA65" s="294"/>
      <c r="AB65" s="270"/>
      <c r="AC65" s="251"/>
      <c r="AD65" s="49"/>
      <c r="AE65" s="49"/>
      <c r="AF65" s="251"/>
      <c r="AG65" s="266"/>
      <c r="AH65" s="252"/>
      <c r="AI65" s="257"/>
      <c r="AJ65" s="257"/>
    </row>
    <row r="66" ht="15.75" customHeight="1">
      <c r="A66" s="112" t="s">
        <v>1453</v>
      </c>
      <c r="B66" s="113">
        <f t="shared" si="33"/>
        <v>142.838957</v>
      </c>
      <c r="C66" s="114">
        <f t="shared" ref="C66:C67" si="34">SUM((J66/1000000)/E66)</f>
        <v>28.5677914</v>
      </c>
      <c r="D66" s="115">
        <f t="shared" si="3"/>
        <v>28.5677914</v>
      </c>
      <c r="E66" s="115">
        <v>5.0</v>
      </c>
      <c r="F66" s="115">
        <v>53.9213</v>
      </c>
      <c r="G66" s="116">
        <f t="shared" si="4"/>
        <v>0.3774971558</v>
      </c>
      <c r="H66" s="117">
        <f t="shared" si="5"/>
        <v>0</v>
      </c>
      <c r="I66" s="330">
        <f t="shared" ref="I66:I77" si="35">(AG66/J66)</f>
        <v>0</v>
      </c>
      <c r="J66" s="113">
        <v>1.42838957E8</v>
      </c>
      <c r="K66" s="91">
        <v>2012.0</v>
      </c>
      <c r="L66" s="119" t="s">
        <v>20</v>
      </c>
      <c r="M66" s="254"/>
      <c r="N66" s="254"/>
      <c r="O66" s="254"/>
      <c r="P66" s="257" t="s">
        <v>1395</v>
      </c>
      <c r="Q66" s="257"/>
      <c r="R66" s="254"/>
      <c r="S66" s="254"/>
      <c r="T66" s="253"/>
      <c r="U66" s="262"/>
      <c r="V66" s="253"/>
      <c r="W66" s="253"/>
      <c r="X66" s="253"/>
      <c r="Y66" s="253"/>
      <c r="Z66" s="253"/>
      <c r="AA66" s="257"/>
      <c r="AB66" s="269"/>
      <c r="AC66" s="250"/>
      <c r="AD66" s="248"/>
      <c r="AE66" s="248"/>
      <c r="AF66" s="251"/>
      <c r="AG66" s="266"/>
      <c r="AH66" s="258"/>
      <c r="AI66" s="257"/>
      <c r="AJ66" s="257"/>
    </row>
    <row r="67" ht="15.75" customHeight="1">
      <c r="A67" s="112" t="s">
        <v>1464</v>
      </c>
      <c r="B67" s="113">
        <f t="shared" si="33"/>
        <v>77.712439</v>
      </c>
      <c r="C67" s="114">
        <f t="shared" si="34"/>
        <v>25.90414633</v>
      </c>
      <c r="D67" s="115">
        <f t="shared" si="3"/>
        <v>25.90414633</v>
      </c>
      <c r="E67" s="115">
        <v>3.0</v>
      </c>
      <c r="F67" s="115">
        <v>48.086903</v>
      </c>
      <c r="G67" s="116">
        <f t="shared" si="4"/>
        <v>0.6187799999</v>
      </c>
      <c r="H67" s="117">
        <f t="shared" si="5"/>
        <v>0</v>
      </c>
      <c r="I67" s="330">
        <f t="shared" si="35"/>
        <v>0</v>
      </c>
      <c r="J67" s="113">
        <v>7.7712439E7</v>
      </c>
      <c r="K67" s="91">
        <v>2012.0</v>
      </c>
      <c r="L67" s="119" t="s">
        <v>20</v>
      </c>
      <c r="M67" s="254"/>
      <c r="N67" s="254"/>
      <c r="O67" s="254"/>
      <c r="P67" s="257" t="s">
        <v>1395</v>
      </c>
      <c r="Q67" s="257"/>
      <c r="R67" s="254"/>
      <c r="S67" s="254"/>
      <c r="T67" s="253"/>
      <c r="U67" s="262"/>
      <c r="V67" s="253"/>
      <c r="W67" s="253"/>
      <c r="X67" s="253"/>
      <c r="Y67" s="253"/>
      <c r="Z67" s="253"/>
      <c r="AA67" s="257"/>
      <c r="AB67" s="269"/>
      <c r="AC67" s="250"/>
      <c r="AD67" s="248"/>
      <c r="AE67" s="248"/>
      <c r="AF67" s="251"/>
      <c r="AG67" s="266"/>
      <c r="AH67" s="258"/>
      <c r="AI67" s="257"/>
      <c r="AJ67" s="257"/>
    </row>
    <row r="68" ht="15.75" customHeight="1">
      <c r="A68" s="129" t="s">
        <v>1424</v>
      </c>
      <c r="B68" s="113">
        <f t="shared" si="33"/>
        <v>253.679925</v>
      </c>
      <c r="C68" s="122">
        <f>SUM(J68/(E68*1000000))</f>
        <v>25.3679925</v>
      </c>
      <c r="D68" s="115">
        <f t="shared" si="3"/>
        <v>25.3679925</v>
      </c>
      <c r="E68" s="115">
        <v>10.0</v>
      </c>
      <c r="F68" s="115">
        <v>159.342015</v>
      </c>
      <c r="G68" s="116">
        <f t="shared" si="4"/>
        <v>0.6281222884</v>
      </c>
      <c r="H68" s="117">
        <f t="shared" si="5"/>
        <v>0</v>
      </c>
      <c r="I68" s="130">
        <f t="shared" si="35"/>
        <v>0</v>
      </c>
      <c r="J68" s="121">
        <v>2.53679925E8</v>
      </c>
      <c r="K68" s="118">
        <v>2018.0</v>
      </c>
      <c r="L68" s="119" t="s">
        <v>20</v>
      </c>
      <c r="M68" s="47"/>
      <c r="N68" s="47"/>
      <c r="O68" s="47"/>
      <c r="P68" s="270" t="s">
        <v>1425</v>
      </c>
      <c r="Q68" s="270"/>
      <c r="R68" s="47"/>
      <c r="S68" s="47"/>
      <c r="T68" s="253"/>
      <c r="U68" s="333"/>
      <c r="V68" s="253"/>
      <c r="W68" s="49"/>
      <c r="X68" s="261"/>
      <c r="Y68" s="268"/>
      <c r="Z68" s="261"/>
      <c r="AA68" s="270"/>
      <c r="AB68" s="270"/>
      <c r="AC68" s="251"/>
      <c r="AD68" s="49"/>
      <c r="AE68" s="49"/>
      <c r="AF68" s="251"/>
      <c r="AG68" s="49"/>
      <c r="AH68" s="303"/>
      <c r="AI68" s="257"/>
      <c r="AJ68" s="257"/>
    </row>
    <row r="69" ht="15.75" customHeight="1">
      <c r="A69" s="112" t="s">
        <v>1397</v>
      </c>
      <c r="B69" s="113">
        <f t="shared" si="33"/>
        <v>60.141683</v>
      </c>
      <c r="C69" s="114">
        <f>SUM(B69/E69)</f>
        <v>24.0566732</v>
      </c>
      <c r="D69" s="115">
        <f t="shared" si="3"/>
        <v>24.0566732</v>
      </c>
      <c r="E69" s="115">
        <v>2.5</v>
      </c>
      <c r="F69" s="115">
        <v>40.041683</v>
      </c>
      <c r="G69" s="116">
        <f t="shared" si="4"/>
        <v>0.6657891998</v>
      </c>
      <c r="H69" s="117">
        <f t="shared" si="5"/>
        <v>0</v>
      </c>
      <c r="I69" s="330">
        <f t="shared" si="35"/>
        <v>0</v>
      </c>
      <c r="J69" s="113">
        <v>6.0141683E7</v>
      </c>
      <c r="K69" s="118">
        <v>2013.0</v>
      </c>
      <c r="L69" s="119" t="s">
        <v>20</v>
      </c>
      <c r="M69" s="267"/>
      <c r="N69" s="267"/>
      <c r="O69" s="267"/>
      <c r="P69" s="264" t="s">
        <v>1425</v>
      </c>
      <c r="Q69" s="264"/>
      <c r="R69" s="267"/>
      <c r="S69" s="267"/>
      <c r="T69" s="255"/>
      <c r="U69" s="296"/>
      <c r="V69" s="255"/>
      <c r="W69" s="255"/>
      <c r="X69" s="255"/>
      <c r="Y69" s="255"/>
      <c r="Z69" s="255"/>
      <c r="AA69" s="264"/>
      <c r="AB69" s="264"/>
      <c r="AC69" s="251"/>
      <c r="AD69" s="266"/>
      <c r="AE69" s="266"/>
      <c r="AF69" s="251"/>
      <c r="AG69" s="266"/>
      <c r="AH69" s="258"/>
      <c r="AI69" s="257"/>
      <c r="AJ69" s="257"/>
    </row>
    <row r="70" ht="15.75" customHeight="1">
      <c r="A70" s="120" t="s">
        <v>1426</v>
      </c>
      <c r="B70" s="121">
        <f t="shared" si="33"/>
        <v>112.381005</v>
      </c>
      <c r="C70" s="122">
        <f t="shared" ref="C70:C73" si="36">SUM(J70/(E70*1000000))</f>
        <v>23.41270938</v>
      </c>
      <c r="D70" s="115">
        <f t="shared" si="3"/>
        <v>23.41270938</v>
      </c>
      <c r="E70" s="117">
        <v>4.8</v>
      </c>
      <c r="F70" s="117">
        <v>55.681005</v>
      </c>
      <c r="G70" s="116">
        <f t="shared" si="4"/>
        <v>0.4954663379</v>
      </c>
      <c r="H70" s="117">
        <f t="shared" si="5"/>
        <v>0</v>
      </c>
      <c r="I70" s="130">
        <f t="shared" si="35"/>
        <v>0</v>
      </c>
      <c r="J70" s="121">
        <v>1.12381005E8</v>
      </c>
      <c r="K70" s="91">
        <v>2017.0</v>
      </c>
      <c r="L70" s="119" t="s">
        <v>20</v>
      </c>
      <c r="M70" s="47"/>
      <c r="N70" s="47"/>
      <c r="O70" s="47"/>
      <c r="P70" s="269" t="s">
        <v>1395</v>
      </c>
      <c r="Q70" s="269"/>
      <c r="R70" s="47"/>
      <c r="S70" s="47"/>
      <c r="T70" s="33"/>
      <c r="U70" s="333"/>
      <c r="V70" s="33"/>
      <c r="W70" s="33"/>
      <c r="X70" s="268"/>
      <c r="Y70" s="268"/>
      <c r="Z70" s="261"/>
      <c r="AA70" s="269"/>
      <c r="AB70" s="304"/>
      <c r="AC70" s="280"/>
      <c r="AD70" s="49"/>
      <c r="AE70" s="49"/>
      <c r="AF70" s="280"/>
      <c r="AG70" s="261"/>
      <c r="AH70" s="303"/>
      <c r="AI70" s="269"/>
      <c r="AJ70" s="269"/>
    </row>
    <row r="71" ht="15.75" customHeight="1">
      <c r="A71" s="120" t="s">
        <v>1399</v>
      </c>
      <c r="B71" s="121">
        <f t="shared" si="33"/>
        <v>305.792201</v>
      </c>
      <c r="C71" s="122">
        <f t="shared" si="36"/>
        <v>20.38614673</v>
      </c>
      <c r="D71" s="115">
        <f t="shared" si="3"/>
        <v>20.38614673</v>
      </c>
      <c r="E71" s="117">
        <v>15.0</v>
      </c>
      <c r="F71" s="117">
        <v>102.092201</v>
      </c>
      <c r="G71" s="116">
        <f t="shared" si="4"/>
        <v>0.3338613629</v>
      </c>
      <c r="H71" s="117">
        <f t="shared" si="5"/>
        <v>0</v>
      </c>
      <c r="I71" s="130">
        <f t="shared" si="35"/>
        <v>0</v>
      </c>
      <c r="J71" s="121">
        <v>3.05792201E8</v>
      </c>
      <c r="K71" s="91">
        <v>2017.0</v>
      </c>
      <c r="L71" s="119" t="s">
        <v>20</v>
      </c>
      <c r="M71" s="47"/>
      <c r="N71" s="47"/>
      <c r="O71" s="47"/>
      <c r="P71" s="269" t="s">
        <v>1395</v>
      </c>
      <c r="Q71" s="269"/>
      <c r="R71" s="47"/>
      <c r="S71" s="47"/>
      <c r="T71" s="33"/>
      <c r="U71" s="333"/>
      <c r="V71" s="33"/>
      <c r="W71" s="33"/>
      <c r="X71" s="268"/>
      <c r="Y71" s="268"/>
      <c r="Z71" s="261"/>
      <c r="AA71" s="269"/>
      <c r="AB71" s="304"/>
      <c r="AC71" s="280"/>
      <c r="AD71" s="49"/>
      <c r="AE71" s="49"/>
      <c r="AF71" s="280"/>
      <c r="AG71" s="261"/>
      <c r="AH71" s="303"/>
      <c r="AI71" s="269"/>
      <c r="AJ71" s="269"/>
    </row>
    <row r="72" ht="15.75" customHeight="1">
      <c r="A72" s="120" t="s">
        <v>443</v>
      </c>
      <c r="B72" s="121">
        <f t="shared" si="33"/>
        <v>695.675366</v>
      </c>
      <c r="C72" s="122">
        <f t="shared" si="36"/>
        <v>19.87643903</v>
      </c>
      <c r="D72" s="115">
        <f t="shared" si="3"/>
        <v>19.87643903</v>
      </c>
      <c r="E72" s="117">
        <v>35.0</v>
      </c>
      <c r="F72" s="117">
        <v>327.475366</v>
      </c>
      <c r="G72" s="116">
        <f t="shared" si="4"/>
        <v>0.4707301451</v>
      </c>
      <c r="H72" s="117">
        <f t="shared" si="5"/>
        <v>0</v>
      </c>
      <c r="I72" s="130">
        <f t="shared" si="35"/>
        <v>0</v>
      </c>
      <c r="J72" s="121">
        <v>6.95675366E8</v>
      </c>
      <c r="K72" s="91">
        <v>2017.0</v>
      </c>
      <c r="L72" s="119" t="s">
        <v>20</v>
      </c>
      <c r="M72" s="47"/>
      <c r="N72" s="47"/>
      <c r="O72" s="47"/>
      <c r="P72" s="269" t="s">
        <v>1395</v>
      </c>
      <c r="Q72" s="269"/>
      <c r="R72" s="47"/>
      <c r="S72" s="47"/>
      <c r="T72" s="33"/>
      <c r="U72" s="333"/>
      <c r="V72" s="33"/>
      <c r="W72" s="33"/>
      <c r="X72" s="268"/>
      <c r="Y72" s="268"/>
      <c r="Z72" s="261"/>
      <c r="AA72" s="269"/>
      <c r="AB72" s="304"/>
      <c r="AC72" s="280"/>
      <c r="AD72" s="49"/>
      <c r="AE72" s="49"/>
      <c r="AF72" s="280"/>
      <c r="AG72" s="261"/>
      <c r="AH72" s="303"/>
      <c r="AI72" s="269"/>
      <c r="AJ72" s="269"/>
    </row>
    <row r="73" ht="15.75" customHeight="1">
      <c r="A73" s="125" t="s">
        <v>40</v>
      </c>
      <c r="B73" s="113">
        <f t="shared" si="33"/>
        <v>332.583447</v>
      </c>
      <c r="C73" s="122">
        <f t="shared" si="36"/>
        <v>19.56373218</v>
      </c>
      <c r="D73" s="115">
        <f t="shared" si="3"/>
        <v>19.56373218</v>
      </c>
      <c r="E73" s="115">
        <v>17.0</v>
      </c>
      <c r="F73" s="115">
        <v>188.024361</v>
      </c>
      <c r="G73" s="116">
        <f t="shared" si="4"/>
        <v>0.5653449163</v>
      </c>
      <c r="H73" s="117">
        <f t="shared" si="5"/>
        <v>0</v>
      </c>
      <c r="I73" s="130">
        <f t="shared" si="35"/>
        <v>0</v>
      </c>
      <c r="J73" s="121">
        <v>3.32583447E8</v>
      </c>
      <c r="K73" s="118">
        <v>2018.0</v>
      </c>
      <c r="L73" s="119" t="s">
        <v>20</v>
      </c>
      <c r="M73" s="47"/>
      <c r="N73" s="47"/>
      <c r="O73" s="47"/>
      <c r="P73" s="257" t="s">
        <v>1395</v>
      </c>
      <c r="Q73" s="270"/>
      <c r="R73" s="47"/>
      <c r="S73" s="47"/>
      <c r="T73" s="253"/>
      <c r="U73" s="333"/>
      <c r="V73" s="253"/>
      <c r="W73" s="49"/>
      <c r="X73" s="261"/>
      <c r="Y73" s="268"/>
      <c r="Z73" s="261"/>
      <c r="AA73" s="270"/>
      <c r="AB73" s="270"/>
      <c r="AC73" s="251"/>
      <c r="AD73" s="49"/>
      <c r="AE73" s="49"/>
      <c r="AF73" s="251"/>
      <c r="AG73" s="266"/>
      <c r="AH73" s="303"/>
      <c r="AI73" s="257"/>
      <c r="AJ73" s="257"/>
    </row>
    <row r="74" ht="15.75" customHeight="1">
      <c r="A74" s="123" t="s">
        <v>1482</v>
      </c>
      <c r="B74" s="113">
        <f t="shared" si="33"/>
        <v>64.110728</v>
      </c>
      <c r="C74" s="114">
        <f t="shared" ref="C74:C75" si="37">SUM(B74/E74)</f>
        <v>19.42749333</v>
      </c>
      <c r="D74" s="115">
        <f t="shared" si="3"/>
        <v>19.42749333</v>
      </c>
      <c r="E74" s="117">
        <v>3.3</v>
      </c>
      <c r="F74" s="115">
        <v>25.801047</v>
      </c>
      <c r="G74" s="116">
        <f t="shared" si="4"/>
        <v>0.4024450791</v>
      </c>
      <c r="H74" s="117">
        <f t="shared" si="5"/>
        <v>0</v>
      </c>
      <c r="I74" s="330">
        <f t="shared" si="35"/>
        <v>0</v>
      </c>
      <c r="J74" s="113">
        <v>6.4110728E7</v>
      </c>
      <c r="K74" s="118">
        <v>2015.0</v>
      </c>
      <c r="L74" s="119" t="s">
        <v>20</v>
      </c>
      <c r="M74" s="267"/>
      <c r="N74" s="267"/>
      <c r="O74" s="267"/>
      <c r="P74" s="264" t="s">
        <v>1395</v>
      </c>
      <c r="Q74" s="264"/>
      <c r="R74" s="267"/>
      <c r="S74" s="267"/>
      <c r="T74" s="255"/>
      <c r="U74" s="289"/>
      <c r="V74" s="33"/>
      <c r="W74" s="255"/>
      <c r="X74" s="33"/>
      <c r="Y74" s="255"/>
      <c r="Z74" s="33"/>
      <c r="AA74" s="264"/>
      <c r="AB74" s="264"/>
      <c r="AC74" s="251"/>
      <c r="AD74" s="266"/>
      <c r="AE74" s="49"/>
      <c r="AF74" s="251"/>
      <c r="AG74" s="49"/>
      <c r="AH74" s="258"/>
      <c r="AI74" s="257"/>
      <c r="AJ74" s="257"/>
    </row>
    <row r="75" ht="15.75" customHeight="1">
      <c r="A75" s="123" t="s">
        <v>1487</v>
      </c>
      <c r="B75" s="113">
        <f t="shared" si="33"/>
        <v>90.937439</v>
      </c>
      <c r="C75" s="114">
        <f t="shared" si="37"/>
        <v>18.1874878</v>
      </c>
      <c r="D75" s="115">
        <f t="shared" si="3"/>
        <v>18.1874878</v>
      </c>
      <c r="E75" s="117">
        <v>5.0</v>
      </c>
      <c r="F75" s="115">
        <v>64.704895</v>
      </c>
      <c r="G75" s="116">
        <f t="shared" si="4"/>
        <v>0.7115319687</v>
      </c>
      <c r="H75" s="117">
        <f t="shared" si="5"/>
        <v>0</v>
      </c>
      <c r="I75" s="330">
        <f t="shared" si="35"/>
        <v>0</v>
      </c>
      <c r="J75" s="113">
        <v>9.0937439E7</v>
      </c>
      <c r="K75" s="118">
        <v>2015.0</v>
      </c>
      <c r="L75" s="119" t="s">
        <v>20</v>
      </c>
      <c r="M75" s="267"/>
      <c r="N75" s="267"/>
      <c r="O75" s="267"/>
      <c r="P75" s="264" t="s">
        <v>1395</v>
      </c>
      <c r="Q75" s="264"/>
      <c r="R75" s="267"/>
      <c r="S75" s="267"/>
      <c r="T75" s="255"/>
      <c r="U75" s="289"/>
      <c r="V75" s="33"/>
      <c r="W75" s="255"/>
      <c r="X75" s="33"/>
      <c r="Y75" s="255"/>
      <c r="Z75" s="33"/>
      <c r="AA75" s="264"/>
      <c r="AB75" s="264"/>
      <c r="AC75" s="251"/>
      <c r="AD75" s="266"/>
      <c r="AE75" s="49"/>
      <c r="AF75" s="251"/>
      <c r="AG75" s="49"/>
      <c r="AH75" s="258"/>
      <c r="AI75" s="257"/>
      <c r="AJ75" s="257"/>
    </row>
    <row r="76" ht="15.75" customHeight="1">
      <c r="A76" s="125" t="s">
        <v>1435</v>
      </c>
      <c r="B76" s="113">
        <f t="shared" si="33"/>
        <v>167.700948</v>
      </c>
      <c r="C76" s="122">
        <f t="shared" ref="C76:C77" si="38">SUM(J76/(E76*1000000))</f>
        <v>16.7700948</v>
      </c>
      <c r="D76" s="115">
        <f t="shared" si="3"/>
        <v>16.7700948</v>
      </c>
      <c r="E76" s="115">
        <v>10.0</v>
      </c>
      <c r="F76" s="115">
        <v>67.347895</v>
      </c>
      <c r="G76" s="116">
        <f t="shared" si="4"/>
        <v>0.4015951955</v>
      </c>
      <c r="H76" s="117">
        <f t="shared" si="5"/>
        <v>0</v>
      </c>
      <c r="I76" s="130">
        <f t="shared" si="35"/>
        <v>0</v>
      </c>
      <c r="J76" s="121">
        <v>1.67700948E8</v>
      </c>
      <c r="K76" s="118">
        <v>2018.0</v>
      </c>
      <c r="L76" s="119" t="s">
        <v>20</v>
      </c>
      <c r="M76" s="47"/>
      <c r="N76" s="47"/>
      <c r="O76" s="47"/>
      <c r="P76" s="257" t="s">
        <v>1395</v>
      </c>
      <c r="Q76" s="270"/>
      <c r="R76" s="47"/>
      <c r="S76" s="47"/>
      <c r="T76" s="253"/>
      <c r="U76" s="333"/>
      <c r="V76" s="253"/>
      <c r="W76" s="49"/>
      <c r="X76" s="261"/>
      <c r="Y76" s="268"/>
      <c r="Z76" s="261"/>
      <c r="AA76" s="270"/>
      <c r="AB76" s="270"/>
      <c r="AC76" s="251"/>
      <c r="AD76" s="49"/>
      <c r="AE76" s="49"/>
      <c r="AF76" s="251"/>
      <c r="AG76" s="266"/>
      <c r="AH76" s="303"/>
      <c r="AI76" s="257"/>
      <c r="AJ76" s="257"/>
    </row>
    <row r="77" ht="15.75" customHeight="1">
      <c r="A77" s="129" t="s">
        <v>1143</v>
      </c>
      <c r="B77" s="113">
        <f t="shared" si="33"/>
        <v>365.550119</v>
      </c>
      <c r="C77" s="122">
        <f t="shared" si="38"/>
        <v>16.6159145</v>
      </c>
      <c r="D77" s="115">
        <f t="shared" si="3"/>
        <v>16.6159145</v>
      </c>
      <c r="E77" s="115">
        <v>22.0</v>
      </c>
      <c r="F77" s="115">
        <v>117.450119</v>
      </c>
      <c r="G77" s="116">
        <f t="shared" si="4"/>
        <v>0.3212968972</v>
      </c>
      <c r="H77" s="117">
        <f t="shared" si="5"/>
        <v>0</v>
      </c>
      <c r="I77" s="130">
        <f t="shared" si="35"/>
        <v>0</v>
      </c>
      <c r="J77" s="121">
        <v>3.65550119E8</v>
      </c>
      <c r="K77" s="118">
        <v>2018.0</v>
      </c>
      <c r="L77" s="119" t="s">
        <v>20</v>
      </c>
      <c r="M77" s="47"/>
      <c r="N77" s="47"/>
      <c r="O77" s="47"/>
      <c r="P77" s="270" t="s">
        <v>1425</v>
      </c>
      <c r="Q77" s="270"/>
      <c r="R77" s="47"/>
      <c r="S77" s="47"/>
      <c r="T77" s="253"/>
      <c r="U77" s="333"/>
      <c r="V77" s="253"/>
      <c r="W77" s="49"/>
      <c r="X77" s="261"/>
      <c r="Y77" s="268"/>
      <c r="Z77" s="261"/>
      <c r="AA77" s="270"/>
      <c r="AB77" s="270"/>
      <c r="AC77" s="251"/>
      <c r="AD77" s="49"/>
      <c r="AE77" s="49"/>
      <c r="AF77" s="251"/>
      <c r="AG77" s="49"/>
      <c r="AH77" s="303"/>
      <c r="AI77" s="257"/>
      <c r="AJ77" s="257"/>
    </row>
    <row r="78" ht="15.75" customHeight="1">
      <c r="A78" s="120" t="s">
        <v>1410</v>
      </c>
      <c r="B78" s="113">
        <f t="shared" si="33"/>
        <v>152.697239</v>
      </c>
      <c r="C78" s="114">
        <f t="shared" ref="C78:C79" si="39">SUM(B78/E78)</f>
        <v>15.42396354</v>
      </c>
      <c r="D78" s="115">
        <f t="shared" si="3"/>
        <v>15.42396354</v>
      </c>
      <c r="E78" s="115">
        <v>9.9</v>
      </c>
      <c r="F78" s="117">
        <v>89.049804</v>
      </c>
      <c r="G78" s="116">
        <f t="shared" si="4"/>
        <v>0.5831788746</v>
      </c>
      <c r="H78" s="117">
        <f t="shared" si="5"/>
        <v>0</v>
      </c>
      <c r="I78" s="330">
        <f>AG78/J78</f>
        <v>0</v>
      </c>
      <c r="J78" s="113">
        <v>1.52697239E8</v>
      </c>
      <c r="K78" s="91">
        <v>2016.0</v>
      </c>
      <c r="L78" s="119" t="s">
        <v>20</v>
      </c>
      <c r="M78" s="47"/>
      <c r="N78" s="47"/>
      <c r="O78" s="47"/>
      <c r="P78" s="257" t="s">
        <v>1395</v>
      </c>
      <c r="Q78" s="294"/>
      <c r="R78" s="47"/>
      <c r="S78" s="47"/>
      <c r="T78" s="33"/>
      <c r="U78" s="298"/>
      <c r="V78" s="33"/>
      <c r="W78" s="33"/>
      <c r="X78" s="49"/>
      <c r="Y78" s="33"/>
      <c r="Z78" s="291"/>
      <c r="AA78" s="294"/>
      <c r="AB78" s="270"/>
      <c r="AC78" s="251"/>
      <c r="AD78" s="49"/>
      <c r="AE78" s="49"/>
      <c r="AF78" s="251"/>
      <c r="AG78" s="266"/>
      <c r="AH78" s="252"/>
      <c r="AI78" s="257"/>
      <c r="AJ78" s="257"/>
    </row>
    <row r="79" ht="15.75" customHeight="1">
      <c r="A79" s="112" t="s">
        <v>1458</v>
      </c>
      <c r="B79" s="113">
        <f t="shared" si="33"/>
        <v>139.352633</v>
      </c>
      <c r="C79" s="114">
        <f t="shared" si="39"/>
        <v>13.9352633</v>
      </c>
      <c r="D79" s="115">
        <f t="shared" si="3"/>
        <v>13.9352633</v>
      </c>
      <c r="E79" s="115">
        <v>10.0</v>
      </c>
      <c r="F79" s="117">
        <v>63.300095</v>
      </c>
      <c r="G79" s="116">
        <f t="shared" si="4"/>
        <v>0.4542439826</v>
      </c>
      <c r="H79" s="117">
        <f t="shared" si="5"/>
        <v>0</v>
      </c>
      <c r="I79" s="330">
        <f t="shared" ref="I79:I80" si="40">(AG79/J79)</f>
        <v>0</v>
      </c>
      <c r="J79" s="113">
        <v>1.39352633E8</v>
      </c>
      <c r="K79" s="118">
        <v>2007.0</v>
      </c>
      <c r="L79" s="119" t="s">
        <v>18</v>
      </c>
      <c r="M79" s="254"/>
      <c r="N79" s="254"/>
      <c r="O79" s="254"/>
      <c r="P79" s="257" t="s">
        <v>1395</v>
      </c>
      <c r="Q79" s="257"/>
      <c r="R79" s="254"/>
      <c r="S79" s="254"/>
      <c r="T79" s="253"/>
      <c r="U79" s="262"/>
      <c r="V79" s="253"/>
      <c r="W79" s="253"/>
      <c r="X79" s="253"/>
      <c r="Y79" s="253"/>
      <c r="Z79" s="253"/>
      <c r="AA79" s="257"/>
      <c r="AB79" s="257"/>
      <c r="AC79" s="250"/>
      <c r="AD79" s="49"/>
      <c r="AE79" s="248"/>
      <c r="AF79" s="111"/>
      <c r="AG79" s="248"/>
      <c r="AH79" s="258"/>
      <c r="AI79" s="257"/>
      <c r="AJ79" s="257"/>
    </row>
    <row r="80" ht="15.75" customHeight="1">
      <c r="A80" s="336" t="s">
        <v>1472</v>
      </c>
      <c r="B80" s="127">
        <f t="shared" si="33"/>
        <v>122.133739</v>
      </c>
      <c r="C80" s="122">
        <f>SUM(J80/(E80*1000000))</f>
        <v>13.57041544</v>
      </c>
      <c r="D80" s="115">
        <f t="shared" si="3"/>
        <v>13.57041544</v>
      </c>
      <c r="E80" s="117">
        <v>9.0</v>
      </c>
      <c r="F80" s="117">
        <v>54.733739</v>
      </c>
      <c r="G80" s="116">
        <f t="shared" si="4"/>
        <v>0.4481459378</v>
      </c>
      <c r="H80" s="117">
        <f t="shared" si="5"/>
        <v>0</v>
      </c>
      <c r="I80" s="130">
        <f t="shared" si="40"/>
        <v>0</v>
      </c>
      <c r="J80" s="121">
        <v>1.22133739E8</v>
      </c>
      <c r="K80" s="128">
        <v>2019.0</v>
      </c>
      <c r="L80" s="119" t="s">
        <v>20</v>
      </c>
      <c r="M80" s="47"/>
      <c r="N80" s="47"/>
      <c r="O80" s="47"/>
      <c r="P80" s="257" t="s">
        <v>1395</v>
      </c>
      <c r="Q80" s="270"/>
      <c r="R80" s="47"/>
      <c r="S80" s="47"/>
      <c r="T80" s="47"/>
      <c r="U80" s="332"/>
      <c r="V80" s="47"/>
      <c r="W80" s="47"/>
      <c r="X80" s="47"/>
      <c r="Y80" s="47"/>
      <c r="Z80" s="47"/>
      <c r="AA80" s="313"/>
      <c r="AB80" s="313"/>
      <c r="AC80" s="111"/>
      <c r="AD80" s="318"/>
      <c r="AE80" s="49"/>
      <c r="AF80" s="111"/>
      <c r="AG80" s="318"/>
      <c r="AH80" s="312"/>
      <c r="AI80" s="314"/>
      <c r="AJ80" s="314"/>
    </row>
    <row r="81" ht="15.75" customHeight="1">
      <c r="A81" s="120" t="s">
        <v>1488</v>
      </c>
      <c r="B81" s="113">
        <f t="shared" si="33"/>
        <v>40.423945</v>
      </c>
      <c r="C81" s="114">
        <f t="shared" ref="C81:C83" si="41">SUM(B81/E81)</f>
        <v>13.47464833</v>
      </c>
      <c r="D81" s="115">
        <f t="shared" si="3"/>
        <v>13.47464833</v>
      </c>
      <c r="E81" s="115">
        <v>3.0</v>
      </c>
      <c r="F81" s="117">
        <v>25.138705</v>
      </c>
      <c r="G81" s="116">
        <f t="shared" si="4"/>
        <v>0.6218765882</v>
      </c>
      <c r="H81" s="117">
        <f t="shared" si="5"/>
        <v>0</v>
      </c>
      <c r="I81" s="330">
        <f t="shared" ref="I81:I82" si="42">AG81/J81</f>
        <v>0</v>
      </c>
      <c r="J81" s="113">
        <v>4.0423945E7</v>
      </c>
      <c r="K81" s="91">
        <v>2016.0</v>
      </c>
      <c r="L81" s="119" t="s">
        <v>20</v>
      </c>
      <c r="M81" s="47"/>
      <c r="N81" s="47"/>
      <c r="O81" s="47"/>
      <c r="P81" s="257" t="s">
        <v>1395</v>
      </c>
      <c r="Q81" s="294"/>
      <c r="R81" s="47"/>
      <c r="S81" s="47"/>
      <c r="T81" s="33"/>
      <c r="U81" s="298"/>
      <c r="V81" s="33"/>
      <c r="W81" s="33"/>
      <c r="X81" s="49"/>
      <c r="Y81" s="33"/>
      <c r="Z81" s="291"/>
      <c r="AA81" s="294"/>
      <c r="AB81" s="270"/>
      <c r="AC81" s="251"/>
      <c r="AD81" s="49"/>
      <c r="AE81" s="49"/>
      <c r="AF81" s="251"/>
      <c r="AG81" s="266"/>
      <c r="AH81" s="252"/>
      <c r="AI81" s="257"/>
      <c r="AJ81" s="257"/>
    </row>
    <row r="82" ht="15.75" customHeight="1">
      <c r="A82" s="120" t="s">
        <v>1485</v>
      </c>
      <c r="B82" s="113">
        <f t="shared" si="33"/>
        <v>118.416945</v>
      </c>
      <c r="C82" s="114">
        <f t="shared" si="41"/>
        <v>11.8416945</v>
      </c>
      <c r="D82" s="115">
        <f t="shared" si="3"/>
        <v>11.8416945</v>
      </c>
      <c r="E82" s="115">
        <v>10.0</v>
      </c>
      <c r="F82" s="117">
        <v>79.04244</v>
      </c>
      <c r="G82" s="116">
        <f t="shared" si="4"/>
        <v>0.6674926464</v>
      </c>
      <c r="H82" s="117">
        <f t="shared" si="5"/>
        <v>0</v>
      </c>
      <c r="I82" s="330">
        <f t="shared" si="42"/>
        <v>0</v>
      </c>
      <c r="J82" s="113">
        <v>1.18416945E8</v>
      </c>
      <c r="K82" s="91">
        <v>2016.0</v>
      </c>
      <c r="L82" s="119" t="s">
        <v>20</v>
      </c>
      <c r="M82" s="47"/>
      <c r="N82" s="47"/>
      <c r="O82" s="47"/>
      <c r="P82" s="257" t="s">
        <v>1395</v>
      </c>
      <c r="Q82" s="294"/>
      <c r="R82" s="47"/>
      <c r="S82" s="47"/>
      <c r="T82" s="33"/>
      <c r="U82" s="298"/>
      <c r="V82" s="33"/>
      <c r="W82" s="33"/>
      <c r="X82" s="49"/>
      <c r="Y82" s="33"/>
      <c r="Z82" s="291"/>
      <c r="AA82" s="294"/>
      <c r="AB82" s="270"/>
      <c r="AC82" s="251"/>
      <c r="AD82" s="49"/>
      <c r="AE82" s="49"/>
      <c r="AF82" s="251"/>
      <c r="AG82" s="266"/>
      <c r="AH82" s="252"/>
      <c r="AI82" s="257"/>
      <c r="AJ82" s="257"/>
    </row>
    <row r="83" ht="15.75" customHeight="1">
      <c r="A83" s="123" t="s">
        <v>1743</v>
      </c>
      <c r="B83" s="113">
        <f t="shared" si="33"/>
        <v>109.518558</v>
      </c>
      <c r="C83" s="114">
        <f t="shared" si="41"/>
        <v>10.9518558</v>
      </c>
      <c r="D83" s="115">
        <f t="shared" si="3"/>
        <v>10.9518558</v>
      </c>
      <c r="E83" s="117">
        <v>10.0</v>
      </c>
      <c r="F83" s="115">
        <v>52.218558</v>
      </c>
      <c r="G83" s="116">
        <f t="shared" si="4"/>
        <v>0.4768010002</v>
      </c>
      <c r="H83" s="117">
        <f t="shared" si="5"/>
        <v>0</v>
      </c>
      <c r="I83" s="330">
        <f t="shared" ref="I83:I103" si="43">(AG83/J83)</f>
        <v>0</v>
      </c>
      <c r="J83" s="113">
        <v>1.09518558E8</v>
      </c>
      <c r="K83" s="118">
        <v>2015.0</v>
      </c>
      <c r="L83" s="119" t="s">
        <v>20</v>
      </c>
      <c r="M83" s="267"/>
      <c r="N83" s="267"/>
      <c r="O83" s="267"/>
      <c r="P83" s="264" t="s">
        <v>1395</v>
      </c>
      <c r="Q83" s="264"/>
      <c r="R83" s="267"/>
      <c r="S83" s="267"/>
      <c r="T83" s="255"/>
      <c r="U83" s="296"/>
      <c r="V83" s="33"/>
      <c r="W83" s="255"/>
      <c r="X83" s="33"/>
      <c r="Y83" s="255"/>
      <c r="Z83" s="33"/>
      <c r="AA83" s="264"/>
      <c r="AB83" s="264"/>
      <c r="AC83" s="251"/>
      <c r="AD83" s="266"/>
      <c r="AE83" s="49"/>
      <c r="AF83" s="251"/>
      <c r="AG83" s="49"/>
      <c r="AH83" s="258"/>
      <c r="AI83" s="257"/>
      <c r="AJ83" s="257"/>
    </row>
    <row r="84" ht="15.75" customHeight="1">
      <c r="A84" s="126" t="s">
        <v>1492</v>
      </c>
      <c r="B84" s="127">
        <f t="shared" si="33"/>
        <v>216.581515</v>
      </c>
      <c r="C84" s="122">
        <f>SUM(J84/(E84*1000000))</f>
        <v>10.82907575</v>
      </c>
      <c r="D84" s="115">
        <f t="shared" si="3"/>
        <v>10.82907575</v>
      </c>
      <c r="E84" s="117">
        <v>20.0</v>
      </c>
      <c r="F84" s="117">
        <v>152.381515</v>
      </c>
      <c r="G84" s="116">
        <f t="shared" si="4"/>
        <v>0.7035758107</v>
      </c>
      <c r="H84" s="117">
        <f t="shared" si="5"/>
        <v>0</v>
      </c>
      <c r="I84" s="130">
        <f t="shared" si="43"/>
        <v>0</v>
      </c>
      <c r="J84" s="121">
        <v>2.16581515E8</v>
      </c>
      <c r="K84" s="128">
        <v>2019.0</v>
      </c>
      <c r="L84" s="119" t="s">
        <v>20</v>
      </c>
      <c r="M84" s="47"/>
      <c r="N84" s="47"/>
      <c r="O84" s="47"/>
      <c r="P84" s="257" t="s">
        <v>1395</v>
      </c>
      <c r="Q84" s="270"/>
      <c r="R84" s="47"/>
      <c r="S84" s="47"/>
      <c r="T84" s="47"/>
      <c r="U84" s="332"/>
      <c r="V84" s="47"/>
      <c r="W84" s="47"/>
      <c r="X84" s="47"/>
      <c r="Y84" s="47"/>
      <c r="Z84" s="47"/>
      <c r="AA84" s="313"/>
      <c r="AB84" s="313"/>
      <c r="AC84" s="111"/>
      <c r="AD84" s="49"/>
      <c r="AE84" s="49"/>
      <c r="AF84" s="111"/>
      <c r="AG84" s="49"/>
      <c r="AH84" s="312"/>
      <c r="AI84" s="314"/>
      <c r="AJ84" s="314"/>
    </row>
    <row r="85" ht="15.75" customHeight="1">
      <c r="A85" s="112" t="s">
        <v>1459</v>
      </c>
      <c r="B85" s="113">
        <v>113.87</v>
      </c>
      <c r="C85" s="114">
        <f>SUM(B85/E85)</f>
        <v>10.54351852</v>
      </c>
      <c r="D85" s="115">
        <f t="shared" si="3"/>
        <v>10.54351852</v>
      </c>
      <c r="E85" s="115">
        <v>10.8</v>
      </c>
      <c r="F85" s="115">
        <v>56.75</v>
      </c>
      <c r="G85" s="116">
        <f t="shared" si="4"/>
        <v>0.4983753403</v>
      </c>
      <c r="H85" s="117">
        <f t="shared" si="5"/>
        <v>0</v>
      </c>
      <c r="I85" s="330">
        <f t="shared" si="43"/>
        <v>0</v>
      </c>
      <c r="J85" s="113">
        <v>1.1387E8</v>
      </c>
      <c r="K85" s="118">
        <v>2008.0</v>
      </c>
      <c r="L85" s="119" t="s">
        <v>18</v>
      </c>
      <c r="M85" s="254"/>
      <c r="N85" s="254"/>
      <c r="O85" s="254"/>
      <c r="P85" s="257" t="s">
        <v>1395</v>
      </c>
      <c r="Q85" s="257"/>
      <c r="R85" s="254"/>
      <c r="S85" s="254"/>
      <c r="T85" s="253"/>
      <c r="U85" s="262"/>
      <c r="V85" s="253"/>
      <c r="W85" s="253"/>
      <c r="X85" s="253"/>
      <c r="Y85" s="253"/>
      <c r="Z85" s="253"/>
      <c r="AA85" s="257"/>
      <c r="AB85" s="257"/>
      <c r="AC85" s="250"/>
      <c r="AD85" s="248"/>
      <c r="AE85" s="248"/>
      <c r="AF85" s="251"/>
      <c r="AG85" s="49"/>
      <c r="AH85" s="258"/>
      <c r="AI85" s="257"/>
      <c r="AJ85" s="257"/>
    </row>
    <row r="86" ht="15.75" customHeight="1">
      <c r="A86" s="125" t="s">
        <v>1476</v>
      </c>
      <c r="B86" s="113">
        <f t="shared" ref="B86:B87" si="44">J86/1000000</f>
        <v>133.015065</v>
      </c>
      <c r="C86" s="122">
        <f t="shared" ref="C86:C87" si="45">SUM(J86/(E86*1000000))</f>
        <v>10.23192808</v>
      </c>
      <c r="D86" s="115">
        <f t="shared" si="3"/>
        <v>10.23192808</v>
      </c>
      <c r="E86" s="115">
        <v>13.0</v>
      </c>
      <c r="F86" s="115">
        <v>68.905655</v>
      </c>
      <c r="G86" s="116">
        <f t="shared" si="4"/>
        <v>0.5180289541</v>
      </c>
      <c r="H86" s="117">
        <f t="shared" si="5"/>
        <v>0</v>
      </c>
      <c r="I86" s="130">
        <f t="shared" si="43"/>
        <v>0</v>
      </c>
      <c r="J86" s="121">
        <v>1.33015065E8</v>
      </c>
      <c r="K86" s="118">
        <v>2018.0</v>
      </c>
      <c r="L86" s="119" t="s">
        <v>20</v>
      </c>
      <c r="M86" s="47"/>
      <c r="N86" s="47"/>
      <c r="O86" s="47"/>
      <c r="P86" s="257" t="s">
        <v>1395</v>
      </c>
      <c r="Q86" s="270"/>
      <c r="R86" s="47"/>
      <c r="S86" s="47"/>
      <c r="T86" s="253"/>
      <c r="U86" s="333"/>
      <c r="V86" s="253"/>
      <c r="W86" s="49"/>
      <c r="X86" s="261"/>
      <c r="Y86" s="268"/>
      <c r="Z86" s="261"/>
      <c r="AA86" s="270"/>
      <c r="AB86" s="270"/>
      <c r="AC86" s="251"/>
      <c r="AD86" s="49"/>
      <c r="AE86" s="49"/>
      <c r="AF86" s="251"/>
      <c r="AG86" s="266"/>
      <c r="AH86" s="303"/>
      <c r="AI86" s="257"/>
      <c r="AJ86" s="257"/>
    </row>
    <row r="87" ht="15.75" customHeight="1">
      <c r="A87" s="120" t="s">
        <v>1438</v>
      </c>
      <c r="B87" s="121">
        <f t="shared" si="44"/>
        <v>101.020014</v>
      </c>
      <c r="C87" s="122">
        <f t="shared" si="45"/>
        <v>10.1020014</v>
      </c>
      <c r="D87" s="115">
        <f t="shared" si="3"/>
        <v>10.1020014</v>
      </c>
      <c r="E87" s="117">
        <v>10.0</v>
      </c>
      <c r="F87" s="117">
        <v>37.899565</v>
      </c>
      <c r="G87" s="116">
        <f t="shared" si="4"/>
        <v>0.375168875</v>
      </c>
      <c r="H87" s="117">
        <f t="shared" si="5"/>
        <v>0</v>
      </c>
      <c r="I87" s="130">
        <f t="shared" si="43"/>
        <v>0</v>
      </c>
      <c r="J87" s="121">
        <v>1.01020014E8</v>
      </c>
      <c r="K87" s="91">
        <v>2017.0</v>
      </c>
      <c r="L87" s="119" t="s">
        <v>20</v>
      </c>
      <c r="M87" s="47"/>
      <c r="N87" s="47"/>
      <c r="O87" s="47"/>
      <c r="P87" s="269" t="s">
        <v>1395</v>
      </c>
      <c r="Q87" s="269"/>
      <c r="R87" s="47"/>
      <c r="S87" s="47"/>
      <c r="T87" s="33"/>
      <c r="U87" s="333"/>
      <c r="V87" s="33"/>
      <c r="W87" s="33"/>
      <c r="X87" s="268"/>
      <c r="Y87" s="268"/>
      <c r="Z87" s="261"/>
      <c r="AA87" s="269"/>
      <c r="AB87" s="304"/>
      <c r="AC87" s="280"/>
      <c r="AD87" s="49"/>
      <c r="AE87" s="49"/>
      <c r="AF87" s="280"/>
      <c r="AG87" s="261"/>
      <c r="AH87" s="303"/>
      <c r="AI87" s="269"/>
      <c r="AJ87" s="269"/>
    </row>
    <row r="88" ht="15.75" customHeight="1">
      <c r="A88" s="112" t="s">
        <v>1419</v>
      </c>
      <c r="B88" s="113">
        <v>33.48</v>
      </c>
      <c r="C88" s="114">
        <f t="shared" ref="C88:C90" si="46">SUM(B88/E88)</f>
        <v>66.96</v>
      </c>
      <c r="D88" s="115">
        <f t="shared" si="3"/>
        <v>66.96</v>
      </c>
      <c r="E88" s="337">
        <v>0.5</v>
      </c>
      <c r="F88" s="115">
        <v>33.46</v>
      </c>
      <c r="G88" s="116">
        <f t="shared" si="4"/>
        <v>0.9994026284</v>
      </c>
      <c r="H88" s="117">
        <f t="shared" si="5"/>
        <v>0</v>
      </c>
      <c r="I88" s="330">
        <f t="shared" si="43"/>
        <v>0</v>
      </c>
      <c r="J88" s="113">
        <v>3.3479999999999996E7</v>
      </c>
      <c r="K88" s="118">
        <v>2008.0</v>
      </c>
      <c r="L88" s="119" t="s">
        <v>18</v>
      </c>
      <c r="M88" s="254"/>
      <c r="N88" s="254"/>
      <c r="O88" s="254"/>
      <c r="P88" s="257"/>
      <c r="Q88" s="257"/>
      <c r="R88" s="254"/>
      <c r="S88" s="254"/>
      <c r="T88" s="253"/>
      <c r="U88" s="334"/>
      <c r="V88" s="253"/>
      <c r="W88" s="253"/>
      <c r="X88" s="253"/>
      <c r="Y88" s="253"/>
      <c r="Z88" s="253"/>
      <c r="AA88" s="257"/>
      <c r="AB88" s="257"/>
      <c r="AC88" s="250"/>
      <c r="AD88" s="248"/>
      <c r="AE88" s="248"/>
      <c r="AF88" s="251"/>
      <c r="AG88" s="49"/>
      <c r="AH88" s="258"/>
      <c r="AI88" s="257"/>
      <c r="AJ88" s="257"/>
    </row>
    <row r="89" ht="15.75" customHeight="1">
      <c r="A89" s="123" t="s">
        <v>279</v>
      </c>
      <c r="B89" s="113">
        <f t="shared" ref="B89:B103" si="47">J89/1000000</f>
        <v>569.651467</v>
      </c>
      <c r="C89" s="114">
        <f t="shared" si="46"/>
        <v>14.24128668</v>
      </c>
      <c r="D89" s="115">
        <f t="shared" si="3"/>
        <v>14.24128668</v>
      </c>
      <c r="E89" s="115">
        <v>40.0</v>
      </c>
      <c r="F89" s="115">
        <v>166.16723</v>
      </c>
      <c r="G89" s="116">
        <f t="shared" si="4"/>
        <v>0.2916998193</v>
      </c>
      <c r="H89" s="117">
        <f t="shared" si="5"/>
        <v>0</v>
      </c>
      <c r="I89" s="330">
        <f t="shared" si="43"/>
        <v>0</v>
      </c>
      <c r="J89" s="113">
        <v>5.69651467E8</v>
      </c>
      <c r="K89" s="118">
        <v>2015.0</v>
      </c>
      <c r="L89" s="119" t="s">
        <v>20</v>
      </c>
      <c r="M89" s="267"/>
      <c r="N89" s="267"/>
      <c r="O89" s="267"/>
      <c r="P89" s="264"/>
      <c r="Q89" s="264"/>
      <c r="R89" s="267"/>
      <c r="S89" s="267"/>
      <c r="T89" s="255"/>
      <c r="U89" s="296"/>
      <c r="V89" s="255"/>
      <c r="W89" s="255"/>
      <c r="X89" s="49"/>
      <c r="Y89" s="255"/>
      <c r="Z89" s="291"/>
      <c r="AA89" s="264"/>
      <c r="AB89" s="264"/>
      <c r="AC89" s="251"/>
      <c r="AD89" s="266"/>
      <c r="AE89" s="49"/>
      <c r="AF89" s="251"/>
      <c r="AG89" s="49"/>
      <c r="AH89" s="258"/>
      <c r="AI89" s="257"/>
      <c r="AJ89" s="257"/>
    </row>
    <row r="90" ht="15.75" customHeight="1">
      <c r="A90" s="112" t="s">
        <v>1493</v>
      </c>
      <c r="B90" s="113">
        <f t="shared" si="47"/>
        <v>22.179483</v>
      </c>
      <c r="C90" s="114">
        <f t="shared" si="46"/>
        <v>11.0897415</v>
      </c>
      <c r="D90" s="115">
        <f t="shared" si="3"/>
        <v>11.0897415</v>
      </c>
      <c r="E90" s="115">
        <v>2.0</v>
      </c>
      <c r="F90" s="117">
        <v>19.0748</v>
      </c>
      <c r="G90" s="116">
        <f t="shared" si="4"/>
        <v>0.8600200465</v>
      </c>
      <c r="H90" s="117">
        <f t="shared" si="5"/>
        <v>0</v>
      </c>
      <c r="I90" s="330">
        <f t="shared" si="43"/>
        <v>0</v>
      </c>
      <c r="J90" s="113">
        <v>2.2179483E7</v>
      </c>
      <c r="K90" s="118">
        <v>2007.0</v>
      </c>
      <c r="L90" s="119" t="s">
        <v>18</v>
      </c>
      <c r="M90" s="254"/>
      <c r="N90" s="254"/>
      <c r="O90" s="254"/>
      <c r="P90" s="257"/>
      <c r="Q90" s="257"/>
      <c r="R90" s="254"/>
      <c r="S90" s="254"/>
      <c r="T90" s="255"/>
      <c r="U90" s="334"/>
      <c r="V90" s="255"/>
      <c r="W90" s="253"/>
      <c r="X90" s="253"/>
      <c r="Y90" s="253"/>
      <c r="Z90" s="253"/>
      <c r="AA90" s="257"/>
      <c r="AB90" s="257"/>
      <c r="AC90" s="251"/>
      <c r="AD90" s="49"/>
      <c r="AE90" s="248"/>
      <c r="AF90" s="111"/>
      <c r="AG90" s="248"/>
      <c r="AH90" s="258"/>
      <c r="AI90" s="257"/>
      <c r="AJ90" s="257"/>
    </row>
    <row r="91" ht="15.75" customHeight="1">
      <c r="A91" s="120" t="s">
        <v>1468</v>
      </c>
      <c r="B91" s="121">
        <f t="shared" si="47"/>
        <v>55.263649</v>
      </c>
      <c r="C91" s="122">
        <f>SUM(J91/(E91*1000000))</f>
        <v>11.0527298</v>
      </c>
      <c r="D91" s="115">
        <f t="shared" si="3"/>
        <v>11.0527298</v>
      </c>
      <c r="E91" s="117">
        <v>5.0</v>
      </c>
      <c r="F91" s="117">
        <v>42.873127</v>
      </c>
      <c r="G91" s="116">
        <f t="shared" si="4"/>
        <v>0.7757925467</v>
      </c>
      <c r="H91" s="117">
        <f t="shared" si="5"/>
        <v>0</v>
      </c>
      <c r="I91" s="130">
        <f t="shared" si="43"/>
        <v>0</v>
      </c>
      <c r="J91" s="121">
        <v>5.5263649E7</v>
      </c>
      <c r="K91" s="91">
        <v>2017.0</v>
      </c>
      <c r="L91" s="119" t="s">
        <v>20</v>
      </c>
      <c r="M91" s="47"/>
      <c r="N91" s="47"/>
      <c r="O91" s="47"/>
      <c r="P91" s="269"/>
      <c r="Q91" s="269"/>
      <c r="R91" s="47"/>
      <c r="S91" s="47"/>
      <c r="T91" s="33"/>
      <c r="U91" s="333"/>
      <c r="V91" s="33"/>
      <c r="W91" s="33"/>
      <c r="X91" s="268"/>
      <c r="Y91" s="268"/>
      <c r="Z91" s="261"/>
      <c r="AA91" s="269"/>
      <c r="AB91" s="304"/>
      <c r="AC91" s="280"/>
      <c r="AD91" s="49"/>
      <c r="AE91" s="49"/>
      <c r="AF91" s="280"/>
      <c r="AG91" s="261"/>
      <c r="AH91" s="303"/>
      <c r="AI91" s="269"/>
      <c r="AJ91" s="269"/>
    </row>
    <row r="92" ht="15.75" customHeight="1">
      <c r="A92" s="112" t="s">
        <v>1483</v>
      </c>
      <c r="B92" s="113">
        <f t="shared" si="47"/>
        <v>89.328627</v>
      </c>
      <c r="C92" s="114">
        <f>SUM(B92/E92)</f>
        <v>29.776209</v>
      </c>
      <c r="D92" s="115">
        <f t="shared" si="3"/>
        <v>29.776209</v>
      </c>
      <c r="E92" s="115">
        <v>3.0</v>
      </c>
      <c r="F92" s="115">
        <v>64.473115</v>
      </c>
      <c r="G92" s="116">
        <f t="shared" si="4"/>
        <v>0.7217519978</v>
      </c>
      <c r="H92" s="117">
        <f t="shared" si="5"/>
        <v>0</v>
      </c>
      <c r="I92" s="330">
        <f t="shared" si="43"/>
        <v>0</v>
      </c>
      <c r="J92" s="113">
        <v>8.9328627E7</v>
      </c>
      <c r="K92" s="118">
        <v>2013.0</v>
      </c>
      <c r="L92" s="119" t="s">
        <v>20</v>
      </c>
      <c r="M92" s="267"/>
      <c r="N92" s="267"/>
      <c r="O92" s="267"/>
      <c r="P92" s="257" t="s">
        <v>1395</v>
      </c>
      <c r="Q92" s="257"/>
      <c r="R92" s="267"/>
      <c r="S92" s="267"/>
      <c r="T92" s="255"/>
      <c r="U92" s="296"/>
      <c r="V92" s="255"/>
      <c r="W92" s="255"/>
      <c r="X92" s="255"/>
      <c r="Y92" s="255"/>
      <c r="Z92" s="255"/>
      <c r="AA92" s="264"/>
      <c r="AB92" s="264"/>
      <c r="AC92" s="251"/>
      <c r="AD92" s="266"/>
      <c r="AE92" s="266"/>
      <c r="AF92" s="251"/>
      <c r="AG92" s="266"/>
      <c r="AH92" s="258"/>
      <c r="AI92" s="257"/>
      <c r="AJ92" s="257"/>
    </row>
    <row r="93" ht="15.75" customHeight="1">
      <c r="A93" s="120" t="s">
        <v>1465</v>
      </c>
      <c r="B93" s="121">
        <f t="shared" si="47"/>
        <v>3.93099</v>
      </c>
      <c r="C93" s="122">
        <f t="shared" ref="C93:C94" si="48">SUM(J93/(E93*1000000))</f>
        <v>15.72396</v>
      </c>
      <c r="D93" s="115">
        <f t="shared" si="3"/>
        <v>15.72396</v>
      </c>
      <c r="E93" s="335">
        <v>0.25</v>
      </c>
      <c r="F93" s="117">
        <v>3.93099</v>
      </c>
      <c r="G93" s="116">
        <f t="shared" si="4"/>
        <v>1</v>
      </c>
      <c r="H93" s="117">
        <f t="shared" si="5"/>
        <v>0</v>
      </c>
      <c r="I93" s="130">
        <f t="shared" si="43"/>
        <v>0</v>
      </c>
      <c r="J93" s="121">
        <v>3930990.0</v>
      </c>
      <c r="K93" s="91">
        <v>2017.0</v>
      </c>
      <c r="L93" s="119" t="s">
        <v>20</v>
      </c>
      <c r="M93" s="47"/>
      <c r="N93" s="47"/>
      <c r="O93" s="47"/>
      <c r="P93" s="257"/>
      <c r="Q93" s="257"/>
      <c r="R93" s="47"/>
      <c r="S93" s="47"/>
      <c r="T93" s="33"/>
      <c r="U93" s="333"/>
      <c r="V93" s="33"/>
      <c r="W93" s="33"/>
      <c r="X93" s="268"/>
      <c r="Y93" s="268"/>
      <c r="Z93" s="261"/>
      <c r="AA93" s="269"/>
      <c r="AB93" s="304"/>
      <c r="AC93" s="280"/>
      <c r="AD93" s="49"/>
      <c r="AE93" s="49"/>
      <c r="AF93" s="280"/>
      <c r="AG93" s="261"/>
      <c r="AH93" s="303"/>
      <c r="AI93" s="269"/>
      <c r="AJ93" s="269"/>
    </row>
    <row r="94" ht="15.75" customHeight="1">
      <c r="A94" s="126" t="s">
        <v>1697</v>
      </c>
      <c r="B94" s="127">
        <f t="shared" si="47"/>
        <v>699.759805</v>
      </c>
      <c r="C94" s="122">
        <f t="shared" si="48"/>
        <v>13.9951961</v>
      </c>
      <c r="D94" s="115">
        <f t="shared" si="3"/>
        <v>13.9951961</v>
      </c>
      <c r="E94" s="117">
        <v>50.0</v>
      </c>
      <c r="F94" s="117">
        <v>5.874519</v>
      </c>
      <c r="G94" s="116">
        <f t="shared" si="4"/>
        <v>0.008395050642</v>
      </c>
      <c r="H94" s="117">
        <f t="shared" si="5"/>
        <v>0</v>
      </c>
      <c r="I94" s="130">
        <f t="shared" si="43"/>
        <v>0</v>
      </c>
      <c r="J94" s="121">
        <v>6.99759805E8</v>
      </c>
      <c r="K94" s="128">
        <v>2019.0</v>
      </c>
      <c r="L94" s="119" t="s">
        <v>20</v>
      </c>
      <c r="M94" s="47"/>
      <c r="N94" s="47"/>
      <c r="O94" s="47"/>
      <c r="P94" s="257"/>
      <c r="Q94" s="257"/>
      <c r="R94" s="47"/>
      <c r="S94" s="47"/>
      <c r="T94" s="47"/>
      <c r="U94" s="332"/>
      <c r="V94" s="47"/>
      <c r="W94" s="47"/>
      <c r="X94" s="47"/>
      <c r="Y94" s="47"/>
      <c r="Z94" s="47"/>
      <c r="AA94" s="313"/>
      <c r="AB94" s="313"/>
      <c r="AC94" s="111"/>
      <c r="AD94" s="49"/>
      <c r="AE94" s="49"/>
      <c r="AF94" s="111"/>
      <c r="AG94" s="49"/>
      <c r="AH94" s="312"/>
      <c r="AI94" s="314"/>
      <c r="AJ94" s="314"/>
    </row>
    <row r="95" ht="15.75" customHeight="1">
      <c r="A95" s="123" t="s">
        <v>476</v>
      </c>
      <c r="B95" s="113">
        <f t="shared" si="47"/>
        <v>1666.050585</v>
      </c>
      <c r="C95" s="114">
        <f>SUM(B95/E95)</f>
        <v>11.1070039</v>
      </c>
      <c r="D95" s="115">
        <f t="shared" si="3"/>
        <v>11.1070039</v>
      </c>
      <c r="E95" s="117">
        <v>150.0</v>
      </c>
      <c r="F95" s="115">
        <v>652.050585</v>
      </c>
      <c r="G95" s="116">
        <f t="shared" si="4"/>
        <v>0.3913750224</v>
      </c>
      <c r="H95" s="117">
        <f t="shared" si="5"/>
        <v>0</v>
      </c>
      <c r="I95" s="330">
        <f t="shared" si="43"/>
        <v>0</v>
      </c>
      <c r="J95" s="113">
        <v>1.666050585E9</v>
      </c>
      <c r="K95" s="118">
        <v>2015.0</v>
      </c>
      <c r="L95" s="119" t="s">
        <v>20</v>
      </c>
      <c r="M95" s="267"/>
      <c r="N95" s="267"/>
      <c r="O95" s="267"/>
      <c r="P95" s="264"/>
      <c r="Q95" s="264"/>
      <c r="R95" s="267"/>
      <c r="S95" s="267"/>
      <c r="T95" s="255"/>
      <c r="U95" s="296"/>
      <c r="V95" s="255"/>
      <c r="W95" s="255"/>
      <c r="X95" s="49"/>
      <c r="Y95" s="255"/>
      <c r="Z95" s="291"/>
      <c r="AA95" s="264"/>
      <c r="AB95" s="264"/>
      <c r="AC95" s="251"/>
      <c r="AD95" s="266"/>
      <c r="AE95" s="49"/>
      <c r="AF95" s="251"/>
      <c r="AG95" s="49"/>
      <c r="AH95" s="258"/>
      <c r="AI95" s="257"/>
      <c r="AJ95" s="257"/>
    </row>
    <row r="96" ht="15.75" customHeight="1">
      <c r="A96" s="112" t="s">
        <v>1407</v>
      </c>
      <c r="B96" s="113">
        <f t="shared" si="47"/>
        <v>126.636097</v>
      </c>
      <c r="C96" s="114">
        <f>SUM((J96/1000000)/E96)</f>
        <v>10.55300808</v>
      </c>
      <c r="D96" s="115">
        <f t="shared" si="3"/>
        <v>10.55300808</v>
      </c>
      <c r="E96" s="115">
        <v>12.0</v>
      </c>
      <c r="F96" s="115">
        <v>64.575175</v>
      </c>
      <c r="G96" s="116">
        <f t="shared" si="4"/>
        <v>0.5099270787</v>
      </c>
      <c r="H96" s="117">
        <f t="shared" si="5"/>
        <v>0</v>
      </c>
      <c r="I96" s="330">
        <f t="shared" si="43"/>
        <v>0</v>
      </c>
      <c r="J96" s="113">
        <v>1.26636097E8</v>
      </c>
      <c r="K96" s="91">
        <v>2012.0</v>
      </c>
      <c r="L96" s="119" t="s">
        <v>20</v>
      </c>
      <c r="M96" s="254"/>
      <c r="N96" s="254"/>
      <c r="O96" s="254"/>
      <c r="P96" s="257"/>
      <c r="Q96" s="257"/>
      <c r="R96" s="254"/>
      <c r="S96" s="254"/>
      <c r="T96" s="253"/>
      <c r="U96" s="262"/>
      <c r="V96" s="253"/>
      <c r="W96" s="253"/>
      <c r="X96" s="253"/>
      <c r="Y96" s="253"/>
      <c r="Z96" s="253"/>
      <c r="AA96" s="257"/>
      <c r="AB96" s="269"/>
      <c r="AC96" s="250"/>
      <c r="AD96" s="248"/>
      <c r="AE96" s="248"/>
      <c r="AF96" s="251"/>
      <c r="AG96" s="266"/>
      <c r="AH96" s="258"/>
      <c r="AI96" s="257"/>
      <c r="AJ96" s="257"/>
    </row>
    <row r="97" ht="15.75" customHeight="1">
      <c r="A97" s="112" t="s">
        <v>1496</v>
      </c>
      <c r="B97" s="113">
        <f t="shared" si="47"/>
        <v>161.919318</v>
      </c>
      <c r="C97" s="114">
        <f>SUM(B97/E97)</f>
        <v>32.3838636</v>
      </c>
      <c r="D97" s="115">
        <f t="shared" si="3"/>
        <v>32.3838636</v>
      </c>
      <c r="E97" s="115">
        <v>5.0</v>
      </c>
      <c r="F97" s="115">
        <v>83.586447</v>
      </c>
      <c r="G97" s="116">
        <f t="shared" si="4"/>
        <v>0.5162228203</v>
      </c>
      <c r="H97" s="117">
        <f t="shared" si="5"/>
        <v>0</v>
      </c>
      <c r="I97" s="330">
        <f t="shared" si="43"/>
        <v>0</v>
      </c>
      <c r="J97" s="113">
        <v>1.61919318E8</v>
      </c>
      <c r="K97" s="118">
        <v>2013.0</v>
      </c>
      <c r="L97" s="119" t="s">
        <v>20</v>
      </c>
      <c r="M97" s="267"/>
      <c r="N97" s="267"/>
      <c r="O97" s="267"/>
      <c r="P97" s="270" t="s">
        <v>1395</v>
      </c>
      <c r="Q97" s="270"/>
      <c r="R97" s="267"/>
      <c r="S97" s="267"/>
      <c r="T97" s="255"/>
      <c r="U97" s="296"/>
      <c r="V97" s="255"/>
      <c r="W97" s="255"/>
      <c r="X97" s="255"/>
      <c r="Y97" s="255"/>
      <c r="Z97" s="255"/>
      <c r="AA97" s="264"/>
      <c r="AB97" s="264"/>
      <c r="AC97" s="251"/>
      <c r="AD97" s="266"/>
      <c r="AE97" s="266"/>
      <c r="AF97" s="251"/>
      <c r="AG97" s="266"/>
      <c r="AH97" s="258"/>
      <c r="AI97" s="257"/>
      <c r="AJ97" s="257"/>
    </row>
    <row r="98" ht="15.75" customHeight="1">
      <c r="A98" s="125" t="s">
        <v>1489</v>
      </c>
      <c r="B98" s="113">
        <f t="shared" si="47"/>
        <v>94.835301</v>
      </c>
      <c r="C98" s="122">
        <f t="shared" ref="C98:C99" si="49">SUM(J98/(E98*1000000))</f>
        <v>27.09580029</v>
      </c>
      <c r="D98" s="115">
        <f t="shared" si="3"/>
        <v>27.09580029</v>
      </c>
      <c r="E98" s="115">
        <v>3.5</v>
      </c>
      <c r="F98" s="115">
        <v>40.71702</v>
      </c>
      <c r="G98" s="116">
        <f t="shared" si="4"/>
        <v>0.4293445539</v>
      </c>
      <c r="H98" s="117">
        <f t="shared" si="5"/>
        <v>0</v>
      </c>
      <c r="I98" s="130">
        <f t="shared" si="43"/>
        <v>0</v>
      </c>
      <c r="J98" s="121">
        <v>9.4835301E7</v>
      </c>
      <c r="K98" s="118">
        <v>2018.0</v>
      </c>
      <c r="L98" s="119" t="s">
        <v>20</v>
      </c>
      <c r="M98" s="47"/>
      <c r="N98" s="47"/>
      <c r="O98" s="47"/>
      <c r="P98" s="270" t="s">
        <v>1395</v>
      </c>
      <c r="Q98" s="270"/>
      <c r="R98" s="47"/>
      <c r="S98" s="47"/>
      <c r="T98" s="253"/>
      <c r="U98" s="333"/>
      <c r="V98" s="253"/>
      <c r="W98" s="49"/>
      <c r="X98" s="261"/>
      <c r="Y98" s="268"/>
      <c r="Z98" s="261"/>
      <c r="AA98" s="270"/>
      <c r="AB98" s="270"/>
      <c r="AC98" s="251"/>
      <c r="AD98" s="49"/>
      <c r="AE98" s="49"/>
      <c r="AF98" s="251"/>
      <c r="AG98" s="266"/>
      <c r="AH98" s="303"/>
      <c r="AI98" s="257"/>
      <c r="AJ98" s="257"/>
    </row>
    <row r="99" ht="15.75" customHeight="1">
      <c r="A99" s="120" t="s">
        <v>1454</v>
      </c>
      <c r="B99" s="121">
        <f t="shared" si="47"/>
        <v>90.904854</v>
      </c>
      <c r="C99" s="122">
        <f t="shared" si="49"/>
        <v>18.1809708</v>
      </c>
      <c r="D99" s="115">
        <f t="shared" si="3"/>
        <v>18.1809708</v>
      </c>
      <c r="E99" s="117">
        <v>5.0</v>
      </c>
      <c r="F99" s="117">
        <v>32.462372</v>
      </c>
      <c r="G99" s="116">
        <f t="shared" si="4"/>
        <v>0.3571027351</v>
      </c>
      <c r="H99" s="117">
        <f t="shared" si="5"/>
        <v>0</v>
      </c>
      <c r="I99" s="330">
        <f t="shared" si="43"/>
        <v>0</v>
      </c>
      <c r="J99" s="121">
        <v>9.0904854E7</v>
      </c>
      <c r="K99" s="91">
        <v>2014.0</v>
      </c>
      <c r="L99" s="119" t="s">
        <v>20</v>
      </c>
      <c r="M99" s="283"/>
      <c r="N99" s="283"/>
      <c r="O99" s="283"/>
      <c r="P99" s="270" t="s">
        <v>1395</v>
      </c>
      <c r="Q99" s="270"/>
      <c r="R99" s="283"/>
      <c r="S99" s="283"/>
      <c r="T99" s="268"/>
      <c r="U99" s="331"/>
      <c r="V99" s="268"/>
      <c r="W99" s="268"/>
      <c r="X99" s="268"/>
      <c r="Y99" s="268"/>
      <c r="Z99" s="268"/>
      <c r="AA99" s="269"/>
      <c r="AB99" s="269"/>
      <c r="AC99" s="111"/>
      <c r="AD99" s="261"/>
      <c r="AE99" s="261"/>
      <c r="AF99" s="251"/>
      <c r="AG99" s="49"/>
      <c r="AH99" s="258"/>
      <c r="AI99" s="269"/>
      <c r="AJ99" s="257"/>
    </row>
    <row r="100" ht="15.75" customHeight="1">
      <c r="A100" s="123" t="s">
        <v>1470</v>
      </c>
      <c r="B100" s="113">
        <f t="shared" si="47"/>
        <v>50.163103</v>
      </c>
      <c r="C100" s="114">
        <f t="shared" ref="C100:C103" si="50">SUM(B100/E100)</f>
        <v>12.54077575</v>
      </c>
      <c r="D100" s="115">
        <f t="shared" si="3"/>
        <v>12.54077575</v>
      </c>
      <c r="E100" s="117">
        <v>4.0</v>
      </c>
      <c r="F100" s="115">
        <v>35.42338</v>
      </c>
      <c r="G100" s="116">
        <f t="shared" si="4"/>
        <v>0.7061640505</v>
      </c>
      <c r="H100" s="117">
        <f t="shared" si="5"/>
        <v>0</v>
      </c>
      <c r="I100" s="330">
        <f t="shared" si="43"/>
        <v>0</v>
      </c>
      <c r="J100" s="113">
        <v>5.0163103E7</v>
      </c>
      <c r="K100" s="118">
        <v>2015.0</v>
      </c>
      <c r="L100" s="119" t="s">
        <v>20</v>
      </c>
      <c r="M100" s="267"/>
      <c r="N100" s="267"/>
      <c r="O100" s="267"/>
      <c r="P100" s="270"/>
      <c r="Q100" s="270"/>
      <c r="R100" s="267"/>
      <c r="S100" s="267"/>
      <c r="T100" s="255"/>
      <c r="U100" s="289"/>
      <c r="V100" s="33"/>
      <c r="W100" s="255"/>
      <c r="X100" s="33"/>
      <c r="Y100" s="255"/>
      <c r="Z100" s="33"/>
      <c r="AA100" s="264"/>
      <c r="AB100" s="264"/>
      <c r="AC100" s="251"/>
      <c r="AD100" s="266"/>
      <c r="AE100" s="49"/>
      <c r="AF100" s="251"/>
      <c r="AG100" s="49"/>
      <c r="AH100" s="258"/>
      <c r="AI100" s="257"/>
      <c r="AJ100" s="257"/>
    </row>
    <row r="101" ht="15.75" customHeight="1">
      <c r="A101" s="123" t="s">
        <v>1478</v>
      </c>
      <c r="B101" s="113">
        <f t="shared" si="47"/>
        <v>58.978653</v>
      </c>
      <c r="C101" s="114">
        <f t="shared" si="50"/>
        <v>11.7957306</v>
      </c>
      <c r="D101" s="115">
        <f t="shared" si="3"/>
        <v>11.7957306</v>
      </c>
      <c r="E101" s="117">
        <v>5.0</v>
      </c>
      <c r="F101" s="115">
        <v>43.787265</v>
      </c>
      <c r="G101" s="116">
        <f t="shared" si="4"/>
        <v>0.7424256536</v>
      </c>
      <c r="H101" s="117">
        <f t="shared" si="5"/>
        <v>0</v>
      </c>
      <c r="I101" s="330">
        <f t="shared" si="43"/>
        <v>0</v>
      </c>
      <c r="J101" s="113">
        <v>5.8978653E7</v>
      </c>
      <c r="K101" s="118">
        <v>2015.0</v>
      </c>
      <c r="L101" s="119" t="s">
        <v>20</v>
      </c>
      <c r="M101" s="267"/>
      <c r="N101" s="267"/>
      <c r="O101" s="267"/>
      <c r="P101" s="270"/>
      <c r="Q101" s="270"/>
      <c r="R101" s="267"/>
      <c r="S101" s="267"/>
      <c r="T101" s="255"/>
      <c r="U101" s="289"/>
      <c r="V101" s="33"/>
      <c r="W101" s="255"/>
      <c r="X101" s="33"/>
      <c r="Y101" s="255"/>
      <c r="Z101" s="33"/>
      <c r="AA101" s="264"/>
      <c r="AB101" s="264"/>
      <c r="AC101" s="251"/>
      <c r="AD101" s="266"/>
      <c r="AE101" s="49"/>
      <c r="AF101" s="251"/>
      <c r="AG101" s="49"/>
      <c r="AH101" s="258"/>
      <c r="AI101" s="257"/>
      <c r="AJ101" s="257"/>
    </row>
    <row r="102" ht="15.75" customHeight="1">
      <c r="A102" s="123" t="s">
        <v>1448</v>
      </c>
      <c r="B102" s="113">
        <f t="shared" si="47"/>
        <v>54.333371</v>
      </c>
      <c r="C102" s="114">
        <f t="shared" si="50"/>
        <v>120.7408244</v>
      </c>
      <c r="D102" s="115">
        <f t="shared" si="3"/>
        <v>120.7408244</v>
      </c>
      <c r="E102" s="335">
        <v>0.45</v>
      </c>
      <c r="F102" s="115">
        <v>27.203371</v>
      </c>
      <c r="G102" s="116">
        <f t="shared" si="4"/>
        <v>0.5006751928</v>
      </c>
      <c r="H102" s="117">
        <f t="shared" si="5"/>
        <v>0</v>
      </c>
      <c r="I102" s="330">
        <f t="shared" si="43"/>
        <v>0</v>
      </c>
      <c r="J102" s="113">
        <v>5.4333371E7</v>
      </c>
      <c r="K102" s="118">
        <v>2015.0</v>
      </c>
      <c r="L102" s="119" t="s">
        <v>20</v>
      </c>
      <c r="M102" s="267"/>
      <c r="N102" s="267"/>
      <c r="O102" s="267"/>
      <c r="P102" s="264"/>
      <c r="Q102" s="264"/>
      <c r="R102" s="267"/>
      <c r="S102" s="267"/>
      <c r="T102" s="255"/>
      <c r="U102" s="289"/>
      <c r="V102" s="33"/>
      <c r="W102" s="255"/>
      <c r="X102" s="33"/>
      <c r="Y102" s="255"/>
      <c r="Z102" s="33"/>
      <c r="AA102" s="264"/>
      <c r="AB102" s="264"/>
      <c r="AC102" s="251"/>
      <c r="AD102" s="266"/>
      <c r="AE102" s="49"/>
      <c r="AF102" s="251"/>
      <c r="AG102" s="49"/>
      <c r="AH102" s="258"/>
      <c r="AI102" s="257"/>
      <c r="AJ102" s="257"/>
    </row>
    <row r="103" ht="15.75" customHeight="1">
      <c r="A103" s="129" t="s">
        <v>1460</v>
      </c>
      <c r="B103" s="113">
        <f t="shared" si="47"/>
        <v>75.383741</v>
      </c>
      <c r="C103" s="114">
        <f t="shared" si="50"/>
        <v>75.383741</v>
      </c>
      <c r="D103" s="115">
        <f t="shared" si="3"/>
        <v>75.383741</v>
      </c>
      <c r="E103" s="115">
        <v>1.0</v>
      </c>
      <c r="F103" s="115">
        <v>26.020957</v>
      </c>
      <c r="G103" s="116">
        <f t="shared" si="4"/>
        <v>0.3451799639</v>
      </c>
      <c r="H103" s="117">
        <f t="shared" si="5"/>
        <v>0</v>
      </c>
      <c r="I103" s="130">
        <f t="shared" si="43"/>
        <v>0</v>
      </c>
      <c r="J103" s="121">
        <v>7.5383741E7</v>
      </c>
      <c r="K103" s="118">
        <v>2018.0</v>
      </c>
      <c r="L103" s="119" t="s">
        <v>20</v>
      </c>
      <c r="M103" s="47"/>
      <c r="N103" s="47"/>
      <c r="O103" s="47"/>
      <c r="P103" s="270"/>
      <c r="Q103" s="270"/>
      <c r="R103" s="47"/>
      <c r="S103" s="47"/>
      <c r="T103" s="253"/>
      <c r="U103" s="333"/>
      <c r="V103" s="253"/>
      <c r="W103" s="49"/>
      <c r="X103" s="261"/>
      <c r="Y103" s="268"/>
      <c r="Z103" s="261"/>
      <c r="AA103" s="270"/>
      <c r="AB103" s="270"/>
      <c r="AC103" s="251"/>
      <c r="AD103" s="49"/>
      <c r="AE103" s="49"/>
      <c r="AF103" s="251"/>
      <c r="AG103" s="49"/>
      <c r="AH103" s="255"/>
      <c r="AI103" s="257"/>
      <c r="AJ103" s="257"/>
    </row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A3"/>
    <hyperlink r:id="rId2" ref="A6"/>
    <hyperlink r:id="rId3" ref="A44"/>
    <hyperlink r:id="rId4" location="tab=summary" ref="A45"/>
    <hyperlink r:id="rId5" location="tab=summary" ref="A48"/>
    <hyperlink r:id="rId6" location="tab=summary" ref="A50"/>
    <hyperlink r:id="rId7" location="tab=summary" ref="A73"/>
    <hyperlink r:id="rId8" location="tab=summary" ref="A76"/>
    <hyperlink r:id="rId9" location="tab=summary" ref="A80"/>
    <hyperlink r:id="rId10" ref="A84"/>
    <hyperlink r:id="rId11" location="tab=summary" ref="A86"/>
    <hyperlink r:id="rId12" ref="A94"/>
    <hyperlink r:id="rId13" location="tab=summary" ref="A98"/>
  </hyperlinks>
  <drawing r:id="rId14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338" t="s">
        <v>4955</v>
      </c>
      <c r="B1" s="338" t="s">
        <v>4956</v>
      </c>
      <c r="C1" s="338" t="s">
        <v>4957</v>
      </c>
      <c r="D1" s="338" t="s">
        <v>12</v>
      </c>
      <c r="E1" s="338" t="s">
        <v>4958</v>
      </c>
      <c r="F1" s="338" t="s">
        <v>4959</v>
      </c>
      <c r="G1" s="338" t="s">
        <v>4960</v>
      </c>
      <c r="H1" s="338" t="s">
        <v>4961</v>
      </c>
      <c r="I1" s="338" t="s">
        <v>4962</v>
      </c>
      <c r="J1" s="338" t="s">
        <v>4963</v>
      </c>
      <c r="K1" s="338" t="s">
        <v>4964</v>
      </c>
      <c r="L1" s="338" t="s">
        <v>4965</v>
      </c>
      <c r="M1" s="338" t="s">
        <v>4966</v>
      </c>
      <c r="N1" s="338" t="s">
        <v>4967</v>
      </c>
      <c r="O1" s="338" t="s">
        <v>4968</v>
      </c>
    </row>
    <row r="2" ht="15.75" customHeight="1">
      <c r="A2" s="338" t="s">
        <v>4969</v>
      </c>
      <c r="B2" s="338" t="s">
        <v>4970</v>
      </c>
      <c r="C2" s="338" t="s">
        <v>1547</v>
      </c>
      <c r="D2" s="338">
        <v>1980.0</v>
      </c>
      <c r="E2" s="338" t="s">
        <v>4971</v>
      </c>
      <c r="F2" s="339">
        <v>45024.0</v>
      </c>
      <c r="G2" s="338" t="s">
        <v>4972</v>
      </c>
      <c r="H2" s="338" t="s">
        <v>4973</v>
      </c>
      <c r="I2" s="338" t="s">
        <v>4974</v>
      </c>
      <c r="J2" s="338" t="s">
        <v>4975</v>
      </c>
      <c r="K2" s="338" t="s">
        <v>4976</v>
      </c>
      <c r="L2" s="338" t="s">
        <v>4977</v>
      </c>
      <c r="M2" s="338" t="s">
        <v>4978</v>
      </c>
      <c r="N2" s="338" t="s">
        <v>4979</v>
      </c>
      <c r="O2" s="338" t="s">
        <v>4980</v>
      </c>
    </row>
    <row r="3" ht="15.75" customHeight="1">
      <c r="A3" s="338" t="s">
        <v>4981</v>
      </c>
      <c r="B3" s="338" t="s">
        <v>4970</v>
      </c>
      <c r="C3" s="338" t="s">
        <v>1601</v>
      </c>
      <c r="D3" s="338">
        <v>1980.0</v>
      </c>
      <c r="E3" s="338" t="s">
        <v>4982</v>
      </c>
      <c r="F3" s="339">
        <v>45143.0</v>
      </c>
      <c r="G3" s="338" t="s">
        <v>4983</v>
      </c>
      <c r="H3" s="338" t="s">
        <v>4984</v>
      </c>
      <c r="I3" s="338" t="s">
        <v>4985</v>
      </c>
      <c r="J3" s="338" t="s">
        <v>4986</v>
      </c>
      <c r="K3" s="338" t="s">
        <v>4987</v>
      </c>
      <c r="L3" s="338" t="s">
        <v>4988</v>
      </c>
      <c r="M3" s="338" t="s">
        <v>4989</v>
      </c>
      <c r="N3" s="338" t="s">
        <v>4990</v>
      </c>
      <c r="O3" s="338" t="s">
        <v>4991</v>
      </c>
    </row>
    <row r="4" ht="15.75" customHeight="1">
      <c r="A4" s="338" t="s">
        <v>4992</v>
      </c>
      <c r="B4" s="338" t="s">
        <v>4993</v>
      </c>
      <c r="C4" s="338" t="s">
        <v>1537</v>
      </c>
      <c r="D4" s="338">
        <v>1980.0</v>
      </c>
      <c r="E4" s="338" t="s">
        <v>4994</v>
      </c>
      <c r="F4" s="339">
        <v>45115.0</v>
      </c>
      <c r="G4" s="338" t="s">
        <v>4995</v>
      </c>
      <c r="H4" s="338" t="s">
        <v>4996</v>
      </c>
      <c r="I4" s="338" t="s">
        <v>4997</v>
      </c>
      <c r="J4" s="338" t="s">
        <v>4998</v>
      </c>
      <c r="K4" s="338" t="s">
        <v>4987</v>
      </c>
      <c r="L4" s="338" t="s">
        <v>4999</v>
      </c>
      <c r="M4" s="338" t="s">
        <v>5000</v>
      </c>
      <c r="N4" s="338" t="s">
        <v>5001</v>
      </c>
      <c r="O4" s="338" t="s">
        <v>5002</v>
      </c>
    </row>
    <row r="5" ht="15.75" customHeight="1">
      <c r="A5" s="338" t="s">
        <v>5003</v>
      </c>
      <c r="B5" s="338" t="s">
        <v>4993</v>
      </c>
      <c r="C5" s="338" t="s">
        <v>1558</v>
      </c>
      <c r="D5" s="338">
        <v>1980.0</v>
      </c>
      <c r="E5" s="338" t="s">
        <v>4982</v>
      </c>
      <c r="F5" s="339">
        <v>45114.0</v>
      </c>
      <c r="G5" s="338" t="s">
        <v>5004</v>
      </c>
      <c r="H5" s="338" t="s">
        <v>5005</v>
      </c>
      <c r="I5" s="338" t="s">
        <v>5005</v>
      </c>
      <c r="J5" s="338" t="s">
        <v>5006</v>
      </c>
      <c r="K5" s="338" t="s">
        <v>4987</v>
      </c>
      <c r="L5" s="338" t="s">
        <v>5007</v>
      </c>
      <c r="M5" s="338" t="s">
        <v>5008</v>
      </c>
      <c r="N5" s="338" t="s">
        <v>5009</v>
      </c>
      <c r="O5" s="338" t="s">
        <v>5010</v>
      </c>
    </row>
    <row r="6" ht="15.75" customHeight="1">
      <c r="A6" s="338" t="s">
        <v>5011</v>
      </c>
      <c r="B6" s="338" t="s">
        <v>4970</v>
      </c>
      <c r="C6" s="338" t="s">
        <v>1558</v>
      </c>
      <c r="D6" s="338">
        <v>1980.0</v>
      </c>
      <c r="E6" s="338" t="s">
        <v>5012</v>
      </c>
      <c r="F6" s="339">
        <v>44992.0</v>
      </c>
      <c r="G6" s="338" t="s">
        <v>5013</v>
      </c>
      <c r="H6" s="338" t="s">
        <v>5014</v>
      </c>
      <c r="I6" s="338" t="s">
        <v>5015</v>
      </c>
      <c r="J6" s="338" t="s">
        <v>5016</v>
      </c>
      <c r="K6" s="338" t="s">
        <v>4987</v>
      </c>
      <c r="L6" s="338" t="s">
        <v>5017</v>
      </c>
      <c r="M6" s="338" t="s">
        <v>5018</v>
      </c>
      <c r="N6" s="338" t="s">
        <v>5019</v>
      </c>
      <c r="O6" s="338" t="s">
        <v>5020</v>
      </c>
    </row>
    <row r="7" ht="15.75" customHeight="1">
      <c r="A7" s="338" t="s">
        <v>2254</v>
      </c>
      <c r="B7" s="338" t="s">
        <v>4970</v>
      </c>
      <c r="C7" s="338" t="s">
        <v>1425</v>
      </c>
      <c r="D7" s="338">
        <v>1980.0</v>
      </c>
      <c r="E7" s="338" t="s">
        <v>5021</v>
      </c>
      <c r="F7" s="339">
        <v>45022.0</v>
      </c>
      <c r="G7" s="338" t="s">
        <v>5022</v>
      </c>
      <c r="H7" s="338" t="s">
        <v>5023</v>
      </c>
      <c r="I7" s="338" t="s">
        <v>5024</v>
      </c>
      <c r="J7" s="338" t="s">
        <v>5025</v>
      </c>
      <c r="K7" s="338" t="s">
        <v>4987</v>
      </c>
      <c r="L7" s="338" t="s">
        <v>5026</v>
      </c>
      <c r="M7" s="338" t="s">
        <v>5027</v>
      </c>
      <c r="N7" s="338" t="s">
        <v>5009</v>
      </c>
      <c r="O7" s="338" t="s">
        <v>5028</v>
      </c>
    </row>
    <row r="8" ht="15.75" customHeight="1">
      <c r="A8" s="338" t="s">
        <v>5029</v>
      </c>
      <c r="B8" s="338" t="s">
        <v>4970</v>
      </c>
      <c r="C8" s="338" t="s">
        <v>1537</v>
      </c>
      <c r="D8" s="338">
        <v>1980.0</v>
      </c>
      <c r="E8" s="338" t="s">
        <v>4994</v>
      </c>
      <c r="F8" s="339">
        <v>45176.0</v>
      </c>
      <c r="G8" s="338" t="s">
        <v>5030</v>
      </c>
      <c r="H8" s="338" t="s">
        <v>5031</v>
      </c>
      <c r="I8" s="338" t="s">
        <v>5032</v>
      </c>
      <c r="J8" s="338" t="s">
        <v>5033</v>
      </c>
      <c r="K8" s="338" t="s">
        <v>4987</v>
      </c>
      <c r="L8" s="338" t="s">
        <v>5034</v>
      </c>
      <c r="M8" s="338" t="s">
        <v>5035</v>
      </c>
      <c r="N8" s="338" t="s">
        <v>5036</v>
      </c>
      <c r="O8" s="338" t="s">
        <v>5037</v>
      </c>
    </row>
    <row r="9" ht="15.75" customHeight="1">
      <c r="A9" s="338" t="s">
        <v>5038</v>
      </c>
      <c r="B9" s="338" t="s">
        <v>4970</v>
      </c>
      <c r="C9" s="338" t="s">
        <v>1681</v>
      </c>
      <c r="D9" s="338">
        <v>1980.0</v>
      </c>
      <c r="E9" s="338" t="s">
        <v>5039</v>
      </c>
      <c r="F9" s="339">
        <v>44965.0</v>
      </c>
      <c r="G9" s="338" t="s">
        <v>5040</v>
      </c>
      <c r="H9" s="338" t="s">
        <v>5041</v>
      </c>
      <c r="I9" s="338" t="s">
        <v>5042</v>
      </c>
      <c r="J9" s="338" t="s">
        <v>5043</v>
      </c>
      <c r="K9" s="338" t="s">
        <v>4987</v>
      </c>
      <c r="L9" s="338" t="s">
        <v>4999</v>
      </c>
      <c r="M9" s="338" t="s">
        <v>5044</v>
      </c>
      <c r="N9" s="338" t="s">
        <v>5045</v>
      </c>
      <c r="O9" s="338" t="s">
        <v>5046</v>
      </c>
    </row>
    <row r="10" ht="15.75" customHeight="1">
      <c r="A10" s="338" t="s">
        <v>5047</v>
      </c>
      <c r="B10" s="338" t="s">
        <v>4993</v>
      </c>
      <c r="C10" s="338" t="s">
        <v>1537</v>
      </c>
      <c r="D10" s="338">
        <v>1980.0</v>
      </c>
      <c r="E10" s="338" t="s">
        <v>5048</v>
      </c>
      <c r="F10" s="339">
        <v>45144.0</v>
      </c>
      <c r="G10" s="338" t="s">
        <v>5049</v>
      </c>
      <c r="H10" s="338" t="s">
        <v>5050</v>
      </c>
      <c r="I10" s="338" t="s">
        <v>5051</v>
      </c>
      <c r="J10" s="338" t="s">
        <v>5052</v>
      </c>
      <c r="K10" s="338" t="s">
        <v>4987</v>
      </c>
      <c r="L10" s="338" t="s">
        <v>5053</v>
      </c>
      <c r="M10" s="338" t="s">
        <v>5054</v>
      </c>
      <c r="N10" s="338" t="s">
        <v>5055</v>
      </c>
      <c r="O10" s="338" t="s">
        <v>5056</v>
      </c>
    </row>
    <row r="11" ht="15.75" customHeight="1">
      <c r="A11" s="338" t="s">
        <v>5057</v>
      </c>
      <c r="B11" s="338" t="s">
        <v>4970</v>
      </c>
      <c r="C11" s="338" t="s">
        <v>1681</v>
      </c>
      <c r="D11" s="338">
        <v>1980.0</v>
      </c>
      <c r="E11" s="338" t="s">
        <v>5058</v>
      </c>
      <c r="F11" s="338" t="s">
        <v>5059</v>
      </c>
      <c r="G11" s="338" t="s">
        <v>5060</v>
      </c>
      <c r="H11" s="338" t="s">
        <v>5061</v>
      </c>
      <c r="I11" s="338" t="s">
        <v>5062</v>
      </c>
      <c r="J11" s="338" t="s">
        <v>5063</v>
      </c>
      <c r="K11" s="338" t="s">
        <v>4987</v>
      </c>
      <c r="L11" s="338" t="s">
        <v>5064</v>
      </c>
      <c r="M11" s="338" t="s">
        <v>5065</v>
      </c>
      <c r="N11" s="338" t="s">
        <v>5066</v>
      </c>
      <c r="O11" s="338" t="s">
        <v>5067</v>
      </c>
    </row>
    <row r="12" ht="15.75" customHeight="1">
      <c r="A12" s="338" t="s">
        <v>5068</v>
      </c>
      <c r="B12" s="338" t="s">
        <v>4993</v>
      </c>
      <c r="C12" s="338" t="s">
        <v>1537</v>
      </c>
      <c r="D12" s="338">
        <v>1980.0</v>
      </c>
      <c r="E12" s="338" t="s">
        <v>5069</v>
      </c>
      <c r="F12" s="339">
        <v>44932.0</v>
      </c>
      <c r="G12" s="338" t="s">
        <v>5070</v>
      </c>
      <c r="H12" s="338" t="s">
        <v>5071</v>
      </c>
      <c r="I12" s="338" t="s">
        <v>5072</v>
      </c>
      <c r="J12" s="338" t="s">
        <v>5073</v>
      </c>
      <c r="K12" s="338" t="s">
        <v>4987</v>
      </c>
      <c r="L12" s="338" t="s">
        <v>5074</v>
      </c>
      <c r="M12" s="338" t="s">
        <v>5075</v>
      </c>
      <c r="N12" s="338" t="s">
        <v>5076</v>
      </c>
      <c r="O12" s="338" t="s">
        <v>5077</v>
      </c>
    </row>
    <row r="13" ht="15.75" customHeight="1">
      <c r="A13" s="338" t="s">
        <v>5078</v>
      </c>
      <c r="B13" s="338" t="s">
        <v>4993</v>
      </c>
      <c r="C13" s="338" t="s">
        <v>1601</v>
      </c>
      <c r="D13" s="338">
        <v>1980.0</v>
      </c>
      <c r="E13" s="338" t="s">
        <v>5079</v>
      </c>
      <c r="F13" s="339">
        <v>44992.0</v>
      </c>
      <c r="G13" s="338" t="s">
        <v>5080</v>
      </c>
      <c r="H13" s="338" t="s">
        <v>5081</v>
      </c>
      <c r="I13" s="338" t="s">
        <v>5081</v>
      </c>
      <c r="J13" s="338" t="s">
        <v>5082</v>
      </c>
      <c r="K13" s="338" t="s">
        <v>5083</v>
      </c>
      <c r="L13" s="338" t="s">
        <v>5084</v>
      </c>
      <c r="M13" s="338" t="s">
        <v>5085</v>
      </c>
      <c r="N13" s="338" t="s">
        <v>5086</v>
      </c>
      <c r="O13" s="338" t="s">
        <v>5087</v>
      </c>
    </row>
    <row r="14" ht="15.75" customHeight="1">
      <c r="A14" s="338" t="s">
        <v>5088</v>
      </c>
      <c r="B14" s="338" t="s">
        <v>4993</v>
      </c>
      <c r="C14" s="338" t="s">
        <v>1601</v>
      </c>
      <c r="D14" s="338">
        <v>1980.0</v>
      </c>
      <c r="E14" s="338" t="s">
        <v>5089</v>
      </c>
      <c r="F14" s="339">
        <v>44990.0</v>
      </c>
      <c r="G14" s="338" t="s">
        <v>5090</v>
      </c>
      <c r="H14" s="338" t="s">
        <v>5091</v>
      </c>
      <c r="I14" s="338" t="s">
        <v>5092</v>
      </c>
      <c r="J14" s="338" t="s">
        <v>5093</v>
      </c>
      <c r="K14" s="338" t="s">
        <v>4987</v>
      </c>
      <c r="L14" s="338" t="s">
        <v>5094</v>
      </c>
      <c r="M14" s="338" t="s">
        <v>5095</v>
      </c>
      <c r="N14" s="338" t="s">
        <v>5009</v>
      </c>
      <c r="O14" s="338" t="s">
        <v>5096</v>
      </c>
    </row>
    <row r="15" ht="15.75" customHeight="1">
      <c r="A15" s="338" t="s">
        <v>5097</v>
      </c>
      <c r="B15" s="338" t="s">
        <v>4970</v>
      </c>
      <c r="C15" s="338" t="s">
        <v>1547</v>
      </c>
      <c r="D15" s="338">
        <v>1980.0</v>
      </c>
      <c r="E15" s="338" t="s">
        <v>5098</v>
      </c>
      <c r="F15" s="339">
        <v>45114.0</v>
      </c>
      <c r="G15" s="338" t="s">
        <v>5099</v>
      </c>
      <c r="H15" s="338" t="s">
        <v>5100</v>
      </c>
      <c r="I15" s="338" t="s">
        <v>5101</v>
      </c>
      <c r="J15" s="338" t="s">
        <v>5102</v>
      </c>
      <c r="K15" s="338" t="s">
        <v>4987</v>
      </c>
      <c r="L15" s="338" t="s">
        <v>5017</v>
      </c>
      <c r="M15" s="338" t="s">
        <v>5103</v>
      </c>
      <c r="N15" s="338" t="s">
        <v>5009</v>
      </c>
      <c r="O15" s="338" t="s">
        <v>5002</v>
      </c>
    </row>
    <row r="16" ht="15.75" customHeight="1">
      <c r="A16" s="338" t="s">
        <v>5104</v>
      </c>
      <c r="B16" s="338" t="s">
        <v>4970</v>
      </c>
      <c r="C16" s="338" t="s">
        <v>3713</v>
      </c>
      <c r="D16" s="338">
        <v>1980.0</v>
      </c>
      <c r="E16" s="338" t="s">
        <v>5012</v>
      </c>
      <c r="F16" s="339">
        <v>44933.0</v>
      </c>
      <c r="G16" s="338" t="s">
        <v>5105</v>
      </c>
      <c r="H16" s="338" t="s">
        <v>5106</v>
      </c>
      <c r="I16" s="338" t="s">
        <v>5106</v>
      </c>
      <c r="J16" s="338" t="s">
        <v>5107</v>
      </c>
      <c r="K16" s="338" t="s">
        <v>4987</v>
      </c>
      <c r="L16" s="338" t="s">
        <v>5108</v>
      </c>
      <c r="M16" s="338" t="s">
        <v>5109</v>
      </c>
      <c r="N16" s="338" t="s">
        <v>5110</v>
      </c>
      <c r="O16" s="338" t="s">
        <v>4991</v>
      </c>
    </row>
    <row r="17" ht="15.75" customHeight="1">
      <c r="A17" s="338" t="s">
        <v>5111</v>
      </c>
      <c r="B17" s="338" t="s">
        <v>4993</v>
      </c>
      <c r="C17" s="338" t="s">
        <v>1547</v>
      </c>
      <c r="D17" s="338">
        <v>1980.0</v>
      </c>
      <c r="E17" s="338" t="s">
        <v>5112</v>
      </c>
      <c r="F17" s="339">
        <v>44964.0</v>
      </c>
      <c r="G17" s="338" t="s">
        <v>5113</v>
      </c>
      <c r="H17" s="338" t="s">
        <v>5114</v>
      </c>
      <c r="I17" s="338" t="s">
        <v>5115</v>
      </c>
      <c r="J17" s="338" t="s">
        <v>5116</v>
      </c>
      <c r="K17" s="338" t="s">
        <v>4987</v>
      </c>
      <c r="L17" s="338" t="s">
        <v>5117</v>
      </c>
      <c r="M17" s="338" t="s">
        <v>5118</v>
      </c>
      <c r="N17" s="338" t="s">
        <v>5119</v>
      </c>
      <c r="O17" s="338" t="s">
        <v>5120</v>
      </c>
    </row>
    <row r="18" ht="15.75" customHeight="1">
      <c r="A18" s="338" t="s">
        <v>2361</v>
      </c>
      <c r="B18" s="338" t="s">
        <v>4970</v>
      </c>
      <c r="C18" s="338" t="s">
        <v>1547</v>
      </c>
      <c r="D18" s="338">
        <v>1980.0</v>
      </c>
      <c r="E18" s="338" t="s">
        <v>5058</v>
      </c>
      <c r="F18" s="339">
        <v>45083.0</v>
      </c>
      <c r="G18" s="338" t="s">
        <v>5121</v>
      </c>
      <c r="H18" s="338" t="s">
        <v>5122</v>
      </c>
      <c r="I18" s="338" t="s">
        <v>5123</v>
      </c>
      <c r="J18" s="338" t="s">
        <v>5124</v>
      </c>
      <c r="K18" s="338" t="s">
        <v>4987</v>
      </c>
      <c r="M18" s="338" t="s">
        <v>5125</v>
      </c>
      <c r="N18" s="338" t="s">
        <v>5126</v>
      </c>
      <c r="O18" s="338" t="s">
        <v>5127</v>
      </c>
    </row>
    <row r="19" ht="15.75" customHeight="1">
      <c r="A19" s="338" t="s">
        <v>5128</v>
      </c>
      <c r="B19" s="338" t="s">
        <v>4993</v>
      </c>
      <c r="C19" s="338" t="s">
        <v>1558</v>
      </c>
      <c r="D19" s="338">
        <v>1980.0</v>
      </c>
      <c r="E19" s="338" t="s">
        <v>5039</v>
      </c>
      <c r="F19" s="339">
        <v>45175.0</v>
      </c>
      <c r="G19" s="338" t="s">
        <v>5129</v>
      </c>
      <c r="H19" s="338" t="s">
        <v>5130</v>
      </c>
      <c r="I19" s="338" t="s">
        <v>5131</v>
      </c>
      <c r="J19" s="338" t="s">
        <v>5132</v>
      </c>
      <c r="K19" s="338" t="s">
        <v>4987</v>
      </c>
      <c r="L19" s="338" t="s">
        <v>5064</v>
      </c>
      <c r="M19" s="338" t="s">
        <v>5133</v>
      </c>
      <c r="N19" s="338" t="s">
        <v>5134</v>
      </c>
      <c r="O19" s="338" t="s">
        <v>5087</v>
      </c>
    </row>
    <row r="20" ht="15.75" customHeight="1">
      <c r="A20" s="338" t="s">
        <v>5135</v>
      </c>
      <c r="B20" s="338" t="s">
        <v>4970</v>
      </c>
      <c r="C20" s="338" t="s">
        <v>1425</v>
      </c>
      <c r="D20" s="338">
        <v>1980.0</v>
      </c>
      <c r="E20" s="338" t="s">
        <v>5136</v>
      </c>
      <c r="F20" s="339">
        <v>45144.0</v>
      </c>
      <c r="G20" s="338" t="s">
        <v>5137</v>
      </c>
      <c r="H20" s="338" t="s">
        <v>5138</v>
      </c>
      <c r="I20" s="338" t="s">
        <v>5138</v>
      </c>
      <c r="J20" s="338" t="s">
        <v>5139</v>
      </c>
      <c r="K20" s="338" t="s">
        <v>4987</v>
      </c>
      <c r="L20" s="338" t="s">
        <v>5140</v>
      </c>
      <c r="M20" s="338" t="s">
        <v>5141</v>
      </c>
      <c r="N20" s="338" t="s">
        <v>5142</v>
      </c>
      <c r="O20" s="338" t="s">
        <v>5143</v>
      </c>
    </row>
    <row r="21" ht="15.75" customHeight="1">
      <c r="A21" s="338" t="s">
        <v>5144</v>
      </c>
      <c r="B21" s="338" t="s">
        <v>4970</v>
      </c>
      <c r="C21" s="338" t="s">
        <v>1558</v>
      </c>
      <c r="D21" s="338">
        <v>1980.0</v>
      </c>
      <c r="E21" s="338" t="s">
        <v>5089</v>
      </c>
      <c r="F21" s="339">
        <v>45144.0</v>
      </c>
      <c r="G21" s="338" t="s">
        <v>5145</v>
      </c>
      <c r="H21" s="338" t="s">
        <v>5146</v>
      </c>
      <c r="I21" s="338" t="s">
        <v>5147</v>
      </c>
      <c r="J21" s="338" t="s">
        <v>5148</v>
      </c>
      <c r="K21" s="338" t="s">
        <v>4987</v>
      </c>
      <c r="M21" s="338" t="s">
        <v>5149</v>
      </c>
      <c r="N21" s="338" t="s">
        <v>4990</v>
      </c>
      <c r="O21" s="338" t="s">
        <v>5150</v>
      </c>
    </row>
    <row r="22" ht="15.75" customHeight="1">
      <c r="A22" s="338" t="s">
        <v>5151</v>
      </c>
      <c r="B22" s="338" t="s">
        <v>4970</v>
      </c>
      <c r="C22" s="338" t="s">
        <v>3713</v>
      </c>
      <c r="D22" s="338">
        <v>1980.0</v>
      </c>
      <c r="E22" s="338" t="s">
        <v>5152</v>
      </c>
      <c r="F22" s="339">
        <v>45052.0</v>
      </c>
      <c r="G22" s="338" t="s">
        <v>5153</v>
      </c>
      <c r="H22" s="338" t="s">
        <v>5154</v>
      </c>
      <c r="I22" s="338" t="s">
        <v>5154</v>
      </c>
      <c r="J22" s="338" t="s">
        <v>5155</v>
      </c>
      <c r="K22" s="338" t="s">
        <v>5156</v>
      </c>
      <c r="L22" s="338" t="s">
        <v>5157</v>
      </c>
      <c r="M22" s="338" t="s">
        <v>5158</v>
      </c>
      <c r="N22" s="338" t="s">
        <v>5159</v>
      </c>
      <c r="O22" s="338" t="s">
        <v>5160</v>
      </c>
    </row>
    <row r="23" ht="15.75" customHeight="1">
      <c r="A23" s="338" t="s">
        <v>5161</v>
      </c>
      <c r="B23" s="338" t="s">
        <v>4970</v>
      </c>
      <c r="C23" s="338" t="s">
        <v>1601</v>
      </c>
      <c r="D23" s="338">
        <v>1980.0</v>
      </c>
      <c r="E23" s="338" t="s">
        <v>5162</v>
      </c>
      <c r="F23" s="339">
        <v>45144.0</v>
      </c>
      <c r="G23" s="338" t="s">
        <v>5163</v>
      </c>
      <c r="H23" s="338" t="s">
        <v>5164</v>
      </c>
      <c r="I23" s="338" t="s">
        <v>5164</v>
      </c>
      <c r="J23" s="338" t="s">
        <v>5165</v>
      </c>
      <c r="K23" s="338" t="s">
        <v>4987</v>
      </c>
      <c r="L23" s="338" t="s">
        <v>5166</v>
      </c>
      <c r="M23" s="338" t="s">
        <v>5167</v>
      </c>
      <c r="N23" s="338" t="s">
        <v>5168</v>
      </c>
      <c r="O23" s="338" t="s">
        <v>5169</v>
      </c>
    </row>
    <row r="24" ht="15.75" customHeight="1">
      <c r="A24" s="338" t="s">
        <v>5170</v>
      </c>
      <c r="B24" s="338" t="s">
        <v>4993</v>
      </c>
      <c r="C24" s="338" t="s">
        <v>1537</v>
      </c>
      <c r="D24" s="338">
        <v>1980.0</v>
      </c>
      <c r="E24" s="338" t="s">
        <v>5171</v>
      </c>
      <c r="F24" s="339">
        <v>45113.0</v>
      </c>
      <c r="G24" s="338" t="s">
        <v>5172</v>
      </c>
      <c r="H24" s="338" t="s">
        <v>5173</v>
      </c>
      <c r="I24" s="338" t="s">
        <v>5174</v>
      </c>
      <c r="J24" s="338" t="s">
        <v>5175</v>
      </c>
      <c r="K24" s="338" t="s">
        <v>4987</v>
      </c>
      <c r="L24" s="338" t="s">
        <v>5176</v>
      </c>
      <c r="M24" s="338" t="s">
        <v>5177</v>
      </c>
      <c r="N24" s="338" t="s">
        <v>5178</v>
      </c>
      <c r="O24" s="338" t="s">
        <v>5120</v>
      </c>
    </row>
    <row r="25" ht="15.75" customHeight="1">
      <c r="A25" s="338" t="s">
        <v>5179</v>
      </c>
      <c r="B25" s="338" t="s">
        <v>4993</v>
      </c>
      <c r="C25" s="338" t="s">
        <v>2473</v>
      </c>
      <c r="D25" s="338">
        <v>1980.0</v>
      </c>
      <c r="E25" s="338" t="s">
        <v>5180</v>
      </c>
      <c r="F25" s="339">
        <v>44990.0</v>
      </c>
      <c r="G25" s="338" t="s">
        <v>5181</v>
      </c>
      <c r="H25" s="338" t="s">
        <v>5182</v>
      </c>
      <c r="I25" s="338" t="s">
        <v>5183</v>
      </c>
      <c r="J25" s="338" t="s">
        <v>5184</v>
      </c>
      <c r="K25" s="338" t="s">
        <v>4987</v>
      </c>
      <c r="L25" s="338" t="s">
        <v>5094</v>
      </c>
      <c r="M25" s="338" t="s">
        <v>5185</v>
      </c>
      <c r="N25" s="338" t="s">
        <v>5036</v>
      </c>
      <c r="O25" s="338" t="s">
        <v>5186</v>
      </c>
    </row>
    <row r="26" ht="15.75" customHeight="1">
      <c r="A26" s="338" t="s">
        <v>5187</v>
      </c>
      <c r="B26" s="338" t="s">
        <v>4993</v>
      </c>
      <c r="C26" s="338" t="s">
        <v>1547</v>
      </c>
      <c r="D26" s="338">
        <v>1980.0</v>
      </c>
      <c r="E26" s="338" t="s">
        <v>5188</v>
      </c>
      <c r="F26" s="339">
        <v>45022.0</v>
      </c>
      <c r="G26" s="338" t="s">
        <v>5163</v>
      </c>
      <c r="H26" s="338" t="s">
        <v>5189</v>
      </c>
      <c r="I26" s="338" t="s">
        <v>5190</v>
      </c>
      <c r="J26" s="338" t="s">
        <v>5191</v>
      </c>
      <c r="K26" s="338" t="s">
        <v>4987</v>
      </c>
      <c r="M26" s="338" t="s">
        <v>5192</v>
      </c>
      <c r="N26" s="338" t="s">
        <v>5009</v>
      </c>
      <c r="O26" s="338" t="s">
        <v>5193</v>
      </c>
    </row>
    <row r="27" ht="15.75" customHeight="1">
      <c r="A27" s="338" t="s">
        <v>5194</v>
      </c>
      <c r="B27" s="338" t="s">
        <v>4970</v>
      </c>
      <c r="C27" s="338" t="s">
        <v>1425</v>
      </c>
      <c r="D27" s="338">
        <v>1980.0</v>
      </c>
      <c r="E27" s="338" t="s">
        <v>5195</v>
      </c>
      <c r="F27" s="339">
        <v>45175.0</v>
      </c>
      <c r="G27" s="338" t="s">
        <v>5196</v>
      </c>
      <c r="H27" s="338" t="s">
        <v>5197</v>
      </c>
      <c r="I27" s="338" t="s">
        <v>5198</v>
      </c>
      <c r="J27" s="338" t="s">
        <v>5199</v>
      </c>
      <c r="K27" s="338" t="s">
        <v>4987</v>
      </c>
      <c r="M27" s="338" t="s">
        <v>5200</v>
      </c>
      <c r="N27" s="338" t="s">
        <v>4979</v>
      </c>
      <c r="O27" s="338" t="s">
        <v>5160</v>
      </c>
    </row>
    <row r="28" ht="15.75" customHeight="1">
      <c r="A28" s="338" t="s">
        <v>5201</v>
      </c>
      <c r="B28" s="338" t="s">
        <v>4970</v>
      </c>
      <c r="C28" s="338" t="s">
        <v>1558</v>
      </c>
      <c r="D28" s="338">
        <v>1980.0</v>
      </c>
      <c r="E28" s="338" t="s">
        <v>5202</v>
      </c>
      <c r="F28" s="339">
        <v>45052.0</v>
      </c>
      <c r="G28" s="338" t="s">
        <v>5203</v>
      </c>
      <c r="H28" s="338" t="s">
        <v>5204</v>
      </c>
      <c r="I28" s="338" t="s">
        <v>5205</v>
      </c>
      <c r="J28" s="338" t="s">
        <v>5206</v>
      </c>
      <c r="K28" s="338" t="s">
        <v>4987</v>
      </c>
      <c r="M28" s="338" t="s">
        <v>5207</v>
      </c>
      <c r="N28" s="338" t="s">
        <v>5208</v>
      </c>
      <c r="O28" s="338" t="s">
        <v>5186</v>
      </c>
    </row>
    <row r="29" ht="15.75" customHeight="1">
      <c r="A29" s="338" t="s">
        <v>5209</v>
      </c>
      <c r="B29" s="338" t="s">
        <v>4993</v>
      </c>
      <c r="C29" s="338" t="s">
        <v>1537</v>
      </c>
      <c r="D29" s="338">
        <v>1980.0</v>
      </c>
      <c r="E29" s="338" t="s">
        <v>5171</v>
      </c>
      <c r="F29" s="338" t="s">
        <v>5210</v>
      </c>
      <c r="G29" s="338" t="s">
        <v>5211</v>
      </c>
      <c r="H29" s="338" t="s">
        <v>5212</v>
      </c>
      <c r="I29" s="338" t="s">
        <v>5213</v>
      </c>
      <c r="J29" s="338" t="s">
        <v>5214</v>
      </c>
      <c r="K29" s="338" t="s">
        <v>4976</v>
      </c>
      <c r="L29" s="338" t="s">
        <v>5215</v>
      </c>
      <c r="N29" s="338" t="s">
        <v>5216</v>
      </c>
      <c r="O29" s="338" t="s">
        <v>5217</v>
      </c>
    </row>
    <row r="30" ht="15.75" customHeight="1">
      <c r="A30" s="338" t="s">
        <v>5218</v>
      </c>
      <c r="B30" s="338" t="s">
        <v>4970</v>
      </c>
      <c r="C30" s="338" t="s">
        <v>3713</v>
      </c>
      <c r="D30" s="338">
        <v>1980.0</v>
      </c>
      <c r="E30" s="338" t="s">
        <v>4994</v>
      </c>
      <c r="F30" s="339">
        <v>44964.0</v>
      </c>
      <c r="G30" s="338" t="s">
        <v>5219</v>
      </c>
      <c r="H30" s="338" t="s">
        <v>5220</v>
      </c>
      <c r="I30" s="338" t="s">
        <v>5221</v>
      </c>
      <c r="J30" s="338" t="s">
        <v>5100</v>
      </c>
      <c r="K30" s="338" t="s">
        <v>4987</v>
      </c>
      <c r="L30" s="338" t="s">
        <v>5222</v>
      </c>
      <c r="M30" s="338" t="s">
        <v>5223</v>
      </c>
      <c r="N30" s="338" t="s">
        <v>5224</v>
      </c>
      <c r="O30" s="338" t="s">
        <v>5225</v>
      </c>
    </row>
    <row r="31" ht="15.75" customHeight="1">
      <c r="A31" s="338" t="s">
        <v>5226</v>
      </c>
      <c r="B31" s="338" t="s">
        <v>4970</v>
      </c>
      <c r="C31" s="338" t="s">
        <v>3713</v>
      </c>
      <c r="D31" s="338">
        <v>1980.0</v>
      </c>
      <c r="E31" s="338" t="s">
        <v>5227</v>
      </c>
      <c r="F31" s="339">
        <v>44963.0</v>
      </c>
      <c r="G31" s="338" t="s">
        <v>5172</v>
      </c>
      <c r="H31" s="338" t="s">
        <v>5228</v>
      </c>
      <c r="I31" s="338" t="s">
        <v>5228</v>
      </c>
      <c r="J31" s="338" t="s">
        <v>5229</v>
      </c>
      <c r="K31" s="338" t="s">
        <v>4987</v>
      </c>
      <c r="L31" s="338" t="s">
        <v>5230</v>
      </c>
      <c r="M31" s="338" t="s">
        <v>5231</v>
      </c>
      <c r="N31" s="338" t="s">
        <v>5009</v>
      </c>
      <c r="O31" s="338" t="s">
        <v>5232</v>
      </c>
    </row>
    <row r="32" ht="15.75" customHeight="1">
      <c r="A32" s="338" t="s">
        <v>5233</v>
      </c>
      <c r="B32" s="338" t="s">
        <v>4993</v>
      </c>
      <c r="C32" s="338" t="s">
        <v>1558</v>
      </c>
      <c r="D32" s="338">
        <v>1980.0</v>
      </c>
      <c r="E32" s="338" t="s">
        <v>5234</v>
      </c>
      <c r="F32" s="339">
        <v>44933.0</v>
      </c>
      <c r="G32" s="338" t="s">
        <v>5235</v>
      </c>
      <c r="H32" s="338" t="s">
        <v>5236</v>
      </c>
      <c r="I32" s="338" t="s">
        <v>5237</v>
      </c>
      <c r="J32" s="338" t="s">
        <v>5238</v>
      </c>
      <c r="K32" s="338" t="s">
        <v>4987</v>
      </c>
      <c r="M32" s="338" t="s">
        <v>5239</v>
      </c>
      <c r="N32" s="338" t="s">
        <v>5224</v>
      </c>
      <c r="O32" s="338" t="s">
        <v>5160</v>
      </c>
    </row>
    <row r="33" ht="15.75" customHeight="1">
      <c r="A33" s="338" t="s">
        <v>2819</v>
      </c>
      <c r="B33" s="338" t="s">
        <v>4970</v>
      </c>
      <c r="C33" s="338" t="s">
        <v>1425</v>
      </c>
      <c r="D33" s="338">
        <v>1980.0</v>
      </c>
      <c r="E33" s="338" t="s">
        <v>5240</v>
      </c>
      <c r="F33" s="339">
        <v>45021.0</v>
      </c>
      <c r="G33" s="338" t="s">
        <v>5241</v>
      </c>
      <c r="H33" s="338" t="s">
        <v>5242</v>
      </c>
      <c r="I33" s="338" t="s">
        <v>5243</v>
      </c>
      <c r="J33" s="338" t="s">
        <v>5244</v>
      </c>
      <c r="K33" s="338" t="s">
        <v>5245</v>
      </c>
      <c r="M33" s="338" t="s">
        <v>5246</v>
      </c>
      <c r="N33" s="338" t="s">
        <v>5247</v>
      </c>
      <c r="O33" s="338" t="s">
        <v>5248</v>
      </c>
    </row>
    <row r="34" ht="15.75" customHeight="1">
      <c r="A34" s="338" t="s">
        <v>5249</v>
      </c>
      <c r="B34" s="338" t="s">
        <v>4993</v>
      </c>
      <c r="C34" s="338" t="s">
        <v>1537</v>
      </c>
      <c r="D34" s="338">
        <v>1980.0</v>
      </c>
      <c r="E34" s="338" t="s">
        <v>5250</v>
      </c>
      <c r="F34" s="339">
        <v>44990.0</v>
      </c>
      <c r="G34" s="338" t="s">
        <v>5251</v>
      </c>
      <c r="H34" s="338" t="s">
        <v>5252</v>
      </c>
      <c r="I34" s="338" t="s">
        <v>5252</v>
      </c>
      <c r="J34" s="338" t="s">
        <v>5253</v>
      </c>
      <c r="K34" s="338" t="s">
        <v>4987</v>
      </c>
      <c r="M34" s="338" t="s">
        <v>5254</v>
      </c>
      <c r="N34" s="338" t="s">
        <v>5036</v>
      </c>
      <c r="O34" s="338" t="s">
        <v>5067</v>
      </c>
    </row>
    <row r="35" ht="15.75" customHeight="1">
      <c r="A35" s="338" t="s">
        <v>5255</v>
      </c>
      <c r="B35" s="338" t="s">
        <v>4993</v>
      </c>
      <c r="C35" s="338" t="s">
        <v>1547</v>
      </c>
      <c r="D35" s="338">
        <v>1980.0</v>
      </c>
      <c r="E35" s="338" t="s">
        <v>5162</v>
      </c>
      <c r="F35" s="339">
        <v>44932.0</v>
      </c>
      <c r="G35" s="338" t="s">
        <v>5256</v>
      </c>
      <c r="H35" s="338" t="s">
        <v>5257</v>
      </c>
      <c r="I35" s="338" t="s">
        <v>5258</v>
      </c>
      <c r="J35" s="338" t="s">
        <v>5259</v>
      </c>
      <c r="K35" s="338" t="s">
        <v>4987</v>
      </c>
      <c r="L35" s="338" t="s">
        <v>5117</v>
      </c>
      <c r="M35" s="338" t="s">
        <v>5260</v>
      </c>
      <c r="N35" s="338" t="s">
        <v>5261</v>
      </c>
      <c r="O35" s="338" t="s">
        <v>5262</v>
      </c>
    </row>
    <row r="36" ht="15.75" customHeight="1">
      <c r="A36" s="338" t="s">
        <v>5263</v>
      </c>
      <c r="B36" s="338" t="s">
        <v>4993</v>
      </c>
      <c r="C36" s="338" t="s">
        <v>1558</v>
      </c>
      <c r="D36" s="338">
        <v>1980.0</v>
      </c>
      <c r="E36" s="338" t="s">
        <v>5039</v>
      </c>
      <c r="F36" s="339">
        <v>45113.0</v>
      </c>
      <c r="G36" s="338" t="s">
        <v>5264</v>
      </c>
      <c r="H36" s="338" t="s">
        <v>5265</v>
      </c>
      <c r="I36" s="338" t="s">
        <v>5266</v>
      </c>
      <c r="J36" s="338" t="s">
        <v>5267</v>
      </c>
      <c r="K36" s="338" t="s">
        <v>4987</v>
      </c>
      <c r="M36" s="338" t="s">
        <v>5268</v>
      </c>
      <c r="N36" s="338" t="s">
        <v>5269</v>
      </c>
      <c r="O36" s="338" t="s">
        <v>5160</v>
      </c>
    </row>
    <row r="37" ht="15.75" customHeight="1">
      <c r="A37" s="338" t="s">
        <v>5270</v>
      </c>
      <c r="B37" s="338" t="s">
        <v>4970</v>
      </c>
      <c r="C37" s="338" t="s">
        <v>1558</v>
      </c>
      <c r="D37" s="338">
        <v>1980.0</v>
      </c>
      <c r="E37" s="338" t="s">
        <v>5271</v>
      </c>
      <c r="F37" s="339">
        <v>44963.0</v>
      </c>
      <c r="G37" s="338" t="s">
        <v>5272</v>
      </c>
      <c r="H37" s="338" t="s">
        <v>5273</v>
      </c>
      <c r="I37" s="338" t="s">
        <v>5274</v>
      </c>
      <c r="J37" s="338" t="s">
        <v>5267</v>
      </c>
      <c r="K37" s="338" t="s">
        <v>4987</v>
      </c>
      <c r="L37" s="338" t="s">
        <v>5064</v>
      </c>
      <c r="M37" s="338" t="s">
        <v>5275</v>
      </c>
      <c r="N37" s="338" t="s">
        <v>4979</v>
      </c>
      <c r="O37" s="338" t="s">
        <v>5087</v>
      </c>
    </row>
    <row r="38" ht="15.75" customHeight="1">
      <c r="A38" s="338" t="s">
        <v>5276</v>
      </c>
      <c r="B38" s="338" t="s">
        <v>4970</v>
      </c>
      <c r="C38" s="338" t="s">
        <v>1558</v>
      </c>
      <c r="D38" s="338">
        <v>1980.0</v>
      </c>
      <c r="E38" s="338" t="s">
        <v>5277</v>
      </c>
      <c r="F38" s="339">
        <v>44991.0</v>
      </c>
      <c r="G38" s="338" t="s">
        <v>5278</v>
      </c>
      <c r="H38" s="338" t="s">
        <v>5279</v>
      </c>
      <c r="I38" s="338" t="s">
        <v>5279</v>
      </c>
      <c r="J38" s="338" t="s">
        <v>5280</v>
      </c>
      <c r="K38" s="338" t="s">
        <v>4987</v>
      </c>
      <c r="L38" s="338" t="s">
        <v>5281</v>
      </c>
      <c r="M38" s="338" t="s">
        <v>5064</v>
      </c>
      <c r="N38" s="338" t="s">
        <v>5282</v>
      </c>
      <c r="O38" s="338" t="s">
        <v>5283</v>
      </c>
    </row>
    <row r="39" ht="15.75" customHeight="1">
      <c r="A39" s="338" t="s">
        <v>5284</v>
      </c>
      <c r="B39" s="338" t="s">
        <v>4970</v>
      </c>
      <c r="C39" s="338" t="s">
        <v>1558</v>
      </c>
      <c r="D39" s="338">
        <v>1980.0</v>
      </c>
      <c r="E39" s="338" t="s">
        <v>5285</v>
      </c>
      <c r="F39" s="338" t="s">
        <v>5286</v>
      </c>
      <c r="G39" s="338" t="s">
        <v>5287</v>
      </c>
      <c r="H39" s="338" t="s">
        <v>5288</v>
      </c>
      <c r="I39" s="338" t="s">
        <v>5289</v>
      </c>
      <c r="J39" s="338" t="s">
        <v>5290</v>
      </c>
      <c r="K39" s="338" t="s">
        <v>4987</v>
      </c>
      <c r="L39" s="338" t="s">
        <v>5291</v>
      </c>
      <c r="M39" s="338" t="s">
        <v>5292</v>
      </c>
      <c r="N39" s="338" t="s">
        <v>5293</v>
      </c>
      <c r="O39" s="338" t="s">
        <v>5294</v>
      </c>
    </row>
    <row r="40" ht="15.75" customHeight="1">
      <c r="A40" s="338" t="s">
        <v>5295</v>
      </c>
      <c r="B40" s="338" t="s">
        <v>4993</v>
      </c>
      <c r="C40" s="338" t="s">
        <v>1547</v>
      </c>
      <c r="D40" s="338">
        <v>1980.0</v>
      </c>
      <c r="E40" s="338" t="s">
        <v>5039</v>
      </c>
      <c r="F40" s="339">
        <v>45174.0</v>
      </c>
      <c r="G40" s="338" t="s">
        <v>5296</v>
      </c>
      <c r="H40" s="338" t="s">
        <v>5297</v>
      </c>
      <c r="I40" s="338" t="s">
        <v>5298</v>
      </c>
      <c r="J40" s="338" t="s">
        <v>5299</v>
      </c>
      <c r="K40" s="338" t="s">
        <v>4987</v>
      </c>
      <c r="M40" s="338" t="s">
        <v>5300</v>
      </c>
      <c r="N40" s="338" t="s">
        <v>5301</v>
      </c>
      <c r="O40" s="338" t="s">
        <v>5217</v>
      </c>
    </row>
    <row r="41" ht="15.75" customHeight="1">
      <c r="A41" s="338" t="s">
        <v>5302</v>
      </c>
      <c r="B41" s="338" t="s">
        <v>4993</v>
      </c>
      <c r="C41" s="338" t="s">
        <v>1681</v>
      </c>
      <c r="D41" s="338">
        <v>1980.0</v>
      </c>
      <c r="E41" s="338" t="s">
        <v>5303</v>
      </c>
      <c r="F41" s="339">
        <v>45053.0</v>
      </c>
      <c r="G41" s="338" t="s">
        <v>5219</v>
      </c>
      <c r="H41" s="338" t="s">
        <v>5304</v>
      </c>
      <c r="I41" s="338" t="s">
        <v>5305</v>
      </c>
      <c r="J41" s="338" t="s">
        <v>5306</v>
      </c>
      <c r="K41" s="338" t="s">
        <v>4987</v>
      </c>
      <c r="M41" s="338" t="s">
        <v>5307</v>
      </c>
      <c r="N41" s="338" t="s">
        <v>5036</v>
      </c>
      <c r="O41" s="338" t="s">
        <v>5002</v>
      </c>
    </row>
    <row r="42" ht="15.75" customHeight="1">
      <c r="A42" s="338" t="s">
        <v>5308</v>
      </c>
      <c r="B42" s="338" t="s">
        <v>4993</v>
      </c>
      <c r="C42" s="338" t="s">
        <v>5309</v>
      </c>
      <c r="D42" s="338">
        <v>1980.0</v>
      </c>
      <c r="E42" s="338" t="s">
        <v>5310</v>
      </c>
      <c r="F42" s="339">
        <v>44991.0</v>
      </c>
      <c r="G42" s="338" t="s">
        <v>5311</v>
      </c>
      <c r="H42" s="338" t="s">
        <v>5312</v>
      </c>
      <c r="I42" s="338" t="s">
        <v>5313</v>
      </c>
      <c r="J42" s="338" t="s">
        <v>5314</v>
      </c>
      <c r="K42" s="338" t="s">
        <v>4987</v>
      </c>
      <c r="M42" s="338" t="s">
        <v>5084</v>
      </c>
      <c r="N42" s="338" t="s">
        <v>5315</v>
      </c>
      <c r="O42" s="338" t="s">
        <v>5316</v>
      </c>
    </row>
    <row r="43" ht="15.75" customHeight="1">
      <c r="A43" s="338" t="s">
        <v>5317</v>
      </c>
      <c r="B43" s="338" t="s">
        <v>4993</v>
      </c>
      <c r="C43" s="338" t="s">
        <v>1547</v>
      </c>
      <c r="D43" s="338">
        <v>1980.0</v>
      </c>
      <c r="E43" s="338" t="s">
        <v>5318</v>
      </c>
      <c r="F43" s="339">
        <v>45176.0</v>
      </c>
      <c r="G43" s="338" t="s">
        <v>5319</v>
      </c>
      <c r="H43" s="338" t="s">
        <v>5320</v>
      </c>
      <c r="I43" s="338" t="s">
        <v>5321</v>
      </c>
      <c r="J43" s="338" t="s">
        <v>5322</v>
      </c>
      <c r="K43" s="338" t="s">
        <v>3074</v>
      </c>
      <c r="N43" s="338" t="s">
        <v>5323</v>
      </c>
      <c r="O43" s="338" t="s">
        <v>5324</v>
      </c>
    </row>
    <row r="44" ht="15.75" customHeight="1">
      <c r="A44" s="338" t="s">
        <v>5325</v>
      </c>
      <c r="B44" s="338" t="s">
        <v>4970</v>
      </c>
      <c r="C44" s="338" t="s">
        <v>1537</v>
      </c>
      <c r="D44" s="338">
        <v>1980.0</v>
      </c>
      <c r="E44" s="338" t="s">
        <v>5326</v>
      </c>
      <c r="F44" s="339">
        <v>44933.0</v>
      </c>
      <c r="G44" s="338" t="s">
        <v>5327</v>
      </c>
      <c r="H44" s="338" t="s">
        <v>5328</v>
      </c>
      <c r="I44" s="338" t="s">
        <v>5329</v>
      </c>
      <c r="J44" s="338" t="s">
        <v>5330</v>
      </c>
      <c r="K44" s="338" t="s">
        <v>4987</v>
      </c>
      <c r="L44" s="338" t="s">
        <v>5007</v>
      </c>
      <c r="M44" s="338" t="s">
        <v>5331</v>
      </c>
      <c r="N44" s="338" t="s">
        <v>5332</v>
      </c>
      <c r="O44" s="338" t="s">
        <v>5225</v>
      </c>
    </row>
    <row r="45" ht="15.75" customHeight="1">
      <c r="A45" s="338" t="s">
        <v>5333</v>
      </c>
      <c r="B45" s="338" t="s">
        <v>4970</v>
      </c>
      <c r="C45" s="338" t="s">
        <v>1681</v>
      </c>
      <c r="D45" s="338">
        <v>1980.0</v>
      </c>
      <c r="E45" s="338" t="s">
        <v>5334</v>
      </c>
      <c r="F45" s="339">
        <v>45083.0</v>
      </c>
      <c r="G45" s="338" t="s">
        <v>5287</v>
      </c>
      <c r="H45" s="338" t="s">
        <v>5335</v>
      </c>
      <c r="I45" s="338" t="s">
        <v>5336</v>
      </c>
      <c r="J45" s="338" t="s">
        <v>5337</v>
      </c>
      <c r="K45" s="338" t="s">
        <v>4987</v>
      </c>
      <c r="M45" s="338" t="s">
        <v>5338</v>
      </c>
      <c r="N45" s="338" t="s">
        <v>5036</v>
      </c>
      <c r="O45" s="338" t="s">
        <v>5339</v>
      </c>
    </row>
    <row r="46" ht="15.75" customHeight="1">
      <c r="A46" s="338" t="s">
        <v>5340</v>
      </c>
      <c r="B46" s="338" t="s">
        <v>4970</v>
      </c>
      <c r="C46" s="338" t="s">
        <v>1425</v>
      </c>
      <c r="D46" s="338">
        <v>1980.0</v>
      </c>
      <c r="E46" s="338" t="s">
        <v>5341</v>
      </c>
      <c r="F46" s="339">
        <v>45142.0</v>
      </c>
      <c r="G46" s="338" t="s">
        <v>5342</v>
      </c>
      <c r="H46" s="338" t="s">
        <v>5343</v>
      </c>
      <c r="I46" s="338" t="s">
        <v>5344</v>
      </c>
      <c r="J46" s="338" t="s">
        <v>5345</v>
      </c>
      <c r="K46" s="338" t="s">
        <v>4976</v>
      </c>
      <c r="M46" s="338" t="s">
        <v>5346</v>
      </c>
      <c r="N46" s="338" t="s">
        <v>5301</v>
      </c>
      <c r="O46" s="338" t="s">
        <v>5294</v>
      </c>
    </row>
    <row r="47" ht="15.75" customHeight="1">
      <c r="A47" s="338" t="s">
        <v>5347</v>
      </c>
      <c r="B47" s="338" t="s">
        <v>4970</v>
      </c>
      <c r="C47" s="338" t="s">
        <v>1558</v>
      </c>
      <c r="D47" s="338">
        <v>1980.0</v>
      </c>
      <c r="E47" s="338" t="s">
        <v>5240</v>
      </c>
      <c r="F47" s="339">
        <v>44932.0</v>
      </c>
      <c r="G47" s="338" t="s">
        <v>5181</v>
      </c>
      <c r="H47" s="338" t="s">
        <v>5348</v>
      </c>
      <c r="I47" s="338" t="s">
        <v>5348</v>
      </c>
      <c r="J47" s="338" t="s">
        <v>5349</v>
      </c>
      <c r="K47" s="338" t="s">
        <v>4987</v>
      </c>
      <c r="M47" s="338" t="s">
        <v>5350</v>
      </c>
      <c r="N47" s="338" t="s">
        <v>5036</v>
      </c>
      <c r="O47" s="338" t="s">
        <v>5339</v>
      </c>
    </row>
    <row r="48" ht="15.75" customHeight="1">
      <c r="A48" s="338" t="s">
        <v>5351</v>
      </c>
      <c r="B48" s="338" t="s">
        <v>4970</v>
      </c>
      <c r="C48" s="338" t="s">
        <v>1537</v>
      </c>
      <c r="D48" s="338">
        <v>1980.0</v>
      </c>
      <c r="E48" s="338" t="s">
        <v>4971</v>
      </c>
      <c r="F48" s="339">
        <v>44990.0</v>
      </c>
      <c r="G48" s="338" t="s">
        <v>5352</v>
      </c>
      <c r="H48" s="338" t="s">
        <v>5353</v>
      </c>
      <c r="I48" s="338" t="s">
        <v>5354</v>
      </c>
      <c r="J48" s="338" t="s">
        <v>5107</v>
      </c>
      <c r="K48" s="338" t="s">
        <v>4987</v>
      </c>
      <c r="L48" s="338" t="s">
        <v>5355</v>
      </c>
      <c r="M48" s="338" t="s">
        <v>5356</v>
      </c>
      <c r="N48" s="338" t="s">
        <v>5036</v>
      </c>
      <c r="O48" s="338" t="s">
        <v>5087</v>
      </c>
    </row>
    <row r="49" ht="15.75" customHeight="1">
      <c r="A49" s="338" t="s">
        <v>5357</v>
      </c>
      <c r="B49" s="338" t="s">
        <v>4970</v>
      </c>
      <c r="C49" s="338" t="s">
        <v>1425</v>
      </c>
      <c r="D49" s="338">
        <v>1980.0</v>
      </c>
      <c r="E49" s="338" t="s">
        <v>5358</v>
      </c>
      <c r="F49" s="339">
        <v>45081.0</v>
      </c>
      <c r="G49" s="338" t="s">
        <v>5352</v>
      </c>
      <c r="H49" s="338" t="s">
        <v>5359</v>
      </c>
      <c r="I49" s="338" t="s">
        <v>5359</v>
      </c>
      <c r="J49" s="338" t="s">
        <v>5360</v>
      </c>
      <c r="K49" s="338" t="s">
        <v>4987</v>
      </c>
      <c r="L49" s="338" t="s">
        <v>5361</v>
      </c>
      <c r="N49" s="338" t="s">
        <v>5362</v>
      </c>
      <c r="O49" s="338" t="s">
        <v>5363</v>
      </c>
    </row>
    <row r="50" ht="15.75" customHeight="1">
      <c r="A50" s="338" t="s">
        <v>5364</v>
      </c>
      <c r="B50" s="338" t="s">
        <v>4993</v>
      </c>
      <c r="C50" s="338" t="s">
        <v>1537</v>
      </c>
      <c r="D50" s="338">
        <v>1980.0</v>
      </c>
      <c r="E50" s="338" t="s">
        <v>5021</v>
      </c>
      <c r="F50" s="339">
        <v>44931.0</v>
      </c>
      <c r="G50" s="338" t="s">
        <v>5365</v>
      </c>
      <c r="H50" s="338" t="s">
        <v>5366</v>
      </c>
      <c r="I50" s="338" t="s">
        <v>5367</v>
      </c>
      <c r="J50" s="338" t="s">
        <v>5368</v>
      </c>
      <c r="K50" s="338" t="s">
        <v>4987</v>
      </c>
      <c r="L50" s="338" t="s">
        <v>5074</v>
      </c>
      <c r="M50" s="338" t="s">
        <v>5369</v>
      </c>
      <c r="N50" s="338" t="s">
        <v>5036</v>
      </c>
      <c r="O50" s="338" t="s">
        <v>5370</v>
      </c>
    </row>
    <row r="51" ht="15.75" customHeight="1">
      <c r="A51" s="338" t="s">
        <v>5371</v>
      </c>
      <c r="B51" s="338" t="s">
        <v>4993</v>
      </c>
      <c r="C51" s="338" t="s">
        <v>1681</v>
      </c>
      <c r="D51" s="338">
        <v>1980.0</v>
      </c>
      <c r="E51" s="338" t="s">
        <v>5372</v>
      </c>
      <c r="F51" s="339">
        <v>44993.0</v>
      </c>
      <c r="G51" s="338" t="s">
        <v>5251</v>
      </c>
      <c r="H51" s="338" t="s">
        <v>5373</v>
      </c>
      <c r="I51" s="338" t="s">
        <v>5374</v>
      </c>
      <c r="J51" s="338" t="s">
        <v>5375</v>
      </c>
      <c r="K51" s="338" t="s">
        <v>5376</v>
      </c>
      <c r="L51" s="338" t="s">
        <v>5377</v>
      </c>
      <c r="N51" s="338" t="s">
        <v>5378</v>
      </c>
      <c r="O51" s="338" t="s">
        <v>5379</v>
      </c>
    </row>
    <row r="52" ht="15.75" customHeight="1">
      <c r="A52" s="338" t="s">
        <v>5380</v>
      </c>
      <c r="B52" s="338" t="s">
        <v>4993</v>
      </c>
      <c r="C52" s="338" t="s">
        <v>1558</v>
      </c>
      <c r="D52" s="338">
        <v>1980.0</v>
      </c>
      <c r="E52" s="338" t="s">
        <v>5234</v>
      </c>
      <c r="F52" s="339">
        <v>44992.0</v>
      </c>
      <c r="G52" s="338" t="s">
        <v>5172</v>
      </c>
      <c r="H52" s="338" t="s">
        <v>5381</v>
      </c>
      <c r="I52" s="338" t="s">
        <v>5381</v>
      </c>
      <c r="J52" s="338" t="s">
        <v>5381</v>
      </c>
      <c r="K52" s="338" t="s">
        <v>4987</v>
      </c>
      <c r="L52" s="338" t="s">
        <v>5064</v>
      </c>
      <c r="M52" s="338" t="s">
        <v>5382</v>
      </c>
      <c r="N52" s="338" t="s">
        <v>5383</v>
      </c>
      <c r="O52" s="338" t="s">
        <v>5143</v>
      </c>
    </row>
    <row r="53" ht="15.75" customHeight="1">
      <c r="A53" s="338" t="s">
        <v>5384</v>
      </c>
      <c r="B53" s="338" t="s">
        <v>4970</v>
      </c>
      <c r="C53" s="338" t="s">
        <v>1558</v>
      </c>
      <c r="D53" s="338">
        <v>1980.0</v>
      </c>
      <c r="E53" s="338" t="s">
        <v>5098</v>
      </c>
      <c r="F53" s="339">
        <v>45144.0</v>
      </c>
      <c r="G53" s="338" t="s">
        <v>5385</v>
      </c>
      <c r="H53" s="338" t="s">
        <v>5386</v>
      </c>
      <c r="I53" s="338" t="s">
        <v>5387</v>
      </c>
      <c r="J53" s="338" t="s">
        <v>5388</v>
      </c>
      <c r="K53" s="338" t="s">
        <v>4987</v>
      </c>
      <c r="L53" s="338" t="s">
        <v>5389</v>
      </c>
      <c r="M53" s="338" t="s">
        <v>5390</v>
      </c>
      <c r="N53" s="338" t="s">
        <v>5036</v>
      </c>
      <c r="O53" s="338" t="s">
        <v>5028</v>
      </c>
    </row>
    <row r="54" ht="15.75" customHeight="1">
      <c r="A54" s="338" t="s">
        <v>5391</v>
      </c>
      <c r="B54" s="338" t="s">
        <v>4993</v>
      </c>
      <c r="C54" s="338" t="s">
        <v>1681</v>
      </c>
      <c r="D54" s="338">
        <v>1980.0</v>
      </c>
      <c r="E54" s="338" t="s">
        <v>4994</v>
      </c>
      <c r="F54" s="339">
        <v>44961.0</v>
      </c>
      <c r="G54" s="338" t="s">
        <v>5392</v>
      </c>
      <c r="H54" s="338" t="s">
        <v>5393</v>
      </c>
      <c r="I54" s="338" t="s">
        <v>5394</v>
      </c>
      <c r="J54" s="338" t="s">
        <v>5395</v>
      </c>
      <c r="K54" s="338" t="s">
        <v>4987</v>
      </c>
      <c r="L54" s="338" t="s">
        <v>5094</v>
      </c>
      <c r="N54" s="338" t="s">
        <v>5301</v>
      </c>
      <c r="O54" s="338" t="s">
        <v>5002</v>
      </c>
    </row>
    <row r="55" ht="15.75" customHeight="1">
      <c r="A55" s="338" t="s">
        <v>5396</v>
      </c>
      <c r="B55" s="338" t="s">
        <v>4993</v>
      </c>
      <c r="C55" s="338" t="s">
        <v>1537</v>
      </c>
      <c r="D55" s="338">
        <v>1980.0</v>
      </c>
      <c r="E55" s="338" t="s">
        <v>5397</v>
      </c>
      <c r="F55" s="339">
        <v>44932.0</v>
      </c>
      <c r="G55" s="338" t="s">
        <v>5287</v>
      </c>
      <c r="H55" s="338" t="s">
        <v>5073</v>
      </c>
      <c r="I55" s="338" t="s">
        <v>5398</v>
      </c>
      <c r="J55" s="338" t="s">
        <v>5073</v>
      </c>
      <c r="K55" s="338" t="s">
        <v>4987</v>
      </c>
      <c r="L55" s="338" t="s">
        <v>5108</v>
      </c>
      <c r="M55" s="338" t="s">
        <v>5399</v>
      </c>
      <c r="N55" s="338" t="s">
        <v>4979</v>
      </c>
      <c r="O55" s="338" t="s">
        <v>5077</v>
      </c>
    </row>
    <row r="56" ht="15.75" customHeight="1">
      <c r="A56" s="338" t="s">
        <v>5400</v>
      </c>
      <c r="B56" s="338" t="s">
        <v>4970</v>
      </c>
      <c r="C56" s="338" t="s">
        <v>1558</v>
      </c>
      <c r="D56" s="338">
        <v>1980.0</v>
      </c>
      <c r="E56" s="338" t="s">
        <v>5401</v>
      </c>
      <c r="F56" s="338" t="s">
        <v>5059</v>
      </c>
      <c r="G56" s="338" t="s">
        <v>5402</v>
      </c>
      <c r="H56" s="338" t="s">
        <v>5403</v>
      </c>
      <c r="I56" s="338" t="s">
        <v>5403</v>
      </c>
      <c r="J56" s="338" t="s">
        <v>5404</v>
      </c>
      <c r="K56" s="338" t="s">
        <v>5405</v>
      </c>
      <c r="M56" s="338" t="s">
        <v>5406</v>
      </c>
      <c r="N56" s="338" t="s">
        <v>5407</v>
      </c>
      <c r="O56" s="338" t="s">
        <v>5408</v>
      </c>
    </row>
    <row r="57" ht="15.75" customHeight="1">
      <c r="A57" s="338" t="s">
        <v>5409</v>
      </c>
      <c r="B57" s="338" t="s">
        <v>4993</v>
      </c>
      <c r="C57" s="338" t="s">
        <v>1558</v>
      </c>
      <c r="D57" s="338">
        <v>1980.0</v>
      </c>
      <c r="E57" s="338" t="s">
        <v>5410</v>
      </c>
      <c r="F57" s="339">
        <v>45113.0</v>
      </c>
      <c r="G57" s="338" t="s">
        <v>5411</v>
      </c>
      <c r="H57" s="338" t="s">
        <v>5412</v>
      </c>
      <c r="I57" s="338" t="s">
        <v>5413</v>
      </c>
      <c r="J57" s="338" t="s">
        <v>5413</v>
      </c>
      <c r="K57" s="338" t="s">
        <v>4987</v>
      </c>
      <c r="N57" s="338" t="s">
        <v>5414</v>
      </c>
      <c r="O57" s="338" t="s">
        <v>5283</v>
      </c>
    </row>
    <row r="58" ht="15.75" customHeight="1">
      <c r="A58" s="338" t="s">
        <v>5415</v>
      </c>
      <c r="B58" s="338" t="s">
        <v>4993</v>
      </c>
      <c r="C58" s="338" t="s">
        <v>1537</v>
      </c>
      <c r="D58" s="338">
        <v>1980.0</v>
      </c>
      <c r="E58" s="338" t="s">
        <v>5416</v>
      </c>
      <c r="F58" s="339">
        <v>45081.0</v>
      </c>
      <c r="G58" s="338" t="s">
        <v>5417</v>
      </c>
      <c r="H58" s="338" t="s">
        <v>5418</v>
      </c>
      <c r="I58" s="338" t="s">
        <v>5419</v>
      </c>
      <c r="J58" s="338" t="s">
        <v>5420</v>
      </c>
      <c r="K58" s="338" t="s">
        <v>4987</v>
      </c>
      <c r="L58" s="338" t="s">
        <v>5094</v>
      </c>
      <c r="M58" s="338" t="s">
        <v>5421</v>
      </c>
      <c r="N58" s="338" t="s">
        <v>5422</v>
      </c>
      <c r="O58" s="338" t="s">
        <v>5423</v>
      </c>
    </row>
    <row r="59" ht="15.75" customHeight="1">
      <c r="A59" s="338" t="s">
        <v>5424</v>
      </c>
      <c r="B59" s="338" t="s">
        <v>4993</v>
      </c>
      <c r="C59" s="338" t="s">
        <v>1558</v>
      </c>
      <c r="D59" s="338">
        <v>1980.0</v>
      </c>
      <c r="E59" s="338" t="s">
        <v>5425</v>
      </c>
      <c r="F59" s="339">
        <v>45021.0</v>
      </c>
      <c r="G59" s="338" t="s">
        <v>5426</v>
      </c>
      <c r="H59" s="338" t="s">
        <v>5427</v>
      </c>
      <c r="I59" s="338" t="s">
        <v>5428</v>
      </c>
      <c r="J59" s="338" t="s">
        <v>5016</v>
      </c>
      <c r="K59" s="338" t="s">
        <v>4987</v>
      </c>
      <c r="L59" s="338" t="s">
        <v>5017</v>
      </c>
      <c r="M59" s="338" t="s">
        <v>5429</v>
      </c>
      <c r="N59" s="338" t="s">
        <v>5430</v>
      </c>
      <c r="O59" s="338" t="s">
        <v>5120</v>
      </c>
    </row>
    <row r="60" ht="15.75" customHeight="1">
      <c r="A60" s="338" t="s">
        <v>5431</v>
      </c>
      <c r="B60" s="338" t="s">
        <v>4970</v>
      </c>
      <c r="C60" s="338" t="s">
        <v>1537</v>
      </c>
      <c r="D60" s="338">
        <v>1980.0</v>
      </c>
      <c r="E60" s="338" t="s">
        <v>5250</v>
      </c>
      <c r="F60" s="339">
        <v>44931.0</v>
      </c>
      <c r="G60" s="338" t="s">
        <v>5432</v>
      </c>
      <c r="H60" s="338" t="s">
        <v>5433</v>
      </c>
      <c r="I60" s="338" t="s">
        <v>5434</v>
      </c>
      <c r="J60" s="338" t="s">
        <v>5435</v>
      </c>
      <c r="K60" s="338" t="s">
        <v>4987</v>
      </c>
      <c r="L60" s="338" t="s">
        <v>5281</v>
      </c>
      <c r="M60" s="338" t="s">
        <v>5436</v>
      </c>
      <c r="N60" s="338" t="s">
        <v>5437</v>
      </c>
      <c r="O60" s="338" t="s">
        <v>5120</v>
      </c>
    </row>
    <row r="61" ht="15.75" customHeight="1">
      <c r="A61" s="338" t="s">
        <v>5438</v>
      </c>
      <c r="B61" s="338" t="s">
        <v>4993</v>
      </c>
      <c r="C61" s="338" t="s">
        <v>1698</v>
      </c>
      <c r="D61" s="338">
        <v>1980.0</v>
      </c>
      <c r="E61" s="338" t="s">
        <v>5439</v>
      </c>
      <c r="F61" s="339">
        <v>44990.0</v>
      </c>
      <c r="G61" s="338" t="s">
        <v>5426</v>
      </c>
      <c r="H61" s="338" t="s">
        <v>5440</v>
      </c>
      <c r="I61" s="338" t="s">
        <v>5441</v>
      </c>
      <c r="J61" s="338" t="s">
        <v>5442</v>
      </c>
      <c r="K61" s="338" t="s">
        <v>4987</v>
      </c>
      <c r="L61" s="338" t="s">
        <v>5157</v>
      </c>
      <c r="N61" s="338" t="s">
        <v>5443</v>
      </c>
      <c r="O61" s="338" t="s">
        <v>5262</v>
      </c>
    </row>
    <row r="62" ht="15.75" customHeight="1">
      <c r="A62" s="338" t="s">
        <v>5444</v>
      </c>
      <c r="B62" s="338" t="s">
        <v>5445</v>
      </c>
      <c r="C62" s="338" t="s">
        <v>1601</v>
      </c>
      <c r="D62" s="338">
        <v>1980.0</v>
      </c>
      <c r="E62" s="338" t="s">
        <v>5446</v>
      </c>
      <c r="F62" s="338" t="s">
        <v>5210</v>
      </c>
      <c r="G62" s="338" t="s">
        <v>5447</v>
      </c>
      <c r="H62" s="338" t="s">
        <v>5448</v>
      </c>
      <c r="I62" s="338" t="s">
        <v>5449</v>
      </c>
      <c r="J62" s="338" t="s">
        <v>5450</v>
      </c>
      <c r="K62" s="338" t="s">
        <v>4987</v>
      </c>
      <c r="M62" s="338" t="s">
        <v>4999</v>
      </c>
      <c r="N62" s="338" t="s">
        <v>5315</v>
      </c>
      <c r="O62" s="338" t="s">
        <v>5067</v>
      </c>
    </row>
    <row r="63" ht="15.75" customHeight="1">
      <c r="A63" s="338" t="s">
        <v>5451</v>
      </c>
      <c r="B63" s="338" t="s">
        <v>4993</v>
      </c>
      <c r="C63" s="338" t="s">
        <v>1547</v>
      </c>
      <c r="D63" s="338">
        <v>1980.0</v>
      </c>
      <c r="E63" s="338" t="s">
        <v>5452</v>
      </c>
      <c r="F63" s="339">
        <v>45113.0</v>
      </c>
      <c r="G63" s="338" t="s">
        <v>5453</v>
      </c>
      <c r="H63" s="338" t="s">
        <v>5454</v>
      </c>
      <c r="I63" s="338" t="s">
        <v>5454</v>
      </c>
      <c r="J63" s="338" t="s">
        <v>5455</v>
      </c>
      <c r="K63" s="338" t="s">
        <v>4987</v>
      </c>
      <c r="M63" s="338" t="s">
        <v>5456</v>
      </c>
      <c r="N63" s="338" t="s">
        <v>5269</v>
      </c>
      <c r="O63" s="338" t="s">
        <v>5457</v>
      </c>
    </row>
    <row r="64" ht="15.75" customHeight="1">
      <c r="A64" s="338" t="s">
        <v>5458</v>
      </c>
      <c r="B64" s="338" t="s">
        <v>4970</v>
      </c>
      <c r="C64" s="338" t="s">
        <v>1558</v>
      </c>
      <c r="D64" s="338">
        <v>1980.0</v>
      </c>
      <c r="E64" s="338" t="s">
        <v>5459</v>
      </c>
      <c r="F64" s="339">
        <v>45051.0</v>
      </c>
      <c r="G64" s="338" t="s">
        <v>5460</v>
      </c>
      <c r="H64" s="338" t="s">
        <v>5461</v>
      </c>
      <c r="I64" s="338" t="s">
        <v>5462</v>
      </c>
      <c r="J64" s="338" t="s">
        <v>5463</v>
      </c>
      <c r="K64" s="338" t="s">
        <v>4987</v>
      </c>
      <c r="N64" s="338" t="s">
        <v>5269</v>
      </c>
      <c r="O64" s="338" t="s">
        <v>5283</v>
      </c>
    </row>
    <row r="65" ht="15.75" customHeight="1">
      <c r="A65" s="338" t="s">
        <v>5464</v>
      </c>
      <c r="B65" s="338" t="s">
        <v>4993</v>
      </c>
      <c r="C65" s="338" t="s">
        <v>1547</v>
      </c>
      <c r="D65" s="338">
        <v>1980.0</v>
      </c>
      <c r="E65" s="338" t="s">
        <v>5240</v>
      </c>
      <c r="F65" s="339">
        <v>44991.0</v>
      </c>
      <c r="G65" s="338" t="s">
        <v>5465</v>
      </c>
      <c r="H65" s="338" t="s">
        <v>5466</v>
      </c>
      <c r="I65" s="338" t="s">
        <v>5467</v>
      </c>
      <c r="J65" s="338" t="s">
        <v>5468</v>
      </c>
      <c r="K65" s="338" t="s">
        <v>4987</v>
      </c>
      <c r="M65" s="338" t="s">
        <v>5469</v>
      </c>
      <c r="N65" s="338" t="s">
        <v>5470</v>
      </c>
      <c r="O65" s="338" t="s">
        <v>5471</v>
      </c>
    </row>
    <row r="66" ht="15.75" customHeight="1">
      <c r="A66" s="338" t="s">
        <v>5472</v>
      </c>
      <c r="B66" s="338" t="s">
        <v>4993</v>
      </c>
      <c r="C66" s="338" t="s">
        <v>1547</v>
      </c>
      <c r="D66" s="338">
        <v>1980.0</v>
      </c>
      <c r="E66" s="338" t="s">
        <v>5234</v>
      </c>
      <c r="F66" s="339">
        <v>44992.0</v>
      </c>
      <c r="G66" s="338" t="s">
        <v>5473</v>
      </c>
      <c r="H66" s="338" t="s">
        <v>5474</v>
      </c>
      <c r="I66" s="338" t="s">
        <v>5475</v>
      </c>
      <c r="J66" s="338" t="s">
        <v>5476</v>
      </c>
      <c r="K66" s="338" t="s">
        <v>4987</v>
      </c>
      <c r="M66" s="338" t="s">
        <v>5477</v>
      </c>
      <c r="N66" s="338" t="s">
        <v>5036</v>
      </c>
      <c r="O66" s="338" t="s">
        <v>5120</v>
      </c>
    </row>
    <row r="67" ht="15.75" customHeight="1">
      <c r="A67" s="338" t="s">
        <v>5478</v>
      </c>
      <c r="B67" s="338" t="s">
        <v>4993</v>
      </c>
      <c r="C67" s="338" t="s">
        <v>1558</v>
      </c>
      <c r="D67" s="338">
        <v>1980.0</v>
      </c>
      <c r="E67" s="338" t="s">
        <v>5227</v>
      </c>
      <c r="F67" s="339">
        <v>44991.0</v>
      </c>
      <c r="G67" s="338" t="s">
        <v>5342</v>
      </c>
      <c r="H67" s="338" t="s">
        <v>5479</v>
      </c>
      <c r="I67" s="338" t="s">
        <v>5479</v>
      </c>
      <c r="J67" s="338" t="s">
        <v>5480</v>
      </c>
      <c r="K67" s="338" t="s">
        <v>4987</v>
      </c>
      <c r="M67" s="338" t="s">
        <v>5481</v>
      </c>
      <c r="N67" s="338" t="s">
        <v>5482</v>
      </c>
      <c r="O67" s="338" t="s">
        <v>5483</v>
      </c>
    </row>
    <row r="68" ht="15.75" customHeight="1">
      <c r="A68" s="338" t="s">
        <v>5484</v>
      </c>
      <c r="B68" s="338" t="s">
        <v>4993</v>
      </c>
      <c r="C68" s="338" t="s">
        <v>1558</v>
      </c>
      <c r="D68" s="338">
        <v>1980.0</v>
      </c>
      <c r="E68" s="338" t="s">
        <v>5485</v>
      </c>
      <c r="F68" s="339">
        <v>44934.0</v>
      </c>
      <c r="G68" s="338" t="s">
        <v>5181</v>
      </c>
      <c r="H68" s="338" t="s">
        <v>5486</v>
      </c>
      <c r="I68" s="338" t="s">
        <v>5487</v>
      </c>
      <c r="J68" s="338" t="s">
        <v>5488</v>
      </c>
      <c r="K68" s="338" t="s">
        <v>5489</v>
      </c>
      <c r="L68" s="338" t="s">
        <v>5490</v>
      </c>
      <c r="N68" s="338" t="s">
        <v>5491</v>
      </c>
      <c r="O68" s="338" t="s">
        <v>5492</v>
      </c>
    </row>
    <row r="69" ht="15.75" customHeight="1">
      <c r="A69" s="338" t="s">
        <v>5493</v>
      </c>
      <c r="B69" s="338" t="s">
        <v>4993</v>
      </c>
      <c r="C69" s="338" t="s">
        <v>1558</v>
      </c>
      <c r="D69" s="338">
        <v>1980.0</v>
      </c>
      <c r="E69" s="338" t="s">
        <v>5180</v>
      </c>
      <c r="F69" s="339">
        <v>44931.0</v>
      </c>
      <c r="G69" s="338" t="s">
        <v>5342</v>
      </c>
      <c r="H69" s="338" t="s">
        <v>5494</v>
      </c>
      <c r="I69" s="338" t="s">
        <v>5495</v>
      </c>
      <c r="J69" s="338" t="s">
        <v>5496</v>
      </c>
      <c r="K69" s="338" t="s">
        <v>4987</v>
      </c>
      <c r="M69" s="338" t="s">
        <v>5497</v>
      </c>
      <c r="N69" s="338" t="s">
        <v>5498</v>
      </c>
      <c r="O69" s="338" t="s">
        <v>5067</v>
      </c>
    </row>
    <row r="70" ht="15.75" customHeight="1">
      <c r="A70" s="338" t="s">
        <v>5499</v>
      </c>
      <c r="B70" s="338" t="s">
        <v>4970</v>
      </c>
      <c r="C70" s="338" t="s">
        <v>1558</v>
      </c>
      <c r="D70" s="338">
        <v>1980.0</v>
      </c>
      <c r="E70" s="338" t="s">
        <v>5416</v>
      </c>
      <c r="F70" s="339">
        <v>45083.0</v>
      </c>
      <c r="G70" s="338" t="s">
        <v>5500</v>
      </c>
      <c r="H70" s="338" t="s">
        <v>5501</v>
      </c>
      <c r="I70" s="338" t="s">
        <v>5502</v>
      </c>
      <c r="J70" s="338" t="s">
        <v>5503</v>
      </c>
      <c r="K70" s="338" t="s">
        <v>4987</v>
      </c>
      <c r="M70" s="338" t="s">
        <v>5504</v>
      </c>
      <c r="N70" s="338" t="s">
        <v>5009</v>
      </c>
      <c r="O70" s="338" t="s">
        <v>5505</v>
      </c>
    </row>
    <row r="71" ht="15.75" customHeight="1">
      <c r="A71" s="338" t="s">
        <v>5506</v>
      </c>
      <c r="B71" s="338" t="s">
        <v>4993</v>
      </c>
      <c r="C71" s="338" t="s">
        <v>1558</v>
      </c>
      <c r="D71" s="338">
        <v>1980.0</v>
      </c>
      <c r="E71" s="338" t="s">
        <v>5136</v>
      </c>
      <c r="F71" s="338" t="s">
        <v>5286</v>
      </c>
      <c r="G71" s="338" t="s">
        <v>5507</v>
      </c>
      <c r="H71" s="338" t="s">
        <v>5508</v>
      </c>
      <c r="I71" s="338" t="s">
        <v>5509</v>
      </c>
      <c r="J71" s="338" t="s">
        <v>5510</v>
      </c>
      <c r="K71" s="338" t="s">
        <v>4987</v>
      </c>
      <c r="M71" s="338" t="s">
        <v>5511</v>
      </c>
      <c r="N71" s="338" t="s">
        <v>5512</v>
      </c>
      <c r="O71" s="338" t="s">
        <v>5020</v>
      </c>
    </row>
    <row r="72" ht="15.75" customHeight="1">
      <c r="A72" s="338" t="s">
        <v>5513</v>
      </c>
      <c r="B72" s="338" t="s">
        <v>4993</v>
      </c>
      <c r="C72" s="338" t="s">
        <v>1558</v>
      </c>
      <c r="D72" s="338">
        <v>1980.0</v>
      </c>
      <c r="E72" s="338" t="s">
        <v>4971</v>
      </c>
      <c r="F72" s="339">
        <v>45111.0</v>
      </c>
      <c r="G72" s="338" t="s">
        <v>5514</v>
      </c>
      <c r="H72" s="338" t="s">
        <v>5515</v>
      </c>
      <c r="I72" s="338" t="s">
        <v>5516</v>
      </c>
      <c r="J72" s="338" t="s">
        <v>5517</v>
      </c>
      <c r="K72" s="338" t="s">
        <v>4987</v>
      </c>
      <c r="M72" s="338" t="s">
        <v>5518</v>
      </c>
      <c r="N72" s="338" t="s">
        <v>4990</v>
      </c>
      <c r="O72" s="338" t="s">
        <v>5120</v>
      </c>
    </row>
    <row r="73" ht="15.75" customHeight="1">
      <c r="A73" s="338" t="s">
        <v>5519</v>
      </c>
      <c r="B73" s="338" t="s">
        <v>5445</v>
      </c>
      <c r="C73" s="338" t="s">
        <v>1572</v>
      </c>
      <c r="D73" s="338">
        <v>1980.0</v>
      </c>
      <c r="E73" s="338" t="s">
        <v>5277</v>
      </c>
      <c r="F73" s="339">
        <v>44992.0</v>
      </c>
      <c r="G73" s="338" t="s">
        <v>5411</v>
      </c>
      <c r="H73" s="338" t="s">
        <v>5520</v>
      </c>
      <c r="I73" s="338" t="s">
        <v>5521</v>
      </c>
      <c r="J73" s="338" t="s">
        <v>5522</v>
      </c>
      <c r="K73" s="338" t="s">
        <v>4987</v>
      </c>
      <c r="M73" s="338" t="s">
        <v>5523</v>
      </c>
      <c r="N73" s="338" t="s">
        <v>5524</v>
      </c>
      <c r="O73" s="338" t="s">
        <v>5525</v>
      </c>
    </row>
    <row r="74" ht="15.75" customHeight="1">
      <c r="A74" s="338" t="s">
        <v>5526</v>
      </c>
      <c r="B74" s="338" t="s">
        <v>4993</v>
      </c>
      <c r="C74" s="338" t="s">
        <v>1558</v>
      </c>
      <c r="D74" s="338">
        <v>1980.0</v>
      </c>
      <c r="E74" s="338" t="s">
        <v>5234</v>
      </c>
      <c r="F74" s="339">
        <v>45051.0</v>
      </c>
      <c r="G74" s="338" t="s">
        <v>5527</v>
      </c>
      <c r="H74" s="338" t="s">
        <v>5528</v>
      </c>
      <c r="I74" s="338" t="s">
        <v>5528</v>
      </c>
      <c r="J74" s="338" t="s">
        <v>5528</v>
      </c>
      <c r="K74" s="338" t="s">
        <v>4987</v>
      </c>
      <c r="M74" s="338" t="s">
        <v>5529</v>
      </c>
      <c r="N74" s="338" t="s">
        <v>5036</v>
      </c>
      <c r="O74" s="338" t="s">
        <v>5262</v>
      </c>
    </row>
    <row r="75" ht="15.75" customHeight="1">
      <c r="A75" s="338" t="s">
        <v>5530</v>
      </c>
      <c r="B75" s="338" t="s">
        <v>4993</v>
      </c>
      <c r="C75" s="338" t="s">
        <v>1558</v>
      </c>
      <c r="D75" s="338">
        <v>1980.0</v>
      </c>
      <c r="E75" s="338" t="s">
        <v>4971</v>
      </c>
      <c r="F75" s="339">
        <v>44962.0</v>
      </c>
      <c r="G75" s="338" t="s">
        <v>5531</v>
      </c>
      <c r="H75" s="338" t="s">
        <v>5532</v>
      </c>
      <c r="I75" s="338" t="s">
        <v>5533</v>
      </c>
      <c r="J75" s="338" t="s">
        <v>5534</v>
      </c>
      <c r="K75" s="338" t="s">
        <v>4987</v>
      </c>
      <c r="M75" s="338" t="s">
        <v>5535</v>
      </c>
      <c r="N75" s="338" t="s">
        <v>5536</v>
      </c>
      <c r="O75" s="338" t="s">
        <v>5537</v>
      </c>
    </row>
    <row r="76" ht="15.75" customHeight="1">
      <c r="A76" s="338" t="s">
        <v>5538</v>
      </c>
      <c r="B76" s="338" t="s">
        <v>4970</v>
      </c>
      <c r="C76" s="338" t="s">
        <v>1558</v>
      </c>
      <c r="D76" s="338">
        <v>1980.0</v>
      </c>
      <c r="E76" s="338" t="s">
        <v>5539</v>
      </c>
      <c r="F76" s="339">
        <v>45051.0</v>
      </c>
      <c r="G76" s="338" t="s">
        <v>5540</v>
      </c>
      <c r="H76" s="338" t="s">
        <v>5541</v>
      </c>
      <c r="I76" s="338" t="s">
        <v>5542</v>
      </c>
      <c r="J76" s="338" t="s">
        <v>5543</v>
      </c>
      <c r="K76" s="338" t="s">
        <v>4987</v>
      </c>
      <c r="M76" s="338" t="s">
        <v>5544</v>
      </c>
      <c r="N76" s="338" t="s">
        <v>4979</v>
      </c>
      <c r="O76" s="338" t="s">
        <v>5545</v>
      </c>
    </row>
    <row r="77" ht="15.75" customHeight="1">
      <c r="A77" s="338" t="s">
        <v>5546</v>
      </c>
      <c r="B77" s="338" t="s">
        <v>5445</v>
      </c>
      <c r="C77" s="338" t="s">
        <v>1601</v>
      </c>
      <c r="D77" s="338">
        <v>1980.0</v>
      </c>
      <c r="E77" s="338" t="s">
        <v>5446</v>
      </c>
      <c r="F77" s="339">
        <v>45143.0</v>
      </c>
      <c r="G77" s="338" t="s">
        <v>5547</v>
      </c>
      <c r="H77" s="338" t="s">
        <v>5548</v>
      </c>
      <c r="I77" s="338" t="s">
        <v>5549</v>
      </c>
      <c r="J77" s="338" t="s">
        <v>5550</v>
      </c>
      <c r="K77" s="338" t="s">
        <v>4987</v>
      </c>
      <c r="L77" s="338" t="s">
        <v>5017</v>
      </c>
      <c r="M77" s="338" t="s">
        <v>5157</v>
      </c>
      <c r="N77" s="338" t="s">
        <v>5315</v>
      </c>
      <c r="O77" s="338" t="s">
        <v>5262</v>
      </c>
    </row>
    <row r="78" ht="15.75" customHeight="1">
      <c r="A78" s="338" t="s">
        <v>5551</v>
      </c>
      <c r="B78" s="338" t="s">
        <v>4993</v>
      </c>
      <c r="C78" s="338" t="s">
        <v>1558</v>
      </c>
      <c r="D78" s="338">
        <v>1980.0</v>
      </c>
      <c r="E78" s="338" t="s">
        <v>5202</v>
      </c>
      <c r="F78" s="339">
        <v>44991.0</v>
      </c>
      <c r="G78" s="338" t="s">
        <v>5465</v>
      </c>
      <c r="H78" s="338" t="s">
        <v>5552</v>
      </c>
      <c r="I78" s="338" t="s">
        <v>5553</v>
      </c>
      <c r="J78" s="338" t="s">
        <v>5554</v>
      </c>
      <c r="K78" s="338" t="s">
        <v>4987</v>
      </c>
      <c r="M78" s="338" t="s">
        <v>5555</v>
      </c>
      <c r="N78" s="338" t="s">
        <v>5036</v>
      </c>
      <c r="O78" s="338" t="s">
        <v>5120</v>
      </c>
    </row>
    <row r="79" ht="15.75" customHeight="1">
      <c r="A79" s="338" t="s">
        <v>5556</v>
      </c>
      <c r="B79" s="338" t="s">
        <v>4970</v>
      </c>
      <c r="C79" s="338" t="s">
        <v>1558</v>
      </c>
      <c r="D79" s="338">
        <v>1980.0</v>
      </c>
      <c r="E79" s="338" t="s">
        <v>5250</v>
      </c>
      <c r="F79" s="339">
        <v>45174.0</v>
      </c>
      <c r="G79" s="338" t="s">
        <v>5557</v>
      </c>
      <c r="H79" s="338" t="s">
        <v>5558</v>
      </c>
      <c r="I79" s="338" t="s">
        <v>5559</v>
      </c>
      <c r="J79" s="338" t="s">
        <v>5560</v>
      </c>
      <c r="K79" s="338" t="s">
        <v>4987</v>
      </c>
      <c r="L79" s="338" t="s">
        <v>5561</v>
      </c>
      <c r="M79" s="338" t="s">
        <v>5562</v>
      </c>
      <c r="N79" s="338" t="s">
        <v>5224</v>
      </c>
      <c r="O79" s="338" t="s">
        <v>5217</v>
      </c>
    </row>
    <row r="80" ht="15.75" customHeight="1">
      <c r="A80" s="338" t="s">
        <v>5563</v>
      </c>
      <c r="C80" s="338" t="s">
        <v>1547</v>
      </c>
      <c r="D80" s="338">
        <v>1980.0</v>
      </c>
      <c r="E80" s="338" t="s">
        <v>5564</v>
      </c>
      <c r="F80" s="339">
        <v>45023.0</v>
      </c>
      <c r="G80" s="338" t="s">
        <v>5547</v>
      </c>
      <c r="H80" s="338" t="s">
        <v>5565</v>
      </c>
      <c r="I80" s="338" t="s">
        <v>5565</v>
      </c>
      <c r="J80" s="338" t="s">
        <v>5566</v>
      </c>
      <c r="K80" s="338" t="s">
        <v>4976</v>
      </c>
      <c r="M80" s="338" t="s">
        <v>5567</v>
      </c>
      <c r="N80" s="338" t="s">
        <v>5568</v>
      </c>
      <c r="O80" s="338" t="s">
        <v>5028</v>
      </c>
    </row>
    <row r="81" ht="15.75" customHeight="1">
      <c r="A81" s="338" t="s">
        <v>5569</v>
      </c>
      <c r="B81" s="338" t="s">
        <v>4993</v>
      </c>
      <c r="C81" s="338" t="s">
        <v>1601</v>
      </c>
      <c r="D81" s="338">
        <v>1980.0</v>
      </c>
      <c r="E81" s="338" t="s">
        <v>5570</v>
      </c>
      <c r="F81" s="339">
        <v>45175.0</v>
      </c>
      <c r="G81" s="338" t="s">
        <v>5571</v>
      </c>
      <c r="H81" s="338" t="s">
        <v>5572</v>
      </c>
      <c r="I81" s="338" t="s">
        <v>5573</v>
      </c>
      <c r="J81" s="338" t="s">
        <v>5574</v>
      </c>
      <c r="K81" s="338" t="s">
        <v>4987</v>
      </c>
      <c r="L81" s="338" t="s">
        <v>5291</v>
      </c>
      <c r="N81" s="338" t="s">
        <v>5575</v>
      </c>
      <c r="O81" s="338" t="s">
        <v>5576</v>
      </c>
    </row>
    <row r="82" ht="15.75" customHeight="1">
      <c r="A82" s="338" t="s">
        <v>5577</v>
      </c>
      <c r="B82" s="338" t="s">
        <v>4970</v>
      </c>
      <c r="C82" s="338" t="s">
        <v>1547</v>
      </c>
      <c r="D82" s="338">
        <v>1980.0</v>
      </c>
      <c r="E82" s="338" t="s">
        <v>5578</v>
      </c>
      <c r="F82" s="338" t="s">
        <v>5579</v>
      </c>
      <c r="G82" s="338" t="s">
        <v>5580</v>
      </c>
      <c r="H82" s="338" t="s">
        <v>5581</v>
      </c>
      <c r="I82" s="338" t="s">
        <v>5582</v>
      </c>
      <c r="J82" s="338" t="s">
        <v>5583</v>
      </c>
      <c r="K82" s="338" t="s">
        <v>5245</v>
      </c>
      <c r="L82" s="338" t="s">
        <v>5117</v>
      </c>
      <c r="M82" s="338" t="s">
        <v>5584</v>
      </c>
      <c r="N82" s="338" t="s">
        <v>5585</v>
      </c>
      <c r="O82" s="338" t="s">
        <v>5370</v>
      </c>
    </row>
    <row r="83" ht="15.75" customHeight="1">
      <c r="A83" s="338" t="s">
        <v>5586</v>
      </c>
      <c r="B83" s="338" t="s">
        <v>4970</v>
      </c>
      <c r="C83" s="338" t="s">
        <v>1547</v>
      </c>
      <c r="D83" s="338">
        <v>1980.0</v>
      </c>
      <c r="E83" s="338" t="s">
        <v>5539</v>
      </c>
      <c r="F83" s="339">
        <v>45142.0</v>
      </c>
      <c r="G83" s="338" t="s">
        <v>5587</v>
      </c>
      <c r="H83" s="338" t="s">
        <v>5588</v>
      </c>
      <c r="I83" s="338" t="s">
        <v>5589</v>
      </c>
      <c r="J83" s="338" t="s">
        <v>5590</v>
      </c>
      <c r="K83" s="338" t="s">
        <v>4987</v>
      </c>
      <c r="M83" s="338" t="s">
        <v>5591</v>
      </c>
      <c r="N83" s="338" t="s">
        <v>5592</v>
      </c>
      <c r="O83" s="338" t="s">
        <v>5186</v>
      </c>
    </row>
    <row r="84" ht="15.75" customHeight="1">
      <c r="A84" s="338" t="s">
        <v>5593</v>
      </c>
      <c r="B84" s="338" t="s">
        <v>4993</v>
      </c>
      <c r="C84" s="338" t="s">
        <v>1558</v>
      </c>
      <c r="D84" s="338">
        <v>1980.0</v>
      </c>
      <c r="E84" s="338" t="s">
        <v>5285</v>
      </c>
      <c r="F84" s="339">
        <v>44962.0</v>
      </c>
      <c r="G84" s="338" t="s">
        <v>5594</v>
      </c>
      <c r="H84" s="338" t="s">
        <v>5595</v>
      </c>
      <c r="I84" s="338" t="s">
        <v>5596</v>
      </c>
      <c r="J84" s="338" t="s">
        <v>5597</v>
      </c>
      <c r="K84" s="338" t="s">
        <v>4987</v>
      </c>
      <c r="M84" s="338" t="s">
        <v>5598</v>
      </c>
      <c r="N84" s="338" t="s">
        <v>5599</v>
      </c>
      <c r="O84" s="338" t="s">
        <v>5262</v>
      </c>
    </row>
    <row r="85" ht="15.75" customHeight="1">
      <c r="A85" s="338" t="s">
        <v>5600</v>
      </c>
      <c r="B85" s="338" t="s">
        <v>5601</v>
      </c>
      <c r="C85" s="338" t="s">
        <v>1572</v>
      </c>
      <c r="D85" s="338">
        <v>1980.0</v>
      </c>
      <c r="E85" s="338" t="s">
        <v>5602</v>
      </c>
      <c r="F85" s="339">
        <v>45176.0</v>
      </c>
      <c r="G85" s="338" t="s">
        <v>5603</v>
      </c>
      <c r="H85" s="338" t="s">
        <v>5604</v>
      </c>
      <c r="I85" s="338" t="s">
        <v>5605</v>
      </c>
      <c r="J85" s="338" t="s">
        <v>5606</v>
      </c>
      <c r="K85" s="338" t="s">
        <v>5607</v>
      </c>
      <c r="M85" s="338" t="s">
        <v>5608</v>
      </c>
      <c r="N85" s="338" t="s">
        <v>5609</v>
      </c>
      <c r="O85" s="338" t="s">
        <v>5610</v>
      </c>
    </row>
    <row r="86" ht="15.75" customHeight="1">
      <c r="A86" s="338" t="s">
        <v>5611</v>
      </c>
      <c r="B86" s="338" t="s">
        <v>4993</v>
      </c>
      <c r="C86" s="338" t="s">
        <v>1558</v>
      </c>
      <c r="D86" s="338">
        <v>1980.0</v>
      </c>
      <c r="E86" s="338" t="s">
        <v>5112</v>
      </c>
      <c r="F86" s="339">
        <v>44962.0</v>
      </c>
      <c r="G86" s="338" t="s">
        <v>5612</v>
      </c>
      <c r="H86" s="338" t="s">
        <v>5613</v>
      </c>
      <c r="I86" s="338" t="s">
        <v>5614</v>
      </c>
      <c r="J86" s="338" t="s">
        <v>5615</v>
      </c>
      <c r="K86" s="338" t="s">
        <v>4987</v>
      </c>
      <c r="M86" s="338" t="s">
        <v>5616</v>
      </c>
      <c r="N86" s="338" t="s">
        <v>4979</v>
      </c>
      <c r="O86" s="338" t="s">
        <v>5370</v>
      </c>
    </row>
    <row r="87" ht="15.75" customHeight="1">
      <c r="A87" s="338" t="s">
        <v>5617</v>
      </c>
      <c r="B87" s="338" t="s">
        <v>4970</v>
      </c>
      <c r="C87" s="338" t="s">
        <v>1558</v>
      </c>
      <c r="D87" s="338">
        <v>1980.0</v>
      </c>
      <c r="E87" s="338" t="s">
        <v>5250</v>
      </c>
      <c r="F87" s="339">
        <v>45052.0</v>
      </c>
      <c r="G87" s="338" t="s">
        <v>5618</v>
      </c>
      <c r="H87" s="338" t="s">
        <v>5619</v>
      </c>
      <c r="I87" s="338" t="s">
        <v>5620</v>
      </c>
      <c r="J87" s="338" t="s">
        <v>5621</v>
      </c>
      <c r="K87" s="338" t="s">
        <v>4987</v>
      </c>
      <c r="M87" s="338" t="s">
        <v>5622</v>
      </c>
      <c r="N87" s="338" t="s">
        <v>5623</v>
      </c>
      <c r="O87" s="338" t="s">
        <v>5624</v>
      </c>
    </row>
    <row r="88" ht="15.75" customHeight="1">
      <c r="A88" s="338" t="s">
        <v>5625</v>
      </c>
      <c r="B88" s="338" t="s">
        <v>4970</v>
      </c>
      <c r="C88" s="338" t="s">
        <v>1558</v>
      </c>
      <c r="D88" s="338">
        <v>1980.0</v>
      </c>
      <c r="E88" s="338" t="s">
        <v>5626</v>
      </c>
      <c r="F88" s="339">
        <v>45143.0</v>
      </c>
      <c r="G88" s="338" t="s">
        <v>5453</v>
      </c>
      <c r="H88" s="338" t="s">
        <v>5627</v>
      </c>
      <c r="I88" s="338" t="s">
        <v>5628</v>
      </c>
      <c r="J88" s="338" t="s">
        <v>5629</v>
      </c>
      <c r="K88" s="338" t="s">
        <v>5607</v>
      </c>
      <c r="M88" s="338" t="s">
        <v>5630</v>
      </c>
      <c r="N88" s="338" t="s">
        <v>5631</v>
      </c>
      <c r="O88" s="338" t="s">
        <v>5160</v>
      </c>
    </row>
    <row r="89" ht="15.75" customHeight="1">
      <c r="A89" s="338" t="s">
        <v>5632</v>
      </c>
      <c r="B89" s="338" t="s">
        <v>4970</v>
      </c>
      <c r="C89" s="338" t="s">
        <v>1558</v>
      </c>
      <c r="D89" s="338">
        <v>1980.0</v>
      </c>
      <c r="E89" s="338" t="s">
        <v>5633</v>
      </c>
      <c r="F89" s="339">
        <v>44989.0</v>
      </c>
      <c r="G89" s="338" t="s">
        <v>5634</v>
      </c>
      <c r="H89" s="338" t="s">
        <v>5635</v>
      </c>
      <c r="I89" s="338" t="s">
        <v>5635</v>
      </c>
      <c r="J89" s="338" t="s">
        <v>5635</v>
      </c>
      <c r="K89" s="338" t="s">
        <v>4987</v>
      </c>
      <c r="M89" s="338" t="s">
        <v>5636</v>
      </c>
      <c r="N89" s="338" t="s">
        <v>5637</v>
      </c>
      <c r="O89" s="338" t="s">
        <v>5143</v>
      </c>
    </row>
    <row r="90" ht="15.75" customHeight="1">
      <c r="A90" s="338" t="s">
        <v>5638</v>
      </c>
      <c r="B90" s="338" t="s">
        <v>4970</v>
      </c>
      <c r="C90" s="338" t="s">
        <v>1558</v>
      </c>
      <c r="D90" s="338">
        <v>1980.0</v>
      </c>
      <c r="E90" s="338" t="s">
        <v>5416</v>
      </c>
      <c r="F90" s="339">
        <v>45144.0</v>
      </c>
      <c r="G90" s="338" t="s">
        <v>5639</v>
      </c>
      <c r="H90" s="338" t="s">
        <v>5640</v>
      </c>
      <c r="I90" s="338" t="s">
        <v>5641</v>
      </c>
      <c r="J90" s="338" t="s">
        <v>5642</v>
      </c>
      <c r="K90" s="338" t="s">
        <v>4987</v>
      </c>
      <c r="M90" s="338" t="s">
        <v>5643</v>
      </c>
      <c r="N90" s="338" t="s">
        <v>5644</v>
      </c>
      <c r="O90" s="338" t="s">
        <v>5186</v>
      </c>
    </row>
    <row r="91" ht="15.75" customHeight="1">
      <c r="A91" s="338" t="s">
        <v>5645</v>
      </c>
      <c r="B91" s="338" t="s">
        <v>4993</v>
      </c>
      <c r="C91" s="338" t="s">
        <v>1558</v>
      </c>
      <c r="D91" s="338">
        <v>1980.0</v>
      </c>
      <c r="E91" s="338" t="s">
        <v>5180</v>
      </c>
      <c r="F91" s="339">
        <v>45052.0</v>
      </c>
      <c r="G91" s="338" t="s">
        <v>5646</v>
      </c>
      <c r="H91" s="338" t="s">
        <v>5647</v>
      </c>
      <c r="I91" s="338" t="s">
        <v>5648</v>
      </c>
      <c r="J91" s="338" t="s">
        <v>5649</v>
      </c>
      <c r="K91" s="338" t="s">
        <v>4987</v>
      </c>
      <c r="M91" s="338" t="s">
        <v>5650</v>
      </c>
      <c r="N91" s="338" t="s">
        <v>5126</v>
      </c>
      <c r="O91" s="338" t="s">
        <v>5624</v>
      </c>
    </row>
    <row r="92" ht="15.75" customHeight="1">
      <c r="A92" s="338" t="s">
        <v>5651</v>
      </c>
      <c r="B92" s="338" t="s">
        <v>4970</v>
      </c>
      <c r="C92" s="338" t="s">
        <v>1558</v>
      </c>
      <c r="D92" s="338">
        <v>1980.0</v>
      </c>
      <c r="E92" s="338" t="s">
        <v>5195</v>
      </c>
      <c r="F92" s="339">
        <v>44989.0</v>
      </c>
      <c r="G92" s="338" t="s">
        <v>5652</v>
      </c>
      <c r="H92" s="338" t="s">
        <v>5653</v>
      </c>
      <c r="I92" s="338" t="s">
        <v>5653</v>
      </c>
      <c r="J92" s="338" t="s">
        <v>5654</v>
      </c>
      <c r="K92" s="338" t="s">
        <v>4987</v>
      </c>
      <c r="M92" s="338" t="s">
        <v>5655</v>
      </c>
      <c r="N92" s="338" t="s">
        <v>5656</v>
      </c>
      <c r="O92" s="338" t="s">
        <v>5262</v>
      </c>
    </row>
    <row r="93" ht="15.75" customHeight="1">
      <c r="A93" s="338" t="s">
        <v>5657</v>
      </c>
      <c r="C93" s="338" t="s">
        <v>1537</v>
      </c>
      <c r="D93" s="338">
        <v>1980.0</v>
      </c>
      <c r="E93" s="338" t="s">
        <v>5658</v>
      </c>
      <c r="F93" s="339">
        <v>45113.0</v>
      </c>
      <c r="G93" s="338" t="s">
        <v>5659</v>
      </c>
      <c r="H93" s="338" t="s">
        <v>5660</v>
      </c>
      <c r="I93" s="338" t="s">
        <v>5661</v>
      </c>
      <c r="J93" s="338" t="s">
        <v>5662</v>
      </c>
      <c r="K93" s="338" t="s">
        <v>5663</v>
      </c>
      <c r="N93" s="338" t="s">
        <v>5664</v>
      </c>
      <c r="O93" s="338" t="s">
        <v>5143</v>
      </c>
    </row>
    <row r="94" ht="15.75" customHeight="1">
      <c r="A94" s="338" t="s">
        <v>5665</v>
      </c>
      <c r="B94" s="338" t="s">
        <v>4993</v>
      </c>
      <c r="C94" s="338" t="s">
        <v>1537</v>
      </c>
      <c r="D94" s="338">
        <v>1981.0</v>
      </c>
      <c r="E94" s="338" t="s">
        <v>5666</v>
      </c>
      <c r="F94" s="339">
        <v>45024.0</v>
      </c>
      <c r="G94" s="338" t="s">
        <v>5667</v>
      </c>
      <c r="H94" s="338" t="s">
        <v>5668</v>
      </c>
      <c r="I94" s="338" t="s">
        <v>5669</v>
      </c>
      <c r="J94" s="338" t="s">
        <v>5670</v>
      </c>
      <c r="K94" s="338" t="s">
        <v>4987</v>
      </c>
      <c r="L94" s="338" t="s">
        <v>4999</v>
      </c>
      <c r="M94" s="338" t="s">
        <v>5671</v>
      </c>
      <c r="N94" s="338" t="s">
        <v>5009</v>
      </c>
      <c r="O94" s="338" t="s">
        <v>5217</v>
      </c>
    </row>
    <row r="95" ht="15.75" customHeight="1">
      <c r="A95" s="338" t="s">
        <v>5672</v>
      </c>
      <c r="B95" s="338" t="s">
        <v>4970</v>
      </c>
      <c r="C95" s="338" t="s">
        <v>3713</v>
      </c>
      <c r="D95" s="338">
        <v>1981.0</v>
      </c>
      <c r="E95" s="338" t="s">
        <v>5673</v>
      </c>
      <c r="F95" s="339">
        <v>45023.0</v>
      </c>
      <c r="G95" s="338" t="s">
        <v>5674</v>
      </c>
      <c r="H95" s="338" t="s">
        <v>5669</v>
      </c>
      <c r="I95" s="338" t="s">
        <v>5669</v>
      </c>
      <c r="J95" s="338" t="s">
        <v>5199</v>
      </c>
      <c r="K95" s="338" t="s">
        <v>4987</v>
      </c>
      <c r="M95" s="338" t="s">
        <v>5675</v>
      </c>
      <c r="N95" s="338" t="s">
        <v>5676</v>
      </c>
      <c r="O95" s="338" t="s">
        <v>5677</v>
      </c>
    </row>
    <row r="96" ht="15.75" customHeight="1">
      <c r="A96" s="338" t="s">
        <v>5678</v>
      </c>
      <c r="B96" s="338" t="s">
        <v>4970</v>
      </c>
      <c r="C96" s="338" t="s">
        <v>1558</v>
      </c>
      <c r="D96" s="338">
        <v>1981.0</v>
      </c>
      <c r="E96" s="338" t="s">
        <v>5679</v>
      </c>
      <c r="F96" s="339">
        <v>45053.0</v>
      </c>
      <c r="G96" s="338" t="s">
        <v>5680</v>
      </c>
      <c r="H96" s="338" t="s">
        <v>5031</v>
      </c>
      <c r="I96" s="338" t="s">
        <v>5031</v>
      </c>
      <c r="J96" s="338" t="s">
        <v>5681</v>
      </c>
      <c r="K96" s="338" t="s">
        <v>4976</v>
      </c>
      <c r="L96" s="338" t="s">
        <v>5064</v>
      </c>
      <c r="M96" s="338" t="s">
        <v>5682</v>
      </c>
      <c r="N96" s="338" t="s">
        <v>5683</v>
      </c>
      <c r="O96" s="338" t="s">
        <v>5262</v>
      </c>
    </row>
    <row r="97" ht="15.75" customHeight="1">
      <c r="A97" s="338" t="s">
        <v>5684</v>
      </c>
      <c r="B97" s="338" t="s">
        <v>4970</v>
      </c>
      <c r="C97" s="338" t="s">
        <v>1537</v>
      </c>
      <c r="D97" s="338">
        <v>1981.0</v>
      </c>
      <c r="E97" s="338" t="s">
        <v>5685</v>
      </c>
      <c r="F97" s="339">
        <v>44964.0</v>
      </c>
      <c r="G97" s="338" t="s">
        <v>5686</v>
      </c>
      <c r="H97" s="338" t="s">
        <v>5138</v>
      </c>
      <c r="I97" s="338" t="s">
        <v>5138</v>
      </c>
      <c r="J97" s="338" t="s">
        <v>5687</v>
      </c>
      <c r="K97" s="338" t="s">
        <v>4987</v>
      </c>
      <c r="L97" s="338" t="s">
        <v>5017</v>
      </c>
      <c r="M97" s="338" t="s">
        <v>5688</v>
      </c>
      <c r="N97" s="338" t="s">
        <v>5142</v>
      </c>
      <c r="O97" s="338" t="s">
        <v>5339</v>
      </c>
    </row>
    <row r="98" ht="15.75" customHeight="1">
      <c r="A98" s="338" t="s">
        <v>5689</v>
      </c>
      <c r="B98" s="338" t="s">
        <v>5690</v>
      </c>
      <c r="C98" s="338" t="s">
        <v>1425</v>
      </c>
      <c r="D98" s="338">
        <v>1981.0</v>
      </c>
      <c r="E98" s="338" t="s">
        <v>5691</v>
      </c>
      <c r="F98" s="339">
        <v>45053.0</v>
      </c>
      <c r="G98" s="338" t="s">
        <v>5692</v>
      </c>
      <c r="H98" s="338" t="s">
        <v>5693</v>
      </c>
      <c r="I98" s="338" t="s">
        <v>5693</v>
      </c>
      <c r="J98" s="338" t="s">
        <v>5694</v>
      </c>
      <c r="K98" s="338" t="s">
        <v>4987</v>
      </c>
      <c r="L98" s="338" t="s">
        <v>5695</v>
      </c>
      <c r="M98" s="338" t="s">
        <v>5696</v>
      </c>
      <c r="N98" s="338" t="s">
        <v>5697</v>
      </c>
      <c r="O98" s="338" t="s">
        <v>5698</v>
      </c>
    </row>
    <row r="99" ht="15.75" customHeight="1">
      <c r="A99" s="338" t="s">
        <v>5699</v>
      </c>
      <c r="B99" s="338" t="s">
        <v>4970</v>
      </c>
      <c r="C99" s="338" t="s">
        <v>1558</v>
      </c>
      <c r="D99" s="338">
        <v>1981.0</v>
      </c>
      <c r="E99" s="338" t="s">
        <v>5700</v>
      </c>
      <c r="F99" s="339">
        <v>44963.0</v>
      </c>
      <c r="G99" s="338" t="s">
        <v>5701</v>
      </c>
      <c r="H99" s="338" t="s">
        <v>5702</v>
      </c>
      <c r="I99" s="338" t="s">
        <v>5702</v>
      </c>
      <c r="J99" s="338" t="s">
        <v>5703</v>
      </c>
      <c r="K99" s="338" t="s">
        <v>5245</v>
      </c>
      <c r="L99" s="338" t="s">
        <v>5704</v>
      </c>
      <c r="M99" s="338" t="s">
        <v>5705</v>
      </c>
      <c r="N99" s="338" t="s">
        <v>5706</v>
      </c>
      <c r="O99" s="338" t="s">
        <v>5370</v>
      </c>
    </row>
    <row r="100" ht="15.75" customHeight="1">
      <c r="A100" s="338" t="s">
        <v>5707</v>
      </c>
      <c r="B100" s="338" t="s">
        <v>4970</v>
      </c>
      <c r="C100" s="338" t="s">
        <v>3713</v>
      </c>
      <c r="D100" s="338">
        <v>1981.0</v>
      </c>
      <c r="E100" s="338" t="s">
        <v>5708</v>
      </c>
      <c r="F100" s="339">
        <v>45023.0</v>
      </c>
      <c r="G100" s="338" t="s">
        <v>5709</v>
      </c>
      <c r="H100" s="338" t="s">
        <v>5106</v>
      </c>
      <c r="I100" s="338" t="s">
        <v>5106</v>
      </c>
      <c r="J100" s="338" t="s">
        <v>5191</v>
      </c>
      <c r="K100" s="338" t="s">
        <v>4987</v>
      </c>
      <c r="L100" s="338" t="s">
        <v>4999</v>
      </c>
      <c r="M100" s="338" t="s">
        <v>5176</v>
      </c>
      <c r="N100" s="338" t="s">
        <v>5110</v>
      </c>
      <c r="O100" s="338" t="s">
        <v>5576</v>
      </c>
    </row>
    <row r="101" ht="15.75" customHeight="1">
      <c r="A101" s="338" t="s">
        <v>194</v>
      </c>
      <c r="B101" s="338" t="s">
        <v>4993</v>
      </c>
      <c r="C101" s="338" t="s">
        <v>1537</v>
      </c>
      <c r="D101" s="338">
        <v>1981.0</v>
      </c>
      <c r="E101" s="338" t="s">
        <v>5666</v>
      </c>
      <c r="F101" s="339">
        <v>45175.0</v>
      </c>
      <c r="G101" s="338" t="s">
        <v>5710</v>
      </c>
      <c r="H101" s="338" t="s">
        <v>5711</v>
      </c>
      <c r="I101" s="338" t="s">
        <v>5712</v>
      </c>
      <c r="J101" s="338" t="s">
        <v>5299</v>
      </c>
      <c r="K101" s="338" t="s">
        <v>4976</v>
      </c>
      <c r="L101" s="338" t="s">
        <v>5074</v>
      </c>
      <c r="M101" s="338" t="s">
        <v>5713</v>
      </c>
      <c r="N101" s="338" t="s">
        <v>5714</v>
      </c>
      <c r="O101" s="338" t="s">
        <v>5715</v>
      </c>
    </row>
    <row r="102" ht="15.75" customHeight="1">
      <c r="A102" s="338" t="s">
        <v>5716</v>
      </c>
      <c r="B102" s="338" t="s">
        <v>4970</v>
      </c>
      <c r="C102" s="338" t="s">
        <v>1601</v>
      </c>
      <c r="D102" s="338">
        <v>1981.0</v>
      </c>
      <c r="E102" s="338" t="s">
        <v>5717</v>
      </c>
      <c r="F102" s="339">
        <v>45023.0</v>
      </c>
      <c r="G102" s="338" t="s">
        <v>5718</v>
      </c>
      <c r="H102" s="338" t="s">
        <v>5719</v>
      </c>
      <c r="I102" s="338" t="s">
        <v>5720</v>
      </c>
      <c r="J102" s="338" t="s">
        <v>5721</v>
      </c>
      <c r="K102" s="338" t="s">
        <v>4976</v>
      </c>
      <c r="L102" s="338" t="s">
        <v>5157</v>
      </c>
      <c r="M102" s="338" t="s">
        <v>5722</v>
      </c>
      <c r="N102" s="338" t="s">
        <v>5723</v>
      </c>
      <c r="O102" s="338" t="s">
        <v>5724</v>
      </c>
    </row>
    <row r="103" ht="15.75" customHeight="1">
      <c r="A103" s="338" t="s">
        <v>5725</v>
      </c>
      <c r="B103" s="338" t="s">
        <v>4970</v>
      </c>
      <c r="C103" s="338" t="s">
        <v>1537</v>
      </c>
      <c r="D103" s="338">
        <v>1981.0</v>
      </c>
      <c r="E103" s="338" t="s">
        <v>5726</v>
      </c>
      <c r="F103" s="339">
        <v>45084.0</v>
      </c>
      <c r="G103" s="338" t="s">
        <v>5727</v>
      </c>
      <c r="H103" s="338" t="s">
        <v>5728</v>
      </c>
      <c r="I103" s="338" t="s">
        <v>5729</v>
      </c>
      <c r="J103" s="338" t="s">
        <v>5730</v>
      </c>
      <c r="K103" s="338" t="s">
        <v>3074</v>
      </c>
      <c r="L103" s="338" t="s">
        <v>5291</v>
      </c>
      <c r="M103" s="338" t="s">
        <v>5731</v>
      </c>
      <c r="N103" s="338" t="s">
        <v>5732</v>
      </c>
      <c r="O103" s="338" t="s">
        <v>5186</v>
      </c>
    </row>
    <row r="104" ht="15.75" customHeight="1">
      <c r="A104" s="338" t="s">
        <v>5733</v>
      </c>
      <c r="C104" s="338" t="s">
        <v>1601</v>
      </c>
      <c r="D104" s="338">
        <v>1981.0</v>
      </c>
      <c r="E104" s="338" t="s">
        <v>5734</v>
      </c>
      <c r="F104" s="339">
        <v>44993.0</v>
      </c>
      <c r="G104" s="338" t="s">
        <v>5735</v>
      </c>
      <c r="H104" s="338" t="s">
        <v>5736</v>
      </c>
      <c r="I104" s="338" t="s">
        <v>5736</v>
      </c>
      <c r="J104" s="338" t="s">
        <v>5737</v>
      </c>
      <c r="K104" s="338" t="s">
        <v>5156</v>
      </c>
      <c r="M104" s="338" t="s">
        <v>5738</v>
      </c>
      <c r="N104" s="338" t="s">
        <v>5739</v>
      </c>
      <c r="O104" s="338" t="s">
        <v>5740</v>
      </c>
    </row>
    <row r="105" ht="15.75" customHeight="1">
      <c r="A105" s="338" t="s">
        <v>5741</v>
      </c>
      <c r="B105" s="338" t="s">
        <v>4970</v>
      </c>
      <c r="C105" s="338" t="s">
        <v>1558</v>
      </c>
      <c r="D105" s="338">
        <v>1981.0</v>
      </c>
      <c r="E105" s="338" t="s">
        <v>5742</v>
      </c>
      <c r="F105" s="339">
        <v>45175.0</v>
      </c>
      <c r="G105" s="338" t="s">
        <v>5743</v>
      </c>
      <c r="H105" s="338" t="s">
        <v>5744</v>
      </c>
      <c r="I105" s="338" t="s">
        <v>5745</v>
      </c>
      <c r="J105" s="338" t="s">
        <v>5746</v>
      </c>
      <c r="K105" s="338" t="s">
        <v>4987</v>
      </c>
      <c r="L105" s="338" t="s">
        <v>5064</v>
      </c>
      <c r="M105" s="338" t="s">
        <v>5747</v>
      </c>
      <c r="N105" s="338" t="s">
        <v>4990</v>
      </c>
      <c r="O105" s="338" t="s">
        <v>5537</v>
      </c>
    </row>
    <row r="106" ht="15.75" customHeight="1">
      <c r="A106" s="338" t="s">
        <v>5748</v>
      </c>
      <c r="B106" s="338" t="s">
        <v>4970</v>
      </c>
      <c r="C106" s="338" t="s">
        <v>1547</v>
      </c>
      <c r="D106" s="338">
        <v>1981.0</v>
      </c>
      <c r="E106" s="338" t="s">
        <v>5749</v>
      </c>
      <c r="F106" s="339">
        <v>45023.0</v>
      </c>
      <c r="G106" s="338" t="s">
        <v>5113</v>
      </c>
      <c r="H106" s="338" t="s">
        <v>5750</v>
      </c>
      <c r="I106" s="338" t="s">
        <v>5750</v>
      </c>
      <c r="J106" s="338" t="s">
        <v>5751</v>
      </c>
      <c r="K106" s="338" t="s">
        <v>5607</v>
      </c>
      <c r="M106" s="338" t="s">
        <v>5752</v>
      </c>
      <c r="N106" s="338" t="s">
        <v>5753</v>
      </c>
      <c r="O106" s="338" t="s">
        <v>5002</v>
      </c>
    </row>
    <row r="107" ht="15.75" customHeight="1">
      <c r="A107" s="338" t="s">
        <v>5754</v>
      </c>
      <c r="B107" s="338" t="s">
        <v>4993</v>
      </c>
      <c r="C107" s="338" t="s">
        <v>1537</v>
      </c>
      <c r="D107" s="338">
        <v>1981.0</v>
      </c>
      <c r="E107" s="338" t="s">
        <v>5048</v>
      </c>
      <c r="F107" s="339">
        <v>44963.0</v>
      </c>
      <c r="G107" s="338" t="s">
        <v>5755</v>
      </c>
      <c r="H107" s="338" t="s">
        <v>5252</v>
      </c>
      <c r="I107" s="338" t="s">
        <v>5756</v>
      </c>
      <c r="J107" s="338" t="s">
        <v>5253</v>
      </c>
      <c r="K107" s="338" t="s">
        <v>4987</v>
      </c>
      <c r="L107" s="338" t="s">
        <v>4999</v>
      </c>
      <c r="M107" s="338" t="s">
        <v>5757</v>
      </c>
      <c r="N107" s="338" t="s">
        <v>5758</v>
      </c>
      <c r="O107" s="338" t="s">
        <v>5028</v>
      </c>
    </row>
    <row r="108" ht="15.75" customHeight="1">
      <c r="A108" s="338" t="s">
        <v>5759</v>
      </c>
      <c r="B108" s="338" t="s">
        <v>4970</v>
      </c>
      <c r="C108" s="338" t="s">
        <v>1537</v>
      </c>
      <c r="D108" s="338">
        <v>1981.0</v>
      </c>
      <c r="E108" s="338" t="s">
        <v>5760</v>
      </c>
      <c r="F108" s="339">
        <v>45023.0</v>
      </c>
      <c r="G108" s="338" t="s">
        <v>5113</v>
      </c>
      <c r="H108" s="338" t="s">
        <v>5761</v>
      </c>
      <c r="I108" s="338" t="s">
        <v>5762</v>
      </c>
      <c r="J108" s="338" t="s">
        <v>5763</v>
      </c>
      <c r="K108" s="338" t="s">
        <v>4987</v>
      </c>
      <c r="L108" s="338" t="s">
        <v>5561</v>
      </c>
      <c r="M108" s="338" t="s">
        <v>5764</v>
      </c>
      <c r="N108" s="338" t="s">
        <v>5765</v>
      </c>
      <c r="O108" s="338" t="s">
        <v>5457</v>
      </c>
    </row>
    <row r="109" ht="15.75" customHeight="1">
      <c r="A109" s="338" t="s">
        <v>5766</v>
      </c>
      <c r="B109" s="338" t="s">
        <v>4970</v>
      </c>
      <c r="C109" s="338" t="s">
        <v>1547</v>
      </c>
      <c r="D109" s="338">
        <v>1981.0</v>
      </c>
      <c r="E109" s="338" t="s">
        <v>5767</v>
      </c>
      <c r="F109" s="339">
        <v>45173.0</v>
      </c>
      <c r="G109" s="338" t="s">
        <v>5768</v>
      </c>
      <c r="H109" s="338" t="s">
        <v>5769</v>
      </c>
      <c r="I109" s="338" t="s">
        <v>5770</v>
      </c>
      <c r="J109" s="338" t="s">
        <v>4986</v>
      </c>
      <c r="K109" s="338" t="s">
        <v>4987</v>
      </c>
      <c r="M109" s="338" t="s">
        <v>5771</v>
      </c>
      <c r="N109" s="338" t="s">
        <v>5282</v>
      </c>
      <c r="O109" s="338" t="s">
        <v>5077</v>
      </c>
    </row>
    <row r="110" ht="15.75" customHeight="1">
      <c r="A110" s="338" t="s">
        <v>5772</v>
      </c>
      <c r="B110" s="338" t="s">
        <v>4993</v>
      </c>
      <c r="C110" s="338" t="s">
        <v>1601</v>
      </c>
      <c r="D110" s="338">
        <v>1981.0</v>
      </c>
      <c r="E110" s="338" t="s">
        <v>5773</v>
      </c>
      <c r="F110" s="338" t="s">
        <v>5059</v>
      </c>
      <c r="G110" s="338" t="s">
        <v>5774</v>
      </c>
      <c r="H110" s="338" t="s">
        <v>5775</v>
      </c>
      <c r="I110" s="338" t="s">
        <v>5776</v>
      </c>
      <c r="J110" s="338" t="s">
        <v>5777</v>
      </c>
      <c r="K110" s="338" t="s">
        <v>4976</v>
      </c>
      <c r="L110" s="338" t="s">
        <v>5084</v>
      </c>
      <c r="M110" s="338" t="s">
        <v>5778</v>
      </c>
      <c r="N110" s="338" t="s">
        <v>5779</v>
      </c>
      <c r="O110" s="338" t="s">
        <v>5780</v>
      </c>
    </row>
    <row r="111" ht="15.75" customHeight="1">
      <c r="A111" s="338" t="s">
        <v>5781</v>
      </c>
      <c r="B111" s="338" t="s">
        <v>4993</v>
      </c>
      <c r="C111" s="338" t="s">
        <v>1558</v>
      </c>
      <c r="D111" s="338">
        <v>1981.0</v>
      </c>
      <c r="E111" s="338" t="s">
        <v>5782</v>
      </c>
      <c r="F111" s="339">
        <v>45144.0</v>
      </c>
      <c r="G111" s="338" t="s">
        <v>5783</v>
      </c>
      <c r="H111" s="338" t="s">
        <v>5784</v>
      </c>
      <c r="I111" s="338" t="s">
        <v>5784</v>
      </c>
      <c r="J111" s="338" t="s">
        <v>5784</v>
      </c>
      <c r="K111" s="338" t="s">
        <v>4987</v>
      </c>
      <c r="M111" s="338" t="s">
        <v>5785</v>
      </c>
      <c r="N111" s="338" t="s">
        <v>5036</v>
      </c>
      <c r="O111" s="338" t="s">
        <v>5324</v>
      </c>
    </row>
    <row r="112" ht="15.75" customHeight="1">
      <c r="A112" s="338" t="s">
        <v>5786</v>
      </c>
      <c r="B112" s="338" t="s">
        <v>4970</v>
      </c>
      <c r="C112" s="338" t="s">
        <v>1425</v>
      </c>
      <c r="D112" s="338">
        <v>1981.0</v>
      </c>
      <c r="E112" s="338" t="s">
        <v>5787</v>
      </c>
      <c r="F112" s="339">
        <v>44932.0</v>
      </c>
      <c r="G112" s="338" t="s">
        <v>5788</v>
      </c>
      <c r="H112" s="338" t="s">
        <v>5789</v>
      </c>
      <c r="I112" s="338" t="s">
        <v>5790</v>
      </c>
      <c r="J112" s="338" t="s">
        <v>5025</v>
      </c>
      <c r="K112" s="338" t="s">
        <v>4987</v>
      </c>
      <c r="L112" s="338" t="s">
        <v>5791</v>
      </c>
      <c r="M112" s="338" t="s">
        <v>5792</v>
      </c>
      <c r="N112" s="338" t="s">
        <v>5793</v>
      </c>
      <c r="O112" s="338" t="s">
        <v>5794</v>
      </c>
    </row>
    <row r="113" ht="15.75" customHeight="1">
      <c r="A113" s="338" t="s">
        <v>5795</v>
      </c>
      <c r="B113" s="338" t="s">
        <v>4970</v>
      </c>
      <c r="C113" s="338" t="s">
        <v>1425</v>
      </c>
      <c r="D113" s="338">
        <v>1981.0</v>
      </c>
      <c r="E113" s="338" t="s">
        <v>5796</v>
      </c>
      <c r="F113" s="339">
        <v>45144.0</v>
      </c>
      <c r="G113" s="338" t="s">
        <v>5797</v>
      </c>
      <c r="H113" s="338" t="s">
        <v>5798</v>
      </c>
      <c r="I113" s="338" t="s">
        <v>5798</v>
      </c>
      <c r="J113" s="338" t="s">
        <v>5799</v>
      </c>
      <c r="K113" s="338" t="s">
        <v>5245</v>
      </c>
      <c r="M113" s="338" t="s">
        <v>5800</v>
      </c>
      <c r="N113" s="338" t="s">
        <v>5801</v>
      </c>
      <c r="O113" s="338" t="s">
        <v>5120</v>
      </c>
    </row>
    <row r="114" ht="15.75" customHeight="1">
      <c r="A114" s="338" t="s">
        <v>5802</v>
      </c>
      <c r="B114" s="338" t="s">
        <v>4993</v>
      </c>
      <c r="C114" s="338" t="s">
        <v>1537</v>
      </c>
      <c r="D114" s="338">
        <v>1981.0</v>
      </c>
      <c r="E114" s="338" t="s">
        <v>5742</v>
      </c>
      <c r="F114" s="339">
        <v>45113.0</v>
      </c>
      <c r="G114" s="338" t="s">
        <v>5803</v>
      </c>
      <c r="H114" s="338" t="s">
        <v>5804</v>
      </c>
      <c r="I114" s="338" t="s">
        <v>5805</v>
      </c>
      <c r="J114" s="338" t="s">
        <v>5806</v>
      </c>
      <c r="K114" s="338" t="s">
        <v>4976</v>
      </c>
      <c r="L114" s="338" t="s">
        <v>5807</v>
      </c>
      <c r="M114" s="338" t="s">
        <v>5808</v>
      </c>
      <c r="N114" s="338" t="s">
        <v>5809</v>
      </c>
      <c r="O114" s="338" t="s">
        <v>5056</v>
      </c>
    </row>
    <row r="115" ht="15.75" customHeight="1">
      <c r="A115" s="338" t="s">
        <v>5810</v>
      </c>
      <c r="B115" s="338" t="s">
        <v>4970</v>
      </c>
      <c r="C115" s="338" t="s">
        <v>1425</v>
      </c>
      <c r="D115" s="338">
        <v>1981.0</v>
      </c>
      <c r="E115" s="338" t="s">
        <v>5811</v>
      </c>
      <c r="F115" s="339">
        <v>45052.0</v>
      </c>
      <c r="G115" s="338" t="s">
        <v>5812</v>
      </c>
      <c r="H115" s="338" t="s">
        <v>5813</v>
      </c>
      <c r="I115" s="338" t="s">
        <v>5138</v>
      </c>
      <c r="J115" s="338" t="s">
        <v>5814</v>
      </c>
      <c r="K115" s="338" t="s">
        <v>4987</v>
      </c>
      <c r="L115" s="338" t="s">
        <v>5704</v>
      </c>
      <c r="M115" s="338" t="s">
        <v>5815</v>
      </c>
      <c r="N115" s="338" t="s">
        <v>5816</v>
      </c>
      <c r="O115" s="338" t="s">
        <v>5248</v>
      </c>
    </row>
    <row r="116" ht="15.75" customHeight="1">
      <c r="A116" s="338" t="s">
        <v>5817</v>
      </c>
      <c r="B116" s="338" t="s">
        <v>4993</v>
      </c>
      <c r="C116" s="338" t="s">
        <v>1547</v>
      </c>
      <c r="D116" s="338">
        <v>1981.0</v>
      </c>
      <c r="E116" s="338" t="s">
        <v>5818</v>
      </c>
      <c r="F116" s="339">
        <v>45144.0</v>
      </c>
      <c r="G116" s="338" t="s">
        <v>5219</v>
      </c>
      <c r="H116" s="338" t="s">
        <v>5819</v>
      </c>
      <c r="I116" s="338" t="s">
        <v>5820</v>
      </c>
      <c r="J116" s="338" t="s">
        <v>5821</v>
      </c>
      <c r="K116" s="338" t="s">
        <v>4987</v>
      </c>
      <c r="L116" s="338" t="s">
        <v>5822</v>
      </c>
      <c r="M116" s="338" t="s">
        <v>5823</v>
      </c>
      <c r="N116" s="338" t="s">
        <v>5470</v>
      </c>
      <c r="O116" s="338" t="s">
        <v>5824</v>
      </c>
    </row>
    <row r="117" ht="15.75" customHeight="1">
      <c r="A117" s="338" t="s">
        <v>5825</v>
      </c>
      <c r="B117" s="338" t="s">
        <v>4993</v>
      </c>
      <c r="C117" s="338" t="s">
        <v>1681</v>
      </c>
      <c r="D117" s="338">
        <v>1981.0</v>
      </c>
      <c r="E117" s="338" t="s">
        <v>5818</v>
      </c>
      <c r="F117" s="339">
        <v>44992.0</v>
      </c>
      <c r="G117" s="338" t="s">
        <v>5121</v>
      </c>
      <c r="H117" s="338" t="s">
        <v>5826</v>
      </c>
      <c r="I117" s="338" t="s">
        <v>5826</v>
      </c>
      <c r="J117" s="338" t="s">
        <v>5826</v>
      </c>
      <c r="K117" s="338" t="s">
        <v>4987</v>
      </c>
      <c r="L117" s="338" t="s">
        <v>5827</v>
      </c>
      <c r="M117" s="338" t="s">
        <v>5828</v>
      </c>
      <c r="N117" s="338" t="s">
        <v>5829</v>
      </c>
      <c r="O117" s="338" t="s">
        <v>5830</v>
      </c>
    </row>
    <row r="118" ht="15.75" customHeight="1">
      <c r="A118" s="338" t="s">
        <v>5831</v>
      </c>
      <c r="B118" s="338" t="s">
        <v>4993</v>
      </c>
      <c r="C118" s="338" t="s">
        <v>1547</v>
      </c>
      <c r="D118" s="338">
        <v>1981.0</v>
      </c>
      <c r="E118" s="338" t="s">
        <v>5832</v>
      </c>
      <c r="F118" s="339">
        <v>45084.0</v>
      </c>
      <c r="G118" s="338" t="s">
        <v>5129</v>
      </c>
      <c r="H118" s="338" t="s">
        <v>5833</v>
      </c>
      <c r="I118" s="338" t="s">
        <v>5834</v>
      </c>
      <c r="J118" s="338" t="s">
        <v>5835</v>
      </c>
      <c r="K118" s="338" t="s">
        <v>4987</v>
      </c>
      <c r="M118" s="338" t="s">
        <v>5836</v>
      </c>
      <c r="N118" s="338" t="s">
        <v>5134</v>
      </c>
      <c r="O118" s="338" t="s">
        <v>5087</v>
      </c>
    </row>
    <row r="119" ht="15.75" customHeight="1">
      <c r="A119" s="338" t="s">
        <v>5837</v>
      </c>
      <c r="B119" s="338" t="s">
        <v>5445</v>
      </c>
      <c r="C119" s="338" t="s">
        <v>1572</v>
      </c>
      <c r="D119" s="338">
        <v>1981.0</v>
      </c>
      <c r="E119" s="338" t="s">
        <v>5685</v>
      </c>
      <c r="F119" s="339">
        <v>44992.0</v>
      </c>
      <c r="G119" s="338" t="s">
        <v>5838</v>
      </c>
      <c r="H119" s="338" t="s">
        <v>5839</v>
      </c>
      <c r="I119" s="338" t="s">
        <v>5840</v>
      </c>
      <c r="J119" s="338" t="s">
        <v>5841</v>
      </c>
      <c r="K119" s="338" t="s">
        <v>4987</v>
      </c>
      <c r="L119" s="338" t="s">
        <v>5176</v>
      </c>
      <c r="M119" s="338" t="s">
        <v>5842</v>
      </c>
      <c r="N119" s="338" t="s">
        <v>5843</v>
      </c>
      <c r="O119" s="338" t="s">
        <v>5610</v>
      </c>
    </row>
    <row r="120" ht="15.75" customHeight="1">
      <c r="A120" s="338" t="s">
        <v>5844</v>
      </c>
      <c r="B120" s="338" t="s">
        <v>4993</v>
      </c>
      <c r="C120" s="338" t="s">
        <v>1681</v>
      </c>
      <c r="D120" s="338">
        <v>1981.0</v>
      </c>
      <c r="E120" s="338" t="s">
        <v>5845</v>
      </c>
      <c r="F120" s="339">
        <v>44964.0</v>
      </c>
      <c r="G120" s="338" t="s">
        <v>5846</v>
      </c>
      <c r="H120" s="338" t="s">
        <v>5847</v>
      </c>
      <c r="I120" s="338" t="s">
        <v>5848</v>
      </c>
      <c r="J120" s="338" t="s">
        <v>5849</v>
      </c>
      <c r="K120" s="338" t="s">
        <v>4976</v>
      </c>
      <c r="L120" s="338" t="s">
        <v>5561</v>
      </c>
      <c r="M120" s="338" t="s">
        <v>5850</v>
      </c>
      <c r="N120" s="338" t="s">
        <v>5851</v>
      </c>
      <c r="O120" s="338" t="s">
        <v>5852</v>
      </c>
    </row>
    <row r="121" ht="15.75" customHeight="1">
      <c r="A121" s="338" t="s">
        <v>5853</v>
      </c>
      <c r="B121" s="338" t="s">
        <v>4993</v>
      </c>
      <c r="C121" s="338" t="s">
        <v>1547</v>
      </c>
      <c r="D121" s="338">
        <v>1981.0</v>
      </c>
      <c r="E121" s="338" t="s">
        <v>5854</v>
      </c>
      <c r="F121" s="339">
        <v>45175.0</v>
      </c>
      <c r="G121" s="338" t="s">
        <v>5181</v>
      </c>
      <c r="H121" s="338" t="s">
        <v>5855</v>
      </c>
      <c r="I121" s="338" t="s">
        <v>5856</v>
      </c>
      <c r="J121" s="338" t="s">
        <v>5420</v>
      </c>
      <c r="K121" s="338" t="s">
        <v>4987</v>
      </c>
      <c r="L121" s="338" t="s">
        <v>5176</v>
      </c>
      <c r="M121" s="338" t="s">
        <v>5857</v>
      </c>
      <c r="N121" s="338" t="s">
        <v>4990</v>
      </c>
      <c r="O121" s="338" t="s">
        <v>5077</v>
      </c>
    </row>
    <row r="122" ht="15.75" customHeight="1">
      <c r="A122" s="338" t="s">
        <v>5858</v>
      </c>
      <c r="B122" s="338" t="s">
        <v>5859</v>
      </c>
      <c r="C122" s="338" t="s">
        <v>1601</v>
      </c>
      <c r="D122" s="338">
        <v>1981.0</v>
      </c>
      <c r="E122" s="338" t="s">
        <v>5708</v>
      </c>
      <c r="F122" s="339">
        <v>45019.0</v>
      </c>
      <c r="G122" s="338" t="s">
        <v>5447</v>
      </c>
      <c r="H122" s="338" t="s">
        <v>5860</v>
      </c>
      <c r="I122" s="338" t="s">
        <v>5861</v>
      </c>
      <c r="J122" s="338" t="s">
        <v>5862</v>
      </c>
      <c r="K122" s="338" t="s">
        <v>4987</v>
      </c>
      <c r="L122" s="338" t="s">
        <v>5108</v>
      </c>
      <c r="M122" s="338" t="s">
        <v>5863</v>
      </c>
      <c r="N122" s="338" t="s">
        <v>5126</v>
      </c>
      <c r="O122" s="338" t="s">
        <v>5217</v>
      </c>
    </row>
    <row r="123" ht="15.75" customHeight="1">
      <c r="A123" s="338" t="s">
        <v>5864</v>
      </c>
      <c r="B123" s="338" t="s">
        <v>4993</v>
      </c>
      <c r="C123" s="338" t="s">
        <v>1547</v>
      </c>
      <c r="D123" s="338">
        <v>1981.0</v>
      </c>
      <c r="E123" s="338" t="s">
        <v>5865</v>
      </c>
      <c r="F123" s="339">
        <v>45113.0</v>
      </c>
      <c r="G123" s="338" t="s">
        <v>5129</v>
      </c>
      <c r="H123" s="338" t="s">
        <v>5581</v>
      </c>
      <c r="I123" s="338" t="s">
        <v>5866</v>
      </c>
      <c r="J123" s="338" t="s">
        <v>5107</v>
      </c>
      <c r="K123" s="338" t="s">
        <v>4976</v>
      </c>
      <c r="L123" s="338" t="s">
        <v>5064</v>
      </c>
      <c r="M123" s="338" t="s">
        <v>5867</v>
      </c>
      <c r="N123" s="338" t="s">
        <v>5159</v>
      </c>
      <c r="O123" s="338" t="s">
        <v>5077</v>
      </c>
    </row>
    <row r="124" ht="15.75" customHeight="1">
      <c r="A124" s="338" t="s">
        <v>4261</v>
      </c>
      <c r="B124" s="338" t="s">
        <v>4993</v>
      </c>
      <c r="C124" s="338" t="s">
        <v>1558</v>
      </c>
      <c r="D124" s="338">
        <v>1981.0</v>
      </c>
      <c r="E124" s="338" t="s">
        <v>5767</v>
      </c>
      <c r="F124" s="339">
        <v>45175.0</v>
      </c>
      <c r="G124" s="338" t="s">
        <v>5113</v>
      </c>
      <c r="H124" s="338" t="s">
        <v>5868</v>
      </c>
      <c r="I124" s="338" t="s">
        <v>5868</v>
      </c>
      <c r="J124" s="338" t="s">
        <v>5517</v>
      </c>
      <c r="K124" s="338" t="s">
        <v>4987</v>
      </c>
      <c r="L124" s="338" t="s">
        <v>5389</v>
      </c>
      <c r="M124" s="338" t="s">
        <v>5869</v>
      </c>
      <c r="N124" s="338" t="s">
        <v>5019</v>
      </c>
      <c r="O124" s="338" t="s">
        <v>5262</v>
      </c>
    </row>
    <row r="125" ht="15.75" customHeight="1">
      <c r="A125" s="338" t="s">
        <v>5870</v>
      </c>
      <c r="B125" s="338" t="s">
        <v>4993</v>
      </c>
      <c r="C125" s="338" t="s">
        <v>1681</v>
      </c>
      <c r="D125" s="338">
        <v>1981.0</v>
      </c>
      <c r="E125" s="338" t="s">
        <v>5871</v>
      </c>
      <c r="F125" s="339">
        <v>45145.0</v>
      </c>
      <c r="G125" s="338" t="s">
        <v>5872</v>
      </c>
      <c r="H125" s="338" t="s">
        <v>5873</v>
      </c>
      <c r="I125" s="338" t="s">
        <v>5874</v>
      </c>
      <c r="J125" s="338" t="s">
        <v>5875</v>
      </c>
      <c r="K125" s="338" t="s">
        <v>4987</v>
      </c>
      <c r="M125" s="338" t="s">
        <v>5876</v>
      </c>
      <c r="N125" s="338" t="s">
        <v>5877</v>
      </c>
      <c r="O125" s="338" t="s">
        <v>5780</v>
      </c>
    </row>
    <row r="126" ht="15.75" customHeight="1">
      <c r="A126" s="338" t="s">
        <v>5878</v>
      </c>
      <c r="B126" s="338" t="s">
        <v>4993</v>
      </c>
      <c r="C126" s="338" t="s">
        <v>1558</v>
      </c>
      <c r="D126" s="338">
        <v>1981.0</v>
      </c>
      <c r="E126" s="338" t="s">
        <v>5879</v>
      </c>
      <c r="F126" s="339">
        <v>45143.0</v>
      </c>
      <c r="G126" s="338" t="s">
        <v>5880</v>
      </c>
      <c r="H126" s="338" t="s">
        <v>5881</v>
      </c>
      <c r="I126" s="338" t="s">
        <v>5882</v>
      </c>
      <c r="J126" s="338" t="s">
        <v>5883</v>
      </c>
      <c r="K126" s="338" t="s">
        <v>4987</v>
      </c>
      <c r="M126" s="338" t="s">
        <v>5884</v>
      </c>
      <c r="N126" s="338" t="s">
        <v>5885</v>
      </c>
      <c r="O126" s="338" t="s">
        <v>5283</v>
      </c>
    </row>
    <row r="127" ht="15.75" customHeight="1">
      <c r="A127" s="338" t="s">
        <v>5886</v>
      </c>
      <c r="B127" s="338" t="s">
        <v>4970</v>
      </c>
      <c r="C127" s="338" t="s">
        <v>1425</v>
      </c>
      <c r="D127" s="338">
        <v>1981.0</v>
      </c>
      <c r="E127" s="338" t="s">
        <v>5310</v>
      </c>
      <c r="F127" s="339">
        <v>45083.0</v>
      </c>
      <c r="G127" s="338" t="s">
        <v>5287</v>
      </c>
      <c r="H127" s="338" t="s">
        <v>5582</v>
      </c>
      <c r="I127" s="338" t="s">
        <v>5887</v>
      </c>
      <c r="J127" s="338" t="s">
        <v>5888</v>
      </c>
      <c r="K127" s="338" t="s">
        <v>4987</v>
      </c>
      <c r="L127" s="338" t="s">
        <v>5291</v>
      </c>
      <c r="N127" s="338" t="s">
        <v>5889</v>
      </c>
      <c r="O127" s="338" t="s">
        <v>5370</v>
      </c>
    </row>
    <row r="128" ht="15.75" customHeight="1">
      <c r="A128" s="338" t="s">
        <v>5890</v>
      </c>
      <c r="B128" s="338" t="s">
        <v>4970</v>
      </c>
      <c r="C128" s="338" t="s">
        <v>1558</v>
      </c>
      <c r="D128" s="338">
        <v>1981.0</v>
      </c>
      <c r="E128" s="338" t="s">
        <v>5666</v>
      </c>
      <c r="F128" s="339">
        <v>45175.0</v>
      </c>
      <c r="G128" s="338" t="s">
        <v>5709</v>
      </c>
      <c r="H128" s="338" t="s">
        <v>5367</v>
      </c>
      <c r="I128" s="338" t="s">
        <v>5367</v>
      </c>
      <c r="J128" s="338" t="s">
        <v>5367</v>
      </c>
      <c r="K128" s="338" t="s">
        <v>4987</v>
      </c>
      <c r="L128" s="338" t="s">
        <v>5157</v>
      </c>
      <c r="M128" s="338" t="s">
        <v>5891</v>
      </c>
      <c r="N128" s="338" t="s">
        <v>5482</v>
      </c>
      <c r="O128" s="338" t="s">
        <v>5248</v>
      </c>
    </row>
    <row r="129" ht="15.75" customHeight="1">
      <c r="A129" s="338" t="s">
        <v>5892</v>
      </c>
      <c r="B129" s="338" t="s">
        <v>4970</v>
      </c>
      <c r="C129" s="338" t="s">
        <v>1425</v>
      </c>
      <c r="D129" s="338">
        <v>1981.0</v>
      </c>
      <c r="E129" s="338" t="s">
        <v>5717</v>
      </c>
      <c r="F129" s="339">
        <v>45083.0</v>
      </c>
      <c r="G129" s="338" t="s">
        <v>5674</v>
      </c>
      <c r="H129" s="338" t="s">
        <v>5893</v>
      </c>
      <c r="I129" s="338" t="s">
        <v>5894</v>
      </c>
      <c r="J129" s="338" t="s">
        <v>5895</v>
      </c>
      <c r="K129" s="338" t="s">
        <v>4987</v>
      </c>
      <c r="L129" s="338" t="s">
        <v>5140</v>
      </c>
      <c r="M129" s="338" t="s">
        <v>5896</v>
      </c>
      <c r="N129" s="338" t="s">
        <v>5897</v>
      </c>
      <c r="O129" s="338" t="s">
        <v>5283</v>
      </c>
    </row>
    <row r="130" ht="15.75" customHeight="1">
      <c r="A130" s="338" t="s">
        <v>5898</v>
      </c>
      <c r="B130" s="338" t="s">
        <v>4993</v>
      </c>
      <c r="C130" s="338" t="s">
        <v>1537</v>
      </c>
      <c r="D130" s="338">
        <v>1981.0</v>
      </c>
      <c r="E130" s="338" t="s">
        <v>5742</v>
      </c>
      <c r="F130" s="339">
        <v>45113.0</v>
      </c>
      <c r="G130" s="338" t="s">
        <v>5241</v>
      </c>
      <c r="H130" s="338" t="s">
        <v>5899</v>
      </c>
      <c r="I130" s="338" t="s">
        <v>5900</v>
      </c>
      <c r="J130" s="338" t="s">
        <v>5901</v>
      </c>
      <c r="K130" s="338" t="s">
        <v>4976</v>
      </c>
      <c r="L130" s="338" t="s">
        <v>4999</v>
      </c>
      <c r="M130" s="338" t="s">
        <v>5902</v>
      </c>
      <c r="N130" s="338" t="s">
        <v>5009</v>
      </c>
      <c r="O130" s="338" t="s">
        <v>5087</v>
      </c>
    </row>
    <row r="131" ht="15.75" customHeight="1">
      <c r="A131" s="338" t="s">
        <v>5903</v>
      </c>
      <c r="B131" s="338" t="s">
        <v>4970</v>
      </c>
      <c r="C131" s="338" t="s">
        <v>3713</v>
      </c>
      <c r="D131" s="338">
        <v>1981.0</v>
      </c>
      <c r="E131" s="338" t="s">
        <v>5904</v>
      </c>
      <c r="F131" s="339">
        <v>45175.0</v>
      </c>
      <c r="G131" s="338" t="s">
        <v>5447</v>
      </c>
      <c r="H131" s="338" t="s">
        <v>5905</v>
      </c>
      <c r="I131" s="338" t="s">
        <v>5906</v>
      </c>
      <c r="J131" s="338" t="s">
        <v>5907</v>
      </c>
      <c r="K131" s="338" t="s">
        <v>4987</v>
      </c>
      <c r="L131" s="338" t="s">
        <v>5291</v>
      </c>
      <c r="M131" s="338" t="s">
        <v>5908</v>
      </c>
      <c r="N131" s="338" t="s">
        <v>5909</v>
      </c>
      <c r="O131" s="338" t="s">
        <v>5087</v>
      </c>
    </row>
    <row r="132" ht="15.75" customHeight="1">
      <c r="A132" s="338" t="s">
        <v>5910</v>
      </c>
      <c r="B132" s="338" t="s">
        <v>4970</v>
      </c>
      <c r="C132" s="338" t="s">
        <v>1601</v>
      </c>
      <c r="D132" s="338">
        <v>1981.0</v>
      </c>
      <c r="E132" s="338" t="s">
        <v>5832</v>
      </c>
      <c r="F132" s="339">
        <v>44992.0</v>
      </c>
      <c r="G132" s="338" t="s">
        <v>5121</v>
      </c>
      <c r="H132" s="338" t="s">
        <v>5911</v>
      </c>
      <c r="I132" s="338" t="s">
        <v>5912</v>
      </c>
      <c r="J132" s="338" t="s">
        <v>5913</v>
      </c>
      <c r="K132" s="338" t="s">
        <v>5245</v>
      </c>
      <c r="L132" s="338" t="s">
        <v>5914</v>
      </c>
      <c r="M132" s="338" t="s">
        <v>5915</v>
      </c>
      <c r="N132" s="338" t="s">
        <v>5916</v>
      </c>
      <c r="O132" s="338" t="s">
        <v>5067</v>
      </c>
    </row>
    <row r="133" ht="15.75" customHeight="1">
      <c r="A133" s="338" t="s">
        <v>5917</v>
      </c>
      <c r="B133" s="338" t="s">
        <v>4970</v>
      </c>
      <c r="C133" s="338" t="s">
        <v>1425</v>
      </c>
      <c r="D133" s="338">
        <v>1981.0</v>
      </c>
      <c r="E133" s="338" t="s">
        <v>5918</v>
      </c>
      <c r="F133" s="339">
        <v>45082.0</v>
      </c>
      <c r="G133" s="338" t="s">
        <v>5872</v>
      </c>
      <c r="H133" s="338" t="s">
        <v>5919</v>
      </c>
      <c r="I133" s="338" t="s">
        <v>5920</v>
      </c>
      <c r="J133" s="338" t="s">
        <v>5921</v>
      </c>
      <c r="K133" s="338" t="s">
        <v>4976</v>
      </c>
      <c r="L133" s="338" t="s">
        <v>5084</v>
      </c>
      <c r="M133" s="338" t="s">
        <v>5922</v>
      </c>
      <c r="N133" s="338" t="s">
        <v>5224</v>
      </c>
      <c r="O133" s="338" t="s">
        <v>5576</v>
      </c>
    </row>
    <row r="134" ht="15.75" customHeight="1">
      <c r="A134" s="338" t="s">
        <v>5923</v>
      </c>
      <c r="B134" s="338" t="s">
        <v>4970</v>
      </c>
      <c r="C134" s="338" t="s">
        <v>1681</v>
      </c>
      <c r="D134" s="338">
        <v>1981.0</v>
      </c>
      <c r="E134" s="338" t="s">
        <v>5924</v>
      </c>
      <c r="F134" s="339">
        <v>45113.0</v>
      </c>
      <c r="G134" s="338" t="s">
        <v>5251</v>
      </c>
      <c r="H134" s="338" t="s">
        <v>5925</v>
      </c>
      <c r="I134" s="338" t="s">
        <v>5926</v>
      </c>
      <c r="J134" s="338" t="s">
        <v>5927</v>
      </c>
      <c r="K134" s="338" t="s">
        <v>4987</v>
      </c>
      <c r="L134" s="338" t="s">
        <v>5084</v>
      </c>
      <c r="M134" s="338" t="s">
        <v>5928</v>
      </c>
      <c r="N134" s="338" t="s">
        <v>5009</v>
      </c>
      <c r="O134" s="338" t="s">
        <v>5046</v>
      </c>
    </row>
    <row r="135" ht="15.75" customHeight="1">
      <c r="A135" s="338" t="s">
        <v>5929</v>
      </c>
      <c r="B135" s="338" t="s">
        <v>4970</v>
      </c>
      <c r="C135" s="338" t="s">
        <v>1558</v>
      </c>
      <c r="D135" s="338">
        <v>1981.0</v>
      </c>
      <c r="E135" s="338" t="s">
        <v>5930</v>
      </c>
      <c r="F135" s="339">
        <v>44962.0</v>
      </c>
      <c r="G135" s="338" t="s">
        <v>5931</v>
      </c>
      <c r="H135" s="338" t="s">
        <v>5932</v>
      </c>
      <c r="I135" s="338" t="s">
        <v>5933</v>
      </c>
      <c r="J135" s="338" t="s">
        <v>5934</v>
      </c>
      <c r="K135" s="338" t="s">
        <v>4987</v>
      </c>
      <c r="L135" s="338" t="s">
        <v>5935</v>
      </c>
      <c r="M135" s="338" t="s">
        <v>5936</v>
      </c>
      <c r="N135" s="338" t="s">
        <v>5937</v>
      </c>
      <c r="O135" s="338" t="s">
        <v>5794</v>
      </c>
    </row>
    <row r="136" ht="15.75" customHeight="1">
      <c r="A136" s="338" t="s">
        <v>5938</v>
      </c>
      <c r="B136" s="338" t="s">
        <v>4970</v>
      </c>
      <c r="C136" s="338" t="s">
        <v>3713</v>
      </c>
      <c r="D136" s="338">
        <v>1981.0</v>
      </c>
      <c r="E136" s="338" t="s">
        <v>5918</v>
      </c>
      <c r="F136" s="339">
        <v>45083.0</v>
      </c>
      <c r="G136" s="338" t="s">
        <v>5172</v>
      </c>
      <c r="H136" s="338" t="s">
        <v>5939</v>
      </c>
      <c r="I136" s="338" t="s">
        <v>5940</v>
      </c>
      <c r="J136" s="338" t="s">
        <v>4975</v>
      </c>
      <c r="K136" s="338" t="s">
        <v>5156</v>
      </c>
      <c r="L136" s="338" t="s">
        <v>5176</v>
      </c>
      <c r="M136" s="338" t="s">
        <v>5941</v>
      </c>
      <c r="N136" s="338" t="s">
        <v>5942</v>
      </c>
      <c r="O136" s="338" t="s">
        <v>5943</v>
      </c>
    </row>
    <row r="137" ht="15.75" customHeight="1">
      <c r="A137" s="338" t="s">
        <v>5944</v>
      </c>
      <c r="B137" s="338" t="s">
        <v>4993</v>
      </c>
      <c r="C137" s="338" t="s">
        <v>1547</v>
      </c>
      <c r="D137" s="338">
        <v>1981.0</v>
      </c>
      <c r="E137" s="338" t="s">
        <v>5818</v>
      </c>
      <c r="F137" s="339">
        <v>44992.0</v>
      </c>
      <c r="G137" s="338" t="s">
        <v>5327</v>
      </c>
      <c r="H137" s="338" t="s">
        <v>5945</v>
      </c>
      <c r="I137" s="338" t="s">
        <v>5946</v>
      </c>
      <c r="J137" s="338" t="s">
        <v>5947</v>
      </c>
      <c r="K137" s="338" t="s">
        <v>4987</v>
      </c>
      <c r="M137" s="338" t="s">
        <v>5948</v>
      </c>
      <c r="N137" s="338" t="s">
        <v>5816</v>
      </c>
      <c r="O137" s="338" t="s">
        <v>5949</v>
      </c>
    </row>
    <row r="138" ht="15.75" customHeight="1">
      <c r="A138" s="338" t="s">
        <v>5950</v>
      </c>
      <c r="B138" s="338" t="s">
        <v>4970</v>
      </c>
      <c r="C138" s="338" t="s">
        <v>1425</v>
      </c>
      <c r="D138" s="338">
        <v>1981.0</v>
      </c>
      <c r="E138" s="338" t="s">
        <v>5951</v>
      </c>
      <c r="F138" s="339">
        <v>45082.0</v>
      </c>
      <c r="G138" s="338" t="s">
        <v>5432</v>
      </c>
      <c r="H138" s="338" t="s">
        <v>5952</v>
      </c>
      <c r="I138" s="338" t="s">
        <v>5953</v>
      </c>
      <c r="J138" s="338" t="s">
        <v>5954</v>
      </c>
      <c r="K138" s="338" t="s">
        <v>4987</v>
      </c>
      <c r="L138" s="338" t="s">
        <v>5704</v>
      </c>
      <c r="M138" s="338" t="s">
        <v>5955</v>
      </c>
      <c r="N138" s="338" t="s">
        <v>5282</v>
      </c>
      <c r="O138" s="338" t="s">
        <v>5067</v>
      </c>
    </row>
    <row r="139" ht="15.75" customHeight="1">
      <c r="A139" s="338" t="s">
        <v>5956</v>
      </c>
      <c r="B139" s="338" t="s">
        <v>4970</v>
      </c>
      <c r="C139" s="338" t="s">
        <v>3713</v>
      </c>
      <c r="D139" s="338">
        <v>1981.0</v>
      </c>
      <c r="E139" s="338" t="s">
        <v>5957</v>
      </c>
      <c r="F139" s="338" t="s">
        <v>5286</v>
      </c>
      <c r="G139" s="338" t="s">
        <v>5385</v>
      </c>
      <c r="H139" s="338" t="s">
        <v>5958</v>
      </c>
      <c r="I139" s="338" t="s">
        <v>5959</v>
      </c>
      <c r="J139" s="338" t="s">
        <v>5199</v>
      </c>
      <c r="K139" s="338" t="s">
        <v>4987</v>
      </c>
      <c r="L139" s="338" t="s">
        <v>5960</v>
      </c>
      <c r="M139" s="338" t="s">
        <v>5961</v>
      </c>
      <c r="N139" s="338" t="s">
        <v>5224</v>
      </c>
      <c r="O139" s="338" t="s">
        <v>5120</v>
      </c>
    </row>
    <row r="140" ht="15.75" customHeight="1">
      <c r="A140" s="338" t="s">
        <v>5962</v>
      </c>
      <c r="B140" s="338" t="s">
        <v>4993</v>
      </c>
      <c r="C140" s="338" t="s">
        <v>1601</v>
      </c>
      <c r="D140" s="338">
        <v>1981.0</v>
      </c>
      <c r="E140" s="338" t="s">
        <v>5673</v>
      </c>
      <c r="F140" s="339">
        <v>45023.0</v>
      </c>
      <c r="G140" s="338" t="s">
        <v>5963</v>
      </c>
      <c r="H140" s="338" t="s">
        <v>5964</v>
      </c>
      <c r="I140" s="338" t="s">
        <v>5965</v>
      </c>
      <c r="J140" s="338" t="s">
        <v>5730</v>
      </c>
      <c r="K140" s="338" t="s">
        <v>3074</v>
      </c>
      <c r="M140" s="338" t="s">
        <v>5966</v>
      </c>
      <c r="N140" s="338" t="s">
        <v>5967</v>
      </c>
      <c r="O140" s="338" t="s">
        <v>5780</v>
      </c>
    </row>
    <row r="141" ht="15.75" customHeight="1">
      <c r="A141" s="338" t="s">
        <v>5968</v>
      </c>
      <c r="B141" s="338" t="s">
        <v>4970</v>
      </c>
      <c r="C141" s="338" t="s">
        <v>1537</v>
      </c>
      <c r="D141" s="338">
        <v>1981.0</v>
      </c>
      <c r="E141" s="338" t="s">
        <v>5782</v>
      </c>
      <c r="F141" s="339">
        <v>45083.0</v>
      </c>
      <c r="G141" s="338" t="s">
        <v>5969</v>
      </c>
      <c r="H141" s="338" t="s">
        <v>5970</v>
      </c>
      <c r="I141" s="338" t="s">
        <v>5970</v>
      </c>
      <c r="J141" s="338" t="s">
        <v>5777</v>
      </c>
      <c r="K141" s="338" t="s">
        <v>4976</v>
      </c>
      <c r="L141" s="338" t="s">
        <v>5971</v>
      </c>
      <c r="M141" s="338" t="s">
        <v>5972</v>
      </c>
      <c r="N141" s="338" t="s">
        <v>5676</v>
      </c>
      <c r="O141" s="338" t="s">
        <v>5087</v>
      </c>
    </row>
    <row r="142" ht="15.75" customHeight="1">
      <c r="A142" s="338" t="s">
        <v>5973</v>
      </c>
      <c r="B142" s="338" t="s">
        <v>4970</v>
      </c>
      <c r="C142" s="338" t="s">
        <v>1537</v>
      </c>
      <c r="D142" s="338">
        <v>1981.0</v>
      </c>
      <c r="E142" s="338" t="s">
        <v>5924</v>
      </c>
      <c r="F142" s="339">
        <v>44964.0</v>
      </c>
      <c r="G142" s="338" t="s">
        <v>5219</v>
      </c>
      <c r="H142" s="338" t="s">
        <v>5061</v>
      </c>
      <c r="I142" s="338" t="s">
        <v>5974</v>
      </c>
      <c r="J142" s="338" t="s">
        <v>5975</v>
      </c>
      <c r="K142" s="338" t="s">
        <v>4987</v>
      </c>
      <c r="N142" s="338" t="s">
        <v>5976</v>
      </c>
      <c r="O142" s="338" t="s">
        <v>5537</v>
      </c>
    </row>
    <row r="143" ht="15.75" customHeight="1">
      <c r="A143" s="338" t="s">
        <v>5977</v>
      </c>
      <c r="B143" s="338" t="s">
        <v>4970</v>
      </c>
      <c r="C143" s="338" t="s">
        <v>1558</v>
      </c>
      <c r="D143" s="338">
        <v>1981.0</v>
      </c>
      <c r="E143" s="338" t="s">
        <v>5978</v>
      </c>
      <c r="F143" s="339">
        <v>45022.0</v>
      </c>
      <c r="G143" s="338" t="s">
        <v>5311</v>
      </c>
      <c r="H143" s="338" t="s">
        <v>5979</v>
      </c>
      <c r="I143" s="338" t="s">
        <v>5979</v>
      </c>
      <c r="J143" s="338" t="s">
        <v>5980</v>
      </c>
      <c r="K143" s="338" t="s">
        <v>4987</v>
      </c>
      <c r="L143" s="338" t="s">
        <v>5176</v>
      </c>
      <c r="M143" s="338" t="s">
        <v>5981</v>
      </c>
      <c r="N143" s="338" t="s">
        <v>5982</v>
      </c>
      <c r="O143" s="338" t="s">
        <v>5943</v>
      </c>
    </row>
    <row r="144" ht="15.75" customHeight="1">
      <c r="A144" s="338" t="s">
        <v>5983</v>
      </c>
      <c r="B144" s="338" t="s">
        <v>4970</v>
      </c>
      <c r="C144" s="338" t="s">
        <v>1425</v>
      </c>
      <c r="D144" s="338">
        <v>1981.0</v>
      </c>
      <c r="E144" s="338" t="s">
        <v>5984</v>
      </c>
      <c r="F144" s="339">
        <v>45144.0</v>
      </c>
      <c r="G144" s="338" t="s">
        <v>5121</v>
      </c>
      <c r="H144" s="338" t="s">
        <v>5985</v>
      </c>
      <c r="I144" s="338" t="s">
        <v>5986</v>
      </c>
      <c r="J144" s="338" t="s">
        <v>5987</v>
      </c>
      <c r="K144" s="338" t="s">
        <v>5405</v>
      </c>
      <c r="L144" s="338" t="s">
        <v>5988</v>
      </c>
      <c r="M144" s="338" t="s">
        <v>5989</v>
      </c>
      <c r="N144" s="338" t="s">
        <v>5990</v>
      </c>
      <c r="O144" s="338" t="s">
        <v>5794</v>
      </c>
    </row>
    <row r="145" ht="15.75" customHeight="1">
      <c r="A145" s="338" t="s">
        <v>5991</v>
      </c>
      <c r="B145" s="338" t="s">
        <v>4970</v>
      </c>
      <c r="C145" s="338" t="s">
        <v>1547</v>
      </c>
      <c r="D145" s="338">
        <v>1981.0</v>
      </c>
      <c r="E145" s="338" t="s">
        <v>5854</v>
      </c>
      <c r="F145" s="339">
        <v>44991.0</v>
      </c>
      <c r="G145" s="338" t="s">
        <v>5992</v>
      </c>
      <c r="H145" s="338" t="s">
        <v>5993</v>
      </c>
      <c r="I145" s="338" t="s">
        <v>5994</v>
      </c>
      <c r="J145" s="338" t="s">
        <v>5995</v>
      </c>
      <c r="K145" s="338" t="s">
        <v>4987</v>
      </c>
      <c r="M145" s="338" t="s">
        <v>5996</v>
      </c>
      <c r="N145" s="338" t="s">
        <v>5036</v>
      </c>
      <c r="O145" s="338" t="s">
        <v>5780</v>
      </c>
    </row>
    <row r="146" ht="15.75" customHeight="1">
      <c r="A146" s="338" t="s">
        <v>5997</v>
      </c>
      <c r="B146" s="338" t="s">
        <v>4970</v>
      </c>
      <c r="C146" s="338" t="s">
        <v>1425</v>
      </c>
      <c r="D146" s="338">
        <v>1981.0</v>
      </c>
      <c r="E146" s="338" t="s">
        <v>5998</v>
      </c>
      <c r="F146" s="339">
        <v>44991.0</v>
      </c>
      <c r="G146" s="338" t="s">
        <v>5872</v>
      </c>
      <c r="H146" s="338" t="s">
        <v>5999</v>
      </c>
      <c r="I146" s="338" t="s">
        <v>6000</v>
      </c>
      <c r="J146" s="338" t="s">
        <v>6001</v>
      </c>
      <c r="K146" s="338" t="s">
        <v>5245</v>
      </c>
      <c r="M146" s="338" t="s">
        <v>6002</v>
      </c>
      <c r="N146" s="338" t="s">
        <v>5801</v>
      </c>
      <c r="O146" s="338" t="s">
        <v>6003</v>
      </c>
    </row>
    <row r="147" ht="15.75" customHeight="1">
      <c r="A147" s="338" t="s">
        <v>6004</v>
      </c>
      <c r="B147" s="338" t="s">
        <v>4970</v>
      </c>
      <c r="C147" s="338" t="s">
        <v>1425</v>
      </c>
      <c r="D147" s="338">
        <v>1981.0</v>
      </c>
      <c r="E147" s="338" t="s">
        <v>6005</v>
      </c>
      <c r="F147" s="339">
        <v>45174.0</v>
      </c>
      <c r="G147" s="338" t="s">
        <v>5319</v>
      </c>
      <c r="H147" s="338" t="s">
        <v>6006</v>
      </c>
      <c r="I147" s="338" t="s">
        <v>6007</v>
      </c>
      <c r="J147" s="338" t="s">
        <v>6008</v>
      </c>
      <c r="K147" s="338" t="s">
        <v>4987</v>
      </c>
      <c r="M147" s="338" t="s">
        <v>6009</v>
      </c>
      <c r="N147" s="338" t="s">
        <v>5036</v>
      </c>
      <c r="O147" s="338" t="s">
        <v>5186</v>
      </c>
    </row>
    <row r="148" ht="15.75" customHeight="1">
      <c r="A148" s="338" t="s">
        <v>6010</v>
      </c>
      <c r="B148" s="338" t="s">
        <v>4970</v>
      </c>
      <c r="C148" s="338" t="s">
        <v>1547</v>
      </c>
      <c r="D148" s="338">
        <v>1981.0</v>
      </c>
      <c r="E148" s="338" t="s">
        <v>6011</v>
      </c>
      <c r="F148" s="339">
        <v>45052.0</v>
      </c>
      <c r="G148" s="338" t="s">
        <v>5311</v>
      </c>
      <c r="H148" s="338" t="s">
        <v>6012</v>
      </c>
      <c r="I148" s="338" t="s">
        <v>6013</v>
      </c>
      <c r="J148" s="338" t="s">
        <v>6014</v>
      </c>
      <c r="K148" s="338" t="s">
        <v>4987</v>
      </c>
      <c r="L148" s="338" t="s">
        <v>6015</v>
      </c>
      <c r="M148" s="338" t="s">
        <v>6016</v>
      </c>
      <c r="N148" s="338" t="s">
        <v>6017</v>
      </c>
      <c r="O148" s="338" t="s">
        <v>5324</v>
      </c>
    </row>
    <row r="149" ht="15.75" customHeight="1">
      <c r="A149" s="338" t="s">
        <v>6018</v>
      </c>
      <c r="B149" s="338" t="s">
        <v>4970</v>
      </c>
      <c r="C149" s="338" t="s">
        <v>1547</v>
      </c>
      <c r="D149" s="338">
        <v>1981.0</v>
      </c>
      <c r="E149" s="338" t="s">
        <v>6019</v>
      </c>
      <c r="F149" s="338" t="s">
        <v>5059</v>
      </c>
      <c r="G149" s="338" t="s">
        <v>5319</v>
      </c>
      <c r="H149" s="338" t="s">
        <v>6020</v>
      </c>
      <c r="I149" s="338" t="s">
        <v>6021</v>
      </c>
      <c r="J149" s="338" t="s">
        <v>6022</v>
      </c>
      <c r="K149" s="338" t="s">
        <v>4976</v>
      </c>
      <c r="M149" s="338" t="s">
        <v>6023</v>
      </c>
      <c r="N149" s="338" t="s">
        <v>6024</v>
      </c>
      <c r="O149" s="338" t="s">
        <v>5002</v>
      </c>
    </row>
    <row r="150" ht="15.75" customHeight="1">
      <c r="A150" s="338" t="s">
        <v>6025</v>
      </c>
      <c r="B150" s="338" t="s">
        <v>5445</v>
      </c>
      <c r="C150" s="338" t="s">
        <v>1601</v>
      </c>
      <c r="D150" s="338">
        <v>1981.0</v>
      </c>
      <c r="E150" s="338" t="s">
        <v>5742</v>
      </c>
      <c r="F150" s="339">
        <v>44964.0</v>
      </c>
      <c r="G150" s="338" t="s">
        <v>5163</v>
      </c>
      <c r="H150" s="338" t="s">
        <v>6026</v>
      </c>
      <c r="I150" s="338" t="s">
        <v>6027</v>
      </c>
      <c r="J150" s="338" t="s">
        <v>6026</v>
      </c>
      <c r="K150" s="338" t="s">
        <v>4976</v>
      </c>
      <c r="M150" s="338" t="s">
        <v>6028</v>
      </c>
      <c r="N150" s="338" t="s">
        <v>6029</v>
      </c>
      <c r="O150" s="338" t="s">
        <v>5262</v>
      </c>
    </row>
    <row r="151" ht="15.75" customHeight="1">
      <c r="A151" s="338" t="s">
        <v>6030</v>
      </c>
      <c r="B151" s="338" t="s">
        <v>4970</v>
      </c>
      <c r="C151" s="338" t="s">
        <v>3713</v>
      </c>
      <c r="D151" s="338">
        <v>1981.0</v>
      </c>
      <c r="E151" s="338" t="s">
        <v>5924</v>
      </c>
      <c r="F151" s="339">
        <v>44991.0</v>
      </c>
      <c r="G151" s="338" t="s">
        <v>6031</v>
      </c>
      <c r="H151" s="338" t="s">
        <v>6032</v>
      </c>
      <c r="I151" s="338" t="s">
        <v>6033</v>
      </c>
      <c r="J151" s="338" t="s">
        <v>5043</v>
      </c>
      <c r="K151" s="338" t="s">
        <v>4987</v>
      </c>
      <c r="L151" s="338" t="s">
        <v>5064</v>
      </c>
      <c r="M151" s="338" t="s">
        <v>6034</v>
      </c>
      <c r="N151" s="338" t="s">
        <v>5045</v>
      </c>
      <c r="O151" s="338" t="s">
        <v>5576</v>
      </c>
    </row>
    <row r="152" ht="15.75" customHeight="1">
      <c r="A152" s="338" t="s">
        <v>6035</v>
      </c>
      <c r="B152" s="338" t="s">
        <v>4993</v>
      </c>
      <c r="C152" s="338" t="s">
        <v>1547</v>
      </c>
      <c r="D152" s="338">
        <v>1981.0</v>
      </c>
      <c r="E152" s="338" t="s">
        <v>5811</v>
      </c>
      <c r="F152" s="339">
        <v>44932.0</v>
      </c>
      <c r="G152" s="338" t="s">
        <v>6036</v>
      </c>
      <c r="H152" s="338" t="s">
        <v>6037</v>
      </c>
      <c r="I152" s="338" t="s">
        <v>6037</v>
      </c>
      <c r="J152" s="338" t="s">
        <v>6038</v>
      </c>
      <c r="K152" s="338" t="s">
        <v>4987</v>
      </c>
      <c r="L152" s="338" t="s">
        <v>6039</v>
      </c>
      <c r="N152" s="338" t="s">
        <v>5676</v>
      </c>
      <c r="O152" s="338" t="s">
        <v>5483</v>
      </c>
    </row>
    <row r="153" ht="15.75" customHeight="1">
      <c r="A153" s="338" t="s">
        <v>6040</v>
      </c>
      <c r="B153" s="338" t="s">
        <v>4970</v>
      </c>
      <c r="C153" s="338" t="s">
        <v>1537</v>
      </c>
      <c r="D153" s="338">
        <v>1981.0</v>
      </c>
      <c r="E153" s="338" t="s">
        <v>5717</v>
      </c>
      <c r="F153" s="339">
        <v>45022.0</v>
      </c>
      <c r="G153" s="338" t="s">
        <v>5070</v>
      </c>
      <c r="H153" s="338" t="s">
        <v>6041</v>
      </c>
      <c r="I153" s="338" t="s">
        <v>5620</v>
      </c>
      <c r="J153" s="338" t="s">
        <v>6042</v>
      </c>
      <c r="K153" s="338" t="s">
        <v>4987</v>
      </c>
      <c r="L153" s="338" t="s">
        <v>5084</v>
      </c>
      <c r="M153" s="338" t="s">
        <v>6043</v>
      </c>
      <c r="N153" s="338" t="s">
        <v>5036</v>
      </c>
      <c r="O153" s="338" t="s">
        <v>5339</v>
      </c>
    </row>
    <row r="154" ht="15.75" customHeight="1">
      <c r="A154" s="338" t="s">
        <v>6044</v>
      </c>
      <c r="B154" s="338" t="s">
        <v>4970</v>
      </c>
      <c r="C154" s="338" t="s">
        <v>1558</v>
      </c>
      <c r="D154" s="338">
        <v>1981.0</v>
      </c>
      <c r="E154" s="338" t="s">
        <v>6045</v>
      </c>
      <c r="F154" s="339">
        <v>44963.0</v>
      </c>
      <c r="G154" s="338" t="s">
        <v>6046</v>
      </c>
      <c r="H154" s="338" t="s">
        <v>5348</v>
      </c>
      <c r="I154" s="338" t="s">
        <v>5348</v>
      </c>
      <c r="J154" s="338" t="s">
        <v>5349</v>
      </c>
      <c r="K154" s="338" t="s">
        <v>4987</v>
      </c>
      <c r="M154" s="338" t="s">
        <v>6047</v>
      </c>
      <c r="N154" s="338" t="s">
        <v>6048</v>
      </c>
      <c r="O154" s="338" t="s">
        <v>5010</v>
      </c>
    </row>
    <row r="155" ht="15.75" customHeight="1">
      <c r="A155" s="338" t="s">
        <v>6049</v>
      </c>
      <c r="B155" s="338" t="s">
        <v>4970</v>
      </c>
      <c r="C155" s="338" t="s">
        <v>1537</v>
      </c>
      <c r="D155" s="338">
        <v>1981.0</v>
      </c>
      <c r="E155" s="338" t="s">
        <v>5854</v>
      </c>
      <c r="F155" s="339">
        <v>44991.0</v>
      </c>
      <c r="G155" s="338" t="s">
        <v>6050</v>
      </c>
      <c r="H155" s="338" t="s">
        <v>5253</v>
      </c>
      <c r="I155" s="338" t="s">
        <v>6051</v>
      </c>
      <c r="J155" s="338" t="s">
        <v>5253</v>
      </c>
      <c r="K155" s="338" t="s">
        <v>4987</v>
      </c>
      <c r="M155" s="338" t="s">
        <v>6052</v>
      </c>
      <c r="N155" s="338" t="s">
        <v>6053</v>
      </c>
      <c r="O155" s="338" t="s">
        <v>5943</v>
      </c>
    </row>
    <row r="156" ht="15.75" customHeight="1">
      <c r="A156" s="338" t="s">
        <v>1447</v>
      </c>
      <c r="B156" s="338" t="s">
        <v>4970</v>
      </c>
      <c r="C156" s="338" t="s">
        <v>1558</v>
      </c>
      <c r="D156" s="338">
        <v>1981.0</v>
      </c>
      <c r="E156" s="338" t="s">
        <v>5854</v>
      </c>
      <c r="F156" s="339">
        <v>45082.0</v>
      </c>
      <c r="G156" s="338" t="s">
        <v>5768</v>
      </c>
      <c r="H156" s="338" t="s">
        <v>6054</v>
      </c>
      <c r="I156" s="338" t="s">
        <v>6055</v>
      </c>
      <c r="J156" s="338" t="s">
        <v>5033</v>
      </c>
      <c r="K156" s="338" t="s">
        <v>4987</v>
      </c>
      <c r="L156" s="338" t="s">
        <v>5960</v>
      </c>
      <c r="M156" s="338" t="s">
        <v>6056</v>
      </c>
      <c r="N156" s="338" t="s">
        <v>4990</v>
      </c>
      <c r="O156" s="338" t="s">
        <v>5370</v>
      </c>
    </row>
    <row r="157" ht="15.75" customHeight="1">
      <c r="A157" s="338" t="s">
        <v>6057</v>
      </c>
      <c r="B157" s="338" t="s">
        <v>4970</v>
      </c>
      <c r="C157" s="338" t="s">
        <v>1558</v>
      </c>
      <c r="D157" s="338">
        <v>1981.0</v>
      </c>
      <c r="E157" s="338" t="s">
        <v>6058</v>
      </c>
      <c r="F157" s="339">
        <v>45174.0</v>
      </c>
      <c r="G157" s="338" t="s">
        <v>5547</v>
      </c>
      <c r="H157" s="338" t="s">
        <v>5320</v>
      </c>
      <c r="I157" s="338" t="s">
        <v>6059</v>
      </c>
      <c r="J157" s="338" t="s">
        <v>6060</v>
      </c>
      <c r="K157" s="338" t="s">
        <v>3074</v>
      </c>
      <c r="M157" s="338" t="s">
        <v>5735</v>
      </c>
      <c r="N157" s="338" t="s">
        <v>6061</v>
      </c>
      <c r="O157" s="338" t="s">
        <v>5794</v>
      </c>
    </row>
    <row r="158" ht="15.75" customHeight="1">
      <c r="A158" s="338" t="s">
        <v>6062</v>
      </c>
      <c r="B158" s="338" t="s">
        <v>4970</v>
      </c>
      <c r="C158" s="338" t="s">
        <v>1903</v>
      </c>
      <c r="D158" s="338">
        <v>1981.0</v>
      </c>
      <c r="E158" s="338" t="s">
        <v>5708</v>
      </c>
      <c r="F158" s="339">
        <v>44933.0</v>
      </c>
      <c r="G158" s="338" t="s">
        <v>6063</v>
      </c>
      <c r="H158" s="338" t="s">
        <v>6064</v>
      </c>
      <c r="I158" s="338" t="s">
        <v>6065</v>
      </c>
      <c r="J158" s="338" t="s">
        <v>5102</v>
      </c>
      <c r="K158" s="338" t="s">
        <v>4976</v>
      </c>
      <c r="M158" s="338" t="s">
        <v>6066</v>
      </c>
      <c r="N158" s="338" t="s">
        <v>5512</v>
      </c>
      <c r="O158" s="338" t="s">
        <v>5545</v>
      </c>
    </row>
    <row r="159" ht="15.75" customHeight="1">
      <c r="A159" s="338" t="s">
        <v>6067</v>
      </c>
      <c r="B159" s="338" t="s">
        <v>4970</v>
      </c>
      <c r="C159" s="338" t="s">
        <v>1425</v>
      </c>
      <c r="D159" s="338">
        <v>1981.0</v>
      </c>
      <c r="E159" s="338" t="s">
        <v>5708</v>
      </c>
      <c r="F159" s="339">
        <v>44991.0</v>
      </c>
      <c r="G159" s="338" t="s">
        <v>6068</v>
      </c>
      <c r="H159" s="338" t="s">
        <v>6069</v>
      </c>
      <c r="I159" s="338" t="s">
        <v>6070</v>
      </c>
      <c r="J159" s="338" t="s">
        <v>6038</v>
      </c>
      <c r="K159" s="338" t="s">
        <v>4987</v>
      </c>
      <c r="L159" s="338" t="s">
        <v>6071</v>
      </c>
      <c r="M159" s="338" t="s">
        <v>6072</v>
      </c>
      <c r="N159" s="338" t="s">
        <v>5019</v>
      </c>
      <c r="O159" s="338" t="s">
        <v>5217</v>
      </c>
    </row>
    <row r="160" ht="15.75" customHeight="1">
      <c r="A160" s="338" t="s">
        <v>6073</v>
      </c>
      <c r="B160" s="338" t="s">
        <v>4970</v>
      </c>
      <c r="C160" s="338" t="s">
        <v>1558</v>
      </c>
      <c r="D160" s="338">
        <v>1981.0</v>
      </c>
      <c r="E160" s="338" t="s">
        <v>6074</v>
      </c>
      <c r="F160" s="339">
        <v>45051.0</v>
      </c>
      <c r="G160" s="338" t="s">
        <v>6075</v>
      </c>
      <c r="H160" s="338" t="s">
        <v>6076</v>
      </c>
      <c r="I160" s="338" t="s">
        <v>6076</v>
      </c>
      <c r="J160" s="338" t="s">
        <v>6077</v>
      </c>
      <c r="K160" s="338" t="s">
        <v>4987</v>
      </c>
      <c r="M160" s="338" t="s">
        <v>6078</v>
      </c>
      <c r="N160" s="338" t="s">
        <v>6079</v>
      </c>
      <c r="O160" s="338" t="s">
        <v>5505</v>
      </c>
    </row>
    <row r="161" ht="15.75" customHeight="1">
      <c r="A161" s="338" t="s">
        <v>6080</v>
      </c>
      <c r="B161" s="338" t="s">
        <v>4970</v>
      </c>
      <c r="C161" s="338" t="s">
        <v>3713</v>
      </c>
      <c r="D161" s="338">
        <v>1981.0</v>
      </c>
      <c r="E161" s="338" t="s">
        <v>6081</v>
      </c>
      <c r="F161" s="339">
        <v>45053.0</v>
      </c>
      <c r="G161" s="338" t="s">
        <v>5768</v>
      </c>
      <c r="H161" s="338" t="s">
        <v>5541</v>
      </c>
      <c r="I161" s="338" t="s">
        <v>5542</v>
      </c>
      <c r="J161" s="338" t="s">
        <v>5649</v>
      </c>
      <c r="K161" s="338" t="s">
        <v>4987</v>
      </c>
      <c r="L161" s="338" t="s">
        <v>6082</v>
      </c>
      <c r="M161" s="338" t="s">
        <v>6083</v>
      </c>
      <c r="N161" s="338" t="s">
        <v>5019</v>
      </c>
      <c r="O161" s="338" t="s">
        <v>6084</v>
      </c>
    </row>
    <row r="162" ht="15.75" customHeight="1">
      <c r="A162" s="338" t="s">
        <v>6085</v>
      </c>
      <c r="B162" s="338" t="s">
        <v>4970</v>
      </c>
      <c r="C162" s="338" t="s">
        <v>1547</v>
      </c>
      <c r="D162" s="338">
        <v>1981.0</v>
      </c>
      <c r="E162" s="338" t="s">
        <v>5162</v>
      </c>
      <c r="F162" s="339">
        <v>45051.0</v>
      </c>
      <c r="G162" s="338" t="s">
        <v>5311</v>
      </c>
      <c r="H162" s="338" t="s">
        <v>6086</v>
      </c>
      <c r="I162" s="338" t="s">
        <v>6087</v>
      </c>
      <c r="J162" s="338" t="s">
        <v>5107</v>
      </c>
      <c r="K162" s="338" t="s">
        <v>4987</v>
      </c>
      <c r="M162" s="338" t="s">
        <v>6088</v>
      </c>
      <c r="N162" s="338" t="s">
        <v>5019</v>
      </c>
      <c r="O162" s="338" t="s">
        <v>4991</v>
      </c>
    </row>
    <row r="163" ht="15.75" customHeight="1">
      <c r="A163" s="338" t="s">
        <v>6089</v>
      </c>
      <c r="B163" s="338" t="s">
        <v>4993</v>
      </c>
      <c r="C163" s="338" t="s">
        <v>1558</v>
      </c>
      <c r="D163" s="338">
        <v>1981.0</v>
      </c>
      <c r="E163" s="338" t="s">
        <v>6090</v>
      </c>
      <c r="F163" s="339">
        <v>44963.0</v>
      </c>
      <c r="G163" s="338" t="s">
        <v>5603</v>
      </c>
      <c r="H163" s="338" t="s">
        <v>5304</v>
      </c>
      <c r="I163" s="338" t="s">
        <v>5669</v>
      </c>
      <c r="J163" s="338" t="s">
        <v>5033</v>
      </c>
      <c r="K163" s="338" t="s">
        <v>4987</v>
      </c>
      <c r="M163" s="338" t="s">
        <v>6091</v>
      </c>
      <c r="N163" s="338" t="s">
        <v>5036</v>
      </c>
      <c r="O163" s="338" t="s">
        <v>5120</v>
      </c>
    </row>
    <row r="164" ht="15.75" customHeight="1">
      <c r="A164" s="338" t="s">
        <v>6092</v>
      </c>
      <c r="B164" s="338" t="s">
        <v>4970</v>
      </c>
      <c r="C164" s="338" t="s">
        <v>6093</v>
      </c>
      <c r="D164" s="338">
        <v>1981.0</v>
      </c>
      <c r="E164" s="338" t="s">
        <v>6094</v>
      </c>
      <c r="F164" s="339">
        <v>44964.0</v>
      </c>
      <c r="G164" s="338" t="s">
        <v>5181</v>
      </c>
      <c r="H164" s="338" t="s">
        <v>6095</v>
      </c>
      <c r="I164" s="338" t="s">
        <v>6096</v>
      </c>
      <c r="J164" s="338" t="s">
        <v>6097</v>
      </c>
      <c r="K164" s="338" t="s">
        <v>5607</v>
      </c>
      <c r="M164" s="338" t="s">
        <v>6098</v>
      </c>
      <c r="N164" s="338" t="s">
        <v>6099</v>
      </c>
      <c r="O164" s="338" t="s">
        <v>5232</v>
      </c>
    </row>
    <row r="165" ht="15.75" customHeight="1">
      <c r="A165" s="338" t="s">
        <v>1296</v>
      </c>
      <c r="B165" s="338" t="s">
        <v>4970</v>
      </c>
      <c r="C165" s="338" t="s">
        <v>1425</v>
      </c>
      <c r="D165" s="338">
        <v>1981.0</v>
      </c>
      <c r="E165" s="338" t="s">
        <v>6100</v>
      </c>
      <c r="F165" s="339">
        <v>45143.0</v>
      </c>
      <c r="G165" s="338" t="s">
        <v>5417</v>
      </c>
      <c r="H165" s="338" t="s">
        <v>5494</v>
      </c>
      <c r="I165" s="338" t="s">
        <v>6101</v>
      </c>
      <c r="J165" s="338" t="s">
        <v>6102</v>
      </c>
      <c r="K165" s="338" t="s">
        <v>4976</v>
      </c>
      <c r="M165" s="338" t="s">
        <v>6103</v>
      </c>
      <c r="N165" s="338" t="s">
        <v>6104</v>
      </c>
      <c r="O165" s="338" t="s">
        <v>5248</v>
      </c>
    </row>
    <row r="166" ht="15.75" customHeight="1">
      <c r="A166" s="338" t="s">
        <v>6105</v>
      </c>
      <c r="B166" s="338" t="s">
        <v>4970</v>
      </c>
      <c r="C166" s="338" t="s">
        <v>3713</v>
      </c>
      <c r="D166" s="338">
        <v>1981.0</v>
      </c>
      <c r="E166" s="338" t="s">
        <v>6106</v>
      </c>
      <c r="F166" s="339">
        <v>45113.0</v>
      </c>
      <c r="G166" s="338" t="s">
        <v>6107</v>
      </c>
      <c r="H166" s="338" t="s">
        <v>5474</v>
      </c>
      <c r="I166" s="338" t="s">
        <v>6108</v>
      </c>
      <c r="J166" s="338" t="s">
        <v>5420</v>
      </c>
      <c r="K166" s="338" t="s">
        <v>4987</v>
      </c>
      <c r="M166" s="338" t="s">
        <v>6109</v>
      </c>
      <c r="N166" s="338" t="s">
        <v>5599</v>
      </c>
      <c r="O166" s="338" t="s">
        <v>5852</v>
      </c>
    </row>
    <row r="167" ht="15.75" customHeight="1">
      <c r="A167" s="338" t="s">
        <v>6110</v>
      </c>
      <c r="B167" s="338" t="s">
        <v>4970</v>
      </c>
      <c r="C167" s="338" t="s">
        <v>1425</v>
      </c>
      <c r="D167" s="338">
        <v>1981.0</v>
      </c>
      <c r="E167" s="338" t="s">
        <v>5760</v>
      </c>
      <c r="F167" s="338" t="s">
        <v>5286</v>
      </c>
      <c r="G167" s="338" t="s">
        <v>5426</v>
      </c>
      <c r="H167" s="338" t="s">
        <v>6111</v>
      </c>
      <c r="I167" s="338" t="s">
        <v>5790</v>
      </c>
      <c r="J167" s="338" t="s">
        <v>6112</v>
      </c>
      <c r="K167" s="338" t="s">
        <v>4987</v>
      </c>
      <c r="L167" s="338" t="s">
        <v>6113</v>
      </c>
      <c r="M167" s="338" t="s">
        <v>6114</v>
      </c>
      <c r="N167" s="338" t="s">
        <v>5793</v>
      </c>
      <c r="O167" s="338" t="s">
        <v>5316</v>
      </c>
    </row>
    <row r="168" ht="15.75" customHeight="1">
      <c r="A168" s="338" t="s">
        <v>6115</v>
      </c>
      <c r="B168" s="338" t="s">
        <v>4993</v>
      </c>
      <c r="C168" s="338" t="s">
        <v>1537</v>
      </c>
      <c r="D168" s="338">
        <v>1981.0</v>
      </c>
      <c r="E168" s="338" t="s">
        <v>5767</v>
      </c>
      <c r="F168" s="339">
        <v>44963.0</v>
      </c>
      <c r="G168" s="338" t="s">
        <v>5211</v>
      </c>
      <c r="H168" s="338" t="s">
        <v>6116</v>
      </c>
      <c r="I168" s="338" t="s">
        <v>6117</v>
      </c>
      <c r="J168" s="338" t="s">
        <v>6118</v>
      </c>
      <c r="K168" s="338" t="s">
        <v>4987</v>
      </c>
      <c r="N168" s="338" t="s">
        <v>5332</v>
      </c>
      <c r="O168" s="338" t="s">
        <v>5483</v>
      </c>
    </row>
    <row r="169" ht="15.75" customHeight="1">
      <c r="A169" s="338" t="s">
        <v>6119</v>
      </c>
      <c r="B169" s="338" t="s">
        <v>4993</v>
      </c>
      <c r="C169" s="338" t="s">
        <v>1558</v>
      </c>
      <c r="D169" s="338">
        <v>1981.0</v>
      </c>
      <c r="E169" s="338" t="s">
        <v>5865</v>
      </c>
      <c r="F169" s="339">
        <v>45021.0</v>
      </c>
      <c r="G169" s="338" t="s">
        <v>5417</v>
      </c>
      <c r="H169" s="338" t="s">
        <v>6120</v>
      </c>
      <c r="I169" s="338" t="s">
        <v>6121</v>
      </c>
      <c r="J169" s="338" t="s">
        <v>5016</v>
      </c>
      <c r="K169" s="338" t="s">
        <v>4987</v>
      </c>
      <c r="L169" s="338" t="s">
        <v>5094</v>
      </c>
      <c r="M169" s="338" t="s">
        <v>6122</v>
      </c>
      <c r="N169" s="338" t="s">
        <v>6123</v>
      </c>
      <c r="O169" s="338" t="s">
        <v>5020</v>
      </c>
    </row>
    <row r="170" ht="15.75" customHeight="1">
      <c r="A170" s="338" t="s">
        <v>6124</v>
      </c>
      <c r="B170" s="338" t="s">
        <v>4993</v>
      </c>
      <c r="C170" s="338" t="s">
        <v>1558</v>
      </c>
      <c r="D170" s="338">
        <v>1981.0</v>
      </c>
      <c r="E170" s="338" t="s">
        <v>5924</v>
      </c>
      <c r="F170" s="339">
        <v>45082.0</v>
      </c>
      <c r="G170" s="338" t="s">
        <v>5417</v>
      </c>
      <c r="H170" s="338" t="s">
        <v>6125</v>
      </c>
      <c r="I170" s="338" t="s">
        <v>6126</v>
      </c>
      <c r="J170" s="338" t="s">
        <v>6127</v>
      </c>
      <c r="K170" s="338" t="s">
        <v>4987</v>
      </c>
      <c r="L170" s="338" t="s">
        <v>5017</v>
      </c>
      <c r="M170" s="338" t="s">
        <v>6128</v>
      </c>
      <c r="N170" s="338" t="s">
        <v>6129</v>
      </c>
      <c r="O170" s="338" t="s">
        <v>5248</v>
      </c>
    </row>
    <row r="171" ht="15.75" customHeight="1">
      <c r="A171" s="338" t="s">
        <v>6130</v>
      </c>
      <c r="B171" s="338" t="s">
        <v>4993</v>
      </c>
      <c r="C171" s="338" t="s">
        <v>1558</v>
      </c>
      <c r="D171" s="338">
        <v>1981.0</v>
      </c>
      <c r="E171" s="338" t="s">
        <v>6131</v>
      </c>
      <c r="F171" s="339">
        <v>45051.0</v>
      </c>
      <c r="G171" s="338" t="s">
        <v>5385</v>
      </c>
      <c r="H171" s="338" t="s">
        <v>6132</v>
      </c>
      <c r="I171" s="338" t="s">
        <v>5115</v>
      </c>
      <c r="J171" s="338" t="s">
        <v>6133</v>
      </c>
      <c r="K171" s="338" t="s">
        <v>4987</v>
      </c>
      <c r="M171" s="338" t="s">
        <v>6134</v>
      </c>
      <c r="N171" s="338" t="s">
        <v>6135</v>
      </c>
      <c r="O171" s="338" t="s">
        <v>5010</v>
      </c>
    </row>
    <row r="172" ht="15.75" customHeight="1">
      <c r="A172" s="338" t="s">
        <v>6136</v>
      </c>
      <c r="B172" s="338" t="s">
        <v>4993</v>
      </c>
      <c r="C172" s="338" t="s">
        <v>1547</v>
      </c>
      <c r="D172" s="338">
        <v>1981.0</v>
      </c>
      <c r="E172" s="338" t="s">
        <v>6045</v>
      </c>
      <c r="F172" s="338" t="s">
        <v>5286</v>
      </c>
      <c r="G172" s="338" t="s">
        <v>6137</v>
      </c>
      <c r="H172" s="338" t="s">
        <v>5204</v>
      </c>
      <c r="I172" s="338" t="s">
        <v>6138</v>
      </c>
      <c r="J172" s="338" t="s">
        <v>6139</v>
      </c>
      <c r="K172" s="338" t="s">
        <v>4987</v>
      </c>
      <c r="M172" s="338" t="s">
        <v>6140</v>
      </c>
      <c r="N172" s="338" t="s">
        <v>6141</v>
      </c>
      <c r="O172" s="338" t="s">
        <v>5545</v>
      </c>
    </row>
    <row r="173" ht="15.75" customHeight="1">
      <c r="A173" s="338" t="s">
        <v>6142</v>
      </c>
      <c r="B173" s="338" t="s">
        <v>4970</v>
      </c>
      <c r="C173" s="338" t="s">
        <v>1547</v>
      </c>
      <c r="D173" s="338">
        <v>1981.0</v>
      </c>
      <c r="E173" s="338" t="s">
        <v>6143</v>
      </c>
      <c r="F173" s="339">
        <v>44991.0</v>
      </c>
      <c r="G173" s="338" t="s">
        <v>5547</v>
      </c>
      <c r="H173" s="338" t="s">
        <v>6144</v>
      </c>
      <c r="I173" s="338" t="s">
        <v>6145</v>
      </c>
      <c r="J173" s="338" t="s">
        <v>5751</v>
      </c>
      <c r="K173" s="338" t="s">
        <v>4976</v>
      </c>
      <c r="M173" s="338" t="s">
        <v>6146</v>
      </c>
      <c r="N173" s="338" t="s">
        <v>6147</v>
      </c>
      <c r="O173" s="338" t="s">
        <v>5294</v>
      </c>
    </row>
    <row r="174" ht="15.75" customHeight="1">
      <c r="A174" s="338" t="s">
        <v>6148</v>
      </c>
      <c r="B174" s="338" t="s">
        <v>4970</v>
      </c>
      <c r="C174" s="338" t="s">
        <v>1425</v>
      </c>
      <c r="D174" s="338">
        <v>1981.0</v>
      </c>
      <c r="E174" s="338" t="s">
        <v>5787</v>
      </c>
      <c r="F174" s="339">
        <v>45173.0</v>
      </c>
      <c r="G174" s="338" t="s">
        <v>6149</v>
      </c>
      <c r="H174" s="338" t="s">
        <v>6150</v>
      </c>
      <c r="I174" s="338" t="s">
        <v>6151</v>
      </c>
      <c r="J174" s="338" t="s">
        <v>6152</v>
      </c>
      <c r="K174" s="338" t="s">
        <v>4987</v>
      </c>
      <c r="L174" s="338" t="s">
        <v>6153</v>
      </c>
      <c r="N174" s="338" t="s">
        <v>6154</v>
      </c>
      <c r="O174" s="338" t="s">
        <v>5186</v>
      </c>
    </row>
    <row r="175" ht="15.75" customHeight="1">
      <c r="A175" s="338" t="s">
        <v>6155</v>
      </c>
      <c r="B175" s="338" t="s">
        <v>4993</v>
      </c>
      <c r="C175" s="338" t="s">
        <v>1558</v>
      </c>
      <c r="D175" s="338">
        <v>1981.0</v>
      </c>
      <c r="E175" s="338" t="s">
        <v>5818</v>
      </c>
      <c r="F175" s="339">
        <v>44931.0</v>
      </c>
      <c r="G175" s="338" t="s">
        <v>6036</v>
      </c>
      <c r="H175" s="338" t="s">
        <v>6156</v>
      </c>
      <c r="I175" s="338" t="s">
        <v>6156</v>
      </c>
      <c r="J175" s="338" t="s">
        <v>5016</v>
      </c>
      <c r="K175" s="338" t="s">
        <v>4987</v>
      </c>
      <c r="L175" s="338" t="s">
        <v>6039</v>
      </c>
      <c r="M175" s="338" t="s">
        <v>6157</v>
      </c>
      <c r="N175" s="338" t="s">
        <v>5224</v>
      </c>
      <c r="O175" s="338" t="s">
        <v>5483</v>
      </c>
    </row>
    <row r="176" ht="15.75" customHeight="1">
      <c r="A176" s="338" t="s">
        <v>6158</v>
      </c>
      <c r="B176" s="338" t="s">
        <v>4970</v>
      </c>
      <c r="C176" s="338" t="s">
        <v>1547</v>
      </c>
      <c r="D176" s="338">
        <v>1981.0</v>
      </c>
      <c r="E176" s="338" t="s">
        <v>6159</v>
      </c>
      <c r="F176" s="339">
        <v>45052.0</v>
      </c>
      <c r="G176" s="338" t="s">
        <v>5447</v>
      </c>
      <c r="H176" s="338" t="s">
        <v>6160</v>
      </c>
      <c r="I176" s="338" t="s">
        <v>6161</v>
      </c>
      <c r="J176" s="338" t="s">
        <v>6162</v>
      </c>
      <c r="K176" s="338" t="s">
        <v>4987</v>
      </c>
      <c r="L176" s="338" t="s">
        <v>5355</v>
      </c>
      <c r="M176" s="338" t="s">
        <v>6163</v>
      </c>
      <c r="N176" s="338" t="s">
        <v>5126</v>
      </c>
      <c r="O176" s="338" t="s">
        <v>5576</v>
      </c>
    </row>
    <row r="177" ht="15.75" customHeight="1">
      <c r="A177" s="338" t="s">
        <v>6164</v>
      </c>
      <c r="B177" s="338" t="s">
        <v>4970</v>
      </c>
      <c r="C177" s="338" t="s">
        <v>1572</v>
      </c>
      <c r="D177" s="338">
        <v>1981.0</v>
      </c>
      <c r="E177" s="338" t="s">
        <v>5957</v>
      </c>
      <c r="F177" s="339">
        <v>44964.0</v>
      </c>
      <c r="G177" s="338" t="s">
        <v>6075</v>
      </c>
      <c r="H177" s="338" t="s">
        <v>6165</v>
      </c>
      <c r="I177" s="338" t="s">
        <v>6166</v>
      </c>
      <c r="J177" s="338" t="s">
        <v>6167</v>
      </c>
      <c r="K177" s="338" t="s">
        <v>4987</v>
      </c>
      <c r="L177" s="338" t="s">
        <v>6168</v>
      </c>
      <c r="N177" s="338" t="s">
        <v>6169</v>
      </c>
      <c r="O177" s="338" t="s">
        <v>5186</v>
      </c>
    </row>
    <row r="178" ht="15.75" customHeight="1">
      <c r="A178" s="338" t="s">
        <v>6170</v>
      </c>
      <c r="B178" s="338" t="s">
        <v>4993</v>
      </c>
      <c r="C178" s="338" t="s">
        <v>1537</v>
      </c>
      <c r="D178" s="338">
        <v>1981.0</v>
      </c>
      <c r="E178" s="338" t="s">
        <v>5782</v>
      </c>
      <c r="F178" s="339">
        <v>44931.0</v>
      </c>
      <c r="G178" s="338" t="s">
        <v>5342</v>
      </c>
      <c r="H178" s="338" t="s">
        <v>6171</v>
      </c>
      <c r="I178" s="338" t="s">
        <v>6172</v>
      </c>
      <c r="J178" s="338" t="s">
        <v>6173</v>
      </c>
      <c r="K178" s="338" t="s">
        <v>4987</v>
      </c>
      <c r="L178" s="338" t="s">
        <v>4999</v>
      </c>
      <c r="M178" s="338" t="s">
        <v>6174</v>
      </c>
      <c r="N178" s="338" t="s">
        <v>6175</v>
      </c>
      <c r="O178" s="338" t="s">
        <v>5020</v>
      </c>
    </row>
    <row r="179" ht="15.75" customHeight="1">
      <c r="A179" s="338" t="s">
        <v>6176</v>
      </c>
      <c r="B179" s="338" t="s">
        <v>4993</v>
      </c>
      <c r="C179" s="338" t="s">
        <v>1601</v>
      </c>
      <c r="D179" s="338">
        <v>1981.0</v>
      </c>
      <c r="E179" s="338" t="s">
        <v>5998</v>
      </c>
      <c r="F179" s="339">
        <v>44962.0</v>
      </c>
      <c r="G179" s="338" t="s">
        <v>5547</v>
      </c>
      <c r="H179" s="338" t="s">
        <v>6177</v>
      </c>
      <c r="I179" s="338" t="s">
        <v>6178</v>
      </c>
      <c r="J179" s="338" t="s">
        <v>6179</v>
      </c>
      <c r="K179" s="338" t="s">
        <v>4976</v>
      </c>
      <c r="L179" s="338" t="s">
        <v>5822</v>
      </c>
      <c r="M179" s="338" t="s">
        <v>6180</v>
      </c>
      <c r="N179" s="338" t="s">
        <v>5019</v>
      </c>
      <c r="O179" s="338" t="s">
        <v>5715</v>
      </c>
    </row>
    <row r="180" ht="15.75" customHeight="1">
      <c r="A180" s="338" t="s">
        <v>2634</v>
      </c>
      <c r="B180" s="338" t="s">
        <v>4970</v>
      </c>
      <c r="C180" s="338" t="s">
        <v>1425</v>
      </c>
      <c r="D180" s="338">
        <v>1981.0</v>
      </c>
      <c r="E180" s="338" t="s">
        <v>6181</v>
      </c>
      <c r="F180" s="339">
        <v>45082.0</v>
      </c>
      <c r="G180" s="338" t="s">
        <v>5426</v>
      </c>
      <c r="H180" s="338" t="s">
        <v>6182</v>
      </c>
      <c r="I180" s="338" t="s">
        <v>6183</v>
      </c>
      <c r="J180" s="338" t="s">
        <v>6184</v>
      </c>
      <c r="K180" s="338" t="s">
        <v>4987</v>
      </c>
      <c r="M180" s="338" t="s">
        <v>6185</v>
      </c>
      <c r="N180" s="338" t="s">
        <v>6186</v>
      </c>
      <c r="O180" s="338" t="s">
        <v>5010</v>
      </c>
    </row>
    <row r="181" ht="15.75" customHeight="1">
      <c r="A181" s="338" t="s">
        <v>6187</v>
      </c>
      <c r="B181" s="338" t="s">
        <v>4970</v>
      </c>
      <c r="C181" s="338" t="s">
        <v>1537</v>
      </c>
      <c r="D181" s="338">
        <v>1981.0</v>
      </c>
      <c r="E181" s="338" t="s">
        <v>5951</v>
      </c>
      <c r="F181" s="339">
        <v>45051.0</v>
      </c>
      <c r="G181" s="338" t="s">
        <v>6149</v>
      </c>
      <c r="H181" s="338" t="s">
        <v>6188</v>
      </c>
      <c r="I181" s="338" t="s">
        <v>6189</v>
      </c>
      <c r="J181" s="338" t="s">
        <v>5435</v>
      </c>
      <c r="K181" s="338" t="s">
        <v>4987</v>
      </c>
      <c r="L181" s="338" t="s">
        <v>6190</v>
      </c>
      <c r="N181" s="338" t="s">
        <v>6191</v>
      </c>
      <c r="O181" s="338" t="s">
        <v>5537</v>
      </c>
    </row>
    <row r="182" ht="15.75" customHeight="1">
      <c r="A182" s="338" t="s">
        <v>6192</v>
      </c>
      <c r="B182" s="338" t="s">
        <v>4970</v>
      </c>
      <c r="C182" s="338" t="s">
        <v>1547</v>
      </c>
      <c r="D182" s="338">
        <v>1981.0</v>
      </c>
      <c r="E182" s="338" t="s">
        <v>6159</v>
      </c>
      <c r="F182" s="339">
        <v>45144.0</v>
      </c>
      <c r="G182" s="338" t="s">
        <v>5531</v>
      </c>
      <c r="H182" s="338" t="s">
        <v>6193</v>
      </c>
      <c r="I182" s="338" t="s">
        <v>6193</v>
      </c>
      <c r="J182" s="338" t="s">
        <v>6194</v>
      </c>
      <c r="K182" s="338" t="s">
        <v>4987</v>
      </c>
      <c r="L182" s="338" t="s">
        <v>6195</v>
      </c>
      <c r="M182" s="338" t="s">
        <v>6196</v>
      </c>
      <c r="N182" s="338" t="s">
        <v>5036</v>
      </c>
      <c r="O182" s="338" t="s">
        <v>5120</v>
      </c>
    </row>
    <row r="183" ht="15.75" customHeight="1">
      <c r="A183" s="338" t="s">
        <v>6197</v>
      </c>
      <c r="B183" s="338" t="s">
        <v>4970</v>
      </c>
      <c r="C183" s="338" t="s">
        <v>1547</v>
      </c>
      <c r="D183" s="338">
        <v>1981.0</v>
      </c>
      <c r="E183" s="338" t="s">
        <v>5310</v>
      </c>
      <c r="F183" s="339">
        <v>45174.0</v>
      </c>
      <c r="G183" s="338" t="s">
        <v>6198</v>
      </c>
      <c r="H183" s="338" t="s">
        <v>6199</v>
      </c>
      <c r="I183" s="338" t="s">
        <v>6200</v>
      </c>
      <c r="J183" s="338" t="s">
        <v>6201</v>
      </c>
      <c r="K183" s="338" t="s">
        <v>4987</v>
      </c>
      <c r="M183" s="338" t="s">
        <v>6202</v>
      </c>
      <c r="N183" s="338" t="s">
        <v>6203</v>
      </c>
      <c r="O183" s="338" t="s">
        <v>5232</v>
      </c>
    </row>
    <row r="184" ht="15.75" customHeight="1">
      <c r="A184" s="338" t="s">
        <v>6204</v>
      </c>
      <c r="B184" s="338" t="s">
        <v>4970</v>
      </c>
      <c r="C184" s="338" t="s">
        <v>1558</v>
      </c>
      <c r="D184" s="338">
        <v>1981.0</v>
      </c>
      <c r="E184" s="338" t="s">
        <v>6205</v>
      </c>
      <c r="F184" s="339">
        <v>45052.0</v>
      </c>
      <c r="G184" s="338" t="s">
        <v>5385</v>
      </c>
      <c r="H184" s="338" t="s">
        <v>6206</v>
      </c>
      <c r="I184" s="338" t="s">
        <v>6207</v>
      </c>
      <c r="J184" s="338" t="s">
        <v>6208</v>
      </c>
      <c r="K184" s="338" t="s">
        <v>4987</v>
      </c>
      <c r="L184" s="338" t="s">
        <v>5064</v>
      </c>
      <c r="M184" s="338" t="s">
        <v>6209</v>
      </c>
      <c r="N184" s="338" t="s">
        <v>6210</v>
      </c>
      <c r="O184" s="338" t="s">
        <v>5186</v>
      </c>
    </row>
    <row r="185" ht="15.75" customHeight="1">
      <c r="A185" s="338" t="s">
        <v>6211</v>
      </c>
      <c r="B185" s="338" t="s">
        <v>4970</v>
      </c>
      <c r="C185" s="338" t="s">
        <v>1558</v>
      </c>
      <c r="D185" s="338">
        <v>1981.0</v>
      </c>
      <c r="E185" s="338" t="s">
        <v>5782</v>
      </c>
      <c r="F185" s="339">
        <v>44932.0</v>
      </c>
      <c r="G185" s="338" t="s">
        <v>5411</v>
      </c>
      <c r="H185" s="338" t="s">
        <v>6212</v>
      </c>
      <c r="I185" s="338" t="s">
        <v>6213</v>
      </c>
      <c r="J185" s="338" t="s">
        <v>6214</v>
      </c>
      <c r="K185" s="338" t="s">
        <v>4987</v>
      </c>
      <c r="L185" s="338" t="s">
        <v>5157</v>
      </c>
      <c r="M185" s="338" t="s">
        <v>6215</v>
      </c>
      <c r="N185" s="338" t="s">
        <v>5036</v>
      </c>
      <c r="O185" s="338" t="s">
        <v>5370</v>
      </c>
    </row>
    <row r="186" ht="15.75" customHeight="1">
      <c r="A186" s="338" t="s">
        <v>6216</v>
      </c>
      <c r="B186" s="338" t="s">
        <v>4970</v>
      </c>
      <c r="C186" s="338" t="s">
        <v>1558</v>
      </c>
      <c r="D186" s="338">
        <v>1981.0</v>
      </c>
      <c r="E186" s="338" t="s">
        <v>6005</v>
      </c>
      <c r="F186" s="338" t="s">
        <v>5059</v>
      </c>
      <c r="G186" s="338" t="s">
        <v>6149</v>
      </c>
      <c r="H186" s="338" t="s">
        <v>6217</v>
      </c>
      <c r="I186" s="338" t="s">
        <v>6217</v>
      </c>
      <c r="J186" s="338" t="s">
        <v>6217</v>
      </c>
      <c r="K186" s="338" t="s">
        <v>4987</v>
      </c>
      <c r="M186" s="338" t="s">
        <v>6218</v>
      </c>
      <c r="N186" s="338" t="s">
        <v>4990</v>
      </c>
      <c r="O186" s="338" t="s">
        <v>5483</v>
      </c>
    </row>
    <row r="187" ht="15.75" customHeight="1">
      <c r="A187" s="338" t="s">
        <v>6219</v>
      </c>
      <c r="B187" s="338" t="s">
        <v>4993</v>
      </c>
      <c r="C187" s="338" t="s">
        <v>1558</v>
      </c>
      <c r="D187" s="338">
        <v>1981.0</v>
      </c>
      <c r="E187" s="338" t="s">
        <v>5854</v>
      </c>
      <c r="F187" s="339">
        <v>44989.0</v>
      </c>
      <c r="G187" s="338" t="s">
        <v>5547</v>
      </c>
      <c r="H187" s="338" t="s">
        <v>6220</v>
      </c>
      <c r="I187" s="338" t="s">
        <v>6221</v>
      </c>
      <c r="J187" s="338" t="s">
        <v>6222</v>
      </c>
      <c r="K187" s="338" t="s">
        <v>4987</v>
      </c>
      <c r="L187" s="338" t="s">
        <v>5176</v>
      </c>
      <c r="M187" s="338" t="s">
        <v>6223</v>
      </c>
      <c r="N187" s="338" t="s">
        <v>5036</v>
      </c>
      <c r="O187" s="338" t="s">
        <v>6224</v>
      </c>
    </row>
    <row r="188" ht="15.75" customHeight="1">
      <c r="A188" s="338" t="s">
        <v>6225</v>
      </c>
      <c r="B188" s="338" t="s">
        <v>4970</v>
      </c>
      <c r="C188" s="338" t="s">
        <v>1601</v>
      </c>
      <c r="D188" s="338">
        <v>1981.0</v>
      </c>
      <c r="E188" s="338" t="s">
        <v>6005</v>
      </c>
      <c r="F188" s="339">
        <v>45082.0</v>
      </c>
      <c r="G188" s="338" t="s">
        <v>6226</v>
      </c>
      <c r="H188" s="338" t="s">
        <v>6227</v>
      </c>
      <c r="I188" s="338" t="s">
        <v>6228</v>
      </c>
      <c r="J188" s="338" t="s">
        <v>6229</v>
      </c>
      <c r="K188" s="338" t="s">
        <v>4987</v>
      </c>
      <c r="M188" s="338" t="s">
        <v>6230</v>
      </c>
      <c r="N188" s="338" t="s">
        <v>6231</v>
      </c>
      <c r="O188" s="338" t="s">
        <v>5370</v>
      </c>
    </row>
    <row r="189" ht="15.75" customHeight="1">
      <c r="A189" s="338" t="s">
        <v>6232</v>
      </c>
      <c r="B189" s="338" t="s">
        <v>4993</v>
      </c>
      <c r="C189" s="338" t="s">
        <v>1558</v>
      </c>
      <c r="D189" s="338">
        <v>1981.0</v>
      </c>
      <c r="E189" s="338" t="s">
        <v>6233</v>
      </c>
      <c r="F189" s="338" t="s">
        <v>5210</v>
      </c>
      <c r="G189" s="338" t="s">
        <v>6234</v>
      </c>
      <c r="H189" s="338" t="s">
        <v>6235</v>
      </c>
      <c r="I189" s="338" t="s">
        <v>6236</v>
      </c>
      <c r="J189" s="338" t="s">
        <v>5006</v>
      </c>
      <c r="K189" s="338" t="s">
        <v>4987</v>
      </c>
      <c r="L189" s="338" t="s">
        <v>5007</v>
      </c>
      <c r="M189" s="338" t="s">
        <v>6237</v>
      </c>
      <c r="N189" s="338" t="s">
        <v>5976</v>
      </c>
      <c r="O189" s="338" t="s">
        <v>5067</v>
      </c>
    </row>
    <row r="190" ht="15.75" customHeight="1">
      <c r="A190" s="338" t="s">
        <v>6238</v>
      </c>
      <c r="B190" s="338" t="s">
        <v>4970</v>
      </c>
      <c r="C190" s="338" t="s">
        <v>1547</v>
      </c>
      <c r="D190" s="338">
        <v>1981.0</v>
      </c>
      <c r="E190" s="338" t="s">
        <v>6090</v>
      </c>
      <c r="F190" s="339">
        <v>45144.0</v>
      </c>
      <c r="G190" s="338" t="s">
        <v>5465</v>
      </c>
      <c r="H190" s="338" t="s">
        <v>6239</v>
      </c>
      <c r="I190" s="338" t="s">
        <v>6240</v>
      </c>
      <c r="J190" s="338" t="s">
        <v>5306</v>
      </c>
      <c r="K190" s="338" t="s">
        <v>4987</v>
      </c>
      <c r="M190" s="338" t="s">
        <v>6241</v>
      </c>
      <c r="N190" s="338" t="s">
        <v>5036</v>
      </c>
      <c r="O190" s="338" t="s">
        <v>5370</v>
      </c>
    </row>
    <row r="191" ht="15.75" customHeight="1">
      <c r="A191" s="338" t="s">
        <v>6242</v>
      </c>
      <c r="B191" s="338" t="s">
        <v>4970</v>
      </c>
      <c r="C191" s="338" t="s">
        <v>1558</v>
      </c>
      <c r="D191" s="338">
        <v>1981.0</v>
      </c>
      <c r="E191" s="338" t="s">
        <v>6243</v>
      </c>
      <c r="F191" s="339">
        <v>44992.0</v>
      </c>
      <c r="G191" s="338" t="s">
        <v>6244</v>
      </c>
      <c r="H191" s="338" t="s">
        <v>6245</v>
      </c>
      <c r="I191" s="338" t="s">
        <v>6246</v>
      </c>
      <c r="J191" s="338" t="s">
        <v>5455</v>
      </c>
      <c r="K191" s="338" t="s">
        <v>4987</v>
      </c>
      <c r="L191" s="338" t="s">
        <v>6247</v>
      </c>
      <c r="M191" s="338" t="s">
        <v>6248</v>
      </c>
      <c r="N191" s="338" t="s">
        <v>5126</v>
      </c>
      <c r="O191" s="338" t="s">
        <v>5471</v>
      </c>
    </row>
    <row r="192" ht="15.75" customHeight="1">
      <c r="A192" s="338" t="s">
        <v>6249</v>
      </c>
      <c r="B192" s="338" t="s">
        <v>4993</v>
      </c>
      <c r="C192" s="338" t="s">
        <v>1547</v>
      </c>
      <c r="D192" s="338">
        <v>1981.0</v>
      </c>
      <c r="E192" s="338" t="s">
        <v>6250</v>
      </c>
      <c r="F192" s="339">
        <v>45109.0</v>
      </c>
      <c r="G192" s="338" t="s">
        <v>6251</v>
      </c>
      <c r="H192" s="338" t="s">
        <v>6252</v>
      </c>
      <c r="I192" s="338" t="s">
        <v>6253</v>
      </c>
      <c r="J192" s="338" t="s">
        <v>5299</v>
      </c>
      <c r="K192" s="338" t="s">
        <v>6254</v>
      </c>
      <c r="L192" s="338" t="s">
        <v>6255</v>
      </c>
      <c r="M192" s="338" t="s">
        <v>6256</v>
      </c>
      <c r="N192" s="338" t="s">
        <v>6257</v>
      </c>
      <c r="O192" s="338" t="s">
        <v>5724</v>
      </c>
    </row>
    <row r="193" ht="15.75" customHeight="1">
      <c r="A193" s="338" t="s">
        <v>6258</v>
      </c>
      <c r="B193" s="338" t="s">
        <v>4970</v>
      </c>
      <c r="C193" s="338" t="s">
        <v>1558</v>
      </c>
      <c r="D193" s="338">
        <v>1981.0</v>
      </c>
      <c r="E193" s="338" t="s">
        <v>6259</v>
      </c>
      <c r="F193" s="339">
        <v>45051.0</v>
      </c>
      <c r="G193" s="338" t="s">
        <v>6260</v>
      </c>
      <c r="H193" s="338" t="s">
        <v>6261</v>
      </c>
      <c r="I193" s="338" t="s">
        <v>5221</v>
      </c>
      <c r="J193" s="338" t="s">
        <v>5052</v>
      </c>
      <c r="K193" s="338" t="s">
        <v>4987</v>
      </c>
      <c r="L193" s="338" t="s">
        <v>5822</v>
      </c>
      <c r="M193" s="338" t="s">
        <v>6262</v>
      </c>
      <c r="N193" s="338" t="s">
        <v>5036</v>
      </c>
      <c r="O193" s="338" t="s">
        <v>5794</v>
      </c>
    </row>
    <row r="194" ht="15.75" customHeight="1">
      <c r="A194" s="338" t="s">
        <v>6263</v>
      </c>
      <c r="B194" s="338" t="s">
        <v>4993</v>
      </c>
      <c r="C194" s="338" t="s">
        <v>1601</v>
      </c>
      <c r="D194" s="338">
        <v>1981.0</v>
      </c>
      <c r="E194" s="338" t="s">
        <v>6264</v>
      </c>
      <c r="F194" s="339">
        <v>45082.0</v>
      </c>
      <c r="G194" s="338" t="s">
        <v>5531</v>
      </c>
      <c r="H194" s="338" t="s">
        <v>6265</v>
      </c>
      <c r="I194" s="338" t="s">
        <v>6266</v>
      </c>
      <c r="J194" s="338" t="s">
        <v>6267</v>
      </c>
      <c r="K194" s="338" t="s">
        <v>4987</v>
      </c>
      <c r="L194" s="338" t="s">
        <v>5176</v>
      </c>
      <c r="M194" s="338" t="s">
        <v>6268</v>
      </c>
      <c r="N194" s="338" t="s">
        <v>6269</v>
      </c>
      <c r="O194" s="338" t="s">
        <v>5067</v>
      </c>
    </row>
    <row r="195" ht="15.75" customHeight="1">
      <c r="A195" s="338" t="s">
        <v>6270</v>
      </c>
      <c r="B195" s="338" t="s">
        <v>4970</v>
      </c>
      <c r="C195" s="338" t="s">
        <v>1547</v>
      </c>
      <c r="D195" s="338">
        <v>1981.0</v>
      </c>
      <c r="E195" s="338" t="s">
        <v>6205</v>
      </c>
      <c r="F195" s="339">
        <v>45021.0</v>
      </c>
      <c r="G195" s="338" t="s">
        <v>5531</v>
      </c>
      <c r="H195" s="338" t="s">
        <v>6271</v>
      </c>
      <c r="I195" s="338" t="s">
        <v>6272</v>
      </c>
      <c r="J195" s="338" t="s">
        <v>5132</v>
      </c>
      <c r="K195" s="338" t="s">
        <v>4987</v>
      </c>
      <c r="L195" s="338" t="s">
        <v>5971</v>
      </c>
      <c r="M195" s="338" t="s">
        <v>6273</v>
      </c>
      <c r="N195" s="338" t="s">
        <v>5134</v>
      </c>
      <c r="O195" s="338" t="s">
        <v>5077</v>
      </c>
    </row>
    <row r="196" ht="15.75" customHeight="1">
      <c r="A196" s="338" t="s">
        <v>6274</v>
      </c>
      <c r="B196" s="338" t="s">
        <v>4970</v>
      </c>
      <c r="C196" s="338" t="s">
        <v>1558</v>
      </c>
      <c r="D196" s="338">
        <v>1981.0</v>
      </c>
      <c r="E196" s="338" t="s">
        <v>5924</v>
      </c>
      <c r="F196" s="339">
        <v>45052.0</v>
      </c>
      <c r="G196" s="338" t="s">
        <v>5547</v>
      </c>
      <c r="H196" s="338" t="s">
        <v>6275</v>
      </c>
      <c r="I196" s="338" t="s">
        <v>5266</v>
      </c>
      <c r="J196" s="338" t="s">
        <v>6276</v>
      </c>
      <c r="K196" s="338" t="s">
        <v>4987</v>
      </c>
      <c r="M196" s="338" t="s">
        <v>6277</v>
      </c>
      <c r="N196" s="338" t="s">
        <v>4990</v>
      </c>
      <c r="O196" s="338" t="s">
        <v>6278</v>
      </c>
    </row>
    <row r="197" ht="15.75" customHeight="1">
      <c r="A197" s="338" t="s">
        <v>6279</v>
      </c>
      <c r="B197" s="338" t="s">
        <v>4993</v>
      </c>
      <c r="C197" s="338" t="s">
        <v>1537</v>
      </c>
      <c r="D197" s="338">
        <v>1981.0</v>
      </c>
      <c r="E197" s="338" t="s">
        <v>5679</v>
      </c>
      <c r="F197" s="339">
        <v>44962.0</v>
      </c>
      <c r="G197" s="338" t="s">
        <v>6280</v>
      </c>
      <c r="H197" s="338" t="s">
        <v>6281</v>
      </c>
      <c r="I197" s="338" t="s">
        <v>6282</v>
      </c>
      <c r="J197" s="338" t="s">
        <v>6283</v>
      </c>
      <c r="K197" s="338" t="s">
        <v>4987</v>
      </c>
      <c r="L197" s="338" t="s">
        <v>6284</v>
      </c>
      <c r="M197" s="338" t="s">
        <v>6285</v>
      </c>
      <c r="N197" s="338" t="s">
        <v>5301</v>
      </c>
      <c r="O197" s="338" t="s">
        <v>5324</v>
      </c>
    </row>
    <row r="198" ht="15.75" customHeight="1">
      <c r="A198" s="338" t="s">
        <v>6286</v>
      </c>
      <c r="B198" s="338" t="s">
        <v>4993</v>
      </c>
      <c r="C198" s="338" t="s">
        <v>1558</v>
      </c>
      <c r="D198" s="338">
        <v>1981.0</v>
      </c>
      <c r="E198" s="338" t="s">
        <v>6287</v>
      </c>
      <c r="F198" s="339">
        <v>45173.0</v>
      </c>
      <c r="G198" s="338" t="s">
        <v>6288</v>
      </c>
      <c r="H198" s="338" t="s">
        <v>6289</v>
      </c>
      <c r="I198" s="338" t="s">
        <v>6290</v>
      </c>
      <c r="J198" s="338" t="s">
        <v>5253</v>
      </c>
      <c r="K198" s="338" t="s">
        <v>4987</v>
      </c>
      <c r="M198" s="338" t="s">
        <v>6291</v>
      </c>
      <c r="N198" s="338" t="s">
        <v>5009</v>
      </c>
      <c r="O198" s="338" t="s">
        <v>5370</v>
      </c>
    </row>
    <row r="199" ht="15.75" customHeight="1">
      <c r="A199" s="338" t="s">
        <v>6292</v>
      </c>
      <c r="B199" s="338" t="s">
        <v>4993</v>
      </c>
      <c r="C199" s="338" t="s">
        <v>1537</v>
      </c>
      <c r="D199" s="338">
        <v>1981.0</v>
      </c>
      <c r="E199" s="338" t="s">
        <v>5787</v>
      </c>
      <c r="F199" s="339">
        <v>45051.0</v>
      </c>
      <c r="G199" s="338" t="s">
        <v>6293</v>
      </c>
      <c r="H199" s="338" t="s">
        <v>6294</v>
      </c>
      <c r="I199" s="338" t="s">
        <v>6295</v>
      </c>
      <c r="J199" s="338" t="s">
        <v>6296</v>
      </c>
      <c r="K199" s="338" t="s">
        <v>4987</v>
      </c>
      <c r="L199" s="338" t="s">
        <v>6297</v>
      </c>
      <c r="M199" s="338" t="s">
        <v>6298</v>
      </c>
      <c r="N199" s="338" t="s">
        <v>6269</v>
      </c>
      <c r="O199" s="338" t="s">
        <v>6003</v>
      </c>
    </row>
    <row r="200" ht="15.75" customHeight="1">
      <c r="A200" s="338" t="s">
        <v>6299</v>
      </c>
      <c r="B200" s="338" t="s">
        <v>4970</v>
      </c>
      <c r="C200" s="338" t="s">
        <v>1425</v>
      </c>
      <c r="D200" s="338">
        <v>1981.0</v>
      </c>
      <c r="E200" s="338" t="s">
        <v>6300</v>
      </c>
      <c r="F200" s="339">
        <v>45171.0</v>
      </c>
      <c r="G200" s="338" t="s">
        <v>6301</v>
      </c>
      <c r="H200" s="338" t="s">
        <v>6302</v>
      </c>
      <c r="I200" s="338" t="s">
        <v>6302</v>
      </c>
      <c r="J200" s="338" t="s">
        <v>6303</v>
      </c>
      <c r="K200" s="338" t="s">
        <v>4987</v>
      </c>
      <c r="N200" s="338" t="s">
        <v>6304</v>
      </c>
      <c r="O200" s="338" t="s">
        <v>5363</v>
      </c>
    </row>
    <row r="201" ht="15.75" customHeight="1">
      <c r="A201" s="338" t="s">
        <v>6305</v>
      </c>
      <c r="B201" s="338" t="s">
        <v>4993</v>
      </c>
      <c r="C201" s="338" t="s">
        <v>1558</v>
      </c>
      <c r="D201" s="338">
        <v>1981.0</v>
      </c>
      <c r="E201" s="338" t="s">
        <v>6259</v>
      </c>
      <c r="F201" s="338" t="s">
        <v>5210</v>
      </c>
      <c r="G201" s="338" t="s">
        <v>6306</v>
      </c>
      <c r="H201" s="338" t="s">
        <v>6307</v>
      </c>
      <c r="I201" s="338" t="s">
        <v>6308</v>
      </c>
      <c r="J201" s="338" t="s">
        <v>5550</v>
      </c>
      <c r="K201" s="338" t="s">
        <v>4987</v>
      </c>
      <c r="M201" s="338" t="s">
        <v>5971</v>
      </c>
      <c r="N201" s="338" t="s">
        <v>5315</v>
      </c>
      <c r="O201" s="338" t="s">
        <v>5186</v>
      </c>
    </row>
    <row r="202" ht="15.75" customHeight="1">
      <c r="A202" s="338" t="s">
        <v>6309</v>
      </c>
      <c r="B202" s="338" t="s">
        <v>4970</v>
      </c>
      <c r="C202" s="338" t="s">
        <v>3713</v>
      </c>
      <c r="D202" s="338">
        <v>1981.0</v>
      </c>
      <c r="E202" s="338" t="s">
        <v>5832</v>
      </c>
      <c r="F202" s="339">
        <v>45143.0</v>
      </c>
      <c r="G202" s="338" t="s">
        <v>6310</v>
      </c>
      <c r="H202" s="338" t="s">
        <v>5548</v>
      </c>
      <c r="I202" s="338" t="s">
        <v>6311</v>
      </c>
      <c r="J202" s="338" t="s">
        <v>6312</v>
      </c>
      <c r="K202" s="338" t="s">
        <v>5245</v>
      </c>
      <c r="M202" s="338" t="s">
        <v>6313</v>
      </c>
      <c r="N202" s="338" t="s">
        <v>6314</v>
      </c>
      <c r="O202" s="338" t="s">
        <v>5545</v>
      </c>
    </row>
    <row r="203" ht="15.75" customHeight="1">
      <c r="A203" s="338" t="s">
        <v>6315</v>
      </c>
      <c r="B203" s="338" t="s">
        <v>6316</v>
      </c>
      <c r="C203" s="338" t="s">
        <v>1558</v>
      </c>
      <c r="D203" s="338">
        <v>1981.0</v>
      </c>
      <c r="E203" s="338" t="s">
        <v>6317</v>
      </c>
      <c r="F203" s="339">
        <v>44931.0</v>
      </c>
      <c r="G203" s="338" t="s">
        <v>5294</v>
      </c>
      <c r="H203" s="338" t="s">
        <v>6318</v>
      </c>
      <c r="I203" s="338" t="s">
        <v>6319</v>
      </c>
      <c r="J203" s="338" t="s">
        <v>6320</v>
      </c>
      <c r="K203" s="338" t="s">
        <v>4987</v>
      </c>
      <c r="N203" s="338" t="s">
        <v>6321</v>
      </c>
      <c r="O203" s="338" t="s">
        <v>5067</v>
      </c>
    </row>
    <row r="204" ht="15.75" customHeight="1">
      <c r="A204" s="338" t="s">
        <v>6322</v>
      </c>
      <c r="B204" s="338" t="s">
        <v>4970</v>
      </c>
      <c r="C204" s="338" t="s">
        <v>6323</v>
      </c>
      <c r="D204" s="338">
        <v>1981.0</v>
      </c>
      <c r="E204" s="338" t="s">
        <v>5708</v>
      </c>
      <c r="F204" s="339">
        <v>44931.0</v>
      </c>
      <c r="G204" s="338" t="s">
        <v>6324</v>
      </c>
      <c r="H204" s="338" t="s">
        <v>6325</v>
      </c>
      <c r="I204" s="338" t="s">
        <v>6326</v>
      </c>
      <c r="J204" s="338" t="s">
        <v>6327</v>
      </c>
      <c r="K204" s="338" t="s">
        <v>5405</v>
      </c>
      <c r="M204" s="338" t="s">
        <v>5176</v>
      </c>
      <c r="N204" s="338" t="s">
        <v>6328</v>
      </c>
      <c r="O204" s="338" t="s">
        <v>5283</v>
      </c>
    </row>
    <row r="205" ht="15.75" customHeight="1">
      <c r="A205" s="338" t="s">
        <v>6329</v>
      </c>
      <c r="B205" s="338" t="s">
        <v>5601</v>
      </c>
      <c r="C205" s="338" t="s">
        <v>1601</v>
      </c>
      <c r="D205" s="338">
        <v>1981.0</v>
      </c>
      <c r="E205" s="338" t="s">
        <v>6330</v>
      </c>
      <c r="F205" s="339">
        <v>45175.0</v>
      </c>
      <c r="G205" s="338" t="s">
        <v>5531</v>
      </c>
      <c r="H205" s="338" t="s">
        <v>6331</v>
      </c>
      <c r="I205" s="338" t="s">
        <v>6332</v>
      </c>
      <c r="J205" s="338" t="s">
        <v>6332</v>
      </c>
      <c r="K205" s="338" t="s">
        <v>5607</v>
      </c>
      <c r="M205" s="338" t="s">
        <v>6333</v>
      </c>
      <c r="N205" s="338" t="s">
        <v>6334</v>
      </c>
      <c r="O205" s="338" t="s">
        <v>5046</v>
      </c>
    </row>
    <row r="206" ht="15.75" customHeight="1">
      <c r="A206" s="338" t="s">
        <v>6335</v>
      </c>
      <c r="B206" s="338" t="s">
        <v>4993</v>
      </c>
      <c r="C206" s="338" t="s">
        <v>1547</v>
      </c>
      <c r="D206" s="338">
        <v>1981.0</v>
      </c>
      <c r="E206" s="338" t="s">
        <v>6336</v>
      </c>
      <c r="F206" s="339">
        <v>44991.0</v>
      </c>
      <c r="G206" s="338" t="s">
        <v>6337</v>
      </c>
      <c r="H206" s="338" t="s">
        <v>6338</v>
      </c>
      <c r="I206" s="338" t="s">
        <v>6339</v>
      </c>
      <c r="J206" s="338" t="s">
        <v>5476</v>
      </c>
      <c r="K206" s="338" t="s">
        <v>5245</v>
      </c>
      <c r="M206" s="338" t="s">
        <v>6340</v>
      </c>
      <c r="N206" s="338" t="s">
        <v>5036</v>
      </c>
      <c r="O206" s="338" t="s">
        <v>5370</v>
      </c>
    </row>
    <row r="207" ht="15.75" customHeight="1">
      <c r="A207" s="338" t="s">
        <v>6341</v>
      </c>
      <c r="B207" s="338" t="s">
        <v>4970</v>
      </c>
      <c r="C207" s="338" t="s">
        <v>1558</v>
      </c>
      <c r="D207" s="338">
        <v>1982.0</v>
      </c>
      <c r="E207" s="338" t="s">
        <v>6342</v>
      </c>
      <c r="F207" s="339">
        <v>44964.0</v>
      </c>
      <c r="G207" s="338" t="s">
        <v>6343</v>
      </c>
      <c r="H207" s="338" t="s">
        <v>6344</v>
      </c>
      <c r="I207" s="338" t="s">
        <v>6345</v>
      </c>
      <c r="J207" s="338" t="s">
        <v>6346</v>
      </c>
      <c r="K207" s="338" t="s">
        <v>4987</v>
      </c>
      <c r="L207" s="338" t="s">
        <v>4988</v>
      </c>
      <c r="M207" s="338" t="s">
        <v>6347</v>
      </c>
      <c r="N207" s="338" t="s">
        <v>5036</v>
      </c>
      <c r="O207" s="338" t="s">
        <v>6003</v>
      </c>
    </row>
    <row r="208" ht="15.75" customHeight="1">
      <c r="A208" s="338" t="s">
        <v>6348</v>
      </c>
      <c r="B208" s="338" t="s">
        <v>4970</v>
      </c>
      <c r="C208" s="338" t="s">
        <v>1537</v>
      </c>
      <c r="D208" s="338">
        <v>1982.0</v>
      </c>
      <c r="E208" s="338" t="s">
        <v>6349</v>
      </c>
      <c r="F208" s="339">
        <v>44934.0</v>
      </c>
      <c r="G208" s="338" t="s">
        <v>6350</v>
      </c>
      <c r="H208" s="338" t="s">
        <v>6351</v>
      </c>
      <c r="I208" s="338" t="s">
        <v>6352</v>
      </c>
      <c r="J208" s="338" t="s">
        <v>5670</v>
      </c>
      <c r="K208" s="338" t="s">
        <v>4987</v>
      </c>
      <c r="L208" s="338" t="s">
        <v>5807</v>
      </c>
      <c r="M208" s="338" t="s">
        <v>6353</v>
      </c>
      <c r="N208" s="338" t="s">
        <v>5676</v>
      </c>
      <c r="O208" s="338" t="s">
        <v>5232</v>
      </c>
    </row>
    <row r="209" ht="15.75" customHeight="1">
      <c r="A209" s="338" t="s">
        <v>4569</v>
      </c>
      <c r="B209" s="338" t="s">
        <v>4970</v>
      </c>
      <c r="C209" s="338" t="s">
        <v>1425</v>
      </c>
      <c r="D209" s="338">
        <v>1982.0</v>
      </c>
      <c r="E209" s="338" t="s">
        <v>6349</v>
      </c>
      <c r="F209" s="339">
        <v>44934.0</v>
      </c>
      <c r="G209" s="338" t="s">
        <v>6354</v>
      </c>
      <c r="H209" s="338" t="s">
        <v>5138</v>
      </c>
      <c r="I209" s="338" t="s">
        <v>6355</v>
      </c>
      <c r="J209" s="338" t="s">
        <v>5687</v>
      </c>
      <c r="K209" s="338" t="s">
        <v>4987</v>
      </c>
      <c r="L209" s="338" t="s">
        <v>5074</v>
      </c>
      <c r="M209" s="338" t="s">
        <v>6356</v>
      </c>
      <c r="N209" s="338" t="s">
        <v>5036</v>
      </c>
      <c r="O209" s="338" t="s">
        <v>5087</v>
      </c>
    </row>
    <row r="210" ht="15.75" customHeight="1">
      <c r="A210" s="338" t="s">
        <v>4804</v>
      </c>
      <c r="B210" s="338" t="s">
        <v>4970</v>
      </c>
      <c r="C210" s="338" t="s">
        <v>1537</v>
      </c>
      <c r="D210" s="338">
        <v>1982.0</v>
      </c>
      <c r="E210" s="338" t="s">
        <v>6357</v>
      </c>
      <c r="F210" s="339">
        <v>45175.0</v>
      </c>
      <c r="G210" s="338" t="s">
        <v>6358</v>
      </c>
      <c r="H210" s="338" t="s">
        <v>6359</v>
      </c>
      <c r="I210" s="338" t="s">
        <v>6360</v>
      </c>
      <c r="J210" s="338" t="s">
        <v>6361</v>
      </c>
      <c r="K210" s="338" t="s">
        <v>4987</v>
      </c>
      <c r="L210" s="338" t="s">
        <v>5094</v>
      </c>
      <c r="M210" s="338" t="s">
        <v>6362</v>
      </c>
      <c r="N210" s="338" t="s">
        <v>5036</v>
      </c>
      <c r="O210" s="338" t="s">
        <v>5046</v>
      </c>
    </row>
    <row r="211" ht="15.75" customHeight="1">
      <c r="A211" s="338" t="s">
        <v>6363</v>
      </c>
      <c r="B211" s="338" t="s">
        <v>4993</v>
      </c>
      <c r="C211" s="338" t="s">
        <v>5309</v>
      </c>
      <c r="D211" s="338">
        <v>1982.0</v>
      </c>
      <c r="E211" s="338" t="s">
        <v>6364</v>
      </c>
      <c r="F211" s="339">
        <v>45145.0</v>
      </c>
      <c r="G211" s="338" t="s">
        <v>6365</v>
      </c>
      <c r="H211" s="338" t="s">
        <v>5668</v>
      </c>
      <c r="I211" s="338" t="s">
        <v>6366</v>
      </c>
      <c r="J211" s="338" t="s">
        <v>6367</v>
      </c>
      <c r="K211" s="338" t="s">
        <v>4987</v>
      </c>
      <c r="L211" s="338" t="s">
        <v>6368</v>
      </c>
      <c r="M211" s="338" t="s">
        <v>6369</v>
      </c>
      <c r="N211" s="338" t="s">
        <v>5036</v>
      </c>
      <c r="O211" s="338" t="s">
        <v>5217</v>
      </c>
    </row>
    <row r="212" ht="15.75" customHeight="1">
      <c r="A212" s="338" t="s">
        <v>6370</v>
      </c>
      <c r="B212" s="338" t="s">
        <v>4970</v>
      </c>
      <c r="C212" s="338" t="s">
        <v>1537</v>
      </c>
      <c r="D212" s="338">
        <v>1982.0</v>
      </c>
      <c r="E212" s="338" t="s">
        <v>6371</v>
      </c>
      <c r="F212" s="339">
        <v>45114.0</v>
      </c>
      <c r="G212" s="338" t="s">
        <v>6372</v>
      </c>
      <c r="H212" s="338" t="s">
        <v>6373</v>
      </c>
      <c r="I212" s="338" t="s">
        <v>6374</v>
      </c>
      <c r="J212" s="338" t="s">
        <v>6042</v>
      </c>
      <c r="K212" s="338" t="s">
        <v>4987</v>
      </c>
      <c r="L212" s="338" t="s">
        <v>5074</v>
      </c>
      <c r="M212" s="338" t="s">
        <v>6375</v>
      </c>
      <c r="N212" s="338" t="s">
        <v>6376</v>
      </c>
      <c r="O212" s="338" t="s">
        <v>5483</v>
      </c>
    </row>
    <row r="213" ht="15.75" customHeight="1">
      <c r="A213" s="338" t="s">
        <v>6377</v>
      </c>
      <c r="B213" s="338" t="s">
        <v>4970</v>
      </c>
      <c r="C213" s="338" t="s">
        <v>1547</v>
      </c>
      <c r="D213" s="338">
        <v>1982.0</v>
      </c>
      <c r="E213" s="338" t="s">
        <v>6342</v>
      </c>
      <c r="F213" s="338" t="s">
        <v>5059</v>
      </c>
      <c r="G213" s="338" t="s">
        <v>6378</v>
      </c>
      <c r="H213" s="338" t="s">
        <v>6379</v>
      </c>
      <c r="I213" s="338" t="s">
        <v>6380</v>
      </c>
      <c r="J213" s="338" t="s">
        <v>5229</v>
      </c>
      <c r="K213" s="338" t="s">
        <v>4987</v>
      </c>
      <c r="L213" s="338" t="s">
        <v>6381</v>
      </c>
      <c r="M213" s="338" t="s">
        <v>6382</v>
      </c>
      <c r="N213" s="338" t="s">
        <v>5159</v>
      </c>
      <c r="O213" s="338" t="s">
        <v>5002</v>
      </c>
    </row>
    <row r="214" ht="15.75" customHeight="1">
      <c r="A214" s="338" t="s">
        <v>6383</v>
      </c>
      <c r="B214" s="338" t="s">
        <v>4993</v>
      </c>
      <c r="C214" s="338" t="s">
        <v>1558</v>
      </c>
      <c r="D214" s="338">
        <v>1982.0</v>
      </c>
      <c r="E214" s="338" t="s">
        <v>6364</v>
      </c>
      <c r="F214" s="339">
        <v>45020.0</v>
      </c>
      <c r="G214" s="338" t="s">
        <v>5755</v>
      </c>
      <c r="H214" s="338" t="s">
        <v>6384</v>
      </c>
      <c r="I214" s="338" t="s">
        <v>6385</v>
      </c>
      <c r="J214" s="338" t="s">
        <v>6386</v>
      </c>
      <c r="K214" s="338" t="s">
        <v>4987</v>
      </c>
      <c r="L214" s="338" t="s">
        <v>6387</v>
      </c>
      <c r="M214" s="338" t="s">
        <v>6388</v>
      </c>
      <c r="N214" s="338" t="s">
        <v>5009</v>
      </c>
      <c r="O214" s="338" t="s">
        <v>5217</v>
      </c>
    </row>
    <row r="215" ht="15.75" customHeight="1">
      <c r="A215" s="338" t="s">
        <v>6389</v>
      </c>
      <c r="B215" s="338" t="s">
        <v>4993</v>
      </c>
      <c r="C215" s="338" t="s">
        <v>1558</v>
      </c>
      <c r="D215" s="338">
        <v>1982.0</v>
      </c>
      <c r="E215" s="338" t="s">
        <v>6390</v>
      </c>
      <c r="F215" s="339">
        <v>45083.0</v>
      </c>
      <c r="G215" s="338" t="s">
        <v>6391</v>
      </c>
      <c r="H215" s="338" t="s">
        <v>5581</v>
      </c>
      <c r="I215" s="338" t="s">
        <v>6392</v>
      </c>
      <c r="J215" s="338" t="s">
        <v>6393</v>
      </c>
      <c r="K215" s="338" t="s">
        <v>4987</v>
      </c>
      <c r="L215" s="338" t="s">
        <v>6394</v>
      </c>
      <c r="M215" s="338" t="s">
        <v>6395</v>
      </c>
      <c r="N215" s="338" t="s">
        <v>4990</v>
      </c>
      <c r="O215" s="338" t="s">
        <v>5056</v>
      </c>
    </row>
    <row r="216" ht="15.75" customHeight="1">
      <c r="A216" s="338" t="s">
        <v>3063</v>
      </c>
      <c r="B216" s="338" t="s">
        <v>4993</v>
      </c>
      <c r="C216" s="338" t="s">
        <v>1425</v>
      </c>
      <c r="D216" s="338">
        <v>1982.0</v>
      </c>
      <c r="E216" s="338" t="s">
        <v>6396</v>
      </c>
      <c r="F216" s="339">
        <v>44992.0</v>
      </c>
      <c r="G216" s="338" t="s">
        <v>6397</v>
      </c>
      <c r="H216" s="338" t="s">
        <v>6006</v>
      </c>
      <c r="I216" s="338" t="s">
        <v>5668</v>
      </c>
      <c r="J216" s="338" t="s">
        <v>6398</v>
      </c>
      <c r="K216" s="338" t="s">
        <v>4987</v>
      </c>
      <c r="L216" s="338" t="s">
        <v>6399</v>
      </c>
      <c r="M216" s="338" t="s">
        <v>6400</v>
      </c>
      <c r="N216" s="338" t="s">
        <v>5126</v>
      </c>
      <c r="O216" s="338" t="s">
        <v>5096</v>
      </c>
    </row>
    <row r="217" ht="15.75" customHeight="1">
      <c r="A217" s="338" t="s">
        <v>6401</v>
      </c>
      <c r="B217" s="338" t="s">
        <v>4970</v>
      </c>
      <c r="C217" s="338" t="s">
        <v>1537</v>
      </c>
      <c r="D217" s="338">
        <v>1982.0</v>
      </c>
      <c r="E217" s="338" t="s">
        <v>6402</v>
      </c>
      <c r="F217" s="339">
        <v>45175.0</v>
      </c>
      <c r="G217" s="338" t="s">
        <v>6403</v>
      </c>
      <c r="H217" s="338" t="s">
        <v>5061</v>
      </c>
      <c r="I217" s="338" t="s">
        <v>6265</v>
      </c>
      <c r="J217" s="338" t="s">
        <v>6404</v>
      </c>
      <c r="K217" s="338" t="s">
        <v>4987</v>
      </c>
      <c r="L217" s="338" t="s">
        <v>5176</v>
      </c>
      <c r="M217" s="338" t="s">
        <v>6405</v>
      </c>
      <c r="N217" s="338" t="s">
        <v>5009</v>
      </c>
      <c r="O217" s="338" t="s">
        <v>5186</v>
      </c>
    </row>
    <row r="218" ht="15.75" customHeight="1">
      <c r="A218" s="338" t="s">
        <v>6406</v>
      </c>
      <c r="B218" s="338" t="s">
        <v>4993</v>
      </c>
      <c r="C218" s="338" t="s">
        <v>1537</v>
      </c>
      <c r="D218" s="338">
        <v>1982.0</v>
      </c>
      <c r="E218" s="338" t="s">
        <v>6396</v>
      </c>
      <c r="F218" s="339">
        <v>45114.0</v>
      </c>
      <c r="G218" s="338" t="s">
        <v>6407</v>
      </c>
      <c r="H218" s="338" t="s">
        <v>6408</v>
      </c>
      <c r="I218" s="338" t="s">
        <v>6409</v>
      </c>
      <c r="J218" s="338" t="s">
        <v>6410</v>
      </c>
      <c r="K218" s="338" t="s">
        <v>4987</v>
      </c>
      <c r="L218" s="338" t="s">
        <v>6411</v>
      </c>
      <c r="M218" s="338" t="s">
        <v>6412</v>
      </c>
      <c r="N218" s="338" t="s">
        <v>5009</v>
      </c>
      <c r="O218" s="338" t="s">
        <v>5677</v>
      </c>
    </row>
    <row r="219" ht="15.75" customHeight="1">
      <c r="A219" s="338" t="s">
        <v>6413</v>
      </c>
      <c r="B219" s="338" t="s">
        <v>4970</v>
      </c>
      <c r="C219" s="338" t="s">
        <v>1601</v>
      </c>
      <c r="D219" s="338">
        <v>1982.0</v>
      </c>
      <c r="E219" s="338" t="s">
        <v>6414</v>
      </c>
      <c r="F219" s="339">
        <v>45173.0</v>
      </c>
      <c r="G219" s="338" t="s">
        <v>6415</v>
      </c>
      <c r="H219" s="338" t="s">
        <v>6416</v>
      </c>
      <c r="I219" s="338" t="s">
        <v>6416</v>
      </c>
      <c r="J219" s="338" t="s">
        <v>6417</v>
      </c>
      <c r="K219" s="338" t="s">
        <v>5245</v>
      </c>
      <c r="M219" s="338" t="s">
        <v>6418</v>
      </c>
      <c r="N219" s="338" t="s">
        <v>5897</v>
      </c>
      <c r="O219" s="338" t="s">
        <v>5067</v>
      </c>
    </row>
    <row r="220" ht="15.75" customHeight="1">
      <c r="A220" s="338" t="s">
        <v>6419</v>
      </c>
      <c r="B220" s="338" t="s">
        <v>4970</v>
      </c>
      <c r="C220" s="338" t="s">
        <v>1558</v>
      </c>
      <c r="D220" s="338">
        <v>1982.0</v>
      </c>
      <c r="E220" s="338" t="s">
        <v>6420</v>
      </c>
      <c r="F220" s="339">
        <v>44991.0</v>
      </c>
      <c r="G220" s="338" t="s">
        <v>6421</v>
      </c>
      <c r="H220" s="338" t="s">
        <v>6422</v>
      </c>
      <c r="I220" s="338" t="s">
        <v>6422</v>
      </c>
      <c r="J220" s="338" t="s">
        <v>6423</v>
      </c>
      <c r="K220" s="338" t="s">
        <v>4987</v>
      </c>
      <c r="M220" s="338" t="s">
        <v>6424</v>
      </c>
      <c r="N220" s="338" t="s">
        <v>6425</v>
      </c>
      <c r="O220" s="338" t="s">
        <v>5248</v>
      </c>
    </row>
    <row r="221" ht="15.75" customHeight="1">
      <c r="A221" s="338" t="s">
        <v>6426</v>
      </c>
      <c r="B221" s="338" t="s">
        <v>4970</v>
      </c>
      <c r="C221" s="338" t="s">
        <v>1547</v>
      </c>
      <c r="D221" s="338">
        <v>1982.0</v>
      </c>
      <c r="E221" s="338" t="s">
        <v>6427</v>
      </c>
      <c r="F221" s="339">
        <v>45084.0</v>
      </c>
      <c r="G221" s="338" t="s">
        <v>6428</v>
      </c>
      <c r="H221" s="338" t="s">
        <v>6271</v>
      </c>
      <c r="I221" s="338" t="s">
        <v>6429</v>
      </c>
      <c r="J221" s="338" t="s">
        <v>6022</v>
      </c>
      <c r="K221" s="338" t="s">
        <v>4976</v>
      </c>
      <c r="L221" s="338" t="s">
        <v>5176</v>
      </c>
      <c r="M221" s="338" t="s">
        <v>6430</v>
      </c>
      <c r="N221" s="338" t="s">
        <v>6431</v>
      </c>
      <c r="O221" s="338" t="s">
        <v>5492</v>
      </c>
    </row>
    <row r="222" ht="15.75" customHeight="1">
      <c r="A222" s="338" t="s">
        <v>6432</v>
      </c>
      <c r="B222" s="338" t="s">
        <v>4993</v>
      </c>
      <c r="C222" s="338" t="s">
        <v>1681</v>
      </c>
      <c r="D222" s="338">
        <v>1982.0</v>
      </c>
      <c r="E222" s="338" t="s">
        <v>6433</v>
      </c>
      <c r="F222" s="338" t="s">
        <v>6434</v>
      </c>
      <c r="G222" s="338" t="s">
        <v>6435</v>
      </c>
      <c r="H222" s="338" t="s">
        <v>6436</v>
      </c>
      <c r="I222" s="338" t="s">
        <v>6437</v>
      </c>
      <c r="J222" s="338" t="s">
        <v>6438</v>
      </c>
      <c r="K222" s="338" t="s">
        <v>4976</v>
      </c>
      <c r="L222" s="338" t="s">
        <v>5355</v>
      </c>
      <c r="M222" s="338" t="s">
        <v>6439</v>
      </c>
      <c r="N222" s="338" t="s">
        <v>6440</v>
      </c>
      <c r="O222" s="338" t="s">
        <v>6441</v>
      </c>
    </row>
    <row r="223" ht="15.75" customHeight="1">
      <c r="A223" s="338" t="s">
        <v>6442</v>
      </c>
      <c r="B223" s="338" t="s">
        <v>4993</v>
      </c>
      <c r="C223" s="338" t="s">
        <v>1558</v>
      </c>
      <c r="D223" s="338">
        <v>1982.0</v>
      </c>
      <c r="E223" s="338" t="s">
        <v>6443</v>
      </c>
      <c r="F223" s="339">
        <v>45023.0</v>
      </c>
      <c r="G223" s="338" t="s">
        <v>6444</v>
      </c>
      <c r="H223" s="338" t="s">
        <v>5855</v>
      </c>
      <c r="I223" s="338" t="s">
        <v>6445</v>
      </c>
      <c r="J223" s="338" t="s">
        <v>6446</v>
      </c>
      <c r="K223" s="338" t="s">
        <v>4987</v>
      </c>
      <c r="L223" s="338" t="s">
        <v>6447</v>
      </c>
      <c r="M223" s="338" t="s">
        <v>6448</v>
      </c>
      <c r="N223" s="338" t="s">
        <v>4990</v>
      </c>
      <c r="O223" s="338" t="s">
        <v>5077</v>
      </c>
    </row>
    <row r="224" ht="15.75" customHeight="1">
      <c r="A224" s="338" t="s">
        <v>6449</v>
      </c>
      <c r="B224" s="338" t="s">
        <v>4993</v>
      </c>
      <c r="C224" s="338" t="s">
        <v>1537</v>
      </c>
      <c r="D224" s="338">
        <v>1982.0</v>
      </c>
      <c r="E224" s="338" t="s">
        <v>5658</v>
      </c>
      <c r="F224" s="339">
        <v>45144.0</v>
      </c>
      <c r="G224" s="338" t="s">
        <v>6407</v>
      </c>
      <c r="H224" s="338" t="s">
        <v>6450</v>
      </c>
      <c r="I224" s="338" t="s">
        <v>6450</v>
      </c>
      <c r="J224" s="338" t="s">
        <v>5907</v>
      </c>
      <c r="K224" s="338" t="s">
        <v>4987</v>
      </c>
      <c r="L224" s="338" t="s">
        <v>6071</v>
      </c>
      <c r="M224" s="338" t="s">
        <v>6451</v>
      </c>
      <c r="N224" s="338" t="s">
        <v>5315</v>
      </c>
      <c r="O224" s="338" t="s">
        <v>5186</v>
      </c>
    </row>
    <row r="225" ht="15.75" customHeight="1">
      <c r="A225" s="338" t="s">
        <v>6452</v>
      </c>
      <c r="B225" s="338" t="s">
        <v>5445</v>
      </c>
      <c r="C225" s="338" t="s">
        <v>1572</v>
      </c>
      <c r="D225" s="338">
        <v>1982.0</v>
      </c>
      <c r="E225" s="338" t="s">
        <v>6453</v>
      </c>
      <c r="F225" s="339">
        <v>45084.0</v>
      </c>
      <c r="G225" s="338" t="s">
        <v>5105</v>
      </c>
      <c r="H225" s="338" t="s">
        <v>6454</v>
      </c>
      <c r="I225" s="338" t="s">
        <v>6455</v>
      </c>
      <c r="J225" s="338" t="s">
        <v>6456</v>
      </c>
      <c r="K225" s="338" t="s">
        <v>4987</v>
      </c>
      <c r="L225" s="338" t="s">
        <v>5389</v>
      </c>
      <c r="M225" s="338" t="s">
        <v>6457</v>
      </c>
      <c r="N225" s="338" t="s">
        <v>6458</v>
      </c>
      <c r="O225" s="338" t="s">
        <v>5363</v>
      </c>
    </row>
    <row r="226" ht="15.75" customHeight="1">
      <c r="A226" s="338" t="s">
        <v>6459</v>
      </c>
      <c r="B226" s="338" t="s">
        <v>4993</v>
      </c>
      <c r="C226" s="338" t="s">
        <v>1558</v>
      </c>
      <c r="D226" s="338">
        <v>1982.0</v>
      </c>
      <c r="E226" s="338" t="s">
        <v>6460</v>
      </c>
      <c r="F226" s="339">
        <v>45145.0</v>
      </c>
      <c r="G226" s="338" t="s">
        <v>5803</v>
      </c>
      <c r="H226" s="338" t="s">
        <v>5041</v>
      </c>
      <c r="I226" s="338" t="s">
        <v>6461</v>
      </c>
      <c r="J226" s="338" t="s">
        <v>5043</v>
      </c>
      <c r="K226" s="338" t="s">
        <v>4987</v>
      </c>
      <c r="L226" s="338" t="s">
        <v>5094</v>
      </c>
      <c r="M226" s="338" t="s">
        <v>6462</v>
      </c>
      <c r="N226" s="338" t="s">
        <v>6463</v>
      </c>
      <c r="O226" s="338" t="s">
        <v>5087</v>
      </c>
    </row>
    <row r="227" ht="15.75" customHeight="1">
      <c r="A227" s="338" t="s">
        <v>6464</v>
      </c>
      <c r="B227" s="338" t="s">
        <v>4993</v>
      </c>
      <c r="C227" s="338" t="s">
        <v>1547</v>
      </c>
      <c r="D227" s="338">
        <v>1982.0</v>
      </c>
      <c r="E227" s="338" t="s">
        <v>6465</v>
      </c>
      <c r="F227" s="339">
        <v>45144.0</v>
      </c>
      <c r="G227" s="338" t="s">
        <v>6466</v>
      </c>
      <c r="H227" s="338" t="s">
        <v>6042</v>
      </c>
      <c r="I227" s="338" t="s">
        <v>6042</v>
      </c>
      <c r="J227" s="338" t="s">
        <v>6042</v>
      </c>
      <c r="K227" s="338" t="s">
        <v>4987</v>
      </c>
      <c r="L227" s="338" t="s">
        <v>6071</v>
      </c>
      <c r="M227" s="338" t="s">
        <v>6467</v>
      </c>
      <c r="N227" s="338" t="s">
        <v>5045</v>
      </c>
      <c r="O227" s="338" t="s">
        <v>5339</v>
      </c>
    </row>
    <row r="228" ht="15.75" customHeight="1">
      <c r="A228" s="338" t="s">
        <v>6468</v>
      </c>
      <c r="B228" s="338" t="s">
        <v>4993</v>
      </c>
      <c r="C228" s="338" t="s">
        <v>1537</v>
      </c>
      <c r="D228" s="338">
        <v>1982.0</v>
      </c>
      <c r="E228" s="338" t="s">
        <v>6469</v>
      </c>
      <c r="F228" s="339">
        <v>44963.0</v>
      </c>
      <c r="G228" s="338" t="s">
        <v>5172</v>
      </c>
      <c r="H228" s="338" t="s">
        <v>6470</v>
      </c>
      <c r="I228" s="338" t="s">
        <v>6470</v>
      </c>
      <c r="J228" s="338" t="s">
        <v>6471</v>
      </c>
      <c r="K228" s="338" t="s">
        <v>4987</v>
      </c>
      <c r="L228" s="338" t="s">
        <v>6039</v>
      </c>
      <c r="M228" s="338" t="s">
        <v>6472</v>
      </c>
      <c r="N228" s="338" t="s">
        <v>6473</v>
      </c>
      <c r="O228" s="338" t="s">
        <v>5715</v>
      </c>
    </row>
    <row r="229" ht="15.75" customHeight="1">
      <c r="A229" s="338" t="s">
        <v>6474</v>
      </c>
      <c r="B229" s="338" t="s">
        <v>4970</v>
      </c>
      <c r="C229" s="338" t="s">
        <v>1558</v>
      </c>
      <c r="D229" s="338">
        <v>1982.0</v>
      </c>
      <c r="E229" s="338" t="s">
        <v>6475</v>
      </c>
      <c r="F229" s="339">
        <v>45175.0</v>
      </c>
      <c r="G229" s="338" t="s">
        <v>6428</v>
      </c>
      <c r="H229" s="338" t="s">
        <v>6476</v>
      </c>
      <c r="I229" s="338" t="s">
        <v>4974</v>
      </c>
      <c r="J229" s="338" t="s">
        <v>6477</v>
      </c>
      <c r="K229" s="338" t="s">
        <v>4987</v>
      </c>
      <c r="L229" s="338" t="s">
        <v>6039</v>
      </c>
      <c r="M229" s="338" t="s">
        <v>6478</v>
      </c>
      <c r="N229" s="338" t="s">
        <v>6479</v>
      </c>
      <c r="O229" s="338" t="s">
        <v>6278</v>
      </c>
    </row>
    <row r="230" ht="15.75" customHeight="1">
      <c r="A230" s="338" t="s">
        <v>6480</v>
      </c>
      <c r="B230" s="338" t="s">
        <v>4993</v>
      </c>
      <c r="C230" s="338" t="s">
        <v>1601</v>
      </c>
      <c r="D230" s="338">
        <v>1982.0</v>
      </c>
      <c r="E230" s="338" t="s">
        <v>6481</v>
      </c>
      <c r="F230" s="339">
        <v>44992.0</v>
      </c>
      <c r="G230" s="338" t="s">
        <v>6482</v>
      </c>
      <c r="H230" s="338" t="s">
        <v>5728</v>
      </c>
      <c r="I230" s="338" t="s">
        <v>6483</v>
      </c>
      <c r="J230" s="338" t="s">
        <v>5175</v>
      </c>
      <c r="K230" s="338" t="s">
        <v>3074</v>
      </c>
      <c r="L230" s="338" t="s">
        <v>5007</v>
      </c>
      <c r="M230" s="338" t="s">
        <v>6484</v>
      </c>
      <c r="N230" s="338" t="s">
        <v>6485</v>
      </c>
      <c r="O230" s="338" t="s">
        <v>5160</v>
      </c>
    </row>
    <row r="231" ht="15.75" customHeight="1">
      <c r="A231" s="338" t="s">
        <v>6486</v>
      </c>
      <c r="B231" s="338" t="s">
        <v>4970</v>
      </c>
      <c r="C231" s="338" t="s">
        <v>1547</v>
      </c>
      <c r="D231" s="338">
        <v>1982.0</v>
      </c>
      <c r="E231" s="338" t="s">
        <v>6250</v>
      </c>
      <c r="F231" s="338" t="s">
        <v>6434</v>
      </c>
      <c r="G231" s="338" t="s">
        <v>6487</v>
      </c>
      <c r="H231" s="338" t="s">
        <v>5122</v>
      </c>
      <c r="I231" s="338" t="s">
        <v>6488</v>
      </c>
      <c r="J231" s="338" t="s">
        <v>6489</v>
      </c>
      <c r="K231" s="338" t="s">
        <v>4976</v>
      </c>
      <c r="L231" s="338" t="s">
        <v>5176</v>
      </c>
      <c r="M231" s="338" t="s">
        <v>6490</v>
      </c>
      <c r="N231" s="338" t="s">
        <v>6491</v>
      </c>
      <c r="O231" s="338" t="s">
        <v>5028</v>
      </c>
    </row>
    <row r="232" ht="15.75" customHeight="1">
      <c r="A232" s="338" t="s">
        <v>6492</v>
      </c>
      <c r="B232" s="338" t="s">
        <v>4970</v>
      </c>
      <c r="C232" s="338" t="s">
        <v>2473</v>
      </c>
      <c r="D232" s="338">
        <v>1982.0</v>
      </c>
      <c r="E232" s="338" t="s">
        <v>6493</v>
      </c>
      <c r="F232" s="339">
        <v>44963.0</v>
      </c>
      <c r="G232" s="338" t="s">
        <v>5153</v>
      </c>
      <c r="H232" s="338" t="s">
        <v>5228</v>
      </c>
      <c r="I232" s="338" t="s">
        <v>6494</v>
      </c>
      <c r="J232" s="338" t="s">
        <v>6495</v>
      </c>
      <c r="K232" s="338" t="s">
        <v>4987</v>
      </c>
      <c r="L232" s="338" t="s">
        <v>4999</v>
      </c>
      <c r="M232" s="338" t="s">
        <v>5389</v>
      </c>
      <c r="N232" s="338" t="s">
        <v>6496</v>
      </c>
      <c r="O232" s="338" t="s">
        <v>5715</v>
      </c>
    </row>
    <row r="233" ht="15.75" customHeight="1">
      <c r="A233" s="338" t="s">
        <v>6497</v>
      </c>
      <c r="B233" s="338" t="s">
        <v>4970</v>
      </c>
      <c r="C233" s="338" t="s">
        <v>1547</v>
      </c>
      <c r="D233" s="338">
        <v>1982.0</v>
      </c>
      <c r="E233" s="338" t="s">
        <v>6498</v>
      </c>
      <c r="F233" s="339">
        <v>44934.0</v>
      </c>
      <c r="G233" s="338" t="s">
        <v>5718</v>
      </c>
      <c r="H233" s="338" t="s">
        <v>6499</v>
      </c>
      <c r="I233" s="338" t="s">
        <v>6499</v>
      </c>
      <c r="J233" s="338" t="s">
        <v>6500</v>
      </c>
      <c r="K233" s="338" t="s">
        <v>6501</v>
      </c>
      <c r="L233" s="338" t="s">
        <v>5017</v>
      </c>
      <c r="M233" s="338" t="s">
        <v>6502</v>
      </c>
      <c r="N233" s="338" t="s">
        <v>6503</v>
      </c>
      <c r="O233" s="338" t="s">
        <v>6504</v>
      </c>
    </row>
    <row r="234" ht="15.75" customHeight="1">
      <c r="A234" s="338" t="s">
        <v>6505</v>
      </c>
      <c r="B234" s="338" t="s">
        <v>4970</v>
      </c>
      <c r="C234" s="338" t="s">
        <v>1425</v>
      </c>
      <c r="D234" s="338">
        <v>1982.0</v>
      </c>
      <c r="E234" s="338" t="s">
        <v>6342</v>
      </c>
      <c r="F234" s="339">
        <v>45112.0</v>
      </c>
      <c r="G234" s="338" t="s">
        <v>5099</v>
      </c>
      <c r="H234" s="338" t="s">
        <v>5789</v>
      </c>
      <c r="I234" s="338" t="s">
        <v>6506</v>
      </c>
      <c r="J234" s="338" t="s">
        <v>6507</v>
      </c>
      <c r="K234" s="338" t="s">
        <v>4987</v>
      </c>
      <c r="L234" s="338" t="s">
        <v>6508</v>
      </c>
      <c r="M234" s="338" t="s">
        <v>6509</v>
      </c>
      <c r="N234" s="338" t="s">
        <v>5009</v>
      </c>
      <c r="O234" s="338" t="s">
        <v>5028</v>
      </c>
    </row>
    <row r="235" ht="15.75" customHeight="1">
      <c r="A235" s="338" t="s">
        <v>6510</v>
      </c>
      <c r="B235" s="338" t="s">
        <v>4993</v>
      </c>
      <c r="C235" s="338" t="s">
        <v>1537</v>
      </c>
      <c r="D235" s="338">
        <v>1982.0</v>
      </c>
      <c r="E235" s="338" t="s">
        <v>6390</v>
      </c>
      <c r="F235" s="338" t="s">
        <v>5286</v>
      </c>
      <c r="G235" s="338" t="s">
        <v>5145</v>
      </c>
      <c r="H235" s="338" t="s">
        <v>5073</v>
      </c>
      <c r="I235" s="338" t="s">
        <v>6511</v>
      </c>
      <c r="J235" s="338" t="s">
        <v>5073</v>
      </c>
      <c r="K235" s="338" t="s">
        <v>4987</v>
      </c>
      <c r="L235" s="338" t="s">
        <v>4999</v>
      </c>
      <c r="M235" s="338" t="s">
        <v>6512</v>
      </c>
      <c r="N235" s="338" t="s">
        <v>5470</v>
      </c>
      <c r="O235" s="338" t="s">
        <v>6513</v>
      </c>
    </row>
    <row r="236" ht="15.75" customHeight="1">
      <c r="A236" s="338" t="s">
        <v>6514</v>
      </c>
      <c r="B236" s="338" t="s">
        <v>4970</v>
      </c>
      <c r="C236" s="338" t="s">
        <v>1425</v>
      </c>
      <c r="D236" s="338">
        <v>1982.0</v>
      </c>
      <c r="E236" s="338" t="s">
        <v>6371</v>
      </c>
      <c r="F236" s="338" t="s">
        <v>5210</v>
      </c>
      <c r="G236" s="338" t="s">
        <v>6515</v>
      </c>
      <c r="H236" s="338" t="s">
        <v>6516</v>
      </c>
      <c r="I236" s="338" t="s">
        <v>6516</v>
      </c>
      <c r="J236" s="338" t="s">
        <v>6517</v>
      </c>
      <c r="K236" s="338" t="s">
        <v>4987</v>
      </c>
      <c r="L236" s="338" t="s">
        <v>5704</v>
      </c>
      <c r="M236" s="338" t="s">
        <v>6518</v>
      </c>
      <c r="N236" s="338" t="s">
        <v>5816</v>
      </c>
      <c r="O236" s="338" t="s">
        <v>5020</v>
      </c>
    </row>
    <row r="237" ht="15.75" customHeight="1">
      <c r="A237" s="338" t="s">
        <v>6519</v>
      </c>
      <c r="B237" s="338" t="s">
        <v>4993</v>
      </c>
      <c r="C237" s="338" t="s">
        <v>1601</v>
      </c>
      <c r="D237" s="338">
        <v>1982.0</v>
      </c>
      <c r="E237" s="338" t="s">
        <v>6443</v>
      </c>
      <c r="F237" s="339">
        <v>44964.0</v>
      </c>
      <c r="G237" s="338" t="s">
        <v>6520</v>
      </c>
      <c r="H237" s="338" t="s">
        <v>6026</v>
      </c>
      <c r="I237" s="338" t="s">
        <v>6521</v>
      </c>
      <c r="J237" s="338" t="s">
        <v>6026</v>
      </c>
      <c r="K237" s="338" t="s">
        <v>4976</v>
      </c>
      <c r="L237" s="338" t="s">
        <v>5074</v>
      </c>
      <c r="M237" s="338" t="s">
        <v>6522</v>
      </c>
      <c r="N237" s="338" t="s">
        <v>6431</v>
      </c>
      <c r="O237" s="338" t="s">
        <v>5483</v>
      </c>
    </row>
    <row r="238" ht="15.75" customHeight="1">
      <c r="A238" s="338" t="s">
        <v>6523</v>
      </c>
      <c r="B238" s="338" t="s">
        <v>4970</v>
      </c>
      <c r="C238" s="338" t="s">
        <v>1547</v>
      </c>
      <c r="D238" s="338">
        <v>1982.0</v>
      </c>
      <c r="E238" s="338" t="s">
        <v>6443</v>
      </c>
      <c r="F238" s="339">
        <v>45114.0</v>
      </c>
      <c r="G238" s="338" t="s">
        <v>5105</v>
      </c>
      <c r="H238" s="338" t="s">
        <v>5541</v>
      </c>
      <c r="I238" s="338" t="s">
        <v>6524</v>
      </c>
      <c r="J238" s="338" t="s">
        <v>5420</v>
      </c>
      <c r="K238" s="338" t="s">
        <v>4987</v>
      </c>
      <c r="L238" s="338" t="s">
        <v>5971</v>
      </c>
      <c r="M238" s="338" t="s">
        <v>6525</v>
      </c>
      <c r="N238" s="338" t="s">
        <v>5224</v>
      </c>
      <c r="O238" s="338" t="s">
        <v>5046</v>
      </c>
    </row>
    <row r="239" ht="15.75" customHeight="1">
      <c r="A239" s="338" t="s">
        <v>6526</v>
      </c>
      <c r="B239" s="338" t="s">
        <v>5601</v>
      </c>
      <c r="C239" s="338" t="s">
        <v>1425</v>
      </c>
      <c r="D239" s="338">
        <v>1982.0</v>
      </c>
      <c r="E239" s="338" t="s">
        <v>6527</v>
      </c>
      <c r="F239" s="339">
        <v>44932.0</v>
      </c>
      <c r="G239" s="338" t="s">
        <v>6528</v>
      </c>
      <c r="H239" s="338" t="s">
        <v>6529</v>
      </c>
      <c r="I239" s="338" t="s">
        <v>6530</v>
      </c>
      <c r="J239" s="338" t="s">
        <v>6152</v>
      </c>
      <c r="K239" s="338" t="s">
        <v>6531</v>
      </c>
      <c r="L239" s="338" t="s">
        <v>5361</v>
      </c>
      <c r="M239" s="338" t="s">
        <v>6532</v>
      </c>
      <c r="N239" s="338" t="s">
        <v>6533</v>
      </c>
      <c r="O239" s="338" t="s">
        <v>5698</v>
      </c>
    </row>
    <row r="240" ht="15.75" customHeight="1">
      <c r="A240" s="338" t="s">
        <v>6534</v>
      </c>
      <c r="B240" s="338" t="s">
        <v>4970</v>
      </c>
      <c r="C240" s="338" t="s">
        <v>1558</v>
      </c>
      <c r="D240" s="338">
        <v>1982.0</v>
      </c>
      <c r="E240" s="338" t="s">
        <v>6535</v>
      </c>
      <c r="F240" s="339">
        <v>45173.0</v>
      </c>
      <c r="G240" s="338" t="s">
        <v>6536</v>
      </c>
      <c r="H240" s="338" t="s">
        <v>6537</v>
      </c>
      <c r="I240" s="338" t="s">
        <v>6538</v>
      </c>
      <c r="J240" s="338" t="s">
        <v>6539</v>
      </c>
      <c r="K240" s="338" t="s">
        <v>4987</v>
      </c>
      <c r="M240" s="338" t="s">
        <v>6540</v>
      </c>
      <c r="N240" s="338" t="s">
        <v>5897</v>
      </c>
      <c r="O240" s="338" t="s">
        <v>5020</v>
      </c>
    </row>
    <row r="241" ht="15.75" customHeight="1">
      <c r="A241" s="338" t="s">
        <v>6541</v>
      </c>
      <c r="B241" s="338" t="s">
        <v>4993</v>
      </c>
      <c r="C241" s="338" t="s">
        <v>1558</v>
      </c>
      <c r="D241" s="338">
        <v>1982.0</v>
      </c>
      <c r="E241" s="338" t="s">
        <v>6453</v>
      </c>
      <c r="F241" s="339">
        <v>45174.0</v>
      </c>
      <c r="G241" s="338" t="s">
        <v>5473</v>
      </c>
      <c r="H241" s="338" t="s">
        <v>5474</v>
      </c>
      <c r="I241" s="338" t="s">
        <v>6542</v>
      </c>
      <c r="J241" s="338" t="s">
        <v>6543</v>
      </c>
      <c r="K241" s="338" t="s">
        <v>4987</v>
      </c>
      <c r="M241" s="338" t="s">
        <v>6544</v>
      </c>
      <c r="N241" s="338" t="s">
        <v>5224</v>
      </c>
      <c r="O241" s="338" t="s">
        <v>5576</v>
      </c>
    </row>
    <row r="242" ht="15.75" customHeight="1">
      <c r="A242" s="338" t="s">
        <v>6545</v>
      </c>
      <c r="B242" s="338" t="s">
        <v>4970</v>
      </c>
      <c r="C242" s="338" t="s">
        <v>1558</v>
      </c>
      <c r="D242" s="338">
        <v>1982.0</v>
      </c>
      <c r="E242" s="338" t="s">
        <v>6546</v>
      </c>
      <c r="F242" s="339">
        <v>44964.0</v>
      </c>
      <c r="G242" s="338" t="s">
        <v>6547</v>
      </c>
      <c r="H242" s="338" t="s">
        <v>6548</v>
      </c>
      <c r="I242" s="338" t="s">
        <v>6549</v>
      </c>
      <c r="J242" s="338" t="s">
        <v>5093</v>
      </c>
      <c r="K242" s="338" t="s">
        <v>4987</v>
      </c>
      <c r="L242" s="338" t="s">
        <v>6071</v>
      </c>
      <c r="M242" s="338" t="s">
        <v>6550</v>
      </c>
      <c r="N242" s="338" t="s">
        <v>6551</v>
      </c>
      <c r="O242" s="338" t="s">
        <v>6513</v>
      </c>
    </row>
    <row r="243" ht="15.75" customHeight="1">
      <c r="A243" s="338" t="s">
        <v>6552</v>
      </c>
      <c r="B243" s="338" t="s">
        <v>4970</v>
      </c>
      <c r="C243" s="338" t="s">
        <v>1558</v>
      </c>
      <c r="D243" s="338">
        <v>1982.0</v>
      </c>
      <c r="E243" s="338" t="s">
        <v>5726</v>
      </c>
      <c r="F243" s="339">
        <v>44933.0</v>
      </c>
      <c r="G243" s="338" t="s">
        <v>5872</v>
      </c>
      <c r="H243" s="338" t="s">
        <v>6553</v>
      </c>
      <c r="I243" s="338" t="s">
        <v>6553</v>
      </c>
      <c r="J243" s="338" t="s">
        <v>6554</v>
      </c>
      <c r="K243" s="338" t="s">
        <v>4987</v>
      </c>
      <c r="L243" s="338" t="s">
        <v>5084</v>
      </c>
      <c r="M243" s="338" t="s">
        <v>6555</v>
      </c>
      <c r="N243" s="338" t="s">
        <v>5126</v>
      </c>
      <c r="O243" s="338" t="s">
        <v>5780</v>
      </c>
    </row>
    <row r="244" ht="15.75" customHeight="1">
      <c r="A244" s="338" t="s">
        <v>6556</v>
      </c>
      <c r="B244" s="338" t="s">
        <v>4970</v>
      </c>
      <c r="C244" s="338" t="s">
        <v>1558</v>
      </c>
      <c r="D244" s="338">
        <v>1982.0</v>
      </c>
      <c r="E244" s="338" t="s">
        <v>6546</v>
      </c>
      <c r="F244" s="338" t="s">
        <v>5286</v>
      </c>
      <c r="G244" s="338" t="s">
        <v>5060</v>
      </c>
      <c r="H244" s="338" t="s">
        <v>5130</v>
      </c>
      <c r="I244" s="338" t="s">
        <v>6557</v>
      </c>
      <c r="J244" s="338" t="s">
        <v>5253</v>
      </c>
      <c r="K244" s="338" t="s">
        <v>4987</v>
      </c>
      <c r="L244" s="338" t="s">
        <v>5377</v>
      </c>
      <c r="M244" s="338" t="s">
        <v>6558</v>
      </c>
      <c r="N244" s="338" t="s">
        <v>5036</v>
      </c>
      <c r="O244" s="338" t="s">
        <v>5096</v>
      </c>
    </row>
    <row r="245" ht="15.75" customHeight="1">
      <c r="A245" s="338" t="s">
        <v>6559</v>
      </c>
      <c r="B245" s="338" t="s">
        <v>4993</v>
      </c>
      <c r="C245" s="338" t="s">
        <v>1547</v>
      </c>
      <c r="D245" s="338">
        <v>1982.0</v>
      </c>
      <c r="E245" s="338" t="s">
        <v>6560</v>
      </c>
      <c r="F245" s="339">
        <v>44933.0</v>
      </c>
      <c r="G245" s="338" t="s">
        <v>5153</v>
      </c>
      <c r="H245" s="338" t="s">
        <v>5964</v>
      </c>
      <c r="I245" s="338" t="s">
        <v>5965</v>
      </c>
      <c r="J245" s="338" t="s">
        <v>5730</v>
      </c>
      <c r="K245" s="338" t="s">
        <v>3074</v>
      </c>
      <c r="L245" s="338" t="s">
        <v>6247</v>
      </c>
      <c r="M245" s="338" t="s">
        <v>6561</v>
      </c>
      <c r="N245" s="338" t="s">
        <v>5126</v>
      </c>
      <c r="O245" s="338" t="s">
        <v>5217</v>
      </c>
    </row>
    <row r="246" ht="15.75" customHeight="1">
      <c r="A246" s="338" t="s">
        <v>6562</v>
      </c>
      <c r="B246" s="338" t="s">
        <v>4970</v>
      </c>
      <c r="C246" s="338" t="s">
        <v>1558</v>
      </c>
      <c r="D246" s="338">
        <v>1982.0</v>
      </c>
      <c r="E246" s="338" t="s">
        <v>6420</v>
      </c>
      <c r="F246" s="339">
        <v>45083.0</v>
      </c>
      <c r="G246" s="338" t="s">
        <v>5251</v>
      </c>
      <c r="H246" s="338" t="s">
        <v>6563</v>
      </c>
      <c r="I246" s="338" t="s">
        <v>6564</v>
      </c>
      <c r="J246" s="338" t="s">
        <v>6565</v>
      </c>
      <c r="K246" s="338" t="s">
        <v>4987</v>
      </c>
      <c r="M246" s="338" t="s">
        <v>6566</v>
      </c>
      <c r="N246" s="338" t="s">
        <v>5470</v>
      </c>
      <c r="O246" s="338" t="s">
        <v>5537</v>
      </c>
    </row>
    <row r="247" ht="15.75" customHeight="1">
      <c r="A247" s="338" t="s">
        <v>6567</v>
      </c>
      <c r="B247" s="338" t="s">
        <v>4970</v>
      </c>
      <c r="C247" s="338" t="s">
        <v>1558</v>
      </c>
      <c r="D247" s="338">
        <v>1982.0</v>
      </c>
      <c r="E247" s="338" t="s">
        <v>6453</v>
      </c>
      <c r="F247" s="339">
        <v>45112.0</v>
      </c>
      <c r="G247" s="338" t="s">
        <v>5352</v>
      </c>
      <c r="H247" s="338" t="s">
        <v>4984</v>
      </c>
      <c r="I247" s="338" t="s">
        <v>4984</v>
      </c>
      <c r="J247" s="338" t="s">
        <v>6568</v>
      </c>
      <c r="K247" s="338" t="s">
        <v>4987</v>
      </c>
      <c r="M247" s="338" t="s">
        <v>6569</v>
      </c>
      <c r="N247" s="338" t="s">
        <v>5110</v>
      </c>
      <c r="O247" s="338" t="s">
        <v>5020</v>
      </c>
    </row>
    <row r="248" ht="15.75" customHeight="1">
      <c r="A248" s="338" t="s">
        <v>6570</v>
      </c>
      <c r="B248" s="338" t="s">
        <v>4993</v>
      </c>
      <c r="C248" s="338" t="s">
        <v>1558</v>
      </c>
      <c r="D248" s="338">
        <v>1982.0</v>
      </c>
      <c r="E248" s="338" t="s">
        <v>5700</v>
      </c>
      <c r="F248" s="339">
        <v>45084.0</v>
      </c>
      <c r="G248" s="338" t="s">
        <v>5153</v>
      </c>
      <c r="H248" s="338" t="s">
        <v>5979</v>
      </c>
      <c r="I248" s="338" t="s">
        <v>5979</v>
      </c>
      <c r="J248" s="338" t="s">
        <v>5980</v>
      </c>
      <c r="K248" s="338" t="s">
        <v>4976</v>
      </c>
      <c r="M248" s="338" t="s">
        <v>6571</v>
      </c>
      <c r="N248" s="338" t="s">
        <v>5126</v>
      </c>
      <c r="O248" s="338" t="s">
        <v>5127</v>
      </c>
    </row>
    <row r="249" ht="15.75" customHeight="1">
      <c r="A249" s="338" t="s">
        <v>6572</v>
      </c>
      <c r="B249" s="338" t="s">
        <v>5445</v>
      </c>
      <c r="C249" s="338" t="s">
        <v>1572</v>
      </c>
      <c r="D249" s="338">
        <v>1982.0</v>
      </c>
      <c r="E249" s="338" t="s">
        <v>6573</v>
      </c>
      <c r="F249" s="339">
        <v>45023.0</v>
      </c>
      <c r="G249" s="338" t="s">
        <v>6547</v>
      </c>
      <c r="H249" s="338" t="s">
        <v>6574</v>
      </c>
      <c r="I249" s="338" t="s">
        <v>6575</v>
      </c>
      <c r="J249" s="338" t="s">
        <v>5907</v>
      </c>
      <c r="K249" s="338" t="s">
        <v>4976</v>
      </c>
      <c r="L249" s="338" t="s">
        <v>5007</v>
      </c>
      <c r="M249" s="338" t="s">
        <v>6576</v>
      </c>
      <c r="N249" s="338" t="s">
        <v>6577</v>
      </c>
      <c r="O249" s="338" t="s">
        <v>5248</v>
      </c>
    </row>
    <row r="250" ht="15.75" customHeight="1">
      <c r="A250" s="338" t="s">
        <v>6578</v>
      </c>
      <c r="B250" s="338" t="s">
        <v>4970</v>
      </c>
      <c r="C250" s="338" t="s">
        <v>1547</v>
      </c>
      <c r="D250" s="338">
        <v>1982.0</v>
      </c>
      <c r="E250" s="338" t="s">
        <v>6579</v>
      </c>
      <c r="F250" s="339">
        <v>45113.0</v>
      </c>
      <c r="G250" s="338" t="s">
        <v>5251</v>
      </c>
      <c r="H250" s="338" t="s">
        <v>6580</v>
      </c>
      <c r="I250" s="338" t="s">
        <v>6581</v>
      </c>
      <c r="J250" s="338" t="s">
        <v>6582</v>
      </c>
      <c r="K250" s="338" t="s">
        <v>4987</v>
      </c>
      <c r="L250" s="338" t="s">
        <v>5222</v>
      </c>
      <c r="M250" s="338" t="s">
        <v>6583</v>
      </c>
      <c r="N250" s="338" t="s">
        <v>5437</v>
      </c>
      <c r="O250" s="338" t="s">
        <v>5852</v>
      </c>
    </row>
    <row r="251" ht="15.75" customHeight="1">
      <c r="A251" s="338" t="s">
        <v>6584</v>
      </c>
      <c r="B251" s="338" t="s">
        <v>4993</v>
      </c>
      <c r="C251" s="338" t="s">
        <v>1558</v>
      </c>
      <c r="D251" s="338">
        <v>1982.0</v>
      </c>
      <c r="E251" s="338" t="s">
        <v>6585</v>
      </c>
      <c r="F251" s="339">
        <v>44963.0</v>
      </c>
      <c r="G251" s="338" t="s">
        <v>6586</v>
      </c>
      <c r="H251" s="338" t="s">
        <v>6385</v>
      </c>
      <c r="I251" s="338" t="s">
        <v>6385</v>
      </c>
      <c r="J251" s="338" t="s">
        <v>5006</v>
      </c>
      <c r="K251" s="338" t="s">
        <v>4987</v>
      </c>
      <c r="L251" s="338" t="s">
        <v>5074</v>
      </c>
      <c r="M251" s="338" t="s">
        <v>6587</v>
      </c>
      <c r="N251" s="338" t="s">
        <v>5009</v>
      </c>
      <c r="O251" s="338" t="s">
        <v>5698</v>
      </c>
    </row>
    <row r="252" ht="15.75" customHeight="1">
      <c r="A252" s="338" t="s">
        <v>6588</v>
      </c>
      <c r="B252" s="338" t="s">
        <v>4993</v>
      </c>
      <c r="C252" s="338" t="s">
        <v>1558</v>
      </c>
      <c r="D252" s="338">
        <v>1982.0</v>
      </c>
      <c r="E252" s="338" t="s">
        <v>6585</v>
      </c>
      <c r="F252" s="339">
        <v>45143.0</v>
      </c>
      <c r="G252" s="338" t="s">
        <v>5287</v>
      </c>
      <c r="H252" s="338" t="s">
        <v>6589</v>
      </c>
      <c r="I252" s="338" t="s">
        <v>6207</v>
      </c>
      <c r="J252" s="338" t="s">
        <v>6214</v>
      </c>
      <c r="K252" s="338" t="s">
        <v>4987</v>
      </c>
      <c r="L252" s="338" t="s">
        <v>6071</v>
      </c>
      <c r="M252" s="338" t="s">
        <v>6590</v>
      </c>
      <c r="N252" s="338" t="s">
        <v>4990</v>
      </c>
      <c r="O252" s="338" t="s">
        <v>5160</v>
      </c>
    </row>
    <row r="253" ht="15.75" customHeight="1">
      <c r="A253" s="338" t="s">
        <v>6591</v>
      </c>
      <c r="B253" s="338" t="s">
        <v>4970</v>
      </c>
      <c r="C253" s="338" t="s">
        <v>1425</v>
      </c>
      <c r="D253" s="338">
        <v>1982.0</v>
      </c>
      <c r="E253" s="338" t="s">
        <v>6592</v>
      </c>
      <c r="F253" s="338" t="s">
        <v>5286</v>
      </c>
      <c r="G253" s="338" t="s">
        <v>6593</v>
      </c>
      <c r="H253" s="338" t="s">
        <v>6594</v>
      </c>
      <c r="I253" s="338" t="s">
        <v>6594</v>
      </c>
      <c r="J253" s="338" t="s">
        <v>6595</v>
      </c>
      <c r="K253" s="338" t="s">
        <v>4987</v>
      </c>
      <c r="L253" s="338" t="s">
        <v>6596</v>
      </c>
      <c r="M253" s="338" t="s">
        <v>6597</v>
      </c>
      <c r="N253" s="338" t="s">
        <v>6598</v>
      </c>
      <c r="O253" s="338" t="s">
        <v>5283</v>
      </c>
    </row>
    <row r="254" ht="15.75" customHeight="1">
      <c r="A254" s="338" t="s">
        <v>6599</v>
      </c>
      <c r="B254" s="338" t="s">
        <v>4993</v>
      </c>
      <c r="C254" s="338" t="s">
        <v>3713</v>
      </c>
      <c r="D254" s="338">
        <v>1982.0</v>
      </c>
      <c r="E254" s="338" t="s">
        <v>6600</v>
      </c>
      <c r="F254" s="339">
        <v>44933.0</v>
      </c>
      <c r="G254" s="338" t="s">
        <v>5251</v>
      </c>
      <c r="H254" s="338" t="s">
        <v>6601</v>
      </c>
      <c r="I254" s="338" t="s">
        <v>6602</v>
      </c>
      <c r="J254" s="338" t="s">
        <v>6603</v>
      </c>
      <c r="K254" s="338" t="s">
        <v>4976</v>
      </c>
      <c r="L254" s="338" t="s">
        <v>5064</v>
      </c>
      <c r="M254" s="338" t="s">
        <v>6604</v>
      </c>
      <c r="N254" s="338" t="s">
        <v>5301</v>
      </c>
      <c r="O254" s="338" t="s">
        <v>5232</v>
      </c>
    </row>
    <row r="255" ht="15.75" customHeight="1">
      <c r="A255" s="338" t="s">
        <v>6605</v>
      </c>
      <c r="B255" s="338" t="s">
        <v>4970</v>
      </c>
      <c r="C255" s="338" t="s">
        <v>1537</v>
      </c>
      <c r="D255" s="338">
        <v>1982.0</v>
      </c>
      <c r="E255" s="338" t="s">
        <v>6606</v>
      </c>
      <c r="F255" s="339">
        <v>45082.0</v>
      </c>
      <c r="G255" s="338" t="s">
        <v>5311</v>
      </c>
      <c r="H255" s="338" t="s">
        <v>6607</v>
      </c>
      <c r="I255" s="338" t="s">
        <v>6608</v>
      </c>
      <c r="J255" s="338" t="s">
        <v>6609</v>
      </c>
      <c r="K255" s="338" t="s">
        <v>4987</v>
      </c>
      <c r="M255" s="338" t="s">
        <v>6610</v>
      </c>
      <c r="N255" s="338" t="s">
        <v>6611</v>
      </c>
      <c r="O255" s="338" t="s">
        <v>5339</v>
      </c>
    </row>
    <row r="256" ht="15.75" customHeight="1">
      <c r="A256" s="338" t="s">
        <v>6612</v>
      </c>
      <c r="B256" s="338" t="s">
        <v>4970</v>
      </c>
      <c r="C256" s="338" t="s">
        <v>1537</v>
      </c>
      <c r="D256" s="338">
        <v>1982.0</v>
      </c>
      <c r="E256" s="338" t="s">
        <v>6613</v>
      </c>
      <c r="F256" s="338" t="s">
        <v>5286</v>
      </c>
      <c r="G256" s="338" t="s">
        <v>5251</v>
      </c>
      <c r="H256" s="338" t="s">
        <v>6614</v>
      </c>
      <c r="I256" s="338" t="s">
        <v>6615</v>
      </c>
      <c r="J256" s="338" t="s">
        <v>6616</v>
      </c>
      <c r="K256" s="338" t="s">
        <v>4987</v>
      </c>
      <c r="L256" s="338" t="s">
        <v>6297</v>
      </c>
      <c r="M256" s="338" t="s">
        <v>6617</v>
      </c>
      <c r="N256" s="338" t="s">
        <v>6618</v>
      </c>
      <c r="O256" s="338" t="s">
        <v>5143</v>
      </c>
    </row>
    <row r="257" ht="15.75" customHeight="1">
      <c r="A257" s="338" t="s">
        <v>6619</v>
      </c>
      <c r="B257" s="338" t="s">
        <v>4970</v>
      </c>
      <c r="C257" s="338" t="s">
        <v>1537</v>
      </c>
      <c r="D257" s="338">
        <v>1982.0</v>
      </c>
      <c r="E257" s="338" t="s">
        <v>6493</v>
      </c>
      <c r="F257" s="339">
        <v>45051.0</v>
      </c>
      <c r="G257" s="338" t="s">
        <v>5447</v>
      </c>
      <c r="H257" s="338" t="s">
        <v>6620</v>
      </c>
      <c r="I257" s="338" t="s">
        <v>6621</v>
      </c>
      <c r="J257" s="338" t="s">
        <v>5435</v>
      </c>
      <c r="K257" s="338" t="s">
        <v>4987</v>
      </c>
      <c r="L257" s="338" t="s">
        <v>4988</v>
      </c>
      <c r="M257" s="338" t="s">
        <v>6622</v>
      </c>
      <c r="N257" s="338" t="s">
        <v>4990</v>
      </c>
      <c r="O257" s="338" t="s">
        <v>5120</v>
      </c>
    </row>
    <row r="258" ht="15.75" customHeight="1">
      <c r="A258" s="338" t="s">
        <v>6623</v>
      </c>
      <c r="B258" s="338" t="s">
        <v>4993</v>
      </c>
      <c r="C258" s="338" t="s">
        <v>1537</v>
      </c>
      <c r="D258" s="338">
        <v>1982.0</v>
      </c>
      <c r="E258" s="338" t="s">
        <v>6349</v>
      </c>
      <c r="F258" s="339">
        <v>45110.0</v>
      </c>
      <c r="G258" s="338" t="s">
        <v>5931</v>
      </c>
      <c r="H258" s="338" t="s">
        <v>5252</v>
      </c>
      <c r="I258" s="338" t="s">
        <v>6624</v>
      </c>
      <c r="J258" s="338" t="s">
        <v>6625</v>
      </c>
      <c r="K258" s="338" t="s">
        <v>5663</v>
      </c>
      <c r="L258" s="338" t="s">
        <v>5094</v>
      </c>
      <c r="M258" s="338" t="s">
        <v>6626</v>
      </c>
      <c r="N258" s="338" t="s">
        <v>5758</v>
      </c>
      <c r="O258" s="338" t="s">
        <v>5339</v>
      </c>
    </row>
    <row r="259" ht="15.75" customHeight="1">
      <c r="A259" s="338" t="s">
        <v>6627</v>
      </c>
      <c r="B259" s="338" t="s">
        <v>4970</v>
      </c>
      <c r="C259" s="338" t="s">
        <v>1547</v>
      </c>
      <c r="D259" s="338">
        <v>1982.0</v>
      </c>
      <c r="E259" s="338" t="s">
        <v>6628</v>
      </c>
      <c r="F259" s="339">
        <v>44991.0</v>
      </c>
      <c r="G259" s="338" t="s">
        <v>5417</v>
      </c>
      <c r="H259" s="338" t="s">
        <v>6629</v>
      </c>
      <c r="I259" s="338" t="s">
        <v>6629</v>
      </c>
      <c r="J259" s="338" t="s">
        <v>6630</v>
      </c>
      <c r="K259" s="338" t="s">
        <v>4987</v>
      </c>
      <c r="L259" s="338" t="s">
        <v>5971</v>
      </c>
      <c r="M259" s="338" t="s">
        <v>6631</v>
      </c>
      <c r="N259" s="338" t="s">
        <v>6632</v>
      </c>
      <c r="O259" s="338" t="s">
        <v>6633</v>
      </c>
    </row>
    <row r="260" ht="15.75" customHeight="1">
      <c r="A260" s="338" t="s">
        <v>6634</v>
      </c>
      <c r="B260" s="338" t="s">
        <v>4993</v>
      </c>
      <c r="C260" s="338" t="s">
        <v>1558</v>
      </c>
      <c r="D260" s="338">
        <v>1982.0</v>
      </c>
      <c r="E260" s="338" t="s">
        <v>5726</v>
      </c>
      <c r="F260" s="339">
        <v>45175.0</v>
      </c>
      <c r="G260" s="338" t="s">
        <v>5121</v>
      </c>
      <c r="H260" s="338" t="s">
        <v>6635</v>
      </c>
      <c r="I260" s="338" t="s">
        <v>6635</v>
      </c>
      <c r="J260" s="338" t="s">
        <v>6162</v>
      </c>
      <c r="K260" s="338" t="s">
        <v>4987</v>
      </c>
      <c r="L260" s="338" t="s">
        <v>5222</v>
      </c>
      <c r="M260" s="338" t="s">
        <v>6636</v>
      </c>
      <c r="N260" s="338" t="s">
        <v>6637</v>
      </c>
      <c r="O260" s="338" t="s">
        <v>5010</v>
      </c>
    </row>
    <row r="261" ht="15.75" customHeight="1">
      <c r="A261" s="338" t="s">
        <v>6638</v>
      </c>
      <c r="B261" s="338" t="s">
        <v>4970</v>
      </c>
      <c r="C261" s="338" t="s">
        <v>1425</v>
      </c>
      <c r="D261" s="338">
        <v>1982.0</v>
      </c>
      <c r="E261" s="338" t="s">
        <v>6639</v>
      </c>
      <c r="F261" s="339">
        <v>45051.0</v>
      </c>
      <c r="G261" s="338" t="s">
        <v>5287</v>
      </c>
      <c r="H261" s="338" t="s">
        <v>6640</v>
      </c>
      <c r="I261" s="338" t="s">
        <v>6516</v>
      </c>
      <c r="J261" s="338" t="s">
        <v>6641</v>
      </c>
      <c r="K261" s="338" t="s">
        <v>6642</v>
      </c>
      <c r="L261" s="338" t="s">
        <v>5084</v>
      </c>
      <c r="M261" s="338" t="s">
        <v>6643</v>
      </c>
      <c r="N261" s="338" t="s">
        <v>5816</v>
      </c>
      <c r="O261" s="338" t="s">
        <v>4991</v>
      </c>
    </row>
    <row r="262" ht="15.75" customHeight="1">
      <c r="A262" s="338" t="s">
        <v>6644</v>
      </c>
      <c r="B262" s="338" t="s">
        <v>4993</v>
      </c>
      <c r="C262" s="338" t="s">
        <v>1681</v>
      </c>
      <c r="D262" s="338">
        <v>1982.0</v>
      </c>
      <c r="E262" s="338" t="s">
        <v>6645</v>
      </c>
      <c r="F262" s="339">
        <v>45114.0</v>
      </c>
      <c r="G262" s="338" t="s">
        <v>5872</v>
      </c>
      <c r="H262" s="338" t="s">
        <v>6646</v>
      </c>
      <c r="I262" s="338" t="s">
        <v>6646</v>
      </c>
      <c r="J262" s="338" t="s">
        <v>6208</v>
      </c>
      <c r="K262" s="338" t="s">
        <v>4987</v>
      </c>
      <c r="L262" s="338" t="s">
        <v>6647</v>
      </c>
      <c r="M262" s="338" t="s">
        <v>5822</v>
      </c>
      <c r="N262" s="338" t="s">
        <v>5282</v>
      </c>
      <c r="O262" s="338" t="s">
        <v>5943</v>
      </c>
    </row>
    <row r="263" ht="15.75" customHeight="1">
      <c r="A263" s="338" t="s">
        <v>6648</v>
      </c>
      <c r="B263" s="338" t="s">
        <v>4970</v>
      </c>
      <c r="C263" s="338" t="s">
        <v>1681</v>
      </c>
      <c r="D263" s="338">
        <v>1982.0</v>
      </c>
      <c r="E263" s="338" t="s">
        <v>6649</v>
      </c>
      <c r="F263" s="339">
        <v>44992.0</v>
      </c>
      <c r="G263" s="338" t="s">
        <v>5880</v>
      </c>
      <c r="H263" s="338" t="s">
        <v>6650</v>
      </c>
      <c r="I263" s="338" t="s">
        <v>6651</v>
      </c>
      <c r="J263" s="338" t="s">
        <v>6652</v>
      </c>
      <c r="K263" s="338" t="s">
        <v>4987</v>
      </c>
      <c r="N263" s="338" t="s">
        <v>5482</v>
      </c>
      <c r="O263" s="338" t="s">
        <v>5724</v>
      </c>
    </row>
    <row r="264" ht="15.75" customHeight="1">
      <c r="A264" s="338" t="s">
        <v>6653</v>
      </c>
      <c r="B264" s="338" t="s">
        <v>4970</v>
      </c>
      <c r="C264" s="338" t="s">
        <v>1533</v>
      </c>
      <c r="D264" s="338">
        <v>1982.0</v>
      </c>
      <c r="E264" s="338" t="s">
        <v>6100</v>
      </c>
      <c r="F264" s="339">
        <v>45173.0</v>
      </c>
      <c r="G264" s="338" t="s">
        <v>5531</v>
      </c>
      <c r="H264" s="338" t="s">
        <v>6654</v>
      </c>
      <c r="I264" s="338" t="s">
        <v>6654</v>
      </c>
      <c r="J264" s="338" t="s">
        <v>6655</v>
      </c>
      <c r="K264" s="338" t="s">
        <v>4987</v>
      </c>
      <c r="M264" s="338" t="s">
        <v>6656</v>
      </c>
      <c r="N264" s="338" t="s">
        <v>6657</v>
      </c>
      <c r="O264" s="338" t="s">
        <v>4991</v>
      </c>
    </row>
    <row r="265" ht="15.75" customHeight="1">
      <c r="A265" s="338" t="s">
        <v>6658</v>
      </c>
      <c r="B265" s="338" t="s">
        <v>4993</v>
      </c>
      <c r="C265" s="338" t="s">
        <v>1558</v>
      </c>
      <c r="D265" s="338">
        <v>1982.0</v>
      </c>
      <c r="E265" s="338" t="s">
        <v>5832</v>
      </c>
      <c r="F265" s="339">
        <v>45113.0</v>
      </c>
      <c r="G265" s="338" t="s">
        <v>6659</v>
      </c>
      <c r="H265" s="338" t="s">
        <v>6660</v>
      </c>
      <c r="I265" s="338" t="s">
        <v>6661</v>
      </c>
      <c r="J265" s="338" t="s">
        <v>6404</v>
      </c>
      <c r="K265" s="338" t="s">
        <v>4987</v>
      </c>
      <c r="L265" s="338" t="s">
        <v>6662</v>
      </c>
      <c r="M265" s="338" t="s">
        <v>6663</v>
      </c>
      <c r="N265" s="338" t="s">
        <v>6664</v>
      </c>
      <c r="O265" s="338" t="s">
        <v>6278</v>
      </c>
    </row>
    <row r="266" ht="15.75" customHeight="1">
      <c r="A266" s="338" t="s">
        <v>6665</v>
      </c>
      <c r="B266" s="338" t="s">
        <v>4993</v>
      </c>
      <c r="C266" s="338" t="s">
        <v>1558</v>
      </c>
      <c r="D266" s="338">
        <v>1982.0</v>
      </c>
      <c r="E266" s="338" t="s">
        <v>5700</v>
      </c>
      <c r="F266" s="338" t="s">
        <v>5059</v>
      </c>
      <c r="G266" s="338" t="s">
        <v>5319</v>
      </c>
      <c r="H266" s="338" t="s">
        <v>5541</v>
      </c>
      <c r="I266" s="338" t="s">
        <v>6666</v>
      </c>
      <c r="J266" s="338" t="s">
        <v>5107</v>
      </c>
      <c r="K266" s="338" t="s">
        <v>4987</v>
      </c>
      <c r="M266" s="338" t="s">
        <v>6667</v>
      </c>
      <c r="N266" s="338" t="s">
        <v>4979</v>
      </c>
      <c r="O266" s="338" t="s">
        <v>5077</v>
      </c>
    </row>
    <row r="267" ht="15.75" customHeight="1">
      <c r="A267" s="338" t="s">
        <v>6668</v>
      </c>
      <c r="B267" s="338" t="s">
        <v>4993</v>
      </c>
      <c r="C267" s="338" t="s">
        <v>1547</v>
      </c>
      <c r="D267" s="338">
        <v>1982.0</v>
      </c>
      <c r="E267" s="338" t="s">
        <v>6420</v>
      </c>
      <c r="F267" s="339">
        <v>45052.0</v>
      </c>
      <c r="G267" s="338" t="s">
        <v>5342</v>
      </c>
      <c r="H267" s="338" t="s">
        <v>6669</v>
      </c>
      <c r="I267" s="338" t="s">
        <v>6670</v>
      </c>
      <c r="J267" s="338" t="s">
        <v>6671</v>
      </c>
      <c r="K267" s="338" t="s">
        <v>4987</v>
      </c>
      <c r="M267" s="338" t="s">
        <v>6672</v>
      </c>
      <c r="N267" s="338" t="s">
        <v>5315</v>
      </c>
      <c r="O267" s="338" t="s">
        <v>5120</v>
      </c>
    </row>
    <row r="268" ht="15.75" customHeight="1">
      <c r="A268" s="338" t="s">
        <v>6673</v>
      </c>
      <c r="B268" s="338" t="s">
        <v>4993</v>
      </c>
      <c r="C268" s="338" t="s">
        <v>1425</v>
      </c>
      <c r="D268" s="338">
        <v>1982.0</v>
      </c>
      <c r="E268" s="338" t="s">
        <v>6573</v>
      </c>
      <c r="F268" s="339">
        <v>45080.0</v>
      </c>
      <c r="G268" s="338" t="s">
        <v>6260</v>
      </c>
      <c r="H268" s="338" t="s">
        <v>6674</v>
      </c>
      <c r="I268" s="338" t="s">
        <v>6675</v>
      </c>
      <c r="J268" s="338" t="s">
        <v>6676</v>
      </c>
      <c r="K268" s="338" t="s">
        <v>4987</v>
      </c>
      <c r="L268" s="338" t="s">
        <v>6677</v>
      </c>
      <c r="N268" s="338" t="s">
        <v>6678</v>
      </c>
      <c r="O268" s="338" t="s">
        <v>5610</v>
      </c>
    </row>
    <row r="269" ht="15.75" customHeight="1">
      <c r="A269" s="338" t="s">
        <v>6679</v>
      </c>
      <c r="B269" s="338" t="s">
        <v>4970</v>
      </c>
      <c r="C269" s="338" t="s">
        <v>3713</v>
      </c>
      <c r="D269" s="338">
        <v>1982.0</v>
      </c>
      <c r="E269" s="338" t="s">
        <v>6680</v>
      </c>
      <c r="F269" s="339">
        <v>45174.0</v>
      </c>
      <c r="G269" s="338" t="s">
        <v>5507</v>
      </c>
      <c r="H269" s="338" t="s">
        <v>6681</v>
      </c>
      <c r="I269" s="338" t="s">
        <v>6682</v>
      </c>
      <c r="J269" s="338" t="s">
        <v>6683</v>
      </c>
      <c r="K269" s="338" t="s">
        <v>4987</v>
      </c>
      <c r="M269" s="338" t="s">
        <v>6684</v>
      </c>
      <c r="N269" s="338" t="s">
        <v>5437</v>
      </c>
      <c r="O269" s="338" t="s">
        <v>5150</v>
      </c>
    </row>
    <row r="270" ht="15.75" customHeight="1">
      <c r="A270" s="338" t="s">
        <v>6685</v>
      </c>
      <c r="B270" s="338" t="s">
        <v>4993</v>
      </c>
      <c r="C270" s="338" t="s">
        <v>1558</v>
      </c>
      <c r="D270" s="338">
        <v>1982.0</v>
      </c>
      <c r="E270" s="338" t="s">
        <v>6639</v>
      </c>
      <c r="F270" s="339">
        <v>45052.0</v>
      </c>
      <c r="G270" s="338" t="s">
        <v>6686</v>
      </c>
      <c r="H270" s="338" t="s">
        <v>5558</v>
      </c>
      <c r="I270" s="338" t="s">
        <v>5558</v>
      </c>
      <c r="J270" s="338" t="s">
        <v>6687</v>
      </c>
      <c r="K270" s="338" t="s">
        <v>4987</v>
      </c>
      <c r="L270" s="338" t="s">
        <v>6247</v>
      </c>
      <c r="M270" s="338" t="s">
        <v>6688</v>
      </c>
      <c r="N270" s="338" t="s">
        <v>4990</v>
      </c>
      <c r="O270" s="338" t="s">
        <v>5724</v>
      </c>
    </row>
    <row r="271" ht="15.75" customHeight="1">
      <c r="A271" s="338" t="s">
        <v>6689</v>
      </c>
      <c r="B271" s="338" t="s">
        <v>4970</v>
      </c>
      <c r="C271" s="338" t="s">
        <v>1558</v>
      </c>
      <c r="D271" s="338">
        <v>1982.0</v>
      </c>
      <c r="E271" s="338" t="s">
        <v>6453</v>
      </c>
      <c r="F271" s="339">
        <v>45051.0</v>
      </c>
      <c r="G271" s="338" t="s">
        <v>6690</v>
      </c>
      <c r="H271" s="338" t="s">
        <v>6691</v>
      </c>
      <c r="I271" s="338" t="s">
        <v>6692</v>
      </c>
      <c r="J271" s="338" t="s">
        <v>6693</v>
      </c>
      <c r="K271" s="338" t="s">
        <v>4987</v>
      </c>
      <c r="M271" s="338" t="s">
        <v>6694</v>
      </c>
      <c r="N271" s="338" t="s">
        <v>6695</v>
      </c>
      <c r="O271" s="338" t="s">
        <v>5186</v>
      </c>
    </row>
    <row r="272" ht="15.75" customHeight="1">
      <c r="A272" s="338" t="s">
        <v>6696</v>
      </c>
      <c r="B272" s="338" t="s">
        <v>4993</v>
      </c>
      <c r="C272" s="338" t="s">
        <v>1558</v>
      </c>
      <c r="D272" s="338">
        <v>1982.0</v>
      </c>
      <c r="E272" s="338" t="s">
        <v>6697</v>
      </c>
      <c r="F272" s="339">
        <v>45023.0</v>
      </c>
      <c r="G272" s="338" t="s">
        <v>5327</v>
      </c>
      <c r="H272" s="338" t="s">
        <v>6698</v>
      </c>
      <c r="I272" s="338" t="s">
        <v>6699</v>
      </c>
      <c r="J272" s="338" t="s">
        <v>5330</v>
      </c>
      <c r="K272" s="338" t="s">
        <v>4987</v>
      </c>
      <c r="M272" s="338" t="s">
        <v>6700</v>
      </c>
      <c r="N272" s="338" t="s">
        <v>5126</v>
      </c>
      <c r="O272" s="338" t="s">
        <v>5248</v>
      </c>
    </row>
    <row r="273" ht="15.75" customHeight="1">
      <c r="A273" s="338" t="s">
        <v>6701</v>
      </c>
      <c r="B273" s="338" t="s">
        <v>4993</v>
      </c>
      <c r="C273" s="338" t="s">
        <v>3713</v>
      </c>
      <c r="D273" s="338">
        <v>1982.0</v>
      </c>
      <c r="E273" s="338" t="s">
        <v>6573</v>
      </c>
      <c r="F273" s="339">
        <v>44932.0</v>
      </c>
      <c r="G273" s="338" t="s">
        <v>5278</v>
      </c>
      <c r="H273" s="338" t="s">
        <v>6702</v>
      </c>
      <c r="I273" s="338" t="s">
        <v>6702</v>
      </c>
      <c r="J273" s="338" t="s">
        <v>6703</v>
      </c>
      <c r="K273" s="338" t="s">
        <v>4987</v>
      </c>
      <c r="L273" s="338" t="s">
        <v>5064</v>
      </c>
      <c r="M273" s="338" t="s">
        <v>6704</v>
      </c>
      <c r="N273" s="338" t="s">
        <v>5066</v>
      </c>
      <c r="O273" s="338" t="s">
        <v>5483</v>
      </c>
    </row>
    <row r="274" ht="15.75" customHeight="1">
      <c r="A274" s="338" t="s">
        <v>1455</v>
      </c>
      <c r="B274" s="338" t="s">
        <v>4970</v>
      </c>
      <c r="C274" s="338" t="s">
        <v>1425</v>
      </c>
      <c r="D274" s="338">
        <v>1982.0</v>
      </c>
      <c r="E274" s="338" t="s">
        <v>6645</v>
      </c>
      <c r="F274" s="339">
        <v>45172.0</v>
      </c>
      <c r="G274" s="338" t="s">
        <v>6705</v>
      </c>
      <c r="H274" s="338" t="s">
        <v>6706</v>
      </c>
      <c r="I274" s="338" t="s">
        <v>6707</v>
      </c>
      <c r="J274" s="338" t="s">
        <v>6708</v>
      </c>
      <c r="K274" s="338" t="s">
        <v>4987</v>
      </c>
      <c r="L274" s="338" t="s">
        <v>6113</v>
      </c>
      <c r="M274" s="338" t="s">
        <v>6709</v>
      </c>
      <c r="N274" s="338" t="s">
        <v>5897</v>
      </c>
      <c r="O274" s="338" t="s">
        <v>5698</v>
      </c>
    </row>
    <row r="275" ht="15.75" customHeight="1">
      <c r="A275" s="338" t="s">
        <v>6710</v>
      </c>
      <c r="B275" s="338" t="s">
        <v>4970</v>
      </c>
      <c r="C275" s="338" t="s">
        <v>1547</v>
      </c>
      <c r="D275" s="338">
        <v>1982.0</v>
      </c>
      <c r="E275" s="338" t="s">
        <v>6600</v>
      </c>
      <c r="F275" s="339">
        <v>45175.0</v>
      </c>
      <c r="G275" s="338" t="s">
        <v>6415</v>
      </c>
      <c r="H275" s="338" t="s">
        <v>6711</v>
      </c>
      <c r="I275" s="338" t="s">
        <v>6712</v>
      </c>
      <c r="J275" s="338" t="s">
        <v>5560</v>
      </c>
      <c r="K275" s="338" t="s">
        <v>4987</v>
      </c>
      <c r="M275" s="338" t="s">
        <v>6713</v>
      </c>
      <c r="N275" s="338" t="s">
        <v>6714</v>
      </c>
      <c r="O275" s="338" t="s">
        <v>5677</v>
      </c>
    </row>
    <row r="276" ht="15.75" customHeight="1">
      <c r="A276" s="338" t="s">
        <v>6715</v>
      </c>
      <c r="B276" s="338" t="s">
        <v>4993</v>
      </c>
      <c r="C276" s="338" t="s">
        <v>1558</v>
      </c>
      <c r="D276" s="338">
        <v>1982.0</v>
      </c>
      <c r="E276" s="338" t="s">
        <v>6716</v>
      </c>
      <c r="F276" s="339">
        <v>45083.0</v>
      </c>
      <c r="G276" s="338" t="s">
        <v>6482</v>
      </c>
      <c r="H276" s="338" t="s">
        <v>5073</v>
      </c>
      <c r="I276" s="338" t="s">
        <v>6717</v>
      </c>
      <c r="J276" s="338" t="s">
        <v>5073</v>
      </c>
      <c r="K276" s="338" t="s">
        <v>4987</v>
      </c>
      <c r="L276" s="338" t="s">
        <v>6297</v>
      </c>
      <c r="M276" s="338" t="s">
        <v>6718</v>
      </c>
      <c r="N276" s="338" t="s">
        <v>5076</v>
      </c>
      <c r="O276" s="338" t="s">
        <v>5943</v>
      </c>
    </row>
    <row r="277" ht="15.75" customHeight="1">
      <c r="A277" s="338" t="s">
        <v>6719</v>
      </c>
      <c r="B277" s="338" t="s">
        <v>4970</v>
      </c>
      <c r="C277" s="338" t="s">
        <v>1425</v>
      </c>
      <c r="D277" s="338">
        <v>1982.0</v>
      </c>
      <c r="E277" s="338" t="s">
        <v>5832</v>
      </c>
      <c r="F277" s="339">
        <v>45082.0</v>
      </c>
      <c r="G277" s="338" t="s">
        <v>5392</v>
      </c>
      <c r="H277" s="338" t="s">
        <v>6720</v>
      </c>
      <c r="I277" s="338" t="s">
        <v>6721</v>
      </c>
      <c r="J277" s="338" t="s">
        <v>6722</v>
      </c>
      <c r="K277" s="338" t="s">
        <v>4987</v>
      </c>
      <c r="M277" s="338" t="s">
        <v>6723</v>
      </c>
      <c r="N277" s="338" t="s">
        <v>6724</v>
      </c>
      <c r="O277" s="338" t="s">
        <v>5020</v>
      </c>
    </row>
    <row r="278" ht="15.75" customHeight="1">
      <c r="A278" s="338" t="s">
        <v>6725</v>
      </c>
      <c r="B278" s="338" t="s">
        <v>4993</v>
      </c>
      <c r="C278" s="338" t="s">
        <v>1558</v>
      </c>
      <c r="D278" s="338">
        <v>1982.0</v>
      </c>
      <c r="E278" s="338" t="s">
        <v>6726</v>
      </c>
      <c r="F278" s="339">
        <v>44964.0</v>
      </c>
      <c r="G278" s="338" t="s">
        <v>5783</v>
      </c>
      <c r="H278" s="338" t="s">
        <v>5091</v>
      </c>
      <c r="I278" s="338" t="s">
        <v>6727</v>
      </c>
      <c r="J278" s="338" t="s">
        <v>6728</v>
      </c>
      <c r="K278" s="338" t="s">
        <v>4987</v>
      </c>
      <c r="L278" s="338" t="s">
        <v>6729</v>
      </c>
      <c r="M278" s="338" t="s">
        <v>6730</v>
      </c>
      <c r="N278" s="338" t="s">
        <v>6731</v>
      </c>
      <c r="O278" s="338" t="s">
        <v>5087</v>
      </c>
    </row>
    <row r="279" ht="15.75" customHeight="1">
      <c r="A279" s="338" t="s">
        <v>6732</v>
      </c>
      <c r="B279" s="338" t="s">
        <v>4970</v>
      </c>
      <c r="C279" s="338" t="s">
        <v>1537</v>
      </c>
      <c r="D279" s="338">
        <v>1982.0</v>
      </c>
      <c r="E279" s="338" t="s">
        <v>6733</v>
      </c>
      <c r="F279" s="339">
        <v>45022.0</v>
      </c>
      <c r="G279" s="338" t="s">
        <v>6690</v>
      </c>
      <c r="H279" s="338" t="s">
        <v>6734</v>
      </c>
      <c r="I279" s="338" t="s">
        <v>6735</v>
      </c>
      <c r="J279" s="338" t="s">
        <v>6736</v>
      </c>
      <c r="K279" s="338" t="s">
        <v>6737</v>
      </c>
      <c r="L279" s="338" t="s">
        <v>5017</v>
      </c>
      <c r="M279" s="338" t="s">
        <v>6738</v>
      </c>
      <c r="N279" s="338" t="s">
        <v>6739</v>
      </c>
      <c r="O279" s="338" t="s">
        <v>5852</v>
      </c>
    </row>
    <row r="280" ht="15.75" customHeight="1">
      <c r="A280" s="338" t="s">
        <v>6740</v>
      </c>
      <c r="B280" s="338" t="s">
        <v>4993</v>
      </c>
      <c r="C280" s="338" t="s">
        <v>1558</v>
      </c>
      <c r="D280" s="338">
        <v>1982.0</v>
      </c>
      <c r="E280" s="338" t="s">
        <v>6443</v>
      </c>
      <c r="F280" s="338" t="s">
        <v>5210</v>
      </c>
      <c r="G280" s="338" t="s">
        <v>6741</v>
      </c>
      <c r="H280" s="338" t="s">
        <v>5979</v>
      </c>
      <c r="I280" s="338" t="s">
        <v>5979</v>
      </c>
      <c r="J280" s="338" t="s">
        <v>5496</v>
      </c>
      <c r="K280" s="338" t="s">
        <v>4976</v>
      </c>
      <c r="L280" s="338" t="s">
        <v>5017</v>
      </c>
      <c r="M280" s="338" t="s">
        <v>6742</v>
      </c>
      <c r="N280" s="338" t="s">
        <v>5066</v>
      </c>
      <c r="O280" s="338" t="s">
        <v>5186</v>
      </c>
    </row>
    <row r="281" ht="15.75" customHeight="1">
      <c r="A281" s="338" t="s">
        <v>6743</v>
      </c>
      <c r="B281" s="338" t="s">
        <v>4970</v>
      </c>
      <c r="C281" s="338" t="s">
        <v>1547</v>
      </c>
      <c r="D281" s="338">
        <v>1982.0</v>
      </c>
      <c r="E281" s="338" t="s">
        <v>6371</v>
      </c>
      <c r="F281" s="338" t="s">
        <v>5286</v>
      </c>
      <c r="G281" s="338" t="s">
        <v>5514</v>
      </c>
      <c r="H281" s="338" t="s">
        <v>6744</v>
      </c>
      <c r="I281" s="338" t="s">
        <v>6745</v>
      </c>
      <c r="J281" s="338" t="s">
        <v>6746</v>
      </c>
      <c r="K281" s="338" t="s">
        <v>4976</v>
      </c>
      <c r="M281" s="338" t="s">
        <v>6747</v>
      </c>
      <c r="N281" s="338" t="s">
        <v>5009</v>
      </c>
      <c r="O281" s="338" t="s">
        <v>5283</v>
      </c>
    </row>
    <row r="282" ht="15.75" customHeight="1">
      <c r="A282" s="338" t="s">
        <v>6748</v>
      </c>
      <c r="B282" s="338" t="s">
        <v>4970</v>
      </c>
      <c r="C282" s="338" t="s">
        <v>3713</v>
      </c>
      <c r="D282" s="338">
        <v>1982.0</v>
      </c>
      <c r="E282" s="338" t="s">
        <v>5832</v>
      </c>
      <c r="F282" s="339">
        <v>45022.0</v>
      </c>
      <c r="G282" s="338" t="s">
        <v>6749</v>
      </c>
      <c r="H282" s="338" t="s">
        <v>6750</v>
      </c>
      <c r="I282" s="338" t="s">
        <v>6751</v>
      </c>
      <c r="J282" s="338" t="s">
        <v>4975</v>
      </c>
      <c r="K282" s="338" t="s">
        <v>4987</v>
      </c>
      <c r="L282" s="338" t="s">
        <v>5355</v>
      </c>
      <c r="M282" s="338" t="s">
        <v>6752</v>
      </c>
      <c r="N282" s="338" t="s">
        <v>6753</v>
      </c>
      <c r="O282" s="338" t="s">
        <v>5576</v>
      </c>
    </row>
    <row r="283" ht="15.75" customHeight="1">
      <c r="A283" s="338" t="s">
        <v>6754</v>
      </c>
      <c r="B283" s="338" t="s">
        <v>4993</v>
      </c>
      <c r="C283" s="338" t="s">
        <v>1558</v>
      </c>
      <c r="D283" s="338">
        <v>1982.0</v>
      </c>
      <c r="E283" s="338" t="s">
        <v>6755</v>
      </c>
      <c r="F283" s="338" t="s">
        <v>5286</v>
      </c>
      <c r="G283" s="338" t="s">
        <v>5453</v>
      </c>
      <c r="H283" s="338" t="s">
        <v>6756</v>
      </c>
      <c r="I283" s="338" t="s">
        <v>6757</v>
      </c>
      <c r="J283" s="338" t="s">
        <v>6229</v>
      </c>
      <c r="K283" s="338" t="s">
        <v>4987</v>
      </c>
      <c r="M283" s="338" t="s">
        <v>6758</v>
      </c>
      <c r="N283" s="338" t="s">
        <v>5224</v>
      </c>
      <c r="O283" s="338" t="s">
        <v>5294</v>
      </c>
    </row>
    <row r="284" ht="15.75" customHeight="1">
      <c r="A284" s="338" t="s">
        <v>6759</v>
      </c>
      <c r="B284" s="338" t="s">
        <v>4993</v>
      </c>
      <c r="C284" s="338" t="s">
        <v>1558</v>
      </c>
      <c r="D284" s="338">
        <v>1982.0</v>
      </c>
      <c r="E284" s="338" t="s">
        <v>6453</v>
      </c>
      <c r="F284" s="339">
        <v>45083.0</v>
      </c>
      <c r="G284" s="338" t="s">
        <v>5872</v>
      </c>
      <c r="H284" s="338" t="s">
        <v>5381</v>
      </c>
      <c r="I284" s="338" t="s">
        <v>5381</v>
      </c>
      <c r="J284" s="338" t="s">
        <v>5381</v>
      </c>
      <c r="K284" s="338" t="s">
        <v>4987</v>
      </c>
      <c r="M284" s="338" t="s">
        <v>6760</v>
      </c>
      <c r="N284" s="338" t="s">
        <v>5383</v>
      </c>
      <c r="O284" s="338" t="s">
        <v>5010</v>
      </c>
    </row>
    <row r="285" ht="15.75" customHeight="1">
      <c r="A285" s="338" t="s">
        <v>6761</v>
      </c>
      <c r="B285" s="338" t="s">
        <v>4970</v>
      </c>
      <c r="C285" s="338" t="s">
        <v>1537</v>
      </c>
      <c r="D285" s="338">
        <v>1982.0</v>
      </c>
      <c r="E285" s="338" t="s">
        <v>6243</v>
      </c>
      <c r="F285" s="339">
        <v>45052.0</v>
      </c>
      <c r="G285" s="338" t="s">
        <v>5342</v>
      </c>
      <c r="H285" s="338" t="s">
        <v>5582</v>
      </c>
      <c r="I285" s="338" t="s">
        <v>6762</v>
      </c>
      <c r="J285" s="338" t="s">
        <v>6763</v>
      </c>
      <c r="K285" s="338" t="s">
        <v>4976</v>
      </c>
      <c r="M285" s="338" t="s">
        <v>6764</v>
      </c>
      <c r="N285" s="338" t="s">
        <v>5142</v>
      </c>
      <c r="O285" s="338" t="s">
        <v>5262</v>
      </c>
    </row>
    <row r="286" ht="15.75" customHeight="1">
      <c r="A286" s="338" t="s">
        <v>6765</v>
      </c>
      <c r="B286" s="338" t="s">
        <v>4993</v>
      </c>
      <c r="C286" s="338" t="s">
        <v>1558</v>
      </c>
      <c r="D286" s="338">
        <v>1982.0</v>
      </c>
      <c r="E286" s="338" t="s">
        <v>6443</v>
      </c>
      <c r="F286" s="339">
        <v>45051.0</v>
      </c>
      <c r="G286" s="338" t="s">
        <v>6244</v>
      </c>
      <c r="H286" s="338" t="s">
        <v>6766</v>
      </c>
      <c r="I286" s="338" t="s">
        <v>6767</v>
      </c>
      <c r="J286" s="338" t="s">
        <v>5253</v>
      </c>
      <c r="K286" s="338" t="s">
        <v>4987</v>
      </c>
      <c r="L286" s="338" t="s">
        <v>5074</v>
      </c>
      <c r="M286" s="338" t="s">
        <v>6768</v>
      </c>
      <c r="N286" s="338" t="s">
        <v>4979</v>
      </c>
      <c r="O286" s="338" t="s">
        <v>5077</v>
      </c>
    </row>
    <row r="287" ht="15.75" customHeight="1">
      <c r="A287" s="338" t="s">
        <v>6769</v>
      </c>
      <c r="B287" s="338" t="s">
        <v>4970</v>
      </c>
      <c r="C287" s="338" t="s">
        <v>1547</v>
      </c>
      <c r="D287" s="338">
        <v>1982.0</v>
      </c>
      <c r="E287" s="338" t="s">
        <v>6613</v>
      </c>
      <c r="F287" s="339">
        <v>45175.0</v>
      </c>
      <c r="G287" s="338" t="s">
        <v>6415</v>
      </c>
      <c r="H287" s="338" t="s">
        <v>5122</v>
      </c>
      <c r="I287" s="338" t="s">
        <v>5387</v>
      </c>
      <c r="J287" s="338" t="s">
        <v>6038</v>
      </c>
      <c r="K287" s="338" t="s">
        <v>4987</v>
      </c>
      <c r="L287" s="338" t="s">
        <v>5176</v>
      </c>
      <c r="M287" s="338" t="s">
        <v>6770</v>
      </c>
      <c r="N287" s="338" t="s">
        <v>5126</v>
      </c>
      <c r="O287" s="338" t="s">
        <v>5002</v>
      </c>
    </row>
    <row r="288" ht="15.75" customHeight="1">
      <c r="A288" s="338" t="s">
        <v>6771</v>
      </c>
      <c r="B288" s="338" t="s">
        <v>4970</v>
      </c>
      <c r="C288" s="338" t="s">
        <v>1558</v>
      </c>
      <c r="D288" s="338">
        <v>1982.0</v>
      </c>
      <c r="E288" s="338" t="s">
        <v>6772</v>
      </c>
      <c r="F288" s="339">
        <v>44931.0</v>
      </c>
      <c r="G288" s="338" t="s">
        <v>6773</v>
      </c>
      <c r="H288" s="338" t="s">
        <v>6774</v>
      </c>
      <c r="I288" s="338" t="s">
        <v>6775</v>
      </c>
      <c r="J288" s="338" t="s">
        <v>6776</v>
      </c>
      <c r="K288" s="338" t="s">
        <v>4987</v>
      </c>
      <c r="L288" s="338" t="s">
        <v>6071</v>
      </c>
      <c r="M288" s="338" t="s">
        <v>6777</v>
      </c>
      <c r="N288" s="338" t="s">
        <v>6186</v>
      </c>
      <c r="O288" s="338" t="s">
        <v>5624</v>
      </c>
    </row>
    <row r="289" ht="15.75" customHeight="1">
      <c r="A289" s="338" t="s">
        <v>6778</v>
      </c>
      <c r="B289" s="338" t="s">
        <v>4993</v>
      </c>
      <c r="C289" s="338" t="s">
        <v>6323</v>
      </c>
      <c r="D289" s="338">
        <v>1982.0</v>
      </c>
      <c r="E289" s="338" t="s">
        <v>6613</v>
      </c>
      <c r="F289" s="339">
        <v>45022.0</v>
      </c>
      <c r="G289" s="338" t="s">
        <v>5507</v>
      </c>
      <c r="H289" s="338" t="s">
        <v>6779</v>
      </c>
      <c r="I289" s="338" t="s">
        <v>6240</v>
      </c>
      <c r="J289" s="338" t="s">
        <v>5468</v>
      </c>
      <c r="K289" s="338" t="s">
        <v>4987</v>
      </c>
      <c r="L289" s="338" t="s">
        <v>5157</v>
      </c>
      <c r="M289" s="338" t="s">
        <v>6780</v>
      </c>
      <c r="N289" s="338" t="s">
        <v>6431</v>
      </c>
      <c r="O289" s="338" t="s">
        <v>6003</v>
      </c>
    </row>
    <row r="290" ht="15.75" customHeight="1">
      <c r="A290" s="338" t="s">
        <v>6781</v>
      </c>
      <c r="B290" s="338" t="s">
        <v>4970</v>
      </c>
      <c r="C290" s="338" t="s">
        <v>1425</v>
      </c>
      <c r="D290" s="338">
        <v>1982.0</v>
      </c>
      <c r="E290" s="338" t="s">
        <v>6465</v>
      </c>
      <c r="F290" s="339">
        <v>45112.0</v>
      </c>
      <c r="G290" s="338" t="s">
        <v>6782</v>
      </c>
      <c r="H290" s="338" t="s">
        <v>6783</v>
      </c>
      <c r="I290" s="338" t="s">
        <v>6784</v>
      </c>
      <c r="J290" s="338" t="s">
        <v>6785</v>
      </c>
      <c r="K290" s="338" t="s">
        <v>5245</v>
      </c>
      <c r="M290" s="338" t="s">
        <v>6786</v>
      </c>
      <c r="N290" s="338" t="s">
        <v>5801</v>
      </c>
      <c r="O290" s="338" t="s">
        <v>5120</v>
      </c>
    </row>
    <row r="291" ht="15.75" customHeight="1">
      <c r="A291" s="338" t="s">
        <v>6787</v>
      </c>
      <c r="B291" s="338" t="s">
        <v>4970</v>
      </c>
      <c r="C291" s="338" t="s">
        <v>1558</v>
      </c>
      <c r="D291" s="338">
        <v>1982.0</v>
      </c>
      <c r="E291" s="338" t="s">
        <v>6493</v>
      </c>
      <c r="F291" s="339">
        <v>45173.0</v>
      </c>
      <c r="G291" s="338" t="s">
        <v>6788</v>
      </c>
      <c r="H291" s="338" t="s">
        <v>6789</v>
      </c>
      <c r="I291" s="338" t="s">
        <v>6790</v>
      </c>
      <c r="J291" s="338" t="s">
        <v>6791</v>
      </c>
      <c r="K291" s="338" t="s">
        <v>4987</v>
      </c>
      <c r="M291" s="338" t="s">
        <v>6792</v>
      </c>
      <c r="N291" s="338" t="s">
        <v>6793</v>
      </c>
      <c r="O291" s="338" t="s">
        <v>5028</v>
      </c>
    </row>
    <row r="292" ht="15.75" customHeight="1">
      <c r="A292" s="338" t="s">
        <v>6794</v>
      </c>
      <c r="B292" s="338" t="s">
        <v>4970</v>
      </c>
      <c r="C292" s="338" t="s">
        <v>1558</v>
      </c>
      <c r="D292" s="338">
        <v>1982.0</v>
      </c>
      <c r="E292" s="338" t="s">
        <v>6795</v>
      </c>
      <c r="F292" s="339">
        <v>45111.0</v>
      </c>
      <c r="G292" s="338" t="s">
        <v>5342</v>
      </c>
      <c r="H292" s="338" t="s">
        <v>6620</v>
      </c>
      <c r="I292" s="338" t="s">
        <v>6796</v>
      </c>
      <c r="J292" s="338" t="s">
        <v>6797</v>
      </c>
      <c r="K292" s="338" t="s">
        <v>4987</v>
      </c>
      <c r="M292" s="338" t="s">
        <v>6798</v>
      </c>
      <c r="N292" s="338" t="s">
        <v>6695</v>
      </c>
      <c r="O292" s="338" t="s">
        <v>5316</v>
      </c>
    </row>
    <row r="293" ht="15.75" customHeight="1">
      <c r="A293" s="338" t="s">
        <v>6799</v>
      </c>
      <c r="B293" s="338" t="s">
        <v>4993</v>
      </c>
      <c r="C293" s="338" t="s">
        <v>1537</v>
      </c>
      <c r="D293" s="338">
        <v>1982.0</v>
      </c>
      <c r="E293" s="338" t="s">
        <v>6396</v>
      </c>
      <c r="F293" s="339">
        <v>45082.0</v>
      </c>
      <c r="G293" s="338" t="s">
        <v>5426</v>
      </c>
      <c r="H293" s="338" t="s">
        <v>5146</v>
      </c>
      <c r="I293" s="338" t="s">
        <v>6800</v>
      </c>
      <c r="J293" s="338" t="s">
        <v>5148</v>
      </c>
      <c r="K293" s="338" t="s">
        <v>4987</v>
      </c>
      <c r="M293" s="338" t="s">
        <v>6801</v>
      </c>
      <c r="N293" s="338" t="s">
        <v>4990</v>
      </c>
      <c r="O293" s="338" t="s">
        <v>5780</v>
      </c>
    </row>
    <row r="294" ht="15.75" customHeight="1">
      <c r="A294" s="338" t="s">
        <v>6802</v>
      </c>
      <c r="B294" s="338" t="s">
        <v>4993</v>
      </c>
      <c r="C294" s="338" t="s">
        <v>1558</v>
      </c>
      <c r="D294" s="338">
        <v>1982.0</v>
      </c>
      <c r="E294" s="338" t="s">
        <v>6390</v>
      </c>
      <c r="F294" s="339">
        <v>44963.0</v>
      </c>
      <c r="G294" s="338" t="s">
        <v>5203</v>
      </c>
      <c r="H294" s="338" t="s">
        <v>6711</v>
      </c>
      <c r="I294" s="338" t="s">
        <v>6803</v>
      </c>
      <c r="J294" s="338" t="s">
        <v>5155</v>
      </c>
      <c r="K294" s="338" t="s">
        <v>4987</v>
      </c>
      <c r="M294" s="338" t="s">
        <v>6804</v>
      </c>
      <c r="N294" s="338" t="s">
        <v>5224</v>
      </c>
      <c r="O294" s="338" t="s">
        <v>5780</v>
      </c>
    </row>
    <row r="295" ht="15.75" customHeight="1">
      <c r="A295" s="338" t="s">
        <v>6805</v>
      </c>
      <c r="B295" s="338" t="s">
        <v>4970</v>
      </c>
      <c r="C295" s="338" t="s">
        <v>1547</v>
      </c>
      <c r="D295" s="338">
        <v>1982.0</v>
      </c>
      <c r="E295" s="338" t="s">
        <v>6806</v>
      </c>
      <c r="F295" s="339">
        <v>45052.0</v>
      </c>
      <c r="G295" s="338" t="s">
        <v>6807</v>
      </c>
      <c r="H295" s="338" t="s">
        <v>6373</v>
      </c>
      <c r="I295" s="338" t="s">
        <v>5770</v>
      </c>
      <c r="J295" s="338" t="s">
        <v>6808</v>
      </c>
      <c r="K295" s="338" t="s">
        <v>5245</v>
      </c>
      <c r="M295" s="338" t="s">
        <v>6809</v>
      </c>
      <c r="N295" s="338" t="s">
        <v>5282</v>
      </c>
      <c r="O295" s="338" t="s">
        <v>5780</v>
      </c>
    </row>
    <row r="296" ht="15.75" customHeight="1">
      <c r="A296" s="338" t="s">
        <v>6810</v>
      </c>
      <c r="B296" s="338" t="s">
        <v>4970</v>
      </c>
      <c r="C296" s="338" t="s">
        <v>1537</v>
      </c>
      <c r="D296" s="338">
        <v>1982.0</v>
      </c>
      <c r="E296" s="338" t="s">
        <v>6546</v>
      </c>
      <c r="F296" s="339">
        <v>44991.0</v>
      </c>
      <c r="G296" s="338" t="s">
        <v>5342</v>
      </c>
      <c r="H296" s="338" t="s">
        <v>6811</v>
      </c>
      <c r="I296" s="338" t="s">
        <v>6812</v>
      </c>
      <c r="J296" s="338" t="s">
        <v>5259</v>
      </c>
      <c r="K296" s="338" t="s">
        <v>4987</v>
      </c>
      <c r="M296" s="338" t="s">
        <v>6813</v>
      </c>
      <c r="N296" s="338" t="s">
        <v>6231</v>
      </c>
      <c r="O296" s="338" t="s">
        <v>5576</v>
      </c>
    </row>
    <row r="297" ht="15.75" customHeight="1">
      <c r="A297" s="338" t="s">
        <v>6814</v>
      </c>
      <c r="B297" s="338" t="s">
        <v>4970</v>
      </c>
      <c r="C297" s="338" t="s">
        <v>1537</v>
      </c>
      <c r="D297" s="338">
        <v>1982.0</v>
      </c>
      <c r="E297" s="338" t="s">
        <v>6815</v>
      </c>
      <c r="F297" s="339">
        <v>44990.0</v>
      </c>
      <c r="G297" s="338" t="s">
        <v>5531</v>
      </c>
      <c r="H297" s="338" t="s">
        <v>6816</v>
      </c>
      <c r="I297" s="338" t="s">
        <v>6816</v>
      </c>
      <c r="J297" s="338" t="s">
        <v>6817</v>
      </c>
      <c r="K297" s="338" t="s">
        <v>4987</v>
      </c>
      <c r="L297" s="338" t="s">
        <v>5281</v>
      </c>
      <c r="M297" s="338" t="s">
        <v>6818</v>
      </c>
      <c r="N297" s="338" t="s">
        <v>6816</v>
      </c>
      <c r="O297" s="338" t="s">
        <v>5186</v>
      </c>
    </row>
    <row r="298" ht="15.75" customHeight="1">
      <c r="A298" s="338" t="s">
        <v>6819</v>
      </c>
      <c r="B298" s="338" t="s">
        <v>4970</v>
      </c>
      <c r="C298" s="338" t="s">
        <v>1558</v>
      </c>
      <c r="D298" s="338">
        <v>1982.0</v>
      </c>
      <c r="E298" s="338" t="s">
        <v>6357</v>
      </c>
      <c r="F298" s="339">
        <v>45112.0</v>
      </c>
      <c r="G298" s="338" t="s">
        <v>5514</v>
      </c>
      <c r="H298" s="338" t="s">
        <v>6820</v>
      </c>
      <c r="I298" s="338" t="s">
        <v>6821</v>
      </c>
      <c r="J298" s="338" t="s">
        <v>5777</v>
      </c>
      <c r="K298" s="338" t="s">
        <v>4987</v>
      </c>
      <c r="L298" s="338" t="s">
        <v>5064</v>
      </c>
      <c r="M298" s="338" t="s">
        <v>6822</v>
      </c>
      <c r="N298" s="338" t="s">
        <v>4990</v>
      </c>
      <c r="O298" s="338" t="s">
        <v>5232</v>
      </c>
    </row>
    <row r="299" ht="15.75" customHeight="1">
      <c r="A299" s="338" t="s">
        <v>6823</v>
      </c>
      <c r="B299" s="338" t="s">
        <v>4993</v>
      </c>
      <c r="C299" s="338" t="s">
        <v>1547</v>
      </c>
      <c r="D299" s="338">
        <v>1982.0</v>
      </c>
      <c r="E299" s="338" t="s">
        <v>6443</v>
      </c>
      <c r="F299" s="339">
        <v>45112.0</v>
      </c>
      <c r="G299" s="338" t="s">
        <v>6824</v>
      </c>
      <c r="H299" s="338" t="s">
        <v>5236</v>
      </c>
      <c r="I299" s="338" t="s">
        <v>6825</v>
      </c>
      <c r="J299" s="338" t="s">
        <v>5517</v>
      </c>
      <c r="K299" s="338" t="s">
        <v>4987</v>
      </c>
      <c r="M299" s="338" t="s">
        <v>6826</v>
      </c>
      <c r="N299" s="338" t="s">
        <v>6269</v>
      </c>
      <c r="O299" s="338" t="s">
        <v>5324</v>
      </c>
    </row>
    <row r="300" ht="15.75" customHeight="1">
      <c r="A300" s="338" t="s">
        <v>6827</v>
      </c>
      <c r="C300" s="338" t="s">
        <v>1547</v>
      </c>
      <c r="D300" s="338">
        <v>1982.0</v>
      </c>
      <c r="E300" s="338" t="s">
        <v>6560</v>
      </c>
      <c r="F300" s="338" t="s">
        <v>5059</v>
      </c>
      <c r="G300" s="338" t="s">
        <v>6690</v>
      </c>
      <c r="H300" s="338" t="s">
        <v>6828</v>
      </c>
      <c r="I300" s="338" t="s">
        <v>6829</v>
      </c>
      <c r="J300" s="338" t="s">
        <v>6830</v>
      </c>
      <c r="K300" s="338" t="s">
        <v>5156</v>
      </c>
      <c r="M300" s="338" t="s">
        <v>5392</v>
      </c>
      <c r="N300" s="338" t="s">
        <v>6831</v>
      </c>
      <c r="O300" s="338" t="s">
        <v>5423</v>
      </c>
    </row>
    <row r="301" ht="15.75" customHeight="1">
      <c r="A301" s="338" t="s">
        <v>6832</v>
      </c>
      <c r="B301" s="338" t="s">
        <v>4970</v>
      </c>
      <c r="C301" s="338" t="s">
        <v>1698</v>
      </c>
      <c r="D301" s="338">
        <v>1982.0</v>
      </c>
      <c r="E301" s="338" t="s">
        <v>6833</v>
      </c>
      <c r="F301" s="339">
        <v>44963.0</v>
      </c>
      <c r="G301" s="338" t="s">
        <v>5531</v>
      </c>
      <c r="H301" s="338" t="s">
        <v>6834</v>
      </c>
      <c r="I301" s="338" t="s">
        <v>6835</v>
      </c>
      <c r="J301" s="338" t="s">
        <v>6836</v>
      </c>
      <c r="K301" s="338" t="s">
        <v>4987</v>
      </c>
      <c r="L301" s="338" t="s">
        <v>5084</v>
      </c>
      <c r="M301" s="338" t="s">
        <v>6837</v>
      </c>
      <c r="N301" s="338" t="s">
        <v>5009</v>
      </c>
      <c r="O301" s="338" t="s">
        <v>5794</v>
      </c>
    </row>
    <row r="302" ht="15.75" customHeight="1">
      <c r="A302" s="338" t="s">
        <v>6838</v>
      </c>
      <c r="B302" s="338" t="s">
        <v>4970</v>
      </c>
      <c r="C302" s="338" t="s">
        <v>1537</v>
      </c>
      <c r="D302" s="338">
        <v>1982.0</v>
      </c>
      <c r="E302" s="338" t="s">
        <v>6420</v>
      </c>
      <c r="F302" s="339">
        <v>45082.0</v>
      </c>
      <c r="G302" s="338" t="s">
        <v>5411</v>
      </c>
      <c r="H302" s="338" t="s">
        <v>6839</v>
      </c>
      <c r="I302" s="338" t="s">
        <v>6840</v>
      </c>
      <c r="J302" s="338" t="s">
        <v>5435</v>
      </c>
      <c r="K302" s="338" t="s">
        <v>4987</v>
      </c>
      <c r="L302" s="338" t="s">
        <v>5084</v>
      </c>
      <c r="M302" s="338" t="s">
        <v>6841</v>
      </c>
      <c r="N302" s="338" t="s">
        <v>5126</v>
      </c>
      <c r="O302" s="338" t="s">
        <v>6003</v>
      </c>
    </row>
    <row r="303" ht="15.75" customHeight="1">
      <c r="A303" s="338" t="s">
        <v>6842</v>
      </c>
      <c r="B303" s="338" t="s">
        <v>4970</v>
      </c>
      <c r="C303" s="338" t="s">
        <v>1558</v>
      </c>
      <c r="D303" s="338">
        <v>1982.0</v>
      </c>
      <c r="E303" s="338" t="s">
        <v>6481</v>
      </c>
      <c r="F303" s="339">
        <v>44963.0</v>
      </c>
      <c r="G303" s="338" t="s">
        <v>5612</v>
      </c>
      <c r="H303" s="338" t="s">
        <v>6843</v>
      </c>
      <c r="I303" s="338" t="s">
        <v>5776</v>
      </c>
      <c r="J303" s="338" t="s">
        <v>5776</v>
      </c>
      <c r="K303" s="338" t="s">
        <v>4976</v>
      </c>
      <c r="M303" s="338" t="s">
        <v>6844</v>
      </c>
      <c r="N303" s="338" t="s">
        <v>5779</v>
      </c>
      <c r="O303" s="338" t="s">
        <v>6003</v>
      </c>
    </row>
    <row r="304" ht="15.75" customHeight="1">
      <c r="A304" s="338" t="s">
        <v>6845</v>
      </c>
      <c r="B304" s="338" t="s">
        <v>4993</v>
      </c>
      <c r="C304" s="338" t="s">
        <v>1558</v>
      </c>
      <c r="D304" s="338">
        <v>1982.0</v>
      </c>
      <c r="E304" s="338" t="s">
        <v>6465</v>
      </c>
      <c r="F304" s="339">
        <v>44963.0</v>
      </c>
      <c r="G304" s="338" t="s">
        <v>6846</v>
      </c>
      <c r="H304" s="338" t="s">
        <v>6847</v>
      </c>
      <c r="I304" s="338" t="s">
        <v>6848</v>
      </c>
      <c r="J304" s="338" t="s">
        <v>6849</v>
      </c>
      <c r="K304" s="338" t="s">
        <v>4987</v>
      </c>
      <c r="M304" s="338" t="s">
        <v>6850</v>
      </c>
      <c r="N304" s="338" t="s">
        <v>6017</v>
      </c>
      <c r="O304" s="338" t="s">
        <v>5370</v>
      </c>
    </row>
    <row r="305" ht="15.75" customHeight="1">
      <c r="A305" s="338" t="s">
        <v>6851</v>
      </c>
      <c r="B305" s="338" t="s">
        <v>4993</v>
      </c>
      <c r="C305" s="338" t="s">
        <v>1547</v>
      </c>
      <c r="D305" s="338">
        <v>1982.0</v>
      </c>
      <c r="E305" s="338" t="s">
        <v>6852</v>
      </c>
      <c r="F305" s="339">
        <v>45052.0</v>
      </c>
      <c r="G305" s="338" t="s">
        <v>5547</v>
      </c>
      <c r="H305" s="338" t="s">
        <v>6853</v>
      </c>
      <c r="I305" s="338" t="s">
        <v>6854</v>
      </c>
      <c r="J305" s="338" t="s">
        <v>6855</v>
      </c>
      <c r="K305" s="338" t="s">
        <v>4976</v>
      </c>
      <c r="L305" s="338" t="s">
        <v>5064</v>
      </c>
      <c r="M305" s="338" t="s">
        <v>6039</v>
      </c>
      <c r="N305" s="338" t="s">
        <v>5315</v>
      </c>
      <c r="O305" s="338" t="s">
        <v>5324</v>
      </c>
    </row>
    <row r="306" ht="15.75" customHeight="1">
      <c r="A306" s="338" t="s">
        <v>6856</v>
      </c>
      <c r="B306" s="338" t="s">
        <v>4970</v>
      </c>
      <c r="C306" s="338" t="s">
        <v>1547</v>
      </c>
      <c r="D306" s="338">
        <v>1982.0</v>
      </c>
      <c r="E306" s="338" t="s">
        <v>6857</v>
      </c>
      <c r="F306" s="339">
        <v>45174.0</v>
      </c>
      <c r="G306" s="338" t="s">
        <v>6858</v>
      </c>
      <c r="H306" s="338" t="s">
        <v>5532</v>
      </c>
      <c r="I306" s="338" t="s">
        <v>6859</v>
      </c>
      <c r="J306" s="338" t="s">
        <v>6860</v>
      </c>
      <c r="K306" s="338" t="s">
        <v>4987</v>
      </c>
      <c r="M306" s="338" t="s">
        <v>6861</v>
      </c>
      <c r="N306" s="338" t="s">
        <v>5536</v>
      </c>
      <c r="O306" s="338" t="s">
        <v>5262</v>
      </c>
    </row>
    <row r="307" ht="15.75" customHeight="1">
      <c r="A307" s="338" t="s">
        <v>6862</v>
      </c>
      <c r="B307" s="338" t="s">
        <v>4970</v>
      </c>
      <c r="C307" s="338" t="s">
        <v>1537</v>
      </c>
      <c r="D307" s="338">
        <v>1982.0</v>
      </c>
      <c r="E307" s="338" t="s">
        <v>6863</v>
      </c>
      <c r="F307" s="338" t="s">
        <v>5286</v>
      </c>
      <c r="G307" s="338" t="s">
        <v>5365</v>
      </c>
      <c r="H307" s="338" t="s">
        <v>6864</v>
      </c>
      <c r="I307" s="338" t="s">
        <v>5349</v>
      </c>
      <c r="J307" s="338" t="s">
        <v>6865</v>
      </c>
      <c r="K307" s="338" t="s">
        <v>4987</v>
      </c>
      <c r="L307" s="338" t="s">
        <v>5389</v>
      </c>
      <c r="M307" s="338" t="s">
        <v>6866</v>
      </c>
      <c r="N307" s="338" t="s">
        <v>6048</v>
      </c>
      <c r="O307" s="338" t="s">
        <v>6003</v>
      </c>
    </row>
    <row r="308" ht="15.75" customHeight="1">
      <c r="A308" s="338" t="s">
        <v>6867</v>
      </c>
      <c r="B308" s="338" t="s">
        <v>4970</v>
      </c>
      <c r="C308" s="338" t="s">
        <v>1558</v>
      </c>
      <c r="D308" s="338">
        <v>1982.0</v>
      </c>
      <c r="E308" s="338" t="s">
        <v>6815</v>
      </c>
      <c r="F308" s="339">
        <v>45049.0</v>
      </c>
      <c r="G308" s="338" t="s">
        <v>6868</v>
      </c>
      <c r="H308" s="338" t="s">
        <v>6869</v>
      </c>
      <c r="I308" s="338" t="s">
        <v>6870</v>
      </c>
      <c r="J308" s="338" t="s">
        <v>6871</v>
      </c>
      <c r="K308" s="338" t="s">
        <v>4987</v>
      </c>
      <c r="M308" s="338" t="s">
        <v>6872</v>
      </c>
      <c r="N308" s="338" t="s">
        <v>6873</v>
      </c>
      <c r="O308" s="338" t="s">
        <v>6003</v>
      </c>
    </row>
    <row r="309" ht="15.75" customHeight="1">
      <c r="A309" s="338" t="s">
        <v>6874</v>
      </c>
      <c r="B309" s="338" t="s">
        <v>4970</v>
      </c>
      <c r="C309" s="338" t="s">
        <v>1558</v>
      </c>
      <c r="D309" s="338">
        <v>1982.0</v>
      </c>
      <c r="E309" s="338" t="s">
        <v>6371</v>
      </c>
      <c r="F309" s="339">
        <v>45111.0</v>
      </c>
      <c r="G309" s="338" t="s">
        <v>6875</v>
      </c>
      <c r="H309" s="338" t="s">
        <v>6876</v>
      </c>
      <c r="I309" s="338" t="s">
        <v>6877</v>
      </c>
      <c r="J309" s="338" t="s">
        <v>6878</v>
      </c>
      <c r="K309" s="338" t="s">
        <v>4987</v>
      </c>
      <c r="L309" s="338" t="s">
        <v>6879</v>
      </c>
      <c r="M309" s="338" t="s">
        <v>6880</v>
      </c>
      <c r="N309" s="338" t="s">
        <v>5623</v>
      </c>
      <c r="O309" s="338" t="s">
        <v>5120</v>
      </c>
    </row>
    <row r="310" ht="15.75" customHeight="1">
      <c r="A310" s="338" t="s">
        <v>6881</v>
      </c>
      <c r="B310" s="338" t="s">
        <v>5601</v>
      </c>
      <c r="C310" s="338" t="s">
        <v>1681</v>
      </c>
      <c r="D310" s="338">
        <v>1982.0</v>
      </c>
      <c r="E310" s="338" t="s">
        <v>6882</v>
      </c>
      <c r="F310" s="339">
        <v>45023.0</v>
      </c>
      <c r="G310" s="338" t="s">
        <v>5211</v>
      </c>
      <c r="H310" s="338" t="s">
        <v>6883</v>
      </c>
      <c r="I310" s="338" t="s">
        <v>6884</v>
      </c>
      <c r="J310" s="338" t="s">
        <v>6885</v>
      </c>
      <c r="K310" s="338" t="s">
        <v>5607</v>
      </c>
      <c r="M310" s="338" t="s">
        <v>6886</v>
      </c>
      <c r="N310" s="338" t="s">
        <v>6887</v>
      </c>
      <c r="O310" s="338" t="s">
        <v>5545</v>
      </c>
    </row>
    <row r="311" ht="15.75" customHeight="1">
      <c r="A311" s="338" t="s">
        <v>6888</v>
      </c>
      <c r="B311" s="338" t="s">
        <v>4993</v>
      </c>
      <c r="C311" s="338" t="s">
        <v>1537</v>
      </c>
      <c r="D311" s="338">
        <v>1982.0</v>
      </c>
      <c r="E311" s="338" t="s">
        <v>6475</v>
      </c>
      <c r="F311" s="339">
        <v>45112.0</v>
      </c>
      <c r="G311" s="338" t="s">
        <v>5507</v>
      </c>
      <c r="H311" s="338" t="s">
        <v>6889</v>
      </c>
      <c r="I311" s="338" t="s">
        <v>6890</v>
      </c>
      <c r="J311" s="338" t="s">
        <v>6891</v>
      </c>
      <c r="K311" s="338" t="s">
        <v>4987</v>
      </c>
      <c r="M311" s="338" t="s">
        <v>6892</v>
      </c>
      <c r="N311" s="338" t="s">
        <v>6893</v>
      </c>
      <c r="O311" s="338" t="s">
        <v>5794</v>
      </c>
    </row>
    <row r="312" ht="15.75" customHeight="1">
      <c r="A312" s="338" t="s">
        <v>6894</v>
      </c>
      <c r="B312" s="338" t="s">
        <v>4970</v>
      </c>
      <c r="C312" s="338" t="s">
        <v>1558</v>
      </c>
      <c r="D312" s="338">
        <v>1982.0</v>
      </c>
      <c r="E312" s="338" t="s">
        <v>6493</v>
      </c>
      <c r="F312" s="339">
        <v>45143.0</v>
      </c>
      <c r="G312" s="338" t="s">
        <v>5465</v>
      </c>
      <c r="H312" s="338" t="s">
        <v>5619</v>
      </c>
      <c r="I312" s="338" t="s">
        <v>6895</v>
      </c>
      <c r="J312" s="338" t="s">
        <v>6214</v>
      </c>
      <c r="K312" s="338" t="s">
        <v>4987</v>
      </c>
      <c r="M312" s="338" t="s">
        <v>6896</v>
      </c>
      <c r="N312" s="338" t="s">
        <v>5009</v>
      </c>
      <c r="O312" s="338" t="s">
        <v>5262</v>
      </c>
    </row>
    <row r="313" ht="15.75" customHeight="1">
      <c r="A313" s="338" t="s">
        <v>6897</v>
      </c>
      <c r="B313" s="338" t="s">
        <v>4993</v>
      </c>
      <c r="C313" s="338" t="s">
        <v>3713</v>
      </c>
      <c r="D313" s="338">
        <v>1982.0</v>
      </c>
      <c r="E313" s="338" t="s">
        <v>6250</v>
      </c>
      <c r="F313" s="339">
        <v>45052.0</v>
      </c>
      <c r="G313" s="338" t="s">
        <v>6690</v>
      </c>
      <c r="H313" s="338" t="s">
        <v>6828</v>
      </c>
      <c r="I313" s="338" t="s">
        <v>6898</v>
      </c>
      <c r="J313" s="338" t="s">
        <v>6014</v>
      </c>
      <c r="K313" s="338" t="s">
        <v>4987</v>
      </c>
      <c r="M313" s="338" t="s">
        <v>6899</v>
      </c>
      <c r="N313" s="338" t="s">
        <v>5019</v>
      </c>
      <c r="O313" s="338" t="s">
        <v>5262</v>
      </c>
    </row>
    <row r="314" ht="15.75" customHeight="1">
      <c r="A314" s="338" t="s">
        <v>6900</v>
      </c>
      <c r="B314" s="338" t="s">
        <v>4993</v>
      </c>
      <c r="C314" s="338" t="s">
        <v>1547</v>
      </c>
      <c r="D314" s="338">
        <v>1982.0</v>
      </c>
      <c r="E314" s="338" t="s">
        <v>6901</v>
      </c>
      <c r="F314" s="339">
        <v>44932.0</v>
      </c>
      <c r="G314" s="338" t="s">
        <v>5571</v>
      </c>
      <c r="H314" s="338" t="s">
        <v>6902</v>
      </c>
      <c r="I314" s="338" t="s">
        <v>6903</v>
      </c>
      <c r="J314" s="338" t="s">
        <v>5777</v>
      </c>
      <c r="K314" s="338" t="s">
        <v>4987</v>
      </c>
      <c r="L314" s="338" t="s">
        <v>5074</v>
      </c>
      <c r="M314" s="338" t="s">
        <v>6904</v>
      </c>
      <c r="N314" s="338" t="s">
        <v>6905</v>
      </c>
      <c r="O314" s="338" t="s">
        <v>5576</v>
      </c>
    </row>
    <row r="315" ht="15.75" customHeight="1">
      <c r="A315" s="338" t="s">
        <v>6906</v>
      </c>
      <c r="B315" s="338" t="s">
        <v>4970</v>
      </c>
      <c r="C315" s="338" t="s">
        <v>3713</v>
      </c>
      <c r="D315" s="338">
        <v>1982.0</v>
      </c>
      <c r="E315" s="338" t="s">
        <v>6493</v>
      </c>
      <c r="F315" s="339">
        <v>45020.0</v>
      </c>
      <c r="G315" s="338" t="s">
        <v>6907</v>
      </c>
      <c r="H315" s="338" t="s">
        <v>6908</v>
      </c>
      <c r="I315" s="338" t="s">
        <v>6908</v>
      </c>
      <c r="J315" s="338" t="s">
        <v>6909</v>
      </c>
      <c r="K315" s="338" t="s">
        <v>4987</v>
      </c>
      <c r="M315" s="338" t="s">
        <v>6910</v>
      </c>
      <c r="N315" s="338" t="s">
        <v>6911</v>
      </c>
      <c r="O315" s="338" t="s">
        <v>5576</v>
      </c>
    </row>
    <row r="316" ht="15.75" customHeight="1">
      <c r="A316" s="338" t="s">
        <v>6912</v>
      </c>
      <c r="B316" s="338" t="s">
        <v>4993</v>
      </c>
      <c r="C316" s="338" t="s">
        <v>1681</v>
      </c>
      <c r="D316" s="338">
        <v>1982.0</v>
      </c>
      <c r="E316" s="338" t="s">
        <v>6094</v>
      </c>
      <c r="F316" s="339">
        <v>45144.0</v>
      </c>
      <c r="G316" s="338" t="s">
        <v>6913</v>
      </c>
      <c r="H316" s="338" t="s">
        <v>6914</v>
      </c>
      <c r="I316" s="338" t="s">
        <v>6416</v>
      </c>
      <c r="J316" s="338" t="s">
        <v>6471</v>
      </c>
      <c r="K316" s="338" t="s">
        <v>5245</v>
      </c>
      <c r="M316" s="338" t="s">
        <v>6915</v>
      </c>
      <c r="N316" s="338" t="s">
        <v>6916</v>
      </c>
      <c r="O316" s="338" t="s">
        <v>5120</v>
      </c>
    </row>
    <row r="317" ht="15.75" customHeight="1">
      <c r="A317" s="338" t="s">
        <v>6917</v>
      </c>
      <c r="B317" s="338" t="s">
        <v>4970</v>
      </c>
      <c r="C317" s="338" t="s">
        <v>1558</v>
      </c>
      <c r="D317" s="338">
        <v>1982.0</v>
      </c>
      <c r="E317" s="338" t="s">
        <v>6606</v>
      </c>
      <c r="F317" s="339">
        <v>44990.0</v>
      </c>
      <c r="G317" s="338" t="s">
        <v>6306</v>
      </c>
      <c r="H317" s="338" t="s">
        <v>6918</v>
      </c>
      <c r="I317" s="338" t="s">
        <v>6207</v>
      </c>
      <c r="J317" s="338" t="s">
        <v>6919</v>
      </c>
      <c r="K317" s="338" t="s">
        <v>4987</v>
      </c>
      <c r="L317" s="338" t="s">
        <v>5017</v>
      </c>
      <c r="M317" s="338" t="s">
        <v>6920</v>
      </c>
      <c r="N317" s="338" t="s">
        <v>5009</v>
      </c>
      <c r="O317" s="338" t="s">
        <v>5483</v>
      </c>
    </row>
    <row r="318" ht="15.75" customHeight="1">
      <c r="A318" s="338" t="s">
        <v>6921</v>
      </c>
      <c r="B318" s="338" t="s">
        <v>4970</v>
      </c>
      <c r="C318" s="338" t="s">
        <v>1558</v>
      </c>
      <c r="D318" s="338">
        <v>1982.0</v>
      </c>
      <c r="E318" s="338" t="s">
        <v>6645</v>
      </c>
      <c r="F318" s="339">
        <v>45114.0</v>
      </c>
      <c r="G318" s="338" t="s">
        <v>5352</v>
      </c>
      <c r="H318" s="338" t="s">
        <v>6922</v>
      </c>
      <c r="I318" s="338" t="s">
        <v>6923</v>
      </c>
      <c r="J318" s="338" t="s">
        <v>6214</v>
      </c>
      <c r="K318" s="338" t="s">
        <v>4987</v>
      </c>
      <c r="M318" s="338" t="s">
        <v>6924</v>
      </c>
      <c r="N318" s="338" t="s">
        <v>4990</v>
      </c>
      <c r="O318" s="338" t="s">
        <v>5363</v>
      </c>
    </row>
    <row r="319" ht="15.75" customHeight="1">
      <c r="A319" s="338" t="s">
        <v>6925</v>
      </c>
      <c r="B319" s="338" t="s">
        <v>5445</v>
      </c>
      <c r="C319" s="338" t="s">
        <v>1572</v>
      </c>
      <c r="D319" s="338">
        <v>1982.0</v>
      </c>
      <c r="E319" s="338" t="s">
        <v>6573</v>
      </c>
      <c r="F319" s="339">
        <v>44933.0</v>
      </c>
      <c r="G319" s="338" t="s">
        <v>5514</v>
      </c>
      <c r="H319" s="338" t="s">
        <v>5839</v>
      </c>
      <c r="I319" s="338" t="s">
        <v>6926</v>
      </c>
      <c r="J319" s="338" t="s">
        <v>6927</v>
      </c>
      <c r="K319" s="338" t="s">
        <v>4987</v>
      </c>
      <c r="M319" s="338" t="s">
        <v>6928</v>
      </c>
      <c r="N319" s="338" t="s">
        <v>6929</v>
      </c>
      <c r="O319" s="338" t="s">
        <v>6930</v>
      </c>
    </row>
    <row r="320" ht="15.75" customHeight="1">
      <c r="A320" s="338" t="s">
        <v>6931</v>
      </c>
      <c r="B320" s="338" t="s">
        <v>4970</v>
      </c>
      <c r="C320" s="338" t="s">
        <v>3713</v>
      </c>
      <c r="D320" s="338">
        <v>1982.0</v>
      </c>
      <c r="E320" s="338" t="s">
        <v>6371</v>
      </c>
      <c r="F320" s="339">
        <v>44931.0</v>
      </c>
      <c r="G320" s="338" t="s">
        <v>6932</v>
      </c>
      <c r="H320" s="338" t="s">
        <v>5925</v>
      </c>
      <c r="I320" s="338" t="s">
        <v>6933</v>
      </c>
      <c r="J320" s="338" t="s">
        <v>5116</v>
      </c>
      <c r="K320" s="338" t="s">
        <v>4987</v>
      </c>
      <c r="M320" s="338" t="s">
        <v>6934</v>
      </c>
      <c r="N320" s="338" t="s">
        <v>6935</v>
      </c>
      <c r="O320" s="338" t="s">
        <v>5423</v>
      </c>
    </row>
    <row r="321" ht="15.75" customHeight="1">
      <c r="A321" s="338" t="s">
        <v>6936</v>
      </c>
      <c r="B321" s="338" t="s">
        <v>4993</v>
      </c>
      <c r="C321" s="338" t="s">
        <v>1558</v>
      </c>
      <c r="D321" s="338">
        <v>1982.0</v>
      </c>
      <c r="E321" s="338" t="s">
        <v>6639</v>
      </c>
      <c r="F321" s="339">
        <v>45172.0</v>
      </c>
      <c r="G321" s="338" t="s">
        <v>6937</v>
      </c>
      <c r="H321" s="338" t="s">
        <v>6177</v>
      </c>
      <c r="I321" s="338" t="s">
        <v>6938</v>
      </c>
      <c r="J321" s="338" t="s">
        <v>6939</v>
      </c>
      <c r="K321" s="338" t="s">
        <v>4987</v>
      </c>
      <c r="L321" s="338" t="s">
        <v>4977</v>
      </c>
      <c r="M321" s="338" t="s">
        <v>6940</v>
      </c>
      <c r="N321" s="338" t="s">
        <v>5126</v>
      </c>
      <c r="O321" s="338" t="s">
        <v>5780</v>
      </c>
    </row>
    <row r="322" ht="15.75" customHeight="1">
      <c r="A322" s="338" t="s">
        <v>6941</v>
      </c>
      <c r="B322" s="338" t="s">
        <v>4993</v>
      </c>
      <c r="C322" s="338" t="s">
        <v>1558</v>
      </c>
      <c r="D322" s="338">
        <v>1982.0</v>
      </c>
      <c r="E322" s="338" t="s">
        <v>6942</v>
      </c>
      <c r="F322" s="339">
        <v>44963.0</v>
      </c>
      <c r="G322" s="338" t="s">
        <v>6943</v>
      </c>
      <c r="H322" s="338" t="s">
        <v>6160</v>
      </c>
      <c r="I322" s="338" t="s">
        <v>5266</v>
      </c>
      <c r="J322" s="338" t="s">
        <v>5554</v>
      </c>
      <c r="K322" s="338" t="s">
        <v>4987</v>
      </c>
      <c r="M322" s="338" t="s">
        <v>6944</v>
      </c>
      <c r="N322" s="338" t="s">
        <v>5224</v>
      </c>
      <c r="O322" s="338" t="s">
        <v>5576</v>
      </c>
    </row>
    <row r="323" ht="15.75" customHeight="1">
      <c r="A323" s="338" t="s">
        <v>6945</v>
      </c>
      <c r="B323" s="338" t="s">
        <v>5445</v>
      </c>
      <c r="C323" s="338" t="s">
        <v>1547</v>
      </c>
      <c r="D323" s="338">
        <v>1982.0</v>
      </c>
      <c r="E323" s="338" t="s">
        <v>6946</v>
      </c>
      <c r="F323" s="339">
        <v>44964.0</v>
      </c>
      <c r="G323" s="338" t="s">
        <v>5547</v>
      </c>
      <c r="H323" s="338" t="s">
        <v>5769</v>
      </c>
      <c r="I323" s="338" t="s">
        <v>6947</v>
      </c>
      <c r="J323" s="338" t="s">
        <v>6948</v>
      </c>
      <c r="K323" s="338" t="s">
        <v>6949</v>
      </c>
      <c r="M323" s="338" t="s">
        <v>6950</v>
      </c>
      <c r="N323" s="338" t="s">
        <v>6951</v>
      </c>
      <c r="O323" s="338" t="s">
        <v>5087</v>
      </c>
    </row>
    <row r="324" ht="15.75" customHeight="1">
      <c r="A324" s="338" t="s">
        <v>6952</v>
      </c>
      <c r="B324" s="338" t="s">
        <v>4970</v>
      </c>
      <c r="C324" s="338" t="s">
        <v>1537</v>
      </c>
      <c r="D324" s="338">
        <v>1982.0</v>
      </c>
      <c r="E324" s="338" t="s">
        <v>5726</v>
      </c>
      <c r="F324" s="339">
        <v>44932.0</v>
      </c>
      <c r="G324" s="338" t="s">
        <v>6953</v>
      </c>
      <c r="H324" s="338" t="s">
        <v>6954</v>
      </c>
      <c r="I324" s="338" t="s">
        <v>6955</v>
      </c>
      <c r="J324" s="338" t="s">
        <v>6956</v>
      </c>
      <c r="K324" s="338" t="s">
        <v>4987</v>
      </c>
      <c r="M324" s="338" t="s">
        <v>6957</v>
      </c>
      <c r="N324" s="338" t="s">
        <v>6958</v>
      </c>
      <c r="O324" s="338" t="s">
        <v>5020</v>
      </c>
    </row>
    <row r="325" ht="15.75" customHeight="1">
      <c r="A325" s="338" t="s">
        <v>6959</v>
      </c>
      <c r="B325" s="338" t="s">
        <v>5601</v>
      </c>
      <c r="C325" s="338" t="s">
        <v>1698</v>
      </c>
      <c r="D325" s="338">
        <v>1982.0</v>
      </c>
      <c r="E325" s="338" t="s">
        <v>6960</v>
      </c>
      <c r="F325" s="339">
        <v>45143.0</v>
      </c>
      <c r="G325" s="338" t="s">
        <v>6961</v>
      </c>
      <c r="H325" s="338" t="s">
        <v>6962</v>
      </c>
      <c r="I325" s="338" t="s">
        <v>6963</v>
      </c>
      <c r="J325" s="338" t="s">
        <v>6964</v>
      </c>
      <c r="K325" s="338" t="s">
        <v>5156</v>
      </c>
      <c r="M325" s="338" t="s">
        <v>6965</v>
      </c>
      <c r="N325" s="338" t="s">
        <v>6966</v>
      </c>
      <c r="O325" s="338" t="s">
        <v>5537</v>
      </c>
    </row>
    <row r="326" ht="15.75" customHeight="1">
      <c r="A326" s="338" t="s">
        <v>6967</v>
      </c>
      <c r="B326" s="338" t="s">
        <v>5601</v>
      </c>
      <c r="C326" s="338" t="s">
        <v>1572</v>
      </c>
      <c r="D326" s="338">
        <v>1982.0</v>
      </c>
      <c r="E326" s="338" t="s">
        <v>6968</v>
      </c>
      <c r="F326" s="339">
        <v>45144.0</v>
      </c>
      <c r="G326" s="338" t="s">
        <v>6969</v>
      </c>
      <c r="H326" s="338" t="s">
        <v>6970</v>
      </c>
      <c r="I326" s="338" t="s">
        <v>6971</v>
      </c>
      <c r="J326" s="338" t="s">
        <v>6393</v>
      </c>
      <c r="K326" s="338" t="s">
        <v>4987</v>
      </c>
      <c r="N326" s="338" t="s">
        <v>6972</v>
      </c>
      <c r="O326" s="338" t="s">
        <v>6224</v>
      </c>
    </row>
    <row r="327" ht="15.75" customHeight="1">
      <c r="A327" s="338" t="s">
        <v>6973</v>
      </c>
      <c r="B327" s="338" t="s">
        <v>5445</v>
      </c>
      <c r="C327" s="338" t="s">
        <v>1572</v>
      </c>
      <c r="D327" s="338">
        <v>1982.0</v>
      </c>
      <c r="E327" s="338" t="s">
        <v>6573</v>
      </c>
      <c r="F327" s="339">
        <v>44991.0</v>
      </c>
      <c r="G327" s="338" t="s">
        <v>6974</v>
      </c>
      <c r="H327" s="338" t="s">
        <v>6975</v>
      </c>
      <c r="I327" s="338" t="s">
        <v>6976</v>
      </c>
      <c r="J327" s="338" t="s">
        <v>6977</v>
      </c>
      <c r="K327" s="338" t="s">
        <v>4987</v>
      </c>
      <c r="M327" s="338" t="s">
        <v>6978</v>
      </c>
      <c r="N327" s="338" t="s">
        <v>6979</v>
      </c>
      <c r="O327" s="338" t="s">
        <v>5370</v>
      </c>
    </row>
    <row r="328" ht="15.75" customHeight="1">
      <c r="A328" s="338" t="s">
        <v>6980</v>
      </c>
      <c r="B328" s="338" t="s">
        <v>4970</v>
      </c>
      <c r="C328" s="338" t="s">
        <v>3713</v>
      </c>
      <c r="D328" s="338">
        <v>1982.0</v>
      </c>
      <c r="E328" s="338" t="s">
        <v>6981</v>
      </c>
      <c r="F328" s="339">
        <v>45112.0</v>
      </c>
      <c r="G328" s="338" t="s">
        <v>6982</v>
      </c>
      <c r="H328" s="338" t="s">
        <v>5647</v>
      </c>
      <c r="I328" s="338" t="s">
        <v>6983</v>
      </c>
      <c r="J328" s="338" t="s">
        <v>6984</v>
      </c>
      <c r="K328" s="338" t="s">
        <v>4987</v>
      </c>
      <c r="N328" s="338" t="s">
        <v>5676</v>
      </c>
      <c r="O328" s="338" t="s">
        <v>5186</v>
      </c>
    </row>
    <row r="329" ht="15.75" customHeight="1">
      <c r="A329" s="338" t="s">
        <v>6985</v>
      </c>
      <c r="B329" s="338" t="s">
        <v>4970</v>
      </c>
      <c r="C329" s="338" t="s">
        <v>1558</v>
      </c>
      <c r="D329" s="338">
        <v>1982.0</v>
      </c>
      <c r="E329" s="338" t="s">
        <v>6986</v>
      </c>
      <c r="F329" s="339">
        <v>45141.0</v>
      </c>
      <c r="G329" s="338" t="s">
        <v>6987</v>
      </c>
      <c r="H329" s="338" t="s">
        <v>6988</v>
      </c>
      <c r="I329" s="338" t="s">
        <v>6988</v>
      </c>
      <c r="J329" s="338" t="s">
        <v>6988</v>
      </c>
      <c r="K329" s="338" t="s">
        <v>4987</v>
      </c>
      <c r="L329" s="338" t="s">
        <v>5060</v>
      </c>
      <c r="N329" s="338" t="s">
        <v>6989</v>
      </c>
      <c r="O329" s="338" t="s">
        <v>5020</v>
      </c>
    </row>
    <row r="330" ht="15.75" customHeight="1">
      <c r="A330" s="338" t="s">
        <v>6990</v>
      </c>
      <c r="B330" s="338" t="s">
        <v>4993</v>
      </c>
      <c r="C330" s="338" t="s">
        <v>1547</v>
      </c>
      <c r="D330" s="338">
        <v>1982.0</v>
      </c>
      <c r="E330" s="338" t="s">
        <v>6991</v>
      </c>
      <c r="F330" s="338" t="s">
        <v>5059</v>
      </c>
      <c r="G330" s="338" t="s">
        <v>6992</v>
      </c>
      <c r="H330" s="338" t="s">
        <v>6993</v>
      </c>
      <c r="I330" s="338" t="s">
        <v>6994</v>
      </c>
      <c r="J330" s="338" t="s">
        <v>6995</v>
      </c>
      <c r="K330" s="338" t="s">
        <v>4976</v>
      </c>
      <c r="N330" s="338" t="s">
        <v>6996</v>
      </c>
      <c r="O330" s="338" t="s">
        <v>6997</v>
      </c>
    </row>
    <row r="331" ht="15.75" customHeight="1">
      <c r="A331" s="338" t="s">
        <v>6998</v>
      </c>
      <c r="B331" s="338" t="s">
        <v>4993</v>
      </c>
      <c r="C331" s="338" t="s">
        <v>1558</v>
      </c>
      <c r="D331" s="338">
        <v>1982.0</v>
      </c>
      <c r="E331" s="338" t="s">
        <v>6999</v>
      </c>
      <c r="F331" s="339">
        <v>45113.0</v>
      </c>
      <c r="G331" s="338" t="s">
        <v>5525</v>
      </c>
      <c r="H331" s="338" t="s">
        <v>7000</v>
      </c>
      <c r="I331" s="338" t="s">
        <v>7000</v>
      </c>
      <c r="J331" s="338" t="s">
        <v>7001</v>
      </c>
      <c r="K331" s="338" t="s">
        <v>4987</v>
      </c>
      <c r="L331" s="338" t="s">
        <v>7002</v>
      </c>
      <c r="N331" s="338" t="s">
        <v>7003</v>
      </c>
      <c r="O331" s="338" t="s">
        <v>6003</v>
      </c>
    </row>
    <row r="332" ht="15.75" customHeight="1">
      <c r="A332" s="338" t="s">
        <v>7004</v>
      </c>
      <c r="B332" s="338" t="s">
        <v>4970</v>
      </c>
      <c r="C332" s="338" t="s">
        <v>1558</v>
      </c>
      <c r="D332" s="338">
        <v>1982.0</v>
      </c>
      <c r="E332" s="338" t="s">
        <v>7005</v>
      </c>
      <c r="F332" s="339">
        <v>45144.0</v>
      </c>
      <c r="G332" s="338" t="s">
        <v>7006</v>
      </c>
      <c r="H332" s="338" t="s">
        <v>7007</v>
      </c>
      <c r="I332" s="338" t="s">
        <v>7007</v>
      </c>
      <c r="J332" s="338" t="s">
        <v>7008</v>
      </c>
      <c r="K332" s="338" t="s">
        <v>3074</v>
      </c>
      <c r="M332" s="338" t="s">
        <v>7009</v>
      </c>
      <c r="N332" s="338" t="s">
        <v>7010</v>
      </c>
      <c r="O332" s="338" t="s">
        <v>5537</v>
      </c>
    </row>
    <row r="333" ht="15.75" customHeight="1">
      <c r="A333" s="338" t="s">
        <v>7011</v>
      </c>
      <c r="B333" s="338" t="s">
        <v>4970</v>
      </c>
      <c r="C333" s="338" t="s">
        <v>3713</v>
      </c>
      <c r="D333" s="338">
        <v>1983.0</v>
      </c>
      <c r="E333" s="338" t="s">
        <v>7012</v>
      </c>
      <c r="F333" s="339">
        <v>44993.0</v>
      </c>
      <c r="G333" s="338" t="s">
        <v>7013</v>
      </c>
      <c r="H333" s="338" t="s">
        <v>5106</v>
      </c>
      <c r="I333" s="338" t="s">
        <v>6086</v>
      </c>
      <c r="J333" s="338" t="s">
        <v>5155</v>
      </c>
      <c r="K333" s="338" t="s">
        <v>4987</v>
      </c>
      <c r="L333" s="338" t="s">
        <v>7014</v>
      </c>
      <c r="M333" s="338" t="s">
        <v>7015</v>
      </c>
      <c r="N333" s="338" t="s">
        <v>5036</v>
      </c>
      <c r="O333" s="338" t="s">
        <v>7016</v>
      </c>
    </row>
    <row r="334" ht="15.75" customHeight="1">
      <c r="A334" s="338" t="s">
        <v>7017</v>
      </c>
      <c r="B334" s="338" t="s">
        <v>4993</v>
      </c>
      <c r="C334" s="338" t="s">
        <v>3713</v>
      </c>
      <c r="D334" s="338">
        <v>1983.0</v>
      </c>
      <c r="E334" s="338" t="s">
        <v>7018</v>
      </c>
      <c r="F334" s="339">
        <v>44933.0</v>
      </c>
      <c r="G334" s="338" t="s">
        <v>6487</v>
      </c>
      <c r="H334" s="338" t="s">
        <v>6012</v>
      </c>
      <c r="I334" s="338" t="s">
        <v>7019</v>
      </c>
      <c r="J334" s="338" t="s">
        <v>7020</v>
      </c>
      <c r="K334" s="338" t="s">
        <v>4987</v>
      </c>
      <c r="L334" s="338" t="s">
        <v>5064</v>
      </c>
      <c r="M334" s="338" t="s">
        <v>7021</v>
      </c>
      <c r="N334" s="338" t="s">
        <v>6017</v>
      </c>
      <c r="O334" s="338" t="s">
        <v>5283</v>
      </c>
    </row>
    <row r="335" ht="15.75" customHeight="1">
      <c r="A335" s="338" t="s">
        <v>7022</v>
      </c>
      <c r="B335" s="338" t="s">
        <v>4993</v>
      </c>
      <c r="C335" s="338" t="s">
        <v>1537</v>
      </c>
      <c r="D335" s="338">
        <v>1983.0</v>
      </c>
      <c r="E335" s="338" t="s">
        <v>7023</v>
      </c>
      <c r="F335" s="339">
        <v>44993.0</v>
      </c>
      <c r="G335" s="338" t="s">
        <v>7024</v>
      </c>
      <c r="H335" s="338" t="s">
        <v>6064</v>
      </c>
      <c r="I335" s="338" t="s">
        <v>5669</v>
      </c>
      <c r="J335" s="338" t="s">
        <v>4998</v>
      </c>
      <c r="K335" s="338" t="s">
        <v>4987</v>
      </c>
      <c r="L335" s="338" t="s">
        <v>7025</v>
      </c>
      <c r="M335" s="338" t="s">
        <v>7026</v>
      </c>
      <c r="N335" s="338" t="s">
        <v>5001</v>
      </c>
      <c r="O335" s="338" t="s">
        <v>5225</v>
      </c>
    </row>
    <row r="336" ht="15.75" customHeight="1">
      <c r="A336" s="338" t="s">
        <v>7027</v>
      </c>
      <c r="B336" s="338" t="s">
        <v>4970</v>
      </c>
      <c r="C336" s="338" t="s">
        <v>1558</v>
      </c>
      <c r="D336" s="338">
        <v>1983.0</v>
      </c>
      <c r="E336" s="338" t="s">
        <v>7028</v>
      </c>
      <c r="F336" s="339">
        <v>45144.0</v>
      </c>
      <c r="G336" s="338" t="s">
        <v>7029</v>
      </c>
      <c r="H336" s="338" t="s">
        <v>7030</v>
      </c>
      <c r="I336" s="338" t="s">
        <v>7030</v>
      </c>
      <c r="J336" s="338" t="s">
        <v>7031</v>
      </c>
      <c r="K336" s="338" t="s">
        <v>4987</v>
      </c>
      <c r="L336" s="338" t="s">
        <v>7032</v>
      </c>
      <c r="M336" s="338" t="s">
        <v>7033</v>
      </c>
      <c r="N336" s="338" t="s">
        <v>6632</v>
      </c>
      <c r="O336" s="338" t="s">
        <v>5339</v>
      </c>
    </row>
    <row r="337" ht="15.75" customHeight="1">
      <c r="A337" s="338" t="s">
        <v>7034</v>
      </c>
      <c r="B337" s="338" t="s">
        <v>4970</v>
      </c>
      <c r="C337" s="338" t="s">
        <v>1601</v>
      </c>
      <c r="D337" s="338">
        <v>1983.0</v>
      </c>
      <c r="E337" s="338" t="s">
        <v>7035</v>
      </c>
      <c r="F337" s="339">
        <v>45023.0</v>
      </c>
      <c r="G337" s="338" t="s">
        <v>6444</v>
      </c>
      <c r="H337" s="338" t="s">
        <v>5014</v>
      </c>
      <c r="I337" s="338" t="s">
        <v>6796</v>
      </c>
      <c r="J337" s="338" t="s">
        <v>5016</v>
      </c>
      <c r="K337" s="338" t="s">
        <v>4987</v>
      </c>
      <c r="L337" s="338" t="s">
        <v>5074</v>
      </c>
      <c r="M337" s="338" t="s">
        <v>7036</v>
      </c>
      <c r="N337" s="338" t="s">
        <v>7037</v>
      </c>
      <c r="O337" s="338" t="s">
        <v>5020</v>
      </c>
    </row>
    <row r="338" ht="15.75" customHeight="1">
      <c r="A338" s="338" t="s">
        <v>7038</v>
      </c>
      <c r="B338" s="338" t="s">
        <v>4970</v>
      </c>
      <c r="C338" s="338" t="s">
        <v>1558</v>
      </c>
      <c r="D338" s="338">
        <v>1983.0</v>
      </c>
      <c r="E338" s="338" t="s">
        <v>7039</v>
      </c>
      <c r="F338" s="339">
        <v>45053.0</v>
      </c>
      <c r="G338" s="338" t="s">
        <v>6358</v>
      </c>
      <c r="H338" s="338" t="s">
        <v>5031</v>
      </c>
      <c r="I338" s="338" t="s">
        <v>7040</v>
      </c>
      <c r="J338" s="338" t="s">
        <v>7041</v>
      </c>
      <c r="K338" s="338" t="s">
        <v>4987</v>
      </c>
      <c r="L338" s="338" t="s">
        <v>5074</v>
      </c>
      <c r="M338" s="338" t="s">
        <v>7042</v>
      </c>
      <c r="N338" s="338" t="s">
        <v>5976</v>
      </c>
      <c r="O338" s="338" t="s">
        <v>5077</v>
      </c>
    </row>
    <row r="339" ht="15.75" customHeight="1">
      <c r="A339" s="338" t="s">
        <v>7043</v>
      </c>
      <c r="B339" s="338" t="s">
        <v>4993</v>
      </c>
      <c r="C339" s="338" t="s">
        <v>1537</v>
      </c>
      <c r="D339" s="338">
        <v>1983.0</v>
      </c>
      <c r="E339" s="338" t="s">
        <v>7044</v>
      </c>
      <c r="F339" s="338" t="s">
        <v>5210</v>
      </c>
      <c r="G339" s="338" t="s">
        <v>5137</v>
      </c>
      <c r="H339" s="338" t="s">
        <v>5050</v>
      </c>
      <c r="I339" s="338" t="s">
        <v>5051</v>
      </c>
      <c r="J339" s="338" t="s">
        <v>5116</v>
      </c>
      <c r="K339" s="338" t="s">
        <v>5607</v>
      </c>
      <c r="L339" s="338" t="s">
        <v>7045</v>
      </c>
      <c r="M339" s="338" t="s">
        <v>7046</v>
      </c>
      <c r="N339" s="338" t="s">
        <v>5055</v>
      </c>
      <c r="O339" s="338" t="s">
        <v>5852</v>
      </c>
    </row>
    <row r="340" ht="15.75" customHeight="1">
      <c r="A340" s="338" t="s">
        <v>7047</v>
      </c>
      <c r="B340" s="338" t="s">
        <v>4970</v>
      </c>
      <c r="C340" s="338" t="s">
        <v>1558</v>
      </c>
      <c r="D340" s="338">
        <v>1983.0</v>
      </c>
      <c r="E340" s="338" t="s">
        <v>7048</v>
      </c>
      <c r="F340" s="339">
        <v>44964.0</v>
      </c>
      <c r="G340" s="338" t="s">
        <v>5755</v>
      </c>
      <c r="H340" s="338" t="s">
        <v>5669</v>
      </c>
      <c r="I340" s="338" t="s">
        <v>5669</v>
      </c>
      <c r="J340" s="338" t="s">
        <v>7049</v>
      </c>
      <c r="K340" s="338" t="s">
        <v>4987</v>
      </c>
      <c r="L340" s="338" t="s">
        <v>6039</v>
      </c>
      <c r="M340" s="338" t="s">
        <v>7050</v>
      </c>
      <c r="N340" s="338" t="s">
        <v>4990</v>
      </c>
      <c r="O340" s="338" t="s">
        <v>5624</v>
      </c>
    </row>
    <row r="341" ht="15.75" customHeight="1">
      <c r="A341" s="338" t="s">
        <v>7051</v>
      </c>
      <c r="B341" s="338" t="s">
        <v>4993</v>
      </c>
      <c r="C341" s="338" t="s">
        <v>1547</v>
      </c>
      <c r="D341" s="338">
        <v>1983.0</v>
      </c>
      <c r="E341" s="338" t="s">
        <v>7052</v>
      </c>
      <c r="F341" s="339">
        <v>45111.0</v>
      </c>
      <c r="G341" s="338" t="s">
        <v>5251</v>
      </c>
      <c r="H341" s="338" t="s">
        <v>6042</v>
      </c>
      <c r="I341" s="338" t="s">
        <v>7053</v>
      </c>
      <c r="J341" s="338" t="s">
        <v>5191</v>
      </c>
      <c r="K341" s="338" t="s">
        <v>4987</v>
      </c>
      <c r="L341" s="338" t="s">
        <v>5355</v>
      </c>
      <c r="M341" s="338" t="s">
        <v>7054</v>
      </c>
      <c r="N341" s="338" t="s">
        <v>5009</v>
      </c>
      <c r="O341" s="338" t="s">
        <v>5483</v>
      </c>
    </row>
    <row r="342" ht="15.75" customHeight="1">
      <c r="A342" s="338" t="s">
        <v>7055</v>
      </c>
      <c r="B342" s="338" t="s">
        <v>4993</v>
      </c>
      <c r="C342" s="338" t="s">
        <v>1601</v>
      </c>
      <c r="D342" s="338">
        <v>1983.0</v>
      </c>
      <c r="E342" s="338" t="s">
        <v>7056</v>
      </c>
      <c r="F342" s="339">
        <v>45110.0</v>
      </c>
      <c r="G342" s="338" t="s">
        <v>6391</v>
      </c>
      <c r="H342" s="338" t="s">
        <v>7057</v>
      </c>
      <c r="I342" s="338" t="s">
        <v>5354</v>
      </c>
      <c r="J342" s="338" t="s">
        <v>7058</v>
      </c>
      <c r="K342" s="338" t="s">
        <v>4987</v>
      </c>
      <c r="L342" s="338" t="s">
        <v>7059</v>
      </c>
      <c r="M342" s="338" t="s">
        <v>7060</v>
      </c>
      <c r="N342" s="338" t="s">
        <v>5036</v>
      </c>
      <c r="O342" s="338" t="s">
        <v>5339</v>
      </c>
    </row>
    <row r="343" ht="15.75" customHeight="1">
      <c r="A343" s="338" t="s">
        <v>7061</v>
      </c>
      <c r="B343" s="338" t="s">
        <v>4970</v>
      </c>
      <c r="C343" s="338" t="s">
        <v>1425</v>
      </c>
      <c r="D343" s="338">
        <v>1983.0</v>
      </c>
      <c r="E343" s="338" t="s">
        <v>7012</v>
      </c>
      <c r="F343" s="339">
        <v>45113.0</v>
      </c>
      <c r="G343" s="338" t="s">
        <v>7062</v>
      </c>
      <c r="H343" s="338" t="s">
        <v>5138</v>
      </c>
      <c r="I343" s="338" t="s">
        <v>4974</v>
      </c>
      <c r="J343" s="338" t="s">
        <v>7063</v>
      </c>
      <c r="K343" s="338" t="s">
        <v>4987</v>
      </c>
      <c r="L343" s="338" t="s">
        <v>7064</v>
      </c>
      <c r="M343" s="338" t="s">
        <v>7065</v>
      </c>
      <c r="N343" s="338" t="s">
        <v>4990</v>
      </c>
      <c r="O343" s="338" t="s">
        <v>5780</v>
      </c>
    </row>
    <row r="344" ht="15.75" customHeight="1">
      <c r="A344" s="338" t="s">
        <v>7066</v>
      </c>
      <c r="B344" s="338" t="s">
        <v>4970</v>
      </c>
      <c r="C344" s="338" t="s">
        <v>1425</v>
      </c>
      <c r="D344" s="338">
        <v>1983.0</v>
      </c>
      <c r="E344" s="338" t="s">
        <v>7067</v>
      </c>
      <c r="F344" s="339">
        <v>44991.0</v>
      </c>
      <c r="G344" s="338" t="s">
        <v>5969</v>
      </c>
      <c r="H344" s="338" t="s">
        <v>7068</v>
      </c>
      <c r="I344" s="338" t="s">
        <v>7068</v>
      </c>
      <c r="J344" s="338" t="s">
        <v>7069</v>
      </c>
      <c r="K344" s="338" t="s">
        <v>4987</v>
      </c>
      <c r="L344" s="338" t="s">
        <v>5695</v>
      </c>
      <c r="N344" s="338" t="s">
        <v>7070</v>
      </c>
      <c r="O344" s="338" t="s">
        <v>5316</v>
      </c>
    </row>
    <row r="345" ht="15.75" customHeight="1">
      <c r="A345" s="338" t="s">
        <v>7071</v>
      </c>
      <c r="B345" s="338" t="s">
        <v>4970</v>
      </c>
      <c r="C345" s="338" t="s">
        <v>1547</v>
      </c>
      <c r="D345" s="338">
        <v>1983.0</v>
      </c>
      <c r="E345" s="338" t="s">
        <v>5691</v>
      </c>
      <c r="F345" s="339">
        <v>44963.0</v>
      </c>
      <c r="G345" s="338" t="s">
        <v>6586</v>
      </c>
      <c r="H345" s="338" t="s">
        <v>7072</v>
      </c>
      <c r="I345" s="338" t="s">
        <v>6955</v>
      </c>
      <c r="J345" s="338" t="s">
        <v>7073</v>
      </c>
      <c r="K345" s="338" t="s">
        <v>4987</v>
      </c>
      <c r="L345" s="338" t="s">
        <v>5281</v>
      </c>
      <c r="M345" s="338" t="s">
        <v>7074</v>
      </c>
      <c r="N345" s="338" t="s">
        <v>5009</v>
      </c>
      <c r="O345" s="338" t="s">
        <v>5028</v>
      </c>
    </row>
    <row r="346" ht="15.75" customHeight="1">
      <c r="A346" s="338" t="s">
        <v>7075</v>
      </c>
      <c r="B346" s="338" t="s">
        <v>4993</v>
      </c>
      <c r="C346" s="338" t="s">
        <v>1537</v>
      </c>
      <c r="D346" s="338">
        <v>1983.0</v>
      </c>
      <c r="E346" s="338" t="s">
        <v>7076</v>
      </c>
      <c r="F346" s="339">
        <v>44933.0</v>
      </c>
      <c r="G346" s="338" t="s">
        <v>7077</v>
      </c>
      <c r="H346" s="338" t="s">
        <v>6245</v>
      </c>
      <c r="I346" s="338" t="s">
        <v>7078</v>
      </c>
      <c r="J346" s="338" t="s">
        <v>7079</v>
      </c>
      <c r="K346" s="338" t="s">
        <v>4987</v>
      </c>
      <c r="L346" s="338" t="s">
        <v>5176</v>
      </c>
      <c r="M346" s="338" t="s">
        <v>7080</v>
      </c>
      <c r="N346" s="338" t="s">
        <v>5066</v>
      </c>
      <c r="O346" s="338" t="s">
        <v>5096</v>
      </c>
    </row>
    <row r="347" ht="15.75" customHeight="1">
      <c r="A347" s="338" t="s">
        <v>7081</v>
      </c>
      <c r="B347" s="338" t="s">
        <v>4993</v>
      </c>
      <c r="C347" s="338" t="s">
        <v>1601</v>
      </c>
      <c r="D347" s="338">
        <v>1983.0</v>
      </c>
      <c r="E347" s="338" t="s">
        <v>7082</v>
      </c>
      <c r="F347" s="339">
        <v>45145.0</v>
      </c>
      <c r="G347" s="338" t="s">
        <v>7083</v>
      </c>
      <c r="H347" s="338" t="s">
        <v>7084</v>
      </c>
      <c r="I347" s="338" t="s">
        <v>7084</v>
      </c>
      <c r="J347" s="338" t="s">
        <v>7085</v>
      </c>
      <c r="K347" s="338" t="s">
        <v>4987</v>
      </c>
      <c r="L347" s="338" t="s">
        <v>5034</v>
      </c>
      <c r="M347" s="338" t="s">
        <v>7086</v>
      </c>
      <c r="N347" s="338" t="s">
        <v>5676</v>
      </c>
      <c r="O347" s="338" t="s">
        <v>7087</v>
      </c>
    </row>
    <row r="348" ht="15.75" customHeight="1">
      <c r="A348" s="338" t="s">
        <v>7088</v>
      </c>
      <c r="B348" s="338" t="s">
        <v>4993</v>
      </c>
      <c r="C348" s="338" t="s">
        <v>1537</v>
      </c>
      <c r="D348" s="338">
        <v>1983.0</v>
      </c>
      <c r="E348" s="338" t="s">
        <v>7035</v>
      </c>
      <c r="F348" s="339">
        <v>44932.0</v>
      </c>
      <c r="G348" s="338" t="s">
        <v>7089</v>
      </c>
      <c r="H348" s="338" t="s">
        <v>5958</v>
      </c>
      <c r="I348" s="338" t="s">
        <v>5072</v>
      </c>
      <c r="J348" s="338" t="s">
        <v>7090</v>
      </c>
      <c r="K348" s="338" t="s">
        <v>4976</v>
      </c>
      <c r="L348" s="338" t="s">
        <v>7091</v>
      </c>
      <c r="M348" s="338" t="s">
        <v>7092</v>
      </c>
      <c r="N348" s="338" t="s">
        <v>4990</v>
      </c>
      <c r="O348" s="338" t="s">
        <v>5423</v>
      </c>
    </row>
    <row r="349" ht="15.75" customHeight="1">
      <c r="A349" s="338" t="s">
        <v>7093</v>
      </c>
      <c r="B349" s="338" t="s">
        <v>4970</v>
      </c>
      <c r="C349" s="338" t="s">
        <v>1558</v>
      </c>
      <c r="D349" s="338">
        <v>1983.0</v>
      </c>
      <c r="E349" s="338" t="s">
        <v>7018</v>
      </c>
      <c r="F349" s="339">
        <v>45173.0</v>
      </c>
      <c r="G349" s="338" t="s">
        <v>5473</v>
      </c>
      <c r="H349" s="338" t="s">
        <v>5023</v>
      </c>
      <c r="I349" s="338" t="s">
        <v>7094</v>
      </c>
      <c r="J349" s="338" t="s">
        <v>7095</v>
      </c>
      <c r="K349" s="338" t="s">
        <v>4987</v>
      </c>
      <c r="M349" s="338" t="s">
        <v>7096</v>
      </c>
      <c r="N349" s="338" t="s">
        <v>4990</v>
      </c>
      <c r="O349" s="338" t="s">
        <v>5160</v>
      </c>
    </row>
    <row r="350" ht="15.75" customHeight="1">
      <c r="A350" s="338" t="s">
        <v>7097</v>
      </c>
      <c r="B350" s="338" t="s">
        <v>4970</v>
      </c>
      <c r="C350" s="338" t="s">
        <v>1547</v>
      </c>
      <c r="D350" s="338">
        <v>1983.0</v>
      </c>
      <c r="E350" s="338" t="s">
        <v>6986</v>
      </c>
      <c r="F350" s="339">
        <v>44964.0</v>
      </c>
      <c r="G350" s="338" t="s">
        <v>4983</v>
      </c>
      <c r="H350" s="338" t="s">
        <v>5798</v>
      </c>
      <c r="I350" s="338" t="s">
        <v>7098</v>
      </c>
      <c r="J350" s="338" t="s">
        <v>7099</v>
      </c>
      <c r="K350" s="338" t="s">
        <v>4987</v>
      </c>
      <c r="L350" s="338" t="s">
        <v>5064</v>
      </c>
      <c r="M350" s="338" t="s">
        <v>7100</v>
      </c>
      <c r="N350" s="338" t="s">
        <v>5816</v>
      </c>
      <c r="O350" s="338" t="s">
        <v>5120</v>
      </c>
    </row>
    <row r="351" ht="15.75" customHeight="1">
      <c r="A351" s="338" t="s">
        <v>7101</v>
      </c>
      <c r="B351" s="338" t="s">
        <v>4993</v>
      </c>
      <c r="C351" s="338" t="s">
        <v>1537</v>
      </c>
      <c r="D351" s="338">
        <v>1983.0</v>
      </c>
      <c r="E351" s="338" t="s">
        <v>7102</v>
      </c>
      <c r="F351" s="339">
        <v>45052.0</v>
      </c>
      <c r="G351" s="338" t="s">
        <v>6343</v>
      </c>
      <c r="H351" s="338" t="s">
        <v>5804</v>
      </c>
      <c r="I351" s="338" t="s">
        <v>7103</v>
      </c>
      <c r="J351" s="338" t="s">
        <v>5806</v>
      </c>
      <c r="K351" s="338" t="s">
        <v>4976</v>
      </c>
      <c r="L351" s="338" t="s">
        <v>7104</v>
      </c>
      <c r="M351" s="338" t="s">
        <v>7105</v>
      </c>
      <c r="N351" s="338" t="s">
        <v>5066</v>
      </c>
      <c r="O351" s="338" t="s">
        <v>5225</v>
      </c>
    </row>
    <row r="352" ht="15.75" customHeight="1">
      <c r="A352" s="338" t="s">
        <v>7106</v>
      </c>
      <c r="B352" s="338" t="s">
        <v>4970</v>
      </c>
      <c r="C352" s="338" t="s">
        <v>1558</v>
      </c>
      <c r="D352" s="338">
        <v>1983.0</v>
      </c>
      <c r="E352" s="338" t="s">
        <v>7035</v>
      </c>
      <c r="F352" s="339">
        <v>44990.0</v>
      </c>
      <c r="G352" s="338" t="s">
        <v>6749</v>
      </c>
      <c r="H352" s="338" t="s">
        <v>7107</v>
      </c>
      <c r="I352" s="338" t="s">
        <v>5933</v>
      </c>
      <c r="J352" s="338" t="s">
        <v>7108</v>
      </c>
      <c r="K352" s="338" t="s">
        <v>4987</v>
      </c>
      <c r="L352" s="338" t="s">
        <v>5007</v>
      </c>
      <c r="M352" s="338" t="s">
        <v>7109</v>
      </c>
      <c r="N352" s="338" t="s">
        <v>7110</v>
      </c>
      <c r="O352" s="338" t="s">
        <v>5143</v>
      </c>
    </row>
    <row r="353" ht="15.75" customHeight="1">
      <c r="A353" s="338" t="s">
        <v>7111</v>
      </c>
      <c r="B353" s="338" t="s">
        <v>4970</v>
      </c>
      <c r="C353" s="338" t="s">
        <v>1558</v>
      </c>
      <c r="D353" s="338">
        <v>1983.0</v>
      </c>
      <c r="E353" s="338" t="s">
        <v>7112</v>
      </c>
      <c r="F353" s="339">
        <v>45022.0</v>
      </c>
      <c r="G353" s="338" t="s">
        <v>5163</v>
      </c>
      <c r="H353" s="338" t="s">
        <v>7113</v>
      </c>
      <c r="I353" s="338" t="s">
        <v>7114</v>
      </c>
      <c r="J353" s="338" t="s">
        <v>7115</v>
      </c>
      <c r="K353" s="338" t="s">
        <v>4987</v>
      </c>
      <c r="L353" s="338" t="s">
        <v>5695</v>
      </c>
      <c r="M353" s="338" t="s">
        <v>7116</v>
      </c>
      <c r="N353" s="338" t="s">
        <v>7117</v>
      </c>
      <c r="O353" s="338" t="s">
        <v>5339</v>
      </c>
    </row>
    <row r="354" ht="15.75" customHeight="1">
      <c r="A354" s="338" t="s">
        <v>7118</v>
      </c>
      <c r="B354" s="338" t="s">
        <v>4970</v>
      </c>
      <c r="C354" s="338" t="s">
        <v>3713</v>
      </c>
      <c r="D354" s="338">
        <v>1983.0</v>
      </c>
      <c r="E354" s="338" t="s">
        <v>6986</v>
      </c>
      <c r="F354" s="339">
        <v>44964.0</v>
      </c>
      <c r="G354" s="338" t="s">
        <v>5674</v>
      </c>
      <c r="H354" s="338" t="s">
        <v>6012</v>
      </c>
      <c r="I354" s="338" t="s">
        <v>6670</v>
      </c>
      <c r="J354" s="338" t="s">
        <v>6671</v>
      </c>
      <c r="K354" s="338" t="s">
        <v>4987</v>
      </c>
      <c r="L354" s="338" t="s">
        <v>5064</v>
      </c>
      <c r="M354" s="338" t="s">
        <v>7119</v>
      </c>
      <c r="N354" s="338" t="s">
        <v>6017</v>
      </c>
      <c r="O354" s="338" t="s">
        <v>5370</v>
      </c>
    </row>
    <row r="355" ht="15.75" customHeight="1">
      <c r="A355" s="338" t="s">
        <v>7120</v>
      </c>
      <c r="B355" s="338" t="s">
        <v>4970</v>
      </c>
      <c r="C355" s="338" t="s">
        <v>1425</v>
      </c>
      <c r="D355" s="338">
        <v>1983.0</v>
      </c>
      <c r="E355" s="338" t="s">
        <v>6579</v>
      </c>
      <c r="F355" s="339">
        <v>44964.0</v>
      </c>
      <c r="G355" s="338" t="s">
        <v>7121</v>
      </c>
      <c r="H355" s="338" t="s">
        <v>5798</v>
      </c>
      <c r="I355" s="338" t="s">
        <v>5798</v>
      </c>
      <c r="J355" s="338" t="s">
        <v>7122</v>
      </c>
      <c r="K355" s="338" t="s">
        <v>5245</v>
      </c>
      <c r="L355" s="338" t="s">
        <v>7123</v>
      </c>
      <c r="M355" s="338" t="s">
        <v>7124</v>
      </c>
      <c r="N355" s="338" t="s">
        <v>7125</v>
      </c>
      <c r="O355" s="338" t="s">
        <v>5794</v>
      </c>
    </row>
    <row r="356" ht="15.75" customHeight="1">
      <c r="A356" s="338" t="s">
        <v>7126</v>
      </c>
      <c r="B356" s="338" t="s">
        <v>4993</v>
      </c>
      <c r="C356" s="338" t="s">
        <v>1558</v>
      </c>
      <c r="D356" s="338">
        <v>1983.0</v>
      </c>
      <c r="E356" s="338" t="s">
        <v>7012</v>
      </c>
      <c r="F356" s="339">
        <v>45023.0</v>
      </c>
      <c r="G356" s="338" t="s">
        <v>7083</v>
      </c>
      <c r="H356" s="338" t="s">
        <v>7127</v>
      </c>
      <c r="I356" s="338" t="s">
        <v>7128</v>
      </c>
      <c r="J356" s="338" t="s">
        <v>5597</v>
      </c>
      <c r="K356" s="338" t="s">
        <v>4987</v>
      </c>
      <c r="L356" s="338" t="s">
        <v>6039</v>
      </c>
      <c r="M356" s="338" t="s">
        <v>7129</v>
      </c>
      <c r="N356" s="338" t="s">
        <v>5009</v>
      </c>
      <c r="O356" s="338" t="s">
        <v>5193</v>
      </c>
    </row>
    <row r="357" ht="15.75" customHeight="1">
      <c r="A357" s="338" t="s">
        <v>7130</v>
      </c>
      <c r="B357" s="338" t="s">
        <v>4993</v>
      </c>
      <c r="C357" s="338" t="s">
        <v>1425</v>
      </c>
      <c r="D357" s="338">
        <v>1983.0</v>
      </c>
      <c r="E357" s="338" t="s">
        <v>7131</v>
      </c>
      <c r="F357" s="339">
        <v>45052.0</v>
      </c>
      <c r="G357" s="338" t="s">
        <v>5755</v>
      </c>
      <c r="H357" s="338" t="s">
        <v>5839</v>
      </c>
      <c r="I357" s="338" t="s">
        <v>5031</v>
      </c>
      <c r="J357" s="338" t="s">
        <v>5032</v>
      </c>
      <c r="K357" s="338" t="s">
        <v>4987</v>
      </c>
      <c r="L357" s="338" t="s">
        <v>5064</v>
      </c>
      <c r="M357" s="338" t="s">
        <v>7132</v>
      </c>
      <c r="N357" s="338" t="s">
        <v>7133</v>
      </c>
      <c r="O357" s="338" t="s">
        <v>5294</v>
      </c>
    </row>
    <row r="358" ht="15.75" customHeight="1">
      <c r="A358" s="338" t="s">
        <v>7134</v>
      </c>
      <c r="B358" s="338" t="s">
        <v>4993</v>
      </c>
      <c r="C358" s="338" t="s">
        <v>1537</v>
      </c>
      <c r="D358" s="338">
        <v>1983.0</v>
      </c>
      <c r="E358" s="338" t="s">
        <v>7135</v>
      </c>
      <c r="F358" s="339">
        <v>44963.0</v>
      </c>
      <c r="G358" s="338" t="s">
        <v>6520</v>
      </c>
      <c r="H358" s="338" t="s">
        <v>4996</v>
      </c>
      <c r="I358" s="338" t="s">
        <v>7136</v>
      </c>
      <c r="J358" s="338" t="s">
        <v>5777</v>
      </c>
      <c r="K358" s="338" t="s">
        <v>4976</v>
      </c>
      <c r="L358" s="338" t="s">
        <v>5215</v>
      </c>
      <c r="M358" s="338" t="s">
        <v>7137</v>
      </c>
      <c r="N358" s="338" t="s">
        <v>7138</v>
      </c>
      <c r="O358" s="338" t="s">
        <v>5127</v>
      </c>
    </row>
    <row r="359" ht="15.75" customHeight="1">
      <c r="A359" s="338" t="s">
        <v>7139</v>
      </c>
      <c r="B359" s="338" t="s">
        <v>4993</v>
      </c>
      <c r="C359" s="338" t="s">
        <v>1558</v>
      </c>
      <c r="D359" s="338">
        <v>1983.0</v>
      </c>
      <c r="E359" s="338" t="s">
        <v>7067</v>
      </c>
      <c r="F359" s="339">
        <v>45176.0</v>
      </c>
      <c r="G359" s="338" t="s">
        <v>7140</v>
      </c>
      <c r="H359" s="338" t="s">
        <v>5702</v>
      </c>
      <c r="I359" s="338" t="s">
        <v>7141</v>
      </c>
      <c r="J359" s="338" t="s">
        <v>7142</v>
      </c>
      <c r="K359" s="338" t="s">
        <v>4987</v>
      </c>
      <c r="L359" s="338" t="s">
        <v>7143</v>
      </c>
      <c r="M359" s="338" t="s">
        <v>7144</v>
      </c>
      <c r="N359" s="338" t="s">
        <v>5126</v>
      </c>
      <c r="O359" s="338" t="s">
        <v>5483</v>
      </c>
    </row>
    <row r="360" ht="15.75" customHeight="1">
      <c r="A360" s="338" t="s">
        <v>7145</v>
      </c>
      <c r="B360" s="338" t="s">
        <v>4970</v>
      </c>
      <c r="C360" s="338" t="s">
        <v>1425</v>
      </c>
      <c r="D360" s="338">
        <v>1983.0</v>
      </c>
      <c r="E360" s="338" t="s">
        <v>7146</v>
      </c>
      <c r="F360" s="339">
        <v>44932.0</v>
      </c>
      <c r="G360" s="338" t="s">
        <v>6391</v>
      </c>
      <c r="H360" s="338" t="s">
        <v>6954</v>
      </c>
      <c r="I360" s="338" t="s">
        <v>4974</v>
      </c>
      <c r="J360" s="338" t="s">
        <v>5895</v>
      </c>
      <c r="K360" s="338" t="s">
        <v>4987</v>
      </c>
      <c r="L360" s="338" t="s">
        <v>5084</v>
      </c>
      <c r="M360" s="338" t="s">
        <v>7147</v>
      </c>
      <c r="N360" s="338" t="s">
        <v>5443</v>
      </c>
      <c r="O360" s="338" t="s">
        <v>5483</v>
      </c>
    </row>
    <row r="361" ht="15.75" customHeight="1">
      <c r="A361" s="338" t="s">
        <v>7148</v>
      </c>
      <c r="B361" s="338" t="s">
        <v>4970</v>
      </c>
      <c r="C361" s="338" t="s">
        <v>1537</v>
      </c>
      <c r="D361" s="338">
        <v>1983.0</v>
      </c>
      <c r="E361" s="338" t="s">
        <v>7012</v>
      </c>
      <c r="F361" s="339">
        <v>45083.0</v>
      </c>
      <c r="G361" s="338" t="s">
        <v>5710</v>
      </c>
      <c r="H361" s="338" t="s">
        <v>5073</v>
      </c>
      <c r="I361" s="338" t="s">
        <v>7149</v>
      </c>
      <c r="J361" s="338" t="s">
        <v>5073</v>
      </c>
      <c r="K361" s="338" t="s">
        <v>4987</v>
      </c>
      <c r="L361" s="338" t="s">
        <v>5355</v>
      </c>
      <c r="M361" s="338" t="s">
        <v>7150</v>
      </c>
      <c r="N361" s="338" t="s">
        <v>4979</v>
      </c>
      <c r="O361" s="338" t="s">
        <v>5232</v>
      </c>
    </row>
    <row r="362" ht="15.75" customHeight="1">
      <c r="A362" s="338" t="s">
        <v>7151</v>
      </c>
      <c r="B362" s="338" t="s">
        <v>4970</v>
      </c>
      <c r="C362" s="338" t="s">
        <v>1547</v>
      </c>
      <c r="D362" s="338">
        <v>1983.0</v>
      </c>
      <c r="E362" s="338" t="s">
        <v>7112</v>
      </c>
      <c r="F362" s="339">
        <v>45113.0</v>
      </c>
      <c r="G362" s="338" t="s">
        <v>5272</v>
      </c>
      <c r="H362" s="338" t="s">
        <v>7152</v>
      </c>
      <c r="I362" s="338" t="s">
        <v>7153</v>
      </c>
      <c r="J362" s="338" t="s">
        <v>7154</v>
      </c>
      <c r="K362" s="338" t="s">
        <v>4976</v>
      </c>
      <c r="M362" s="338" t="s">
        <v>7155</v>
      </c>
      <c r="N362" s="338" t="s">
        <v>5126</v>
      </c>
      <c r="O362" s="338" t="s">
        <v>5262</v>
      </c>
    </row>
    <row r="363" ht="15.75" customHeight="1">
      <c r="A363" s="338" t="s">
        <v>7156</v>
      </c>
      <c r="B363" s="338" t="s">
        <v>4993</v>
      </c>
      <c r="C363" s="338" t="s">
        <v>1558</v>
      </c>
      <c r="D363" s="338">
        <v>1983.0</v>
      </c>
      <c r="E363" s="338" t="s">
        <v>7157</v>
      </c>
      <c r="F363" s="339">
        <v>45083.0</v>
      </c>
      <c r="G363" s="338" t="s">
        <v>5172</v>
      </c>
      <c r="H363" s="338" t="s">
        <v>7158</v>
      </c>
      <c r="I363" s="338" t="s">
        <v>6796</v>
      </c>
      <c r="J363" s="338" t="s">
        <v>7159</v>
      </c>
      <c r="K363" s="338" t="s">
        <v>4987</v>
      </c>
      <c r="M363" s="338" t="s">
        <v>7160</v>
      </c>
      <c r="N363" s="338" t="s">
        <v>7161</v>
      </c>
      <c r="O363" s="338" t="s">
        <v>5283</v>
      </c>
    </row>
    <row r="364" ht="15.75" customHeight="1">
      <c r="A364" s="338" t="s">
        <v>7162</v>
      </c>
      <c r="B364" s="338" t="s">
        <v>4970</v>
      </c>
      <c r="C364" s="338" t="s">
        <v>1537</v>
      </c>
      <c r="D364" s="338">
        <v>1983.0</v>
      </c>
      <c r="E364" s="338" t="s">
        <v>7163</v>
      </c>
      <c r="F364" s="339">
        <v>45022.0</v>
      </c>
      <c r="G364" s="338" t="s">
        <v>5070</v>
      </c>
      <c r="H364" s="338" t="s">
        <v>6245</v>
      </c>
      <c r="I364" s="338" t="s">
        <v>7164</v>
      </c>
      <c r="J364" s="338" t="s">
        <v>6703</v>
      </c>
      <c r="K364" s="338" t="s">
        <v>4987</v>
      </c>
      <c r="L364" s="338" t="s">
        <v>5355</v>
      </c>
      <c r="M364" s="338" t="s">
        <v>7165</v>
      </c>
      <c r="N364" s="338" t="s">
        <v>4990</v>
      </c>
      <c r="O364" s="338" t="s">
        <v>5087</v>
      </c>
    </row>
    <row r="365" ht="15.75" customHeight="1">
      <c r="A365" s="338" t="s">
        <v>7166</v>
      </c>
      <c r="B365" s="338" t="s">
        <v>4970</v>
      </c>
      <c r="C365" s="338" t="s">
        <v>1537</v>
      </c>
      <c r="D365" s="338">
        <v>1983.0</v>
      </c>
      <c r="E365" s="338" t="s">
        <v>7163</v>
      </c>
      <c r="F365" s="339">
        <v>45174.0</v>
      </c>
      <c r="G365" s="338" t="s">
        <v>7167</v>
      </c>
      <c r="H365" s="338" t="s">
        <v>7168</v>
      </c>
      <c r="I365" s="338" t="s">
        <v>7169</v>
      </c>
      <c r="J365" s="338" t="s">
        <v>5229</v>
      </c>
      <c r="K365" s="338" t="s">
        <v>4987</v>
      </c>
      <c r="L365" s="338" t="s">
        <v>6381</v>
      </c>
      <c r="M365" s="338" t="s">
        <v>7170</v>
      </c>
      <c r="N365" s="338" t="s">
        <v>7171</v>
      </c>
      <c r="O365" s="338" t="s">
        <v>5067</v>
      </c>
    </row>
    <row r="366" ht="15.75" customHeight="1">
      <c r="A366" s="338" t="s">
        <v>7172</v>
      </c>
      <c r="B366" s="338" t="s">
        <v>4970</v>
      </c>
      <c r="C366" s="338" t="s">
        <v>3713</v>
      </c>
      <c r="D366" s="338">
        <v>1983.0</v>
      </c>
      <c r="E366" s="338" t="s">
        <v>7076</v>
      </c>
      <c r="F366" s="339">
        <v>45052.0</v>
      </c>
      <c r="G366" s="338" t="s">
        <v>6547</v>
      </c>
      <c r="H366" s="338" t="s">
        <v>7173</v>
      </c>
      <c r="I366" s="338" t="s">
        <v>6721</v>
      </c>
      <c r="J366" s="338" t="s">
        <v>7174</v>
      </c>
      <c r="K366" s="338" t="s">
        <v>4987</v>
      </c>
      <c r="L366" s="338" t="s">
        <v>5084</v>
      </c>
      <c r="M366" s="338" t="s">
        <v>7175</v>
      </c>
      <c r="N366" s="338" t="s">
        <v>5036</v>
      </c>
      <c r="O366" s="338" t="s">
        <v>5677</v>
      </c>
    </row>
    <row r="367" ht="15.75" customHeight="1">
      <c r="A367" s="338" t="s">
        <v>7176</v>
      </c>
      <c r="B367" s="338" t="s">
        <v>4993</v>
      </c>
      <c r="C367" s="338" t="s">
        <v>1558</v>
      </c>
      <c r="D367" s="338">
        <v>1983.0</v>
      </c>
      <c r="E367" s="338" t="s">
        <v>7177</v>
      </c>
      <c r="F367" s="339">
        <v>45023.0</v>
      </c>
      <c r="G367" s="338" t="s">
        <v>5172</v>
      </c>
      <c r="H367" s="338" t="s">
        <v>7178</v>
      </c>
      <c r="I367" s="338" t="s">
        <v>7178</v>
      </c>
      <c r="J367" s="338" t="s">
        <v>7179</v>
      </c>
      <c r="K367" s="338" t="s">
        <v>4976</v>
      </c>
      <c r="M367" s="338" t="s">
        <v>7180</v>
      </c>
      <c r="N367" s="338" t="s">
        <v>5851</v>
      </c>
      <c r="O367" s="338" t="s">
        <v>5150</v>
      </c>
    </row>
    <row r="368" ht="15.75" customHeight="1">
      <c r="A368" s="338" t="s">
        <v>7181</v>
      </c>
      <c r="B368" s="338" t="s">
        <v>4970</v>
      </c>
      <c r="C368" s="338" t="s">
        <v>3713</v>
      </c>
      <c r="D368" s="338">
        <v>1983.0</v>
      </c>
      <c r="E368" s="338" t="s">
        <v>7018</v>
      </c>
      <c r="F368" s="339">
        <v>44964.0</v>
      </c>
      <c r="G368" s="338" t="s">
        <v>5163</v>
      </c>
      <c r="H368" s="338" t="s">
        <v>5813</v>
      </c>
      <c r="I368" s="338" t="s">
        <v>7182</v>
      </c>
      <c r="J368" s="338" t="s">
        <v>6346</v>
      </c>
      <c r="K368" s="338" t="s">
        <v>4987</v>
      </c>
      <c r="M368" s="338" t="s">
        <v>7183</v>
      </c>
      <c r="N368" s="338" t="s">
        <v>5301</v>
      </c>
      <c r="O368" s="338" t="s">
        <v>5457</v>
      </c>
    </row>
    <row r="369" ht="15.75" customHeight="1">
      <c r="A369" s="338" t="s">
        <v>7184</v>
      </c>
      <c r="B369" s="338" t="s">
        <v>4970</v>
      </c>
      <c r="C369" s="338" t="s">
        <v>1681</v>
      </c>
      <c r="D369" s="338">
        <v>1983.0</v>
      </c>
      <c r="E369" s="338" t="s">
        <v>7185</v>
      </c>
      <c r="F369" s="339">
        <v>44964.0</v>
      </c>
      <c r="G369" s="338" t="s">
        <v>5872</v>
      </c>
      <c r="H369" s="338" t="s">
        <v>5640</v>
      </c>
      <c r="I369" s="338" t="s">
        <v>7186</v>
      </c>
      <c r="J369" s="338" t="s">
        <v>6022</v>
      </c>
      <c r="K369" s="338" t="s">
        <v>4987</v>
      </c>
      <c r="L369" s="338" t="s">
        <v>5064</v>
      </c>
      <c r="M369" s="338" t="s">
        <v>7187</v>
      </c>
      <c r="N369" s="338" t="s">
        <v>6695</v>
      </c>
      <c r="O369" s="338" t="s">
        <v>5225</v>
      </c>
    </row>
    <row r="370" ht="15.75" customHeight="1">
      <c r="A370" s="338" t="s">
        <v>7188</v>
      </c>
      <c r="B370" s="338" t="s">
        <v>4970</v>
      </c>
      <c r="C370" s="338" t="s">
        <v>1547</v>
      </c>
      <c r="D370" s="338">
        <v>1983.0</v>
      </c>
      <c r="E370" s="338" t="s">
        <v>6986</v>
      </c>
      <c r="F370" s="339">
        <v>45174.0</v>
      </c>
      <c r="G370" s="338" t="s">
        <v>5241</v>
      </c>
      <c r="H370" s="338" t="s">
        <v>7189</v>
      </c>
      <c r="I370" s="338" t="s">
        <v>5974</v>
      </c>
      <c r="J370" s="338" t="s">
        <v>7031</v>
      </c>
      <c r="K370" s="338" t="s">
        <v>4987</v>
      </c>
      <c r="L370" s="338" t="s">
        <v>7190</v>
      </c>
      <c r="M370" s="338" t="s">
        <v>7191</v>
      </c>
      <c r="N370" s="338" t="s">
        <v>7192</v>
      </c>
      <c r="O370" s="338" t="s">
        <v>5283</v>
      </c>
    </row>
    <row r="371" ht="15.75" customHeight="1">
      <c r="A371" s="338" t="s">
        <v>7193</v>
      </c>
      <c r="B371" s="338" t="s">
        <v>4970</v>
      </c>
      <c r="C371" s="338" t="s">
        <v>1547</v>
      </c>
      <c r="D371" s="338">
        <v>1983.0</v>
      </c>
      <c r="E371" s="338" t="s">
        <v>7194</v>
      </c>
      <c r="F371" s="339">
        <v>45112.0</v>
      </c>
      <c r="G371" s="338" t="s">
        <v>5287</v>
      </c>
      <c r="H371" s="338" t="s">
        <v>5761</v>
      </c>
      <c r="I371" s="338" t="s">
        <v>7195</v>
      </c>
      <c r="J371" s="338" t="s">
        <v>5259</v>
      </c>
      <c r="K371" s="338" t="s">
        <v>4976</v>
      </c>
      <c r="L371" s="338" t="s">
        <v>5157</v>
      </c>
      <c r="M371" s="338" t="s">
        <v>7196</v>
      </c>
      <c r="N371" s="338" t="s">
        <v>5009</v>
      </c>
      <c r="O371" s="338" t="s">
        <v>5186</v>
      </c>
    </row>
    <row r="372" ht="15.75" customHeight="1">
      <c r="A372" s="338" t="s">
        <v>7197</v>
      </c>
      <c r="B372" s="338" t="s">
        <v>4970</v>
      </c>
      <c r="C372" s="338" t="s">
        <v>1558</v>
      </c>
      <c r="D372" s="338">
        <v>1983.0</v>
      </c>
      <c r="E372" s="338" t="s">
        <v>7198</v>
      </c>
      <c r="F372" s="339">
        <v>44962.0</v>
      </c>
      <c r="G372" s="338" t="s">
        <v>7199</v>
      </c>
      <c r="H372" s="338" t="s">
        <v>7200</v>
      </c>
      <c r="I372" s="338" t="s">
        <v>7201</v>
      </c>
      <c r="J372" s="338" t="s">
        <v>7202</v>
      </c>
      <c r="K372" s="338" t="s">
        <v>4987</v>
      </c>
      <c r="M372" s="338" t="s">
        <v>7203</v>
      </c>
      <c r="N372" s="338" t="s">
        <v>7204</v>
      </c>
      <c r="O372" s="338" t="s">
        <v>5262</v>
      </c>
    </row>
    <row r="373" ht="15.75" customHeight="1">
      <c r="A373" s="338" t="s">
        <v>7205</v>
      </c>
      <c r="B373" s="338" t="s">
        <v>4993</v>
      </c>
      <c r="C373" s="338" t="s">
        <v>1547</v>
      </c>
      <c r="D373" s="338">
        <v>1983.0</v>
      </c>
      <c r="E373" s="338" t="s">
        <v>7206</v>
      </c>
      <c r="F373" s="339">
        <v>45083.0</v>
      </c>
      <c r="G373" s="338" t="s">
        <v>5319</v>
      </c>
      <c r="H373" s="338" t="s">
        <v>7207</v>
      </c>
      <c r="I373" s="338" t="s">
        <v>7208</v>
      </c>
      <c r="J373" s="338" t="s">
        <v>7207</v>
      </c>
      <c r="K373" s="338" t="s">
        <v>4976</v>
      </c>
      <c r="L373" s="338" t="s">
        <v>5176</v>
      </c>
      <c r="M373" s="338" t="s">
        <v>7209</v>
      </c>
      <c r="N373" s="338" t="s">
        <v>7210</v>
      </c>
      <c r="O373" s="338" t="s">
        <v>5037</v>
      </c>
    </row>
    <row r="374" ht="15.75" customHeight="1">
      <c r="A374" s="338" t="s">
        <v>7211</v>
      </c>
      <c r="B374" s="338" t="s">
        <v>4993</v>
      </c>
      <c r="C374" s="338" t="s">
        <v>1572</v>
      </c>
      <c r="D374" s="338">
        <v>1983.0</v>
      </c>
      <c r="E374" s="338" t="s">
        <v>6882</v>
      </c>
      <c r="F374" s="339">
        <v>45083.0</v>
      </c>
      <c r="G374" s="338" t="s">
        <v>5060</v>
      </c>
      <c r="H374" s="338" t="s">
        <v>6165</v>
      </c>
      <c r="I374" s="338" t="s">
        <v>6165</v>
      </c>
      <c r="J374" s="338" t="s">
        <v>7212</v>
      </c>
      <c r="K374" s="338" t="s">
        <v>4987</v>
      </c>
      <c r="L374" s="338" t="s">
        <v>4995</v>
      </c>
      <c r="M374" s="338" t="s">
        <v>7213</v>
      </c>
      <c r="N374" s="338" t="s">
        <v>7214</v>
      </c>
      <c r="O374" s="338" t="s">
        <v>7215</v>
      </c>
    </row>
    <row r="375" ht="15.75" customHeight="1">
      <c r="A375" s="338" t="s">
        <v>7216</v>
      </c>
      <c r="B375" s="338" t="s">
        <v>4993</v>
      </c>
      <c r="C375" s="338" t="s">
        <v>1547</v>
      </c>
      <c r="D375" s="338">
        <v>1983.0</v>
      </c>
      <c r="E375" s="338" t="s">
        <v>6527</v>
      </c>
      <c r="F375" s="339">
        <v>45175.0</v>
      </c>
      <c r="G375" s="338" t="s">
        <v>7217</v>
      </c>
      <c r="H375" s="338" t="s">
        <v>5508</v>
      </c>
      <c r="I375" s="338" t="s">
        <v>5508</v>
      </c>
      <c r="J375" s="338" t="s">
        <v>7049</v>
      </c>
      <c r="K375" s="338" t="s">
        <v>4987</v>
      </c>
      <c r="M375" s="338" t="s">
        <v>7218</v>
      </c>
      <c r="N375" s="338" t="s">
        <v>6458</v>
      </c>
      <c r="O375" s="338" t="s">
        <v>5028</v>
      </c>
    </row>
    <row r="376" ht="15.75" customHeight="1">
      <c r="A376" s="338" t="s">
        <v>7219</v>
      </c>
      <c r="B376" s="338" t="s">
        <v>4993</v>
      </c>
      <c r="C376" s="338" t="s">
        <v>1537</v>
      </c>
      <c r="D376" s="338">
        <v>1983.0</v>
      </c>
      <c r="E376" s="338" t="s">
        <v>7131</v>
      </c>
      <c r="F376" s="338" t="s">
        <v>5286</v>
      </c>
      <c r="G376" s="338" t="s">
        <v>6031</v>
      </c>
      <c r="H376" s="338" t="s">
        <v>7220</v>
      </c>
      <c r="I376" s="338" t="s">
        <v>7221</v>
      </c>
      <c r="J376" s="338" t="s">
        <v>7221</v>
      </c>
      <c r="K376" s="338" t="s">
        <v>4976</v>
      </c>
      <c r="L376" s="338" t="s">
        <v>5108</v>
      </c>
      <c r="M376" s="338" t="s">
        <v>7222</v>
      </c>
      <c r="N376" s="338" t="s">
        <v>7223</v>
      </c>
      <c r="O376" s="338" t="s">
        <v>5186</v>
      </c>
    </row>
    <row r="377" ht="15.75" customHeight="1">
      <c r="A377" s="338" t="s">
        <v>7224</v>
      </c>
      <c r="B377" s="338" t="s">
        <v>4970</v>
      </c>
      <c r="C377" s="338" t="s">
        <v>1558</v>
      </c>
      <c r="D377" s="338">
        <v>1983.0</v>
      </c>
      <c r="E377" s="338" t="s">
        <v>7225</v>
      </c>
      <c r="F377" s="339">
        <v>45053.0</v>
      </c>
      <c r="G377" s="338" t="s">
        <v>6407</v>
      </c>
      <c r="H377" s="338" t="s">
        <v>7226</v>
      </c>
      <c r="I377" s="338" t="s">
        <v>7221</v>
      </c>
      <c r="J377" s="338" t="s">
        <v>7227</v>
      </c>
      <c r="K377" s="338" t="s">
        <v>4976</v>
      </c>
      <c r="L377" s="338" t="s">
        <v>5222</v>
      </c>
      <c r="M377" s="338" t="s">
        <v>7228</v>
      </c>
      <c r="N377" s="338" t="s">
        <v>7229</v>
      </c>
      <c r="O377" s="338" t="s">
        <v>5324</v>
      </c>
    </row>
    <row r="378" ht="15.75" customHeight="1">
      <c r="A378" s="338" t="s">
        <v>7230</v>
      </c>
      <c r="B378" s="338" t="s">
        <v>5601</v>
      </c>
      <c r="C378" s="338" t="s">
        <v>1547</v>
      </c>
      <c r="D378" s="338">
        <v>1983.0</v>
      </c>
      <c r="E378" s="338" t="s">
        <v>7231</v>
      </c>
      <c r="F378" s="339">
        <v>44934.0</v>
      </c>
      <c r="G378" s="338" t="s">
        <v>5272</v>
      </c>
      <c r="H378" s="338" t="s">
        <v>7232</v>
      </c>
      <c r="I378" s="338" t="s">
        <v>7232</v>
      </c>
      <c r="J378" s="338" t="s">
        <v>7233</v>
      </c>
      <c r="K378" s="338" t="s">
        <v>5405</v>
      </c>
      <c r="M378" s="338" t="s">
        <v>7234</v>
      </c>
      <c r="N378" s="338" t="s">
        <v>7235</v>
      </c>
      <c r="O378" s="338" t="s">
        <v>5852</v>
      </c>
    </row>
    <row r="379" ht="15.75" customHeight="1">
      <c r="A379" s="338" t="s">
        <v>7236</v>
      </c>
      <c r="B379" s="338" t="s">
        <v>4970</v>
      </c>
      <c r="C379" s="338" t="s">
        <v>1558</v>
      </c>
      <c r="D379" s="338">
        <v>1983.0</v>
      </c>
      <c r="E379" s="338" t="s">
        <v>7237</v>
      </c>
      <c r="F379" s="338" t="s">
        <v>5210</v>
      </c>
      <c r="G379" s="338" t="s">
        <v>7238</v>
      </c>
      <c r="H379" s="338" t="s">
        <v>7000</v>
      </c>
      <c r="I379" s="338" t="s">
        <v>6542</v>
      </c>
      <c r="J379" s="338" t="s">
        <v>5681</v>
      </c>
      <c r="K379" s="338" t="s">
        <v>4987</v>
      </c>
      <c r="M379" s="338" t="s">
        <v>7239</v>
      </c>
      <c r="N379" s="338" t="s">
        <v>7240</v>
      </c>
      <c r="O379" s="338" t="s">
        <v>5186</v>
      </c>
    </row>
    <row r="380" ht="15.75" customHeight="1">
      <c r="A380" s="338" t="s">
        <v>7241</v>
      </c>
      <c r="B380" s="338" t="s">
        <v>4993</v>
      </c>
      <c r="C380" s="338" t="s">
        <v>1537</v>
      </c>
      <c r="D380" s="338">
        <v>1983.0</v>
      </c>
      <c r="E380" s="338" t="s">
        <v>7146</v>
      </c>
      <c r="F380" s="339">
        <v>45049.0</v>
      </c>
      <c r="G380" s="338" t="s">
        <v>6482</v>
      </c>
      <c r="H380" s="338" t="s">
        <v>7242</v>
      </c>
      <c r="I380" s="338" t="s">
        <v>7243</v>
      </c>
      <c r="J380" s="338" t="s">
        <v>7244</v>
      </c>
      <c r="K380" s="338" t="s">
        <v>4987</v>
      </c>
      <c r="M380" s="338" t="s">
        <v>7245</v>
      </c>
      <c r="N380" s="338" t="s">
        <v>5036</v>
      </c>
      <c r="O380" s="338" t="s">
        <v>5698</v>
      </c>
    </row>
    <row r="381" ht="15.75" customHeight="1">
      <c r="A381" s="338" t="s">
        <v>7246</v>
      </c>
      <c r="B381" s="338" t="s">
        <v>4970</v>
      </c>
      <c r="C381" s="338" t="s">
        <v>1537</v>
      </c>
      <c r="D381" s="338">
        <v>1983.0</v>
      </c>
      <c r="E381" s="338" t="s">
        <v>6733</v>
      </c>
      <c r="F381" s="339">
        <v>45081.0</v>
      </c>
      <c r="G381" s="338" t="s">
        <v>7247</v>
      </c>
      <c r="H381" s="338" t="s">
        <v>7248</v>
      </c>
      <c r="I381" s="338" t="s">
        <v>7249</v>
      </c>
      <c r="J381" s="338" t="s">
        <v>7250</v>
      </c>
      <c r="K381" s="338" t="s">
        <v>4987</v>
      </c>
      <c r="L381" s="338" t="s">
        <v>7251</v>
      </c>
      <c r="M381" s="338" t="s">
        <v>7252</v>
      </c>
      <c r="N381" s="338" t="s">
        <v>7253</v>
      </c>
      <c r="O381" s="338" t="s">
        <v>6997</v>
      </c>
    </row>
    <row r="382" ht="15.75" customHeight="1">
      <c r="A382" s="338" t="s">
        <v>7254</v>
      </c>
      <c r="B382" s="338" t="s">
        <v>4970</v>
      </c>
      <c r="C382" s="338" t="s">
        <v>1558</v>
      </c>
      <c r="D382" s="338">
        <v>1983.0</v>
      </c>
      <c r="E382" s="338" t="s">
        <v>7131</v>
      </c>
      <c r="F382" s="338" t="s">
        <v>5210</v>
      </c>
      <c r="G382" s="338" t="s">
        <v>5287</v>
      </c>
      <c r="H382" s="338" t="s">
        <v>5702</v>
      </c>
      <c r="I382" s="338" t="s">
        <v>7255</v>
      </c>
      <c r="J382" s="338" t="s">
        <v>5703</v>
      </c>
      <c r="K382" s="338" t="s">
        <v>5245</v>
      </c>
      <c r="L382" s="338" t="s">
        <v>5108</v>
      </c>
      <c r="M382" s="338" t="s">
        <v>7256</v>
      </c>
      <c r="N382" s="338" t="s">
        <v>5706</v>
      </c>
      <c r="O382" s="338" t="s">
        <v>5020</v>
      </c>
    </row>
    <row r="383" ht="15.75" customHeight="1">
      <c r="A383" s="338" t="s">
        <v>7257</v>
      </c>
      <c r="B383" s="338" t="s">
        <v>4993</v>
      </c>
      <c r="C383" s="338" t="s">
        <v>2473</v>
      </c>
      <c r="D383" s="338">
        <v>1983.0</v>
      </c>
      <c r="E383" s="338" t="s">
        <v>7112</v>
      </c>
      <c r="F383" s="339">
        <v>45144.0</v>
      </c>
      <c r="G383" s="338" t="s">
        <v>7258</v>
      </c>
      <c r="H383" s="338" t="s">
        <v>7259</v>
      </c>
      <c r="I383" s="338" t="s">
        <v>7260</v>
      </c>
      <c r="J383" s="338" t="s">
        <v>5214</v>
      </c>
      <c r="K383" s="338" t="s">
        <v>4987</v>
      </c>
      <c r="L383" s="338" t="s">
        <v>4977</v>
      </c>
      <c r="M383" s="338" t="s">
        <v>7261</v>
      </c>
      <c r="N383" s="338" t="s">
        <v>5315</v>
      </c>
      <c r="O383" s="338" t="s">
        <v>5028</v>
      </c>
    </row>
    <row r="384" ht="15.75" customHeight="1">
      <c r="A384" s="338" t="s">
        <v>7262</v>
      </c>
      <c r="B384" s="338" t="s">
        <v>4993</v>
      </c>
      <c r="C384" s="338" t="s">
        <v>1547</v>
      </c>
      <c r="D384" s="338">
        <v>1983.0</v>
      </c>
      <c r="E384" s="338" t="s">
        <v>7263</v>
      </c>
      <c r="F384" s="339">
        <v>45023.0</v>
      </c>
      <c r="G384" s="338" t="s">
        <v>7264</v>
      </c>
      <c r="H384" s="338" t="s">
        <v>5320</v>
      </c>
      <c r="I384" s="338" t="s">
        <v>7265</v>
      </c>
      <c r="J384" s="338" t="s">
        <v>6267</v>
      </c>
      <c r="K384" s="338" t="s">
        <v>4987</v>
      </c>
      <c r="M384" s="338" t="s">
        <v>7266</v>
      </c>
      <c r="N384" s="338" t="s">
        <v>7267</v>
      </c>
      <c r="O384" s="338" t="s">
        <v>5248</v>
      </c>
    </row>
    <row r="385" ht="15.75" customHeight="1">
      <c r="A385" s="338" t="s">
        <v>7268</v>
      </c>
      <c r="B385" s="338" t="s">
        <v>4970</v>
      </c>
      <c r="C385" s="338" t="s">
        <v>1681</v>
      </c>
      <c r="D385" s="338">
        <v>1983.0</v>
      </c>
      <c r="E385" s="338" t="s">
        <v>7269</v>
      </c>
      <c r="F385" s="339">
        <v>45113.0</v>
      </c>
      <c r="G385" s="338" t="s">
        <v>7270</v>
      </c>
      <c r="H385" s="338" t="s">
        <v>7271</v>
      </c>
      <c r="I385" s="338" t="s">
        <v>7272</v>
      </c>
      <c r="J385" s="338" t="s">
        <v>6630</v>
      </c>
      <c r="K385" s="338" t="s">
        <v>4987</v>
      </c>
      <c r="L385" s="338" t="s">
        <v>5176</v>
      </c>
      <c r="M385" s="338" t="s">
        <v>7273</v>
      </c>
      <c r="N385" s="338" t="s">
        <v>5676</v>
      </c>
      <c r="O385" s="338" t="s">
        <v>5120</v>
      </c>
    </row>
    <row r="386" ht="15.75" customHeight="1">
      <c r="A386" s="338" t="s">
        <v>7274</v>
      </c>
      <c r="B386" s="338" t="s">
        <v>4970</v>
      </c>
      <c r="C386" s="338" t="s">
        <v>3713</v>
      </c>
      <c r="D386" s="338">
        <v>1983.0</v>
      </c>
      <c r="E386" s="338" t="s">
        <v>7194</v>
      </c>
      <c r="F386" s="339">
        <v>45113.0</v>
      </c>
      <c r="G386" s="338" t="s">
        <v>5319</v>
      </c>
      <c r="H386" s="338" t="s">
        <v>5304</v>
      </c>
      <c r="I386" s="338" t="s">
        <v>7275</v>
      </c>
      <c r="J386" s="338" t="s">
        <v>5199</v>
      </c>
      <c r="K386" s="338" t="s">
        <v>4987</v>
      </c>
      <c r="L386" s="338" t="s">
        <v>5074</v>
      </c>
      <c r="M386" s="338" t="s">
        <v>7276</v>
      </c>
      <c r="N386" s="338" t="s">
        <v>7277</v>
      </c>
      <c r="O386" s="338" t="s">
        <v>6633</v>
      </c>
    </row>
    <row r="387" ht="15.75" customHeight="1">
      <c r="A387" s="338" t="s">
        <v>7278</v>
      </c>
      <c r="B387" s="338" t="s">
        <v>4993</v>
      </c>
      <c r="C387" s="338" t="s">
        <v>1537</v>
      </c>
      <c r="D387" s="338">
        <v>1983.0</v>
      </c>
      <c r="E387" s="338" t="s">
        <v>5691</v>
      </c>
      <c r="F387" s="339">
        <v>44991.0</v>
      </c>
      <c r="G387" s="338" t="s">
        <v>5287</v>
      </c>
      <c r="H387" s="338" t="s">
        <v>6188</v>
      </c>
      <c r="I387" s="338" t="s">
        <v>7279</v>
      </c>
      <c r="J387" s="338" t="s">
        <v>5435</v>
      </c>
      <c r="K387" s="338" t="s">
        <v>4987</v>
      </c>
      <c r="L387" s="338" t="s">
        <v>5084</v>
      </c>
      <c r="M387" s="338" t="s">
        <v>7280</v>
      </c>
      <c r="N387" s="338" t="s">
        <v>7281</v>
      </c>
      <c r="O387" s="338" t="s">
        <v>5324</v>
      </c>
    </row>
    <row r="388" ht="15.75" customHeight="1">
      <c r="A388" s="338" t="s">
        <v>7282</v>
      </c>
      <c r="B388" s="338" t="s">
        <v>4970</v>
      </c>
      <c r="C388" s="338" t="s">
        <v>1558</v>
      </c>
      <c r="D388" s="338">
        <v>1983.0</v>
      </c>
      <c r="E388" s="338" t="s">
        <v>7157</v>
      </c>
      <c r="F388" s="339">
        <v>44991.0</v>
      </c>
      <c r="G388" s="338" t="s">
        <v>6482</v>
      </c>
      <c r="H388" s="338" t="s">
        <v>7283</v>
      </c>
      <c r="I388" s="338" t="s">
        <v>7284</v>
      </c>
      <c r="J388" s="338" t="s">
        <v>7284</v>
      </c>
      <c r="K388" s="338" t="s">
        <v>4987</v>
      </c>
      <c r="M388" s="338" t="s">
        <v>7285</v>
      </c>
      <c r="N388" s="338" t="s">
        <v>7286</v>
      </c>
      <c r="O388" s="338" t="s">
        <v>5028</v>
      </c>
    </row>
    <row r="389" ht="15.75" customHeight="1">
      <c r="A389" s="338" t="s">
        <v>7287</v>
      </c>
      <c r="B389" s="338" t="s">
        <v>4970</v>
      </c>
      <c r="C389" s="338" t="s">
        <v>1547</v>
      </c>
      <c r="D389" s="338">
        <v>1983.0</v>
      </c>
      <c r="E389" s="338" t="s">
        <v>7288</v>
      </c>
      <c r="F389" s="339">
        <v>44992.0</v>
      </c>
      <c r="G389" s="338" t="s">
        <v>5241</v>
      </c>
      <c r="H389" s="338" t="s">
        <v>7289</v>
      </c>
      <c r="I389" s="338" t="s">
        <v>7290</v>
      </c>
      <c r="J389" s="338" t="s">
        <v>7291</v>
      </c>
      <c r="K389" s="338" t="s">
        <v>4976</v>
      </c>
      <c r="M389" s="338" t="s">
        <v>7292</v>
      </c>
      <c r="N389" s="338" t="s">
        <v>7293</v>
      </c>
      <c r="O389" s="338" t="s">
        <v>5457</v>
      </c>
    </row>
    <row r="390" ht="15.75" customHeight="1">
      <c r="A390" s="338" t="s">
        <v>7294</v>
      </c>
      <c r="B390" s="338" t="s">
        <v>4970</v>
      </c>
      <c r="C390" s="338" t="s">
        <v>1558</v>
      </c>
      <c r="D390" s="338">
        <v>1983.0</v>
      </c>
      <c r="E390" s="338" t="s">
        <v>7198</v>
      </c>
      <c r="F390" s="339">
        <v>45173.0</v>
      </c>
      <c r="G390" s="338" t="s">
        <v>5783</v>
      </c>
      <c r="H390" s="338" t="s">
        <v>7295</v>
      </c>
      <c r="I390" s="338" t="s">
        <v>7296</v>
      </c>
      <c r="J390" s="338" t="s">
        <v>7031</v>
      </c>
      <c r="K390" s="338" t="s">
        <v>5245</v>
      </c>
      <c r="L390" s="338" t="s">
        <v>5389</v>
      </c>
      <c r="M390" s="338" t="s">
        <v>7297</v>
      </c>
      <c r="N390" s="338" t="s">
        <v>7298</v>
      </c>
      <c r="O390" s="338" t="s">
        <v>5067</v>
      </c>
    </row>
    <row r="391" ht="15.75" customHeight="1">
      <c r="A391" s="338" t="s">
        <v>7299</v>
      </c>
      <c r="B391" s="338" t="s">
        <v>4970</v>
      </c>
      <c r="C391" s="338" t="s">
        <v>1558</v>
      </c>
      <c r="D391" s="338">
        <v>1983.0</v>
      </c>
      <c r="E391" s="338" t="s">
        <v>7300</v>
      </c>
      <c r="F391" s="339">
        <v>45111.0</v>
      </c>
      <c r="G391" s="338" t="s">
        <v>6690</v>
      </c>
      <c r="H391" s="338" t="s">
        <v>7301</v>
      </c>
      <c r="I391" s="338" t="s">
        <v>7302</v>
      </c>
      <c r="J391" s="338" t="s">
        <v>7303</v>
      </c>
      <c r="K391" s="338" t="s">
        <v>5245</v>
      </c>
      <c r="L391" s="338" t="s">
        <v>6113</v>
      </c>
      <c r="M391" s="338" t="s">
        <v>7304</v>
      </c>
      <c r="N391" s="338" t="s">
        <v>7305</v>
      </c>
      <c r="O391" s="338" t="s">
        <v>6997</v>
      </c>
    </row>
    <row r="392" ht="15.75" customHeight="1">
      <c r="A392" s="338" t="s">
        <v>7306</v>
      </c>
      <c r="B392" s="338" t="s">
        <v>4993</v>
      </c>
      <c r="C392" s="338" t="s">
        <v>1698</v>
      </c>
      <c r="D392" s="338">
        <v>1983.0</v>
      </c>
      <c r="E392" s="338" t="s">
        <v>7048</v>
      </c>
      <c r="F392" s="339">
        <v>45022.0</v>
      </c>
      <c r="G392" s="338" t="s">
        <v>5287</v>
      </c>
      <c r="H392" s="338" t="s">
        <v>7307</v>
      </c>
      <c r="I392" s="338" t="s">
        <v>7308</v>
      </c>
      <c r="J392" s="338" t="s">
        <v>7099</v>
      </c>
      <c r="K392" s="338" t="s">
        <v>4987</v>
      </c>
      <c r="L392" s="338" t="s">
        <v>5074</v>
      </c>
      <c r="M392" s="338" t="s">
        <v>7309</v>
      </c>
      <c r="N392" s="338" t="s">
        <v>7310</v>
      </c>
      <c r="O392" s="338" t="s">
        <v>5537</v>
      </c>
    </row>
    <row r="393" ht="15.75" customHeight="1">
      <c r="A393" s="338" t="s">
        <v>7311</v>
      </c>
      <c r="B393" s="338" t="s">
        <v>4970</v>
      </c>
      <c r="C393" s="338" t="s">
        <v>1558</v>
      </c>
      <c r="D393" s="338">
        <v>1983.0</v>
      </c>
      <c r="E393" s="338" t="s">
        <v>7076</v>
      </c>
      <c r="F393" s="339">
        <v>45022.0</v>
      </c>
      <c r="G393" s="338" t="s">
        <v>6547</v>
      </c>
      <c r="H393" s="338" t="s">
        <v>6635</v>
      </c>
      <c r="I393" s="338" t="s">
        <v>7312</v>
      </c>
      <c r="J393" s="338" t="s">
        <v>6162</v>
      </c>
      <c r="K393" s="338" t="s">
        <v>4987</v>
      </c>
      <c r="M393" s="338" t="s">
        <v>7313</v>
      </c>
      <c r="N393" s="338" t="s">
        <v>6637</v>
      </c>
      <c r="O393" s="338" t="s">
        <v>5483</v>
      </c>
    </row>
    <row r="394" ht="15.75" customHeight="1">
      <c r="A394" s="338" t="s">
        <v>7314</v>
      </c>
      <c r="B394" s="338" t="s">
        <v>4970</v>
      </c>
      <c r="C394" s="338" t="s">
        <v>1537</v>
      </c>
      <c r="D394" s="338">
        <v>1983.0</v>
      </c>
      <c r="E394" s="338" t="s">
        <v>7237</v>
      </c>
      <c r="F394" s="339">
        <v>45112.0</v>
      </c>
      <c r="G394" s="338" t="s">
        <v>5411</v>
      </c>
      <c r="H394" s="338" t="s">
        <v>7315</v>
      </c>
      <c r="I394" s="338" t="s">
        <v>7315</v>
      </c>
      <c r="J394" s="338" t="s">
        <v>7316</v>
      </c>
      <c r="K394" s="338" t="s">
        <v>4987</v>
      </c>
      <c r="L394" s="338" t="s">
        <v>5291</v>
      </c>
      <c r="M394" s="338" t="s">
        <v>7317</v>
      </c>
      <c r="N394" s="338" t="s">
        <v>6191</v>
      </c>
      <c r="O394" s="338" t="s">
        <v>5370</v>
      </c>
    </row>
    <row r="395" ht="15.75" customHeight="1">
      <c r="A395" s="338" t="s">
        <v>7318</v>
      </c>
      <c r="B395" s="338" t="s">
        <v>4970</v>
      </c>
      <c r="C395" s="338" t="s">
        <v>3713</v>
      </c>
      <c r="D395" s="338">
        <v>1983.0</v>
      </c>
      <c r="E395" s="338" t="s">
        <v>7319</v>
      </c>
      <c r="F395" s="339">
        <v>44991.0</v>
      </c>
      <c r="G395" s="338" t="s">
        <v>7320</v>
      </c>
      <c r="H395" s="338" t="s">
        <v>7321</v>
      </c>
      <c r="I395" s="338" t="s">
        <v>7322</v>
      </c>
      <c r="J395" s="338" t="s">
        <v>6616</v>
      </c>
      <c r="K395" s="338" t="s">
        <v>4987</v>
      </c>
      <c r="L395" s="338" t="s">
        <v>7323</v>
      </c>
      <c r="M395" s="338" t="s">
        <v>7324</v>
      </c>
      <c r="N395" s="338" t="s">
        <v>7325</v>
      </c>
      <c r="O395" s="338" t="s">
        <v>5294</v>
      </c>
    </row>
    <row r="396" ht="15.75" customHeight="1">
      <c r="A396" s="338" t="s">
        <v>7326</v>
      </c>
      <c r="B396" s="338" t="s">
        <v>4970</v>
      </c>
      <c r="C396" s="338" t="s">
        <v>1537</v>
      </c>
      <c r="D396" s="338">
        <v>1983.0</v>
      </c>
      <c r="E396" s="338" t="s">
        <v>7194</v>
      </c>
      <c r="F396" s="339">
        <v>45022.0</v>
      </c>
      <c r="G396" s="338" t="s">
        <v>6528</v>
      </c>
      <c r="H396" s="338" t="s">
        <v>6373</v>
      </c>
      <c r="I396" s="338" t="s">
        <v>7327</v>
      </c>
      <c r="J396" s="338" t="s">
        <v>5052</v>
      </c>
      <c r="K396" s="338" t="s">
        <v>4987</v>
      </c>
      <c r="L396" s="338" t="s">
        <v>7328</v>
      </c>
      <c r="M396" s="338" t="s">
        <v>7329</v>
      </c>
      <c r="N396" s="338" t="s">
        <v>5009</v>
      </c>
      <c r="O396" s="338" t="s">
        <v>5624</v>
      </c>
    </row>
    <row r="397" ht="15.75" customHeight="1">
      <c r="A397" s="338" t="s">
        <v>7330</v>
      </c>
      <c r="B397" s="338" t="s">
        <v>4970</v>
      </c>
      <c r="C397" s="338" t="s">
        <v>1558</v>
      </c>
      <c r="D397" s="338">
        <v>1983.0</v>
      </c>
      <c r="E397" s="338" t="s">
        <v>7331</v>
      </c>
      <c r="F397" s="339">
        <v>44962.0</v>
      </c>
      <c r="G397" s="338" t="s">
        <v>7332</v>
      </c>
      <c r="H397" s="338" t="s">
        <v>5619</v>
      </c>
      <c r="I397" s="338" t="s">
        <v>5147</v>
      </c>
      <c r="J397" s="338" t="s">
        <v>5032</v>
      </c>
      <c r="K397" s="338" t="s">
        <v>4987</v>
      </c>
      <c r="M397" s="338" t="s">
        <v>7333</v>
      </c>
      <c r="N397" s="338" t="s">
        <v>7334</v>
      </c>
      <c r="O397" s="338" t="s">
        <v>5143</v>
      </c>
    </row>
    <row r="398" ht="15.75" customHeight="1">
      <c r="A398" s="338" t="s">
        <v>7335</v>
      </c>
      <c r="B398" s="338" t="s">
        <v>4970</v>
      </c>
      <c r="C398" s="338" t="s">
        <v>1425</v>
      </c>
      <c r="D398" s="338">
        <v>1983.0</v>
      </c>
      <c r="E398" s="338" t="s">
        <v>7288</v>
      </c>
      <c r="F398" s="339">
        <v>44962.0</v>
      </c>
      <c r="G398" s="338" t="s">
        <v>5453</v>
      </c>
      <c r="H398" s="338" t="s">
        <v>7336</v>
      </c>
      <c r="I398" s="338" t="s">
        <v>7336</v>
      </c>
      <c r="J398" s="338" t="s">
        <v>7337</v>
      </c>
      <c r="K398" s="338" t="s">
        <v>4987</v>
      </c>
      <c r="L398" s="338" t="s">
        <v>6153</v>
      </c>
      <c r="M398" s="338" t="s">
        <v>7338</v>
      </c>
      <c r="N398" s="338" t="s">
        <v>7339</v>
      </c>
      <c r="O398" s="338" t="s">
        <v>5483</v>
      </c>
    </row>
    <row r="399" ht="15.75" customHeight="1">
      <c r="A399" s="338" t="s">
        <v>7340</v>
      </c>
      <c r="B399" s="338" t="s">
        <v>4993</v>
      </c>
      <c r="C399" s="338" t="s">
        <v>1537</v>
      </c>
      <c r="D399" s="338">
        <v>1983.0</v>
      </c>
      <c r="E399" s="338" t="s">
        <v>7341</v>
      </c>
      <c r="F399" s="339">
        <v>45173.0</v>
      </c>
      <c r="G399" s="338" t="s">
        <v>5392</v>
      </c>
      <c r="H399" s="338" t="s">
        <v>5252</v>
      </c>
      <c r="I399" s="338" t="s">
        <v>7342</v>
      </c>
      <c r="J399" s="338" t="s">
        <v>5253</v>
      </c>
      <c r="K399" s="338" t="s">
        <v>4987</v>
      </c>
      <c r="M399" s="338" t="s">
        <v>6247</v>
      </c>
      <c r="N399" s="338" t="s">
        <v>5036</v>
      </c>
      <c r="O399" s="338" t="s">
        <v>5186</v>
      </c>
    </row>
    <row r="400" ht="15.75" customHeight="1">
      <c r="A400" s="338" t="s">
        <v>7343</v>
      </c>
      <c r="B400" s="338" t="s">
        <v>4993</v>
      </c>
      <c r="C400" s="338" t="s">
        <v>1601</v>
      </c>
      <c r="D400" s="338">
        <v>1983.0</v>
      </c>
      <c r="E400" s="338" t="s">
        <v>7344</v>
      </c>
      <c r="F400" s="338" t="s">
        <v>5210</v>
      </c>
      <c r="G400" s="338" t="s">
        <v>5507</v>
      </c>
      <c r="H400" s="338" t="s">
        <v>7345</v>
      </c>
      <c r="I400" s="338" t="s">
        <v>7346</v>
      </c>
      <c r="J400" s="338" t="s">
        <v>4986</v>
      </c>
      <c r="K400" s="338" t="s">
        <v>4976</v>
      </c>
      <c r="L400" s="338" t="s">
        <v>7014</v>
      </c>
      <c r="M400" s="338" t="s">
        <v>7347</v>
      </c>
      <c r="N400" s="338" t="s">
        <v>7348</v>
      </c>
      <c r="O400" s="338" t="s">
        <v>5150</v>
      </c>
    </row>
    <row r="401" ht="15.75" customHeight="1">
      <c r="A401" s="338" t="s">
        <v>7349</v>
      </c>
      <c r="B401" s="338" t="s">
        <v>4993</v>
      </c>
      <c r="C401" s="338" t="s">
        <v>1558</v>
      </c>
      <c r="D401" s="338">
        <v>1983.0</v>
      </c>
      <c r="E401" s="338" t="s">
        <v>7194</v>
      </c>
      <c r="F401" s="339">
        <v>45111.0</v>
      </c>
      <c r="G401" s="338" t="s">
        <v>5352</v>
      </c>
      <c r="H401" s="338" t="s">
        <v>7350</v>
      </c>
      <c r="I401" s="338" t="s">
        <v>7350</v>
      </c>
      <c r="J401" s="338" t="s">
        <v>5191</v>
      </c>
      <c r="K401" s="338" t="s">
        <v>4987</v>
      </c>
      <c r="L401" s="338" t="s">
        <v>5822</v>
      </c>
      <c r="M401" s="338" t="s">
        <v>7351</v>
      </c>
      <c r="N401" s="338" t="s">
        <v>5224</v>
      </c>
      <c r="O401" s="338" t="s">
        <v>5010</v>
      </c>
    </row>
    <row r="402" ht="15.75" customHeight="1">
      <c r="A402" s="338" t="s">
        <v>7352</v>
      </c>
      <c r="B402" s="338" t="s">
        <v>4970</v>
      </c>
      <c r="C402" s="338" t="s">
        <v>1537</v>
      </c>
      <c r="D402" s="338">
        <v>1983.0</v>
      </c>
      <c r="E402" s="338" t="s">
        <v>7353</v>
      </c>
      <c r="F402" s="338" t="s">
        <v>5210</v>
      </c>
      <c r="G402" s="338" t="s">
        <v>5612</v>
      </c>
      <c r="H402" s="338" t="s">
        <v>7354</v>
      </c>
      <c r="I402" s="338" t="s">
        <v>7355</v>
      </c>
      <c r="J402" s="338" t="s">
        <v>7356</v>
      </c>
      <c r="K402" s="338" t="s">
        <v>4987</v>
      </c>
      <c r="L402" s="338" t="s">
        <v>5791</v>
      </c>
      <c r="M402" s="338" t="s">
        <v>7357</v>
      </c>
      <c r="N402" s="338" t="s">
        <v>7358</v>
      </c>
      <c r="O402" s="338" t="s">
        <v>5028</v>
      </c>
    </row>
    <row r="403" ht="15.75" customHeight="1">
      <c r="A403" s="338" t="s">
        <v>7359</v>
      </c>
      <c r="B403" s="338" t="s">
        <v>4993</v>
      </c>
      <c r="C403" s="338" t="s">
        <v>1537</v>
      </c>
      <c r="D403" s="338">
        <v>1983.0</v>
      </c>
      <c r="E403" s="338" t="s">
        <v>7360</v>
      </c>
      <c r="F403" s="339">
        <v>45051.0</v>
      </c>
      <c r="G403" s="338" t="s">
        <v>7361</v>
      </c>
      <c r="H403" s="338" t="s">
        <v>5257</v>
      </c>
      <c r="I403" s="338" t="s">
        <v>7362</v>
      </c>
      <c r="J403" s="338" t="s">
        <v>7363</v>
      </c>
      <c r="K403" s="338" t="s">
        <v>4987</v>
      </c>
      <c r="L403" s="338" t="s">
        <v>6518</v>
      </c>
      <c r="M403" s="338" t="s">
        <v>7364</v>
      </c>
      <c r="N403" s="338" t="s">
        <v>4990</v>
      </c>
      <c r="O403" s="338" t="s">
        <v>6003</v>
      </c>
    </row>
    <row r="404" ht="15.75" customHeight="1">
      <c r="A404" s="338" t="s">
        <v>7365</v>
      </c>
      <c r="B404" s="338" t="s">
        <v>4993</v>
      </c>
      <c r="C404" s="338" t="s">
        <v>1601</v>
      </c>
      <c r="D404" s="338">
        <v>1983.0</v>
      </c>
      <c r="E404" s="338" t="s">
        <v>7366</v>
      </c>
      <c r="F404" s="339">
        <v>44932.0</v>
      </c>
      <c r="G404" s="338" t="s">
        <v>5203</v>
      </c>
      <c r="H404" s="338" t="s">
        <v>7367</v>
      </c>
      <c r="I404" s="338" t="s">
        <v>7368</v>
      </c>
      <c r="J404" s="338" t="s">
        <v>7369</v>
      </c>
      <c r="K404" s="338" t="s">
        <v>4987</v>
      </c>
      <c r="L404" s="338" t="s">
        <v>4977</v>
      </c>
      <c r="M404" s="338" t="s">
        <v>7370</v>
      </c>
      <c r="N404" s="338" t="s">
        <v>7371</v>
      </c>
      <c r="O404" s="338" t="s">
        <v>5624</v>
      </c>
    </row>
    <row r="405" ht="15.75" customHeight="1">
      <c r="A405" s="338" t="s">
        <v>7372</v>
      </c>
      <c r="B405" s="338" t="s">
        <v>4993</v>
      </c>
      <c r="C405" s="338" t="s">
        <v>1601</v>
      </c>
      <c r="D405" s="338">
        <v>1983.0</v>
      </c>
      <c r="E405" s="338" t="s">
        <v>7185</v>
      </c>
      <c r="F405" s="339">
        <v>45053.0</v>
      </c>
      <c r="G405" s="338" t="s">
        <v>6593</v>
      </c>
      <c r="H405" s="338" t="s">
        <v>7373</v>
      </c>
      <c r="I405" s="338" t="s">
        <v>7374</v>
      </c>
      <c r="J405" s="338" t="s">
        <v>5450</v>
      </c>
      <c r="K405" s="338" t="s">
        <v>4987</v>
      </c>
      <c r="M405" s="338" t="s">
        <v>7375</v>
      </c>
      <c r="N405" s="338" t="s">
        <v>7376</v>
      </c>
      <c r="O405" s="338" t="s">
        <v>5624</v>
      </c>
    </row>
    <row r="406" ht="15.75" customHeight="1">
      <c r="A406" s="338" t="s">
        <v>7377</v>
      </c>
      <c r="B406" s="338" t="s">
        <v>5445</v>
      </c>
      <c r="C406" s="338" t="s">
        <v>1558</v>
      </c>
      <c r="D406" s="338">
        <v>1983.0</v>
      </c>
      <c r="E406" s="338" t="s">
        <v>6560</v>
      </c>
      <c r="F406" s="339">
        <v>44933.0</v>
      </c>
      <c r="G406" s="338" t="s">
        <v>7199</v>
      </c>
      <c r="H406" s="338" t="s">
        <v>7378</v>
      </c>
      <c r="I406" s="338" t="s">
        <v>7379</v>
      </c>
      <c r="J406" s="338" t="s">
        <v>7380</v>
      </c>
      <c r="K406" s="338" t="s">
        <v>4976</v>
      </c>
      <c r="M406" s="338" t="s">
        <v>7381</v>
      </c>
      <c r="N406" s="338" t="s">
        <v>5036</v>
      </c>
      <c r="O406" s="338" t="s">
        <v>5545</v>
      </c>
    </row>
    <row r="407" ht="15.75" customHeight="1">
      <c r="A407" s="338" t="s">
        <v>7382</v>
      </c>
      <c r="B407" s="338" t="s">
        <v>4993</v>
      </c>
      <c r="C407" s="338" t="s">
        <v>1572</v>
      </c>
      <c r="D407" s="338">
        <v>1983.0</v>
      </c>
      <c r="E407" s="338" t="s">
        <v>7383</v>
      </c>
      <c r="F407" s="339">
        <v>45052.0</v>
      </c>
      <c r="G407" s="338" t="s">
        <v>5931</v>
      </c>
      <c r="H407" s="338" t="s">
        <v>7384</v>
      </c>
      <c r="I407" s="338" t="s">
        <v>7385</v>
      </c>
      <c r="J407" s="338" t="s">
        <v>7386</v>
      </c>
      <c r="K407" s="338" t="s">
        <v>5245</v>
      </c>
      <c r="L407" s="338" t="s">
        <v>6039</v>
      </c>
      <c r="M407" s="338" t="s">
        <v>7387</v>
      </c>
      <c r="N407" s="338" t="s">
        <v>7388</v>
      </c>
      <c r="O407" s="338" t="s">
        <v>7389</v>
      </c>
    </row>
    <row r="408" ht="15.75" customHeight="1">
      <c r="A408" s="338" t="s">
        <v>7390</v>
      </c>
      <c r="B408" s="338" t="s">
        <v>4993</v>
      </c>
      <c r="C408" s="338" t="s">
        <v>1601</v>
      </c>
      <c r="D408" s="338">
        <v>1983.0</v>
      </c>
      <c r="E408" s="338" t="s">
        <v>6882</v>
      </c>
      <c r="F408" s="338" t="s">
        <v>5579</v>
      </c>
      <c r="G408" s="338" t="s">
        <v>6149</v>
      </c>
      <c r="H408" s="338" t="s">
        <v>7391</v>
      </c>
      <c r="I408" s="338" t="s">
        <v>7391</v>
      </c>
      <c r="J408" s="338" t="s">
        <v>7392</v>
      </c>
      <c r="K408" s="338" t="s">
        <v>5405</v>
      </c>
      <c r="L408" s="338" t="s">
        <v>5704</v>
      </c>
      <c r="M408" s="338" t="s">
        <v>7393</v>
      </c>
      <c r="N408" s="338" t="s">
        <v>7394</v>
      </c>
      <c r="O408" s="338" t="s">
        <v>5020</v>
      </c>
    </row>
    <row r="409" ht="15.75" customHeight="1">
      <c r="A409" s="338" t="s">
        <v>7395</v>
      </c>
      <c r="B409" s="338" t="s">
        <v>4993</v>
      </c>
      <c r="C409" s="338" t="s">
        <v>1558</v>
      </c>
      <c r="D409" s="338">
        <v>1983.0</v>
      </c>
      <c r="E409" s="338" t="s">
        <v>5749</v>
      </c>
      <c r="F409" s="339">
        <v>44964.0</v>
      </c>
      <c r="G409" s="338" t="s">
        <v>5319</v>
      </c>
      <c r="H409" s="338" t="s">
        <v>7396</v>
      </c>
      <c r="I409" s="338" t="s">
        <v>7397</v>
      </c>
      <c r="J409" s="338" t="s">
        <v>5107</v>
      </c>
      <c r="K409" s="338" t="s">
        <v>4976</v>
      </c>
      <c r="M409" s="338" t="s">
        <v>7398</v>
      </c>
      <c r="N409" s="338" t="s">
        <v>7399</v>
      </c>
      <c r="O409" s="338" t="s">
        <v>5780</v>
      </c>
    </row>
    <row r="410" ht="15.75" customHeight="1">
      <c r="A410" s="338" t="s">
        <v>7400</v>
      </c>
      <c r="B410" s="338" t="s">
        <v>4970</v>
      </c>
      <c r="C410" s="338" t="s">
        <v>1547</v>
      </c>
      <c r="D410" s="338">
        <v>1983.0</v>
      </c>
      <c r="E410" s="338" t="s">
        <v>7067</v>
      </c>
      <c r="F410" s="339">
        <v>44989.0</v>
      </c>
      <c r="G410" s="338" t="s">
        <v>6306</v>
      </c>
      <c r="H410" s="338" t="s">
        <v>6054</v>
      </c>
      <c r="I410" s="338" t="s">
        <v>7401</v>
      </c>
      <c r="J410" s="338" t="s">
        <v>7402</v>
      </c>
      <c r="K410" s="338" t="s">
        <v>4987</v>
      </c>
      <c r="M410" s="338" t="s">
        <v>7403</v>
      </c>
      <c r="O410" s="338" t="s">
        <v>5610</v>
      </c>
    </row>
    <row r="411" ht="15.75" customHeight="1">
      <c r="A411" s="338" t="s">
        <v>7404</v>
      </c>
      <c r="B411" s="338" t="s">
        <v>4970</v>
      </c>
      <c r="C411" s="338" t="s">
        <v>1547</v>
      </c>
      <c r="D411" s="338">
        <v>1983.0</v>
      </c>
      <c r="E411" s="338" t="s">
        <v>6986</v>
      </c>
      <c r="F411" s="338" t="s">
        <v>5059</v>
      </c>
      <c r="G411" s="338" t="s">
        <v>7320</v>
      </c>
      <c r="H411" s="338" t="s">
        <v>6265</v>
      </c>
      <c r="I411" s="338" t="s">
        <v>7405</v>
      </c>
      <c r="J411" s="338" t="s">
        <v>6404</v>
      </c>
      <c r="K411" s="338" t="s">
        <v>4987</v>
      </c>
      <c r="L411" s="338" t="s">
        <v>6647</v>
      </c>
      <c r="M411" s="338" t="s">
        <v>7406</v>
      </c>
      <c r="N411" s="338" t="s">
        <v>5723</v>
      </c>
      <c r="O411" s="338" t="s">
        <v>6633</v>
      </c>
    </row>
    <row r="412" ht="15.75" customHeight="1">
      <c r="A412" s="338" t="s">
        <v>7407</v>
      </c>
      <c r="B412" s="338" t="s">
        <v>4993</v>
      </c>
      <c r="C412" s="338" t="s">
        <v>1425</v>
      </c>
      <c r="D412" s="338">
        <v>1983.0</v>
      </c>
      <c r="E412" s="338" t="s">
        <v>7067</v>
      </c>
      <c r="F412" s="339">
        <v>44930.0</v>
      </c>
      <c r="G412" s="338" t="s">
        <v>7270</v>
      </c>
      <c r="H412" s="338" t="s">
        <v>5297</v>
      </c>
      <c r="I412" s="338" t="s">
        <v>7408</v>
      </c>
      <c r="J412" s="338" t="s">
        <v>7409</v>
      </c>
      <c r="K412" s="338" t="s">
        <v>6642</v>
      </c>
      <c r="L412" s="338" t="s">
        <v>5017</v>
      </c>
      <c r="M412" s="338" t="s">
        <v>7410</v>
      </c>
      <c r="N412" s="338" t="s">
        <v>7411</v>
      </c>
      <c r="O412" s="338" t="s">
        <v>5624</v>
      </c>
    </row>
    <row r="413" ht="15.75" customHeight="1">
      <c r="A413" s="338" t="s">
        <v>7412</v>
      </c>
      <c r="B413" s="338" t="s">
        <v>4993</v>
      </c>
      <c r="C413" s="338" t="s">
        <v>1547</v>
      </c>
      <c r="D413" s="338">
        <v>1983.0</v>
      </c>
      <c r="E413" s="338" t="s">
        <v>7413</v>
      </c>
      <c r="F413" s="338" t="s">
        <v>5059</v>
      </c>
      <c r="G413" s="338" t="s">
        <v>6107</v>
      </c>
      <c r="H413" s="338" t="s">
        <v>7414</v>
      </c>
      <c r="I413" s="338" t="s">
        <v>7415</v>
      </c>
      <c r="J413" s="338" t="s">
        <v>7416</v>
      </c>
      <c r="K413" s="338" t="s">
        <v>4987</v>
      </c>
      <c r="M413" s="338" t="s">
        <v>7417</v>
      </c>
      <c r="N413" s="338" t="s">
        <v>5009</v>
      </c>
      <c r="O413" s="338" t="s">
        <v>6003</v>
      </c>
    </row>
    <row r="414" ht="15.75" customHeight="1">
      <c r="A414" s="338" t="s">
        <v>7418</v>
      </c>
      <c r="B414" s="338" t="s">
        <v>4970</v>
      </c>
      <c r="C414" s="338" t="s">
        <v>1537</v>
      </c>
      <c r="D414" s="338">
        <v>1983.0</v>
      </c>
      <c r="E414" s="338" t="s">
        <v>7419</v>
      </c>
      <c r="F414" s="339">
        <v>45174.0</v>
      </c>
      <c r="G414" s="338" t="s">
        <v>6482</v>
      </c>
      <c r="H414" s="338" t="s">
        <v>7420</v>
      </c>
      <c r="I414" s="338" t="s">
        <v>7421</v>
      </c>
      <c r="J414" s="338" t="s">
        <v>7422</v>
      </c>
      <c r="K414" s="338" t="s">
        <v>4987</v>
      </c>
      <c r="L414" s="338" t="s">
        <v>5108</v>
      </c>
      <c r="M414" s="338" t="s">
        <v>7423</v>
      </c>
      <c r="N414" s="338" t="s">
        <v>7424</v>
      </c>
      <c r="O414" s="338" t="s">
        <v>5120</v>
      </c>
    </row>
    <row r="415" ht="15.75" customHeight="1">
      <c r="A415" s="338" t="s">
        <v>7425</v>
      </c>
      <c r="B415" s="338" t="s">
        <v>4970</v>
      </c>
      <c r="C415" s="338" t="s">
        <v>1537</v>
      </c>
      <c r="D415" s="338">
        <v>1983.0</v>
      </c>
      <c r="E415" s="338" t="s">
        <v>6733</v>
      </c>
      <c r="F415" s="339">
        <v>44932.0</v>
      </c>
      <c r="G415" s="338" t="s">
        <v>7426</v>
      </c>
      <c r="H415" s="338" t="s">
        <v>7427</v>
      </c>
      <c r="I415" s="338" t="s">
        <v>7428</v>
      </c>
      <c r="J415" s="338" t="s">
        <v>7429</v>
      </c>
      <c r="K415" s="338" t="s">
        <v>4987</v>
      </c>
      <c r="L415" s="338" t="s">
        <v>7430</v>
      </c>
      <c r="M415" s="338" t="s">
        <v>7431</v>
      </c>
      <c r="N415" s="338" t="s">
        <v>7325</v>
      </c>
      <c r="O415" s="338" t="s">
        <v>6003</v>
      </c>
    </row>
    <row r="416" ht="15.75" customHeight="1">
      <c r="A416" s="338" t="s">
        <v>7432</v>
      </c>
      <c r="B416" s="338" t="s">
        <v>4993</v>
      </c>
      <c r="C416" s="338" t="s">
        <v>1558</v>
      </c>
      <c r="D416" s="338">
        <v>1983.0</v>
      </c>
      <c r="E416" s="338" t="s">
        <v>7433</v>
      </c>
      <c r="F416" s="339">
        <v>45114.0</v>
      </c>
      <c r="G416" s="338" t="s">
        <v>6391</v>
      </c>
      <c r="H416" s="338" t="s">
        <v>5381</v>
      </c>
      <c r="I416" s="338" t="s">
        <v>5381</v>
      </c>
      <c r="J416" s="338" t="s">
        <v>5381</v>
      </c>
      <c r="K416" s="338" t="s">
        <v>4987</v>
      </c>
      <c r="M416" s="338" t="s">
        <v>7434</v>
      </c>
      <c r="N416" s="338" t="s">
        <v>5383</v>
      </c>
      <c r="O416" s="338" t="s">
        <v>7435</v>
      </c>
    </row>
    <row r="417" ht="15.75" customHeight="1">
      <c r="A417" s="338" t="s">
        <v>410</v>
      </c>
      <c r="B417" s="338" t="s">
        <v>4970</v>
      </c>
      <c r="C417" s="338" t="s">
        <v>1547</v>
      </c>
      <c r="D417" s="338">
        <v>1983.0</v>
      </c>
      <c r="E417" s="338" t="s">
        <v>7436</v>
      </c>
      <c r="F417" s="339">
        <v>45052.0</v>
      </c>
      <c r="G417" s="338" t="s">
        <v>7437</v>
      </c>
      <c r="H417" s="338" t="s">
        <v>7438</v>
      </c>
      <c r="I417" s="338" t="s">
        <v>7439</v>
      </c>
      <c r="J417" s="338" t="s">
        <v>7440</v>
      </c>
      <c r="K417" s="338" t="s">
        <v>4987</v>
      </c>
      <c r="N417" s="338" t="s">
        <v>4979</v>
      </c>
      <c r="O417" s="338" t="s">
        <v>5780</v>
      </c>
    </row>
    <row r="418" ht="15.75" customHeight="1">
      <c r="A418" s="338" t="s">
        <v>7441</v>
      </c>
      <c r="B418" s="338" t="s">
        <v>4970</v>
      </c>
      <c r="C418" s="338" t="s">
        <v>1537</v>
      </c>
      <c r="D418" s="338">
        <v>1983.0</v>
      </c>
      <c r="E418" s="338" t="s">
        <v>7442</v>
      </c>
      <c r="F418" s="339">
        <v>45081.0</v>
      </c>
      <c r="G418" s="338" t="s">
        <v>6705</v>
      </c>
      <c r="H418" s="338" t="s">
        <v>7443</v>
      </c>
      <c r="I418" s="338" t="s">
        <v>7444</v>
      </c>
      <c r="J418" s="338" t="s">
        <v>7445</v>
      </c>
      <c r="K418" s="338" t="s">
        <v>5405</v>
      </c>
      <c r="N418" s="338" t="s">
        <v>5990</v>
      </c>
      <c r="O418" s="338" t="s">
        <v>5143</v>
      </c>
    </row>
    <row r="419" ht="15.75" customHeight="1">
      <c r="A419" s="338" t="s">
        <v>7446</v>
      </c>
      <c r="B419" s="338" t="s">
        <v>4993</v>
      </c>
      <c r="C419" s="338" t="s">
        <v>1558</v>
      </c>
      <c r="D419" s="338">
        <v>1983.0</v>
      </c>
      <c r="E419" s="338" t="s">
        <v>7194</v>
      </c>
      <c r="F419" s="339">
        <v>45144.0</v>
      </c>
      <c r="G419" s="338" t="s">
        <v>5060</v>
      </c>
      <c r="H419" s="338" t="s">
        <v>7447</v>
      </c>
      <c r="I419" s="338" t="s">
        <v>7448</v>
      </c>
      <c r="J419" s="338" t="s">
        <v>5367</v>
      </c>
      <c r="K419" s="338" t="s">
        <v>4987</v>
      </c>
      <c r="L419" s="338" t="s">
        <v>5222</v>
      </c>
      <c r="M419" s="338" t="s">
        <v>7449</v>
      </c>
      <c r="N419" s="338" t="s">
        <v>5482</v>
      </c>
      <c r="O419" s="338" t="s">
        <v>5324</v>
      </c>
    </row>
    <row r="420" ht="15.75" customHeight="1">
      <c r="A420" s="338" t="s">
        <v>7450</v>
      </c>
      <c r="B420" s="338" t="s">
        <v>4970</v>
      </c>
      <c r="C420" s="338" t="s">
        <v>1547</v>
      </c>
      <c r="D420" s="338">
        <v>1983.0</v>
      </c>
      <c r="E420" s="338" t="s">
        <v>7451</v>
      </c>
      <c r="F420" s="338" t="s">
        <v>5286</v>
      </c>
      <c r="G420" s="338" t="s">
        <v>5365</v>
      </c>
      <c r="H420" s="338" t="s">
        <v>7452</v>
      </c>
      <c r="I420" s="338" t="s">
        <v>7453</v>
      </c>
      <c r="J420" s="338" t="s">
        <v>5052</v>
      </c>
      <c r="K420" s="338" t="s">
        <v>4976</v>
      </c>
      <c r="M420" s="338" t="s">
        <v>7454</v>
      </c>
      <c r="N420" s="338" t="s">
        <v>7455</v>
      </c>
      <c r="O420" s="338" t="s">
        <v>7456</v>
      </c>
    </row>
    <row r="421" ht="15.75" customHeight="1">
      <c r="A421" s="338" t="s">
        <v>7457</v>
      </c>
      <c r="B421" s="338" t="s">
        <v>4970</v>
      </c>
      <c r="C421" s="338" t="s">
        <v>1601</v>
      </c>
      <c r="D421" s="338">
        <v>1983.0</v>
      </c>
      <c r="E421" s="338" t="s">
        <v>5749</v>
      </c>
      <c r="F421" s="339">
        <v>45111.0</v>
      </c>
      <c r="G421" s="338" t="s">
        <v>5531</v>
      </c>
      <c r="H421" s="338" t="s">
        <v>6614</v>
      </c>
      <c r="I421" s="338" t="s">
        <v>7458</v>
      </c>
      <c r="J421" s="338" t="s">
        <v>5927</v>
      </c>
      <c r="K421" s="338" t="s">
        <v>4976</v>
      </c>
      <c r="L421" s="338" t="s">
        <v>6039</v>
      </c>
      <c r="M421" s="338" t="s">
        <v>7459</v>
      </c>
      <c r="N421" s="338" t="s">
        <v>6618</v>
      </c>
      <c r="O421" s="338" t="s">
        <v>5020</v>
      </c>
    </row>
    <row r="422" ht="15.75" customHeight="1">
      <c r="A422" s="338" t="s">
        <v>7460</v>
      </c>
      <c r="B422" s="338" t="s">
        <v>4970</v>
      </c>
      <c r="C422" s="338" t="s">
        <v>1558</v>
      </c>
      <c r="D422" s="338">
        <v>1983.0</v>
      </c>
      <c r="E422" s="338" t="s">
        <v>7331</v>
      </c>
      <c r="F422" s="339">
        <v>45082.0</v>
      </c>
      <c r="G422" s="338" t="s">
        <v>7461</v>
      </c>
      <c r="H422" s="338" t="s">
        <v>5348</v>
      </c>
      <c r="I422" s="338" t="s">
        <v>5348</v>
      </c>
      <c r="J422" s="338" t="s">
        <v>5349</v>
      </c>
      <c r="K422" s="338" t="s">
        <v>4987</v>
      </c>
      <c r="M422" s="338" t="s">
        <v>7462</v>
      </c>
      <c r="N422" s="338" t="s">
        <v>5009</v>
      </c>
      <c r="O422" s="338" t="s">
        <v>5283</v>
      </c>
    </row>
    <row r="423" ht="15.75" customHeight="1">
      <c r="A423" s="338" t="s">
        <v>7463</v>
      </c>
      <c r="B423" s="338" t="s">
        <v>4993</v>
      </c>
      <c r="C423" s="338" t="s">
        <v>1537</v>
      </c>
      <c r="D423" s="338">
        <v>1983.0</v>
      </c>
      <c r="E423" s="338" t="s">
        <v>7157</v>
      </c>
      <c r="F423" s="339">
        <v>45020.0</v>
      </c>
      <c r="G423" s="338" t="s">
        <v>5411</v>
      </c>
      <c r="H423" s="338" t="s">
        <v>7464</v>
      </c>
      <c r="I423" s="338" t="s">
        <v>7465</v>
      </c>
      <c r="J423" s="338" t="s">
        <v>7466</v>
      </c>
      <c r="K423" s="338" t="s">
        <v>5405</v>
      </c>
      <c r="M423" s="338" t="s">
        <v>7467</v>
      </c>
      <c r="N423" s="338" t="s">
        <v>7468</v>
      </c>
      <c r="O423" s="338" t="s">
        <v>5010</v>
      </c>
    </row>
    <row r="424" ht="15.75" customHeight="1">
      <c r="A424" s="338" t="s">
        <v>7469</v>
      </c>
      <c r="B424" s="338" t="s">
        <v>4970</v>
      </c>
      <c r="C424" s="338" t="s">
        <v>1425</v>
      </c>
      <c r="D424" s="338">
        <v>1983.0</v>
      </c>
      <c r="E424" s="338" t="s">
        <v>7470</v>
      </c>
      <c r="F424" s="339">
        <v>44932.0</v>
      </c>
      <c r="G424" s="338" t="s">
        <v>5411</v>
      </c>
      <c r="H424" s="338" t="s">
        <v>7471</v>
      </c>
      <c r="I424" s="338" t="s">
        <v>7472</v>
      </c>
      <c r="J424" s="338" t="s">
        <v>7473</v>
      </c>
      <c r="K424" s="338" t="s">
        <v>5245</v>
      </c>
      <c r="L424" s="338" t="s">
        <v>5281</v>
      </c>
      <c r="M424" s="338" t="s">
        <v>7474</v>
      </c>
      <c r="N424" s="338" t="s">
        <v>4979</v>
      </c>
      <c r="O424" s="338" t="s">
        <v>5010</v>
      </c>
    </row>
    <row r="425" ht="15.75" customHeight="1">
      <c r="A425" s="338" t="s">
        <v>7475</v>
      </c>
      <c r="B425" s="338" t="s">
        <v>4993</v>
      </c>
      <c r="C425" s="338" t="s">
        <v>1558</v>
      </c>
      <c r="D425" s="338">
        <v>1983.0</v>
      </c>
      <c r="E425" s="338" t="s">
        <v>7146</v>
      </c>
      <c r="F425" s="339">
        <v>44989.0</v>
      </c>
      <c r="G425" s="338" t="s">
        <v>5311</v>
      </c>
      <c r="H425" s="338" t="s">
        <v>5979</v>
      </c>
      <c r="I425" s="338" t="s">
        <v>5979</v>
      </c>
      <c r="J425" s="338" t="s">
        <v>7476</v>
      </c>
      <c r="K425" s="338" t="s">
        <v>4976</v>
      </c>
      <c r="L425" s="338" t="s">
        <v>5157</v>
      </c>
      <c r="M425" s="338" t="s">
        <v>7477</v>
      </c>
      <c r="N425" s="338" t="s">
        <v>5066</v>
      </c>
      <c r="O425" s="338" t="s">
        <v>5087</v>
      </c>
    </row>
    <row r="426" ht="15.75" customHeight="1">
      <c r="A426" s="338" t="s">
        <v>7478</v>
      </c>
      <c r="B426" s="338" t="s">
        <v>4970</v>
      </c>
      <c r="C426" s="338" t="s">
        <v>1537</v>
      </c>
      <c r="D426" s="338">
        <v>1983.0</v>
      </c>
      <c r="E426" s="338" t="s">
        <v>7194</v>
      </c>
      <c r="F426" s="339">
        <v>45051.0</v>
      </c>
      <c r="G426" s="338" t="s">
        <v>6075</v>
      </c>
      <c r="H426" s="338" t="s">
        <v>6132</v>
      </c>
      <c r="I426" s="338" t="s">
        <v>7479</v>
      </c>
      <c r="J426" s="338" t="s">
        <v>7480</v>
      </c>
      <c r="K426" s="338" t="s">
        <v>4987</v>
      </c>
      <c r="L426" s="338" t="s">
        <v>6039</v>
      </c>
      <c r="M426" s="338" t="s">
        <v>7481</v>
      </c>
      <c r="N426" s="338" t="s">
        <v>6496</v>
      </c>
      <c r="O426" s="338" t="s">
        <v>5067</v>
      </c>
    </row>
    <row r="427" ht="15.75" customHeight="1">
      <c r="A427" s="338" t="s">
        <v>7482</v>
      </c>
      <c r="B427" s="338" t="s">
        <v>4970</v>
      </c>
      <c r="C427" s="338" t="s">
        <v>1547</v>
      </c>
      <c r="D427" s="338">
        <v>1983.0</v>
      </c>
      <c r="E427" s="338" t="s">
        <v>7048</v>
      </c>
      <c r="F427" s="339">
        <v>45112.0</v>
      </c>
      <c r="G427" s="338" t="s">
        <v>6306</v>
      </c>
      <c r="H427" s="338" t="s">
        <v>7483</v>
      </c>
      <c r="I427" s="338" t="s">
        <v>7484</v>
      </c>
      <c r="J427" s="338" t="s">
        <v>5107</v>
      </c>
      <c r="K427" s="338" t="s">
        <v>4976</v>
      </c>
      <c r="L427" s="338" t="s">
        <v>7485</v>
      </c>
      <c r="M427" s="338" t="s">
        <v>7486</v>
      </c>
      <c r="N427" s="338" t="s">
        <v>7487</v>
      </c>
      <c r="O427" s="338" t="s">
        <v>4991</v>
      </c>
    </row>
    <row r="428" ht="15.75" customHeight="1">
      <c r="A428" s="338" t="s">
        <v>7488</v>
      </c>
      <c r="B428" s="338" t="s">
        <v>4970</v>
      </c>
      <c r="C428" s="338" t="s">
        <v>1558</v>
      </c>
      <c r="D428" s="338">
        <v>1983.0</v>
      </c>
      <c r="E428" s="338" t="s">
        <v>7489</v>
      </c>
      <c r="F428" s="339">
        <v>45143.0</v>
      </c>
      <c r="G428" s="338" t="s">
        <v>7426</v>
      </c>
      <c r="H428" s="338" t="s">
        <v>5353</v>
      </c>
      <c r="I428" s="338" t="s">
        <v>7490</v>
      </c>
      <c r="J428" s="338" t="s">
        <v>5554</v>
      </c>
      <c r="K428" s="338" t="s">
        <v>4987</v>
      </c>
      <c r="L428" s="338" t="s">
        <v>5176</v>
      </c>
      <c r="M428" s="338" t="s">
        <v>5822</v>
      </c>
      <c r="N428" s="338" t="s">
        <v>5269</v>
      </c>
      <c r="O428" s="338" t="s">
        <v>5120</v>
      </c>
    </row>
    <row r="429" ht="15.75" customHeight="1">
      <c r="A429" s="338" t="s">
        <v>7491</v>
      </c>
      <c r="B429" s="338" t="s">
        <v>4970</v>
      </c>
      <c r="C429" s="338" t="s">
        <v>1547</v>
      </c>
      <c r="D429" s="338">
        <v>1983.0</v>
      </c>
      <c r="E429" s="338" t="s">
        <v>7048</v>
      </c>
      <c r="F429" s="338" t="s">
        <v>7492</v>
      </c>
      <c r="G429" s="338" t="s">
        <v>7493</v>
      </c>
      <c r="H429" s="338" t="s">
        <v>7494</v>
      </c>
      <c r="I429" s="338" t="s">
        <v>7495</v>
      </c>
      <c r="J429" s="338" t="s">
        <v>7496</v>
      </c>
      <c r="K429" s="338" t="s">
        <v>4987</v>
      </c>
      <c r="L429" s="338" t="s">
        <v>5084</v>
      </c>
      <c r="M429" s="338" t="s">
        <v>7497</v>
      </c>
      <c r="N429" s="338" t="s">
        <v>7498</v>
      </c>
      <c r="O429" s="338" t="s">
        <v>5248</v>
      </c>
    </row>
    <row r="430" ht="15.75" customHeight="1">
      <c r="A430" s="338" t="s">
        <v>7499</v>
      </c>
      <c r="B430" s="338" t="s">
        <v>4970</v>
      </c>
      <c r="C430" s="338" t="s">
        <v>3713</v>
      </c>
      <c r="D430" s="338">
        <v>1983.0</v>
      </c>
      <c r="E430" s="338" t="s">
        <v>7028</v>
      </c>
      <c r="F430" s="339">
        <v>44991.0</v>
      </c>
      <c r="G430" s="338" t="s">
        <v>6536</v>
      </c>
      <c r="H430" s="338" t="s">
        <v>5970</v>
      </c>
      <c r="I430" s="338" t="s">
        <v>7500</v>
      </c>
      <c r="J430" s="338" t="s">
        <v>7501</v>
      </c>
      <c r="K430" s="338" t="s">
        <v>4987</v>
      </c>
      <c r="M430" s="338" t="s">
        <v>7502</v>
      </c>
      <c r="N430" s="338" t="s">
        <v>5224</v>
      </c>
      <c r="O430" s="338" t="s">
        <v>5087</v>
      </c>
    </row>
    <row r="431" ht="15.75" customHeight="1">
      <c r="A431" s="338" t="s">
        <v>7503</v>
      </c>
      <c r="B431" s="338" t="s">
        <v>4993</v>
      </c>
      <c r="C431" s="338" t="s">
        <v>1547</v>
      </c>
      <c r="D431" s="338">
        <v>1983.0</v>
      </c>
      <c r="E431" s="338" t="s">
        <v>7504</v>
      </c>
      <c r="F431" s="339">
        <v>45084.0</v>
      </c>
      <c r="G431" s="338" t="s">
        <v>6036</v>
      </c>
      <c r="H431" s="338" t="s">
        <v>5958</v>
      </c>
      <c r="I431" s="338" t="s">
        <v>7505</v>
      </c>
      <c r="J431" s="338" t="s">
        <v>6038</v>
      </c>
      <c r="K431" s="338" t="s">
        <v>4976</v>
      </c>
      <c r="M431" s="338" t="s">
        <v>7506</v>
      </c>
      <c r="N431" s="338" t="s">
        <v>4990</v>
      </c>
      <c r="O431" s="338" t="s">
        <v>5715</v>
      </c>
    </row>
    <row r="432" ht="15.75" customHeight="1">
      <c r="A432" s="338" t="s">
        <v>7507</v>
      </c>
      <c r="B432" s="338" t="s">
        <v>4970</v>
      </c>
      <c r="C432" s="338" t="s">
        <v>1533</v>
      </c>
      <c r="D432" s="338">
        <v>1983.0</v>
      </c>
      <c r="E432" s="338" t="s">
        <v>6560</v>
      </c>
      <c r="F432" s="339">
        <v>45083.0</v>
      </c>
      <c r="G432" s="338" t="s">
        <v>5417</v>
      </c>
      <c r="H432" s="338" t="s">
        <v>7508</v>
      </c>
      <c r="I432" s="338" t="s">
        <v>7509</v>
      </c>
      <c r="J432" s="338" t="s">
        <v>7510</v>
      </c>
      <c r="K432" s="338" t="s">
        <v>4987</v>
      </c>
      <c r="M432" s="338" t="s">
        <v>7511</v>
      </c>
      <c r="N432" s="338" t="s">
        <v>5009</v>
      </c>
      <c r="O432" s="338" t="s">
        <v>5160</v>
      </c>
    </row>
    <row r="433" ht="15.75" customHeight="1">
      <c r="A433" s="338" t="s">
        <v>7512</v>
      </c>
      <c r="B433" s="338" t="s">
        <v>4993</v>
      </c>
      <c r="C433" s="338" t="s">
        <v>1681</v>
      </c>
      <c r="D433" s="338">
        <v>1983.0</v>
      </c>
      <c r="E433" s="338" t="s">
        <v>7513</v>
      </c>
      <c r="F433" s="338" t="s">
        <v>5059</v>
      </c>
      <c r="G433" s="338" t="s">
        <v>6260</v>
      </c>
      <c r="H433" s="338" t="s">
        <v>6227</v>
      </c>
      <c r="I433" s="338" t="s">
        <v>7514</v>
      </c>
      <c r="J433" s="338" t="s">
        <v>7515</v>
      </c>
      <c r="K433" s="338" t="s">
        <v>4987</v>
      </c>
      <c r="N433" s="338" t="s">
        <v>7516</v>
      </c>
      <c r="O433" s="338" t="s">
        <v>5056</v>
      </c>
    </row>
    <row r="434" ht="15.75" customHeight="1">
      <c r="A434" s="338" t="s">
        <v>7517</v>
      </c>
      <c r="B434" s="338" t="s">
        <v>4970</v>
      </c>
      <c r="C434" s="338" t="s">
        <v>1558</v>
      </c>
      <c r="D434" s="338">
        <v>1983.0</v>
      </c>
      <c r="E434" s="338" t="s">
        <v>7194</v>
      </c>
      <c r="F434" s="339">
        <v>44990.0</v>
      </c>
      <c r="G434" s="338" t="s">
        <v>6686</v>
      </c>
      <c r="H434" s="338" t="s">
        <v>5979</v>
      </c>
      <c r="I434" s="338" t="s">
        <v>5979</v>
      </c>
      <c r="J434" s="338" t="s">
        <v>5253</v>
      </c>
      <c r="K434" s="338" t="s">
        <v>4987</v>
      </c>
      <c r="L434" s="338" t="s">
        <v>4977</v>
      </c>
      <c r="M434" s="338" t="s">
        <v>7518</v>
      </c>
      <c r="N434" s="338" t="s">
        <v>7519</v>
      </c>
      <c r="O434" s="338" t="s">
        <v>5780</v>
      </c>
    </row>
    <row r="435" ht="15.75" customHeight="1">
      <c r="A435" s="338" t="s">
        <v>7520</v>
      </c>
      <c r="B435" s="338" t="s">
        <v>4970</v>
      </c>
      <c r="C435" s="338" t="s">
        <v>1425</v>
      </c>
      <c r="D435" s="338">
        <v>1983.0</v>
      </c>
      <c r="E435" s="338" t="s">
        <v>7521</v>
      </c>
      <c r="F435" s="339">
        <v>45143.0</v>
      </c>
      <c r="G435" s="338" t="s">
        <v>6690</v>
      </c>
      <c r="H435" s="338" t="s">
        <v>7522</v>
      </c>
      <c r="I435" s="338" t="s">
        <v>7523</v>
      </c>
      <c r="J435" s="338" t="s">
        <v>7524</v>
      </c>
      <c r="K435" s="338" t="s">
        <v>4987</v>
      </c>
      <c r="L435" s="338" t="s">
        <v>5017</v>
      </c>
      <c r="M435" s="338" t="s">
        <v>7525</v>
      </c>
      <c r="N435" s="338" t="s">
        <v>5036</v>
      </c>
      <c r="O435" s="338" t="s">
        <v>5339</v>
      </c>
    </row>
    <row r="436" ht="15.75" customHeight="1">
      <c r="A436" s="338" t="s">
        <v>7526</v>
      </c>
      <c r="B436" s="338" t="s">
        <v>4993</v>
      </c>
      <c r="C436" s="338" t="s">
        <v>1558</v>
      </c>
      <c r="D436" s="338">
        <v>1983.0</v>
      </c>
      <c r="E436" s="338" t="s">
        <v>7419</v>
      </c>
      <c r="F436" s="339">
        <v>45081.0</v>
      </c>
      <c r="G436" s="338" t="s">
        <v>6149</v>
      </c>
      <c r="H436" s="338" t="s">
        <v>5154</v>
      </c>
      <c r="I436" s="338" t="s">
        <v>7030</v>
      </c>
      <c r="J436" s="338" t="s">
        <v>5016</v>
      </c>
      <c r="K436" s="338" t="s">
        <v>4987</v>
      </c>
      <c r="L436" s="338" t="s">
        <v>5064</v>
      </c>
      <c r="M436" s="338" t="s">
        <v>7527</v>
      </c>
      <c r="N436" s="338" t="s">
        <v>4979</v>
      </c>
      <c r="O436" s="338" t="s">
        <v>5339</v>
      </c>
    </row>
    <row r="437" ht="15.75" customHeight="1">
      <c r="A437" s="338" t="s">
        <v>7528</v>
      </c>
      <c r="B437" s="338" t="s">
        <v>4993</v>
      </c>
      <c r="C437" s="338" t="s">
        <v>1537</v>
      </c>
      <c r="D437" s="338">
        <v>1983.0</v>
      </c>
      <c r="E437" s="338" t="s">
        <v>7018</v>
      </c>
      <c r="F437" s="339">
        <v>45112.0</v>
      </c>
      <c r="G437" s="338" t="s">
        <v>5531</v>
      </c>
      <c r="H437" s="338" t="s">
        <v>7529</v>
      </c>
      <c r="I437" s="338" t="s">
        <v>7530</v>
      </c>
      <c r="J437" s="338" t="s">
        <v>5175</v>
      </c>
      <c r="K437" s="338" t="s">
        <v>4987</v>
      </c>
      <c r="L437" s="338" t="s">
        <v>5084</v>
      </c>
      <c r="M437" s="338" t="s">
        <v>7531</v>
      </c>
      <c r="N437" s="338" t="s">
        <v>5036</v>
      </c>
      <c r="O437" s="338" t="s">
        <v>5028</v>
      </c>
    </row>
    <row r="438" ht="15.75" customHeight="1">
      <c r="A438" s="338" t="s">
        <v>7532</v>
      </c>
      <c r="B438" s="338" t="s">
        <v>4993</v>
      </c>
      <c r="C438" s="338" t="s">
        <v>1558</v>
      </c>
      <c r="D438" s="338">
        <v>1983.0</v>
      </c>
      <c r="E438" s="338" t="s">
        <v>7018</v>
      </c>
      <c r="F438" s="339">
        <v>45083.0</v>
      </c>
      <c r="G438" s="338" t="s">
        <v>7199</v>
      </c>
      <c r="H438" s="338" t="s">
        <v>6160</v>
      </c>
      <c r="I438" s="338" t="s">
        <v>5266</v>
      </c>
      <c r="J438" s="338" t="s">
        <v>5214</v>
      </c>
      <c r="K438" s="338" t="s">
        <v>4987</v>
      </c>
      <c r="M438" s="338" t="s">
        <v>7533</v>
      </c>
      <c r="N438" s="338" t="s">
        <v>5224</v>
      </c>
      <c r="O438" s="338" t="s">
        <v>5020</v>
      </c>
    </row>
    <row r="439" ht="15.75" customHeight="1">
      <c r="A439" s="338" t="s">
        <v>7534</v>
      </c>
      <c r="B439" s="338" t="s">
        <v>4993</v>
      </c>
      <c r="C439" s="338" t="s">
        <v>1558</v>
      </c>
      <c r="D439" s="338">
        <v>1983.0</v>
      </c>
      <c r="E439" s="338" t="s">
        <v>6560</v>
      </c>
      <c r="F439" s="339">
        <v>45173.0</v>
      </c>
      <c r="G439" s="338" t="s">
        <v>5612</v>
      </c>
      <c r="H439" s="338" t="s">
        <v>7535</v>
      </c>
      <c r="I439" s="338" t="s">
        <v>6660</v>
      </c>
      <c r="J439" s="338" t="s">
        <v>7244</v>
      </c>
      <c r="K439" s="338" t="s">
        <v>4987</v>
      </c>
      <c r="M439" s="338" t="s">
        <v>7536</v>
      </c>
      <c r="N439" s="338" t="s">
        <v>5036</v>
      </c>
      <c r="O439" s="338" t="s">
        <v>5294</v>
      </c>
    </row>
    <row r="440" ht="15.75" customHeight="1">
      <c r="A440" s="338" t="s">
        <v>7537</v>
      </c>
      <c r="B440" s="338" t="s">
        <v>4970</v>
      </c>
      <c r="C440" s="338" t="s">
        <v>1558</v>
      </c>
      <c r="D440" s="338">
        <v>1983.0</v>
      </c>
      <c r="E440" s="338" t="s">
        <v>6427</v>
      </c>
      <c r="F440" s="339">
        <v>44991.0</v>
      </c>
      <c r="G440" s="338" t="s">
        <v>6260</v>
      </c>
      <c r="H440" s="338" t="s">
        <v>7538</v>
      </c>
      <c r="I440" s="338" t="s">
        <v>7539</v>
      </c>
      <c r="J440" s="338" t="s">
        <v>7540</v>
      </c>
      <c r="K440" s="338" t="s">
        <v>4987</v>
      </c>
      <c r="L440" s="338" t="s">
        <v>5291</v>
      </c>
      <c r="M440" s="338" t="s">
        <v>7541</v>
      </c>
      <c r="N440" s="338" t="s">
        <v>7542</v>
      </c>
      <c r="O440" s="338" t="s">
        <v>5624</v>
      </c>
    </row>
    <row r="441" ht="15.75" customHeight="1">
      <c r="A441" s="338" t="s">
        <v>7543</v>
      </c>
      <c r="B441" s="338" t="s">
        <v>4970</v>
      </c>
      <c r="C441" s="338" t="s">
        <v>1547</v>
      </c>
      <c r="D441" s="338">
        <v>1983.0</v>
      </c>
      <c r="E441" s="338" t="s">
        <v>7544</v>
      </c>
      <c r="F441" s="339">
        <v>45083.0</v>
      </c>
      <c r="G441" s="338" t="s">
        <v>6198</v>
      </c>
      <c r="H441" s="338" t="s">
        <v>6144</v>
      </c>
      <c r="I441" s="338" t="s">
        <v>7545</v>
      </c>
      <c r="J441" s="338" t="s">
        <v>7546</v>
      </c>
      <c r="K441" s="338" t="s">
        <v>4976</v>
      </c>
      <c r="M441" s="338" t="s">
        <v>7547</v>
      </c>
      <c r="N441" s="338" t="s">
        <v>6147</v>
      </c>
      <c r="O441" s="338" t="s">
        <v>7456</v>
      </c>
    </row>
    <row r="442" ht="15.75" customHeight="1">
      <c r="A442" s="338" t="s">
        <v>7548</v>
      </c>
      <c r="B442" s="338" t="s">
        <v>4970</v>
      </c>
      <c r="C442" s="338" t="s">
        <v>1558</v>
      </c>
      <c r="D442" s="338">
        <v>1983.0</v>
      </c>
      <c r="E442" s="338" t="s">
        <v>7048</v>
      </c>
      <c r="F442" s="339">
        <v>44962.0</v>
      </c>
      <c r="G442" s="338" t="s">
        <v>6260</v>
      </c>
      <c r="H442" s="338" t="s">
        <v>6289</v>
      </c>
      <c r="I442" s="338" t="s">
        <v>7549</v>
      </c>
      <c r="J442" s="338" t="s">
        <v>7550</v>
      </c>
      <c r="K442" s="338" t="s">
        <v>5245</v>
      </c>
      <c r="N442" s="338" t="s">
        <v>7551</v>
      </c>
      <c r="O442" s="338" t="s">
        <v>5698</v>
      </c>
    </row>
    <row r="443" ht="15.75" customHeight="1">
      <c r="A443" s="338" t="s">
        <v>7552</v>
      </c>
      <c r="B443" s="338" t="s">
        <v>4970</v>
      </c>
      <c r="C443" s="338" t="s">
        <v>1547</v>
      </c>
      <c r="D443" s="338">
        <v>1983.0</v>
      </c>
      <c r="E443" s="338" t="s">
        <v>7553</v>
      </c>
      <c r="F443" s="339">
        <v>45083.0</v>
      </c>
      <c r="G443" s="338" t="s">
        <v>6306</v>
      </c>
      <c r="H443" s="338" t="s">
        <v>5541</v>
      </c>
      <c r="I443" s="338" t="s">
        <v>5946</v>
      </c>
      <c r="J443" s="338" t="s">
        <v>7554</v>
      </c>
      <c r="K443" s="338" t="s">
        <v>4976</v>
      </c>
      <c r="M443" s="338" t="s">
        <v>7555</v>
      </c>
      <c r="N443" s="338" t="s">
        <v>5009</v>
      </c>
      <c r="O443" s="338" t="s">
        <v>7456</v>
      </c>
    </row>
    <row r="444" ht="15.75" customHeight="1">
      <c r="A444" s="338" t="s">
        <v>7556</v>
      </c>
      <c r="B444" s="338" t="s">
        <v>4993</v>
      </c>
      <c r="C444" s="338" t="s">
        <v>1681</v>
      </c>
      <c r="D444" s="338">
        <v>1983.0</v>
      </c>
      <c r="E444" s="338" t="s">
        <v>7300</v>
      </c>
      <c r="F444" s="339">
        <v>45113.0</v>
      </c>
      <c r="G444" s="338" t="s">
        <v>5547</v>
      </c>
      <c r="H444" s="338" t="s">
        <v>7557</v>
      </c>
      <c r="I444" s="338" t="s">
        <v>7558</v>
      </c>
      <c r="J444" s="338" t="s">
        <v>7559</v>
      </c>
      <c r="K444" s="338" t="s">
        <v>4987</v>
      </c>
      <c r="M444" s="338" t="s">
        <v>7560</v>
      </c>
      <c r="N444" s="338" t="s">
        <v>6458</v>
      </c>
      <c r="O444" s="338" t="s">
        <v>5677</v>
      </c>
    </row>
    <row r="445" ht="15.75" customHeight="1">
      <c r="A445" s="338" t="s">
        <v>7561</v>
      </c>
      <c r="B445" s="338" t="s">
        <v>4970</v>
      </c>
      <c r="C445" s="338" t="s">
        <v>1547</v>
      </c>
      <c r="D445" s="338">
        <v>1983.0</v>
      </c>
      <c r="E445" s="338" t="s">
        <v>7562</v>
      </c>
      <c r="F445" s="339">
        <v>45174.0</v>
      </c>
      <c r="G445" s="338" t="s">
        <v>7563</v>
      </c>
      <c r="H445" s="338" t="s">
        <v>7564</v>
      </c>
      <c r="I445" s="338" t="s">
        <v>7564</v>
      </c>
      <c r="J445" s="338" t="s">
        <v>5814</v>
      </c>
      <c r="K445" s="338" t="s">
        <v>4987</v>
      </c>
      <c r="L445" s="338" t="s">
        <v>5026</v>
      </c>
      <c r="M445" s="338" t="s">
        <v>7565</v>
      </c>
      <c r="N445" s="338" t="s">
        <v>7305</v>
      </c>
      <c r="O445" s="338" t="s">
        <v>5010</v>
      </c>
    </row>
    <row r="446" ht="15.75" customHeight="1">
      <c r="A446" s="338" t="s">
        <v>7566</v>
      </c>
      <c r="B446" s="338" t="s">
        <v>4970</v>
      </c>
      <c r="C446" s="338" t="s">
        <v>1558</v>
      </c>
      <c r="D446" s="338">
        <v>1983.0</v>
      </c>
      <c r="E446" s="338" t="s">
        <v>7028</v>
      </c>
      <c r="F446" s="339">
        <v>45113.0</v>
      </c>
      <c r="G446" s="338" t="s">
        <v>5531</v>
      </c>
      <c r="H446" s="338" t="s">
        <v>6220</v>
      </c>
      <c r="I446" s="338" t="s">
        <v>7567</v>
      </c>
      <c r="J446" s="338" t="s">
        <v>7568</v>
      </c>
      <c r="K446" s="338" t="s">
        <v>4987</v>
      </c>
      <c r="L446" s="338" t="s">
        <v>5561</v>
      </c>
      <c r="M446" s="338" t="s">
        <v>7569</v>
      </c>
      <c r="N446" s="338" t="s">
        <v>7570</v>
      </c>
      <c r="O446" s="338" t="s">
        <v>5248</v>
      </c>
    </row>
    <row r="447" ht="15.75" customHeight="1">
      <c r="A447" s="338" t="s">
        <v>7571</v>
      </c>
      <c r="B447" s="338" t="s">
        <v>4993</v>
      </c>
      <c r="C447" s="338" t="s">
        <v>1537</v>
      </c>
      <c r="D447" s="338">
        <v>1983.0</v>
      </c>
      <c r="E447" s="338" t="s">
        <v>7067</v>
      </c>
      <c r="F447" s="339">
        <v>44963.0</v>
      </c>
      <c r="G447" s="338" t="s">
        <v>5612</v>
      </c>
      <c r="H447" s="338" t="s">
        <v>7572</v>
      </c>
      <c r="I447" s="338" t="s">
        <v>7573</v>
      </c>
      <c r="J447" s="338" t="s">
        <v>7574</v>
      </c>
      <c r="K447" s="338" t="s">
        <v>7575</v>
      </c>
      <c r="L447" s="338" t="s">
        <v>5176</v>
      </c>
      <c r="M447" s="338" t="s">
        <v>7576</v>
      </c>
      <c r="N447" s="338" t="s">
        <v>7577</v>
      </c>
      <c r="O447" s="338" t="s">
        <v>5339</v>
      </c>
    </row>
    <row r="448" ht="15.75" customHeight="1">
      <c r="A448" s="338" t="s">
        <v>7578</v>
      </c>
      <c r="B448" s="338" t="s">
        <v>4993</v>
      </c>
      <c r="C448" s="338" t="s">
        <v>1425</v>
      </c>
      <c r="D448" s="338">
        <v>1983.0</v>
      </c>
      <c r="E448" s="338" t="s">
        <v>6733</v>
      </c>
      <c r="F448" s="339">
        <v>45051.0</v>
      </c>
      <c r="G448" s="338" t="s">
        <v>6244</v>
      </c>
      <c r="H448" s="338" t="s">
        <v>7579</v>
      </c>
      <c r="I448" s="338" t="s">
        <v>7580</v>
      </c>
      <c r="J448" s="338" t="s">
        <v>5388</v>
      </c>
      <c r="K448" s="338" t="s">
        <v>4987</v>
      </c>
      <c r="M448" s="338" t="s">
        <v>7581</v>
      </c>
      <c r="N448" s="338" t="s">
        <v>5301</v>
      </c>
      <c r="O448" s="338" t="s">
        <v>5370</v>
      </c>
    </row>
    <row r="449" ht="15.75" customHeight="1">
      <c r="A449" s="338" t="s">
        <v>7582</v>
      </c>
      <c r="B449" s="338" t="s">
        <v>4993</v>
      </c>
      <c r="C449" s="338" t="s">
        <v>1601</v>
      </c>
      <c r="D449" s="338">
        <v>1983.0</v>
      </c>
      <c r="E449" s="338" t="s">
        <v>7018</v>
      </c>
      <c r="F449" s="338" t="s">
        <v>5286</v>
      </c>
      <c r="G449" s="338" t="s">
        <v>5612</v>
      </c>
      <c r="H449" s="338" t="s">
        <v>7583</v>
      </c>
      <c r="I449" s="338" t="s">
        <v>7584</v>
      </c>
      <c r="J449" s="338" t="s">
        <v>7585</v>
      </c>
      <c r="K449" s="338" t="s">
        <v>4987</v>
      </c>
      <c r="M449" s="338" t="s">
        <v>7586</v>
      </c>
      <c r="N449" s="338" t="s">
        <v>6017</v>
      </c>
      <c r="O449" s="338" t="s">
        <v>5120</v>
      </c>
    </row>
    <row r="450" ht="15.75" customHeight="1">
      <c r="A450" s="338" t="s">
        <v>7587</v>
      </c>
      <c r="B450" s="338" t="s">
        <v>4993</v>
      </c>
      <c r="C450" s="338" t="s">
        <v>1537</v>
      </c>
      <c r="D450" s="338">
        <v>1983.0</v>
      </c>
      <c r="E450" s="338" t="s">
        <v>7157</v>
      </c>
      <c r="F450" s="339">
        <v>45141.0</v>
      </c>
      <c r="G450" s="338" t="s">
        <v>6198</v>
      </c>
      <c r="H450" s="338" t="s">
        <v>6706</v>
      </c>
      <c r="I450" s="338" t="s">
        <v>6707</v>
      </c>
      <c r="J450" s="338" t="s">
        <v>7588</v>
      </c>
      <c r="K450" s="338" t="s">
        <v>4987</v>
      </c>
      <c r="M450" s="338" t="s">
        <v>7589</v>
      </c>
      <c r="N450" s="338" t="s">
        <v>7590</v>
      </c>
      <c r="O450" s="338" t="s">
        <v>5316</v>
      </c>
    </row>
    <row r="451" ht="15.75" customHeight="1">
      <c r="A451" s="338" t="s">
        <v>7591</v>
      </c>
      <c r="B451" s="338" t="s">
        <v>4970</v>
      </c>
      <c r="C451" s="338" t="s">
        <v>1558</v>
      </c>
      <c r="D451" s="338">
        <v>1983.0</v>
      </c>
      <c r="E451" s="338" t="s">
        <v>7592</v>
      </c>
      <c r="F451" s="339">
        <v>45110.0</v>
      </c>
      <c r="G451" s="338" t="s">
        <v>7593</v>
      </c>
      <c r="H451" s="338" t="s">
        <v>7594</v>
      </c>
      <c r="I451" s="338" t="s">
        <v>7594</v>
      </c>
      <c r="J451" s="338" t="s">
        <v>7595</v>
      </c>
      <c r="K451" s="338" t="s">
        <v>4987</v>
      </c>
      <c r="L451" s="338" t="s">
        <v>6435</v>
      </c>
      <c r="M451" s="338" t="s">
        <v>7596</v>
      </c>
      <c r="N451" s="338" t="s">
        <v>7597</v>
      </c>
      <c r="O451" s="338" t="s">
        <v>5186</v>
      </c>
    </row>
    <row r="452" ht="15.75" customHeight="1">
      <c r="A452" s="338" t="s">
        <v>7598</v>
      </c>
      <c r="B452" s="338" t="s">
        <v>4970</v>
      </c>
      <c r="C452" s="338" t="s">
        <v>1547</v>
      </c>
      <c r="D452" s="338">
        <v>1983.0</v>
      </c>
      <c r="E452" s="338" t="s">
        <v>7599</v>
      </c>
      <c r="F452" s="339">
        <v>45144.0</v>
      </c>
      <c r="G452" s="338" t="s">
        <v>6198</v>
      </c>
      <c r="H452" s="338" t="s">
        <v>7538</v>
      </c>
      <c r="I452" s="338" t="s">
        <v>7538</v>
      </c>
      <c r="J452" s="338" t="s">
        <v>7600</v>
      </c>
      <c r="K452" s="338" t="s">
        <v>4987</v>
      </c>
      <c r="L452" s="338" t="s">
        <v>5361</v>
      </c>
      <c r="M452" s="338" t="s">
        <v>7601</v>
      </c>
      <c r="N452" s="338" t="s">
        <v>7602</v>
      </c>
      <c r="O452" s="338" t="s">
        <v>5780</v>
      </c>
    </row>
    <row r="453" ht="15.75" customHeight="1">
      <c r="A453" s="338" t="s">
        <v>7603</v>
      </c>
      <c r="B453" s="338" t="s">
        <v>4993</v>
      </c>
      <c r="C453" s="338" t="s">
        <v>1558</v>
      </c>
      <c r="D453" s="338">
        <v>1983.0</v>
      </c>
      <c r="E453" s="338" t="s">
        <v>5691</v>
      </c>
      <c r="F453" s="339">
        <v>45143.0</v>
      </c>
      <c r="G453" s="338" t="s">
        <v>5217</v>
      </c>
      <c r="H453" s="338" t="s">
        <v>7604</v>
      </c>
      <c r="I453" s="338" t="s">
        <v>7605</v>
      </c>
      <c r="J453" s="338" t="s">
        <v>7476</v>
      </c>
      <c r="K453" s="338" t="s">
        <v>4976</v>
      </c>
      <c r="N453" s="338" t="s">
        <v>5758</v>
      </c>
      <c r="O453" s="338" t="s">
        <v>5143</v>
      </c>
    </row>
    <row r="454" ht="15.75" customHeight="1">
      <c r="A454" s="338" t="s">
        <v>7606</v>
      </c>
      <c r="B454" s="338" t="s">
        <v>4993</v>
      </c>
      <c r="C454" s="338" t="s">
        <v>1558</v>
      </c>
      <c r="D454" s="338">
        <v>1983.0</v>
      </c>
      <c r="E454" s="338" t="s">
        <v>6560</v>
      </c>
      <c r="F454" s="339">
        <v>44962.0</v>
      </c>
      <c r="G454" s="338" t="s">
        <v>7607</v>
      </c>
      <c r="H454" s="338" t="s">
        <v>7608</v>
      </c>
      <c r="I454" s="338" t="s">
        <v>7608</v>
      </c>
      <c r="J454" s="338" t="s">
        <v>5517</v>
      </c>
      <c r="K454" s="338" t="s">
        <v>4987</v>
      </c>
      <c r="L454" s="338" t="s">
        <v>7609</v>
      </c>
      <c r="M454" s="338" t="s">
        <v>7610</v>
      </c>
      <c r="N454" s="338" t="s">
        <v>5676</v>
      </c>
      <c r="O454" s="338" t="s">
        <v>5028</v>
      </c>
    </row>
    <row r="455" ht="15.75" customHeight="1">
      <c r="A455" s="338" t="s">
        <v>7611</v>
      </c>
      <c r="B455" s="338" t="s">
        <v>4993</v>
      </c>
      <c r="C455" s="338" t="s">
        <v>1681</v>
      </c>
      <c r="D455" s="338">
        <v>1983.0</v>
      </c>
      <c r="E455" s="338" t="s">
        <v>7419</v>
      </c>
      <c r="F455" s="339">
        <v>45113.0</v>
      </c>
      <c r="G455" s="338" t="s">
        <v>6251</v>
      </c>
      <c r="H455" s="338" t="s">
        <v>7612</v>
      </c>
      <c r="I455" s="338" t="s">
        <v>7613</v>
      </c>
      <c r="J455" s="338" t="s">
        <v>7614</v>
      </c>
      <c r="K455" s="338" t="s">
        <v>5245</v>
      </c>
      <c r="L455" s="338" t="s">
        <v>6039</v>
      </c>
      <c r="M455" s="338" t="s">
        <v>5291</v>
      </c>
      <c r="N455" s="338" t="s">
        <v>7615</v>
      </c>
      <c r="O455" s="338" t="s">
        <v>5537</v>
      </c>
    </row>
    <row r="456" ht="15.75" customHeight="1">
      <c r="A456" s="338" t="s">
        <v>7616</v>
      </c>
      <c r="B456" s="338" t="s">
        <v>4970</v>
      </c>
      <c r="C456" s="338" t="s">
        <v>1547</v>
      </c>
      <c r="D456" s="338">
        <v>1983.0</v>
      </c>
      <c r="E456" s="338" t="s">
        <v>7198</v>
      </c>
      <c r="F456" s="339">
        <v>44931.0</v>
      </c>
      <c r="G456" s="338" t="s">
        <v>7617</v>
      </c>
      <c r="H456" s="338" t="s">
        <v>7618</v>
      </c>
      <c r="I456" s="338" t="s">
        <v>7618</v>
      </c>
      <c r="J456" s="338" t="s">
        <v>6495</v>
      </c>
      <c r="K456" s="338" t="s">
        <v>4987</v>
      </c>
      <c r="M456" s="338" t="s">
        <v>7619</v>
      </c>
      <c r="N456" s="338" t="s">
        <v>5066</v>
      </c>
      <c r="O456" s="338" t="s">
        <v>5067</v>
      </c>
    </row>
    <row r="457" ht="15.75" customHeight="1">
      <c r="A457" s="338" t="s">
        <v>7620</v>
      </c>
      <c r="B457" s="338" t="s">
        <v>4993</v>
      </c>
      <c r="C457" s="338" t="s">
        <v>1558</v>
      </c>
      <c r="D457" s="338">
        <v>1983.0</v>
      </c>
      <c r="E457" s="338" t="s">
        <v>7319</v>
      </c>
      <c r="F457" s="339">
        <v>44990.0</v>
      </c>
      <c r="G457" s="338" t="s">
        <v>7621</v>
      </c>
      <c r="H457" s="338" t="s">
        <v>7622</v>
      </c>
      <c r="I457" s="338" t="s">
        <v>7623</v>
      </c>
      <c r="J457" s="338" t="s">
        <v>7624</v>
      </c>
      <c r="K457" s="338" t="s">
        <v>4987</v>
      </c>
      <c r="L457" s="338" t="s">
        <v>5084</v>
      </c>
      <c r="M457" s="338" t="s">
        <v>7625</v>
      </c>
      <c r="N457" s="338" t="s">
        <v>5315</v>
      </c>
      <c r="O457" s="338" t="s">
        <v>5283</v>
      </c>
    </row>
    <row r="458" ht="15.75" customHeight="1">
      <c r="A458" s="338" t="s">
        <v>7626</v>
      </c>
      <c r="B458" s="338" t="s">
        <v>4970</v>
      </c>
      <c r="C458" s="338" t="s">
        <v>1537</v>
      </c>
      <c r="D458" s="338">
        <v>1983.0</v>
      </c>
      <c r="E458" s="338" t="s">
        <v>7288</v>
      </c>
      <c r="F458" s="339">
        <v>44989.0</v>
      </c>
      <c r="G458" s="338" t="s">
        <v>7627</v>
      </c>
      <c r="H458" s="338" t="s">
        <v>7628</v>
      </c>
      <c r="I458" s="338" t="s">
        <v>7249</v>
      </c>
      <c r="J458" s="338" t="s">
        <v>7629</v>
      </c>
      <c r="K458" s="338" t="s">
        <v>7630</v>
      </c>
      <c r="M458" s="338" t="s">
        <v>7631</v>
      </c>
      <c r="N458" s="338" t="s">
        <v>7632</v>
      </c>
      <c r="O458" s="338" t="s">
        <v>5505</v>
      </c>
    </row>
    <row r="459" ht="15.75" customHeight="1">
      <c r="A459" s="338" t="s">
        <v>7633</v>
      </c>
      <c r="B459" s="338" t="s">
        <v>4970</v>
      </c>
      <c r="C459" s="338" t="s">
        <v>1537</v>
      </c>
      <c r="D459" s="338">
        <v>1983.0</v>
      </c>
      <c r="E459" s="338" t="s">
        <v>7146</v>
      </c>
      <c r="F459" s="339">
        <v>45141.0</v>
      </c>
      <c r="G459" s="338" t="s">
        <v>7634</v>
      </c>
      <c r="H459" s="338" t="s">
        <v>6041</v>
      </c>
      <c r="I459" s="338" t="s">
        <v>5072</v>
      </c>
      <c r="J459" s="338" t="s">
        <v>6554</v>
      </c>
      <c r="K459" s="338" t="s">
        <v>4987</v>
      </c>
      <c r="M459" s="338" t="s">
        <v>7635</v>
      </c>
      <c r="N459" s="338" t="s">
        <v>5009</v>
      </c>
      <c r="O459" s="338" t="s">
        <v>5150</v>
      </c>
    </row>
    <row r="460" ht="15.75" customHeight="1">
      <c r="A460" s="338" t="s">
        <v>7636</v>
      </c>
      <c r="B460" s="338" t="s">
        <v>4993</v>
      </c>
      <c r="C460" s="338" t="s">
        <v>1547</v>
      </c>
      <c r="D460" s="338">
        <v>1983.0</v>
      </c>
      <c r="E460" s="338" t="s">
        <v>7637</v>
      </c>
      <c r="F460" s="339">
        <v>44932.0</v>
      </c>
      <c r="G460" s="338" t="s">
        <v>7638</v>
      </c>
      <c r="H460" s="338" t="s">
        <v>7639</v>
      </c>
      <c r="I460" s="338" t="s">
        <v>5920</v>
      </c>
      <c r="J460" s="338" t="s">
        <v>6776</v>
      </c>
      <c r="K460" s="338" t="s">
        <v>4987</v>
      </c>
      <c r="M460" s="338" t="s">
        <v>7640</v>
      </c>
      <c r="N460" s="338" t="s">
        <v>6231</v>
      </c>
      <c r="O460" s="338" t="s">
        <v>5943</v>
      </c>
    </row>
    <row r="461" ht="15.75" customHeight="1">
      <c r="A461" s="338" t="s">
        <v>7641</v>
      </c>
      <c r="B461" s="338" t="s">
        <v>4993</v>
      </c>
      <c r="C461" s="338" t="s">
        <v>1558</v>
      </c>
      <c r="D461" s="338">
        <v>1983.0</v>
      </c>
      <c r="E461" s="338" t="s">
        <v>7135</v>
      </c>
      <c r="F461" s="339">
        <v>44962.0</v>
      </c>
      <c r="G461" s="338" t="s">
        <v>7617</v>
      </c>
      <c r="H461" s="338" t="s">
        <v>6711</v>
      </c>
      <c r="I461" s="338" t="s">
        <v>7642</v>
      </c>
      <c r="J461" s="338" t="s">
        <v>5517</v>
      </c>
      <c r="K461" s="338" t="s">
        <v>4987</v>
      </c>
      <c r="M461" s="338" t="s">
        <v>7643</v>
      </c>
      <c r="N461" s="338" t="s">
        <v>7644</v>
      </c>
      <c r="O461" s="338" t="s">
        <v>5120</v>
      </c>
    </row>
    <row r="462" ht="15.75" customHeight="1">
      <c r="A462" s="338" t="s">
        <v>7645</v>
      </c>
      <c r="B462" s="338" t="s">
        <v>4970</v>
      </c>
      <c r="C462" s="338" t="s">
        <v>1537</v>
      </c>
      <c r="D462" s="338">
        <v>1983.0</v>
      </c>
      <c r="E462" s="338" t="s">
        <v>7646</v>
      </c>
      <c r="F462" s="339">
        <v>45111.0</v>
      </c>
      <c r="G462" s="338" t="s">
        <v>6953</v>
      </c>
      <c r="H462" s="338" t="s">
        <v>7647</v>
      </c>
      <c r="I462" s="338" t="s">
        <v>7648</v>
      </c>
      <c r="J462" s="338" t="s">
        <v>7649</v>
      </c>
      <c r="K462" s="338" t="s">
        <v>4987</v>
      </c>
      <c r="N462" s="338" t="s">
        <v>7650</v>
      </c>
      <c r="O462" s="338" t="s">
        <v>5624</v>
      </c>
    </row>
    <row r="463" ht="15.75" customHeight="1">
      <c r="A463" s="338" t="s">
        <v>7651</v>
      </c>
      <c r="B463" s="338" t="s">
        <v>4993</v>
      </c>
      <c r="C463" s="338" t="s">
        <v>1547</v>
      </c>
      <c r="D463" s="338">
        <v>1983.0</v>
      </c>
      <c r="E463" s="338" t="s">
        <v>7652</v>
      </c>
      <c r="F463" s="339">
        <v>44932.0</v>
      </c>
      <c r="G463" s="338" t="s">
        <v>7653</v>
      </c>
      <c r="H463" s="338" t="s">
        <v>7654</v>
      </c>
      <c r="I463" s="338" t="s">
        <v>7655</v>
      </c>
      <c r="J463" s="338" t="s">
        <v>7656</v>
      </c>
      <c r="K463" s="338" t="s">
        <v>4987</v>
      </c>
      <c r="M463" s="338" t="s">
        <v>7657</v>
      </c>
      <c r="N463" s="338" t="s">
        <v>7658</v>
      </c>
      <c r="O463" s="338" t="s">
        <v>5339</v>
      </c>
    </row>
    <row r="464" ht="15.75" customHeight="1">
      <c r="A464" s="338" t="s">
        <v>7659</v>
      </c>
      <c r="B464" s="338" t="s">
        <v>4970</v>
      </c>
      <c r="C464" s="338" t="s">
        <v>1547</v>
      </c>
      <c r="D464" s="338">
        <v>1983.0</v>
      </c>
      <c r="E464" s="338" t="s">
        <v>7652</v>
      </c>
      <c r="F464" s="339">
        <v>44991.0</v>
      </c>
      <c r="G464" s="338" t="s">
        <v>7660</v>
      </c>
      <c r="H464" s="338" t="s">
        <v>6646</v>
      </c>
      <c r="I464" s="338" t="s">
        <v>7661</v>
      </c>
      <c r="J464" s="338" t="s">
        <v>5463</v>
      </c>
      <c r="K464" s="338" t="s">
        <v>7662</v>
      </c>
      <c r="N464" s="338" t="s">
        <v>7663</v>
      </c>
      <c r="O464" s="338" t="s">
        <v>5150</v>
      </c>
    </row>
    <row r="465" ht="15.75" customHeight="1">
      <c r="A465" s="338" t="s">
        <v>7664</v>
      </c>
      <c r="B465" s="338" t="s">
        <v>4970</v>
      </c>
      <c r="C465" s="338" t="s">
        <v>3713</v>
      </c>
      <c r="D465" s="338">
        <v>1983.0</v>
      </c>
      <c r="E465" s="338" t="s">
        <v>7665</v>
      </c>
      <c r="F465" s="339">
        <v>45173.0</v>
      </c>
      <c r="G465" s="338" t="s">
        <v>7666</v>
      </c>
      <c r="H465" s="338" t="s">
        <v>7667</v>
      </c>
      <c r="I465" s="338" t="s">
        <v>7668</v>
      </c>
      <c r="J465" s="338" t="s">
        <v>7669</v>
      </c>
      <c r="K465" s="338" t="s">
        <v>4976</v>
      </c>
      <c r="M465" s="338" t="s">
        <v>7670</v>
      </c>
      <c r="N465" s="338" t="s">
        <v>7671</v>
      </c>
      <c r="O465" s="338" t="s">
        <v>5143</v>
      </c>
    </row>
    <row r="466" ht="15.75" customHeight="1">
      <c r="A466" s="338" t="s">
        <v>7672</v>
      </c>
      <c r="C466" s="338" t="s">
        <v>1547</v>
      </c>
      <c r="D466" s="338">
        <v>1983.0</v>
      </c>
      <c r="E466" s="338" t="s">
        <v>7673</v>
      </c>
      <c r="F466" s="338" t="s">
        <v>5286</v>
      </c>
      <c r="G466" s="338" t="s">
        <v>7674</v>
      </c>
      <c r="H466" s="338" t="s">
        <v>7675</v>
      </c>
      <c r="I466" s="338" t="s">
        <v>7676</v>
      </c>
      <c r="J466" s="338" t="s">
        <v>7677</v>
      </c>
      <c r="K466" s="338" t="s">
        <v>5156</v>
      </c>
      <c r="L466" s="338" t="s">
        <v>6444</v>
      </c>
      <c r="O466" s="338" t="s">
        <v>5248</v>
      </c>
    </row>
    <row r="467" ht="15.75" customHeight="1">
      <c r="A467" s="338" t="s">
        <v>7678</v>
      </c>
      <c r="B467" s="338" t="s">
        <v>4970</v>
      </c>
      <c r="C467" s="338" t="s">
        <v>1558</v>
      </c>
      <c r="D467" s="338">
        <v>1983.0</v>
      </c>
      <c r="E467" s="338" t="s">
        <v>5749</v>
      </c>
      <c r="F467" s="339">
        <v>44992.0</v>
      </c>
      <c r="G467" s="338" t="s">
        <v>6686</v>
      </c>
      <c r="H467" s="338" t="s">
        <v>6214</v>
      </c>
      <c r="I467" s="338" t="s">
        <v>6923</v>
      </c>
      <c r="J467" s="338" t="s">
        <v>6214</v>
      </c>
      <c r="K467" s="338" t="s">
        <v>4987</v>
      </c>
      <c r="M467" s="338" t="s">
        <v>7679</v>
      </c>
      <c r="N467" s="338" t="s">
        <v>4990</v>
      </c>
      <c r="O467" s="338" t="s">
        <v>5610</v>
      </c>
    </row>
    <row r="468" ht="15.75" customHeight="1">
      <c r="A468" s="338" t="s">
        <v>7680</v>
      </c>
      <c r="B468" s="338" t="s">
        <v>4970</v>
      </c>
      <c r="C468" s="338" t="s">
        <v>1537</v>
      </c>
      <c r="D468" s="338">
        <v>1983.0</v>
      </c>
      <c r="E468" s="338" t="s">
        <v>7052</v>
      </c>
      <c r="F468" s="339">
        <v>45173.0</v>
      </c>
      <c r="G468" s="338" t="s">
        <v>7681</v>
      </c>
      <c r="H468" s="338" t="s">
        <v>7682</v>
      </c>
      <c r="I468" s="338" t="s">
        <v>7683</v>
      </c>
      <c r="J468" s="338" t="s">
        <v>7684</v>
      </c>
      <c r="K468" s="338" t="s">
        <v>4987</v>
      </c>
      <c r="L468" s="338" t="s">
        <v>5291</v>
      </c>
      <c r="N468" s="338" t="s">
        <v>7685</v>
      </c>
      <c r="O468" s="338" t="s">
        <v>5028</v>
      </c>
    </row>
    <row r="469" ht="15.75" customHeight="1">
      <c r="A469" s="338" t="s">
        <v>7686</v>
      </c>
      <c r="B469" s="338" t="s">
        <v>5601</v>
      </c>
      <c r="C469" s="338" t="s">
        <v>1547</v>
      </c>
      <c r="D469" s="338">
        <v>1983.0</v>
      </c>
      <c r="E469" s="338" t="s">
        <v>7687</v>
      </c>
      <c r="F469" s="339">
        <v>44964.0</v>
      </c>
      <c r="G469" s="338" t="s">
        <v>7688</v>
      </c>
      <c r="H469" s="338" t="s">
        <v>7689</v>
      </c>
      <c r="I469" s="338" t="s">
        <v>7689</v>
      </c>
      <c r="J469" s="338" t="s">
        <v>7690</v>
      </c>
      <c r="K469" s="338" t="s">
        <v>4987</v>
      </c>
      <c r="L469" s="338" t="s">
        <v>6586</v>
      </c>
      <c r="M469" s="338" t="s">
        <v>7691</v>
      </c>
      <c r="N469" s="338" t="s">
        <v>7692</v>
      </c>
      <c r="O469" s="338" t="s">
        <v>5217</v>
      </c>
    </row>
    <row r="470" ht="15.75" customHeight="1">
      <c r="A470" s="338" t="s">
        <v>7693</v>
      </c>
      <c r="B470" s="338" t="s">
        <v>4993</v>
      </c>
      <c r="C470" s="338" t="s">
        <v>1558</v>
      </c>
      <c r="D470" s="338">
        <v>1983.0</v>
      </c>
      <c r="E470" s="338" t="s">
        <v>7112</v>
      </c>
      <c r="F470" s="339">
        <v>45021.0</v>
      </c>
      <c r="G470" s="338" t="s">
        <v>7694</v>
      </c>
      <c r="H470" s="338" t="s">
        <v>7695</v>
      </c>
      <c r="I470" s="338" t="s">
        <v>7696</v>
      </c>
      <c r="J470" s="338" t="s">
        <v>6296</v>
      </c>
      <c r="K470" s="338" t="s">
        <v>4987</v>
      </c>
      <c r="N470" s="338" t="s">
        <v>7697</v>
      </c>
      <c r="O470" s="338" t="s">
        <v>5186</v>
      </c>
    </row>
    <row r="471" ht="15.75" customHeight="1">
      <c r="A471" s="338" t="s">
        <v>7698</v>
      </c>
      <c r="B471" s="338" t="s">
        <v>4993</v>
      </c>
      <c r="C471" s="338" t="s">
        <v>1537</v>
      </c>
      <c r="D471" s="338">
        <v>1983.0</v>
      </c>
      <c r="E471" s="338" t="s">
        <v>6527</v>
      </c>
      <c r="F471" s="339">
        <v>45050.0</v>
      </c>
      <c r="G471" s="338" t="s">
        <v>5225</v>
      </c>
      <c r="H471" s="338" t="s">
        <v>7699</v>
      </c>
      <c r="I471" s="338" t="s">
        <v>7700</v>
      </c>
      <c r="J471" s="338" t="s">
        <v>7701</v>
      </c>
      <c r="K471" s="338" t="s">
        <v>4987</v>
      </c>
      <c r="O471" s="338" t="s">
        <v>5248</v>
      </c>
    </row>
    <row r="472" ht="15.75" customHeight="1">
      <c r="A472" s="338" t="s">
        <v>7702</v>
      </c>
      <c r="B472" s="338" t="s">
        <v>4970</v>
      </c>
      <c r="C472" s="338" t="s">
        <v>1533</v>
      </c>
      <c r="D472" s="338">
        <v>1983.0</v>
      </c>
      <c r="E472" s="338" t="s">
        <v>7067</v>
      </c>
      <c r="F472" s="339">
        <v>45021.0</v>
      </c>
      <c r="G472" s="338" t="s">
        <v>7703</v>
      </c>
      <c r="H472" s="338" t="s">
        <v>5242</v>
      </c>
      <c r="I472" s="338" t="s">
        <v>7704</v>
      </c>
      <c r="J472" s="338" t="s">
        <v>7705</v>
      </c>
      <c r="K472" s="338" t="s">
        <v>5245</v>
      </c>
      <c r="L472" s="338" t="s">
        <v>5704</v>
      </c>
      <c r="N472" s="338" t="s">
        <v>7706</v>
      </c>
      <c r="O472" s="338" t="s">
        <v>5028</v>
      </c>
    </row>
    <row r="473" ht="15.75" customHeight="1">
      <c r="A473" s="338" t="s">
        <v>7707</v>
      </c>
      <c r="B473" s="338" t="s">
        <v>5601</v>
      </c>
      <c r="C473" s="338" t="s">
        <v>1558</v>
      </c>
      <c r="D473" s="338">
        <v>1983.0</v>
      </c>
      <c r="E473" s="338" t="s">
        <v>7708</v>
      </c>
      <c r="F473" s="338" t="s">
        <v>5210</v>
      </c>
      <c r="G473" s="338" t="s">
        <v>7709</v>
      </c>
      <c r="H473" s="338" t="s">
        <v>7710</v>
      </c>
      <c r="I473" s="338" t="s">
        <v>7710</v>
      </c>
      <c r="J473" s="338" t="s">
        <v>7710</v>
      </c>
      <c r="K473" s="338" t="s">
        <v>4987</v>
      </c>
      <c r="L473" s="338" t="s">
        <v>6690</v>
      </c>
      <c r="N473" s="338" t="s">
        <v>7711</v>
      </c>
      <c r="O473" s="338" t="s">
        <v>6997</v>
      </c>
    </row>
    <row r="474" ht="15.75" customHeight="1">
      <c r="A474" s="338" t="s">
        <v>7712</v>
      </c>
      <c r="B474" s="338" t="s">
        <v>5601</v>
      </c>
      <c r="C474" s="338" t="s">
        <v>1547</v>
      </c>
      <c r="D474" s="338">
        <v>1983.0</v>
      </c>
      <c r="E474" s="338" t="s">
        <v>7713</v>
      </c>
      <c r="F474" s="339">
        <v>45113.0</v>
      </c>
      <c r="G474" s="338" t="s">
        <v>7714</v>
      </c>
      <c r="H474" s="338" t="s">
        <v>7715</v>
      </c>
      <c r="I474" s="338" t="s">
        <v>7716</v>
      </c>
      <c r="J474" s="338" t="s">
        <v>7717</v>
      </c>
      <c r="K474" s="338" t="s">
        <v>4976</v>
      </c>
      <c r="N474" s="338" t="s">
        <v>7718</v>
      </c>
      <c r="O474" s="338" t="s">
        <v>5316</v>
      </c>
    </row>
    <row r="475" ht="15.75" customHeight="1">
      <c r="A475" s="338" t="s">
        <v>7719</v>
      </c>
      <c r="B475" s="338" t="s">
        <v>4993</v>
      </c>
      <c r="C475" s="338" t="s">
        <v>1547</v>
      </c>
      <c r="D475" s="338">
        <v>1983.0</v>
      </c>
      <c r="E475" s="338" t="s">
        <v>7157</v>
      </c>
      <c r="F475" s="339">
        <v>44990.0</v>
      </c>
      <c r="G475" s="338" t="s">
        <v>7720</v>
      </c>
      <c r="H475" s="338" t="s">
        <v>7721</v>
      </c>
      <c r="I475" s="338" t="s">
        <v>7722</v>
      </c>
      <c r="J475" s="338" t="s">
        <v>7723</v>
      </c>
      <c r="K475" s="338" t="s">
        <v>4987</v>
      </c>
      <c r="M475" s="338" t="s">
        <v>7724</v>
      </c>
      <c r="N475" s="338" t="s">
        <v>7725</v>
      </c>
      <c r="O475" s="338" t="s">
        <v>5370</v>
      </c>
    </row>
    <row r="476" ht="15.75" customHeight="1">
      <c r="A476" s="338" t="s">
        <v>7726</v>
      </c>
      <c r="C476" s="338" t="s">
        <v>7727</v>
      </c>
      <c r="D476" s="338">
        <v>1983.0</v>
      </c>
      <c r="E476" s="338" t="s">
        <v>7728</v>
      </c>
      <c r="F476" s="339">
        <v>44993.0</v>
      </c>
      <c r="G476" s="338" t="s">
        <v>7435</v>
      </c>
      <c r="H476" s="338" t="s">
        <v>7729</v>
      </c>
      <c r="I476" s="338" t="s">
        <v>7729</v>
      </c>
      <c r="K476" s="338" t="s">
        <v>5245</v>
      </c>
      <c r="L476" s="338" t="s">
        <v>7730</v>
      </c>
      <c r="N476" s="338" t="s">
        <v>7731</v>
      </c>
      <c r="O476" s="338" t="s">
        <v>7732</v>
      </c>
    </row>
    <row r="477" ht="15.75" customHeight="1">
      <c r="A477" s="338" t="s">
        <v>7733</v>
      </c>
      <c r="B477" s="338" t="s">
        <v>4970</v>
      </c>
      <c r="C477" s="338" t="s">
        <v>1537</v>
      </c>
      <c r="D477" s="338">
        <v>1984.0</v>
      </c>
      <c r="E477" s="338" t="s">
        <v>5079</v>
      </c>
      <c r="F477" s="338" t="s">
        <v>6434</v>
      </c>
      <c r="G477" s="338" t="s">
        <v>7734</v>
      </c>
      <c r="H477" s="338" t="s">
        <v>7735</v>
      </c>
      <c r="I477" s="338" t="s">
        <v>7735</v>
      </c>
      <c r="J477" s="338" t="s">
        <v>6361</v>
      </c>
      <c r="K477" s="338" t="s">
        <v>4976</v>
      </c>
      <c r="L477" s="338" t="s">
        <v>5961</v>
      </c>
      <c r="M477" s="338" t="s">
        <v>7736</v>
      </c>
      <c r="N477" s="338" t="s">
        <v>5723</v>
      </c>
      <c r="O477" s="338" t="s">
        <v>5324</v>
      </c>
    </row>
    <row r="478" ht="15.75" customHeight="1">
      <c r="A478" s="338" t="s">
        <v>238</v>
      </c>
      <c r="B478" s="338" t="s">
        <v>7737</v>
      </c>
      <c r="C478" s="338" t="s">
        <v>1537</v>
      </c>
      <c r="D478" s="338">
        <v>1984.0</v>
      </c>
      <c r="E478" s="338" t="s">
        <v>7738</v>
      </c>
      <c r="F478" s="339">
        <v>45052.0</v>
      </c>
      <c r="G478" s="338" t="s">
        <v>7739</v>
      </c>
      <c r="H478" s="338" t="s">
        <v>7740</v>
      </c>
      <c r="I478" s="338" t="s">
        <v>7741</v>
      </c>
      <c r="J478" s="338" t="s">
        <v>7742</v>
      </c>
      <c r="K478" s="338" t="s">
        <v>4987</v>
      </c>
      <c r="L478" s="338" t="s">
        <v>7743</v>
      </c>
      <c r="M478" s="338" t="s">
        <v>7744</v>
      </c>
      <c r="N478" s="338" t="s">
        <v>5816</v>
      </c>
      <c r="O478" s="338" t="s">
        <v>7745</v>
      </c>
    </row>
    <row r="479" ht="15.75" customHeight="1">
      <c r="A479" s="338" t="s">
        <v>3872</v>
      </c>
      <c r="B479" s="338" t="s">
        <v>4993</v>
      </c>
      <c r="C479" s="338" t="s">
        <v>1537</v>
      </c>
      <c r="D479" s="338">
        <v>1984.0</v>
      </c>
      <c r="E479" s="338" t="s">
        <v>7746</v>
      </c>
      <c r="F479" s="339">
        <v>45145.0</v>
      </c>
      <c r="G479" s="338" t="s">
        <v>7747</v>
      </c>
      <c r="H479" s="338" t="s">
        <v>5744</v>
      </c>
      <c r="I479" s="338" t="s">
        <v>5032</v>
      </c>
      <c r="J479" s="338" t="s">
        <v>5746</v>
      </c>
      <c r="K479" s="338" t="s">
        <v>4987</v>
      </c>
      <c r="L479" s="338" t="s">
        <v>7748</v>
      </c>
      <c r="M479" s="338" t="s">
        <v>7749</v>
      </c>
      <c r="N479" s="338" t="s">
        <v>4990</v>
      </c>
      <c r="O479" s="338" t="s">
        <v>5624</v>
      </c>
    </row>
    <row r="480" ht="15.75" customHeight="1">
      <c r="A480" s="338" t="s">
        <v>1074</v>
      </c>
      <c r="B480" s="338" t="s">
        <v>4993</v>
      </c>
      <c r="C480" s="338" t="s">
        <v>1537</v>
      </c>
      <c r="D480" s="338">
        <v>1984.0</v>
      </c>
      <c r="E480" s="338" t="s">
        <v>7750</v>
      </c>
      <c r="F480" s="339">
        <v>44992.0</v>
      </c>
      <c r="G480" s="338" t="s">
        <v>7751</v>
      </c>
      <c r="H480" s="338" t="s">
        <v>6054</v>
      </c>
      <c r="I480" s="338" t="s">
        <v>7752</v>
      </c>
      <c r="J480" s="338" t="s">
        <v>7753</v>
      </c>
      <c r="K480" s="338" t="s">
        <v>4987</v>
      </c>
      <c r="L480" s="338" t="s">
        <v>6039</v>
      </c>
      <c r="M480" s="338" t="s">
        <v>7754</v>
      </c>
      <c r="N480" s="338" t="s">
        <v>4990</v>
      </c>
      <c r="O480" s="338" t="s">
        <v>5824</v>
      </c>
    </row>
    <row r="481" ht="15.75" customHeight="1">
      <c r="A481" s="338" t="s">
        <v>7755</v>
      </c>
      <c r="B481" s="338" t="s">
        <v>4970</v>
      </c>
      <c r="C481" s="338" t="s">
        <v>3713</v>
      </c>
      <c r="D481" s="338">
        <v>1984.0</v>
      </c>
      <c r="E481" s="338" t="s">
        <v>7756</v>
      </c>
      <c r="F481" s="339">
        <v>45024.0</v>
      </c>
      <c r="G481" s="338" t="s">
        <v>7757</v>
      </c>
      <c r="H481" s="338" t="s">
        <v>7758</v>
      </c>
      <c r="I481" s="338" t="s">
        <v>7759</v>
      </c>
      <c r="J481" s="338" t="s">
        <v>5043</v>
      </c>
      <c r="K481" s="338" t="s">
        <v>5405</v>
      </c>
      <c r="L481" s="338" t="s">
        <v>7748</v>
      </c>
      <c r="M481" s="338" t="s">
        <v>7760</v>
      </c>
      <c r="N481" s="338" t="s">
        <v>5676</v>
      </c>
      <c r="O481" s="338" t="s">
        <v>7761</v>
      </c>
    </row>
    <row r="482" ht="15.75" customHeight="1">
      <c r="A482" s="338" t="s">
        <v>7762</v>
      </c>
      <c r="B482" s="338" t="s">
        <v>4970</v>
      </c>
      <c r="C482" s="338" t="s">
        <v>1558</v>
      </c>
      <c r="D482" s="338">
        <v>1984.0</v>
      </c>
      <c r="E482" s="338" t="s">
        <v>7763</v>
      </c>
      <c r="F482" s="339">
        <v>45113.0</v>
      </c>
      <c r="G482" s="338" t="s">
        <v>7764</v>
      </c>
      <c r="H482" s="338" t="s">
        <v>7765</v>
      </c>
      <c r="I482" s="338" t="s">
        <v>7766</v>
      </c>
      <c r="J482" s="338" t="s">
        <v>6554</v>
      </c>
      <c r="K482" s="338" t="s">
        <v>4987</v>
      </c>
      <c r="L482" s="338" t="s">
        <v>4988</v>
      </c>
      <c r="M482" s="338" t="s">
        <v>7767</v>
      </c>
      <c r="N482" s="338" t="s">
        <v>5676</v>
      </c>
      <c r="O482" s="338" t="s">
        <v>5186</v>
      </c>
    </row>
    <row r="483" ht="15.75" customHeight="1">
      <c r="A483" s="338" t="s">
        <v>422</v>
      </c>
      <c r="B483" s="338" t="s">
        <v>4993</v>
      </c>
      <c r="C483" s="338" t="s">
        <v>1537</v>
      </c>
      <c r="D483" s="338">
        <v>1984.0</v>
      </c>
      <c r="E483" s="338" t="s">
        <v>7768</v>
      </c>
      <c r="F483" s="339">
        <v>45053.0</v>
      </c>
      <c r="G483" s="338" t="s">
        <v>7769</v>
      </c>
      <c r="H483" s="338" t="s">
        <v>5668</v>
      </c>
      <c r="I483" s="338" t="s">
        <v>7770</v>
      </c>
      <c r="J483" s="338" t="s">
        <v>5670</v>
      </c>
      <c r="K483" s="338" t="s">
        <v>4987</v>
      </c>
      <c r="L483" s="338" t="s">
        <v>5807</v>
      </c>
      <c r="M483" s="338" t="s">
        <v>7771</v>
      </c>
      <c r="N483" s="338" t="s">
        <v>5009</v>
      </c>
      <c r="O483" s="338" t="s">
        <v>5715</v>
      </c>
    </row>
    <row r="484" ht="15.75" customHeight="1">
      <c r="A484" s="338" t="s">
        <v>7772</v>
      </c>
      <c r="B484" s="338" t="s">
        <v>4970</v>
      </c>
      <c r="C484" s="338" t="s">
        <v>3713</v>
      </c>
      <c r="D484" s="338">
        <v>1984.0</v>
      </c>
      <c r="E484" s="338" t="s">
        <v>5079</v>
      </c>
      <c r="F484" s="339">
        <v>45144.0</v>
      </c>
      <c r="G484" s="338" t="s">
        <v>5090</v>
      </c>
      <c r="H484" s="338" t="s">
        <v>5106</v>
      </c>
      <c r="I484" s="338" t="s">
        <v>7773</v>
      </c>
      <c r="J484" s="338" t="s">
        <v>5995</v>
      </c>
      <c r="K484" s="338" t="s">
        <v>4987</v>
      </c>
      <c r="L484" s="338" t="s">
        <v>5064</v>
      </c>
      <c r="M484" s="338" t="s">
        <v>7774</v>
      </c>
      <c r="N484" s="338" t="s">
        <v>4990</v>
      </c>
      <c r="O484" s="338" t="s">
        <v>5096</v>
      </c>
    </row>
    <row r="485" ht="15.75" customHeight="1">
      <c r="A485" s="338" t="s">
        <v>2762</v>
      </c>
      <c r="B485" s="338" t="s">
        <v>4970</v>
      </c>
      <c r="C485" s="338" t="s">
        <v>1425</v>
      </c>
      <c r="D485" s="338">
        <v>1984.0</v>
      </c>
      <c r="E485" s="338" t="s">
        <v>7775</v>
      </c>
      <c r="F485" s="339">
        <v>45053.0</v>
      </c>
      <c r="G485" s="338" t="s">
        <v>7776</v>
      </c>
      <c r="H485" s="338" t="s">
        <v>5952</v>
      </c>
      <c r="I485" s="338" t="s">
        <v>5952</v>
      </c>
      <c r="J485" s="338" t="s">
        <v>7777</v>
      </c>
      <c r="K485" s="338" t="s">
        <v>4987</v>
      </c>
      <c r="L485" s="338" t="s">
        <v>7778</v>
      </c>
      <c r="M485" s="338" t="s">
        <v>7779</v>
      </c>
      <c r="N485" s="338" t="s">
        <v>7780</v>
      </c>
      <c r="O485" s="338" t="s">
        <v>5283</v>
      </c>
    </row>
    <row r="486" ht="15.75" customHeight="1">
      <c r="A486" s="338" t="s">
        <v>7781</v>
      </c>
      <c r="B486" s="338" t="s">
        <v>4993</v>
      </c>
      <c r="C486" s="338" t="s">
        <v>1681</v>
      </c>
      <c r="D486" s="338">
        <v>1984.0</v>
      </c>
      <c r="E486" s="338" t="s">
        <v>7782</v>
      </c>
      <c r="F486" s="339">
        <v>44993.0</v>
      </c>
      <c r="G486" s="338" t="s">
        <v>7783</v>
      </c>
      <c r="H486" s="338" t="s">
        <v>5945</v>
      </c>
      <c r="I486" s="338" t="s">
        <v>7784</v>
      </c>
      <c r="J486" s="338" t="s">
        <v>7785</v>
      </c>
      <c r="K486" s="338" t="s">
        <v>4987</v>
      </c>
      <c r="L486" s="338" t="s">
        <v>4999</v>
      </c>
      <c r="M486" s="338" t="s">
        <v>7786</v>
      </c>
      <c r="N486" s="338" t="s">
        <v>7787</v>
      </c>
      <c r="O486" s="338" t="s">
        <v>7788</v>
      </c>
    </row>
    <row r="487" ht="15.75" customHeight="1">
      <c r="A487" s="338" t="s">
        <v>131</v>
      </c>
      <c r="B487" s="338" t="s">
        <v>4970</v>
      </c>
      <c r="C487" s="338" t="s">
        <v>1537</v>
      </c>
      <c r="D487" s="338">
        <v>1984.0</v>
      </c>
      <c r="E487" s="338" t="s">
        <v>7789</v>
      </c>
      <c r="F487" s="339">
        <v>44992.0</v>
      </c>
      <c r="G487" s="338" t="s">
        <v>7790</v>
      </c>
      <c r="H487" s="338" t="s">
        <v>7791</v>
      </c>
      <c r="I487" s="338" t="s">
        <v>7792</v>
      </c>
      <c r="J487" s="338" t="s">
        <v>7041</v>
      </c>
      <c r="K487" s="338" t="s">
        <v>4987</v>
      </c>
      <c r="L487" s="338" t="s">
        <v>5822</v>
      </c>
      <c r="M487" s="338" t="s">
        <v>7793</v>
      </c>
      <c r="N487" s="338" t="s">
        <v>5009</v>
      </c>
      <c r="O487" s="338" t="s">
        <v>5624</v>
      </c>
    </row>
    <row r="488" ht="15.75" customHeight="1">
      <c r="A488" s="338" t="s">
        <v>7794</v>
      </c>
      <c r="B488" s="338" t="s">
        <v>7737</v>
      </c>
      <c r="C488" s="338" t="s">
        <v>1537</v>
      </c>
      <c r="D488" s="338">
        <v>1984.0</v>
      </c>
      <c r="E488" s="338" t="s">
        <v>7795</v>
      </c>
      <c r="F488" s="339">
        <v>45022.0</v>
      </c>
      <c r="G488" s="338" t="s">
        <v>7796</v>
      </c>
      <c r="H488" s="338" t="s">
        <v>6359</v>
      </c>
      <c r="I488" s="338" t="s">
        <v>7797</v>
      </c>
      <c r="J488" s="338" t="s">
        <v>7798</v>
      </c>
      <c r="K488" s="338" t="s">
        <v>4987</v>
      </c>
      <c r="L488" s="338" t="s">
        <v>6071</v>
      </c>
      <c r="M488" s="338" t="s">
        <v>7799</v>
      </c>
      <c r="N488" s="338" t="s">
        <v>5066</v>
      </c>
      <c r="O488" s="338" t="s">
        <v>5096</v>
      </c>
    </row>
    <row r="489" ht="15.75" customHeight="1">
      <c r="A489" s="338" t="s">
        <v>7800</v>
      </c>
      <c r="B489" s="338" t="s">
        <v>4993</v>
      </c>
      <c r="C489" s="338" t="s">
        <v>1601</v>
      </c>
      <c r="D489" s="338">
        <v>1984.0</v>
      </c>
      <c r="E489" s="338" t="s">
        <v>7801</v>
      </c>
      <c r="F489" s="339">
        <v>45023.0</v>
      </c>
      <c r="G489" s="338" t="s">
        <v>7802</v>
      </c>
      <c r="H489" s="338" t="s">
        <v>5736</v>
      </c>
      <c r="I489" s="338" t="s">
        <v>5736</v>
      </c>
      <c r="J489" s="338" t="s">
        <v>7803</v>
      </c>
      <c r="K489" s="338" t="s">
        <v>5156</v>
      </c>
      <c r="L489" s="338" t="s">
        <v>5034</v>
      </c>
      <c r="M489" s="338" t="s">
        <v>7804</v>
      </c>
      <c r="N489" s="338" t="s">
        <v>7805</v>
      </c>
      <c r="O489" s="338" t="s">
        <v>5160</v>
      </c>
    </row>
    <row r="490" ht="15.75" customHeight="1">
      <c r="A490" s="338" t="s">
        <v>3009</v>
      </c>
      <c r="B490" s="338" t="s">
        <v>4993</v>
      </c>
      <c r="C490" s="338" t="s">
        <v>1547</v>
      </c>
      <c r="D490" s="338">
        <v>1984.0</v>
      </c>
      <c r="E490" s="338" t="s">
        <v>7082</v>
      </c>
      <c r="F490" s="339">
        <v>45083.0</v>
      </c>
      <c r="G490" s="338" t="s">
        <v>6403</v>
      </c>
      <c r="H490" s="338" t="s">
        <v>6160</v>
      </c>
      <c r="I490" s="338" t="s">
        <v>7806</v>
      </c>
      <c r="J490" s="338" t="s">
        <v>7807</v>
      </c>
      <c r="K490" s="338" t="s">
        <v>4987</v>
      </c>
      <c r="L490" s="338" t="s">
        <v>7808</v>
      </c>
      <c r="M490" s="338" t="s">
        <v>7809</v>
      </c>
      <c r="N490" s="338" t="s">
        <v>5009</v>
      </c>
      <c r="O490" s="338" t="s">
        <v>5324</v>
      </c>
    </row>
    <row r="491" ht="15.75" customHeight="1">
      <c r="A491" s="338" t="s">
        <v>7810</v>
      </c>
      <c r="B491" s="338" t="s">
        <v>4970</v>
      </c>
      <c r="C491" s="338" t="s">
        <v>1558</v>
      </c>
      <c r="D491" s="338">
        <v>1984.0</v>
      </c>
      <c r="E491" s="338" t="s">
        <v>7795</v>
      </c>
      <c r="F491" s="339">
        <v>45083.0</v>
      </c>
      <c r="G491" s="338" t="s">
        <v>6586</v>
      </c>
      <c r="H491" s="338" t="s">
        <v>7529</v>
      </c>
      <c r="I491" s="338" t="s">
        <v>7811</v>
      </c>
      <c r="J491" s="338" t="s">
        <v>7812</v>
      </c>
      <c r="K491" s="338" t="s">
        <v>4987</v>
      </c>
      <c r="L491" s="338" t="s">
        <v>6039</v>
      </c>
      <c r="M491" s="338" t="s">
        <v>7813</v>
      </c>
      <c r="N491" s="338" t="s">
        <v>5224</v>
      </c>
      <c r="O491" s="338" t="s">
        <v>6003</v>
      </c>
    </row>
    <row r="492" ht="15.75" customHeight="1">
      <c r="A492" s="338" t="s">
        <v>7814</v>
      </c>
      <c r="B492" s="338" t="s">
        <v>4993</v>
      </c>
      <c r="C492" s="338" t="s">
        <v>1558</v>
      </c>
      <c r="D492" s="338">
        <v>1984.0</v>
      </c>
      <c r="E492" s="338" t="s">
        <v>7746</v>
      </c>
      <c r="F492" s="339">
        <v>44992.0</v>
      </c>
      <c r="G492" s="338" t="s">
        <v>7815</v>
      </c>
      <c r="H492" s="338" t="s">
        <v>5893</v>
      </c>
      <c r="I492" s="338" t="s">
        <v>7816</v>
      </c>
      <c r="J492" s="338" t="s">
        <v>7817</v>
      </c>
      <c r="K492" s="338" t="s">
        <v>4987</v>
      </c>
      <c r="L492" s="338" t="s">
        <v>5157</v>
      </c>
      <c r="M492" s="338" t="s">
        <v>7818</v>
      </c>
      <c r="N492" s="338" t="s">
        <v>4979</v>
      </c>
      <c r="O492" s="338" t="s">
        <v>5537</v>
      </c>
    </row>
    <row r="493" ht="15.75" customHeight="1">
      <c r="A493" s="338" t="s">
        <v>7819</v>
      </c>
      <c r="B493" s="338" t="s">
        <v>4993</v>
      </c>
      <c r="C493" s="338" t="s">
        <v>1537</v>
      </c>
      <c r="D493" s="338">
        <v>1984.0</v>
      </c>
      <c r="E493" s="338" t="s">
        <v>7820</v>
      </c>
      <c r="F493" s="339">
        <v>45175.0</v>
      </c>
      <c r="G493" s="338" t="s">
        <v>7121</v>
      </c>
      <c r="H493" s="338" t="s">
        <v>7821</v>
      </c>
      <c r="I493" s="338" t="s">
        <v>7822</v>
      </c>
      <c r="J493" s="338" t="s">
        <v>7501</v>
      </c>
      <c r="K493" s="338" t="s">
        <v>6642</v>
      </c>
      <c r="L493" s="338" t="s">
        <v>5064</v>
      </c>
      <c r="M493" s="338" t="s">
        <v>7823</v>
      </c>
      <c r="N493" s="338" t="s">
        <v>5224</v>
      </c>
      <c r="O493" s="338" t="s">
        <v>5537</v>
      </c>
    </row>
    <row r="494" ht="15.75" customHeight="1">
      <c r="A494" s="338" t="s">
        <v>7824</v>
      </c>
      <c r="B494" s="338" t="s">
        <v>4993</v>
      </c>
      <c r="C494" s="338" t="s">
        <v>1537</v>
      </c>
      <c r="D494" s="338">
        <v>1984.0</v>
      </c>
      <c r="E494" s="338" t="s">
        <v>7756</v>
      </c>
      <c r="F494" s="339">
        <v>45113.0</v>
      </c>
      <c r="G494" s="338" t="s">
        <v>5872</v>
      </c>
      <c r="H494" s="338" t="s">
        <v>5061</v>
      </c>
      <c r="I494" s="338" t="s">
        <v>5061</v>
      </c>
      <c r="J494" s="338" t="s">
        <v>7825</v>
      </c>
      <c r="K494" s="338" t="s">
        <v>4987</v>
      </c>
      <c r="L494" s="338" t="s">
        <v>7328</v>
      </c>
      <c r="M494" s="338" t="s">
        <v>7826</v>
      </c>
      <c r="N494" s="338" t="s">
        <v>5036</v>
      </c>
      <c r="O494" s="338" t="s">
        <v>5483</v>
      </c>
    </row>
    <row r="495" ht="15.75" customHeight="1">
      <c r="A495" s="338" t="s">
        <v>7827</v>
      </c>
      <c r="B495" s="338" t="s">
        <v>4993</v>
      </c>
      <c r="C495" s="338" t="s">
        <v>1558</v>
      </c>
      <c r="D495" s="338">
        <v>1984.0</v>
      </c>
      <c r="E495" s="338" t="s">
        <v>7828</v>
      </c>
      <c r="F495" s="338" t="s">
        <v>5059</v>
      </c>
      <c r="G495" s="338" t="s">
        <v>5013</v>
      </c>
      <c r="H495" s="338" t="s">
        <v>6796</v>
      </c>
      <c r="I495" s="338" t="s">
        <v>6796</v>
      </c>
      <c r="J495" s="338" t="s">
        <v>7829</v>
      </c>
      <c r="K495" s="338" t="s">
        <v>4987</v>
      </c>
      <c r="L495" s="338" t="s">
        <v>5108</v>
      </c>
      <c r="M495" s="338" t="s">
        <v>7830</v>
      </c>
      <c r="N495" s="338" t="s">
        <v>5036</v>
      </c>
      <c r="O495" s="338" t="s">
        <v>5483</v>
      </c>
    </row>
    <row r="496" ht="15.75" customHeight="1">
      <c r="A496" s="338" t="s">
        <v>7831</v>
      </c>
      <c r="B496" s="338" t="s">
        <v>4970</v>
      </c>
      <c r="C496" s="338" t="s">
        <v>1547</v>
      </c>
      <c r="D496" s="338">
        <v>1984.0</v>
      </c>
      <c r="E496" s="338" t="s">
        <v>7832</v>
      </c>
      <c r="F496" s="339">
        <v>44934.0</v>
      </c>
      <c r="G496" s="338" t="s">
        <v>7833</v>
      </c>
      <c r="H496" s="338" t="s">
        <v>6828</v>
      </c>
      <c r="I496" s="338" t="s">
        <v>7834</v>
      </c>
      <c r="J496" s="338" t="s">
        <v>7835</v>
      </c>
      <c r="K496" s="338" t="s">
        <v>5156</v>
      </c>
      <c r="M496" s="338" t="s">
        <v>7836</v>
      </c>
      <c r="N496" s="338" t="s">
        <v>7837</v>
      </c>
      <c r="O496" s="338" t="s">
        <v>7838</v>
      </c>
    </row>
    <row r="497" ht="15.75" customHeight="1">
      <c r="A497" s="338" t="s">
        <v>7839</v>
      </c>
      <c r="B497" s="338" t="s">
        <v>4970</v>
      </c>
      <c r="C497" s="338" t="s">
        <v>1558</v>
      </c>
      <c r="D497" s="338">
        <v>1984.0</v>
      </c>
      <c r="E497" s="338" t="s">
        <v>7344</v>
      </c>
      <c r="F497" s="339">
        <v>45176.0</v>
      </c>
      <c r="G497" s="338" t="s">
        <v>7739</v>
      </c>
      <c r="H497" s="338" t="s">
        <v>7840</v>
      </c>
      <c r="I497" s="338" t="s">
        <v>7841</v>
      </c>
      <c r="J497" s="338" t="s">
        <v>7840</v>
      </c>
      <c r="K497" s="338" t="s">
        <v>4987</v>
      </c>
      <c r="L497" s="338" t="s">
        <v>5704</v>
      </c>
      <c r="M497" s="338" t="s">
        <v>7842</v>
      </c>
      <c r="N497" s="338" t="s">
        <v>7843</v>
      </c>
      <c r="O497" s="338" t="s">
        <v>5363</v>
      </c>
    </row>
    <row r="498" ht="15.75" customHeight="1">
      <c r="A498" s="338">
        <v>1984.0</v>
      </c>
      <c r="B498" s="338" t="s">
        <v>4970</v>
      </c>
      <c r="C498" s="338" t="s">
        <v>1547</v>
      </c>
      <c r="D498" s="338">
        <v>1984.0</v>
      </c>
      <c r="E498" s="338" t="s">
        <v>7844</v>
      </c>
      <c r="F498" s="339">
        <v>44933.0</v>
      </c>
      <c r="G498" s="338" t="s">
        <v>5743</v>
      </c>
      <c r="H498" s="338" t="s">
        <v>7845</v>
      </c>
      <c r="I498" s="338" t="s">
        <v>7845</v>
      </c>
      <c r="J498" s="338" t="s">
        <v>6855</v>
      </c>
      <c r="K498" s="338" t="s">
        <v>4976</v>
      </c>
      <c r="M498" s="338" t="s">
        <v>7846</v>
      </c>
      <c r="N498" s="338" t="s">
        <v>7847</v>
      </c>
      <c r="O498" s="338" t="s">
        <v>5677</v>
      </c>
    </row>
    <row r="499" ht="15.75" customHeight="1">
      <c r="A499" s="338" t="s">
        <v>7848</v>
      </c>
      <c r="B499" s="338" t="s">
        <v>4993</v>
      </c>
      <c r="C499" s="338" t="s">
        <v>1558</v>
      </c>
      <c r="D499" s="338">
        <v>1984.0</v>
      </c>
      <c r="E499" s="338" t="s">
        <v>7746</v>
      </c>
      <c r="F499" s="339">
        <v>44964.0</v>
      </c>
      <c r="G499" s="338" t="s">
        <v>7849</v>
      </c>
      <c r="H499" s="338" t="s">
        <v>5005</v>
      </c>
      <c r="I499" s="338" t="s">
        <v>5005</v>
      </c>
      <c r="J499" s="338" t="s">
        <v>7850</v>
      </c>
      <c r="K499" s="338" t="s">
        <v>4976</v>
      </c>
      <c r="L499" s="338" t="s">
        <v>5222</v>
      </c>
      <c r="M499" s="338" t="s">
        <v>7851</v>
      </c>
      <c r="N499" s="338" t="s">
        <v>7852</v>
      </c>
      <c r="O499" s="338" t="s">
        <v>6003</v>
      </c>
    </row>
    <row r="500" ht="15.75" customHeight="1">
      <c r="A500" s="338" t="s">
        <v>7853</v>
      </c>
      <c r="B500" s="338" t="s">
        <v>4993</v>
      </c>
      <c r="C500" s="338" t="s">
        <v>1537</v>
      </c>
      <c r="D500" s="338">
        <v>1984.0</v>
      </c>
      <c r="E500" s="338" t="s">
        <v>7854</v>
      </c>
      <c r="F500" s="339">
        <v>45174.0</v>
      </c>
      <c r="G500" s="338" t="s">
        <v>5812</v>
      </c>
      <c r="H500" s="338" t="s">
        <v>5297</v>
      </c>
      <c r="I500" s="338" t="s">
        <v>6360</v>
      </c>
      <c r="J500" s="338" t="s">
        <v>6361</v>
      </c>
      <c r="K500" s="338" t="s">
        <v>4987</v>
      </c>
      <c r="L500" s="338" t="s">
        <v>4999</v>
      </c>
      <c r="M500" s="338" t="s">
        <v>7855</v>
      </c>
      <c r="N500" s="338" t="s">
        <v>5816</v>
      </c>
      <c r="O500" s="338" t="s">
        <v>5120</v>
      </c>
    </row>
    <row r="501" ht="15.75" customHeight="1">
      <c r="A501" s="338" t="s">
        <v>7856</v>
      </c>
      <c r="B501" s="338" t="s">
        <v>4970</v>
      </c>
      <c r="C501" s="338" t="s">
        <v>1425</v>
      </c>
      <c r="D501" s="338">
        <v>1984.0</v>
      </c>
      <c r="E501" s="338" t="s">
        <v>7857</v>
      </c>
      <c r="F501" s="339">
        <v>45082.0</v>
      </c>
      <c r="G501" s="338" t="s">
        <v>5099</v>
      </c>
      <c r="H501" s="338" t="s">
        <v>7858</v>
      </c>
      <c r="I501" s="338" t="s">
        <v>4974</v>
      </c>
      <c r="J501" s="338" t="s">
        <v>7859</v>
      </c>
      <c r="K501" s="338" t="s">
        <v>4987</v>
      </c>
      <c r="L501" s="338" t="s">
        <v>6113</v>
      </c>
      <c r="M501" s="338" t="s">
        <v>7860</v>
      </c>
      <c r="N501" s="338" t="s">
        <v>7861</v>
      </c>
      <c r="O501" s="338" t="s">
        <v>5248</v>
      </c>
    </row>
    <row r="502" ht="15.75" customHeight="1">
      <c r="A502" s="338" t="s">
        <v>7862</v>
      </c>
      <c r="B502" s="338" t="s">
        <v>4993</v>
      </c>
      <c r="C502" s="338" t="s">
        <v>1537</v>
      </c>
      <c r="D502" s="338">
        <v>1984.0</v>
      </c>
      <c r="E502" s="338" t="s">
        <v>7863</v>
      </c>
      <c r="F502" s="339">
        <v>45144.0</v>
      </c>
      <c r="G502" s="338" t="s">
        <v>7864</v>
      </c>
      <c r="H502" s="338" t="s">
        <v>7865</v>
      </c>
      <c r="I502" s="338" t="s">
        <v>7866</v>
      </c>
      <c r="J502" s="338" t="s">
        <v>7867</v>
      </c>
      <c r="K502" s="338" t="s">
        <v>4987</v>
      </c>
      <c r="L502" s="338" t="s">
        <v>5074</v>
      </c>
      <c r="M502" s="338" t="s">
        <v>7868</v>
      </c>
      <c r="N502" s="338" t="s">
        <v>5159</v>
      </c>
      <c r="O502" s="338" t="s">
        <v>5294</v>
      </c>
    </row>
    <row r="503" ht="15.75" customHeight="1">
      <c r="A503" s="338" t="s">
        <v>7869</v>
      </c>
      <c r="B503" s="338" t="s">
        <v>4993</v>
      </c>
      <c r="C503" s="338" t="s">
        <v>1558</v>
      </c>
      <c r="D503" s="338">
        <v>1984.0</v>
      </c>
      <c r="E503" s="338" t="s">
        <v>7857</v>
      </c>
      <c r="F503" s="339">
        <v>44991.0</v>
      </c>
      <c r="G503" s="338" t="s">
        <v>7870</v>
      </c>
      <c r="H503" s="338" t="s">
        <v>6563</v>
      </c>
      <c r="I503" s="338" t="s">
        <v>7871</v>
      </c>
      <c r="J503" s="338" t="s">
        <v>7872</v>
      </c>
      <c r="K503" s="338" t="s">
        <v>4987</v>
      </c>
      <c r="L503" s="338" t="s">
        <v>6039</v>
      </c>
      <c r="M503" s="338" t="s">
        <v>7873</v>
      </c>
      <c r="N503" s="338" t="s">
        <v>7874</v>
      </c>
      <c r="O503" s="338" t="s">
        <v>5150</v>
      </c>
    </row>
    <row r="504" ht="15.75" customHeight="1">
      <c r="A504" s="338" t="s">
        <v>7875</v>
      </c>
      <c r="B504" s="338" t="s">
        <v>4970</v>
      </c>
      <c r="C504" s="338" t="s">
        <v>3713</v>
      </c>
      <c r="D504" s="338">
        <v>1984.0</v>
      </c>
      <c r="E504" s="338" t="s">
        <v>7442</v>
      </c>
      <c r="F504" s="339">
        <v>45084.0</v>
      </c>
      <c r="G504" s="338" t="s">
        <v>7876</v>
      </c>
      <c r="H504" s="338" t="s">
        <v>7877</v>
      </c>
      <c r="I504" s="338" t="s">
        <v>7877</v>
      </c>
      <c r="J504" s="338" t="s">
        <v>7878</v>
      </c>
      <c r="K504" s="338" t="s">
        <v>4987</v>
      </c>
      <c r="L504" s="338" t="s">
        <v>6168</v>
      </c>
      <c r="M504" s="338" t="s">
        <v>7879</v>
      </c>
      <c r="N504" s="338" t="s">
        <v>7880</v>
      </c>
      <c r="O504" s="338" t="s">
        <v>5339</v>
      </c>
    </row>
    <row r="505" ht="15.75" customHeight="1">
      <c r="A505" s="338" t="s">
        <v>7881</v>
      </c>
      <c r="B505" s="338" t="s">
        <v>4993</v>
      </c>
      <c r="C505" s="338" t="s">
        <v>1547</v>
      </c>
      <c r="D505" s="338">
        <v>1984.0</v>
      </c>
      <c r="E505" s="338" t="s">
        <v>7882</v>
      </c>
      <c r="F505" s="339">
        <v>45053.0</v>
      </c>
      <c r="G505" s="338" t="s">
        <v>7883</v>
      </c>
      <c r="H505" s="338" t="s">
        <v>6553</v>
      </c>
      <c r="I505" s="338" t="s">
        <v>7884</v>
      </c>
      <c r="J505" s="338" t="s">
        <v>5100</v>
      </c>
      <c r="K505" s="338" t="s">
        <v>4987</v>
      </c>
      <c r="L505" s="338" t="s">
        <v>5807</v>
      </c>
      <c r="M505" s="338" t="s">
        <v>7885</v>
      </c>
      <c r="N505" s="338" t="s">
        <v>7886</v>
      </c>
      <c r="O505" s="338" t="s">
        <v>7887</v>
      </c>
    </row>
    <row r="506" ht="15.75" customHeight="1">
      <c r="A506" s="338" t="s">
        <v>7888</v>
      </c>
      <c r="B506" s="338" t="s">
        <v>4970</v>
      </c>
      <c r="C506" s="338" t="s">
        <v>1558</v>
      </c>
      <c r="D506" s="338">
        <v>1984.0</v>
      </c>
      <c r="E506" s="338" t="s">
        <v>7854</v>
      </c>
      <c r="F506" s="339">
        <v>44991.0</v>
      </c>
      <c r="G506" s="338" t="s">
        <v>7889</v>
      </c>
      <c r="H506" s="338" t="s">
        <v>7766</v>
      </c>
      <c r="I506" s="338" t="s">
        <v>7890</v>
      </c>
      <c r="J506" s="338" t="s">
        <v>7872</v>
      </c>
      <c r="K506" s="338" t="s">
        <v>4987</v>
      </c>
      <c r="L506" s="338" t="s">
        <v>5084</v>
      </c>
      <c r="M506" s="338" t="s">
        <v>7891</v>
      </c>
      <c r="N506" s="338" t="s">
        <v>7892</v>
      </c>
      <c r="O506" s="338" t="s">
        <v>5624</v>
      </c>
    </row>
    <row r="507" ht="15.75" customHeight="1">
      <c r="A507" s="338" t="s">
        <v>7893</v>
      </c>
      <c r="C507" s="338" t="s">
        <v>1572</v>
      </c>
      <c r="D507" s="338">
        <v>1984.0</v>
      </c>
      <c r="E507" s="338" t="s">
        <v>7894</v>
      </c>
      <c r="F507" s="339">
        <v>44934.0</v>
      </c>
      <c r="G507" s="338" t="s">
        <v>7895</v>
      </c>
      <c r="H507" s="338" t="s">
        <v>7896</v>
      </c>
      <c r="I507" s="338" t="s">
        <v>7896</v>
      </c>
      <c r="J507" s="338" t="s">
        <v>7897</v>
      </c>
      <c r="K507" s="338" t="s">
        <v>7898</v>
      </c>
      <c r="L507" s="338" t="s">
        <v>5140</v>
      </c>
      <c r="M507" s="338" t="s">
        <v>7899</v>
      </c>
      <c r="N507" s="338" t="s">
        <v>7900</v>
      </c>
      <c r="O507" s="338" t="s">
        <v>5232</v>
      </c>
    </row>
    <row r="508" ht="15.75" customHeight="1">
      <c r="A508" s="338" t="s">
        <v>7901</v>
      </c>
      <c r="B508" s="338" t="s">
        <v>4970</v>
      </c>
      <c r="C508" s="338" t="s">
        <v>1425</v>
      </c>
      <c r="D508" s="338">
        <v>1984.0</v>
      </c>
      <c r="E508" s="338" t="s">
        <v>7902</v>
      </c>
      <c r="F508" s="338" t="s">
        <v>5286</v>
      </c>
      <c r="G508" s="338" t="s">
        <v>5709</v>
      </c>
      <c r="H508" s="338" t="s">
        <v>7903</v>
      </c>
      <c r="I508" s="338" t="s">
        <v>5024</v>
      </c>
      <c r="J508" s="338" t="s">
        <v>7904</v>
      </c>
      <c r="K508" s="338" t="s">
        <v>4987</v>
      </c>
      <c r="L508" s="338" t="s">
        <v>7905</v>
      </c>
      <c r="M508" s="338" t="s">
        <v>7906</v>
      </c>
      <c r="N508" s="338" t="s">
        <v>5009</v>
      </c>
      <c r="O508" s="338" t="s">
        <v>5283</v>
      </c>
    </row>
    <row r="509" ht="15.75" customHeight="1">
      <c r="A509" s="338" t="s">
        <v>7907</v>
      </c>
      <c r="B509" s="338" t="s">
        <v>4970</v>
      </c>
      <c r="C509" s="338" t="s">
        <v>1558</v>
      </c>
      <c r="D509" s="338">
        <v>1984.0</v>
      </c>
      <c r="E509" s="338" t="s">
        <v>7828</v>
      </c>
      <c r="F509" s="339">
        <v>45173.0</v>
      </c>
      <c r="G509" s="338" t="s">
        <v>7238</v>
      </c>
      <c r="H509" s="338" t="s">
        <v>7908</v>
      </c>
      <c r="I509" s="338" t="s">
        <v>7909</v>
      </c>
      <c r="J509" s="338" t="s">
        <v>7910</v>
      </c>
      <c r="K509" s="338" t="s">
        <v>4987</v>
      </c>
      <c r="M509" s="338" t="s">
        <v>7911</v>
      </c>
      <c r="N509" s="338" t="s">
        <v>7912</v>
      </c>
      <c r="O509" s="338" t="s">
        <v>5010</v>
      </c>
    </row>
    <row r="510" ht="15.75" customHeight="1">
      <c r="A510" s="338" t="s">
        <v>7913</v>
      </c>
      <c r="B510" s="338" t="s">
        <v>4970</v>
      </c>
      <c r="C510" s="338" t="s">
        <v>1537</v>
      </c>
      <c r="D510" s="338">
        <v>1984.0</v>
      </c>
      <c r="E510" s="338" t="s">
        <v>7344</v>
      </c>
      <c r="F510" s="339">
        <v>45174.0</v>
      </c>
      <c r="G510" s="338" t="s">
        <v>5287</v>
      </c>
      <c r="H510" s="338" t="s">
        <v>6379</v>
      </c>
      <c r="I510" s="338" t="s">
        <v>7914</v>
      </c>
      <c r="J510" s="338" t="s">
        <v>7915</v>
      </c>
      <c r="K510" s="338" t="s">
        <v>4987</v>
      </c>
      <c r="L510" s="338" t="s">
        <v>6247</v>
      </c>
      <c r="M510" s="338" t="s">
        <v>7916</v>
      </c>
      <c r="N510" s="338" t="s">
        <v>4990</v>
      </c>
      <c r="O510" s="338" t="s">
        <v>6633</v>
      </c>
    </row>
    <row r="511" ht="15.75" customHeight="1">
      <c r="A511" s="338" t="s">
        <v>7917</v>
      </c>
      <c r="B511" s="338" t="s">
        <v>4993</v>
      </c>
      <c r="C511" s="338" t="s">
        <v>1537</v>
      </c>
      <c r="D511" s="338">
        <v>1984.0</v>
      </c>
      <c r="E511" s="338" t="s">
        <v>7918</v>
      </c>
      <c r="F511" s="339">
        <v>45020.0</v>
      </c>
      <c r="G511" s="338" t="s">
        <v>5872</v>
      </c>
      <c r="H511" s="338" t="s">
        <v>5114</v>
      </c>
      <c r="I511" s="338" t="s">
        <v>6521</v>
      </c>
      <c r="J511" s="338" t="s">
        <v>7919</v>
      </c>
      <c r="K511" s="338" t="s">
        <v>4976</v>
      </c>
      <c r="L511" s="338" t="s">
        <v>5377</v>
      </c>
      <c r="M511" s="338" t="s">
        <v>7920</v>
      </c>
      <c r="N511" s="338" t="s">
        <v>7921</v>
      </c>
      <c r="O511" s="338" t="s">
        <v>5002</v>
      </c>
    </row>
    <row r="512" ht="15.75" customHeight="1">
      <c r="A512" s="338" t="s">
        <v>7922</v>
      </c>
      <c r="B512" s="338" t="s">
        <v>4993</v>
      </c>
      <c r="C512" s="338" t="s">
        <v>1601</v>
      </c>
      <c r="D512" s="338">
        <v>1984.0</v>
      </c>
      <c r="E512" s="338" t="s">
        <v>7828</v>
      </c>
      <c r="F512" s="338" t="s">
        <v>5059</v>
      </c>
      <c r="G512" s="338" t="s">
        <v>6547</v>
      </c>
      <c r="H512" s="338" t="s">
        <v>7923</v>
      </c>
      <c r="I512" s="338" t="s">
        <v>7924</v>
      </c>
      <c r="J512" s="338" t="s">
        <v>5730</v>
      </c>
      <c r="K512" s="338" t="s">
        <v>4976</v>
      </c>
      <c r="L512" s="338" t="s">
        <v>7014</v>
      </c>
      <c r="M512" s="338" t="s">
        <v>7925</v>
      </c>
      <c r="N512" s="338" t="s">
        <v>5816</v>
      </c>
      <c r="O512" s="338" t="s">
        <v>5193</v>
      </c>
    </row>
    <row r="513" ht="15.75" customHeight="1">
      <c r="A513" s="338" t="s">
        <v>7926</v>
      </c>
      <c r="B513" s="338" t="s">
        <v>4970</v>
      </c>
      <c r="C513" s="338" t="s">
        <v>1537</v>
      </c>
      <c r="D513" s="338">
        <v>1984.0</v>
      </c>
      <c r="E513" s="338" t="s">
        <v>7882</v>
      </c>
      <c r="F513" s="339">
        <v>44932.0</v>
      </c>
      <c r="G513" s="338" t="s">
        <v>5090</v>
      </c>
      <c r="H513" s="338" t="s">
        <v>7927</v>
      </c>
      <c r="I513" s="338" t="s">
        <v>4974</v>
      </c>
      <c r="J513" s="338" t="s">
        <v>7928</v>
      </c>
      <c r="K513" s="338" t="s">
        <v>4987</v>
      </c>
      <c r="L513" s="338" t="s">
        <v>5074</v>
      </c>
      <c r="M513" s="338" t="s">
        <v>7929</v>
      </c>
      <c r="N513" s="338" t="s">
        <v>5816</v>
      </c>
      <c r="O513" s="338" t="s">
        <v>5096</v>
      </c>
    </row>
    <row r="514" ht="15.75" customHeight="1">
      <c r="A514" s="338" t="s">
        <v>7930</v>
      </c>
      <c r="B514" s="338" t="s">
        <v>4970</v>
      </c>
      <c r="C514" s="338" t="s">
        <v>1425</v>
      </c>
      <c r="D514" s="338">
        <v>1984.0</v>
      </c>
      <c r="E514" s="338" t="s">
        <v>7931</v>
      </c>
      <c r="F514" s="339">
        <v>45082.0</v>
      </c>
      <c r="G514" s="338" t="s">
        <v>5287</v>
      </c>
      <c r="H514" s="338" t="s">
        <v>7932</v>
      </c>
      <c r="I514" s="338" t="s">
        <v>7933</v>
      </c>
      <c r="J514" s="338" t="s">
        <v>7934</v>
      </c>
      <c r="K514" s="338" t="s">
        <v>4987</v>
      </c>
      <c r="L514" s="338" t="s">
        <v>5791</v>
      </c>
      <c r="M514" s="338" t="s">
        <v>7935</v>
      </c>
      <c r="N514" s="338" t="s">
        <v>7936</v>
      </c>
      <c r="O514" s="338" t="s">
        <v>5010</v>
      </c>
    </row>
    <row r="515" ht="15.75" customHeight="1">
      <c r="A515" s="338" t="s">
        <v>7937</v>
      </c>
      <c r="B515" s="338" t="s">
        <v>7737</v>
      </c>
      <c r="C515" s="338" t="s">
        <v>1558</v>
      </c>
      <c r="D515" s="338">
        <v>1984.0</v>
      </c>
      <c r="E515" s="338" t="s">
        <v>7938</v>
      </c>
      <c r="F515" s="338" t="s">
        <v>5286</v>
      </c>
      <c r="G515" s="338" t="s">
        <v>5251</v>
      </c>
      <c r="H515" s="338" t="s">
        <v>5148</v>
      </c>
      <c r="I515" s="338" t="s">
        <v>7939</v>
      </c>
      <c r="J515" s="338" t="s">
        <v>5148</v>
      </c>
      <c r="K515" s="338" t="s">
        <v>4987</v>
      </c>
      <c r="L515" s="338" t="s">
        <v>5222</v>
      </c>
      <c r="M515" s="338" t="s">
        <v>7940</v>
      </c>
      <c r="N515" s="338" t="s">
        <v>5019</v>
      </c>
      <c r="O515" s="338" t="s">
        <v>5794</v>
      </c>
    </row>
    <row r="516" ht="15.75" customHeight="1">
      <c r="A516" s="338" t="s">
        <v>7941</v>
      </c>
      <c r="B516" s="338" t="s">
        <v>7737</v>
      </c>
      <c r="C516" s="338" t="s">
        <v>1537</v>
      </c>
      <c r="D516" s="338">
        <v>1984.0</v>
      </c>
      <c r="E516" s="338" t="s">
        <v>7738</v>
      </c>
      <c r="F516" s="339">
        <v>45174.0</v>
      </c>
      <c r="G516" s="338" t="s">
        <v>5181</v>
      </c>
      <c r="H516" s="338" t="s">
        <v>6037</v>
      </c>
      <c r="I516" s="338" t="s">
        <v>6037</v>
      </c>
      <c r="J516" s="338" t="s">
        <v>7369</v>
      </c>
      <c r="K516" s="338" t="s">
        <v>4987</v>
      </c>
      <c r="M516" s="338" t="s">
        <v>7942</v>
      </c>
      <c r="N516" s="338" t="s">
        <v>7886</v>
      </c>
      <c r="O516" s="338" t="s">
        <v>5339</v>
      </c>
    </row>
    <row r="517" ht="15.75" customHeight="1">
      <c r="A517" s="338" t="s">
        <v>7943</v>
      </c>
      <c r="B517" s="338" t="s">
        <v>4993</v>
      </c>
      <c r="C517" s="338" t="s">
        <v>1601</v>
      </c>
      <c r="D517" s="338">
        <v>1984.0</v>
      </c>
      <c r="E517" s="338" t="s">
        <v>7944</v>
      </c>
      <c r="F517" s="339">
        <v>45022.0</v>
      </c>
      <c r="G517" s="338" t="s">
        <v>6547</v>
      </c>
      <c r="H517" s="338" t="s">
        <v>5221</v>
      </c>
      <c r="I517" s="338" t="s">
        <v>7945</v>
      </c>
      <c r="J517" s="338" t="s">
        <v>7473</v>
      </c>
      <c r="K517" s="338" t="s">
        <v>4987</v>
      </c>
      <c r="M517" s="338" t="s">
        <v>7946</v>
      </c>
      <c r="N517" s="338" t="s">
        <v>7161</v>
      </c>
      <c r="O517" s="338" t="s">
        <v>5120</v>
      </c>
    </row>
    <row r="518" ht="15.75" customHeight="1">
      <c r="A518" s="338" t="s">
        <v>7947</v>
      </c>
      <c r="B518" s="338" t="s">
        <v>4993</v>
      </c>
      <c r="C518" s="338" t="s">
        <v>1537</v>
      </c>
      <c r="D518" s="338">
        <v>1984.0</v>
      </c>
      <c r="E518" s="338" t="s">
        <v>7756</v>
      </c>
      <c r="F518" s="339">
        <v>45113.0</v>
      </c>
      <c r="G518" s="338" t="s">
        <v>7948</v>
      </c>
      <c r="H518" s="338" t="s">
        <v>7949</v>
      </c>
      <c r="I518" s="338" t="s">
        <v>6409</v>
      </c>
      <c r="J518" s="338" t="s">
        <v>6410</v>
      </c>
      <c r="K518" s="338" t="s">
        <v>4987</v>
      </c>
      <c r="L518" s="338" t="s">
        <v>6071</v>
      </c>
      <c r="M518" s="338" t="s">
        <v>7950</v>
      </c>
      <c r="N518" s="338" t="s">
        <v>5009</v>
      </c>
      <c r="O518" s="338" t="s">
        <v>5624</v>
      </c>
    </row>
    <row r="519" ht="15.75" customHeight="1">
      <c r="A519" s="338" t="s">
        <v>7951</v>
      </c>
      <c r="B519" s="338" t="s">
        <v>4970</v>
      </c>
      <c r="C519" s="338" t="s">
        <v>1537</v>
      </c>
      <c r="D519" s="338">
        <v>1984.0</v>
      </c>
      <c r="E519" s="338" t="s">
        <v>7344</v>
      </c>
      <c r="F519" s="339">
        <v>45175.0</v>
      </c>
      <c r="G519" s="338" t="s">
        <v>7952</v>
      </c>
      <c r="H519" s="338" t="s">
        <v>7953</v>
      </c>
      <c r="I519" s="338" t="s">
        <v>7953</v>
      </c>
      <c r="J519" s="338" t="s">
        <v>7835</v>
      </c>
      <c r="K519" s="338" t="s">
        <v>4987</v>
      </c>
      <c r="L519" s="338" t="s">
        <v>6168</v>
      </c>
      <c r="M519" s="338" t="s">
        <v>7954</v>
      </c>
      <c r="N519" s="338" t="s">
        <v>7955</v>
      </c>
      <c r="O519" s="338" t="s">
        <v>5248</v>
      </c>
    </row>
    <row r="520" ht="15.75" customHeight="1">
      <c r="A520" s="338" t="s">
        <v>7956</v>
      </c>
      <c r="B520" s="338" t="s">
        <v>4993</v>
      </c>
      <c r="C520" s="338" t="s">
        <v>1601</v>
      </c>
      <c r="D520" s="338">
        <v>1984.0</v>
      </c>
      <c r="E520" s="338" t="s">
        <v>7957</v>
      </c>
      <c r="F520" s="339">
        <v>45144.0</v>
      </c>
      <c r="G520" s="338" t="s">
        <v>6586</v>
      </c>
      <c r="H520" s="338" t="s">
        <v>5970</v>
      </c>
      <c r="I520" s="338" t="s">
        <v>7958</v>
      </c>
      <c r="J520" s="338" t="s">
        <v>6703</v>
      </c>
      <c r="K520" s="338" t="s">
        <v>4987</v>
      </c>
      <c r="L520" s="338" t="s">
        <v>5807</v>
      </c>
      <c r="M520" s="338" t="s">
        <v>7959</v>
      </c>
      <c r="N520" s="338" t="s">
        <v>5126</v>
      </c>
      <c r="O520" s="338" t="s">
        <v>5077</v>
      </c>
    </row>
    <row r="521" ht="15.75" customHeight="1">
      <c r="A521" s="338" t="s">
        <v>7960</v>
      </c>
      <c r="B521" s="338" t="s">
        <v>4970</v>
      </c>
      <c r="C521" s="338" t="s">
        <v>1681</v>
      </c>
      <c r="D521" s="338">
        <v>1984.0</v>
      </c>
      <c r="E521" s="338" t="s">
        <v>7961</v>
      </c>
      <c r="F521" s="339">
        <v>45145.0</v>
      </c>
      <c r="G521" s="338" t="s">
        <v>7796</v>
      </c>
      <c r="H521" s="338" t="s">
        <v>7962</v>
      </c>
      <c r="I521" s="338" t="s">
        <v>7963</v>
      </c>
      <c r="J521" s="338" t="s">
        <v>7964</v>
      </c>
      <c r="K521" s="338" t="s">
        <v>4976</v>
      </c>
      <c r="L521" s="338" t="s">
        <v>6518</v>
      </c>
      <c r="M521" s="338" t="s">
        <v>7965</v>
      </c>
      <c r="N521" s="338" t="s">
        <v>6491</v>
      </c>
      <c r="O521" s="338" t="s">
        <v>7966</v>
      </c>
    </row>
    <row r="522" ht="15.75" customHeight="1">
      <c r="A522" s="338" t="s">
        <v>7967</v>
      </c>
      <c r="B522" s="338" t="s">
        <v>4970</v>
      </c>
      <c r="C522" s="338" t="s">
        <v>3713</v>
      </c>
      <c r="D522" s="338">
        <v>1984.0</v>
      </c>
      <c r="E522" s="338" t="s">
        <v>7738</v>
      </c>
      <c r="F522" s="339">
        <v>45052.0</v>
      </c>
      <c r="G522" s="338" t="s">
        <v>5219</v>
      </c>
      <c r="H522" s="338" t="s">
        <v>6012</v>
      </c>
      <c r="I522" s="338" t="s">
        <v>7968</v>
      </c>
      <c r="J522" s="338" t="s">
        <v>5229</v>
      </c>
      <c r="K522" s="338" t="s">
        <v>4987</v>
      </c>
      <c r="L522" s="338" t="s">
        <v>7969</v>
      </c>
      <c r="M522" s="338" t="s">
        <v>7970</v>
      </c>
      <c r="N522" s="338" t="s">
        <v>6017</v>
      </c>
      <c r="O522" s="338" t="s">
        <v>5056</v>
      </c>
    </row>
    <row r="523" ht="15.75" customHeight="1">
      <c r="A523" s="338" t="s">
        <v>7971</v>
      </c>
      <c r="B523" s="338" t="s">
        <v>4993</v>
      </c>
      <c r="C523" s="338" t="s">
        <v>1903</v>
      </c>
      <c r="D523" s="338">
        <v>1984.0</v>
      </c>
      <c r="E523" s="338" t="s">
        <v>7738</v>
      </c>
      <c r="F523" s="338" t="s">
        <v>5059</v>
      </c>
      <c r="G523" s="338" t="s">
        <v>6428</v>
      </c>
      <c r="H523" s="338" t="s">
        <v>5138</v>
      </c>
      <c r="I523" s="338" t="s">
        <v>7972</v>
      </c>
      <c r="J523" s="338" t="s">
        <v>5907</v>
      </c>
      <c r="K523" s="338" t="s">
        <v>4987</v>
      </c>
      <c r="L523" s="338" t="s">
        <v>5355</v>
      </c>
      <c r="M523" s="338" t="s">
        <v>7973</v>
      </c>
      <c r="N523" s="338" t="s">
        <v>4990</v>
      </c>
      <c r="O523" s="338" t="s">
        <v>5217</v>
      </c>
    </row>
    <row r="524" ht="15.75" customHeight="1">
      <c r="A524" s="338" t="s">
        <v>7974</v>
      </c>
      <c r="B524" s="338" t="s">
        <v>7737</v>
      </c>
      <c r="C524" s="338" t="s">
        <v>1558</v>
      </c>
      <c r="D524" s="338">
        <v>1984.0</v>
      </c>
      <c r="E524" s="338" t="s">
        <v>7775</v>
      </c>
      <c r="F524" s="339">
        <v>45022.0</v>
      </c>
      <c r="G524" s="338" t="s">
        <v>5872</v>
      </c>
      <c r="H524" s="338" t="s">
        <v>7975</v>
      </c>
      <c r="I524" s="338" t="s">
        <v>7975</v>
      </c>
      <c r="J524" s="338" t="s">
        <v>7976</v>
      </c>
      <c r="K524" s="338" t="s">
        <v>4987</v>
      </c>
      <c r="L524" s="338" t="s">
        <v>7430</v>
      </c>
      <c r="M524" s="338" t="s">
        <v>7977</v>
      </c>
      <c r="N524" s="338" t="s">
        <v>7117</v>
      </c>
      <c r="O524" s="338" t="s">
        <v>5028</v>
      </c>
    </row>
    <row r="525" ht="15.75" customHeight="1">
      <c r="A525" s="338" t="s">
        <v>7978</v>
      </c>
      <c r="B525" s="338" t="s">
        <v>4970</v>
      </c>
      <c r="C525" s="338" t="s">
        <v>1558</v>
      </c>
      <c r="D525" s="338">
        <v>1984.0</v>
      </c>
      <c r="E525" s="338" t="s">
        <v>7082</v>
      </c>
      <c r="F525" s="339">
        <v>45143.0</v>
      </c>
      <c r="G525" s="338" t="s">
        <v>5060</v>
      </c>
      <c r="H525" s="338" t="s">
        <v>7979</v>
      </c>
      <c r="I525" s="338" t="s">
        <v>6290</v>
      </c>
      <c r="J525" s="338" t="s">
        <v>5107</v>
      </c>
      <c r="K525" s="338" t="s">
        <v>4987</v>
      </c>
      <c r="M525" s="338" t="s">
        <v>7980</v>
      </c>
      <c r="N525" s="338" t="s">
        <v>7161</v>
      </c>
      <c r="O525" s="338" t="s">
        <v>5067</v>
      </c>
    </row>
    <row r="526" ht="15.75" customHeight="1">
      <c r="A526" s="338" t="s">
        <v>7981</v>
      </c>
      <c r="B526" s="338" t="s">
        <v>7737</v>
      </c>
      <c r="C526" s="338" t="s">
        <v>1537</v>
      </c>
      <c r="D526" s="338">
        <v>1984.0</v>
      </c>
      <c r="E526" s="338" t="s">
        <v>7982</v>
      </c>
      <c r="F526" s="339">
        <v>44991.0</v>
      </c>
      <c r="G526" s="338" t="s">
        <v>5163</v>
      </c>
      <c r="H526" s="338" t="s">
        <v>7983</v>
      </c>
      <c r="I526" s="338" t="s">
        <v>7984</v>
      </c>
      <c r="J526" s="338" t="s">
        <v>7058</v>
      </c>
      <c r="K526" s="338" t="s">
        <v>4987</v>
      </c>
      <c r="M526" s="338" t="s">
        <v>7985</v>
      </c>
      <c r="N526" s="338" t="s">
        <v>7986</v>
      </c>
      <c r="O526" s="338" t="s">
        <v>5339</v>
      </c>
    </row>
    <row r="527" ht="15.75" customHeight="1">
      <c r="A527" s="338" t="s">
        <v>7987</v>
      </c>
      <c r="B527" s="338" t="s">
        <v>4970</v>
      </c>
      <c r="C527" s="338" t="s">
        <v>1547</v>
      </c>
      <c r="D527" s="338">
        <v>1984.0</v>
      </c>
      <c r="E527" s="338" t="s">
        <v>7988</v>
      </c>
      <c r="F527" s="339">
        <v>45022.0</v>
      </c>
      <c r="G527" s="338" t="s">
        <v>7989</v>
      </c>
      <c r="H527" s="338" t="s">
        <v>5197</v>
      </c>
      <c r="I527" s="338" t="s">
        <v>6712</v>
      </c>
      <c r="J527" s="338" t="s">
        <v>7990</v>
      </c>
      <c r="K527" s="338" t="s">
        <v>4987</v>
      </c>
      <c r="M527" s="338" t="s">
        <v>7991</v>
      </c>
      <c r="N527" s="338" t="s">
        <v>7992</v>
      </c>
      <c r="O527" s="338" t="s">
        <v>5324</v>
      </c>
    </row>
    <row r="528" ht="15.75" customHeight="1">
      <c r="A528" s="338" t="s">
        <v>7993</v>
      </c>
      <c r="B528" s="338" t="s">
        <v>4993</v>
      </c>
      <c r="C528" s="338" t="s">
        <v>1601</v>
      </c>
      <c r="D528" s="338">
        <v>1984.0</v>
      </c>
      <c r="E528" s="338" t="s">
        <v>7994</v>
      </c>
      <c r="F528" s="339">
        <v>44932.0</v>
      </c>
      <c r="G528" s="338" t="s">
        <v>5251</v>
      </c>
      <c r="H528" s="338" t="s">
        <v>7995</v>
      </c>
      <c r="I528" s="338" t="s">
        <v>7996</v>
      </c>
      <c r="J528" s="338" t="s">
        <v>7825</v>
      </c>
      <c r="K528" s="338" t="s">
        <v>4987</v>
      </c>
      <c r="L528" s="338" t="s">
        <v>6447</v>
      </c>
      <c r="M528" s="338" t="s">
        <v>7997</v>
      </c>
      <c r="N528" s="338" t="s">
        <v>7992</v>
      </c>
      <c r="O528" s="338" t="s">
        <v>5160</v>
      </c>
    </row>
    <row r="529" ht="15.75" customHeight="1">
      <c r="A529" s="338" t="s">
        <v>7998</v>
      </c>
      <c r="B529" s="338" t="s">
        <v>4993</v>
      </c>
      <c r="C529" s="338" t="s">
        <v>1547</v>
      </c>
      <c r="D529" s="338">
        <v>1984.0</v>
      </c>
      <c r="E529" s="338" t="s">
        <v>7999</v>
      </c>
      <c r="F529" s="339">
        <v>45023.0</v>
      </c>
      <c r="G529" s="338" t="s">
        <v>5287</v>
      </c>
      <c r="H529" s="338" t="s">
        <v>6702</v>
      </c>
      <c r="I529" s="338" t="s">
        <v>6702</v>
      </c>
      <c r="J529" s="338" t="s">
        <v>6229</v>
      </c>
      <c r="K529" s="338" t="s">
        <v>4987</v>
      </c>
      <c r="M529" s="338" t="s">
        <v>8000</v>
      </c>
      <c r="N529" s="338" t="s">
        <v>8001</v>
      </c>
      <c r="O529" s="338" t="s">
        <v>5150</v>
      </c>
    </row>
    <row r="530" ht="15.75" customHeight="1">
      <c r="A530" s="338" t="s">
        <v>8002</v>
      </c>
      <c r="B530" s="338" t="s">
        <v>4970</v>
      </c>
      <c r="C530" s="338" t="s">
        <v>1558</v>
      </c>
      <c r="D530" s="338">
        <v>1984.0</v>
      </c>
      <c r="E530" s="338" t="s">
        <v>7931</v>
      </c>
      <c r="F530" s="338" t="s">
        <v>7492</v>
      </c>
      <c r="G530" s="338" t="s">
        <v>5203</v>
      </c>
      <c r="H530" s="338" t="s">
        <v>5860</v>
      </c>
      <c r="I530" s="338" t="s">
        <v>5860</v>
      </c>
      <c r="J530" s="338" t="s">
        <v>5862</v>
      </c>
      <c r="K530" s="338" t="s">
        <v>4987</v>
      </c>
      <c r="L530" s="338" t="s">
        <v>5389</v>
      </c>
      <c r="M530" s="338" t="s">
        <v>8003</v>
      </c>
      <c r="N530" s="338" t="s">
        <v>7371</v>
      </c>
      <c r="O530" s="338" t="s">
        <v>5624</v>
      </c>
    </row>
    <row r="531" ht="15.75" customHeight="1">
      <c r="A531" s="338" t="s">
        <v>8004</v>
      </c>
      <c r="B531" s="338" t="s">
        <v>4993</v>
      </c>
      <c r="C531" s="338" t="s">
        <v>1537</v>
      </c>
      <c r="D531" s="338">
        <v>1984.0</v>
      </c>
      <c r="E531" s="338" t="s">
        <v>7854</v>
      </c>
      <c r="F531" s="339">
        <v>44931.0</v>
      </c>
      <c r="G531" s="338" t="s">
        <v>5251</v>
      </c>
      <c r="H531" s="338" t="s">
        <v>5252</v>
      </c>
      <c r="I531" s="338" t="s">
        <v>5756</v>
      </c>
      <c r="J531" s="338" t="s">
        <v>5253</v>
      </c>
      <c r="K531" s="338" t="s">
        <v>5663</v>
      </c>
      <c r="L531" s="338" t="s">
        <v>5094</v>
      </c>
      <c r="M531" s="338" t="s">
        <v>8005</v>
      </c>
      <c r="N531" s="338" t="s">
        <v>8006</v>
      </c>
      <c r="O531" s="338" t="s">
        <v>5576</v>
      </c>
    </row>
    <row r="532" ht="15.75" customHeight="1">
      <c r="A532" s="338" t="s">
        <v>8007</v>
      </c>
      <c r="B532" s="338" t="s">
        <v>4970</v>
      </c>
      <c r="C532" s="338" t="s">
        <v>1558</v>
      </c>
      <c r="D532" s="338">
        <v>1984.0</v>
      </c>
      <c r="E532" s="338" t="s">
        <v>8008</v>
      </c>
      <c r="F532" s="339">
        <v>45053.0</v>
      </c>
      <c r="G532" s="338" t="s">
        <v>7889</v>
      </c>
      <c r="H532" s="338" t="s">
        <v>8009</v>
      </c>
      <c r="I532" s="338" t="s">
        <v>8009</v>
      </c>
      <c r="J532" s="338" t="s">
        <v>8010</v>
      </c>
      <c r="K532" s="338" t="s">
        <v>4987</v>
      </c>
      <c r="L532" s="338" t="s">
        <v>8011</v>
      </c>
      <c r="M532" s="338" t="s">
        <v>8012</v>
      </c>
      <c r="N532" s="338" t="s">
        <v>8013</v>
      </c>
      <c r="O532" s="338" t="s">
        <v>5143</v>
      </c>
    </row>
    <row r="533" ht="15.75" customHeight="1">
      <c r="A533" s="338" t="s">
        <v>8014</v>
      </c>
      <c r="B533" s="338" t="s">
        <v>4993</v>
      </c>
      <c r="C533" s="338" t="s">
        <v>1537</v>
      </c>
      <c r="D533" s="338">
        <v>1984.0</v>
      </c>
      <c r="E533" s="338" t="s">
        <v>8015</v>
      </c>
      <c r="F533" s="339">
        <v>45112.0</v>
      </c>
      <c r="G533" s="338" t="s">
        <v>5060</v>
      </c>
      <c r="H533" s="338" t="s">
        <v>7995</v>
      </c>
      <c r="I533" s="338" t="s">
        <v>7995</v>
      </c>
      <c r="J533" s="338" t="s">
        <v>6860</v>
      </c>
      <c r="K533" s="338" t="s">
        <v>4987</v>
      </c>
      <c r="L533" s="338" t="s">
        <v>5222</v>
      </c>
      <c r="M533" s="338" t="s">
        <v>8016</v>
      </c>
      <c r="N533" s="338" t="s">
        <v>5126</v>
      </c>
      <c r="O533" s="338" t="s">
        <v>5283</v>
      </c>
    </row>
    <row r="534" ht="15.75" customHeight="1">
      <c r="A534" s="338" t="s">
        <v>8017</v>
      </c>
      <c r="B534" s="338" t="s">
        <v>4993</v>
      </c>
      <c r="C534" s="338" t="s">
        <v>1601</v>
      </c>
      <c r="D534" s="338">
        <v>1984.0</v>
      </c>
      <c r="E534" s="338" t="s">
        <v>7961</v>
      </c>
      <c r="F534" s="339">
        <v>44992.0</v>
      </c>
      <c r="G534" s="338" t="s">
        <v>5070</v>
      </c>
      <c r="H534" s="338" t="s">
        <v>8018</v>
      </c>
      <c r="I534" s="338" t="s">
        <v>8019</v>
      </c>
      <c r="J534" s="338" t="s">
        <v>8020</v>
      </c>
      <c r="K534" s="338" t="s">
        <v>4976</v>
      </c>
      <c r="L534" s="338" t="s">
        <v>5971</v>
      </c>
      <c r="M534" s="338" t="s">
        <v>8021</v>
      </c>
      <c r="N534" s="338" t="s">
        <v>5301</v>
      </c>
      <c r="O534" s="338" t="s">
        <v>8022</v>
      </c>
    </row>
    <row r="535" ht="15.75" customHeight="1">
      <c r="A535" s="338" t="s">
        <v>8023</v>
      </c>
      <c r="B535" s="338" t="s">
        <v>4970</v>
      </c>
      <c r="C535" s="338" t="s">
        <v>1547</v>
      </c>
      <c r="D535" s="338">
        <v>1984.0</v>
      </c>
      <c r="E535" s="338" t="s">
        <v>8024</v>
      </c>
      <c r="F535" s="339">
        <v>45052.0</v>
      </c>
      <c r="G535" s="338" t="s">
        <v>5153</v>
      </c>
      <c r="H535" s="338" t="s">
        <v>8025</v>
      </c>
      <c r="I535" s="338" t="s">
        <v>8025</v>
      </c>
      <c r="J535" s="338" t="s">
        <v>8026</v>
      </c>
      <c r="K535" s="338" t="s">
        <v>4987</v>
      </c>
      <c r="L535" s="338" t="s">
        <v>8027</v>
      </c>
      <c r="M535" s="338" t="s">
        <v>8028</v>
      </c>
      <c r="N535" s="338" t="s">
        <v>4979</v>
      </c>
      <c r="O535" s="338" t="s">
        <v>5150</v>
      </c>
    </row>
    <row r="536" ht="15.75" customHeight="1">
      <c r="A536" s="338" t="s">
        <v>8029</v>
      </c>
      <c r="B536" s="338" t="s">
        <v>4970</v>
      </c>
      <c r="C536" s="338" t="s">
        <v>1558</v>
      </c>
      <c r="D536" s="338">
        <v>1984.0</v>
      </c>
      <c r="E536" s="338" t="s">
        <v>7857</v>
      </c>
      <c r="F536" s="338" t="s">
        <v>5286</v>
      </c>
      <c r="G536" s="338" t="s">
        <v>8030</v>
      </c>
      <c r="H536" s="338" t="s">
        <v>6750</v>
      </c>
      <c r="I536" s="338" t="s">
        <v>6549</v>
      </c>
      <c r="J536" s="338" t="s">
        <v>8031</v>
      </c>
      <c r="K536" s="338" t="s">
        <v>4976</v>
      </c>
      <c r="L536" s="338" t="s">
        <v>6381</v>
      </c>
      <c r="M536" s="338" t="s">
        <v>8032</v>
      </c>
      <c r="N536" s="338" t="s">
        <v>7706</v>
      </c>
      <c r="O536" s="338" t="s">
        <v>5087</v>
      </c>
    </row>
    <row r="537" ht="15.75" customHeight="1">
      <c r="A537" s="338" t="s">
        <v>8033</v>
      </c>
      <c r="B537" s="338" t="s">
        <v>4970</v>
      </c>
      <c r="C537" s="338" t="s">
        <v>3713</v>
      </c>
      <c r="D537" s="338">
        <v>1984.0</v>
      </c>
      <c r="E537" s="338" t="s">
        <v>8034</v>
      </c>
      <c r="F537" s="339">
        <v>44933.0</v>
      </c>
      <c r="G537" s="338" t="s">
        <v>8035</v>
      </c>
      <c r="H537" s="338" t="s">
        <v>8036</v>
      </c>
      <c r="I537" s="338" t="s">
        <v>8037</v>
      </c>
      <c r="J537" s="338" t="s">
        <v>8038</v>
      </c>
      <c r="K537" s="338" t="s">
        <v>4976</v>
      </c>
      <c r="M537" s="338" t="s">
        <v>8039</v>
      </c>
      <c r="N537" s="338" t="s">
        <v>8040</v>
      </c>
      <c r="O537" s="338" t="s">
        <v>5020</v>
      </c>
    </row>
    <row r="538" ht="15.75" customHeight="1">
      <c r="A538" s="338" t="s">
        <v>8041</v>
      </c>
      <c r="B538" s="338" t="s">
        <v>4993</v>
      </c>
      <c r="C538" s="338" t="s">
        <v>1601</v>
      </c>
      <c r="D538" s="338">
        <v>1984.0</v>
      </c>
      <c r="E538" s="338" t="s">
        <v>7982</v>
      </c>
      <c r="F538" s="339">
        <v>45173.0</v>
      </c>
      <c r="G538" s="338" t="s">
        <v>7247</v>
      </c>
      <c r="H538" s="338" t="s">
        <v>8042</v>
      </c>
      <c r="I538" s="338" t="s">
        <v>8043</v>
      </c>
      <c r="J538" s="338" t="s">
        <v>8044</v>
      </c>
      <c r="K538" s="338" t="s">
        <v>4976</v>
      </c>
      <c r="L538" s="338" t="s">
        <v>7014</v>
      </c>
      <c r="M538" s="338" t="s">
        <v>8045</v>
      </c>
      <c r="N538" s="338" t="s">
        <v>8046</v>
      </c>
      <c r="O538" s="338" t="s">
        <v>5232</v>
      </c>
    </row>
    <row r="539" ht="15.75" customHeight="1">
      <c r="A539" s="338" t="s">
        <v>8047</v>
      </c>
      <c r="B539" s="338" t="s">
        <v>4970</v>
      </c>
      <c r="C539" s="338" t="s">
        <v>1537</v>
      </c>
      <c r="D539" s="338">
        <v>1984.0</v>
      </c>
      <c r="E539" s="338" t="s">
        <v>7775</v>
      </c>
      <c r="F539" s="339">
        <v>45051.0</v>
      </c>
      <c r="G539" s="338" t="s">
        <v>5163</v>
      </c>
      <c r="H539" s="338" t="s">
        <v>7903</v>
      </c>
      <c r="I539" s="338" t="s">
        <v>8048</v>
      </c>
      <c r="J539" s="338" t="s">
        <v>5435</v>
      </c>
      <c r="K539" s="338" t="s">
        <v>4987</v>
      </c>
      <c r="L539" s="338" t="s">
        <v>8049</v>
      </c>
      <c r="M539" s="338" t="s">
        <v>8050</v>
      </c>
      <c r="N539" s="338" t="s">
        <v>8051</v>
      </c>
      <c r="O539" s="338" t="s">
        <v>5294</v>
      </c>
    </row>
    <row r="540" ht="15.75" customHeight="1">
      <c r="A540" s="338" t="s">
        <v>8052</v>
      </c>
      <c r="B540" s="338" t="s">
        <v>4993</v>
      </c>
      <c r="C540" s="338" t="s">
        <v>1601</v>
      </c>
      <c r="D540" s="338">
        <v>1984.0</v>
      </c>
      <c r="E540" s="338" t="s">
        <v>7820</v>
      </c>
      <c r="F540" s="339">
        <v>45022.0</v>
      </c>
      <c r="G540" s="338" t="s">
        <v>5070</v>
      </c>
      <c r="H540" s="338" t="s">
        <v>5847</v>
      </c>
      <c r="I540" s="338" t="s">
        <v>8053</v>
      </c>
      <c r="J540" s="338" t="s">
        <v>8054</v>
      </c>
      <c r="K540" s="338" t="s">
        <v>4976</v>
      </c>
      <c r="L540" s="338" t="s">
        <v>7748</v>
      </c>
      <c r="M540" s="338" t="s">
        <v>8055</v>
      </c>
      <c r="N540" s="338" t="s">
        <v>4979</v>
      </c>
      <c r="O540" s="338" t="s">
        <v>8056</v>
      </c>
    </row>
    <row r="541" ht="15.75" customHeight="1">
      <c r="A541" s="338" t="s">
        <v>8057</v>
      </c>
      <c r="B541" s="338" t="s">
        <v>5445</v>
      </c>
      <c r="C541" s="338" t="s">
        <v>1601</v>
      </c>
      <c r="D541" s="338">
        <v>1984.0</v>
      </c>
      <c r="E541" s="338" t="s">
        <v>7863</v>
      </c>
      <c r="F541" s="339">
        <v>45175.0</v>
      </c>
      <c r="G541" s="338" t="s">
        <v>5153</v>
      </c>
      <c r="H541" s="338" t="s">
        <v>8058</v>
      </c>
      <c r="I541" s="338" t="s">
        <v>6027</v>
      </c>
      <c r="J541" s="338" t="s">
        <v>6026</v>
      </c>
      <c r="K541" s="338" t="s">
        <v>4987</v>
      </c>
      <c r="M541" s="338" t="s">
        <v>8059</v>
      </c>
      <c r="N541" s="338" t="s">
        <v>6029</v>
      </c>
      <c r="O541" s="338" t="s">
        <v>5370</v>
      </c>
    </row>
    <row r="542" ht="15.75" customHeight="1">
      <c r="A542" s="338" t="s">
        <v>2910</v>
      </c>
      <c r="B542" s="338" t="s">
        <v>4970</v>
      </c>
      <c r="C542" s="338" t="s">
        <v>1558</v>
      </c>
      <c r="D542" s="338">
        <v>1984.0</v>
      </c>
      <c r="E542" s="338" t="s">
        <v>8060</v>
      </c>
      <c r="F542" s="339">
        <v>44932.0</v>
      </c>
      <c r="G542" s="338" t="s">
        <v>6415</v>
      </c>
      <c r="H542" s="338" t="s">
        <v>5335</v>
      </c>
      <c r="I542" s="338" t="s">
        <v>6345</v>
      </c>
      <c r="J542" s="338" t="s">
        <v>8061</v>
      </c>
      <c r="K542" s="338" t="s">
        <v>4987</v>
      </c>
      <c r="M542" s="338" t="s">
        <v>8062</v>
      </c>
      <c r="N542" s="338" t="s">
        <v>5036</v>
      </c>
      <c r="O542" s="338" t="s">
        <v>5186</v>
      </c>
    </row>
    <row r="543" ht="15.75" customHeight="1">
      <c r="A543" s="338" t="s">
        <v>8063</v>
      </c>
      <c r="B543" s="338" t="s">
        <v>7737</v>
      </c>
      <c r="C543" s="338" t="s">
        <v>1547</v>
      </c>
      <c r="D543" s="338">
        <v>1984.0</v>
      </c>
      <c r="E543" s="338" t="s">
        <v>7918</v>
      </c>
      <c r="F543" s="339">
        <v>45052.0</v>
      </c>
      <c r="G543" s="338" t="s">
        <v>5319</v>
      </c>
      <c r="H543" s="338" t="s">
        <v>6032</v>
      </c>
      <c r="I543" s="338" t="s">
        <v>8064</v>
      </c>
      <c r="J543" s="338" t="s">
        <v>5043</v>
      </c>
      <c r="K543" s="338" t="s">
        <v>4987</v>
      </c>
      <c r="L543" s="338" t="s">
        <v>5176</v>
      </c>
      <c r="M543" s="338" t="s">
        <v>8065</v>
      </c>
      <c r="N543" s="338" t="s">
        <v>5009</v>
      </c>
      <c r="O543" s="338" t="s">
        <v>5537</v>
      </c>
    </row>
    <row r="544" ht="15.75" customHeight="1">
      <c r="A544" s="338" t="s">
        <v>8066</v>
      </c>
      <c r="B544" s="338" t="s">
        <v>4970</v>
      </c>
      <c r="C544" s="338" t="s">
        <v>1537</v>
      </c>
      <c r="D544" s="338">
        <v>1984.0</v>
      </c>
      <c r="E544" s="338" t="s">
        <v>8067</v>
      </c>
      <c r="F544" s="339">
        <v>44990.0</v>
      </c>
      <c r="G544" s="338" t="s">
        <v>6244</v>
      </c>
      <c r="H544" s="338" t="s">
        <v>8068</v>
      </c>
      <c r="I544" s="338" t="s">
        <v>8068</v>
      </c>
      <c r="J544" s="338" t="s">
        <v>8069</v>
      </c>
      <c r="K544" s="338" t="s">
        <v>5607</v>
      </c>
      <c r="M544" s="338" t="s">
        <v>8070</v>
      </c>
      <c r="N544" s="338" t="s">
        <v>8071</v>
      </c>
      <c r="O544" s="338" t="s">
        <v>5794</v>
      </c>
    </row>
    <row r="545" ht="15.75" customHeight="1">
      <c r="A545" s="338" t="s">
        <v>8072</v>
      </c>
      <c r="B545" s="338" t="s">
        <v>4993</v>
      </c>
      <c r="C545" s="338" t="s">
        <v>1558</v>
      </c>
      <c r="D545" s="338">
        <v>1984.0</v>
      </c>
      <c r="E545" s="338" t="s">
        <v>7828</v>
      </c>
      <c r="F545" s="339">
        <v>45143.0</v>
      </c>
      <c r="G545" s="338" t="s">
        <v>7270</v>
      </c>
      <c r="H545" s="338" t="s">
        <v>8073</v>
      </c>
      <c r="I545" s="338" t="s">
        <v>8074</v>
      </c>
      <c r="J545" s="338" t="s">
        <v>8075</v>
      </c>
      <c r="K545" s="338" t="s">
        <v>4987</v>
      </c>
      <c r="M545" s="338" t="s">
        <v>8076</v>
      </c>
      <c r="N545" s="338" t="s">
        <v>6618</v>
      </c>
      <c r="O545" s="338" t="s">
        <v>6003</v>
      </c>
    </row>
    <row r="546" ht="15.75" customHeight="1">
      <c r="A546" s="338" t="s">
        <v>8077</v>
      </c>
      <c r="B546" s="338" t="s">
        <v>4970</v>
      </c>
      <c r="C546" s="338" t="s">
        <v>1547</v>
      </c>
      <c r="D546" s="338">
        <v>1984.0</v>
      </c>
      <c r="E546" s="338" t="s">
        <v>8078</v>
      </c>
      <c r="F546" s="339">
        <v>44992.0</v>
      </c>
      <c r="G546" s="338" t="s">
        <v>5172</v>
      </c>
      <c r="H546" s="338" t="s">
        <v>5122</v>
      </c>
      <c r="I546" s="338" t="s">
        <v>8079</v>
      </c>
      <c r="J546" s="338" t="s">
        <v>8080</v>
      </c>
      <c r="K546" s="338" t="s">
        <v>4987</v>
      </c>
      <c r="L546" s="338" t="s">
        <v>5176</v>
      </c>
      <c r="M546" s="338" t="s">
        <v>8081</v>
      </c>
      <c r="N546" s="338" t="s">
        <v>8082</v>
      </c>
      <c r="O546" s="338" t="s">
        <v>6278</v>
      </c>
    </row>
    <row r="547" ht="15.75" customHeight="1">
      <c r="A547" s="338" t="s">
        <v>8083</v>
      </c>
      <c r="B547" s="338" t="s">
        <v>4970</v>
      </c>
      <c r="C547" s="338" t="s">
        <v>1547</v>
      </c>
      <c r="D547" s="338">
        <v>1984.0</v>
      </c>
      <c r="E547" s="338" t="s">
        <v>8084</v>
      </c>
      <c r="F547" s="339">
        <v>45113.0</v>
      </c>
      <c r="G547" s="338" t="s">
        <v>5251</v>
      </c>
      <c r="H547" s="338" t="s">
        <v>8085</v>
      </c>
      <c r="I547" s="338" t="s">
        <v>8086</v>
      </c>
      <c r="J547" s="338" t="s">
        <v>8087</v>
      </c>
      <c r="K547" s="338" t="s">
        <v>4976</v>
      </c>
      <c r="L547" s="338" t="s">
        <v>6297</v>
      </c>
      <c r="M547" s="338" t="s">
        <v>8088</v>
      </c>
      <c r="N547" s="338" t="s">
        <v>6431</v>
      </c>
      <c r="O547" s="338" t="s">
        <v>5028</v>
      </c>
    </row>
    <row r="548" ht="15.75" customHeight="1">
      <c r="A548" s="338" t="s">
        <v>8089</v>
      </c>
      <c r="B548" s="338" t="s">
        <v>7737</v>
      </c>
      <c r="C548" s="338" t="s">
        <v>1558</v>
      </c>
      <c r="D548" s="338">
        <v>1984.0</v>
      </c>
      <c r="E548" s="338" t="s">
        <v>7442</v>
      </c>
      <c r="F548" s="339">
        <v>44961.0</v>
      </c>
      <c r="G548" s="338" t="s">
        <v>8090</v>
      </c>
      <c r="H548" s="338" t="s">
        <v>8091</v>
      </c>
      <c r="I548" s="338" t="s">
        <v>8091</v>
      </c>
      <c r="J548" s="338" t="s">
        <v>8092</v>
      </c>
      <c r="K548" s="338" t="s">
        <v>4987</v>
      </c>
      <c r="L548" s="338" t="s">
        <v>5561</v>
      </c>
      <c r="N548" s="338" t="s">
        <v>8093</v>
      </c>
      <c r="O548" s="338" t="s">
        <v>7215</v>
      </c>
    </row>
    <row r="549" ht="15.75" customHeight="1">
      <c r="A549" s="338" t="s">
        <v>8094</v>
      </c>
      <c r="B549" s="338" t="s">
        <v>4993</v>
      </c>
      <c r="C549" s="338" t="s">
        <v>1558</v>
      </c>
      <c r="D549" s="338">
        <v>1984.0</v>
      </c>
      <c r="E549" s="338" t="s">
        <v>7801</v>
      </c>
      <c r="F549" s="339">
        <v>45052.0</v>
      </c>
      <c r="G549" s="338" t="s">
        <v>6046</v>
      </c>
      <c r="H549" s="338" t="s">
        <v>8095</v>
      </c>
      <c r="I549" s="338" t="s">
        <v>8096</v>
      </c>
      <c r="J549" s="338" t="s">
        <v>8097</v>
      </c>
      <c r="K549" s="338" t="s">
        <v>4987</v>
      </c>
      <c r="M549" s="338" t="s">
        <v>8098</v>
      </c>
      <c r="N549" s="338" t="s">
        <v>7847</v>
      </c>
      <c r="O549" s="338" t="s">
        <v>5028</v>
      </c>
    </row>
    <row r="550" ht="15.75" customHeight="1">
      <c r="A550" s="338" t="s">
        <v>8099</v>
      </c>
      <c r="B550" s="338" t="s">
        <v>4993</v>
      </c>
      <c r="C550" s="338" t="s">
        <v>1537</v>
      </c>
      <c r="D550" s="338">
        <v>1984.0</v>
      </c>
      <c r="E550" s="338" t="s">
        <v>7795</v>
      </c>
      <c r="F550" s="339">
        <v>45083.0</v>
      </c>
      <c r="G550" s="338" t="s">
        <v>8100</v>
      </c>
      <c r="H550" s="338" t="s">
        <v>7173</v>
      </c>
      <c r="I550" s="338" t="s">
        <v>6721</v>
      </c>
      <c r="J550" s="338" t="s">
        <v>6367</v>
      </c>
      <c r="K550" s="338" t="s">
        <v>4987</v>
      </c>
      <c r="N550" s="338" t="s">
        <v>5036</v>
      </c>
      <c r="O550" s="338" t="s">
        <v>5294</v>
      </c>
    </row>
    <row r="551" ht="15.75" customHeight="1">
      <c r="A551" s="338" t="s">
        <v>8101</v>
      </c>
      <c r="B551" s="338" t="s">
        <v>4993</v>
      </c>
      <c r="C551" s="338" t="s">
        <v>1558</v>
      </c>
      <c r="D551" s="338">
        <v>1984.0</v>
      </c>
      <c r="E551" s="338" t="s">
        <v>7763</v>
      </c>
      <c r="F551" s="339">
        <v>45113.0</v>
      </c>
      <c r="G551" s="338" t="s">
        <v>5783</v>
      </c>
      <c r="H551" s="338" t="s">
        <v>6698</v>
      </c>
      <c r="I551" s="338" t="s">
        <v>8102</v>
      </c>
      <c r="J551" s="338" t="s">
        <v>6346</v>
      </c>
      <c r="K551" s="338" t="s">
        <v>4987</v>
      </c>
      <c r="L551" s="338" t="s">
        <v>5108</v>
      </c>
      <c r="M551" s="338" t="s">
        <v>8103</v>
      </c>
      <c r="N551" s="338" t="s">
        <v>8104</v>
      </c>
      <c r="O551" s="338" t="s">
        <v>5576</v>
      </c>
    </row>
    <row r="552" ht="15.75" customHeight="1">
      <c r="A552" s="338" t="s">
        <v>8105</v>
      </c>
      <c r="B552" s="338" t="s">
        <v>4970</v>
      </c>
      <c r="C552" s="338" t="s">
        <v>1425</v>
      </c>
      <c r="D552" s="338">
        <v>1984.0</v>
      </c>
      <c r="E552" s="338" t="s">
        <v>8106</v>
      </c>
      <c r="F552" s="339">
        <v>45174.0</v>
      </c>
      <c r="G552" s="338" t="s">
        <v>5163</v>
      </c>
      <c r="H552" s="338" t="s">
        <v>8107</v>
      </c>
      <c r="I552" s="338" t="s">
        <v>8108</v>
      </c>
      <c r="J552" s="338" t="s">
        <v>8109</v>
      </c>
      <c r="K552" s="338" t="s">
        <v>4987</v>
      </c>
      <c r="L552" s="338" t="s">
        <v>8110</v>
      </c>
      <c r="M552" s="338" t="s">
        <v>8111</v>
      </c>
      <c r="N552" s="338" t="s">
        <v>7886</v>
      </c>
      <c r="O552" s="338" t="s">
        <v>7435</v>
      </c>
    </row>
    <row r="553" ht="15.75" customHeight="1">
      <c r="A553" s="338" t="s">
        <v>8112</v>
      </c>
      <c r="B553" s="338" t="s">
        <v>4970</v>
      </c>
      <c r="C553" s="338" t="s">
        <v>1537</v>
      </c>
      <c r="D553" s="338">
        <v>1984.0</v>
      </c>
      <c r="E553" s="338" t="s">
        <v>7750</v>
      </c>
      <c r="F553" s="339">
        <v>45113.0</v>
      </c>
      <c r="G553" s="338" t="s">
        <v>8030</v>
      </c>
      <c r="H553" s="338" t="s">
        <v>5220</v>
      </c>
      <c r="I553" s="338" t="s">
        <v>8113</v>
      </c>
      <c r="J553" s="338" t="s">
        <v>8114</v>
      </c>
      <c r="K553" s="338" t="s">
        <v>4987</v>
      </c>
      <c r="L553" s="338" t="s">
        <v>6039</v>
      </c>
      <c r="M553" s="338" t="s">
        <v>8115</v>
      </c>
      <c r="N553" s="338" t="s">
        <v>5066</v>
      </c>
      <c r="O553" s="338" t="s">
        <v>5423</v>
      </c>
    </row>
    <row r="554" ht="15.75" customHeight="1">
      <c r="A554" s="338" t="s">
        <v>8116</v>
      </c>
      <c r="B554" s="338" t="s">
        <v>4993</v>
      </c>
      <c r="C554" s="338" t="s">
        <v>1558</v>
      </c>
      <c r="D554" s="338">
        <v>1984.0</v>
      </c>
      <c r="E554" s="338" t="s">
        <v>8117</v>
      </c>
      <c r="F554" s="339">
        <v>45113.0</v>
      </c>
      <c r="G554" s="338" t="s">
        <v>5219</v>
      </c>
      <c r="H554" s="338" t="s">
        <v>6635</v>
      </c>
      <c r="I554" s="338" t="s">
        <v>8118</v>
      </c>
      <c r="J554" s="338" t="s">
        <v>6162</v>
      </c>
      <c r="K554" s="338" t="s">
        <v>4987</v>
      </c>
      <c r="M554" s="338" t="s">
        <v>8119</v>
      </c>
      <c r="N554" s="338" t="s">
        <v>5512</v>
      </c>
      <c r="O554" s="338" t="s">
        <v>5483</v>
      </c>
    </row>
    <row r="555" ht="15.75" customHeight="1">
      <c r="A555" s="338" t="s">
        <v>8120</v>
      </c>
      <c r="B555" s="338" t="s">
        <v>4970</v>
      </c>
      <c r="C555" s="338" t="s">
        <v>1547</v>
      </c>
      <c r="D555" s="338">
        <v>1984.0</v>
      </c>
      <c r="E555" s="338" t="s">
        <v>7994</v>
      </c>
      <c r="F555" s="339">
        <v>45021.0</v>
      </c>
      <c r="G555" s="338" t="s">
        <v>5514</v>
      </c>
      <c r="H555" s="338" t="s">
        <v>4984</v>
      </c>
      <c r="I555" s="338" t="s">
        <v>8121</v>
      </c>
      <c r="J555" s="338" t="s">
        <v>5814</v>
      </c>
      <c r="K555" s="338" t="s">
        <v>4987</v>
      </c>
      <c r="M555" s="338" t="s">
        <v>8122</v>
      </c>
      <c r="N555" s="338" t="s">
        <v>6231</v>
      </c>
      <c r="O555" s="338" t="s">
        <v>5262</v>
      </c>
    </row>
    <row r="556" ht="15.75" customHeight="1">
      <c r="A556" s="338" t="s">
        <v>8123</v>
      </c>
      <c r="B556" s="338" t="s">
        <v>4970</v>
      </c>
      <c r="C556" s="338" t="s">
        <v>1558</v>
      </c>
      <c r="D556" s="338">
        <v>1984.0</v>
      </c>
      <c r="E556" s="338" t="s">
        <v>8124</v>
      </c>
      <c r="F556" s="339">
        <v>44930.0</v>
      </c>
      <c r="G556" s="338" t="s">
        <v>8125</v>
      </c>
      <c r="H556" s="338" t="s">
        <v>8126</v>
      </c>
      <c r="I556" s="338" t="s">
        <v>8127</v>
      </c>
      <c r="J556" s="338" t="s">
        <v>8128</v>
      </c>
      <c r="K556" s="338" t="s">
        <v>4976</v>
      </c>
      <c r="M556" s="338" t="s">
        <v>8129</v>
      </c>
      <c r="N556" s="338" t="s">
        <v>6431</v>
      </c>
      <c r="O556" s="338" t="s">
        <v>5370</v>
      </c>
    </row>
    <row r="557" ht="15.75" customHeight="1">
      <c r="A557" s="338" t="s">
        <v>8130</v>
      </c>
      <c r="B557" s="338" t="s">
        <v>4970</v>
      </c>
      <c r="C557" s="338" t="s">
        <v>1558</v>
      </c>
      <c r="D557" s="338">
        <v>1984.0</v>
      </c>
      <c r="E557" s="338" t="s">
        <v>7269</v>
      </c>
      <c r="F557" s="339">
        <v>44991.0</v>
      </c>
      <c r="G557" s="338" t="s">
        <v>5453</v>
      </c>
      <c r="H557" s="338" t="s">
        <v>8131</v>
      </c>
      <c r="I557" s="338" t="s">
        <v>7816</v>
      </c>
      <c r="J557" s="338" t="s">
        <v>8132</v>
      </c>
      <c r="K557" s="338" t="s">
        <v>4987</v>
      </c>
      <c r="M557" s="338" t="s">
        <v>8133</v>
      </c>
      <c r="N557" s="338" t="s">
        <v>8134</v>
      </c>
      <c r="O557" s="338" t="s">
        <v>6003</v>
      </c>
    </row>
    <row r="558" ht="15.75" customHeight="1">
      <c r="A558" s="338" t="s">
        <v>8135</v>
      </c>
      <c r="B558" s="338" t="s">
        <v>4970</v>
      </c>
      <c r="C558" s="338" t="s">
        <v>3713</v>
      </c>
      <c r="D558" s="338">
        <v>1984.0</v>
      </c>
      <c r="E558" s="338" t="s">
        <v>7982</v>
      </c>
      <c r="F558" s="339">
        <v>44991.0</v>
      </c>
      <c r="G558" s="338" t="s">
        <v>5241</v>
      </c>
      <c r="H558" s="338" t="s">
        <v>8136</v>
      </c>
      <c r="I558" s="338" t="s">
        <v>8136</v>
      </c>
      <c r="J558" s="338" t="s">
        <v>5073</v>
      </c>
      <c r="K558" s="338" t="s">
        <v>4987</v>
      </c>
      <c r="M558" s="338" t="s">
        <v>8137</v>
      </c>
      <c r="N558" s="338" t="s">
        <v>5076</v>
      </c>
      <c r="O558" s="338" t="s">
        <v>5096</v>
      </c>
    </row>
    <row r="559" ht="15.75" customHeight="1">
      <c r="A559" s="338" t="s">
        <v>8138</v>
      </c>
      <c r="B559" s="338" t="s">
        <v>4993</v>
      </c>
      <c r="C559" s="338" t="s">
        <v>1558</v>
      </c>
      <c r="D559" s="338">
        <v>1984.0</v>
      </c>
      <c r="E559" s="338" t="s">
        <v>7750</v>
      </c>
      <c r="F559" s="339">
        <v>45172.0</v>
      </c>
      <c r="G559" s="338" t="s">
        <v>8100</v>
      </c>
      <c r="H559" s="338" t="s">
        <v>5702</v>
      </c>
      <c r="I559" s="338" t="s">
        <v>8139</v>
      </c>
      <c r="J559" s="338" t="s">
        <v>6042</v>
      </c>
      <c r="K559" s="338" t="s">
        <v>4987</v>
      </c>
      <c r="L559" s="338" t="s">
        <v>5807</v>
      </c>
      <c r="M559" s="338" t="s">
        <v>8140</v>
      </c>
      <c r="N559" s="338" t="s">
        <v>5224</v>
      </c>
      <c r="O559" s="338" t="s">
        <v>5150</v>
      </c>
    </row>
    <row r="560" ht="15.75" customHeight="1">
      <c r="A560" s="338" t="s">
        <v>8141</v>
      </c>
      <c r="B560" s="338" t="s">
        <v>7737</v>
      </c>
      <c r="C560" s="338" t="s">
        <v>1558</v>
      </c>
      <c r="D560" s="338">
        <v>1984.0</v>
      </c>
      <c r="E560" s="338" t="s">
        <v>8078</v>
      </c>
      <c r="F560" s="339">
        <v>44963.0</v>
      </c>
      <c r="G560" s="338" t="s">
        <v>8142</v>
      </c>
      <c r="H560" s="338" t="s">
        <v>6691</v>
      </c>
      <c r="I560" s="338" t="s">
        <v>8143</v>
      </c>
      <c r="J560" s="338" t="s">
        <v>6671</v>
      </c>
      <c r="K560" s="338" t="s">
        <v>4987</v>
      </c>
      <c r="M560" s="338" t="s">
        <v>8144</v>
      </c>
      <c r="N560" s="338" t="s">
        <v>6695</v>
      </c>
      <c r="O560" s="338" t="s">
        <v>5067</v>
      </c>
    </row>
    <row r="561" ht="15.75" customHeight="1">
      <c r="A561" s="338" t="s">
        <v>8145</v>
      </c>
      <c r="B561" s="338" t="s">
        <v>4970</v>
      </c>
      <c r="C561" s="338" t="s">
        <v>1558</v>
      </c>
      <c r="D561" s="338">
        <v>1984.0</v>
      </c>
      <c r="E561" s="338" t="s">
        <v>8124</v>
      </c>
      <c r="F561" s="339">
        <v>45082.0</v>
      </c>
      <c r="G561" s="338" t="s">
        <v>7199</v>
      </c>
      <c r="H561" s="338" t="s">
        <v>8146</v>
      </c>
      <c r="I561" s="338" t="s">
        <v>8147</v>
      </c>
      <c r="J561" s="338" t="s">
        <v>6791</v>
      </c>
      <c r="K561" s="338" t="s">
        <v>4987</v>
      </c>
      <c r="M561" s="338" t="s">
        <v>8148</v>
      </c>
      <c r="N561" s="338" t="s">
        <v>5019</v>
      </c>
      <c r="O561" s="338" t="s">
        <v>5186</v>
      </c>
    </row>
    <row r="562" ht="15.75" customHeight="1">
      <c r="A562" s="338" t="s">
        <v>8149</v>
      </c>
      <c r="B562" s="338" t="s">
        <v>4993</v>
      </c>
      <c r="C562" s="338" t="s">
        <v>1547</v>
      </c>
      <c r="D562" s="338">
        <v>1984.0</v>
      </c>
      <c r="E562" s="338" t="s">
        <v>7902</v>
      </c>
      <c r="F562" s="339">
        <v>45174.0</v>
      </c>
      <c r="G562" s="338" t="s">
        <v>6075</v>
      </c>
      <c r="H562" s="338" t="s">
        <v>5386</v>
      </c>
      <c r="I562" s="338" t="s">
        <v>8150</v>
      </c>
      <c r="J562" s="338" t="s">
        <v>5267</v>
      </c>
      <c r="K562" s="338" t="s">
        <v>4987</v>
      </c>
      <c r="L562" s="338" t="s">
        <v>5074</v>
      </c>
      <c r="M562" s="338" t="s">
        <v>8151</v>
      </c>
      <c r="N562" s="338" t="s">
        <v>4979</v>
      </c>
      <c r="O562" s="338" t="s">
        <v>5067</v>
      </c>
    </row>
    <row r="563" ht="15.75" customHeight="1">
      <c r="A563" s="338" t="s">
        <v>8152</v>
      </c>
      <c r="B563" s="338" t="s">
        <v>4993</v>
      </c>
      <c r="C563" s="338" t="s">
        <v>1547</v>
      </c>
      <c r="D563" s="338">
        <v>1984.0</v>
      </c>
      <c r="E563" s="338" t="s">
        <v>7746</v>
      </c>
      <c r="F563" s="339">
        <v>45052.0</v>
      </c>
      <c r="G563" s="338" t="s">
        <v>6149</v>
      </c>
      <c r="H563" s="338" t="s">
        <v>8153</v>
      </c>
      <c r="I563" s="338" t="s">
        <v>8154</v>
      </c>
      <c r="J563" s="338" t="s">
        <v>8155</v>
      </c>
      <c r="K563" s="338" t="s">
        <v>4987</v>
      </c>
      <c r="L563" s="338" t="s">
        <v>6647</v>
      </c>
      <c r="M563" s="338" t="s">
        <v>8156</v>
      </c>
      <c r="N563" s="338" t="s">
        <v>5019</v>
      </c>
      <c r="O563" s="338" t="s">
        <v>5624</v>
      </c>
    </row>
    <row r="564" ht="15.75" customHeight="1">
      <c r="A564" s="338" t="s">
        <v>8157</v>
      </c>
      <c r="B564" s="338" t="s">
        <v>4970</v>
      </c>
      <c r="C564" s="338" t="s">
        <v>1558</v>
      </c>
      <c r="D564" s="338">
        <v>1984.0</v>
      </c>
      <c r="E564" s="338" t="s">
        <v>7994</v>
      </c>
      <c r="F564" s="339">
        <v>45110.0</v>
      </c>
      <c r="G564" s="338" t="s">
        <v>8158</v>
      </c>
      <c r="H564" s="338" t="s">
        <v>7113</v>
      </c>
      <c r="I564" s="338" t="s">
        <v>7019</v>
      </c>
      <c r="J564" s="338" t="s">
        <v>8159</v>
      </c>
      <c r="K564" s="338" t="s">
        <v>4987</v>
      </c>
      <c r="M564" s="338" t="s">
        <v>8160</v>
      </c>
      <c r="N564" s="338" t="s">
        <v>5009</v>
      </c>
      <c r="O564" s="338" t="s">
        <v>5483</v>
      </c>
    </row>
    <row r="565" ht="15.75" customHeight="1">
      <c r="A565" s="338" t="s">
        <v>8161</v>
      </c>
      <c r="B565" s="338" t="s">
        <v>4993</v>
      </c>
      <c r="C565" s="338" t="s">
        <v>1558</v>
      </c>
      <c r="D565" s="338">
        <v>1984.0</v>
      </c>
      <c r="E565" s="338" t="s">
        <v>8078</v>
      </c>
      <c r="F565" s="339">
        <v>44931.0</v>
      </c>
      <c r="G565" s="338" t="s">
        <v>5352</v>
      </c>
      <c r="H565" s="338" t="s">
        <v>7427</v>
      </c>
      <c r="I565" s="338" t="s">
        <v>8074</v>
      </c>
      <c r="J565" s="338" t="s">
        <v>8075</v>
      </c>
      <c r="K565" s="338" t="s">
        <v>4987</v>
      </c>
      <c r="M565" s="338" t="s">
        <v>8162</v>
      </c>
      <c r="N565" s="338" t="s">
        <v>7886</v>
      </c>
      <c r="O565" s="338" t="s">
        <v>5370</v>
      </c>
    </row>
    <row r="566" ht="15.75" customHeight="1">
      <c r="A566" s="338" t="s">
        <v>8163</v>
      </c>
      <c r="B566" s="338" t="s">
        <v>7737</v>
      </c>
      <c r="C566" s="338" t="s">
        <v>1547</v>
      </c>
      <c r="D566" s="338">
        <v>1984.0</v>
      </c>
      <c r="E566" s="338" t="s">
        <v>7988</v>
      </c>
      <c r="F566" s="339">
        <v>45083.0</v>
      </c>
      <c r="G566" s="338" t="s">
        <v>5203</v>
      </c>
      <c r="H566" s="338" t="s">
        <v>6178</v>
      </c>
      <c r="I566" s="338" t="s">
        <v>8164</v>
      </c>
      <c r="J566" s="338" t="s">
        <v>5746</v>
      </c>
      <c r="K566" s="338" t="s">
        <v>4976</v>
      </c>
      <c r="L566" s="338" t="s">
        <v>6247</v>
      </c>
      <c r="M566" s="338" t="s">
        <v>8165</v>
      </c>
      <c r="N566" s="338" t="s">
        <v>4990</v>
      </c>
      <c r="O566" s="338" t="s">
        <v>6633</v>
      </c>
    </row>
    <row r="567" ht="15.75" customHeight="1">
      <c r="A567" s="338" t="s">
        <v>8166</v>
      </c>
      <c r="B567" s="338" t="s">
        <v>4993</v>
      </c>
      <c r="C567" s="338" t="s">
        <v>1537</v>
      </c>
      <c r="D567" s="338">
        <v>1984.0</v>
      </c>
      <c r="E567" s="338" t="s">
        <v>8015</v>
      </c>
      <c r="F567" s="339">
        <v>45143.0</v>
      </c>
      <c r="G567" s="338" t="s">
        <v>5211</v>
      </c>
      <c r="H567" s="338" t="s">
        <v>8167</v>
      </c>
      <c r="I567" s="338" t="s">
        <v>8168</v>
      </c>
      <c r="J567" s="338" t="s">
        <v>8169</v>
      </c>
      <c r="K567" s="338" t="s">
        <v>4987</v>
      </c>
      <c r="M567" s="338" t="s">
        <v>8170</v>
      </c>
      <c r="N567" s="338" t="s">
        <v>5159</v>
      </c>
      <c r="O567" s="338" t="s">
        <v>5677</v>
      </c>
    </row>
    <row r="568" ht="15.75" customHeight="1">
      <c r="A568" s="338" t="s">
        <v>8171</v>
      </c>
      <c r="B568" s="338" t="s">
        <v>4970</v>
      </c>
      <c r="C568" s="338" t="s">
        <v>1558</v>
      </c>
      <c r="D568" s="338">
        <v>1984.0</v>
      </c>
      <c r="E568" s="338" t="s">
        <v>8124</v>
      </c>
      <c r="F568" s="339">
        <v>45052.0</v>
      </c>
      <c r="G568" s="338" t="s">
        <v>5287</v>
      </c>
      <c r="H568" s="338" t="s">
        <v>5558</v>
      </c>
      <c r="I568" s="338" t="s">
        <v>5558</v>
      </c>
      <c r="J568" s="338" t="s">
        <v>5093</v>
      </c>
      <c r="K568" s="338" t="s">
        <v>4987</v>
      </c>
      <c r="L568" s="338" t="s">
        <v>6247</v>
      </c>
      <c r="M568" s="338" t="s">
        <v>8172</v>
      </c>
      <c r="N568" s="338" t="s">
        <v>5739</v>
      </c>
      <c r="O568" s="338" t="s">
        <v>5217</v>
      </c>
    </row>
    <row r="569" ht="15.75" customHeight="1">
      <c r="A569" s="338" t="s">
        <v>8173</v>
      </c>
      <c r="B569" s="338" t="s">
        <v>4970</v>
      </c>
      <c r="C569" s="338" t="s">
        <v>1537</v>
      </c>
      <c r="D569" s="338">
        <v>1984.0</v>
      </c>
      <c r="E569" s="338" t="s">
        <v>8174</v>
      </c>
      <c r="F569" s="339">
        <v>45021.0</v>
      </c>
      <c r="G569" s="338" t="s">
        <v>5783</v>
      </c>
      <c r="H569" s="338" t="s">
        <v>7427</v>
      </c>
      <c r="I569" s="338" t="s">
        <v>7428</v>
      </c>
      <c r="J569" s="338" t="s">
        <v>7429</v>
      </c>
      <c r="K569" s="338" t="s">
        <v>4987</v>
      </c>
      <c r="M569" s="338" t="s">
        <v>8175</v>
      </c>
      <c r="N569" s="338" t="s">
        <v>6618</v>
      </c>
      <c r="O569" s="338" t="s">
        <v>5248</v>
      </c>
    </row>
    <row r="570" ht="15.75" customHeight="1">
      <c r="A570" s="338" t="s">
        <v>8176</v>
      </c>
      <c r="B570" s="338" t="s">
        <v>4970</v>
      </c>
      <c r="C570" s="338" t="s">
        <v>1601</v>
      </c>
      <c r="D570" s="338">
        <v>1984.0</v>
      </c>
      <c r="E570" s="338" t="s">
        <v>8177</v>
      </c>
      <c r="F570" s="339">
        <v>44989.0</v>
      </c>
      <c r="G570" s="338" t="s">
        <v>6260</v>
      </c>
      <c r="H570" s="338" t="s">
        <v>8178</v>
      </c>
      <c r="I570" s="338" t="s">
        <v>8178</v>
      </c>
      <c r="J570" s="338" t="s">
        <v>5063</v>
      </c>
      <c r="K570" s="338" t="s">
        <v>4987</v>
      </c>
      <c r="M570" s="338" t="s">
        <v>8179</v>
      </c>
      <c r="N570" s="338" t="s">
        <v>7253</v>
      </c>
      <c r="O570" s="338" t="s">
        <v>7215</v>
      </c>
    </row>
    <row r="571" ht="15.75" customHeight="1">
      <c r="A571" s="338" t="s">
        <v>8180</v>
      </c>
      <c r="B571" s="338" t="s">
        <v>4970</v>
      </c>
      <c r="C571" s="338" t="s">
        <v>1537</v>
      </c>
      <c r="D571" s="338">
        <v>1984.0</v>
      </c>
      <c r="E571" s="338" t="s">
        <v>8117</v>
      </c>
      <c r="F571" s="338" t="s">
        <v>5286</v>
      </c>
      <c r="G571" s="338" t="s">
        <v>6149</v>
      </c>
      <c r="H571" s="338" t="s">
        <v>7321</v>
      </c>
      <c r="I571" s="338" t="s">
        <v>8181</v>
      </c>
      <c r="J571" s="338" t="s">
        <v>6616</v>
      </c>
      <c r="K571" s="338" t="s">
        <v>6642</v>
      </c>
      <c r="L571" s="338" t="s">
        <v>8182</v>
      </c>
      <c r="M571" s="338" t="s">
        <v>8183</v>
      </c>
      <c r="N571" s="338" t="s">
        <v>8184</v>
      </c>
      <c r="O571" s="338" t="s">
        <v>6003</v>
      </c>
    </row>
    <row r="572" ht="15.75" customHeight="1">
      <c r="A572" s="338" t="s">
        <v>8185</v>
      </c>
      <c r="B572" s="338" t="s">
        <v>4970</v>
      </c>
      <c r="C572" s="338" t="s">
        <v>1547</v>
      </c>
      <c r="D572" s="338">
        <v>1984.0</v>
      </c>
      <c r="E572" s="338" t="s">
        <v>5079</v>
      </c>
      <c r="F572" s="339">
        <v>44963.0</v>
      </c>
      <c r="G572" s="338" t="s">
        <v>6705</v>
      </c>
      <c r="H572" s="338" t="s">
        <v>5304</v>
      </c>
      <c r="I572" s="338" t="s">
        <v>8186</v>
      </c>
      <c r="J572" s="338" t="s">
        <v>8187</v>
      </c>
      <c r="K572" s="338" t="s">
        <v>4987</v>
      </c>
      <c r="L572" s="338" t="s">
        <v>6039</v>
      </c>
      <c r="M572" s="338" t="s">
        <v>8188</v>
      </c>
      <c r="N572" s="338" t="s">
        <v>5009</v>
      </c>
      <c r="O572" s="338" t="s">
        <v>5120</v>
      </c>
    </row>
    <row r="573" ht="15.75" customHeight="1">
      <c r="A573" s="338" t="s">
        <v>8189</v>
      </c>
      <c r="B573" s="338" t="s">
        <v>4970</v>
      </c>
      <c r="C573" s="338" t="s">
        <v>1601</v>
      </c>
      <c r="D573" s="338">
        <v>1984.0</v>
      </c>
      <c r="E573" s="338" t="s">
        <v>8190</v>
      </c>
      <c r="F573" s="339">
        <v>45112.0</v>
      </c>
      <c r="G573" s="338" t="s">
        <v>5612</v>
      </c>
      <c r="H573" s="338" t="s">
        <v>8191</v>
      </c>
      <c r="I573" s="338" t="s">
        <v>8192</v>
      </c>
      <c r="J573" s="338" t="s">
        <v>8193</v>
      </c>
      <c r="K573" s="338" t="s">
        <v>5405</v>
      </c>
      <c r="N573" s="338" t="s">
        <v>8194</v>
      </c>
      <c r="O573" s="338" t="s">
        <v>6003</v>
      </c>
    </row>
    <row r="574" ht="15.75" customHeight="1">
      <c r="A574" s="338" t="s">
        <v>8195</v>
      </c>
      <c r="B574" s="338" t="s">
        <v>4970</v>
      </c>
      <c r="C574" s="338" t="s">
        <v>1558</v>
      </c>
      <c r="D574" s="338">
        <v>1984.0</v>
      </c>
      <c r="E574" s="338" t="s">
        <v>7999</v>
      </c>
      <c r="F574" s="339">
        <v>44932.0</v>
      </c>
      <c r="G574" s="338" t="s">
        <v>5296</v>
      </c>
      <c r="H574" s="338" t="s">
        <v>6711</v>
      </c>
      <c r="I574" s="338" t="s">
        <v>8196</v>
      </c>
      <c r="J574" s="338" t="s">
        <v>6404</v>
      </c>
      <c r="K574" s="338" t="s">
        <v>4987</v>
      </c>
      <c r="L574" s="338" t="s">
        <v>5222</v>
      </c>
      <c r="M574" s="338" t="s">
        <v>8197</v>
      </c>
      <c r="N574" s="338" t="s">
        <v>5066</v>
      </c>
      <c r="O574" s="338" t="s">
        <v>5324</v>
      </c>
    </row>
    <row r="575" ht="15.75" customHeight="1">
      <c r="A575" s="338" t="s">
        <v>8198</v>
      </c>
      <c r="B575" s="338" t="s">
        <v>4993</v>
      </c>
      <c r="C575" s="338" t="s">
        <v>1547</v>
      </c>
      <c r="D575" s="338">
        <v>1984.0</v>
      </c>
      <c r="E575" s="338" t="s">
        <v>8199</v>
      </c>
      <c r="F575" s="339">
        <v>44993.0</v>
      </c>
      <c r="G575" s="338" t="s">
        <v>5211</v>
      </c>
      <c r="H575" s="338" t="s">
        <v>8200</v>
      </c>
      <c r="I575" s="338" t="s">
        <v>8200</v>
      </c>
      <c r="J575" s="338" t="s">
        <v>8201</v>
      </c>
      <c r="K575" s="338" t="s">
        <v>5489</v>
      </c>
      <c r="N575" s="338" t="s">
        <v>8202</v>
      </c>
      <c r="O575" s="338" t="s">
        <v>8203</v>
      </c>
    </row>
    <row r="576" ht="15.75" customHeight="1">
      <c r="A576" s="338" t="s">
        <v>8204</v>
      </c>
      <c r="B576" s="338" t="s">
        <v>7737</v>
      </c>
      <c r="C576" s="338" t="s">
        <v>1547</v>
      </c>
      <c r="D576" s="338">
        <v>1984.0</v>
      </c>
      <c r="E576" s="338" t="s">
        <v>8205</v>
      </c>
      <c r="F576" s="339">
        <v>44991.0</v>
      </c>
      <c r="G576" s="338" t="s">
        <v>6536</v>
      </c>
      <c r="H576" s="338" t="s">
        <v>5833</v>
      </c>
      <c r="I576" s="338" t="s">
        <v>8206</v>
      </c>
      <c r="J576" s="338" t="s">
        <v>5730</v>
      </c>
      <c r="K576" s="338" t="s">
        <v>4987</v>
      </c>
      <c r="L576" s="338" t="s">
        <v>4999</v>
      </c>
      <c r="M576" s="338" t="s">
        <v>8207</v>
      </c>
      <c r="N576" s="338" t="s">
        <v>5036</v>
      </c>
      <c r="O576" s="338" t="s">
        <v>5002</v>
      </c>
    </row>
    <row r="577" ht="15.75" customHeight="1">
      <c r="A577" s="338" t="s">
        <v>8208</v>
      </c>
      <c r="B577" s="338" t="s">
        <v>4970</v>
      </c>
      <c r="C577" s="338" t="s">
        <v>1425</v>
      </c>
      <c r="D577" s="338">
        <v>1984.0</v>
      </c>
      <c r="E577" s="338" t="s">
        <v>7775</v>
      </c>
      <c r="F577" s="338" t="s">
        <v>5286</v>
      </c>
      <c r="G577" s="338" t="s">
        <v>6749</v>
      </c>
      <c r="H577" s="338" t="s">
        <v>8209</v>
      </c>
      <c r="I577" s="338" t="s">
        <v>8210</v>
      </c>
      <c r="J577" s="338" t="s">
        <v>8211</v>
      </c>
      <c r="K577" s="338" t="s">
        <v>3074</v>
      </c>
      <c r="M577" s="338" t="s">
        <v>8212</v>
      </c>
      <c r="N577" s="338" t="s">
        <v>8213</v>
      </c>
      <c r="O577" s="338" t="s">
        <v>5028</v>
      </c>
    </row>
    <row r="578" ht="15.75" customHeight="1">
      <c r="A578" s="338" t="s">
        <v>8214</v>
      </c>
      <c r="B578" s="338" t="s">
        <v>4993</v>
      </c>
      <c r="C578" s="338" t="s">
        <v>3713</v>
      </c>
      <c r="D578" s="338">
        <v>1984.0</v>
      </c>
      <c r="E578" s="338" t="s">
        <v>8215</v>
      </c>
      <c r="F578" s="339">
        <v>44964.0</v>
      </c>
      <c r="G578" s="338" t="s">
        <v>6528</v>
      </c>
      <c r="H578" s="338" t="s">
        <v>6766</v>
      </c>
      <c r="I578" s="338" t="s">
        <v>8216</v>
      </c>
      <c r="J578" s="338" t="s">
        <v>8217</v>
      </c>
      <c r="K578" s="338" t="s">
        <v>4987</v>
      </c>
      <c r="L578" s="338" t="s">
        <v>5017</v>
      </c>
      <c r="M578" s="338" t="s">
        <v>8218</v>
      </c>
      <c r="N578" s="338" t="s">
        <v>4990</v>
      </c>
      <c r="O578" s="338" t="s">
        <v>5294</v>
      </c>
    </row>
    <row r="579" ht="15.75" customHeight="1">
      <c r="A579" s="338" t="s">
        <v>8219</v>
      </c>
      <c r="B579" s="338" t="s">
        <v>4993</v>
      </c>
      <c r="C579" s="338" t="s">
        <v>1558</v>
      </c>
      <c r="D579" s="338">
        <v>1984.0</v>
      </c>
      <c r="E579" s="338" t="s">
        <v>8220</v>
      </c>
      <c r="F579" s="339">
        <v>45113.0</v>
      </c>
      <c r="G579" s="338" t="s">
        <v>5453</v>
      </c>
      <c r="H579" s="338" t="s">
        <v>7178</v>
      </c>
      <c r="I579" s="338" t="s">
        <v>7178</v>
      </c>
      <c r="J579" s="338" t="s">
        <v>8221</v>
      </c>
      <c r="K579" s="338" t="s">
        <v>4976</v>
      </c>
      <c r="M579" s="338" t="s">
        <v>8222</v>
      </c>
      <c r="N579" s="338" t="s">
        <v>8223</v>
      </c>
      <c r="O579" s="338" t="s">
        <v>5537</v>
      </c>
    </row>
    <row r="580" ht="15.75" customHeight="1">
      <c r="A580" s="338" t="s">
        <v>8224</v>
      </c>
      <c r="B580" s="338" t="s">
        <v>4993</v>
      </c>
      <c r="C580" s="338" t="s">
        <v>1558</v>
      </c>
      <c r="D580" s="338">
        <v>1984.0</v>
      </c>
      <c r="E580" s="338" t="s">
        <v>8024</v>
      </c>
      <c r="F580" s="339">
        <v>45110.0</v>
      </c>
      <c r="G580" s="338" t="s">
        <v>6705</v>
      </c>
      <c r="H580" s="338" t="s">
        <v>6111</v>
      </c>
      <c r="I580" s="338" t="s">
        <v>6506</v>
      </c>
      <c r="J580" s="338" t="s">
        <v>8225</v>
      </c>
      <c r="K580" s="338" t="s">
        <v>4987</v>
      </c>
      <c r="M580" s="338" t="s">
        <v>8226</v>
      </c>
      <c r="N580" s="338" t="s">
        <v>7886</v>
      </c>
      <c r="O580" s="338" t="s">
        <v>5794</v>
      </c>
    </row>
    <row r="581" ht="15.75" customHeight="1">
      <c r="A581" s="338" t="s">
        <v>8227</v>
      </c>
      <c r="B581" s="338" t="s">
        <v>4970</v>
      </c>
      <c r="C581" s="338" t="s">
        <v>1537</v>
      </c>
      <c r="D581" s="338">
        <v>1984.0</v>
      </c>
      <c r="E581" s="338" t="s">
        <v>7082</v>
      </c>
      <c r="F581" s="339">
        <v>45174.0</v>
      </c>
      <c r="G581" s="338" t="s">
        <v>6686</v>
      </c>
      <c r="H581" s="338" t="s">
        <v>8228</v>
      </c>
      <c r="I581" s="338" t="s">
        <v>8229</v>
      </c>
      <c r="J581" s="338" t="s">
        <v>7369</v>
      </c>
      <c r="K581" s="338" t="s">
        <v>4987</v>
      </c>
      <c r="M581" s="338" t="s">
        <v>8230</v>
      </c>
      <c r="N581" s="338" t="s">
        <v>5758</v>
      </c>
      <c r="O581" s="338" t="s">
        <v>5067</v>
      </c>
    </row>
    <row r="582" ht="15.75" customHeight="1">
      <c r="A582" s="338" t="s">
        <v>8231</v>
      </c>
      <c r="B582" s="338" t="s">
        <v>4993</v>
      </c>
      <c r="C582" s="338" t="s">
        <v>1558</v>
      </c>
      <c r="D582" s="338">
        <v>1984.0</v>
      </c>
      <c r="E582" s="338" t="s">
        <v>8060</v>
      </c>
      <c r="F582" s="339">
        <v>45143.0</v>
      </c>
      <c r="G582" s="338" t="s">
        <v>5411</v>
      </c>
      <c r="H582" s="338" t="s">
        <v>8232</v>
      </c>
      <c r="I582" s="338" t="s">
        <v>5274</v>
      </c>
      <c r="J582" s="338" t="s">
        <v>6919</v>
      </c>
      <c r="K582" s="338" t="s">
        <v>4987</v>
      </c>
      <c r="L582" s="338" t="s">
        <v>5017</v>
      </c>
      <c r="M582" s="338" t="s">
        <v>8233</v>
      </c>
      <c r="N582" s="338" t="s">
        <v>8234</v>
      </c>
      <c r="O582" s="338" t="s">
        <v>5677</v>
      </c>
    </row>
    <row r="583" ht="15.75" customHeight="1">
      <c r="A583" s="338" t="s">
        <v>8235</v>
      </c>
      <c r="B583" s="338" t="s">
        <v>4993</v>
      </c>
      <c r="C583" s="338" t="s">
        <v>1537</v>
      </c>
      <c r="D583" s="338">
        <v>1984.0</v>
      </c>
      <c r="E583" s="338" t="s">
        <v>7957</v>
      </c>
      <c r="F583" s="339">
        <v>45051.0</v>
      </c>
      <c r="G583" s="338" t="s">
        <v>6528</v>
      </c>
      <c r="H583" s="338" t="s">
        <v>6698</v>
      </c>
      <c r="I583" s="338" t="s">
        <v>5979</v>
      </c>
      <c r="J583" s="338" t="s">
        <v>5073</v>
      </c>
      <c r="K583" s="338" t="s">
        <v>4987</v>
      </c>
      <c r="L583" s="338" t="s">
        <v>7014</v>
      </c>
      <c r="M583" s="338" t="s">
        <v>8236</v>
      </c>
      <c r="N583" s="338" t="s">
        <v>4979</v>
      </c>
      <c r="O583" s="338" t="s">
        <v>5483</v>
      </c>
    </row>
    <row r="584" ht="15.75" customHeight="1">
      <c r="A584" s="338" t="s">
        <v>8237</v>
      </c>
      <c r="B584" s="338" t="s">
        <v>4970</v>
      </c>
      <c r="C584" s="338" t="s">
        <v>1547</v>
      </c>
      <c r="D584" s="338">
        <v>1984.0</v>
      </c>
      <c r="E584" s="338" t="s">
        <v>8238</v>
      </c>
      <c r="F584" s="338" t="s">
        <v>5059</v>
      </c>
      <c r="G584" s="338" t="s">
        <v>5203</v>
      </c>
      <c r="H584" s="338" t="s">
        <v>5581</v>
      </c>
      <c r="I584" s="338" t="s">
        <v>8239</v>
      </c>
      <c r="J584" s="338" t="s">
        <v>6038</v>
      </c>
      <c r="K584" s="338" t="s">
        <v>6642</v>
      </c>
      <c r="M584" s="338" t="s">
        <v>8240</v>
      </c>
      <c r="N584" s="338" t="s">
        <v>8241</v>
      </c>
      <c r="O584" s="338" t="s">
        <v>5545</v>
      </c>
    </row>
    <row r="585" ht="15.75" customHeight="1">
      <c r="A585" s="338" t="s">
        <v>8242</v>
      </c>
      <c r="B585" s="338" t="s">
        <v>4993</v>
      </c>
      <c r="C585" s="338" t="s">
        <v>1547</v>
      </c>
      <c r="D585" s="338">
        <v>1984.0</v>
      </c>
      <c r="E585" s="338" t="s">
        <v>7902</v>
      </c>
      <c r="F585" s="339">
        <v>44932.0</v>
      </c>
      <c r="G585" s="338" t="s">
        <v>5447</v>
      </c>
      <c r="H585" s="338" t="s">
        <v>6779</v>
      </c>
      <c r="I585" s="338" t="s">
        <v>8243</v>
      </c>
      <c r="J585" s="338" t="s">
        <v>7554</v>
      </c>
      <c r="K585" s="338" t="s">
        <v>4987</v>
      </c>
      <c r="M585" s="338" t="s">
        <v>8244</v>
      </c>
      <c r="N585" s="338" t="s">
        <v>5036</v>
      </c>
      <c r="O585" s="338" t="s">
        <v>5067</v>
      </c>
    </row>
    <row r="586" ht="15.75" customHeight="1">
      <c r="A586" s="338" t="s">
        <v>8245</v>
      </c>
      <c r="B586" s="338" t="s">
        <v>4970</v>
      </c>
      <c r="C586" s="338" t="s">
        <v>1537</v>
      </c>
      <c r="D586" s="338">
        <v>1984.0</v>
      </c>
      <c r="E586" s="338" t="s">
        <v>7931</v>
      </c>
      <c r="F586" s="339">
        <v>45022.0</v>
      </c>
      <c r="G586" s="338" t="s">
        <v>6705</v>
      </c>
      <c r="H586" s="338" t="s">
        <v>8246</v>
      </c>
      <c r="I586" s="338" t="s">
        <v>8247</v>
      </c>
      <c r="J586" s="338" t="s">
        <v>5165</v>
      </c>
      <c r="K586" s="338" t="s">
        <v>4987</v>
      </c>
      <c r="L586" s="338" t="s">
        <v>5064</v>
      </c>
      <c r="M586" s="338" t="s">
        <v>8248</v>
      </c>
      <c r="N586" s="338" t="s">
        <v>8249</v>
      </c>
      <c r="O586" s="338" t="s">
        <v>5483</v>
      </c>
    </row>
    <row r="587" ht="15.75" customHeight="1">
      <c r="A587" s="338" t="s">
        <v>8250</v>
      </c>
      <c r="B587" s="338" t="s">
        <v>4970</v>
      </c>
      <c r="C587" s="338" t="s">
        <v>1547</v>
      </c>
      <c r="D587" s="338">
        <v>1984.0</v>
      </c>
      <c r="E587" s="338" t="s">
        <v>7988</v>
      </c>
      <c r="F587" s="339">
        <v>44932.0</v>
      </c>
      <c r="G587" s="338" t="s">
        <v>5342</v>
      </c>
      <c r="H587" s="338" t="s">
        <v>6548</v>
      </c>
      <c r="I587" s="338" t="s">
        <v>8251</v>
      </c>
      <c r="J587" s="338" t="s">
        <v>8252</v>
      </c>
      <c r="K587" s="338" t="s">
        <v>4987</v>
      </c>
      <c r="M587" s="338" t="s">
        <v>8253</v>
      </c>
      <c r="N587" s="338" t="s">
        <v>5739</v>
      </c>
      <c r="O587" s="338" t="s">
        <v>7456</v>
      </c>
    </row>
    <row r="588" ht="15.75" customHeight="1">
      <c r="A588" s="338" t="s">
        <v>8254</v>
      </c>
      <c r="B588" s="338" t="s">
        <v>4970</v>
      </c>
      <c r="C588" s="338" t="s">
        <v>1558</v>
      </c>
      <c r="D588" s="338">
        <v>1984.0</v>
      </c>
      <c r="E588" s="338" t="s">
        <v>8255</v>
      </c>
      <c r="F588" s="339">
        <v>45022.0</v>
      </c>
      <c r="G588" s="338" t="s">
        <v>6690</v>
      </c>
      <c r="H588" s="338" t="s">
        <v>8256</v>
      </c>
      <c r="I588" s="338" t="s">
        <v>8257</v>
      </c>
      <c r="J588" s="338" t="s">
        <v>8258</v>
      </c>
      <c r="K588" s="338" t="s">
        <v>4987</v>
      </c>
      <c r="L588" s="338" t="s">
        <v>5291</v>
      </c>
      <c r="M588" s="338" t="s">
        <v>8259</v>
      </c>
      <c r="N588" s="338" t="s">
        <v>8260</v>
      </c>
      <c r="O588" s="338" t="s">
        <v>5316</v>
      </c>
    </row>
    <row r="589" ht="15.75" customHeight="1">
      <c r="A589" s="338" t="s">
        <v>8261</v>
      </c>
      <c r="B589" s="338" t="s">
        <v>4970</v>
      </c>
      <c r="C589" s="338" t="s">
        <v>1558</v>
      </c>
      <c r="D589" s="338">
        <v>1984.0</v>
      </c>
      <c r="E589" s="338" t="s">
        <v>8262</v>
      </c>
      <c r="F589" s="339">
        <v>45142.0</v>
      </c>
      <c r="G589" s="338" t="s">
        <v>8263</v>
      </c>
      <c r="H589" s="338" t="s">
        <v>8264</v>
      </c>
      <c r="I589" s="338" t="s">
        <v>8265</v>
      </c>
      <c r="J589" s="338" t="s">
        <v>8266</v>
      </c>
      <c r="K589" s="338" t="s">
        <v>4987</v>
      </c>
      <c r="M589" s="338" t="s">
        <v>8267</v>
      </c>
      <c r="N589" s="338" t="s">
        <v>8268</v>
      </c>
      <c r="O589" s="338" t="s">
        <v>5698</v>
      </c>
    </row>
    <row r="590" ht="15.75" customHeight="1">
      <c r="A590" s="338" t="s">
        <v>8269</v>
      </c>
      <c r="B590" s="338" t="s">
        <v>7737</v>
      </c>
      <c r="C590" s="338" t="s">
        <v>1558</v>
      </c>
      <c r="D590" s="338">
        <v>1984.0</v>
      </c>
      <c r="E590" s="338" t="s">
        <v>8270</v>
      </c>
      <c r="F590" s="339">
        <v>44990.0</v>
      </c>
      <c r="G590" s="338" t="s">
        <v>6690</v>
      </c>
      <c r="H590" s="338" t="s">
        <v>6895</v>
      </c>
      <c r="I590" s="338" t="s">
        <v>6895</v>
      </c>
      <c r="J590" s="338" t="s">
        <v>8031</v>
      </c>
      <c r="K590" s="338" t="s">
        <v>4976</v>
      </c>
      <c r="M590" s="338" t="s">
        <v>8271</v>
      </c>
      <c r="N590" s="338" t="s">
        <v>8272</v>
      </c>
      <c r="O590" s="338" t="s">
        <v>5262</v>
      </c>
    </row>
    <row r="591" ht="15.75" customHeight="1">
      <c r="A591" s="338" t="s">
        <v>8273</v>
      </c>
      <c r="B591" s="338" t="s">
        <v>5601</v>
      </c>
      <c r="C591" s="338" t="s">
        <v>3713</v>
      </c>
      <c r="D591" s="338">
        <v>1984.0</v>
      </c>
      <c r="E591" s="338" t="s">
        <v>7988</v>
      </c>
      <c r="F591" s="339">
        <v>45143.0</v>
      </c>
      <c r="G591" s="338" t="s">
        <v>6198</v>
      </c>
      <c r="H591" s="338" t="s">
        <v>6380</v>
      </c>
      <c r="I591" s="338" t="s">
        <v>6380</v>
      </c>
      <c r="J591" s="338" t="s">
        <v>8274</v>
      </c>
      <c r="K591" s="338" t="s">
        <v>4987</v>
      </c>
      <c r="L591" s="338" t="s">
        <v>5222</v>
      </c>
      <c r="M591" s="338" t="s">
        <v>8275</v>
      </c>
      <c r="N591" s="338" t="s">
        <v>8276</v>
      </c>
      <c r="O591" s="338" t="s">
        <v>5067</v>
      </c>
    </row>
    <row r="592" ht="15.75" customHeight="1">
      <c r="A592" s="338" t="s">
        <v>8277</v>
      </c>
      <c r="B592" s="338" t="s">
        <v>4970</v>
      </c>
      <c r="C592" s="338" t="s">
        <v>1558</v>
      </c>
      <c r="D592" s="338">
        <v>1984.0</v>
      </c>
      <c r="E592" s="338" t="s">
        <v>8174</v>
      </c>
      <c r="F592" s="339">
        <v>45144.0</v>
      </c>
      <c r="G592" s="338" t="s">
        <v>5311</v>
      </c>
      <c r="H592" s="338" t="s">
        <v>7538</v>
      </c>
      <c r="I592" s="338" t="s">
        <v>7538</v>
      </c>
      <c r="J592" s="338" t="s">
        <v>8278</v>
      </c>
      <c r="K592" s="338" t="s">
        <v>4987</v>
      </c>
      <c r="L592" s="338" t="s">
        <v>5695</v>
      </c>
      <c r="M592" s="338" t="s">
        <v>8279</v>
      </c>
      <c r="N592" s="338" t="s">
        <v>8280</v>
      </c>
      <c r="O592" s="338" t="s">
        <v>5576</v>
      </c>
    </row>
    <row r="593" ht="15.75" customHeight="1">
      <c r="A593" s="338" t="s">
        <v>8281</v>
      </c>
      <c r="B593" s="338" t="s">
        <v>4970</v>
      </c>
      <c r="C593" s="338" t="s">
        <v>1558</v>
      </c>
      <c r="D593" s="338">
        <v>1984.0</v>
      </c>
      <c r="E593" s="338" t="s">
        <v>8106</v>
      </c>
      <c r="F593" s="339">
        <v>45051.0</v>
      </c>
      <c r="G593" s="338" t="s">
        <v>5342</v>
      </c>
      <c r="H593" s="338" t="s">
        <v>5466</v>
      </c>
      <c r="I593" s="338" t="s">
        <v>8282</v>
      </c>
      <c r="J593" s="338" t="s">
        <v>8283</v>
      </c>
      <c r="K593" s="338" t="s">
        <v>4987</v>
      </c>
      <c r="M593" s="338" t="s">
        <v>8284</v>
      </c>
      <c r="N593" s="338" t="s">
        <v>8001</v>
      </c>
      <c r="O593" s="338" t="s">
        <v>5160</v>
      </c>
    </row>
    <row r="594" ht="15.75" customHeight="1">
      <c r="A594" s="338" t="s">
        <v>8285</v>
      </c>
      <c r="B594" s="338" t="s">
        <v>4993</v>
      </c>
      <c r="C594" s="338" t="s">
        <v>1558</v>
      </c>
      <c r="D594" s="338">
        <v>1984.0</v>
      </c>
      <c r="E594" s="338" t="s">
        <v>7185</v>
      </c>
      <c r="F594" s="339">
        <v>45023.0</v>
      </c>
      <c r="G594" s="338" t="s">
        <v>5272</v>
      </c>
      <c r="H594" s="338" t="s">
        <v>5381</v>
      </c>
      <c r="I594" s="338" t="s">
        <v>5381</v>
      </c>
      <c r="J594" s="338" t="s">
        <v>5381</v>
      </c>
      <c r="K594" s="338" t="s">
        <v>4987</v>
      </c>
      <c r="L594" s="338" t="s">
        <v>6039</v>
      </c>
      <c r="M594" s="338" t="s">
        <v>8286</v>
      </c>
      <c r="N594" s="338" t="s">
        <v>5019</v>
      </c>
      <c r="O594" s="338" t="s">
        <v>5316</v>
      </c>
    </row>
    <row r="595" ht="15.75" customHeight="1">
      <c r="A595" s="338" t="s">
        <v>8287</v>
      </c>
      <c r="B595" s="338" t="s">
        <v>4970</v>
      </c>
      <c r="C595" s="338" t="s">
        <v>1558</v>
      </c>
      <c r="D595" s="338">
        <v>1984.0</v>
      </c>
      <c r="E595" s="338" t="s">
        <v>7801</v>
      </c>
      <c r="F595" s="339">
        <v>45141.0</v>
      </c>
      <c r="G595" s="338" t="s">
        <v>6050</v>
      </c>
      <c r="H595" s="338" t="s">
        <v>7770</v>
      </c>
      <c r="I595" s="338" t="s">
        <v>8288</v>
      </c>
      <c r="J595" s="338" t="s">
        <v>5517</v>
      </c>
      <c r="K595" s="338" t="s">
        <v>4987</v>
      </c>
      <c r="L595" s="338" t="s">
        <v>4999</v>
      </c>
      <c r="M595" s="338" t="s">
        <v>8289</v>
      </c>
      <c r="N595" s="338" t="s">
        <v>5976</v>
      </c>
      <c r="O595" s="338" t="s">
        <v>5370</v>
      </c>
    </row>
    <row r="596" ht="15.75" customHeight="1">
      <c r="A596" s="338" t="s">
        <v>8290</v>
      </c>
      <c r="B596" s="338" t="s">
        <v>7737</v>
      </c>
      <c r="C596" s="338" t="s">
        <v>1558</v>
      </c>
      <c r="D596" s="338">
        <v>1984.0</v>
      </c>
      <c r="E596" s="338" t="s">
        <v>8078</v>
      </c>
      <c r="F596" s="338" t="s">
        <v>5286</v>
      </c>
      <c r="G596" s="338" t="s">
        <v>5473</v>
      </c>
      <c r="H596" s="338" t="s">
        <v>5979</v>
      </c>
      <c r="I596" s="338" t="s">
        <v>8291</v>
      </c>
      <c r="J596" s="338" t="s">
        <v>5517</v>
      </c>
      <c r="K596" s="338" t="s">
        <v>4987</v>
      </c>
      <c r="L596" s="338" t="s">
        <v>8292</v>
      </c>
      <c r="M596" s="338" t="s">
        <v>8293</v>
      </c>
      <c r="N596" s="338" t="s">
        <v>8294</v>
      </c>
      <c r="O596" s="338" t="s">
        <v>5715</v>
      </c>
    </row>
    <row r="597" ht="15.75" customHeight="1">
      <c r="A597" s="338" t="s">
        <v>8295</v>
      </c>
      <c r="B597" s="338" t="s">
        <v>4993</v>
      </c>
      <c r="C597" s="338" t="s">
        <v>1558</v>
      </c>
      <c r="D597" s="338">
        <v>1984.0</v>
      </c>
      <c r="E597" s="338" t="s">
        <v>8078</v>
      </c>
      <c r="F597" s="339">
        <v>45051.0</v>
      </c>
      <c r="G597" s="338" t="s">
        <v>7247</v>
      </c>
      <c r="H597" s="338" t="s">
        <v>6160</v>
      </c>
      <c r="I597" s="338" t="s">
        <v>5653</v>
      </c>
      <c r="J597" s="338" t="s">
        <v>5267</v>
      </c>
      <c r="K597" s="338" t="s">
        <v>4987</v>
      </c>
      <c r="L597" s="338" t="s">
        <v>5176</v>
      </c>
      <c r="M597" s="338" t="s">
        <v>8296</v>
      </c>
      <c r="N597" s="338" t="s">
        <v>8297</v>
      </c>
      <c r="O597" s="338" t="s">
        <v>5186</v>
      </c>
    </row>
    <row r="598" ht="15.75" customHeight="1">
      <c r="A598" s="338" t="s">
        <v>8298</v>
      </c>
      <c r="B598" s="338" t="s">
        <v>4970</v>
      </c>
      <c r="C598" s="338" t="s">
        <v>1537</v>
      </c>
      <c r="D598" s="338">
        <v>1984.0</v>
      </c>
      <c r="E598" s="338" t="s">
        <v>8174</v>
      </c>
      <c r="F598" s="339">
        <v>45050.0</v>
      </c>
      <c r="G598" s="338" t="s">
        <v>5342</v>
      </c>
      <c r="H598" s="338" t="s">
        <v>8299</v>
      </c>
      <c r="I598" s="338" t="s">
        <v>8299</v>
      </c>
      <c r="J598" s="338" t="s">
        <v>8300</v>
      </c>
      <c r="K598" s="338" t="s">
        <v>4987</v>
      </c>
      <c r="M598" s="338" t="s">
        <v>8301</v>
      </c>
      <c r="N598" s="338" t="s">
        <v>8051</v>
      </c>
      <c r="O598" s="338" t="s">
        <v>5143</v>
      </c>
    </row>
    <row r="599" ht="15.75" customHeight="1">
      <c r="A599" s="338" t="s">
        <v>8302</v>
      </c>
      <c r="B599" s="338" t="s">
        <v>4993</v>
      </c>
      <c r="C599" s="338" t="s">
        <v>1558</v>
      </c>
      <c r="D599" s="338">
        <v>1984.0</v>
      </c>
      <c r="E599" s="338" t="s">
        <v>5079</v>
      </c>
      <c r="F599" s="339">
        <v>45083.0</v>
      </c>
      <c r="G599" s="338" t="s">
        <v>5465</v>
      </c>
      <c r="H599" s="338" t="s">
        <v>5813</v>
      </c>
      <c r="I599" s="338" t="s">
        <v>8303</v>
      </c>
      <c r="J599" s="338" t="s">
        <v>6398</v>
      </c>
      <c r="K599" s="338" t="s">
        <v>4987</v>
      </c>
      <c r="M599" s="338" t="s">
        <v>8304</v>
      </c>
      <c r="N599" s="338" t="s">
        <v>6231</v>
      </c>
      <c r="O599" s="338" t="s">
        <v>5624</v>
      </c>
    </row>
    <row r="600" ht="15.75" customHeight="1">
      <c r="A600" s="338" t="s">
        <v>8305</v>
      </c>
      <c r="B600" s="338" t="s">
        <v>4970</v>
      </c>
      <c r="C600" s="338" t="s">
        <v>1558</v>
      </c>
      <c r="D600" s="338">
        <v>1984.0</v>
      </c>
      <c r="E600" s="338" t="s">
        <v>7185</v>
      </c>
      <c r="F600" s="339">
        <v>44991.0</v>
      </c>
      <c r="G600" s="338" t="s">
        <v>8306</v>
      </c>
      <c r="H600" s="338" t="s">
        <v>6711</v>
      </c>
      <c r="I600" s="338" t="s">
        <v>8307</v>
      </c>
      <c r="J600" s="338" t="s">
        <v>6162</v>
      </c>
      <c r="K600" s="338" t="s">
        <v>4987</v>
      </c>
      <c r="M600" s="338" t="s">
        <v>8308</v>
      </c>
      <c r="N600" s="338" t="s">
        <v>5036</v>
      </c>
      <c r="O600" s="338" t="s">
        <v>6003</v>
      </c>
    </row>
    <row r="601" ht="15.75" customHeight="1">
      <c r="A601" s="338" t="s">
        <v>8309</v>
      </c>
      <c r="B601" s="338" t="s">
        <v>4970</v>
      </c>
      <c r="C601" s="338" t="s">
        <v>1558</v>
      </c>
      <c r="D601" s="338">
        <v>1984.0</v>
      </c>
      <c r="E601" s="338" t="s">
        <v>8310</v>
      </c>
      <c r="F601" s="339">
        <v>45144.0</v>
      </c>
      <c r="G601" s="338" t="s">
        <v>5417</v>
      </c>
      <c r="H601" s="338" t="s">
        <v>5532</v>
      </c>
      <c r="I601" s="338" t="s">
        <v>5532</v>
      </c>
      <c r="J601" s="338" t="s">
        <v>8311</v>
      </c>
      <c r="K601" s="338" t="s">
        <v>4987</v>
      </c>
      <c r="L601" s="338" t="s">
        <v>7430</v>
      </c>
      <c r="M601" s="338" t="s">
        <v>8312</v>
      </c>
      <c r="N601" s="338" t="s">
        <v>8313</v>
      </c>
      <c r="O601" s="338" t="s">
        <v>5537</v>
      </c>
    </row>
    <row r="602" ht="15.75" customHeight="1">
      <c r="A602" s="338" t="s">
        <v>8314</v>
      </c>
      <c r="B602" s="338" t="s">
        <v>4970</v>
      </c>
      <c r="C602" s="338" t="s">
        <v>1558</v>
      </c>
      <c r="D602" s="338">
        <v>1984.0</v>
      </c>
      <c r="E602" s="338" t="s">
        <v>8315</v>
      </c>
      <c r="F602" s="339">
        <v>45112.0</v>
      </c>
      <c r="G602" s="338" t="s">
        <v>5547</v>
      </c>
      <c r="H602" s="338" t="s">
        <v>8316</v>
      </c>
      <c r="I602" s="338" t="s">
        <v>8317</v>
      </c>
      <c r="J602" s="338" t="s">
        <v>8318</v>
      </c>
      <c r="K602" s="338" t="s">
        <v>4987</v>
      </c>
      <c r="M602" s="338" t="s">
        <v>8319</v>
      </c>
      <c r="N602" s="338" t="s">
        <v>8051</v>
      </c>
      <c r="O602" s="338" t="s">
        <v>5624</v>
      </c>
    </row>
    <row r="603" ht="15.75" customHeight="1">
      <c r="A603" s="338" t="s">
        <v>8320</v>
      </c>
      <c r="B603" s="338" t="s">
        <v>4970</v>
      </c>
      <c r="C603" s="338" t="s">
        <v>1558</v>
      </c>
      <c r="D603" s="338">
        <v>1984.0</v>
      </c>
      <c r="E603" s="338" t="s">
        <v>8321</v>
      </c>
      <c r="F603" s="339">
        <v>45023.0</v>
      </c>
      <c r="G603" s="338" t="s">
        <v>5783</v>
      </c>
      <c r="H603" s="338" t="s">
        <v>8322</v>
      </c>
      <c r="I603" s="338" t="s">
        <v>8322</v>
      </c>
      <c r="J603" s="338" t="s">
        <v>8323</v>
      </c>
      <c r="K603" s="338" t="s">
        <v>5607</v>
      </c>
      <c r="M603" s="338" t="s">
        <v>8324</v>
      </c>
      <c r="N603" s="338" t="s">
        <v>6334</v>
      </c>
      <c r="O603" s="338" t="s">
        <v>5294</v>
      </c>
    </row>
    <row r="604" ht="15.75" customHeight="1">
      <c r="A604" s="338" t="s">
        <v>8325</v>
      </c>
      <c r="B604" s="338" t="s">
        <v>4993</v>
      </c>
      <c r="C604" s="338" t="s">
        <v>1558</v>
      </c>
      <c r="D604" s="338">
        <v>1984.0</v>
      </c>
      <c r="E604" s="338" t="s">
        <v>8326</v>
      </c>
      <c r="F604" s="338" t="s">
        <v>5286</v>
      </c>
      <c r="G604" s="338" t="s">
        <v>5417</v>
      </c>
      <c r="H604" s="338" t="s">
        <v>5273</v>
      </c>
      <c r="I604" s="338" t="s">
        <v>8327</v>
      </c>
      <c r="J604" s="338" t="s">
        <v>5517</v>
      </c>
      <c r="K604" s="338" t="s">
        <v>4987</v>
      </c>
      <c r="L604" s="338" t="s">
        <v>5176</v>
      </c>
      <c r="M604" s="338" t="s">
        <v>8328</v>
      </c>
      <c r="N604" s="338" t="s">
        <v>5224</v>
      </c>
      <c r="O604" s="338" t="s">
        <v>5186</v>
      </c>
    </row>
    <row r="605" ht="15.75" customHeight="1">
      <c r="A605" s="338" t="s">
        <v>8329</v>
      </c>
      <c r="B605" s="338" t="s">
        <v>4970</v>
      </c>
      <c r="C605" s="338" t="s">
        <v>1425</v>
      </c>
      <c r="D605" s="338">
        <v>1984.0</v>
      </c>
      <c r="E605" s="338" t="s">
        <v>8060</v>
      </c>
      <c r="F605" s="339">
        <v>45174.0</v>
      </c>
      <c r="G605" s="338" t="s">
        <v>5547</v>
      </c>
      <c r="H605" s="338" t="s">
        <v>5919</v>
      </c>
      <c r="I605" s="338" t="s">
        <v>8330</v>
      </c>
      <c r="J605" s="338" t="s">
        <v>6791</v>
      </c>
      <c r="K605" s="338" t="s">
        <v>4987</v>
      </c>
      <c r="L605" s="338" t="s">
        <v>5064</v>
      </c>
      <c r="M605" s="338" t="s">
        <v>8331</v>
      </c>
      <c r="N605" s="338" t="s">
        <v>6695</v>
      </c>
      <c r="O605" s="338" t="s">
        <v>5283</v>
      </c>
    </row>
    <row r="606" ht="15.75" customHeight="1">
      <c r="A606" s="338" t="s">
        <v>8332</v>
      </c>
      <c r="B606" s="338" t="s">
        <v>7737</v>
      </c>
      <c r="C606" s="338" t="s">
        <v>1547</v>
      </c>
      <c r="D606" s="338">
        <v>1984.0</v>
      </c>
      <c r="E606" s="338" t="s">
        <v>8333</v>
      </c>
      <c r="F606" s="339">
        <v>44932.0</v>
      </c>
      <c r="G606" s="338" t="s">
        <v>6690</v>
      </c>
      <c r="H606" s="338" t="s">
        <v>8334</v>
      </c>
      <c r="I606" s="338" t="s">
        <v>8335</v>
      </c>
      <c r="J606" s="338" t="s">
        <v>8252</v>
      </c>
      <c r="K606" s="338" t="s">
        <v>4987</v>
      </c>
      <c r="L606" s="338" t="s">
        <v>5157</v>
      </c>
      <c r="M606" s="338" t="s">
        <v>8336</v>
      </c>
      <c r="N606" s="338" t="s">
        <v>8134</v>
      </c>
      <c r="O606" s="338" t="s">
        <v>5780</v>
      </c>
    </row>
    <row r="607" ht="15.75" customHeight="1">
      <c r="A607" s="338" t="s">
        <v>8337</v>
      </c>
      <c r="B607" s="338" t="s">
        <v>7737</v>
      </c>
      <c r="C607" s="338" t="s">
        <v>1558</v>
      </c>
      <c r="D607" s="338">
        <v>1984.0</v>
      </c>
      <c r="E607" s="338" t="s">
        <v>8338</v>
      </c>
      <c r="F607" s="339">
        <v>45022.0</v>
      </c>
      <c r="G607" s="338" t="s">
        <v>5507</v>
      </c>
      <c r="H607" s="338" t="s">
        <v>5541</v>
      </c>
      <c r="I607" s="338" t="s">
        <v>8339</v>
      </c>
      <c r="J607" s="338" t="s">
        <v>5479</v>
      </c>
      <c r="K607" s="338" t="s">
        <v>4987</v>
      </c>
      <c r="M607" s="338" t="s">
        <v>8340</v>
      </c>
      <c r="N607" s="338" t="s">
        <v>5066</v>
      </c>
      <c r="O607" s="338" t="s">
        <v>5120</v>
      </c>
    </row>
    <row r="608" ht="15.75" customHeight="1">
      <c r="A608" s="338" t="s">
        <v>8341</v>
      </c>
      <c r="B608" s="338" t="s">
        <v>4993</v>
      </c>
      <c r="C608" s="338" t="s">
        <v>1547</v>
      </c>
      <c r="D608" s="338">
        <v>1984.0</v>
      </c>
      <c r="E608" s="338" t="s">
        <v>8342</v>
      </c>
      <c r="F608" s="339">
        <v>45113.0</v>
      </c>
      <c r="G608" s="338" t="s">
        <v>5514</v>
      </c>
      <c r="H608" s="338" t="s">
        <v>8343</v>
      </c>
      <c r="I608" s="338" t="s">
        <v>6240</v>
      </c>
      <c r="J608" s="338" t="s">
        <v>6652</v>
      </c>
      <c r="K608" s="338" t="s">
        <v>4987</v>
      </c>
      <c r="M608" s="338" t="s">
        <v>8344</v>
      </c>
      <c r="N608" s="338" t="s">
        <v>8345</v>
      </c>
      <c r="O608" s="338" t="s">
        <v>5624</v>
      </c>
    </row>
    <row r="609" ht="15.75" customHeight="1">
      <c r="A609" s="338" t="s">
        <v>8346</v>
      </c>
      <c r="B609" s="338" t="s">
        <v>4993</v>
      </c>
      <c r="C609" s="338" t="s">
        <v>1558</v>
      </c>
      <c r="D609" s="338">
        <v>1984.0</v>
      </c>
      <c r="E609" s="338" t="s">
        <v>8024</v>
      </c>
      <c r="F609" s="339">
        <v>45111.0</v>
      </c>
      <c r="G609" s="338" t="s">
        <v>5352</v>
      </c>
      <c r="H609" s="338" t="s">
        <v>5348</v>
      </c>
      <c r="I609" s="338" t="s">
        <v>5348</v>
      </c>
      <c r="J609" s="338" t="s">
        <v>5349</v>
      </c>
      <c r="K609" s="338" t="s">
        <v>4987</v>
      </c>
      <c r="M609" s="338" t="s">
        <v>8347</v>
      </c>
      <c r="N609" s="338" t="s">
        <v>5019</v>
      </c>
      <c r="O609" s="338" t="s">
        <v>5363</v>
      </c>
    </row>
    <row r="610" ht="15.75" customHeight="1">
      <c r="A610" s="338" t="s">
        <v>8348</v>
      </c>
      <c r="B610" s="338" t="s">
        <v>4970</v>
      </c>
      <c r="C610" s="338" t="s">
        <v>1547</v>
      </c>
      <c r="D610" s="338">
        <v>1984.0</v>
      </c>
      <c r="E610" s="338" t="s">
        <v>8349</v>
      </c>
      <c r="F610" s="339">
        <v>45143.0</v>
      </c>
      <c r="G610" s="338" t="s">
        <v>8350</v>
      </c>
      <c r="H610" s="338" t="s">
        <v>6580</v>
      </c>
      <c r="I610" s="338" t="s">
        <v>8351</v>
      </c>
      <c r="J610" s="338" t="s">
        <v>6817</v>
      </c>
      <c r="K610" s="338" t="s">
        <v>4987</v>
      </c>
      <c r="M610" s="338" t="s">
        <v>8352</v>
      </c>
      <c r="N610" s="338" t="s">
        <v>5676</v>
      </c>
      <c r="O610" s="338" t="s">
        <v>5077</v>
      </c>
    </row>
    <row r="611" ht="15.75" customHeight="1">
      <c r="A611" s="338" t="s">
        <v>8353</v>
      </c>
      <c r="B611" s="338" t="s">
        <v>4993</v>
      </c>
      <c r="C611" s="338" t="s">
        <v>1547</v>
      </c>
      <c r="D611" s="338">
        <v>1984.0</v>
      </c>
      <c r="E611" s="338" t="s">
        <v>8354</v>
      </c>
      <c r="F611" s="339">
        <v>44962.0</v>
      </c>
      <c r="G611" s="338" t="s">
        <v>5465</v>
      </c>
      <c r="H611" s="338" t="s">
        <v>8355</v>
      </c>
      <c r="I611" s="338" t="s">
        <v>8356</v>
      </c>
      <c r="J611" s="338" t="s">
        <v>8356</v>
      </c>
      <c r="K611" s="338" t="s">
        <v>4976</v>
      </c>
      <c r="L611" s="338" t="s">
        <v>5222</v>
      </c>
      <c r="M611" s="338" t="s">
        <v>8357</v>
      </c>
      <c r="N611" s="338" t="s">
        <v>8358</v>
      </c>
      <c r="O611" s="338" t="s">
        <v>5576</v>
      </c>
    </row>
    <row r="612" ht="15.75" customHeight="1">
      <c r="A612" s="338" t="s">
        <v>8359</v>
      </c>
      <c r="B612" s="338" t="s">
        <v>4970</v>
      </c>
      <c r="C612" s="338" t="s">
        <v>1547</v>
      </c>
      <c r="D612" s="338">
        <v>1984.0</v>
      </c>
      <c r="E612" s="338" t="s">
        <v>8360</v>
      </c>
      <c r="F612" s="339">
        <v>44991.0</v>
      </c>
      <c r="G612" s="338" t="s">
        <v>5639</v>
      </c>
      <c r="H612" s="338" t="s">
        <v>5532</v>
      </c>
      <c r="I612" s="338" t="s">
        <v>8361</v>
      </c>
      <c r="J612" s="338" t="s">
        <v>5468</v>
      </c>
      <c r="K612" s="338" t="s">
        <v>4987</v>
      </c>
      <c r="M612" s="338" t="s">
        <v>8362</v>
      </c>
      <c r="N612" s="338" t="s">
        <v>7886</v>
      </c>
      <c r="O612" s="338" t="s">
        <v>5370</v>
      </c>
    </row>
    <row r="613" ht="15.75" customHeight="1">
      <c r="A613" s="338" t="s">
        <v>8363</v>
      </c>
      <c r="B613" s="338" t="s">
        <v>4970</v>
      </c>
      <c r="C613" s="338" t="s">
        <v>1558</v>
      </c>
      <c r="D613" s="338">
        <v>1984.0</v>
      </c>
      <c r="E613" s="338" t="s">
        <v>8315</v>
      </c>
      <c r="F613" s="339">
        <v>45021.0</v>
      </c>
      <c r="G613" s="338" t="s">
        <v>8364</v>
      </c>
      <c r="H613" s="338" t="s">
        <v>5050</v>
      </c>
      <c r="I613" s="338" t="s">
        <v>8365</v>
      </c>
      <c r="J613" s="338" t="s">
        <v>6808</v>
      </c>
      <c r="K613" s="338" t="s">
        <v>4987</v>
      </c>
      <c r="L613" s="338" t="s">
        <v>5389</v>
      </c>
      <c r="M613" s="338" t="s">
        <v>8366</v>
      </c>
      <c r="N613" s="338" t="s">
        <v>6231</v>
      </c>
      <c r="O613" s="338" t="s">
        <v>5186</v>
      </c>
    </row>
    <row r="614" ht="15.75" customHeight="1">
      <c r="A614" s="338" t="s">
        <v>8367</v>
      </c>
      <c r="B614" s="338" t="s">
        <v>5601</v>
      </c>
      <c r="C614" s="338" t="s">
        <v>1547</v>
      </c>
      <c r="D614" s="338">
        <v>1984.0</v>
      </c>
      <c r="E614" s="338" t="s">
        <v>8368</v>
      </c>
      <c r="F614" s="339">
        <v>44991.0</v>
      </c>
      <c r="G614" s="338" t="s">
        <v>5514</v>
      </c>
      <c r="H614" s="338" t="s">
        <v>6144</v>
      </c>
      <c r="I614" s="338" t="s">
        <v>8369</v>
      </c>
      <c r="J614" s="338" t="s">
        <v>5116</v>
      </c>
      <c r="K614" s="338" t="s">
        <v>4976</v>
      </c>
      <c r="M614" s="338" t="s">
        <v>8370</v>
      </c>
      <c r="N614" s="338" t="s">
        <v>6147</v>
      </c>
      <c r="O614" s="338" t="s">
        <v>5943</v>
      </c>
    </row>
    <row r="615" ht="15.75" customHeight="1">
      <c r="A615" s="338" t="s">
        <v>8371</v>
      </c>
      <c r="B615" s="338" t="s">
        <v>7737</v>
      </c>
      <c r="C615" s="338" t="s">
        <v>1547</v>
      </c>
      <c r="D615" s="338">
        <v>1984.0</v>
      </c>
      <c r="E615" s="338" t="s">
        <v>8060</v>
      </c>
      <c r="F615" s="339">
        <v>45110.0</v>
      </c>
      <c r="G615" s="338" t="s">
        <v>8372</v>
      </c>
      <c r="H615" s="338" t="s">
        <v>8373</v>
      </c>
      <c r="I615" s="338" t="s">
        <v>8374</v>
      </c>
      <c r="J615" s="338" t="s">
        <v>8375</v>
      </c>
      <c r="K615" s="338" t="s">
        <v>4987</v>
      </c>
      <c r="M615" s="338" t="s">
        <v>8376</v>
      </c>
      <c r="N615" s="338" t="s">
        <v>7992</v>
      </c>
      <c r="O615" s="338" t="s">
        <v>5483</v>
      </c>
    </row>
    <row r="616" ht="15.75" customHeight="1">
      <c r="A616" s="338" t="s">
        <v>8377</v>
      </c>
      <c r="B616" s="338" t="s">
        <v>4993</v>
      </c>
      <c r="C616" s="338" t="s">
        <v>1601</v>
      </c>
      <c r="D616" s="338">
        <v>1984.0</v>
      </c>
      <c r="E616" s="338" t="s">
        <v>8060</v>
      </c>
      <c r="F616" s="339">
        <v>44991.0</v>
      </c>
      <c r="G616" s="338" t="s">
        <v>8378</v>
      </c>
      <c r="H616" s="338" t="s">
        <v>5305</v>
      </c>
      <c r="I616" s="338" t="s">
        <v>5305</v>
      </c>
      <c r="J616" s="338" t="s">
        <v>7574</v>
      </c>
      <c r="K616" s="338" t="s">
        <v>4987</v>
      </c>
      <c r="M616" s="338" t="s">
        <v>8379</v>
      </c>
      <c r="N616" s="338" t="s">
        <v>5976</v>
      </c>
      <c r="O616" s="338" t="s">
        <v>5483</v>
      </c>
    </row>
    <row r="617" ht="15.75" customHeight="1">
      <c r="A617" s="338" t="s">
        <v>8380</v>
      </c>
      <c r="B617" s="338" t="s">
        <v>4993</v>
      </c>
      <c r="C617" s="338" t="s">
        <v>1558</v>
      </c>
      <c r="D617" s="338">
        <v>1984.0</v>
      </c>
      <c r="E617" s="338" t="s">
        <v>7775</v>
      </c>
      <c r="F617" s="339">
        <v>45174.0</v>
      </c>
      <c r="G617" s="338" t="s">
        <v>8381</v>
      </c>
      <c r="H617" s="338" t="s">
        <v>5627</v>
      </c>
      <c r="I617" s="338" t="s">
        <v>8382</v>
      </c>
      <c r="J617" s="338" t="s">
        <v>6139</v>
      </c>
      <c r="K617" s="338" t="s">
        <v>4987</v>
      </c>
      <c r="M617" s="338" t="s">
        <v>8383</v>
      </c>
      <c r="N617" s="338" t="s">
        <v>5126</v>
      </c>
      <c r="O617" s="338" t="s">
        <v>5370</v>
      </c>
    </row>
    <row r="618" ht="15.75" customHeight="1">
      <c r="A618" s="338" t="s">
        <v>8384</v>
      </c>
      <c r="B618" s="338" t="s">
        <v>4970</v>
      </c>
      <c r="C618" s="338" t="s">
        <v>1547</v>
      </c>
      <c r="D618" s="338">
        <v>1984.0</v>
      </c>
      <c r="E618" s="338" t="s">
        <v>8117</v>
      </c>
      <c r="F618" s="339">
        <v>45112.0</v>
      </c>
      <c r="G618" s="338" t="s">
        <v>8385</v>
      </c>
      <c r="H618" s="338" t="s">
        <v>6064</v>
      </c>
      <c r="I618" s="338" t="s">
        <v>8386</v>
      </c>
      <c r="J618" s="338" t="s">
        <v>8387</v>
      </c>
      <c r="K618" s="338" t="s">
        <v>4987</v>
      </c>
      <c r="M618" s="338" t="s">
        <v>8388</v>
      </c>
      <c r="N618" s="338" t="s">
        <v>5066</v>
      </c>
      <c r="O618" s="338" t="s">
        <v>5028</v>
      </c>
    </row>
    <row r="619" ht="15.75" customHeight="1">
      <c r="A619" s="338" t="s">
        <v>8389</v>
      </c>
      <c r="B619" s="338" t="s">
        <v>4993</v>
      </c>
      <c r="C619" s="338" t="s">
        <v>1601</v>
      </c>
      <c r="D619" s="338">
        <v>1984.0</v>
      </c>
      <c r="E619" s="338" t="s">
        <v>7082</v>
      </c>
      <c r="F619" s="339">
        <v>44962.0</v>
      </c>
      <c r="G619" s="338" t="s">
        <v>6306</v>
      </c>
      <c r="H619" s="338" t="s">
        <v>5873</v>
      </c>
      <c r="I619" s="338" t="s">
        <v>8390</v>
      </c>
      <c r="J619" s="338" t="s">
        <v>5102</v>
      </c>
      <c r="K619" s="338" t="s">
        <v>4987</v>
      </c>
      <c r="L619" s="338" t="s">
        <v>5176</v>
      </c>
      <c r="M619" s="338" t="s">
        <v>8391</v>
      </c>
      <c r="N619" s="338" t="s">
        <v>5036</v>
      </c>
      <c r="O619" s="338" t="s">
        <v>5283</v>
      </c>
    </row>
    <row r="620" ht="15.75" customHeight="1">
      <c r="A620" s="338" t="s">
        <v>8392</v>
      </c>
      <c r="B620" s="338" t="s">
        <v>4970</v>
      </c>
      <c r="C620" s="338" t="s">
        <v>1558</v>
      </c>
      <c r="D620" s="338">
        <v>1984.0</v>
      </c>
      <c r="E620" s="338" t="s">
        <v>8393</v>
      </c>
      <c r="F620" s="339">
        <v>45176.0</v>
      </c>
      <c r="G620" s="338" t="s">
        <v>6244</v>
      </c>
      <c r="H620" s="338" t="s">
        <v>8394</v>
      </c>
      <c r="I620" s="338" t="s">
        <v>8395</v>
      </c>
      <c r="J620" s="338" t="s">
        <v>8396</v>
      </c>
      <c r="K620" s="338" t="s">
        <v>5405</v>
      </c>
      <c r="N620" s="338" t="s">
        <v>8397</v>
      </c>
      <c r="O620" s="338" t="s">
        <v>8398</v>
      </c>
    </row>
    <row r="621" ht="15.75" customHeight="1">
      <c r="A621" s="338" t="s">
        <v>8399</v>
      </c>
      <c r="B621" s="338" t="s">
        <v>4993</v>
      </c>
      <c r="C621" s="338" t="s">
        <v>1547</v>
      </c>
      <c r="D621" s="338">
        <v>1984.0</v>
      </c>
      <c r="E621" s="338" t="s">
        <v>7820</v>
      </c>
      <c r="F621" s="338" t="s">
        <v>5286</v>
      </c>
      <c r="G621" s="338" t="s">
        <v>8400</v>
      </c>
      <c r="H621" s="338" t="s">
        <v>5466</v>
      </c>
      <c r="I621" s="338" t="s">
        <v>8401</v>
      </c>
      <c r="J621" s="338" t="s">
        <v>5052</v>
      </c>
      <c r="K621" s="338" t="s">
        <v>5405</v>
      </c>
      <c r="M621" s="338" t="s">
        <v>8402</v>
      </c>
      <c r="N621" s="338" t="s">
        <v>8403</v>
      </c>
      <c r="O621" s="338" t="s">
        <v>5283</v>
      </c>
    </row>
    <row r="622" ht="15.75" customHeight="1">
      <c r="A622" s="338" t="s">
        <v>8404</v>
      </c>
      <c r="B622" s="338" t="s">
        <v>4970</v>
      </c>
      <c r="C622" s="338" t="s">
        <v>1547</v>
      </c>
      <c r="D622" s="338">
        <v>1984.0</v>
      </c>
      <c r="E622" s="338" t="s">
        <v>7857</v>
      </c>
      <c r="F622" s="339">
        <v>45143.0</v>
      </c>
      <c r="G622" s="338" t="s">
        <v>8405</v>
      </c>
      <c r="H622" s="338" t="s">
        <v>5189</v>
      </c>
      <c r="I622" s="338" t="s">
        <v>5189</v>
      </c>
      <c r="J622" s="338" t="s">
        <v>8406</v>
      </c>
      <c r="K622" s="338" t="s">
        <v>4987</v>
      </c>
      <c r="L622" s="338" t="s">
        <v>8407</v>
      </c>
      <c r="M622" s="338" t="s">
        <v>8408</v>
      </c>
      <c r="N622" s="338" t="s">
        <v>8409</v>
      </c>
      <c r="O622" s="338" t="s">
        <v>5087</v>
      </c>
    </row>
    <row r="623" ht="15.75" customHeight="1">
      <c r="A623" s="338" t="s">
        <v>8410</v>
      </c>
      <c r="B623" s="338" t="s">
        <v>4993</v>
      </c>
      <c r="C623" s="338" t="s">
        <v>1547</v>
      </c>
      <c r="D623" s="338">
        <v>1984.0</v>
      </c>
      <c r="E623" s="338" t="s">
        <v>8411</v>
      </c>
      <c r="F623" s="339">
        <v>45112.0</v>
      </c>
      <c r="G623" s="338" t="s">
        <v>8412</v>
      </c>
      <c r="H623" s="338" t="s">
        <v>6275</v>
      </c>
      <c r="I623" s="338" t="s">
        <v>8413</v>
      </c>
      <c r="J623" s="338" t="s">
        <v>5455</v>
      </c>
      <c r="K623" s="338" t="s">
        <v>4987</v>
      </c>
      <c r="M623" s="338" t="s">
        <v>8414</v>
      </c>
      <c r="N623" s="338" t="s">
        <v>5224</v>
      </c>
      <c r="O623" s="338" t="s">
        <v>5780</v>
      </c>
    </row>
    <row r="624" ht="15.75" customHeight="1">
      <c r="A624" s="338" t="s">
        <v>8415</v>
      </c>
      <c r="B624" s="338" t="s">
        <v>4970</v>
      </c>
      <c r="C624" s="338" t="s">
        <v>1558</v>
      </c>
      <c r="D624" s="338">
        <v>1984.0</v>
      </c>
      <c r="E624" s="338" t="s">
        <v>8255</v>
      </c>
      <c r="F624" s="339">
        <v>45052.0</v>
      </c>
      <c r="G624" s="338" t="s">
        <v>5417</v>
      </c>
      <c r="H624" s="338" t="s">
        <v>8416</v>
      </c>
      <c r="I624" s="338" t="s">
        <v>8417</v>
      </c>
      <c r="J624" s="338" t="s">
        <v>5776</v>
      </c>
      <c r="K624" s="338" t="s">
        <v>4976</v>
      </c>
      <c r="M624" s="338" t="s">
        <v>8418</v>
      </c>
      <c r="N624" s="338" t="s">
        <v>5779</v>
      </c>
      <c r="O624" s="338" t="s">
        <v>5248</v>
      </c>
    </row>
    <row r="625" ht="15.75" customHeight="1">
      <c r="A625" s="338" t="s">
        <v>8419</v>
      </c>
      <c r="B625" s="338" t="s">
        <v>4993</v>
      </c>
      <c r="C625" s="338" t="s">
        <v>1558</v>
      </c>
      <c r="D625" s="338">
        <v>1984.0</v>
      </c>
      <c r="E625" s="338" t="s">
        <v>8411</v>
      </c>
      <c r="F625" s="339">
        <v>45050.0</v>
      </c>
      <c r="G625" s="338" t="s">
        <v>8420</v>
      </c>
      <c r="H625" s="338" t="s">
        <v>8421</v>
      </c>
      <c r="I625" s="338" t="s">
        <v>8422</v>
      </c>
      <c r="J625" s="338" t="s">
        <v>5006</v>
      </c>
      <c r="K625" s="338" t="s">
        <v>4976</v>
      </c>
      <c r="M625" s="338" t="s">
        <v>8423</v>
      </c>
      <c r="N625" s="338" t="s">
        <v>8424</v>
      </c>
      <c r="O625" s="338" t="s">
        <v>5248</v>
      </c>
    </row>
    <row r="626" ht="15.75" customHeight="1">
      <c r="A626" s="338" t="s">
        <v>8425</v>
      </c>
      <c r="B626" s="338" t="s">
        <v>4993</v>
      </c>
      <c r="C626" s="338" t="s">
        <v>1558</v>
      </c>
      <c r="D626" s="338">
        <v>1984.0</v>
      </c>
      <c r="E626" s="338" t="s">
        <v>8106</v>
      </c>
      <c r="F626" s="339">
        <v>45021.0</v>
      </c>
      <c r="G626" s="338" t="s">
        <v>5426</v>
      </c>
      <c r="H626" s="338" t="s">
        <v>8426</v>
      </c>
      <c r="I626" s="338" t="s">
        <v>8427</v>
      </c>
      <c r="J626" s="338" t="s">
        <v>5615</v>
      </c>
      <c r="K626" s="338" t="s">
        <v>4987</v>
      </c>
      <c r="M626" s="338" t="s">
        <v>8428</v>
      </c>
      <c r="N626" s="338" t="s">
        <v>4979</v>
      </c>
      <c r="O626" s="338" t="s">
        <v>5262</v>
      </c>
    </row>
    <row r="627" ht="15.75" customHeight="1">
      <c r="A627" s="338" t="s">
        <v>8429</v>
      </c>
      <c r="B627" s="338" t="s">
        <v>4970</v>
      </c>
      <c r="C627" s="338" t="s">
        <v>1547</v>
      </c>
      <c r="D627" s="338">
        <v>1984.0</v>
      </c>
      <c r="E627" s="338" t="s">
        <v>8430</v>
      </c>
      <c r="F627" s="339">
        <v>44991.0</v>
      </c>
      <c r="G627" s="338" t="s">
        <v>6937</v>
      </c>
      <c r="H627" s="338" t="s">
        <v>5474</v>
      </c>
      <c r="I627" s="338" t="s">
        <v>5474</v>
      </c>
      <c r="J627" s="338" t="s">
        <v>8431</v>
      </c>
      <c r="K627" s="338" t="s">
        <v>5245</v>
      </c>
      <c r="M627" s="338" t="s">
        <v>8432</v>
      </c>
      <c r="N627" s="338" t="s">
        <v>5916</v>
      </c>
      <c r="O627" s="338" t="s">
        <v>5324</v>
      </c>
    </row>
    <row r="628" ht="15.75" customHeight="1">
      <c r="A628" s="338" t="s">
        <v>8433</v>
      </c>
      <c r="B628" s="338" t="s">
        <v>4970</v>
      </c>
      <c r="C628" s="338" t="s">
        <v>1547</v>
      </c>
      <c r="D628" s="338">
        <v>1984.0</v>
      </c>
      <c r="E628" s="338" t="s">
        <v>7961</v>
      </c>
      <c r="F628" s="339">
        <v>44962.0</v>
      </c>
      <c r="G628" s="338" t="s">
        <v>8434</v>
      </c>
      <c r="H628" s="338" t="s">
        <v>8435</v>
      </c>
      <c r="I628" s="338" t="s">
        <v>8435</v>
      </c>
      <c r="J628" s="338" t="s">
        <v>8436</v>
      </c>
      <c r="K628" s="338" t="s">
        <v>5245</v>
      </c>
      <c r="M628" s="338" t="s">
        <v>8437</v>
      </c>
      <c r="N628" s="338" t="s">
        <v>8438</v>
      </c>
      <c r="O628" s="338" t="s">
        <v>6003</v>
      </c>
    </row>
    <row r="629" ht="15.75" customHeight="1">
      <c r="A629" s="338" t="s">
        <v>8439</v>
      </c>
      <c r="B629" s="338" t="s">
        <v>4970</v>
      </c>
      <c r="C629" s="338" t="s">
        <v>1547</v>
      </c>
      <c r="D629" s="338">
        <v>1984.0</v>
      </c>
      <c r="E629" s="338" t="s">
        <v>8060</v>
      </c>
      <c r="F629" s="339">
        <v>45174.0</v>
      </c>
      <c r="G629" s="338" t="s">
        <v>7621</v>
      </c>
      <c r="H629" s="338" t="s">
        <v>8440</v>
      </c>
      <c r="I629" s="338" t="s">
        <v>8440</v>
      </c>
      <c r="J629" s="338" t="s">
        <v>7669</v>
      </c>
      <c r="K629" s="338" t="s">
        <v>4987</v>
      </c>
      <c r="M629" s="338" t="s">
        <v>8441</v>
      </c>
      <c r="N629" s="338" t="s">
        <v>8442</v>
      </c>
      <c r="O629" s="338" t="s">
        <v>5020</v>
      </c>
    </row>
    <row r="630" ht="15.75" customHeight="1">
      <c r="A630" s="338" t="s">
        <v>8443</v>
      </c>
      <c r="B630" s="338" t="s">
        <v>4993</v>
      </c>
      <c r="C630" s="338" t="s">
        <v>1681</v>
      </c>
      <c r="D630" s="338">
        <v>1984.0</v>
      </c>
      <c r="E630" s="338" t="s">
        <v>8444</v>
      </c>
      <c r="F630" s="339">
        <v>45052.0</v>
      </c>
      <c r="G630" s="338" t="s">
        <v>8445</v>
      </c>
      <c r="H630" s="338" t="s">
        <v>5993</v>
      </c>
      <c r="I630" s="338" t="s">
        <v>8446</v>
      </c>
      <c r="J630" s="338" t="s">
        <v>6855</v>
      </c>
      <c r="K630" s="338" t="s">
        <v>4976</v>
      </c>
      <c r="M630" s="338" t="s">
        <v>8447</v>
      </c>
      <c r="N630" s="338" t="s">
        <v>8448</v>
      </c>
      <c r="O630" s="338" t="s">
        <v>5537</v>
      </c>
    </row>
    <row r="631" ht="15.75" customHeight="1">
      <c r="A631" s="338" t="s">
        <v>8449</v>
      </c>
      <c r="B631" s="338" t="s">
        <v>5445</v>
      </c>
      <c r="C631" s="338" t="s">
        <v>1547</v>
      </c>
      <c r="D631" s="338">
        <v>1984.0</v>
      </c>
      <c r="E631" s="338" t="s">
        <v>8450</v>
      </c>
      <c r="F631" s="339">
        <v>45084.0</v>
      </c>
      <c r="G631" s="338" t="s">
        <v>6415</v>
      </c>
      <c r="H631" s="338" t="s">
        <v>8451</v>
      </c>
      <c r="I631" s="338" t="s">
        <v>8452</v>
      </c>
      <c r="J631" s="338" t="s">
        <v>8453</v>
      </c>
      <c r="K631" s="338" t="s">
        <v>5607</v>
      </c>
      <c r="M631" s="338" t="s">
        <v>8454</v>
      </c>
      <c r="N631" s="338" t="s">
        <v>8455</v>
      </c>
      <c r="O631" s="338" t="s">
        <v>6003</v>
      </c>
    </row>
    <row r="632" ht="15.75" customHeight="1">
      <c r="A632" s="338" t="s">
        <v>8456</v>
      </c>
      <c r="B632" s="338" t="s">
        <v>4993</v>
      </c>
      <c r="C632" s="338" t="s">
        <v>1547</v>
      </c>
      <c r="D632" s="338">
        <v>1984.0</v>
      </c>
      <c r="E632" s="338" t="s">
        <v>7738</v>
      </c>
      <c r="F632" s="339">
        <v>45083.0</v>
      </c>
      <c r="G632" s="338" t="s">
        <v>8457</v>
      </c>
      <c r="H632" s="338" t="s">
        <v>6275</v>
      </c>
      <c r="I632" s="338" t="s">
        <v>8458</v>
      </c>
      <c r="J632" s="338" t="s">
        <v>6208</v>
      </c>
      <c r="K632" s="338" t="s">
        <v>4987</v>
      </c>
      <c r="M632" s="338" t="s">
        <v>8459</v>
      </c>
      <c r="N632" s="338" t="s">
        <v>8460</v>
      </c>
      <c r="O632" s="338" t="s">
        <v>5339</v>
      </c>
    </row>
    <row r="633" ht="15.75" customHeight="1">
      <c r="A633" s="338" t="s">
        <v>8461</v>
      </c>
      <c r="B633" s="338" t="s">
        <v>4970</v>
      </c>
      <c r="C633" s="338" t="s">
        <v>1547</v>
      </c>
      <c r="D633" s="338">
        <v>1984.0</v>
      </c>
      <c r="E633" s="338" t="s">
        <v>8462</v>
      </c>
      <c r="F633" s="339">
        <v>45143.0</v>
      </c>
      <c r="G633" s="338" t="s">
        <v>8463</v>
      </c>
      <c r="H633" s="338" t="s">
        <v>6013</v>
      </c>
      <c r="I633" s="338" t="s">
        <v>6013</v>
      </c>
      <c r="J633" s="338" t="s">
        <v>8464</v>
      </c>
      <c r="K633" s="338" t="s">
        <v>4987</v>
      </c>
      <c r="M633" s="338" t="s">
        <v>8465</v>
      </c>
      <c r="N633" s="338" t="s">
        <v>6231</v>
      </c>
      <c r="O633" s="338" t="s">
        <v>5120</v>
      </c>
    </row>
    <row r="634" ht="15.75" customHeight="1">
      <c r="A634" s="338" t="s">
        <v>8466</v>
      </c>
      <c r="B634" s="338" t="s">
        <v>4970</v>
      </c>
      <c r="C634" s="338" t="s">
        <v>1558</v>
      </c>
      <c r="D634" s="338">
        <v>1984.0</v>
      </c>
      <c r="E634" s="338" t="s">
        <v>8215</v>
      </c>
      <c r="F634" s="339">
        <v>44990.0</v>
      </c>
      <c r="G634" s="338" t="s">
        <v>8467</v>
      </c>
      <c r="H634" s="338" t="s">
        <v>8468</v>
      </c>
      <c r="I634" s="338" t="s">
        <v>8469</v>
      </c>
      <c r="J634" s="338" t="s">
        <v>8470</v>
      </c>
      <c r="K634" s="338" t="s">
        <v>4987</v>
      </c>
      <c r="N634" s="338" t="s">
        <v>8001</v>
      </c>
      <c r="O634" s="338" t="s">
        <v>5483</v>
      </c>
    </row>
    <row r="635" ht="15.75" customHeight="1">
      <c r="A635" s="338" t="s">
        <v>8471</v>
      </c>
      <c r="B635" s="338" t="s">
        <v>4993</v>
      </c>
      <c r="C635" s="338" t="s">
        <v>1681</v>
      </c>
      <c r="D635" s="338">
        <v>1984.0</v>
      </c>
      <c r="E635" s="338" t="s">
        <v>8060</v>
      </c>
      <c r="F635" s="339">
        <v>44932.0</v>
      </c>
      <c r="G635" s="338" t="s">
        <v>8472</v>
      </c>
      <c r="H635" s="338" t="s">
        <v>8473</v>
      </c>
      <c r="I635" s="338" t="s">
        <v>5974</v>
      </c>
      <c r="J635" s="338" t="s">
        <v>8474</v>
      </c>
      <c r="K635" s="338" t="s">
        <v>4987</v>
      </c>
      <c r="L635" s="338" t="s">
        <v>5004</v>
      </c>
      <c r="M635" s="338" t="s">
        <v>8475</v>
      </c>
      <c r="O635" s="338" t="s">
        <v>5780</v>
      </c>
    </row>
    <row r="636" ht="15.75" customHeight="1">
      <c r="A636" s="338" t="s">
        <v>8476</v>
      </c>
      <c r="B636" s="338" t="s">
        <v>4970</v>
      </c>
      <c r="C636" s="338" t="s">
        <v>1558</v>
      </c>
      <c r="D636" s="338">
        <v>1984.0</v>
      </c>
      <c r="E636" s="338" t="s">
        <v>7269</v>
      </c>
      <c r="F636" s="339">
        <v>45141.0</v>
      </c>
      <c r="G636" s="338" t="s">
        <v>8477</v>
      </c>
      <c r="H636" s="338" t="s">
        <v>8478</v>
      </c>
      <c r="I636" s="338" t="s">
        <v>8478</v>
      </c>
      <c r="J636" s="338" t="s">
        <v>8479</v>
      </c>
      <c r="K636" s="338" t="s">
        <v>4987</v>
      </c>
      <c r="M636" s="338" t="s">
        <v>8480</v>
      </c>
      <c r="N636" s="338" t="s">
        <v>7204</v>
      </c>
      <c r="O636" s="338" t="s">
        <v>5010</v>
      </c>
    </row>
    <row r="637" ht="15.75" customHeight="1">
      <c r="A637" s="338" t="s">
        <v>8481</v>
      </c>
      <c r="B637" s="338" t="s">
        <v>4970</v>
      </c>
      <c r="C637" s="338" t="s">
        <v>1558</v>
      </c>
      <c r="D637" s="338">
        <v>1984.0</v>
      </c>
      <c r="E637" s="338" t="s">
        <v>7344</v>
      </c>
      <c r="F637" s="339">
        <v>45112.0</v>
      </c>
      <c r="G637" s="338" t="s">
        <v>5465</v>
      </c>
      <c r="H637" s="338" t="s">
        <v>7346</v>
      </c>
      <c r="I637" s="338" t="s">
        <v>8482</v>
      </c>
      <c r="J637" s="338" t="s">
        <v>5550</v>
      </c>
      <c r="K637" s="338" t="s">
        <v>4987</v>
      </c>
      <c r="M637" s="338" t="s">
        <v>8483</v>
      </c>
      <c r="N637" s="338" t="s">
        <v>7371</v>
      </c>
      <c r="O637" s="338" t="s">
        <v>5576</v>
      </c>
    </row>
    <row r="638" ht="15.75" customHeight="1">
      <c r="A638" s="338" t="s">
        <v>8484</v>
      </c>
      <c r="B638" s="338" t="s">
        <v>5601</v>
      </c>
      <c r="C638" s="338" t="s">
        <v>1547</v>
      </c>
      <c r="D638" s="338">
        <v>1984.0</v>
      </c>
      <c r="E638" s="338" t="s">
        <v>8485</v>
      </c>
      <c r="F638" s="339">
        <v>45175.0</v>
      </c>
      <c r="G638" s="338" t="s">
        <v>5370</v>
      </c>
      <c r="H638" s="338" t="s">
        <v>8486</v>
      </c>
      <c r="I638" s="338" t="s">
        <v>8486</v>
      </c>
      <c r="J638" s="338" t="s">
        <v>8487</v>
      </c>
      <c r="K638" s="338" t="s">
        <v>3074</v>
      </c>
      <c r="N638" s="338" t="s">
        <v>8488</v>
      </c>
      <c r="O638" s="338" t="s">
        <v>5028</v>
      </c>
    </row>
    <row r="639" ht="15.75" customHeight="1">
      <c r="A639" s="338" t="s">
        <v>8489</v>
      </c>
      <c r="B639" s="338" t="s">
        <v>7737</v>
      </c>
      <c r="C639" s="338" t="s">
        <v>1558</v>
      </c>
      <c r="D639" s="338">
        <v>1984.0</v>
      </c>
      <c r="E639" s="338" t="s">
        <v>8084</v>
      </c>
      <c r="F639" s="339">
        <v>45112.0</v>
      </c>
      <c r="G639" s="338" t="s">
        <v>8490</v>
      </c>
      <c r="H639" s="338" t="s">
        <v>8491</v>
      </c>
      <c r="I639" s="338" t="s">
        <v>8492</v>
      </c>
      <c r="J639" s="338" t="s">
        <v>8493</v>
      </c>
      <c r="K639" s="338" t="s">
        <v>8494</v>
      </c>
      <c r="N639" s="338" t="s">
        <v>8495</v>
      </c>
      <c r="O639" s="338" t="s">
        <v>6003</v>
      </c>
    </row>
    <row r="640" ht="15.75" customHeight="1">
      <c r="A640" s="338" t="s">
        <v>8496</v>
      </c>
      <c r="C640" s="338" t="s">
        <v>1547</v>
      </c>
      <c r="D640" s="338">
        <v>1984.0</v>
      </c>
      <c r="E640" s="338" t="s">
        <v>8393</v>
      </c>
      <c r="F640" s="339">
        <v>44992.0</v>
      </c>
      <c r="G640" s="338" t="s">
        <v>8497</v>
      </c>
      <c r="H640" s="338" t="s">
        <v>8498</v>
      </c>
      <c r="I640" s="338" t="s">
        <v>8499</v>
      </c>
      <c r="J640" s="338" t="s">
        <v>8500</v>
      </c>
      <c r="K640" s="338" t="s">
        <v>4976</v>
      </c>
      <c r="M640" s="338" t="s">
        <v>8501</v>
      </c>
      <c r="N640" s="338" t="s">
        <v>5851</v>
      </c>
      <c r="O640" s="338" t="s">
        <v>5143</v>
      </c>
    </row>
    <row r="641" ht="15.75" customHeight="1">
      <c r="A641" s="338" t="s">
        <v>8502</v>
      </c>
      <c r="B641" s="338" t="s">
        <v>4970</v>
      </c>
      <c r="C641" s="338" t="s">
        <v>1558</v>
      </c>
      <c r="D641" s="338">
        <v>1984.0</v>
      </c>
      <c r="E641" s="338" t="s">
        <v>8503</v>
      </c>
      <c r="F641" s="339">
        <v>44931.0</v>
      </c>
      <c r="G641" s="338" t="s">
        <v>8504</v>
      </c>
      <c r="H641" s="338" t="s">
        <v>8505</v>
      </c>
      <c r="I641" s="338" t="s">
        <v>8505</v>
      </c>
      <c r="J641" s="338" t="s">
        <v>8506</v>
      </c>
      <c r="K641" s="338" t="s">
        <v>4987</v>
      </c>
      <c r="L641" s="338" t="s">
        <v>5140</v>
      </c>
      <c r="M641" s="338" t="s">
        <v>8507</v>
      </c>
      <c r="N641" s="338" t="s">
        <v>8502</v>
      </c>
      <c r="O641" s="338" t="s">
        <v>5186</v>
      </c>
    </row>
    <row r="642" ht="15.75" customHeight="1">
      <c r="A642" s="338" t="s">
        <v>8508</v>
      </c>
      <c r="B642" s="338" t="s">
        <v>5601</v>
      </c>
      <c r="C642" s="338" t="s">
        <v>1572</v>
      </c>
      <c r="D642" s="338">
        <v>1984.0</v>
      </c>
      <c r="E642" s="338" t="s">
        <v>7746</v>
      </c>
      <c r="F642" s="339">
        <v>44931.0</v>
      </c>
      <c r="G642" s="338" t="s">
        <v>8509</v>
      </c>
      <c r="H642" s="338" t="s">
        <v>8510</v>
      </c>
      <c r="I642" s="338" t="s">
        <v>8511</v>
      </c>
      <c r="J642" s="338" t="s">
        <v>8512</v>
      </c>
      <c r="K642" s="338" t="s">
        <v>4987</v>
      </c>
      <c r="N642" s="338" t="s">
        <v>8513</v>
      </c>
      <c r="O642" s="338" t="s">
        <v>5020</v>
      </c>
    </row>
    <row r="643" ht="15.75" customHeight="1">
      <c r="A643" s="338" t="s">
        <v>8514</v>
      </c>
      <c r="B643" s="338" t="s">
        <v>7737</v>
      </c>
      <c r="C643" s="338" t="s">
        <v>1558</v>
      </c>
      <c r="D643" s="338">
        <v>1984.0</v>
      </c>
      <c r="E643" s="338" t="s">
        <v>8215</v>
      </c>
      <c r="F643" s="339">
        <v>44931.0</v>
      </c>
      <c r="G643" s="338" t="s">
        <v>8515</v>
      </c>
      <c r="H643" s="338" t="s">
        <v>8516</v>
      </c>
      <c r="I643" s="338" t="s">
        <v>8516</v>
      </c>
      <c r="J643" s="338" t="s">
        <v>8517</v>
      </c>
      <c r="K643" s="338" t="s">
        <v>4987</v>
      </c>
      <c r="N643" s="338" t="s">
        <v>8001</v>
      </c>
      <c r="O643" s="338" t="s">
        <v>5698</v>
      </c>
    </row>
    <row r="644" ht="15.75" customHeight="1">
      <c r="A644" s="338" t="s">
        <v>8518</v>
      </c>
      <c r="B644" s="338" t="s">
        <v>4970</v>
      </c>
      <c r="C644" s="338" t="s">
        <v>1558</v>
      </c>
      <c r="D644" s="338">
        <v>1984.0</v>
      </c>
      <c r="E644" s="338" t="s">
        <v>8084</v>
      </c>
      <c r="F644" s="339">
        <v>44963.0</v>
      </c>
      <c r="G644" s="338" t="s">
        <v>5624</v>
      </c>
      <c r="H644" s="338" t="s">
        <v>8519</v>
      </c>
      <c r="I644" s="338" t="s">
        <v>8519</v>
      </c>
      <c r="J644" s="338" t="s">
        <v>8520</v>
      </c>
      <c r="K644" s="338" t="s">
        <v>5607</v>
      </c>
      <c r="M644" s="338" t="s">
        <v>8521</v>
      </c>
      <c r="N644" s="338" t="s">
        <v>8522</v>
      </c>
      <c r="O644" s="338" t="s">
        <v>6003</v>
      </c>
    </row>
    <row r="645" ht="15.75" customHeight="1">
      <c r="A645" s="338" t="s">
        <v>8523</v>
      </c>
      <c r="B645" s="338" t="s">
        <v>7737</v>
      </c>
      <c r="C645" s="338" t="s">
        <v>1558</v>
      </c>
      <c r="D645" s="338">
        <v>1985.0</v>
      </c>
      <c r="E645" s="338" t="s">
        <v>8524</v>
      </c>
      <c r="F645" s="339">
        <v>45083.0</v>
      </c>
      <c r="G645" s="338" t="s">
        <v>7029</v>
      </c>
      <c r="H645" s="338" t="s">
        <v>6796</v>
      </c>
      <c r="I645" s="338" t="s">
        <v>6796</v>
      </c>
      <c r="J645" s="338" t="s">
        <v>8525</v>
      </c>
      <c r="K645" s="338" t="s">
        <v>4987</v>
      </c>
      <c r="L645" s="338" t="s">
        <v>6381</v>
      </c>
      <c r="M645" s="338" t="s">
        <v>8526</v>
      </c>
      <c r="N645" s="338" t="s">
        <v>5036</v>
      </c>
      <c r="O645" s="338" t="s">
        <v>5370</v>
      </c>
    </row>
    <row r="646" ht="15.75" customHeight="1">
      <c r="A646" s="338" t="s">
        <v>8527</v>
      </c>
      <c r="B646" s="338" t="s">
        <v>4993</v>
      </c>
      <c r="C646" s="338" t="s">
        <v>1601</v>
      </c>
      <c r="D646" s="338">
        <v>1985.0</v>
      </c>
      <c r="E646" s="338" t="s">
        <v>8528</v>
      </c>
      <c r="F646" s="339">
        <v>45145.0</v>
      </c>
      <c r="G646" s="338" t="s">
        <v>8529</v>
      </c>
      <c r="H646" s="338" t="s">
        <v>6589</v>
      </c>
      <c r="I646" s="338" t="s">
        <v>7816</v>
      </c>
      <c r="J646" s="338" t="s">
        <v>8530</v>
      </c>
      <c r="K646" s="338" t="s">
        <v>4987</v>
      </c>
      <c r="L646" s="338" t="s">
        <v>4977</v>
      </c>
      <c r="M646" s="338" t="s">
        <v>8531</v>
      </c>
      <c r="N646" s="338" t="s">
        <v>4979</v>
      </c>
      <c r="O646" s="338" t="s">
        <v>5096</v>
      </c>
    </row>
    <row r="647" ht="15.75" customHeight="1">
      <c r="A647" s="338" t="s">
        <v>103</v>
      </c>
      <c r="B647" s="338" t="s">
        <v>4993</v>
      </c>
      <c r="C647" s="338" t="s">
        <v>1601</v>
      </c>
      <c r="D647" s="338">
        <v>1985.0</v>
      </c>
      <c r="E647" s="338" t="s">
        <v>8532</v>
      </c>
      <c r="F647" s="339">
        <v>45054.0</v>
      </c>
      <c r="G647" s="338" t="s">
        <v>8533</v>
      </c>
      <c r="H647" s="338" t="s">
        <v>7821</v>
      </c>
      <c r="I647" s="338" t="s">
        <v>7821</v>
      </c>
      <c r="J647" s="338" t="s">
        <v>8534</v>
      </c>
      <c r="K647" s="338" t="s">
        <v>4987</v>
      </c>
      <c r="L647" s="338" t="s">
        <v>4977</v>
      </c>
      <c r="M647" s="338" t="s">
        <v>8535</v>
      </c>
      <c r="N647" s="338" t="s">
        <v>5036</v>
      </c>
      <c r="O647" s="338" t="s">
        <v>5077</v>
      </c>
    </row>
    <row r="648" ht="15.75" customHeight="1">
      <c r="A648" s="338" t="s">
        <v>8536</v>
      </c>
      <c r="B648" s="338" t="s">
        <v>4970</v>
      </c>
      <c r="C648" s="338" t="s">
        <v>1537</v>
      </c>
      <c r="D648" s="338">
        <v>1985.0</v>
      </c>
      <c r="E648" s="338" t="s">
        <v>8537</v>
      </c>
      <c r="F648" s="339">
        <v>44992.0</v>
      </c>
      <c r="G648" s="338" t="s">
        <v>7089</v>
      </c>
      <c r="H648" s="338" t="s">
        <v>5154</v>
      </c>
      <c r="I648" s="338" t="s">
        <v>8538</v>
      </c>
      <c r="J648" s="338" t="s">
        <v>8539</v>
      </c>
      <c r="K648" s="338" t="s">
        <v>4987</v>
      </c>
      <c r="L648" s="338" t="s">
        <v>5017</v>
      </c>
      <c r="M648" s="338" t="s">
        <v>8540</v>
      </c>
      <c r="N648" s="338" t="s">
        <v>8541</v>
      </c>
      <c r="O648" s="338" t="s">
        <v>5077</v>
      </c>
    </row>
    <row r="649" ht="15.75" customHeight="1">
      <c r="A649" s="338" t="s">
        <v>8542</v>
      </c>
      <c r="B649" s="338" t="s">
        <v>4993</v>
      </c>
      <c r="C649" s="338" t="s">
        <v>1558</v>
      </c>
      <c r="D649" s="338">
        <v>1985.0</v>
      </c>
      <c r="E649" s="338" t="s">
        <v>8543</v>
      </c>
      <c r="F649" s="339">
        <v>44992.0</v>
      </c>
      <c r="G649" s="338" t="s">
        <v>8544</v>
      </c>
      <c r="H649" s="338" t="s">
        <v>8545</v>
      </c>
      <c r="I649" s="338" t="s">
        <v>5031</v>
      </c>
      <c r="J649" s="338" t="s">
        <v>8546</v>
      </c>
      <c r="K649" s="338" t="s">
        <v>4987</v>
      </c>
      <c r="L649" s="338" t="s">
        <v>5074</v>
      </c>
      <c r="M649" s="338" t="s">
        <v>8547</v>
      </c>
      <c r="N649" s="338" t="s">
        <v>5009</v>
      </c>
      <c r="O649" s="338" t="s">
        <v>5370</v>
      </c>
    </row>
    <row r="650" ht="15.75" customHeight="1">
      <c r="A650" s="338" t="s">
        <v>8548</v>
      </c>
      <c r="B650" s="338" t="s">
        <v>4970</v>
      </c>
      <c r="C650" s="338" t="s">
        <v>1558</v>
      </c>
      <c r="D650" s="338">
        <v>1985.0</v>
      </c>
      <c r="E650" s="338" t="s">
        <v>8430</v>
      </c>
      <c r="F650" s="339">
        <v>45145.0</v>
      </c>
      <c r="G650" s="338" t="s">
        <v>8549</v>
      </c>
      <c r="H650" s="338" t="s">
        <v>6796</v>
      </c>
      <c r="I650" s="338" t="s">
        <v>6796</v>
      </c>
      <c r="J650" s="338" t="s">
        <v>8550</v>
      </c>
      <c r="K650" s="338" t="s">
        <v>4987</v>
      </c>
      <c r="L650" s="338" t="s">
        <v>5140</v>
      </c>
      <c r="M650" s="338" t="s">
        <v>8551</v>
      </c>
      <c r="N650" s="338" t="s">
        <v>5036</v>
      </c>
      <c r="O650" s="338" t="s">
        <v>5262</v>
      </c>
    </row>
    <row r="651" ht="15.75" customHeight="1">
      <c r="A651" s="338" t="s">
        <v>8552</v>
      </c>
      <c r="B651" s="338" t="s">
        <v>7737</v>
      </c>
      <c r="C651" s="338" t="s">
        <v>1558</v>
      </c>
      <c r="D651" s="338">
        <v>1985.0</v>
      </c>
      <c r="E651" s="338" t="s">
        <v>8553</v>
      </c>
      <c r="F651" s="339">
        <v>45113.0</v>
      </c>
      <c r="G651" s="338" t="s">
        <v>5718</v>
      </c>
      <c r="H651" s="338" t="s">
        <v>6563</v>
      </c>
      <c r="I651" s="338" t="s">
        <v>8554</v>
      </c>
      <c r="J651" s="338" t="s">
        <v>8555</v>
      </c>
      <c r="K651" s="338" t="s">
        <v>4987</v>
      </c>
      <c r="L651" s="338" t="s">
        <v>8556</v>
      </c>
      <c r="M651" s="338" t="s">
        <v>8557</v>
      </c>
      <c r="N651" s="338" t="s">
        <v>5224</v>
      </c>
      <c r="O651" s="338" t="s">
        <v>5232</v>
      </c>
    </row>
    <row r="652" ht="15.75" customHeight="1">
      <c r="A652" s="338" t="s">
        <v>8558</v>
      </c>
      <c r="B652" s="338" t="s">
        <v>4970</v>
      </c>
      <c r="C652" s="338" t="s">
        <v>1537</v>
      </c>
      <c r="D652" s="338">
        <v>1985.0</v>
      </c>
      <c r="E652" s="338" t="s">
        <v>8559</v>
      </c>
      <c r="F652" s="339">
        <v>45052.0</v>
      </c>
      <c r="G652" s="338" t="s">
        <v>8560</v>
      </c>
      <c r="H652" s="338" t="s">
        <v>7471</v>
      </c>
      <c r="I652" s="338" t="s">
        <v>6374</v>
      </c>
      <c r="J652" s="338" t="s">
        <v>6042</v>
      </c>
      <c r="K652" s="338" t="s">
        <v>4987</v>
      </c>
      <c r="L652" s="338" t="s">
        <v>5166</v>
      </c>
      <c r="M652" s="338" t="s">
        <v>8561</v>
      </c>
      <c r="N652" s="338" t="s">
        <v>5885</v>
      </c>
      <c r="O652" s="338" t="s">
        <v>5186</v>
      </c>
    </row>
    <row r="653" ht="15.75" customHeight="1">
      <c r="A653" s="338" t="s">
        <v>8562</v>
      </c>
      <c r="B653" s="338" t="s">
        <v>7737</v>
      </c>
      <c r="C653" s="338" t="s">
        <v>1681</v>
      </c>
      <c r="D653" s="338">
        <v>1985.0</v>
      </c>
      <c r="E653" s="338" t="s">
        <v>7844</v>
      </c>
      <c r="F653" s="339">
        <v>44964.0</v>
      </c>
      <c r="G653" s="338" t="s">
        <v>5113</v>
      </c>
      <c r="H653" s="338" t="s">
        <v>8563</v>
      </c>
      <c r="I653" s="338" t="s">
        <v>8564</v>
      </c>
      <c r="J653" s="338" t="s">
        <v>6728</v>
      </c>
      <c r="K653" s="338" t="s">
        <v>4987</v>
      </c>
      <c r="L653" s="338" t="s">
        <v>6039</v>
      </c>
      <c r="M653" s="338" t="s">
        <v>8565</v>
      </c>
      <c r="N653" s="338" t="s">
        <v>5036</v>
      </c>
      <c r="O653" s="338" t="s">
        <v>6278</v>
      </c>
    </row>
    <row r="654" ht="15.75" customHeight="1">
      <c r="A654" s="338" t="s">
        <v>8566</v>
      </c>
      <c r="B654" s="338" t="s">
        <v>4993</v>
      </c>
      <c r="C654" s="338" t="s">
        <v>1601</v>
      </c>
      <c r="D654" s="338">
        <v>1985.0</v>
      </c>
      <c r="E654" s="338" t="s">
        <v>8567</v>
      </c>
      <c r="F654" s="339">
        <v>45022.0</v>
      </c>
      <c r="G654" s="338" t="s">
        <v>7849</v>
      </c>
      <c r="H654" s="338" t="s">
        <v>6351</v>
      </c>
      <c r="I654" s="338" t="s">
        <v>8568</v>
      </c>
      <c r="J654" s="338" t="s">
        <v>7031</v>
      </c>
      <c r="K654" s="338" t="s">
        <v>4987</v>
      </c>
      <c r="L654" s="338" t="s">
        <v>8569</v>
      </c>
      <c r="M654" s="338" t="s">
        <v>8570</v>
      </c>
      <c r="N654" s="338" t="s">
        <v>8571</v>
      </c>
      <c r="O654" s="338" t="s">
        <v>5370</v>
      </c>
    </row>
    <row r="655" ht="15.75" customHeight="1">
      <c r="A655" s="338" t="s">
        <v>8572</v>
      </c>
      <c r="B655" s="338" t="s">
        <v>4970</v>
      </c>
      <c r="C655" s="338" t="s">
        <v>1558</v>
      </c>
      <c r="D655" s="338">
        <v>1985.0</v>
      </c>
      <c r="E655" s="338" t="s">
        <v>8573</v>
      </c>
      <c r="F655" s="339">
        <v>44992.0</v>
      </c>
      <c r="G655" s="338" t="s">
        <v>5846</v>
      </c>
      <c r="H655" s="338" t="s">
        <v>7164</v>
      </c>
      <c r="I655" s="338" t="s">
        <v>8574</v>
      </c>
      <c r="J655" s="338" t="s">
        <v>8575</v>
      </c>
      <c r="K655" s="338" t="s">
        <v>4987</v>
      </c>
      <c r="L655" s="338" t="s">
        <v>5281</v>
      </c>
      <c r="M655" s="338" t="s">
        <v>8576</v>
      </c>
      <c r="N655" s="338" t="s">
        <v>5723</v>
      </c>
      <c r="O655" s="338" t="s">
        <v>5283</v>
      </c>
    </row>
    <row r="656" ht="15.75" customHeight="1">
      <c r="A656" s="338" t="s">
        <v>8577</v>
      </c>
      <c r="B656" s="338" t="s">
        <v>4970</v>
      </c>
      <c r="C656" s="338" t="s">
        <v>1547</v>
      </c>
      <c r="D656" s="338">
        <v>1985.0</v>
      </c>
      <c r="E656" s="338" t="s">
        <v>8578</v>
      </c>
      <c r="F656" s="339">
        <v>45022.0</v>
      </c>
      <c r="G656" s="338" t="s">
        <v>5963</v>
      </c>
      <c r="H656" s="338" t="s">
        <v>6132</v>
      </c>
      <c r="I656" s="338" t="s">
        <v>6132</v>
      </c>
      <c r="J656" s="338" t="s">
        <v>8579</v>
      </c>
      <c r="K656" s="338" t="s">
        <v>4987</v>
      </c>
      <c r="L656" s="338" t="s">
        <v>5064</v>
      </c>
      <c r="M656" s="338" t="s">
        <v>8580</v>
      </c>
      <c r="N656" s="338" t="s">
        <v>4990</v>
      </c>
      <c r="O656" s="338" t="s">
        <v>5780</v>
      </c>
    </row>
    <row r="657" ht="15.75" customHeight="1">
      <c r="A657" s="338" t="s">
        <v>8581</v>
      </c>
      <c r="B657" s="338" t="s">
        <v>4970</v>
      </c>
      <c r="C657" s="338" t="s">
        <v>1547</v>
      </c>
      <c r="D657" s="338">
        <v>1985.0</v>
      </c>
      <c r="E657" s="338" t="s">
        <v>8582</v>
      </c>
      <c r="F657" s="339">
        <v>45176.0</v>
      </c>
      <c r="G657" s="338" t="s">
        <v>8583</v>
      </c>
      <c r="H657" s="338" t="s">
        <v>5775</v>
      </c>
      <c r="I657" s="338" t="s">
        <v>5775</v>
      </c>
      <c r="J657" s="338" t="s">
        <v>8584</v>
      </c>
      <c r="K657" s="338" t="s">
        <v>4976</v>
      </c>
      <c r="L657" s="338" t="s">
        <v>5074</v>
      </c>
      <c r="M657" s="338" t="s">
        <v>8585</v>
      </c>
      <c r="N657" s="338" t="s">
        <v>6463</v>
      </c>
      <c r="O657" s="338" t="s">
        <v>5193</v>
      </c>
    </row>
    <row r="658" ht="15.75" customHeight="1">
      <c r="A658" s="338" t="s">
        <v>8586</v>
      </c>
      <c r="B658" s="338" t="s">
        <v>4970</v>
      </c>
      <c r="C658" s="338" t="s">
        <v>1547</v>
      </c>
      <c r="D658" s="338">
        <v>1985.0</v>
      </c>
      <c r="E658" s="338" t="s">
        <v>8578</v>
      </c>
      <c r="F658" s="339">
        <v>44992.0</v>
      </c>
      <c r="G658" s="338" t="s">
        <v>8587</v>
      </c>
      <c r="H658" s="338" t="s">
        <v>5073</v>
      </c>
      <c r="I658" s="338" t="s">
        <v>8588</v>
      </c>
      <c r="J658" s="338" t="s">
        <v>5073</v>
      </c>
      <c r="K658" s="338" t="s">
        <v>4987</v>
      </c>
      <c r="L658" s="338" t="s">
        <v>8589</v>
      </c>
      <c r="M658" s="338" t="s">
        <v>8590</v>
      </c>
      <c r="N658" s="338" t="s">
        <v>5076</v>
      </c>
      <c r="O658" s="338" t="s">
        <v>5217</v>
      </c>
    </row>
    <row r="659" ht="15.75" customHeight="1">
      <c r="A659" s="338" t="s">
        <v>8591</v>
      </c>
      <c r="B659" s="338" t="s">
        <v>4993</v>
      </c>
      <c r="C659" s="338" t="s">
        <v>1558</v>
      </c>
      <c r="D659" s="338">
        <v>1985.0</v>
      </c>
      <c r="E659" s="338" t="s">
        <v>8592</v>
      </c>
      <c r="F659" s="339">
        <v>44932.0</v>
      </c>
      <c r="G659" s="338" t="s">
        <v>8593</v>
      </c>
      <c r="H659" s="338" t="s">
        <v>8594</v>
      </c>
      <c r="I659" s="338" t="s">
        <v>8595</v>
      </c>
      <c r="J659" s="338" t="s">
        <v>8534</v>
      </c>
      <c r="K659" s="338" t="s">
        <v>4987</v>
      </c>
      <c r="M659" s="338" t="s">
        <v>8596</v>
      </c>
      <c r="N659" s="338" t="s">
        <v>7117</v>
      </c>
      <c r="O659" s="338" t="s">
        <v>5283</v>
      </c>
    </row>
    <row r="660" ht="15.75" customHeight="1">
      <c r="A660" s="338" t="s">
        <v>8597</v>
      </c>
      <c r="B660" s="338" t="s">
        <v>4993</v>
      </c>
      <c r="C660" s="338" t="s">
        <v>1558</v>
      </c>
      <c r="D660" s="338">
        <v>1985.0</v>
      </c>
      <c r="E660" s="338" t="s">
        <v>8598</v>
      </c>
      <c r="F660" s="338" t="s">
        <v>5059</v>
      </c>
      <c r="G660" s="338" t="s">
        <v>7089</v>
      </c>
      <c r="H660" s="338" t="s">
        <v>7113</v>
      </c>
      <c r="I660" s="338" t="s">
        <v>7766</v>
      </c>
      <c r="J660" s="338" t="s">
        <v>7850</v>
      </c>
      <c r="K660" s="338" t="s">
        <v>4987</v>
      </c>
      <c r="L660" s="338" t="s">
        <v>6039</v>
      </c>
      <c r="M660" s="338" t="s">
        <v>8599</v>
      </c>
      <c r="N660" s="338" t="s">
        <v>8600</v>
      </c>
      <c r="O660" s="338" t="s">
        <v>5576</v>
      </c>
    </row>
    <row r="661" ht="15.75" customHeight="1">
      <c r="A661" s="338" t="s">
        <v>8601</v>
      </c>
      <c r="B661" s="338" t="s">
        <v>4970</v>
      </c>
      <c r="C661" s="338" t="s">
        <v>1537</v>
      </c>
      <c r="D661" s="338">
        <v>1985.0</v>
      </c>
      <c r="E661" s="338" t="s">
        <v>8602</v>
      </c>
      <c r="F661" s="339">
        <v>45113.0</v>
      </c>
      <c r="G661" s="338" t="s">
        <v>8603</v>
      </c>
      <c r="H661" s="338" t="s">
        <v>7927</v>
      </c>
      <c r="I661" s="338" t="s">
        <v>8595</v>
      </c>
      <c r="J661" s="338" t="s">
        <v>6361</v>
      </c>
      <c r="K661" s="338" t="s">
        <v>4987</v>
      </c>
      <c r="L661" s="338" t="s">
        <v>5064</v>
      </c>
      <c r="M661" s="338" t="s">
        <v>8604</v>
      </c>
      <c r="N661" s="338" t="s">
        <v>8541</v>
      </c>
      <c r="O661" s="338" t="s">
        <v>6003</v>
      </c>
    </row>
    <row r="662" ht="15.75" customHeight="1">
      <c r="A662" s="338" t="s">
        <v>8605</v>
      </c>
      <c r="B662" s="338" t="s">
        <v>4970</v>
      </c>
      <c r="C662" s="338" t="s">
        <v>3713</v>
      </c>
      <c r="D662" s="338">
        <v>1985.0</v>
      </c>
      <c r="E662" s="338" t="s">
        <v>8333</v>
      </c>
      <c r="F662" s="339">
        <v>45023.0</v>
      </c>
      <c r="G662" s="338" t="s">
        <v>8606</v>
      </c>
      <c r="H662" s="338" t="s">
        <v>5964</v>
      </c>
      <c r="I662" s="338" t="s">
        <v>8607</v>
      </c>
      <c r="J662" s="338" t="s">
        <v>5670</v>
      </c>
      <c r="K662" s="338" t="s">
        <v>4987</v>
      </c>
      <c r="L662" s="338" t="s">
        <v>5176</v>
      </c>
      <c r="M662" s="338" t="s">
        <v>8608</v>
      </c>
      <c r="N662" s="338" t="s">
        <v>5009</v>
      </c>
      <c r="O662" s="338" t="s">
        <v>5545</v>
      </c>
    </row>
    <row r="663" ht="15.75" customHeight="1">
      <c r="A663" s="338" t="s">
        <v>8609</v>
      </c>
      <c r="B663" s="338" t="s">
        <v>7737</v>
      </c>
      <c r="C663" s="338" t="s">
        <v>1547</v>
      </c>
      <c r="D663" s="338">
        <v>1985.0</v>
      </c>
      <c r="E663" s="338" t="s">
        <v>8610</v>
      </c>
      <c r="F663" s="339">
        <v>45145.0</v>
      </c>
      <c r="G663" s="338" t="s">
        <v>8611</v>
      </c>
      <c r="H663" s="338" t="s">
        <v>5668</v>
      </c>
      <c r="I663" s="338" t="s">
        <v>8612</v>
      </c>
      <c r="J663" s="338" t="s">
        <v>8613</v>
      </c>
      <c r="K663" s="338" t="s">
        <v>4987</v>
      </c>
      <c r="L663" s="338" t="s">
        <v>5074</v>
      </c>
      <c r="M663" s="338" t="s">
        <v>8614</v>
      </c>
      <c r="N663" s="338" t="s">
        <v>7133</v>
      </c>
      <c r="O663" s="338" t="s">
        <v>8615</v>
      </c>
    </row>
    <row r="664" ht="15.75" customHeight="1">
      <c r="A664" s="338" t="s">
        <v>8616</v>
      </c>
      <c r="B664" s="338" t="s">
        <v>7737</v>
      </c>
      <c r="C664" s="338" t="s">
        <v>1537</v>
      </c>
      <c r="D664" s="338">
        <v>1985.0</v>
      </c>
      <c r="E664" s="338" t="s">
        <v>8617</v>
      </c>
      <c r="F664" s="339">
        <v>44964.0</v>
      </c>
      <c r="G664" s="338" t="s">
        <v>5701</v>
      </c>
      <c r="H664" s="338" t="s">
        <v>5669</v>
      </c>
      <c r="I664" s="338" t="s">
        <v>5669</v>
      </c>
      <c r="J664" s="338" t="s">
        <v>7380</v>
      </c>
      <c r="K664" s="338" t="s">
        <v>4987</v>
      </c>
      <c r="L664" s="338" t="s">
        <v>6015</v>
      </c>
      <c r="M664" s="338" t="s">
        <v>8618</v>
      </c>
      <c r="N664" s="338" t="s">
        <v>4990</v>
      </c>
      <c r="O664" s="338" t="s">
        <v>5037</v>
      </c>
    </row>
    <row r="665" ht="15.75" customHeight="1">
      <c r="A665" s="338" t="s">
        <v>8619</v>
      </c>
      <c r="B665" s="338" t="s">
        <v>4993</v>
      </c>
      <c r="C665" s="338" t="s">
        <v>1547</v>
      </c>
      <c r="D665" s="338">
        <v>1985.0</v>
      </c>
      <c r="E665" s="338" t="s">
        <v>8620</v>
      </c>
      <c r="F665" s="339">
        <v>45175.0</v>
      </c>
      <c r="G665" s="338" t="s">
        <v>5692</v>
      </c>
      <c r="H665" s="338" t="s">
        <v>6042</v>
      </c>
      <c r="I665" s="338" t="s">
        <v>6042</v>
      </c>
      <c r="J665" s="338" t="s">
        <v>6042</v>
      </c>
      <c r="K665" s="338" t="s">
        <v>4987</v>
      </c>
      <c r="L665" s="338" t="s">
        <v>7748</v>
      </c>
      <c r="M665" s="338" t="s">
        <v>8621</v>
      </c>
      <c r="N665" s="338" t="s">
        <v>5066</v>
      </c>
      <c r="O665" s="338" t="s">
        <v>5283</v>
      </c>
    </row>
    <row r="666" ht="15.75" customHeight="1">
      <c r="A666" s="338" t="s">
        <v>8622</v>
      </c>
      <c r="B666" s="338" t="s">
        <v>4993</v>
      </c>
      <c r="C666" s="338" t="s">
        <v>1558</v>
      </c>
      <c r="D666" s="338">
        <v>1985.0</v>
      </c>
      <c r="E666" s="338" t="s">
        <v>8623</v>
      </c>
      <c r="F666" s="339">
        <v>44933.0</v>
      </c>
      <c r="G666" s="338" t="s">
        <v>5710</v>
      </c>
      <c r="H666" s="338" t="s">
        <v>8624</v>
      </c>
      <c r="I666" s="338" t="s">
        <v>8624</v>
      </c>
      <c r="J666" s="338" t="s">
        <v>8625</v>
      </c>
      <c r="K666" s="338" t="s">
        <v>4987</v>
      </c>
      <c r="M666" s="338" t="s">
        <v>8626</v>
      </c>
      <c r="N666" s="338" t="s">
        <v>8082</v>
      </c>
      <c r="O666" s="338" t="s">
        <v>5262</v>
      </c>
    </row>
    <row r="667" ht="15.75" customHeight="1">
      <c r="A667" s="338" t="s">
        <v>8627</v>
      </c>
      <c r="B667" s="338" t="s">
        <v>4970</v>
      </c>
      <c r="C667" s="338" t="s">
        <v>1537</v>
      </c>
      <c r="D667" s="338">
        <v>1985.0</v>
      </c>
      <c r="E667" s="338" t="s">
        <v>8628</v>
      </c>
      <c r="F667" s="339">
        <v>44965.0</v>
      </c>
      <c r="G667" s="338" t="s">
        <v>8629</v>
      </c>
      <c r="H667" s="338" t="s">
        <v>8630</v>
      </c>
      <c r="I667" s="338" t="s">
        <v>8630</v>
      </c>
      <c r="J667" s="338" t="s">
        <v>8631</v>
      </c>
      <c r="K667" s="338" t="s">
        <v>7898</v>
      </c>
      <c r="L667" s="338" t="s">
        <v>8632</v>
      </c>
      <c r="M667" s="338" t="s">
        <v>8633</v>
      </c>
      <c r="N667" s="338" t="s">
        <v>8634</v>
      </c>
      <c r="O667" s="338" t="s">
        <v>8635</v>
      </c>
    </row>
    <row r="668" ht="15.75" customHeight="1">
      <c r="A668" s="338" t="s">
        <v>8636</v>
      </c>
      <c r="B668" s="338" t="s">
        <v>7737</v>
      </c>
      <c r="C668" s="338" t="s">
        <v>1601</v>
      </c>
      <c r="D668" s="338">
        <v>1985.0</v>
      </c>
      <c r="E668" s="338" t="s">
        <v>8637</v>
      </c>
      <c r="F668" s="338" t="s">
        <v>5059</v>
      </c>
      <c r="G668" s="338" t="s">
        <v>6428</v>
      </c>
      <c r="H668" s="338" t="s">
        <v>6589</v>
      </c>
      <c r="I668" s="338" t="s">
        <v>8638</v>
      </c>
      <c r="J668" s="338" t="s">
        <v>7079</v>
      </c>
      <c r="K668" s="338" t="s">
        <v>4987</v>
      </c>
      <c r="L668" s="338" t="s">
        <v>5094</v>
      </c>
      <c r="M668" s="338" t="s">
        <v>8639</v>
      </c>
      <c r="N668" s="338" t="s">
        <v>5224</v>
      </c>
      <c r="O668" s="338" t="s">
        <v>5423</v>
      </c>
    </row>
    <row r="669" ht="15.75" customHeight="1">
      <c r="A669" s="338" t="s">
        <v>8640</v>
      </c>
      <c r="B669" s="338" t="s">
        <v>5601</v>
      </c>
      <c r="C669" s="338" t="s">
        <v>1547</v>
      </c>
      <c r="D669" s="338">
        <v>1985.0</v>
      </c>
      <c r="E669" s="338" t="s">
        <v>8641</v>
      </c>
      <c r="F669" s="339">
        <v>44992.0</v>
      </c>
      <c r="G669" s="338" t="s">
        <v>6391</v>
      </c>
      <c r="H669" s="338" t="s">
        <v>6144</v>
      </c>
      <c r="I669" s="338" t="s">
        <v>8019</v>
      </c>
      <c r="J669" s="338" t="s">
        <v>8642</v>
      </c>
      <c r="K669" s="338" t="s">
        <v>4976</v>
      </c>
      <c r="L669" s="338" t="s">
        <v>5291</v>
      </c>
      <c r="M669" s="338" t="s">
        <v>8643</v>
      </c>
      <c r="N669" s="338" t="s">
        <v>6491</v>
      </c>
      <c r="O669" s="338" t="s">
        <v>5232</v>
      </c>
    </row>
    <row r="670" ht="15.75" customHeight="1">
      <c r="A670" s="338" t="s">
        <v>8644</v>
      </c>
      <c r="B670" s="338" t="s">
        <v>7737</v>
      </c>
      <c r="C670" s="338" t="s">
        <v>1537</v>
      </c>
      <c r="D670" s="338">
        <v>1985.0</v>
      </c>
      <c r="E670" s="338" t="s">
        <v>8532</v>
      </c>
      <c r="F670" s="339">
        <v>44931.0</v>
      </c>
      <c r="G670" s="338" t="s">
        <v>7864</v>
      </c>
      <c r="H670" s="338" t="s">
        <v>5297</v>
      </c>
      <c r="I670" s="338" t="s">
        <v>6360</v>
      </c>
      <c r="J670" s="338" t="s">
        <v>6361</v>
      </c>
      <c r="K670" s="338" t="s">
        <v>4987</v>
      </c>
      <c r="L670" s="338" t="s">
        <v>8645</v>
      </c>
      <c r="M670" s="338" t="s">
        <v>8646</v>
      </c>
      <c r="N670" s="338" t="s">
        <v>5816</v>
      </c>
      <c r="O670" s="338" t="s">
        <v>5143</v>
      </c>
    </row>
    <row r="671" ht="15.75" customHeight="1">
      <c r="A671" s="338" t="s">
        <v>4489</v>
      </c>
      <c r="B671" s="338" t="s">
        <v>4970</v>
      </c>
      <c r="C671" s="338" t="s">
        <v>2473</v>
      </c>
      <c r="D671" s="338">
        <v>1985.0</v>
      </c>
      <c r="E671" s="338" t="s">
        <v>8524</v>
      </c>
      <c r="F671" s="339">
        <v>44933.0</v>
      </c>
      <c r="G671" s="338" t="s">
        <v>6520</v>
      </c>
      <c r="H671" s="338" t="s">
        <v>6721</v>
      </c>
      <c r="I671" s="338" t="s">
        <v>6721</v>
      </c>
      <c r="J671" s="338" t="s">
        <v>8647</v>
      </c>
      <c r="K671" s="338" t="s">
        <v>4987</v>
      </c>
      <c r="L671" s="338" t="s">
        <v>5222</v>
      </c>
      <c r="M671" s="338" t="s">
        <v>8648</v>
      </c>
      <c r="N671" s="338" t="s">
        <v>4990</v>
      </c>
      <c r="O671" s="338" t="s">
        <v>5537</v>
      </c>
    </row>
    <row r="672" ht="15.75" customHeight="1">
      <c r="A672" s="338" t="s">
        <v>8649</v>
      </c>
      <c r="B672" s="338" t="s">
        <v>4993</v>
      </c>
      <c r="C672" s="338" t="s">
        <v>1601</v>
      </c>
      <c r="D672" s="338">
        <v>1985.0</v>
      </c>
      <c r="E672" s="338" t="s">
        <v>8650</v>
      </c>
      <c r="F672" s="339">
        <v>45052.0</v>
      </c>
      <c r="G672" s="338" t="s">
        <v>5153</v>
      </c>
      <c r="H672" s="338" t="s">
        <v>5893</v>
      </c>
      <c r="I672" s="338" t="s">
        <v>8651</v>
      </c>
      <c r="J672" s="338" t="s">
        <v>8652</v>
      </c>
      <c r="K672" s="338" t="s">
        <v>4987</v>
      </c>
      <c r="L672" s="338" t="s">
        <v>7014</v>
      </c>
      <c r="M672" s="338" t="s">
        <v>8653</v>
      </c>
      <c r="N672" s="338" t="s">
        <v>5009</v>
      </c>
      <c r="O672" s="338" t="s">
        <v>5087</v>
      </c>
    </row>
    <row r="673" ht="15.75" customHeight="1">
      <c r="A673" s="338" t="s">
        <v>8654</v>
      </c>
      <c r="B673" s="338" t="s">
        <v>4970</v>
      </c>
      <c r="C673" s="338" t="s">
        <v>1601</v>
      </c>
      <c r="D673" s="338">
        <v>1985.0</v>
      </c>
      <c r="E673" s="338" t="s">
        <v>8655</v>
      </c>
      <c r="F673" s="339">
        <v>45113.0</v>
      </c>
      <c r="G673" s="338" t="s">
        <v>5219</v>
      </c>
      <c r="H673" s="338" t="s">
        <v>8656</v>
      </c>
      <c r="I673" s="338" t="s">
        <v>8657</v>
      </c>
      <c r="J673" s="338" t="s">
        <v>7422</v>
      </c>
      <c r="K673" s="338" t="s">
        <v>6949</v>
      </c>
      <c r="L673" s="338" t="s">
        <v>5108</v>
      </c>
      <c r="N673" s="338" t="s">
        <v>8658</v>
      </c>
      <c r="O673" s="338" t="s">
        <v>5824</v>
      </c>
    </row>
    <row r="674" ht="15.75" customHeight="1">
      <c r="A674" s="338" t="s">
        <v>8659</v>
      </c>
      <c r="B674" s="338" t="s">
        <v>7737</v>
      </c>
      <c r="C674" s="338" t="s">
        <v>1537</v>
      </c>
      <c r="D674" s="338">
        <v>1985.0</v>
      </c>
      <c r="E674" s="338" t="s">
        <v>8617</v>
      </c>
      <c r="F674" s="339">
        <v>44991.0</v>
      </c>
      <c r="G674" s="338" t="s">
        <v>7954</v>
      </c>
      <c r="H674" s="338" t="s">
        <v>5728</v>
      </c>
      <c r="I674" s="338" t="s">
        <v>5729</v>
      </c>
      <c r="J674" s="338" t="s">
        <v>5730</v>
      </c>
      <c r="K674" s="338" t="s">
        <v>3074</v>
      </c>
      <c r="L674" s="338" t="s">
        <v>5064</v>
      </c>
      <c r="M674" s="338" t="s">
        <v>8660</v>
      </c>
      <c r="N674" s="338" t="s">
        <v>5732</v>
      </c>
      <c r="O674" s="338" t="s">
        <v>5324</v>
      </c>
    </row>
    <row r="675" ht="15.75" customHeight="1">
      <c r="A675" s="338" t="s">
        <v>8661</v>
      </c>
      <c r="B675" s="338" t="s">
        <v>4970</v>
      </c>
      <c r="C675" s="338" t="s">
        <v>1558</v>
      </c>
      <c r="D675" s="338">
        <v>1985.0</v>
      </c>
      <c r="E675" s="338" t="s">
        <v>8623</v>
      </c>
      <c r="F675" s="339">
        <v>45114.0</v>
      </c>
      <c r="G675" s="338" t="s">
        <v>6520</v>
      </c>
      <c r="H675" s="338" t="s">
        <v>5041</v>
      </c>
      <c r="I675" s="338" t="s">
        <v>8662</v>
      </c>
      <c r="J675" s="338" t="s">
        <v>8663</v>
      </c>
      <c r="K675" s="338" t="s">
        <v>4987</v>
      </c>
      <c r="L675" s="338" t="s">
        <v>4988</v>
      </c>
      <c r="M675" s="338" t="s">
        <v>8664</v>
      </c>
      <c r="N675" s="338" t="s">
        <v>6632</v>
      </c>
      <c r="O675" s="338" t="s">
        <v>5262</v>
      </c>
    </row>
    <row r="676" ht="15.75" customHeight="1">
      <c r="A676" s="338" t="s">
        <v>8665</v>
      </c>
      <c r="B676" s="338" t="s">
        <v>4993</v>
      </c>
      <c r="C676" s="338" t="s">
        <v>1537</v>
      </c>
      <c r="D676" s="338">
        <v>1985.0</v>
      </c>
      <c r="E676" s="338" t="s">
        <v>8666</v>
      </c>
      <c r="F676" s="339">
        <v>44991.0</v>
      </c>
      <c r="G676" s="338" t="s">
        <v>7876</v>
      </c>
      <c r="H676" s="338" t="s">
        <v>5804</v>
      </c>
      <c r="I676" s="338" t="s">
        <v>5805</v>
      </c>
      <c r="J676" s="338" t="s">
        <v>5806</v>
      </c>
      <c r="K676" s="338" t="s">
        <v>4976</v>
      </c>
      <c r="L676" s="338" t="s">
        <v>7748</v>
      </c>
      <c r="M676" s="338" t="s">
        <v>8667</v>
      </c>
      <c r="N676" s="338" t="s">
        <v>5809</v>
      </c>
      <c r="O676" s="338" t="s">
        <v>5225</v>
      </c>
    </row>
    <row r="677" ht="15.75" customHeight="1">
      <c r="A677" s="338" t="s">
        <v>8668</v>
      </c>
      <c r="B677" s="338" t="s">
        <v>4993</v>
      </c>
      <c r="C677" s="338" t="s">
        <v>1558</v>
      </c>
      <c r="D677" s="338">
        <v>1985.0</v>
      </c>
      <c r="E677" s="338" t="s">
        <v>8669</v>
      </c>
      <c r="F677" s="339">
        <v>45175.0</v>
      </c>
      <c r="G677" s="338" t="s">
        <v>5099</v>
      </c>
      <c r="H677" s="338" t="s">
        <v>5353</v>
      </c>
      <c r="I677" s="338" t="s">
        <v>8670</v>
      </c>
      <c r="J677" s="338" t="s">
        <v>5016</v>
      </c>
      <c r="K677" s="338" t="s">
        <v>4987</v>
      </c>
      <c r="L677" s="338" t="s">
        <v>6039</v>
      </c>
      <c r="M677" s="338" t="s">
        <v>8671</v>
      </c>
      <c r="N677" s="338" t="s">
        <v>5036</v>
      </c>
      <c r="O677" s="338" t="s">
        <v>5020</v>
      </c>
    </row>
    <row r="678" ht="15.75" customHeight="1">
      <c r="A678" s="338" t="s">
        <v>8672</v>
      </c>
      <c r="B678" s="338" t="s">
        <v>4970</v>
      </c>
      <c r="C678" s="338" t="s">
        <v>1547</v>
      </c>
      <c r="D678" s="338">
        <v>1985.0</v>
      </c>
      <c r="E678" s="338" t="s">
        <v>8528</v>
      </c>
      <c r="F678" s="339">
        <v>45050.0</v>
      </c>
      <c r="G678" s="338" t="s">
        <v>5603</v>
      </c>
      <c r="H678" s="338" t="s">
        <v>5189</v>
      </c>
      <c r="I678" s="338" t="s">
        <v>5190</v>
      </c>
      <c r="J678" s="338" t="s">
        <v>5191</v>
      </c>
      <c r="K678" s="338" t="s">
        <v>4987</v>
      </c>
      <c r="L678" s="338" t="s">
        <v>4977</v>
      </c>
      <c r="M678" s="338" t="s">
        <v>8673</v>
      </c>
      <c r="N678" s="338" t="s">
        <v>4990</v>
      </c>
      <c r="O678" s="338" t="s">
        <v>5217</v>
      </c>
    </row>
    <row r="679" ht="15.75" customHeight="1">
      <c r="A679" s="338" t="s">
        <v>8674</v>
      </c>
      <c r="B679" s="338" t="s">
        <v>4970</v>
      </c>
      <c r="C679" s="338" t="s">
        <v>1425</v>
      </c>
      <c r="D679" s="338">
        <v>1985.0</v>
      </c>
      <c r="E679" s="338" t="s">
        <v>8537</v>
      </c>
      <c r="F679" s="339">
        <v>45051.0</v>
      </c>
      <c r="G679" s="338" t="s">
        <v>6520</v>
      </c>
      <c r="H679" s="338" t="s">
        <v>8675</v>
      </c>
      <c r="I679" s="338" t="s">
        <v>8676</v>
      </c>
      <c r="J679" s="338" t="s">
        <v>8677</v>
      </c>
      <c r="K679" s="338" t="s">
        <v>4987</v>
      </c>
      <c r="L679" s="338" t="s">
        <v>5291</v>
      </c>
      <c r="M679" s="338" t="s">
        <v>8678</v>
      </c>
      <c r="N679" s="338" t="s">
        <v>7780</v>
      </c>
      <c r="O679" s="338" t="s">
        <v>5794</v>
      </c>
    </row>
    <row r="680" ht="15.75" customHeight="1">
      <c r="A680" s="338" t="s">
        <v>8679</v>
      </c>
      <c r="B680" s="338" t="s">
        <v>4993</v>
      </c>
      <c r="C680" s="338" t="s">
        <v>1558</v>
      </c>
      <c r="D680" s="338">
        <v>1985.0</v>
      </c>
      <c r="E680" s="338" t="s">
        <v>8680</v>
      </c>
      <c r="F680" s="339">
        <v>44991.0</v>
      </c>
      <c r="G680" s="338" t="s">
        <v>5251</v>
      </c>
      <c r="H680" s="338" t="s">
        <v>6635</v>
      </c>
      <c r="I680" s="338" t="s">
        <v>8681</v>
      </c>
      <c r="J680" s="338" t="s">
        <v>7550</v>
      </c>
      <c r="K680" s="338" t="s">
        <v>4987</v>
      </c>
      <c r="M680" s="338" t="s">
        <v>8682</v>
      </c>
      <c r="N680" s="338" t="s">
        <v>5009</v>
      </c>
      <c r="O680" s="338" t="s">
        <v>5794</v>
      </c>
    </row>
    <row r="681" ht="15.75" customHeight="1">
      <c r="A681" s="338" t="s">
        <v>8683</v>
      </c>
      <c r="B681" s="338" t="s">
        <v>4970</v>
      </c>
      <c r="C681" s="338" t="s">
        <v>1537</v>
      </c>
      <c r="D681" s="338">
        <v>1985.0</v>
      </c>
      <c r="E681" s="338" t="s">
        <v>8553</v>
      </c>
      <c r="F681" s="339">
        <v>44963.0</v>
      </c>
      <c r="G681" s="338" t="s">
        <v>5272</v>
      </c>
      <c r="H681" s="338" t="s">
        <v>6006</v>
      </c>
      <c r="I681" s="338" t="s">
        <v>8684</v>
      </c>
      <c r="J681" s="338" t="s">
        <v>7723</v>
      </c>
      <c r="K681" s="338" t="s">
        <v>4976</v>
      </c>
      <c r="L681" s="338" t="s">
        <v>7014</v>
      </c>
      <c r="M681" s="338" t="s">
        <v>8685</v>
      </c>
      <c r="N681" s="338" t="s">
        <v>6618</v>
      </c>
      <c r="O681" s="338" t="s">
        <v>5294</v>
      </c>
    </row>
    <row r="682" ht="15.75" customHeight="1">
      <c r="A682" s="338" t="s">
        <v>8686</v>
      </c>
      <c r="B682" s="338" t="s">
        <v>4993</v>
      </c>
      <c r="C682" s="338" t="s">
        <v>1601</v>
      </c>
      <c r="D682" s="338">
        <v>1985.0</v>
      </c>
      <c r="E682" s="338" t="s">
        <v>8680</v>
      </c>
      <c r="F682" s="338" t="s">
        <v>5059</v>
      </c>
      <c r="G682" s="338" t="s">
        <v>6586</v>
      </c>
      <c r="H682" s="338" t="s">
        <v>8687</v>
      </c>
      <c r="I682" s="338" t="s">
        <v>8688</v>
      </c>
      <c r="J682" s="338" t="s">
        <v>8689</v>
      </c>
      <c r="K682" s="338" t="s">
        <v>4987</v>
      </c>
      <c r="L682" s="338" t="s">
        <v>5017</v>
      </c>
      <c r="M682" s="338" t="s">
        <v>8690</v>
      </c>
      <c r="N682" s="338" t="s">
        <v>4979</v>
      </c>
      <c r="O682" s="338" t="s">
        <v>5283</v>
      </c>
    </row>
    <row r="683" ht="15.75" customHeight="1">
      <c r="A683" s="338" t="s">
        <v>8691</v>
      </c>
      <c r="B683" s="338" t="s">
        <v>4993</v>
      </c>
      <c r="C683" s="338" t="s">
        <v>1681</v>
      </c>
      <c r="D683" s="338">
        <v>1985.0</v>
      </c>
      <c r="E683" s="338" t="s">
        <v>8692</v>
      </c>
      <c r="F683" s="339">
        <v>44964.0</v>
      </c>
      <c r="G683" s="338" t="s">
        <v>7062</v>
      </c>
      <c r="H683" s="338" t="s">
        <v>5855</v>
      </c>
      <c r="I683" s="338" t="s">
        <v>8693</v>
      </c>
      <c r="J683" s="338" t="s">
        <v>6022</v>
      </c>
      <c r="K683" s="338" t="s">
        <v>4987</v>
      </c>
      <c r="L683" s="338" t="s">
        <v>8694</v>
      </c>
      <c r="M683" s="338" t="s">
        <v>8695</v>
      </c>
      <c r="N683" s="338" t="s">
        <v>8696</v>
      </c>
      <c r="O683" s="338" t="s">
        <v>8697</v>
      </c>
    </row>
    <row r="684" ht="15.75" customHeight="1">
      <c r="A684" s="338" t="s">
        <v>8698</v>
      </c>
      <c r="B684" s="338" t="s">
        <v>5601</v>
      </c>
      <c r="C684" s="338" t="s">
        <v>1425</v>
      </c>
      <c r="D684" s="338">
        <v>1985.0</v>
      </c>
      <c r="E684" s="338" t="s">
        <v>8699</v>
      </c>
      <c r="F684" s="339">
        <v>44933.0</v>
      </c>
      <c r="G684" s="338" t="s">
        <v>4983</v>
      </c>
      <c r="H684" s="338" t="s">
        <v>6476</v>
      </c>
      <c r="I684" s="338" t="s">
        <v>6476</v>
      </c>
      <c r="J684" s="338" t="s">
        <v>8700</v>
      </c>
      <c r="K684" s="338" t="s">
        <v>4987</v>
      </c>
      <c r="L684" s="338" t="s">
        <v>5007</v>
      </c>
      <c r="M684" s="338" t="s">
        <v>5084</v>
      </c>
      <c r="N684" s="338" t="s">
        <v>6479</v>
      </c>
      <c r="O684" s="338" t="s">
        <v>5294</v>
      </c>
    </row>
    <row r="685" ht="15.75" customHeight="1">
      <c r="A685" s="338" t="s">
        <v>8701</v>
      </c>
      <c r="B685" s="338" t="s">
        <v>7737</v>
      </c>
      <c r="C685" s="338" t="s">
        <v>1558</v>
      </c>
      <c r="D685" s="338">
        <v>1985.0</v>
      </c>
      <c r="E685" s="338" t="s">
        <v>8702</v>
      </c>
      <c r="F685" s="339">
        <v>45052.0</v>
      </c>
      <c r="G685" s="338" t="s">
        <v>5251</v>
      </c>
      <c r="H685" s="338" t="s">
        <v>8703</v>
      </c>
      <c r="I685" s="338" t="s">
        <v>8704</v>
      </c>
      <c r="J685" s="338" t="s">
        <v>8705</v>
      </c>
      <c r="K685" s="338" t="s">
        <v>4987</v>
      </c>
      <c r="M685" s="338" t="s">
        <v>8706</v>
      </c>
      <c r="N685" s="338" t="s">
        <v>4990</v>
      </c>
      <c r="O685" s="338" t="s">
        <v>5067</v>
      </c>
    </row>
    <row r="686" ht="15.75" customHeight="1">
      <c r="A686" s="338" t="s">
        <v>8707</v>
      </c>
      <c r="B686" s="338" t="s">
        <v>7737</v>
      </c>
      <c r="C686" s="338" t="s">
        <v>1601</v>
      </c>
      <c r="D686" s="338">
        <v>1985.0</v>
      </c>
      <c r="E686" s="338" t="s">
        <v>8708</v>
      </c>
      <c r="F686" s="339">
        <v>44963.0</v>
      </c>
      <c r="G686" s="338" t="s">
        <v>5774</v>
      </c>
      <c r="H686" s="338" t="s">
        <v>6344</v>
      </c>
      <c r="I686" s="338" t="s">
        <v>6796</v>
      </c>
      <c r="J686" s="338" t="s">
        <v>5016</v>
      </c>
      <c r="K686" s="338" t="s">
        <v>4987</v>
      </c>
      <c r="L686" s="338" t="s">
        <v>6071</v>
      </c>
      <c r="M686" s="338" t="s">
        <v>8709</v>
      </c>
      <c r="N686" s="338" t="s">
        <v>7037</v>
      </c>
      <c r="O686" s="338" t="s">
        <v>5028</v>
      </c>
    </row>
    <row r="687" ht="15.75" customHeight="1">
      <c r="A687" s="338" t="s">
        <v>8710</v>
      </c>
      <c r="B687" s="338" t="s">
        <v>4993</v>
      </c>
      <c r="C687" s="338" t="s">
        <v>1601</v>
      </c>
      <c r="D687" s="338">
        <v>1985.0</v>
      </c>
      <c r="E687" s="338" t="s">
        <v>8711</v>
      </c>
      <c r="F687" s="339">
        <v>45022.0</v>
      </c>
      <c r="G687" s="338" t="s">
        <v>6515</v>
      </c>
      <c r="H687" s="338" t="s">
        <v>5031</v>
      </c>
      <c r="I687" s="338" t="s">
        <v>5032</v>
      </c>
      <c r="J687" s="338" t="s">
        <v>5016</v>
      </c>
      <c r="K687" s="338" t="s">
        <v>4987</v>
      </c>
      <c r="L687" s="338" t="s">
        <v>5355</v>
      </c>
      <c r="M687" s="338" t="s">
        <v>8712</v>
      </c>
      <c r="N687" s="338" t="s">
        <v>4979</v>
      </c>
      <c r="O687" s="338" t="s">
        <v>5160</v>
      </c>
    </row>
    <row r="688" ht="15.75" customHeight="1">
      <c r="A688" s="338" t="s">
        <v>8713</v>
      </c>
      <c r="B688" s="338" t="s">
        <v>4970</v>
      </c>
      <c r="C688" s="338" t="s">
        <v>1558</v>
      </c>
      <c r="D688" s="338">
        <v>1985.0</v>
      </c>
      <c r="E688" s="338" t="s">
        <v>8714</v>
      </c>
      <c r="F688" s="339">
        <v>44963.0</v>
      </c>
      <c r="G688" s="338" t="s">
        <v>5272</v>
      </c>
      <c r="H688" s="338" t="s">
        <v>5789</v>
      </c>
      <c r="I688" s="338" t="s">
        <v>8715</v>
      </c>
      <c r="J688" s="338" t="s">
        <v>8716</v>
      </c>
      <c r="K688" s="338" t="s">
        <v>4987</v>
      </c>
      <c r="L688" s="338" t="s">
        <v>5291</v>
      </c>
      <c r="M688" s="338" t="s">
        <v>8717</v>
      </c>
      <c r="N688" s="338" t="s">
        <v>7992</v>
      </c>
      <c r="O688" s="338" t="s">
        <v>5483</v>
      </c>
    </row>
    <row r="689" ht="15.75" customHeight="1">
      <c r="A689" s="338" t="s">
        <v>8718</v>
      </c>
      <c r="B689" s="338" t="s">
        <v>7737</v>
      </c>
      <c r="C689" s="338" t="s">
        <v>1558</v>
      </c>
      <c r="D689" s="338">
        <v>1985.0</v>
      </c>
      <c r="E689" s="338" t="s">
        <v>8503</v>
      </c>
      <c r="F689" s="339">
        <v>45143.0</v>
      </c>
      <c r="G689" s="338" t="s">
        <v>7796</v>
      </c>
      <c r="H689" s="338" t="s">
        <v>8719</v>
      </c>
      <c r="I689" s="338" t="s">
        <v>7766</v>
      </c>
      <c r="J689" s="338" t="s">
        <v>6554</v>
      </c>
      <c r="K689" s="338" t="s">
        <v>4987</v>
      </c>
      <c r="L689" s="338" t="s">
        <v>8720</v>
      </c>
      <c r="M689" s="338" t="s">
        <v>8721</v>
      </c>
      <c r="N689" s="338" t="s">
        <v>4979</v>
      </c>
      <c r="O689" s="338" t="s">
        <v>5794</v>
      </c>
    </row>
    <row r="690" ht="15.75" customHeight="1">
      <c r="A690" s="338" t="s">
        <v>8722</v>
      </c>
      <c r="B690" s="338" t="s">
        <v>4993</v>
      </c>
      <c r="C690" s="338" t="s">
        <v>1572</v>
      </c>
      <c r="D690" s="338">
        <v>1985.0</v>
      </c>
      <c r="E690" s="338" t="s">
        <v>8723</v>
      </c>
      <c r="F690" s="339">
        <v>45022.0</v>
      </c>
      <c r="G690" s="338" t="s">
        <v>5196</v>
      </c>
      <c r="H690" s="338" t="s">
        <v>8724</v>
      </c>
      <c r="I690" s="338" t="s">
        <v>8725</v>
      </c>
      <c r="J690" s="338" t="s">
        <v>8726</v>
      </c>
      <c r="K690" s="338" t="s">
        <v>4987</v>
      </c>
      <c r="L690" s="338" t="s">
        <v>5166</v>
      </c>
      <c r="M690" s="338" t="s">
        <v>8727</v>
      </c>
      <c r="N690" s="338" t="s">
        <v>7376</v>
      </c>
      <c r="O690" s="338" t="s">
        <v>6997</v>
      </c>
    </row>
    <row r="691" ht="15.75" customHeight="1">
      <c r="A691" s="338" t="s">
        <v>8728</v>
      </c>
      <c r="B691" s="338" t="s">
        <v>4970</v>
      </c>
      <c r="C691" s="338" t="s">
        <v>1425</v>
      </c>
      <c r="D691" s="338">
        <v>1985.0</v>
      </c>
      <c r="E691" s="338" t="s">
        <v>7844</v>
      </c>
      <c r="F691" s="339">
        <v>45142.0</v>
      </c>
      <c r="G691" s="338" t="s">
        <v>7952</v>
      </c>
      <c r="H691" s="338" t="s">
        <v>8729</v>
      </c>
      <c r="I691" s="338" t="s">
        <v>6506</v>
      </c>
      <c r="J691" s="338" t="s">
        <v>8730</v>
      </c>
      <c r="K691" s="338" t="s">
        <v>4987</v>
      </c>
      <c r="L691" s="338" t="s">
        <v>8731</v>
      </c>
      <c r="M691" s="338" t="s">
        <v>8732</v>
      </c>
      <c r="N691" s="338" t="s">
        <v>5793</v>
      </c>
      <c r="O691" s="338" t="s">
        <v>5248</v>
      </c>
    </row>
    <row r="692" ht="15.75" customHeight="1">
      <c r="A692" s="338" t="s">
        <v>8733</v>
      </c>
      <c r="B692" s="338" t="s">
        <v>4970</v>
      </c>
      <c r="C692" s="338" t="s">
        <v>1537</v>
      </c>
      <c r="D692" s="338">
        <v>1985.0</v>
      </c>
      <c r="E692" s="338" t="s">
        <v>8734</v>
      </c>
      <c r="F692" s="339">
        <v>44964.0</v>
      </c>
      <c r="G692" s="338" t="s">
        <v>5969</v>
      </c>
      <c r="H692" s="338" t="s">
        <v>8735</v>
      </c>
      <c r="I692" s="338" t="s">
        <v>8736</v>
      </c>
      <c r="J692" s="338" t="s">
        <v>6776</v>
      </c>
      <c r="K692" s="338" t="s">
        <v>4987</v>
      </c>
      <c r="L692" s="338" t="s">
        <v>5222</v>
      </c>
      <c r="M692" s="338" t="s">
        <v>8737</v>
      </c>
      <c r="N692" s="338" t="s">
        <v>6618</v>
      </c>
      <c r="O692" s="338" t="s">
        <v>5150</v>
      </c>
    </row>
    <row r="693" ht="15.75" customHeight="1">
      <c r="A693" s="338" t="s">
        <v>8738</v>
      </c>
      <c r="B693" s="338" t="s">
        <v>8739</v>
      </c>
      <c r="C693" s="338" t="s">
        <v>1558</v>
      </c>
      <c r="D693" s="338">
        <v>1985.0</v>
      </c>
      <c r="E693" s="338" t="s">
        <v>8740</v>
      </c>
      <c r="F693" s="339">
        <v>44964.0</v>
      </c>
      <c r="G693" s="338" t="s">
        <v>5718</v>
      </c>
      <c r="H693" s="338" t="s">
        <v>8741</v>
      </c>
      <c r="I693" s="338" t="s">
        <v>8742</v>
      </c>
      <c r="J693" s="338" t="s">
        <v>8743</v>
      </c>
      <c r="K693" s="338" t="s">
        <v>4987</v>
      </c>
      <c r="L693" s="338" t="s">
        <v>5490</v>
      </c>
      <c r="M693" s="338" t="s">
        <v>8744</v>
      </c>
      <c r="N693" s="338" t="s">
        <v>8093</v>
      </c>
      <c r="O693" s="338" t="s">
        <v>4991</v>
      </c>
    </row>
    <row r="694" ht="15.75" customHeight="1">
      <c r="A694" s="338" t="s">
        <v>8745</v>
      </c>
      <c r="B694" s="338" t="s">
        <v>4993</v>
      </c>
      <c r="C694" s="338" t="s">
        <v>1558</v>
      </c>
      <c r="D694" s="338">
        <v>1985.0</v>
      </c>
      <c r="E694" s="338" t="s">
        <v>8559</v>
      </c>
      <c r="F694" s="339">
        <v>45052.0</v>
      </c>
      <c r="G694" s="338" t="s">
        <v>7889</v>
      </c>
      <c r="H694" s="338" t="s">
        <v>5061</v>
      </c>
      <c r="I694" s="338" t="s">
        <v>8746</v>
      </c>
      <c r="J694" s="338" t="s">
        <v>6214</v>
      </c>
      <c r="K694" s="338" t="s">
        <v>4987</v>
      </c>
      <c r="L694" s="338" t="s">
        <v>5094</v>
      </c>
      <c r="M694" s="338" t="s">
        <v>8747</v>
      </c>
      <c r="N694" s="338" t="s">
        <v>5036</v>
      </c>
      <c r="O694" s="338" t="s">
        <v>5160</v>
      </c>
    </row>
    <row r="695" ht="15.75" customHeight="1">
      <c r="A695" s="338" t="s">
        <v>8748</v>
      </c>
      <c r="B695" s="338" t="s">
        <v>7737</v>
      </c>
      <c r="C695" s="338" t="s">
        <v>1537</v>
      </c>
      <c r="D695" s="338">
        <v>1985.0</v>
      </c>
      <c r="E695" s="338" t="s">
        <v>7844</v>
      </c>
      <c r="F695" s="339">
        <v>45175.0</v>
      </c>
      <c r="G695" s="338" t="s">
        <v>5319</v>
      </c>
      <c r="H695" s="338" t="s">
        <v>6125</v>
      </c>
      <c r="I695" s="338" t="s">
        <v>8749</v>
      </c>
      <c r="J695" s="338" t="s">
        <v>8750</v>
      </c>
      <c r="K695" s="338" t="s">
        <v>4987</v>
      </c>
      <c r="L695" s="338" t="s">
        <v>5064</v>
      </c>
      <c r="M695" s="338" t="s">
        <v>8751</v>
      </c>
      <c r="N695" s="338" t="s">
        <v>8600</v>
      </c>
      <c r="O695" s="338" t="s">
        <v>5087</v>
      </c>
    </row>
    <row r="696" ht="15.75" customHeight="1">
      <c r="A696" s="338" t="s">
        <v>8752</v>
      </c>
      <c r="B696" s="338" t="s">
        <v>7737</v>
      </c>
      <c r="C696" s="338" t="s">
        <v>1537</v>
      </c>
      <c r="D696" s="338">
        <v>1985.0</v>
      </c>
      <c r="E696" s="338" t="s">
        <v>8699</v>
      </c>
      <c r="F696" s="339">
        <v>45083.0</v>
      </c>
      <c r="G696" s="338" t="s">
        <v>8753</v>
      </c>
      <c r="H696" s="338" t="s">
        <v>5899</v>
      </c>
      <c r="I696" s="338" t="s">
        <v>8754</v>
      </c>
      <c r="J696" s="338" t="s">
        <v>7919</v>
      </c>
      <c r="K696" s="338" t="s">
        <v>4987</v>
      </c>
      <c r="M696" s="338" t="s">
        <v>8755</v>
      </c>
      <c r="N696" s="338" t="s">
        <v>8756</v>
      </c>
      <c r="O696" s="338" t="s">
        <v>5186</v>
      </c>
    </row>
    <row r="697" ht="15.75" customHeight="1">
      <c r="A697" s="338" t="s">
        <v>8757</v>
      </c>
      <c r="B697" s="338" t="s">
        <v>7737</v>
      </c>
      <c r="C697" s="338" t="s">
        <v>1558</v>
      </c>
      <c r="D697" s="338">
        <v>1985.0</v>
      </c>
      <c r="E697" s="338" t="s">
        <v>8637</v>
      </c>
      <c r="F697" s="338" t="s">
        <v>5286</v>
      </c>
      <c r="G697" s="338" t="s">
        <v>5172</v>
      </c>
      <c r="H697" s="338" t="s">
        <v>8758</v>
      </c>
      <c r="I697" s="338" t="s">
        <v>8759</v>
      </c>
      <c r="J697" s="338" t="s">
        <v>7540</v>
      </c>
      <c r="K697" s="338" t="s">
        <v>4987</v>
      </c>
      <c r="L697" s="338" t="s">
        <v>4988</v>
      </c>
      <c r="M697" s="338" t="s">
        <v>8760</v>
      </c>
      <c r="N697" s="338" t="s">
        <v>5019</v>
      </c>
      <c r="O697" s="338" t="s">
        <v>4991</v>
      </c>
    </row>
    <row r="698" ht="15.75" customHeight="1">
      <c r="A698" s="338" t="s">
        <v>8761</v>
      </c>
      <c r="B698" s="338" t="s">
        <v>4993</v>
      </c>
      <c r="C698" s="338" t="s">
        <v>1558</v>
      </c>
      <c r="D698" s="338">
        <v>1985.0</v>
      </c>
      <c r="E698" s="338" t="s">
        <v>8637</v>
      </c>
      <c r="F698" s="338" t="s">
        <v>5286</v>
      </c>
      <c r="G698" s="338" t="s">
        <v>5060</v>
      </c>
      <c r="H698" s="338" t="s">
        <v>8762</v>
      </c>
      <c r="I698" s="338" t="s">
        <v>8763</v>
      </c>
      <c r="J698" s="338" t="s">
        <v>8764</v>
      </c>
      <c r="K698" s="338" t="s">
        <v>4987</v>
      </c>
      <c r="M698" s="338" t="s">
        <v>8765</v>
      </c>
      <c r="N698" s="338" t="s">
        <v>7992</v>
      </c>
      <c r="O698" s="338" t="s">
        <v>6003</v>
      </c>
    </row>
    <row r="699" ht="15.75" customHeight="1">
      <c r="A699" s="338" t="s">
        <v>8766</v>
      </c>
      <c r="B699" s="338" t="s">
        <v>4970</v>
      </c>
      <c r="C699" s="338" t="s">
        <v>1547</v>
      </c>
      <c r="D699" s="338">
        <v>1985.0</v>
      </c>
      <c r="E699" s="338" t="s">
        <v>8430</v>
      </c>
      <c r="F699" s="339">
        <v>45083.0</v>
      </c>
      <c r="G699" s="338" t="s">
        <v>6421</v>
      </c>
      <c r="H699" s="338" t="s">
        <v>5819</v>
      </c>
      <c r="I699" s="338" t="s">
        <v>8767</v>
      </c>
      <c r="J699" s="338" t="s">
        <v>8080</v>
      </c>
      <c r="K699" s="338" t="s">
        <v>4987</v>
      </c>
      <c r="M699" s="338" t="s">
        <v>8768</v>
      </c>
      <c r="N699" s="338" t="s">
        <v>4979</v>
      </c>
      <c r="O699" s="338" t="s">
        <v>5324</v>
      </c>
    </row>
    <row r="700" ht="15.75" customHeight="1">
      <c r="A700" s="338" t="s">
        <v>8769</v>
      </c>
      <c r="B700" s="338" t="s">
        <v>4970</v>
      </c>
      <c r="C700" s="338" t="s">
        <v>1547</v>
      </c>
      <c r="D700" s="338">
        <v>1985.0</v>
      </c>
      <c r="E700" s="338" t="s">
        <v>8602</v>
      </c>
      <c r="F700" s="339">
        <v>45052.0</v>
      </c>
      <c r="G700" s="338" t="s">
        <v>5163</v>
      </c>
      <c r="H700" s="338" t="s">
        <v>6064</v>
      </c>
      <c r="I700" s="338" t="s">
        <v>8770</v>
      </c>
      <c r="J700" s="338" t="s">
        <v>5907</v>
      </c>
      <c r="K700" s="338" t="s">
        <v>4987</v>
      </c>
      <c r="L700" s="338" t="s">
        <v>5074</v>
      </c>
      <c r="M700" s="338" t="s">
        <v>8771</v>
      </c>
      <c r="N700" s="338" t="s">
        <v>4990</v>
      </c>
      <c r="O700" s="338" t="s">
        <v>5576</v>
      </c>
    </row>
    <row r="701" ht="15.75" customHeight="1">
      <c r="A701" s="338" t="s">
        <v>8772</v>
      </c>
      <c r="B701" s="338" t="s">
        <v>7737</v>
      </c>
      <c r="C701" s="338" t="s">
        <v>1537</v>
      </c>
      <c r="D701" s="338">
        <v>1985.0</v>
      </c>
      <c r="E701" s="338" t="s">
        <v>8692</v>
      </c>
      <c r="F701" s="339">
        <v>45175.0</v>
      </c>
      <c r="G701" s="338" t="s">
        <v>6515</v>
      </c>
      <c r="H701" s="338" t="s">
        <v>5736</v>
      </c>
      <c r="I701" s="338" t="s">
        <v>8773</v>
      </c>
      <c r="J701" s="338" t="s">
        <v>7058</v>
      </c>
      <c r="K701" s="338" t="s">
        <v>4987</v>
      </c>
      <c r="L701" s="338" t="s">
        <v>7743</v>
      </c>
      <c r="M701" s="338" t="s">
        <v>8774</v>
      </c>
      <c r="N701" s="338" t="s">
        <v>5224</v>
      </c>
      <c r="O701" s="338" t="s">
        <v>5576</v>
      </c>
    </row>
    <row r="702" ht="15.75" customHeight="1">
      <c r="A702" s="338" t="s">
        <v>8775</v>
      </c>
      <c r="B702" s="338" t="s">
        <v>4970</v>
      </c>
      <c r="C702" s="338" t="s">
        <v>1537</v>
      </c>
      <c r="D702" s="338">
        <v>1985.0</v>
      </c>
      <c r="E702" s="338" t="s">
        <v>8205</v>
      </c>
      <c r="F702" s="339">
        <v>44932.0</v>
      </c>
      <c r="G702" s="338" t="s">
        <v>6075</v>
      </c>
      <c r="H702" s="338" t="s">
        <v>7858</v>
      </c>
      <c r="I702" s="338" t="s">
        <v>8776</v>
      </c>
      <c r="J702" s="338" t="s">
        <v>8777</v>
      </c>
      <c r="K702" s="338" t="s">
        <v>4987</v>
      </c>
      <c r="M702" s="338" t="s">
        <v>8778</v>
      </c>
      <c r="N702" s="338" t="s">
        <v>7992</v>
      </c>
      <c r="O702" s="338" t="s">
        <v>5545</v>
      </c>
    </row>
    <row r="703" ht="15.75" customHeight="1">
      <c r="A703" s="338" t="s">
        <v>8779</v>
      </c>
      <c r="B703" s="338" t="s">
        <v>4970</v>
      </c>
      <c r="C703" s="338" t="s">
        <v>1601</v>
      </c>
      <c r="D703" s="338">
        <v>1985.0</v>
      </c>
      <c r="E703" s="338" t="s">
        <v>8573</v>
      </c>
      <c r="F703" s="339">
        <v>45051.0</v>
      </c>
      <c r="G703" s="338" t="s">
        <v>5235</v>
      </c>
      <c r="H703" s="338" t="s">
        <v>6408</v>
      </c>
      <c r="I703" s="338" t="s">
        <v>8780</v>
      </c>
      <c r="J703" s="338" t="s">
        <v>7872</v>
      </c>
      <c r="K703" s="338" t="s">
        <v>4987</v>
      </c>
      <c r="M703" s="338" t="s">
        <v>8781</v>
      </c>
      <c r="N703" s="338" t="s">
        <v>8249</v>
      </c>
      <c r="O703" s="338" t="s">
        <v>5324</v>
      </c>
    </row>
    <row r="704" ht="15.75" customHeight="1">
      <c r="A704" s="338" t="s">
        <v>8782</v>
      </c>
      <c r="B704" s="338" t="s">
        <v>4993</v>
      </c>
      <c r="C704" s="338" t="s">
        <v>1537</v>
      </c>
      <c r="D704" s="338">
        <v>1985.0</v>
      </c>
      <c r="E704" s="338" t="s">
        <v>8783</v>
      </c>
      <c r="F704" s="339">
        <v>44932.0</v>
      </c>
      <c r="G704" s="338" t="s">
        <v>7796</v>
      </c>
      <c r="H704" s="338" t="s">
        <v>6954</v>
      </c>
      <c r="I704" s="338" t="s">
        <v>8754</v>
      </c>
      <c r="J704" s="338" t="s">
        <v>7501</v>
      </c>
      <c r="K704" s="338" t="s">
        <v>4987</v>
      </c>
      <c r="L704" s="338" t="s">
        <v>7014</v>
      </c>
      <c r="M704" s="338" t="s">
        <v>8784</v>
      </c>
      <c r="N704" s="338" t="s">
        <v>8541</v>
      </c>
      <c r="O704" s="338" t="s">
        <v>5537</v>
      </c>
    </row>
    <row r="705" ht="15.75" customHeight="1">
      <c r="A705" s="338" t="s">
        <v>8785</v>
      </c>
      <c r="B705" s="338" t="s">
        <v>7737</v>
      </c>
      <c r="C705" s="338" t="s">
        <v>1558</v>
      </c>
      <c r="D705" s="338">
        <v>1985.0</v>
      </c>
      <c r="E705" s="338" t="s">
        <v>8786</v>
      </c>
      <c r="F705" s="339">
        <v>45051.0</v>
      </c>
      <c r="G705" s="338" t="s">
        <v>5163</v>
      </c>
      <c r="H705" s="338" t="s">
        <v>8787</v>
      </c>
      <c r="I705" s="338" t="s">
        <v>8788</v>
      </c>
      <c r="J705" s="338" t="s">
        <v>8789</v>
      </c>
      <c r="K705" s="338" t="s">
        <v>4987</v>
      </c>
      <c r="L705" s="338" t="s">
        <v>8790</v>
      </c>
      <c r="M705" s="338" t="s">
        <v>5064</v>
      </c>
      <c r="N705" s="338" t="s">
        <v>8791</v>
      </c>
      <c r="O705" s="338" t="s">
        <v>5370</v>
      </c>
    </row>
    <row r="706" ht="15.75" customHeight="1">
      <c r="A706" s="338" t="s">
        <v>8792</v>
      </c>
      <c r="B706" s="338" t="s">
        <v>4970</v>
      </c>
      <c r="C706" s="338" t="s">
        <v>1558</v>
      </c>
      <c r="D706" s="338">
        <v>1985.0</v>
      </c>
      <c r="E706" s="338" t="s">
        <v>8793</v>
      </c>
      <c r="F706" s="339">
        <v>44990.0</v>
      </c>
      <c r="G706" s="338" t="s">
        <v>5992</v>
      </c>
      <c r="H706" s="338" t="s">
        <v>7200</v>
      </c>
      <c r="I706" s="338" t="s">
        <v>8794</v>
      </c>
      <c r="J706" s="338" t="s">
        <v>8795</v>
      </c>
      <c r="K706" s="338" t="s">
        <v>4987</v>
      </c>
      <c r="M706" s="338" t="s">
        <v>8796</v>
      </c>
      <c r="N706" s="338" t="s">
        <v>8600</v>
      </c>
      <c r="O706" s="338" t="s">
        <v>5363</v>
      </c>
    </row>
    <row r="707" ht="15.75" customHeight="1">
      <c r="A707" s="338" t="s">
        <v>8797</v>
      </c>
      <c r="B707" s="338" t="s">
        <v>7737</v>
      </c>
      <c r="C707" s="338" t="s">
        <v>1537</v>
      </c>
      <c r="D707" s="338">
        <v>1985.0</v>
      </c>
      <c r="E707" s="338" t="s">
        <v>8798</v>
      </c>
      <c r="F707" s="339">
        <v>45084.0</v>
      </c>
      <c r="G707" s="338" t="s">
        <v>7089</v>
      </c>
      <c r="H707" s="338" t="s">
        <v>8799</v>
      </c>
      <c r="I707" s="338" t="s">
        <v>8799</v>
      </c>
      <c r="J707" s="338" t="s">
        <v>8799</v>
      </c>
      <c r="K707" s="338" t="s">
        <v>5663</v>
      </c>
      <c r="M707" s="338" t="s">
        <v>8800</v>
      </c>
      <c r="N707" s="338" t="s">
        <v>8801</v>
      </c>
      <c r="O707" s="338" t="s">
        <v>5067</v>
      </c>
    </row>
    <row r="708" ht="15.75" customHeight="1">
      <c r="A708" s="338" t="s">
        <v>8802</v>
      </c>
      <c r="B708" s="338" t="s">
        <v>4970</v>
      </c>
      <c r="C708" s="338" t="s">
        <v>1537</v>
      </c>
      <c r="D708" s="338">
        <v>1985.0</v>
      </c>
      <c r="E708" s="338" t="s">
        <v>8803</v>
      </c>
      <c r="F708" s="339">
        <v>45052.0</v>
      </c>
      <c r="G708" s="338" t="s">
        <v>5287</v>
      </c>
      <c r="H708" s="338" t="s">
        <v>5031</v>
      </c>
      <c r="I708" s="338" t="s">
        <v>8186</v>
      </c>
      <c r="J708" s="338" t="s">
        <v>8804</v>
      </c>
      <c r="K708" s="338" t="s">
        <v>4987</v>
      </c>
      <c r="L708" s="338" t="s">
        <v>6039</v>
      </c>
      <c r="M708" s="338" t="s">
        <v>8805</v>
      </c>
      <c r="N708" s="338" t="s">
        <v>5036</v>
      </c>
      <c r="O708" s="338" t="s">
        <v>5217</v>
      </c>
    </row>
    <row r="709" ht="15.75" customHeight="1">
      <c r="A709" s="338" t="s">
        <v>8806</v>
      </c>
      <c r="B709" s="338" t="s">
        <v>7737</v>
      </c>
      <c r="C709" s="338" t="s">
        <v>1558</v>
      </c>
      <c r="D709" s="338">
        <v>1985.0</v>
      </c>
      <c r="E709" s="338" t="s">
        <v>8255</v>
      </c>
      <c r="F709" s="338" t="s">
        <v>5059</v>
      </c>
      <c r="G709" s="338" t="s">
        <v>5153</v>
      </c>
      <c r="H709" s="338" t="s">
        <v>7840</v>
      </c>
      <c r="I709" s="338" t="s">
        <v>8807</v>
      </c>
      <c r="J709" s="338" t="s">
        <v>8625</v>
      </c>
      <c r="K709" s="338" t="s">
        <v>4987</v>
      </c>
      <c r="L709" s="338" t="s">
        <v>4988</v>
      </c>
      <c r="M709" s="338" t="s">
        <v>8808</v>
      </c>
      <c r="N709" s="338" t="s">
        <v>5897</v>
      </c>
      <c r="O709" s="338" t="s">
        <v>5028</v>
      </c>
    </row>
    <row r="710" ht="15.75" customHeight="1">
      <c r="A710" s="338" t="s">
        <v>8809</v>
      </c>
      <c r="B710" s="338" t="s">
        <v>7737</v>
      </c>
      <c r="C710" s="338" t="s">
        <v>1547</v>
      </c>
      <c r="D710" s="338">
        <v>1985.0</v>
      </c>
      <c r="E710" s="338" t="s">
        <v>8711</v>
      </c>
      <c r="F710" s="339">
        <v>45113.0</v>
      </c>
      <c r="G710" s="338" t="s">
        <v>7217</v>
      </c>
      <c r="H710" s="338" t="s">
        <v>6379</v>
      </c>
      <c r="I710" s="338" t="s">
        <v>8810</v>
      </c>
      <c r="J710" s="338" t="s">
        <v>8811</v>
      </c>
      <c r="K710" s="338" t="s">
        <v>4987</v>
      </c>
      <c r="L710" s="338" t="s">
        <v>5094</v>
      </c>
      <c r="M710" s="338" t="s">
        <v>8812</v>
      </c>
      <c r="N710" s="338" t="s">
        <v>4990</v>
      </c>
      <c r="O710" s="338" t="s">
        <v>6513</v>
      </c>
    </row>
    <row r="711" ht="15.75" customHeight="1">
      <c r="A711" s="338" t="s">
        <v>8813</v>
      </c>
      <c r="B711" s="338" t="s">
        <v>4970</v>
      </c>
      <c r="C711" s="338" t="s">
        <v>1558</v>
      </c>
      <c r="D711" s="338">
        <v>1985.0</v>
      </c>
      <c r="E711" s="338" t="s">
        <v>8333</v>
      </c>
      <c r="F711" s="339">
        <v>45052.0</v>
      </c>
      <c r="G711" s="338" t="s">
        <v>8814</v>
      </c>
      <c r="H711" s="338" t="s">
        <v>7220</v>
      </c>
      <c r="I711" s="338" t="s">
        <v>7107</v>
      </c>
      <c r="J711" s="338" t="s">
        <v>8815</v>
      </c>
      <c r="K711" s="338" t="s">
        <v>4987</v>
      </c>
      <c r="M711" s="338" t="s">
        <v>8816</v>
      </c>
      <c r="N711" s="338" t="s">
        <v>5224</v>
      </c>
      <c r="O711" s="338" t="s">
        <v>5262</v>
      </c>
    </row>
    <row r="712" ht="15.75" customHeight="1">
      <c r="A712" s="338" t="s">
        <v>8817</v>
      </c>
      <c r="B712" s="338" t="s">
        <v>4970</v>
      </c>
      <c r="C712" s="338" t="s">
        <v>1425</v>
      </c>
      <c r="D712" s="338">
        <v>1985.0</v>
      </c>
      <c r="E712" s="338" t="s">
        <v>8623</v>
      </c>
      <c r="F712" s="339">
        <v>45022.0</v>
      </c>
      <c r="G712" s="338" t="s">
        <v>6547</v>
      </c>
      <c r="H712" s="338" t="s">
        <v>8818</v>
      </c>
      <c r="I712" s="338" t="s">
        <v>4974</v>
      </c>
      <c r="J712" s="338" t="s">
        <v>8474</v>
      </c>
      <c r="K712" s="338" t="s">
        <v>4987</v>
      </c>
      <c r="L712" s="338" t="s">
        <v>5389</v>
      </c>
      <c r="M712" s="338" t="s">
        <v>8819</v>
      </c>
      <c r="N712" s="338" t="s">
        <v>5816</v>
      </c>
      <c r="O712" s="338" t="s">
        <v>5028</v>
      </c>
    </row>
    <row r="713" ht="15.75" customHeight="1">
      <c r="A713" s="338" t="s">
        <v>8820</v>
      </c>
      <c r="B713" s="338" t="s">
        <v>4970</v>
      </c>
      <c r="C713" s="338" t="s">
        <v>1547</v>
      </c>
      <c r="D713" s="338">
        <v>1985.0</v>
      </c>
      <c r="E713" s="338" t="s">
        <v>8708</v>
      </c>
      <c r="F713" s="339">
        <v>45023.0</v>
      </c>
      <c r="G713" s="338" t="s">
        <v>5251</v>
      </c>
      <c r="H713" s="338" t="s">
        <v>8821</v>
      </c>
      <c r="I713" s="338" t="s">
        <v>8822</v>
      </c>
      <c r="J713" s="338" t="s">
        <v>5199</v>
      </c>
      <c r="K713" s="338" t="s">
        <v>8581</v>
      </c>
      <c r="M713" s="338" t="s">
        <v>8823</v>
      </c>
      <c r="N713" s="338" t="s">
        <v>8824</v>
      </c>
      <c r="O713" s="338" t="s">
        <v>6278</v>
      </c>
    </row>
    <row r="714" ht="15.75" customHeight="1">
      <c r="A714" s="338" t="s">
        <v>8825</v>
      </c>
      <c r="B714" s="338" t="s">
        <v>4970</v>
      </c>
      <c r="C714" s="338" t="s">
        <v>1558</v>
      </c>
      <c r="D714" s="338">
        <v>1985.0</v>
      </c>
      <c r="E714" s="338" t="s">
        <v>8826</v>
      </c>
      <c r="F714" s="339">
        <v>45175.0</v>
      </c>
      <c r="G714" s="338" t="s">
        <v>5251</v>
      </c>
      <c r="H714" s="338" t="s">
        <v>8036</v>
      </c>
      <c r="I714" s="338" t="s">
        <v>8827</v>
      </c>
      <c r="J714" s="338" t="s">
        <v>8828</v>
      </c>
      <c r="K714" s="338" t="s">
        <v>4976</v>
      </c>
      <c r="M714" s="338" t="s">
        <v>8829</v>
      </c>
      <c r="N714" s="338" t="s">
        <v>8830</v>
      </c>
      <c r="O714" s="338" t="s">
        <v>5262</v>
      </c>
    </row>
    <row r="715" ht="15.75" customHeight="1">
      <c r="A715" s="338" t="s">
        <v>8831</v>
      </c>
      <c r="B715" s="338" t="s">
        <v>7737</v>
      </c>
      <c r="C715" s="338" t="s">
        <v>1601</v>
      </c>
      <c r="D715" s="338">
        <v>1985.0</v>
      </c>
      <c r="E715" s="338" t="s">
        <v>8832</v>
      </c>
      <c r="F715" s="339">
        <v>45144.0</v>
      </c>
      <c r="G715" s="338" t="s">
        <v>5153</v>
      </c>
      <c r="H715" s="338" t="s">
        <v>6553</v>
      </c>
      <c r="I715" s="338" t="s">
        <v>8833</v>
      </c>
      <c r="J715" s="338" t="s">
        <v>8834</v>
      </c>
      <c r="K715" s="338" t="s">
        <v>4987</v>
      </c>
      <c r="L715" s="338" t="s">
        <v>4999</v>
      </c>
      <c r="M715" s="338" t="s">
        <v>8835</v>
      </c>
      <c r="N715" s="338" t="s">
        <v>7133</v>
      </c>
      <c r="O715" s="338" t="s">
        <v>5087</v>
      </c>
    </row>
    <row r="716" ht="15.75" customHeight="1">
      <c r="A716" s="338" t="s">
        <v>8836</v>
      </c>
      <c r="B716" s="338" t="s">
        <v>7737</v>
      </c>
      <c r="C716" s="338" t="s">
        <v>1547</v>
      </c>
      <c r="D716" s="338">
        <v>1985.0</v>
      </c>
      <c r="E716" s="338" t="s">
        <v>8786</v>
      </c>
      <c r="F716" s="339">
        <v>45052.0</v>
      </c>
      <c r="G716" s="338" t="s">
        <v>6686</v>
      </c>
      <c r="H716" s="338" t="s">
        <v>8837</v>
      </c>
      <c r="I716" s="338" t="s">
        <v>8838</v>
      </c>
      <c r="J716" s="338" t="s">
        <v>5649</v>
      </c>
      <c r="K716" s="338" t="s">
        <v>4976</v>
      </c>
      <c r="L716" s="338" t="s">
        <v>8839</v>
      </c>
      <c r="M716" s="338" t="s">
        <v>8840</v>
      </c>
      <c r="N716" s="338" t="s">
        <v>8841</v>
      </c>
      <c r="O716" s="338" t="s">
        <v>5248</v>
      </c>
    </row>
    <row r="717" ht="15.75" customHeight="1">
      <c r="A717" s="338" t="s">
        <v>8842</v>
      </c>
      <c r="B717" s="338" t="s">
        <v>4970</v>
      </c>
      <c r="C717" s="338" t="s">
        <v>1558</v>
      </c>
      <c r="D717" s="338">
        <v>1985.0</v>
      </c>
      <c r="E717" s="338" t="s">
        <v>7844</v>
      </c>
      <c r="F717" s="339">
        <v>45142.0</v>
      </c>
      <c r="G717" s="338" t="s">
        <v>6421</v>
      </c>
      <c r="H717" s="338" t="s">
        <v>8843</v>
      </c>
      <c r="I717" s="338" t="s">
        <v>5702</v>
      </c>
      <c r="J717" s="338" t="s">
        <v>5703</v>
      </c>
      <c r="K717" s="338" t="s">
        <v>4987</v>
      </c>
      <c r="L717" s="338" t="s">
        <v>5222</v>
      </c>
      <c r="M717" s="338" t="s">
        <v>8844</v>
      </c>
      <c r="N717" s="338" t="s">
        <v>5332</v>
      </c>
      <c r="O717" s="338" t="s">
        <v>5248</v>
      </c>
    </row>
    <row r="718" ht="15.75" customHeight="1">
      <c r="A718" s="338" t="s">
        <v>8845</v>
      </c>
      <c r="B718" s="338" t="s">
        <v>4970</v>
      </c>
      <c r="C718" s="338" t="s">
        <v>1537</v>
      </c>
      <c r="D718" s="338">
        <v>1985.0</v>
      </c>
      <c r="E718" s="338" t="s">
        <v>8573</v>
      </c>
      <c r="F718" s="339">
        <v>45175.0</v>
      </c>
      <c r="G718" s="338" t="s">
        <v>5163</v>
      </c>
      <c r="H718" s="338" t="s">
        <v>5164</v>
      </c>
      <c r="I718" s="338" t="s">
        <v>8846</v>
      </c>
      <c r="J718" s="338" t="s">
        <v>8847</v>
      </c>
      <c r="K718" s="338" t="s">
        <v>4987</v>
      </c>
      <c r="L718" s="338" t="s">
        <v>6284</v>
      </c>
      <c r="M718" s="338" t="s">
        <v>8848</v>
      </c>
      <c r="N718" s="338" t="s">
        <v>5816</v>
      </c>
      <c r="O718" s="338" t="s">
        <v>5127</v>
      </c>
    </row>
    <row r="719" ht="15.75" customHeight="1">
      <c r="A719" s="338" t="s">
        <v>8849</v>
      </c>
      <c r="B719" s="338" t="s">
        <v>4970</v>
      </c>
      <c r="C719" s="338" t="s">
        <v>1558</v>
      </c>
      <c r="D719" s="338">
        <v>1985.0</v>
      </c>
      <c r="E719" s="338" t="s">
        <v>8850</v>
      </c>
      <c r="F719" s="339">
        <v>45113.0</v>
      </c>
      <c r="G719" s="338" t="s">
        <v>8851</v>
      </c>
      <c r="H719" s="338" t="s">
        <v>5581</v>
      </c>
      <c r="I719" s="338" t="s">
        <v>8852</v>
      </c>
      <c r="J719" s="338" t="s">
        <v>4975</v>
      </c>
      <c r="K719" s="338" t="s">
        <v>4987</v>
      </c>
      <c r="M719" s="338" t="s">
        <v>8853</v>
      </c>
      <c r="N719" s="338" t="s">
        <v>6695</v>
      </c>
      <c r="O719" s="338" t="s">
        <v>7456</v>
      </c>
    </row>
    <row r="720" ht="15.75" customHeight="1">
      <c r="A720" s="338" t="s">
        <v>8854</v>
      </c>
      <c r="B720" s="338" t="s">
        <v>4970</v>
      </c>
      <c r="C720" s="338" t="s">
        <v>1547</v>
      </c>
      <c r="D720" s="338">
        <v>1985.0</v>
      </c>
      <c r="E720" s="338" t="s">
        <v>8740</v>
      </c>
      <c r="F720" s="339">
        <v>45144.0</v>
      </c>
      <c r="G720" s="338" t="s">
        <v>6547</v>
      </c>
      <c r="H720" s="338" t="s">
        <v>8855</v>
      </c>
      <c r="I720" s="338" t="s">
        <v>8856</v>
      </c>
      <c r="J720" s="338" t="s">
        <v>8857</v>
      </c>
      <c r="K720" s="338" t="s">
        <v>7575</v>
      </c>
      <c r="L720" s="338" t="s">
        <v>5140</v>
      </c>
      <c r="M720" s="338" t="s">
        <v>8858</v>
      </c>
      <c r="N720" s="338" t="s">
        <v>8859</v>
      </c>
      <c r="O720" s="338" t="s">
        <v>5283</v>
      </c>
    </row>
    <row r="721" ht="15.75" customHeight="1">
      <c r="A721" s="338" t="s">
        <v>8860</v>
      </c>
      <c r="B721" s="338" t="s">
        <v>5601</v>
      </c>
      <c r="C721" s="338" t="s">
        <v>1558</v>
      </c>
      <c r="D721" s="338">
        <v>1985.0</v>
      </c>
      <c r="E721" s="338" t="s">
        <v>8861</v>
      </c>
      <c r="F721" s="338" t="s">
        <v>6434</v>
      </c>
      <c r="G721" s="338" t="s">
        <v>5219</v>
      </c>
      <c r="H721" s="338" t="s">
        <v>8862</v>
      </c>
      <c r="I721" s="338" t="s">
        <v>8862</v>
      </c>
      <c r="J721" s="338" t="s">
        <v>8863</v>
      </c>
      <c r="K721" s="338" t="s">
        <v>7898</v>
      </c>
      <c r="M721" s="338" t="s">
        <v>8864</v>
      </c>
      <c r="N721" s="338" t="s">
        <v>8865</v>
      </c>
      <c r="O721" s="338" t="s">
        <v>5096</v>
      </c>
    </row>
    <row r="722" ht="15.75" customHeight="1">
      <c r="A722" s="338" t="s">
        <v>8866</v>
      </c>
      <c r="B722" s="338" t="s">
        <v>4970</v>
      </c>
      <c r="C722" s="338" t="s">
        <v>1425</v>
      </c>
      <c r="D722" s="338">
        <v>1985.0</v>
      </c>
      <c r="E722" s="338" t="s">
        <v>8867</v>
      </c>
      <c r="F722" s="339">
        <v>44989.0</v>
      </c>
      <c r="G722" s="338" t="s">
        <v>5931</v>
      </c>
      <c r="H722" s="338" t="s">
        <v>8868</v>
      </c>
      <c r="I722" s="338" t="s">
        <v>8868</v>
      </c>
      <c r="J722" s="338" t="s">
        <v>8869</v>
      </c>
      <c r="K722" s="338" t="s">
        <v>4987</v>
      </c>
      <c r="L722" s="338" t="s">
        <v>6677</v>
      </c>
      <c r="N722" s="338" t="s">
        <v>8870</v>
      </c>
      <c r="O722" s="338" t="s">
        <v>5262</v>
      </c>
    </row>
    <row r="723" ht="15.75" customHeight="1">
      <c r="A723" s="338" t="s">
        <v>8871</v>
      </c>
      <c r="B723" s="338" t="s">
        <v>4970</v>
      </c>
      <c r="C723" s="338" t="s">
        <v>1558</v>
      </c>
      <c r="D723" s="338">
        <v>1985.0</v>
      </c>
      <c r="E723" s="338" t="s">
        <v>8850</v>
      </c>
      <c r="F723" s="339">
        <v>45083.0</v>
      </c>
      <c r="G723" s="338" t="s">
        <v>7989</v>
      </c>
      <c r="H723" s="338" t="s">
        <v>8872</v>
      </c>
      <c r="I723" s="338" t="s">
        <v>8147</v>
      </c>
      <c r="J723" s="338" t="s">
        <v>7020</v>
      </c>
      <c r="K723" s="338" t="s">
        <v>4987</v>
      </c>
      <c r="M723" s="338" t="s">
        <v>8873</v>
      </c>
      <c r="N723" s="338" t="s">
        <v>5019</v>
      </c>
      <c r="O723" s="338" t="s">
        <v>6003</v>
      </c>
    </row>
    <row r="724" ht="15.75" customHeight="1">
      <c r="A724" s="338" t="s">
        <v>8874</v>
      </c>
      <c r="B724" s="338" t="s">
        <v>4993</v>
      </c>
      <c r="C724" s="338" t="s">
        <v>1537</v>
      </c>
      <c r="D724" s="338">
        <v>1985.0</v>
      </c>
      <c r="E724" s="338" t="s">
        <v>8190</v>
      </c>
      <c r="F724" s="339">
        <v>45112.0</v>
      </c>
      <c r="G724" s="338" t="s">
        <v>5241</v>
      </c>
      <c r="H724" s="338" t="s">
        <v>8875</v>
      </c>
      <c r="I724" s="338" t="s">
        <v>8876</v>
      </c>
      <c r="J724" s="338" t="s">
        <v>8877</v>
      </c>
      <c r="K724" s="338" t="s">
        <v>4987</v>
      </c>
      <c r="M724" s="338" t="s">
        <v>8878</v>
      </c>
      <c r="N724" s="338" t="s">
        <v>8879</v>
      </c>
      <c r="O724" s="338" t="s">
        <v>5698</v>
      </c>
    </row>
    <row r="725" ht="15.75" customHeight="1">
      <c r="A725" s="338" t="s">
        <v>8880</v>
      </c>
      <c r="B725" s="338" t="s">
        <v>4993</v>
      </c>
      <c r="C725" s="338" t="s">
        <v>5309</v>
      </c>
      <c r="D725" s="338">
        <v>1985.0</v>
      </c>
      <c r="E725" s="338" t="s">
        <v>8850</v>
      </c>
      <c r="F725" s="339">
        <v>44991.0</v>
      </c>
      <c r="G725" s="338" t="s">
        <v>5181</v>
      </c>
      <c r="H725" s="338" t="s">
        <v>8881</v>
      </c>
      <c r="I725" s="338" t="s">
        <v>7408</v>
      </c>
      <c r="J725" s="338" t="s">
        <v>8882</v>
      </c>
      <c r="K725" s="338" t="s">
        <v>4976</v>
      </c>
      <c r="M725" s="338" t="s">
        <v>8883</v>
      </c>
      <c r="N725" s="338" t="s">
        <v>5009</v>
      </c>
      <c r="O725" s="338" t="s">
        <v>5339</v>
      </c>
    </row>
    <row r="726" ht="15.75" customHeight="1">
      <c r="A726" s="338" t="s">
        <v>8884</v>
      </c>
      <c r="B726" s="338" t="s">
        <v>4970</v>
      </c>
      <c r="C726" s="338" t="s">
        <v>1681</v>
      </c>
      <c r="D726" s="338">
        <v>1985.0</v>
      </c>
      <c r="E726" s="338" t="s">
        <v>8885</v>
      </c>
      <c r="F726" s="338" t="s">
        <v>6434</v>
      </c>
      <c r="G726" s="338" t="s">
        <v>5060</v>
      </c>
      <c r="H726" s="338" t="s">
        <v>5228</v>
      </c>
      <c r="I726" s="338" t="s">
        <v>5228</v>
      </c>
      <c r="J726" s="338" t="s">
        <v>8886</v>
      </c>
      <c r="K726" s="338" t="s">
        <v>4987</v>
      </c>
      <c r="L726" s="338" t="s">
        <v>5084</v>
      </c>
      <c r="M726" s="338" t="s">
        <v>8887</v>
      </c>
      <c r="N726" s="338" t="s">
        <v>6017</v>
      </c>
      <c r="O726" s="338" t="s">
        <v>6278</v>
      </c>
    </row>
    <row r="727" ht="15.75" customHeight="1">
      <c r="A727" s="338" t="s">
        <v>8888</v>
      </c>
      <c r="B727" s="338" t="s">
        <v>7737</v>
      </c>
      <c r="C727" s="338" t="s">
        <v>1547</v>
      </c>
      <c r="D727" s="338">
        <v>1985.0</v>
      </c>
      <c r="E727" s="338" t="s">
        <v>8692</v>
      </c>
      <c r="F727" s="339">
        <v>44963.0</v>
      </c>
      <c r="G727" s="338" t="s">
        <v>6528</v>
      </c>
      <c r="H727" s="338" t="s">
        <v>6436</v>
      </c>
      <c r="I727" s="338" t="s">
        <v>8889</v>
      </c>
      <c r="J727" s="338" t="s">
        <v>7501</v>
      </c>
      <c r="K727" s="338" t="s">
        <v>4987</v>
      </c>
      <c r="L727" s="338" t="s">
        <v>5034</v>
      </c>
      <c r="M727" s="338" t="s">
        <v>8890</v>
      </c>
      <c r="N727" s="338" t="s">
        <v>5897</v>
      </c>
      <c r="O727" s="338" t="s">
        <v>5677</v>
      </c>
    </row>
    <row r="728" ht="15.75" customHeight="1">
      <c r="A728" s="338" t="s">
        <v>8891</v>
      </c>
      <c r="B728" s="338" t="s">
        <v>7737</v>
      </c>
      <c r="C728" s="338" t="s">
        <v>1558</v>
      </c>
      <c r="D728" s="338">
        <v>1985.0</v>
      </c>
      <c r="E728" s="338" t="s">
        <v>8637</v>
      </c>
      <c r="F728" s="339">
        <v>44991.0</v>
      </c>
      <c r="G728" s="338" t="s">
        <v>8851</v>
      </c>
      <c r="H728" s="338" t="s">
        <v>6954</v>
      </c>
      <c r="I728" s="338" t="s">
        <v>4974</v>
      </c>
      <c r="J728" s="338" t="s">
        <v>7928</v>
      </c>
      <c r="K728" s="338" t="s">
        <v>4987</v>
      </c>
      <c r="L728" s="338" t="s">
        <v>5389</v>
      </c>
      <c r="M728" s="338" t="s">
        <v>8892</v>
      </c>
      <c r="N728" s="338" t="s">
        <v>5816</v>
      </c>
      <c r="O728" s="338" t="s">
        <v>5370</v>
      </c>
    </row>
    <row r="729" ht="15.75" customHeight="1">
      <c r="A729" s="338" t="s">
        <v>8893</v>
      </c>
      <c r="B729" s="338" t="s">
        <v>7737</v>
      </c>
      <c r="C729" s="338" t="s">
        <v>1558</v>
      </c>
      <c r="D729" s="338">
        <v>1985.0</v>
      </c>
      <c r="E729" s="338" t="s">
        <v>8894</v>
      </c>
      <c r="F729" s="338" t="s">
        <v>5059</v>
      </c>
      <c r="G729" s="338" t="s">
        <v>6050</v>
      </c>
      <c r="H729" s="338" t="s">
        <v>6227</v>
      </c>
      <c r="I729" s="338" t="s">
        <v>8895</v>
      </c>
      <c r="J729" s="338" t="s">
        <v>6229</v>
      </c>
      <c r="K729" s="338" t="s">
        <v>4987</v>
      </c>
      <c r="L729" s="338" t="s">
        <v>6247</v>
      </c>
      <c r="M729" s="338" t="s">
        <v>8896</v>
      </c>
      <c r="N729" s="338" t="s">
        <v>4990</v>
      </c>
      <c r="O729" s="338" t="s">
        <v>5324</v>
      </c>
    </row>
    <row r="730" ht="15.75" customHeight="1">
      <c r="A730" s="338" t="s">
        <v>8897</v>
      </c>
      <c r="B730" s="338" t="s">
        <v>4970</v>
      </c>
      <c r="C730" s="338" t="s">
        <v>1558</v>
      </c>
      <c r="D730" s="338">
        <v>1985.0</v>
      </c>
      <c r="E730" s="338" t="s">
        <v>8333</v>
      </c>
      <c r="F730" s="339">
        <v>45175.0</v>
      </c>
      <c r="G730" s="338" t="s">
        <v>5211</v>
      </c>
      <c r="H730" s="338" t="s">
        <v>8898</v>
      </c>
      <c r="I730" s="338" t="s">
        <v>8899</v>
      </c>
      <c r="J730" s="338" t="s">
        <v>5102</v>
      </c>
      <c r="K730" s="338" t="s">
        <v>4987</v>
      </c>
      <c r="M730" s="338" t="s">
        <v>8900</v>
      </c>
      <c r="N730" s="338" t="s">
        <v>8249</v>
      </c>
      <c r="O730" s="338" t="s">
        <v>4991</v>
      </c>
    </row>
    <row r="731" ht="15.75" customHeight="1">
      <c r="A731" s="338" t="s">
        <v>8901</v>
      </c>
      <c r="B731" s="338" t="s">
        <v>7737</v>
      </c>
      <c r="C731" s="338" t="s">
        <v>1547</v>
      </c>
      <c r="D731" s="338">
        <v>1985.0</v>
      </c>
      <c r="E731" s="338" t="s">
        <v>8573</v>
      </c>
      <c r="F731" s="339">
        <v>45052.0</v>
      </c>
      <c r="G731" s="338" t="s">
        <v>5311</v>
      </c>
      <c r="H731" s="338" t="s">
        <v>6245</v>
      </c>
      <c r="I731" s="338" t="s">
        <v>5959</v>
      </c>
      <c r="J731" s="338" t="s">
        <v>8902</v>
      </c>
      <c r="K731" s="338" t="s">
        <v>4987</v>
      </c>
      <c r="M731" s="338" t="s">
        <v>8903</v>
      </c>
      <c r="N731" s="338" t="s">
        <v>8904</v>
      </c>
      <c r="O731" s="338" t="s">
        <v>5677</v>
      </c>
    </row>
    <row r="732" ht="15.75" customHeight="1">
      <c r="A732" s="338" t="s">
        <v>8905</v>
      </c>
      <c r="B732" s="338" t="s">
        <v>4993</v>
      </c>
      <c r="C732" s="338" t="s">
        <v>1601</v>
      </c>
      <c r="D732" s="338">
        <v>1985.0</v>
      </c>
      <c r="E732" s="338" t="s">
        <v>8906</v>
      </c>
      <c r="F732" s="338" t="s">
        <v>5059</v>
      </c>
      <c r="G732" s="338" t="s">
        <v>6050</v>
      </c>
      <c r="H732" s="338" t="s">
        <v>7535</v>
      </c>
      <c r="I732" s="338" t="s">
        <v>8907</v>
      </c>
      <c r="J732" s="338" t="s">
        <v>8908</v>
      </c>
      <c r="K732" s="338" t="s">
        <v>4987</v>
      </c>
      <c r="M732" s="338" t="s">
        <v>8909</v>
      </c>
      <c r="N732" s="338" t="s">
        <v>7376</v>
      </c>
      <c r="O732" s="338" t="s">
        <v>5294</v>
      </c>
    </row>
    <row r="733" ht="15.75" customHeight="1">
      <c r="A733" s="338" t="s">
        <v>8910</v>
      </c>
      <c r="B733" s="338" t="s">
        <v>4970</v>
      </c>
      <c r="C733" s="338" t="s">
        <v>1558</v>
      </c>
      <c r="D733" s="338">
        <v>1985.0</v>
      </c>
      <c r="E733" s="338" t="s">
        <v>8911</v>
      </c>
      <c r="F733" s="339">
        <v>45052.0</v>
      </c>
      <c r="G733" s="338" t="s">
        <v>5514</v>
      </c>
      <c r="H733" s="338" t="s">
        <v>5532</v>
      </c>
      <c r="I733" s="338" t="s">
        <v>5532</v>
      </c>
      <c r="J733" s="338" t="s">
        <v>5165</v>
      </c>
      <c r="K733" s="338" t="s">
        <v>4987</v>
      </c>
      <c r="M733" s="338" t="s">
        <v>8912</v>
      </c>
      <c r="N733" s="338" t="s">
        <v>8913</v>
      </c>
      <c r="O733" s="338" t="s">
        <v>5150</v>
      </c>
    </row>
    <row r="734" ht="15.75" customHeight="1">
      <c r="A734" s="338" t="s">
        <v>8914</v>
      </c>
      <c r="B734" s="338" t="s">
        <v>4993</v>
      </c>
      <c r="C734" s="338" t="s">
        <v>1558</v>
      </c>
      <c r="D734" s="338">
        <v>1985.0</v>
      </c>
      <c r="E734" s="338" t="s">
        <v>8067</v>
      </c>
      <c r="F734" s="339">
        <v>45113.0</v>
      </c>
      <c r="G734" s="338" t="s">
        <v>6031</v>
      </c>
      <c r="H734" s="338" t="s">
        <v>7797</v>
      </c>
      <c r="I734" s="338" t="s">
        <v>7797</v>
      </c>
      <c r="J734" s="338" t="s">
        <v>8902</v>
      </c>
      <c r="K734" s="338" t="s">
        <v>4987</v>
      </c>
      <c r="L734" s="338" t="s">
        <v>5389</v>
      </c>
      <c r="M734" s="338" t="s">
        <v>8915</v>
      </c>
      <c r="N734" s="338" t="s">
        <v>4979</v>
      </c>
      <c r="O734" s="338" t="s">
        <v>5283</v>
      </c>
    </row>
    <row r="735" ht="15.75" customHeight="1">
      <c r="A735" s="338" t="s">
        <v>8916</v>
      </c>
      <c r="B735" s="338" t="s">
        <v>7737</v>
      </c>
      <c r="C735" s="338" t="s">
        <v>1537</v>
      </c>
      <c r="D735" s="338">
        <v>1985.0</v>
      </c>
      <c r="E735" s="338" t="s">
        <v>8793</v>
      </c>
      <c r="F735" s="339">
        <v>44963.0</v>
      </c>
      <c r="G735" s="338" t="s">
        <v>8100</v>
      </c>
      <c r="H735" s="338" t="s">
        <v>7529</v>
      </c>
      <c r="I735" s="338" t="s">
        <v>8917</v>
      </c>
      <c r="J735" s="338" t="s">
        <v>8918</v>
      </c>
      <c r="K735" s="338" t="s">
        <v>4987</v>
      </c>
      <c r="M735" s="338" t="s">
        <v>8919</v>
      </c>
      <c r="N735" s="338" t="s">
        <v>5036</v>
      </c>
      <c r="O735" s="338" t="s">
        <v>5294</v>
      </c>
    </row>
    <row r="736" ht="15.75" customHeight="1">
      <c r="A736" s="338" t="s">
        <v>8920</v>
      </c>
      <c r="B736" s="338" t="s">
        <v>4970</v>
      </c>
      <c r="C736" s="338" t="s">
        <v>1537</v>
      </c>
      <c r="D736" s="338">
        <v>1985.0</v>
      </c>
      <c r="E736" s="338" t="s">
        <v>8537</v>
      </c>
      <c r="F736" s="339">
        <v>45174.0</v>
      </c>
      <c r="G736" s="338" t="s">
        <v>5163</v>
      </c>
      <c r="H736" s="338" t="s">
        <v>6614</v>
      </c>
      <c r="I736" s="338" t="s">
        <v>8921</v>
      </c>
      <c r="J736" s="338" t="s">
        <v>6616</v>
      </c>
      <c r="K736" s="338" t="s">
        <v>4987</v>
      </c>
      <c r="L736" s="338" t="s">
        <v>5222</v>
      </c>
      <c r="M736" s="338" t="s">
        <v>8922</v>
      </c>
      <c r="N736" s="338" t="s">
        <v>8051</v>
      </c>
      <c r="O736" s="338" t="s">
        <v>5248</v>
      </c>
    </row>
    <row r="737" ht="15.75" customHeight="1">
      <c r="A737" s="338" t="s">
        <v>8923</v>
      </c>
      <c r="B737" s="338" t="s">
        <v>7737</v>
      </c>
      <c r="C737" s="338" t="s">
        <v>1537</v>
      </c>
      <c r="D737" s="338">
        <v>1985.0</v>
      </c>
      <c r="E737" s="338" t="s">
        <v>8924</v>
      </c>
      <c r="F737" s="339">
        <v>44962.0</v>
      </c>
      <c r="G737" s="338" t="s">
        <v>5319</v>
      </c>
      <c r="H737" s="338" t="s">
        <v>7321</v>
      </c>
      <c r="I737" s="338" t="s">
        <v>8925</v>
      </c>
      <c r="J737" s="338" t="s">
        <v>8926</v>
      </c>
      <c r="K737" s="338" t="s">
        <v>4987</v>
      </c>
      <c r="L737" s="338" t="s">
        <v>5914</v>
      </c>
      <c r="M737" s="338" t="s">
        <v>8927</v>
      </c>
      <c r="N737" s="338" t="s">
        <v>8051</v>
      </c>
      <c r="O737" s="338" t="s">
        <v>5067</v>
      </c>
    </row>
    <row r="738" ht="15.75" customHeight="1">
      <c r="A738" s="338" t="s">
        <v>8928</v>
      </c>
      <c r="B738" s="338" t="s">
        <v>4970</v>
      </c>
      <c r="C738" s="338" t="s">
        <v>1537</v>
      </c>
      <c r="D738" s="338">
        <v>1985.0</v>
      </c>
      <c r="E738" s="338" t="s">
        <v>8655</v>
      </c>
      <c r="F738" s="339">
        <v>45051.0</v>
      </c>
      <c r="G738" s="338" t="s">
        <v>5163</v>
      </c>
      <c r="H738" s="338" t="s">
        <v>7427</v>
      </c>
      <c r="I738" s="338" t="s">
        <v>8929</v>
      </c>
      <c r="J738" s="338" t="s">
        <v>8930</v>
      </c>
      <c r="K738" s="338" t="s">
        <v>4987</v>
      </c>
      <c r="L738" s="338" t="s">
        <v>5140</v>
      </c>
      <c r="M738" s="338" t="s">
        <v>8931</v>
      </c>
      <c r="N738" s="338" t="s">
        <v>8051</v>
      </c>
      <c r="O738" s="338" t="s">
        <v>5028</v>
      </c>
    </row>
    <row r="739" ht="15.75" customHeight="1">
      <c r="A739" s="338" t="s">
        <v>8932</v>
      </c>
      <c r="B739" s="338" t="s">
        <v>4970</v>
      </c>
      <c r="C739" s="338" t="s">
        <v>1537</v>
      </c>
      <c r="D739" s="338">
        <v>1985.0</v>
      </c>
      <c r="E739" s="338" t="s">
        <v>8532</v>
      </c>
      <c r="F739" s="339">
        <v>45175.0</v>
      </c>
      <c r="G739" s="338" t="s">
        <v>8933</v>
      </c>
      <c r="H739" s="338" t="s">
        <v>5719</v>
      </c>
      <c r="I739" s="338" t="s">
        <v>8934</v>
      </c>
      <c r="J739" s="338" t="s">
        <v>8935</v>
      </c>
      <c r="K739" s="338" t="s">
        <v>4976</v>
      </c>
      <c r="M739" s="338" t="s">
        <v>8936</v>
      </c>
      <c r="N739" s="338" t="s">
        <v>8937</v>
      </c>
      <c r="O739" s="338" t="s">
        <v>5096</v>
      </c>
    </row>
    <row r="740" ht="15.75" customHeight="1">
      <c r="A740" s="338" t="s">
        <v>8938</v>
      </c>
      <c r="B740" s="338" t="s">
        <v>4970</v>
      </c>
      <c r="C740" s="338" t="s">
        <v>1537</v>
      </c>
      <c r="D740" s="338">
        <v>1985.0</v>
      </c>
      <c r="E740" s="338" t="s">
        <v>8740</v>
      </c>
      <c r="F740" s="339">
        <v>45112.0</v>
      </c>
      <c r="G740" s="338" t="s">
        <v>5365</v>
      </c>
      <c r="H740" s="338" t="s">
        <v>6811</v>
      </c>
      <c r="I740" s="338" t="s">
        <v>7421</v>
      </c>
      <c r="J740" s="338" t="s">
        <v>5107</v>
      </c>
      <c r="K740" s="338" t="s">
        <v>4976</v>
      </c>
      <c r="M740" s="338" t="s">
        <v>8939</v>
      </c>
      <c r="N740" s="338" t="s">
        <v>8940</v>
      </c>
      <c r="O740" s="338" t="s">
        <v>5545</v>
      </c>
    </row>
    <row r="741" ht="15.75" customHeight="1">
      <c r="A741" s="338" t="s">
        <v>8941</v>
      </c>
      <c r="B741" s="338" t="s">
        <v>4970</v>
      </c>
      <c r="C741" s="338" t="s">
        <v>1681</v>
      </c>
      <c r="D741" s="338">
        <v>1985.0</v>
      </c>
      <c r="E741" s="338" t="s">
        <v>8333</v>
      </c>
      <c r="F741" s="339">
        <v>45144.0</v>
      </c>
      <c r="G741" s="338" t="s">
        <v>5287</v>
      </c>
      <c r="H741" s="338" t="s">
        <v>6281</v>
      </c>
      <c r="I741" s="338" t="s">
        <v>8942</v>
      </c>
      <c r="J741" s="338" t="s">
        <v>7554</v>
      </c>
      <c r="K741" s="338" t="s">
        <v>4976</v>
      </c>
      <c r="L741" s="338" t="s">
        <v>5176</v>
      </c>
      <c r="M741" s="338" t="s">
        <v>8943</v>
      </c>
      <c r="N741" s="338" t="s">
        <v>8234</v>
      </c>
      <c r="O741" s="338" t="s">
        <v>5225</v>
      </c>
    </row>
    <row r="742" ht="15.75" customHeight="1">
      <c r="A742" s="338" t="s">
        <v>8944</v>
      </c>
      <c r="B742" s="338" t="s">
        <v>4993</v>
      </c>
      <c r="C742" s="338" t="s">
        <v>1558</v>
      </c>
      <c r="D742" s="338">
        <v>1985.0</v>
      </c>
      <c r="E742" s="338" t="s">
        <v>8945</v>
      </c>
      <c r="F742" s="338" t="s">
        <v>5210</v>
      </c>
      <c r="G742" s="338" t="s">
        <v>7217</v>
      </c>
      <c r="H742" s="338" t="s">
        <v>5882</v>
      </c>
      <c r="I742" s="338" t="s">
        <v>5882</v>
      </c>
      <c r="J742" s="338" t="s">
        <v>8804</v>
      </c>
      <c r="K742" s="338" t="s">
        <v>8946</v>
      </c>
      <c r="L742" s="338" t="s">
        <v>5291</v>
      </c>
      <c r="M742" s="338" t="s">
        <v>8947</v>
      </c>
      <c r="N742" s="338" t="s">
        <v>8948</v>
      </c>
      <c r="O742" s="338" t="s">
        <v>5483</v>
      </c>
    </row>
    <row r="743" ht="15.75" customHeight="1">
      <c r="A743" s="338" t="s">
        <v>8949</v>
      </c>
      <c r="B743" s="338" t="s">
        <v>4970</v>
      </c>
      <c r="C743" s="338" t="s">
        <v>1547</v>
      </c>
      <c r="D743" s="338">
        <v>1985.0</v>
      </c>
      <c r="E743" s="338" t="s">
        <v>8950</v>
      </c>
      <c r="F743" s="338" t="s">
        <v>5059</v>
      </c>
      <c r="G743" s="338" t="s">
        <v>7361</v>
      </c>
      <c r="H743" s="338" t="s">
        <v>8951</v>
      </c>
      <c r="I743" s="338" t="s">
        <v>8952</v>
      </c>
      <c r="J743" s="338" t="s">
        <v>8953</v>
      </c>
      <c r="K743" s="338" t="s">
        <v>4987</v>
      </c>
      <c r="L743" s="338" t="s">
        <v>5791</v>
      </c>
      <c r="M743" s="338" t="s">
        <v>8954</v>
      </c>
      <c r="N743" s="338" t="s">
        <v>8955</v>
      </c>
      <c r="O743" s="338" t="s">
        <v>5283</v>
      </c>
    </row>
    <row r="744" ht="15.75" customHeight="1">
      <c r="A744" s="338" t="s">
        <v>8956</v>
      </c>
      <c r="B744" s="338" t="s">
        <v>7737</v>
      </c>
      <c r="C744" s="338" t="s">
        <v>1558</v>
      </c>
      <c r="D744" s="338">
        <v>1985.0</v>
      </c>
      <c r="E744" s="338" t="s">
        <v>8708</v>
      </c>
      <c r="F744" s="339">
        <v>44991.0</v>
      </c>
      <c r="G744" s="338" t="s">
        <v>7247</v>
      </c>
      <c r="H744" s="338" t="s">
        <v>8957</v>
      </c>
      <c r="I744" s="338" t="s">
        <v>8957</v>
      </c>
      <c r="J744" s="338" t="s">
        <v>8958</v>
      </c>
      <c r="K744" s="338" t="s">
        <v>4987</v>
      </c>
      <c r="M744" s="338" t="s">
        <v>8959</v>
      </c>
      <c r="N744" s="338" t="s">
        <v>8960</v>
      </c>
      <c r="O744" s="338" t="s">
        <v>6003</v>
      </c>
    </row>
    <row r="745" ht="15.75" customHeight="1">
      <c r="A745" s="338" t="s">
        <v>8961</v>
      </c>
      <c r="B745" s="338" t="s">
        <v>4993</v>
      </c>
      <c r="C745" s="338" t="s">
        <v>1558</v>
      </c>
      <c r="D745" s="338">
        <v>1985.0</v>
      </c>
      <c r="E745" s="338" t="s">
        <v>8084</v>
      </c>
      <c r="F745" s="339">
        <v>45114.0</v>
      </c>
      <c r="G745" s="338" t="s">
        <v>8593</v>
      </c>
      <c r="H745" s="338" t="s">
        <v>5381</v>
      </c>
      <c r="I745" s="338" t="s">
        <v>5381</v>
      </c>
      <c r="J745" s="338" t="s">
        <v>8962</v>
      </c>
      <c r="K745" s="338" t="s">
        <v>4987</v>
      </c>
      <c r="L745" s="338" t="s">
        <v>5074</v>
      </c>
      <c r="M745" s="338" t="s">
        <v>8963</v>
      </c>
      <c r="N745" s="338" t="s">
        <v>5383</v>
      </c>
      <c r="O745" s="338" t="s">
        <v>5363</v>
      </c>
    </row>
    <row r="746" ht="15.75" customHeight="1">
      <c r="A746" s="338" t="s">
        <v>8964</v>
      </c>
      <c r="B746" s="338" t="s">
        <v>4993</v>
      </c>
      <c r="C746" s="338" t="s">
        <v>1558</v>
      </c>
      <c r="D746" s="338">
        <v>1985.0</v>
      </c>
      <c r="E746" s="338" t="s">
        <v>8699</v>
      </c>
      <c r="F746" s="339">
        <v>45112.0</v>
      </c>
      <c r="G746" s="338" t="s">
        <v>5251</v>
      </c>
      <c r="H746" s="338" t="s">
        <v>7158</v>
      </c>
      <c r="I746" s="338" t="s">
        <v>6207</v>
      </c>
      <c r="J746" s="338" t="s">
        <v>7872</v>
      </c>
      <c r="K746" s="338" t="s">
        <v>4987</v>
      </c>
      <c r="L746" s="338" t="s">
        <v>5971</v>
      </c>
      <c r="M746" s="338" t="s">
        <v>8965</v>
      </c>
      <c r="N746" s="338" t="s">
        <v>5224</v>
      </c>
      <c r="O746" s="338" t="s">
        <v>5248</v>
      </c>
    </row>
    <row r="747" ht="15.75" customHeight="1">
      <c r="A747" s="338" t="s">
        <v>8966</v>
      </c>
      <c r="B747" s="338" t="s">
        <v>8739</v>
      </c>
      <c r="C747" s="338" t="s">
        <v>1547</v>
      </c>
      <c r="D747" s="338">
        <v>1985.0</v>
      </c>
      <c r="E747" s="338" t="s">
        <v>8967</v>
      </c>
      <c r="F747" s="339">
        <v>45084.0</v>
      </c>
      <c r="G747" s="338" t="s">
        <v>5872</v>
      </c>
      <c r="H747" s="338" t="s">
        <v>8968</v>
      </c>
      <c r="I747" s="338" t="s">
        <v>8969</v>
      </c>
      <c r="J747" s="338" t="s">
        <v>8970</v>
      </c>
      <c r="K747" s="338" t="s">
        <v>6501</v>
      </c>
      <c r="M747" s="338" t="s">
        <v>8971</v>
      </c>
      <c r="N747" s="338" t="s">
        <v>8972</v>
      </c>
      <c r="O747" s="338" t="s">
        <v>5294</v>
      </c>
    </row>
    <row r="748" ht="15.75" customHeight="1">
      <c r="A748" s="338" t="s">
        <v>8973</v>
      </c>
      <c r="B748" s="338" t="s">
        <v>4993</v>
      </c>
      <c r="C748" s="338" t="s">
        <v>1537</v>
      </c>
      <c r="D748" s="338">
        <v>1985.0</v>
      </c>
      <c r="E748" s="338" t="s">
        <v>8680</v>
      </c>
      <c r="F748" s="338" t="s">
        <v>5286</v>
      </c>
      <c r="G748" s="338" t="s">
        <v>7361</v>
      </c>
      <c r="H748" s="338" t="s">
        <v>7866</v>
      </c>
      <c r="I748" s="338" t="s">
        <v>7866</v>
      </c>
      <c r="J748" s="338" t="s">
        <v>8974</v>
      </c>
      <c r="K748" s="338" t="s">
        <v>4987</v>
      </c>
      <c r="M748" s="338" t="s">
        <v>8975</v>
      </c>
      <c r="N748" s="338" t="s">
        <v>7874</v>
      </c>
      <c r="O748" s="338" t="s">
        <v>5370</v>
      </c>
    </row>
    <row r="749" ht="15.75" customHeight="1">
      <c r="A749" s="338" t="s">
        <v>8976</v>
      </c>
      <c r="B749" s="338" t="s">
        <v>7737</v>
      </c>
      <c r="C749" s="338" t="s">
        <v>1558</v>
      </c>
      <c r="D749" s="338">
        <v>1985.0</v>
      </c>
      <c r="E749" s="338" t="s">
        <v>8977</v>
      </c>
      <c r="F749" s="339">
        <v>44932.0</v>
      </c>
      <c r="G749" s="338" t="s">
        <v>5507</v>
      </c>
      <c r="H749" s="338" t="s">
        <v>8978</v>
      </c>
      <c r="I749" s="338" t="s">
        <v>8979</v>
      </c>
      <c r="J749" s="338" t="s">
        <v>8980</v>
      </c>
      <c r="K749" s="338" t="s">
        <v>4987</v>
      </c>
      <c r="N749" s="338" t="s">
        <v>8981</v>
      </c>
      <c r="O749" s="338" t="s">
        <v>5010</v>
      </c>
    </row>
    <row r="750" ht="15.75" customHeight="1">
      <c r="A750" s="338" t="s">
        <v>8982</v>
      </c>
      <c r="B750" s="338" t="s">
        <v>4970</v>
      </c>
      <c r="C750" s="338" t="s">
        <v>1558</v>
      </c>
      <c r="D750" s="338">
        <v>1985.0</v>
      </c>
      <c r="E750" s="338" t="s">
        <v>8637</v>
      </c>
      <c r="F750" s="339">
        <v>44990.0</v>
      </c>
      <c r="G750" s="338" t="s">
        <v>6686</v>
      </c>
      <c r="H750" s="338" t="s">
        <v>8983</v>
      </c>
      <c r="I750" s="338" t="s">
        <v>8984</v>
      </c>
      <c r="J750" s="338" t="s">
        <v>8985</v>
      </c>
      <c r="K750" s="338" t="s">
        <v>4987</v>
      </c>
      <c r="M750" s="338" t="s">
        <v>8986</v>
      </c>
      <c r="N750" s="338" t="s">
        <v>7992</v>
      </c>
      <c r="O750" s="338" t="s">
        <v>5370</v>
      </c>
    </row>
    <row r="751" ht="15.75" customHeight="1">
      <c r="A751" s="338" t="s">
        <v>8987</v>
      </c>
      <c r="B751" s="338" t="s">
        <v>4970</v>
      </c>
      <c r="C751" s="338" t="s">
        <v>3713</v>
      </c>
      <c r="D751" s="338">
        <v>1985.0</v>
      </c>
      <c r="E751" s="338" t="s">
        <v>7442</v>
      </c>
      <c r="F751" s="339">
        <v>44932.0</v>
      </c>
      <c r="G751" s="338" t="s">
        <v>5411</v>
      </c>
      <c r="H751" s="338" t="s">
        <v>5023</v>
      </c>
      <c r="I751" s="338" t="s">
        <v>8988</v>
      </c>
      <c r="J751" s="338" t="s">
        <v>8989</v>
      </c>
      <c r="K751" s="338" t="s">
        <v>4987</v>
      </c>
      <c r="M751" s="338" t="s">
        <v>8990</v>
      </c>
      <c r="N751" s="338" t="s">
        <v>4990</v>
      </c>
      <c r="O751" s="338" t="s">
        <v>5780</v>
      </c>
    </row>
    <row r="752" ht="15.75" customHeight="1">
      <c r="A752" s="338" t="s">
        <v>8991</v>
      </c>
      <c r="B752" s="338" t="s">
        <v>4970</v>
      </c>
      <c r="C752" s="338" t="s">
        <v>1558</v>
      </c>
      <c r="D752" s="338">
        <v>1985.0</v>
      </c>
      <c r="E752" s="338" t="s">
        <v>8992</v>
      </c>
      <c r="F752" s="339">
        <v>45111.0</v>
      </c>
      <c r="G752" s="338" t="s">
        <v>5465</v>
      </c>
      <c r="H752" s="338" t="s">
        <v>6150</v>
      </c>
      <c r="I752" s="338" t="s">
        <v>8993</v>
      </c>
      <c r="J752" s="338" t="s">
        <v>8994</v>
      </c>
      <c r="K752" s="338" t="s">
        <v>4987</v>
      </c>
      <c r="M752" s="338" t="s">
        <v>8995</v>
      </c>
      <c r="N752" s="338" t="s">
        <v>7204</v>
      </c>
      <c r="O752" s="338" t="s">
        <v>5283</v>
      </c>
    </row>
    <row r="753" ht="15.75" customHeight="1">
      <c r="A753" s="338" t="s">
        <v>8996</v>
      </c>
      <c r="B753" s="338" t="s">
        <v>4970</v>
      </c>
      <c r="C753" s="338" t="s">
        <v>1537</v>
      </c>
      <c r="D753" s="338">
        <v>1985.0</v>
      </c>
      <c r="E753" s="338" t="s">
        <v>8906</v>
      </c>
      <c r="F753" s="339">
        <v>45051.0</v>
      </c>
      <c r="G753" s="338" t="s">
        <v>8753</v>
      </c>
      <c r="H753" s="338" t="s">
        <v>7903</v>
      </c>
      <c r="I753" s="338" t="s">
        <v>6189</v>
      </c>
      <c r="J753" s="338" t="s">
        <v>5435</v>
      </c>
      <c r="K753" s="338" t="s">
        <v>4987</v>
      </c>
      <c r="L753" s="338" t="s">
        <v>5064</v>
      </c>
      <c r="M753" s="338" t="s">
        <v>8997</v>
      </c>
      <c r="N753" s="338" t="s">
        <v>7325</v>
      </c>
      <c r="O753" s="338" t="s">
        <v>5324</v>
      </c>
    </row>
    <row r="754" ht="15.75" customHeight="1">
      <c r="A754" s="338" t="s">
        <v>8998</v>
      </c>
      <c r="B754" s="338" t="s">
        <v>4993</v>
      </c>
      <c r="C754" s="338" t="s">
        <v>1601</v>
      </c>
      <c r="D754" s="338">
        <v>1985.0</v>
      </c>
      <c r="E754" s="338" t="s">
        <v>8999</v>
      </c>
      <c r="F754" s="339">
        <v>44990.0</v>
      </c>
      <c r="G754" s="338" t="s">
        <v>6536</v>
      </c>
      <c r="H754" s="338" t="s">
        <v>5847</v>
      </c>
      <c r="I754" s="338" t="s">
        <v>8206</v>
      </c>
      <c r="J754" s="338" t="s">
        <v>5155</v>
      </c>
      <c r="K754" s="338" t="s">
        <v>4976</v>
      </c>
      <c r="L754" s="338" t="s">
        <v>5807</v>
      </c>
      <c r="M754" s="338" t="s">
        <v>9000</v>
      </c>
      <c r="N754" s="338" t="s">
        <v>6491</v>
      </c>
      <c r="O754" s="338" t="s">
        <v>5824</v>
      </c>
    </row>
    <row r="755" ht="15.75" customHeight="1">
      <c r="A755" s="338" t="s">
        <v>9001</v>
      </c>
      <c r="B755" s="338" t="s">
        <v>4970</v>
      </c>
      <c r="C755" s="338" t="s">
        <v>1558</v>
      </c>
      <c r="D755" s="338">
        <v>1985.0</v>
      </c>
      <c r="E755" s="338" t="s">
        <v>8333</v>
      </c>
      <c r="F755" s="338" t="s">
        <v>5059</v>
      </c>
      <c r="G755" s="338" t="s">
        <v>6482</v>
      </c>
      <c r="H755" s="338" t="s">
        <v>6217</v>
      </c>
      <c r="I755" s="338" t="s">
        <v>6217</v>
      </c>
      <c r="J755" s="338" t="s">
        <v>6217</v>
      </c>
      <c r="K755" s="338" t="s">
        <v>4987</v>
      </c>
      <c r="M755" s="338" t="s">
        <v>9002</v>
      </c>
      <c r="N755" s="338" t="s">
        <v>6632</v>
      </c>
      <c r="O755" s="338" t="s">
        <v>5283</v>
      </c>
    </row>
    <row r="756" ht="15.75" customHeight="1">
      <c r="A756" s="338" t="s">
        <v>9003</v>
      </c>
      <c r="B756" s="338" t="s">
        <v>4970</v>
      </c>
      <c r="C756" s="338" t="s">
        <v>1533</v>
      </c>
      <c r="D756" s="338">
        <v>1985.0</v>
      </c>
      <c r="E756" s="338" t="s">
        <v>9004</v>
      </c>
      <c r="F756" s="339">
        <v>45083.0</v>
      </c>
      <c r="G756" s="338" t="s">
        <v>5163</v>
      </c>
      <c r="H756" s="338" t="s">
        <v>9005</v>
      </c>
      <c r="I756" s="338" t="s">
        <v>9005</v>
      </c>
      <c r="J756" s="338" t="s">
        <v>8054</v>
      </c>
      <c r="K756" s="338" t="s">
        <v>5607</v>
      </c>
      <c r="M756" s="338" t="s">
        <v>9006</v>
      </c>
      <c r="N756" s="338" t="s">
        <v>9007</v>
      </c>
      <c r="O756" s="338" t="s">
        <v>4991</v>
      </c>
    </row>
    <row r="757" ht="15.75" customHeight="1">
      <c r="A757" s="338" t="s">
        <v>9008</v>
      </c>
      <c r="B757" s="338" t="s">
        <v>7737</v>
      </c>
      <c r="C757" s="338" t="s">
        <v>1558</v>
      </c>
      <c r="D757" s="338">
        <v>1985.0</v>
      </c>
      <c r="E757" s="338" t="s">
        <v>8084</v>
      </c>
      <c r="F757" s="339">
        <v>45112.0</v>
      </c>
      <c r="G757" s="338" t="s">
        <v>6782</v>
      </c>
      <c r="H757" s="338" t="s">
        <v>7766</v>
      </c>
      <c r="I757" s="338" t="s">
        <v>7766</v>
      </c>
      <c r="J757" s="338" t="s">
        <v>9009</v>
      </c>
      <c r="K757" s="338" t="s">
        <v>4987</v>
      </c>
      <c r="M757" s="338" t="s">
        <v>9010</v>
      </c>
      <c r="N757" s="338" t="s">
        <v>8541</v>
      </c>
      <c r="O757" s="338" t="s">
        <v>6003</v>
      </c>
    </row>
    <row r="758" ht="15.75" customHeight="1">
      <c r="A758" s="338" t="s">
        <v>9011</v>
      </c>
      <c r="B758" s="338" t="s">
        <v>4970</v>
      </c>
      <c r="C758" s="338" t="s">
        <v>1425</v>
      </c>
      <c r="D758" s="338">
        <v>1985.0</v>
      </c>
      <c r="E758" s="338" t="s">
        <v>8950</v>
      </c>
      <c r="F758" s="339">
        <v>44990.0</v>
      </c>
      <c r="G758" s="338" t="s">
        <v>5296</v>
      </c>
      <c r="H758" s="338" t="s">
        <v>9012</v>
      </c>
      <c r="I758" s="338" t="s">
        <v>9012</v>
      </c>
      <c r="J758" s="338" t="s">
        <v>6179</v>
      </c>
      <c r="K758" s="338" t="s">
        <v>4987</v>
      </c>
      <c r="M758" s="338" t="s">
        <v>9013</v>
      </c>
      <c r="N758" s="338" t="s">
        <v>9014</v>
      </c>
      <c r="O758" s="338" t="s">
        <v>5283</v>
      </c>
    </row>
    <row r="759" ht="15.75" customHeight="1">
      <c r="A759" s="338" t="s">
        <v>9015</v>
      </c>
      <c r="B759" s="338" t="s">
        <v>4970</v>
      </c>
      <c r="C759" s="338" t="s">
        <v>1547</v>
      </c>
      <c r="D759" s="338">
        <v>1985.0</v>
      </c>
      <c r="E759" s="338" t="s">
        <v>9016</v>
      </c>
      <c r="F759" s="339">
        <v>44932.0</v>
      </c>
      <c r="G759" s="338" t="s">
        <v>5426</v>
      </c>
      <c r="H759" s="338" t="s">
        <v>5091</v>
      </c>
      <c r="I759" s="338" t="s">
        <v>7085</v>
      </c>
      <c r="J759" s="338" t="s">
        <v>7085</v>
      </c>
      <c r="K759" s="338" t="s">
        <v>4987</v>
      </c>
      <c r="M759" s="338" t="s">
        <v>9017</v>
      </c>
      <c r="N759" s="338" t="s">
        <v>5723</v>
      </c>
      <c r="O759" s="338" t="s">
        <v>5537</v>
      </c>
    </row>
    <row r="760" ht="15.75" customHeight="1">
      <c r="A760" s="338" t="s">
        <v>9018</v>
      </c>
      <c r="B760" s="338" t="s">
        <v>4993</v>
      </c>
      <c r="C760" s="338" t="s">
        <v>1601</v>
      </c>
      <c r="D760" s="338">
        <v>1985.0</v>
      </c>
      <c r="E760" s="338" t="s">
        <v>7844</v>
      </c>
      <c r="F760" s="339">
        <v>44931.0</v>
      </c>
      <c r="G760" s="338" t="s">
        <v>5365</v>
      </c>
      <c r="H760" s="338" t="s">
        <v>7296</v>
      </c>
      <c r="I760" s="338" t="s">
        <v>9019</v>
      </c>
      <c r="J760" s="338" t="s">
        <v>8716</v>
      </c>
      <c r="K760" s="338" t="s">
        <v>4987</v>
      </c>
      <c r="M760" s="338" t="s">
        <v>9020</v>
      </c>
      <c r="N760" s="338" t="s">
        <v>9021</v>
      </c>
      <c r="O760" s="338" t="s">
        <v>5028</v>
      </c>
    </row>
    <row r="761" ht="15.75" customHeight="1">
      <c r="A761" s="338" t="s">
        <v>9022</v>
      </c>
      <c r="B761" s="338" t="s">
        <v>4970</v>
      </c>
      <c r="C761" s="338" t="s">
        <v>1537</v>
      </c>
      <c r="D761" s="338">
        <v>1985.0</v>
      </c>
      <c r="E761" s="338" t="s">
        <v>8793</v>
      </c>
      <c r="F761" s="339">
        <v>44932.0</v>
      </c>
      <c r="G761" s="338" t="s">
        <v>5880</v>
      </c>
      <c r="H761" s="338" t="s">
        <v>9023</v>
      </c>
      <c r="I761" s="338" t="s">
        <v>8588</v>
      </c>
      <c r="J761" s="338" t="s">
        <v>5435</v>
      </c>
      <c r="K761" s="338" t="s">
        <v>4987</v>
      </c>
      <c r="L761" s="338" t="s">
        <v>5389</v>
      </c>
      <c r="M761" s="338" t="s">
        <v>9024</v>
      </c>
      <c r="N761" s="338" t="s">
        <v>5019</v>
      </c>
      <c r="O761" s="338" t="s">
        <v>5294</v>
      </c>
    </row>
    <row r="762" ht="15.75" customHeight="1">
      <c r="A762" s="338" t="s">
        <v>9025</v>
      </c>
      <c r="B762" s="338" t="s">
        <v>7737</v>
      </c>
      <c r="C762" s="338" t="s">
        <v>1558</v>
      </c>
      <c r="D762" s="338">
        <v>1985.0</v>
      </c>
      <c r="E762" s="338" t="s">
        <v>9026</v>
      </c>
      <c r="F762" s="339">
        <v>45112.0</v>
      </c>
      <c r="G762" s="338" t="s">
        <v>5447</v>
      </c>
      <c r="H762" s="338" t="s">
        <v>5693</v>
      </c>
      <c r="I762" s="338" t="s">
        <v>9027</v>
      </c>
      <c r="J762" s="338" t="s">
        <v>9028</v>
      </c>
      <c r="K762" s="338" t="s">
        <v>4987</v>
      </c>
      <c r="L762" s="338" t="s">
        <v>5291</v>
      </c>
      <c r="M762" s="338" t="s">
        <v>9029</v>
      </c>
      <c r="N762" s="338" t="s">
        <v>4990</v>
      </c>
      <c r="O762" s="338" t="s">
        <v>5610</v>
      </c>
    </row>
    <row r="763" ht="15.75" customHeight="1">
      <c r="A763" s="338" t="s">
        <v>9030</v>
      </c>
      <c r="B763" s="338" t="s">
        <v>4970</v>
      </c>
      <c r="C763" s="338" t="s">
        <v>1537</v>
      </c>
      <c r="D763" s="338">
        <v>1985.0</v>
      </c>
      <c r="E763" s="338" t="s">
        <v>8793</v>
      </c>
      <c r="F763" s="339">
        <v>45020.0</v>
      </c>
      <c r="G763" s="338" t="s">
        <v>5352</v>
      </c>
      <c r="H763" s="338" t="s">
        <v>9031</v>
      </c>
      <c r="I763" s="338" t="s">
        <v>9032</v>
      </c>
      <c r="J763" s="338" t="s">
        <v>9033</v>
      </c>
      <c r="K763" s="338" t="s">
        <v>4987</v>
      </c>
      <c r="M763" s="338" t="s">
        <v>9034</v>
      </c>
      <c r="N763" s="338" t="s">
        <v>5126</v>
      </c>
      <c r="O763" s="338" t="s">
        <v>6003</v>
      </c>
    </row>
    <row r="764" ht="15.75" customHeight="1">
      <c r="A764" s="338" t="s">
        <v>9035</v>
      </c>
      <c r="B764" s="338" t="s">
        <v>7737</v>
      </c>
      <c r="C764" s="338" t="s">
        <v>1681</v>
      </c>
      <c r="D764" s="338">
        <v>1985.0</v>
      </c>
      <c r="E764" s="338" t="s">
        <v>8623</v>
      </c>
      <c r="F764" s="339">
        <v>44933.0</v>
      </c>
      <c r="G764" s="338" t="s">
        <v>6075</v>
      </c>
      <c r="H764" s="338" t="s">
        <v>6020</v>
      </c>
      <c r="I764" s="338" t="s">
        <v>9036</v>
      </c>
      <c r="J764" s="338" t="s">
        <v>6652</v>
      </c>
      <c r="K764" s="338" t="s">
        <v>4987</v>
      </c>
      <c r="M764" s="338" t="s">
        <v>9037</v>
      </c>
      <c r="N764" s="338" t="s">
        <v>8249</v>
      </c>
      <c r="O764" s="338" t="s">
        <v>5217</v>
      </c>
    </row>
    <row r="765" ht="15.75" customHeight="1">
      <c r="A765" s="338" t="s">
        <v>9038</v>
      </c>
      <c r="B765" s="338" t="s">
        <v>7737</v>
      </c>
      <c r="C765" s="338" t="s">
        <v>1558</v>
      </c>
      <c r="D765" s="338">
        <v>1985.0</v>
      </c>
      <c r="E765" s="338" t="s">
        <v>8503</v>
      </c>
      <c r="F765" s="339">
        <v>45050.0</v>
      </c>
      <c r="G765" s="338" t="s">
        <v>5571</v>
      </c>
      <c r="H765" s="338" t="s">
        <v>6774</v>
      </c>
      <c r="I765" s="338" t="s">
        <v>5266</v>
      </c>
      <c r="J765" s="338" t="s">
        <v>6808</v>
      </c>
      <c r="K765" s="338" t="s">
        <v>4987</v>
      </c>
      <c r="M765" s="338" t="s">
        <v>9039</v>
      </c>
      <c r="N765" s="338" t="s">
        <v>5269</v>
      </c>
      <c r="O765" s="338" t="s">
        <v>5624</v>
      </c>
    </row>
    <row r="766" ht="15.75" customHeight="1">
      <c r="A766" s="338" t="s">
        <v>9040</v>
      </c>
      <c r="B766" s="338" t="s">
        <v>4970</v>
      </c>
      <c r="C766" s="338" t="s">
        <v>1537</v>
      </c>
      <c r="D766" s="338">
        <v>1985.0</v>
      </c>
      <c r="E766" s="338" t="s">
        <v>8205</v>
      </c>
      <c r="F766" s="339">
        <v>45142.0</v>
      </c>
      <c r="G766" s="338" t="s">
        <v>5465</v>
      </c>
      <c r="H766" s="338" t="s">
        <v>7315</v>
      </c>
      <c r="I766" s="338" t="s">
        <v>7315</v>
      </c>
      <c r="J766" s="338" t="s">
        <v>8994</v>
      </c>
      <c r="K766" s="338" t="s">
        <v>4987</v>
      </c>
      <c r="M766" s="338" t="s">
        <v>9041</v>
      </c>
      <c r="N766" s="338" t="s">
        <v>9042</v>
      </c>
      <c r="O766" s="338" t="s">
        <v>5483</v>
      </c>
    </row>
    <row r="767" ht="15.75" customHeight="1">
      <c r="A767" s="338" t="s">
        <v>9043</v>
      </c>
      <c r="B767" s="338" t="s">
        <v>4993</v>
      </c>
      <c r="C767" s="338" t="s">
        <v>1601</v>
      </c>
      <c r="D767" s="338">
        <v>1985.0</v>
      </c>
      <c r="E767" s="338" t="s">
        <v>8620</v>
      </c>
      <c r="F767" s="339">
        <v>44991.0</v>
      </c>
      <c r="G767" s="338" t="s">
        <v>5181</v>
      </c>
      <c r="H767" s="338" t="s">
        <v>5114</v>
      </c>
      <c r="I767" s="338" t="s">
        <v>8043</v>
      </c>
      <c r="J767" s="338" t="s">
        <v>5517</v>
      </c>
      <c r="K767" s="338" t="s">
        <v>4976</v>
      </c>
      <c r="L767" s="338" t="s">
        <v>6394</v>
      </c>
      <c r="M767" s="338" t="s">
        <v>9044</v>
      </c>
      <c r="N767" s="338" t="s">
        <v>9045</v>
      </c>
      <c r="O767" s="338" t="s">
        <v>5324</v>
      </c>
    </row>
    <row r="768" ht="15.75" customHeight="1">
      <c r="A768" s="338" t="s">
        <v>9046</v>
      </c>
      <c r="B768" s="338" t="s">
        <v>4970</v>
      </c>
      <c r="C768" s="338" t="s">
        <v>3713</v>
      </c>
      <c r="D768" s="338">
        <v>1985.0</v>
      </c>
      <c r="E768" s="338" t="s">
        <v>8945</v>
      </c>
      <c r="F768" s="339">
        <v>44963.0</v>
      </c>
      <c r="G768" s="338" t="s">
        <v>6686</v>
      </c>
      <c r="H768" s="338" t="s">
        <v>9047</v>
      </c>
      <c r="I768" s="338" t="s">
        <v>6670</v>
      </c>
      <c r="J768" s="338" t="s">
        <v>8550</v>
      </c>
      <c r="K768" s="338" t="s">
        <v>4987</v>
      </c>
      <c r="M768" s="338" t="s">
        <v>9048</v>
      </c>
      <c r="N768" s="338" t="s">
        <v>9049</v>
      </c>
      <c r="O768" s="338" t="s">
        <v>5160</v>
      </c>
    </row>
    <row r="769" ht="15.75" customHeight="1">
      <c r="A769" s="338" t="s">
        <v>9050</v>
      </c>
      <c r="B769" s="338" t="s">
        <v>7737</v>
      </c>
      <c r="C769" s="338" t="s">
        <v>1547</v>
      </c>
      <c r="D769" s="338">
        <v>1985.0</v>
      </c>
      <c r="E769" s="338" t="s">
        <v>8906</v>
      </c>
      <c r="F769" s="339">
        <v>45083.0</v>
      </c>
      <c r="G769" s="338" t="s">
        <v>7217</v>
      </c>
      <c r="H769" s="338" t="s">
        <v>6766</v>
      </c>
      <c r="I769" s="338" t="s">
        <v>9051</v>
      </c>
      <c r="J769" s="338" t="s">
        <v>5132</v>
      </c>
      <c r="K769" s="338" t="s">
        <v>4987</v>
      </c>
      <c r="L769" s="338" t="s">
        <v>5064</v>
      </c>
      <c r="M769" s="338" t="s">
        <v>9052</v>
      </c>
      <c r="N769" s="338" t="s">
        <v>4990</v>
      </c>
      <c r="O769" s="338" t="s">
        <v>5020</v>
      </c>
    </row>
    <row r="770" ht="15.75" customHeight="1">
      <c r="A770" s="338" t="s">
        <v>9053</v>
      </c>
      <c r="B770" s="338" t="s">
        <v>4993</v>
      </c>
      <c r="C770" s="338" t="s">
        <v>1558</v>
      </c>
      <c r="D770" s="338">
        <v>1985.0</v>
      </c>
      <c r="E770" s="338" t="s">
        <v>9054</v>
      </c>
      <c r="F770" s="339">
        <v>45052.0</v>
      </c>
      <c r="G770" s="338" t="s">
        <v>5612</v>
      </c>
      <c r="H770" s="338" t="s">
        <v>7765</v>
      </c>
      <c r="I770" s="338" t="s">
        <v>7765</v>
      </c>
      <c r="J770" s="338" t="s">
        <v>7049</v>
      </c>
      <c r="K770" s="338" t="s">
        <v>4987</v>
      </c>
      <c r="M770" s="338" t="s">
        <v>9055</v>
      </c>
      <c r="N770" s="338" t="s">
        <v>5009</v>
      </c>
      <c r="O770" s="338" t="s">
        <v>5010</v>
      </c>
    </row>
    <row r="771" ht="15.75" customHeight="1">
      <c r="A771" s="338" t="s">
        <v>9056</v>
      </c>
      <c r="B771" s="338" t="s">
        <v>5445</v>
      </c>
      <c r="C771" s="338" t="s">
        <v>1572</v>
      </c>
      <c r="D771" s="338">
        <v>1985.0</v>
      </c>
      <c r="E771" s="338" t="s">
        <v>8708</v>
      </c>
      <c r="F771" s="339">
        <v>45023.0</v>
      </c>
      <c r="G771" s="338" t="s">
        <v>6244</v>
      </c>
      <c r="H771" s="338" t="s">
        <v>9057</v>
      </c>
      <c r="I771" s="338" t="s">
        <v>9058</v>
      </c>
      <c r="J771" s="338" t="s">
        <v>9059</v>
      </c>
      <c r="K771" s="338" t="s">
        <v>4987</v>
      </c>
      <c r="M771" s="338" t="s">
        <v>9060</v>
      </c>
      <c r="N771" s="338" t="s">
        <v>9061</v>
      </c>
      <c r="O771" s="338" t="s">
        <v>5505</v>
      </c>
    </row>
    <row r="772" ht="15.75" customHeight="1">
      <c r="A772" s="338" t="s">
        <v>9062</v>
      </c>
      <c r="B772" s="338" t="s">
        <v>4970</v>
      </c>
      <c r="C772" s="338" t="s">
        <v>1537</v>
      </c>
      <c r="D772" s="338">
        <v>1985.0</v>
      </c>
      <c r="E772" s="338" t="s">
        <v>8702</v>
      </c>
      <c r="F772" s="339">
        <v>45112.0</v>
      </c>
      <c r="G772" s="338" t="s">
        <v>5453</v>
      </c>
      <c r="H772" s="338" t="s">
        <v>5253</v>
      </c>
      <c r="I772" s="338" t="s">
        <v>9063</v>
      </c>
      <c r="J772" s="338" t="s">
        <v>5253</v>
      </c>
      <c r="K772" s="338" t="s">
        <v>4987</v>
      </c>
      <c r="L772" s="338" t="s">
        <v>5355</v>
      </c>
      <c r="M772" s="338" t="s">
        <v>9064</v>
      </c>
      <c r="N772" s="338" t="s">
        <v>5036</v>
      </c>
      <c r="O772" s="338" t="s">
        <v>5087</v>
      </c>
    </row>
    <row r="773" ht="15.75" customHeight="1">
      <c r="A773" s="338" t="s">
        <v>9065</v>
      </c>
      <c r="B773" s="338" t="s">
        <v>7737</v>
      </c>
      <c r="C773" s="338" t="s">
        <v>2473</v>
      </c>
      <c r="D773" s="338">
        <v>1985.0</v>
      </c>
      <c r="E773" s="338" t="s">
        <v>8573</v>
      </c>
      <c r="F773" s="339">
        <v>44990.0</v>
      </c>
      <c r="G773" s="338" t="s">
        <v>5411</v>
      </c>
      <c r="H773" s="338" t="s">
        <v>7508</v>
      </c>
      <c r="I773" s="338" t="s">
        <v>9066</v>
      </c>
      <c r="J773" s="338" t="s">
        <v>9067</v>
      </c>
      <c r="K773" s="338" t="s">
        <v>4976</v>
      </c>
      <c r="L773" s="338" t="s">
        <v>6247</v>
      </c>
      <c r="M773" s="338" t="s">
        <v>9068</v>
      </c>
      <c r="N773" s="338" t="s">
        <v>8046</v>
      </c>
      <c r="O773" s="338" t="s">
        <v>5715</v>
      </c>
    </row>
    <row r="774" ht="15.75" customHeight="1">
      <c r="A774" s="338" t="s">
        <v>9069</v>
      </c>
      <c r="B774" s="338" t="s">
        <v>7737</v>
      </c>
      <c r="C774" s="338" t="s">
        <v>1558</v>
      </c>
      <c r="D774" s="338">
        <v>1985.0</v>
      </c>
      <c r="E774" s="338" t="s">
        <v>8885</v>
      </c>
      <c r="F774" s="339">
        <v>45050.0</v>
      </c>
      <c r="G774" s="338" t="s">
        <v>5514</v>
      </c>
      <c r="H774" s="338" t="s">
        <v>9070</v>
      </c>
      <c r="I774" s="338" t="s">
        <v>9071</v>
      </c>
      <c r="J774" s="338" t="s">
        <v>9072</v>
      </c>
      <c r="K774" s="338" t="s">
        <v>4976</v>
      </c>
      <c r="M774" s="338" t="s">
        <v>9073</v>
      </c>
      <c r="N774" s="338" t="s">
        <v>9074</v>
      </c>
      <c r="O774" s="338" t="s">
        <v>6003</v>
      </c>
    </row>
    <row r="775" ht="15.75" customHeight="1">
      <c r="A775" s="338" t="s">
        <v>9075</v>
      </c>
      <c r="B775" s="338" t="s">
        <v>4993</v>
      </c>
      <c r="C775" s="338" t="s">
        <v>1537</v>
      </c>
      <c r="D775" s="338">
        <v>1985.0</v>
      </c>
      <c r="E775" s="338" t="s">
        <v>8592</v>
      </c>
      <c r="F775" s="339">
        <v>44963.0</v>
      </c>
      <c r="G775" s="338" t="s">
        <v>6749</v>
      </c>
      <c r="H775" s="338" t="s">
        <v>5839</v>
      </c>
      <c r="I775" s="338" t="s">
        <v>9076</v>
      </c>
      <c r="J775" s="338" t="s">
        <v>9077</v>
      </c>
      <c r="K775" s="338" t="s">
        <v>7898</v>
      </c>
      <c r="L775" s="338" t="s">
        <v>6297</v>
      </c>
      <c r="M775" s="338" t="s">
        <v>9078</v>
      </c>
      <c r="N775" s="338" t="s">
        <v>9079</v>
      </c>
      <c r="O775" s="338" t="s">
        <v>5794</v>
      </c>
    </row>
    <row r="776" ht="15.75" customHeight="1">
      <c r="A776" s="338" t="s">
        <v>9080</v>
      </c>
      <c r="B776" s="338" t="s">
        <v>4970</v>
      </c>
      <c r="C776" s="338" t="s">
        <v>1547</v>
      </c>
      <c r="D776" s="338">
        <v>1985.0</v>
      </c>
      <c r="E776" s="338" t="s">
        <v>8885</v>
      </c>
      <c r="F776" s="338" t="s">
        <v>5286</v>
      </c>
      <c r="G776" s="338" t="s">
        <v>5473</v>
      </c>
      <c r="H776" s="338" t="s">
        <v>6779</v>
      </c>
      <c r="I776" s="338" t="s">
        <v>9081</v>
      </c>
      <c r="J776" s="338" t="s">
        <v>6022</v>
      </c>
      <c r="K776" s="338" t="s">
        <v>4976</v>
      </c>
      <c r="L776" s="338" t="s">
        <v>5064</v>
      </c>
      <c r="M776" s="338" t="s">
        <v>9082</v>
      </c>
      <c r="N776" s="338" t="s">
        <v>9083</v>
      </c>
      <c r="O776" s="338" t="s">
        <v>5423</v>
      </c>
    </row>
    <row r="777" ht="15.75" customHeight="1">
      <c r="A777" s="338" t="s">
        <v>9084</v>
      </c>
      <c r="B777" s="338" t="s">
        <v>7737</v>
      </c>
      <c r="C777" s="338" t="s">
        <v>1601</v>
      </c>
      <c r="D777" s="338">
        <v>1985.0</v>
      </c>
      <c r="E777" s="338" t="s">
        <v>8503</v>
      </c>
      <c r="F777" s="339">
        <v>44990.0</v>
      </c>
      <c r="G777" s="338" t="s">
        <v>5612</v>
      </c>
      <c r="H777" s="338" t="s">
        <v>5320</v>
      </c>
      <c r="I777" s="338" t="s">
        <v>9085</v>
      </c>
      <c r="J777" s="338" t="s">
        <v>5229</v>
      </c>
      <c r="K777" s="338" t="s">
        <v>4976</v>
      </c>
      <c r="L777" s="338" t="s">
        <v>5355</v>
      </c>
      <c r="M777" s="338" t="s">
        <v>9086</v>
      </c>
      <c r="N777" s="338" t="s">
        <v>5829</v>
      </c>
      <c r="O777" s="338" t="s">
        <v>5096</v>
      </c>
    </row>
    <row r="778" ht="15.75" customHeight="1">
      <c r="A778" s="338" t="s">
        <v>9087</v>
      </c>
      <c r="B778" s="338" t="s">
        <v>4993</v>
      </c>
      <c r="C778" s="338" t="s">
        <v>1547</v>
      </c>
      <c r="D778" s="338">
        <v>1985.0</v>
      </c>
      <c r="E778" s="338" t="s">
        <v>9088</v>
      </c>
      <c r="F778" s="339">
        <v>45053.0</v>
      </c>
      <c r="G778" s="338" t="s">
        <v>5278</v>
      </c>
      <c r="H778" s="338" t="s">
        <v>9089</v>
      </c>
      <c r="I778" s="338" t="s">
        <v>7265</v>
      </c>
      <c r="J778" s="338" t="s">
        <v>9090</v>
      </c>
      <c r="K778" s="338" t="s">
        <v>4987</v>
      </c>
      <c r="M778" s="338" t="s">
        <v>9091</v>
      </c>
      <c r="N778" s="338" t="s">
        <v>9092</v>
      </c>
      <c r="O778" s="338" t="s">
        <v>5576</v>
      </c>
    </row>
    <row r="779" ht="15.75" customHeight="1">
      <c r="A779" s="338" t="s">
        <v>9093</v>
      </c>
      <c r="B779" s="338" t="s">
        <v>4970</v>
      </c>
      <c r="C779" s="338" t="s">
        <v>1537</v>
      </c>
      <c r="D779" s="338">
        <v>1985.0</v>
      </c>
      <c r="E779" s="338" t="s">
        <v>8255</v>
      </c>
      <c r="F779" s="339">
        <v>44990.0</v>
      </c>
      <c r="G779" s="338" t="s">
        <v>5992</v>
      </c>
      <c r="H779" s="338" t="s">
        <v>9094</v>
      </c>
      <c r="I779" s="338" t="s">
        <v>9095</v>
      </c>
      <c r="J779" s="338" t="s">
        <v>5435</v>
      </c>
      <c r="K779" s="338" t="s">
        <v>4987</v>
      </c>
      <c r="L779" s="338" t="s">
        <v>9096</v>
      </c>
      <c r="M779" s="338" t="s">
        <v>9097</v>
      </c>
      <c r="N779" s="338" t="s">
        <v>8051</v>
      </c>
      <c r="O779" s="338" t="s">
        <v>5067</v>
      </c>
    </row>
    <row r="780" ht="15.75" customHeight="1">
      <c r="A780" s="338" t="s">
        <v>9098</v>
      </c>
      <c r="B780" s="338" t="s">
        <v>4970</v>
      </c>
      <c r="C780" s="338" t="s">
        <v>1537</v>
      </c>
      <c r="D780" s="338">
        <v>1985.0</v>
      </c>
      <c r="E780" s="338" t="s">
        <v>8592</v>
      </c>
      <c r="F780" s="339">
        <v>45112.0</v>
      </c>
      <c r="G780" s="338" t="s">
        <v>5783</v>
      </c>
      <c r="H780" s="338" t="s">
        <v>6816</v>
      </c>
      <c r="I780" s="338" t="s">
        <v>6816</v>
      </c>
      <c r="J780" s="338" t="s">
        <v>8799</v>
      </c>
      <c r="K780" s="338" t="s">
        <v>5663</v>
      </c>
      <c r="L780" s="338" t="s">
        <v>5084</v>
      </c>
      <c r="M780" s="338" t="s">
        <v>9099</v>
      </c>
      <c r="N780" s="338" t="s">
        <v>9100</v>
      </c>
      <c r="O780" s="338" t="s">
        <v>5283</v>
      </c>
    </row>
    <row r="781" ht="15.75" customHeight="1">
      <c r="A781" s="338" t="s">
        <v>9101</v>
      </c>
      <c r="B781" s="338" t="s">
        <v>4970</v>
      </c>
      <c r="C781" s="338" t="s">
        <v>3713</v>
      </c>
      <c r="D781" s="338">
        <v>1985.0</v>
      </c>
      <c r="E781" s="338" t="s">
        <v>8430</v>
      </c>
      <c r="F781" s="339">
        <v>44932.0</v>
      </c>
      <c r="G781" s="338" t="s">
        <v>6782</v>
      </c>
      <c r="H781" s="338" t="s">
        <v>9102</v>
      </c>
      <c r="I781" s="338" t="s">
        <v>9103</v>
      </c>
      <c r="J781" s="338" t="s">
        <v>5687</v>
      </c>
      <c r="K781" s="338" t="s">
        <v>4987</v>
      </c>
      <c r="L781" s="338" t="s">
        <v>5389</v>
      </c>
      <c r="M781" s="338" t="s">
        <v>9104</v>
      </c>
      <c r="N781" s="338" t="s">
        <v>8460</v>
      </c>
      <c r="O781" s="338" t="s">
        <v>5120</v>
      </c>
    </row>
    <row r="782" ht="15.75" customHeight="1">
      <c r="A782" s="338" t="s">
        <v>9105</v>
      </c>
      <c r="B782" s="338" t="s">
        <v>7737</v>
      </c>
      <c r="C782" s="338" t="s">
        <v>1558</v>
      </c>
      <c r="D782" s="338">
        <v>1985.0</v>
      </c>
      <c r="E782" s="338" t="s">
        <v>8430</v>
      </c>
      <c r="F782" s="338" t="s">
        <v>5286</v>
      </c>
      <c r="G782" s="338" t="s">
        <v>5392</v>
      </c>
      <c r="H782" s="338" t="s">
        <v>5702</v>
      </c>
      <c r="I782" s="338" t="s">
        <v>9106</v>
      </c>
      <c r="J782" s="338" t="s">
        <v>7554</v>
      </c>
      <c r="K782" s="338" t="s">
        <v>4987</v>
      </c>
      <c r="M782" s="338" t="s">
        <v>9107</v>
      </c>
      <c r="N782" s="338" t="s">
        <v>9108</v>
      </c>
      <c r="O782" s="338" t="s">
        <v>5160</v>
      </c>
    </row>
    <row r="783" ht="15.75" customHeight="1">
      <c r="A783" s="338" t="s">
        <v>9109</v>
      </c>
      <c r="B783" s="338" t="s">
        <v>5601</v>
      </c>
      <c r="C783" s="338" t="s">
        <v>1547</v>
      </c>
      <c r="D783" s="338">
        <v>1985.0</v>
      </c>
      <c r="E783" s="338" t="s">
        <v>8945</v>
      </c>
      <c r="F783" s="339">
        <v>45145.0</v>
      </c>
      <c r="G783" s="338" t="s">
        <v>9110</v>
      </c>
      <c r="H783" s="338" t="s">
        <v>9111</v>
      </c>
      <c r="I783" s="338" t="s">
        <v>9112</v>
      </c>
      <c r="J783" s="338" t="s">
        <v>9113</v>
      </c>
      <c r="K783" s="338" t="s">
        <v>9114</v>
      </c>
      <c r="M783" s="338" t="s">
        <v>9115</v>
      </c>
      <c r="N783" s="338" t="s">
        <v>9116</v>
      </c>
      <c r="O783" s="338" t="s">
        <v>5545</v>
      </c>
    </row>
    <row r="784" ht="15.75" customHeight="1">
      <c r="A784" s="338" t="s">
        <v>9117</v>
      </c>
      <c r="B784" s="338" t="s">
        <v>4970</v>
      </c>
      <c r="C784" s="338" t="s">
        <v>1558</v>
      </c>
      <c r="D784" s="338">
        <v>1985.0</v>
      </c>
      <c r="E784" s="338" t="s">
        <v>9118</v>
      </c>
      <c r="F784" s="339">
        <v>45052.0</v>
      </c>
      <c r="G784" s="338" t="s">
        <v>5411</v>
      </c>
      <c r="H784" s="338" t="s">
        <v>6125</v>
      </c>
      <c r="I784" s="338" t="s">
        <v>9119</v>
      </c>
      <c r="J784" s="338" t="s">
        <v>9120</v>
      </c>
      <c r="K784" s="338" t="s">
        <v>4987</v>
      </c>
      <c r="L784" s="338" t="s">
        <v>5291</v>
      </c>
      <c r="M784" s="338" t="s">
        <v>9121</v>
      </c>
      <c r="N784" s="338" t="s">
        <v>9122</v>
      </c>
      <c r="O784" s="338" t="s">
        <v>5262</v>
      </c>
    </row>
    <row r="785" ht="15.75" customHeight="1">
      <c r="A785" s="338" t="s">
        <v>9123</v>
      </c>
      <c r="B785" s="338" t="s">
        <v>5445</v>
      </c>
      <c r="C785" s="338" t="s">
        <v>1572</v>
      </c>
      <c r="D785" s="338">
        <v>1985.0</v>
      </c>
      <c r="E785" s="338" t="s">
        <v>7844</v>
      </c>
      <c r="F785" s="339">
        <v>44992.0</v>
      </c>
      <c r="G785" s="338" t="s">
        <v>5417</v>
      </c>
      <c r="H785" s="338" t="s">
        <v>5839</v>
      </c>
      <c r="I785" s="338" t="s">
        <v>9124</v>
      </c>
      <c r="J785" s="338" t="s">
        <v>9125</v>
      </c>
      <c r="K785" s="338" t="s">
        <v>4987</v>
      </c>
      <c r="L785" s="338" t="s">
        <v>6297</v>
      </c>
      <c r="M785" s="338" t="s">
        <v>9126</v>
      </c>
      <c r="N785" s="338" t="s">
        <v>9127</v>
      </c>
      <c r="O785" s="338" t="s">
        <v>5067</v>
      </c>
    </row>
    <row r="786" ht="15.75" customHeight="1">
      <c r="A786" s="338" t="s">
        <v>9128</v>
      </c>
      <c r="B786" s="338" t="s">
        <v>4970</v>
      </c>
      <c r="C786" s="338" t="s">
        <v>1547</v>
      </c>
      <c r="D786" s="338">
        <v>1985.0</v>
      </c>
      <c r="E786" s="338" t="s">
        <v>8592</v>
      </c>
      <c r="F786" s="339">
        <v>44932.0</v>
      </c>
      <c r="G786" s="338" t="s">
        <v>6705</v>
      </c>
      <c r="H786" s="338" t="s">
        <v>5900</v>
      </c>
      <c r="I786" s="338" t="s">
        <v>5900</v>
      </c>
      <c r="J786" s="338" t="s">
        <v>7964</v>
      </c>
      <c r="K786" s="338" t="s">
        <v>4987</v>
      </c>
      <c r="M786" s="338" t="s">
        <v>9129</v>
      </c>
      <c r="N786" s="338" t="s">
        <v>8541</v>
      </c>
      <c r="O786" s="338" t="s">
        <v>5339</v>
      </c>
    </row>
    <row r="787" ht="15.75" customHeight="1">
      <c r="A787" s="338" t="s">
        <v>9130</v>
      </c>
      <c r="B787" s="338" t="s">
        <v>4970</v>
      </c>
      <c r="C787" s="338" t="s">
        <v>1558</v>
      </c>
      <c r="D787" s="338">
        <v>1985.0</v>
      </c>
      <c r="E787" s="338" t="s">
        <v>8885</v>
      </c>
      <c r="F787" s="339">
        <v>44963.0</v>
      </c>
      <c r="G787" s="338" t="s">
        <v>6690</v>
      </c>
      <c r="H787" s="338" t="s">
        <v>5905</v>
      </c>
      <c r="I787" s="338" t="s">
        <v>9131</v>
      </c>
      <c r="J787" s="338" t="s">
        <v>5330</v>
      </c>
      <c r="K787" s="338" t="s">
        <v>4987</v>
      </c>
      <c r="M787" s="338" t="s">
        <v>9132</v>
      </c>
      <c r="N787" s="338" t="s">
        <v>5512</v>
      </c>
      <c r="O787" s="338" t="s">
        <v>5324</v>
      </c>
    </row>
    <row r="788" ht="15.75" customHeight="1">
      <c r="A788" s="338" t="s">
        <v>9133</v>
      </c>
      <c r="B788" s="338" t="s">
        <v>5601</v>
      </c>
      <c r="C788" s="338" t="s">
        <v>1547</v>
      </c>
      <c r="D788" s="338">
        <v>1985.0</v>
      </c>
      <c r="E788" s="338" t="s">
        <v>9134</v>
      </c>
      <c r="F788" s="339">
        <v>45114.0</v>
      </c>
      <c r="G788" s="338" t="s">
        <v>6415</v>
      </c>
      <c r="H788" s="338" t="s">
        <v>9135</v>
      </c>
      <c r="I788" s="338" t="s">
        <v>9136</v>
      </c>
      <c r="J788" s="338" t="s">
        <v>9137</v>
      </c>
      <c r="K788" s="338" t="s">
        <v>9138</v>
      </c>
      <c r="M788" s="338" t="s">
        <v>9139</v>
      </c>
      <c r="N788" s="338" t="s">
        <v>9140</v>
      </c>
      <c r="O788" s="338" t="s">
        <v>5471</v>
      </c>
    </row>
    <row r="789" ht="15.75" customHeight="1">
      <c r="A789" s="338" t="s">
        <v>9141</v>
      </c>
      <c r="B789" s="338" t="s">
        <v>4970</v>
      </c>
      <c r="C789" s="338" t="s">
        <v>1547</v>
      </c>
      <c r="D789" s="338">
        <v>1985.0</v>
      </c>
      <c r="E789" s="338" t="s">
        <v>8623</v>
      </c>
      <c r="F789" s="339">
        <v>45145.0</v>
      </c>
      <c r="G789" s="338" t="s">
        <v>5327</v>
      </c>
      <c r="H789" s="338" t="s">
        <v>9142</v>
      </c>
      <c r="I789" s="338" t="s">
        <v>9143</v>
      </c>
      <c r="J789" s="338" t="s">
        <v>9144</v>
      </c>
      <c r="K789" s="338" t="s">
        <v>8946</v>
      </c>
      <c r="M789" s="338" t="s">
        <v>9145</v>
      </c>
      <c r="N789" s="338" t="s">
        <v>9146</v>
      </c>
      <c r="O789" s="338" t="s">
        <v>6513</v>
      </c>
    </row>
    <row r="790" ht="15.75" customHeight="1">
      <c r="A790" s="338" t="s">
        <v>9147</v>
      </c>
      <c r="B790" s="338" t="s">
        <v>4993</v>
      </c>
      <c r="C790" s="338" t="s">
        <v>1601</v>
      </c>
      <c r="D790" s="338">
        <v>1985.0</v>
      </c>
      <c r="E790" s="338" t="s">
        <v>9148</v>
      </c>
      <c r="F790" s="339">
        <v>45051.0</v>
      </c>
      <c r="G790" s="338" t="s">
        <v>6306</v>
      </c>
      <c r="H790" s="338" t="s">
        <v>5728</v>
      </c>
      <c r="I790" s="338" t="s">
        <v>5549</v>
      </c>
      <c r="J790" s="338" t="s">
        <v>5116</v>
      </c>
      <c r="K790" s="338" t="s">
        <v>4987</v>
      </c>
      <c r="M790" s="338" t="s">
        <v>9149</v>
      </c>
      <c r="N790" s="338" t="s">
        <v>5066</v>
      </c>
      <c r="O790" s="338" t="s">
        <v>5186</v>
      </c>
    </row>
    <row r="791" ht="15.75" customHeight="1">
      <c r="A791" s="338" t="s">
        <v>9150</v>
      </c>
      <c r="B791" s="338" t="s">
        <v>4993</v>
      </c>
      <c r="C791" s="338" t="s">
        <v>1572</v>
      </c>
      <c r="D791" s="338">
        <v>1985.0</v>
      </c>
      <c r="E791" s="338" t="s">
        <v>8924</v>
      </c>
      <c r="F791" s="339">
        <v>45052.0</v>
      </c>
      <c r="G791" s="338" t="s">
        <v>5612</v>
      </c>
      <c r="H791" s="338" t="s">
        <v>9151</v>
      </c>
      <c r="I791" s="338" t="s">
        <v>9152</v>
      </c>
      <c r="J791" s="338" t="s">
        <v>9153</v>
      </c>
      <c r="K791" s="338" t="s">
        <v>6254</v>
      </c>
      <c r="L791" s="338" t="s">
        <v>5074</v>
      </c>
      <c r="M791" s="338" t="s">
        <v>9154</v>
      </c>
      <c r="N791" s="338" t="s">
        <v>9155</v>
      </c>
      <c r="O791" s="338" t="s">
        <v>5067</v>
      </c>
    </row>
    <row r="792" ht="15.75" customHeight="1">
      <c r="A792" s="338" t="s">
        <v>9156</v>
      </c>
      <c r="B792" s="338" t="s">
        <v>4993</v>
      </c>
      <c r="C792" s="338" t="s">
        <v>1558</v>
      </c>
      <c r="D792" s="338">
        <v>1985.0</v>
      </c>
      <c r="E792" s="338" t="s">
        <v>8906</v>
      </c>
      <c r="F792" s="339">
        <v>45021.0</v>
      </c>
      <c r="G792" s="338" t="s">
        <v>9157</v>
      </c>
      <c r="H792" s="338" t="s">
        <v>7682</v>
      </c>
      <c r="I792" s="338" t="s">
        <v>9158</v>
      </c>
      <c r="J792" s="338" t="s">
        <v>9159</v>
      </c>
      <c r="K792" s="338" t="s">
        <v>4987</v>
      </c>
      <c r="M792" s="338" t="s">
        <v>9160</v>
      </c>
      <c r="N792" s="338" t="s">
        <v>6458</v>
      </c>
      <c r="O792" s="338" t="s">
        <v>5020</v>
      </c>
    </row>
    <row r="793" ht="15.75" customHeight="1">
      <c r="A793" s="338" t="s">
        <v>9161</v>
      </c>
      <c r="B793" s="338" t="s">
        <v>4970</v>
      </c>
      <c r="C793" s="338" t="s">
        <v>1537</v>
      </c>
      <c r="D793" s="338">
        <v>1985.0</v>
      </c>
      <c r="E793" s="338" t="s">
        <v>9148</v>
      </c>
      <c r="F793" s="339">
        <v>45050.0</v>
      </c>
      <c r="G793" s="338" t="s">
        <v>5514</v>
      </c>
      <c r="H793" s="338" t="s">
        <v>9162</v>
      </c>
      <c r="I793" s="338" t="s">
        <v>9162</v>
      </c>
      <c r="J793" s="338" t="s">
        <v>9163</v>
      </c>
      <c r="K793" s="338" t="s">
        <v>5245</v>
      </c>
      <c r="M793" s="338" t="s">
        <v>9164</v>
      </c>
      <c r="N793" s="338" t="s">
        <v>7992</v>
      </c>
      <c r="O793" s="338" t="s">
        <v>5010</v>
      </c>
    </row>
    <row r="794" ht="15.75" customHeight="1">
      <c r="A794" s="338" t="s">
        <v>9165</v>
      </c>
      <c r="B794" s="338" t="s">
        <v>5445</v>
      </c>
      <c r="C794" s="338" t="s">
        <v>1572</v>
      </c>
      <c r="D794" s="338">
        <v>1985.0</v>
      </c>
      <c r="E794" s="338" t="s">
        <v>8503</v>
      </c>
      <c r="F794" s="339">
        <v>45112.0</v>
      </c>
      <c r="G794" s="338" t="s">
        <v>5432</v>
      </c>
      <c r="H794" s="338" t="s">
        <v>9166</v>
      </c>
      <c r="I794" s="338" t="s">
        <v>9167</v>
      </c>
      <c r="J794" s="338" t="s">
        <v>9168</v>
      </c>
      <c r="K794" s="338" t="s">
        <v>5245</v>
      </c>
      <c r="L794" s="338" t="s">
        <v>6297</v>
      </c>
      <c r="M794" s="338" t="s">
        <v>9169</v>
      </c>
      <c r="N794" s="338" t="s">
        <v>7388</v>
      </c>
      <c r="O794" s="338" t="s">
        <v>7389</v>
      </c>
    </row>
    <row r="795" ht="15.75" customHeight="1">
      <c r="A795" s="338" t="s">
        <v>9170</v>
      </c>
      <c r="B795" s="338" t="s">
        <v>4993</v>
      </c>
      <c r="C795" s="338" t="s">
        <v>1547</v>
      </c>
      <c r="D795" s="338">
        <v>1985.0</v>
      </c>
      <c r="E795" s="338" t="s">
        <v>9148</v>
      </c>
      <c r="F795" s="339">
        <v>45022.0</v>
      </c>
      <c r="G795" s="338" t="s">
        <v>9171</v>
      </c>
      <c r="H795" s="338" t="s">
        <v>6669</v>
      </c>
      <c r="I795" s="338" t="s">
        <v>6392</v>
      </c>
      <c r="J795" s="338" t="s">
        <v>9172</v>
      </c>
      <c r="K795" s="338" t="s">
        <v>4987</v>
      </c>
      <c r="M795" s="338" t="s">
        <v>9173</v>
      </c>
      <c r="N795" s="338" t="s">
        <v>4990</v>
      </c>
      <c r="O795" s="338" t="s">
        <v>4991</v>
      </c>
    </row>
    <row r="796" ht="15.75" customHeight="1">
      <c r="A796" s="338" t="s">
        <v>9174</v>
      </c>
      <c r="B796" s="338" t="s">
        <v>4970</v>
      </c>
      <c r="C796" s="338" t="s">
        <v>1537</v>
      </c>
      <c r="D796" s="338">
        <v>1985.0</v>
      </c>
      <c r="E796" s="338" t="s">
        <v>9175</v>
      </c>
      <c r="F796" s="339">
        <v>45082.0</v>
      </c>
      <c r="G796" s="338" t="s">
        <v>6198</v>
      </c>
      <c r="H796" s="338" t="s">
        <v>6607</v>
      </c>
      <c r="I796" s="338" t="s">
        <v>6607</v>
      </c>
      <c r="J796" s="338" t="s">
        <v>8974</v>
      </c>
      <c r="K796" s="338" t="s">
        <v>6642</v>
      </c>
      <c r="M796" s="338" t="s">
        <v>9176</v>
      </c>
      <c r="N796" s="338" t="s">
        <v>9177</v>
      </c>
      <c r="O796" s="338" t="s">
        <v>5020</v>
      </c>
    </row>
    <row r="797" ht="15.75" customHeight="1">
      <c r="A797" s="338" t="s">
        <v>9178</v>
      </c>
      <c r="B797" s="338" t="s">
        <v>4970</v>
      </c>
      <c r="C797" s="338" t="s">
        <v>1547</v>
      </c>
      <c r="D797" s="338">
        <v>1985.0</v>
      </c>
      <c r="E797" s="338" t="s">
        <v>8945</v>
      </c>
      <c r="F797" s="339">
        <v>45052.0</v>
      </c>
      <c r="G797" s="338" t="s">
        <v>5571</v>
      </c>
      <c r="H797" s="338" t="s">
        <v>9179</v>
      </c>
      <c r="I797" s="338" t="s">
        <v>5848</v>
      </c>
      <c r="J797" s="338" t="s">
        <v>5052</v>
      </c>
      <c r="K797" s="338" t="s">
        <v>4987</v>
      </c>
      <c r="L797" s="338" t="s">
        <v>6039</v>
      </c>
      <c r="M797" s="338" t="s">
        <v>9180</v>
      </c>
      <c r="N797" s="338" t="s">
        <v>9181</v>
      </c>
      <c r="O797" s="338" t="s">
        <v>5150</v>
      </c>
    </row>
    <row r="798" ht="15.75" customHeight="1">
      <c r="A798" s="338" t="s">
        <v>9182</v>
      </c>
      <c r="B798" s="338" t="s">
        <v>4970</v>
      </c>
      <c r="C798" s="338" t="s">
        <v>1681</v>
      </c>
      <c r="D798" s="338">
        <v>1985.0</v>
      </c>
      <c r="E798" s="338" t="s">
        <v>8680</v>
      </c>
      <c r="F798" s="339">
        <v>45113.0</v>
      </c>
      <c r="G798" s="338" t="s">
        <v>6415</v>
      </c>
      <c r="H798" s="338" t="s">
        <v>5343</v>
      </c>
      <c r="I798" s="338" t="s">
        <v>9183</v>
      </c>
      <c r="J798" s="338" t="s">
        <v>9184</v>
      </c>
      <c r="K798" s="338" t="s">
        <v>4976</v>
      </c>
      <c r="M798" s="338" t="s">
        <v>9185</v>
      </c>
      <c r="N798" s="338" t="s">
        <v>6491</v>
      </c>
      <c r="O798" s="338" t="s">
        <v>5186</v>
      </c>
    </row>
    <row r="799" ht="15.75" customHeight="1">
      <c r="A799" s="338" t="s">
        <v>9186</v>
      </c>
      <c r="B799" s="338" t="s">
        <v>7737</v>
      </c>
      <c r="C799" s="338" t="s">
        <v>1601</v>
      </c>
      <c r="D799" s="338">
        <v>1985.0</v>
      </c>
      <c r="E799" s="338" t="s">
        <v>8567</v>
      </c>
      <c r="F799" s="339">
        <v>44932.0</v>
      </c>
      <c r="G799" s="338" t="s">
        <v>6705</v>
      </c>
      <c r="H799" s="338" t="s">
        <v>9187</v>
      </c>
      <c r="I799" s="338" t="s">
        <v>9187</v>
      </c>
      <c r="J799" s="338" t="s">
        <v>5107</v>
      </c>
      <c r="K799" s="338" t="s">
        <v>4976</v>
      </c>
      <c r="M799" s="338" t="s">
        <v>9188</v>
      </c>
      <c r="N799" s="338" t="s">
        <v>5779</v>
      </c>
      <c r="O799" s="338" t="s">
        <v>5217</v>
      </c>
    </row>
    <row r="800" ht="15.75" customHeight="1">
      <c r="A800" s="338" t="s">
        <v>9189</v>
      </c>
      <c r="B800" s="338" t="s">
        <v>5445</v>
      </c>
      <c r="C800" s="338" t="s">
        <v>5309</v>
      </c>
      <c r="D800" s="338">
        <v>1985.0</v>
      </c>
      <c r="E800" s="338" t="s">
        <v>8924</v>
      </c>
      <c r="F800" s="339">
        <v>45052.0</v>
      </c>
      <c r="G800" s="338" t="s">
        <v>5931</v>
      </c>
      <c r="H800" s="338" t="s">
        <v>9102</v>
      </c>
      <c r="I800" s="338" t="s">
        <v>7448</v>
      </c>
      <c r="J800" s="338" t="s">
        <v>7515</v>
      </c>
      <c r="K800" s="338" t="s">
        <v>5245</v>
      </c>
      <c r="M800" s="338" t="s">
        <v>9190</v>
      </c>
      <c r="N800" s="338" t="s">
        <v>7376</v>
      </c>
      <c r="O800" s="338" t="s">
        <v>5143</v>
      </c>
    </row>
    <row r="801" ht="15.75" customHeight="1">
      <c r="A801" s="338" t="s">
        <v>9191</v>
      </c>
      <c r="B801" s="338" t="s">
        <v>4970</v>
      </c>
      <c r="C801" s="338" t="s">
        <v>1558</v>
      </c>
      <c r="D801" s="338">
        <v>1985.0</v>
      </c>
      <c r="E801" s="338" t="s">
        <v>9192</v>
      </c>
      <c r="F801" s="339">
        <v>45143.0</v>
      </c>
      <c r="G801" s="338" t="s">
        <v>9193</v>
      </c>
      <c r="H801" s="338" t="s">
        <v>9194</v>
      </c>
      <c r="I801" s="338" t="s">
        <v>9195</v>
      </c>
      <c r="J801" s="338" t="s">
        <v>9196</v>
      </c>
      <c r="K801" s="338" t="s">
        <v>4987</v>
      </c>
      <c r="N801" s="338" t="s">
        <v>9197</v>
      </c>
      <c r="O801" s="338" t="s">
        <v>5010</v>
      </c>
    </row>
    <row r="802" ht="15.75" customHeight="1">
      <c r="A802" s="338" t="s">
        <v>9198</v>
      </c>
      <c r="B802" s="338" t="s">
        <v>4970</v>
      </c>
      <c r="C802" s="338" t="s">
        <v>1558</v>
      </c>
      <c r="D802" s="338">
        <v>1985.0</v>
      </c>
      <c r="E802" s="338" t="s">
        <v>9199</v>
      </c>
      <c r="F802" s="339">
        <v>45021.0</v>
      </c>
      <c r="G802" s="338" t="s">
        <v>6306</v>
      </c>
      <c r="H802" s="338" t="s">
        <v>5091</v>
      </c>
      <c r="I802" s="338" t="s">
        <v>9200</v>
      </c>
      <c r="J802" s="338" t="s">
        <v>9201</v>
      </c>
      <c r="K802" s="338" t="s">
        <v>4987</v>
      </c>
      <c r="L802" s="338" t="s">
        <v>5389</v>
      </c>
      <c r="M802" s="338" t="s">
        <v>9202</v>
      </c>
      <c r="N802" s="338" t="s">
        <v>5126</v>
      </c>
      <c r="O802" s="338" t="s">
        <v>5087</v>
      </c>
    </row>
    <row r="803" ht="15.75" customHeight="1">
      <c r="A803" s="338" t="s">
        <v>9203</v>
      </c>
      <c r="B803" s="338" t="s">
        <v>4970</v>
      </c>
      <c r="C803" s="338" t="s">
        <v>1547</v>
      </c>
      <c r="D803" s="338">
        <v>1985.0</v>
      </c>
      <c r="E803" s="338" t="s">
        <v>9204</v>
      </c>
      <c r="F803" s="339">
        <v>44963.0</v>
      </c>
      <c r="G803" s="338" t="s">
        <v>9205</v>
      </c>
      <c r="H803" s="338" t="s">
        <v>5343</v>
      </c>
      <c r="I803" s="338" t="s">
        <v>8037</v>
      </c>
      <c r="J803" s="338" t="s">
        <v>9206</v>
      </c>
      <c r="K803" s="338" t="s">
        <v>4976</v>
      </c>
      <c r="M803" s="338" t="s">
        <v>9207</v>
      </c>
      <c r="N803" s="338" t="s">
        <v>7718</v>
      </c>
      <c r="O803" s="338" t="s">
        <v>6003</v>
      </c>
    </row>
    <row r="804" ht="15.75" customHeight="1">
      <c r="A804" s="338" t="s">
        <v>9208</v>
      </c>
      <c r="B804" s="338" t="s">
        <v>4970</v>
      </c>
      <c r="C804" s="338" t="s">
        <v>1547</v>
      </c>
      <c r="D804" s="338">
        <v>1985.0</v>
      </c>
      <c r="E804" s="338" t="s">
        <v>8924</v>
      </c>
      <c r="F804" s="339">
        <v>44930.0</v>
      </c>
      <c r="G804" s="338" t="s">
        <v>9209</v>
      </c>
      <c r="H804" s="338" t="s">
        <v>6820</v>
      </c>
      <c r="I804" s="338" t="s">
        <v>6820</v>
      </c>
      <c r="J804" s="338" t="s">
        <v>6919</v>
      </c>
      <c r="K804" s="338" t="s">
        <v>4987</v>
      </c>
      <c r="L804" s="338" t="s">
        <v>5389</v>
      </c>
      <c r="M804" s="338" t="s">
        <v>9210</v>
      </c>
      <c r="N804" s="338" t="s">
        <v>5126</v>
      </c>
      <c r="O804" s="338" t="s">
        <v>5186</v>
      </c>
    </row>
    <row r="805" ht="15.75" customHeight="1">
      <c r="A805" s="338" t="s">
        <v>9211</v>
      </c>
      <c r="B805" s="338" t="s">
        <v>4970</v>
      </c>
      <c r="C805" s="338" t="s">
        <v>3713</v>
      </c>
      <c r="D805" s="338">
        <v>1985.0</v>
      </c>
      <c r="E805" s="338" t="s">
        <v>8602</v>
      </c>
      <c r="F805" s="339">
        <v>44932.0</v>
      </c>
      <c r="G805" s="338" t="s">
        <v>5531</v>
      </c>
      <c r="H805" s="338" t="s">
        <v>9212</v>
      </c>
      <c r="I805" s="338" t="s">
        <v>9213</v>
      </c>
      <c r="J805" s="338" t="s">
        <v>9214</v>
      </c>
      <c r="K805" s="338" t="s">
        <v>4976</v>
      </c>
      <c r="M805" s="338" t="s">
        <v>9215</v>
      </c>
      <c r="N805" s="338" t="s">
        <v>5482</v>
      </c>
      <c r="O805" s="338" t="s">
        <v>5483</v>
      </c>
    </row>
    <row r="806" ht="15.75" customHeight="1">
      <c r="A806" s="338" t="s">
        <v>9216</v>
      </c>
      <c r="B806" s="338" t="s">
        <v>7737</v>
      </c>
      <c r="C806" s="338" t="s">
        <v>1558</v>
      </c>
      <c r="D806" s="338">
        <v>1985.0</v>
      </c>
      <c r="E806" s="338" t="s">
        <v>9217</v>
      </c>
      <c r="F806" s="339">
        <v>45021.0</v>
      </c>
      <c r="G806" s="338" t="s">
        <v>5465</v>
      </c>
      <c r="H806" s="338" t="s">
        <v>6385</v>
      </c>
      <c r="I806" s="338" t="s">
        <v>6385</v>
      </c>
      <c r="J806" s="338" t="s">
        <v>9218</v>
      </c>
      <c r="K806" s="338" t="s">
        <v>4987</v>
      </c>
      <c r="M806" s="338" t="s">
        <v>9219</v>
      </c>
      <c r="N806" s="338" t="s">
        <v>9220</v>
      </c>
      <c r="O806" s="338" t="s">
        <v>6003</v>
      </c>
    </row>
    <row r="807" ht="15.75" customHeight="1">
      <c r="A807" s="338" t="s">
        <v>9221</v>
      </c>
      <c r="B807" s="338" t="s">
        <v>4993</v>
      </c>
      <c r="C807" s="338" t="s">
        <v>1547</v>
      </c>
      <c r="D807" s="338">
        <v>1985.0</v>
      </c>
      <c r="E807" s="338" t="s">
        <v>9222</v>
      </c>
      <c r="F807" s="338" t="s">
        <v>5059</v>
      </c>
      <c r="G807" s="338" t="s">
        <v>5465</v>
      </c>
      <c r="H807" s="338" t="s">
        <v>5958</v>
      </c>
      <c r="I807" s="338" t="s">
        <v>9223</v>
      </c>
      <c r="J807" s="338" t="s">
        <v>9224</v>
      </c>
      <c r="K807" s="338" t="s">
        <v>4987</v>
      </c>
      <c r="M807" s="338" t="s">
        <v>9225</v>
      </c>
      <c r="N807" s="338" t="s">
        <v>9226</v>
      </c>
      <c r="O807" s="338" t="s">
        <v>5096</v>
      </c>
    </row>
    <row r="808" ht="15.75" customHeight="1">
      <c r="A808" s="338" t="s">
        <v>9227</v>
      </c>
      <c r="B808" s="338" t="s">
        <v>4993</v>
      </c>
      <c r="C808" s="338" t="s">
        <v>1681</v>
      </c>
      <c r="D808" s="338">
        <v>1985.0</v>
      </c>
      <c r="E808" s="338" t="s">
        <v>8602</v>
      </c>
      <c r="F808" s="339">
        <v>45144.0</v>
      </c>
      <c r="G808" s="338" t="s">
        <v>5507</v>
      </c>
      <c r="H808" s="338" t="s">
        <v>9228</v>
      </c>
      <c r="I808" s="338" t="s">
        <v>6161</v>
      </c>
      <c r="J808" s="338" t="s">
        <v>9229</v>
      </c>
      <c r="K808" s="338" t="s">
        <v>4976</v>
      </c>
      <c r="M808" s="338" t="s">
        <v>9230</v>
      </c>
      <c r="N808" s="338" t="s">
        <v>9231</v>
      </c>
      <c r="O808" s="338" t="s">
        <v>5370</v>
      </c>
    </row>
    <row r="809" ht="15.75" customHeight="1">
      <c r="A809" s="338" t="s">
        <v>9232</v>
      </c>
      <c r="B809" s="338" t="s">
        <v>4993</v>
      </c>
      <c r="C809" s="338" t="s">
        <v>1533</v>
      </c>
      <c r="D809" s="338">
        <v>1985.0</v>
      </c>
      <c r="E809" s="338" t="s">
        <v>9233</v>
      </c>
      <c r="F809" s="339">
        <v>45052.0</v>
      </c>
      <c r="G809" s="338" t="s">
        <v>5612</v>
      </c>
      <c r="H809" s="338" t="s">
        <v>7715</v>
      </c>
      <c r="I809" s="338" t="s">
        <v>9234</v>
      </c>
      <c r="J809" s="338" t="s">
        <v>9235</v>
      </c>
      <c r="K809" s="338" t="s">
        <v>4976</v>
      </c>
      <c r="M809" s="338" t="s">
        <v>6677</v>
      </c>
      <c r="N809" s="338" t="s">
        <v>9236</v>
      </c>
      <c r="O809" s="338" t="s">
        <v>5186</v>
      </c>
    </row>
    <row r="810" ht="15.75" customHeight="1">
      <c r="A810" s="338" t="s">
        <v>9237</v>
      </c>
      <c r="B810" s="338" t="s">
        <v>7737</v>
      </c>
      <c r="C810" s="338" t="s">
        <v>1558</v>
      </c>
      <c r="D810" s="338">
        <v>1985.0</v>
      </c>
      <c r="E810" s="338" t="s">
        <v>8924</v>
      </c>
      <c r="F810" s="339">
        <v>45081.0</v>
      </c>
      <c r="G810" s="338" t="s">
        <v>6306</v>
      </c>
      <c r="H810" s="338" t="s">
        <v>9238</v>
      </c>
      <c r="I810" s="338" t="s">
        <v>9239</v>
      </c>
      <c r="J810" s="338" t="s">
        <v>6554</v>
      </c>
      <c r="K810" s="338" t="s">
        <v>4987</v>
      </c>
      <c r="M810" s="338" t="s">
        <v>9240</v>
      </c>
      <c r="N810" s="338" t="s">
        <v>9241</v>
      </c>
      <c r="O810" s="338" t="s">
        <v>5020</v>
      </c>
    </row>
    <row r="811" ht="15.75" customHeight="1">
      <c r="A811" s="338" t="s">
        <v>9242</v>
      </c>
      <c r="B811" s="338" t="s">
        <v>4970</v>
      </c>
      <c r="C811" s="338" t="s">
        <v>1547</v>
      </c>
      <c r="D811" s="338">
        <v>1985.0</v>
      </c>
      <c r="E811" s="338" t="s">
        <v>8699</v>
      </c>
      <c r="F811" s="339">
        <v>45144.0</v>
      </c>
      <c r="G811" s="338" t="s">
        <v>5465</v>
      </c>
      <c r="H811" s="338" t="s">
        <v>9081</v>
      </c>
      <c r="I811" s="338" t="s">
        <v>9081</v>
      </c>
      <c r="J811" s="338" t="s">
        <v>9243</v>
      </c>
      <c r="K811" s="338" t="s">
        <v>4976</v>
      </c>
      <c r="M811" s="338" t="s">
        <v>9244</v>
      </c>
      <c r="N811" s="338" t="s">
        <v>9245</v>
      </c>
      <c r="O811" s="338" t="s">
        <v>5160</v>
      </c>
    </row>
    <row r="812" ht="15.75" customHeight="1">
      <c r="A812" s="338" t="s">
        <v>9246</v>
      </c>
      <c r="B812" s="338" t="s">
        <v>4970</v>
      </c>
      <c r="C812" s="338" t="s">
        <v>1558</v>
      </c>
      <c r="D812" s="338">
        <v>1985.0</v>
      </c>
      <c r="E812" s="338" t="s">
        <v>8655</v>
      </c>
      <c r="F812" s="339">
        <v>45174.0</v>
      </c>
      <c r="G812" s="338" t="s">
        <v>9247</v>
      </c>
      <c r="H812" s="338" t="s">
        <v>5925</v>
      </c>
      <c r="I812" s="338" t="s">
        <v>9248</v>
      </c>
      <c r="J812" s="338" t="s">
        <v>9249</v>
      </c>
      <c r="K812" s="338" t="s">
        <v>4987</v>
      </c>
      <c r="M812" s="338" t="s">
        <v>9250</v>
      </c>
      <c r="N812" s="338" t="s">
        <v>9251</v>
      </c>
      <c r="O812" s="338" t="s">
        <v>5339</v>
      </c>
    </row>
    <row r="813" ht="15.75" customHeight="1">
      <c r="A813" s="338" t="s">
        <v>9252</v>
      </c>
      <c r="B813" s="338" t="s">
        <v>5445</v>
      </c>
      <c r="C813" s="338" t="s">
        <v>1572</v>
      </c>
      <c r="D813" s="338">
        <v>1985.0</v>
      </c>
      <c r="E813" s="338" t="s">
        <v>8786</v>
      </c>
      <c r="F813" s="339">
        <v>45175.0</v>
      </c>
      <c r="G813" s="338" t="s">
        <v>5531</v>
      </c>
      <c r="H813" s="338" t="s">
        <v>9253</v>
      </c>
      <c r="I813" s="338" t="s">
        <v>9254</v>
      </c>
      <c r="J813" s="338" t="s">
        <v>9255</v>
      </c>
      <c r="K813" s="338" t="s">
        <v>4987</v>
      </c>
      <c r="M813" s="338" t="s">
        <v>9256</v>
      </c>
      <c r="N813" s="338" t="s">
        <v>9257</v>
      </c>
      <c r="O813" s="338" t="s">
        <v>5698</v>
      </c>
    </row>
    <row r="814" ht="15.75" customHeight="1">
      <c r="A814" s="338" t="s">
        <v>9258</v>
      </c>
      <c r="B814" s="338" t="s">
        <v>4970</v>
      </c>
      <c r="C814" s="338" t="s">
        <v>1537</v>
      </c>
      <c r="D814" s="338">
        <v>1985.0</v>
      </c>
      <c r="E814" s="338" t="s">
        <v>9259</v>
      </c>
      <c r="F814" s="338" t="s">
        <v>5286</v>
      </c>
      <c r="G814" s="338" t="s">
        <v>5531</v>
      </c>
      <c r="H814" s="338" t="s">
        <v>5873</v>
      </c>
      <c r="I814" s="338" t="s">
        <v>9260</v>
      </c>
      <c r="J814" s="338" t="s">
        <v>6984</v>
      </c>
      <c r="K814" s="338" t="s">
        <v>4987</v>
      </c>
      <c r="L814" s="338" t="s">
        <v>5084</v>
      </c>
      <c r="N814" s="338" t="s">
        <v>9261</v>
      </c>
      <c r="O814" s="338" t="s">
        <v>5020</v>
      </c>
    </row>
    <row r="815" ht="15.75" customHeight="1">
      <c r="A815" s="338" t="s">
        <v>9262</v>
      </c>
      <c r="B815" s="338" t="s">
        <v>7737</v>
      </c>
      <c r="C815" s="338" t="s">
        <v>1558</v>
      </c>
      <c r="D815" s="338">
        <v>1985.0</v>
      </c>
      <c r="E815" s="338" t="s">
        <v>9026</v>
      </c>
      <c r="F815" s="339">
        <v>45083.0</v>
      </c>
      <c r="G815" s="338" t="s">
        <v>5931</v>
      </c>
      <c r="H815" s="338" t="s">
        <v>9263</v>
      </c>
      <c r="I815" s="338" t="s">
        <v>9263</v>
      </c>
      <c r="J815" s="338" t="s">
        <v>9264</v>
      </c>
      <c r="K815" s="338" t="s">
        <v>5607</v>
      </c>
      <c r="M815" s="338" t="s">
        <v>9265</v>
      </c>
      <c r="N815" s="338" t="s">
        <v>9266</v>
      </c>
      <c r="O815" s="338" t="s">
        <v>5537</v>
      </c>
    </row>
    <row r="816" ht="15.75" customHeight="1">
      <c r="A816" s="338" t="s">
        <v>9267</v>
      </c>
      <c r="B816" s="338" t="s">
        <v>4970</v>
      </c>
      <c r="C816" s="338" t="s">
        <v>1537</v>
      </c>
      <c r="D816" s="338">
        <v>1985.0</v>
      </c>
      <c r="E816" s="338" t="s">
        <v>9268</v>
      </c>
      <c r="F816" s="339">
        <v>44931.0</v>
      </c>
      <c r="G816" s="338" t="s">
        <v>9269</v>
      </c>
      <c r="H816" s="338" t="s">
        <v>9270</v>
      </c>
      <c r="I816" s="338" t="s">
        <v>9271</v>
      </c>
      <c r="J816" s="338" t="s">
        <v>9272</v>
      </c>
      <c r="K816" s="338" t="s">
        <v>4976</v>
      </c>
      <c r="N816" s="338" t="s">
        <v>9273</v>
      </c>
      <c r="O816" s="338" t="s">
        <v>5262</v>
      </c>
    </row>
    <row r="817" ht="15.75" customHeight="1">
      <c r="A817" s="338" t="s">
        <v>9274</v>
      </c>
      <c r="B817" s="338" t="s">
        <v>4993</v>
      </c>
      <c r="C817" s="338" t="s">
        <v>1547</v>
      </c>
      <c r="D817" s="338">
        <v>1985.0</v>
      </c>
      <c r="E817" s="338" t="s">
        <v>9054</v>
      </c>
      <c r="F817" s="339">
        <v>44930.0</v>
      </c>
      <c r="G817" s="338" t="s">
        <v>9275</v>
      </c>
      <c r="H817" s="338" t="s">
        <v>8073</v>
      </c>
      <c r="I817" s="338" t="s">
        <v>9276</v>
      </c>
      <c r="J817" s="338" t="s">
        <v>9277</v>
      </c>
      <c r="K817" s="338" t="s">
        <v>4987</v>
      </c>
      <c r="L817" s="338" t="s">
        <v>6297</v>
      </c>
      <c r="M817" s="338" t="s">
        <v>9278</v>
      </c>
      <c r="N817" s="338" t="s">
        <v>9279</v>
      </c>
      <c r="O817" s="338" t="s">
        <v>5248</v>
      </c>
    </row>
    <row r="818" ht="15.75" customHeight="1">
      <c r="A818" s="338" t="s">
        <v>9280</v>
      </c>
      <c r="B818" s="338" t="s">
        <v>4970</v>
      </c>
      <c r="C818" s="338" t="s">
        <v>1547</v>
      </c>
      <c r="D818" s="338">
        <v>1985.0</v>
      </c>
      <c r="E818" s="338" t="s">
        <v>9281</v>
      </c>
      <c r="F818" s="339">
        <v>45084.0</v>
      </c>
      <c r="G818" s="338" t="s">
        <v>9282</v>
      </c>
      <c r="H818" s="338" t="s">
        <v>9283</v>
      </c>
      <c r="I818" s="338" t="s">
        <v>9283</v>
      </c>
      <c r="J818" s="338" t="s">
        <v>9284</v>
      </c>
      <c r="K818" s="338" t="s">
        <v>8946</v>
      </c>
      <c r="N818" s="338" t="s">
        <v>9285</v>
      </c>
      <c r="O818" s="338" t="s">
        <v>5545</v>
      </c>
    </row>
    <row r="819" ht="15.75" customHeight="1">
      <c r="A819" s="338" t="s">
        <v>9286</v>
      </c>
      <c r="B819" s="338" t="s">
        <v>4970</v>
      </c>
      <c r="C819" s="338" t="s">
        <v>1537</v>
      </c>
      <c r="D819" s="338">
        <v>1985.0</v>
      </c>
      <c r="E819" s="338" t="s">
        <v>8255</v>
      </c>
      <c r="F819" s="339">
        <v>44962.0</v>
      </c>
      <c r="G819" s="338" t="s">
        <v>9287</v>
      </c>
      <c r="H819" s="338" t="s">
        <v>8988</v>
      </c>
      <c r="I819" s="338" t="s">
        <v>9288</v>
      </c>
      <c r="J819" s="338" t="s">
        <v>5206</v>
      </c>
      <c r="K819" s="338" t="s">
        <v>4987</v>
      </c>
      <c r="M819" s="338" t="s">
        <v>9289</v>
      </c>
      <c r="N819" s="338" t="s">
        <v>9290</v>
      </c>
      <c r="O819" s="338" t="s">
        <v>5794</v>
      </c>
    </row>
    <row r="820" ht="15.75" customHeight="1">
      <c r="A820" s="338" t="s">
        <v>9291</v>
      </c>
      <c r="B820" s="338" t="s">
        <v>4970</v>
      </c>
      <c r="C820" s="338" t="s">
        <v>1558</v>
      </c>
      <c r="D820" s="338">
        <v>1985.0</v>
      </c>
      <c r="E820" s="338" t="s">
        <v>9292</v>
      </c>
      <c r="F820" s="339">
        <v>45175.0</v>
      </c>
      <c r="G820" s="338" t="s">
        <v>5547</v>
      </c>
      <c r="H820" s="338" t="s">
        <v>9293</v>
      </c>
      <c r="I820" s="338" t="s">
        <v>9293</v>
      </c>
      <c r="J820" s="338" t="s">
        <v>9294</v>
      </c>
      <c r="K820" s="338" t="s">
        <v>3074</v>
      </c>
      <c r="N820" s="338" t="s">
        <v>9295</v>
      </c>
      <c r="O820" s="338" t="s">
        <v>5545</v>
      </c>
    </row>
    <row r="821" ht="15.75" customHeight="1">
      <c r="A821" s="338" t="s">
        <v>9296</v>
      </c>
      <c r="B821" s="338" t="s">
        <v>4993</v>
      </c>
      <c r="C821" s="338" t="s">
        <v>1537</v>
      </c>
      <c r="D821" s="338">
        <v>1985.0</v>
      </c>
      <c r="E821" s="338" t="s">
        <v>8906</v>
      </c>
      <c r="F821" s="339">
        <v>45174.0</v>
      </c>
      <c r="G821" s="338" t="s">
        <v>9297</v>
      </c>
      <c r="H821" s="338" t="s">
        <v>9298</v>
      </c>
      <c r="I821" s="338" t="s">
        <v>9299</v>
      </c>
      <c r="J821" s="338" t="s">
        <v>9300</v>
      </c>
      <c r="K821" s="338" t="s">
        <v>4987</v>
      </c>
      <c r="M821" s="338" t="s">
        <v>9301</v>
      </c>
      <c r="N821" s="338" t="s">
        <v>5126</v>
      </c>
      <c r="O821" s="338" t="s">
        <v>5028</v>
      </c>
    </row>
    <row r="822" ht="15.75" customHeight="1">
      <c r="A822" s="338" t="s">
        <v>9302</v>
      </c>
      <c r="B822" s="338" t="s">
        <v>4970</v>
      </c>
      <c r="C822" s="338" t="s">
        <v>1681</v>
      </c>
      <c r="D822" s="338">
        <v>1985.0</v>
      </c>
      <c r="E822" s="338" t="s">
        <v>8602</v>
      </c>
      <c r="F822" s="339">
        <v>45053.0</v>
      </c>
      <c r="G822" s="338" t="s">
        <v>5473</v>
      </c>
      <c r="H822" s="338" t="s">
        <v>9303</v>
      </c>
      <c r="I822" s="338" t="s">
        <v>9303</v>
      </c>
      <c r="J822" s="338" t="s">
        <v>9304</v>
      </c>
      <c r="K822" s="338" t="s">
        <v>8946</v>
      </c>
      <c r="M822" s="338" t="s">
        <v>9305</v>
      </c>
      <c r="N822" s="338" t="s">
        <v>9306</v>
      </c>
      <c r="O822" s="338" t="s">
        <v>9307</v>
      </c>
    </row>
    <row r="823" ht="15.75" customHeight="1">
      <c r="A823" s="338" t="s">
        <v>9308</v>
      </c>
      <c r="B823" s="338" t="s">
        <v>7737</v>
      </c>
      <c r="C823" s="338" t="s">
        <v>1537</v>
      </c>
      <c r="D823" s="338">
        <v>1985.0</v>
      </c>
      <c r="E823" s="338" t="s">
        <v>9309</v>
      </c>
      <c r="F823" s="338" t="s">
        <v>5210</v>
      </c>
      <c r="G823" s="338" t="s">
        <v>9310</v>
      </c>
      <c r="H823" s="338" t="s">
        <v>9311</v>
      </c>
      <c r="I823" s="338" t="s">
        <v>9312</v>
      </c>
      <c r="J823" s="338" t="s">
        <v>9313</v>
      </c>
      <c r="K823" s="338" t="s">
        <v>4987</v>
      </c>
      <c r="N823" s="338" t="s">
        <v>9314</v>
      </c>
      <c r="O823" s="338" t="s">
        <v>6003</v>
      </c>
    </row>
    <row r="824" ht="15.75" customHeight="1">
      <c r="A824" s="338" t="s">
        <v>9315</v>
      </c>
      <c r="B824" s="338" t="s">
        <v>7737</v>
      </c>
      <c r="C824" s="338" t="s">
        <v>1681</v>
      </c>
      <c r="D824" s="338">
        <v>1985.0</v>
      </c>
      <c r="E824" s="338" t="s">
        <v>8906</v>
      </c>
      <c r="F824" s="339">
        <v>45113.0</v>
      </c>
      <c r="G824" s="338" t="s">
        <v>9316</v>
      </c>
      <c r="H824" s="338" t="s">
        <v>7923</v>
      </c>
      <c r="I824" s="338" t="s">
        <v>9317</v>
      </c>
      <c r="J824" s="338" t="s">
        <v>5306</v>
      </c>
      <c r="K824" s="338" t="s">
        <v>4987</v>
      </c>
      <c r="M824" s="338" t="s">
        <v>9318</v>
      </c>
      <c r="N824" s="338" t="s">
        <v>5816</v>
      </c>
      <c r="O824" s="338" t="s">
        <v>5545</v>
      </c>
    </row>
    <row r="825" ht="15.75" customHeight="1">
      <c r="A825" s="338" t="s">
        <v>9319</v>
      </c>
      <c r="B825" s="338" t="s">
        <v>4993</v>
      </c>
      <c r="C825" s="338" t="s">
        <v>1558</v>
      </c>
      <c r="D825" s="338">
        <v>1985.0</v>
      </c>
      <c r="E825" s="338" t="s">
        <v>9320</v>
      </c>
      <c r="F825" s="339">
        <v>44961.0</v>
      </c>
      <c r="G825" s="338" t="s">
        <v>9321</v>
      </c>
      <c r="H825" s="338" t="s">
        <v>9322</v>
      </c>
      <c r="I825" s="338" t="s">
        <v>9323</v>
      </c>
      <c r="J825" s="338" t="s">
        <v>5554</v>
      </c>
      <c r="K825" s="338" t="s">
        <v>4987</v>
      </c>
      <c r="M825" s="338" t="s">
        <v>9324</v>
      </c>
      <c r="N825" s="338" t="s">
        <v>9325</v>
      </c>
      <c r="O825" s="338" t="s">
        <v>6997</v>
      </c>
    </row>
    <row r="826" ht="15.75" customHeight="1">
      <c r="A826" s="338" t="s">
        <v>9326</v>
      </c>
      <c r="B826" s="338" t="s">
        <v>7737</v>
      </c>
      <c r="C826" s="338" t="s">
        <v>1558</v>
      </c>
      <c r="D826" s="338">
        <v>1985.0</v>
      </c>
      <c r="E826" s="338" t="s">
        <v>8393</v>
      </c>
      <c r="F826" s="339">
        <v>45111.0</v>
      </c>
      <c r="G826" s="338" t="s">
        <v>9327</v>
      </c>
      <c r="H826" s="338" t="s">
        <v>9328</v>
      </c>
      <c r="I826" s="338" t="s">
        <v>9329</v>
      </c>
      <c r="J826" s="338" t="s">
        <v>5629</v>
      </c>
      <c r="K826" s="338" t="s">
        <v>5607</v>
      </c>
      <c r="M826" s="338" t="s">
        <v>9330</v>
      </c>
      <c r="N826" s="338" t="s">
        <v>9331</v>
      </c>
      <c r="O826" s="338" t="s">
        <v>5794</v>
      </c>
    </row>
    <row r="827" ht="15.75" customHeight="1">
      <c r="A827" s="338" t="s">
        <v>9332</v>
      </c>
      <c r="B827" s="338" t="s">
        <v>4970</v>
      </c>
      <c r="C827" s="338" t="s">
        <v>1547</v>
      </c>
      <c r="D827" s="338">
        <v>1985.0</v>
      </c>
      <c r="E827" s="338" t="s">
        <v>9333</v>
      </c>
      <c r="F827" s="339">
        <v>44932.0</v>
      </c>
      <c r="G827" s="338" t="s">
        <v>5943</v>
      </c>
      <c r="H827" s="338" t="s">
        <v>9334</v>
      </c>
      <c r="I827" s="338" t="s">
        <v>9335</v>
      </c>
      <c r="J827" s="338" t="s">
        <v>9335</v>
      </c>
      <c r="K827" s="338" t="s">
        <v>9336</v>
      </c>
      <c r="N827" s="338" t="s">
        <v>9337</v>
      </c>
      <c r="O827" s="338" t="s">
        <v>5010</v>
      </c>
    </row>
    <row r="828" ht="15.75" customHeight="1">
      <c r="A828" s="338" t="s">
        <v>9338</v>
      </c>
      <c r="B828" s="338" t="s">
        <v>4993</v>
      </c>
      <c r="C828" s="338" t="s">
        <v>1558</v>
      </c>
      <c r="D828" s="338">
        <v>1985.0</v>
      </c>
      <c r="E828" s="338" t="s">
        <v>8393</v>
      </c>
      <c r="F828" s="339">
        <v>45175.0</v>
      </c>
      <c r="G828" s="338" t="s">
        <v>9339</v>
      </c>
      <c r="H828" s="338" t="s">
        <v>5993</v>
      </c>
      <c r="I828" s="338" t="s">
        <v>9340</v>
      </c>
      <c r="J828" s="338" t="s">
        <v>9341</v>
      </c>
      <c r="K828" s="338" t="s">
        <v>4976</v>
      </c>
      <c r="M828" s="338" t="s">
        <v>9342</v>
      </c>
      <c r="N828" s="338" t="s">
        <v>9343</v>
      </c>
      <c r="O828" s="338" t="s">
        <v>5262</v>
      </c>
    </row>
    <row r="829" ht="15.75" customHeight="1">
      <c r="A829" s="338" t="s">
        <v>9344</v>
      </c>
      <c r="B829" s="338" t="s">
        <v>4993</v>
      </c>
      <c r="C829" s="338" t="s">
        <v>1558</v>
      </c>
      <c r="D829" s="338">
        <v>1985.0</v>
      </c>
      <c r="E829" s="338" t="s">
        <v>9345</v>
      </c>
      <c r="F829" s="339">
        <v>45022.0</v>
      </c>
      <c r="G829" s="338" t="s">
        <v>7563</v>
      </c>
      <c r="H829" s="338" t="s">
        <v>9346</v>
      </c>
      <c r="I829" s="338" t="s">
        <v>9347</v>
      </c>
      <c r="J829" s="338" t="s">
        <v>6208</v>
      </c>
      <c r="K829" s="338" t="s">
        <v>5405</v>
      </c>
      <c r="N829" s="338" t="s">
        <v>9348</v>
      </c>
      <c r="O829" s="338" t="s">
        <v>4991</v>
      </c>
    </row>
    <row r="830" ht="15.75" customHeight="1">
      <c r="A830" s="338" t="s">
        <v>9349</v>
      </c>
      <c r="B830" s="338" t="s">
        <v>4970</v>
      </c>
      <c r="C830" s="338" t="s">
        <v>1558</v>
      </c>
      <c r="D830" s="338">
        <v>1985.0</v>
      </c>
      <c r="E830" s="338" t="s">
        <v>9118</v>
      </c>
      <c r="F830" s="339">
        <v>44990.0</v>
      </c>
      <c r="G830" s="338" t="s">
        <v>6633</v>
      </c>
      <c r="H830" s="338" t="s">
        <v>9350</v>
      </c>
      <c r="I830" s="338" t="s">
        <v>9351</v>
      </c>
      <c r="J830" s="338" t="s">
        <v>9352</v>
      </c>
      <c r="K830" s="338" t="s">
        <v>4987</v>
      </c>
      <c r="N830" s="338" t="s">
        <v>9353</v>
      </c>
      <c r="O830" s="338" t="s">
        <v>5610</v>
      </c>
    </row>
    <row r="831" ht="15.75" customHeight="1">
      <c r="A831" s="338" t="s">
        <v>9354</v>
      </c>
      <c r="B831" s="338" t="s">
        <v>4970</v>
      </c>
      <c r="C831" s="338" t="s">
        <v>1537</v>
      </c>
      <c r="D831" s="338">
        <v>1985.0</v>
      </c>
      <c r="E831" s="338" t="s">
        <v>9333</v>
      </c>
      <c r="F831" s="339">
        <v>45142.0</v>
      </c>
      <c r="G831" s="338" t="s">
        <v>5127</v>
      </c>
      <c r="H831" s="338" t="s">
        <v>9355</v>
      </c>
      <c r="I831" s="338" t="s">
        <v>9355</v>
      </c>
      <c r="J831" s="338" t="s">
        <v>9356</v>
      </c>
      <c r="K831" s="338" t="s">
        <v>4987</v>
      </c>
      <c r="N831" s="338" t="s">
        <v>9357</v>
      </c>
      <c r="O831" s="338" t="s">
        <v>6003</v>
      </c>
    </row>
    <row r="832" ht="15.75" customHeight="1">
      <c r="A832" s="338" t="s">
        <v>9358</v>
      </c>
      <c r="B832" s="338" t="s">
        <v>7737</v>
      </c>
      <c r="C832" s="338" t="s">
        <v>1558</v>
      </c>
      <c r="D832" s="338">
        <v>1985.0</v>
      </c>
      <c r="E832" s="338" t="s">
        <v>9359</v>
      </c>
      <c r="F832" s="339">
        <v>44931.0</v>
      </c>
      <c r="G832" s="338" t="s">
        <v>5594</v>
      </c>
      <c r="H832" s="338" t="s">
        <v>6883</v>
      </c>
      <c r="I832" s="338" t="s">
        <v>9360</v>
      </c>
      <c r="J832" s="338" t="s">
        <v>6885</v>
      </c>
      <c r="K832" s="338" t="s">
        <v>5607</v>
      </c>
      <c r="N832" s="338" t="s">
        <v>9361</v>
      </c>
      <c r="O832" s="338" t="s">
        <v>5262</v>
      </c>
    </row>
    <row r="833" ht="15.75" customHeight="1">
      <c r="A833" s="338" t="s">
        <v>9362</v>
      </c>
      <c r="B833" s="338" t="s">
        <v>4970</v>
      </c>
      <c r="C833" s="338" t="s">
        <v>1558</v>
      </c>
      <c r="D833" s="338">
        <v>1985.0</v>
      </c>
      <c r="E833" s="338" t="s">
        <v>8885</v>
      </c>
      <c r="F833" s="339">
        <v>45083.0</v>
      </c>
      <c r="G833" s="338" t="s">
        <v>9363</v>
      </c>
      <c r="H833" s="338" t="s">
        <v>6373</v>
      </c>
      <c r="I833" s="338" t="s">
        <v>9364</v>
      </c>
      <c r="J833" s="338" t="s">
        <v>7122</v>
      </c>
      <c r="K833" s="338" t="s">
        <v>5245</v>
      </c>
      <c r="M833" s="338" t="s">
        <v>9365</v>
      </c>
      <c r="N833" s="338" t="s">
        <v>9366</v>
      </c>
      <c r="O833" s="338" t="s">
        <v>5471</v>
      </c>
    </row>
    <row r="834" ht="15.75" customHeight="1">
      <c r="A834" s="338" t="s">
        <v>9367</v>
      </c>
      <c r="B834" s="338" t="s">
        <v>7737</v>
      </c>
      <c r="C834" s="338" t="s">
        <v>1547</v>
      </c>
      <c r="D834" s="338">
        <v>1985.0</v>
      </c>
      <c r="E834" s="338" t="s">
        <v>8190</v>
      </c>
      <c r="F834" s="339">
        <v>45144.0</v>
      </c>
      <c r="G834" s="338" t="s">
        <v>9368</v>
      </c>
      <c r="H834" s="338" t="s">
        <v>9369</v>
      </c>
      <c r="I834" s="338" t="s">
        <v>9370</v>
      </c>
      <c r="J834" s="338" t="s">
        <v>9371</v>
      </c>
      <c r="K834" s="338" t="s">
        <v>4987</v>
      </c>
      <c r="N834" s="338" t="s">
        <v>9372</v>
      </c>
      <c r="O834" s="338" t="s">
        <v>5028</v>
      </c>
    </row>
    <row r="835" ht="15.75" customHeight="1">
      <c r="A835" s="338" t="s">
        <v>9373</v>
      </c>
      <c r="B835" s="338" t="s">
        <v>7737</v>
      </c>
      <c r="C835" s="338" t="s">
        <v>1558</v>
      </c>
      <c r="D835" s="338">
        <v>1985.0</v>
      </c>
      <c r="E835" s="338" t="s">
        <v>9374</v>
      </c>
      <c r="F835" s="339">
        <v>44991.0</v>
      </c>
      <c r="G835" s="338" t="s">
        <v>5949</v>
      </c>
      <c r="H835" s="338" t="s">
        <v>9375</v>
      </c>
      <c r="I835" s="338" t="s">
        <v>9375</v>
      </c>
      <c r="J835" s="338" t="s">
        <v>9376</v>
      </c>
      <c r="K835" s="338" t="s">
        <v>4976</v>
      </c>
      <c r="M835" s="338" t="s">
        <v>9377</v>
      </c>
      <c r="N835" s="338" t="s">
        <v>9378</v>
      </c>
      <c r="O835" s="338" t="s">
        <v>5316</v>
      </c>
    </row>
    <row r="836" ht="15.75" customHeight="1">
      <c r="A836" s="338" t="s">
        <v>9379</v>
      </c>
      <c r="B836" s="338" t="s">
        <v>5445</v>
      </c>
      <c r="C836" s="338" t="s">
        <v>1572</v>
      </c>
      <c r="D836" s="338">
        <v>1985.0</v>
      </c>
      <c r="E836" s="338" t="s">
        <v>8666</v>
      </c>
      <c r="F836" s="339">
        <v>45175.0</v>
      </c>
      <c r="G836" s="338" t="s">
        <v>9380</v>
      </c>
      <c r="H836" s="338" t="s">
        <v>9253</v>
      </c>
      <c r="I836" s="338" t="s">
        <v>9381</v>
      </c>
      <c r="J836" s="338" t="s">
        <v>9382</v>
      </c>
      <c r="K836" s="338" t="s">
        <v>4987</v>
      </c>
      <c r="M836" s="338" t="s">
        <v>9383</v>
      </c>
      <c r="N836" s="338" t="s">
        <v>9384</v>
      </c>
      <c r="O836" s="338" t="s">
        <v>9385</v>
      </c>
    </row>
    <row r="837" ht="15.75" customHeight="1">
      <c r="A837" s="338" t="s">
        <v>9386</v>
      </c>
      <c r="B837" s="338" t="s">
        <v>4993</v>
      </c>
      <c r="C837" s="338" t="s">
        <v>1601</v>
      </c>
      <c r="D837" s="338">
        <v>1985.0</v>
      </c>
      <c r="E837" s="338" t="s">
        <v>8602</v>
      </c>
      <c r="F837" s="339">
        <v>45083.0</v>
      </c>
      <c r="G837" s="338" t="s">
        <v>9387</v>
      </c>
      <c r="H837" s="338" t="s">
        <v>9388</v>
      </c>
      <c r="I837" s="338" t="s">
        <v>9389</v>
      </c>
      <c r="J837" s="338" t="s">
        <v>9390</v>
      </c>
      <c r="K837" s="338" t="s">
        <v>7575</v>
      </c>
      <c r="N837" s="338" t="s">
        <v>9391</v>
      </c>
      <c r="O837" s="338" t="s">
        <v>5294</v>
      </c>
    </row>
    <row r="838" ht="15.75" customHeight="1">
      <c r="A838" s="338" t="s">
        <v>9392</v>
      </c>
      <c r="B838" s="338" t="s">
        <v>5601</v>
      </c>
      <c r="C838" s="338" t="s">
        <v>1547</v>
      </c>
      <c r="D838" s="338">
        <v>1985.0</v>
      </c>
      <c r="E838" s="338" t="s">
        <v>9393</v>
      </c>
      <c r="F838" s="339">
        <v>45052.0</v>
      </c>
      <c r="G838" s="338" t="s">
        <v>9394</v>
      </c>
      <c r="H838" s="338" t="s">
        <v>6331</v>
      </c>
      <c r="I838" s="338" t="s">
        <v>9395</v>
      </c>
      <c r="J838" s="338" t="s">
        <v>9396</v>
      </c>
      <c r="K838" s="338" t="s">
        <v>5607</v>
      </c>
      <c r="N838" s="338" t="s">
        <v>9397</v>
      </c>
      <c r="O838" s="338" t="s">
        <v>7456</v>
      </c>
    </row>
    <row r="839" ht="15.75" customHeight="1">
      <c r="A839" s="338" t="s">
        <v>9398</v>
      </c>
      <c r="B839" s="338" t="s">
        <v>4993</v>
      </c>
      <c r="C839" s="338" t="s">
        <v>1558</v>
      </c>
      <c r="D839" s="338">
        <v>1985.0</v>
      </c>
      <c r="E839" s="338" t="s">
        <v>9292</v>
      </c>
      <c r="F839" s="339">
        <v>45083.0</v>
      </c>
      <c r="G839" s="338" t="s">
        <v>5283</v>
      </c>
      <c r="H839" s="338" t="s">
        <v>9399</v>
      </c>
      <c r="I839" s="338" t="s">
        <v>9399</v>
      </c>
      <c r="J839" s="338" t="s">
        <v>9400</v>
      </c>
      <c r="K839" s="338" t="s">
        <v>4976</v>
      </c>
      <c r="N839" s="338" t="s">
        <v>5851</v>
      </c>
      <c r="O839" s="338" t="s">
        <v>6003</v>
      </c>
    </row>
    <row r="840" ht="15.75" customHeight="1">
      <c r="A840" s="338" t="s">
        <v>9401</v>
      </c>
      <c r="B840" s="338" t="s">
        <v>4970</v>
      </c>
      <c r="C840" s="338" t="s">
        <v>1533</v>
      </c>
      <c r="D840" s="338">
        <v>1985.0</v>
      </c>
      <c r="E840" s="338" t="s">
        <v>9402</v>
      </c>
      <c r="F840" s="339">
        <v>45081.0</v>
      </c>
      <c r="G840" s="338" t="s">
        <v>5067</v>
      </c>
      <c r="H840" s="338" t="s">
        <v>9403</v>
      </c>
      <c r="I840" s="338" t="s">
        <v>9404</v>
      </c>
      <c r="J840" s="338" t="s">
        <v>9405</v>
      </c>
      <c r="K840" s="338" t="s">
        <v>5607</v>
      </c>
      <c r="N840" s="338" t="s">
        <v>9406</v>
      </c>
      <c r="O840" s="338" t="s">
        <v>5020</v>
      </c>
    </row>
    <row r="841" ht="15.75" customHeight="1">
      <c r="A841" s="338" t="s">
        <v>9407</v>
      </c>
      <c r="C841" s="338" t="s">
        <v>1547</v>
      </c>
      <c r="D841" s="338">
        <v>1985.0</v>
      </c>
      <c r="E841" s="338" t="s">
        <v>9408</v>
      </c>
      <c r="F841" s="339">
        <v>45175.0</v>
      </c>
      <c r="G841" s="338" t="s">
        <v>9409</v>
      </c>
      <c r="H841" s="338" t="s">
        <v>9410</v>
      </c>
      <c r="I841" s="338" t="s">
        <v>9410</v>
      </c>
      <c r="J841" s="338" t="s">
        <v>9411</v>
      </c>
      <c r="K841" s="338" t="s">
        <v>5607</v>
      </c>
      <c r="N841" s="338" t="s">
        <v>9412</v>
      </c>
      <c r="O841" s="338" t="s">
        <v>5780</v>
      </c>
    </row>
    <row r="842" ht="15.75" customHeight="1">
      <c r="A842" s="338" t="s">
        <v>9413</v>
      </c>
      <c r="B842" s="338" t="s">
        <v>7737</v>
      </c>
      <c r="C842" s="338" t="s">
        <v>1558</v>
      </c>
      <c r="D842" s="338">
        <v>1985.0</v>
      </c>
      <c r="E842" s="338" t="s">
        <v>9026</v>
      </c>
      <c r="F842" s="339">
        <v>45022.0</v>
      </c>
      <c r="G842" s="338" t="s">
        <v>9414</v>
      </c>
      <c r="H842" s="338" t="s">
        <v>8498</v>
      </c>
      <c r="I842" s="338" t="s">
        <v>9415</v>
      </c>
      <c r="J842" s="338" t="s">
        <v>9416</v>
      </c>
      <c r="K842" s="338" t="s">
        <v>4976</v>
      </c>
      <c r="N842" s="338" t="s">
        <v>5851</v>
      </c>
      <c r="O842" s="338" t="s">
        <v>5283</v>
      </c>
    </row>
    <row r="843" ht="15.75" customHeight="1">
      <c r="A843" s="338" t="s">
        <v>9417</v>
      </c>
      <c r="B843" s="338" t="s">
        <v>4993</v>
      </c>
      <c r="C843" s="338" t="s">
        <v>1547</v>
      </c>
      <c r="D843" s="338">
        <v>1985.0</v>
      </c>
      <c r="E843" s="338" t="s">
        <v>8950</v>
      </c>
      <c r="F843" s="339">
        <v>45021.0</v>
      </c>
      <c r="G843" s="338" t="s">
        <v>7714</v>
      </c>
      <c r="H843" s="338" t="s">
        <v>9418</v>
      </c>
      <c r="I843" s="338" t="s">
        <v>9418</v>
      </c>
      <c r="J843" s="338" t="s">
        <v>7559</v>
      </c>
      <c r="K843" s="338" t="s">
        <v>4987</v>
      </c>
      <c r="N843" s="338" t="s">
        <v>9419</v>
      </c>
      <c r="O843" s="338" t="s">
        <v>5283</v>
      </c>
    </row>
    <row r="844" ht="15.75" customHeight="1">
      <c r="A844" s="338" t="s">
        <v>9420</v>
      </c>
      <c r="C844" s="338" t="s">
        <v>1547</v>
      </c>
      <c r="D844" s="338">
        <v>1985.0</v>
      </c>
      <c r="E844" s="338" t="s">
        <v>9421</v>
      </c>
      <c r="F844" s="339">
        <v>45082.0</v>
      </c>
      <c r="G844" s="338" t="s">
        <v>5408</v>
      </c>
      <c r="H844" s="338" t="s">
        <v>9422</v>
      </c>
      <c r="I844" s="338" t="s">
        <v>9422</v>
      </c>
      <c r="J844" s="338" t="s">
        <v>9423</v>
      </c>
      <c r="K844" s="338" t="s">
        <v>5607</v>
      </c>
      <c r="N844" s="338" t="s">
        <v>9424</v>
      </c>
      <c r="O844" s="338" t="s">
        <v>5010</v>
      </c>
    </row>
    <row r="845" ht="15.75" customHeight="1">
      <c r="A845" s="338" t="s">
        <v>1227</v>
      </c>
      <c r="B845" s="338" t="s">
        <v>4993</v>
      </c>
      <c r="C845" s="338" t="s">
        <v>1537</v>
      </c>
      <c r="D845" s="338">
        <v>1986.0</v>
      </c>
      <c r="E845" s="338" t="s">
        <v>9425</v>
      </c>
      <c r="F845" s="339">
        <v>45175.0</v>
      </c>
      <c r="G845" s="338" t="s">
        <v>9426</v>
      </c>
      <c r="H845" s="338" t="s">
        <v>7152</v>
      </c>
      <c r="I845" s="338" t="s">
        <v>9427</v>
      </c>
      <c r="J845" s="338" t="s">
        <v>7031</v>
      </c>
      <c r="K845" s="338" t="s">
        <v>4987</v>
      </c>
      <c r="L845" s="338" t="s">
        <v>5074</v>
      </c>
      <c r="M845" s="338" t="s">
        <v>9428</v>
      </c>
      <c r="N845" s="338" t="s">
        <v>5009</v>
      </c>
      <c r="O845" s="338" t="s">
        <v>5780</v>
      </c>
    </row>
    <row r="846" ht="15.75" customHeight="1">
      <c r="A846" s="338" t="s">
        <v>9429</v>
      </c>
      <c r="B846" s="338" t="s">
        <v>4970</v>
      </c>
      <c r="C846" s="338" t="s">
        <v>1537</v>
      </c>
      <c r="D846" s="338">
        <v>1986.0</v>
      </c>
      <c r="E846" s="338" t="s">
        <v>9421</v>
      </c>
      <c r="F846" s="339">
        <v>44993.0</v>
      </c>
      <c r="G846" s="338" t="s">
        <v>9430</v>
      </c>
      <c r="H846" s="338" t="s">
        <v>7735</v>
      </c>
      <c r="I846" s="338" t="s">
        <v>7735</v>
      </c>
      <c r="J846" s="338" t="s">
        <v>9431</v>
      </c>
      <c r="K846" s="338" t="s">
        <v>4976</v>
      </c>
      <c r="L846" s="338" t="s">
        <v>9432</v>
      </c>
      <c r="M846" s="338" t="s">
        <v>9433</v>
      </c>
      <c r="N846" s="338" t="s">
        <v>5224</v>
      </c>
      <c r="O846" s="338" t="s">
        <v>7745</v>
      </c>
    </row>
    <row r="847" ht="15.75" customHeight="1">
      <c r="A847" s="338" t="s">
        <v>9434</v>
      </c>
      <c r="B847" s="338" t="s">
        <v>4970</v>
      </c>
      <c r="C847" s="338" t="s">
        <v>1601</v>
      </c>
      <c r="D847" s="338">
        <v>1986.0</v>
      </c>
      <c r="E847" s="338" t="s">
        <v>9435</v>
      </c>
      <c r="F847" s="339">
        <v>44934.0</v>
      </c>
      <c r="G847" s="338" t="s">
        <v>9436</v>
      </c>
      <c r="H847" s="338" t="s">
        <v>7840</v>
      </c>
      <c r="I847" s="338" t="s">
        <v>4974</v>
      </c>
      <c r="J847" s="338" t="s">
        <v>9437</v>
      </c>
      <c r="K847" s="338" t="s">
        <v>4987</v>
      </c>
      <c r="L847" s="338" t="s">
        <v>6039</v>
      </c>
      <c r="M847" s="338" t="s">
        <v>9438</v>
      </c>
      <c r="N847" s="338" t="s">
        <v>4990</v>
      </c>
      <c r="O847" s="338" t="s">
        <v>5143</v>
      </c>
    </row>
    <row r="848" ht="15.75" customHeight="1">
      <c r="A848" s="338" t="s">
        <v>9439</v>
      </c>
      <c r="B848" s="338" t="s">
        <v>7737</v>
      </c>
      <c r="C848" s="338" t="s">
        <v>1558</v>
      </c>
      <c r="D848" s="338">
        <v>1986.0</v>
      </c>
      <c r="E848" s="338" t="s">
        <v>9440</v>
      </c>
      <c r="F848" s="339">
        <v>45145.0</v>
      </c>
      <c r="G848" s="338" t="s">
        <v>5040</v>
      </c>
      <c r="H848" s="338" t="s">
        <v>6796</v>
      </c>
      <c r="I848" s="338" t="s">
        <v>6796</v>
      </c>
      <c r="J848" s="338" t="s">
        <v>7079</v>
      </c>
      <c r="K848" s="338" t="s">
        <v>4987</v>
      </c>
      <c r="L848" s="338" t="s">
        <v>5017</v>
      </c>
      <c r="M848" s="338" t="s">
        <v>9441</v>
      </c>
      <c r="N848" s="338" t="s">
        <v>5009</v>
      </c>
      <c r="O848" s="338" t="s">
        <v>5120</v>
      </c>
    </row>
    <row r="849" ht="15.75" customHeight="1">
      <c r="A849" s="338" t="s">
        <v>199</v>
      </c>
      <c r="B849" s="338" t="s">
        <v>7737</v>
      </c>
      <c r="C849" s="338" t="s">
        <v>1537</v>
      </c>
      <c r="D849" s="338">
        <v>1986.0</v>
      </c>
      <c r="E849" s="338" t="s">
        <v>9442</v>
      </c>
      <c r="F849" s="339">
        <v>45083.0</v>
      </c>
      <c r="G849" s="338" t="s">
        <v>7833</v>
      </c>
      <c r="H849" s="338" t="s">
        <v>9443</v>
      </c>
      <c r="I849" s="338" t="s">
        <v>9444</v>
      </c>
      <c r="J849" s="338" t="s">
        <v>9444</v>
      </c>
      <c r="K849" s="338" t="s">
        <v>3074</v>
      </c>
      <c r="L849" s="338" t="s">
        <v>9445</v>
      </c>
      <c r="M849" s="338" t="s">
        <v>9446</v>
      </c>
      <c r="N849" s="338" t="s">
        <v>9447</v>
      </c>
      <c r="O849" s="338" t="s">
        <v>5262</v>
      </c>
    </row>
    <row r="850" ht="15.75" customHeight="1">
      <c r="A850" s="338" t="s">
        <v>9448</v>
      </c>
      <c r="B850" s="338" t="s">
        <v>4993</v>
      </c>
      <c r="C850" s="338" t="s">
        <v>1601</v>
      </c>
      <c r="D850" s="338">
        <v>1986.0</v>
      </c>
      <c r="E850" s="338" t="s">
        <v>9449</v>
      </c>
      <c r="F850" s="339">
        <v>45023.0</v>
      </c>
      <c r="G850" s="338" t="s">
        <v>9450</v>
      </c>
      <c r="H850" s="338" t="s">
        <v>6026</v>
      </c>
      <c r="I850" s="338" t="s">
        <v>9451</v>
      </c>
      <c r="J850" s="338" t="s">
        <v>7291</v>
      </c>
      <c r="K850" s="338" t="s">
        <v>4976</v>
      </c>
      <c r="L850" s="338" t="s">
        <v>7014</v>
      </c>
      <c r="M850" s="338" t="s">
        <v>9452</v>
      </c>
      <c r="N850" s="338" t="s">
        <v>6029</v>
      </c>
      <c r="O850" s="338" t="s">
        <v>5294</v>
      </c>
    </row>
    <row r="851" ht="15.75" customHeight="1">
      <c r="A851" s="338" t="s">
        <v>9453</v>
      </c>
      <c r="B851" s="338" t="s">
        <v>4970</v>
      </c>
      <c r="C851" s="338" t="s">
        <v>1537</v>
      </c>
      <c r="D851" s="338">
        <v>1986.0</v>
      </c>
      <c r="E851" s="338" t="s">
        <v>8950</v>
      </c>
      <c r="F851" s="339">
        <v>44933.0</v>
      </c>
      <c r="G851" s="338" t="s">
        <v>9450</v>
      </c>
      <c r="H851" s="338" t="s">
        <v>8209</v>
      </c>
      <c r="I851" s="338" t="s">
        <v>9454</v>
      </c>
      <c r="J851" s="338" t="s">
        <v>8054</v>
      </c>
      <c r="K851" s="338" t="s">
        <v>4976</v>
      </c>
      <c r="L851" s="338" t="s">
        <v>5971</v>
      </c>
      <c r="M851" s="338" t="s">
        <v>9455</v>
      </c>
      <c r="N851" s="338" t="s">
        <v>7516</v>
      </c>
      <c r="O851" s="338" t="s">
        <v>5077</v>
      </c>
    </row>
    <row r="852" ht="15.75" customHeight="1">
      <c r="A852" s="338" t="s">
        <v>9456</v>
      </c>
      <c r="B852" s="338" t="s">
        <v>7737</v>
      </c>
      <c r="C852" s="338" t="s">
        <v>1537</v>
      </c>
      <c r="D852" s="338">
        <v>1986.0</v>
      </c>
      <c r="E852" s="338" t="s">
        <v>9457</v>
      </c>
      <c r="F852" s="339">
        <v>44992.0</v>
      </c>
      <c r="G852" s="338" t="s">
        <v>9458</v>
      </c>
      <c r="H852" s="338" t="s">
        <v>5138</v>
      </c>
      <c r="I852" s="338" t="s">
        <v>9459</v>
      </c>
      <c r="J852" s="338" t="s">
        <v>5687</v>
      </c>
      <c r="K852" s="338" t="s">
        <v>4987</v>
      </c>
      <c r="L852" s="338" t="s">
        <v>7014</v>
      </c>
      <c r="M852" s="338" t="s">
        <v>9460</v>
      </c>
      <c r="N852" s="338" t="s">
        <v>5224</v>
      </c>
      <c r="O852" s="338" t="s">
        <v>5339</v>
      </c>
    </row>
    <row r="853" ht="15.75" customHeight="1">
      <c r="A853" s="338" t="s">
        <v>9461</v>
      </c>
      <c r="B853" s="338" t="s">
        <v>7737</v>
      </c>
      <c r="C853" s="338" t="s">
        <v>1558</v>
      </c>
      <c r="D853" s="338">
        <v>1986.0</v>
      </c>
      <c r="E853" s="338" t="s">
        <v>8714</v>
      </c>
      <c r="F853" s="339">
        <v>45144.0</v>
      </c>
      <c r="G853" s="338" t="s">
        <v>7948</v>
      </c>
      <c r="H853" s="338" t="s">
        <v>9462</v>
      </c>
      <c r="I853" s="338" t="s">
        <v>6796</v>
      </c>
      <c r="J853" s="338" t="s">
        <v>7829</v>
      </c>
      <c r="K853" s="338" t="s">
        <v>4987</v>
      </c>
      <c r="L853" s="338" t="s">
        <v>5222</v>
      </c>
      <c r="M853" s="338" t="s">
        <v>9463</v>
      </c>
      <c r="N853" s="338" t="s">
        <v>5009</v>
      </c>
      <c r="O853" s="338" t="s">
        <v>5262</v>
      </c>
    </row>
    <row r="854" ht="15.75" customHeight="1">
      <c r="A854" s="338" t="s">
        <v>9464</v>
      </c>
      <c r="B854" s="338" t="s">
        <v>4970</v>
      </c>
      <c r="C854" s="338" t="s">
        <v>1547</v>
      </c>
      <c r="D854" s="338">
        <v>1986.0</v>
      </c>
      <c r="E854" s="338" t="s">
        <v>9465</v>
      </c>
      <c r="F854" s="339">
        <v>44934.0</v>
      </c>
      <c r="G854" s="338" t="s">
        <v>9466</v>
      </c>
      <c r="H854" s="338" t="s">
        <v>6086</v>
      </c>
      <c r="I854" s="338" t="s">
        <v>6086</v>
      </c>
      <c r="J854" s="338" t="s">
        <v>9467</v>
      </c>
      <c r="K854" s="338" t="s">
        <v>4987</v>
      </c>
      <c r="L854" s="338" t="s">
        <v>5017</v>
      </c>
      <c r="M854" s="338" t="s">
        <v>9468</v>
      </c>
      <c r="N854" s="338" t="s">
        <v>8234</v>
      </c>
      <c r="O854" s="338" t="s">
        <v>6278</v>
      </c>
    </row>
    <row r="855" ht="15.75" customHeight="1">
      <c r="A855" s="338" t="s">
        <v>9469</v>
      </c>
      <c r="B855" s="338" t="s">
        <v>4970</v>
      </c>
      <c r="C855" s="338" t="s">
        <v>1547</v>
      </c>
      <c r="D855" s="338">
        <v>1986.0</v>
      </c>
      <c r="E855" s="338" t="s">
        <v>9470</v>
      </c>
      <c r="F855" s="339">
        <v>45114.0</v>
      </c>
      <c r="G855" s="338" t="s">
        <v>9471</v>
      </c>
      <c r="H855" s="338" t="s">
        <v>7740</v>
      </c>
      <c r="I855" s="338" t="s">
        <v>7740</v>
      </c>
      <c r="J855" s="338" t="s">
        <v>9472</v>
      </c>
      <c r="K855" s="338" t="s">
        <v>4987</v>
      </c>
      <c r="L855" s="338" t="s">
        <v>5017</v>
      </c>
      <c r="M855" s="338" t="s">
        <v>9473</v>
      </c>
      <c r="N855" s="338" t="s">
        <v>7411</v>
      </c>
      <c r="O855" s="338" t="s">
        <v>6278</v>
      </c>
    </row>
    <row r="856" ht="15.75" customHeight="1">
      <c r="A856" s="338" t="s">
        <v>9474</v>
      </c>
      <c r="B856" s="338" t="s">
        <v>4970</v>
      </c>
      <c r="C856" s="338" t="s">
        <v>3713</v>
      </c>
      <c r="D856" s="338">
        <v>1986.0</v>
      </c>
      <c r="E856" s="338" t="s">
        <v>9475</v>
      </c>
      <c r="F856" s="339">
        <v>44964.0</v>
      </c>
      <c r="G856" s="338" t="s">
        <v>5743</v>
      </c>
      <c r="H856" s="338" t="s">
        <v>5761</v>
      </c>
      <c r="I856" s="338" t="s">
        <v>9476</v>
      </c>
      <c r="J856" s="338" t="s">
        <v>8539</v>
      </c>
      <c r="K856" s="338" t="s">
        <v>4987</v>
      </c>
      <c r="L856" s="338" t="s">
        <v>5074</v>
      </c>
      <c r="M856" s="338" t="s">
        <v>9477</v>
      </c>
      <c r="N856" s="338" t="s">
        <v>7411</v>
      </c>
      <c r="O856" s="338" t="s">
        <v>6278</v>
      </c>
    </row>
    <row r="857" ht="15.75" customHeight="1">
      <c r="A857" s="338" t="s">
        <v>9478</v>
      </c>
      <c r="B857" s="338" t="s">
        <v>4993</v>
      </c>
      <c r="C857" s="338" t="s">
        <v>1537</v>
      </c>
      <c r="D857" s="338">
        <v>1986.0</v>
      </c>
      <c r="E857" s="338" t="s">
        <v>9479</v>
      </c>
      <c r="F857" s="339">
        <v>45111.0</v>
      </c>
      <c r="G857" s="338" t="s">
        <v>6428</v>
      </c>
      <c r="H857" s="338" t="s">
        <v>7770</v>
      </c>
      <c r="I857" s="338" t="s">
        <v>9480</v>
      </c>
      <c r="J857" s="338" t="s">
        <v>9481</v>
      </c>
      <c r="K857" s="338" t="s">
        <v>4987</v>
      </c>
      <c r="L857" s="338" t="s">
        <v>6047</v>
      </c>
      <c r="M857" s="338" t="s">
        <v>9482</v>
      </c>
      <c r="N857" s="338" t="s">
        <v>5036</v>
      </c>
      <c r="O857" s="338" t="s">
        <v>5780</v>
      </c>
    </row>
    <row r="858" ht="15.75" customHeight="1">
      <c r="A858" s="338" t="s">
        <v>9483</v>
      </c>
      <c r="B858" s="338" t="s">
        <v>4970</v>
      </c>
      <c r="C858" s="338" t="s">
        <v>1547</v>
      </c>
      <c r="D858" s="338">
        <v>1986.0</v>
      </c>
      <c r="E858" s="338" t="s">
        <v>9475</v>
      </c>
      <c r="F858" s="339">
        <v>45084.0</v>
      </c>
      <c r="G858" s="338" t="s">
        <v>9484</v>
      </c>
      <c r="H858" s="338" t="s">
        <v>5798</v>
      </c>
      <c r="I858" s="338" t="s">
        <v>9485</v>
      </c>
      <c r="J858" s="338" t="s">
        <v>8804</v>
      </c>
      <c r="K858" s="338" t="s">
        <v>4987</v>
      </c>
      <c r="L858" s="338" t="s">
        <v>5074</v>
      </c>
      <c r="M858" s="338" t="s">
        <v>9486</v>
      </c>
      <c r="N858" s="338" t="s">
        <v>8541</v>
      </c>
      <c r="O858" s="338" t="s">
        <v>5186</v>
      </c>
    </row>
    <row r="859" ht="15.75" customHeight="1">
      <c r="A859" s="338" t="s">
        <v>9487</v>
      </c>
      <c r="B859" s="338" t="s">
        <v>7737</v>
      </c>
      <c r="C859" s="338" t="s">
        <v>1558</v>
      </c>
      <c r="D859" s="338">
        <v>1986.0</v>
      </c>
      <c r="E859" s="338" t="s">
        <v>9488</v>
      </c>
      <c r="F859" s="338" t="s">
        <v>5059</v>
      </c>
      <c r="G859" s="338" t="s">
        <v>5743</v>
      </c>
      <c r="H859" s="338" t="s">
        <v>8058</v>
      </c>
      <c r="I859" s="338" t="s">
        <v>9489</v>
      </c>
      <c r="J859" s="338" t="s">
        <v>9490</v>
      </c>
      <c r="K859" s="338" t="s">
        <v>4987</v>
      </c>
      <c r="L859" s="338" t="s">
        <v>7014</v>
      </c>
      <c r="M859" s="338" t="s">
        <v>9491</v>
      </c>
      <c r="N859" s="338" t="s">
        <v>6632</v>
      </c>
      <c r="O859" s="338" t="s">
        <v>5370</v>
      </c>
    </row>
    <row r="860" ht="15.75" customHeight="1">
      <c r="A860" s="338" t="s">
        <v>9492</v>
      </c>
      <c r="B860" s="338" t="s">
        <v>4993</v>
      </c>
      <c r="C860" s="338" t="s">
        <v>1601</v>
      </c>
      <c r="D860" s="338">
        <v>1986.0</v>
      </c>
      <c r="E860" s="338" t="s">
        <v>9493</v>
      </c>
      <c r="F860" s="339">
        <v>45083.0</v>
      </c>
      <c r="G860" s="338" t="s">
        <v>5969</v>
      </c>
      <c r="H860" s="338" t="s">
        <v>5964</v>
      </c>
      <c r="I860" s="338" t="s">
        <v>9494</v>
      </c>
      <c r="J860" s="338" t="s">
        <v>5670</v>
      </c>
      <c r="K860" s="338" t="s">
        <v>4987</v>
      </c>
      <c r="L860" s="338" t="s">
        <v>7014</v>
      </c>
      <c r="M860" s="338" t="s">
        <v>9495</v>
      </c>
      <c r="N860" s="338" t="s">
        <v>9496</v>
      </c>
      <c r="O860" s="338" t="s">
        <v>5232</v>
      </c>
    </row>
    <row r="861" ht="15.75" customHeight="1">
      <c r="A861" s="338" t="s">
        <v>9497</v>
      </c>
      <c r="B861" s="338" t="s">
        <v>4993</v>
      </c>
      <c r="C861" s="338" t="s">
        <v>1537</v>
      </c>
      <c r="D861" s="338">
        <v>1986.0</v>
      </c>
      <c r="E861" s="338" t="s">
        <v>9498</v>
      </c>
      <c r="F861" s="339">
        <v>44932.0</v>
      </c>
      <c r="G861" s="338" t="s">
        <v>9499</v>
      </c>
      <c r="H861" s="338" t="s">
        <v>6054</v>
      </c>
      <c r="I861" s="338" t="s">
        <v>7752</v>
      </c>
      <c r="J861" s="338" t="s">
        <v>9500</v>
      </c>
      <c r="K861" s="338" t="s">
        <v>4987</v>
      </c>
      <c r="M861" s="338" t="s">
        <v>9501</v>
      </c>
      <c r="N861" s="338" t="s">
        <v>4990</v>
      </c>
      <c r="O861" s="338" t="s">
        <v>5677</v>
      </c>
    </row>
    <row r="862" ht="15.75" customHeight="1">
      <c r="A862" s="338" t="s">
        <v>9502</v>
      </c>
      <c r="B862" s="338" t="s">
        <v>4970</v>
      </c>
      <c r="C862" s="338" t="s">
        <v>3713</v>
      </c>
      <c r="D862" s="338">
        <v>1986.0</v>
      </c>
      <c r="E862" s="338" t="s">
        <v>9503</v>
      </c>
      <c r="F862" s="338" t="s">
        <v>5059</v>
      </c>
      <c r="G862" s="338" t="s">
        <v>5219</v>
      </c>
      <c r="H862" s="338" t="s">
        <v>6669</v>
      </c>
      <c r="I862" s="338" t="s">
        <v>9504</v>
      </c>
      <c r="J862" s="338" t="s">
        <v>9505</v>
      </c>
      <c r="K862" s="338" t="s">
        <v>4987</v>
      </c>
      <c r="L862" s="338" t="s">
        <v>9506</v>
      </c>
      <c r="M862" s="338" t="s">
        <v>8182</v>
      </c>
      <c r="N862" s="338" t="s">
        <v>8234</v>
      </c>
      <c r="O862" s="338" t="s">
        <v>5339</v>
      </c>
    </row>
    <row r="863" ht="15.75" customHeight="1">
      <c r="A863" s="338" t="s">
        <v>9507</v>
      </c>
      <c r="B863" s="338" t="s">
        <v>4970</v>
      </c>
      <c r="C863" s="338" t="s">
        <v>1547</v>
      </c>
      <c r="D863" s="338">
        <v>1986.0</v>
      </c>
      <c r="E863" s="338" t="s">
        <v>9292</v>
      </c>
      <c r="F863" s="338" t="s">
        <v>5286</v>
      </c>
      <c r="G863" s="338" t="s">
        <v>7864</v>
      </c>
      <c r="H863" s="338" t="s">
        <v>7072</v>
      </c>
      <c r="I863" s="338" t="s">
        <v>9508</v>
      </c>
      <c r="J863" s="338" t="s">
        <v>8847</v>
      </c>
      <c r="K863" s="338" t="s">
        <v>4987</v>
      </c>
      <c r="L863" s="338" t="s">
        <v>6071</v>
      </c>
      <c r="M863" s="338" t="s">
        <v>9509</v>
      </c>
      <c r="N863" s="338" t="s">
        <v>8438</v>
      </c>
      <c r="O863" s="338" t="s">
        <v>5232</v>
      </c>
    </row>
    <row r="864" ht="15.75" customHeight="1">
      <c r="A864" s="338" t="s">
        <v>9510</v>
      </c>
      <c r="B864" s="338" t="s">
        <v>7737</v>
      </c>
      <c r="C864" s="338" t="s">
        <v>1537</v>
      </c>
      <c r="D864" s="338">
        <v>1986.0</v>
      </c>
      <c r="E864" s="338" t="s">
        <v>9511</v>
      </c>
      <c r="F864" s="338" t="s">
        <v>5286</v>
      </c>
      <c r="G864" s="338" t="s">
        <v>7796</v>
      </c>
      <c r="H864" s="338" t="s">
        <v>5353</v>
      </c>
      <c r="I864" s="338" t="s">
        <v>8704</v>
      </c>
      <c r="J864" s="338" t="s">
        <v>7041</v>
      </c>
      <c r="K864" s="338" t="s">
        <v>4987</v>
      </c>
      <c r="L864" s="338" t="s">
        <v>7014</v>
      </c>
      <c r="M864" s="338" t="s">
        <v>9512</v>
      </c>
      <c r="N864" s="338" t="s">
        <v>5009</v>
      </c>
      <c r="O864" s="338" t="s">
        <v>5370</v>
      </c>
    </row>
    <row r="865" ht="15.75" customHeight="1">
      <c r="A865" s="338" t="s">
        <v>9513</v>
      </c>
      <c r="B865" s="338" t="s">
        <v>4993</v>
      </c>
      <c r="C865" s="338" t="s">
        <v>1537</v>
      </c>
      <c r="D865" s="338">
        <v>1986.0</v>
      </c>
      <c r="E865" s="338" t="s">
        <v>9493</v>
      </c>
      <c r="F865" s="339">
        <v>44992.0</v>
      </c>
      <c r="G865" s="338" t="s">
        <v>8611</v>
      </c>
      <c r="H865" s="338" t="s">
        <v>7949</v>
      </c>
      <c r="I865" s="338" t="s">
        <v>6409</v>
      </c>
      <c r="J865" s="338" t="s">
        <v>6410</v>
      </c>
      <c r="K865" s="338" t="s">
        <v>4987</v>
      </c>
      <c r="L865" s="338" t="s">
        <v>7014</v>
      </c>
      <c r="M865" s="338" t="s">
        <v>9514</v>
      </c>
      <c r="N865" s="338" t="s">
        <v>5009</v>
      </c>
      <c r="O865" s="338" t="s">
        <v>5471</v>
      </c>
    </row>
    <row r="866" ht="15.75" customHeight="1">
      <c r="A866" s="338" t="s">
        <v>9515</v>
      </c>
      <c r="B866" s="338" t="s">
        <v>4993</v>
      </c>
      <c r="C866" s="338" t="s">
        <v>1558</v>
      </c>
      <c r="D866" s="338">
        <v>1986.0</v>
      </c>
      <c r="E866" s="338" t="s">
        <v>9268</v>
      </c>
      <c r="F866" s="339">
        <v>45113.0</v>
      </c>
      <c r="G866" s="338" t="s">
        <v>9516</v>
      </c>
      <c r="H866" s="338" t="s">
        <v>6245</v>
      </c>
      <c r="I866" s="338" t="s">
        <v>9517</v>
      </c>
      <c r="J866" s="338" t="s">
        <v>9518</v>
      </c>
      <c r="K866" s="338" t="s">
        <v>4987</v>
      </c>
      <c r="L866" s="338" t="s">
        <v>5074</v>
      </c>
      <c r="M866" s="338" t="s">
        <v>9519</v>
      </c>
      <c r="N866" s="338" t="s">
        <v>7886</v>
      </c>
      <c r="O866" s="338" t="s">
        <v>5020</v>
      </c>
    </row>
    <row r="867" ht="15.75" customHeight="1">
      <c r="A867" s="338" t="s">
        <v>9520</v>
      </c>
      <c r="B867" s="338" t="s">
        <v>4970</v>
      </c>
      <c r="C867" s="338" t="s">
        <v>1537</v>
      </c>
      <c r="D867" s="338">
        <v>1986.0</v>
      </c>
      <c r="E867" s="338" t="s">
        <v>8393</v>
      </c>
      <c r="F867" s="339">
        <v>45082.0</v>
      </c>
      <c r="G867" s="338" t="s">
        <v>5872</v>
      </c>
      <c r="H867" s="338" t="s">
        <v>7346</v>
      </c>
      <c r="I867" s="338" t="s">
        <v>6189</v>
      </c>
      <c r="J867" s="338" t="s">
        <v>5435</v>
      </c>
      <c r="K867" s="338" t="s">
        <v>4987</v>
      </c>
      <c r="L867" s="338" t="s">
        <v>5176</v>
      </c>
      <c r="M867" s="338" t="s">
        <v>9521</v>
      </c>
      <c r="N867" s="338" t="s">
        <v>6618</v>
      </c>
      <c r="O867" s="338" t="s">
        <v>5852</v>
      </c>
    </row>
    <row r="868" ht="15.75" customHeight="1">
      <c r="A868" s="338" t="s">
        <v>9522</v>
      </c>
      <c r="B868" s="338" t="s">
        <v>4970</v>
      </c>
      <c r="C868" s="338" t="s">
        <v>3713</v>
      </c>
      <c r="D868" s="338">
        <v>1986.0</v>
      </c>
      <c r="E868" s="338" t="s">
        <v>9523</v>
      </c>
      <c r="F868" s="339">
        <v>45114.0</v>
      </c>
      <c r="G868" s="338" t="s">
        <v>9524</v>
      </c>
      <c r="H868" s="338" t="s">
        <v>5911</v>
      </c>
      <c r="I868" s="338" t="s">
        <v>9525</v>
      </c>
      <c r="J868" s="338" t="s">
        <v>5777</v>
      </c>
      <c r="K868" s="338" t="s">
        <v>5156</v>
      </c>
      <c r="M868" s="338" t="s">
        <v>9526</v>
      </c>
      <c r="N868" s="338" t="s">
        <v>7805</v>
      </c>
      <c r="O868" s="338" t="s">
        <v>7456</v>
      </c>
    </row>
    <row r="869" ht="15.75" customHeight="1">
      <c r="A869" s="338" t="s">
        <v>9527</v>
      </c>
      <c r="B869" s="338" t="s">
        <v>7737</v>
      </c>
      <c r="C869" s="338" t="s">
        <v>1537</v>
      </c>
      <c r="D869" s="338">
        <v>1986.0</v>
      </c>
      <c r="E869" s="338" t="s">
        <v>9233</v>
      </c>
      <c r="F869" s="338" t="s">
        <v>5286</v>
      </c>
      <c r="G869" s="338" t="s">
        <v>5251</v>
      </c>
      <c r="H869" s="338" t="s">
        <v>6542</v>
      </c>
      <c r="I869" s="338" t="s">
        <v>6542</v>
      </c>
      <c r="J869" s="338" t="s">
        <v>9467</v>
      </c>
      <c r="K869" s="338" t="s">
        <v>4987</v>
      </c>
      <c r="L869" s="338" t="s">
        <v>6195</v>
      </c>
      <c r="M869" s="338" t="s">
        <v>5007</v>
      </c>
      <c r="N869" s="338" t="s">
        <v>9528</v>
      </c>
      <c r="O869" s="338" t="s">
        <v>5483</v>
      </c>
    </row>
    <row r="870" ht="15.75" customHeight="1">
      <c r="A870" s="338" t="s">
        <v>9529</v>
      </c>
      <c r="B870" s="338" t="s">
        <v>4970</v>
      </c>
      <c r="C870" s="338" t="s">
        <v>1547</v>
      </c>
      <c r="D870" s="338">
        <v>1986.0</v>
      </c>
      <c r="E870" s="338" t="s">
        <v>9530</v>
      </c>
      <c r="F870" s="338" t="s">
        <v>5059</v>
      </c>
      <c r="G870" s="338" t="s">
        <v>5812</v>
      </c>
      <c r="H870" s="338" t="s">
        <v>5041</v>
      </c>
      <c r="I870" s="338" t="s">
        <v>9531</v>
      </c>
      <c r="J870" s="338" t="s">
        <v>5420</v>
      </c>
      <c r="K870" s="338" t="s">
        <v>4987</v>
      </c>
      <c r="L870" s="338" t="s">
        <v>9532</v>
      </c>
      <c r="M870" s="338" t="s">
        <v>9533</v>
      </c>
      <c r="N870" s="338" t="s">
        <v>7874</v>
      </c>
      <c r="O870" s="338" t="s">
        <v>5471</v>
      </c>
    </row>
    <row r="871" ht="15.75" customHeight="1">
      <c r="A871" s="338" t="s">
        <v>9534</v>
      </c>
      <c r="B871" s="338" t="s">
        <v>4993</v>
      </c>
      <c r="C871" s="338" t="s">
        <v>1547</v>
      </c>
      <c r="D871" s="338">
        <v>1986.0</v>
      </c>
      <c r="E871" s="338" t="s">
        <v>9535</v>
      </c>
      <c r="F871" s="339">
        <v>45053.0</v>
      </c>
      <c r="G871" s="338" t="s">
        <v>6428</v>
      </c>
      <c r="H871" s="338" t="s">
        <v>9536</v>
      </c>
      <c r="I871" s="338" t="s">
        <v>9537</v>
      </c>
      <c r="J871" s="338" t="s">
        <v>5052</v>
      </c>
      <c r="K871" s="338" t="s">
        <v>4976</v>
      </c>
      <c r="L871" s="338" t="s">
        <v>5017</v>
      </c>
      <c r="M871" s="338" t="s">
        <v>9538</v>
      </c>
      <c r="N871" s="338" t="s">
        <v>5723</v>
      </c>
      <c r="O871" s="338" t="s">
        <v>5096</v>
      </c>
    </row>
    <row r="872" ht="15.75" customHeight="1">
      <c r="A872" s="338" t="s">
        <v>9539</v>
      </c>
      <c r="B872" s="338" t="s">
        <v>4970</v>
      </c>
      <c r="C872" s="338" t="s">
        <v>1547</v>
      </c>
      <c r="D872" s="338">
        <v>1986.0</v>
      </c>
      <c r="E872" s="338" t="s">
        <v>9540</v>
      </c>
      <c r="F872" s="339">
        <v>45175.0</v>
      </c>
      <c r="G872" s="338" t="s">
        <v>6391</v>
      </c>
      <c r="H872" s="338" t="s">
        <v>5073</v>
      </c>
      <c r="I872" s="338" t="s">
        <v>9541</v>
      </c>
      <c r="J872" s="338" t="s">
        <v>5073</v>
      </c>
      <c r="K872" s="338" t="s">
        <v>4987</v>
      </c>
      <c r="L872" s="338" t="s">
        <v>5074</v>
      </c>
      <c r="M872" s="338" t="s">
        <v>9542</v>
      </c>
      <c r="N872" s="338" t="s">
        <v>9543</v>
      </c>
      <c r="O872" s="338" t="s">
        <v>7456</v>
      </c>
    </row>
    <row r="873" ht="15.75" customHeight="1">
      <c r="A873" s="338" t="s">
        <v>9544</v>
      </c>
      <c r="B873" s="338" t="s">
        <v>4993</v>
      </c>
      <c r="C873" s="338" t="s">
        <v>1601</v>
      </c>
      <c r="D873" s="338">
        <v>1986.0</v>
      </c>
      <c r="E873" s="338" t="s">
        <v>9479</v>
      </c>
      <c r="F873" s="339">
        <v>45175.0</v>
      </c>
      <c r="G873" s="338" t="s">
        <v>6515</v>
      </c>
      <c r="H873" s="338" t="s">
        <v>4984</v>
      </c>
      <c r="I873" s="338" t="s">
        <v>9545</v>
      </c>
      <c r="J873" s="338" t="s">
        <v>9546</v>
      </c>
      <c r="K873" s="338" t="s">
        <v>4987</v>
      </c>
      <c r="L873" s="338" t="s">
        <v>5222</v>
      </c>
      <c r="M873" s="338" t="s">
        <v>9547</v>
      </c>
      <c r="N873" s="338" t="s">
        <v>7376</v>
      </c>
      <c r="O873" s="338" t="s">
        <v>6003</v>
      </c>
    </row>
    <row r="874" ht="15.75" customHeight="1">
      <c r="A874" s="338" t="s">
        <v>9548</v>
      </c>
      <c r="B874" s="338" t="s">
        <v>4970</v>
      </c>
      <c r="C874" s="338" t="s">
        <v>1537</v>
      </c>
      <c r="D874" s="338">
        <v>1986.0</v>
      </c>
      <c r="E874" s="338" t="s">
        <v>9549</v>
      </c>
      <c r="F874" s="339">
        <v>45143.0</v>
      </c>
      <c r="G874" s="338" t="s">
        <v>9550</v>
      </c>
      <c r="H874" s="338" t="s">
        <v>7471</v>
      </c>
      <c r="I874" s="338" t="s">
        <v>9551</v>
      </c>
      <c r="J874" s="338" t="s">
        <v>6042</v>
      </c>
      <c r="K874" s="338" t="s">
        <v>4987</v>
      </c>
      <c r="L874" s="338" t="s">
        <v>7014</v>
      </c>
      <c r="M874" s="338" t="s">
        <v>9552</v>
      </c>
      <c r="N874" s="338" t="s">
        <v>4979</v>
      </c>
      <c r="O874" s="338" t="s">
        <v>5794</v>
      </c>
    </row>
    <row r="875" ht="15.75" customHeight="1">
      <c r="A875" s="338" t="s">
        <v>9553</v>
      </c>
      <c r="B875" s="338" t="s">
        <v>7737</v>
      </c>
      <c r="C875" s="338" t="s">
        <v>1558</v>
      </c>
      <c r="D875" s="338">
        <v>1986.0</v>
      </c>
      <c r="E875" s="338" t="s">
        <v>9554</v>
      </c>
      <c r="F875" s="339">
        <v>45022.0</v>
      </c>
      <c r="G875" s="338" t="s">
        <v>5755</v>
      </c>
      <c r="H875" s="338" t="s">
        <v>6012</v>
      </c>
      <c r="I875" s="338" t="s">
        <v>9555</v>
      </c>
      <c r="J875" s="338" t="s">
        <v>7990</v>
      </c>
      <c r="K875" s="338" t="s">
        <v>4987</v>
      </c>
      <c r="L875" s="338" t="s">
        <v>4999</v>
      </c>
      <c r="M875" s="338" t="s">
        <v>9556</v>
      </c>
      <c r="N875" s="338" t="s">
        <v>7886</v>
      </c>
      <c r="O875" s="338" t="s">
        <v>5120</v>
      </c>
    </row>
    <row r="876" ht="15.75" customHeight="1">
      <c r="A876" s="338" t="s">
        <v>9557</v>
      </c>
      <c r="B876" s="338" t="s">
        <v>4993</v>
      </c>
      <c r="C876" s="338" t="s">
        <v>1601</v>
      </c>
      <c r="D876" s="338">
        <v>1986.0</v>
      </c>
      <c r="E876" s="338" t="s">
        <v>9558</v>
      </c>
      <c r="F876" s="339">
        <v>45023.0</v>
      </c>
      <c r="G876" s="338" t="s">
        <v>7083</v>
      </c>
      <c r="H876" s="338" t="s">
        <v>7962</v>
      </c>
      <c r="I876" s="338" t="s">
        <v>7924</v>
      </c>
      <c r="J876" s="338" t="s">
        <v>5043</v>
      </c>
      <c r="K876" s="338" t="s">
        <v>4976</v>
      </c>
      <c r="L876" s="338" t="s">
        <v>8569</v>
      </c>
      <c r="M876" s="338" t="s">
        <v>9559</v>
      </c>
      <c r="N876" s="338" t="s">
        <v>4979</v>
      </c>
      <c r="O876" s="338" t="s">
        <v>5852</v>
      </c>
    </row>
    <row r="877" ht="15.75" customHeight="1">
      <c r="A877" s="338" t="s">
        <v>9560</v>
      </c>
      <c r="B877" s="338" t="s">
        <v>8739</v>
      </c>
      <c r="C877" s="338" t="s">
        <v>1547</v>
      </c>
      <c r="D877" s="338">
        <v>1986.0</v>
      </c>
      <c r="E877" s="338" t="s">
        <v>9561</v>
      </c>
      <c r="F877" s="339">
        <v>45083.0</v>
      </c>
      <c r="G877" s="338" t="s">
        <v>9562</v>
      </c>
      <c r="H877" s="338" t="s">
        <v>9563</v>
      </c>
      <c r="I877" s="338" t="s">
        <v>9563</v>
      </c>
      <c r="J877" s="338" t="s">
        <v>9564</v>
      </c>
      <c r="K877" s="338" t="s">
        <v>4987</v>
      </c>
      <c r="M877" s="338" t="s">
        <v>9565</v>
      </c>
      <c r="N877" s="338" t="s">
        <v>9566</v>
      </c>
      <c r="O877" s="338" t="s">
        <v>5483</v>
      </c>
    </row>
    <row r="878" ht="15.75" customHeight="1">
      <c r="A878" s="338" t="s">
        <v>9567</v>
      </c>
      <c r="B878" s="338" t="s">
        <v>4970</v>
      </c>
      <c r="C878" s="338" t="s">
        <v>1547</v>
      </c>
      <c r="D878" s="338">
        <v>1986.0</v>
      </c>
      <c r="E878" s="338" t="s">
        <v>8894</v>
      </c>
      <c r="F878" s="339">
        <v>44963.0</v>
      </c>
      <c r="G878" s="338" t="s">
        <v>5319</v>
      </c>
      <c r="H878" s="338" t="s">
        <v>7000</v>
      </c>
      <c r="I878" s="338" t="s">
        <v>7000</v>
      </c>
      <c r="J878" s="338" t="s">
        <v>8031</v>
      </c>
      <c r="K878" s="338" t="s">
        <v>4987</v>
      </c>
      <c r="M878" s="338" t="s">
        <v>9568</v>
      </c>
      <c r="N878" s="338" t="s">
        <v>7003</v>
      </c>
      <c r="O878" s="338" t="s">
        <v>5780</v>
      </c>
    </row>
    <row r="879" ht="15.75" customHeight="1">
      <c r="A879" s="338" t="s">
        <v>9569</v>
      </c>
      <c r="B879" s="338" t="s">
        <v>4993</v>
      </c>
      <c r="C879" s="338" t="s">
        <v>1558</v>
      </c>
      <c r="D879" s="338">
        <v>1986.0</v>
      </c>
      <c r="E879" s="338" t="s">
        <v>9511</v>
      </c>
      <c r="F879" s="339">
        <v>45052.0</v>
      </c>
      <c r="G879" s="338" t="s">
        <v>9570</v>
      </c>
      <c r="H879" s="338" t="s">
        <v>5031</v>
      </c>
      <c r="I879" s="338" t="s">
        <v>6162</v>
      </c>
      <c r="J879" s="338" t="s">
        <v>6162</v>
      </c>
      <c r="K879" s="338" t="s">
        <v>4987</v>
      </c>
      <c r="L879" s="338" t="s">
        <v>7014</v>
      </c>
      <c r="M879" s="338" t="s">
        <v>9571</v>
      </c>
      <c r="N879" s="338" t="s">
        <v>9572</v>
      </c>
      <c r="O879" s="338" t="s">
        <v>4991</v>
      </c>
    </row>
    <row r="880" ht="15.75" customHeight="1">
      <c r="A880" s="338" t="s">
        <v>9573</v>
      </c>
      <c r="B880" s="338" t="s">
        <v>4970</v>
      </c>
      <c r="C880" s="338" t="s">
        <v>1537</v>
      </c>
      <c r="D880" s="338">
        <v>1986.0</v>
      </c>
      <c r="E880" s="338" t="s">
        <v>9192</v>
      </c>
      <c r="F880" s="339">
        <v>45051.0</v>
      </c>
      <c r="G880" s="338" t="s">
        <v>7089</v>
      </c>
      <c r="H880" s="338" t="s">
        <v>4974</v>
      </c>
      <c r="I880" s="338" t="s">
        <v>4974</v>
      </c>
      <c r="J880" s="338" t="s">
        <v>8550</v>
      </c>
      <c r="K880" s="338" t="s">
        <v>4987</v>
      </c>
      <c r="L880" s="338" t="s">
        <v>5064</v>
      </c>
      <c r="M880" s="338" t="s">
        <v>9574</v>
      </c>
      <c r="N880" s="338" t="s">
        <v>7411</v>
      </c>
      <c r="O880" s="338" t="s">
        <v>5020</v>
      </c>
    </row>
    <row r="881" ht="15.75" customHeight="1">
      <c r="A881" s="338" t="s">
        <v>9575</v>
      </c>
      <c r="B881" s="338" t="s">
        <v>7737</v>
      </c>
      <c r="C881" s="338" t="s">
        <v>1558</v>
      </c>
      <c r="D881" s="338">
        <v>1986.0</v>
      </c>
      <c r="E881" s="338" t="s">
        <v>9576</v>
      </c>
      <c r="F881" s="339">
        <v>45175.0</v>
      </c>
      <c r="G881" s="338" t="s">
        <v>5251</v>
      </c>
      <c r="H881" s="338" t="s">
        <v>5920</v>
      </c>
      <c r="I881" s="338" t="s">
        <v>5920</v>
      </c>
      <c r="J881" s="338" t="s">
        <v>9577</v>
      </c>
      <c r="K881" s="338" t="s">
        <v>4987</v>
      </c>
      <c r="L881" s="338" t="s">
        <v>5017</v>
      </c>
      <c r="M881" s="338" t="s">
        <v>7808</v>
      </c>
      <c r="N881" s="338" t="s">
        <v>9578</v>
      </c>
      <c r="O881" s="338" t="s">
        <v>5067</v>
      </c>
    </row>
    <row r="882" ht="15.75" customHeight="1">
      <c r="A882" s="338" t="s">
        <v>9579</v>
      </c>
      <c r="B882" s="338" t="s">
        <v>4970</v>
      </c>
      <c r="C882" s="338" t="s">
        <v>1425</v>
      </c>
      <c r="D882" s="338">
        <v>1986.0</v>
      </c>
      <c r="E882" s="338" t="s">
        <v>9479</v>
      </c>
      <c r="F882" s="338" t="s">
        <v>5286</v>
      </c>
      <c r="G882" s="338" t="s">
        <v>5701</v>
      </c>
      <c r="H882" s="338" t="s">
        <v>9580</v>
      </c>
      <c r="I882" s="338" t="s">
        <v>9580</v>
      </c>
      <c r="J882" s="338" t="s">
        <v>9581</v>
      </c>
      <c r="K882" s="338" t="s">
        <v>4987</v>
      </c>
      <c r="L882" s="338" t="s">
        <v>5291</v>
      </c>
      <c r="M882" s="338" t="s">
        <v>9582</v>
      </c>
      <c r="N882" s="338" t="s">
        <v>5009</v>
      </c>
      <c r="O882" s="338" t="s">
        <v>5505</v>
      </c>
    </row>
    <row r="883" ht="15.75" customHeight="1">
      <c r="A883" s="338" t="s">
        <v>9583</v>
      </c>
      <c r="B883" s="338" t="s">
        <v>4993</v>
      </c>
      <c r="C883" s="338" t="s">
        <v>1558</v>
      </c>
      <c r="D883" s="338">
        <v>1986.0</v>
      </c>
      <c r="E883" s="338" t="s">
        <v>9584</v>
      </c>
      <c r="F883" s="339">
        <v>45022.0</v>
      </c>
      <c r="G883" s="338" t="s">
        <v>5080</v>
      </c>
      <c r="H883" s="338" t="s">
        <v>6698</v>
      </c>
      <c r="I883" s="338" t="s">
        <v>9585</v>
      </c>
      <c r="J883" s="338" t="s">
        <v>7872</v>
      </c>
      <c r="K883" s="338" t="s">
        <v>4987</v>
      </c>
      <c r="L883" s="338" t="s">
        <v>5064</v>
      </c>
      <c r="M883" s="338" t="s">
        <v>9586</v>
      </c>
      <c r="N883" s="338" t="s">
        <v>7133</v>
      </c>
      <c r="O883" s="338" t="s">
        <v>5283</v>
      </c>
    </row>
    <row r="884" ht="15.75" customHeight="1">
      <c r="A884" s="338" t="s">
        <v>9587</v>
      </c>
      <c r="B884" s="338" t="s">
        <v>7737</v>
      </c>
      <c r="C884" s="338" t="s">
        <v>1558</v>
      </c>
      <c r="D884" s="338">
        <v>1986.0</v>
      </c>
      <c r="E884" s="338" t="s">
        <v>9588</v>
      </c>
      <c r="F884" s="339">
        <v>45083.0</v>
      </c>
      <c r="G884" s="338" t="s">
        <v>5129</v>
      </c>
      <c r="H884" s="338" t="s">
        <v>8762</v>
      </c>
      <c r="I884" s="338" t="s">
        <v>7284</v>
      </c>
      <c r="J884" s="338" t="s">
        <v>7284</v>
      </c>
      <c r="K884" s="338" t="s">
        <v>4987</v>
      </c>
      <c r="L884" s="338" t="s">
        <v>5157</v>
      </c>
      <c r="M884" s="338" t="s">
        <v>9589</v>
      </c>
      <c r="N884" s="338" t="s">
        <v>5019</v>
      </c>
      <c r="O884" s="338" t="s">
        <v>5186</v>
      </c>
    </row>
    <row r="885" ht="15.75" customHeight="1">
      <c r="A885" s="338" t="s">
        <v>9590</v>
      </c>
      <c r="B885" s="338" t="s">
        <v>8739</v>
      </c>
      <c r="C885" s="338" t="s">
        <v>1547</v>
      </c>
      <c r="D885" s="338">
        <v>1986.0</v>
      </c>
      <c r="E885" s="338" t="s">
        <v>9591</v>
      </c>
      <c r="F885" s="339">
        <v>45023.0</v>
      </c>
      <c r="G885" s="338" t="s">
        <v>5872</v>
      </c>
      <c r="H885" s="338" t="s">
        <v>6095</v>
      </c>
      <c r="I885" s="338" t="s">
        <v>9592</v>
      </c>
      <c r="J885" s="338" t="s">
        <v>9593</v>
      </c>
      <c r="K885" s="338" t="s">
        <v>5607</v>
      </c>
      <c r="M885" s="338" t="s">
        <v>9594</v>
      </c>
      <c r="N885" s="338" t="s">
        <v>5753</v>
      </c>
      <c r="O885" s="338" t="s">
        <v>9595</v>
      </c>
    </row>
    <row r="886" ht="15.75" customHeight="1">
      <c r="A886" s="338" t="s">
        <v>9596</v>
      </c>
      <c r="B886" s="338" t="s">
        <v>4970</v>
      </c>
      <c r="C886" s="338" t="s">
        <v>1558</v>
      </c>
      <c r="D886" s="338">
        <v>1986.0</v>
      </c>
      <c r="E886" s="338" t="s">
        <v>9457</v>
      </c>
      <c r="F886" s="339">
        <v>44963.0</v>
      </c>
      <c r="G886" s="338" t="s">
        <v>5251</v>
      </c>
      <c r="H886" s="338" t="s">
        <v>9597</v>
      </c>
      <c r="I886" s="338" t="s">
        <v>5940</v>
      </c>
      <c r="J886" s="338" t="s">
        <v>8031</v>
      </c>
      <c r="K886" s="338" t="s">
        <v>4987</v>
      </c>
      <c r="L886" s="338" t="s">
        <v>5960</v>
      </c>
      <c r="M886" s="338" t="s">
        <v>9598</v>
      </c>
      <c r="N886" s="338" t="s">
        <v>7886</v>
      </c>
      <c r="O886" s="338" t="s">
        <v>5677</v>
      </c>
    </row>
    <row r="887" ht="15.75" customHeight="1">
      <c r="A887" s="338" t="s">
        <v>9599</v>
      </c>
      <c r="B887" s="338" t="s">
        <v>7737</v>
      </c>
      <c r="C887" s="338" t="s">
        <v>1558</v>
      </c>
      <c r="D887" s="338">
        <v>1986.0</v>
      </c>
      <c r="E887" s="338" t="s">
        <v>9600</v>
      </c>
      <c r="F887" s="339">
        <v>44932.0</v>
      </c>
      <c r="G887" s="338" t="s">
        <v>5674</v>
      </c>
      <c r="H887" s="338" t="s">
        <v>9601</v>
      </c>
      <c r="I887" s="338" t="s">
        <v>9602</v>
      </c>
      <c r="J887" s="338" t="s">
        <v>5895</v>
      </c>
      <c r="K887" s="338" t="s">
        <v>4987</v>
      </c>
      <c r="L887" s="338" t="s">
        <v>6297</v>
      </c>
      <c r="M887" s="338" t="s">
        <v>9603</v>
      </c>
      <c r="N887" s="338" t="s">
        <v>7780</v>
      </c>
      <c r="O887" s="338" t="s">
        <v>5505</v>
      </c>
    </row>
    <row r="888" ht="15.75" customHeight="1">
      <c r="A888" s="338" t="s">
        <v>9604</v>
      </c>
      <c r="B888" s="338" t="s">
        <v>8739</v>
      </c>
      <c r="C888" s="338" t="s">
        <v>1558</v>
      </c>
      <c r="D888" s="338">
        <v>1986.0</v>
      </c>
      <c r="E888" s="338" t="s">
        <v>9435</v>
      </c>
      <c r="F888" s="339">
        <v>45082.0</v>
      </c>
      <c r="G888" s="338" t="s">
        <v>5129</v>
      </c>
      <c r="H888" s="338" t="s">
        <v>6006</v>
      </c>
      <c r="I888" s="338" t="s">
        <v>7834</v>
      </c>
      <c r="J888" s="338" t="s">
        <v>7677</v>
      </c>
      <c r="K888" s="338" t="s">
        <v>4987</v>
      </c>
      <c r="L888" s="338" t="s">
        <v>9605</v>
      </c>
      <c r="M888" s="338" t="s">
        <v>9606</v>
      </c>
      <c r="N888" s="338" t="s">
        <v>7325</v>
      </c>
      <c r="O888" s="338" t="s">
        <v>5294</v>
      </c>
    </row>
    <row r="889" ht="15.75" customHeight="1">
      <c r="A889" s="338" t="s">
        <v>9607</v>
      </c>
      <c r="B889" s="338" t="s">
        <v>7737</v>
      </c>
      <c r="C889" s="338" t="s">
        <v>1537</v>
      </c>
      <c r="D889" s="338">
        <v>1986.0</v>
      </c>
      <c r="E889" s="338" t="s">
        <v>8734</v>
      </c>
      <c r="F889" s="339">
        <v>45051.0</v>
      </c>
      <c r="G889" s="338" t="s">
        <v>5163</v>
      </c>
      <c r="H889" s="338" t="s">
        <v>6580</v>
      </c>
      <c r="I889" s="338" t="s">
        <v>9608</v>
      </c>
      <c r="J889" s="338" t="s">
        <v>9609</v>
      </c>
      <c r="K889" s="338" t="s">
        <v>4987</v>
      </c>
      <c r="M889" s="338" t="s">
        <v>9610</v>
      </c>
      <c r="N889" s="338" t="s">
        <v>7886</v>
      </c>
      <c r="O889" s="338" t="s">
        <v>5232</v>
      </c>
    </row>
    <row r="890" ht="15.75" customHeight="1">
      <c r="A890" s="338" t="s">
        <v>9611</v>
      </c>
      <c r="B890" s="338" t="s">
        <v>4993</v>
      </c>
      <c r="C890" s="338" t="s">
        <v>1558</v>
      </c>
      <c r="D890" s="338">
        <v>1986.0</v>
      </c>
      <c r="E890" s="338" t="s">
        <v>9612</v>
      </c>
      <c r="F890" s="339">
        <v>45022.0</v>
      </c>
      <c r="G890" s="338" t="s">
        <v>5163</v>
      </c>
      <c r="H890" s="338" t="s">
        <v>8624</v>
      </c>
      <c r="I890" s="338" t="s">
        <v>8624</v>
      </c>
      <c r="J890" s="338" t="s">
        <v>8625</v>
      </c>
      <c r="K890" s="338" t="s">
        <v>4987</v>
      </c>
      <c r="M890" s="338" t="s">
        <v>9613</v>
      </c>
      <c r="N890" s="338" t="s">
        <v>8082</v>
      </c>
      <c r="O890" s="338" t="s">
        <v>5483</v>
      </c>
    </row>
    <row r="891" ht="15.75" customHeight="1">
      <c r="A891" s="338" t="s">
        <v>9614</v>
      </c>
      <c r="B891" s="338" t="s">
        <v>4970</v>
      </c>
      <c r="C891" s="338" t="s">
        <v>1425</v>
      </c>
      <c r="D891" s="338">
        <v>1986.0</v>
      </c>
      <c r="E891" s="338" t="s">
        <v>9615</v>
      </c>
      <c r="F891" s="339">
        <v>45113.0</v>
      </c>
      <c r="G891" s="338" t="s">
        <v>5272</v>
      </c>
      <c r="H891" s="338" t="s">
        <v>8741</v>
      </c>
      <c r="I891" s="338" t="s">
        <v>8742</v>
      </c>
      <c r="J891" s="338" t="s">
        <v>8743</v>
      </c>
      <c r="K891" s="338" t="s">
        <v>4987</v>
      </c>
      <c r="L891" s="338" t="s">
        <v>4988</v>
      </c>
      <c r="M891" s="338" t="s">
        <v>9616</v>
      </c>
      <c r="N891" s="338" t="s">
        <v>8093</v>
      </c>
      <c r="O891" s="338" t="s">
        <v>5698</v>
      </c>
    </row>
    <row r="892" ht="15.75" customHeight="1">
      <c r="A892" s="338" t="s">
        <v>9617</v>
      </c>
      <c r="B892" s="338" t="s">
        <v>4970</v>
      </c>
      <c r="C892" s="338" t="s">
        <v>1681</v>
      </c>
      <c r="D892" s="338">
        <v>1986.0</v>
      </c>
      <c r="E892" s="338" t="s">
        <v>9591</v>
      </c>
      <c r="F892" s="338" t="s">
        <v>5059</v>
      </c>
      <c r="G892" s="338" t="s">
        <v>5090</v>
      </c>
      <c r="H892" s="338" t="s">
        <v>7953</v>
      </c>
      <c r="I892" s="338" t="s">
        <v>7953</v>
      </c>
      <c r="J892" s="338" t="s">
        <v>9618</v>
      </c>
      <c r="K892" s="338" t="s">
        <v>4976</v>
      </c>
      <c r="L892" s="338" t="s">
        <v>5281</v>
      </c>
      <c r="M892" s="338" t="s">
        <v>9619</v>
      </c>
      <c r="N892" s="338" t="s">
        <v>9620</v>
      </c>
      <c r="O892" s="338" t="s">
        <v>5545</v>
      </c>
    </row>
    <row r="893" ht="15.75" customHeight="1">
      <c r="A893" s="338" t="s">
        <v>9621</v>
      </c>
      <c r="B893" s="338" t="s">
        <v>8739</v>
      </c>
      <c r="C893" s="338" t="s">
        <v>1681</v>
      </c>
      <c r="D893" s="338">
        <v>1986.0</v>
      </c>
      <c r="E893" s="338" t="s">
        <v>9622</v>
      </c>
      <c r="F893" s="338" t="s">
        <v>5059</v>
      </c>
      <c r="G893" s="338" t="s">
        <v>5196</v>
      </c>
      <c r="H893" s="338" t="s">
        <v>9623</v>
      </c>
      <c r="I893" s="338" t="s">
        <v>9624</v>
      </c>
      <c r="J893" s="338" t="s">
        <v>9625</v>
      </c>
      <c r="K893" s="338" t="s">
        <v>4987</v>
      </c>
      <c r="L893" s="338" t="s">
        <v>9626</v>
      </c>
      <c r="M893" s="338" t="s">
        <v>9627</v>
      </c>
      <c r="N893" s="338" t="s">
        <v>9628</v>
      </c>
      <c r="O893" s="338" t="s">
        <v>5610</v>
      </c>
    </row>
    <row r="894" ht="15.75" customHeight="1">
      <c r="A894" s="338" t="s">
        <v>9629</v>
      </c>
      <c r="B894" s="338" t="s">
        <v>4970</v>
      </c>
      <c r="C894" s="338" t="s">
        <v>3713</v>
      </c>
      <c r="D894" s="338">
        <v>1986.0</v>
      </c>
      <c r="E894" s="338" t="s">
        <v>9588</v>
      </c>
      <c r="F894" s="339">
        <v>44992.0</v>
      </c>
      <c r="G894" s="338" t="s">
        <v>5163</v>
      </c>
      <c r="H894" s="338" t="s">
        <v>8085</v>
      </c>
      <c r="I894" s="338" t="s">
        <v>8085</v>
      </c>
      <c r="J894" s="338" t="s">
        <v>9630</v>
      </c>
      <c r="K894" s="338" t="s">
        <v>4976</v>
      </c>
      <c r="M894" s="338" t="s">
        <v>9631</v>
      </c>
      <c r="N894" s="338" t="s">
        <v>5779</v>
      </c>
      <c r="O894" s="338" t="s">
        <v>4991</v>
      </c>
    </row>
    <row r="895" ht="15.75" customHeight="1">
      <c r="A895" s="338" t="s">
        <v>9632</v>
      </c>
      <c r="B895" s="338" t="s">
        <v>4993</v>
      </c>
      <c r="C895" s="338" t="s">
        <v>1558</v>
      </c>
      <c r="D895" s="338">
        <v>1986.0</v>
      </c>
      <c r="E895" s="338" t="s">
        <v>9633</v>
      </c>
      <c r="F895" s="339">
        <v>45021.0</v>
      </c>
      <c r="G895" s="338" t="s">
        <v>9634</v>
      </c>
      <c r="H895" s="338" t="s">
        <v>8719</v>
      </c>
      <c r="I895" s="338" t="s">
        <v>7766</v>
      </c>
      <c r="J895" s="338" t="s">
        <v>6554</v>
      </c>
      <c r="K895" s="338" t="s">
        <v>5245</v>
      </c>
      <c r="M895" s="338" t="s">
        <v>9635</v>
      </c>
      <c r="N895" s="338" t="s">
        <v>9636</v>
      </c>
      <c r="O895" s="338" t="s">
        <v>5610</v>
      </c>
    </row>
    <row r="896" ht="15.75" customHeight="1">
      <c r="A896" s="338" t="s">
        <v>9637</v>
      </c>
      <c r="B896" s="338" t="s">
        <v>4970</v>
      </c>
      <c r="C896" s="338" t="s">
        <v>1558</v>
      </c>
      <c r="D896" s="338">
        <v>1986.0</v>
      </c>
      <c r="E896" s="338" t="s">
        <v>9435</v>
      </c>
      <c r="F896" s="339">
        <v>45144.0</v>
      </c>
      <c r="G896" s="338" t="s">
        <v>5172</v>
      </c>
      <c r="H896" s="338" t="s">
        <v>8715</v>
      </c>
      <c r="I896" s="338" t="s">
        <v>8715</v>
      </c>
      <c r="J896" s="338" t="s">
        <v>9638</v>
      </c>
      <c r="K896" s="338" t="s">
        <v>4987</v>
      </c>
      <c r="L896" s="338" t="s">
        <v>5084</v>
      </c>
      <c r="M896" s="338" t="s">
        <v>9639</v>
      </c>
      <c r="N896" s="338" t="s">
        <v>7886</v>
      </c>
      <c r="O896" s="338" t="s">
        <v>5010</v>
      </c>
    </row>
    <row r="897" ht="15.75" customHeight="1">
      <c r="A897" s="338" t="s">
        <v>9640</v>
      </c>
      <c r="B897" s="338" t="s">
        <v>4993</v>
      </c>
      <c r="C897" s="338" t="s">
        <v>1547</v>
      </c>
      <c r="D897" s="338">
        <v>1986.0</v>
      </c>
      <c r="E897" s="338" t="s">
        <v>9641</v>
      </c>
      <c r="F897" s="339">
        <v>44934.0</v>
      </c>
      <c r="G897" s="338" t="s">
        <v>5145</v>
      </c>
      <c r="H897" s="338" t="s">
        <v>7232</v>
      </c>
      <c r="I897" s="338" t="s">
        <v>7232</v>
      </c>
      <c r="J897" s="338" t="s">
        <v>9642</v>
      </c>
      <c r="K897" s="338" t="s">
        <v>6501</v>
      </c>
      <c r="M897" s="338" t="s">
        <v>9643</v>
      </c>
      <c r="N897" s="338" t="s">
        <v>9644</v>
      </c>
      <c r="O897" s="338" t="s">
        <v>5740</v>
      </c>
    </row>
    <row r="898" ht="15.75" customHeight="1">
      <c r="A898" s="338" t="s">
        <v>9645</v>
      </c>
      <c r="B898" s="338" t="s">
        <v>4970</v>
      </c>
      <c r="C898" s="338" t="s">
        <v>1537</v>
      </c>
      <c r="D898" s="338">
        <v>1986.0</v>
      </c>
      <c r="E898" s="338" t="s">
        <v>9292</v>
      </c>
      <c r="F898" s="339">
        <v>44964.0</v>
      </c>
      <c r="G898" s="338" t="s">
        <v>6515</v>
      </c>
      <c r="H898" s="338" t="s">
        <v>9646</v>
      </c>
      <c r="I898" s="338" t="s">
        <v>9647</v>
      </c>
      <c r="J898" s="338" t="s">
        <v>7422</v>
      </c>
      <c r="K898" s="338" t="s">
        <v>4987</v>
      </c>
      <c r="L898" s="338" t="s">
        <v>5017</v>
      </c>
      <c r="M898" s="338" t="s">
        <v>9648</v>
      </c>
      <c r="N898" s="338" t="s">
        <v>8249</v>
      </c>
      <c r="O898" s="338" t="s">
        <v>5262</v>
      </c>
    </row>
    <row r="899" ht="15.75" customHeight="1">
      <c r="A899" s="338" t="s">
        <v>9649</v>
      </c>
      <c r="B899" s="338" t="s">
        <v>4993</v>
      </c>
      <c r="C899" s="338" t="s">
        <v>1547</v>
      </c>
      <c r="D899" s="338">
        <v>1986.0</v>
      </c>
      <c r="E899" s="338" t="s">
        <v>9576</v>
      </c>
      <c r="F899" s="339">
        <v>45175.0</v>
      </c>
      <c r="G899" s="338" t="s">
        <v>6050</v>
      </c>
      <c r="H899" s="338" t="s">
        <v>5252</v>
      </c>
      <c r="I899" s="338" t="s">
        <v>9650</v>
      </c>
      <c r="J899" s="338" t="s">
        <v>9651</v>
      </c>
      <c r="K899" s="338" t="s">
        <v>4987</v>
      </c>
      <c r="M899" s="338" t="s">
        <v>9652</v>
      </c>
      <c r="N899" s="338" t="s">
        <v>7138</v>
      </c>
      <c r="O899" s="338" t="s">
        <v>5283</v>
      </c>
    </row>
    <row r="900" ht="15.75" customHeight="1">
      <c r="A900" s="338" t="s">
        <v>9653</v>
      </c>
      <c r="B900" s="338" t="s">
        <v>5445</v>
      </c>
      <c r="C900" s="338" t="s">
        <v>1572</v>
      </c>
      <c r="D900" s="338">
        <v>1986.0</v>
      </c>
      <c r="E900" s="338" t="s">
        <v>9233</v>
      </c>
      <c r="F900" s="339">
        <v>45175.0</v>
      </c>
      <c r="G900" s="338" t="s">
        <v>6586</v>
      </c>
      <c r="H900" s="338" t="s">
        <v>6454</v>
      </c>
      <c r="I900" s="338" t="s">
        <v>9654</v>
      </c>
      <c r="J900" s="338" t="s">
        <v>5480</v>
      </c>
      <c r="K900" s="338" t="s">
        <v>4987</v>
      </c>
      <c r="M900" s="338" t="s">
        <v>9655</v>
      </c>
      <c r="N900" s="338" t="s">
        <v>5036</v>
      </c>
      <c r="O900" s="338" t="s">
        <v>6997</v>
      </c>
    </row>
    <row r="901" ht="15.75" customHeight="1">
      <c r="A901" s="338" t="s">
        <v>9656</v>
      </c>
      <c r="B901" s="338" t="s">
        <v>4993</v>
      </c>
      <c r="C901" s="338" t="s">
        <v>1601</v>
      </c>
      <c r="D901" s="338">
        <v>1986.0</v>
      </c>
      <c r="E901" s="338" t="s">
        <v>9408</v>
      </c>
      <c r="F901" s="339">
        <v>45112.0</v>
      </c>
      <c r="G901" s="338" t="s">
        <v>5319</v>
      </c>
      <c r="H901" s="338" t="s">
        <v>9657</v>
      </c>
      <c r="I901" s="338" t="s">
        <v>9019</v>
      </c>
      <c r="J901" s="338" t="s">
        <v>9658</v>
      </c>
      <c r="K901" s="338" t="s">
        <v>4987</v>
      </c>
      <c r="L901" s="338" t="s">
        <v>4999</v>
      </c>
      <c r="M901" s="338" t="s">
        <v>9659</v>
      </c>
      <c r="N901" s="338" t="s">
        <v>6695</v>
      </c>
      <c r="O901" s="338" t="s">
        <v>5324</v>
      </c>
    </row>
    <row r="902" ht="15.75" customHeight="1">
      <c r="A902" s="338" t="s">
        <v>9660</v>
      </c>
      <c r="B902" s="338" t="s">
        <v>4970</v>
      </c>
      <c r="C902" s="338" t="s">
        <v>1537</v>
      </c>
      <c r="D902" s="338">
        <v>1986.0</v>
      </c>
      <c r="E902" s="338" t="s">
        <v>9408</v>
      </c>
      <c r="F902" s="339">
        <v>45082.0</v>
      </c>
      <c r="G902" s="338" t="s">
        <v>5674</v>
      </c>
      <c r="H902" s="338" t="s">
        <v>5993</v>
      </c>
      <c r="I902" s="338" t="s">
        <v>9661</v>
      </c>
      <c r="J902" s="338" t="s">
        <v>6361</v>
      </c>
      <c r="K902" s="338" t="s">
        <v>4987</v>
      </c>
      <c r="L902" s="338" t="s">
        <v>5960</v>
      </c>
      <c r="M902" s="338" t="s">
        <v>9662</v>
      </c>
      <c r="N902" s="338" t="s">
        <v>7411</v>
      </c>
      <c r="O902" s="338" t="s">
        <v>5537</v>
      </c>
    </row>
    <row r="903" ht="15.75" customHeight="1">
      <c r="A903" s="338" t="s">
        <v>9663</v>
      </c>
      <c r="B903" s="338" t="s">
        <v>7737</v>
      </c>
      <c r="C903" s="338" t="s">
        <v>1558</v>
      </c>
      <c r="D903" s="338">
        <v>1986.0</v>
      </c>
      <c r="E903" s="338" t="s">
        <v>9664</v>
      </c>
      <c r="F903" s="339">
        <v>45176.0</v>
      </c>
      <c r="G903" s="338" t="s">
        <v>5743</v>
      </c>
      <c r="H903" s="338" t="s">
        <v>5381</v>
      </c>
      <c r="I903" s="338" t="s">
        <v>5381</v>
      </c>
      <c r="J903" s="338" t="s">
        <v>8962</v>
      </c>
      <c r="K903" s="338" t="s">
        <v>4987</v>
      </c>
      <c r="L903" s="338" t="s">
        <v>5961</v>
      </c>
      <c r="M903" s="338" t="s">
        <v>9665</v>
      </c>
      <c r="N903" s="338" t="s">
        <v>5019</v>
      </c>
      <c r="O903" s="338" t="s">
        <v>5324</v>
      </c>
    </row>
    <row r="904" ht="15.75" customHeight="1">
      <c r="A904" s="338" t="s">
        <v>9666</v>
      </c>
      <c r="B904" s="338" t="s">
        <v>5445</v>
      </c>
      <c r="C904" s="338" t="s">
        <v>1572</v>
      </c>
      <c r="D904" s="338">
        <v>1986.0</v>
      </c>
      <c r="E904" s="338" t="s">
        <v>9457</v>
      </c>
      <c r="F904" s="339">
        <v>44964.0</v>
      </c>
      <c r="G904" s="338" t="s">
        <v>7883</v>
      </c>
      <c r="H904" s="338" t="s">
        <v>5839</v>
      </c>
      <c r="I904" s="338" t="s">
        <v>9667</v>
      </c>
      <c r="J904" s="338" t="s">
        <v>9668</v>
      </c>
      <c r="K904" s="338" t="s">
        <v>4987</v>
      </c>
      <c r="L904" s="338" t="s">
        <v>5822</v>
      </c>
      <c r="M904" s="338" t="s">
        <v>9669</v>
      </c>
      <c r="N904" s="338" t="s">
        <v>7376</v>
      </c>
      <c r="O904" s="338" t="s">
        <v>6930</v>
      </c>
    </row>
    <row r="905" ht="15.75" customHeight="1">
      <c r="A905" s="338" t="s">
        <v>9670</v>
      </c>
      <c r="B905" s="338" t="s">
        <v>4970</v>
      </c>
      <c r="C905" s="338" t="s">
        <v>1558</v>
      </c>
      <c r="D905" s="338">
        <v>1986.0</v>
      </c>
      <c r="E905" s="338" t="s">
        <v>9449</v>
      </c>
      <c r="F905" s="339">
        <v>45175.0</v>
      </c>
      <c r="G905" s="338" t="s">
        <v>5113</v>
      </c>
      <c r="H905" s="338" t="s">
        <v>5005</v>
      </c>
      <c r="I905" s="338" t="s">
        <v>9671</v>
      </c>
      <c r="J905" s="338" t="s">
        <v>6878</v>
      </c>
      <c r="K905" s="338" t="s">
        <v>4987</v>
      </c>
      <c r="L905" s="338" t="s">
        <v>6247</v>
      </c>
      <c r="M905" s="338" t="s">
        <v>9672</v>
      </c>
      <c r="N905" s="338" t="s">
        <v>7874</v>
      </c>
      <c r="O905" s="338" t="s">
        <v>5483</v>
      </c>
    </row>
    <row r="906" ht="15.75" customHeight="1">
      <c r="A906" s="338" t="s">
        <v>9673</v>
      </c>
      <c r="B906" s="338" t="s">
        <v>4993</v>
      </c>
      <c r="C906" s="338" t="s">
        <v>1572</v>
      </c>
      <c r="D906" s="338">
        <v>1986.0</v>
      </c>
      <c r="E906" s="338" t="s">
        <v>9612</v>
      </c>
      <c r="F906" s="339">
        <v>44992.0</v>
      </c>
      <c r="G906" s="338" t="s">
        <v>5963</v>
      </c>
      <c r="H906" s="338" t="s">
        <v>9674</v>
      </c>
      <c r="I906" s="338" t="s">
        <v>9675</v>
      </c>
      <c r="J906" s="338" t="s">
        <v>9676</v>
      </c>
      <c r="K906" s="338" t="s">
        <v>4987</v>
      </c>
      <c r="L906" s="338" t="s">
        <v>5017</v>
      </c>
      <c r="M906" s="338" t="s">
        <v>9677</v>
      </c>
      <c r="N906" s="338" t="s">
        <v>9678</v>
      </c>
      <c r="O906" s="338" t="s">
        <v>5316</v>
      </c>
    </row>
    <row r="907" ht="15.75" customHeight="1">
      <c r="A907" s="338" t="s">
        <v>9679</v>
      </c>
      <c r="B907" s="338" t="s">
        <v>4970</v>
      </c>
      <c r="C907" s="338" t="s">
        <v>1558</v>
      </c>
      <c r="D907" s="338">
        <v>1986.0</v>
      </c>
      <c r="E907" s="338" t="s">
        <v>8393</v>
      </c>
      <c r="F907" s="339">
        <v>44932.0</v>
      </c>
      <c r="G907" s="338" t="s">
        <v>5181</v>
      </c>
      <c r="H907" s="338" t="s">
        <v>5353</v>
      </c>
      <c r="I907" s="338" t="s">
        <v>9680</v>
      </c>
      <c r="J907" s="338" t="s">
        <v>5267</v>
      </c>
      <c r="K907" s="338" t="s">
        <v>4987</v>
      </c>
      <c r="M907" s="338" t="s">
        <v>9681</v>
      </c>
      <c r="N907" s="338" t="s">
        <v>8297</v>
      </c>
      <c r="O907" s="338" t="s">
        <v>5537</v>
      </c>
    </row>
    <row r="908" ht="15.75" customHeight="1">
      <c r="A908" s="338" t="s">
        <v>9682</v>
      </c>
      <c r="B908" s="338" t="s">
        <v>7737</v>
      </c>
      <c r="C908" s="338" t="s">
        <v>1558</v>
      </c>
      <c r="D908" s="338">
        <v>1986.0</v>
      </c>
      <c r="E908" s="338" t="s">
        <v>8734</v>
      </c>
      <c r="F908" s="339">
        <v>45050.0</v>
      </c>
      <c r="G908" s="338" t="s">
        <v>9683</v>
      </c>
      <c r="H908" s="338" t="s">
        <v>9684</v>
      </c>
      <c r="I908" s="338" t="s">
        <v>9684</v>
      </c>
      <c r="J908" s="338" t="s">
        <v>9685</v>
      </c>
      <c r="K908" s="338" t="s">
        <v>5405</v>
      </c>
      <c r="L908" s="338" t="s">
        <v>8533</v>
      </c>
      <c r="M908" s="338" t="s">
        <v>9686</v>
      </c>
      <c r="N908" s="338" t="s">
        <v>8093</v>
      </c>
      <c r="O908" s="338" t="s">
        <v>5363</v>
      </c>
    </row>
    <row r="909" ht="15.75" customHeight="1">
      <c r="A909" s="338" t="s">
        <v>9687</v>
      </c>
      <c r="B909" s="338" t="s">
        <v>4970</v>
      </c>
      <c r="C909" s="338" t="s">
        <v>3713</v>
      </c>
      <c r="D909" s="338">
        <v>1986.0</v>
      </c>
      <c r="E909" s="338" t="s">
        <v>8567</v>
      </c>
      <c r="F909" s="338" t="s">
        <v>5059</v>
      </c>
      <c r="G909" s="338" t="s">
        <v>5251</v>
      </c>
      <c r="H909" s="338" t="s">
        <v>8131</v>
      </c>
      <c r="I909" s="338" t="s">
        <v>9688</v>
      </c>
      <c r="J909" s="338" t="s">
        <v>6346</v>
      </c>
      <c r="K909" s="338" t="s">
        <v>4987</v>
      </c>
      <c r="L909" s="338" t="s">
        <v>5108</v>
      </c>
      <c r="M909" s="338" t="s">
        <v>9689</v>
      </c>
      <c r="N909" s="338" t="s">
        <v>8234</v>
      </c>
      <c r="O909" s="338" t="s">
        <v>5150</v>
      </c>
    </row>
    <row r="910" ht="15.75" customHeight="1">
      <c r="A910" s="338" t="s">
        <v>9690</v>
      </c>
      <c r="B910" s="338" t="s">
        <v>4993</v>
      </c>
      <c r="C910" s="338" t="s">
        <v>1547</v>
      </c>
      <c r="D910" s="338">
        <v>1986.0</v>
      </c>
      <c r="E910" s="338" t="s">
        <v>9475</v>
      </c>
      <c r="F910" s="339">
        <v>45052.0</v>
      </c>
      <c r="G910" s="338" t="s">
        <v>6050</v>
      </c>
      <c r="H910" s="338" t="s">
        <v>7865</v>
      </c>
      <c r="I910" s="338" t="s">
        <v>7865</v>
      </c>
      <c r="J910" s="338" t="s">
        <v>9691</v>
      </c>
      <c r="K910" s="338" t="s">
        <v>4987</v>
      </c>
      <c r="M910" s="338" t="s">
        <v>9692</v>
      </c>
      <c r="N910" s="338" t="s">
        <v>9693</v>
      </c>
      <c r="O910" s="338" t="s">
        <v>5096</v>
      </c>
    </row>
    <row r="911" ht="15.75" customHeight="1">
      <c r="A911" s="338" t="s">
        <v>9694</v>
      </c>
      <c r="B911" s="338" t="s">
        <v>4970</v>
      </c>
      <c r="C911" s="338" t="s">
        <v>1558</v>
      </c>
      <c r="D911" s="338">
        <v>1986.0</v>
      </c>
      <c r="E911" s="338" t="s">
        <v>9591</v>
      </c>
      <c r="F911" s="339">
        <v>45175.0</v>
      </c>
      <c r="G911" s="338" t="s">
        <v>5219</v>
      </c>
      <c r="H911" s="338" t="s">
        <v>5386</v>
      </c>
      <c r="I911" s="338" t="s">
        <v>9695</v>
      </c>
      <c r="J911" s="338" t="s">
        <v>9696</v>
      </c>
      <c r="K911" s="338" t="s">
        <v>4987</v>
      </c>
      <c r="L911" s="338" t="s">
        <v>5389</v>
      </c>
      <c r="M911" s="338" t="s">
        <v>9697</v>
      </c>
      <c r="N911" s="338" t="s">
        <v>9698</v>
      </c>
      <c r="O911" s="338" t="s">
        <v>5096</v>
      </c>
    </row>
    <row r="912" ht="15.75" customHeight="1">
      <c r="A912" s="338" t="s">
        <v>9699</v>
      </c>
      <c r="B912" s="338" t="s">
        <v>4970</v>
      </c>
      <c r="C912" s="338" t="s">
        <v>1558</v>
      </c>
      <c r="D912" s="338">
        <v>1986.0</v>
      </c>
      <c r="E912" s="338" t="s">
        <v>9192</v>
      </c>
      <c r="F912" s="339">
        <v>44932.0</v>
      </c>
      <c r="G912" s="338" t="s">
        <v>5060</v>
      </c>
      <c r="H912" s="338" t="s">
        <v>5640</v>
      </c>
      <c r="I912" s="338" t="s">
        <v>7186</v>
      </c>
      <c r="J912" s="338" t="s">
        <v>6022</v>
      </c>
      <c r="K912" s="338" t="s">
        <v>4987</v>
      </c>
      <c r="L912" s="338" t="s">
        <v>5094</v>
      </c>
      <c r="M912" s="338" t="s">
        <v>9700</v>
      </c>
      <c r="N912" s="338" t="s">
        <v>5009</v>
      </c>
      <c r="O912" s="338" t="s">
        <v>5576</v>
      </c>
    </row>
    <row r="913" ht="15.75" customHeight="1">
      <c r="A913" s="338" t="s">
        <v>9701</v>
      </c>
      <c r="B913" s="338" t="s">
        <v>4970</v>
      </c>
      <c r="C913" s="338" t="s">
        <v>1547</v>
      </c>
      <c r="D913" s="338">
        <v>1986.0</v>
      </c>
      <c r="E913" s="338" t="s">
        <v>9664</v>
      </c>
      <c r="F913" s="339">
        <v>44933.0</v>
      </c>
      <c r="G913" s="338" t="s">
        <v>5251</v>
      </c>
      <c r="H913" s="338" t="s">
        <v>5061</v>
      </c>
      <c r="I913" s="338" t="s">
        <v>9702</v>
      </c>
      <c r="J913" s="338" t="s">
        <v>7753</v>
      </c>
      <c r="K913" s="338" t="s">
        <v>4987</v>
      </c>
      <c r="M913" s="338" t="s">
        <v>9703</v>
      </c>
      <c r="N913" s="338" t="s">
        <v>4990</v>
      </c>
      <c r="O913" s="338" t="s">
        <v>5339</v>
      </c>
    </row>
    <row r="914" ht="15.75" customHeight="1">
      <c r="A914" s="338" t="s">
        <v>9704</v>
      </c>
      <c r="B914" s="338" t="s">
        <v>4970</v>
      </c>
      <c r="C914" s="338" t="s">
        <v>1601</v>
      </c>
      <c r="D914" s="338">
        <v>1986.0</v>
      </c>
      <c r="E914" s="338" t="s">
        <v>8734</v>
      </c>
      <c r="F914" s="339">
        <v>45021.0</v>
      </c>
      <c r="G914" s="338" t="s">
        <v>9705</v>
      </c>
      <c r="H914" s="338" t="s">
        <v>7189</v>
      </c>
      <c r="I914" s="338" t="s">
        <v>9706</v>
      </c>
      <c r="J914" s="338" t="s">
        <v>9707</v>
      </c>
      <c r="K914" s="338" t="s">
        <v>4987</v>
      </c>
      <c r="L914" s="338" t="s">
        <v>5074</v>
      </c>
      <c r="M914" s="338" t="s">
        <v>9708</v>
      </c>
      <c r="N914" s="338" t="s">
        <v>4979</v>
      </c>
      <c r="O914" s="338" t="s">
        <v>5020</v>
      </c>
    </row>
    <row r="915" ht="15.75" customHeight="1">
      <c r="A915" s="338" t="s">
        <v>9709</v>
      </c>
      <c r="B915" s="338" t="s">
        <v>4970</v>
      </c>
      <c r="C915" s="338" t="s">
        <v>1558</v>
      </c>
      <c r="D915" s="338">
        <v>1986.0</v>
      </c>
      <c r="E915" s="338" t="s">
        <v>9612</v>
      </c>
      <c r="F915" s="339">
        <v>45144.0</v>
      </c>
      <c r="G915" s="338" t="s">
        <v>5319</v>
      </c>
      <c r="H915" s="338" t="s">
        <v>9710</v>
      </c>
      <c r="I915" s="338" t="s">
        <v>9710</v>
      </c>
      <c r="J915" s="338" t="s">
        <v>9711</v>
      </c>
      <c r="K915" s="338" t="s">
        <v>4987</v>
      </c>
      <c r="L915" s="338" t="s">
        <v>9712</v>
      </c>
      <c r="M915" s="338" t="s">
        <v>9713</v>
      </c>
      <c r="N915" s="338" t="s">
        <v>9714</v>
      </c>
      <c r="O915" s="338" t="s">
        <v>5316</v>
      </c>
    </row>
    <row r="916" ht="15.75" customHeight="1">
      <c r="A916" s="338" t="s">
        <v>9715</v>
      </c>
      <c r="B916" s="338" t="s">
        <v>4970</v>
      </c>
      <c r="C916" s="338" t="s">
        <v>1537</v>
      </c>
      <c r="D916" s="338">
        <v>1986.0</v>
      </c>
      <c r="E916" s="338" t="s">
        <v>9449</v>
      </c>
      <c r="F916" s="339">
        <v>45052.0</v>
      </c>
      <c r="G916" s="338" t="s">
        <v>5181</v>
      </c>
      <c r="H916" s="338" t="s">
        <v>5970</v>
      </c>
      <c r="I916" s="338" t="s">
        <v>6228</v>
      </c>
      <c r="J916" s="338" t="s">
        <v>9716</v>
      </c>
      <c r="K916" s="338" t="s">
        <v>4987</v>
      </c>
      <c r="M916" s="338" t="s">
        <v>9717</v>
      </c>
      <c r="N916" s="338" t="s">
        <v>5126</v>
      </c>
      <c r="O916" s="338" t="s">
        <v>5324</v>
      </c>
    </row>
    <row r="917" ht="15.75" customHeight="1">
      <c r="A917" s="338" t="s">
        <v>9718</v>
      </c>
      <c r="B917" s="338" t="s">
        <v>4970</v>
      </c>
      <c r="C917" s="338" t="s">
        <v>1537</v>
      </c>
      <c r="D917" s="338">
        <v>1986.0</v>
      </c>
      <c r="E917" s="338" t="s">
        <v>9026</v>
      </c>
      <c r="F917" s="339">
        <v>45143.0</v>
      </c>
      <c r="G917" s="338" t="s">
        <v>7426</v>
      </c>
      <c r="H917" s="338" t="s">
        <v>6774</v>
      </c>
      <c r="I917" s="338" t="s">
        <v>9719</v>
      </c>
      <c r="J917" s="338" t="s">
        <v>5907</v>
      </c>
      <c r="K917" s="338" t="s">
        <v>4987</v>
      </c>
      <c r="L917" s="338" t="s">
        <v>4999</v>
      </c>
      <c r="M917" s="338" t="s">
        <v>9720</v>
      </c>
      <c r="N917" s="338" t="s">
        <v>8438</v>
      </c>
      <c r="O917" s="338" t="s">
        <v>5217</v>
      </c>
    </row>
    <row r="918" ht="15.75" customHeight="1">
      <c r="A918" s="338" t="s">
        <v>9721</v>
      </c>
      <c r="B918" s="338" t="s">
        <v>7737</v>
      </c>
      <c r="C918" s="338" t="s">
        <v>1558</v>
      </c>
      <c r="D918" s="338">
        <v>1986.0</v>
      </c>
      <c r="E918" s="338" t="s">
        <v>9615</v>
      </c>
      <c r="F918" s="339">
        <v>44990.0</v>
      </c>
      <c r="G918" s="338" t="s">
        <v>6593</v>
      </c>
      <c r="H918" s="338" t="s">
        <v>5789</v>
      </c>
      <c r="I918" s="338" t="s">
        <v>9722</v>
      </c>
      <c r="J918" s="338" t="s">
        <v>7020</v>
      </c>
      <c r="K918" s="338" t="s">
        <v>4987</v>
      </c>
      <c r="M918" s="338" t="s">
        <v>9723</v>
      </c>
      <c r="N918" s="338" t="s">
        <v>8948</v>
      </c>
      <c r="O918" s="338" t="s">
        <v>4991</v>
      </c>
    </row>
    <row r="919" ht="15.75" customHeight="1">
      <c r="A919" s="338" t="s">
        <v>9724</v>
      </c>
      <c r="B919" s="338" t="s">
        <v>4970</v>
      </c>
      <c r="C919" s="338" t="s">
        <v>1558</v>
      </c>
      <c r="D919" s="338">
        <v>1986.0</v>
      </c>
      <c r="E919" s="338" t="s">
        <v>9725</v>
      </c>
      <c r="F919" s="339">
        <v>45114.0</v>
      </c>
      <c r="G919" s="338" t="s">
        <v>5099</v>
      </c>
      <c r="H919" s="338" t="s">
        <v>8009</v>
      </c>
      <c r="I919" s="338" t="s">
        <v>8009</v>
      </c>
      <c r="J919" s="338" t="s">
        <v>9726</v>
      </c>
      <c r="K919" s="338" t="s">
        <v>4987</v>
      </c>
      <c r="L919" s="338" t="s">
        <v>8533</v>
      </c>
      <c r="M919" s="338" t="s">
        <v>9727</v>
      </c>
      <c r="N919" s="338" t="s">
        <v>9728</v>
      </c>
      <c r="O919" s="338" t="s">
        <v>5324</v>
      </c>
    </row>
    <row r="920" ht="15.75" customHeight="1">
      <c r="A920" s="338" t="s">
        <v>9729</v>
      </c>
      <c r="B920" s="338" t="s">
        <v>7737</v>
      </c>
      <c r="C920" s="338" t="s">
        <v>1425</v>
      </c>
      <c r="D920" s="338">
        <v>1986.0</v>
      </c>
      <c r="E920" s="338" t="s">
        <v>9549</v>
      </c>
      <c r="F920" s="339">
        <v>45112.0</v>
      </c>
      <c r="G920" s="338" t="s">
        <v>5145</v>
      </c>
      <c r="H920" s="338" t="s">
        <v>9730</v>
      </c>
      <c r="I920" s="338" t="s">
        <v>9731</v>
      </c>
      <c r="J920" s="338" t="s">
        <v>6398</v>
      </c>
      <c r="K920" s="338" t="s">
        <v>4987</v>
      </c>
      <c r="L920" s="338" t="s">
        <v>4977</v>
      </c>
      <c r="M920" s="338" t="s">
        <v>9732</v>
      </c>
      <c r="N920" s="338" t="s">
        <v>9733</v>
      </c>
      <c r="O920" s="338" t="s">
        <v>5283</v>
      </c>
    </row>
    <row r="921" ht="15.75" customHeight="1">
      <c r="A921" s="338" t="s">
        <v>9734</v>
      </c>
      <c r="B921" s="338" t="s">
        <v>8739</v>
      </c>
      <c r="C921" s="338" t="s">
        <v>3713</v>
      </c>
      <c r="D921" s="338">
        <v>1986.0</v>
      </c>
      <c r="E921" s="338" t="s">
        <v>9735</v>
      </c>
      <c r="F921" s="339">
        <v>44992.0</v>
      </c>
      <c r="G921" s="338" t="s">
        <v>6031</v>
      </c>
      <c r="H921" s="338" t="s">
        <v>9736</v>
      </c>
      <c r="I921" s="338" t="s">
        <v>9736</v>
      </c>
      <c r="J921" s="338" t="s">
        <v>9737</v>
      </c>
      <c r="K921" s="338" t="s">
        <v>6737</v>
      </c>
      <c r="M921" s="338" t="s">
        <v>9738</v>
      </c>
      <c r="N921" s="338" t="s">
        <v>9739</v>
      </c>
      <c r="O921" s="338" t="s">
        <v>5624</v>
      </c>
    </row>
    <row r="922" ht="15.75" customHeight="1">
      <c r="A922" s="338" t="s">
        <v>9740</v>
      </c>
      <c r="B922" s="338" t="s">
        <v>4970</v>
      </c>
      <c r="C922" s="338" t="s">
        <v>1425</v>
      </c>
      <c r="D922" s="338">
        <v>1986.0</v>
      </c>
      <c r="E922" s="338" t="s">
        <v>9457</v>
      </c>
      <c r="F922" s="339">
        <v>45021.0</v>
      </c>
      <c r="G922" s="338" t="s">
        <v>5163</v>
      </c>
      <c r="H922" s="338" t="s">
        <v>7174</v>
      </c>
      <c r="I922" s="338" t="s">
        <v>9741</v>
      </c>
      <c r="J922" s="338" t="s">
        <v>7174</v>
      </c>
      <c r="K922" s="338" t="s">
        <v>4987</v>
      </c>
      <c r="M922" s="338" t="s">
        <v>9742</v>
      </c>
      <c r="N922" s="338" t="s">
        <v>5036</v>
      </c>
      <c r="O922" s="338" t="s">
        <v>5483</v>
      </c>
    </row>
    <row r="923" ht="15.75" customHeight="1">
      <c r="A923" s="338" t="s">
        <v>9743</v>
      </c>
      <c r="B923" s="338" t="s">
        <v>4993</v>
      </c>
      <c r="C923" s="338" t="s">
        <v>1537</v>
      </c>
      <c r="D923" s="338">
        <v>1986.0</v>
      </c>
      <c r="E923" s="338" t="s">
        <v>9744</v>
      </c>
      <c r="F923" s="339">
        <v>45081.0</v>
      </c>
      <c r="G923" s="338" t="s">
        <v>5327</v>
      </c>
      <c r="H923" s="338" t="s">
        <v>9745</v>
      </c>
      <c r="I923" s="338" t="s">
        <v>8925</v>
      </c>
      <c r="J923" s="338" t="s">
        <v>8926</v>
      </c>
      <c r="K923" s="338" t="s">
        <v>4987</v>
      </c>
      <c r="L923" s="338" t="s">
        <v>6247</v>
      </c>
      <c r="M923" s="338" t="s">
        <v>9746</v>
      </c>
      <c r="N923" s="338" t="s">
        <v>6618</v>
      </c>
      <c r="O923" s="338" t="s">
        <v>5339</v>
      </c>
    </row>
    <row r="924" ht="15.75" customHeight="1">
      <c r="A924" s="338" t="s">
        <v>9747</v>
      </c>
      <c r="B924" s="338" t="s">
        <v>5445</v>
      </c>
      <c r="C924" s="338" t="s">
        <v>1601</v>
      </c>
      <c r="D924" s="338">
        <v>1986.0</v>
      </c>
      <c r="E924" s="338" t="s">
        <v>9748</v>
      </c>
      <c r="F924" s="338" t="s">
        <v>5059</v>
      </c>
      <c r="G924" s="338" t="s">
        <v>5287</v>
      </c>
      <c r="H924" s="338" t="s">
        <v>9749</v>
      </c>
      <c r="I924" s="338" t="s">
        <v>9749</v>
      </c>
      <c r="J924" s="338" t="s">
        <v>9750</v>
      </c>
      <c r="K924" s="338" t="s">
        <v>7898</v>
      </c>
      <c r="M924" s="338" t="s">
        <v>9751</v>
      </c>
      <c r="N924" s="338" t="s">
        <v>9752</v>
      </c>
      <c r="O924" s="338" t="s">
        <v>9753</v>
      </c>
    </row>
    <row r="925" ht="15.75" customHeight="1">
      <c r="A925" s="338" t="s">
        <v>9754</v>
      </c>
      <c r="C925" s="338" t="s">
        <v>1681</v>
      </c>
      <c r="D925" s="338">
        <v>1986.0</v>
      </c>
      <c r="E925" s="338" t="s">
        <v>9755</v>
      </c>
      <c r="F925" s="339">
        <v>45083.0</v>
      </c>
      <c r="G925" s="338" t="s">
        <v>7361</v>
      </c>
      <c r="H925" s="338" t="s">
        <v>9756</v>
      </c>
      <c r="I925" s="338" t="s">
        <v>9756</v>
      </c>
      <c r="J925" s="338" t="s">
        <v>9757</v>
      </c>
      <c r="K925" s="338" t="s">
        <v>4976</v>
      </c>
      <c r="M925" s="338" t="s">
        <v>9758</v>
      </c>
      <c r="N925" s="338" t="s">
        <v>9759</v>
      </c>
      <c r="O925" s="338" t="s">
        <v>5483</v>
      </c>
    </row>
    <row r="926" ht="15.75" customHeight="1">
      <c r="A926" s="338" t="s">
        <v>9760</v>
      </c>
      <c r="B926" s="338" t="s">
        <v>4970</v>
      </c>
      <c r="C926" s="338" t="s">
        <v>1547</v>
      </c>
      <c r="D926" s="338">
        <v>1986.0</v>
      </c>
      <c r="E926" s="338" t="s">
        <v>9558</v>
      </c>
      <c r="F926" s="339">
        <v>44964.0</v>
      </c>
      <c r="G926" s="338" t="s">
        <v>5251</v>
      </c>
      <c r="H926" s="338" t="s">
        <v>9761</v>
      </c>
      <c r="I926" s="338" t="s">
        <v>9762</v>
      </c>
      <c r="J926" s="338" t="s">
        <v>5199</v>
      </c>
      <c r="K926" s="338" t="s">
        <v>4987</v>
      </c>
      <c r="L926" s="338" t="s">
        <v>6368</v>
      </c>
      <c r="M926" s="338" t="s">
        <v>9763</v>
      </c>
      <c r="N926" s="338" t="s">
        <v>5009</v>
      </c>
      <c r="O926" s="338" t="s">
        <v>5471</v>
      </c>
    </row>
    <row r="927" ht="15.75" customHeight="1">
      <c r="A927" s="338" t="s">
        <v>9764</v>
      </c>
      <c r="B927" s="338" t="s">
        <v>4993</v>
      </c>
      <c r="C927" s="338" t="s">
        <v>1425</v>
      </c>
      <c r="D927" s="338">
        <v>1986.0</v>
      </c>
      <c r="E927" s="338" t="s">
        <v>9408</v>
      </c>
      <c r="F927" s="339">
        <v>45082.0</v>
      </c>
      <c r="G927" s="338" t="s">
        <v>6482</v>
      </c>
      <c r="H927" s="338" t="s">
        <v>6006</v>
      </c>
      <c r="I927" s="338" t="s">
        <v>9765</v>
      </c>
      <c r="J927" s="338" t="s">
        <v>9766</v>
      </c>
      <c r="K927" s="338" t="s">
        <v>4987</v>
      </c>
      <c r="L927" s="338" t="s">
        <v>5176</v>
      </c>
      <c r="M927" s="338" t="s">
        <v>9767</v>
      </c>
      <c r="N927" s="338" t="s">
        <v>9279</v>
      </c>
      <c r="O927" s="338" t="s">
        <v>5067</v>
      </c>
    </row>
    <row r="928" ht="15.75" customHeight="1">
      <c r="A928" s="338" t="s">
        <v>9768</v>
      </c>
      <c r="B928" s="338" t="s">
        <v>5690</v>
      </c>
      <c r="C928" s="338" t="s">
        <v>1547</v>
      </c>
      <c r="D928" s="338">
        <v>1986.0</v>
      </c>
      <c r="E928" s="338" t="s">
        <v>9769</v>
      </c>
      <c r="F928" s="338" t="s">
        <v>5059</v>
      </c>
      <c r="G928" s="338" t="s">
        <v>5287</v>
      </c>
      <c r="H928" s="338" t="s">
        <v>9770</v>
      </c>
      <c r="I928" s="338" t="s">
        <v>9770</v>
      </c>
      <c r="J928" s="338" t="s">
        <v>9771</v>
      </c>
      <c r="K928" s="338" t="s">
        <v>6531</v>
      </c>
      <c r="M928" s="338" t="s">
        <v>9772</v>
      </c>
      <c r="N928" s="338" t="s">
        <v>9773</v>
      </c>
      <c r="O928" s="338" t="s">
        <v>5780</v>
      </c>
    </row>
    <row r="929" ht="15.75" customHeight="1">
      <c r="A929" s="338" t="s">
        <v>9774</v>
      </c>
      <c r="B929" s="338" t="s">
        <v>4970</v>
      </c>
      <c r="C929" s="338" t="s">
        <v>1558</v>
      </c>
      <c r="D929" s="338">
        <v>1986.0</v>
      </c>
      <c r="E929" s="338" t="s">
        <v>8894</v>
      </c>
      <c r="F929" s="339">
        <v>44963.0</v>
      </c>
      <c r="G929" s="338" t="s">
        <v>5241</v>
      </c>
      <c r="H929" s="338" t="s">
        <v>5558</v>
      </c>
      <c r="I929" s="338" t="s">
        <v>9775</v>
      </c>
      <c r="J929" s="338" t="s">
        <v>6404</v>
      </c>
      <c r="K929" s="338" t="s">
        <v>4987</v>
      </c>
      <c r="L929" s="338" t="s">
        <v>5822</v>
      </c>
      <c r="M929" s="338" t="s">
        <v>9776</v>
      </c>
      <c r="N929" s="338" t="s">
        <v>7874</v>
      </c>
      <c r="O929" s="338" t="s">
        <v>5120</v>
      </c>
    </row>
    <row r="930" ht="15.75" customHeight="1">
      <c r="A930" s="338" t="s">
        <v>9777</v>
      </c>
      <c r="B930" s="338" t="s">
        <v>4970</v>
      </c>
      <c r="C930" s="338" t="s">
        <v>1425</v>
      </c>
      <c r="D930" s="338">
        <v>1986.0</v>
      </c>
      <c r="E930" s="338" t="s">
        <v>9576</v>
      </c>
      <c r="F930" s="339">
        <v>44963.0</v>
      </c>
      <c r="G930" s="338" t="s">
        <v>5251</v>
      </c>
      <c r="H930" s="338" t="s">
        <v>9778</v>
      </c>
      <c r="I930" s="338" t="s">
        <v>9779</v>
      </c>
      <c r="J930" s="338" t="s">
        <v>9780</v>
      </c>
      <c r="K930" s="338" t="s">
        <v>4987</v>
      </c>
      <c r="L930" s="338" t="s">
        <v>5084</v>
      </c>
      <c r="M930" s="338" t="s">
        <v>9781</v>
      </c>
      <c r="N930" s="338" t="s">
        <v>5009</v>
      </c>
      <c r="O930" s="338" t="s">
        <v>5143</v>
      </c>
    </row>
    <row r="931" ht="15.75" customHeight="1">
      <c r="A931" s="338" t="s">
        <v>9782</v>
      </c>
      <c r="B931" s="338" t="s">
        <v>4970</v>
      </c>
      <c r="C931" s="338" t="s">
        <v>1558</v>
      </c>
      <c r="D931" s="338">
        <v>1986.0</v>
      </c>
      <c r="E931" s="338" t="s">
        <v>9783</v>
      </c>
      <c r="F931" s="339">
        <v>45052.0</v>
      </c>
      <c r="G931" s="338" t="s">
        <v>5181</v>
      </c>
      <c r="H931" s="338" t="s">
        <v>7168</v>
      </c>
      <c r="I931" s="338" t="s">
        <v>7792</v>
      </c>
      <c r="J931" s="338" t="s">
        <v>7058</v>
      </c>
      <c r="K931" s="338" t="s">
        <v>4987</v>
      </c>
      <c r="L931" s="338" t="s">
        <v>5960</v>
      </c>
      <c r="M931" s="338" t="s">
        <v>9784</v>
      </c>
      <c r="N931" s="338" t="s">
        <v>5512</v>
      </c>
      <c r="O931" s="338" t="s">
        <v>5160</v>
      </c>
    </row>
    <row r="932" ht="15.75" customHeight="1">
      <c r="A932" s="338" t="s">
        <v>9785</v>
      </c>
      <c r="B932" s="338" t="s">
        <v>7737</v>
      </c>
      <c r="C932" s="338" t="s">
        <v>1537</v>
      </c>
      <c r="D932" s="338">
        <v>1986.0</v>
      </c>
      <c r="E932" s="338" t="s">
        <v>9421</v>
      </c>
      <c r="F932" s="339">
        <v>44932.0</v>
      </c>
      <c r="G932" s="338" t="s">
        <v>6421</v>
      </c>
      <c r="H932" s="338" t="s">
        <v>9786</v>
      </c>
      <c r="I932" s="338" t="s">
        <v>9787</v>
      </c>
      <c r="J932" s="338" t="s">
        <v>5554</v>
      </c>
      <c r="K932" s="338" t="s">
        <v>5607</v>
      </c>
      <c r="L932" s="338" t="s">
        <v>7743</v>
      </c>
      <c r="M932" s="338" t="s">
        <v>9788</v>
      </c>
      <c r="N932" s="338" t="s">
        <v>9789</v>
      </c>
      <c r="O932" s="338" t="s">
        <v>5423</v>
      </c>
    </row>
    <row r="933" ht="15.75" customHeight="1">
      <c r="A933" s="338" t="s">
        <v>9790</v>
      </c>
      <c r="B933" s="338" t="s">
        <v>4970</v>
      </c>
      <c r="C933" s="338" t="s">
        <v>3713</v>
      </c>
      <c r="D933" s="338">
        <v>1986.0</v>
      </c>
      <c r="E933" s="338" t="s">
        <v>9488</v>
      </c>
      <c r="F933" s="339">
        <v>45112.0</v>
      </c>
      <c r="G933" s="338" t="s">
        <v>8100</v>
      </c>
      <c r="H933" s="338" t="s">
        <v>8343</v>
      </c>
      <c r="I933" s="338" t="s">
        <v>9541</v>
      </c>
      <c r="J933" s="338" t="s">
        <v>5229</v>
      </c>
      <c r="K933" s="338" t="s">
        <v>4987</v>
      </c>
      <c r="L933" s="338" t="s">
        <v>5822</v>
      </c>
      <c r="M933" s="338" t="s">
        <v>9791</v>
      </c>
      <c r="N933" s="338" t="s">
        <v>7886</v>
      </c>
      <c r="O933" s="338" t="s">
        <v>5537</v>
      </c>
    </row>
    <row r="934" ht="15.75" customHeight="1">
      <c r="A934" s="338" t="s">
        <v>9792</v>
      </c>
      <c r="B934" s="338" t="s">
        <v>7737</v>
      </c>
      <c r="C934" s="338" t="s">
        <v>1681</v>
      </c>
      <c r="D934" s="338">
        <v>1986.0</v>
      </c>
      <c r="E934" s="338" t="s">
        <v>8610</v>
      </c>
      <c r="F934" s="339">
        <v>44933.0</v>
      </c>
      <c r="G934" s="338" t="s">
        <v>9793</v>
      </c>
      <c r="H934" s="338" t="s">
        <v>9794</v>
      </c>
      <c r="I934" s="338" t="s">
        <v>9795</v>
      </c>
      <c r="J934" s="338" t="s">
        <v>9796</v>
      </c>
      <c r="K934" s="338" t="s">
        <v>4976</v>
      </c>
      <c r="L934" s="338" t="s">
        <v>5960</v>
      </c>
      <c r="M934" s="338" t="s">
        <v>9797</v>
      </c>
      <c r="N934" s="338" t="s">
        <v>9798</v>
      </c>
      <c r="O934" s="338" t="s">
        <v>6513</v>
      </c>
    </row>
    <row r="935" ht="15.75" customHeight="1">
      <c r="A935" s="338" t="s">
        <v>9799</v>
      </c>
      <c r="B935" s="338" t="s">
        <v>7737</v>
      </c>
      <c r="C935" s="338" t="s">
        <v>1558</v>
      </c>
      <c r="D935" s="338">
        <v>1986.0</v>
      </c>
      <c r="E935" s="338" t="s">
        <v>9800</v>
      </c>
      <c r="F935" s="339">
        <v>44931.0</v>
      </c>
      <c r="G935" s="338" t="s">
        <v>8814</v>
      </c>
      <c r="H935" s="338" t="s">
        <v>5014</v>
      </c>
      <c r="I935" s="338" t="s">
        <v>9801</v>
      </c>
      <c r="J935" s="338" t="s">
        <v>5093</v>
      </c>
      <c r="K935" s="338" t="s">
        <v>4987</v>
      </c>
      <c r="L935" s="338" t="s">
        <v>5074</v>
      </c>
      <c r="M935" s="338" t="s">
        <v>9802</v>
      </c>
      <c r="N935" s="338" t="s">
        <v>4979</v>
      </c>
      <c r="O935" s="338" t="s">
        <v>5186</v>
      </c>
    </row>
    <row r="936" ht="15.75" customHeight="1">
      <c r="A936" s="338" t="s">
        <v>9803</v>
      </c>
      <c r="B936" s="338" t="s">
        <v>4993</v>
      </c>
      <c r="C936" s="338" t="s">
        <v>1547</v>
      </c>
      <c r="D936" s="338">
        <v>1986.0</v>
      </c>
      <c r="E936" s="338" t="s">
        <v>9804</v>
      </c>
      <c r="F936" s="338" t="s">
        <v>6434</v>
      </c>
      <c r="G936" s="338" t="s">
        <v>5121</v>
      </c>
      <c r="H936" s="338" t="s">
        <v>9805</v>
      </c>
      <c r="I936" s="338" t="s">
        <v>9805</v>
      </c>
      <c r="J936" s="338" t="s">
        <v>9806</v>
      </c>
      <c r="K936" s="338" t="s">
        <v>6737</v>
      </c>
      <c r="M936" s="338" t="s">
        <v>9807</v>
      </c>
      <c r="N936" s="338" t="s">
        <v>9808</v>
      </c>
      <c r="O936" s="338" t="s">
        <v>5677</v>
      </c>
    </row>
    <row r="937" ht="15.75" customHeight="1">
      <c r="A937" s="338" t="s">
        <v>9809</v>
      </c>
      <c r="B937" s="338" t="s">
        <v>4970</v>
      </c>
      <c r="C937" s="338" t="s">
        <v>1547</v>
      </c>
      <c r="D937" s="338">
        <v>1986.0</v>
      </c>
      <c r="E937" s="338" t="s">
        <v>9810</v>
      </c>
      <c r="F937" s="339">
        <v>45112.0</v>
      </c>
      <c r="G937" s="338" t="s">
        <v>7461</v>
      </c>
      <c r="H937" s="338" t="s">
        <v>5197</v>
      </c>
      <c r="I937" s="338" t="s">
        <v>9811</v>
      </c>
      <c r="J937" s="338" t="s">
        <v>9235</v>
      </c>
      <c r="K937" s="338" t="s">
        <v>4976</v>
      </c>
      <c r="M937" s="338" t="s">
        <v>9812</v>
      </c>
      <c r="N937" s="338" t="s">
        <v>9813</v>
      </c>
      <c r="O937" s="338" t="s">
        <v>5794</v>
      </c>
    </row>
    <row r="938" ht="15.75" customHeight="1">
      <c r="A938" s="338" t="s">
        <v>9814</v>
      </c>
      <c r="B938" s="338" t="s">
        <v>7737</v>
      </c>
      <c r="C938" s="338" t="s">
        <v>1537</v>
      </c>
      <c r="D938" s="338">
        <v>1986.0</v>
      </c>
      <c r="E938" s="338" t="s">
        <v>9475</v>
      </c>
      <c r="F938" s="339">
        <v>45112.0</v>
      </c>
      <c r="G938" s="338" t="s">
        <v>5287</v>
      </c>
      <c r="H938" s="338" t="s">
        <v>7927</v>
      </c>
      <c r="I938" s="338" t="s">
        <v>7871</v>
      </c>
      <c r="J938" s="338" t="s">
        <v>7550</v>
      </c>
      <c r="K938" s="338" t="s">
        <v>4987</v>
      </c>
      <c r="L938" s="338" t="s">
        <v>5176</v>
      </c>
      <c r="M938" s="338" t="s">
        <v>9815</v>
      </c>
      <c r="N938" s="338" t="s">
        <v>4990</v>
      </c>
      <c r="O938" s="338" t="s">
        <v>5010</v>
      </c>
    </row>
    <row r="939" ht="15.75" customHeight="1">
      <c r="A939" s="338" t="s">
        <v>9816</v>
      </c>
      <c r="B939" s="338" t="s">
        <v>4970</v>
      </c>
      <c r="C939" s="338" t="s">
        <v>1537</v>
      </c>
      <c r="D939" s="338">
        <v>1986.0</v>
      </c>
      <c r="E939" s="338" t="s">
        <v>8610</v>
      </c>
      <c r="F939" s="339">
        <v>45113.0</v>
      </c>
      <c r="G939" s="338" t="s">
        <v>5070</v>
      </c>
      <c r="H939" s="338" t="s">
        <v>7438</v>
      </c>
      <c r="I939" s="338" t="s">
        <v>9817</v>
      </c>
      <c r="J939" s="338" t="s">
        <v>9818</v>
      </c>
      <c r="K939" s="338" t="s">
        <v>4987</v>
      </c>
      <c r="L939" s="338" t="s">
        <v>5064</v>
      </c>
      <c r="M939" s="338" t="s">
        <v>9819</v>
      </c>
      <c r="N939" s="338" t="s">
        <v>5019</v>
      </c>
      <c r="O939" s="338" t="s">
        <v>5087</v>
      </c>
    </row>
    <row r="940" ht="15.75" customHeight="1">
      <c r="A940" s="338" t="s">
        <v>9820</v>
      </c>
      <c r="B940" s="338" t="s">
        <v>7737</v>
      </c>
      <c r="C940" s="338" t="s">
        <v>1537</v>
      </c>
      <c r="D940" s="338">
        <v>1986.0</v>
      </c>
      <c r="E940" s="338" t="s">
        <v>9488</v>
      </c>
      <c r="F940" s="339">
        <v>45172.0</v>
      </c>
      <c r="G940" s="338" t="s">
        <v>6050</v>
      </c>
      <c r="H940" s="338" t="s">
        <v>8042</v>
      </c>
      <c r="I940" s="338" t="s">
        <v>9821</v>
      </c>
      <c r="J940" s="338" t="s">
        <v>9822</v>
      </c>
      <c r="K940" s="338" t="s">
        <v>4987</v>
      </c>
      <c r="L940" s="338" t="s">
        <v>5064</v>
      </c>
      <c r="M940" s="338" t="s">
        <v>9823</v>
      </c>
      <c r="N940" s="338" t="s">
        <v>9079</v>
      </c>
      <c r="O940" s="338" t="s">
        <v>5624</v>
      </c>
    </row>
    <row r="941" ht="15.75" customHeight="1">
      <c r="A941" s="338" t="s">
        <v>9824</v>
      </c>
      <c r="B941" s="338" t="s">
        <v>4970</v>
      </c>
      <c r="C941" s="338" t="s">
        <v>1601</v>
      </c>
      <c r="D941" s="338">
        <v>1986.0</v>
      </c>
      <c r="E941" s="338" t="s">
        <v>9825</v>
      </c>
      <c r="F941" s="339">
        <v>45143.0</v>
      </c>
      <c r="G941" s="338" t="s">
        <v>5365</v>
      </c>
      <c r="H941" s="338" t="s">
        <v>7452</v>
      </c>
      <c r="I941" s="338" t="s">
        <v>9826</v>
      </c>
      <c r="J941" s="338" t="s">
        <v>9827</v>
      </c>
      <c r="K941" s="338" t="s">
        <v>4976</v>
      </c>
      <c r="N941" s="338" t="s">
        <v>9828</v>
      </c>
      <c r="O941" s="338" t="s">
        <v>5232</v>
      </c>
    </row>
    <row r="942" ht="15.75" customHeight="1">
      <c r="A942" s="338" t="s">
        <v>9829</v>
      </c>
      <c r="B942" s="338" t="s">
        <v>4970</v>
      </c>
      <c r="C942" s="338" t="s">
        <v>1558</v>
      </c>
      <c r="D942" s="338">
        <v>1986.0</v>
      </c>
      <c r="E942" s="338" t="s">
        <v>8567</v>
      </c>
      <c r="F942" s="339">
        <v>45112.0</v>
      </c>
      <c r="G942" s="338" t="s">
        <v>7361</v>
      </c>
      <c r="H942" s="338" t="s">
        <v>5106</v>
      </c>
      <c r="I942" s="338" t="s">
        <v>9830</v>
      </c>
      <c r="J942" s="338" t="s">
        <v>9831</v>
      </c>
      <c r="K942" s="338" t="s">
        <v>4987</v>
      </c>
      <c r="L942" s="338" t="s">
        <v>6247</v>
      </c>
      <c r="M942" s="338" t="s">
        <v>9832</v>
      </c>
      <c r="N942" s="338" t="s">
        <v>5126</v>
      </c>
      <c r="O942" s="338" t="s">
        <v>5067</v>
      </c>
    </row>
    <row r="943" ht="15.75" customHeight="1">
      <c r="A943" s="338" t="s">
        <v>9833</v>
      </c>
      <c r="B943" s="338" t="s">
        <v>7737</v>
      </c>
      <c r="C943" s="338" t="s">
        <v>1537</v>
      </c>
      <c r="D943" s="338">
        <v>1986.0</v>
      </c>
      <c r="E943" s="338" t="s">
        <v>9493</v>
      </c>
      <c r="F943" s="339">
        <v>45142.0</v>
      </c>
      <c r="G943" s="338" t="s">
        <v>5211</v>
      </c>
      <c r="H943" s="338" t="s">
        <v>7447</v>
      </c>
      <c r="I943" s="338" t="s">
        <v>9834</v>
      </c>
      <c r="J943" s="338" t="s">
        <v>9835</v>
      </c>
      <c r="K943" s="338" t="s">
        <v>4987</v>
      </c>
      <c r="L943" s="338" t="s">
        <v>7014</v>
      </c>
      <c r="M943" s="338" t="s">
        <v>9836</v>
      </c>
      <c r="N943" s="338" t="s">
        <v>5482</v>
      </c>
      <c r="O943" s="338" t="s">
        <v>5370</v>
      </c>
    </row>
    <row r="944" ht="15.75" customHeight="1">
      <c r="A944" s="338" t="s">
        <v>9837</v>
      </c>
      <c r="B944" s="338" t="s">
        <v>7737</v>
      </c>
      <c r="C944" s="338" t="s">
        <v>1698</v>
      </c>
      <c r="D944" s="338">
        <v>1986.0</v>
      </c>
      <c r="E944" s="338" t="s">
        <v>9588</v>
      </c>
      <c r="F944" s="339">
        <v>44963.0</v>
      </c>
      <c r="G944" s="338" t="s">
        <v>6050</v>
      </c>
      <c r="H944" s="338" t="s">
        <v>7608</v>
      </c>
      <c r="I944" s="338" t="s">
        <v>7608</v>
      </c>
      <c r="J944" s="338" t="s">
        <v>9838</v>
      </c>
      <c r="K944" s="338" t="s">
        <v>4987</v>
      </c>
      <c r="L944" s="338" t="s">
        <v>4999</v>
      </c>
      <c r="M944" s="338" t="s">
        <v>9839</v>
      </c>
      <c r="N944" s="338" t="s">
        <v>9840</v>
      </c>
      <c r="O944" s="338" t="s">
        <v>5232</v>
      </c>
    </row>
    <row r="945" ht="15.75" customHeight="1">
      <c r="A945" s="338" t="s">
        <v>9841</v>
      </c>
      <c r="B945" s="338" t="s">
        <v>4970</v>
      </c>
      <c r="C945" s="338" t="s">
        <v>1558</v>
      </c>
      <c r="D945" s="338">
        <v>1986.0</v>
      </c>
      <c r="E945" s="338" t="s">
        <v>9615</v>
      </c>
      <c r="F945" s="339">
        <v>45143.0</v>
      </c>
      <c r="G945" s="338" t="s">
        <v>9705</v>
      </c>
      <c r="H945" s="338" t="s">
        <v>5450</v>
      </c>
      <c r="I945" s="338" t="s">
        <v>9842</v>
      </c>
      <c r="J945" s="338" t="s">
        <v>9843</v>
      </c>
      <c r="K945" s="338" t="s">
        <v>4987</v>
      </c>
      <c r="M945" s="338" t="s">
        <v>9844</v>
      </c>
      <c r="N945" s="338" t="s">
        <v>7411</v>
      </c>
      <c r="O945" s="338" t="s">
        <v>5020</v>
      </c>
    </row>
    <row r="946" ht="15.75" customHeight="1">
      <c r="A946" s="338" t="s">
        <v>9845</v>
      </c>
      <c r="B946" s="338" t="s">
        <v>4993</v>
      </c>
      <c r="C946" s="338" t="s">
        <v>1558</v>
      </c>
      <c r="D946" s="338">
        <v>1986.0</v>
      </c>
      <c r="E946" s="338" t="s">
        <v>9846</v>
      </c>
      <c r="F946" s="339">
        <v>44962.0</v>
      </c>
      <c r="G946" s="338" t="s">
        <v>9847</v>
      </c>
      <c r="H946" s="338" t="s">
        <v>5252</v>
      </c>
      <c r="I946" s="338" t="s">
        <v>9848</v>
      </c>
      <c r="J946" s="338" t="s">
        <v>9849</v>
      </c>
      <c r="K946" s="338" t="s">
        <v>4987</v>
      </c>
      <c r="N946" s="338" t="s">
        <v>8234</v>
      </c>
      <c r="O946" s="338" t="s">
        <v>5248</v>
      </c>
    </row>
    <row r="947" ht="15.75" customHeight="1">
      <c r="A947" s="338" t="s">
        <v>9850</v>
      </c>
      <c r="B947" s="338" t="s">
        <v>4970</v>
      </c>
      <c r="C947" s="338" t="s">
        <v>1558</v>
      </c>
      <c r="D947" s="338">
        <v>1986.0</v>
      </c>
      <c r="E947" s="338" t="s">
        <v>9554</v>
      </c>
      <c r="F947" s="339">
        <v>45174.0</v>
      </c>
      <c r="G947" s="338" t="s">
        <v>5872</v>
      </c>
      <c r="H947" s="338" t="s">
        <v>9851</v>
      </c>
      <c r="I947" s="338" t="s">
        <v>9852</v>
      </c>
      <c r="J947" s="338" t="s">
        <v>9853</v>
      </c>
      <c r="K947" s="338" t="s">
        <v>4987</v>
      </c>
      <c r="M947" s="338" t="s">
        <v>9854</v>
      </c>
      <c r="N947" s="338" t="s">
        <v>9578</v>
      </c>
      <c r="O947" s="338" t="s">
        <v>5624</v>
      </c>
    </row>
    <row r="948" ht="15.75" customHeight="1">
      <c r="A948" s="338" t="s">
        <v>9855</v>
      </c>
      <c r="B948" s="338" t="s">
        <v>7737</v>
      </c>
      <c r="C948" s="338" t="s">
        <v>1547</v>
      </c>
      <c r="D948" s="338">
        <v>1986.0</v>
      </c>
      <c r="E948" s="338" t="s">
        <v>9268</v>
      </c>
      <c r="F948" s="339">
        <v>45052.0</v>
      </c>
      <c r="G948" s="338" t="s">
        <v>5507</v>
      </c>
      <c r="H948" s="338" t="s">
        <v>9856</v>
      </c>
      <c r="I948" s="338" t="s">
        <v>9857</v>
      </c>
      <c r="J948" s="338" t="s">
        <v>9858</v>
      </c>
      <c r="K948" s="338" t="s">
        <v>4987</v>
      </c>
      <c r="M948" s="338" t="s">
        <v>9859</v>
      </c>
      <c r="N948" s="338" t="s">
        <v>5009</v>
      </c>
      <c r="O948" s="338" t="s">
        <v>5120</v>
      </c>
    </row>
    <row r="949" ht="15.75" customHeight="1">
      <c r="A949" s="338" t="s">
        <v>9860</v>
      </c>
      <c r="B949" s="338" t="s">
        <v>7737</v>
      </c>
      <c r="C949" s="338" t="s">
        <v>1558</v>
      </c>
      <c r="D949" s="338">
        <v>1986.0</v>
      </c>
      <c r="E949" s="338" t="s">
        <v>9664</v>
      </c>
      <c r="F949" s="339">
        <v>44991.0</v>
      </c>
      <c r="G949" s="338" t="s">
        <v>5181</v>
      </c>
      <c r="H949" s="338" t="s">
        <v>6563</v>
      </c>
      <c r="I949" s="338" t="s">
        <v>9861</v>
      </c>
      <c r="J949" s="338" t="s">
        <v>7159</v>
      </c>
      <c r="K949" s="338" t="s">
        <v>4987</v>
      </c>
      <c r="L949" s="338" t="s">
        <v>4999</v>
      </c>
      <c r="M949" s="338" t="s">
        <v>9862</v>
      </c>
      <c r="N949" s="338" t="s">
        <v>5009</v>
      </c>
      <c r="O949" s="338" t="s">
        <v>5150</v>
      </c>
    </row>
    <row r="950" ht="15.75" customHeight="1">
      <c r="A950" s="338" t="s">
        <v>9863</v>
      </c>
      <c r="B950" s="338" t="s">
        <v>4993</v>
      </c>
      <c r="C950" s="338" t="s">
        <v>1558</v>
      </c>
      <c r="D950" s="338">
        <v>1986.0</v>
      </c>
      <c r="E950" s="338" t="s">
        <v>9554</v>
      </c>
      <c r="F950" s="339">
        <v>44964.0</v>
      </c>
      <c r="G950" s="338" t="s">
        <v>6749</v>
      </c>
      <c r="H950" s="338" t="s">
        <v>9864</v>
      </c>
      <c r="I950" s="338" t="s">
        <v>9865</v>
      </c>
      <c r="J950" s="338" t="s">
        <v>9864</v>
      </c>
      <c r="K950" s="338" t="s">
        <v>4987</v>
      </c>
      <c r="M950" s="338" t="s">
        <v>9866</v>
      </c>
      <c r="N950" s="338" t="s">
        <v>9867</v>
      </c>
      <c r="O950" s="338" t="s">
        <v>5143</v>
      </c>
    </row>
    <row r="951" ht="15.75" customHeight="1">
      <c r="A951" s="338" t="s">
        <v>9868</v>
      </c>
      <c r="B951" s="338" t="s">
        <v>5601</v>
      </c>
      <c r="C951" s="338" t="s">
        <v>1572</v>
      </c>
      <c r="D951" s="338">
        <v>1986.0</v>
      </c>
      <c r="E951" s="338" t="s">
        <v>9869</v>
      </c>
      <c r="F951" s="339">
        <v>45114.0</v>
      </c>
      <c r="G951" s="338" t="s">
        <v>5060</v>
      </c>
      <c r="H951" s="338" t="s">
        <v>9870</v>
      </c>
      <c r="I951" s="338" t="s">
        <v>9871</v>
      </c>
      <c r="J951" s="338" t="s">
        <v>9872</v>
      </c>
      <c r="K951" s="338" t="s">
        <v>4976</v>
      </c>
      <c r="M951" s="338" t="s">
        <v>9873</v>
      </c>
      <c r="N951" s="338" t="s">
        <v>9874</v>
      </c>
      <c r="O951" s="338" t="s">
        <v>5316</v>
      </c>
    </row>
    <row r="952" ht="15.75" customHeight="1">
      <c r="A952" s="338" t="s">
        <v>9875</v>
      </c>
      <c r="B952" s="338" t="s">
        <v>4970</v>
      </c>
      <c r="C952" s="338" t="s">
        <v>1537</v>
      </c>
      <c r="D952" s="338">
        <v>1986.0</v>
      </c>
      <c r="E952" s="338" t="s">
        <v>8567</v>
      </c>
      <c r="F952" s="338" t="s">
        <v>5286</v>
      </c>
      <c r="G952" s="338" t="s">
        <v>5203</v>
      </c>
      <c r="H952" s="338" t="s">
        <v>7321</v>
      </c>
      <c r="I952" s="338" t="s">
        <v>9876</v>
      </c>
      <c r="J952" s="338" t="s">
        <v>6616</v>
      </c>
      <c r="K952" s="338" t="s">
        <v>4987</v>
      </c>
      <c r="L952" s="338" t="s">
        <v>5017</v>
      </c>
      <c r="M952" s="338" t="s">
        <v>9877</v>
      </c>
      <c r="N952" s="338" t="s">
        <v>6425</v>
      </c>
      <c r="O952" s="338" t="s">
        <v>5067</v>
      </c>
    </row>
    <row r="953" ht="15.75" customHeight="1">
      <c r="A953" s="338" t="s">
        <v>9878</v>
      </c>
      <c r="B953" s="338" t="s">
        <v>4970</v>
      </c>
      <c r="C953" s="338" t="s">
        <v>1547</v>
      </c>
      <c r="D953" s="338">
        <v>1986.0</v>
      </c>
      <c r="E953" s="338" t="s">
        <v>9554</v>
      </c>
      <c r="F953" s="339">
        <v>45082.0</v>
      </c>
      <c r="G953" s="338" t="s">
        <v>7217</v>
      </c>
      <c r="H953" s="338" t="s">
        <v>5952</v>
      </c>
      <c r="I953" s="338" t="s">
        <v>9879</v>
      </c>
      <c r="J953" s="338" t="s">
        <v>9880</v>
      </c>
      <c r="K953" s="338" t="s">
        <v>4987</v>
      </c>
      <c r="M953" s="338" t="s">
        <v>9881</v>
      </c>
      <c r="N953" s="338" t="s">
        <v>4979</v>
      </c>
      <c r="O953" s="338" t="s">
        <v>5283</v>
      </c>
    </row>
    <row r="954" ht="15.75" customHeight="1">
      <c r="A954" s="338" t="s">
        <v>9882</v>
      </c>
      <c r="B954" s="338" t="s">
        <v>4993</v>
      </c>
      <c r="C954" s="338" t="s">
        <v>1558</v>
      </c>
      <c r="D954" s="338">
        <v>1986.0</v>
      </c>
      <c r="E954" s="338" t="s">
        <v>9883</v>
      </c>
      <c r="F954" s="338" t="s">
        <v>6434</v>
      </c>
      <c r="G954" s="338" t="s">
        <v>5272</v>
      </c>
      <c r="H954" s="338" t="s">
        <v>9805</v>
      </c>
      <c r="I954" s="338" t="s">
        <v>9805</v>
      </c>
      <c r="J954" s="338" t="s">
        <v>9806</v>
      </c>
      <c r="K954" s="338" t="s">
        <v>6737</v>
      </c>
      <c r="M954" s="338" t="s">
        <v>9884</v>
      </c>
      <c r="N954" s="338" t="s">
        <v>9808</v>
      </c>
      <c r="O954" s="338" t="s">
        <v>6278</v>
      </c>
    </row>
    <row r="955" ht="15.75" customHeight="1">
      <c r="A955" s="338" t="s">
        <v>9885</v>
      </c>
      <c r="B955" s="338" t="s">
        <v>4970</v>
      </c>
      <c r="C955" s="338" t="s">
        <v>3713</v>
      </c>
      <c r="D955" s="338">
        <v>1986.0</v>
      </c>
      <c r="E955" s="338" t="s">
        <v>9435</v>
      </c>
      <c r="F955" s="339">
        <v>45021.0</v>
      </c>
      <c r="G955" s="338" t="s">
        <v>6686</v>
      </c>
      <c r="H955" s="338" t="s">
        <v>9886</v>
      </c>
      <c r="I955" s="338" t="s">
        <v>9886</v>
      </c>
      <c r="J955" s="338" t="s">
        <v>9887</v>
      </c>
      <c r="K955" s="338" t="s">
        <v>4987</v>
      </c>
      <c r="M955" s="338" t="s">
        <v>9888</v>
      </c>
      <c r="N955" s="338" t="s">
        <v>8948</v>
      </c>
      <c r="O955" s="338" t="s">
        <v>5370</v>
      </c>
    </row>
    <row r="956" ht="15.75" customHeight="1">
      <c r="A956" s="338" t="s">
        <v>9889</v>
      </c>
      <c r="B956" s="338" t="s">
        <v>4970</v>
      </c>
      <c r="C956" s="338" t="s">
        <v>1537</v>
      </c>
      <c r="D956" s="338">
        <v>1986.0</v>
      </c>
      <c r="E956" s="338" t="s">
        <v>9600</v>
      </c>
      <c r="F956" s="339">
        <v>44963.0</v>
      </c>
      <c r="G956" s="338" t="s">
        <v>5473</v>
      </c>
      <c r="H956" s="338" t="s">
        <v>5583</v>
      </c>
      <c r="I956" s="338" t="s">
        <v>9890</v>
      </c>
      <c r="J956" s="338" t="s">
        <v>9891</v>
      </c>
      <c r="K956" s="338" t="s">
        <v>4987</v>
      </c>
      <c r="L956" s="338" t="s">
        <v>9892</v>
      </c>
      <c r="M956" s="338" t="s">
        <v>9893</v>
      </c>
      <c r="N956" s="338" t="s">
        <v>9894</v>
      </c>
      <c r="O956" s="338" t="s">
        <v>5087</v>
      </c>
    </row>
    <row r="957" ht="15.75" customHeight="1">
      <c r="A957" s="338" t="s">
        <v>9895</v>
      </c>
      <c r="B957" s="338" t="s">
        <v>4970</v>
      </c>
      <c r="C957" s="338" t="s">
        <v>1558</v>
      </c>
      <c r="D957" s="338">
        <v>1986.0</v>
      </c>
      <c r="E957" s="338" t="s">
        <v>9421</v>
      </c>
      <c r="F957" s="339">
        <v>45174.0</v>
      </c>
      <c r="G957" s="338" t="s">
        <v>5203</v>
      </c>
      <c r="H957" s="338" t="s">
        <v>9896</v>
      </c>
      <c r="I957" s="338" t="s">
        <v>9897</v>
      </c>
      <c r="J957" s="338" t="s">
        <v>5238</v>
      </c>
      <c r="K957" s="338" t="s">
        <v>4987</v>
      </c>
      <c r="L957" s="338" t="s">
        <v>7143</v>
      </c>
      <c r="M957" s="338" t="s">
        <v>9898</v>
      </c>
      <c r="N957" s="338" t="s">
        <v>7992</v>
      </c>
      <c r="O957" s="338" t="s">
        <v>5483</v>
      </c>
    </row>
    <row r="958" ht="15.75" customHeight="1">
      <c r="A958" s="338" t="s">
        <v>9899</v>
      </c>
      <c r="B958" s="338" t="s">
        <v>4993</v>
      </c>
      <c r="C958" s="338" t="s">
        <v>1558</v>
      </c>
      <c r="D958" s="338">
        <v>1986.0</v>
      </c>
      <c r="E958" s="338" t="s">
        <v>9900</v>
      </c>
      <c r="F958" s="339">
        <v>45174.0</v>
      </c>
      <c r="G958" s="338" t="s">
        <v>7989</v>
      </c>
      <c r="H958" s="338" t="s">
        <v>6691</v>
      </c>
      <c r="I958" s="338" t="s">
        <v>6691</v>
      </c>
      <c r="J958" s="338" t="s">
        <v>7872</v>
      </c>
      <c r="K958" s="338" t="s">
        <v>4987</v>
      </c>
      <c r="M958" s="338" t="s">
        <v>9901</v>
      </c>
      <c r="N958" s="338" t="s">
        <v>7519</v>
      </c>
      <c r="O958" s="338" t="s">
        <v>5715</v>
      </c>
    </row>
    <row r="959" ht="15.75" customHeight="1">
      <c r="A959" s="338" t="s">
        <v>9902</v>
      </c>
      <c r="B959" s="338" t="s">
        <v>4970</v>
      </c>
      <c r="C959" s="338" t="s">
        <v>1558</v>
      </c>
      <c r="D959" s="338">
        <v>1986.0</v>
      </c>
      <c r="E959" s="338" t="s">
        <v>8393</v>
      </c>
      <c r="F959" s="339">
        <v>45112.0</v>
      </c>
      <c r="G959" s="338" t="s">
        <v>7989</v>
      </c>
      <c r="H959" s="338" t="s">
        <v>9903</v>
      </c>
      <c r="I959" s="338" t="s">
        <v>9903</v>
      </c>
      <c r="J959" s="338" t="s">
        <v>9904</v>
      </c>
      <c r="K959" s="338" t="s">
        <v>4987</v>
      </c>
      <c r="M959" s="338" t="s">
        <v>9905</v>
      </c>
      <c r="N959" s="338" t="s">
        <v>8093</v>
      </c>
      <c r="O959" s="338" t="s">
        <v>5698</v>
      </c>
    </row>
    <row r="960" ht="15.75" customHeight="1">
      <c r="A960" s="338" t="s">
        <v>9906</v>
      </c>
      <c r="B960" s="338" t="s">
        <v>4993</v>
      </c>
      <c r="C960" s="338" t="s">
        <v>3713</v>
      </c>
      <c r="D960" s="338">
        <v>1986.0</v>
      </c>
      <c r="E960" s="338" t="s">
        <v>8393</v>
      </c>
      <c r="F960" s="339">
        <v>45112.0</v>
      </c>
      <c r="G960" s="338" t="s">
        <v>5385</v>
      </c>
      <c r="H960" s="338" t="s">
        <v>9907</v>
      </c>
      <c r="I960" s="338" t="s">
        <v>9907</v>
      </c>
      <c r="J960" s="338" t="s">
        <v>7807</v>
      </c>
      <c r="K960" s="338" t="s">
        <v>4987</v>
      </c>
      <c r="M960" s="338" t="s">
        <v>9908</v>
      </c>
      <c r="N960" s="338" t="s">
        <v>4990</v>
      </c>
      <c r="O960" s="338" t="s">
        <v>5624</v>
      </c>
    </row>
    <row r="961" ht="15.75" customHeight="1">
      <c r="A961" s="338" t="s">
        <v>9909</v>
      </c>
      <c r="B961" s="338" t="s">
        <v>4970</v>
      </c>
      <c r="C961" s="338" t="s">
        <v>3713</v>
      </c>
      <c r="D961" s="338">
        <v>1986.0</v>
      </c>
      <c r="E961" s="338" t="s">
        <v>9591</v>
      </c>
      <c r="F961" s="339">
        <v>45022.0</v>
      </c>
      <c r="G961" s="338" t="s">
        <v>7332</v>
      </c>
      <c r="H961" s="338" t="s">
        <v>6811</v>
      </c>
      <c r="I961" s="338" t="s">
        <v>9063</v>
      </c>
      <c r="J961" s="338" t="s">
        <v>6703</v>
      </c>
      <c r="K961" s="338" t="s">
        <v>4987</v>
      </c>
      <c r="M961" s="338" t="s">
        <v>9910</v>
      </c>
      <c r="N961" s="338" t="s">
        <v>6425</v>
      </c>
      <c r="O961" s="338" t="s">
        <v>5780</v>
      </c>
    </row>
    <row r="962" ht="15.75" customHeight="1">
      <c r="A962" s="338" t="s">
        <v>9911</v>
      </c>
      <c r="B962" s="338" t="s">
        <v>4970</v>
      </c>
      <c r="C962" s="338" t="s">
        <v>1537</v>
      </c>
      <c r="D962" s="338">
        <v>1986.0</v>
      </c>
      <c r="E962" s="338" t="s">
        <v>9912</v>
      </c>
      <c r="F962" s="339">
        <v>45051.0</v>
      </c>
      <c r="G962" s="338" t="s">
        <v>7332</v>
      </c>
      <c r="H962" s="338" t="s">
        <v>9913</v>
      </c>
      <c r="I962" s="338" t="s">
        <v>5138</v>
      </c>
      <c r="J962" s="338" t="s">
        <v>7574</v>
      </c>
      <c r="K962" s="338" t="s">
        <v>4987</v>
      </c>
      <c r="M962" s="338" t="s">
        <v>9914</v>
      </c>
      <c r="N962" s="338" t="s">
        <v>7992</v>
      </c>
      <c r="O962" s="338" t="s">
        <v>5067</v>
      </c>
    </row>
    <row r="963" ht="15.75" customHeight="1">
      <c r="A963" s="338" t="s">
        <v>9915</v>
      </c>
      <c r="B963" s="338" t="s">
        <v>4970</v>
      </c>
      <c r="C963" s="338" t="s">
        <v>1547</v>
      </c>
      <c r="D963" s="338">
        <v>1986.0</v>
      </c>
      <c r="E963" s="338" t="s">
        <v>9435</v>
      </c>
      <c r="F963" s="339">
        <v>44991.0</v>
      </c>
      <c r="G963" s="338" t="s">
        <v>6659</v>
      </c>
      <c r="H963" s="338" t="s">
        <v>9916</v>
      </c>
      <c r="I963" s="338" t="s">
        <v>9917</v>
      </c>
      <c r="J963" s="338" t="s">
        <v>9918</v>
      </c>
      <c r="K963" s="338" t="s">
        <v>4987</v>
      </c>
      <c r="M963" s="338" t="s">
        <v>9919</v>
      </c>
      <c r="N963" s="338" t="s">
        <v>7117</v>
      </c>
      <c r="O963" s="338" t="s">
        <v>5143</v>
      </c>
    </row>
    <row r="964" ht="15.75" customHeight="1">
      <c r="A964" s="338" t="s">
        <v>9920</v>
      </c>
      <c r="B964" s="338" t="s">
        <v>4970</v>
      </c>
      <c r="C964" s="338" t="s">
        <v>1547</v>
      </c>
      <c r="D964" s="338">
        <v>1986.0</v>
      </c>
      <c r="E964" s="338" t="s">
        <v>9175</v>
      </c>
      <c r="F964" s="339">
        <v>45111.0</v>
      </c>
      <c r="G964" s="338" t="s">
        <v>9921</v>
      </c>
      <c r="H964" s="338" t="s">
        <v>6116</v>
      </c>
      <c r="I964" s="338" t="s">
        <v>9922</v>
      </c>
      <c r="J964" s="338" t="s">
        <v>9923</v>
      </c>
      <c r="K964" s="338" t="s">
        <v>4987</v>
      </c>
      <c r="M964" s="338" t="s">
        <v>9924</v>
      </c>
      <c r="N964" s="338" t="s">
        <v>7117</v>
      </c>
      <c r="O964" s="338" t="s">
        <v>5294</v>
      </c>
    </row>
    <row r="965" ht="15.75" customHeight="1">
      <c r="A965" s="338" t="s">
        <v>9925</v>
      </c>
      <c r="B965" s="338" t="s">
        <v>4993</v>
      </c>
      <c r="C965" s="338" t="s">
        <v>1558</v>
      </c>
      <c r="D965" s="338">
        <v>1986.0</v>
      </c>
      <c r="E965" s="338" t="s">
        <v>9192</v>
      </c>
      <c r="F965" s="339">
        <v>45112.0</v>
      </c>
      <c r="G965" s="338" t="s">
        <v>7217</v>
      </c>
      <c r="H965" s="338" t="s">
        <v>5148</v>
      </c>
      <c r="I965" s="338" t="s">
        <v>5148</v>
      </c>
      <c r="J965" s="338" t="s">
        <v>5148</v>
      </c>
      <c r="K965" s="338" t="s">
        <v>4976</v>
      </c>
      <c r="L965" s="338" t="s">
        <v>6247</v>
      </c>
      <c r="M965" s="338" t="s">
        <v>9926</v>
      </c>
      <c r="N965" s="338" t="s">
        <v>5019</v>
      </c>
      <c r="O965" s="338" t="s">
        <v>5363</v>
      </c>
    </row>
    <row r="966" ht="15.75" customHeight="1">
      <c r="A966" s="338" t="s">
        <v>9927</v>
      </c>
      <c r="B966" s="338" t="s">
        <v>4970</v>
      </c>
      <c r="C966" s="338" t="s">
        <v>1547</v>
      </c>
      <c r="D966" s="338">
        <v>1986.0</v>
      </c>
      <c r="E966" s="338" t="s">
        <v>9755</v>
      </c>
      <c r="F966" s="339">
        <v>45114.0</v>
      </c>
      <c r="G966" s="338" t="s">
        <v>8035</v>
      </c>
      <c r="H966" s="338" t="s">
        <v>8322</v>
      </c>
      <c r="I966" s="338" t="s">
        <v>9928</v>
      </c>
      <c r="J966" s="338" t="s">
        <v>9928</v>
      </c>
      <c r="K966" s="338" t="s">
        <v>5607</v>
      </c>
      <c r="M966" s="338" t="s">
        <v>9929</v>
      </c>
      <c r="N966" s="338" t="s">
        <v>9930</v>
      </c>
      <c r="O966" s="338" t="s">
        <v>5339</v>
      </c>
    </row>
    <row r="967" ht="15.75" customHeight="1">
      <c r="A967" s="338" t="s">
        <v>9931</v>
      </c>
      <c r="B967" s="338" t="s">
        <v>4993</v>
      </c>
      <c r="C967" s="338" t="s">
        <v>1558</v>
      </c>
      <c r="D967" s="338">
        <v>1986.0</v>
      </c>
      <c r="E967" s="338" t="s">
        <v>9932</v>
      </c>
      <c r="F967" s="339">
        <v>44963.0</v>
      </c>
      <c r="G967" s="338" t="s">
        <v>8306</v>
      </c>
      <c r="H967" s="338" t="s">
        <v>7529</v>
      </c>
      <c r="I967" s="338" t="s">
        <v>9933</v>
      </c>
      <c r="J967" s="338" t="s">
        <v>7179</v>
      </c>
      <c r="K967" s="338" t="s">
        <v>4987</v>
      </c>
      <c r="L967" s="338" t="s">
        <v>5064</v>
      </c>
      <c r="M967" s="338" t="s">
        <v>9934</v>
      </c>
      <c r="N967" s="338" t="s">
        <v>7874</v>
      </c>
      <c r="O967" s="338" t="s">
        <v>4991</v>
      </c>
    </row>
    <row r="968" ht="15.75" customHeight="1">
      <c r="A968" s="338" t="s">
        <v>9935</v>
      </c>
      <c r="B968" s="338" t="s">
        <v>4993</v>
      </c>
      <c r="C968" s="338" t="s">
        <v>1537</v>
      </c>
      <c r="D968" s="338">
        <v>1986.0</v>
      </c>
      <c r="E968" s="338" t="s">
        <v>8894</v>
      </c>
      <c r="F968" s="339">
        <v>45173.0</v>
      </c>
      <c r="G968" s="338" t="s">
        <v>5453</v>
      </c>
      <c r="H968" s="338" t="s">
        <v>9936</v>
      </c>
      <c r="I968" s="338" t="s">
        <v>9937</v>
      </c>
      <c r="J968" s="338" t="s">
        <v>9938</v>
      </c>
      <c r="K968" s="338" t="s">
        <v>4987</v>
      </c>
      <c r="M968" s="338" t="s">
        <v>9939</v>
      </c>
      <c r="N968" s="338" t="s">
        <v>8093</v>
      </c>
      <c r="O968" s="338" t="s">
        <v>5186</v>
      </c>
    </row>
    <row r="969" ht="15.75" customHeight="1">
      <c r="A969" s="338" t="s">
        <v>9940</v>
      </c>
      <c r="B969" s="338" t="s">
        <v>7737</v>
      </c>
      <c r="C969" s="338" t="s">
        <v>1558</v>
      </c>
      <c r="D969" s="338">
        <v>1986.0</v>
      </c>
      <c r="E969" s="338" t="s">
        <v>8894</v>
      </c>
      <c r="F969" s="338" t="s">
        <v>5286</v>
      </c>
      <c r="G969" s="338" t="s">
        <v>8306</v>
      </c>
      <c r="H969" s="338" t="s">
        <v>6265</v>
      </c>
      <c r="I969" s="338" t="s">
        <v>7405</v>
      </c>
      <c r="J969" s="338" t="s">
        <v>5093</v>
      </c>
      <c r="K969" s="338" t="s">
        <v>4987</v>
      </c>
      <c r="L969" s="338" t="s">
        <v>5176</v>
      </c>
      <c r="M969" s="338" t="s">
        <v>9941</v>
      </c>
      <c r="N969" s="338" t="s">
        <v>5976</v>
      </c>
      <c r="O969" s="338" t="s">
        <v>4991</v>
      </c>
    </row>
    <row r="970" ht="15.75" customHeight="1">
      <c r="A970" s="338" t="s">
        <v>9942</v>
      </c>
      <c r="B970" s="338" t="s">
        <v>4993</v>
      </c>
      <c r="C970" s="338" t="s">
        <v>1537</v>
      </c>
      <c r="D970" s="338">
        <v>1986.0</v>
      </c>
      <c r="E970" s="338" t="s">
        <v>9233</v>
      </c>
      <c r="F970" s="339">
        <v>44931.0</v>
      </c>
      <c r="G970" s="338" t="s">
        <v>9793</v>
      </c>
      <c r="H970" s="338" t="s">
        <v>7321</v>
      </c>
      <c r="I970" s="338" t="s">
        <v>9943</v>
      </c>
      <c r="J970" s="338" t="s">
        <v>5435</v>
      </c>
      <c r="K970" s="338" t="s">
        <v>4987</v>
      </c>
      <c r="L970" s="338" t="s">
        <v>6039</v>
      </c>
      <c r="M970" s="338" t="s">
        <v>9944</v>
      </c>
      <c r="N970" s="338" t="s">
        <v>6425</v>
      </c>
      <c r="O970" s="338" t="s">
        <v>5624</v>
      </c>
    </row>
    <row r="971" ht="15.75" customHeight="1">
      <c r="A971" s="338" t="s">
        <v>9945</v>
      </c>
      <c r="B971" s="338" t="s">
        <v>7737</v>
      </c>
      <c r="C971" s="338" t="s">
        <v>1558</v>
      </c>
      <c r="D971" s="338">
        <v>1986.0</v>
      </c>
      <c r="E971" s="338" t="s">
        <v>9591</v>
      </c>
      <c r="F971" s="339">
        <v>45143.0</v>
      </c>
      <c r="G971" s="338" t="s">
        <v>5547</v>
      </c>
      <c r="H971" s="338" t="s">
        <v>9946</v>
      </c>
      <c r="I971" s="338" t="s">
        <v>9947</v>
      </c>
      <c r="J971" s="338" t="s">
        <v>9948</v>
      </c>
      <c r="K971" s="338" t="s">
        <v>4987</v>
      </c>
      <c r="M971" s="338" t="s">
        <v>9949</v>
      </c>
      <c r="O971" s="338" t="s">
        <v>5316</v>
      </c>
    </row>
    <row r="972" ht="15.75" customHeight="1">
      <c r="A972" s="338" t="s">
        <v>9950</v>
      </c>
      <c r="B972" s="338" t="s">
        <v>4970</v>
      </c>
      <c r="C972" s="338" t="s">
        <v>1425</v>
      </c>
      <c r="D972" s="338">
        <v>1986.0</v>
      </c>
      <c r="E972" s="338" t="s">
        <v>9951</v>
      </c>
      <c r="F972" s="339">
        <v>45112.0</v>
      </c>
      <c r="G972" s="338" t="s">
        <v>7989</v>
      </c>
      <c r="H972" s="338" t="s">
        <v>9952</v>
      </c>
      <c r="I972" s="338" t="s">
        <v>9952</v>
      </c>
      <c r="J972" s="338" t="s">
        <v>9953</v>
      </c>
      <c r="K972" s="338" t="s">
        <v>4976</v>
      </c>
      <c r="L972" s="338" t="s">
        <v>6297</v>
      </c>
      <c r="M972" s="338" t="s">
        <v>9954</v>
      </c>
      <c r="N972" s="338" t="s">
        <v>9955</v>
      </c>
      <c r="O972" s="338" t="s">
        <v>5020</v>
      </c>
    </row>
    <row r="973" ht="15.75" customHeight="1">
      <c r="A973" s="338" t="s">
        <v>9956</v>
      </c>
      <c r="B973" s="338" t="s">
        <v>4993</v>
      </c>
      <c r="C973" s="338" t="s">
        <v>1558</v>
      </c>
      <c r="D973" s="338">
        <v>1986.0</v>
      </c>
      <c r="E973" s="338" t="s">
        <v>9554</v>
      </c>
      <c r="F973" s="339">
        <v>45083.0</v>
      </c>
      <c r="G973" s="338" t="s">
        <v>5181</v>
      </c>
      <c r="H973" s="338" t="s">
        <v>9957</v>
      </c>
      <c r="I973" s="338" t="s">
        <v>9958</v>
      </c>
      <c r="J973" s="338" t="s">
        <v>7227</v>
      </c>
      <c r="K973" s="338" t="s">
        <v>4976</v>
      </c>
      <c r="M973" s="338" t="s">
        <v>9959</v>
      </c>
      <c r="N973" s="338" t="s">
        <v>7516</v>
      </c>
      <c r="O973" s="338" t="s">
        <v>5186</v>
      </c>
    </row>
    <row r="974" ht="15.75" customHeight="1">
      <c r="A974" s="338" t="s">
        <v>9960</v>
      </c>
      <c r="B974" s="338" t="s">
        <v>4993</v>
      </c>
      <c r="C974" s="338" t="s">
        <v>1558</v>
      </c>
      <c r="D974" s="338">
        <v>1986.0</v>
      </c>
      <c r="E974" s="338" t="s">
        <v>9498</v>
      </c>
      <c r="F974" s="338" t="s">
        <v>5286</v>
      </c>
      <c r="G974" s="338" t="s">
        <v>5060</v>
      </c>
      <c r="H974" s="338" t="s">
        <v>5744</v>
      </c>
      <c r="I974" s="338" t="s">
        <v>5744</v>
      </c>
      <c r="J974" s="338" t="s">
        <v>5100</v>
      </c>
      <c r="K974" s="338" t="s">
        <v>4987</v>
      </c>
      <c r="L974" s="338" t="s">
        <v>7743</v>
      </c>
      <c r="M974" s="338" t="s">
        <v>9961</v>
      </c>
      <c r="N974" s="338" t="s">
        <v>5036</v>
      </c>
      <c r="O974" s="338" t="s">
        <v>5077</v>
      </c>
    </row>
    <row r="975" ht="15.75" customHeight="1">
      <c r="A975" s="338" t="s">
        <v>1525</v>
      </c>
      <c r="B975" s="338" t="s">
        <v>4970</v>
      </c>
      <c r="C975" s="338" t="s">
        <v>1425</v>
      </c>
      <c r="D975" s="338">
        <v>1986.0</v>
      </c>
      <c r="E975" s="338" t="s">
        <v>9175</v>
      </c>
      <c r="F975" s="339">
        <v>45174.0</v>
      </c>
      <c r="G975" s="338" t="s">
        <v>5473</v>
      </c>
      <c r="H975" s="338" t="s">
        <v>7173</v>
      </c>
      <c r="I975" s="338" t="s">
        <v>9962</v>
      </c>
      <c r="J975" s="338" t="s">
        <v>9963</v>
      </c>
      <c r="K975" s="338" t="s">
        <v>4976</v>
      </c>
      <c r="M975" s="338" t="s">
        <v>9964</v>
      </c>
      <c r="N975" s="338" t="s">
        <v>9828</v>
      </c>
      <c r="O975" s="338" t="s">
        <v>5120</v>
      </c>
    </row>
    <row r="976" ht="15.75" customHeight="1">
      <c r="A976" s="338" t="s">
        <v>9965</v>
      </c>
      <c r="B976" s="338" t="s">
        <v>4970</v>
      </c>
      <c r="C976" s="338" t="s">
        <v>1681</v>
      </c>
      <c r="D976" s="338">
        <v>1986.0</v>
      </c>
      <c r="E976" s="338" t="s">
        <v>8190</v>
      </c>
      <c r="F976" s="339">
        <v>45022.0</v>
      </c>
      <c r="G976" s="338" t="s">
        <v>6198</v>
      </c>
      <c r="H976" s="338" t="s">
        <v>6214</v>
      </c>
      <c r="I976" s="338" t="s">
        <v>9966</v>
      </c>
      <c r="J976" s="338" t="s">
        <v>6214</v>
      </c>
      <c r="K976" s="338" t="s">
        <v>4987</v>
      </c>
      <c r="L976" s="338" t="s">
        <v>5822</v>
      </c>
      <c r="M976" s="338" t="s">
        <v>9967</v>
      </c>
      <c r="N976" s="338" t="s">
        <v>4990</v>
      </c>
      <c r="O976" s="338" t="s">
        <v>5262</v>
      </c>
    </row>
    <row r="977" ht="15.75" customHeight="1">
      <c r="A977" s="338" t="s">
        <v>9968</v>
      </c>
      <c r="B977" s="338" t="s">
        <v>4970</v>
      </c>
      <c r="C977" s="338" t="s">
        <v>1537</v>
      </c>
      <c r="D977" s="338">
        <v>1986.0</v>
      </c>
      <c r="E977" s="338" t="s">
        <v>9969</v>
      </c>
      <c r="F977" s="338" t="s">
        <v>5286</v>
      </c>
      <c r="G977" s="338" t="s">
        <v>7426</v>
      </c>
      <c r="H977" s="338" t="s">
        <v>5582</v>
      </c>
      <c r="I977" s="338" t="s">
        <v>9970</v>
      </c>
      <c r="J977" s="338" t="s">
        <v>7422</v>
      </c>
      <c r="K977" s="338" t="s">
        <v>4987</v>
      </c>
      <c r="M977" s="338" t="s">
        <v>9971</v>
      </c>
      <c r="N977" s="338" t="s">
        <v>7992</v>
      </c>
      <c r="O977" s="338" t="s">
        <v>5537</v>
      </c>
    </row>
    <row r="978" ht="15.75" customHeight="1">
      <c r="A978" s="338" t="s">
        <v>9972</v>
      </c>
      <c r="B978" s="338" t="s">
        <v>7737</v>
      </c>
      <c r="C978" s="338" t="s">
        <v>1547</v>
      </c>
      <c r="D978" s="338">
        <v>1986.0</v>
      </c>
      <c r="E978" s="338" t="s">
        <v>9449</v>
      </c>
      <c r="F978" s="339">
        <v>45142.0</v>
      </c>
      <c r="G978" s="338" t="s">
        <v>5465</v>
      </c>
      <c r="H978" s="338" t="s">
        <v>8025</v>
      </c>
      <c r="I978" s="338" t="s">
        <v>9973</v>
      </c>
      <c r="J978" s="338" t="s">
        <v>9974</v>
      </c>
      <c r="K978" s="338" t="s">
        <v>4987</v>
      </c>
      <c r="M978" s="338" t="s">
        <v>9975</v>
      </c>
      <c r="N978" s="338" t="s">
        <v>6186</v>
      </c>
      <c r="O978" s="338" t="s">
        <v>5160</v>
      </c>
    </row>
    <row r="979" ht="15.75" customHeight="1">
      <c r="A979" s="338" t="s">
        <v>9976</v>
      </c>
      <c r="B979" s="338" t="s">
        <v>4970</v>
      </c>
      <c r="C979" s="338" t="s">
        <v>3713</v>
      </c>
      <c r="D979" s="338">
        <v>1986.0</v>
      </c>
      <c r="E979" s="338" t="s">
        <v>9977</v>
      </c>
      <c r="F979" s="338" t="s">
        <v>5286</v>
      </c>
      <c r="G979" s="338" t="s">
        <v>9705</v>
      </c>
      <c r="H979" s="338" t="s">
        <v>5541</v>
      </c>
      <c r="I979" s="338" t="s">
        <v>9978</v>
      </c>
      <c r="J979" s="338" t="s">
        <v>5132</v>
      </c>
      <c r="K979" s="338" t="s">
        <v>4987</v>
      </c>
      <c r="L979" s="338" t="s">
        <v>5074</v>
      </c>
      <c r="M979" s="338" t="s">
        <v>9979</v>
      </c>
      <c r="N979" s="338" t="s">
        <v>9980</v>
      </c>
      <c r="O979" s="338" t="s">
        <v>5120</v>
      </c>
    </row>
    <row r="980" ht="15.75" customHeight="1">
      <c r="A980" s="338" t="s">
        <v>9981</v>
      </c>
      <c r="B980" s="338" t="s">
        <v>7737</v>
      </c>
      <c r="C980" s="338" t="s">
        <v>1558</v>
      </c>
      <c r="D980" s="338">
        <v>1986.0</v>
      </c>
      <c r="E980" s="338" t="s">
        <v>9982</v>
      </c>
      <c r="F980" s="339">
        <v>45022.0</v>
      </c>
      <c r="G980" s="338" t="s">
        <v>6782</v>
      </c>
      <c r="H980" s="338" t="s">
        <v>5320</v>
      </c>
      <c r="I980" s="338" t="s">
        <v>9983</v>
      </c>
      <c r="J980" s="338" t="s">
        <v>8252</v>
      </c>
      <c r="K980" s="338" t="s">
        <v>4987</v>
      </c>
      <c r="L980" s="338" t="s">
        <v>5094</v>
      </c>
      <c r="M980" s="338" t="s">
        <v>9984</v>
      </c>
      <c r="N980" s="338" t="s">
        <v>7411</v>
      </c>
      <c r="O980" s="338" t="s">
        <v>5624</v>
      </c>
    </row>
    <row r="981" ht="15.75" customHeight="1">
      <c r="A981" s="338" t="s">
        <v>9985</v>
      </c>
      <c r="B981" s="338" t="s">
        <v>7737</v>
      </c>
      <c r="C981" s="338" t="s">
        <v>1558</v>
      </c>
      <c r="D981" s="338">
        <v>1986.0</v>
      </c>
      <c r="E981" s="338" t="s">
        <v>9457</v>
      </c>
      <c r="F981" s="338" t="s">
        <v>5210</v>
      </c>
      <c r="G981" s="338" t="s">
        <v>7238</v>
      </c>
      <c r="H981" s="338" t="s">
        <v>8026</v>
      </c>
      <c r="I981" s="338" t="s">
        <v>9986</v>
      </c>
      <c r="J981" s="338" t="s">
        <v>8026</v>
      </c>
      <c r="K981" s="338" t="s">
        <v>4987</v>
      </c>
      <c r="M981" s="338" t="s">
        <v>9987</v>
      </c>
      <c r="N981" s="338" t="s">
        <v>4979</v>
      </c>
      <c r="O981" s="338" t="s">
        <v>5067</v>
      </c>
    </row>
    <row r="982" ht="15.75" customHeight="1">
      <c r="A982" s="338" t="s">
        <v>9988</v>
      </c>
      <c r="B982" s="338" t="s">
        <v>7737</v>
      </c>
      <c r="C982" s="338" t="s">
        <v>1558</v>
      </c>
      <c r="D982" s="338">
        <v>1986.0</v>
      </c>
      <c r="E982" s="338" t="s">
        <v>9989</v>
      </c>
      <c r="F982" s="339">
        <v>44933.0</v>
      </c>
      <c r="G982" s="338" t="s">
        <v>5612</v>
      </c>
      <c r="H982" s="338" t="s">
        <v>9990</v>
      </c>
      <c r="I982" s="338" t="s">
        <v>9991</v>
      </c>
      <c r="J982" s="338" t="s">
        <v>9992</v>
      </c>
      <c r="K982" s="338" t="s">
        <v>3074</v>
      </c>
      <c r="N982" s="338" t="s">
        <v>9993</v>
      </c>
      <c r="O982" s="338" t="s">
        <v>5698</v>
      </c>
    </row>
    <row r="983" ht="15.75" customHeight="1">
      <c r="A983" s="338" t="s">
        <v>9994</v>
      </c>
      <c r="B983" s="338" t="s">
        <v>4970</v>
      </c>
      <c r="C983" s="338" t="s">
        <v>1558</v>
      </c>
      <c r="D983" s="338">
        <v>1986.0</v>
      </c>
      <c r="E983" s="338" t="s">
        <v>9995</v>
      </c>
      <c r="F983" s="339">
        <v>45049.0</v>
      </c>
      <c r="G983" s="338" t="s">
        <v>6686</v>
      </c>
      <c r="H983" s="338" t="s">
        <v>9996</v>
      </c>
      <c r="I983" s="338" t="s">
        <v>9997</v>
      </c>
      <c r="J983" s="338" t="s">
        <v>9998</v>
      </c>
      <c r="K983" s="338" t="s">
        <v>5245</v>
      </c>
      <c r="M983" s="338" t="s">
        <v>9999</v>
      </c>
      <c r="N983" s="338" t="s">
        <v>10000</v>
      </c>
      <c r="O983" s="338" t="s">
        <v>5186</v>
      </c>
    </row>
    <row r="984" ht="15.75" customHeight="1">
      <c r="A984" s="338" t="s">
        <v>10001</v>
      </c>
      <c r="B984" s="338" t="s">
        <v>10002</v>
      </c>
      <c r="C984" s="338" t="s">
        <v>1547</v>
      </c>
      <c r="D984" s="338">
        <v>1986.0</v>
      </c>
      <c r="E984" s="338" t="s">
        <v>10003</v>
      </c>
      <c r="F984" s="339">
        <v>45143.0</v>
      </c>
      <c r="G984" s="338" t="s">
        <v>5465</v>
      </c>
      <c r="H984" s="338" t="s">
        <v>10004</v>
      </c>
      <c r="I984" s="338" t="s">
        <v>10004</v>
      </c>
      <c r="J984" s="338" t="s">
        <v>10005</v>
      </c>
      <c r="K984" s="338" t="s">
        <v>5405</v>
      </c>
      <c r="M984" s="338" t="s">
        <v>10006</v>
      </c>
      <c r="N984" s="338" t="s">
        <v>10007</v>
      </c>
      <c r="O984" s="338" t="s">
        <v>5096</v>
      </c>
    </row>
    <row r="985" ht="15.75" customHeight="1">
      <c r="A985" s="338" t="s">
        <v>10008</v>
      </c>
      <c r="B985" s="338" t="s">
        <v>7737</v>
      </c>
      <c r="C985" s="338" t="s">
        <v>1547</v>
      </c>
      <c r="D985" s="338">
        <v>1986.0</v>
      </c>
      <c r="E985" s="338" t="s">
        <v>8567</v>
      </c>
      <c r="F985" s="339">
        <v>45082.0</v>
      </c>
      <c r="G985" s="338" t="s">
        <v>7238</v>
      </c>
      <c r="H985" s="338" t="s">
        <v>10009</v>
      </c>
      <c r="I985" s="338" t="s">
        <v>10010</v>
      </c>
      <c r="J985" s="338" t="s">
        <v>10011</v>
      </c>
      <c r="K985" s="338" t="s">
        <v>4976</v>
      </c>
      <c r="M985" s="338" t="s">
        <v>10012</v>
      </c>
      <c r="N985" s="338" t="s">
        <v>6491</v>
      </c>
      <c r="O985" s="338" t="s">
        <v>5576</v>
      </c>
    </row>
    <row r="986" ht="15.75" customHeight="1">
      <c r="A986" s="338" t="s">
        <v>10013</v>
      </c>
      <c r="B986" s="338" t="s">
        <v>4970</v>
      </c>
      <c r="C986" s="338" t="s">
        <v>1558</v>
      </c>
      <c r="D986" s="338">
        <v>1986.0</v>
      </c>
      <c r="E986" s="338" t="s">
        <v>10014</v>
      </c>
      <c r="F986" s="339">
        <v>45111.0</v>
      </c>
      <c r="G986" s="338" t="s">
        <v>5514</v>
      </c>
      <c r="H986" s="338" t="s">
        <v>10015</v>
      </c>
      <c r="I986" s="338" t="s">
        <v>10015</v>
      </c>
      <c r="J986" s="338" t="s">
        <v>10016</v>
      </c>
      <c r="K986" s="338" t="s">
        <v>4987</v>
      </c>
      <c r="M986" s="338" t="s">
        <v>10017</v>
      </c>
      <c r="N986" s="338" t="s">
        <v>10018</v>
      </c>
      <c r="O986" s="338" t="s">
        <v>5483</v>
      </c>
    </row>
    <row r="987" ht="15.75" customHeight="1">
      <c r="A987" s="338" t="s">
        <v>10019</v>
      </c>
      <c r="B987" s="338" t="s">
        <v>4970</v>
      </c>
      <c r="C987" s="338" t="s">
        <v>1537</v>
      </c>
      <c r="D987" s="338">
        <v>1986.0</v>
      </c>
      <c r="E987" s="338" t="s">
        <v>10020</v>
      </c>
      <c r="F987" s="339">
        <v>45143.0</v>
      </c>
      <c r="G987" s="338" t="s">
        <v>5417</v>
      </c>
      <c r="H987" s="338" t="s">
        <v>7427</v>
      </c>
      <c r="I987" s="338" t="s">
        <v>10021</v>
      </c>
      <c r="J987" s="338" t="s">
        <v>8930</v>
      </c>
      <c r="K987" s="338" t="s">
        <v>4987</v>
      </c>
      <c r="L987" s="338" t="s">
        <v>5281</v>
      </c>
      <c r="M987" s="338" t="s">
        <v>10022</v>
      </c>
      <c r="N987" s="338" t="s">
        <v>8051</v>
      </c>
      <c r="O987" s="338" t="s">
        <v>4991</v>
      </c>
    </row>
    <row r="988" ht="15.75" customHeight="1">
      <c r="A988" s="338" t="s">
        <v>10023</v>
      </c>
      <c r="B988" s="338" t="s">
        <v>4970</v>
      </c>
      <c r="C988" s="338" t="s">
        <v>1537</v>
      </c>
      <c r="D988" s="338">
        <v>1986.0</v>
      </c>
      <c r="E988" s="338" t="s">
        <v>9951</v>
      </c>
      <c r="F988" s="339">
        <v>45082.0</v>
      </c>
      <c r="G988" s="338" t="s">
        <v>5453</v>
      </c>
      <c r="H988" s="338" t="s">
        <v>7654</v>
      </c>
      <c r="I988" s="338" t="s">
        <v>10024</v>
      </c>
      <c r="J988" s="338" t="s">
        <v>5253</v>
      </c>
      <c r="K988" s="338" t="s">
        <v>4987</v>
      </c>
      <c r="L988" s="338" t="s">
        <v>6071</v>
      </c>
      <c r="M988" s="338" t="s">
        <v>10025</v>
      </c>
      <c r="N988" s="338" t="s">
        <v>10026</v>
      </c>
      <c r="O988" s="338" t="s">
        <v>5294</v>
      </c>
    </row>
    <row r="989" ht="15.75" customHeight="1">
      <c r="A989" s="338" t="s">
        <v>10027</v>
      </c>
      <c r="B989" s="338" t="s">
        <v>4993</v>
      </c>
      <c r="C989" s="338" t="s">
        <v>1558</v>
      </c>
      <c r="D989" s="338">
        <v>1986.0</v>
      </c>
      <c r="E989" s="338" t="s">
        <v>9425</v>
      </c>
      <c r="F989" s="339">
        <v>45143.0</v>
      </c>
      <c r="G989" s="338" t="s">
        <v>5417</v>
      </c>
      <c r="H989" s="338" t="s">
        <v>5784</v>
      </c>
      <c r="I989" s="338" t="s">
        <v>5784</v>
      </c>
      <c r="J989" s="338" t="s">
        <v>5784</v>
      </c>
      <c r="K989" s="338" t="s">
        <v>4987</v>
      </c>
      <c r="M989" s="338" t="s">
        <v>10028</v>
      </c>
      <c r="N989" s="338" t="s">
        <v>5036</v>
      </c>
      <c r="O989" s="338" t="s">
        <v>5537</v>
      </c>
    </row>
    <row r="990" ht="15.75" customHeight="1">
      <c r="A990" s="338" t="s">
        <v>10029</v>
      </c>
      <c r="B990" s="338" t="s">
        <v>4970</v>
      </c>
      <c r="C990" s="338" t="s">
        <v>1558</v>
      </c>
      <c r="D990" s="338">
        <v>1986.0</v>
      </c>
      <c r="E990" s="338" t="s">
        <v>9268</v>
      </c>
      <c r="F990" s="339">
        <v>44931.0</v>
      </c>
      <c r="G990" s="338" t="s">
        <v>5514</v>
      </c>
      <c r="H990" s="338" t="s">
        <v>10030</v>
      </c>
      <c r="I990" s="338" t="s">
        <v>10031</v>
      </c>
      <c r="J990" s="338" t="s">
        <v>10032</v>
      </c>
      <c r="K990" s="338" t="s">
        <v>5245</v>
      </c>
      <c r="N990" s="338" t="s">
        <v>10033</v>
      </c>
      <c r="O990" s="338" t="s">
        <v>5283</v>
      </c>
    </row>
    <row r="991" ht="15.75" customHeight="1">
      <c r="A991" s="338" t="s">
        <v>10034</v>
      </c>
      <c r="B991" s="338" t="s">
        <v>4970</v>
      </c>
      <c r="C991" s="338" t="s">
        <v>1537</v>
      </c>
      <c r="D991" s="338">
        <v>1986.0</v>
      </c>
      <c r="E991" s="338" t="s">
        <v>9192</v>
      </c>
      <c r="F991" s="339">
        <v>45021.0</v>
      </c>
      <c r="G991" s="338" t="s">
        <v>5465</v>
      </c>
      <c r="H991" s="338" t="s">
        <v>8136</v>
      </c>
      <c r="I991" s="338" t="s">
        <v>10035</v>
      </c>
      <c r="J991" s="338" t="s">
        <v>8525</v>
      </c>
      <c r="K991" s="338" t="s">
        <v>4987</v>
      </c>
      <c r="M991" s="338" t="s">
        <v>10036</v>
      </c>
      <c r="N991" s="338" t="s">
        <v>4990</v>
      </c>
      <c r="O991" s="338" t="s">
        <v>5483</v>
      </c>
    </row>
    <row r="992" ht="15.75" customHeight="1">
      <c r="A992" s="338" t="s">
        <v>10037</v>
      </c>
      <c r="B992" s="338" t="s">
        <v>4970</v>
      </c>
      <c r="C992" s="338" t="s">
        <v>3713</v>
      </c>
      <c r="D992" s="338">
        <v>1986.0</v>
      </c>
      <c r="E992" s="338" t="s">
        <v>10038</v>
      </c>
      <c r="F992" s="339">
        <v>45112.0</v>
      </c>
      <c r="G992" s="338" t="s">
        <v>5365</v>
      </c>
      <c r="H992" s="338" t="s">
        <v>8550</v>
      </c>
      <c r="I992" s="338" t="s">
        <v>8550</v>
      </c>
      <c r="J992" s="338" t="s">
        <v>8550</v>
      </c>
      <c r="K992" s="338" t="s">
        <v>4987</v>
      </c>
      <c r="M992" s="338" t="s">
        <v>10039</v>
      </c>
      <c r="N992" s="338" t="s">
        <v>9840</v>
      </c>
      <c r="O992" s="338" t="s">
        <v>5087</v>
      </c>
    </row>
    <row r="993" ht="15.75" customHeight="1">
      <c r="A993" s="338" t="s">
        <v>10040</v>
      </c>
      <c r="B993" s="338" t="s">
        <v>7737</v>
      </c>
      <c r="C993" s="338" t="s">
        <v>1601</v>
      </c>
      <c r="D993" s="338">
        <v>1986.0</v>
      </c>
      <c r="E993" s="338" t="s">
        <v>9755</v>
      </c>
      <c r="F993" s="339">
        <v>44960.0</v>
      </c>
      <c r="G993" s="338" t="s">
        <v>8142</v>
      </c>
      <c r="H993" s="338" t="s">
        <v>10041</v>
      </c>
      <c r="I993" s="338" t="s">
        <v>10042</v>
      </c>
      <c r="J993" s="338" t="s">
        <v>6346</v>
      </c>
      <c r="K993" s="338" t="s">
        <v>4976</v>
      </c>
      <c r="L993" s="338" t="s">
        <v>6071</v>
      </c>
      <c r="M993" s="338" t="s">
        <v>10043</v>
      </c>
      <c r="N993" s="338" t="s">
        <v>5779</v>
      </c>
      <c r="O993" s="338" t="s">
        <v>5262</v>
      </c>
    </row>
    <row r="994" ht="15.75" customHeight="1">
      <c r="A994" s="338" t="s">
        <v>10044</v>
      </c>
      <c r="B994" s="338" t="s">
        <v>4970</v>
      </c>
      <c r="C994" s="338" t="s">
        <v>1547</v>
      </c>
      <c r="D994" s="338">
        <v>1986.0</v>
      </c>
      <c r="E994" s="338" t="s">
        <v>8894</v>
      </c>
      <c r="F994" s="339">
        <v>45112.0</v>
      </c>
      <c r="G994" s="338" t="s">
        <v>6244</v>
      </c>
      <c r="H994" s="338" t="s">
        <v>5541</v>
      </c>
      <c r="I994" s="338" t="s">
        <v>10045</v>
      </c>
      <c r="J994" s="338" t="s">
        <v>5229</v>
      </c>
      <c r="K994" s="338" t="s">
        <v>4987</v>
      </c>
      <c r="L994" s="338" t="s">
        <v>5971</v>
      </c>
      <c r="M994" s="338" t="s">
        <v>6190</v>
      </c>
      <c r="N994" s="338" t="s">
        <v>6186</v>
      </c>
      <c r="O994" s="338" t="s">
        <v>5150</v>
      </c>
    </row>
    <row r="995" ht="15.75" customHeight="1">
      <c r="A995" s="338" t="s">
        <v>10046</v>
      </c>
      <c r="B995" s="338" t="s">
        <v>4993</v>
      </c>
      <c r="C995" s="338" t="s">
        <v>1537</v>
      </c>
      <c r="D995" s="338">
        <v>1986.0</v>
      </c>
      <c r="E995" s="338" t="s">
        <v>9612</v>
      </c>
      <c r="F995" s="339">
        <v>45111.0</v>
      </c>
      <c r="G995" s="338" t="s">
        <v>5465</v>
      </c>
      <c r="H995" s="338" t="s">
        <v>5979</v>
      </c>
      <c r="I995" s="338" t="s">
        <v>5979</v>
      </c>
      <c r="J995" s="338" t="s">
        <v>10047</v>
      </c>
      <c r="K995" s="338" t="s">
        <v>4987</v>
      </c>
      <c r="M995" s="338" t="s">
        <v>10048</v>
      </c>
      <c r="N995" s="338" t="s">
        <v>5979</v>
      </c>
      <c r="O995" s="338" t="s">
        <v>6003</v>
      </c>
    </row>
    <row r="996" ht="15.75" customHeight="1">
      <c r="A996" s="338" t="s">
        <v>10049</v>
      </c>
      <c r="B996" s="338" t="s">
        <v>4970</v>
      </c>
      <c r="C996" s="338" t="s">
        <v>1537</v>
      </c>
      <c r="D996" s="338">
        <v>1986.0</v>
      </c>
      <c r="E996" s="338" t="s">
        <v>9558</v>
      </c>
      <c r="F996" s="339">
        <v>44962.0</v>
      </c>
      <c r="G996" s="338" t="s">
        <v>6306</v>
      </c>
      <c r="H996" s="338" t="s">
        <v>10050</v>
      </c>
      <c r="I996" s="338" t="s">
        <v>10051</v>
      </c>
      <c r="J996" s="338" t="s">
        <v>10052</v>
      </c>
      <c r="K996" s="338" t="s">
        <v>4987</v>
      </c>
      <c r="M996" s="338" t="s">
        <v>10053</v>
      </c>
      <c r="N996" s="338" t="s">
        <v>9894</v>
      </c>
      <c r="O996" s="338" t="s">
        <v>5160</v>
      </c>
    </row>
    <row r="997" ht="15.75" customHeight="1">
      <c r="A997" s="338" t="s">
        <v>10054</v>
      </c>
      <c r="B997" s="338" t="s">
        <v>4970</v>
      </c>
      <c r="C997" s="338" t="s">
        <v>1558</v>
      </c>
      <c r="D997" s="338">
        <v>1986.0</v>
      </c>
      <c r="E997" s="338" t="s">
        <v>9088</v>
      </c>
      <c r="F997" s="339">
        <v>45082.0</v>
      </c>
      <c r="G997" s="338" t="s">
        <v>5453</v>
      </c>
      <c r="H997" s="338" t="s">
        <v>10055</v>
      </c>
      <c r="I997" s="338" t="s">
        <v>10055</v>
      </c>
      <c r="J997" s="338" t="s">
        <v>9780</v>
      </c>
      <c r="K997" s="338" t="s">
        <v>4987</v>
      </c>
      <c r="M997" s="338" t="s">
        <v>10056</v>
      </c>
      <c r="N997" s="338" t="s">
        <v>7204</v>
      </c>
      <c r="O997" s="338" t="s">
        <v>5262</v>
      </c>
    </row>
    <row r="998" ht="15.75" customHeight="1">
      <c r="A998" s="338" t="s">
        <v>10057</v>
      </c>
      <c r="B998" s="338" t="s">
        <v>4993</v>
      </c>
      <c r="C998" s="338" t="s">
        <v>1601</v>
      </c>
      <c r="D998" s="338">
        <v>1986.0</v>
      </c>
      <c r="E998" s="338" t="s">
        <v>10058</v>
      </c>
      <c r="F998" s="339">
        <v>45112.0</v>
      </c>
      <c r="G998" s="338" t="s">
        <v>5473</v>
      </c>
      <c r="H998" s="338" t="s">
        <v>5312</v>
      </c>
      <c r="I998" s="338" t="s">
        <v>10059</v>
      </c>
      <c r="J998" s="338" t="s">
        <v>10060</v>
      </c>
      <c r="K998" s="338" t="s">
        <v>4976</v>
      </c>
      <c r="N998" s="338" t="s">
        <v>10061</v>
      </c>
      <c r="O998" s="338" t="s">
        <v>5576</v>
      </c>
    </row>
    <row r="999" ht="15.75" customHeight="1">
      <c r="A999" s="338" t="s">
        <v>10062</v>
      </c>
      <c r="B999" s="338" t="s">
        <v>4970</v>
      </c>
      <c r="C999" s="338" t="s">
        <v>1547</v>
      </c>
      <c r="D999" s="338">
        <v>1986.0</v>
      </c>
      <c r="E999" s="338" t="s">
        <v>9442</v>
      </c>
      <c r="F999" s="339">
        <v>45021.0</v>
      </c>
      <c r="G999" s="338" t="s">
        <v>6415</v>
      </c>
      <c r="H999" s="338" t="s">
        <v>10063</v>
      </c>
      <c r="I999" s="338" t="s">
        <v>10064</v>
      </c>
      <c r="J999" s="338" t="s">
        <v>9431</v>
      </c>
      <c r="K999" s="338" t="s">
        <v>4976</v>
      </c>
      <c r="M999" s="338" t="s">
        <v>10065</v>
      </c>
      <c r="N999" s="338" t="s">
        <v>10066</v>
      </c>
      <c r="O999" s="338" t="s">
        <v>6003</v>
      </c>
    </row>
    <row r="1000" ht="15.75" customHeight="1">
      <c r="A1000" s="338" t="s">
        <v>10067</v>
      </c>
      <c r="B1000" s="338" t="s">
        <v>7737</v>
      </c>
      <c r="C1000" s="338" t="s">
        <v>1547</v>
      </c>
      <c r="D1000" s="338">
        <v>1986.0</v>
      </c>
      <c r="E1000" s="338" t="s">
        <v>10068</v>
      </c>
      <c r="F1000" s="339">
        <v>45174.0</v>
      </c>
      <c r="G1000" s="338" t="s">
        <v>6705</v>
      </c>
      <c r="H1000" s="338" t="s">
        <v>10069</v>
      </c>
      <c r="I1000" s="338" t="s">
        <v>10069</v>
      </c>
      <c r="J1000" s="338" t="s">
        <v>7872</v>
      </c>
      <c r="K1000" s="338" t="s">
        <v>7662</v>
      </c>
      <c r="M1000" s="338" t="s">
        <v>10070</v>
      </c>
      <c r="N1000" s="338" t="s">
        <v>9894</v>
      </c>
      <c r="O1000" s="338" t="s">
        <v>5020</v>
      </c>
    </row>
    <row r="1001" ht="15.75" customHeight="1">
      <c r="A1001" s="338" t="s">
        <v>10071</v>
      </c>
      <c r="B1001" s="338" t="s">
        <v>4970</v>
      </c>
      <c r="C1001" s="338" t="s">
        <v>1558</v>
      </c>
      <c r="D1001" s="338">
        <v>1986.0</v>
      </c>
      <c r="E1001" s="338" t="s">
        <v>10068</v>
      </c>
      <c r="F1001" s="339">
        <v>44964.0</v>
      </c>
      <c r="G1001" s="338" t="s">
        <v>8030</v>
      </c>
      <c r="H1001" s="338" t="s">
        <v>10072</v>
      </c>
      <c r="I1001" s="338" t="s">
        <v>10072</v>
      </c>
      <c r="J1001" s="338" t="s">
        <v>10073</v>
      </c>
      <c r="K1001" s="338" t="s">
        <v>5245</v>
      </c>
      <c r="M1001" s="338" t="s">
        <v>10074</v>
      </c>
      <c r="N1001" s="338" t="s">
        <v>10075</v>
      </c>
      <c r="O1001" s="338" t="s">
        <v>5294</v>
      </c>
    </row>
    <row r="1002" ht="15.75" customHeight="1">
      <c r="A1002" s="338" t="s">
        <v>10076</v>
      </c>
      <c r="B1002" s="338" t="s">
        <v>4970</v>
      </c>
      <c r="C1002" s="338" t="s">
        <v>1558</v>
      </c>
      <c r="D1002" s="338">
        <v>1986.0</v>
      </c>
      <c r="E1002" s="338" t="s">
        <v>10020</v>
      </c>
      <c r="F1002" s="339">
        <v>44960.0</v>
      </c>
      <c r="G1002" s="338" t="s">
        <v>5531</v>
      </c>
      <c r="H1002" s="338" t="s">
        <v>7908</v>
      </c>
      <c r="I1002" s="338" t="s">
        <v>7908</v>
      </c>
      <c r="J1002" s="338" t="s">
        <v>10077</v>
      </c>
      <c r="K1002" s="338" t="s">
        <v>4987</v>
      </c>
      <c r="M1002" s="338" t="s">
        <v>10078</v>
      </c>
      <c r="N1002" s="338" t="s">
        <v>7912</v>
      </c>
      <c r="O1002" s="338" t="s">
        <v>5010</v>
      </c>
    </row>
    <row r="1003" ht="15.75" customHeight="1">
      <c r="A1003" s="338" t="s">
        <v>10079</v>
      </c>
      <c r="B1003" s="338" t="s">
        <v>4970</v>
      </c>
      <c r="C1003" s="338" t="s">
        <v>1681</v>
      </c>
      <c r="D1003" s="338">
        <v>1986.0</v>
      </c>
      <c r="E1003" s="338" t="s">
        <v>8734</v>
      </c>
      <c r="F1003" s="339">
        <v>44990.0</v>
      </c>
      <c r="G1003" s="338" t="s">
        <v>5531</v>
      </c>
      <c r="H1003" s="338" t="s">
        <v>5548</v>
      </c>
      <c r="I1003" s="338" t="s">
        <v>10080</v>
      </c>
      <c r="J1003" s="338" t="s">
        <v>7115</v>
      </c>
      <c r="K1003" s="338" t="s">
        <v>5245</v>
      </c>
      <c r="M1003" s="338" t="s">
        <v>10081</v>
      </c>
      <c r="N1003" s="338" t="s">
        <v>10082</v>
      </c>
      <c r="O1003" s="338" t="s">
        <v>5067</v>
      </c>
    </row>
    <row r="1004" ht="15.75" customHeight="1">
      <c r="A1004" s="338" t="s">
        <v>10083</v>
      </c>
      <c r="B1004" s="338" t="s">
        <v>7737</v>
      </c>
      <c r="C1004" s="338" t="s">
        <v>1558</v>
      </c>
      <c r="D1004" s="338">
        <v>1986.0</v>
      </c>
      <c r="E1004" s="338" t="s">
        <v>9977</v>
      </c>
      <c r="F1004" s="339">
        <v>45144.0</v>
      </c>
      <c r="G1004" s="338" t="s">
        <v>5931</v>
      </c>
      <c r="H1004" s="338" t="s">
        <v>10084</v>
      </c>
      <c r="I1004" s="338" t="s">
        <v>5266</v>
      </c>
      <c r="J1004" s="338" t="s">
        <v>10085</v>
      </c>
      <c r="K1004" s="338" t="s">
        <v>4987</v>
      </c>
      <c r="L1004" s="338" t="s">
        <v>4999</v>
      </c>
      <c r="M1004" s="338" t="s">
        <v>10086</v>
      </c>
      <c r="N1004" s="338" t="s">
        <v>5119</v>
      </c>
      <c r="O1004" s="338" t="s">
        <v>5576</v>
      </c>
    </row>
    <row r="1005" ht="15.75" customHeight="1">
      <c r="A1005" s="338" t="s">
        <v>10087</v>
      </c>
      <c r="B1005" s="338" t="s">
        <v>7737</v>
      </c>
      <c r="C1005" s="338" t="s">
        <v>1558</v>
      </c>
      <c r="D1005" s="338">
        <v>1986.0</v>
      </c>
      <c r="E1005" s="338" t="s">
        <v>8734</v>
      </c>
      <c r="F1005" s="339">
        <v>45021.0</v>
      </c>
      <c r="G1005" s="338" t="s">
        <v>10088</v>
      </c>
      <c r="H1005" s="338" t="s">
        <v>8256</v>
      </c>
      <c r="I1005" s="338" t="s">
        <v>5413</v>
      </c>
      <c r="J1005" s="338" t="s">
        <v>5413</v>
      </c>
      <c r="K1005" s="338" t="s">
        <v>4987</v>
      </c>
      <c r="N1005" s="338" t="s">
        <v>5019</v>
      </c>
      <c r="O1005" s="338" t="s">
        <v>5143</v>
      </c>
    </row>
    <row r="1006" ht="15.75" customHeight="1">
      <c r="A1006" s="338" t="s">
        <v>10089</v>
      </c>
      <c r="B1006" s="338" t="s">
        <v>7737</v>
      </c>
      <c r="C1006" s="338" t="s">
        <v>1558</v>
      </c>
      <c r="D1006" s="338">
        <v>1986.0</v>
      </c>
      <c r="E1006" s="338" t="s">
        <v>10068</v>
      </c>
      <c r="F1006" s="339">
        <v>45082.0</v>
      </c>
      <c r="G1006" s="338" t="s">
        <v>10090</v>
      </c>
      <c r="H1006" s="338" t="s">
        <v>10091</v>
      </c>
      <c r="I1006" s="338" t="s">
        <v>10092</v>
      </c>
      <c r="J1006" s="338" t="s">
        <v>10093</v>
      </c>
      <c r="K1006" s="338" t="s">
        <v>4987</v>
      </c>
      <c r="M1006" s="338" t="s">
        <v>10094</v>
      </c>
      <c r="N1006" s="338" t="s">
        <v>10095</v>
      </c>
      <c r="O1006" s="338" t="s">
        <v>5505</v>
      </c>
    </row>
    <row r="1007" ht="15.75" customHeight="1">
      <c r="A1007" s="338" t="s">
        <v>10096</v>
      </c>
      <c r="B1007" s="338" t="s">
        <v>7737</v>
      </c>
      <c r="C1007" s="338" t="s">
        <v>1558</v>
      </c>
      <c r="D1007" s="338">
        <v>1986.0</v>
      </c>
      <c r="E1007" s="338" t="s">
        <v>9576</v>
      </c>
      <c r="F1007" s="339">
        <v>44992.0</v>
      </c>
      <c r="G1007" s="338" t="s">
        <v>6036</v>
      </c>
      <c r="H1007" s="338" t="s">
        <v>5403</v>
      </c>
      <c r="I1007" s="338" t="s">
        <v>5403</v>
      </c>
      <c r="J1007" s="338" t="s">
        <v>5404</v>
      </c>
      <c r="K1007" s="338" t="s">
        <v>5405</v>
      </c>
      <c r="M1007" s="338" t="s">
        <v>10097</v>
      </c>
      <c r="N1007" s="338" t="s">
        <v>10098</v>
      </c>
      <c r="O1007" s="338" t="s">
        <v>5852</v>
      </c>
    </row>
    <row r="1008" ht="15.75" customHeight="1">
      <c r="A1008" s="340" t="s">
        <v>10099</v>
      </c>
      <c r="B1008" s="338" t="s">
        <v>4970</v>
      </c>
      <c r="C1008" s="338" t="s">
        <v>1547</v>
      </c>
      <c r="D1008" s="338">
        <v>1986.0</v>
      </c>
      <c r="E1008" s="338" t="s">
        <v>9932</v>
      </c>
      <c r="F1008" s="339">
        <v>45023.0</v>
      </c>
      <c r="G1008" s="338" t="s">
        <v>7426</v>
      </c>
      <c r="H1008" s="338" t="s">
        <v>8451</v>
      </c>
      <c r="I1008" s="338" t="s">
        <v>10100</v>
      </c>
      <c r="J1008" s="338" t="s">
        <v>10101</v>
      </c>
      <c r="K1008" s="338" t="s">
        <v>4987</v>
      </c>
      <c r="M1008" s="338" t="s">
        <v>10102</v>
      </c>
      <c r="N1008" s="338" t="s">
        <v>10103</v>
      </c>
      <c r="O1008" s="338" t="s">
        <v>5037</v>
      </c>
    </row>
    <row r="1009" ht="15.75" customHeight="1">
      <c r="A1009" s="338" t="s">
        <v>10104</v>
      </c>
      <c r="B1009" s="338" t="s">
        <v>7737</v>
      </c>
      <c r="C1009" s="338" t="s">
        <v>1547</v>
      </c>
      <c r="D1009" s="338">
        <v>1986.0</v>
      </c>
      <c r="E1009" s="338" t="s">
        <v>9026</v>
      </c>
      <c r="F1009" s="339">
        <v>45174.0</v>
      </c>
      <c r="G1009" s="338" t="s">
        <v>10105</v>
      </c>
      <c r="H1009" s="338" t="s">
        <v>6239</v>
      </c>
      <c r="I1009" s="338" t="s">
        <v>10106</v>
      </c>
      <c r="J1009" s="338" t="s">
        <v>5306</v>
      </c>
      <c r="K1009" s="338" t="s">
        <v>4987</v>
      </c>
      <c r="L1009" s="338" t="s">
        <v>5064</v>
      </c>
      <c r="M1009" s="338" t="s">
        <v>10107</v>
      </c>
      <c r="N1009" s="338" t="s">
        <v>5269</v>
      </c>
      <c r="O1009" s="338" t="s">
        <v>5010</v>
      </c>
    </row>
    <row r="1010" ht="15.75" customHeight="1">
      <c r="A1010" s="338" t="s">
        <v>10108</v>
      </c>
      <c r="B1010" s="338" t="s">
        <v>5601</v>
      </c>
      <c r="C1010" s="338" t="s">
        <v>1547</v>
      </c>
      <c r="D1010" s="338">
        <v>1986.0</v>
      </c>
      <c r="E1010" s="338" t="s">
        <v>10109</v>
      </c>
      <c r="F1010" s="339">
        <v>44964.0</v>
      </c>
      <c r="G1010" s="338" t="s">
        <v>5473</v>
      </c>
      <c r="H1010" s="338" t="s">
        <v>10110</v>
      </c>
      <c r="I1010" s="338" t="s">
        <v>10110</v>
      </c>
      <c r="J1010" s="338" t="s">
        <v>10111</v>
      </c>
      <c r="K1010" s="338" t="s">
        <v>4987</v>
      </c>
      <c r="N1010" s="338" t="s">
        <v>10112</v>
      </c>
      <c r="O1010" s="338" t="s">
        <v>6003</v>
      </c>
    </row>
    <row r="1011" ht="15.75" customHeight="1">
      <c r="A1011" s="338" t="s">
        <v>10113</v>
      </c>
      <c r="B1011" s="338" t="s">
        <v>4970</v>
      </c>
      <c r="C1011" s="338" t="s">
        <v>1558</v>
      </c>
      <c r="D1011" s="338">
        <v>1986.0</v>
      </c>
      <c r="E1011" s="338" t="s">
        <v>9435</v>
      </c>
      <c r="F1011" s="339">
        <v>45174.0</v>
      </c>
      <c r="G1011" s="338" t="s">
        <v>10114</v>
      </c>
      <c r="H1011" s="338" t="s">
        <v>6178</v>
      </c>
      <c r="I1011" s="338" t="s">
        <v>10115</v>
      </c>
      <c r="J1011" s="338" t="s">
        <v>6808</v>
      </c>
      <c r="K1011" s="338" t="s">
        <v>4987</v>
      </c>
      <c r="N1011" s="338" t="s">
        <v>5009</v>
      </c>
      <c r="O1011" s="338" t="s">
        <v>5010</v>
      </c>
    </row>
    <row r="1012" ht="15.75" customHeight="1">
      <c r="A1012" s="338" t="s">
        <v>10116</v>
      </c>
      <c r="B1012" s="338" t="s">
        <v>4970</v>
      </c>
      <c r="C1012" s="338" t="s">
        <v>1601</v>
      </c>
      <c r="D1012" s="338">
        <v>1986.0</v>
      </c>
      <c r="E1012" s="338" t="s">
        <v>9591</v>
      </c>
      <c r="F1012" s="339">
        <v>45082.0</v>
      </c>
      <c r="G1012" s="338" t="s">
        <v>6198</v>
      </c>
      <c r="H1012" s="338" t="s">
        <v>10117</v>
      </c>
      <c r="I1012" s="338" t="s">
        <v>6437</v>
      </c>
      <c r="J1012" s="338" t="s">
        <v>9818</v>
      </c>
      <c r="K1012" s="338" t="s">
        <v>4987</v>
      </c>
      <c r="L1012" s="338" t="s">
        <v>7014</v>
      </c>
      <c r="M1012" s="338" t="s">
        <v>10118</v>
      </c>
      <c r="N1012" s="338" t="s">
        <v>7411</v>
      </c>
      <c r="O1012" s="338" t="s">
        <v>5056</v>
      </c>
    </row>
    <row r="1013" ht="15.75" customHeight="1">
      <c r="A1013" s="338" t="s">
        <v>1874</v>
      </c>
      <c r="B1013" s="338" t="s">
        <v>5445</v>
      </c>
      <c r="C1013" s="338" t="s">
        <v>1572</v>
      </c>
      <c r="D1013" s="338">
        <v>1986.0</v>
      </c>
      <c r="E1013" s="338" t="s">
        <v>9408</v>
      </c>
      <c r="F1013" s="338" t="s">
        <v>5286</v>
      </c>
      <c r="G1013" s="338" t="s">
        <v>6415</v>
      </c>
      <c r="H1013" s="338" t="s">
        <v>5839</v>
      </c>
      <c r="I1013" s="338" t="s">
        <v>10119</v>
      </c>
      <c r="J1013" s="338" t="s">
        <v>9831</v>
      </c>
      <c r="K1013" s="338" t="s">
        <v>4987</v>
      </c>
      <c r="M1013" s="338" t="s">
        <v>10120</v>
      </c>
      <c r="N1013" s="338" t="s">
        <v>9678</v>
      </c>
      <c r="O1013" s="338" t="s">
        <v>5505</v>
      </c>
    </row>
    <row r="1014" ht="15.75" customHeight="1">
      <c r="A1014" s="338" t="s">
        <v>10121</v>
      </c>
      <c r="B1014" s="338" t="s">
        <v>7737</v>
      </c>
      <c r="C1014" s="338" t="s">
        <v>1558</v>
      </c>
      <c r="D1014" s="338">
        <v>1986.0</v>
      </c>
      <c r="E1014" s="338" t="s">
        <v>9932</v>
      </c>
      <c r="F1014" s="339">
        <v>44961.0</v>
      </c>
      <c r="G1014" s="338" t="s">
        <v>10122</v>
      </c>
      <c r="H1014" s="338" t="s">
        <v>10123</v>
      </c>
      <c r="I1014" s="338" t="s">
        <v>10123</v>
      </c>
      <c r="J1014" s="338" t="s">
        <v>10124</v>
      </c>
      <c r="K1014" s="338" t="s">
        <v>4987</v>
      </c>
      <c r="M1014" s="338" t="s">
        <v>10125</v>
      </c>
      <c r="N1014" s="338" t="s">
        <v>10126</v>
      </c>
      <c r="O1014" s="338" t="s">
        <v>5160</v>
      </c>
    </row>
    <row r="1015" ht="15.75" customHeight="1">
      <c r="A1015" s="340" t="s">
        <v>10127</v>
      </c>
      <c r="B1015" s="338" t="s">
        <v>7737</v>
      </c>
      <c r="C1015" s="338" t="s">
        <v>1547</v>
      </c>
      <c r="D1015" s="338">
        <v>1986.0</v>
      </c>
      <c r="E1015" s="338" t="s">
        <v>10128</v>
      </c>
      <c r="F1015" s="339">
        <v>45084.0</v>
      </c>
      <c r="G1015" s="338" t="s">
        <v>5612</v>
      </c>
      <c r="H1015" s="338" t="s">
        <v>10129</v>
      </c>
      <c r="I1015" s="338" t="s">
        <v>10130</v>
      </c>
      <c r="J1015" s="338" t="s">
        <v>5306</v>
      </c>
      <c r="K1015" s="338" t="s">
        <v>4987</v>
      </c>
      <c r="M1015" s="338" t="s">
        <v>10131</v>
      </c>
      <c r="N1015" s="338" t="s">
        <v>10132</v>
      </c>
      <c r="O1015" s="338" t="s">
        <v>5186</v>
      </c>
    </row>
    <row r="1016" ht="15.75" customHeight="1">
      <c r="A1016" s="338" t="s">
        <v>10133</v>
      </c>
      <c r="B1016" s="338" t="s">
        <v>4993</v>
      </c>
      <c r="C1016" s="338" t="s">
        <v>1537</v>
      </c>
      <c r="D1016" s="338">
        <v>1986.0</v>
      </c>
      <c r="E1016" s="338" t="s">
        <v>9309</v>
      </c>
      <c r="F1016" s="339">
        <v>44962.0</v>
      </c>
      <c r="G1016" s="338" t="s">
        <v>10134</v>
      </c>
      <c r="H1016" s="338" t="s">
        <v>7114</v>
      </c>
      <c r="I1016" s="338" t="s">
        <v>10135</v>
      </c>
      <c r="J1016" s="338" t="s">
        <v>10135</v>
      </c>
      <c r="K1016" s="338" t="s">
        <v>4987</v>
      </c>
      <c r="M1016" s="338" t="s">
        <v>10136</v>
      </c>
      <c r="N1016" s="338" t="s">
        <v>8948</v>
      </c>
      <c r="O1016" s="338" t="s">
        <v>5624</v>
      </c>
    </row>
    <row r="1017" ht="15.75" customHeight="1">
      <c r="A1017" s="338" t="s">
        <v>10137</v>
      </c>
      <c r="B1017" s="338" t="s">
        <v>4970</v>
      </c>
      <c r="C1017" s="338" t="s">
        <v>1537</v>
      </c>
      <c r="D1017" s="338">
        <v>1986.0</v>
      </c>
      <c r="E1017" s="338" t="s">
        <v>8950</v>
      </c>
      <c r="F1017" s="339">
        <v>44962.0</v>
      </c>
      <c r="G1017" s="338" t="s">
        <v>10138</v>
      </c>
      <c r="H1017" s="338" t="s">
        <v>7354</v>
      </c>
      <c r="I1017" s="338" t="s">
        <v>7354</v>
      </c>
      <c r="J1017" s="338" t="s">
        <v>10139</v>
      </c>
      <c r="K1017" s="338" t="s">
        <v>4987</v>
      </c>
      <c r="M1017" s="338" t="s">
        <v>10140</v>
      </c>
      <c r="N1017" s="338" t="s">
        <v>8051</v>
      </c>
      <c r="O1017" s="338" t="s">
        <v>5262</v>
      </c>
    </row>
    <row r="1018" ht="15.75" customHeight="1">
      <c r="A1018" s="338" t="s">
        <v>10141</v>
      </c>
      <c r="B1018" s="338" t="s">
        <v>4970</v>
      </c>
      <c r="C1018" s="338" t="s">
        <v>1537</v>
      </c>
      <c r="D1018" s="338">
        <v>1986.0</v>
      </c>
      <c r="E1018" s="338" t="s">
        <v>8190</v>
      </c>
      <c r="F1018" s="339">
        <v>45020.0</v>
      </c>
      <c r="G1018" s="338" t="s">
        <v>5531</v>
      </c>
      <c r="H1018" s="338" t="s">
        <v>10142</v>
      </c>
      <c r="I1018" s="338" t="s">
        <v>10143</v>
      </c>
      <c r="J1018" s="338" t="s">
        <v>8318</v>
      </c>
      <c r="K1018" s="338" t="s">
        <v>4987</v>
      </c>
      <c r="L1018" s="338" t="s">
        <v>5064</v>
      </c>
      <c r="M1018" s="338" t="s">
        <v>10144</v>
      </c>
      <c r="N1018" s="338" t="s">
        <v>5009</v>
      </c>
      <c r="O1018" s="338" t="s">
        <v>5610</v>
      </c>
    </row>
    <row r="1019" ht="15.75" customHeight="1">
      <c r="A1019" s="338" t="s">
        <v>10145</v>
      </c>
      <c r="B1019" s="338" t="s">
        <v>7737</v>
      </c>
      <c r="C1019" s="338" t="s">
        <v>1558</v>
      </c>
      <c r="D1019" s="338">
        <v>1986.0</v>
      </c>
      <c r="E1019" s="338" t="s">
        <v>9554</v>
      </c>
      <c r="F1019" s="338" t="s">
        <v>5286</v>
      </c>
      <c r="G1019" s="338" t="s">
        <v>5465</v>
      </c>
      <c r="H1019" s="338" t="s">
        <v>5979</v>
      </c>
      <c r="I1019" s="338" t="s">
        <v>10146</v>
      </c>
      <c r="J1019" s="338" t="s">
        <v>6208</v>
      </c>
      <c r="K1019" s="338" t="s">
        <v>4987</v>
      </c>
      <c r="M1019" s="338" t="s">
        <v>10147</v>
      </c>
      <c r="N1019" s="338" t="s">
        <v>5979</v>
      </c>
      <c r="O1019" s="338" t="s">
        <v>5160</v>
      </c>
    </row>
    <row r="1020" ht="15.75" customHeight="1">
      <c r="A1020" s="338" t="s">
        <v>10148</v>
      </c>
      <c r="B1020" s="338" t="s">
        <v>4993</v>
      </c>
      <c r="C1020" s="338" t="s">
        <v>1537</v>
      </c>
      <c r="D1020" s="338">
        <v>1986.0</v>
      </c>
      <c r="E1020" s="338" t="s">
        <v>9558</v>
      </c>
      <c r="F1020" s="339">
        <v>45081.0</v>
      </c>
      <c r="G1020" s="338" t="s">
        <v>10149</v>
      </c>
      <c r="H1020" s="338" t="s">
        <v>10150</v>
      </c>
      <c r="I1020" s="338" t="s">
        <v>10151</v>
      </c>
      <c r="J1020" s="338" t="s">
        <v>10152</v>
      </c>
      <c r="K1020" s="338" t="s">
        <v>4976</v>
      </c>
      <c r="L1020" s="338" t="s">
        <v>4999</v>
      </c>
      <c r="M1020" s="338" t="s">
        <v>10153</v>
      </c>
      <c r="N1020" s="338" t="s">
        <v>10154</v>
      </c>
      <c r="O1020" s="338" t="s">
        <v>5624</v>
      </c>
    </row>
    <row r="1021" ht="15.75" customHeight="1">
      <c r="A1021" s="338" t="s">
        <v>10155</v>
      </c>
      <c r="C1021" s="338" t="s">
        <v>1558</v>
      </c>
      <c r="D1021" s="338">
        <v>1986.0</v>
      </c>
      <c r="E1021" s="338" t="s">
        <v>10156</v>
      </c>
      <c r="F1021" s="338" t="s">
        <v>5059</v>
      </c>
      <c r="G1021" s="338" t="s">
        <v>6244</v>
      </c>
      <c r="H1021" s="338" t="s">
        <v>10157</v>
      </c>
      <c r="I1021" s="338" t="s">
        <v>10157</v>
      </c>
      <c r="J1021" s="338" t="s">
        <v>6885</v>
      </c>
      <c r="K1021" s="338" t="s">
        <v>5607</v>
      </c>
      <c r="M1021" s="338" t="s">
        <v>10158</v>
      </c>
      <c r="N1021" s="338" t="s">
        <v>10159</v>
      </c>
      <c r="O1021" s="338" t="s">
        <v>5316</v>
      </c>
    </row>
    <row r="1022" ht="15.75" customHeight="1">
      <c r="A1022" s="338" t="s">
        <v>10160</v>
      </c>
      <c r="B1022" s="338" t="s">
        <v>4970</v>
      </c>
      <c r="C1022" s="338" t="s">
        <v>3713</v>
      </c>
      <c r="D1022" s="338">
        <v>1986.0</v>
      </c>
      <c r="E1022" s="338" t="s">
        <v>10161</v>
      </c>
      <c r="F1022" s="339">
        <v>45173.0</v>
      </c>
      <c r="G1022" s="338" t="s">
        <v>10162</v>
      </c>
      <c r="H1022" s="338" t="s">
        <v>6271</v>
      </c>
      <c r="I1022" s="338" t="s">
        <v>10163</v>
      </c>
      <c r="J1022" s="338" t="s">
        <v>6139</v>
      </c>
      <c r="K1022" s="338" t="s">
        <v>4987</v>
      </c>
      <c r="M1022" s="338" t="s">
        <v>10164</v>
      </c>
      <c r="N1022" s="338" t="s">
        <v>5126</v>
      </c>
      <c r="O1022" s="338" t="s">
        <v>4991</v>
      </c>
    </row>
    <row r="1023" ht="15.75" customHeight="1">
      <c r="A1023" s="338" t="s">
        <v>10165</v>
      </c>
      <c r="B1023" s="338" t="s">
        <v>4970</v>
      </c>
      <c r="C1023" s="338" t="s">
        <v>1537</v>
      </c>
      <c r="D1023" s="338">
        <v>1986.0</v>
      </c>
      <c r="E1023" s="338" t="s">
        <v>9268</v>
      </c>
      <c r="F1023" s="339">
        <v>45082.0</v>
      </c>
      <c r="G1023" s="338" t="s">
        <v>6306</v>
      </c>
      <c r="H1023" s="338" t="s">
        <v>6607</v>
      </c>
      <c r="I1023" s="338" t="s">
        <v>10166</v>
      </c>
      <c r="J1023" s="338" t="s">
        <v>8974</v>
      </c>
      <c r="K1023" s="338" t="s">
        <v>4987</v>
      </c>
      <c r="M1023" s="338" t="s">
        <v>10167</v>
      </c>
      <c r="N1023" s="338" t="s">
        <v>6618</v>
      </c>
      <c r="O1023" s="338" t="s">
        <v>5028</v>
      </c>
    </row>
    <row r="1024" ht="15.75" customHeight="1">
      <c r="A1024" s="338" t="s">
        <v>10168</v>
      </c>
      <c r="B1024" s="338" t="s">
        <v>4993</v>
      </c>
      <c r="C1024" s="338" t="s">
        <v>1533</v>
      </c>
      <c r="D1024" s="338">
        <v>1986.0</v>
      </c>
      <c r="E1024" s="338" t="s">
        <v>10169</v>
      </c>
      <c r="F1024" s="339">
        <v>44963.0</v>
      </c>
      <c r="G1024" s="338" t="s">
        <v>5342</v>
      </c>
      <c r="H1024" s="338" t="s">
        <v>10170</v>
      </c>
      <c r="I1024" s="338" t="s">
        <v>10171</v>
      </c>
      <c r="J1024" s="338" t="s">
        <v>5107</v>
      </c>
      <c r="K1024" s="338" t="s">
        <v>4976</v>
      </c>
      <c r="M1024" s="338" t="s">
        <v>6168</v>
      </c>
      <c r="N1024" s="338" t="s">
        <v>10172</v>
      </c>
      <c r="O1024" s="338" t="s">
        <v>5067</v>
      </c>
    </row>
    <row r="1025" ht="15.75" customHeight="1">
      <c r="A1025" s="338" t="s">
        <v>10173</v>
      </c>
      <c r="B1025" s="338" t="s">
        <v>5445</v>
      </c>
      <c r="C1025" s="338" t="s">
        <v>1572</v>
      </c>
      <c r="D1025" s="338">
        <v>1986.0</v>
      </c>
      <c r="E1025" s="338" t="s">
        <v>9633</v>
      </c>
      <c r="F1025" s="339">
        <v>45051.0</v>
      </c>
      <c r="G1025" s="338" t="s">
        <v>6686</v>
      </c>
      <c r="H1025" s="338" t="s">
        <v>10174</v>
      </c>
      <c r="I1025" s="338" t="s">
        <v>9167</v>
      </c>
      <c r="J1025" s="338" t="s">
        <v>10175</v>
      </c>
      <c r="K1025" s="338" t="s">
        <v>5245</v>
      </c>
      <c r="M1025" s="338" t="s">
        <v>10176</v>
      </c>
      <c r="N1025" s="338" t="s">
        <v>7388</v>
      </c>
      <c r="O1025" s="338" t="s">
        <v>9753</v>
      </c>
    </row>
    <row r="1026" ht="15.75" customHeight="1">
      <c r="A1026" s="338" t="s">
        <v>10177</v>
      </c>
      <c r="B1026" s="338" t="s">
        <v>4970</v>
      </c>
      <c r="C1026" s="338" t="s">
        <v>1537</v>
      </c>
      <c r="D1026" s="338">
        <v>1986.0</v>
      </c>
      <c r="E1026" s="338" t="s">
        <v>8393</v>
      </c>
      <c r="F1026" s="339">
        <v>45142.0</v>
      </c>
      <c r="G1026" s="338" t="s">
        <v>8203</v>
      </c>
      <c r="H1026" s="338" t="s">
        <v>10178</v>
      </c>
      <c r="I1026" s="338" t="s">
        <v>6909</v>
      </c>
      <c r="J1026" s="338" t="s">
        <v>6909</v>
      </c>
      <c r="K1026" s="338" t="s">
        <v>4987</v>
      </c>
      <c r="M1026" s="338" t="s">
        <v>10179</v>
      </c>
      <c r="N1026" s="338" t="s">
        <v>10180</v>
      </c>
      <c r="O1026" s="338" t="s">
        <v>5794</v>
      </c>
    </row>
    <row r="1027" ht="15.75" customHeight="1">
      <c r="A1027" s="338" t="s">
        <v>10181</v>
      </c>
      <c r="B1027" s="338" t="s">
        <v>4970</v>
      </c>
      <c r="C1027" s="338" t="s">
        <v>1537</v>
      </c>
      <c r="D1027" s="338">
        <v>1986.0</v>
      </c>
      <c r="E1027" s="338" t="s">
        <v>10182</v>
      </c>
      <c r="F1027" s="339">
        <v>44930.0</v>
      </c>
      <c r="G1027" s="338" t="s">
        <v>5453</v>
      </c>
      <c r="H1027" s="338" t="s">
        <v>10183</v>
      </c>
      <c r="I1027" s="338" t="s">
        <v>10183</v>
      </c>
      <c r="J1027" s="338" t="s">
        <v>10184</v>
      </c>
      <c r="K1027" s="338" t="s">
        <v>4987</v>
      </c>
      <c r="L1027" s="338" t="s">
        <v>10185</v>
      </c>
      <c r="M1027" s="338" t="s">
        <v>10186</v>
      </c>
      <c r="N1027" s="338" t="s">
        <v>5976</v>
      </c>
      <c r="O1027" s="338" t="s">
        <v>5028</v>
      </c>
    </row>
    <row r="1028" ht="15.75" customHeight="1">
      <c r="A1028" s="338" t="s">
        <v>10187</v>
      </c>
      <c r="B1028" s="338" t="s">
        <v>4993</v>
      </c>
      <c r="C1028" s="338" t="s">
        <v>1547</v>
      </c>
      <c r="D1028" s="338">
        <v>1986.0</v>
      </c>
      <c r="E1028" s="338" t="s">
        <v>8567</v>
      </c>
      <c r="F1028" s="339">
        <v>45083.0</v>
      </c>
      <c r="G1028" s="338" t="s">
        <v>10188</v>
      </c>
      <c r="H1028" s="338" t="s">
        <v>10189</v>
      </c>
      <c r="I1028" s="338" t="s">
        <v>10190</v>
      </c>
      <c r="J1028" s="338" t="s">
        <v>6776</v>
      </c>
      <c r="K1028" s="338" t="s">
        <v>4987</v>
      </c>
      <c r="M1028" s="338" t="s">
        <v>10191</v>
      </c>
      <c r="N1028" s="338" t="s">
        <v>10192</v>
      </c>
      <c r="O1028" s="338" t="s">
        <v>5624</v>
      </c>
    </row>
    <row r="1029" ht="15.75" customHeight="1">
      <c r="A1029" s="338" t="s">
        <v>10193</v>
      </c>
      <c r="B1029" s="338" t="s">
        <v>4970</v>
      </c>
      <c r="C1029" s="338" t="s">
        <v>1558</v>
      </c>
      <c r="D1029" s="338">
        <v>1986.0</v>
      </c>
      <c r="E1029" s="338" t="s">
        <v>9435</v>
      </c>
      <c r="F1029" s="339">
        <v>45112.0</v>
      </c>
      <c r="G1029" s="338" t="s">
        <v>6824</v>
      </c>
      <c r="H1029" s="338" t="s">
        <v>7438</v>
      </c>
      <c r="I1029" s="338" t="s">
        <v>5237</v>
      </c>
      <c r="J1029" s="338" t="s">
        <v>7159</v>
      </c>
      <c r="K1029" s="338" t="s">
        <v>4987</v>
      </c>
      <c r="M1029" s="338" t="s">
        <v>10194</v>
      </c>
      <c r="N1029" s="338" t="s">
        <v>5512</v>
      </c>
      <c r="O1029" s="338" t="s">
        <v>5294</v>
      </c>
    </row>
    <row r="1030" ht="15.75" customHeight="1">
      <c r="A1030" s="338" t="s">
        <v>10195</v>
      </c>
      <c r="B1030" s="338" t="s">
        <v>4970</v>
      </c>
      <c r="C1030" s="338" t="s">
        <v>1547</v>
      </c>
      <c r="D1030" s="338">
        <v>1986.0</v>
      </c>
      <c r="E1030" s="338" t="s">
        <v>9951</v>
      </c>
      <c r="F1030" s="339">
        <v>45114.0</v>
      </c>
      <c r="G1030" s="338" t="s">
        <v>6782</v>
      </c>
      <c r="H1030" s="338" t="s">
        <v>10196</v>
      </c>
      <c r="I1030" s="338" t="s">
        <v>10196</v>
      </c>
      <c r="J1030" s="338" t="s">
        <v>10197</v>
      </c>
      <c r="K1030" s="338" t="s">
        <v>9114</v>
      </c>
      <c r="L1030" s="338" t="s">
        <v>10198</v>
      </c>
      <c r="N1030" s="338" t="s">
        <v>10199</v>
      </c>
      <c r="O1030" s="338" t="s">
        <v>5624</v>
      </c>
    </row>
    <row r="1031" ht="15.75" customHeight="1">
      <c r="A1031" s="338" t="s">
        <v>10200</v>
      </c>
      <c r="B1031" s="338" t="s">
        <v>5445</v>
      </c>
      <c r="C1031" s="338" t="s">
        <v>5309</v>
      </c>
      <c r="D1031" s="338">
        <v>1986.0</v>
      </c>
      <c r="E1031" s="338" t="s">
        <v>9493</v>
      </c>
      <c r="F1031" s="339">
        <v>44964.0</v>
      </c>
      <c r="G1031" s="338" t="s">
        <v>5571</v>
      </c>
      <c r="H1031" s="338" t="s">
        <v>7373</v>
      </c>
      <c r="I1031" s="338" t="s">
        <v>10201</v>
      </c>
      <c r="J1031" s="338" t="s">
        <v>10202</v>
      </c>
      <c r="K1031" s="338" t="s">
        <v>4987</v>
      </c>
      <c r="M1031" s="338" t="s">
        <v>10203</v>
      </c>
      <c r="N1031" s="338" t="s">
        <v>10204</v>
      </c>
      <c r="O1031" s="338" t="s">
        <v>5143</v>
      </c>
    </row>
    <row r="1032" ht="15.75" customHeight="1">
      <c r="A1032" s="338" t="s">
        <v>10205</v>
      </c>
      <c r="B1032" s="338" t="s">
        <v>4993</v>
      </c>
      <c r="C1032" s="338" t="s">
        <v>1547</v>
      </c>
      <c r="D1032" s="338">
        <v>1986.0</v>
      </c>
      <c r="E1032" s="338" t="s">
        <v>10206</v>
      </c>
      <c r="F1032" s="339">
        <v>45113.0</v>
      </c>
      <c r="G1032" s="338" t="s">
        <v>10207</v>
      </c>
      <c r="H1032" s="338" t="s">
        <v>5320</v>
      </c>
      <c r="I1032" s="338" t="s">
        <v>5320</v>
      </c>
      <c r="J1032" s="338" t="s">
        <v>10208</v>
      </c>
      <c r="K1032" s="338" t="s">
        <v>3074</v>
      </c>
      <c r="N1032" s="338" t="s">
        <v>10209</v>
      </c>
      <c r="O1032" s="338" t="s">
        <v>5020</v>
      </c>
    </row>
    <row r="1033" ht="15.75" customHeight="1">
      <c r="A1033" s="338" t="s">
        <v>10210</v>
      </c>
      <c r="B1033" s="338" t="s">
        <v>7737</v>
      </c>
      <c r="C1033" s="338" t="s">
        <v>1547</v>
      </c>
      <c r="D1033" s="338">
        <v>1986.0</v>
      </c>
      <c r="E1033" s="338" t="s">
        <v>9633</v>
      </c>
      <c r="F1033" s="339">
        <v>45174.0</v>
      </c>
      <c r="G1033" s="338" t="s">
        <v>10211</v>
      </c>
      <c r="H1033" s="338" t="s">
        <v>8382</v>
      </c>
      <c r="I1033" s="338" t="s">
        <v>8382</v>
      </c>
      <c r="J1033" s="338" t="s">
        <v>10212</v>
      </c>
      <c r="K1033" s="338" t="s">
        <v>4987</v>
      </c>
      <c r="M1033" s="338" t="s">
        <v>10213</v>
      </c>
      <c r="N1033" s="338" t="s">
        <v>10214</v>
      </c>
      <c r="O1033" s="338" t="s">
        <v>5780</v>
      </c>
    </row>
    <row r="1034" ht="15.75" customHeight="1">
      <c r="A1034" s="338" t="s">
        <v>10215</v>
      </c>
      <c r="B1034" s="338" t="s">
        <v>4970</v>
      </c>
      <c r="C1034" s="338" t="s">
        <v>1681</v>
      </c>
      <c r="D1034" s="338">
        <v>1986.0</v>
      </c>
      <c r="E1034" s="338" t="s">
        <v>10216</v>
      </c>
      <c r="F1034" s="338" t="s">
        <v>5286</v>
      </c>
      <c r="G1034" s="338" t="s">
        <v>10217</v>
      </c>
      <c r="H1034" s="338" t="s">
        <v>10218</v>
      </c>
      <c r="I1034" s="338" t="s">
        <v>10218</v>
      </c>
      <c r="J1034" s="338" t="s">
        <v>5102</v>
      </c>
      <c r="K1034" s="338" t="s">
        <v>10219</v>
      </c>
      <c r="M1034" s="338" t="s">
        <v>10220</v>
      </c>
      <c r="N1034" s="338" t="s">
        <v>10221</v>
      </c>
      <c r="O1034" s="338" t="s">
        <v>6003</v>
      </c>
    </row>
    <row r="1035" ht="15.75" customHeight="1">
      <c r="A1035" s="338" t="s">
        <v>10222</v>
      </c>
      <c r="B1035" s="338" t="s">
        <v>4970</v>
      </c>
      <c r="C1035" s="338" t="s">
        <v>1537</v>
      </c>
      <c r="D1035" s="338">
        <v>1986.0</v>
      </c>
      <c r="E1035" s="338" t="s">
        <v>8826</v>
      </c>
      <c r="F1035" s="338" t="s">
        <v>5210</v>
      </c>
      <c r="G1035" s="338" t="s">
        <v>10223</v>
      </c>
      <c r="H1035" s="338" t="s">
        <v>10224</v>
      </c>
      <c r="I1035" s="338" t="s">
        <v>10225</v>
      </c>
      <c r="J1035" s="338" t="s">
        <v>5063</v>
      </c>
      <c r="K1035" s="338" t="s">
        <v>4987</v>
      </c>
      <c r="M1035" s="338" t="s">
        <v>10226</v>
      </c>
      <c r="O1035" s="338" t="s">
        <v>6003</v>
      </c>
    </row>
    <row r="1036" ht="15.75" customHeight="1">
      <c r="A1036" s="338" t="s">
        <v>10227</v>
      </c>
      <c r="B1036" s="338" t="s">
        <v>4970</v>
      </c>
      <c r="C1036" s="338" t="s">
        <v>1537</v>
      </c>
      <c r="D1036" s="338">
        <v>1986.0</v>
      </c>
      <c r="E1036" s="338" t="s">
        <v>9932</v>
      </c>
      <c r="F1036" s="338" t="s">
        <v>5210</v>
      </c>
      <c r="G1036" s="338" t="s">
        <v>10228</v>
      </c>
      <c r="H1036" s="338" t="s">
        <v>10229</v>
      </c>
      <c r="I1036" s="338" t="s">
        <v>10230</v>
      </c>
      <c r="J1036" s="338" t="s">
        <v>5063</v>
      </c>
      <c r="K1036" s="338" t="s">
        <v>4987</v>
      </c>
      <c r="L1036" s="338" t="s">
        <v>6168</v>
      </c>
      <c r="N1036" s="338" t="s">
        <v>10231</v>
      </c>
      <c r="O1036" s="338" t="s">
        <v>5505</v>
      </c>
    </row>
    <row r="1037" ht="15.75" customHeight="1">
      <c r="A1037" s="338" t="s">
        <v>10232</v>
      </c>
      <c r="B1037" s="338" t="s">
        <v>4970</v>
      </c>
      <c r="C1037" s="338" t="s">
        <v>1547</v>
      </c>
      <c r="D1037" s="338">
        <v>1986.0</v>
      </c>
      <c r="E1037" s="338" t="s">
        <v>10233</v>
      </c>
      <c r="F1037" s="339">
        <v>45144.0</v>
      </c>
      <c r="G1037" s="338" t="s">
        <v>10234</v>
      </c>
      <c r="H1037" s="338" t="s">
        <v>8735</v>
      </c>
      <c r="I1037" s="338" t="s">
        <v>10235</v>
      </c>
      <c r="J1037" s="338" t="s">
        <v>5980</v>
      </c>
      <c r="K1037" s="338" t="s">
        <v>4987</v>
      </c>
      <c r="M1037" s="338" t="s">
        <v>10236</v>
      </c>
      <c r="N1037" s="338" t="s">
        <v>6618</v>
      </c>
      <c r="O1037" s="338" t="s">
        <v>5324</v>
      </c>
    </row>
    <row r="1038" ht="15.75" customHeight="1">
      <c r="A1038" s="338" t="s">
        <v>10237</v>
      </c>
      <c r="B1038" s="338" t="s">
        <v>4970</v>
      </c>
      <c r="C1038" s="338" t="s">
        <v>1537</v>
      </c>
      <c r="D1038" s="338">
        <v>1986.0</v>
      </c>
      <c r="E1038" s="338" t="s">
        <v>9755</v>
      </c>
      <c r="F1038" s="339">
        <v>44990.0</v>
      </c>
      <c r="G1038" s="338" t="s">
        <v>10238</v>
      </c>
      <c r="H1038" s="338" t="s">
        <v>5242</v>
      </c>
      <c r="I1038" s="338" t="s">
        <v>10239</v>
      </c>
      <c r="J1038" s="338" t="s">
        <v>10240</v>
      </c>
      <c r="K1038" s="338" t="s">
        <v>5245</v>
      </c>
      <c r="M1038" s="338" t="s">
        <v>10241</v>
      </c>
      <c r="N1038" s="338" t="s">
        <v>10242</v>
      </c>
      <c r="O1038" s="338" t="s">
        <v>6003</v>
      </c>
    </row>
    <row r="1039" ht="15.75" customHeight="1">
      <c r="A1039" s="338" t="s">
        <v>10243</v>
      </c>
      <c r="B1039" s="338" t="s">
        <v>4993</v>
      </c>
      <c r="C1039" s="338" t="s">
        <v>1547</v>
      </c>
      <c r="D1039" s="338">
        <v>1986.0</v>
      </c>
      <c r="E1039" s="338" t="s">
        <v>9511</v>
      </c>
      <c r="F1039" s="339">
        <v>45143.0</v>
      </c>
      <c r="G1039" s="338" t="s">
        <v>10244</v>
      </c>
      <c r="H1039" s="338" t="s">
        <v>10245</v>
      </c>
      <c r="I1039" s="338" t="s">
        <v>10246</v>
      </c>
      <c r="J1039" s="338" t="s">
        <v>10247</v>
      </c>
      <c r="K1039" s="338" t="s">
        <v>4987</v>
      </c>
      <c r="L1039" s="338" t="s">
        <v>6297</v>
      </c>
      <c r="M1039" s="338" t="s">
        <v>10248</v>
      </c>
      <c r="N1039" s="338" t="s">
        <v>8841</v>
      </c>
      <c r="O1039" s="338" t="s">
        <v>5150</v>
      </c>
    </row>
    <row r="1040" ht="15.75" customHeight="1">
      <c r="A1040" s="338" t="s">
        <v>10249</v>
      </c>
      <c r="B1040" s="338" t="s">
        <v>4993</v>
      </c>
      <c r="C1040" s="338" t="s">
        <v>1547</v>
      </c>
      <c r="D1040" s="338">
        <v>1986.0</v>
      </c>
      <c r="E1040" s="338" t="s">
        <v>10250</v>
      </c>
      <c r="F1040" s="339">
        <v>44964.0</v>
      </c>
      <c r="G1040" s="338" t="s">
        <v>5365</v>
      </c>
      <c r="H1040" s="338" t="s">
        <v>10251</v>
      </c>
      <c r="I1040" s="338" t="s">
        <v>8657</v>
      </c>
      <c r="J1040" s="338" t="s">
        <v>10252</v>
      </c>
      <c r="K1040" s="338" t="s">
        <v>6949</v>
      </c>
      <c r="M1040" s="338" t="s">
        <v>10253</v>
      </c>
      <c r="N1040" s="338" t="s">
        <v>10254</v>
      </c>
      <c r="O1040" s="338" t="s">
        <v>9307</v>
      </c>
    </row>
    <row r="1041" ht="15.75" customHeight="1">
      <c r="A1041" s="338" t="s">
        <v>3720</v>
      </c>
      <c r="B1041" s="338" t="s">
        <v>7737</v>
      </c>
      <c r="C1041" s="338" t="s">
        <v>1558</v>
      </c>
      <c r="D1041" s="338">
        <v>1986.0</v>
      </c>
      <c r="E1041" s="338" t="s">
        <v>9591</v>
      </c>
      <c r="F1041" s="339">
        <v>45051.0</v>
      </c>
      <c r="G1041" s="338" t="s">
        <v>10255</v>
      </c>
      <c r="H1041" s="338" t="s">
        <v>10256</v>
      </c>
      <c r="I1041" s="338" t="s">
        <v>9983</v>
      </c>
      <c r="J1041" s="338" t="s">
        <v>7540</v>
      </c>
      <c r="K1041" s="338" t="s">
        <v>4987</v>
      </c>
      <c r="M1041" s="338" t="s">
        <v>10257</v>
      </c>
      <c r="N1041" s="338" t="s">
        <v>9728</v>
      </c>
      <c r="O1041" s="338" t="s">
        <v>5324</v>
      </c>
    </row>
    <row r="1042" ht="15.75" customHeight="1">
      <c r="A1042" s="338" t="s">
        <v>10258</v>
      </c>
      <c r="B1042" s="338" t="s">
        <v>4970</v>
      </c>
      <c r="C1042" s="338" t="s">
        <v>1547</v>
      </c>
      <c r="D1042" s="338">
        <v>1986.0</v>
      </c>
      <c r="E1042" s="338" t="s">
        <v>9465</v>
      </c>
      <c r="F1042" s="339">
        <v>45110.0</v>
      </c>
      <c r="G1042" s="338" t="s">
        <v>10259</v>
      </c>
      <c r="H1042" s="338" t="s">
        <v>10260</v>
      </c>
      <c r="I1042" s="338" t="s">
        <v>10260</v>
      </c>
      <c r="J1042" s="338" t="s">
        <v>10261</v>
      </c>
      <c r="K1042" s="338" t="s">
        <v>4987</v>
      </c>
      <c r="N1042" s="338" t="s">
        <v>10262</v>
      </c>
      <c r="O1042" s="338" t="s">
        <v>6003</v>
      </c>
    </row>
    <row r="1043" ht="15.75" customHeight="1">
      <c r="A1043" s="338" t="s">
        <v>10263</v>
      </c>
      <c r="B1043" s="338" t="s">
        <v>4970</v>
      </c>
      <c r="C1043" s="338" t="s">
        <v>1537</v>
      </c>
      <c r="D1043" s="338">
        <v>1986.0</v>
      </c>
      <c r="E1043" s="338" t="s">
        <v>10264</v>
      </c>
      <c r="F1043" s="338" t="s">
        <v>5579</v>
      </c>
      <c r="G1043" s="338" t="s">
        <v>10265</v>
      </c>
      <c r="H1043" s="338" t="s">
        <v>10266</v>
      </c>
      <c r="I1043" s="338" t="s">
        <v>10267</v>
      </c>
      <c r="J1043" s="338" t="s">
        <v>10267</v>
      </c>
      <c r="K1043" s="338" t="s">
        <v>4987</v>
      </c>
      <c r="N1043" s="338" t="s">
        <v>10268</v>
      </c>
      <c r="O1043" s="338" t="s">
        <v>6003</v>
      </c>
    </row>
    <row r="1044" ht="15.75" customHeight="1">
      <c r="A1044" s="338" t="s">
        <v>10269</v>
      </c>
      <c r="B1044" s="338" t="s">
        <v>4993</v>
      </c>
      <c r="C1044" s="338" t="s">
        <v>1547</v>
      </c>
      <c r="D1044" s="338">
        <v>1986.0</v>
      </c>
      <c r="E1044" s="338" t="s">
        <v>9475</v>
      </c>
      <c r="F1044" s="339">
        <v>45174.0</v>
      </c>
      <c r="G1044" s="338" t="s">
        <v>10270</v>
      </c>
      <c r="H1044" s="338" t="s">
        <v>10271</v>
      </c>
      <c r="I1044" s="338" t="s">
        <v>10271</v>
      </c>
      <c r="J1044" s="338" t="s">
        <v>10272</v>
      </c>
      <c r="K1044" s="338" t="s">
        <v>5607</v>
      </c>
      <c r="N1044" s="338" t="s">
        <v>10273</v>
      </c>
      <c r="O1044" s="338" t="s">
        <v>5160</v>
      </c>
    </row>
    <row r="1045" ht="15.75" customHeight="1">
      <c r="A1045" s="338" t="s">
        <v>10274</v>
      </c>
      <c r="B1045" s="338" t="s">
        <v>4993</v>
      </c>
      <c r="C1045" s="338" t="s">
        <v>1601</v>
      </c>
      <c r="D1045" s="338">
        <v>1987.0</v>
      </c>
      <c r="E1045" s="338" t="s">
        <v>10275</v>
      </c>
      <c r="F1045" s="339">
        <v>44934.0</v>
      </c>
      <c r="G1045" s="338" t="s">
        <v>10276</v>
      </c>
      <c r="H1045" s="338" t="s">
        <v>7840</v>
      </c>
      <c r="I1045" s="338" t="s">
        <v>10024</v>
      </c>
      <c r="J1045" s="338" t="s">
        <v>10277</v>
      </c>
      <c r="K1045" s="338" t="s">
        <v>4976</v>
      </c>
      <c r="L1045" s="338" t="s">
        <v>5971</v>
      </c>
      <c r="M1045" s="338" t="s">
        <v>10278</v>
      </c>
      <c r="N1045" s="338" t="s">
        <v>10279</v>
      </c>
      <c r="O1045" s="338" t="s">
        <v>5020</v>
      </c>
    </row>
    <row r="1046" ht="15.75" customHeight="1">
      <c r="A1046" s="338" t="s">
        <v>10280</v>
      </c>
      <c r="B1046" s="338" t="s">
        <v>4970</v>
      </c>
      <c r="C1046" s="338" t="s">
        <v>1558</v>
      </c>
      <c r="D1046" s="338">
        <v>1987.0</v>
      </c>
      <c r="E1046" s="338" t="s">
        <v>10281</v>
      </c>
      <c r="F1046" s="339">
        <v>44992.0</v>
      </c>
      <c r="G1046" s="338" t="s">
        <v>9458</v>
      </c>
      <c r="H1046" s="338" t="s">
        <v>6132</v>
      </c>
      <c r="I1046" s="338" t="s">
        <v>10282</v>
      </c>
      <c r="J1046" s="338" t="s">
        <v>10283</v>
      </c>
      <c r="K1046" s="338" t="s">
        <v>4987</v>
      </c>
      <c r="M1046" s="338" t="s">
        <v>10284</v>
      </c>
      <c r="N1046" s="338" t="s">
        <v>4979</v>
      </c>
      <c r="O1046" s="338" t="s">
        <v>5262</v>
      </c>
    </row>
    <row r="1047" ht="15.75" customHeight="1">
      <c r="A1047" s="338" t="s">
        <v>10285</v>
      </c>
      <c r="B1047" s="338" t="s">
        <v>4970</v>
      </c>
      <c r="C1047" s="338" t="s">
        <v>1547</v>
      </c>
      <c r="D1047" s="338">
        <v>1987.0</v>
      </c>
      <c r="E1047" s="338" t="s">
        <v>10169</v>
      </c>
      <c r="F1047" s="339">
        <v>44993.0</v>
      </c>
      <c r="G1047" s="338" t="s">
        <v>10286</v>
      </c>
      <c r="H1047" s="338" t="s">
        <v>4973</v>
      </c>
      <c r="I1047" s="338" t="s">
        <v>4973</v>
      </c>
      <c r="J1047" s="338" t="s">
        <v>8080</v>
      </c>
      <c r="K1047" s="338" t="s">
        <v>4976</v>
      </c>
      <c r="L1047" s="338" t="s">
        <v>7748</v>
      </c>
      <c r="M1047" s="338" t="s">
        <v>10287</v>
      </c>
      <c r="N1047" s="338" t="s">
        <v>10288</v>
      </c>
      <c r="O1047" s="338" t="s">
        <v>5077</v>
      </c>
    </row>
    <row r="1048" ht="15.75" customHeight="1">
      <c r="A1048" s="338" t="s">
        <v>10289</v>
      </c>
      <c r="B1048" s="338" t="s">
        <v>4970</v>
      </c>
      <c r="C1048" s="338" t="s">
        <v>1537</v>
      </c>
      <c r="D1048" s="338">
        <v>1987.0</v>
      </c>
      <c r="E1048" s="338" t="s">
        <v>10290</v>
      </c>
      <c r="F1048" s="339">
        <v>45145.0</v>
      </c>
      <c r="G1048" s="338" t="s">
        <v>6365</v>
      </c>
      <c r="H1048" s="338" t="s">
        <v>9012</v>
      </c>
      <c r="I1048" s="338" t="s">
        <v>10291</v>
      </c>
      <c r="J1048" s="338" t="s">
        <v>6361</v>
      </c>
      <c r="K1048" s="338" t="s">
        <v>4987</v>
      </c>
      <c r="L1048" s="338" t="s">
        <v>5074</v>
      </c>
      <c r="M1048" s="338" t="s">
        <v>10292</v>
      </c>
      <c r="N1048" s="338" t="s">
        <v>5224</v>
      </c>
      <c r="O1048" s="338" t="s">
        <v>5324</v>
      </c>
    </row>
    <row r="1049" ht="15.75" customHeight="1">
      <c r="A1049" s="338" t="s">
        <v>3250</v>
      </c>
      <c r="B1049" s="338" t="s">
        <v>4970</v>
      </c>
      <c r="C1049" s="338" t="s">
        <v>1537</v>
      </c>
      <c r="D1049" s="338">
        <v>1987.0</v>
      </c>
      <c r="E1049" s="338" t="s">
        <v>10293</v>
      </c>
      <c r="F1049" s="339">
        <v>45053.0</v>
      </c>
      <c r="G1049" s="338" t="s">
        <v>10294</v>
      </c>
      <c r="H1049" s="338" t="s">
        <v>8656</v>
      </c>
      <c r="I1049" s="338" t="s">
        <v>10295</v>
      </c>
      <c r="J1049" s="338" t="s">
        <v>7473</v>
      </c>
      <c r="K1049" s="338" t="s">
        <v>4987</v>
      </c>
      <c r="L1049" s="338" t="s">
        <v>6247</v>
      </c>
      <c r="M1049" s="338" t="s">
        <v>10296</v>
      </c>
      <c r="N1049" s="338" t="s">
        <v>5019</v>
      </c>
      <c r="O1049" s="338" t="s">
        <v>5160</v>
      </c>
    </row>
    <row r="1050" ht="15.75" customHeight="1">
      <c r="A1050" s="338" t="s">
        <v>10297</v>
      </c>
      <c r="B1050" s="338" t="s">
        <v>7737</v>
      </c>
      <c r="C1050" s="338" t="s">
        <v>1547</v>
      </c>
      <c r="D1050" s="338">
        <v>1987.0</v>
      </c>
      <c r="E1050" s="338" t="s">
        <v>9783</v>
      </c>
      <c r="F1050" s="338" t="s">
        <v>5059</v>
      </c>
      <c r="G1050" s="338" t="s">
        <v>10298</v>
      </c>
      <c r="H1050" s="338" t="s">
        <v>10299</v>
      </c>
      <c r="I1050" s="338" t="s">
        <v>5462</v>
      </c>
      <c r="J1050" s="338" t="s">
        <v>7798</v>
      </c>
      <c r="K1050" s="338" t="s">
        <v>4987</v>
      </c>
      <c r="L1050" s="338" t="s">
        <v>5017</v>
      </c>
      <c r="M1050" s="338" t="s">
        <v>10300</v>
      </c>
      <c r="N1050" s="338" t="s">
        <v>10301</v>
      </c>
      <c r="O1050" s="338" t="s">
        <v>5067</v>
      </c>
    </row>
    <row r="1051" ht="15.75" customHeight="1">
      <c r="A1051" s="338" t="s">
        <v>10302</v>
      </c>
      <c r="B1051" s="338" t="s">
        <v>7737</v>
      </c>
      <c r="C1051" s="338" t="s">
        <v>1601</v>
      </c>
      <c r="D1051" s="338">
        <v>1987.0</v>
      </c>
      <c r="E1051" s="338" t="s">
        <v>10303</v>
      </c>
      <c r="F1051" s="339">
        <v>45175.0</v>
      </c>
      <c r="G1051" s="338" t="s">
        <v>5701</v>
      </c>
      <c r="H1051" s="338" t="s">
        <v>7816</v>
      </c>
      <c r="I1051" s="338" t="s">
        <v>10304</v>
      </c>
      <c r="J1051" s="338" t="s">
        <v>10305</v>
      </c>
      <c r="K1051" s="338" t="s">
        <v>4987</v>
      </c>
      <c r="L1051" s="338" t="s">
        <v>5389</v>
      </c>
      <c r="M1051" s="338" t="s">
        <v>10306</v>
      </c>
      <c r="N1051" s="338" t="s">
        <v>7874</v>
      </c>
      <c r="O1051" s="338" t="s">
        <v>5160</v>
      </c>
    </row>
    <row r="1052" ht="15.75" customHeight="1">
      <c r="A1052" s="338" t="s">
        <v>10307</v>
      </c>
      <c r="B1052" s="338" t="s">
        <v>4970</v>
      </c>
      <c r="C1052" s="338" t="s">
        <v>3713</v>
      </c>
      <c r="D1052" s="338">
        <v>1987.0</v>
      </c>
      <c r="E1052" s="338" t="s">
        <v>10308</v>
      </c>
      <c r="F1052" s="339">
        <v>45176.0</v>
      </c>
      <c r="G1052" s="338" t="s">
        <v>10309</v>
      </c>
      <c r="H1052" s="338" t="s">
        <v>5106</v>
      </c>
      <c r="I1052" s="338" t="s">
        <v>5940</v>
      </c>
      <c r="J1052" s="338" t="s">
        <v>8902</v>
      </c>
      <c r="K1052" s="338" t="s">
        <v>4987</v>
      </c>
      <c r="L1052" s="338" t="s">
        <v>7014</v>
      </c>
      <c r="M1052" s="338" t="s">
        <v>10310</v>
      </c>
      <c r="N1052" s="338" t="s">
        <v>5009</v>
      </c>
      <c r="O1052" s="338" t="s">
        <v>5471</v>
      </c>
    </row>
    <row r="1053" ht="15.75" customHeight="1">
      <c r="A1053" s="338" t="s">
        <v>10311</v>
      </c>
      <c r="B1053" s="338" t="s">
        <v>4993</v>
      </c>
      <c r="C1053" s="338" t="s">
        <v>1601</v>
      </c>
      <c r="D1053" s="338">
        <v>1987.0</v>
      </c>
      <c r="E1053" s="338" t="s">
        <v>10312</v>
      </c>
      <c r="F1053" s="339">
        <v>44933.0</v>
      </c>
      <c r="G1053" s="338" t="s">
        <v>10313</v>
      </c>
      <c r="H1053" s="338" t="s">
        <v>5367</v>
      </c>
      <c r="I1053" s="338" t="s">
        <v>5367</v>
      </c>
      <c r="J1053" s="338" t="s">
        <v>5367</v>
      </c>
      <c r="K1053" s="338" t="s">
        <v>4987</v>
      </c>
      <c r="L1053" s="338" t="s">
        <v>10314</v>
      </c>
      <c r="M1053" s="338" t="s">
        <v>10315</v>
      </c>
      <c r="N1053" s="338" t="s">
        <v>5482</v>
      </c>
      <c r="O1053" s="338" t="s">
        <v>5186</v>
      </c>
    </row>
    <row r="1054" ht="15.75" customHeight="1">
      <c r="A1054" s="338" t="s">
        <v>10316</v>
      </c>
      <c r="B1054" s="338" t="s">
        <v>7737</v>
      </c>
      <c r="C1054" s="338" t="s">
        <v>1558</v>
      </c>
      <c r="D1054" s="338">
        <v>1987.0</v>
      </c>
      <c r="E1054" s="338" t="s">
        <v>10317</v>
      </c>
      <c r="F1054" s="339">
        <v>44992.0</v>
      </c>
      <c r="G1054" s="338" t="s">
        <v>10318</v>
      </c>
      <c r="H1054" s="338" t="s">
        <v>7877</v>
      </c>
      <c r="I1054" s="338" t="s">
        <v>9027</v>
      </c>
      <c r="J1054" s="338" t="s">
        <v>7115</v>
      </c>
      <c r="K1054" s="338" t="s">
        <v>4987</v>
      </c>
      <c r="L1054" s="338" t="s">
        <v>5017</v>
      </c>
      <c r="M1054" s="338" t="s">
        <v>10319</v>
      </c>
      <c r="N1054" s="338" t="s">
        <v>10320</v>
      </c>
      <c r="O1054" s="338" t="s">
        <v>5370</v>
      </c>
    </row>
    <row r="1055" ht="15.75" customHeight="1">
      <c r="A1055" s="338" t="s">
        <v>10321</v>
      </c>
      <c r="B1055" s="338" t="s">
        <v>4970</v>
      </c>
      <c r="C1055" s="338" t="s">
        <v>1537</v>
      </c>
      <c r="D1055" s="338">
        <v>1987.0</v>
      </c>
      <c r="E1055" s="338" t="s">
        <v>10322</v>
      </c>
      <c r="F1055" s="339">
        <v>45084.0</v>
      </c>
      <c r="G1055" s="338" t="s">
        <v>10323</v>
      </c>
      <c r="H1055" s="338" t="s">
        <v>6589</v>
      </c>
      <c r="I1055" s="338" t="s">
        <v>10324</v>
      </c>
      <c r="J1055" s="338" t="s">
        <v>5730</v>
      </c>
      <c r="K1055" s="338" t="s">
        <v>4987</v>
      </c>
      <c r="L1055" s="338" t="s">
        <v>5074</v>
      </c>
      <c r="M1055" s="338" t="s">
        <v>10325</v>
      </c>
      <c r="N1055" s="338" t="s">
        <v>4979</v>
      </c>
      <c r="O1055" s="338" t="s">
        <v>5087</v>
      </c>
    </row>
    <row r="1056" ht="15.75" customHeight="1">
      <c r="A1056" s="338" t="s">
        <v>10326</v>
      </c>
      <c r="B1056" s="338" t="s">
        <v>4970</v>
      </c>
      <c r="C1056" s="338" t="s">
        <v>1537</v>
      </c>
      <c r="D1056" s="338">
        <v>1987.0</v>
      </c>
      <c r="E1056" s="338" t="s">
        <v>10327</v>
      </c>
      <c r="F1056" s="338" t="s">
        <v>5059</v>
      </c>
      <c r="G1056" s="338" t="s">
        <v>7952</v>
      </c>
      <c r="H1056" s="338" t="s">
        <v>10328</v>
      </c>
      <c r="I1056" s="338" t="s">
        <v>10328</v>
      </c>
      <c r="J1056" s="338" t="s">
        <v>10329</v>
      </c>
      <c r="K1056" s="338" t="s">
        <v>4987</v>
      </c>
      <c r="L1056" s="338" t="s">
        <v>5084</v>
      </c>
      <c r="M1056" s="338" t="s">
        <v>10330</v>
      </c>
      <c r="N1056" s="338" t="s">
        <v>10331</v>
      </c>
      <c r="O1056" s="338" t="s">
        <v>5370</v>
      </c>
    </row>
    <row r="1057" ht="15.75" customHeight="1">
      <c r="A1057" s="338" t="s">
        <v>10332</v>
      </c>
      <c r="B1057" s="338" t="s">
        <v>4993</v>
      </c>
      <c r="C1057" s="338" t="s">
        <v>1558</v>
      </c>
      <c r="D1057" s="338">
        <v>1987.0</v>
      </c>
      <c r="E1057" s="338" t="s">
        <v>10333</v>
      </c>
      <c r="F1057" s="339">
        <v>45174.0</v>
      </c>
      <c r="G1057" s="338" t="s">
        <v>5090</v>
      </c>
      <c r="H1057" s="338" t="s">
        <v>10334</v>
      </c>
      <c r="I1057" s="338" t="s">
        <v>10335</v>
      </c>
      <c r="J1057" s="338" t="s">
        <v>10336</v>
      </c>
      <c r="K1057" s="338" t="s">
        <v>4987</v>
      </c>
      <c r="L1057" s="338" t="s">
        <v>5017</v>
      </c>
      <c r="M1057" s="338" t="s">
        <v>10337</v>
      </c>
      <c r="N1057" s="338" t="s">
        <v>9840</v>
      </c>
      <c r="O1057" s="338" t="s">
        <v>6003</v>
      </c>
    </row>
    <row r="1058" ht="15.75" customHeight="1">
      <c r="A1058" s="338" t="s">
        <v>10338</v>
      </c>
      <c r="B1058" s="338" t="s">
        <v>4993</v>
      </c>
      <c r="C1058" s="338" t="s">
        <v>1537</v>
      </c>
      <c r="D1058" s="338">
        <v>1987.0</v>
      </c>
      <c r="E1058" s="338" t="s">
        <v>10339</v>
      </c>
      <c r="F1058" s="339">
        <v>45021.0</v>
      </c>
      <c r="G1058" s="338" t="s">
        <v>5963</v>
      </c>
      <c r="H1058" s="338" t="s">
        <v>10340</v>
      </c>
      <c r="I1058" s="338" t="s">
        <v>6521</v>
      </c>
      <c r="J1058" s="338" t="s">
        <v>10341</v>
      </c>
      <c r="K1058" s="338" t="s">
        <v>4987</v>
      </c>
      <c r="L1058" s="338" t="s">
        <v>5355</v>
      </c>
      <c r="M1058" s="338" t="s">
        <v>10342</v>
      </c>
      <c r="N1058" s="338" t="s">
        <v>6618</v>
      </c>
      <c r="O1058" s="338" t="s">
        <v>5537</v>
      </c>
    </row>
    <row r="1059" ht="15.75" customHeight="1">
      <c r="A1059" s="338" t="s">
        <v>272</v>
      </c>
      <c r="B1059" s="338" t="s">
        <v>4970</v>
      </c>
      <c r="C1059" s="338" t="s">
        <v>1547</v>
      </c>
      <c r="D1059" s="338">
        <v>1987.0</v>
      </c>
      <c r="E1059" s="338" t="s">
        <v>10343</v>
      </c>
      <c r="F1059" s="339">
        <v>45175.0</v>
      </c>
      <c r="G1059" s="338" t="s">
        <v>10344</v>
      </c>
      <c r="H1059" s="338" t="s">
        <v>7072</v>
      </c>
      <c r="I1059" s="338" t="s">
        <v>10345</v>
      </c>
      <c r="J1059" s="338" t="s">
        <v>7501</v>
      </c>
      <c r="K1059" s="338" t="s">
        <v>4987</v>
      </c>
      <c r="L1059" s="338" t="s">
        <v>5822</v>
      </c>
      <c r="M1059" s="338" t="s">
        <v>10346</v>
      </c>
      <c r="N1059" s="338" t="s">
        <v>5009</v>
      </c>
      <c r="O1059" s="338" t="s">
        <v>5471</v>
      </c>
    </row>
    <row r="1060" ht="15.75" customHeight="1">
      <c r="A1060" s="338" t="s">
        <v>10347</v>
      </c>
      <c r="B1060" s="338" t="s">
        <v>4970</v>
      </c>
      <c r="C1060" s="338" t="s">
        <v>1425</v>
      </c>
      <c r="D1060" s="338">
        <v>1987.0</v>
      </c>
      <c r="E1060" s="338" t="s">
        <v>10343</v>
      </c>
      <c r="F1060" s="338" t="s">
        <v>5059</v>
      </c>
      <c r="G1060" s="338" t="s">
        <v>5013</v>
      </c>
      <c r="H1060" s="338" t="s">
        <v>10348</v>
      </c>
      <c r="I1060" s="338" t="s">
        <v>10348</v>
      </c>
      <c r="J1060" s="338" t="s">
        <v>10349</v>
      </c>
      <c r="K1060" s="338" t="s">
        <v>4976</v>
      </c>
      <c r="M1060" s="338" t="s">
        <v>10350</v>
      </c>
      <c r="N1060" s="338" t="s">
        <v>7992</v>
      </c>
      <c r="O1060" s="338" t="s">
        <v>5370</v>
      </c>
    </row>
    <row r="1061" ht="15.75" customHeight="1">
      <c r="A1061" s="338" t="s">
        <v>10351</v>
      </c>
      <c r="B1061" s="338" t="s">
        <v>4993</v>
      </c>
      <c r="C1061" s="338" t="s">
        <v>1537</v>
      </c>
      <c r="D1061" s="338">
        <v>1987.0</v>
      </c>
      <c r="E1061" s="338" t="s">
        <v>10352</v>
      </c>
      <c r="F1061" s="339">
        <v>45114.0</v>
      </c>
      <c r="G1061" s="338" t="s">
        <v>10353</v>
      </c>
      <c r="H1061" s="338" t="s">
        <v>5668</v>
      </c>
      <c r="I1061" s="338" t="s">
        <v>10354</v>
      </c>
      <c r="J1061" s="338" t="s">
        <v>10355</v>
      </c>
      <c r="K1061" s="338" t="s">
        <v>4987</v>
      </c>
      <c r="L1061" s="338" t="s">
        <v>5377</v>
      </c>
      <c r="M1061" s="338" t="s">
        <v>10356</v>
      </c>
      <c r="N1061" s="338" t="s">
        <v>7133</v>
      </c>
      <c r="O1061" s="338" t="s">
        <v>8203</v>
      </c>
    </row>
    <row r="1062" ht="15.75" customHeight="1">
      <c r="A1062" s="338" t="s">
        <v>10357</v>
      </c>
      <c r="B1062" s="338" t="s">
        <v>4970</v>
      </c>
      <c r="C1062" s="338" t="s">
        <v>1537</v>
      </c>
      <c r="D1062" s="338">
        <v>1987.0</v>
      </c>
      <c r="E1062" s="338" t="s">
        <v>10358</v>
      </c>
      <c r="F1062" s="339">
        <v>44933.0</v>
      </c>
      <c r="G1062" s="338" t="s">
        <v>5105</v>
      </c>
      <c r="H1062" s="338" t="s">
        <v>7923</v>
      </c>
      <c r="I1062" s="338" t="s">
        <v>10359</v>
      </c>
      <c r="J1062" s="338" t="s">
        <v>8902</v>
      </c>
      <c r="K1062" s="338" t="s">
        <v>4987</v>
      </c>
      <c r="L1062" s="338" t="s">
        <v>5074</v>
      </c>
      <c r="M1062" s="338" t="s">
        <v>10360</v>
      </c>
      <c r="N1062" s="338" t="s">
        <v>5019</v>
      </c>
      <c r="O1062" s="338" t="s">
        <v>5096</v>
      </c>
    </row>
    <row r="1063" ht="15.75" customHeight="1">
      <c r="A1063" s="338" t="s">
        <v>10361</v>
      </c>
      <c r="B1063" s="338" t="s">
        <v>4970</v>
      </c>
      <c r="C1063" s="338" t="s">
        <v>1558</v>
      </c>
      <c r="D1063" s="338">
        <v>1987.0</v>
      </c>
      <c r="E1063" s="338" t="s">
        <v>10290</v>
      </c>
      <c r="F1063" s="339">
        <v>45083.0</v>
      </c>
      <c r="G1063" s="338" t="s">
        <v>4983</v>
      </c>
      <c r="H1063" s="338" t="s">
        <v>5728</v>
      </c>
      <c r="I1063" s="338" t="s">
        <v>10362</v>
      </c>
      <c r="J1063" s="338" t="s">
        <v>4975</v>
      </c>
      <c r="K1063" s="338" t="s">
        <v>4987</v>
      </c>
      <c r="L1063" s="338" t="s">
        <v>5355</v>
      </c>
      <c r="M1063" s="338" t="s">
        <v>10363</v>
      </c>
      <c r="N1063" s="338" t="s">
        <v>4979</v>
      </c>
      <c r="O1063" s="338" t="s">
        <v>5715</v>
      </c>
    </row>
    <row r="1064" ht="15.75" customHeight="1">
      <c r="A1064" s="338" t="s">
        <v>10364</v>
      </c>
      <c r="B1064" s="338" t="s">
        <v>7737</v>
      </c>
      <c r="C1064" s="338" t="s">
        <v>1547</v>
      </c>
      <c r="D1064" s="338">
        <v>1987.0</v>
      </c>
      <c r="E1064" s="338" t="s">
        <v>9535</v>
      </c>
      <c r="F1064" s="339">
        <v>44933.0</v>
      </c>
      <c r="G1064" s="338" t="s">
        <v>5129</v>
      </c>
      <c r="H1064" s="338" t="s">
        <v>9462</v>
      </c>
      <c r="I1064" s="338" t="s">
        <v>6796</v>
      </c>
      <c r="J1064" s="338" t="s">
        <v>10365</v>
      </c>
      <c r="K1064" s="338" t="s">
        <v>4987</v>
      </c>
      <c r="M1064" s="338" t="s">
        <v>10366</v>
      </c>
      <c r="N1064" s="338" t="s">
        <v>10367</v>
      </c>
      <c r="O1064" s="338" t="s">
        <v>5028</v>
      </c>
    </row>
    <row r="1065" ht="15.75" customHeight="1">
      <c r="A1065" s="338" t="s">
        <v>10368</v>
      </c>
      <c r="B1065" s="338" t="s">
        <v>4970</v>
      </c>
      <c r="C1065" s="338" t="s">
        <v>1537</v>
      </c>
      <c r="D1065" s="338">
        <v>1987.0</v>
      </c>
      <c r="E1065" s="338" t="s">
        <v>10369</v>
      </c>
      <c r="F1065" s="339">
        <v>45113.0</v>
      </c>
      <c r="G1065" s="338" t="s">
        <v>10370</v>
      </c>
      <c r="H1065" s="338" t="s">
        <v>5583</v>
      </c>
      <c r="I1065" s="338" t="s">
        <v>4974</v>
      </c>
      <c r="J1065" s="338" t="s">
        <v>6361</v>
      </c>
      <c r="K1065" s="338" t="s">
        <v>4987</v>
      </c>
      <c r="L1065" s="338" t="s">
        <v>5034</v>
      </c>
      <c r="M1065" s="338" t="s">
        <v>10371</v>
      </c>
      <c r="N1065" s="338" t="s">
        <v>10372</v>
      </c>
      <c r="O1065" s="338" t="s">
        <v>5294</v>
      </c>
    </row>
    <row r="1066" ht="15.75" customHeight="1">
      <c r="A1066" s="338" t="s">
        <v>146</v>
      </c>
      <c r="B1066" s="338" t="s">
        <v>4970</v>
      </c>
      <c r="C1066" s="338" t="s">
        <v>3713</v>
      </c>
      <c r="D1066" s="338">
        <v>1987.0</v>
      </c>
      <c r="E1066" s="338" t="s">
        <v>9465</v>
      </c>
      <c r="F1066" s="339">
        <v>45022.0</v>
      </c>
      <c r="G1066" s="338" t="s">
        <v>5327</v>
      </c>
      <c r="H1066" s="338" t="s">
        <v>5939</v>
      </c>
      <c r="I1066" s="338" t="s">
        <v>9299</v>
      </c>
      <c r="J1066" s="338" t="s">
        <v>8406</v>
      </c>
      <c r="K1066" s="338" t="s">
        <v>4987</v>
      </c>
      <c r="L1066" s="338" t="s">
        <v>6368</v>
      </c>
      <c r="M1066" s="338" t="s">
        <v>10373</v>
      </c>
      <c r="N1066" s="338" t="s">
        <v>10374</v>
      </c>
      <c r="O1066" s="338" t="s">
        <v>5160</v>
      </c>
    </row>
    <row r="1067" ht="15.75" customHeight="1">
      <c r="A1067" s="338" t="s">
        <v>10375</v>
      </c>
      <c r="B1067" s="338" t="s">
        <v>10002</v>
      </c>
      <c r="C1067" s="338" t="s">
        <v>1425</v>
      </c>
      <c r="D1067" s="338">
        <v>1987.0</v>
      </c>
      <c r="E1067" s="338" t="s">
        <v>10322</v>
      </c>
      <c r="F1067" s="339">
        <v>44992.0</v>
      </c>
      <c r="G1067" s="338" t="s">
        <v>7029</v>
      </c>
      <c r="H1067" s="338" t="s">
        <v>5122</v>
      </c>
      <c r="I1067" s="338" t="s">
        <v>8568</v>
      </c>
      <c r="J1067" s="338" t="s">
        <v>8847</v>
      </c>
      <c r="K1067" s="338" t="s">
        <v>4976</v>
      </c>
      <c r="L1067" s="338" t="s">
        <v>6071</v>
      </c>
      <c r="M1067" s="338" t="s">
        <v>10376</v>
      </c>
      <c r="N1067" s="338" t="s">
        <v>10377</v>
      </c>
      <c r="O1067" s="338" t="s">
        <v>5677</v>
      </c>
    </row>
    <row r="1068" ht="15.75" customHeight="1">
      <c r="A1068" s="338" t="s">
        <v>10378</v>
      </c>
      <c r="B1068" s="338" t="s">
        <v>4993</v>
      </c>
      <c r="C1068" s="338" t="s">
        <v>1558</v>
      </c>
      <c r="D1068" s="338">
        <v>1987.0</v>
      </c>
      <c r="E1068" s="338" t="s">
        <v>10379</v>
      </c>
      <c r="F1068" s="339">
        <v>44933.0</v>
      </c>
      <c r="G1068" s="338" t="s">
        <v>7796</v>
      </c>
      <c r="H1068" s="338" t="s">
        <v>6766</v>
      </c>
      <c r="I1068" s="338" t="s">
        <v>10380</v>
      </c>
      <c r="J1068" s="338" t="s">
        <v>6728</v>
      </c>
      <c r="K1068" s="338" t="s">
        <v>4987</v>
      </c>
      <c r="L1068" s="338" t="s">
        <v>5074</v>
      </c>
      <c r="M1068" s="338" t="s">
        <v>10381</v>
      </c>
      <c r="N1068" s="338" t="s">
        <v>5126</v>
      </c>
      <c r="O1068" s="338" t="s">
        <v>5160</v>
      </c>
    </row>
    <row r="1069" ht="15.75" customHeight="1">
      <c r="A1069" s="338" t="s">
        <v>10382</v>
      </c>
      <c r="B1069" s="338" t="s">
        <v>7737</v>
      </c>
      <c r="C1069" s="338" t="s">
        <v>1601</v>
      </c>
      <c r="D1069" s="338">
        <v>1987.0</v>
      </c>
      <c r="E1069" s="338" t="s">
        <v>10293</v>
      </c>
      <c r="F1069" s="338" t="s">
        <v>7492</v>
      </c>
      <c r="G1069" s="338" t="s">
        <v>5710</v>
      </c>
      <c r="H1069" s="338" t="s">
        <v>7522</v>
      </c>
      <c r="I1069" s="338" t="s">
        <v>5354</v>
      </c>
      <c r="J1069" s="338" t="s">
        <v>10383</v>
      </c>
      <c r="K1069" s="338" t="s">
        <v>4987</v>
      </c>
      <c r="L1069" s="338" t="s">
        <v>10384</v>
      </c>
      <c r="M1069" s="338" t="s">
        <v>10385</v>
      </c>
      <c r="N1069" s="338" t="s">
        <v>5036</v>
      </c>
      <c r="O1069" s="338" t="s">
        <v>5143</v>
      </c>
    </row>
    <row r="1070" ht="15.75" customHeight="1">
      <c r="A1070" s="338" t="s">
        <v>10386</v>
      </c>
      <c r="B1070" s="338" t="s">
        <v>4970</v>
      </c>
      <c r="C1070" s="338" t="s">
        <v>3713</v>
      </c>
      <c r="D1070" s="338">
        <v>1987.0</v>
      </c>
      <c r="E1070" s="338" t="s">
        <v>10387</v>
      </c>
      <c r="F1070" s="339">
        <v>45023.0</v>
      </c>
      <c r="G1070" s="338" t="s">
        <v>10388</v>
      </c>
      <c r="H1070" s="338" t="s">
        <v>6086</v>
      </c>
      <c r="I1070" s="338" t="s">
        <v>10389</v>
      </c>
      <c r="J1070" s="338" t="s">
        <v>9467</v>
      </c>
      <c r="K1070" s="338" t="s">
        <v>4987</v>
      </c>
      <c r="L1070" s="338" t="s">
        <v>5074</v>
      </c>
      <c r="M1070" s="338" t="s">
        <v>10390</v>
      </c>
      <c r="N1070" s="338" t="s">
        <v>5224</v>
      </c>
      <c r="O1070" s="338" t="s">
        <v>5824</v>
      </c>
    </row>
    <row r="1071" ht="15.75" customHeight="1">
      <c r="A1071" s="338" t="s">
        <v>10391</v>
      </c>
      <c r="B1071" s="338" t="s">
        <v>4970</v>
      </c>
      <c r="C1071" s="338" t="s">
        <v>1681</v>
      </c>
      <c r="D1071" s="338">
        <v>1987.0</v>
      </c>
      <c r="E1071" s="338" t="s">
        <v>10379</v>
      </c>
      <c r="F1071" s="339">
        <v>44992.0</v>
      </c>
      <c r="G1071" s="338" t="s">
        <v>5686</v>
      </c>
      <c r="H1071" s="338" t="s">
        <v>6553</v>
      </c>
      <c r="I1071" s="338" t="s">
        <v>10392</v>
      </c>
      <c r="J1071" s="338" t="s">
        <v>5093</v>
      </c>
      <c r="K1071" s="338" t="s">
        <v>4987</v>
      </c>
      <c r="L1071" s="338" t="s">
        <v>6247</v>
      </c>
      <c r="M1071" s="338" t="s">
        <v>10393</v>
      </c>
      <c r="N1071" s="338" t="s">
        <v>7874</v>
      </c>
      <c r="O1071" s="338" t="s">
        <v>5423</v>
      </c>
    </row>
    <row r="1072" ht="15.75" customHeight="1">
      <c r="A1072" s="338" t="s">
        <v>10394</v>
      </c>
      <c r="B1072" s="338" t="s">
        <v>4970</v>
      </c>
      <c r="C1072" s="338" t="s">
        <v>2473</v>
      </c>
      <c r="D1072" s="338">
        <v>1987.0</v>
      </c>
      <c r="E1072" s="338" t="s">
        <v>9535</v>
      </c>
      <c r="F1072" s="339">
        <v>45083.0</v>
      </c>
      <c r="G1072" s="338" t="s">
        <v>6403</v>
      </c>
      <c r="H1072" s="338" t="s">
        <v>10395</v>
      </c>
      <c r="I1072" s="338" t="s">
        <v>5952</v>
      </c>
      <c r="J1072" s="338" t="s">
        <v>7777</v>
      </c>
      <c r="K1072" s="338" t="s">
        <v>4987</v>
      </c>
      <c r="L1072" s="338" t="s">
        <v>4988</v>
      </c>
      <c r="M1072" s="338" t="s">
        <v>10396</v>
      </c>
      <c r="N1072" s="338" t="s">
        <v>7780</v>
      </c>
      <c r="O1072" s="338" t="s">
        <v>5186</v>
      </c>
    </row>
    <row r="1073" ht="15.75" customHeight="1">
      <c r="A1073" s="338" t="s">
        <v>10397</v>
      </c>
      <c r="B1073" s="338" t="s">
        <v>4970</v>
      </c>
      <c r="C1073" s="338" t="s">
        <v>1558</v>
      </c>
      <c r="D1073" s="338">
        <v>1987.0</v>
      </c>
      <c r="E1073" s="338" t="s">
        <v>7894</v>
      </c>
      <c r="F1073" s="339">
        <v>45084.0</v>
      </c>
      <c r="G1073" s="338" t="s">
        <v>9458</v>
      </c>
      <c r="H1073" s="338" t="s">
        <v>6796</v>
      </c>
      <c r="I1073" s="338" t="s">
        <v>6796</v>
      </c>
      <c r="J1073" s="338" t="s">
        <v>6162</v>
      </c>
      <c r="K1073" s="338" t="s">
        <v>4987</v>
      </c>
      <c r="L1073" s="338" t="s">
        <v>7748</v>
      </c>
      <c r="M1073" s="338" t="s">
        <v>10398</v>
      </c>
      <c r="N1073" s="338" t="s">
        <v>5009</v>
      </c>
      <c r="O1073" s="338" t="s">
        <v>5483</v>
      </c>
    </row>
    <row r="1074" ht="15.75" customHeight="1">
      <c r="A1074" s="338" t="s">
        <v>10399</v>
      </c>
      <c r="B1074" s="338" t="s">
        <v>7737</v>
      </c>
      <c r="C1074" s="338" t="s">
        <v>1558</v>
      </c>
      <c r="D1074" s="338">
        <v>1987.0</v>
      </c>
      <c r="E1074" s="338" t="s">
        <v>10358</v>
      </c>
      <c r="F1074" s="339">
        <v>45144.0</v>
      </c>
      <c r="G1074" s="338" t="s">
        <v>5755</v>
      </c>
      <c r="H1074" s="338" t="s">
        <v>6120</v>
      </c>
      <c r="I1074" s="338" t="s">
        <v>10400</v>
      </c>
      <c r="J1074" s="338" t="s">
        <v>10401</v>
      </c>
      <c r="K1074" s="338" t="s">
        <v>4987</v>
      </c>
      <c r="M1074" s="338" t="s">
        <v>10402</v>
      </c>
      <c r="N1074" s="338" t="s">
        <v>7874</v>
      </c>
      <c r="O1074" s="338" t="s">
        <v>5370</v>
      </c>
    </row>
    <row r="1075" ht="15.75" customHeight="1">
      <c r="A1075" s="338" t="s">
        <v>1902</v>
      </c>
      <c r="B1075" s="338" t="s">
        <v>4993</v>
      </c>
      <c r="C1075" s="338" t="s">
        <v>1558</v>
      </c>
      <c r="D1075" s="338">
        <v>1987.0</v>
      </c>
      <c r="E1075" s="338" t="s">
        <v>10403</v>
      </c>
      <c r="F1075" s="339">
        <v>45175.0</v>
      </c>
      <c r="G1075" s="338" t="s">
        <v>8587</v>
      </c>
      <c r="H1075" s="338" t="s">
        <v>6691</v>
      </c>
      <c r="I1075" s="338" t="s">
        <v>10404</v>
      </c>
      <c r="J1075" s="338" t="s">
        <v>5267</v>
      </c>
      <c r="K1075" s="338" t="s">
        <v>4987</v>
      </c>
      <c r="L1075" s="338" t="s">
        <v>5355</v>
      </c>
      <c r="M1075" s="338" t="s">
        <v>10405</v>
      </c>
      <c r="N1075" s="338" t="s">
        <v>5126</v>
      </c>
      <c r="O1075" s="338" t="s">
        <v>5545</v>
      </c>
    </row>
    <row r="1076" ht="15.75" customHeight="1">
      <c r="A1076" s="338" t="s">
        <v>10406</v>
      </c>
      <c r="B1076" s="338" t="s">
        <v>4970</v>
      </c>
      <c r="C1076" s="338" t="s">
        <v>1537</v>
      </c>
      <c r="D1076" s="338">
        <v>1987.0</v>
      </c>
      <c r="E1076" s="338" t="s">
        <v>10407</v>
      </c>
      <c r="F1076" s="339">
        <v>45052.0</v>
      </c>
      <c r="G1076" s="338" t="s">
        <v>9626</v>
      </c>
      <c r="H1076" s="338" t="s">
        <v>7152</v>
      </c>
      <c r="I1076" s="338" t="s">
        <v>9779</v>
      </c>
      <c r="J1076" s="338" t="s">
        <v>7041</v>
      </c>
      <c r="K1076" s="338" t="s">
        <v>4987</v>
      </c>
      <c r="L1076" s="338" t="s">
        <v>5807</v>
      </c>
      <c r="M1076" s="338" t="s">
        <v>10408</v>
      </c>
      <c r="N1076" s="338" t="s">
        <v>5009</v>
      </c>
      <c r="O1076" s="338" t="s">
        <v>5067</v>
      </c>
    </row>
    <row r="1077" ht="15.75" customHeight="1">
      <c r="A1077" s="338" t="s">
        <v>10409</v>
      </c>
      <c r="B1077" s="338" t="s">
        <v>4993</v>
      </c>
      <c r="C1077" s="338" t="s">
        <v>1537</v>
      </c>
      <c r="D1077" s="338">
        <v>1987.0</v>
      </c>
      <c r="E1077" s="338" t="s">
        <v>7383</v>
      </c>
      <c r="F1077" s="339">
        <v>45110.0</v>
      </c>
      <c r="G1077" s="338" t="s">
        <v>6428</v>
      </c>
      <c r="H1077" s="338" t="s">
        <v>6580</v>
      </c>
      <c r="I1077" s="338" t="s">
        <v>5051</v>
      </c>
      <c r="J1077" s="338" t="s">
        <v>5116</v>
      </c>
      <c r="K1077" s="338" t="s">
        <v>4976</v>
      </c>
      <c r="L1077" s="338" t="s">
        <v>6071</v>
      </c>
      <c r="M1077" s="338" t="s">
        <v>10410</v>
      </c>
      <c r="N1077" s="338" t="s">
        <v>7325</v>
      </c>
      <c r="O1077" s="338" t="s">
        <v>6003</v>
      </c>
    </row>
    <row r="1078" ht="15.75" customHeight="1">
      <c r="A1078" s="338" t="s">
        <v>10411</v>
      </c>
      <c r="B1078" s="338" t="s">
        <v>7737</v>
      </c>
      <c r="C1078" s="338" t="s">
        <v>1558</v>
      </c>
      <c r="D1078" s="338">
        <v>1987.0</v>
      </c>
      <c r="E1078" s="338" t="s">
        <v>9810</v>
      </c>
      <c r="F1078" s="339">
        <v>45052.0</v>
      </c>
      <c r="G1078" s="338" t="s">
        <v>7089</v>
      </c>
      <c r="H1078" s="338" t="s">
        <v>6160</v>
      </c>
      <c r="I1078" s="338" t="s">
        <v>9427</v>
      </c>
      <c r="J1078" s="338" t="s">
        <v>8534</v>
      </c>
      <c r="K1078" s="338" t="s">
        <v>4987</v>
      </c>
      <c r="L1078" s="338" t="s">
        <v>5176</v>
      </c>
      <c r="M1078" s="338" t="s">
        <v>10412</v>
      </c>
      <c r="N1078" s="338" t="s">
        <v>5119</v>
      </c>
      <c r="O1078" s="338" t="s">
        <v>5150</v>
      </c>
    </row>
    <row r="1079" ht="15.75" customHeight="1">
      <c r="A1079" s="338" t="s">
        <v>10413</v>
      </c>
      <c r="B1079" s="338" t="s">
        <v>4970</v>
      </c>
      <c r="C1079" s="338" t="s">
        <v>1558</v>
      </c>
      <c r="D1079" s="338">
        <v>1987.0</v>
      </c>
      <c r="E1079" s="338" t="s">
        <v>10414</v>
      </c>
      <c r="F1079" s="339">
        <v>45084.0</v>
      </c>
      <c r="G1079" s="338" t="s">
        <v>6391</v>
      </c>
      <c r="H1079" s="338" t="s">
        <v>7963</v>
      </c>
      <c r="I1079" s="338" t="s">
        <v>7963</v>
      </c>
      <c r="J1079" s="338" t="s">
        <v>10415</v>
      </c>
      <c r="K1079" s="338" t="s">
        <v>4976</v>
      </c>
      <c r="M1079" s="338" t="s">
        <v>10416</v>
      </c>
      <c r="N1079" s="338" t="s">
        <v>10417</v>
      </c>
      <c r="O1079" s="338" t="s">
        <v>5324</v>
      </c>
    </row>
    <row r="1080" ht="15.75" customHeight="1">
      <c r="A1080" s="338" t="s">
        <v>10418</v>
      </c>
      <c r="B1080" s="338" t="s">
        <v>4970</v>
      </c>
      <c r="C1080" s="338" t="s">
        <v>1558</v>
      </c>
      <c r="D1080" s="338">
        <v>1987.0</v>
      </c>
      <c r="E1080" s="338" t="s">
        <v>9951</v>
      </c>
      <c r="F1080" s="339">
        <v>45114.0</v>
      </c>
      <c r="G1080" s="338" t="s">
        <v>10419</v>
      </c>
      <c r="H1080" s="338" t="s">
        <v>5693</v>
      </c>
      <c r="I1080" s="338" t="s">
        <v>5693</v>
      </c>
      <c r="J1080" s="338" t="s">
        <v>5694</v>
      </c>
      <c r="K1080" s="338" t="s">
        <v>4987</v>
      </c>
      <c r="L1080" s="338" t="s">
        <v>10420</v>
      </c>
      <c r="M1080" s="338" t="s">
        <v>10421</v>
      </c>
      <c r="N1080" s="338" t="s">
        <v>5697</v>
      </c>
      <c r="O1080" s="338" t="s">
        <v>5316</v>
      </c>
    </row>
    <row r="1081" ht="15.75" customHeight="1">
      <c r="A1081" s="338" t="s">
        <v>10422</v>
      </c>
      <c r="B1081" s="338" t="s">
        <v>7737</v>
      </c>
      <c r="C1081" s="338" t="s">
        <v>1558</v>
      </c>
      <c r="D1081" s="338">
        <v>1987.0</v>
      </c>
      <c r="E1081" s="338" t="s">
        <v>10423</v>
      </c>
      <c r="F1081" s="339">
        <v>45083.0</v>
      </c>
      <c r="G1081" s="338" t="s">
        <v>5070</v>
      </c>
      <c r="H1081" s="338" t="s">
        <v>6635</v>
      </c>
      <c r="I1081" s="338" t="s">
        <v>7243</v>
      </c>
      <c r="J1081" s="338" t="s">
        <v>10424</v>
      </c>
      <c r="K1081" s="338" t="s">
        <v>4987</v>
      </c>
      <c r="M1081" s="338" t="s">
        <v>10425</v>
      </c>
      <c r="N1081" s="338" t="s">
        <v>5009</v>
      </c>
      <c r="O1081" s="338" t="s">
        <v>5262</v>
      </c>
    </row>
    <row r="1082" ht="15.75" customHeight="1">
      <c r="A1082" s="338" t="s">
        <v>10426</v>
      </c>
      <c r="B1082" s="338" t="s">
        <v>4993</v>
      </c>
      <c r="C1082" s="338" t="s">
        <v>1537</v>
      </c>
      <c r="D1082" s="338">
        <v>1987.0</v>
      </c>
      <c r="E1082" s="338" t="s">
        <v>10427</v>
      </c>
      <c r="F1082" s="339">
        <v>45144.0</v>
      </c>
      <c r="G1082" s="338" t="s">
        <v>5846</v>
      </c>
      <c r="H1082" s="338" t="s">
        <v>5893</v>
      </c>
      <c r="I1082" s="338" t="s">
        <v>8243</v>
      </c>
      <c r="J1082" s="338" t="s">
        <v>7058</v>
      </c>
      <c r="K1082" s="338" t="s">
        <v>4987</v>
      </c>
      <c r="L1082" s="338" t="s">
        <v>5034</v>
      </c>
      <c r="M1082" s="338" t="s">
        <v>10428</v>
      </c>
      <c r="N1082" s="338" t="s">
        <v>4979</v>
      </c>
      <c r="O1082" s="338" t="s">
        <v>6278</v>
      </c>
    </row>
    <row r="1083" ht="15.75" customHeight="1">
      <c r="A1083" s="338" t="s">
        <v>10429</v>
      </c>
      <c r="B1083" s="338" t="s">
        <v>4993</v>
      </c>
      <c r="C1083" s="338" t="s">
        <v>1537</v>
      </c>
      <c r="D1083" s="338">
        <v>1987.0</v>
      </c>
      <c r="E1083" s="338" t="s">
        <v>10281</v>
      </c>
      <c r="F1083" s="339">
        <v>45113.0</v>
      </c>
      <c r="G1083" s="338" t="s">
        <v>7876</v>
      </c>
      <c r="H1083" s="338" t="s">
        <v>5804</v>
      </c>
      <c r="I1083" s="338" t="s">
        <v>5805</v>
      </c>
      <c r="J1083" s="338" t="s">
        <v>9214</v>
      </c>
      <c r="K1083" s="338" t="s">
        <v>4976</v>
      </c>
      <c r="L1083" s="338" t="s">
        <v>7743</v>
      </c>
      <c r="M1083" s="338" t="s">
        <v>10430</v>
      </c>
      <c r="N1083" s="338" t="s">
        <v>5809</v>
      </c>
      <c r="O1083" s="338" t="s">
        <v>7456</v>
      </c>
    </row>
    <row r="1084" ht="15.75" customHeight="1">
      <c r="A1084" s="338" t="s">
        <v>10431</v>
      </c>
      <c r="B1084" s="338" t="s">
        <v>4993</v>
      </c>
      <c r="C1084" s="338" t="s">
        <v>1537</v>
      </c>
      <c r="D1084" s="338">
        <v>1987.0</v>
      </c>
      <c r="E1084" s="338" t="s">
        <v>10333</v>
      </c>
      <c r="F1084" s="339">
        <v>45143.0</v>
      </c>
      <c r="G1084" s="338" t="s">
        <v>5797</v>
      </c>
      <c r="H1084" s="338" t="s">
        <v>7346</v>
      </c>
      <c r="I1084" s="338" t="s">
        <v>10432</v>
      </c>
      <c r="J1084" s="338" t="s">
        <v>6042</v>
      </c>
      <c r="K1084" s="338" t="s">
        <v>4987</v>
      </c>
      <c r="L1084" s="338" t="s">
        <v>7014</v>
      </c>
      <c r="M1084" s="338" t="s">
        <v>10433</v>
      </c>
      <c r="N1084" s="338" t="s">
        <v>8051</v>
      </c>
      <c r="O1084" s="338" t="s">
        <v>5483</v>
      </c>
    </row>
    <row r="1085" ht="15.75" customHeight="1">
      <c r="A1085" s="338" t="s">
        <v>10434</v>
      </c>
      <c r="B1085" s="338" t="s">
        <v>7737</v>
      </c>
      <c r="C1085" s="338" t="s">
        <v>1681</v>
      </c>
      <c r="D1085" s="338">
        <v>1987.0</v>
      </c>
      <c r="E1085" s="338" t="s">
        <v>10435</v>
      </c>
      <c r="F1085" s="339">
        <v>45114.0</v>
      </c>
      <c r="G1085" s="338" t="s">
        <v>5680</v>
      </c>
      <c r="H1085" s="338" t="s">
        <v>10436</v>
      </c>
      <c r="I1085" s="338" t="s">
        <v>10437</v>
      </c>
      <c r="J1085" s="338" t="s">
        <v>10438</v>
      </c>
      <c r="K1085" s="338" t="s">
        <v>4976</v>
      </c>
      <c r="M1085" s="338" t="s">
        <v>10439</v>
      </c>
      <c r="N1085" s="338" t="s">
        <v>7455</v>
      </c>
      <c r="O1085" s="338" t="s">
        <v>10440</v>
      </c>
    </row>
    <row r="1086" ht="15.75" customHeight="1">
      <c r="A1086" s="338" t="s">
        <v>10441</v>
      </c>
      <c r="B1086" s="338" t="s">
        <v>4970</v>
      </c>
      <c r="C1086" s="338" t="s">
        <v>3713</v>
      </c>
      <c r="D1086" s="338">
        <v>1987.0</v>
      </c>
      <c r="E1086" s="338" t="s">
        <v>10442</v>
      </c>
      <c r="F1086" s="339">
        <v>45022.0</v>
      </c>
      <c r="G1086" s="338" t="s">
        <v>5872</v>
      </c>
      <c r="H1086" s="338" t="s">
        <v>10443</v>
      </c>
      <c r="I1086" s="338" t="s">
        <v>10444</v>
      </c>
      <c r="J1086" s="338" t="s">
        <v>10336</v>
      </c>
      <c r="K1086" s="338" t="s">
        <v>4987</v>
      </c>
      <c r="M1086" s="338" t="s">
        <v>10445</v>
      </c>
      <c r="N1086" s="338" t="s">
        <v>5224</v>
      </c>
      <c r="O1086" s="338" t="s">
        <v>5020</v>
      </c>
    </row>
    <row r="1087" ht="15.75" customHeight="1">
      <c r="A1087" s="338" t="s">
        <v>10446</v>
      </c>
      <c r="B1087" s="338" t="s">
        <v>4993</v>
      </c>
      <c r="C1087" s="338" t="s">
        <v>1558</v>
      </c>
      <c r="D1087" s="338">
        <v>1987.0</v>
      </c>
      <c r="E1087" s="338" t="s">
        <v>7894</v>
      </c>
      <c r="F1087" s="339">
        <v>44932.0</v>
      </c>
      <c r="G1087" s="338" t="s">
        <v>6586</v>
      </c>
      <c r="H1087" s="338" t="s">
        <v>7949</v>
      </c>
      <c r="I1087" s="338" t="s">
        <v>9263</v>
      </c>
      <c r="J1087" s="338" t="s">
        <v>7369</v>
      </c>
      <c r="K1087" s="338" t="s">
        <v>4987</v>
      </c>
      <c r="L1087" s="338" t="s">
        <v>5157</v>
      </c>
      <c r="M1087" s="338" t="s">
        <v>10447</v>
      </c>
      <c r="N1087" s="338" t="s">
        <v>7874</v>
      </c>
      <c r="O1087" s="338" t="s">
        <v>5160</v>
      </c>
    </row>
    <row r="1088" ht="15.75" customHeight="1">
      <c r="A1088" s="338" t="s">
        <v>10448</v>
      </c>
      <c r="B1088" s="338" t="s">
        <v>7737</v>
      </c>
      <c r="C1088" s="338" t="s">
        <v>1681</v>
      </c>
      <c r="D1088" s="338">
        <v>1987.0</v>
      </c>
      <c r="E1088" s="338" t="s">
        <v>7383</v>
      </c>
      <c r="F1088" s="339">
        <v>45175.0</v>
      </c>
      <c r="G1088" s="338" t="s">
        <v>5090</v>
      </c>
      <c r="H1088" s="338" t="s">
        <v>6193</v>
      </c>
      <c r="I1088" s="338" t="s">
        <v>6193</v>
      </c>
      <c r="J1088" s="338" t="s">
        <v>10449</v>
      </c>
      <c r="K1088" s="338" t="s">
        <v>4987</v>
      </c>
      <c r="L1088" s="338" t="s">
        <v>5108</v>
      </c>
      <c r="M1088" s="338" t="s">
        <v>10450</v>
      </c>
      <c r="N1088" s="338" t="s">
        <v>4990</v>
      </c>
      <c r="O1088" s="338" t="s">
        <v>5576</v>
      </c>
    </row>
    <row r="1089" ht="15.75" customHeight="1">
      <c r="A1089" s="338" t="s">
        <v>10451</v>
      </c>
      <c r="B1089" s="338" t="s">
        <v>7737</v>
      </c>
      <c r="C1089" s="338" t="s">
        <v>1558</v>
      </c>
      <c r="D1089" s="338">
        <v>1987.0</v>
      </c>
      <c r="E1089" s="338" t="s">
        <v>10169</v>
      </c>
      <c r="F1089" s="339">
        <v>44931.0</v>
      </c>
      <c r="G1089" s="338" t="s">
        <v>5163</v>
      </c>
      <c r="H1089" s="338" t="s">
        <v>10452</v>
      </c>
      <c r="I1089" s="338" t="s">
        <v>7811</v>
      </c>
      <c r="J1089" s="338" t="s">
        <v>7812</v>
      </c>
      <c r="K1089" s="338" t="s">
        <v>4987</v>
      </c>
      <c r="M1089" s="338" t="s">
        <v>10453</v>
      </c>
      <c r="N1089" s="338" t="s">
        <v>5224</v>
      </c>
      <c r="O1089" s="338" t="s">
        <v>5010</v>
      </c>
    </row>
    <row r="1090" ht="15.75" customHeight="1">
      <c r="A1090" s="338" t="s">
        <v>10454</v>
      </c>
      <c r="B1090" s="338" t="s">
        <v>7737</v>
      </c>
      <c r="C1090" s="338" t="s">
        <v>1537</v>
      </c>
      <c r="D1090" s="338">
        <v>1987.0</v>
      </c>
      <c r="E1090" s="338" t="s">
        <v>10358</v>
      </c>
      <c r="F1090" s="338" t="s">
        <v>5059</v>
      </c>
      <c r="G1090" s="338" t="s">
        <v>5090</v>
      </c>
      <c r="H1090" s="338" t="s">
        <v>8715</v>
      </c>
      <c r="I1090" s="338" t="s">
        <v>10324</v>
      </c>
      <c r="J1090" s="338" t="s">
        <v>10455</v>
      </c>
      <c r="K1090" s="338" t="s">
        <v>4987</v>
      </c>
      <c r="L1090" s="338" t="s">
        <v>5176</v>
      </c>
      <c r="M1090" s="338" t="s">
        <v>10456</v>
      </c>
      <c r="N1090" s="338" t="s">
        <v>10372</v>
      </c>
      <c r="O1090" s="338" t="s">
        <v>7435</v>
      </c>
    </row>
    <row r="1091" ht="15.75" customHeight="1">
      <c r="A1091" s="338" t="s">
        <v>10457</v>
      </c>
      <c r="B1091" s="338" t="s">
        <v>4970</v>
      </c>
      <c r="C1091" s="338" t="s">
        <v>1425</v>
      </c>
      <c r="D1091" s="338">
        <v>1987.0</v>
      </c>
      <c r="E1091" s="338" t="s">
        <v>10458</v>
      </c>
      <c r="F1091" s="339">
        <v>45113.0</v>
      </c>
      <c r="G1091" s="338" t="s">
        <v>7864</v>
      </c>
      <c r="H1091" s="338" t="s">
        <v>5138</v>
      </c>
      <c r="I1091" s="338" t="s">
        <v>5138</v>
      </c>
      <c r="J1091" s="338" t="s">
        <v>10459</v>
      </c>
      <c r="K1091" s="338" t="s">
        <v>4987</v>
      </c>
      <c r="L1091" s="338" t="s">
        <v>5291</v>
      </c>
      <c r="M1091" s="338" t="s">
        <v>10460</v>
      </c>
      <c r="N1091" s="338" t="s">
        <v>10461</v>
      </c>
      <c r="O1091" s="338" t="s">
        <v>5160</v>
      </c>
    </row>
    <row r="1092" ht="15.75" customHeight="1">
      <c r="A1092" s="338" t="s">
        <v>10462</v>
      </c>
      <c r="B1092" s="338" t="s">
        <v>7737</v>
      </c>
      <c r="C1092" s="338" t="s">
        <v>1547</v>
      </c>
      <c r="D1092" s="338">
        <v>1987.0</v>
      </c>
      <c r="E1092" s="338" t="s">
        <v>10463</v>
      </c>
      <c r="F1092" s="338" t="s">
        <v>6434</v>
      </c>
      <c r="G1092" s="338" t="s">
        <v>10464</v>
      </c>
      <c r="H1092" s="338" t="s">
        <v>6828</v>
      </c>
      <c r="I1092" s="338" t="s">
        <v>6828</v>
      </c>
      <c r="J1092" s="338" t="s">
        <v>10465</v>
      </c>
      <c r="K1092" s="338" t="s">
        <v>5156</v>
      </c>
      <c r="M1092" s="338" t="s">
        <v>10466</v>
      </c>
      <c r="N1092" s="338" t="s">
        <v>7837</v>
      </c>
      <c r="O1092" s="338" t="s">
        <v>6633</v>
      </c>
    </row>
    <row r="1093" ht="15.75" customHeight="1">
      <c r="A1093" s="338" t="s">
        <v>10467</v>
      </c>
      <c r="B1093" s="338" t="s">
        <v>4970</v>
      </c>
      <c r="C1093" s="338" t="s">
        <v>1547</v>
      </c>
      <c r="D1093" s="338">
        <v>1987.0</v>
      </c>
      <c r="E1093" s="338" t="s">
        <v>10343</v>
      </c>
      <c r="F1093" s="339">
        <v>45114.0</v>
      </c>
      <c r="G1093" s="338" t="s">
        <v>5219</v>
      </c>
      <c r="H1093" s="338" t="s">
        <v>6144</v>
      </c>
      <c r="I1093" s="338" t="s">
        <v>8019</v>
      </c>
      <c r="J1093" s="338" t="s">
        <v>10468</v>
      </c>
      <c r="K1093" s="338" t="s">
        <v>4976</v>
      </c>
      <c r="M1093" s="338" t="s">
        <v>10469</v>
      </c>
      <c r="N1093" s="338" t="s">
        <v>6147</v>
      </c>
      <c r="O1093" s="338" t="s">
        <v>5724</v>
      </c>
    </row>
    <row r="1094" ht="15.75" customHeight="1">
      <c r="A1094" s="338" t="s">
        <v>10470</v>
      </c>
      <c r="B1094" s="338" t="s">
        <v>4970</v>
      </c>
      <c r="C1094" s="338" t="s">
        <v>1558</v>
      </c>
      <c r="D1094" s="338">
        <v>1987.0</v>
      </c>
      <c r="E1094" s="338" t="s">
        <v>10352</v>
      </c>
      <c r="F1094" s="339">
        <v>44964.0</v>
      </c>
      <c r="G1094" s="338" t="s">
        <v>5969</v>
      </c>
      <c r="H1094" s="338" t="s">
        <v>7127</v>
      </c>
      <c r="I1094" s="338" t="s">
        <v>7127</v>
      </c>
      <c r="J1094" s="338" t="s">
        <v>5199</v>
      </c>
      <c r="K1094" s="338" t="s">
        <v>4987</v>
      </c>
      <c r="L1094" s="338" t="s">
        <v>5094</v>
      </c>
      <c r="M1094" s="338" t="s">
        <v>10471</v>
      </c>
      <c r="N1094" s="338" t="s">
        <v>10374</v>
      </c>
      <c r="O1094" s="338" t="s">
        <v>5037</v>
      </c>
    </row>
    <row r="1095" ht="15.75" customHeight="1">
      <c r="A1095" s="338" t="s">
        <v>10472</v>
      </c>
      <c r="B1095" s="338" t="s">
        <v>4993</v>
      </c>
      <c r="C1095" s="338" t="s">
        <v>1558</v>
      </c>
      <c r="D1095" s="338">
        <v>1987.0</v>
      </c>
      <c r="E1095" s="338" t="s">
        <v>10473</v>
      </c>
      <c r="F1095" s="338" t="s">
        <v>5286</v>
      </c>
      <c r="G1095" s="338" t="s">
        <v>5674</v>
      </c>
      <c r="H1095" s="338" t="s">
        <v>10474</v>
      </c>
      <c r="I1095" s="338" t="s">
        <v>10474</v>
      </c>
      <c r="J1095" s="338" t="s">
        <v>9838</v>
      </c>
      <c r="K1095" s="338" t="s">
        <v>4987</v>
      </c>
      <c r="L1095" s="338" t="s">
        <v>5064</v>
      </c>
      <c r="M1095" s="338" t="s">
        <v>10475</v>
      </c>
      <c r="N1095" s="338" t="s">
        <v>7133</v>
      </c>
      <c r="O1095" s="338" t="s">
        <v>5780</v>
      </c>
    </row>
    <row r="1096" ht="15.75" customHeight="1">
      <c r="A1096" s="338" t="s">
        <v>10476</v>
      </c>
      <c r="B1096" s="338" t="s">
        <v>4970</v>
      </c>
      <c r="C1096" s="338" t="s">
        <v>2473</v>
      </c>
      <c r="D1096" s="338">
        <v>1987.0</v>
      </c>
      <c r="E1096" s="338" t="s">
        <v>8967</v>
      </c>
      <c r="F1096" s="339">
        <v>44932.0</v>
      </c>
      <c r="G1096" s="338" t="s">
        <v>8851</v>
      </c>
      <c r="H1096" s="338" t="s">
        <v>10477</v>
      </c>
      <c r="I1096" s="338" t="s">
        <v>4974</v>
      </c>
      <c r="J1096" s="338" t="s">
        <v>10478</v>
      </c>
      <c r="K1096" s="338" t="s">
        <v>4987</v>
      </c>
      <c r="L1096" s="338" t="s">
        <v>5007</v>
      </c>
      <c r="M1096" s="338" t="s">
        <v>5822</v>
      </c>
      <c r="N1096" s="338" t="s">
        <v>7992</v>
      </c>
      <c r="O1096" s="338" t="s">
        <v>5248</v>
      </c>
    </row>
    <row r="1097" ht="15.75" customHeight="1">
      <c r="A1097" s="338" t="s">
        <v>10479</v>
      </c>
      <c r="B1097" s="338" t="s">
        <v>4993</v>
      </c>
      <c r="C1097" s="338" t="s">
        <v>1558</v>
      </c>
      <c r="D1097" s="338">
        <v>1987.0</v>
      </c>
      <c r="E1097" s="338" t="s">
        <v>10480</v>
      </c>
      <c r="F1097" s="338" t="s">
        <v>5210</v>
      </c>
      <c r="G1097" s="338" t="s">
        <v>6391</v>
      </c>
      <c r="H1097" s="338" t="s">
        <v>10481</v>
      </c>
      <c r="I1097" s="338" t="s">
        <v>7766</v>
      </c>
      <c r="J1097" s="338" t="s">
        <v>6554</v>
      </c>
      <c r="K1097" s="338" t="s">
        <v>4987</v>
      </c>
      <c r="M1097" s="338" t="s">
        <v>10482</v>
      </c>
      <c r="N1097" s="338" t="s">
        <v>4979</v>
      </c>
      <c r="O1097" s="338" t="s">
        <v>5010</v>
      </c>
    </row>
    <row r="1098" ht="15.75" customHeight="1">
      <c r="A1098" s="338" t="s">
        <v>3895</v>
      </c>
      <c r="B1098" s="338" t="s">
        <v>4970</v>
      </c>
      <c r="C1098" s="338" t="s">
        <v>1425</v>
      </c>
      <c r="D1098" s="338">
        <v>1987.0</v>
      </c>
      <c r="E1098" s="338" t="s">
        <v>10473</v>
      </c>
      <c r="F1098" s="339">
        <v>45144.0</v>
      </c>
      <c r="G1098" s="338" t="s">
        <v>5163</v>
      </c>
      <c r="H1098" s="338" t="s">
        <v>7983</v>
      </c>
      <c r="I1098" s="338" t="s">
        <v>10483</v>
      </c>
      <c r="J1098" s="338" t="s">
        <v>10484</v>
      </c>
      <c r="K1098" s="338" t="s">
        <v>4976</v>
      </c>
      <c r="M1098" s="338" t="s">
        <v>10485</v>
      </c>
      <c r="N1098" s="338" t="s">
        <v>6431</v>
      </c>
      <c r="O1098" s="338" t="s">
        <v>5143</v>
      </c>
    </row>
    <row r="1099" ht="15.75" customHeight="1">
      <c r="A1099" s="338" t="s">
        <v>10486</v>
      </c>
      <c r="B1099" s="338" t="s">
        <v>4993</v>
      </c>
      <c r="C1099" s="338" t="s">
        <v>1558</v>
      </c>
      <c r="D1099" s="338">
        <v>1987.0</v>
      </c>
      <c r="E1099" s="338" t="s">
        <v>10463</v>
      </c>
      <c r="F1099" s="339">
        <v>44932.0</v>
      </c>
      <c r="G1099" s="338" t="s">
        <v>7199</v>
      </c>
      <c r="H1099" s="338" t="s">
        <v>10487</v>
      </c>
      <c r="I1099" s="338" t="s">
        <v>10488</v>
      </c>
      <c r="J1099" s="338" t="s">
        <v>10489</v>
      </c>
      <c r="K1099" s="338" t="s">
        <v>4987</v>
      </c>
      <c r="M1099" s="338" t="s">
        <v>10490</v>
      </c>
      <c r="N1099" s="338" t="s">
        <v>5512</v>
      </c>
      <c r="O1099" s="338" t="s">
        <v>5143</v>
      </c>
    </row>
    <row r="1100" ht="15.75" customHeight="1">
      <c r="A1100" s="338" t="s">
        <v>10491</v>
      </c>
      <c r="B1100" s="338" t="s">
        <v>7737</v>
      </c>
      <c r="C1100" s="338" t="s">
        <v>1547</v>
      </c>
      <c r="D1100" s="338">
        <v>1987.0</v>
      </c>
      <c r="E1100" s="338" t="s">
        <v>10492</v>
      </c>
      <c r="F1100" s="339">
        <v>45112.0</v>
      </c>
      <c r="G1100" s="338" t="s">
        <v>9683</v>
      </c>
      <c r="H1100" s="338" t="s">
        <v>10493</v>
      </c>
      <c r="I1100" s="338" t="s">
        <v>10494</v>
      </c>
      <c r="J1100" s="338" t="s">
        <v>10495</v>
      </c>
      <c r="K1100" s="338" t="s">
        <v>4987</v>
      </c>
      <c r="M1100" s="338" t="s">
        <v>10496</v>
      </c>
      <c r="N1100" s="338" t="s">
        <v>7992</v>
      </c>
      <c r="O1100" s="338" t="s">
        <v>5483</v>
      </c>
    </row>
    <row r="1101" ht="15.75" customHeight="1">
      <c r="A1101" s="338" t="s">
        <v>10497</v>
      </c>
      <c r="B1101" s="338" t="s">
        <v>4993</v>
      </c>
      <c r="C1101" s="338" t="s">
        <v>1558</v>
      </c>
      <c r="D1101" s="338">
        <v>1987.0</v>
      </c>
      <c r="E1101" s="338" t="s">
        <v>10498</v>
      </c>
      <c r="F1101" s="339">
        <v>45113.0</v>
      </c>
      <c r="G1101" s="338" t="s">
        <v>5674</v>
      </c>
      <c r="H1101" s="338" t="s">
        <v>5899</v>
      </c>
      <c r="I1101" s="338" t="s">
        <v>10499</v>
      </c>
      <c r="J1101" s="338" t="s">
        <v>10500</v>
      </c>
      <c r="K1101" s="338" t="s">
        <v>4987</v>
      </c>
      <c r="L1101" s="338" t="s">
        <v>7014</v>
      </c>
      <c r="M1101" s="338" t="s">
        <v>10501</v>
      </c>
      <c r="N1101" s="338" t="s">
        <v>5036</v>
      </c>
      <c r="O1101" s="338" t="s">
        <v>5537</v>
      </c>
    </row>
    <row r="1102" ht="15.75" customHeight="1">
      <c r="A1102" s="338" t="s">
        <v>10502</v>
      </c>
      <c r="B1102" s="338" t="s">
        <v>4993</v>
      </c>
      <c r="C1102" s="338" t="s">
        <v>1558</v>
      </c>
      <c r="D1102" s="338">
        <v>1987.0</v>
      </c>
      <c r="E1102" s="338" t="s">
        <v>10414</v>
      </c>
      <c r="F1102" s="339">
        <v>45083.0</v>
      </c>
      <c r="G1102" s="338" t="s">
        <v>5710</v>
      </c>
      <c r="H1102" s="338" t="s">
        <v>6779</v>
      </c>
      <c r="I1102" s="338" t="s">
        <v>10503</v>
      </c>
      <c r="J1102" s="338" t="s">
        <v>6162</v>
      </c>
      <c r="K1102" s="338" t="s">
        <v>4987</v>
      </c>
      <c r="L1102" s="338" t="s">
        <v>5176</v>
      </c>
      <c r="M1102" s="338" t="s">
        <v>10504</v>
      </c>
      <c r="N1102" s="338" t="s">
        <v>10505</v>
      </c>
      <c r="O1102" s="338" t="s">
        <v>5324</v>
      </c>
    </row>
    <row r="1103" ht="15.75" customHeight="1">
      <c r="A1103" s="338" t="s">
        <v>10506</v>
      </c>
      <c r="B1103" s="338" t="s">
        <v>7737</v>
      </c>
      <c r="C1103" s="338" t="s">
        <v>1558</v>
      </c>
      <c r="D1103" s="338">
        <v>1987.0</v>
      </c>
      <c r="E1103" s="338" t="s">
        <v>10507</v>
      </c>
      <c r="F1103" s="338" t="s">
        <v>5286</v>
      </c>
      <c r="G1103" s="338" t="s">
        <v>5196</v>
      </c>
      <c r="H1103" s="338" t="s">
        <v>10508</v>
      </c>
      <c r="I1103" s="338" t="s">
        <v>5032</v>
      </c>
      <c r="J1103" s="338" t="s">
        <v>5032</v>
      </c>
      <c r="K1103" s="338" t="s">
        <v>4987</v>
      </c>
      <c r="L1103" s="338" t="s">
        <v>5094</v>
      </c>
      <c r="M1103" s="338" t="s">
        <v>10509</v>
      </c>
      <c r="N1103" s="338" t="s">
        <v>10510</v>
      </c>
      <c r="O1103" s="338" t="s">
        <v>5537</v>
      </c>
    </row>
    <row r="1104" ht="15.75" customHeight="1">
      <c r="A1104" s="338" t="s">
        <v>10511</v>
      </c>
      <c r="B1104" s="338" t="s">
        <v>7737</v>
      </c>
      <c r="C1104" s="338" t="s">
        <v>1558</v>
      </c>
      <c r="D1104" s="338">
        <v>1987.0</v>
      </c>
      <c r="E1104" s="338" t="s">
        <v>10387</v>
      </c>
      <c r="F1104" s="339">
        <v>44991.0</v>
      </c>
      <c r="G1104" s="338" t="s">
        <v>7952</v>
      </c>
      <c r="H1104" s="338" t="s">
        <v>9831</v>
      </c>
      <c r="I1104" s="338" t="s">
        <v>10512</v>
      </c>
      <c r="J1104" s="338" t="s">
        <v>9831</v>
      </c>
      <c r="K1104" s="338" t="s">
        <v>4987</v>
      </c>
      <c r="L1104" s="338" t="s">
        <v>5822</v>
      </c>
      <c r="M1104" s="338" t="s">
        <v>10513</v>
      </c>
      <c r="N1104" s="338" t="s">
        <v>5019</v>
      </c>
      <c r="O1104" s="338" t="s">
        <v>5010</v>
      </c>
    </row>
    <row r="1105" ht="15.75" customHeight="1">
      <c r="A1105" s="338" t="s">
        <v>10514</v>
      </c>
      <c r="B1105" s="338" t="s">
        <v>4970</v>
      </c>
      <c r="C1105" s="338" t="s">
        <v>1558</v>
      </c>
      <c r="D1105" s="338">
        <v>1987.0</v>
      </c>
      <c r="E1105" s="338" t="s">
        <v>10343</v>
      </c>
      <c r="F1105" s="339">
        <v>44963.0</v>
      </c>
      <c r="G1105" s="338" t="s">
        <v>5060</v>
      </c>
      <c r="H1105" s="338" t="s">
        <v>5839</v>
      </c>
      <c r="I1105" s="338" t="s">
        <v>10515</v>
      </c>
      <c r="J1105" s="338" t="s">
        <v>7540</v>
      </c>
      <c r="K1105" s="338" t="s">
        <v>4987</v>
      </c>
      <c r="M1105" s="338" t="s">
        <v>10516</v>
      </c>
      <c r="N1105" s="338" t="s">
        <v>5036</v>
      </c>
      <c r="O1105" s="338" t="s">
        <v>5698</v>
      </c>
    </row>
    <row r="1106" ht="15.75" customHeight="1">
      <c r="A1106" s="338" t="s">
        <v>10517</v>
      </c>
      <c r="B1106" s="338" t="s">
        <v>4993</v>
      </c>
      <c r="C1106" s="338" t="s">
        <v>1558</v>
      </c>
      <c r="D1106" s="338">
        <v>1987.0</v>
      </c>
      <c r="E1106" s="338" t="s">
        <v>10492</v>
      </c>
      <c r="F1106" s="339">
        <v>45019.0</v>
      </c>
      <c r="G1106" s="338" t="s">
        <v>5287</v>
      </c>
      <c r="H1106" s="338" t="s">
        <v>10518</v>
      </c>
      <c r="I1106" s="338" t="s">
        <v>8595</v>
      </c>
      <c r="J1106" s="338" t="s">
        <v>10519</v>
      </c>
      <c r="K1106" s="338" t="s">
        <v>4987</v>
      </c>
      <c r="L1106" s="338" t="s">
        <v>5291</v>
      </c>
      <c r="M1106" s="338" t="s">
        <v>10520</v>
      </c>
      <c r="N1106" s="338" t="s">
        <v>7117</v>
      </c>
      <c r="O1106" s="338" t="s">
        <v>5028</v>
      </c>
    </row>
    <row r="1107" ht="15.75" customHeight="1">
      <c r="A1107" s="338" t="s">
        <v>10521</v>
      </c>
      <c r="B1107" s="338" t="s">
        <v>4993</v>
      </c>
      <c r="C1107" s="338" t="s">
        <v>1558</v>
      </c>
      <c r="D1107" s="338">
        <v>1987.0</v>
      </c>
      <c r="E1107" s="338" t="s">
        <v>10522</v>
      </c>
      <c r="F1107" s="339">
        <v>44991.0</v>
      </c>
      <c r="G1107" s="338" t="s">
        <v>5163</v>
      </c>
      <c r="H1107" s="338" t="s">
        <v>8232</v>
      </c>
      <c r="I1107" s="338" t="s">
        <v>5274</v>
      </c>
      <c r="J1107" s="338" t="s">
        <v>8252</v>
      </c>
      <c r="K1107" s="338" t="s">
        <v>4987</v>
      </c>
      <c r="M1107" s="338" t="s">
        <v>10523</v>
      </c>
      <c r="N1107" s="338" t="s">
        <v>5066</v>
      </c>
      <c r="O1107" s="338" t="s">
        <v>5780</v>
      </c>
    </row>
    <row r="1108" ht="15.75" customHeight="1">
      <c r="A1108" s="338" t="s">
        <v>10524</v>
      </c>
      <c r="B1108" s="338" t="s">
        <v>4993</v>
      </c>
      <c r="C1108" s="338" t="s">
        <v>1681</v>
      </c>
      <c r="D1108" s="338">
        <v>1987.0</v>
      </c>
      <c r="E1108" s="338" t="s">
        <v>10333</v>
      </c>
      <c r="F1108" s="339">
        <v>45053.0</v>
      </c>
      <c r="G1108" s="338" t="s">
        <v>9683</v>
      </c>
      <c r="H1108" s="338" t="s">
        <v>10525</v>
      </c>
      <c r="I1108" s="338" t="s">
        <v>10526</v>
      </c>
      <c r="J1108" s="338" t="s">
        <v>5479</v>
      </c>
      <c r="K1108" s="338" t="s">
        <v>4976</v>
      </c>
      <c r="M1108" s="338" t="s">
        <v>10527</v>
      </c>
      <c r="N1108" s="338" t="s">
        <v>5482</v>
      </c>
      <c r="O1108" s="338" t="s">
        <v>5067</v>
      </c>
    </row>
    <row r="1109" ht="15.75" customHeight="1">
      <c r="A1109" s="338" t="s">
        <v>10528</v>
      </c>
      <c r="B1109" s="338" t="s">
        <v>7737</v>
      </c>
      <c r="C1109" s="338" t="s">
        <v>2473</v>
      </c>
      <c r="D1109" s="338">
        <v>1987.0</v>
      </c>
      <c r="E1109" s="338" t="s">
        <v>10529</v>
      </c>
      <c r="F1109" s="339">
        <v>44932.0</v>
      </c>
      <c r="G1109" s="338" t="s">
        <v>5241</v>
      </c>
      <c r="H1109" s="338" t="s">
        <v>10530</v>
      </c>
      <c r="I1109" s="338" t="s">
        <v>10531</v>
      </c>
      <c r="J1109" s="338" t="s">
        <v>10532</v>
      </c>
      <c r="K1109" s="338" t="s">
        <v>5245</v>
      </c>
      <c r="M1109" s="338" t="s">
        <v>10533</v>
      </c>
      <c r="N1109" s="338" t="s">
        <v>10534</v>
      </c>
      <c r="O1109" s="338" t="s">
        <v>5698</v>
      </c>
    </row>
    <row r="1110" ht="15.75" customHeight="1">
      <c r="A1110" s="338" t="s">
        <v>10535</v>
      </c>
      <c r="B1110" s="338" t="s">
        <v>4993</v>
      </c>
      <c r="C1110" s="338" t="s">
        <v>1558</v>
      </c>
      <c r="D1110" s="338">
        <v>1987.0</v>
      </c>
      <c r="E1110" s="338" t="s">
        <v>10003</v>
      </c>
      <c r="F1110" s="339">
        <v>45051.0</v>
      </c>
      <c r="G1110" s="338" t="s">
        <v>5287</v>
      </c>
      <c r="H1110" s="338" t="s">
        <v>10536</v>
      </c>
      <c r="I1110" s="338" t="s">
        <v>10536</v>
      </c>
      <c r="J1110" s="338" t="s">
        <v>10537</v>
      </c>
      <c r="K1110" s="338" t="s">
        <v>4987</v>
      </c>
      <c r="L1110" s="338" t="s">
        <v>5007</v>
      </c>
      <c r="M1110" s="338" t="s">
        <v>10538</v>
      </c>
      <c r="N1110" s="338" t="s">
        <v>10539</v>
      </c>
      <c r="O1110" s="338" t="s">
        <v>5248</v>
      </c>
    </row>
    <row r="1111" ht="15.75" customHeight="1">
      <c r="A1111" s="338" t="s">
        <v>10540</v>
      </c>
      <c r="B1111" s="338" t="s">
        <v>4970</v>
      </c>
      <c r="C1111" s="338" t="s">
        <v>1558</v>
      </c>
      <c r="D1111" s="338">
        <v>1987.0</v>
      </c>
      <c r="E1111" s="338" t="s">
        <v>10541</v>
      </c>
      <c r="F1111" s="339">
        <v>45143.0</v>
      </c>
      <c r="G1111" s="338" t="s">
        <v>5417</v>
      </c>
      <c r="H1111" s="338" t="s">
        <v>5839</v>
      </c>
      <c r="I1111" s="338" t="s">
        <v>5091</v>
      </c>
      <c r="J1111" s="338" t="s">
        <v>6855</v>
      </c>
      <c r="K1111" s="338" t="s">
        <v>4976</v>
      </c>
      <c r="M1111" s="338" t="s">
        <v>10542</v>
      </c>
      <c r="N1111" s="338" t="s">
        <v>10543</v>
      </c>
      <c r="O1111" s="338" t="s">
        <v>6003</v>
      </c>
    </row>
    <row r="1112" ht="15.75" customHeight="1">
      <c r="A1112" s="338" t="s">
        <v>10544</v>
      </c>
      <c r="B1112" s="338" t="s">
        <v>4970</v>
      </c>
      <c r="C1112" s="338" t="s">
        <v>1537</v>
      </c>
      <c r="D1112" s="338">
        <v>1987.0</v>
      </c>
      <c r="E1112" s="338" t="s">
        <v>9883</v>
      </c>
      <c r="F1112" s="339">
        <v>45113.0</v>
      </c>
      <c r="G1112" s="338" t="s">
        <v>5272</v>
      </c>
      <c r="H1112" s="338" t="s">
        <v>5993</v>
      </c>
      <c r="I1112" s="338" t="s">
        <v>9541</v>
      </c>
      <c r="J1112" s="338" t="s">
        <v>10545</v>
      </c>
      <c r="K1112" s="338" t="s">
        <v>4987</v>
      </c>
      <c r="M1112" s="338" t="s">
        <v>10546</v>
      </c>
      <c r="N1112" s="338" t="s">
        <v>6496</v>
      </c>
      <c r="O1112" s="338" t="s">
        <v>5780</v>
      </c>
    </row>
    <row r="1113" ht="15.75" customHeight="1">
      <c r="A1113" s="338" t="s">
        <v>10547</v>
      </c>
      <c r="B1113" s="338" t="s">
        <v>7737</v>
      </c>
      <c r="C1113" s="338" t="s">
        <v>1537</v>
      </c>
      <c r="D1113" s="338">
        <v>1987.0</v>
      </c>
      <c r="E1113" s="338" t="s">
        <v>10548</v>
      </c>
      <c r="F1113" s="339">
        <v>45082.0</v>
      </c>
      <c r="G1113" s="338" t="s">
        <v>5264</v>
      </c>
      <c r="H1113" s="338" t="s">
        <v>10549</v>
      </c>
      <c r="I1113" s="338" t="s">
        <v>9066</v>
      </c>
      <c r="J1113" s="338" t="s">
        <v>10550</v>
      </c>
      <c r="K1113" s="338" t="s">
        <v>4987</v>
      </c>
      <c r="L1113" s="338" t="s">
        <v>5064</v>
      </c>
      <c r="N1113" s="338" t="s">
        <v>5019</v>
      </c>
      <c r="O1113" s="338" t="s">
        <v>5339</v>
      </c>
    </row>
    <row r="1114" ht="15.75" customHeight="1">
      <c r="A1114" s="338" t="s">
        <v>10551</v>
      </c>
      <c r="B1114" s="338" t="s">
        <v>4970</v>
      </c>
      <c r="C1114" s="338" t="s">
        <v>1425</v>
      </c>
      <c r="D1114" s="338">
        <v>1987.0</v>
      </c>
      <c r="E1114" s="338" t="s">
        <v>10522</v>
      </c>
      <c r="F1114" s="338" t="s">
        <v>5059</v>
      </c>
      <c r="G1114" s="338" t="s">
        <v>5070</v>
      </c>
      <c r="H1114" s="338" t="s">
        <v>8675</v>
      </c>
      <c r="I1114" s="338" t="s">
        <v>8147</v>
      </c>
      <c r="J1114" s="338" t="s">
        <v>7742</v>
      </c>
      <c r="K1114" s="338" t="s">
        <v>4987</v>
      </c>
      <c r="L1114" s="338" t="s">
        <v>5084</v>
      </c>
      <c r="M1114" s="338" t="s">
        <v>10552</v>
      </c>
      <c r="N1114" s="338" t="s">
        <v>10553</v>
      </c>
      <c r="O1114" s="338" t="s">
        <v>5262</v>
      </c>
    </row>
    <row r="1115" ht="15.75" customHeight="1">
      <c r="A1115" s="338" t="s">
        <v>10554</v>
      </c>
      <c r="B1115" s="338" t="s">
        <v>4970</v>
      </c>
      <c r="C1115" s="338" t="s">
        <v>3713</v>
      </c>
      <c r="D1115" s="338">
        <v>1987.0</v>
      </c>
      <c r="E1115" s="338" t="s">
        <v>9969</v>
      </c>
      <c r="F1115" s="339">
        <v>45022.0</v>
      </c>
      <c r="G1115" s="338" t="s">
        <v>5203</v>
      </c>
      <c r="H1115" s="338" t="s">
        <v>7295</v>
      </c>
      <c r="I1115" s="338" t="s">
        <v>10555</v>
      </c>
      <c r="J1115" s="338" t="s">
        <v>6554</v>
      </c>
      <c r="K1115" s="338" t="s">
        <v>4987</v>
      </c>
      <c r="L1115" s="338" t="s">
        <v>10556</v>
      </c>
      <c r="M1115" s="338" t="s">
        <v>10557</v>
      </c>
      <c r="N1115" s="338" t="s">
        <v>7411</v>
      </c>
      <c r="O1115" s="338" t="s">
        <v>5545</v>
      </c>
    </row>
    <row r="1116" ht="15.75" customHeight="1">
      <c r="A1116" s="338" t="s">
        <v>10558</v>
      </c>
      <c r="B1116" s="338" t="s">
        <v>4970</v>
      </c>
      <c r="C1116" s="338" t="s">
        <v>1558</v>
      </c>
      <c r="D1116" s="338">
        <v>1987.0</v>
      </c>
      <c r="E1116" s="338" t="s">
        <v>10559</v>
      </c>
      <c r="F1116" s="339">
        <v>44964.0</v>
      </c>
      <c r="G1116" s="338" t="s">
        <v>5872</v>
      </c>
      <c r="H1116" s="338" t="s">
        <v>10560</v>
      </c>
      <c r="I1116" s="338" t="s">
        <v>10561</v>
      </c>
      <c r="J1116" s="338" t="s">
        <v>8847</v>
      </c>
      <c r="K1116" s="338" t="s">
        <v>4987</v>
      </c>
      <c r="L1116" s="338" t="s">
        <v>5291</v>
      </c>
      <c r="M1116" s="338" t="s">
        <v>10562</v>
      </c>
      <c r="N1116" s="338" t="s">
        <v>6618</v>
      </c>
      <c r="O1116" s="338" t="s">
        <v>5067</v>
      </c>
    </row>
    <row r="1117" ht="15.75" customHeight="1">
      <c r="A1117" s="338" t="s">
        <v>10563</v>
      </c>
      <c r="B1117" s="338" t="s">
        <v>4993</v>
      </c>
      <c r="C1117" s="338" t="s">
        <v>2473</v>
      </c>
      <c r="D1117" s="338">
        <v>1987.0</v>
      </c>
      <c r="E1117" s="338" t="s">
        <v>10281</v>
      </c>
      <c r="F1117" s="339">
        <v>45051.0</v>
      </c>
      <c r="G1117" s="338" t="s">
        <v>7199</v>
      </c>
      <c r="H1117" s="338" t="s">
        <v>7564</v>
      </c>
      <c r="I1117" s="338" t="s">
        <v>7564</v>
      </c>
      <c r="J1117" s="338" t="s">
        <v>9518</v>
      </c>
      <c r="K1117" s="338" t="s">
        <v>4987</v>
      </c>
      <c r="L1117" s="338" t="s">
        <v>5291</v>
      </c>
      <c r="M1117" s="338" t="s">
        <v>10564</v>
      </c>
      <c r="N1117" s="338" t="s">
        <v>10565</v>
      </c>
      <c r="O1117" s="338" t="s">
        <v>5483</v>
      </c>
    </row>
    <row r="1118" ht="15.75" customHeight="1">
      <c r="A1118" s="338" t="s">
        <v>10566</v>
      </c>
      <c r="B1118" s="338" t="s">
        <v>7737</v>
      </c>
      <c r="C1118" s="338" t="s">
        <v>1558</v>
      </c>
      <c r="D1118" s="338">
        <v>1987.0</v>
      </c>
      <c r="E1118" s="338" t="s">
        <v>10567</v>
      </c>
      <c r="F1118" s="338" t="s">
        <v>5286</v>
      </c>
      <c r="G1118" s="338" t="s">
        <v>5121</v>
      </c>
      <c r="H1118" s="338" t="s">
        <v>5979</v>
      </c>
      <c r="I1118" s="338" t="s">
        <v>9671</v>
      </c>
      <c r="J1118" s="338" t="s">
        <v>10568</v>
      </c>
      <c r="K1118" s="338" t="s">
        <v>4987</v>
      </c>
      <c r="L1118" s="338" t="s">
        <v>4999</v>
      </c>
      <c r="M1118" s="338" t="s">
        <v>10569</v>
      </c>
      <c r="N1118" s="338" t="s">
        <v>7886</v>
      </c>
      <c r="O1118" s="338" t="s">
        <v>5028</v>
      </c>
    </row>
    <row r="1119" ht="15.75" customHeight="1">
      <c r="A1119" s="338" t="s">
        <v>10570</v>
      </c>
      <c r="B1119" s="338" t="s">
        <v>4993</v>
      </c>
      <c r="C1119" s="338" t="s">
        <v>1547</v>
      </c>
      <c r="D1119" s="338">
        <v>1987.0</v>
      </c>
      <c r="E1119" s="338" t="s">
        <v>10571</v>
      </c>
      <c r="F1119" s="338" t="s">
        <v>6434</v>
      </c>
      <c r="G1119" s="338" t="s">
        <v>5674</v>
      </c>
      <c r="H1119" s="338" t="s">
        <v>5873</v>
      </c>
      <c r="I1119" s="338" t="s">
        <v>5873</v>
      </c>
      <c r="J1119" s="338" t="s">
        <v>10572</v>
      </c>
      <c r="K1119" s="338" t="s">
        <v>5607</v>
      </c>
      <c r="M1119" s="338" t="s">
        <v>10573</v>
      </c>
      <c r="N1119" s="338" t="s">
        <v>10574</v>
      </c>
      <c r="O1119" s="338" t="s">
        <v>4991</v>
      </c>
    </row>
    <row r="1120" ht="15.75" customHeight="1">
      <c r="A1120" s="338" t="s">
        <v>10575</v>
      </c>
      <c r="B1120" s="338" t="s">
        <v>4970</v>
      </c>
      <c r="C1120" s="338" t="s">
        <v>1558</v>
      </c>
      <c r="D1120" s="338">
        <v>1987.0</v>
      </c>
      <c r="E1120" s="338" t="s">
        <v>10576</v>
      </c>
      <c r="F1120" s="339">
        <v>45052.0</v>
      </c>
      <c r="G1120" s="338" t="s">
        <v>6149</v>
      </c>
      <c r="H1120" s="338" t="s">
        <v>10577</v>
      </c>
      <c r="I1120" s="338" t="s">
        <v>10578</v>
      </c>
      <c r="J1120" s="338" t="s">
        <v>10579</v>
      </c>
      <c r="K1120" s="338" t="s">
        <v>4976</v>
      </c>
      <c r="M1120" s="338" t="s">
        <v>10580</v>
      </c>
      <c r="N1120" s="338" t="s">
        <v>10581</v>
      </c>
      <c r="O1120" s="338" t="s">
        <v>5483</v>
      </c>
    </row>
    <row r="1121" ht="15.75" customHeight="1">
      <c r="A1121" s="338" t="s">
        <v>10582</v>
      </c>
      <c r="B1121" s="338" t="s">
        <v>7737</v>
      </c>
      <c r="C1121" s="338" t="s">
        <v>1558</v>
      </c>
      <c r="D1121" s="338">
        <v>1987.0</v>
      </c>
      <c r="E1121" s="338" t="s">
        <v>10583</v>
      </c>
      <c r="F1121" s="339">
        <v>44992.0</v>
      </c>
      <c r="G1121" s="338" t="s">
        <v>5319</v>
      </c>
      <c r="H1121" s="338" t="s">
        <v>5719</v>
      </c>
      <c r="I1121" s="338" t="s">
        <v>5719</v>
      </c>
      <c r="J1121" s="338" t="s">
        <v>10584</v>
      </c>
      <c r="K1121" s="338" t="s">
        <v>4976</v>
      </c>
      <c r="M1121" s="338" t="s">
        <v>10585</v>
      </c>
      <c r="N1121" s="338" t="s">
        <v>4990</v>
      </c>
      <c r="O1121" s="338" t="s">
        <v>5677</v>
      </c>
    </row>
    <row r="1122" ht="15.75" customHeight="1">
      <c r="A1122" s="338" t="s">
        <v>10586</v>
      </c>
      <c r="B1122" s="338" t="s">
        <v>4970</v>
      </c>
      <c r="C1122" s="338" t="s">
        <v>3713</v>
      </c>
      <c r="D1122" s="338">
        <v>1987.0</v>
      </c>
      <c r="E1122" s="338" t="s">
        <v>10458</v>
      </c>
      <c r="F1122" s="339">
        <v>44932.0</v>
      </c>
      <c r="G1122" s="338" t="s">
        <v>6075</v>
      </c>
      <c r="H1122" s="338" t="s">
        <v>10587</v>
      </c>
      <c r="I1122" s="338" t="s">
        <v>10588</v>
      </c>
      <c r="J1122" s="338" t="s">
        <v>9467</v>
      </c>
      <c r="K1122" s="338" t="s">
        <v>4987</v>
      </c>
      <c r="L1122" s="338" t="s">
        <v>6039</v>
      </c>
      <c r="M1122" s="338" t="s">
        <v>10589</v>
      </c>
      <c r="N1122" s="338" t="s">
        <v>5019</v>
      </c>
      <c r="O1122" s="338" t="s">
        <v>5537</v>
      </c>
    </row>
    <row r="1123" ht="15.75" customHeight="1">
      <c r="A1123" s="338" t="s">
        <v>10590</v>
      </c>
      <c r="B1123" s="338" t="s">
        <v>7737</v>
      </c>
      <c r="C1123" s="338" t="s">
        <v>1537</v>
      </c>
      <c r="D1123" s="338">
        <v>1987.0</v>
      </c>
      <c r="E1123" s="338" t="s">
        <v>10529</v>
      </c>
      <c r="F1123" s="339">
        <v>45050.0</v>
      </c>
      <c r="G1123" s="338" t="s">
        <v>5287</v>
      </c>
      <c r="H1123" s="338" t="s">
        <v>10591</v>
      </c>
      <c r="I1123" s="338" t="s">
        <v>10591</v>
      </c>
      <c r="J1123" s="338" t="s">
        <v>5826</v>
      </c>
      <c r="K1123" s="338" t="s">
        <v>4987</v>
      </c>
      <c r="L1123" s="338" t="s">
        <v>10592</v>
      </c>
      <c r="M1123" s="338" t="s">
        <v>10593</v>
      </c>
      <c r="N1123" s="338" t="s">
        <v>4990</v>
      </c>
      <c r="O1123" s="338" t="s">
        <v>5324</v>
      </c>
    </row>
    <row r="1124" ht="15.75" customHeight="1">
      <c r="A1124" s="338" t="s">
        <v>10594</v>
      </c>
      <c r="B1124" s="338" t="s">
        <v>4970</v>
      </c>
      <c r="C1124" s="338" t="s">
        <v>1558</v>
      </c>
      <c r="D1124" s="338">
        <v>1987.0</v>
      </c>
      <c r="E1124" s="338" t="s">
        <v>10343</v>
      </c>
      <c r="F1124" s="339">
        <v>45142.0</v>
      </c>
      <c r="G1124" s="338" t="s">
        <v>5547</v>
      </c>
      <c r="H1124" s="338" t="s">
        <v>10595</v>
      </c>
      <c r="I1124" s="338" t="s">
        <v>10595</v>
      </c>
      <c r="J1124" s="338" t="s">
        <v>6919</v>
      </c>
      <c r="K1124" s="338" t="s">
        <v>4987</v>
      </c>
      <c r="L1124" s="338" t="s">
        <v>5084</v>
      </c>
      <c r="M1124" s="338" t="s">
        <v>10596</v>
      </c>
      <c r="N1124" s="338" t="s">
        <v>6618</v>
      </c>
      <c r="O1124" s="338" t="s">
        <v>5780</v>
      </c>
    </row>
    <row r="1125" ht="15.75" customHeight="1">
      <c r="A1125" s="338" t="s">
        <v>10597</v>
      </c>
      <c r="B1125" s="338" t="s">
        <v>4970</v>
      </c>
      <c r="C1125" s="338" t="s">
        <v>1537</v>
      </c>
      <c r="D1125" s="338">
        <v>1987.0</v>
      </c>
      <c r="E1125" s="338" t="s">
        <v>10598</v>
      </c>
      <c r="F1125" s="339">
        <v>45083.0</v>
      </c>
      <c r="G1125" s="338" t="s">
        <v>5272</v>
      </c>
      <c r="H1125" s="338" t="s">
        <v>6245</v>
      </c>
      <c r="I1125" s="338" t="s">
        <v>8147</v>
      </c>
      <c r="J1125" s="338" t="s">
        <v>5455</v>
      </c>
      <c r="K1125" s="338" t="s">
        <v>4987</v>
      </c>
      <c r="M1125" s="338" t="s">
        <v>10599</v>
      </c>
      <c r="N1125" s="338" t="s">
        <v>7874</v>
      </c>
      <c r="O1125" s="338" t="s">
        <v>5232</v>
      </c>
    </row>
    <row r="1126" ht="15.75" customHeight="1">
      <c r="A1126" s="338" t="s">
        <v>10600</v>
      </c>
      <c r="B1126" s="338" t="s">
        <v>5445</v>
      </c>
      <c r="C1126" s="338" t="s">
        <v>1547</v>
      </c>
      <c r="D1126" s="338">
        <v>1987.0</v>
      </c>
      <c r="E1126" s="338" t="s">
        <v>10601</v>
      </c>
      <c r="F1126" s="339">
        <v>45145.0</v>
      </c>
      <c r="G1126" s="338" t="s">
        <v>5872</v>
      </c>
      <c r="H1126" s="338" t="s">
        <v>10602</v>
      </c>
      <c r="I1126" s="338" t="s">
        <v>8693</v>
      </c>
      <c r="J1126" s="338" t="s">
        <v>10603</v>
      </c>
      <c r="K1126" s="338" t="s">
        <v>10219</v>
      </c>
      <c r="M1126" s="338" t="s">
        <v>10604</v>
      </c>
      <c r="N1126" s="338" t="s">
        <v>10605</v>
      </c>
      <c r="O1126" s="338" t="s">
        <v>5120</v>
      </c>
    </row>
    <row r="1127" ht="15.75" customHeight="1">
      <c r="A1127" s="338" t="s">
        <v>10606</v>
      </c>
      <c r="B1127" s="338" t="s">
        <v>4993</v>
      </c>
      <c r="C1127" s="338" t="s">
        <v>1601</v>
      </c>
      <c r="D1127" s="338">
        <v>1987.0</v>
      </c>
      <c r="E1127" s="338" t="s">
        <v>10607</v>
      </c>
      <c r="F1127" s="339">
        <v>45079.0</v>
      </c>
      <c r="G1127" s="338" t="s">
        <v>5768</v>
      </c>
      <c r="H1127" s="338" t="s">
        <v>8468</v>
      </c>
      <c r="I1127" s="338" t="s">
        <v>10608</v>
      </c>
      <c r="J1127" s="338" t="s">
        <v>10609</v>
      </c>
      <c r="K1127" s="338" t="s">
        <v>4987</v>
      </c>
      <c r="L1127" s="338" t="s">
        <v>5140</v>
      </c>
      <c r="M1127" s="338" t="s">
        <v>10610</v>
      </c>
      <c r="N1127" s="338" t="s">
        <v>7117</v>
      </c>
      <c r="O1127" s="338" t="s">
        <v>5067</v>
      </c>
    </row>
    <row r="1128" ht="15.75" customHeight="1">
      <c r="A1128" s="338" t="s">
        <v>10611</v>
      </c>
      <c r="B1128" s="338" t="s">
        <v>4993</v>
      </c>
      <c r="C1128" s="338" t="s">
        <v>1558</v>
      </c>
      <c r="D1128" s="338">
        <v>1987.0</v>
      </c>
      <c r="E1128" s="338" t="s">
        <v>9744</v>
      </c>
      <c r="F1128" s="339">
        <v>45053.0</v>
      </c>
      <c r="G1128" s="338" t="s">
        <v>5674</v>
      </c>
      <c r="H1128" s="338" t="s">
        <v>5381</v>
      </c>
      <c r="I1128" s="338" t="s">
        <v>5381</v>
      </c>
      <c r="J1128" s="338" t="s">
        <v>8962</v>
      </c>
      <c r="K1128" s="338" t="s">
        <v>4987</v>
      </c>
      <c r="L1128" s="338" t="s">
        <v>5971</v>
      </c>
      <c r="M1128" s="338" t="s">
        <v>10612</v>
      </c>
      <c r="N1128" s="338" t="s">
        <v>5383</v>
      </c>
      <c r="O1128" s="338" t="s">
        <v>5010</v>
      </c>
    </row>
    <row r="1129" ht="15.75" customHeight="1">
      <c r="A1129" s="338" t="s">
        <v>10613</v>
      </c>
      <c r="B1129" s="338" t="s">
        <v>4993</v>
      </c>
      <c r="C1129" s="338" t="s">
        <v>1558</v>
      </c>
      <c r="D1129" s="338">
        <v>1987.0</v>
      </c>
      <c r="E1129" s="338" t="s">
        <v>10614</v>
      </c>
      <c r="F1129" s="339">
        <v>45023.0</v>
      </c>
      <c r="G1129" s="338" t="s">
        <v>5319</v>
      </c>
      <c r="H1129" s="338" t="s">
        <v>10615</v>
      </c>
      <c r="I1129" s="338" t="s">
        <v>10616</v>
      </c>
      <c r="J1129" s="338" t="s">
        <v>10617</v>
      </c>
      <c r="K1129" s="338" t="s">
        <v>5156</v>
      </c>
      <c r="M1129" s="338" t="s">
        <v>10618</v>
      </c>
      <c r="N1129" s="338" t="s">
        <v>10619</v>
      </c>
      <c r="O1129" s="338" t="s">
        <v>5028</v>
      </c>
    </row>
    <row r="1130" ht="15.75" customHeight="1">
      <c r="A1130" s="338" t="s">
        <v>10620</v>
      </c>
      <c r="B1130" s="338" t="s">
        <v>4993</v>
      </c>
      <c r="C1130" s="338" t="s">
        <v>1558</v>
      </c>
      <c r="D1130" s="338">
        <v>1987.0</v>
      </c>
      <c r="E1130" s="338" t="s">
        <v>10317</v>
      </c>
      <c r="F1130" s="339">
        <v>44932.0</v>
      </c>
      <c r="G1130" s="338" t="s">
        <v>5060</v>
      </c>
      <c r="H1130" s="338" t="s">
        <v>7557</v>
      </c>
      <c r="I1130" s="338" t="s">
        <v>7078</v>
      </c>
      <c r="J1130" s="338" t="s">
        <v>7079</v>
      </c>
      <c r="K1130" s="338" t="s">
        <v>4987</v>
      </c>
      <c r="L1130" s="338" t="s">
        <v>4999</v>
      </c>
      <c r="M1130" s="338" t="s">
        <v>10621</v>
      </c>
      <c r="N1130" s="338" t="s">
        <v>10374</v>
      </c>
      <c r="O1130" s="338" t="s">
        <v>5576</v>
      </c>
    </row>
    <row r="1131" ht="15.75" customHeight="1">
      <c r="A1131" s="338" t="s">
        <v>10622</v>
      </c>
      <c r="B1131" s="338" t="s">
        <v>7737</v>
      </c>
      <c r="C1131" s="338" t="s">
        <v>1558</v>
      </c>
      <c r="D1131" s="338">
        <v>1987.0</v>
      </c>
      <c r="E1131" s="338" t="s">
        <v>10275</v>
      </c>
      <c r="F1131" s="339">
        <v>44933.0</v>
      </c>
      <c r="G1131" s="338" t="s">
        <v>5287</v>
      </c>
      <c r="H1131" s="338" t="s">
        <v>10623</v>
      </c>
      <c r="I1131" s="338" t="s">
        <v>10624</v>
      </c>
      <c r="J1131" s="338" t="s">
        <v>10625</v>
      </c>
      <c r="K1131" s="338" t="s">
        <v>4987</v>
      </c>
      <c r="L1131" s="338" t="s">
        <v>5017</v>
      </c>
      <c r="M1131" s="338" t="s">
        <v>10626</v>
      </c>
      <c r="N1131" s="338" t="s">
        <v>10132</v>
      </c>
      <c r="O1131" s="338" t="s">
        <v>5294</v>
      </c>
    </row>
    <row r="1132" ht="15.75" customHeight="1">
      <c r="A1132" s="338" t="s">
        <v>10627</v>
      </c>
      <c r="B1132" s="338" t="s">
        <v>4970</v>
      </c>
      <c r="C1132" s="338" t="s">
        <v>1537</v>
      </c>
      <c r="D1132" s="338">
        <v>1987.0</v>
      </c>
      <c r="E1132" s="338" t="s">
        <v>9561</v>
      </c>
      <c r="F1132" s="338" t="s">
        <v>5210</v>
      </c>
      <c r="G1132" s="338" t="s">
        <v>6149</v>
      </c>
      <c r="H1132" s="338" t="s">
        <v>8191</v>
      </c>
      <c r="I1132" s="338" t="s">
        <v>10628</v>
      </c>
      <c r="J1132" s="338" t="s">
        <v>10629</v>
      </c>
      <c r="K1132" s="338" t="s">
        <v>5405</v>
      </c>
      <c r="L1132" s="338" t="s">
        <v>5281</v>
      </c>
      <c r="M1132" s="338" t="s">
        <v>6113</v>
      </c>
      <c r="N1132" s="338" t="s">
        <v>10630</v>
      </c>
      <c r="O1132" s="338" t="s">
        <v>5794</v>
      </c>
    </row>
    <row r="1133" ht="15.75" customHeight="1">
      <c r="A1133" s="338" t="s">
        <v>10631</v>
      </c>
      <c r="B1133" s="338" t="s">
        <v>4993</v>
      </c>
      <c r="C1133" s="338" t="s">
        <v>1537</v>
      </c>
      <c r="D1133" s="338">
        <v>1987.0</v>
      </c>
      <c r="E1133" s="338" t="s">
        <v>10358</v>
      </c>
      <c r="F1133" s="339">
        <v>45052.0</v>
      </c>
      <c r="G1133" s="338" t="s">
        <v>6415</v>
      </c>
      <c r="H1133" s="338" t="s">
        <v>10632</v>
      </c>
      <c r="I1133" s="338" t="s">
        <v>10632</v>
      </c>
      <c r="J1133" s="338" t="s">
        <v>10633</v>
      </c>
      <c r="K1133" s="338" t="s">
        <v>4987</v>
      </c>
      <c r="M1133" s="338" t="s">
        <v>10634</v>
      </c>
      <c r="N1133" s="338" t="s">
        <v>10635</v>
      </c>
      <c r="O1133" s="338" t="s">
        <v>5186</v>
      </c>
    </row>
    <row r="1134" ht="15.75" customHeight="1">
      <c r="A1134" s="338" t="s">
        <v>10636</v>
      </c>
      <c r="B1134" s="338" t="s">
        <v>4970</v>
      </c>
      <c r="C1134" s="338" t="s">
        <v>3713</v>
      </c>
      <c r="D1134" s="338">
        <v>1987.0</v>
      </c>
      <c r="E1134" s="338" t="s">
        <v>10637</v>
      </c>
      <c r="F1134" s="339">
        <v>44932.0</v>
      </c>
      <c r="G1134" s="338" t="s">
        <v>6536</v>
      </c>
      <c r="H1134" s="338" t="s">
        <v>6281</v>
      </c>
      <c r="I1134" s="338" t="s">
        <v>10638</v>
      </c>
      <c r="J1134" s="338" t="s">
        <v>7656</v>
      </c>
      <c r="K1134" s="338" t="s">
        <v>4987</v>
      </c>
      <c r="L1134" s="338" t="s">
        <v>6247</v>
      </c>
      <c r="M1134" s="338" t="s">
        <v>10639</v>
      </c>
      <c r="N1134" s="338" t="s">
        <v>5019</v>
      </c>
      <c r="O1134" s="338" t="s">
        <v>5096</v>
      </c>
    </row>
    <row r="1135" ht="15.75" customHeight="1">
      <c r="A1135" s="338" t="s">
        <v>10640</v>
      </c>
      <c r="B1135" s="338" t="s">
        <v>7737</v>
      </c>
      <c r="C1135" s="338" t="s">
        <v>1558</v>
      </c>
      <c r="D1135" s="338">
        <v>1987.0</v>
      </c>
      <c r="E1135" s="338" t="s">
        <v>9883</v>
      </c>
      <c r="F1135" s="339">
        <v>45021.0</v>
      </c>
      <c r="G1135" s="338" t="s">
        <v>5060</v>
      </c>
      <c r="H1135" s="338" t="s">
        <v>10641</v>
      </c>
      <c r="I1135" s="338" t="s">
        <v>8715</v>
      </c>
      <c r="J1135" s="338" t="s">
        <v>10642</v>
      </c>
      <c r="K1135" s="338" t="s">
        <v>4987</v>
      </c>
      <c r="M1135" s="338" t="s">
        <v>10643</v>
      </c>
      <c r="N1135" s="338" t="s">
        <v>7992</v>
      </c>
      <c r="O1135" s="338" t="s">
        <v>5010</v>
      </c>
    </row>
    <row r="1136" ht="15.75" customHeight="1">
      <c r="A1136" s="338" t="s">
        <v>10644</v>
      </c>
      <c r="B1136" s="338" t="s">
        <v>4970</v>
      </c>
      <c r="C1136" s="338" t="s">
        <v>1537</v>
      </c>
      <c r="D1136" s="338">
        <v>1987.0</v>
      </c>
      <c r="E1136" s="338" t="s">
        <v>10442</v>
      </c>
      <c r="F1136" s="339">
        <v>45021.0</v>
      </c>
      <c r="G1136" s="338" t="s">
        <v>5264</v>
      </c>
      <c r="H1136" s="338" t="s">
        <v>7321</v>
      </c>
      <c r="I1136" s="338" t="s">
        <v>10645</v>
      </c>
      <c r="J1136" s="338" t="s">
        <v>6616</v>
      </c>
      <c r="K1136" s="338" t="s">
        <v>4987</v>
      </c>
      <c r="L1136" s="338" t="s">
        <v>5084</v>
      </c>
      <c r="M1136" s="338" t="s">
        <v>10646</v>
      </c>
      <c r="N1136" s="338" t="s">
        <v>6618</v>
      </c>
      <c r="O1136" s="338" t="s">
        <v>5339</v>
      </c>
    </row>
    <row r="1137" ht="15.75" customHeight="1">
      <c r="A1137" s="338" t="s">
        <v>10647</v>
      </c>
      <c r="B1137" s="338" t="s">
        <v>4970</v>
      </c>
      <c r="C1137" s="338" t="s">
        <v>3713</v>
      </c>
      <c r="D1137" s="338">
        <v>1987.0</v>
      </c>
      <c r="E1137" s="338" t="s">
        <v>10648</v>
      </c>
      <c r="F1137" s="339">
        <v>44992.0</v>
      </c>
      <c r="G1137" s="338" t="s">
        <v>5121</v>
      </c>
      <c r="H1137" s="338" t="s">
        <v>5940</v>
      </c>
      <c r="I1137" s="338" t="s">
        <v>5940</v>
      </c>
      <c r="J1137" s="338" t="s">
        <v>10649</v>
      </c>
      <c r="K1137" s="338" t="s">
        <v>4987</v>
      </c>
      <c r="M1137" s="338" t="s">
        <v>10650</v>
      </c>
      <c r="N1137" s="338" t="s">
        <v>10651</v>
      </c>
      <c r="O1137" s="338" t="s">
        <v>5160</v>
      </c>
    </row>
    <row r="1138" ht="15.75" customHeight="1">
      <c r="A1138" s="338" t="s">
        <v>10652</v>
      </c>
      <c r="B1138" s="338" t="s">
        <v>4993</v>
      </c>
      <c r="C1138" s="338" t="s">
        <v>1681</v>
      </c>
      <c r="D1138" s="338">
        <v>1987.0</v>
      </c>
      <c r="E1138" s="338" t="s">
        <v>10442</v>
      </c>
      <c r="F1138" s="339">
        <v>45023.0</v>
      </c>
      <c r="G1138" s="338" t="s">
        <v>5319</v>
      </c>
      <c r="H1138" s="338" t="s">
        <v>6436</v>
      </c>
      <c r="I1138" s="338" t="s">
        <v>6437</v>
      </c>
      <c r="J1138" s="338" t="s">
        <v>10653</v>
      </c>
      <c r="K1138" s="338" t="s">
        <v>4976</v>
      </c>
      <c r="L1138" s="338" t="s">
        <v>10654</v>
      </c>
      <c r="M1138" s="338" t="s">
        <v>10655</v>
      </c>
      <c r="N1138" s="338" t="s">
        <v>5036</v>
      </c>
      <c r="O1138" s="338" t="s">
        <v>10656</v>
      </c>
    </row>
    <row r="1139" ht="15.75" customHeight="1">
      <c r="A1139" s="338" t="s">
        <v>10657</v>
      </c>
      <c r="B1139" s="338" t="s">
        <v>4970</v>
      </c>
      <c r="C1139" s="338" t="s">
        <v>1537</v>
      </c>
      <c r="D1139" s="338">
        <v>1987.0</v>
      </c>
      <c r="E1139" s="338" t="s">
        <v>10658</v>
      </c>
      <c r="F1139" s="339">
        <v>45174.0</v>
      </c>
      <c r="G1139" s="338" t="s">
        <v>5453</v>
      </c>
      <c r="H1139" s="338" t="s">
        <v>10659</v>
      </c>
      <c r="I1139" s="338" t="s">
        <v>10660</v>
      </c>
      <c r="J1139" s="338" t="s">
        <v>5259</v>
      </c>
      <c r="K1139" s="338" t="s">
        <v>5607</v>
      </c>
      <c r="M1139" s="338" t="s">
        <v>10661</v>
      </c>
      <c r="N1139" s="338" t="s">
        <v>10662</v>
      </c>
      <c r="O1139" s="338" t="s">
        <v>5248</v>
      </c>
    </row>
    <row r="1140" ht="15.75" customHeight="1">
      <c r="A1140" s="338" t="s">
        <v>10663</v>
      </c>
      <c r="B1140" s="338" t="s">
        <v>7737</v>
      </c>
      <c r="C1140" s="338" t="s">
        <v>1537</v>
      </c>
      <c r="D1140" s="338">
        <v>1987.0</v>
      </c>
      <c r="E1140" s="338" t="s">
        <v>9995</v>
      </c>
      <c r="F1140" s="339">
        <v>44962.0</v>
      </c>
      <c r="G1140" s="338" t="s">
        <v>6690</v>
      </c>
      <c r="H1140" s="338" t="s">
        <v>10664</v>
      </c>
      <c r="I1140" s="338" t="s">
        <v>10665</v>
      </c>
      <c r="J1140" s="338" t="s">
        <v>6616</v>
      </c>
      <c r="K1140" s="338" t="s">
        <v>4987</v>
      </c>
      <c r="L1140" s="338" t="s">
        <v>5084</v>
      </c>
      <c r="M1140" s="338" t="s">
        <v>10666</v>
      </c>
      <c r="N1140" s="338" t="s">
        <v>8051</v>
      </c>
      <c r="O1140" s="338" t="s">
        <v>5010</v>
      </c>
    </row>
    <row r="1141" ht="15.75" customHeight="1">
      <c r="A1141" s="338" t="s">
        <v>10667</v>
      </c>
      <c r="B1141" s="338" t="s">
        <v>7737</v>
      </c>
      <c r="C1141" s="338" t="s">
        <v>1558</v>
      </c>
      <c r="D1141" s="338">
        <v>1987.0</v>
      </c>
      <c r="E1141" s="338" t="s">
        <v>10343</v>
      </c>
      <c r="F1141" s="339">
        <v>44990.0</v>
      </c>
      <c r="G1141" s="338" t="s">
        <v>7989</v>
      </c>
      <c r="H1141" s="338" t="s">
        <v>7618</v>
      </c>
      <c r="I1141" s="338" t="s">
        <v>7618</v>
      </c>
      <c r="J1141" s="338" t="s">
        <v>7829</v>
      </c>
      <c r="K1141" s="338" t="s">
        <v>4987</v>
      </c>
      <c r="L1141" s="338" t="s">
        <v>5074</v>
      </c>
      <c r="M1141" s="338" t="s">
        <v>10668</v>
      </c>
      <c r="N1141" s="338" t="s">
        <v>10374</v>
      </c>
      <c r="O1141" s="338" t="s">
        <v>7215</v>
      </c>
    </row>
    <row r="1142" ht="15.75" customHeight="1">
      <c r="A1142" s="338" t="s">
        <v>10669</v>
      </c>
      <c r="B1142" s="338" t="s">
        <v>4993</v>
      </c>
      <c r="C1142" s="338" t="s">
        <v>1558</v>
      </c>
      <c r="D1142" s="338">
        <v>1987.0</v>
      </c>
      <c r="E1142" s="338" t="s">
        <v>10339</v>
      </c>
      <c r="F1142" s="339">
        <v>45174.0</v>
      </c>
      <c r="G1142" s="338" t="s">
        <v>5473</v>
      </c>
      <c r="H1142" s="338" t="s">
        <v>10670</v>
      </c>
      <c r="I1142" s="338" t="s">
        <v>8843</v>
      </c>
      <c r="J1142" s="338" t="s">
        <v>10671</v>
      </c>
      <c r="K1142" s="338" t="s">
        <v>4987</v>
      </c>
      <c r="M1142" s="338" t="s">
        <v>10672</v>
      </c>
      <c r="N1142" s="338" t="s">
        <v>5009</v>
      </c>
      <c r="O1142" s="338" t="s">
        <v>5248</v>
      </c>
    </row>
    <row r="1143" ht="15.75" customHeight="1">
      <c r="A1143" s="338" t="s">
        <v>10673</v>
      </c>
      <c r="B1143" s="338" t="s">
        <v>4970</v>
      </c>
      <c r="C1143" s="338" t="s">
        <v>3713</v>
      </c>
      <c r="D1143" s="338">
        <v>1987.0</v>
      </c>
      <c r="E1143" s="338" t="s">
        <v>10275</v>
      </c>
      <c r="F1143" s="339">
        <v>44932.0</v>
      </c>
      <c r="G1143" s="338" t="s">
        <v>7264</v>
      </c>
      <c r="H1143" s="338" t="s">
        <v>6351</v>
      </c>
      <c r="I1143" s="338" t="s">
        <v>10674</v>
      </c>
      <c r="J1143" s="338" t="s">
        <v>7049</v>
      </c>
      <c r="K1143" s="338" t="s">
        <v>4987</v>
      </c>
      <c r="L1143" s="338" t="s">
        <v>10675</v>
      </c>
      <c r="M1143" s="338" t="s">
        <v>10676</v>
      </c>
      <c r="N1143" s="338" t="s">
        <v>4990</v>
      </c>
      <c r="O1143" s="338" t="s">
        <v>5537</v>
      </c>
    </row>
    <row r="1144" ht="15.75" customHeight="1">
      <c r="A1144" s="338" t="s">
        <v>10677</v>
      </c>
      <c r="B1144" s="338" t="s">
        <v>4970</v>
      </c>
      <c r="C1144" s="338" t="s">
        <v>1558</v>
      </c>
      <c r="D1144" s="338">
        <v>1987.0</v>
      </c>
      <c r="E1144" s="338" t="s">
        <v>9783</v>
      </c>
      <c r="F1144" s="338" t="s">
        <v>5286</v>
      </c>
      <c r="G1144" s="338" t="s">
        <v>6050</v>
      </c>
      <c r="H1144" s="338" t="s">
        <v>5349</v>
      </c>
      <c r="I1144" s="338" t="s">
        <v>5349</v>
      </c>
      <c r="J1144" s="338" t="s">
        <v>5349</v>
      </c>
      <c r="K1144" s="338" t="s">
        <v>4987</v>
      </c>
      <c r="M1144" s="338" t="s">
        <v>10678</v>
      </c>
      <c r="N1144" s="338" t="s">
        <v>10679</v>
      </c>
      <c r="O1144" s="338" t="s">
        <v>5698</v>
      </c>
    </row>
    <row r="1145" ht="15.75" customHeight="1">
      <c r="A1145" s="338" t="s">
        <v>10680</v>
      </c>
      <c r="B1145" s="338" t="s">
        <v>4970</v>
      </c>
      <c r="C1145" s="338" t="s">
        <v>1547</v>
      </c>
      <c r="D1145" s="338">
        <v>1987.0</v>
      </c>
      <c r="E1145" s="338" t="s">
        <v>10571</v>
      </c>
      <c r="F1145" s="339">
        <v>45113.0</v>
      </c>
      <c r="G1145" s="338" t="s">
        <v>7258</v>
      </c>
      <c r="H1145" s="338" t="s">
        <v>8821</v>
      </c>
      <c r="I1145" s="338" t="s">
        <v>7968</v>
      </c>
      <c r="J1145" s="338" t="s">
        <v>4975</v>
      </c>
      <c r="K1145" s="338" t="s">
        <v>4987</v>
      </c>
      <c r="L1145" s="338" t="s">
        <v>5034</v>
      </c>
      <c r="M1145" s="338" t="s">
        <v>10681</v>
      </c>
      <c r="N1145" s="338" t="s">
        <v>10682</v>
      </c>
      <c r="O1145" s="338" t="s">
        <v>8056</v>
      </c>
    </row>
    <row r="1146" ht="15.75" customHeight="1">
      <c r="A1146" s="338" t="s">
        <v>10683</v>
      </c>
      <c r="B1146" s="338" t="s">
        <v>4993</v>
      </c>
      <c r="C1146" s="338" t="s">
        <v>1558</v>
      </c>
      <c r="D1146" s="338">
        <v>1987.0</v>
      </c>
      <c r="E1146" s="338" t="s">
        <v>10339</v>
      </c>
      <c r="F1146" s="339">
        <v>45142.0</v>
      </c>
      <c r="G1146" s="338" t="s">
        <v>8933</v>
      </c>
      <c r="H1146" s="338" t="s">
        <v>8131</v>
      </c>
      <c r="I1146" s="338" t="s">
        <v>10684</v>
      </c>
      <c r="J1146" s="338" t="s">
        <v>10685</v>
      </c>
      <c r="K1146" s="338" t="s">
        <v>4987</v>
      </c>
      <c r="L1146" s="338" t="s">
        <v>6071</v>
      </c>
      <c r="M1146" s="338" t="s">
        <v>10686</v>
      </c>
      <c r="N1146" s="338" t="s">
        <v>10687</v>
      </c>
      <c r="O1146" s="338" t="s">
        <v>5248</v>
      </c>
    </row>
    <row r="1147" ht="15.75" customHeight="1">
      <c r="A1147" s="338" t="s">
        <v>10688</v>
      </c>
      <c r="B1147" s="338" t="s">
        <v>4970</v>
      </c>
      <c r="C1147" s="338" t="s">
        <v>1537</v>
      </c>
      <c r="D1147" s="338">
        <v>1987.0</v>
      </c>
      <c r="E1147" s="338" t="s">
        <v>10689</v>
      </c>
      <c r="F1147" s="339">
        <v>45083.0</v>
      </c>
      <c r="G1147" s="338" t="s">
        <v>10690</v>
      </c>
      <c r="H1147" s="338" t="s">
        <v>5061</v>
      </c>
      <c r="I1147" s="338" t="s">
        <v>6359</v>
      </c>
      <c r="J1147" s="338" t="s">
        <v>6404</v>
      </c>
      <c r="K1147" s="338" t="s">
        <v>4987</v>
      </c>
      <c r="L1147" s="338" t="s">
        <v>5355</v>
      </c>
      <c r="M1147" s="338" t="s">
        <v>10691</v>
      </c>
      <c r="N1147" s="338" t="s">
        <v>10692</v>
      </c>
      <c r="O1147" s="338" t="s">
        <v>4991</v>
      </c>
    </row>
    <row r="1148" ht="15.75" customHeight="1">
      <c r="A1148" s="338" t="s">
        <v>10693</v>
      </c>
      <c r="B1148" s="338" t="s">
        <v>7737</v>
      </c>
      <c r="C1148" s="338" t="s">
        <v>1547</v>
      </c>
      <c r="D1148" s="338">
        <v>1987.0</v>
      </c>
      <c r="E1148" s="338" t="s">
        <v>9883</v>
      </c>
      <c r="F1148" s="339">
        <v>45176.0</v>
      </c>
      <c r="G1148" s="338" t="s">
        <v>6031</v>
      </c>
      <c r="H1148" s="338" t="s">
        <v>7538</v>
      </c>
      <c r="I1148" s="338" t="s">
        <v>7538</v>
      </c>
      <c r="J1148" s="338" t="s">
        <v>10694</v>
      </c>
      <c r="K1148" s="338" t="s">
        <v>4987</v>
      </c>
      <c r="L1148" s="338" t="s">
        <v>5281</v>
      </c>
      <c r="M1148" s="338" t="s">
        <v>10695</v>
      </c>
      <c r="N1148" s="338" t="s">
        <v>10696</v>
      </c>
      <c r="O1148" s="338" t="s">
        <v>10697</v>
      </c>
    </row>
    <row r="1149" ht="15.75" customHeight="1">
      <c r="A1149" s="338" t="s">
        <v>10698</v>
      </c>
      <c r="B1149" s="338" t="s">
        <v>7737</v>
      </c>
      <c r="C1149" s="338" t="s">
        <v>1547</v>
      </c>
      <c r="D1149" s="338">
        <v>1987.0</v>
      </c>
      <c r="E1149" s="338" t="s">
        <v>10699</v>
      </c>
      <c r="F1149" s="339">
        <v>45145.0</v>
      </c>
      <c r="G1149" s="338" t="s">
        <v>5060</v>
      </c>
      <c r="H1149" s="338" t="s">
        <v>10700</v>
      </c>
      <c r="I1149" s="338" t="s">
        <v>10701</v>
      </c>
      <c r="J1149" s="338" t="s">
        <v>10702</v>
      </c>
      <c r="K1149" s="338" t="s">
        <v>10219</v>
      </c>
      <c r="M1149" s="338" t="s">
        <v>10703</v>
      </c>
      <c r="N1149" s="338" t="s">
        <v>10704</v>
      </c>
      <c r="O1149" s="338" t="s">
        <v>10656</v>
      </c>
    </row>
    <row r="1150" ht="15.75" customHeight="1">
      <c r="A1150" s="338" t="s">
        <v>10705</v>
      </c>
      <c r="B1150" s="338" t="s">
        <v>4970</v>
      </c>
      <c r="C1150" s="338" t="s">
        <v>3713</v>
      </c>
      <c r="D1150" s="338">
        <v>1987.0</v>
      </c>
      <c r="E1150" s="338" t="s">
        <v>10458</v>
      </c>
      <c r="F1150" s="339">
        <v>45083.0</v>
      </c>
      <c r="G1150" s="338" t="s">
        <v>8933</v>
      </c>
      <c r="H1150" s="338" t="s">
        <v>5958</v>
      </c>
      <c r="I1150" s="338" t="s">
        <v>10706</v>
      </c>
      <c r="J1150" s="338" t="s">
        <v>6728</v>
      </c>
      <c r="K1150" s="338" t="s">
        <v>4987</v>
      </c>
      <c r="L1150" s="338" t="s">
        <v>7328</v>
      </c>
      <c r="M1150" s="338" t="s">
        <v>10707</v>
      </c>
      <c r="N1150" s="338" t="s">
        <v>7886</v>
      </c>
      <c r="O1150" s="338" t="s">
        <v>5423</v>
      </c>
    </row>
    <row r="1151" ht="15.75" customHeight="1">
      <c r="A1151" s="338" t="s">
        <v>10708</v>
      </c>
      <c r="B1151" s="338" t="s">
        <v>4970</v>
      </c>
      <c r="C1151" s="338" t="s">
        <v>1533</v>
      </c>
      <c r="D1151" s="338">
        <v>1987.0</v>
      </c>
      <c r="E1151" s="338" t="s">
        <v>9883</v>
      </c>
      <c r="F1151" s="339">
        <v>45083.0</v>
      </c>
      <c r="G1151" s="338" t="s">
        <v>8753</v>
      </c>
      <c r="H1151" s="338" t="s">
        <v>7483</v>
      </c>
      <c r="I1151" s="338" t="s">
        <v>10709</v>
      </c>
      <c r="J1151" s="338" t="s">
        <v>5107</v>
      </c>
      <c r="K1151" s="338" t="s">
        <v>4976</v>
      </c>
      <c r="L1151" s="338" t="s">
        <v>5017</v>
      </c>
      <c r="M1151" s="338" t="s">
        <v>10710</v>
      </c>
      <c r="N1151" s="338" t="s">
        <v>10711</v>
      </c>
      <c r="O1151" s="338" t="s">
        <v>5471</v>
      </c>
    </row>
    <row r="1152" ht="15.75" customHeight="1">
      <c r="A1152" s="338" t="s">
        <v>10712</v>
      </c>
      <c r="B1152" s="338" t="s">
        <v>5445</v>
      </c>
      <c r="C1152" s="338" t="s">
        <v>1572</v>
      </c>
      <c r="D1152" s="338">
        <v>1987.0</v>
      </c>
      <c r="E1152" s="338" t="s">
        <v>10003</v>
      </c>
      <c r="F1152" s="339">
        <v>44964.0</v>
      </c>
      <c r="G1152" s="338" t="s">
        <v>5432</v>
      </c>
      <c r="H1152" s="338" t="s">
        <v>10713</v>
      </c>
      <c r="I1152" s="338" t="s">
        <v>10713</v>
      </c>
      <c r="J1152" s="338" t="s">
        <v>10714</v>
      </c>
      <c r="K1152" s="338" t="s">
        <v>4987</v>
      </c>
      <c r="M1152" s="338" t="s">
        <v>10715</v>
      </c>
      <c r="N1152" s="338" t="s">
        <v>10716</v>
      </c>
      <c r="O1152" s="338" t="s">
        <v>7389</v>
      </c>
    </row>
    <row r="1153" ht="15.75" customHeight="1">
      <c r="A1153" s="338" t="s">
        <v>10717</v>
      </c>
      <c r="B1153" s="338" t="s">
        <v>7737</v>
      </c>
      <c r="C1153" s="338" t="s">
        <v>1558</v>
      </c>
      <c r="D1153" s="338">
        <v>1987.0</v>
      </c>
      <c r="E1153" s="338" t="s">
        <v>8967</v>
      </c>
      <c r="F1153" s="339">
        <v>44961.0</v>
      </c>
      <c r="G1153" s="338" t="s">
        <v>6306</v>
      </c>
      <c r="H1153" s="338" t="s">
        <v>10718</v>
      </c>
      <c r="I1153" s="338" t="s">
        <v>10718</v>
      </c>
      <c r="J1153" s="338" t="s">
        <v>10719</v>
      </c>
      <c r="K1153" s="338" t="s">
        <v>4987</v>
      </c>
      <c r="M1153" s="338" t="s">
        <v>6195</v>
      </c>
      <c r="N1153" s="338" t="s">
        <v>10720</v>
      </c>
      <c r="O1153" s="338" t="s">
        <v>5576</v>
      </c>
    </row>
    <row r="1154" ht="15.75" customHeight="1">
      <c r="A1154" s="338" t="s">
        <v>10721</v>
      </c>
      <c r="B1154" s="338" t="s">
        <v>4970</v>
      </c>
      <c r="C1154" s="338" t="s">
        <v>1425</v>
      </c>
      <c r="D1154" s="338">
        <v>1987.0</v>
      </c>
      <c r="E1154" s="338" t="s">
        <v>10559</v>
      </c>
      <c r="F1154" s="339">
        <v>45112.0</v>
      </c>
      <c r="G1154" s="338" t="s">
        <v>6050</v>
      </c>
      <c r="H1154" s="338" t="s">
        <v>10722</v>
      </c>
      <c r="I1154" s="338" t="s">
        <v>10723</v>
      </c>
      <c r="J1154" s="338" t="s">
        <v>10724</v>
      </c>
      <c r="K1154" s="338" t="s">
        <v>5245</v>
      </c>
      <c r="M1154" s="338" t="s">
        <v>10725</v>
      </c>
      <c r="N1154" s="338" t="s">
        <v>10726</v>
      </c>
      <c r="O1154" s="338" t="s">
        <v>5262</v>
      </c>
    </row>
    <row r="1155" ht="15.75" customHeight="1">
      <c r="A1155" s="338" t="s">
        <v>10727</v>
      </c>
      <c r="B1155" s="338" t="s">
        <v>7737</v>
      </c>
      <c r="C1155" s="338" t="s">
        <v>1558</v>
      </c>
      <c r="D1155" s="338">
        <v>1987.0</v>
      </c>
      <c r="E1155" s="338" t="s">
        <v>10442</v>
      </c>
      <c r="F1155" s="339">
        <v>45022.0</v>
      </c>
      <c r="G1155" s="338" t="s">
        <v>6659</v>
      </c>
      <c r="H1155" s="338" t="s">
        <v>10728</v>
      </c>
      <c r="I1155" s="338" t="s">
        <v>10729</v>
      </c>
      <c r="J1155" s="338" t="s">
        <v>8283</v>
      </c>
      <c r="K1155" s="338" t="s">
        <v>4987</v>
      </c>
      <c r="L1155" s="338" t="s">
        <v>5389</v>
      </c>
      <c r="M1155" s="338" t="s">
        <v>10730</v>
      </c>
      <c r="N1155" s="338" t="s">
        <v>7411</v>
      </c>
      <c r="O1155" s="338" t="s">
        <v>5020</v>
      </c>
    </row>
    <row r="1156" ht="15.75" customHeight="1">
      <c r="A1156" s="338" t="s">
        <v>10731</v>
      </c>
      <c r="B1156" s="338" t="s">
        <v>4993</v>
      </c>
      <c r="C1156" s="338" t="s">
        <v>1601</v>
      </c>
      <c r="D1156" s="338">
        <v>1987.0</v>
      </c>
      <c r="E1156" s="338" t="s">
        <v>10169</v>
      </c>
      <c r="F1156" s="339">
        <v>44963.0</v>
      </c>
      <c r="G1156" s="338" t="s">
        <v>5432</v>
      </c>
      <c r="H1156" s="338" t="s">
        <v>10732</v>
      </c>
      <c r="I1156" s="338" t="s">
        <v>10733</v>
      </c>
      <c r="J1156" s="338" t="s">
        <v>7807</v>
      </c>
      <c r="K1156" s="338" t="s">
        <v>4987</v>
      </c>
      <c r="M1156" s="338" t="s">
        <v>10734</v>
      </c>
      <c r="N1156" s="338" t="s">
        <v>4990</v>
      </c>
      <c r="O1156" s="338" t="s">
        <v>6003</v>
      </c>
    </row>
    <row r="1157" ht="15.75" customHeight="1">
      <c r="A1157" s="338" t="s">
        <v>10735</v>
      </c>
      <c r="B1157" s="338" t="s">
        <v>4993</v>
      </c>
      <c r="C1157" s="338" t="s">
        <v>1558</v>
      </c>
      <c r="D1157" s="338">
        <v>1987.0</v>
      </c>
      <c r="E1157" s="338" t="s">
        <v>10442</v>
      </c>
      <c r="F1157" s="339">
        <v>45022.0</v>
      </c>
      <c r="G1157" s="338" t="s">
        <v>7238</v>
      </c>
      <c r="H1157" s="338" t="s">
        <v>5532</v>
      </c>
      <c r="I1157" s="338" t="s">
        <v>7972</v>
      </c>
      <c r="J1157" s="338" t="s">
        <v>7554</v>
      </c>
      <c r="K1157" s="338" t="s">
        <v>4987</v>
      </c>
      <c r="L1157" s="338" t="s">
        <v>6247</v>
      </c>
      <c r="M1157" s="338" t="s">
        <v>10736</v>
      </c>
      <c r="N1157" s="338" t="s">
        <v>10737</v>
      </c>
      <c r="O1157" s="338" t="s">
        <v>5120</v>
      </c>
    </row>
    <row r="1158" ht="15.75" customHeight="1">
      <c r="A1158" s="338" t="s">
        <v>10738</v>
      </c>
      <c r="B1158" s="338" t="s">
        <v>4970</v>
      </c>
      <c r="C1158" s="338" t="s">
        <v>1537</v>
      </c>
      <c r="D1158" s="338">
        <v>1987.0</v>
      </c>
      <c r="E1158" s="338" t="s">
        <v>10739</v>
      </c>
      <c r="F1158" s="339">
        <v>45052.0</v>
      </c>
      <c r="G1158" s="338" t="s">
        <v>8142</v>
      </c>
      <c r="H1158" s="338" t="s">
        <v>10740</v>
      </c>
      <c r="I1158" s="338" t="s">
        <v>8422</v>
      </c>
      <c r="J1158" s="338" t="s">
        <v>7122</v>
      </c>
      <c r="K1158" s="338" t="s">
        <v>4987</v>
      </c>
      <c r="M1158" s="338" t="s">
        <v>10741</v>
      </c>
      <c r="N1158" s="338" t="s">
        <v>8234</v>
      </c>
      <c r="O1158" s="338" t="s">
        <v>5028</v>
      </c>
    </row>
    <row r="1159" ht="15.75" customHeight="1">
      <c r="A1159" s="338" t="s">
        <v>10742</v>
      </c>
      <c r="B1159" s="338" t="s">
        <v>4993</v>
      </c>
      <c r="C1159" s="338" t="s">
        <v>1558</v>
      </c>
      <c r="D1159" s="338">
        <v>1987.0</v>
      </c>
      <c r="E1159" s="338" t="s">
        <v>10492</v>
      </c>
      <c r="F1159" s="339">
        <v>45112.0</v>
      </c>
      <c r="G1159" s="338" t="s">
        <v>5417</v>
      </c>
      <c r="H1159" s="338" t="s">
        <v>9580</v>
      </c>
      <c r="I1159" s="338" t="s">
        <v>9580</v>
      </c>
      <c r="J1159" s="338" t="s">
        <v>10743</v>
      </c>
      <c r="K1159" s="338" t="s">
        <v>4987</v>
      </c>
      <c r="L1159" s="338" t="s">
        <v>6039</v>
      </c>
      <c r="M1159" s="338" t="s">
        <v>10744</v>
      </c>
      <c r="N1159" s="338" t="s">
        <v>7411</v>
      </c>
      <c r="O1159" s="338" t="s">
        <v>5624</v>
      </c>
    </row>
    <row r="1160" ht="15.75" customHeight="1">
      <c r="A1160" s="338" t="s">
        <v>10745</v>
      </c>
      <c r="B1160" s="338" t="s">
        <v>4993</v>
      </c>
      <c r="C1160" s="338" t="s">
        <v>1558</v>
      </c>
      <c r="D1160" s="338">
        <v>1987.0</v>
      </c>
      <c r="E1160" s="338" t="s">
        <v>10322</v>
      </c>
      <c r="F1160" s="339">
        <v>45111.0</v>
      </c>
      <c r="G1160" s="338" t="s">
        <v>5547</v>
      </c>
      <c r="H1160" s="338" t="s">
        <v>8478</v>
      </c>
      <c r="I1160" s="338" t="s">
        <v>8478</v>
      </c>
      <c r="J1160" s="338" t="s">
        <v>10746</v>
      </c>
      <c r="K1160" s="338" t="s">
        <v>4987</v>
      </c>
      <c r="M1160" s="338" t="s">
        <v>10747</v>
      </c>
      <c r="N1160" s="338" t="s">
        <v>7204</v>
      </c>
      <c r="O1160" s="338" t="s">
        <v>5160</v>
      </c>
    </row>
    <row r="1161" ht="15.75" customHeight="1">
      <c r="A1161" s="338" t="s">
        <v>10748</v>
      </c>
      <c r="B1161" s="338" t="s">
        <v>7737</v>
      </c>
      <c r="C1161" s="338" t="s">
        <v>1537</v>
      </c>
      <c r="D1161" s="338">
        <v>1987.0</v>
      </c>
      <c r="E1161" s="338" t="s">
        <v>10739</v>
      </c>
      <c r="F1161" s="339">
        <v>44932.0</v>
      </c>
      <c r="G1161" s="338" t="s">
        <v>5352</v>
      </c>
      <c r="H1161" s="338" t="s">
        <v>8704</v>
      </c>
      <c r="I1161" s="338" t="s">
        <v>8704</v>
      </c>
      <c r="J1161" s="338" t="s">
        <v>10749</v>
      </c>
      <c r="K1161" s="338" t="s">
        <v>4987</v>
      </c>
      <c r="M1161" s="338" t="s">
        <v>10750</v>
      </c>
      <c r="N1161" s="338" t="s">
        <v>5066</v>
      </c>
      <c r="O1161" s="338" t="s">
        <v>5698</v>
      </c>
    </row>
    <row r="1162" ht="15.75" customHeight="1">
      <c r="A1162" s="338" t="s">
        <v>10751</v>
      </c>
      <c r="B1162" s="338" t="s">
        <v>4970</v>
      </c>
      <c r="C1162" s="338" t="s">
        <v>1558</v>
      </c>
      <c r="D1162" s="338">
        <v>1987.0</v>
      </c>
      <c r="E1162" s="338" t="s">
        <v>9969</v>
      </c>
      <c r="F1162" s="339">
        <v>45021.0</v>
      </c>
      <c r="G1162" s="338" t="s">
        <v>7238</v>
      </c>
      <c r="H1162" s="338" t="s">
        <v>5304</v>
      </c>
      <c r="I1162" s="338" t="s">
        <v>10752</v>
      </c>
      <c r="J1162" s="338" t="s">
        <v>6214</v>
      </c>
      <c r="K1162" s="338" t="s">
        <v>4987</v>
      </c>
      <c r="L1162" s="338" t="s">
        <v>5822</v>
      </c>
      <c r="M1162" s="338" t="s">
        <v>10753</v>
      </c>
      <c r="N1162" s="338" t="s">
        <v>5009</v>
      </c>
      <c r="O1162" s="338" t="s">
        <v>5262</v>
      </c>
    </row>
    <row r="1163" ht="15.75" customHeight="1">
      <c r="A1163" s="338" t="s">
        <v>10754</v>
      </c>
      <c r="B1163" s="338" t="s">
        <v>4993</v>
      </c>
      <c r="C1163" s="338" t="s">
        <v>1547</v>
      </c>
      <c r="D1163" s="338">
        <v>1987.0</v>
      </c>
      <c r="E1163" s="338" t="s">
        <v>10755</v>
      </c>
      <c r="F1163" s="339">
        <v>45175.0</v>
      </c>
      <c r="G1163" s="338" t="s">
        <v>5507</v>
      </c>
      <c r="H1163" s="338" t="s">
        <v>10756</v>
      </c>
      <c r="I1163" s="338" t="s">
        <v>10757</v>
      </c>
      <c r="J1163" s="338" t="s">
        <v>10758</v>
      </c>
      <c r="K1163" s="338" t="s">
        <v>4976</v>
      </c>
      <c r="N1163" s="338" t="s">
        <v>7718</v>
      </c>
      <c r="O1163" s="338" t="s">
        <v>5186</v>
      </c>
    </row>
    <row r="1164" ht="15.75" customHeight="1">
      <c r="A1164" s="338" t="s">
        <v>10759</v>
      </c>
      <c r="B1164" s="338" t="s">
        <v>4970</v>
      </c>
      <c r="C1164" s="338" t="s">
        <v>1558</v>
      </c>
      <c r="D1164" s="338">
        <v>1987.0</v>
      </c>
      <c r="E1164" s="338" t="s">
        <v>9744</v>
      </c>
      <c r="F1164" s="339">
        <v>44963.0</v>
      </c>
      <c r="G1164" s="338" t="s">
        <v>5768</v>
      </c>
      <c r="H1164" s="338" t="s">
        <v>6711</v>
      </c>
      <c r="I1164" s="338" t="s">
        <v>10404</v>
      </c>
      <c r="J1164" s="338" t="s">
        <v>10760</v>
      </c>
      <c r="K1164" s="338" t="s">
        <v>4987</v>
      </c>
      <c r="M1164" s="338" t="s">
        <v>10761</v>
      </c>
      <c r="N1164" s="338" t="s">
        <v>7874</v>
      </c>
      <c r="O1164" s="338" t="s">
        <v>5339</v>
      </c>
    </row>
    <row r="1165" ht="15.75" customHeight="1">
      <c r="A1165" s="338" t="s">
        <v>10762</v>
      </c>
      <c r="B1165" s="338" t="s">
        <v>7737</v>
      </c>
      <c r="C1165" s="338" t="s">
        <v>1558</v>
      </c>
      <c r="D1165" s="338">
        <v>1987.0</v>
      </c>
      <c r="E1165" s="338" t="s">
        <v>10763</v>
      </c>
      <c r="F1165" s="339">
        <v>44962.0</v>
      </c>
      <c r="G1165" s="338" t="s">
        <v>5311</v>
      </c>
      <c r="H1165" s="338" t="s">
        <v>8594</v>
      </c>
      <c r="I1165" s="338" t="s">
        <v>10764</v>
      </c>
      <c r="J1165" s="338" t="s">
        <v>5517</v>
      </c>
      <c r="K1165" s="338" t="s">
        <v>4987</v>
      </c>
      <c r="L1165" s="338" t="s">
        <v>6368</v>
      </c>
      <c r="M1165" s="338" t="s">
        <v>10765</v>
      </c>
      <c r="N1165" s="338" t="s">
        <v>10766</v>
      </c>
      <c r="O1165" s="338" t="s">
        <v>5067</v>
      </c>
    </row>
    <row r="1166" ht="15.75" customHeight="1">
      <c r="A1166" s="338" t="s">
        <v>10767</v>
      </c>
      <c r="B1166" s="338" t="s">
        <v>4970</v>
      </c>
      <c r="C1166" s="338" t="s">
        <v>1537</v>
      </c>
      <c r="D1166" s="338">
        <v>1987.0</v>
      </c>
      <c r="E1166" s="338" t="s">
        <v>10768</v>
      </c>
      <c r="F1166" s="339">
        <v>44931.0</v>
      </c>
      <c r="G1166" s="338" t="s">
        <v>7426</v>
      </c>
      <c r="H1166" s="338" t="s">
        <v>9094</v>
      </c>
      <c r="I1166" s="338" t="s">
        <v>10769</v>
      </c>
      <c r="J1166" s="338" t="s">
        <v>7798</v>
      </c>
      <c r="K1166" s="338" t="s">
        <v>4987</v>
      </c>
      <c r="L1166" s="338" t="s">
        <v>10770</v>
      </c>
      <c r="M1166" s="338" t="s">
        <v>10771</v>
      </c>
      <c r="N1166" s="338" t="s">
        <v>10772</v>
      </c>
      <c r="O1166" s="338" t="s">
        <v>5067</v>
      </c>
    </row>
    <row r="1167" ht="15.75" customHeight="1">
      <c r="A1167" s="338" t="s">
        <v>10773</v>
      </c>
      <c r="B1167" s="338" t="s">
        <v>4970</v>
      </c>
      <c r="C1167" s="338" t="s">
        <v>1558</v>
      </c>
      <c r="D1167" s="338">
        <v>1987.0</v>
      </c>
      <c r="E1167" s="338" t="s">
        <v>9951</v>
      </c>
      <c r="F1167" s="339">
        <v>45083.0</v>
      </c>
      <c r="G1167" s="338" t="s">
        <v>8030</v>
      </c>
      <c r="H1167" s="338" t="s">
        <v>6553</v>
      </c>
      <c r="I1167" s="338" t="s">
        <v>6553</v>
      </c>
      <c r="J1167" s="338" t="s">
        <v>5455</v>
      </c>
      <c r="K1167" s="338" t="s">
        <v>4987</v>
      </c>
      <c r="L1167" s="338" t="s">
        <v>5157</v>
      </c>
      <c r="M1167" s="338" t="s">
        <v>10774</v>
      </c>
      <c r="N1167" s="338" t="s">
        <v>7874</v>
      </c>
      <c r="O1167" s="338" t="s">
        <v>5545</v>
      </c>
    </row>
    <row r="1168" ht="15.75" customHeight="1">
      <c r="A1168" s="338" t="s">
        <v>10775</v>
      </c>
      <c r="B1168" s="338" t="s">
        <v>4970</v>
      </c>
      <c r="C1168" s="338" t="s">
        <v>1547</v>
      </c>
      <c r="D1168" s="338">
        <v>1987.0</v>
      </c>
      <c r="E1168" s="338" t="s">
        <v>10739</v>
      </c>
      <c r="F1168" s="339">
        <v>45174.0</v>
      </c>
      <c r="G1168" s="338" t="s">
        <v>5514</v>
      </c>
      <c r="H1168" s="338" t="s">
        <v>10776</v>
      </c>
      <c r="I1168" s="338" t="s">
        <v>10777</v>
      </c>
      <c r="J1168" s="338" t="s">
        <v>6671</v>
      </c>
      <c r="K1168" s="338" t="s">
        <v>4987</v>
      </c>
      <c r="M1168" s="338" t="s">
        <v>10778</v>
      </c>
      <c r="N1168" s="338" t="s">
        <v>10779</v>
      </c>
      <c r="O1168" s="338" t="s">
        <v>5087</v>
      </c>
    </row>
    <row r="1169" ht="15.75" customHeight="1">
      <c r="A1169" s="338" t="s">
        <v>10780</v>
      </c>
      <c r="B1169" s="338" t="s">
        <v>7737</v>
      </c>
      <c r="C1169" s="338" t="s">
        <v>1547</v>
      </c>
      <c r="D1169" s="338">
        <v>1987.0</v>
      </c>
      <c r="E1169" s="338" t="s">
        <v>9465</v>
      </c>
      <c r="F1169" s="339">
        <v>45082.0</v>
      </c>
      <c r="G1169" s="338" t="s">
        <v>5417</v>
      </c>
      <c r="H1169" s="338" t="s">
        <v>5228</v>
      </c>
      <c r="I1169" s="338" t="s">
        <v>5228</v>
      </c>
      <c r="J1169" s="338" t="s">
        <v>8534</v>
      </c>
      <c r="K1169" s="338" t="s">
        <v>4987</v>
      </c>
      <c r="M1169" s="338" t="s">
        <v>10781</v>
      </c>
      <c r="N1169" s="338" t="s">
        <v>10372</v>
      </c>
      <c r="O1169" s="338" t="s">
        <v>5324</v>
      </c>
    </row>
    <row r="1170" ht="15.75" customHeight="1">
      <c r="A1170" s="338" t="s">
        <v>10782</v>
      </c>
      <c r="B1170" s="338" t="s">
        <v>4970</v>
      </c>
      <c r="C1170" s="338" t="s">
        <v>3713</v>
      </c>
      <c r="D1170" s="338">
        <v>1987.0</v>
      </c>
      <c r="E1170" s="338" t="s">
        <v>10783</v>
      </c>
      <c r="F1170" s="339">
        <v>45143.0</v>
      </c>
      <c r="G1170" s="338" t="s">
        <v>5296</v>
      </c>
      <c r="H1170" s="338" t="s">
        <v>10183</v>
      </c>
      <c r="I1170" s="338" t="s">
        <v>10784</v>
      </c>
      <c r="J1170" s="338" t="s">
        <v>10785</v>
      </c>
      <c r="K1170" s="338" t="s">
        <v>4987</v>
      </c>
      <c r="L1170" s="338" t="s">
        <v>5281</v>
      </c>
      <c r="M1170" s="338" t="s">
        <v>10786</v>
      </c>
      <c r="N1170" s="338" t="s">
        <v>8093</v>
      </c>
      <c r="O1170" s="338" t="s">
        <v>5160</v>
      </c>
    </row>
    <row r="1171" ht="15.75" customHeight="1">
      <c r="A1171" s="338" t="s">
        <v>10787</v>
      </c>
      <c r="B1171" s="338" t="s">
        <v>4970</v>
      </c>
      <c r="C1171" s="338" t="s">
        <v>1558</v>
      </c>
      <c r="D1171" s="338">
        <v>1987.0</v>
      </c>
      <c r="E1171" s="338" t="s">
        <v>7383</v>
      </c>
      <c r="F1171" s="339">
        <v>45144.0</v>
      </c>
      <c r="G1171" s="338" t="s">
        <v>6244</v>
      </c>
      <c r="H1171" s="338" t="s">
        <v>10788</v>
      </c>
      <c r="I1171" s="338" t="s">
        <v>10788</v>
      </c>
      <c r="J1171" s="338" t="s">
        <v>10789</v>
      </c>
      <c r="K1171" s="338" t="s">
        <v>4976</v>
      </c>
      <c r="M1171" s="338" t="s">
        <v>10790</v>
      </c>
      <c r="N1171" s="338" t="s">
        <v>7718</v>
      </c>
      <c r="O1171" s="338" t="s">
        <v>5010</v>
      </c>
    </row>
    <row r="1172" ht="15.75" customHeight="1">
      <c r="A1172" s="338" t="s">
        <v>10791</v>
      </c>
      <c r="B1172" s="338" t="s">
        <v>4993</v>
      </c>
      <c r="C1172" s="338" t="s">
        <v>1572</v>
      </c>
      <c r="D1172" s="338">
        <v>1987.0</v>
      </c>
      <c r="E1172" s="338" t="s">
        <v>10792</v>
      </c>
      <c r="F1172" s="339">
        <v>44933.0</v>
      </c>
      <c r="G1172" s="338" t="s">
        <v>5385</v>
      </c>
      <c r="H1172" s="338" t="s">
        <v>10793</v>
      </c>
      <c r="I1172" s="338" t="s">
        <v>10793</v>
      </c>
      <c r="J1172" s="338" t="s">
        <v>9159</v>
      </c>
      <c r="K1172" s="338" t="s">
        <v>5607</v>
      </c>
      <c r="M1172" s="338" t="s">
        <v>10794</v>
      </c>
      <c r="N1172" s="338" t="s">
        <v>10795</v>
      </c>
      <c r="O1172" s="338" t="s">
        <v>6224</v>
      </c>
    </row>
    <row r="1173" ht="15.75" customHeight="1">
      <c r="A1173" s="338" t="s">
        <v>10796</v>
      </c>
      <c r="B1173" s="338" t="s">
        <v>4970</v>
      </c>
      <c r="C1173" s="338" t="s">
        <v>3713</v>
      </c>
      <c r="D1173" s="338">
        <v>1987.0</v>
      </c>
      <c r="E1173" s="338" t="s">
        <v>9561</v>
      </c>
      <c r="F1173" s="339">
        <v>45022.0</v>
      </c>
      <c r="G1173" s="338" t="s">
        <v>5411</v>
      </c>
      <c r="H1173" s="338" t="s">
        <v>5466</v>
      </c>
      <c r="I1173" s="338" t="s">
        <v>10797</v>
      </c>
      <c r="J1173" s="338" t="s">
        <v>5116</v>
      </c>
      <c r="K1173" s="338" t="s">
        <v>4987</v>
      </c>
      <c r="L1173" s="338" t="s">
        <v>5084</v>
      </c>
      <c r="M1173" s="338" t="s">
        <v>10798</v>
      </c>
      <c r="N1173" s="338" t="s">
        <v>6618</v>
      </c>
      <c r="O1173" s="338" t="s">
        <v>5262</v>
      </c>
    </row>
    <row r="1174" ht="15.75" customHeight="1">
      <c r="A1174" s="338" t="s">
        <v>10799</v>
      </c>
      <c r="B1174" s="338" t="s">
        <v>4970</v>
      </c>
      <c r="C1174" s="338" t="s">
        <v>1425</v>
      </c>
      <c r="D1174" s="338">
        <v>1987.0</v>
      </c>
      <c r="E1174" s="338" t="s">
        <v>10800</v>
      </c>
      <c r="F1174" s="339">
        <v>44931.0</v>
      </c>
      <c r="G1174" s="338" t="s">
        <v>5411</v>
      </c>
      <c r="H1174" s="338" t="s">
        <v>7510</v>
      </c>
      <c r="I1174" s="338" t="s">
        <v>8676</v>
      </c>
      <c r="J1174" s="338" t="s">
        <v>9437</v>
      </c>
      <c r="K1174" s="338" t="s">
        <v>5405</v>
      </c>
      <c r="M1174" s="338" t="s">
        <v>10801</v>
      </c>
      <c r="N1174" s="338" t="s">
        <v>8870</v>
      </c>
      <c r="O1174" s="338" t="s">
        <v>5248</v>
      </c>
    </row>
    <row r="1175" ht="15.75" customHeight="1">
      <c r="A1175" s="338" t="s">
        <v>10802</v>
      </c>
      <c r="B1175" s="338" t="s">
        <v>4993</v>
      </c>
      <c r="C1175" s="338" t="s">
        <v>1533</v>
      </c>
      <c r="D1175" s="338">
        <v>1987.0</v>
      </c>
      <c r="E1175" s="338" t="s">
        <v>10803</v>
      </c>
      <c r="F1175" s="339">
        <v>44932.0</v>
      </c>
      <c r="G1175" s="338" t="s">
        <v>6705</v>
      </c>
      <c r="H1175" s="338" t="s">
        <v>5958</v>
      </c>
      <c r="I1175" s="338" t="s">
        <v>5552</v>
      </c>
      <c r="J1175" s="338" t="s">
        <v>10804</v>
      </c>
      <c r="K1175" s="338" t="s">
        <v>4987</v>
      </c>
      <c r="L1175" s="338" t="s">
        <v>5822</v>
      </c>
      <c r="M1175" s="338" t="s">
        <v>10805</v>
      </c>
      <c r="N1175" s="338" t="s">
        <v>5019</v>
      </c>
      <c r="O1175" s="338" t="s">
        <v>5294</v>
      </c>
    </row>
    <row r="1176" ht="15.75" customHeight="1">
      <c r="A1176" s="338" t="s">
        <v>10806</v>
      </c>
      <c r="B1176" s="338" t="s">
        <v>5601</v>
      </c>
      <c r="C1176" s="338" t="s">
        <v>1547</v>
      </c>
      <c r="D1176" s="338">
        <v>1987.0</v>
      </c>
      <c r="E1176" s="338" t="s">
        <v>10807</v>
      </c>
      <c r="F1176" s="339">
        <v>44992.0</v>
      </c>
      <c r="G1176" s="338" t="s">
        <v>6075</v>
      </c>
      <c r="H1176" s="338" t="s">
        <v>10808</v>
      </c>
      <c r="I1176" s="338" t="s">
        <v>10809</v>
      </c>
      <c r="J1176" s="338" t="s">
        <v>5314</v>
      </c>
      <c r="K1176" s="338" t="s">
        <v>4987</v>
      </c>
      <c r="M1176" s="338" t="s">
        <v>10810</v>
      </c>
      <c r="N1176" s="338" t="s">
        <v>10461</v>
      </c>
      <c r="O1176" s="338" t="s">
        <v>6003</v>
      </c>
    </row>
    <row r="1177" ht="15.75" customHeight="1">
      <c r="A1177" s="338" t="s">
        <v>10811</v>
      </c>
      <c r="B1177" s="338" t="s">
        <v>4970</v>
      </c>
      <c r="C1177" s="338" t="s">
        <v>1681</v>
      </c>
      <c r="D1177" s="338">
        <v>1987.0</v>
      </c>
      <c r="E1177" s="338" t="s">
        <v>9503</v>
      </c>
      <c r="F1177" s="339">
        <v>44992.0</v>
      </c>
      <c r="G1177" s="338" t="s">
        <v>5311</v>
      </c>
      <c r="H1177" s="338" t="s">
        <v>8036</v>
      </c>
      <c r="I1177" s="338" t="s">
        <v>10812</v>
      </c>
      <c r="J1177" s="338" t="s">
        <v>9618</v>
      </c>
      <c r="K1177" s="338" t="s">
        <v>4976</v>
      </c>
      <c r="M1177" s="338" t="s">
        <v>10813</v>
      </c>
      <c r="N1177" s="338" t="s">
        <v>8040</v>
      </c>
      <c r="O1177" s="338" t="s">
        <v>5624</v>
      </c>
    </row>
    <row r="1178" ht="15.75" customHeight="1">
      <c r="A1178" s="338" t="s">
        <v>10814</v>
      </c>
      <c r="B1178" s="338" t="s">
        <v>4970</v>
      </c>
      <c r="C1178" s="338" t="s">
        <v>1537</v>
      </c>
      <c r="D1178" s="338">
        <v>1987.0</v>
      </c>
      <c r="E1178" s="338" t="s">
        <v>10343</v>
      </c>
      <c r="F1178" s="339">
        <v>44991.0</v>
      </c>
      <c r="G1178" s="338" t="s">
        <v>6528</v>
      </c>
      <c r="H1178" s="338" t="s">
        <v>9047</v>
      </c>
      <c r="I1178" s="338" t="s">
        <v>10815</v>
      </c>
      <c r="J1178" s="338" t="s">
        <v>10749</v>
      </c>
      <c r="K1178" s="338" t="s">
        <v>4987</v>
      </c>
      <c r="L1178" s="338" t="s">
        <v>5157</v>
      </c>
      <c r="M1178" s="338" t="s">
        <v>10816</v>
      </c>
      <c r="N1178" s="338" t="s">
        <v>7886</v>
      </c>
      <c r="O1178" s="338" t="s">
        <v>5087</v>
      </c>
    </row>
    <row r="1179" ht="15.75" customHeight="1">
      <c r="A1179" s="338" t="s">
        <v>10817</v>
      </c>
      <c r="B1179" s="338" t="s">
        <v>4970</v>
      </c>
      <c r="C1179" s="338" t="s">
        <v>1537</v>
      </c>
      <c r="D1179" s="338">
        <v>1987.0</v>
      </c>
      <c r="E1179" s="338" t="s">
        <v>8967</v>
      </c>
      <c r="F1179" s="339">
        <v>45173.0</v>
      </c>
      <c r="G1179" s="338" t="s">
        <v>6482</v>
      </c>
      <c r="H1179" s="338" t="s">
        <v>7427</v>
      </c>
      <c r="I1179" s="338" t="s">
        <v>10818</v>
      </c>
      <c r="J1179" s="338" t="s">
        <v>8930</v>
      </c>
      <c r="K1179" s="338" t="s">
        <v>4987</v>
      </c>
      <c r="L1179" s="338" t="s">
        <v>5695</v>
      </c>
      <c r="M1179" s="338" t="s">
        <v>5281</v>
      </c>
      <c r="N1179" s="338" t="s">
        <v>6618</v>
      </c>
      <c r="O1179" s="338" t="s">
        <v>6003</v>
      </c>
    </row>
    <row r="1180" ht="15.75" customHeight="1">
      <c r="A1180" s="338" t="s">
        <v>10819</v>
      </c>
      <c r="B1180" s="338" t="s">
        <v>4993</v>
      </c>
      <c r="C1180" s="338" t="s">
        <v>1558</v>
      </c>
      <c r="D1180" s="338">
        <v>1987.0</v>
      </c>
      <c r="E1180" s="338" t="s">
        <v>10820</v>
      </c>
      <c r="F1180" s="339">
        <v>44964.0</v>
      </c>
      <c r="G1180" s="338" t="s">
        <v>6705</v>
      </c>
      <c r="H1180" s="338" t="s">
        <v>7178</v>
      </c>
      <c r="I1180" s="338" t="s">
        <v>10821</v>
      </c>
      <c r="J1180" s="338" t="s">
        <v>10822</v>
      </c>
      <c r="K1180" s="338" t="s">
        <v>4987</v>
      </c>
      <c r="M1180" s="338" t="s">
        <v>10823</v>
      </c>
      <c r="N1180" s="338" t="s">
        <v>4990</v>
      </c>
      <c r="O1180" s="338" t="s">
        <v>5077</v>
      </c>
    </row>
    <row r="1181" ht="15.75" customHeight="1">
      <c r="A1181" s="338" t="s">
        <v>10824</v>
      </c>
      <c r="B1181" s="338" t="s">
        <v>4970</v>
      </c>
      <c r="C1181" s="338" t="s">
        <v>1537</v>
      </c>
      <c r="D1181" s="338">
        <v>1987.0</v>
      </c>
      <c r="E1181" s="338" t="s">
        <v>9825</v>
      </c>
      <c r="F1181" s="339">
        <v>44991.0</v>
      </c>
      <c r="G1181" s="338" t="s">
        <v>5603</v>
      </c>
      <c r="H1181" s="338" t="s">
        <v>9070</v>
      </c>
      <c r="I1181" s="338" t="s">
        <v>10825</v>
      </c>
      <c r="J1181" s="338" t="s">
        <v>8847</v>
      </c>
      <c r="K1181" s="338" t="s">
        <v>4976</v>
      </c>
      <c r="L1181" s="338" t="s">
        <v>5017</v>
      </c>
      <c r="M1181" s="338" t="s">
        <v>10826</v>
      </c>
      <c r="N1181" s="338" t="s">
        <v>7725</v>
      </c>
      <c r="O1181" s="338" t="s">
        <v>5324</v>
      </c>
    </row>
    <row r="1182" ht="15.75" customHeight="1">
      <c r="A1182" s="338" t="s">
        <v>10827</v>
      </c>
      <c r="B1182" s="338" t="s">
        <v>4970</v>
      </c>
      <c r="C1182" s="338" t="s">
        <v>3713</v>
      </c>
      <c r="D1182" s="338">
        <v>1987.0</v>
      </c>
      <c r="E1182" s="338" t="s">
        <v>10763</v>
      </c>
      <c r="F1182" s="339">
        <v>44990.0</v>
      </c>
      <c r="G1182" s="338" t="s">
        <v>5465</v>
      </c>
      <c r="H1182" s="338" t="s">
        <v>10828</v>
      </c>
      <c r="I1182" s="338" t="s">
        <v>10829</v>
      </c>
      <c r="J1182" s="338" t="s">
        <v>10830</v>
      </c>
      <c r="K1182" s="338" t="s">
        <v>4976</v>
      </c>
      <c r="L1182" s="338" t="s">
        <v>4988</v>
      </c>
      <c r="M1182" s="338" t="s">
        <v>10831</v>
      </c>
      <c r="N1182" s="338" t="s">
        <v>8040</v>
      </c>
      <c r="O1182" s="338" t="s">
        <v>5248</v>
      </c>
    </row>
    <row r="1183" ht="15.75" customHeight="1">
      <c r="A1183" s="338" t="s">
        <v>760</v>
      </c>
      <c r="B1183" s="338" t="s">
        <v>4970</v>
      </c>
      <c r="C1183" s="338" t="s">
        <v>1547</v>
      </c>
      <c r="D1183" s="338">
        <v>1987.0</v>
      </c>
      <c r="E1183" s="338" t="s">
        <v>10832</v>
      </c>
      <c r="F1183" s="339">
        <v>44963.0</v>
      </c>
      <c r="G1183" s="338" t="s">
        <v>5342</v>
      </c>
      <c r="H1183" s="338" t="s">
        <v>5154</v>
      </c>
      <c r="I1183" s="338" t="s">
        <v>10833</v>
      </c>
      <c r="J1183" s="338" t="s">
        <v>10834</v>
      </c>
      <c r="K1183" s="338" t="s">
        <v>4987</v>
      </c>
      <c r="L1183" s="338" t="s">
        <v>6381</v>
      </c>
      <c r="M1183" s="338" t="s">
        <v>10835</v>
      </c>
      <c r="N1183" s="338" t="s">
        <v>7411</v>
      </c>
      <c r="O1183" s="338" t="s">
        <v>5262</v>
      </c>
    </row>
    <row r="1184" ht="15.75" customHeight="1">
      <c r="A1184" s="338" t="s">
        <v>10836</v>
      </c>
      <c r="B1184" s="338" t="s">
        <v>4970</v>
      </c>
      <c r="C1184" s="338" t="s">
        <v>1537</v>
      </c>
      <c r="D1184" s="338">
        <v>1987.0</v>
      </c>
      <c r="E1184" s="338" t="s">
        <v>10458</v>
      </c>
      <c r="F1184" s="339">
        <v>45021.0</v>
      </c>
      <c r="G1184" s="338" t="s">
        <v>5603</v>
      </c>
      <c r="H1184" s="338" t="s">
        <v>5164</v>
      </c>
      <c r="I1184" s="338" t="s">
        <v>10837</v>
      </c>
      <c r="J1184" s="338" t="s">
        <v>8054</v>
      </c>
      <c r="K1184" s="338" t="s">
        <v>4987</v>
      </c>
      <c r="L1184" s="338" t="s">
        <v>5222</v>
      </c>
      <c r="M1184" s="338" t="s">
        <v>10838</v>
      </c>
      <c r="N1184" s="338" t="s">
        <v>9840</v>
      </c>
      <c r="O1184" s="338" t="s">
        <v>5217</v>
      </c>
    </row>
    <row r="1185" ht="15.75" customHeight="1">
      <c r="A1185" s="338" t="s">
        <v>10839</v>
      </c>
      <c r="B1185" s="338" t="s">
        <v>4970</v>
      </c>
      <c r="C1185" s="338" t="s">
        <v>1425</v>
      </c>
      <c r="D1185" s="338">
        <v>1987.0</v>
      </c>
      <c r="E1185" s="338" t="s">
        <v>9810</v>
      </c>
      <c r="F1185" s="339">
        <v>45141.0</v>
      </c>
      <c r="G1185" s="338" t="s">
        <v>10690</v>
      </c>
      <c r="H1185" s="338" t="s">
        <v>10840</v>
      </c>
      <c r="I1185" s="338" t="s">
        <v>10841</v>
      </c>
      <c r="J1185" s="338" t="s">
        <v>10842</v>
      </c>
      <c r="K1185" s="338" t="s">
        <v>4987</v>
      </c>
      <c r="L1185" s="338" t="s">
        <v>6444</v>
      </c>
      <c r="N1185" s="338" t="s">
        <v>10843</v>
      </c>
      <c r="O1185" s="338" t="s">
        <v>5010</v>
      </c>
    </row>
    <row r="1186" ht="15.75" customHeight="1">
      <c r="A1186" s="338" t="s">
        <v>10844</v>
      </c>
      <c r="B1186" s="338" t="s">
        <v>4970</v>
      </c>
      <c r="C1186" s="338" t="s">
        <v>1425</v>
      </c>
      <c r="D1186" s="338">
        <v>1987.0</v>
      </c>
      <c r="E1186" s="338" t="s">
        <v>10763</v>
      </c>
      <c r="F1186" s="338" t="s">
        <v>5579</v>
      </c>
      <c r="G1186" s="338" t="s">
        <v>5612</v>
      </c>
      <c r="H1186" s="338" t="s">
        <v>10845</v>
      </c>
      <c r="I1186" s="338" t="s">
        <v>10846</v>
      </c>
      <c r="J1186" s="338" t="s">
        <v>10847</v>
      </c>
      <c r="K1186" s="338" t="s">
        <v>4987</v>
      </c>
      <c r="L1186" s="338" t="s">
        <v>7062</v>
      </c>
      <c r="N1186" s="338" t="s">
        <v>10848</v>
      </c>
      <c r="O1186" s="338" t="s">
        <v>9385</v>
      </c>
    </row>
    <row r="1187" ht="15.75" customHeight="1">
      <c r="A1187" s="338" t="s">
        <v>10849</v>
      </c>
      <c r="B1187" s="338" t="s">
        <v>4970</v>
      </c>
      <c r="C1187" s="338" t="s">
        <v>1425</v>
      </c>
      <c r="D1187" s="338">
        <v>1987.0</v>
      </c>
      <c r="E1187" s="338" t="s">
        <v>10850</v>
      </c>
      <c r="F1187" s="339">
        <v>44931.0</v>
      </c>
      <c r="G1187" s="338" t="s">
        <v>6198</v>
      </c>
      <c r="H1187" s="338" t="s">
        <v>10851</v>
      </c>
      <c r="I1187" s="338" t="s">
        <v>10852</v>
      </c>
      <c r="J1187" s="338" t="s">
        <v>10853</v>
      </c>
      <c r="K1187" s="338" t="s">
        <v>4987</v>
      </c>
      <c r="L1187" s="338" t="s">
        <v>6297</v>
      </c>
      <c r="M1187" s="338" t="s">
        <v>10854</v>
      </c>
      <c r="N1187" s="338" t="s">
        <v>10855</v>
      </c>
      <c r="O1187" s="338" t="s">
        <v>5794</v>
      </c>
    </row>
    <row r="1188" ht="15.75" customHeight="1">
      <c r="A1188" s="338" t="s">
        <v>10856</v>
      </c>
      <c r="B1188" s="338" t="s">
        <v>4970</v>
      </c>
      <c r="C1188" s="338" t="s">
        <v>1425</v>
      </c>
      <c r="D1188" s="338">
        <v>1987.0</v>
      </c>
      <c r="E1188" s="338" t="s">
        <v>10857</v>
      </c>
      <c r="F1188" s="339">
        <v>44989.0</v>
      </c>
      <c r="G1188" s="338" t="s">
        <v>5531</v>
      </c>
      <c r="H1188" s="338" t="s">
        <v>10858</v>
      </c>
      <c r="I1188" s="338" t="s">
        <v>10859</v>
      </c>
      <c r="J1188" s="338" t="s">
        <v>7976</v>
      </c>
      <c r="K1188" s="338" t="s">
        <v>4987</v>
      </c>
      <c r="M1188" s="338" t="s">
        <v>10860</v>
      </c>
      <c r="N1188" s="338" t="s">
        <v>10565</v>
      </c>
      <c r="O1188" s="338" t="s">
        <v>5143</v>
      </c>
    </row>
    <row r="1189" ht="15.75" customHeight="1">
      <c r="A1189" s="338" t="s">
        <v>10861</v>
      </c>
      <c r="B1189" s="338" t="s">
        <v>4970</v>
      </c>
      <c r="C1189" s="338" t="s">
        <v>1537</v>
      </c>
      <c r="D1189" s="338">
        <v>1987.0</v>
      </c>
      <c r="E1189" s="338" t="s">
        <v>10522</v>
      </c>
      <c r="F1189" s="339">
        <v>45021.0</v>
      </c>
      <c r="G1189" s="338" t="s">
        <v>5931</v>
      </c>
      <c r="H1189" s="338" t="s">
        <v>6721</v>
      </c>
      <c r="I1189" s="338" t="s">
        <v>10862</v>
      </c>
      <c r="J1189" s="338" t="s">
        <v>9853</v>
      </c>
      <c r="K1189" s="338" t="s">
        <v>4987</v>
      </c>
      <c r="M1189" s="338" t="s">
        <v>10863</v>
      </c>
      <c r="N1189" s="338" t="s">
        <v>5126</v>
      </c>
      <c r="O1189" s="338" t="s">
        <v>4991</v>
      </c>
    </row>
    <row r="1190" ht="15.75" customHeight="1">
      <c r="A1190" s="338" t="s">
        <v>10864</v>
      </c>
      <c r="B1190" s="338" t="s">
        <v>4970</v>
      </c>
      <c r="C1190" s="338" t="s">
        <v>1547</v>
      </c>
      <c r="D1190" s="338">
        <v>1987.0</v>
      </c>
      <c r="E1190" s="338" t="s">
        <v>10865</v>
      </c>
      <c r="F1190" s="339">
        <v>45082.0</v>
      </c>
      <c r="G1190" s="338" t="s">
        <v>5612</v>
      </c>
      <c r="H1190" s="338" t="s">
        <v>10866</v>
      </c>
      <c r="I1190" s="338" t="s">
        <v>10867</v>
      </c>
      <c r="J1190" s="338" t="s">
        <v>10868</v>
      </c>
      <c r="K1190" s="338" t="s">
        <v>4987</v>
      </c>
      <c r="M1190" s="338" t="s">
        <v>7430</v>
      </c>
      <c r="N1190" s="338" t="s">
        <v>10737</v>
      </c>
      <c r="O1190" s="338" t="s">
        <v>5262</v>
      </c>
    </row>
    <row r="1191" ht="15.75" customHeight="1">
      <c r="A1191" s="338" t="s">
        <v>10869</v>
      </c>
      <c r="B1191" s="338" t="s">
        <v>4993</v>
      </c>
      <c r="C1191" s="338" t="s">
        <v>1537</v>
      </c>
      <c r="D1191" s="338">
        <v>1987.0</v>
      </c>
      <c r="E1191" s="338" t="s">
        <v>10498</v>
      </c>
      <c r="F1191" s="339">
        <v>44959.0</v>
      </c>
      <c r="G1191" s="338" t="s">
        <v>5992</v>
      </c>
      <c r="H1191" s="338" t="s">
        <v>10870</v>
      </c>
      <c r="I1191" s="338" t="s">
        <v>8291</v>
      </c>
      <c r="J1191" s="338" t="s">
        <v>10871</v>
      </c>
      <c r="K1191" s="338" t="s">
        <v>4987</v>
      </c>
      <c r="L1191" s="338" t="s">
        <v>6284</v>
      </c>
      <c r="M1191" s="338" t="s">
        <v>10872</v>
      </c>
      <c r="N1191" s="338" t="s">
        <v>4990</v>
      </c>
      <c r="O1191" s="338" t="s">
        <v>5698</v>
      </c>
    </row>
    <row r="1192" ht="15.75" customHeight="1">
      <c r="A1192" s="338" t="s">
        <v>10873</v>
      </c>
      <c r="B1192" s="338" t="s">
        <v>4993</v>
      </c>
      <c r="C1192" s="338" t="s">
        <v>1558</v>
      </c>
      <c r="D1192" s="338">
        <v>1987.0</v>
      </c>
      <c r="E1192" s="338" t="s">
        <v>10874</v>
      </c>
      <c r="F1192" s="339">
        <v>45084.0</v>
      </c>
      <c r="G1192" s="338" t="s">
        <v>5278</v>
      </c>
      <c r="H1192" s="338" t="s">
        <v>8322</v>
      </c>
      <c r="I1192" s="338" t="s">
        <v>8322</v>
      </c>
      <c r="J1192" s="338" t="s">
        <v>10875</v>
      </c>
      <c r="K1192" s="338" t="s">
        <v>5607</v>
      </c>
      <c r="M1192" s="338" t="s">
        <v>10876</v>
      </c>
      <c r="N1192" s="338" t="s">
        <v>6334</v>
      </c>
      <c r="O1192" s="338" t="s">
        <v>5120</v>
      </c>
    </row>
    <row r="1193" ht="15.75" customHeight="1">
      <c r="A1193" s="338" t="s">
        <v>10877</v>
      </c>
      <c r="B1193" s="338" t="s">
        <v>4970</v>
      </c>
      <c r="C1193" s="338" t="s">
        <v>3713</v>
      </c>
      <c r="D1193" s="338">
        <v>1987.0</v>
      </c>
      <c r="E1193" s="338" t="s">
        <v>10463</v>
      </c>
      <c r="F1193" s="339">
        <v>44991.0</v>
      </c>
      <c r="G1193" s="338" t="s">
        <v>5417</v>
      </c>
      <c r="H1193" s="338" t="s">
        <v>7845</v>
      </c>
      <c r="I1193" s="338" t="s">
        <v>10878</v>
      </c>
      <c r="J1193" s="338" t="s">
        <v>10584</v>
      </c>
      <c r="K1193" s="338" t="s">
        <v>4976</v>
      </c>
      <c r="L1193" s="338" t="s">
        <v>10879</v>
      </c>
      <c r="M1193" s="338" t="s">
        <v>10880</v>
      </c>
      <c r="N1193" s="338" t="s">
        <v>4990</v>
      </c>
      <c r="O1193" s="338" t="s">
        <v>5324</v>
      </c>
    </row>
    <row r="1194" ht="15.75" customHeight="1">
      <c r="A1194" s="338" t="s">
        <v>10881</v>
      </c>
      <c r="B1194" s="338" t="s">
        <v>4970</v>
      </c>
      <c r="C1194" s="338" t="s">
        <v>1425</v>
      </c>
      <c r="D1194" s="338">
        <v>1987.0</v>
      </c>
      <c r="E1194" s="338" t="s">
        <v>10882</v>
      </c>
      <c r="F1194" s="339">
        <v>44963.0</v>
      </c>
      <c r="G1194" s="338" t="s">
        <v>6686</v>
      </c>
      <c r="H1194" s="338" t="s">
        <v>10883</v>
      </c>
      <c r="I1194" s="338" t="s">
        <v>10884</v>
      </c>
      <c r="J1194" s="338" t="s">
        <v>7510</v>
      </c>
      <c r="K1194" s="338" t="s">
        <v>4976</v>
      </c>
      <c r="N1194" s="338" t="s">
        <v>10885</v>
      </c>
      <c r="O1194" s="338" t="s">
        <v>5780</v>
      </c>
    </row>
    <row r="1195" ht="15.75" customHeight="1">
      <c r="A1195" s="338" t="s">
        <v>3985</v>
      </c>
      <c r="B1195" s="338" t="s">
        <v>7737</v>
      </c>
      <c r="C1195" s="338" t="s">
        <v>1558</v>
      </c>
      <c r="D1195" s="338">
        <v>1987.0</v>
      </c>
      <c r="E1195" s="338" t="s">
        <v>9503</v>
      </c>
      <c r="F1195" s="339">
        <v>45143.0</v>
      </c>
      <c r="G1195" s="338" t="s">
        <v>6659</v>
      </c>
      <c r="H1195" s="338" t="s">
        <v>6450</v>
      </c>
      <c r="I1195" s="338" t="s">
        <v>6450</v>
      </c>
      <c r="J1195" s="338" t="s">
        <v>8625</v>
      </c>
      <c r="K1195" s="338" t="s">
        <v>4987</v>
      </c>
      <c r="M1195" s="338" t="s">
        <v>10886</v>
      </c>
      <c r="N1195" s="338" t="s">
        <v>6496</v>
      </c>
      <c r="O1195" s="338" t="s">
        <v>5483</v>
      </c>
    </row>
    <row r="1196" ht="15.75" customHeight="1">
      <c r="A1196" s="338" t="s">
        <v>10887</v>
      </c>
      <c r="B1196" s="338" t="s">
        <v>4970</v>
      </c>
      <c r="C1196" s="338" t="s">
        <v>1558</v>
      </c>
      <c r="D1196" s="338">
        <v>1987.0</v>
      </c>
      <c r="E1196" s="338" t="s">
        <v>9561</v>
      </c>
      <c r="F1196" s="338" t="s">
        <v>5059</v>
      </c>
      <c r="G1196" s="338" t="s">
        <v>5432</v>
      </c>
      <c r="H1196" s="338" t="s">
        <v>10888</v>
      </c>
      <c r="I1196" s="338" t="s">
        <v>10889</v>
      </c>
      <c r="J1196" s="338" t="s">
        <v>10888</v>
      </c>
      <c r="K1196" s="338" t="s">
        <v>4987</v>
      </c>
      <c r="L1196" s="338" t="s">
        <v>6444</v>
      </c>
      <c r="M1196" s="338" t="s">
        <v>10890</v>
      </c>
      <c r="N1196" s="338" t="s">
        <v>10891</v>
      </c>
      <c r="O1196" s="338" t="s">
        <v>6224</v>
      </c>
    </row>
    <row r="1197" ht="15.75" customHeight="1">
      <c r="A1197" s="338" t="s">
        <v>10892</v>
      </c>
      <c r="B1197" s="338" t="s">
        <v>4993</v>
      </c>
      <c r="C1197" s="338" t="s">
        <v>1547</v>
      </c>
      <c r="D1197" s="338">
        <v>1987.0</v>
      </c>
      <c r="E1197" s="338" t="s">
        <v>10498</v>
      </c>
      <c r="F1197" s="339">
        <v>44992.0</v>
      </c>
      <c r="G1197" s="338" t="s">
        <v>5880</v>
      </c>
      <c r="H1197" s="338" t="s">
        <v>5581</v>
      </c>
      <c r="I1197" s="338" t="s">
        <v>10893</v>
      </c>
      <c r="J1197" s="338" t="s">
        <v>10894</v>
      </c>
      <c r="K1197" s="338" t="s">
        <v>4976</v>
      </c>
      <c r="M1197" s="338" t="s">
        <v>10895</v>
      </c>
      <c r="N1197" s="338" t="s">
        <v>10896</v>
      </c>
      <c r="O1197" s="338" t="s">
        <v>5610</v>
      </c>
    </row>
    <row r="1198" ht="15.75" customHeight="1">
      <c r="A1198" s="338" t="s">
        <v>10897</v>
      </c>
      <c r="B1198" s="338" t="s">
        <v>4970</v>
      </c>
      <c r="C1198" s="338" t="s">
        <v>1547</v>
      </c>
      <c r="D1198" s="338">
        <v>1987.0</v>
      </c>
      <c r="E1198" s="338" t="s">
        <v>9503</v>
      </c>
      <c r="F1198" s="339">
        <v>45022.0</v>
      </c>
      <c r="G1198" s="338" t="s">
        <v>5432</v>
      </c>
      <c r="H1198" s="338" t="s">
        <v>6012</v>
      </c>
      <c r="I1198" s="338" t="s">
        <v>10898</v>
      </c>
      <c r="J1198" s="338" t="s">
        <v>5763</v>
      </c>
      <c r="K1198" s="338" t="s">
        <v>4987</v>
      </c>
      <c r="M1198" s="338" t="s">
        <v>10899</v>
      </c>
      <c r="N1198" s="338" t="s">
        <v>7886</v>
      </c>
      <c r="O1198" s="338" t="s">
        <v>5150</v>
      </c>
    </row>
    <row r="1199" ht="15.75" customHeight="1">
      <c r="A1199" s="338" t="s">
        <v>10900</v>
      </c>
      <c r="B1199" s="338" t="s">
        <v>4970</v>
      </c>
      <c r="C1199" s="338" t="s">
        <v>1547</v>
      </c>
      <c r="D1199" s="338">
        <v>1987.0</v>
      </c>
      <c r="E1199" s="338" t="s">
        <v>10387</v>
      </c>
      <c r="F1199" s="339">
        <v>45083.0</v>
      </c>
      <c r="G1199" s="338" t="s">
        <v>7270</v>
      </c>
      <c r="H1199" s="338" t="s">
        <v>6227</v>
      </c>
      <c r="I1199" s="338" t="s">
        <v>10901</v>
      </c>
      <c r="J1199" s="338" t="s">
        <v>7207</v>
      </c>
      <c r="K1199" s="338" t="s">
        <v>4987</v>
      </c>
      <c r="L1199" s="338" t="s">
        <v>7014</v>
      </c>
      <c r="M1199" s="338" t="s">
        <v>10902</v>
      </c>
      <c r="N1199" s="338" t="s">
        <v>4979</v>
      </c>
      <c r="O1199" s="338" t="s">
        <v>5077</v>
      </c>
    </row>
    <row r="1200" ht="15.75" customHeight="1">
      <c r="A1200" s="338" t="s">
        <v>10903</v>
      </c>
      <c r="B1200" s="338" t="s">
        <v>5601</v>
      </c>
      <c r="C1200" s="338" t="s">
        <v>1558</v>
      </c>
      <c r="D1200" s="338">
        <v>1987.0</v>
      </c>
      <c r="E1200" s="338" t="s">
        <v>10904</v>
      </c>
      <c r="F1200" s="339">
        <v>45084.0</v>
      </c>
      <c r="G1200" s="338" t="s">
        <v>6686</v>
      </c>
      <c r="H1200" s="338" t="s">
        <v>8322</v>
      </c>
      <c r="I1200" s="338" t="s">
        <v>8322</v>
      </c>
      <c r="J1200" s="338" t="s">
        <v>10905</v>
      </c>
      <c r="K1200" s="338" t="s">
        <v>5607</v>
      </c>
      <c r="M1200" s="338" t="s">
        <v>10906</v>
      </c>
      <c r="N1200" s="338" t="s">
        <v>10907</v>
      </c>
      <c r="O1200" s="338" t="s">
        <v>5339</v>
      </c>
    </row>
    <row r="1201" ht="15.75" customHeight="1">
      <c r="A1201" s="338" t="s">
        <v>10908</v>
      </c>
      <c r="B1201" s="338" t="s">
        <v>4993</v>
      </c>
      <c r="C1201" s="338" t="s">
        <v>1558</v>
      </c>
      <c r="D1201" s="338">
        <v>1987.0</v>
      </c>
      <c r="E1201" s="338" t="s">
        <v>10317</v>
      </c>
      <c r="F1201" s="339">
        <v>45142.0</v>
      </c>
      <c r="G1201" s="338" t="s">
        <v>5465</v>
      </c>
      <c r="H1201" s="338" t="s">
        <v>10909</v>
      </c>
      <c r="I1201" s="338" t="s">
        <v>10910</v>
      </c>
      <c r="J1201" s="338" t="s">
        <v>10911</v>
      </c>
      <c r="K1201" s="338" t="s">
        <v>4987</v>
      </c>
      <c r="N1201" s="338" t="s">
        <v>5126</v>
      </c>
      <c r="O1201" s="338" t="s">
        <v>5505</v>
      </c>
    </row>
    <row r="1202" ht="15.75" customHeight="1">
      <c r="A1202" s="338" t="s">
        <v>10912</v>
      </c>
      <c r="B1202" s="338" t="s">
        <v>4970</v>
      </c>
      <c r="C1202" s="338" t="s">
        <v>1558</v>
      </c>
      <c r="D1202" s="338">
        <v>1987.0</v>
      </c>
      <c r="E1202" s="338" t="s">
        <v>10369</v>
      </c>
      <c r="F1202" s="339">
        <v>45112.0</v>
      </c>
      <c r="G1202" s="338" t="s">
        <v>10913</v>
      </c>
      <c r="H1202" s="338" t="s">
        <v>6013</v>
      </c>
      <c r="I1202" s="338" t="s">
        <v>6013</v>
      </c>
      <c r="J1202" s="338" t="s">
        <v>10914</v>
      </c>
      <c r="K1202" s="338" t="s">
        <v>4987</v>
      </c>
      <c r="M1202" s="338" t="s">
        <v>10915</v>
      </c>
      <c r="N1202" s="338" t="s">
        <v>10916</v>
      </c>
      <c r="O1202" s="338" t="s">
        <v>6003</v>
      </c>
    </row>
    <row r="1203" ht="15.75" customHeight="1">
      <c r="A1203" s="338" t="s">
        <v>10917</v>
      </c>
      <c r="B1203" s="338" t="s">
        <v>4970</v>
      </c>
      <c r="C1203" s="338" t="s">
        <v>1681</v>
      </c>
      <c r="D1203" s="338">
        <v>1987.0</v>
      </c>
      <c r="E1203" s="338" t="s">
        <v>9804</v>
      </c>
      <c r="F1203" s="339">
        <v>45083.0</v>
      </c>
      <c r="G1203" s="338" t="s">
        <v>7199</v>
      </c>
      <c r="H1203" s="338" t="s">
        <v>7953</v>
      </c>
      <c r="I1203" s="338" t="s">
        <v>10918</v>
      </c>
      <c r="J1203" s="338" t="s">
        <v>9300</v>
      </c>
      <c r="K1203" s="338" t="s">
        <v>4987</v>
      </c>
      <c r="L1203" s="338" t="s">
        <v>10919</v>
      </c>
      <c r="N1203" s="338" t="s">
        <v>10920</v>
      </c>
      <c r="O1203" s="338" t="s">
        <v>5370</v>
      </c>
    </row>
    <row r="1204" ht="15.75" customHeight="1">
      <c r="A1204" s="338" t="s">
        <v>10921</v>
      </c>
      <c r="B1204" s="338" t="s">
        <v>4970</v>
      </c>
      <c r="C1204" s="338" t="s">
        <v>1537</v>
      </c>
      <c r="D1204" s="338">
        <v>1987.0</v>
      </c>
      <c r="E1204" s="338" t="s">
        <v>8967</v>
      </c>
      <c r="F1204" s="339">
        <v>45112.0</v>
      </c>
      <c r="G1204" s="338" t="s">
        <v>5473</v>
      </c>
      <c r="H1204" s="338" t="s">
        <v>9913</v>
      </c>
      <c r="I1204" s="338" t="s">
        <v>10922</v>
      </c>
      <c r="J1204" s="338" t="s">
        <v>5253</v>
      </c>
      <c r="K1204" s="338" t="s">
        <v>4987</v>
      </c>
      <c r="L1204" s="338" t="s">
        <v>5064</v>
      </c>
      <c r="M1204" s="338" t="s">
        <v>10923</v>
      </c>
      <c r="N1204" s="338" t="s">
        <v>5019</v>
      </c>
      <c r="O1204" s="338" t="s">
        <v>5248</v>
      </c>
    </row>
    <row r="1205" ht="15.75" customHeight="1">
      <c r="A1205" s="338" t="s">
        <v>10924</v>
      </c>
      <c r="B1205" s="338" t="s">
        <v>7737</v>
      </c>
      <c r="C1205" s="338" t="s">
        <v>1558</v>
      </c>
      <c r="D1205" s="338">
        <v>1987.0</v>
      </c>
      <c r="E1205" s="338" t="s">
        <v>10480</v>
      </c>
      <c r="F1205" s="339">
        <v>45021.0</v>
      </c>
      <c r="G1205" s="338" t="s">
        <v>6415</v>
      </c>
      <c r="H1205" s="338" t="s">
        <v>8758</v>
      </c>
      <c r="I1205" s="338" t="s">
        <v>10925</v>
      </c>
      <c r="J1205" s="338" t="s">
        <v>10926</v>
      </c>
      <c r="K1205" s="338" t="s">
        <v>4987</v>
      </c>
      <c r="M1205" s="338" t="s">
        <v>10927</v>
      </c>
      <c r="N1205" s="338" t="s">
        <v>5937</v>
      </c>
      <c r="O1205" s="338" t="s">
        <v>5020</v>
      </c>
    </row>
    <row r="1206" ht="15.75" customHeight="1">
      <c r="A1206" s="338" t="s">
        <v>10928</v>
      </c>
      <c r="B1206" s="338" t="s">
        <v>4970</v>
      </c>
      <c r="C1206" s="338" t="s">
        <v>1558</v>
      </c>
      <c r="D1206" s="338">
        <v>1987.0</v>
      </c>
      <c r="E1206" s="338" t="s">
        <v>9359</v>
      </c>
      <c r="F1206" s="339">
        <v>44989.0</v>
      </c>
      <c r="G1206" s="338" t="s">
        <v>5365</v>
      </c>
      <c r="H1206" s="338" t="s">
        <v>10929</v>
      </c>
      <c r="I1206" s="338" t="s">
        <v>10929</v>
      </c>
      <c r="J1206" s="338" t="s">
        <v>10930</v>
      </c>
      <c r="K1206" s="338" t="s">
        <v>4987</v>
      </c>
      <c r="M1206" s="338" t="s">
        <v>10931</v>
      </c>
      <c r="N1206" s="338" t="s">
        <v>8948</v>
      </c>
      <c r="O1206" s="338" t="s">
        <v>5028</v>
      </c>
    </row>
    <row r="1207" ht="15.75" customHeight="1">
      <c r="A1207" s="338" t="s">
        <v>10932</v>
      </c>
      <c r="B1207" s="338" t="s">
        <v>4970</v>
      </c>
      <c r="C1207" s="338" t="s">
        <v>1537</v>
      </c>
      <c r="D1207" s="338">
        <v>1987.0</v>
      </c>
      <c r="E1207" s="338" t="s">
        <v>10507</v>
      </c>
      <c r="F1207" s="339">
        <v>45112.0</v>
      </c>
      <c r="G1207" s="338" t="s">
        <v>6705</v>
      </c>
      <c r="H1207" s="338" t="s">
        <v>7953</v>
      </c>
      <c r="I1207" s="338" t="s">
        <v>7953</v>
      </c>
      <c r="J1207" s="338" t="s">
        <v>10933</v>
      </c>
      <c r="K1207" s="338" t="s">
        <v>4976</v>
      </c>
      <c r="L1207" s="338" t="s">
        <v>5140</v>
      </c>
      <c r="M1207" s="338" t="s">
        <v>10934</v>
      </c>
      <c r="N1207" s="338" t="s">
        <v>10935</v>
      </c>
      <c r="O1207" s="338" t="s">
        <v>5505</v>
      </c>
    </row>
    <row r="1208" ht="15.75" customHeight="1">
      <c r="A1208" s="338" t="s">
        <v>10936</v>
      </c>
      <c r="B1208" s="338" t="s">
        <v>4993</v>
      </c>
      <c r="C1208" s="338" t="s">
        <v>1558</v>
      </c>
      <c r="D1208" s="338">
        <v>1987.0</v>
      </c>
      <c r="E1208" s="338" t="s">
        <v>10442</v>
      </c>
      <c r="F1208" s="339">
        <v>44990.0</v>
      </c>
      <c r="G1208" s="338" t="s">
        <v>7238</v>
      </c>
      <c r="H1208" s="338" t="s">
        <v>5925</v>
      </c>
      <c r="I1208" s="338" t="s">
        <v>9248</v>
      </c>
      <c r="J1208" s="338" t="s">
        <v>10760</v>
      </c>
      <c r="K1208" s="338" t="s">
        <v>4987</v>
      </c>
      <c r="M1208" s="338" t="s">
        <v>10937</v>
      </c>
      <c r="N1208" s="338" t="s">
        <v>7874</v>
      </c>
      <c r="O1208" s="338" t="s">
        <v>5186</v>
      </c>
    </row>
    <row r="1209" ht="15.75" customHeight="1">
      <c r="A1209" s="338" t="s">
        <v>10938</v>
      </c>
      <c r="B1209" s="338" t="s">
        <v>4970</v>
      </c>
      <c r="C1209" s="338" t="s">
        <v>1547</v>
      </c>
      <c r="D1209" s="338">
        <v>1987.0</v>
      </c>
      <c r="E1209" s="338" t="s">
        <v>10939</v>
      </c>
      <c r="F1209" s="339">
        <v>45112.0</v>
      </c>
      <c r="G1209" s="338" t="s">
        <v>6306</v>
      </c>
      <c r="H1209" s="338" t="s">
        <v>10940</v>
      </c>
      <c r="I1209" s="338" t="s">
        <v>10940</v>
      </c>
      <c r="J1209" s="338" t="s">
        <v>10941</v>
      </c>
      <c r="K1209" s="338" t="s">
        <v>4987</v>
      </c>
      <c r="M1209" s="338" t="s">
        <v>10942</v>
      </c>
      <c r="N1209" s="338" t="s">
        <v>10301</v>
      </c>
      <c r="O1209" s="338" t="s">
        <v>5160</v>
      </c>
    </row>
    <row r="1210" ht="15.75" customHeight="1">
      <c r="A1210" s="338" t="s">
        <v>10943</v>
      </c>
      <c r="B1210" s="338" t="s">
        <v>4970</v>
      </c>
      <c r="C1210" s="338" t="s">
        <v>1547</v>
      </c>
      <c r="D1210" s="338">
        <v>1987.0</v>
      </c>
      <c r="E1210" s="338" t="s">
        <v>9465</v>
      </c>
      <c r="F1210" s="339">
        <v>44963.0</v>
      </c>
      <c r="G1210" s="338" t="s">
        <v>5392</v>
      </c>
      <c r="H1210" s="338" t="s">
        <v>10944</v>
      </c>
      <c r="I1210" s="338" t="s">
        <v>10945</v>
      </c>
      <c r="J1210" s="338" t="s">
        <v>7515</v>
      </c>
      <c r="K1210" s="338" t="s">
        <v>4987</v>
      </c>
      <c r="M1210" s="338" t="s">
        <v>10946</v>
      </c>
      <c r="N1210" s="338" t="s">
        <v>5126</v>
      </c>
      <c r="O1210" s="338" t="s">
        <v>5067</v>
      </c>
    </row>
    <row r="1211" ht="15.75" customHeight="1">
      <c r="A1211" s="338" t="s">
        <v>10947</v>
      </c>
      <c r="B1211" s="338" t="s">
        <v>4970</v>
      </c>
      <c r="C1211" s="338" t="s">
        <v>1601</v>
      </c>
      <c r="D1211" s="338">
        <v>1987.0</v>
      </c>
      <c r="E1211" s="338" t="s">
        <v>10948</v>
      </c>
      <c r="F1211" s="339">
        <v>44931.0</v>
      </c>
      <c r="G1211" s="338" t="s">
        <v>6198</v>
      </c>
      <c r="H1211" s="338" t="s">
        <v>8875</v>
      </c>
      <c r="I1211" s="338" t="s">
        <v>10949</v>
      </c>
      <c r="J1211" s="338" t="s">
        <v>10950</v>
      </c>
      <c r="K1211" s="338" t="s">
        <v>5663</v>
      </c>
      <c r="N1211" s="338" t="s">
        <v>8879</v>
      </c>
      <c r="O1211" s="338" t="s">
        <v>5248</v>
      </c>
    </row>
    <row r="1212" ht="15.75" customHeight="1">
      <c r="A1212" s="338" t="s">
        <v>10951</v>
      </c>
      <c r="B1212" s="338" t="s">
        <v>7737</v>
      </c>
      <c r="C1212" s="338" t="s">
        <v>1558</v>
      </c>
      <c r="D1212" s="338">
        <v>1987.0</v>
      </c>
      <c r="E1212" s="338" t="s">
        <v>10689</v>
      </c>
      <c r="F1212" s="339">
        <v>45081.0</v>
      </c>
      <c r="G1212" s="338" t="s">
        <v>6306</v>
      </c>
      <c r="H1212" s="338" t="s">
        <v>10952</v>
      </c>
      <c r="I1212" s="338" t="s">
        <v>10953</v>
      </c>
      <c r="J1212" s="338" t="s">
        <v>10016</v>
      </c>
      <c r="K1212" s="338" t="s">
        <v>4987</v>
      </c>
      <c r="M1212" s="338" t="s">
        <v>10954</v>
      </c>
      <c r="N1212" s="338" t="s">
        <v>7780</v>
      </c>
      <c r="O1212" s="338" t="s">
        <v>6003</v>
      </c>
    </row>
    <row r="1213" ht="15.75" customHeight="1">
      <c r="A1213" s="338" t="s">
        <v>10955</v>
      </c>
      <c r="B1213" s="338" t="s">
        <v>4970</v>
      </c>
      <c r="C1213" s="338" t="s">
        <v>3713</v>
      </c>
      <c r="D1213" s="338">
        <v>1987.0</v>
      </c>
      <c r="E1213" s="338" t="s">
        <v>10739</v>
      </c>
      <c r="F1213" s="339">
        <v>44963.0</v>
      </c>
      <c r="G1213" s="338" t="s">
        <v>6260</v>
      </c>
      <c r="H1213" s="338" t="s">
        <v>10956</v>
      </c>
      <c r="I1213" s="338" t="s">
        <v>10957</v>
      </c>
      <c r="J1213" s="338" t="s">
        <v>10958</v>
      </c>
      <c r="K1213" s="338" t="s">
        <v>4987</v>
      </c>
      <c r="M1213" s="338" t="s">
        <v>10959</v>
      </c>
      <c r="N1213" s="338" t="s">
        <v>10301</v>
      </c>
      <c r="O1213" s="338" t="s">
        <v>6003</v>
      </c>
    </row>
    <row r="1214" ht="15.75" customHeight="1">
      <c r="A1214" s="338" t="s">
        <v>10960</v>
      </c>
      <c r="B1214" s="338" t="s">
        <v>4970</v>
      </c>
      <c r="C1214" s="338" t="s">
        <v>3713</v>
      </c>
      <c r="D1214" s="338">
        <v>1987.0</v>
      </c>
      <c r="E1214" s="338" t="s">
        <v>10961</v>
      </c>
      <c r="F1214" s="339">
        <v>44963.0</v>
      </c>
      <c r="G1214" s="338" t="s">
        <v>5365</v>
      </c>
      <c r="H1214" s="338" t="s">
        <v>5236</v>
      </c>
      <c r="I1214" s="338" t="s">
        <v>10380</v>
      </c>
      <c r="J1214" s="338" t="s">
        <v>10962</v>
      </c>
      <c r="K1214" s="338" t="s">
        <v>4976</v>
      </c>
      <c r="L1214" s="338" t="s">
        <v>5561</v>
      </c>
      <c r="M1214" s="338" t="s">
        <v>10963</v>
      </c>
      <c r="N1214" s="338" t="s">
        <v>10417</v>
      </c>
      <c r="O1214" s="338" t="s">
        <v>6003</v>
      </c>
    </row>
    <row r="1215" ht="15.75" customHeight="1">
      <c r="A1215" s="338" t="s">
        <v>10964</v>
      </c>
      <c r="B1215" s="338" t="s">
        <v>7737</v>
      </c>
      <c r="C1215" s="338" t="s">
        <v>1537</v>
      </c>
      <c r="D1215" s="338">
        <v>1987.0</v>
      </c>
      <c r="E1215" s="338" t="s">
        <v>10169</v>
      </c>
      <c r="F1215" s="339">
        <v>45111.0</v>
      </c>
      <c r="G1215" s="338" t="s">
        <v>5531</v>
      </c>
      <c r="H1215" s="338" t="s">
        <v>8228</v>
      </c>
      <c r="I1215" s="338" t="s">
        <v>10965</v>
      </c>
      <c r="J1215" s="338" t="s">
        <v>7159</v>
      </c>
      <c r="K1215" s="338" t="s">
        <v>4987</v>
      </c>
      <c r="L1215" s="338" t="s">
        <v>4977</v>
      </c>
      <c r="M1215" s="338" t="s">
        <v>10966</v>
      </c>
      <c r="N1215" s="338" t="s">
        <v>7886</v>
      </c>
      <c r="O1215" s="338" t="s">
        <v>5294</v>
      </c>
    </row>
    <row r="1216" ht="15.75" customHeight="1">
      <c r="A1216" s="338" t="s">
        <v>10967</v>
      </c>
      <c r="B1216" s="338" t="s">
        <v>4993</v>
      </c>
      <c r="C1216" s="338" t="s">
        <v>1558</v>
      </c>
      <c r="D1216" s="338">
        <v>1987.0</v>
      </c>
      <c r="E1216" s="338" t="s">
        <v>10339</v>
      </c>
      <c r="F1216" s="339">
        <v>45051.0</v>
      </c>
      <c r="G1216" s="338" t="s">
        <v>6782</v>
      </c>
      <c r="H1216" s="338" t="s">
        <v>6702</v>
      </c>
      <c r="I1216" s="338" t="s">
        <v>6702</v>
      </c>
      <c r="J1216" s="338" t="s">
        <v>5907</v>
      </c>
      <c r="K1216" s="338" t="s">
        <v>4987</v>
      </c>
      <c r="L1216" s="338" t="s">
        <v>5176</v>
      </c>
      <c r="M1216" s="338" t="s">
        <v>10968</v>
      </c>
      <c r="N1216" s="338" t="s">
        <v>7886</v>
      </c>
      <c r="O1216" s="338" t="s">
        <v>5610</v>
      </c>
    </row>
    <row r="1217" ht="15.75" customHeight="1">
      <c r="A1217" s="338" t="s">
        <v>10969</v>
      </c>
      <c r="B1217" s="338" t="s">
        <v>4970</v>
      </c>
      <c r="C1217" s="338" t="s">
        <v>1558</v>
      </c>
      <c r="D1217" s="338">
        <v>1987.0</v>
      </c>
      <c r="E1217" s="338" t="s">
        <v>10529</v>
      </c>
      <c r="F1217" s="339">
        <v>45022.0</v>
      </c>
      <c r="G1217" s="338" t="s">
        <v>5465</v>
      </c>
      <c r="H1217" s="338" t="s">
        <v>7226</v>
      </c>
      <c r="I1217" s="338" t="s">
        <v>10788</v>
      </c>
      <c r="J1217" s="338" t="s">
        <v>10970</v>
      </c>
      <c r="K1217" s="338" t="s">
        <v>4976</v>
      </c>
      <c r="L1217" s="338" t="s">
        <v>10971</v>
      </c>
      <c r="M1217" s="338" t="s">
        <v>10972</v>
      </c>
      <c r="N1217" s="338" t="s">
        <v>10581</v>
      </c>
      <c r="O1217" s="338" t="s">
        <v>5624</v>
      </c>
    </row>
    <row r="1218" ht="15.75" customHeight="1">
      <c r="A1218" s="338" t="s">
        <v>10973</v>
      </c>
      <c r="B1218" s="338" t="s">
        <v>4970</v>
      </c>
      <c r="C1218" s="338" t="s">
        <v>1537</v>
      </c>
      <c r="D1218" s="338">
        <v>1987.0</v>
      </c>
      <c r="E1218" s="338" t="s">
        <v>10473</v>
      </c>
      <c r="F1218" s="339">
        <v>45050.0</v>
      </c>
      <c r="G1218" s="338" t="s">
        <v>10974</v>
      </c>
      <c r="H1218" s="338" t="s">
        <v>10229</v>
      </c>
      <c r="I1218" s="338" t="s">
        <v>10975</v>
      </c>
      <c r="J1218" s="338" t="s">
        <v>10976</v>
      </c>
      <c r="K1218" s="338" t="s">
        <v>4987</v>
      </c>
      <c r="N1218" s="338" t="s">
        <v>10231</v>
      </c>
      <c r="O1218" s="338" t="s">
        <v>5143</v>
      </c>
    </row>
    <row r="1219" ht="15.75" customHeight="1">
      <c r="A1219" s="338" t="s">
        <v>10977</v>
      </c>
      <c r="B1219" s="338" t="s">
        <v>4993</v>
      </c>
      <c r="C1219" s="338" t="s">
        <v>1547</v>
      </c>
      <c r="D1219" s="338">
        <v>1987.0</v>
      </c>
      <c r="E1219" s="338" t="s">
        <v>10978</v>
      </c>
      <c r="F1219" s="339">
        <v>44990.0</v>
      </c>
      <c r="G1219" s="338" t="s">
        <v>10979</v>
      </c>
      <c r="H1219" s="338" t="s">
        <v>7296</v>
      </c>
      <c r="I1219" s="338" t="s">
        <v>10980</v>
      </c>
      <c r="J1219" s="338" t="s">
        <v>9467</v>
      </c>
      <c r="K1219" s="338" t="s">
        <v>4987</v>
      </c>
      <c r="M1219" s="338" t="s">
        <v>10981</v>
      </c>
      <c r="N1219" s="338" t="s">
        <v>10565</v>
      </c>
      <c r="O1219" s="338" t="s">
        <v>5010</v>
      </c>
    </row>
    <row r="1220" ht="15.75" customHeight="1">
      <c r="A1220" s="338" t="s">
        <v>10982</v>
      </c>
      <c r="B1220" s="338" t="s">
        <v>5445</v>
      </c>
      <c r="C1220" s="338" t="s">
        <v>1547</v>
      </c>
      <c r="D1220" s="338">
        <v>1987.0</v>
      </c>
      <c r="E1220" s="338" t="s">
        <v>10983</v>
      </c>
      <c r="F1220" s="339">
        <v>44992.0</v>
      </c>
      <c r="G1220" s="338" t="s">
        <v>5571</v>
      </c>
      <c r="H1220" s="338" t="s">
        <v>10984</v>
      </c>
      <c r="I1220" s="338" t="s">
        <v>10985</v>
      </c>
      <c r="J1220" s="338" t="s">
        <v>10986</v>
      </c>
      <c r="K1220" s="338" t="s">
        <v>4976</v>
      </c>
      <c r="M1220" s="338" t="s">
        <v>10987</v>
      </c>
      <c r="N1220" s="338" t="s">
        <v>10988</v>
      </c>
      <c r="O1220" s="338" t="s">
        <v>10989</v>
      </c>
    </row>
    <row r="1221" ht="15.75" customHeight="1">
      <c r="A1221" s="338" t="s">
        <v>10990</v>
      </c>
      <c r="B1221" s="338" t="s">
        <v>7737</v>
      </c>
      <c r="C1221" s="338" t="s">
        <v>1547</v>
      </c>
      <c r="D1221" s="338">
        <v>1987.0</v>
      </c>
      <c r="E1221" s="338" t="s">
        <v>10991</v>
      </c>
      <c r="F1221" s="339">
        <v>45023.0</v>
      </c>
      <c r="G1221" s="338" t="s">
        <v>5342</v>
      </c>
      <c r="H1221" s="338" t="s">
        <v>10992</v>
      </c>
      <c r="I1221" s="338" t="s">
        <v>10992</v>
      </c>
      <c r="J1221" s="338" t="s">
        <v>10993</v>
      </c>
      <c r="K1221" s="338" t="s">
        <v>3074</v>
      </c>
      <c r="M1221" s="338" t="s">
        <v>10994</v>
      </c>
      <c r="N1221" s="338" t="s">
        <v>5732</v>
      </c>
      <c r="O1221" s="338" t="s">
        <v>5120</v>
      </c>
    </row>
    <row r="1222" ht="15.75" customHeight="1">
      <c r="A1222" s="338" t="s">
        <v>10995</v>
      </c>
      <c r="B1222" s="338" t="s">
        <v>4970</v>
      </c>
      <c r="C1222" s="338" t="s">
        <v>1547</v>
      </c>
      <c r="D1222" s="338">
        <v>1987.0</v>
      </c>
      <c r="E1222" s="338" t="s">
        <v>10996</v>
      </c>
      <c r="F1222" s="338" t="s">
        <v>5059</v>
      </c>
      <c r="G1222" s="338" t="s">
        <v>7361</v>
      </c>
      <c r="H1222" s="338" t="s">
        <v>10997</v>
      </c>
      <c r="I1222" s="338" t="s">
        <v>10997</v>
      </c>
      <c r="J1222" s="338" t="s">
        <v>10998</v>
      </c>
      <c r="K1222" s="338" t="s">
        <v>4976</v>
      </c>
      <c r="N1222" s="338" t="s">
        <v>10999</v>
      </c>
      <c r="O1222" s="338" t="s">
        <v>5471</v>
      </c>
    </row>
    <row r="1223" ht="15.75" customHeight="1">
      <c r="A1223" s="338" t="s">
        <v>11000</v>
      </c>
      <c r="B1223" s="338" t="s">
        <v>4970</v>
      </c>
      <c r="C1223" s="338" t="s">
        <v>1558</v>
      </c>
      <c r="D1223" s="338">
        <v>1987.0</v>
      </c>
      <c r="E1223" s="338" t="s">
        <v>10601</v>
      </c>
      <c r="F1223" s="339">
        <v>44932.0</v>
      </c>
      <c r="G1223" s="338" t="s">
        <v>11001</v>
      </c>
      <c r="H1223" s="338" t="s">
        <v>10055</v>
      </c>
      <c r="I1223" s="338" t="s">
        <v>11002</v>
      </c>
      <c r="J1223" s="338" t="s">
        <v>11003</v>
      </c>
      <c r="K1223" s="338" t="s">
        <v>4987</v>
      </c>
      <c r="M1223" s="338" t="s">
        <v>11004</v>
      </c>
      <c r="N1223" s="338" t="s">
        <v>11005</v>
      </c>
      <c r="O1223" s="338" t="s">
        <v>5483</v>
      </c>
    </row>
    <row r="1224" ht="15.75" customHeight="1">
      <c r="A1224" s="338" t="s">
        <v>11006</v>
      </c>
      <c r="B1224" s="338" t="s">
        <v>7737</v>
      </c>
      <c r="C1224" s="338" t="s">
        <v>1558</v>
      </c>
      <c r="D1224" s="338">
        <v>1987.0</v>
      </c>
      <c r="E1224" s="338" t="s">
        <v>11007</v>
      </c>
      <c r="F1224" s="339">
        <v>44963.0</v>
      </c>
      <c r="G1224" s="338" t="s">
        <v>11008</v>
      </c>
      <c r="H1224" s="338" t="s">
        <v>8139</v>
      </c>
      <c r="I1224" s="338" t="s">
        <v>11009</v>
      </c>
      <c r="J1224" s="338" t="s">
        <v>10401</v>
      </c>
      <c r="K1224" s="338" t="s">
        <v>4987</v>
      </c>
      <c r="L1224" s="338" t="s">
        <v>5389</v>
      </c>
      <c r="M1224" s="338" t="s">
        <v>11010</v>
      </c>
      <c r="N1224" s="338" t="s">
        <v>5512</v>
      </c>
      <c r="O1224" s="338" t="s">
        <v>5020</v>
      </c>
    </row>
    <row r="1225" ht="15.75" customHeight="1">
      <c r="A1225" s="338" t="s">
        <v>11011</v>
      </c>
      <c r="B1225" s="338" t="s">
        <v>4993</v>
      </c>
      <c r="C1225" s="338" t="s">
        <v>1558</v>
      </c>
      <c r="D1225" s="338">
        <v>1987.0</v>
      </c>
      <c r="E1225" s="338" t="s">
        <v>10275</v>
      </c>
      <c r="F1225" s="339">
        <v>45021.0</v>
      </c>
      <c r="G1225" s="338" t="s">
        <v>11012</v>
      </c>
      <c r="H1225" s="338" t="s">
        <v>6834</v>
      </c>
      <c r="I1225" s="338" t="s">
        <v>6834</v>
      </c>
      <c r="J1225" s="338" t="s">
        <v>6229</v>
      </c>
      <c r="K1225" s="338" t="s">
        <v>4987</v>
      </c>
      <c r="L1225" s="338" t="s">
        <v>5074</v>
      </c>
      <c r="M1225" s="338" t="s">
        <v>11013</v>
      </c>
      <c r="N1225" s="338" t="s">
        <v>8051</v>
      </c>
      <c r="O1225" s="338" t="s">
        <v>5624</v>
      </c>
    </row>
    <row r="1226" ht="15.75" customHeight="1">
      <c r="A1226" s="338" t="s">
        <v>11014</v>
      </c>
      <c r="C1226" s="338" t="s">
        <v>1558</v>
      </c>
      <c r="D1226" s="338">
        <v>1987.0</v>
      </c>
      <c r="E1226" s="338" t="s">
        <v>11015</v>
      </c>
      <c r="F1226" s="338" t="s">
        <v>5059</v>
      </c>
      <c r="G1226" s="338" t="s">
        <v>6415</v>
      </c>
      <c r="H1226" s="338" t="s">
        <v>5403</v>
      </c>
      <c r="I1226" s="338" t="s">
        <v>5403</v>
      </c>
      <c r="J1226" s="338" t="s">
        <v>11016</v>
      </c>
      <c r="K1226" s="338" t="s">
        <v>5405</v>
      </c>
      <c r="M1226" s="338" t="s">
        <v>11017</v>
      </c>
      <c r="N1226" s="338" t="s">
        <v>11018</v>
      </c>
      <c r="O1226" s="338" t="s">
        <v>5624</v>
      </c>
    </row>
    <row r="1227" ht="15.75" customHeight="1">
      <c r="A1227" s="338" t="s">
        <v>11019</v>
      </c>
      <c r="B1227" s="338" t="s">
        <v>7737</v>
      </c>
      <c r="C1227" s="338" t="s">
        <v>1547</v>
      </c>
      <c r="D1227" s="338">
        <v>1987.0</v>
      </c>
      <c r="E1227" s="338" t="s">
        <v>11020</v>
      </c>
      <c r="F1227" s="339">
        <v>45174.0</v>
      </c>
      <c r="G1227" s="338" t="s">
        <v>11021</v>
      </c>
      <c r="H1227" s="338" t="s">
        <v>5474</v>
      </c>
      <c r="I1227" s="338" t="s">
        <v>11022</v>
      </c>
      <c r="J1227" s="338" t="s">
        <v>5214</v>
      </c>
      <c r="K1227" s="338" t="s">
        <v>4987</v>
      </c>
      <c r="M1227" s="338" t="s">
        <v>11023</v>
      </c>
      <c r="N1227" s="338" t="s">
        <v>9728</v>
      </c>
      <c r="O1227" s="338" t="s">
        <v>5545</v>
      </c>
    </row>
    <row r="1228" ht="15.75" customHeight="1">
      <c r="A1228" s="338" t="s">
        <v>11024</v>
      </c>
      <c r="B1228" s="338" t="s">
        <v>4970</v>
      </c>
      <c r="C1228" s="338" t="s">
        <v>1547</v>
      </c>
      <c r="D1228" s="338">
        <v>1987.0</v>
      </c>
      <c r="E1228" s="338" t="s">
        <v>9869</v>
      </c>
      <c r="F1228" s="339">
        <v>45113.0</v>
      </c>
      <c r="G1228" s="338" t="s">
        <v>6306</v>
      </c>
      <c r="H1228" s="338" t="s">
        <v>8735</v>
      </c>
      <c r="I1228" s="338" t="s">
        <v>8735</v>
      </c>
      <c r="J1228" s="338" t="s">
        <v>5463</v>
      </c>
      <c r="K1228" s="338" t="s">
        <v>4987</v>
      </c>
      <c r="N1228" s="338" t="s">
        <v>8051</v>
      </c>
      <c r="O1228" s="338" t="s">
        <v>5715</v>
      </c>
    </row>
    <row r="1229" ht="15.75" customHeight="1">
      <c r="A1229" s="338" t="s">
        <v>11025</v>
      </c>
      <c r="B1229" s="338" t="s">
        <v>4970</v>
      </c>
      <c r="C1229" s="338" t="s">
        <v>1547</v>
      </c>
      <c r="D1229" s="338">
        <v>1987.0</v>
      </c>
      <c r="E1229" s="338" t="s">
        <v>8861</v>
      </c>
      <c r="F1229" s="339">
        <v>45174.0</v>
      </c>
      <c r="G1229" s="338" t="s">
        <v>11026</v>
      </c>
      <c r="H1229" s="338" t="s">
        <v>11027</v>
      </c>
      <c r="I1229" s="338" t="s">
        <v>11027</v>
      </c>
      <c r="J1229" s="338" t="s">
        <v>7669</v>
      </c>
      <c r="K1229" s="338" t="s">
        <v>5607</v>
      </c>
      <c r="M1229" s="338" t="s">
        <v>11028</v>
      </c>
      <c r="N1229" s="338" t="s">
        <v>11029</v>
      </c>
      <c r="O1229" s="338" t="s">
        <v>5852</v>
      </c>
    </row>
    <row r="1230" ht="15.75" customHeight="1">
      <c r="A1230" s="338" t="s">
        <v>11030</v>
      </c>
      <c r="B1230" s="338" t="s">
        <v>4993</v>
      </c>
      <c r="C1230" s="338" t="s">
        <v>1558</v>
      </c>
      <c r="D1230" s="338">
        <v>1987.0</v>
      </c>
      <c r="E1230" s="338" t="s">
        <v>10358</v>
      </c>
      <c r="F1230" s="338" t="s">
        <v>5210</v>
      </c>
      <c r="G1230" s="338" t="s">
        <v>5612</v>
      </c>
      <c r="H1230" s="338" t="s">
        <v>6125</v>
      </c>
      <c r="I1230" s="338" t="s">
        <v>10051</v>
      </c>
      <c r="J1230" s="338" t="s">
        <v>11031</v>
      </c>
      <c r="K1230" s="338" t="s">
        <v>4987</v>
      </c>
      <c r="M1230" s="338" t="s">
        <v>11032</v>
      </c>
      <c r="N1230" s="338" t="s">
        <v>4979</v>
      </c>
      <c r="O1230" s="338" t="s">
        <v>5505</v>
      </c>
    </row>
    <row r="1231" ht="15.75" customHeight="1">
      <c r="A1231" s="338" t="s">
        <v>11033</v>
      </c>
      <c r="B1231" s="338" t="s">
        <v>4970</v>
      </c>
      <c r="C1231" s="338" t="s">
        <v>1425</v>
      </c>
      <c r="D1231" s="338">
        <v>1987.0</v>
      </c>
      <c r="E1231" s="338" t="s">
        <v>11034</v>
      </c>
      <c r="F1231" s="339">
        <v>45113.0</v>
      </c>
      <c r="G1231" s="338" t="s">
        <v>6659</v>
      </c>
      <c r="H1231" s="338" t="s">
        <v>11035</v>
      </c>
      <c r="I1231" s="338" t="s">
        <v>11035</v>
      </c>
      <c r="J1231" s="338" t="s">
        <v>11036</v>
      </c>
      <c r="K1231" s="338" t="s">
        <v>6531</v>
      </c>
      <c r="N1231" s="338" t="s">
        <v>11037</v>
      </c>
      <c r="O1231" s="338" t="s">
        <v>5143</v>
      </c>
    </row>
    <row r="1232" ht="15.75" customHeight="1">
      <c r="A1232" s="338" t="s">
        <v>11038</v>
      </c>
      <c r="B1232" s="338" t="s">
        <v>4993</v>
      </c>
      <c r="C1232" s="338" t="s">
        <v>1547</v>
      </c>
      <c r="D1232" s="338">
        <v>1987.0</v>
      </c>
      <c r="E1232" s="338" t="s">
        <v>10498</v>
      </c>
      <c r="F1232" s="339">
        <v>45052.0</v>
      </c>
      <c r="G1232" s="338" t="s">
        <v>6528</v>
      </c>
      <c r="H1232" s="338" t="s">
        <v>5381</v>
      </c>
      <c r="I1232" s="338" t="s">
        <v>5381</v>
      </c>
      <c r="J1232" s="338" t="s">
        <v>11039</v>
      </c>
      <c r="K1232" s="338" t="s">
        <v>4987</v>
      </c>
      <c r="L1232" s="338" t="s">
        <v>5064</v>
      </c>
      <c r="M1232" s="338" t="s">
        <v>11040</v>
      </c>
      <c r="N1232" s="338" t="s">
        <v>5383</v>
      </c>
      <c r="O1232" s="338" t="s">
        <v>5610</v>
      </c>
    </row>
    <row r="1233" ht="15.75" customHeight="1">
      <c r="A1233" s="338" t="s">
        <v>11041</v>
      </c>
      <c r="C1233" s="338" t="s">
        <v>1558</v>
      </c>
      <c r="D1233" s="338">
        <v>1987.0</v>
      </c>
      <c r="E1233" s="338" t="s">
        <v>10442</v>
      </c>
      <c r="F1233" s="339">
        <v>45023.0</v>
      </c>
      <c r="G1233" s="338" t="s">
        <v>6690</v>
      </c>
      <c r="H1233" s="338" t="s">
        <v>11042</v>
      </c>
      <c r="I1233" s="338" t="s">
        <v>11043</v>
      </c>
      <c r="J1233" s="338" t="s">
        <v>5404</v>
      </c>
      <c r="K1233" s="338" t="s">
        <v>5405</v>
      </c>
      <c r="M1233" s="338" t="s">
        <v>11044</v>
      </c>
      <c r="N1233" s="338" t="s">
        <v>11045</v>
      </c>
      <c r="O1233" s="338" t="s">
        <v>5715</v>
      </c>
    </row>
    <row r="1234" ht="15.75" customHeight="1">
      <c r="A1234" s="338" t="s">
        <v>11046</v>
      </c>
      <c r="B1234" s="338" t="s">
        <v>4970</v>
      </c>
      <c r="C1234" s="338" t="s">
        <v>1558</v>
      </c>
      <c r="D1234" s="338">
        <v>1987.0</v>
      </c>
      <c r="E1234" s="338" t="s">
        <v>9561</v>
      </c>
      <c r="F1234" s="339">
        <v>44962.0</v>
      </c>
      <c r="G1234" s="338" t="s">
        <v>5783</v>
      </c>
      <c r="H1234" s="338" t="s">
        <v>7765</v>
      </c>
      <c r="I1234" s="338" t="s">
        <v>9719</v>
      </c>
      <c r="J1234" s="338" t="s">
        <v>9853</v>
      </c>
      <c r="K1234" s="338" t="s">
        <v>5245</v>
      </c>
      <c r="M1234" s="338" t="s">
        <v>11047</v>
      </c>
      <c r="N1234" s="338" t="s">
        <v>7388</v>
      </c>
      <c r="O1234" s="338" t="s">
        <v>5120</v>
      </c>
    </row>
    <row r="1235" ht="15.75" customHeight="1">
      <c r="A1235" s="338" t="s">
        <v>11048</v>
      </c>
      <c r="B1235" s="338" t="s">
        <v>4970</v>
      </c>
      <c r="C1235" s="338" t="s">
        <v>1425</v>
      </c>
      <c r="D1235" s="338">
        <v>1987.0</v>
      </c>
      <c r="E1235" s="338" t="s">
        <v>11049</v>
      </c>
      <c r="F1235" s="339">
        <v>45082.0</v>
      </c>
      <c r="G1235" s="338" t="s">
        <v>6260</v>
      </c>
      <c r="H1235" s="338" t="s">
        <v>11050</v>
      </c>
      <c r="I1235" s="338" t="s">
        <v>11050</v>
      </c>
      <c r="J1235" s="338" t="s">
        <v>11051</v>
      </c>
      <c r="K1235" s="338" t="s">
        <v>4987</v>
      </c>
      <c r="M1235" s="338" t="s">
        <v>11052</v>
      </c>
      <c r="N1235" s="338" t="s">
        <v>11053</v>
      </c>
      <c r="O1235" s="338" t="s">
        <v>5283</v>
      </c>
    </row>
    <row r="1236" ht="15.75" customHeight="1">
      <c r="A1236" s="338" t="s">
        <v>11054</v>
      </c>
      <c r="B1236" s="338" t="s">
        <v>4970</v>
      </c>
      <c r="C1236" s="338" t="s">
        <v>1547</v>
      </c>
      <c r="D1236" s="338">
        <v>1987.0</v>
      </c>
      <c r="E1236" s="338" t="s">
        <v>10548</v>
      </c>
      <c r="F1236" s="339">
        <v>45082.0</v>
      </c>
      <c r="G1236" s="338" t="s">
        <v>11055</v>
      </c>
      <c r="H1236" s="338" t="s">
        <v>11056</v>
      </c>
      <c r="I1236" s="338" t="s">
        <v>11056</v>
      </c>
      <c r="J1236" s="338" t="s">
        <v>7990</v>
      </c>
      <c r="K1236" s="338" t="s">
        <v>5405</v>
      </c>
      <c r="M1236" s="338" t="s">
        <v>11057</v>
      </c>
      <c r="N1236" s="338" t="s">
        <v>11058</v>
      </c>
      <c r="O1236" s="338" t="s">
        <v>5020</v>
      </c>
    </row>
    <row r="1237" ht="15.75" customHeight="1">
      <c r="A1237" s="338" t="s">
        <v>11059</v>
      </c>
      <c r="B1237" s="338" t="s">
        <v>4993</v>
      </c>
      <c r="C1237" s="338" t="s">
        <v>1547</v>
      </c>
      <c r="D1237" s="338">
        <v>1987.0</v>
      </c>
      <c r="E1237" s="338" t="s">
        <v>10442</v>
      </c>
      <c r="F1237" s="339">
        <v>45082.0</v>
      </c>
      <c r="G1237" s="338" t="s">
        <v>5465</v>
      </c>
      <c r="H1237" s="338" t="s">
        <v>5813</v>
      </c>
      <c r="I1237" s="338" t="s">
        <v>11060</v>
      </c>
      <c r="J1237" s="338" t="s">
        <v>11061</v>
      </c>
      <c r="K1237" s="338" t="s">
        <v>4987</v>
      </c>
      <c r="M1237" s="338" t="s">
        <v>11062</v>
      </c>
      <c r="N1237" s="338" t="s">
        <v>9528</v>
      </c>
      <c r="O1237" s="338" t="s">
        <v>5339</v>
      </c>
    </row>
    <row r="1238" ht="15.75" customHeight="1">
      <c r="A1238" s="338" t="s">
        <v>11063</v>
      </c>
      <c r="B1238" s="338" t="s">
        <v>4970</v>
      </c>
      <c r="C1238" s="338" t="s">
        <v>1547</v>
      </c>
      <c r="D1238" s="338">
        <v>1987.0</v>
      </c>
      <c r="E1238" s="338" t="s">
        <v>11064</v>
      </c>
      <c r="F1238" s="339">
        <v>45021.0</v>
      </c>
      <c r="G1238" s="338" t="s">
        <v>11065</v>
      </c>
      <c r="H1238" s="338" t="s">
        <v>7580</v>
      </c>
      <c r="I1238" s="338" t="s">
        <v>7580</v>
      </c>
      <c r="J1238" s="338" t="s">
        <v>10365</v>
      </c>
      <c r="K1238" s="338" t="s">
        <v>4987</v>
      </c>
      <c r="L1238" s="338" t="s">
        <v>5281</v>
      </c>
      <c r="M1238" s="338" t="s">
        <v>11066</v>
      </c>
      <c r="N1238" s="338" t="s">
        <v>11067</v>
      </c>
      <c r="O1238" s="338" t="s">
        <v>5283</v>
      </c>
    </row>
    <row r="1239" ht="15.75" customHeight="1">
      <c r="A1239" s="338" t="s">
        <v>11068</v>
      </c>
      <c r="B1239" s="338" t="s">
        <v>4993</v>
      </c>
      <c r="C1239" s="338" t="s">
        <v>1558</v>
      </c>
      <c r="D1239" s="338">
        <v>1987.0</v>
      </c>
      <c r="E1239" s="338" t="s">
        <v>9465</v>
      </c>
      <c r="F1239" s="339">
        <v>44963.0</v>
      </c>
      <c r="G1239" s="338" t="s">
        <v>6686</v>
      </c>
      <c r="H1239" s="338" t="s">
        <v>5702</v>
      </c>
      <c r="I1239" s="338" t="s">
        <v>5702</v>
      </c>
      <c r="J1239" s="338" t="s">
        <v>8318</v>
      </c>
      <c r="K1239" s="338" t="s">
        <v>4987</v>
      </c>
      <c r="M1239" s="338" t="s">
        <v>11069</v>
      </c>
      <c r="N1239" s="338" t="s">
        <v>7411</v>
      </c>
      <c r="O1239" s="338" t="s">
        <v>5150</v>
      </c>
    </row>
    <row r="1240" ht="15.75" customHeight="1">
      <c r="A1240" s="338" t="s">
        <v>11070</v>
      </c>
      <c r="B1240" s="338" t="s">
        <v>4970</v>
      </c>
      <c r="C1240" s="338" t="s">
        <v>1537</v>
      </c>
      <c r="D1240" s="338">
        <v>1987.0</v>
      </c>
      <c r="E1240" s="338" t="s">
        <v>9359</v>
      </c>
      <c r="F1240" s="339">
        <v>45173.0</v>
      </c>
      <c r="G1240" s="338" t="s">
        <v>11071</v>
      </c>
      <c r="H1240" s="338" t="s">
        <v>11072</v>
      </c>
      <c r="I1240" s="338" t="s">
        <v>11073</v>
      </c>
      <c r="J1240" s="338" t="s">
        <v>11074</v>
      </c>
      <c r="K1240" s="338" t="s">
        <v>4987</v>
      </c>
      <c r="M1240" s="338" t="s">
        <v>11075</v>
      </c>
      <c r="N1240" s="338" t="s">
        <v>8948</v>
      </c>
      <c r="O1240" s="338" t="s">
        <v>5283</v>
      </c>
    </row>
    <row r="1241" ht="15.75" customHeight="1">
      <c r="A1241" s="338" t="s">
        <v>11076</v>
      </c>
      <c r="B1241" s="338" t="s">
        <v>4970</v>
      </c>
      <c r="C1241" s="338" t="s">
        <v>1537</v>
      </c>
      <c r="D1241" s="338">
        <v>1987.0</v>
      </c>
      <c r="E1241" s="338" t="s">
        <v>11077</v>
      </c>
      <c r="F1241" s="339">
        <v>45050.0</v>
      </c>
      <c r="G1241" s="338" t="s">
        <v>11078</v>
      </c>
      <c r="H1241" s="338" t="s">
        <v>11079</v>
      </c>
      <c r="I1241" s="338" t="s">
        <v>11080</v>
      </c>
      <c r="J1241" s="338" t="s">
        <v>11081</v>
      </c>
      <c r="K1241" s="338" t="s">
        <v>4987</v>
      </c>
      <c r="M1241" s="338" t="s">
        <v>11082</v>
      </c>
      <c r="N1241" s="338" t="s">
        <v>10231</v>
      </c>
      <c r="O1241" s="338" t="s">
        <v>5283</v>
      </c>
    </row>
    <row r="1242" ht="15.75" customHeight="1">
      <c r="A1242" s="338" t="s">
        <v>11083</v>
      </c>
      <c r="B1242" s="338" t="s">
        <v>4993</v>
      </c>
      <c r="C1242" s="338" t="s">
        <v>1558</v>
      </c>
      <c r="D1242" s="338">
        <v>1987.0</v>
      </c>
      <c r="E1242" s="338" t="s">
        <v>10290</v>
      </c>
      <c r="F1242" s="339">
        <v>44931.0</v>
      </c>
      <c r="G1242" s="338" t="s">
        <v>11084</v>
      </c>
      <c r="H1242" s="338" t="s">
        <v>5297</v>
      </c>
      <c r="I1242" s="338" t="s">
        <v>7811</v>
      </c>
      <c r="J1242" s="338" t="s">
        <v>11085</v>
      </c>
      <c r="K1242" s="338" t="s">
        <v>4987</v>
      </c>
      <c r="L1242" s="338" t="s">
        <v>5064</v>
      </c>
      <c r="M1242" s="338" t="s">
        <v>11086</v>
      </c>
      <c r="N1242" s="338" t="s">
        <v>7411</v>
      </c>
      <c r="O1242" s="338" t="s">
        <v>5028</v>
      </c>
    </row>
    <row r="1243" ht="15.75" customHeight="1">
      <c r="A1243" s="338" t="s">
        <v>11087</v>
      </c>
      <c r="B1243" s="338" t="s">
        <v>4993</v>
      </c>
      <c r="C1243" s="338" t="s">
        <v>1547</v>
      </c>
      <c r="D1243" s="338">
        <v>1987.0</v>
      </c>
      <c r="E1243" s="338" t="s">
        <v>11088</v>
      </c>
      <c r="F1243" s="339">
        <v>44933.0</v>
      </c>
      <c r="G1243" s="338" t="s">
        <v>5453</v>
      </c>
      <c r="H1243" s="338" t="s">
        <v>5420</v>
      </c>
      <c r="I1243" s="338" t="s">
        <v>11089</v>
      </c>
      <c r="J1243" s="338" t="s">
        <v>11090</v>
      </c>
      <c r="K1243" s="338" t="s">
        <v>4987</v>
      </c>
      <c r="M1243" s="338" t="s">
        <v>11091</v>
      </c>
      <c r="N1243" s="338" t="s">
        <v>10417</v>
      </c>
      <c r="O1243" s="338" t="s">
        <v>5127</v>
      </c>
    </row>
    <row r="1244" ht="15.75" customHeight="1">
      <c r="A1244" s="338" t="s">
        <v>4368</v>
      </c>
      <c r="B1244" s="338" t="s">
        <v>7737</v>
      </c>
      <c r="C1244" s="338" t="s">
        <v>1547</v>
      </c>
      <c r="D1244" s="338">
        <v>1987.0</v>
      </c>
      <c r="E1244" s="338" t="s">
        <v>11092</v>
      </c>
      <c r="F1244" s="339">
        <v>45052.0</v>
      </c>
      <c r="G1244" s="338" t="s">
        <v>11093</v>
      </c>
      <c r="H1244" s="338" t="s">
        <v>11094</v>
      </c>
      <c r="I1244" s="338" t="s">
        <v>11094</v>
      </c>
      <c r="J1244" s="338" t="s">
        <v>11095</v>
      </c>
      <c r="K1244" s="338" t="s">
        <v>4987</v>
      </c>
      <c r="M1244" s="338" t="s">
        <v>11096</v>
      </c>
      <c r="N1244" s="338" t="s">
        <v>11097</v>
      </c>
      <c r="O1244" s="338" t="s">
        <v>5067</v>
      </c>
    </row>
    <row r="1245" ht="15.75" customHeight="1">
      <c r="A1245" s="338" t="s">
        <v>11098</v>
      </c>
      <c r="B1245" s="338" t="s">
        <v>4970</v>
      </c>
      <c r="C1245" s="338" t="s">
        <v>1537</v>
      </c>
      <c r="D1245" s="338">
        <v>1988.0</v>
      </c>
      <c r="E1245" s="338" t="s">
        <v>11099</v>
      </c>
      <c r="F1245" s="339">
        <v>44965.0</v>
      </c>
      <c r="G1245" s="338" t="s">
        <v>11100</v>
      </c>
      <c r="H1245" s="338" t="s">
        <v>9012</v>
      </c>
      <c r="I1245" s="338" t="s">
        <v>11101</v>
      </c>
      <c r="J1245" s="338" t="s">
        <v>11102</v>
      </c>
      <c r="K1245" s="338" t="s">
        <v>4987</v>
      </c>
      <c r="L1245" s="338" t="s">
        <v>5807</v>
      </c>
      <c r="M1245" s="338" t="s">
        <v>11103</v>
      </c>
      <c r="N1245" s="338" t="s">
        <v>5224</v>
      </c>
      <c r="O1245" s="338" t="s">
        <v>5193</v>
      </c>
    </row>
    <row r="1246" ht="15.75" customHeight="1">
      <c r="A1246" s="338" t="s">
        <v>11104</v>
      </c>
      <c r="B1246" s="338" t="s">
        <v>4970</v>
      </c>
      <c r="C1246" s="338" t="s">
        <v>1537</v>
      </c>
      <c r="D1246" s="338">
        <v>1988.0</v>
      </c>
      <c r="E1246" s="338" t="s">
        <v>11099</v>
      </c>
      <c r="F1246" s="339">
        <v>45053.0</v>
      </c>
      <c r="G1246" s="338" t="s">
        <v>10344</v>
      </c>
      <c r="H1246" s="338" t="s">
        <v>7791</v>
      </c>
      <c r="I1246" s="338" t="s">
        <v>9830</v>
      </c>
      <c r="J1246" s="338" t="s">
        <v>5043</v>
      </c>
      <c r="K1246" s="338" t="s">
        <v>4987</v>
      </c>
      <c r="L1246" s="338" t="s">
        <v>7748</v>
      </c>
      <c r="M1246" s="338" t="s">
        <v>11105</v>
      </c>
      <c r="N1246" s="338" t="s">
        <v>5036</v>
      </c>
      <c r="O1246" s="338" t="s">
        <v>5824</v>
      </c>
    </row>
    <row r="1247" ht="15.75" customHeight="1">
      <c r="A1247" s="338" t="s">
        <v>11106</v>
      </c>
      <c r="B1247" s="338" t="s">
        <v>4993</v>
      </c>
      <c r="C1247" s="338" t="s">
        <v>1558</v>
      </c>
      <c r="D1247" s="338">
        <v>1988.0</v>
      </c>
      <c r="E1247" s="338" t="s">
        <v>11107</v>
      </c>
      <c r="F1247" s="339">
        <v>45053.0</v>
      </c>
      <c r="G1247" s="338" t="s">
        <v>11108</v>
      </c>
      <c r="H1247" s="338" t="s">
        <v>8687</v>
      </c>
      <c r="I1247" s="338" t="s">
        <v>11109</v>
      </c>
      <c r="J1247" s="338" t="s">
        <v>11110</v>
      </c>
      <c r="K1247" s="338" t="s">
        <v>4987</v>
      </c>
      <c r="L1247" s="338" t="s">
        <v>5074</v>
      </c>
      <c r="M1247" s="338" t="s">
        <v>11111</v>
      </c>
      <c r="N1247" s="338" t="s">
        <v>6632</v>
      </c>
      <c r="O1247" s="338" t="s">
        <v>5248</v>
      </c>
    </row>
    <row r="1248" ht="15.75" customHeight="1">
      <c r="A1248" s="338" t="s">
        <v>11112</v>
      </c>
      <c r="B1248" s="338" t="s">
        <v>4993</v>
      </c>
      <c r="C1248" s="338" t="s">
        <v>1558</v>
      </c>
      <c r="D1248" s="338">
        <v>1988.0</v>
      </c>
      <c r="E1248" s="338" t="s">
        <v>11113</v>
      </c>
      <c r="F1248" s="339">
        <v>44992.0</v>
      </c>
      <c r="G1248" s="338" t="s">
        <v>7751</v>
      </c>
      <c r="H1248" s="338" t="s">
        <v>9851</v>
      </c>
      <c r="I1248" s="338" t="s">
        <v>11114</v>
      </c>
      <c r="J1248" s="338" t="s">
        <v>7872</v>
      </c>
      <c r="K1248" s="338" t="s">
        <v>4987</v>
      </c>
      <c r="L1248" s="338" t="s">
        <v>4999</v>
      </c>
      <c r="M1248" s="338" t="s">
        <v>11115</v>
      </c>
      <c r="N1248" s="338" t="s">
        <v>11116</v>
      </c>
      <c r="O1248" s="338" t="s">
        <v>4991</v>
      </c>
    </row>
    <row r="1249" ht="15.75" customHeight="1">
      <c r="A1249" s="338" t="s">
        <v>754</v>
      </c>
      <c r="B1249" s="338" t="s">
        <v>4970</v>
      </c>
      <c r="C1249" s="338" t="s">
        <v>1547</v>
      </c>
      <c r="D1249" s="338">
        <v>1988.0</v>
      </c>
      <c r="E1249" s="338" t="s">
        <v>11117</v>
      </c>
      <c r="F1249" s="338" t="s">
        <v>6434</v>
      </c>
      <c r="G1249" s="338" t="s">
        <v>11118</v>
      </c>
      <c r="H1249" s="338" t="s">
        <v>6553</v>
      </c>
      <c r="I1249" s="338" t="s">
        <v>11119</v>
      </c>
      <c r="J1249" s="338" t="s">
        <v>6446</v>
      </c>
      <c r="K1249" s="338" t="s">
        <v>4987</v>
      </c>
      <c r="L1249" s="338" t="s">
        <v>7014</v>
      </c>
      <c r="M1249" s="338" t="s">
        <v>11120</v>
      </c>
      <c r="N1249" s="338" t="s">
        <v>5066</v>
      </c>
      <c r="O1249" s="338" t="s">
        <v>5037</v>
      </c>
    </row>
    <row r="1250" ht="15.75" customHeight="1">
      <c r="A1250" s="338" t="s">
        <v>11121</v>
      </c>
      <c r="B1250" s="338" t="s">
        <v>7737</v>
      </c>
      <c r="C1250" s="338" t="s">
        <v>3713</v>
      </c>
      <c r="D1250" s="338">
        <v>1988.0</v>
      </c>
      <c r="E1250" s="338" t="s">
        <v>11122</v>
      </c>
      <c r="F1250" s="339">
        <v>45114.0</v>
      </c>
      <c r="G1250" s="338" t="s">
        <v>5251</v>
      </c>
      <c r="H1250" s="338" t="s">
        <v>5541</v>
      </c>
      <c r="I1250" s="338" t="s">
        <v>10106</v>
      </c>
      <c r="J1250" s="338" t="s">
        <v>11123</v>
      </c>
      <c r="K1250" s="338" t="s">
        <v>4987</v>
      </c>
      <c r="L1250" s="338" t="s">
        <v>5389</v>
      </c>
      <c r="M1250" s="338" t="s">
        <v>11124</v>
      </c>
      <c r="N1250" s="338" t="s">
        <v>7542</v>
      </c>
      <c r="O1250" s="338" t="s">
        <v>5077</v>
      </c>
    </row>
    <row r="1251" ht="15.75" customHeight="1">
      <c r="A1251" s="338" t="s">
        <v>11125</v>
      </c>
      <c r="B1251" s="338" t="s">
        <v>4970</v>
      </c>
      <c r="C1251" s="338" t="s">
        <v>1537</v>
      </c>
      <c r="D1251" s="338">
        <v>1988.0</v>
      </c>
      <c r="E1251" s="338" t="s">
        <v>11126</v>
      </c>
      <c r="F1251" s="339">
        <v>44992.0</v>
      </c>
      <c r="G1251" s="338" t="s">
        <v>8629</v>
      </c>
      <c r="H1251" s="338" t="s">
        <v>5138</v>
      </c>
      <c r="I1251" s="338" t="s">
        <v>11127</v>
      </c>
      <c r="J1251" s="338" t="s">
        <v>11128</v>
      </c>
      <c r="K1251" s="338" t="s">
        <v>4987</v>
      </c>
      <c r="L1251" s="338" t="s">
        <v>5281</v>
      </c>
      <c r="M1251" s="338" t="s">
        <v>11129</v>
      </c>
      <c r="N1251" s="338" t="s">
        <v>10461</v>
      </c>
      <c r="O1251" s="338" t="s">
        <v>5370</v>
      </c>
    </row>
    <row r="1252" ht="15.75" customHeight="1">
      <c r="A1252" s="338" t="s">
        <v>11130</v>
      </c>
      <c r="B1252" s="338" t="s">
        <v>4993</v>
      </c>
      <c r="C1252" s="338" t="s">
        <v>1537</v>
      </c>
      <c r="D1252" s="338">
        <v>1988.0</v>
      </c>
      <c r="E1252" s="338" t="s">
        <v>11131</v>
      </c>
      <c r="F1252" s="339">
        <v>44992.0</v>
      </c>
      <c r="G1252" s="338" t="s">
        <v>11132</v>
      </c>
      <c r="H1252" s="338" t="s">
        <v>6563</v>
      </c>
      <c r="I1252" s="338" t="s">
        <v>11133</v>
      </c>
      <c r="J1252" s="338" t="s">
        <v>7850</v>
      </c>
      <c r="K1252" s="338" t="s">
        <v>4976</v>
      </c>
      <c r="L1252" s="338" t="s">
        <v>5377</v>
      </c>
      <c r="M1252" s="338" t="s">
        <v>11134</v>
      </c>
      <c r="N1252" s="338" t="s">
        <v>5126</v>
      </c>
      <c r="O1252" s="338" t="s">
        <v>5824</v>
      </c>
    </row>
    <row r="1253" ht="15.75" customHeight="1">
      <c r="A1253" s="338" t="s">
        <v>11135</v>
      </c>
      <c r="B1253" s="338" t="s">
        <v>4993</v>
      </c>
      <c r="C1253" s="338" t="s">
        <v>1537</v>
      </c>
      <c r="D1253" s="338">
        <v>1988.0</v>
      </c>
      <c r="E1253" s="338" t="s">
        <v>11136</v>
      </c>
      <c r="F1253" s="339">
        <v>45082.0</v>
      </c>
      <c r="G1253" s="338" t="s">
        <v>8587</v>
      </c>
      <c r="H1253" s="338" t="s">
        <v>11137</v>
      </c>
      <c r="I1253" s="338" t="s">
        <v>9444</v>
      </c>
      <c r="J1253" s="338" t="s">
        <v>9444</v>
      </c>
      <c r="K1253" s="338" t="s">
        <v>3074</v>
      </c>
      <c r="L1253" s="338" t="s">
        <v>5822</v>
      </c>
      <c r="M1253" s="338" t="s">
        <v>11138</v>
      </c>
      <c r="N1253" s="338" t="s">
        <v>5009</v>
      </c>
      <c r="O1253" s="338" t="s">
        <v>5576</v>
      </c>
    </row>
    <row r="1254" ht="15.75" customHeight="1">
      <c r="A1254" s="338" t="s">
        <v>11139</v>
      </c>
      <c r="B1254" s="338" t="s">
        <v>4970</v>
      </c>
      <c r="C1254" s="338" t="s">
        <v>1558</v>
      </c>
      <c r="D1254" s="338">
        <v>1988.0</v>
      </c>
      <c r="E1254" s="338" t="s">
        <v>11140</v>
      </c>
      <c r="F1254" s="339">
        <v>44964.0</v>
      </c>
      <c r="G1254" s="338" t="s">
        <v>11141</v>
      </c>
      <c r="H1254" s="338" t="s">
        <v>11142</v>
      </c>
      <c r="I1254" s="338" t="s">
        <v>11143</v>
      </c>
      <c r="J1254" s="338" t="s">
        <v>11144</v>
      </c>
      <c r="K1254" s="338" t="s">
        <v>4987</v>
      </c>
      <c r="L1254" s="338" t="s">
        <v>5291</v>
      </c>
      <c r="M1254" s="338" t="s">
        <v>11145</v>
      </c>
      <c r="N1254" s="338" t="s">
        <v>7992</v>
      </c>
      <c r="O1254" s="338" t="s">
        <v>5120</v>
      </c>
    </row>
    <row r="1255" ht="15.75" customHeight="1">
      <c r="A1255" s="338" t="s">
        <v>11146</v>
      </c>
      <c r="B1255" s="338" t="s">
        <v>4970</v>
      </c>
      <c r="C1255" s="338" t="s">
        <v>1558</v>
      </c>
      <c r="D1255" s="338">
        <v>1988.0</v>
      </c>
      <c r="E1255" s="338" t="s">
        <v>11147</v>
      </c>
      <c r="F1255" s="339">
        <v>44933.0</v>
      </c>
      <c r="G1255" s="338" t="s">
        <v>11148</v>
      </c>
      <c r="H1255" s="338" t="s">
        <v>5031</v>
      </c>
      <c r="I1255" s="338" t="s">
        <v>7041</v>
      </c>
      <c r="J1255" s="338" t="s">
        <v>7041</v>
      </c>
      <c r="K1255" s="338" t="s">
        <v>4987</v>
      </c>
      <c r="L1255" s="338" t="s">
        <v>7045</v>
      </c>
      <c r="M1255" s="338" t="s">
        <v>11149</v>
      </c>
      <c r="N1255" s="338" t="s">
        <v>5009</v>
      </c>
      <c r="O1255" s="338" t="s">
        <v>5232</v>
      </c>
    </row>
    <row r="1256" ht="15.75" customHeight="1">
      <c r="A1256" s="338" t="s">
        <v>1320</v>
      </c>
      <c r="B1256" s="338" t="s">
        <v>4993</v>
      </c>
      <c r="C1256" s="338" t="s">
        <v>1572</v>
      </c>
      <c r="D1256" s="338">
        <v>1988.0</v>
      </c>
      <c r="E1256" s="338" t="s">
        <v>11150</v>
      </c>
      <c r="F1256" s="339">
        <v>45114.0</v>
      </c>
      <c r="G1256" s="338" t="s">
        <v>11151</v>
      </c>
      <c r="H1256" s="338" t="s">
        <v>7821</v>
      </c>
      <c r="I1256" s="338" t="s">
        <v>11152</v>
      </c>
      <c r="J1256" s="338" t="s">
        <v>9630</v>
      </c>
      <c r="K1256" s="338" t="s">
        <v>4987</v>
      </c>
      <c r="L1256" s="338" t="s">
        <v>11153</v>
      </c>
      <c r="M1256" s="338" t="s">
        <v>11154</v>
      </c>
      <c r="N1256" s="338" t="s">
        <v>7874</v>
      </c>
      <c r="O1256" s="338" t="s">
        <v>4991</v>
      </c>
    </row>
    <row r="1257" ht="15.75" customHeight="1">
      <c r="A1257" s="338" t="s">
        <v>11155</v>
      </c>
      <c r="B1257" s="338" t="s">
        <v>4970</v>
      </c>
      <c r="C1257" s="338" t="s">
        <v>1558</v>
      </c>
      <c r="D1257" s="338">
        <v>1988.0</v>
      </c>
      <c r="E1257" s="338" t="s">
        <v>10983</v>
      </c>
      <c r="F1257" s="339">
        <v>44991.0</v>
      </c>
      <c r="G1257" s="338" t="s">
        <v>5113</v>
      </c>
      <c r="H1257" s="338" t="s">
        <v>11156</v>
      </c>
      <c r="I1257" s="338" t="s">
        <v>7564</v>
      </c>
      <c r="J1257" s="338" t="s">
        <v>11157</v>
      </c>
      <c r="K1257" s="338" t="s">
        <v>4987</v>
      </c>
      <c r="L1257" s="338" t="s">
        <v>5017</v>
      </c>
      <c r="M1257" s="338" t="s">
        <v>11158</v>
      </c>
      <c r="N1257" s="338" t="s">
        <v>8791</v>
      </c>
      <c r="O1257" s="338" t="s">
        <v>4991</v>
      </c>
    </row>
    <row r="1258" ht="15.75" customHeight="1">
      <c r="A1258" s="338" t="s">
        <v>11159</v>
      </c>
      <c r="B1258" s="338" t="s">
        <v>4970</v>
      </c>
      <c r="C1258" s="338" t="s">
        <v>1572</v>
      </c>
      <c r="D1258" s="338">
        <v>1988.0</v>
      </c>
      <c r="E1258" s="338" t="s">
        <v>11160</v>
      </c>
      <c r="F1258" s="338" t="s">
        <v>6434</v>
      </c>
      <c r="G1258" s="338" t="s">
        <v>7790</v>
      </c>
      <c r="H1258" s="338" t="s">
        <v>11161</v>
      </c>
      <c r="I1258" s="338" t="s">
        <v>11161</v>
      </c>
      <c r="J1258" s="338" t="s">
        <v>11162</v>
      </c>
      <c r="K1258" s="338" t="s">
        <v>7898</v>
      </c>
      <c r="M1258" s="338" t="s">
        <v>11163</v>
      </c>
      <c r="N1258" s="338" t="s">
        <v>11164</v>
      </c>
      <c r="O1258" s="338" t="s">
        <v>5002</v>
      </c>
    </row>
    <row r="1259" ht="15.75" customHeight="1">
      <c r="A1259" s="338" t="s">
        <v>11165</v>
      </c>
      <c r="B1259" s="338" t="s">
        <v>4993</v>
      </c>
      <c r="C1259" s="338" t="s">
        <v>1547</v>
      </c>
      <c r="D1259" s="338">
        <v>1988.0</v>
      </c>
      <c r="E1259" s="338" t="s">
        <v>11166</v>
      </c>
      <c r="F1259" s="339">
        <v>45054.0</v>
      </c>
      <c r="G1259" s="338" t="s">
        <v>11167</v>
      </c>
      <c r="H1259" s="338" t="s">
        <v>11168</v>
      </c>
      <c r="I1259" s="338" t="s">
        <v>11168</v>
      </c>
      <c r="J1259" s="338" t="s">
        <v>11169</v>
      </c>
      <c r="K1259" s="338" t="s">
        <v>5405</v>
      </c>
      <c r="L1259" s="338" t="s">
        <v>5084</v>
      </c>
      <c r="M1259" s="338" t="s">
        <v>11170</v>
      </c>
      <c r="N1259" s="338" t="s">
        <v>11171</v>
      </c>
      <c r="O1259" s="338" t="s">
        <v>5949</v>
      </c>
    </row>
    <row r="1260" ht="15.75" customHeight="1">
      <c r="A1260" s="338" t="s">
        <v>11172</v>
      </c>
      <c r="B1260" s="338" t="s">
        <v>4970</v>
      </c>
      <c r="C1260" s="338" t="s">
        <v>3713</v>
      </c>
      <c r="D1260" s="338">
        <v>1988.0</v>
      </c>
      <c r="E1260" s="338" t="s">
        <v>10948</v>
      </c>
      <c r="F1260" s="339">
        <v>45145.0</v>
      </c>
      <c r="G1260" s="338" t="s">
        <v>7876</v>
      </c>
      <c r="H1260" s="338" t="s">
        <v>5122</v>
      </c>
      <c r="I1260" s="338" t="s">
        <v>11173</v>
      </c>
      <c r="J1260" s="338" t="s">
        <v>5052</v>
      </c>
      <c r="K1260" s="338" t="s">
        <v>4987</v>
      </c>
      <c r="L1260" s="338" t="s">
        <v>5074</v>
      </c>
      <c r="M1260" s="338" t="s">
        <v>11174</v>
      </c>
      <c r="N1260" s="338" t="s">
        <v>5019</v>
      </c>
      <c r="O1260" s="338" t="s">
        <v>6633</v>
      </c>
    </row>
    <row r="1261" ht="15.75" customHeight="1">
      <c r="A1261" s="338" t="s">
        <v>11175</v>
      </c>
      <c r="B1261" s="338" t="s">
        <v>4970</v>
      </c>
      <c r="C1261" s="338" t="s">
        <v>2473</v>
      </c>
      <c r="D1261" s="338">
        <v>1988.0</v>
      </c>
      <c r="E1261" s="338" t="s">
        <v>11176</v>
      </c>
      <c r="F1261" s="339">
        <v>45083.0</v>
      </c>
      <c r="G1261" s="338" t="s">
        <v>7876</v>
      </c>
      <c r="H1261" s="338" t="s">
        <v>6721</v>
      </c>
      <c r="I1261" s="338" t="s">
        <v>11177</v>
      </c>
      <c r="J1261" s="338" t="s">
        <v>11178</v>
      </c>
      <c r="K1261" s="338" t="s">
        <v>4987</v>
      </c>
      <c r="L1261" s="338" t="s">
        <v>5222</v>
      </c>
      <c r="M1261" s="338" t="s">
        <v>11179</v>
      </c>
      <c r="N1261" s="338" t="s">
        <v>5066</v>
      </c>
      <c r="O1261" s="338" t="s">
        <v>5794</v>
      </c>
    </row>
    <row r="1262" ht="15.75" customHeight="1">
      <c r="A1262" s="338" t="s">
        <v>11180</v>
      </c>
      <c r="B1262" s="338" t="s">
        <v>4993</v>
      </c>
      <c r="C1262" s="338" t="s">
        <v>1558</v>
      </c>
      <c r="D1262" s="338">
        <v>1988.0</v>
      </c>
      <c r="E1262" s="338" t="s">
        <v>11181</v>
      </c>
      <c r="F1262" s="339">
        <v>44932.0</v>
      </c>
      <c r="G1262" s="338" t="s">
        <v>8629</v>
      </c>
      <c r="H1262" s="338" t="s">
        <v>5744</v>
      </c>
      <c r="I1262" s="338" t="s">
        <v>11182</v>
      </c>
      <c r="J1262" s="338" t="s">
        <v>6361</v>
      </c>
      <c r="K1262" s="338" t="s">
        <v>4987</v>
      </c>
      <c r="L1262" s="338" t="s">
        <v>5074</v>
      </c>
      <c r="M1262" s="338" t="s">
        <v>11183</v>
      </c>
      <c r="N1262" s="338" t="s">
        <v>5036</v>
      </c>
      <c r="O1262" s="338" t="s">
        <v>5324</v>
      </c>
    </row>
    <row r="1263" ht="15.75" customHeight="1">
      <c r="A1263" s="338" t="s">
        <v>11184</v>
      </c>
      <c r="B1263" s="338" t="s">
        <v>7737</v>
      </c>
      <c r="C1263" s="338" t="s">
        <v>1558</v>
      </c>
      <c r="D1263" s="338">
        <v>1988.0</v>
      </c>
      <c r="E1263" s="338" t="s">
        <v>11185</v>
      </c>
      <c r="F1263" s="339">
        <v>45084.0</v>
      </c>
      <c r="G1263" s="338" t="s">
        <v>11186</v>
      </c>
      <c r="H1263" s="338" t="s">
        <v>11187</v>
      </c>
      <c r="I1263" s="338" t="s">
        <v>11188</v>
      </c>
      <c r="J1263" s="338" t="s">
        <v>5244</v>
      </c>
      <c r="K1263" s="338" t="s">
        <v>4987</v>
      </c>
      <c r="L1263" s="338" t="s">
        <v>5176</v>
      </c>
      <c r="M1263" s="338" t="s">
        <v>11189</v>
      </c>
      <c r="N1263" s="338" t="s">
        <v>5009</v>
      </c>
      <c r="O1263" s="338" t="s">
        <v>5698</v>
      </c>
    </row>
    <row r="1264" ht="15.75" customHeight="1">
      <c r="A1264" s="338" t="s">
        <v>11190</v>
      </c>
      <c r="B1264" s="338" t="s">
        <v>4993</v>
      </c>
      <c r="C1264" s="338" t="s">
        <v>1558</v>
      </c>
      <c r="D1264" s="338">
        <v>1988.0</v>
      </c>
      <c r="E1264" s="338" t="s">
        <v>11191</v>
      </c>
      <c r="F1264" s="339">
        <v>45083.0</v>
      </c>
      <c r="G1264" s="338" t="s">
        <v>6391</v>
      </c>
      <c r="H1264" s="338" t="s">
        <v>9462</v>
      </c>
      <c r="I1264" s="338" t="s">
        <v>6796</v>
      </c>
      <c r="J1264" s="338" t="s">
        <v>5032</v>
      </c>
      <c r="K1264" s="338" t="s">
        <v>4987</v>
      </c>
      <c r="L1264" s="338" t="s">
        <v>6284</v>
      </c>
      <c r="M1264" s="338" t="s">
        <v>11192</v>
      </c>
      <c r="N1264" s="338" t="s">
        <v>5036</v>
      </c>
      <c r="O1264" s="338" t="s">
        <v>5283</v>
      </c>
    </row>
    <row r="1265" ht="15.75" customHeight="1">
      <c r="A1265" s="338" t="s">
        <v>11193</v>
      </c>
      <c r="B1265" s="338" t="s">
        <v>4970</v>
      </c>
      <c r="C1265" s="338" t="s">
        <v>1558</v>
      </c>
      <c r="D1265" s="338">
        <v>1988.0</v>
      </c>
      <c r="E1265" s="338" t="s">
        <v>11194</v>
      </c>
      <c r="F1265" s="339">
        <v>45174.0</v>
      </c>
      <c r="G1265" s="338" t="s">
        <v>8611</v>
      </c>
      <c r="H1265" s="338" t="s">
        <v>7923</v>
      </c>
      <c r="I1265" s="338" t="s">
        <v>6108</v>
      </c>
      <c r="J1265" s="338" t="s">
        <v>7031</v>
      </c>
      <c r="K1265" s="338" t="s">
        <v>4987</v>
      </c>
      <c r="L1265" s="338" t="s">
        <v>5094</v>
      </c>
      <c r="M1265" s="338" t="s">
        <v>11195</v>
      </c>
      <c r="N1265" s="338" t="s">
        <v>7874</v>
      </c>
      <c r="O1265" s="338" t="s">
        <v>4991</v>
      </c>
    </row>
    <row r="1266" ht="15.75" customHeight="1">
      <c r="A1266" s="338" t="s">
        <v>11196</v>
      </c>
      <c r="B1266" s="338" t="s">
        <v>5445</v>
      </c>
      <c r="C1266" s="338" t="s">
        <v>1572</v>
      </c>
      <c r="D1266" s="338">
        <v>1988.0</v>
      </c>
      <c r="E1266" s="338" t="s">
        <v>11197</v>
      </c>
      <c r="F1266" s="339">
        <v>44965.0</v>
      </c>
      <c r="G1266" s="338" t="s">
        <v>11198</v>
      </c>
      <c r="H1266" s="338" t="s">
        <v>7896</v>
      </c>
      <c r="I1266" s="338" t="s">
        <v>7896</v>
      </c>
      <c r="J1266" s="338" t="s">
        <v>11199</v>
      </c>
      <c r="K1266" s="338" t="s">
        <v>7898</v>
      </c>
      <c r="L1266" s="338" t="s">
        <v>11200</v>
      </c>
      <c r="M1266" s="338" t="s">
        <v>11201</v>
      </c>
      <c r="N1266" s="338" t="s">
        <v>11202</v>
      </c>
      <c r="O1266" s="338" t="s">
        <v>5505</v>
      </c>
    </row>
    <row r="1267" ht="15.75" customHeight="1">
      <c r="A1267" s="338" t="s">
        <v>11203</v>
      </c>
      <c r="B1267" s="338" t="s">
        <v>4970</v>
      </c>
      <c r="C1267" s="338" t="s">
        <v>1537</v>
      </c>
      <c r="D1267" s="338">
        <v>1988.0</v>
      </c>
      <c r="E1267" s="338" t="s">
        <v>11204</v>
      </c>
      <c r="F1267" s="339">
        <v>45175.0</v>
      </c>
      <c r="G1267" s="338" t="s">
        <v>7083</v>
      </c>
      <c r="H1267" s="338" t="s">
        <v>9047</v>
      </c>
      <c r="I1267" s="338" t="s">
        <v>9702</v>
      </c>
      <c r="J1267" s="338" t="s">
        <v>8550</v>
      </c>
      <c r="K1267" s="338" t="s">
        <v>4987</v>
      </c>
      <c r="L1267" s="338" t="s">
        <v>6247</v>
      </c>
      <c r="M1267" s="338" t="s">
        <v>11205</v>
      </c>
      <c r="N1267" s="338" t="s">
        <v>11206</v>
      </c>
      <c r="O1267" s="338" t="s">
        <v>5324</v>
      </c>
    </row>
    <row r="1268" ht="15.75" customHeight="1">
      <c r="A1268" s="338" t="s">
        <v>11207</v>
      </c>
      <c r="B1268" s="338" t="s">
        <v>4970</v>
      </c>
      <c r="C1268" s="338" t="s">
        <v>1558</v>
      </c>
      <c r="D1268" s="338">
        <v>1988.0</v>
      </c>
      <c r="E1268" s="338" t="s">
        <v>11194</v>
      </c>
      <c r="F1268" s="339">
        <v>45053.0</v>
      </c>
      <c r="G1268" s="338" t="s">
        <v>7802</v>
      </c>
      <c r="H1268" s="338" t="s">
        <v>11208</v>
      </c>
      <c r="I1268" s="338" t="s">
        <v>7227</v>
      </c>
      <c r="J1268" s="338" t="s">
        <v>7227</v>
      </c>
      <c r="K1268" s="338" t="s">
        <v>4976</v>
      </c>
      <c r="L1268" s="338" t="s">
        <v>6381</v>
      </c>
      <c r="M1268" s="338" t="s">
        <v>11209</v>
      </c>
      <c r="N1268" s="338" t="s">
        <v>5126</v>
      </c>
      <c r="O1268" s="338" t="s">
        <v>5576</v>
      </c>
    </row>
    <row r="1269" ht="15.75" customHeight="1">
      <c r="A1269" s="338" t="s">
        <v>11210</v>
      </c>
      <c r="B1269" s="338" t="s">
        <v>4970</v>
      </c>
      <c r="C1269" s="338" t="s">
        <v>1558</v>
      </c>
      <c r="D1269" s="338">
        <v>1988.0</v>
      </c>
      <c r="E1269" s="338" t="s">
        <v>10699</v>
      </c>
      <c r="F1269" s="339">
        <v>45144.0</v>
      </c>
      <c r="G1269" s="338" t="s">
        <v>5080</v>
      </c>
      <c r="H1269" s="338" t="s">
        <v>5640</v>
      </c>
      <c r="I1269" s="338" t="s">
        <v>11211</v>
      </c>
      <c r="J1269" s="338" t="s">
        <v>10550</v>
      </c>
      <c r="K1269" s="338" t="s">
        <v>4987</v>
      </c>
      <c r="L1269" s="338" t="s">
        <v>5807</v>
      </c>
      <c r="M1269" s="338" t="s">
        <v>11212</v>
      </c>
      <c r="N1269" s="338" t="s">
        <v>5224</v>
      </c>
      <c r="O1269" s="338" t="s">
        <v>5677</v>
      </c>
    </row>
    <row r="1270" ht="15.75" customHeight="1">
      <c r="A1270" s="338" t="s">
        <v>11213</v>
      </c>
      <c r="B1270" s="338" t="s">
        <v>4970</v>
      </c>
      <c r="C1270" s="338" t="s">
        <v>1537</v>
      </c>
      <c r="D1270" s="338">
        <v>1988.0</v>
      </c>
      <c r="E1270" s="338" t="s">
        <v>11214</v>
      </c>
      <c r="F1270" s="339">
        <v>45144.0</v>
      </c>
      <c r="G1270" s="338" t="s">
        <v>10344</v>
      </c>
      <c r="H1270" s="338" t="s">
        <v>11215</v>
      </c>
      <c r="I1270" s="338" t="s">
        <v>11060</v>
      </c>
      <c r="J1270" s="338" t="s">
        <v>11216</v>
      </c>
      <c r="K1270" s="338" t="s">
        <v>4987</v>
      </c>
      <c r="L1270" s="338" t="s">
        <v>8533</v>
      </c>
      <c r="M1270" s="338" t="s">
        <v>11217</v>
      </c>
      <c r="N1270" s="338" t="s">
        <v>11218</v>
      </c>
      <c r="O1270" s="338" t="s">
        <v>5248</v>
      </c>
    </row>
    <row r="1271" ht="15.75" customHeight="1">
      <c r="A1271" s="338" t="s">
        <v>11219</v>
      </c>
      <c r="B1271" s="338" t="s">
        <v>4970</v>
      </c>
      <c r="C1271" s="338" t="s">
        <v>1547</v>
      </c>
      <c r="D1271" s="338">
        <v>1988.0</v>
      </c>
      <c r="E1271" s="338" t="s">
        <v>11220</v>
      </c>
      <c r="F1271" s="339">
        <v>45053.0</v>
      </c>
      <c r="G1271" s="338" t="s">
        <v>5080</v>
      </c>
      <c r="H1271" s="338" t="s">
        <v>5041</v>
      </c>
      <c r="I1271" s="338" t="s">
        <v>11221</v>
      </c>
      <c r="J1271" s="338" t="s">
        <v>11222</v>
      </c>
      <c r="K1271" s="338" t="s">
        <v>5245</v>
      </c>
      <c r="L1271" s="338" t="s">
        <v>5389</v>
      </c>
      <c r="M1271" s="338" t="s">
        <v>11223</v>
      </c>
      <c r="N1271" s="338" t="s">
        <v>5036</v>
      </c>
      <c r="O1271" s="338" t="s">
        <v>8022</v>
      </c>
    </row>
    <row r="1272" ht="15.75" customHeight="1">
      <c r="A1272" s="338" t="s">
        <v>11224</v>
      </c>
      <c r="B1272" s="338" t="s">
        <v>4970</v>
      </c>
      <c r="C1272" s="338" t="s">
        <v>1558</v>
      </c>
      <c r="D1272" s="338">
        <v>1988.0</v>
      </c>
      <c r="E1272" s="338" t="s">
        <v>11225</v>
      </c>
      <c r="F1272" s="339">
        <v>44963.0</v>
      </c>
      <c r="G1272" s="338" t="s">
        <v>5241</v>
      </c>
      <c r="H1272" s="338" t="s">
        <v>5386</v>
      </c>
      <c r="I1272" s="338" t="s">
        <v>11226</v>
      </c>
      <c r="J1272" s="338" t="s">
        <v>6386</v>
      </c>
      <c r="K1272" s="338" t="s">
        <v>4987</v>
      </c>
      <c r="L1272" s="338" t="s">
        <v>5064</v>
      </c>
      <c r="M1272" s="338" t="s">
        <v>11227</v>
      </c>
      <c r="N1272" s="338" t="s">
        <v>5019</v>
      </c>
      <c r="O1272" s="338" t="s">
        <v>4991</v>
      </c>
    </row>
    <row r="1273" ht="15.75" customHeight="1">
      <c r="A1273" s="338" t="s">
        <v>11228</v>
      </c>
      <c r="B1273" s="338" t="s">
        <v>5445</v>
      </c>
      <c r="C1273" s="338" t="s">
        <v>1572</v>
      </c>
      <c r="D1273" s="338">
        <v>1988.0</v>
      </c>
      <c r="E1273" s="338" t="s">
        <v>11229</v>
      </c>
      <c r="F1273" s="339">
        <v>45023.0</v>
      </c>
      <c r="G1273" s="338" t="s">
        <v>9499</v>
      </c>
      <c r="H1273" s="338" t="s">
        <v>6454</v>
      </c>
      <c r="I1273" s="338" t="s">
        <v>8127</v>
      </c>
      <c r="J1273" s="338" t="s">
        <v>11230</v>
      </c>
      <c r="K1273" s="338" t="s">
        <v>4987</v>
      </c>
      <c r="L1273" s="338" t="s">
        <v>5914</v>
      </c>
      <c r="M1273" s="338" t="s">
        <v>11231</v>
      </c>
      <c r="N1273" s="338" t="s">
        <v>5001</v>
      </c>
      <c r="O1273" s="338" t="s">
        <v>11232</v>
      </c>
    </row>
    <row r="1274" ht="15.75" customHeight="1">
      <c r="A1274" s="338" t="s">
        <v>11233</v>
      </c>
      <c r="B1274" s="338" t="s">
        <v>4970</v>
      </c>
      <c r="C1274" s="338" t="s">
        <v>1537</v>
      </c>
      <c r="D1274" s="338">
        <v>1988.0</v>
      </c>
      <c r="E1274" s="338" t="s">
        <v>11136</v>
      </c>
      <c r="F1274" s="339">
        <v>45143.0</v>
      </c>
      <c r="G1274" s="338" t="s">
        <v>11234</v>
      </c>
      <c r="H1274" s="338" t="s">
        <v>11235</v>
      </c>
      <c r="I1274" s="338" t="s">
        <v>6374</v>
      </c>
      <c r="J1274" s="338" t="s">
        <v>6042</v>
      </c>
      <c r="K1274" s="338" t="s">
        <v>4987</v>
      </c>
      <c r="L1274" s="338" t="s">
        <v>11236</v>
      </c>
      <c r="M1274" s="338" t="s">
        <v>11237</v>
      </c>
      <c r="N1274" s="338" t="s">
        <v>10692</v>
      </c>
      <c r="O1274" s="338" t="s">
        <v>5160</v>
      </c>
    </row>
    <row r="1275" ht="15.75" customHeight="1">
      <c r="A1275" s="338" t="s">
        <v>11238</v>
      </c>
      <c r="B1275" s="338" t="s">
        <v>4970</v>
      </c>
      <c r="C1275" s="338" t="s">
        <v>3713</v>
      </c>
      <c r="D1275" s="338">
        <v>1988.0</v>
      </c>
      <c r="E1275" s="338" t="s">
        <v>11239</v>
      </c>
      <c r="F1275" s="339">
        <v>44964.0</v>
      </c>
      <c r="G1275" s="338" t="s">
        <v>5196</v>
      </c>
      <c r="H1275" s="338" t="s">
        <v>7557</v>
      </c>
      <c r="I1275" s="338" t="s">
        <v>10901</v>
      </c>
      <c r="J1275" s="338" t="s">
        <v>10804</v>
      </c>
      <c r="K1275" s="338" t="s">
        <v>5245</v>
      </c>
      <c r="L1275" s="338" t="s">
        <v>6247</v>
      </c>
      <c r="M1275" s="338" t="s">
        <v>11240</v>
      </c>
      <c r="N1275" s="338" t="s">
        <v>5009</v>
      </c>
      <c r="O1275" s="338" t="s">
        <v>5150</v>
      </c>
    </row>
    <row r="1276" ht="15.75" customHeight="1">
      <c r="A1276" s="338" t="s">
        <v>11241</v>
      </c>
      <c r="B1276" s="338" t="s">
        <v>4970</v>
      </c>
      <c r="C1276" s="338" t="s">
        <v>1547</v>
      </c>
      <c r="D1276" s="338">
        <v>1988.0</v>
      </c>
      <c r="E1276" s="338" t="s">
        <v>11242</v>
      </c>
      <c r="F1276" s="339">
        <v>45084.0</v>
      </c>
      <c r="G1276" s="338" t="s">
        <v>5137</v>
      </c>
      <c r="H1276" s="338" t="s">
        <v>8036</v>
      </c>
      <c r="I1276" s="338" t="s">
        <v>11243</v>
      </c>
      <c r="J1276" s="338" t="s">
        <v>9159</v>
      </c>
      <c r="K1276" s="338" t="s">
        <v>4987</v>
      </c>
      <c r="L1276" s="338" t="s">
        <v>5822</v>
      </c>
      <c r="M1276" s="338" t="s">
        <v>11244</v>
      </c>
      <c r="N1276" s="338" t="s">
        <v>5159</v>
      </c>
      <c r="O1276" s="338" t="s">
        <v>5471</v>
      </c>
    </row>
    <row r="1277" ht="15.75" customHeight="1">
      <c r="A1277" s="338" t="s">
        <v>11245</v>
      </c>
      <c r="B1277" s="338" t="s">
        <v>4993</v>
      </c>
      <c r="C1277" s="338" t="s">
        <v>1558</v>
      </c>
      <c r="D1277" s="338">
        <v>1988.0</v>
      </c>
      <c r="E1277" s="338" t="s">
        <v>11246</v>
      </c>
      <c r="F1277" s="339">
        <v>45021.0</v>
      </c>
      <c r="G1277" s="338" t="s">
        <v>5121</v>
      </c>
      <c r="H1277" s="338" t="s">
        <v>10009</v>
      </c>
      <c r="I1277" s="338" t="s">
        <v>11247</v>
      </c>
      <c r="J1277" s="338" t="s">
        <v>11248</v>
      </c>
      <c r="K1277" s="338" t="s">
        <v>4976</v>
      </c>
      <c r="L1277" s="338" t="s">
        <v>5064</v>
      </c>
      <c r="M1277" s="338" t="s">
        <v>11249</v>
      </c>
      <c r="N1277" s="338" t="s">
        <v>7411</v>
      </c>
      <c r="O1277" s="338" t="s">
        <v>5067</v>
      </c>
    </row>
    <row r="1278" ht="15.75" customHeight="1">
      <c r="A1278" s="338" t="s">
        <v>3084</v>
      </c>
      <c r="B1278" s="338" t="s">
        <v>4993</v>
      </c>
      <c r="C1278" s="338" t="s">
        <v>1558</v>
      </c>
      <c r="D1278" s="338">
        <v>1988.0</v>
      </c>
      <c r="E1278" s="338" t="s">
        <v>11250</v>
      </c>
      <c r="F1278" s="338" t="s">
        <v>5059</v>
      </c>
      <c r="G1278" s="338" t="s">
        <v>5153</v>
      </c>
      <c r="H1278" s="338" t="s">
        <v>11251</v>
      </c>
      <c r="I1278" s="338" t="s">
        <v>11251</v>
      </c>
      <c r="J1278" s="338" t="s">
        <v>11252</v>
      </c>
      <c r="K1278" s="338" t="s">
        <v>4987</v>
      </c>
      <c r="L1278" s="338" t="s">
        <v>6297</v>
      </c>
      <c r="M1278" s="338" t="s">
        <v>11253</v>
      </c>
      <c r="N1278" s="338" t="s">
        <v>7780</v>
      </c>
      <c r="O1278" s="338" t="s">
        <v>5248</v>
      </c>
    </row>
    <row r="1279" ht="15.75" customHeight="1">
      <c r="A1279" s="338" t="s">
        <v>11254</v>
      </c>
      <c r="B1279" s="338" t="s">
        <v>4970</v>
      </c>
      <c r="C1279" s="338" t="s">
        <v>1547</v>
      </c>
      <c r="D1279" s="338">
        <v>1988.0</v>
      </c>
      <c r="E1279" s="338" t="s">
        <v>11255</v>
      </c>
      <c r="F1279" s="339">
        <v>44992.0</v>
      </c>
      <c r="G1279" s="338" t="s">
        <v>9634</v>
      </c>
      <c r="H1279" s="338" t="s">
        <v>5798</v>
      </c>
      <c r="I1279" s="338" t="s">
        <v>5798</v>
      </c>
      <c r="J1279" s="338" t="s">
        <v>11256</v>
      </c>
      <c r="K1279" s="338" t="s">
        <v>5245</v>
      </c>
      <c r="L1279" s="338" t="s">
        <v>6247</v>
      </c>
      <c r="M1279" s="338" t="s">
        <v>11257</v>
      </c>
      <c r="N1279" s="338" t="s">
        <v>11206</v>
      </c>
      <c r="O1279" s="338" t="s">
        <v>5077</v>
      </c>
    </row>
    <row r="1280" ht="15.75" customHeight="1">
      <c r="A1280" s="338" t="s">
        <v>11258</v>
      </c>
      <c r="B1280" s="338" t="s">
        <v>4970</v>
      </c>
      <c r="C1280" s="338" t="s">
        <v>1558</v>
      </c>
      <c r="D1280" s="338">
        <v>1988.0</v>
      </c>
      <c r="E1280" s="338" t="s">
        <v>11259</v>
      </c>
      <c r="F1280" s="339">
        <v>44933.0</v>
      </c>
      <c r="G1280" s="338" t="s">
        <v>5099</v>
      </c>
      <c r="H1280" s="338" t="s">
        <v>7405</v>
      </c>
      <c r="I1280" s="338" t="s">
        <v>7405</v>
      </c>
      <c r="J1280" s="338" t="s">
        <v>8902</v>
      </c>
      <c r="K1280" s="338" t="s">
        <v>4987</v>
      </c>
      <c r="L1280" s="338" t="s">
        <v>5389</v>
      </c>
      <c r="M1280" s="338" t="s">
        <v>11260</v>
      </c>
      <c r="N1280" s="338" t="s">
        <v>11261</v>
      </c>
      <c r="O1280" s="338" t="s">
        <v>5576</v>
      </c>
    </row>
    <row r="1281" ht="15.75" customHeight="1">
      <c r="A1281" s="338" t="s">
        <v>11262</v>
      </c>
      <c r="B1281" s="338" t="s">
        <v>4993</v>
      </c>
      <c r="C1281" s="338" t="s">
        <v>1601</v>
      </c>
      <c r="D1281" s="338">
        <v>1988.0</v>
      </c>
      <c r="E1281" s="338" t="s">
        <v>11225</v>
      </c>
      <c r="F1281" s="339">
        <v>45084.0</v>
      </c>
      <c r="G1281" s="338" t="s">
        <v>5099</v>
      </c>
      <c r="H1281" s="338" t="s">
        <v>9005</v>
      </c>
      <c r="I1281" s="338" t="s">
        <v>9005</v>
      </c>
      <c r="J1281" s="338" t="s">
        <v>11263</v>
      </c>
      <c r="K1281" s="338" t="s">
        <v>5607</v>
      </c>
      <c r="M1281" s="338" t="s">
        <v>11264</v>
      </c>
      <c r="N1281" s="338" t="s">
        <v>5753</v>
      </c>
      <c r="O1281" s="338" t="s">
        <v>11265</v>
      </c>
    </row>
    <row r="1282" ht="15.75" customHeight="1">
      <c r="A1282" s="338" t="s">
        <v>11266</v>
      </c>
      <c r="B1282" s="338" t="s">
        <v>4970</v>
      </c>
      <c r="C1282" s="338" t="s">
        <v>1547</v>
      </c>
      <c r="D1282" s="338">
        <v>1988.0</v>
      </c>
      <c r="E1282" s="338" t="s">
        <v>10548</v>
      </c>
      <c r="F1282" s="339">
        <v>44992.0</v>
      </c>
      <c r="G1282" s="338" t="s">
        <v>7952</v>
      </c>
      <c r="H1282" s="338" t="s">
        <v>7084</v>
      </c>
      <c r="I1282" s="338" t="s">
        <v>11267</v>
      </c>
      <c r="J1282" s="338" t="s">
        <v>11268</v>
      </c>
      <c r="K1282" s="338" t="s">
        <v>6501</v>
      </c>
      <c r="L1282" s="338" t="s">
        <v>6071</v>
      </c>
      <c r="M1282" s="338" t="s">
        <v>11269</v>
      </c>
      <c r="N1282" s="338" t="s">
        <v>9496</v>
      </c>
      <c r="O1282" s="338" t="s">
        <v>11270</v>
      </c>
    </row>
    <row r="1283" ht="15.75" customHeight="1">
      <c r="A1283" s="338" t="s">
        <v>11271</v>
      </c>
      <c r="B1283" s="338" t="s">
        <v>4970</v>
      </c>
      <c r="C1283" s="338" t="s">
        <v>1425</v>
      </c>
      <c r="D1283" s="338">
        <v>1988.0</v>
      </c>
      <c r="E1283" s="338" t="s">
        <v>11272</v>
      </c>
      <c r="F1283" s="339">
        <v>45052.0</v>
      </c>
      <c r="G1283" s="338" t="s">
        <v>5755</v>
      </c>
      <c r="H1283" s="338" t="s">
        <v>10395</v>
      </c>
      <c r="I1283" s="338" t="s">
        <v>11273</v>
      </c>
      <c r="J1283" s="338" t="s">
        <v>11274</v>
      </c>
      <c r="K1283" s="338" t="s">
        <v>4987</v>
      </c>
      <c r="L1283" s="338" t="s">
        <v>4977</v>
      </c>
      <c r="M1283" s="338" t="s">
        <v>11275</v>
      </c>
      <c r="N1283" s="338" t="s">
        <v>7886</v>
      </c>
      <c r="O1283" s="338" t="s">
        <v>5028</v>
      </c>
    </row>
    <row r="1284" ht="15.75" customHeight="1">
      <c r="A1284" s="338" t="s">
        <v>11276</v>
      </c>
      <c r="B1284" s="338" t="s">
        <v>5445</v>
      </c>
      <c r="C1284" s="338" t="s">
        <v>1572</v>
      </c>
      <c r="D1284" s="338">
        <v>1988.0</v>
      </c>
      <c r="E1284" s="338" t="s">
        <v>11229</v>
      </c>
      <c r="F1284" s="339">
        <v>45113.0</v>
      </c>
      <c r="G1284" s="338" t="s">
        <v>6515</v>
      </c>
      <c r="H1284" s="338" t="s">
        <v>11277</v>
      </c>
      <c r="I1284" s="338" t="s">
        <v>11278</v>
      </c>
      <c r="J1284" s="338" t="s">
        <v>11279</v>
      </c>
      <c r="K1284" s="338" t="s">
        <v>4987</v>
      </c>
      <c r="L1284" s="338" t="s">
        <v>8694</v>
      </c>
      <c r="M1284" s="338" t="s">
        <v>11280</v>
      </c>
      <c r="N1284" s="338" t="s">
        <v>5843</v>
      </c>
      <c r="O1284" s="338" t="s">
        <v>6930</v>
      </c>
    </row>
    <row r="1285" ht="15.75" customHeight="1">
      <c r="A1285" s="338" t="s">
        <v>11281</v>
      </c>
      <c r="B1285" s="338" t="s">
        <v>4970</v>
      </c>
      <c r="C1285" s="338" t="s">
        <v>1547</v>
      </c>
      <c r="D1285" s="338">
        <v>1988.0</v>
      </c>
      <c r="E1285" s="338" t="s">
        <v>11214</v>
      </c>
      <c r="F1285" s="339">
        <v>44931.0</v>
      </c>
      <c r="G1285" s="338" t="s">
        <v>5432</v>
      </c>
      <c r="H1285" s="338" t="s">
        <v>11282</v>
      </c>
      <c r="I1285" s="338" t="s">
        <v>11282</v>
      </c>
      <c r="J1285" s="338" t="s">
        <v>11283</v>
      </c>
      <c r="K1285" s="338" t="s">
        <v>4987</v>
      </c>
      <c r="M1285" s="338" t="s">
        <v>11284</v>
      </c>
      <c r="N1285" s="338" t="s">
        <v>11285</v>
      </c>
      <c r="O1285" s="338" t="s">
        <v>4991</v>
      </c>
    </row>
    <row r="1286" ht="15.75" customHeight="1">
      <c r="A1286" s="338" t="s">
        <v>11286</v>
      </c>
      <c r="B1286" s="338" t="s">
        <v>7737</v>
      </c>
      <c r="C1286" s="338" t="s">
        <v>1558</v>
      </c>
      <c r="D1286" s="338">
        <v>1988.0</v>
      </c>
      <c r="E1286" s="338" t="s">
        <v>11287</v>
      </c>
      <c r="F1286" s="339">
        <v>45175.0</v>
      </c>
      <c r="G1286" s="338" t="s">
        <v>5272</v>
      </c>
      <c r="H1286" s="338" t="s">
        <v>6691</v>
      </c>
      <c r="I1286" s="338" t="s">
        <v>11288</v>
      </c>
      <c r="J1286" s="338" t="s">
        <v>6878</v>
      </c>
      <c r="K1286" s="338" t="s">
        <v>4987</v>
      </c>
      <c r="L1286" s="338" t="s">
        <v>5094</v>
      </c>
      <c r="M1286" s="338" t="s">
        <v>11289</v>
      </c>
      <c r="N1286" s="338" t="s">
        <v>11290</v>
      </c>
      <c r="O1286" s="338" t="s">
        <v>5457</v>
      </c>
    </row>
    <row r="1287" ht="15.75" customHeight="1">
      <c r="A1287" s="338" t="s">
        <v>11291</v>
      </c>
      <c r="B1287" s="338" t="s">
        <v>4970</v>
      </c>
      <c r="C1287" s="338" t="s">
        <v>1537</v>
      </c>
      <c r="D1287" s="338">
        <v>1988.0</v>
      </c>
      <c r="E1287" s="338" t="s">
        <v>11191</v>
      </c>
      <c r="F1287" s="339">
        <v>44932.0</v>
      </c>
      <c r="G1287" s="338" t="s">
        <v>10464</v>
      </c>
      <c r="H1287" s="338" t="s">
        <v>5061</v>
      </c>
      <c r="I1287" s="338" t="s">
        <v>5061</v>
      </c>
      <c r="J1287" s="338" t="s">
        <v>6361</v>
      </c>
      <c r="K1287" s="338" t="s">
        <v>4987</v>
      </c>
      <c r="L1287" s="338" t="s">
        <v>10654</v>
      </c>
      <c r="M1287" s="338" t="s">
        <v>11292</v>
      </c>
      <c r="N1287" s="338" t="s">
        <v>10692</v>
      </c>
      <c r="O1287" s="338" t="s">
        <v>4991</v>
      </c>
    </row>
    <row r="1288" ht="15.75" customHeight="1">
      <c r="A1288" s="338" t="s">
        <v>11293</v>
      </c>
      <c r="B1288" s="338" t="s">
        <v>4970</v>
      </c>
      <c r="C1288" s="338" t="s">
        <v>1425</v>
      </c>
      <c r="D1288" s="338">
        <v>1988.0</v>
      </c>
      <c r="E1288" s="338" t="s">
        <v>11225</v>
      </c>
      <c r="F1288" s="339">
        <v>45112.0</v>
      </c>
      <c r="G1288" s="338" t="s">
        <v>5797</v>
      </c>
      <c r="H1288" s="338" t="s">
        <v>10183</v>
      </c>
      <c r="I1288" s="338" t="s">
        <v>5952</v>
      </c>
      <c r="J1288" s="338" t="s">
        <v>8677</v>
      </c>
      <c r="K1288" s="338" t="s">
        <v>4987</v>
      </c>
      <c r="L1288" s="338" t="s">
        <v>6247</v>
      </c>
      <c r="M1288" s="338" t="s">
        <v>11294</v>
      </c>
      <c r="N1288" s="338" t="s">
        <v>7780</v>
      </c>
      <c r="O1288" s="338" t="s">
        <v>5483</v>
      </c>
    </row>
    <row r="1289" ht="15.75" customHeight="1">
      <c r="A1289" s="338" t="s">
        <v>11295</v>
      </c>
      <c r="B1289" s="338" t="s">
        <v>4993</v>
      </c>
      <c r="C1289" s="338" t="s">
        <v>1547</v>
      </c>
      <c r="D1289" s="338">
        <v>1988.0</v>
      </c>
      <c r="E1289" s="338" t="s">
        <v>11296</v>
      </c>
      <c r="F1289" s="339">
        <v>45144.0</v>
      </c>
      <c r="G1289" s="338" t="s">
        <v>5251</v>
      </c>
      <c r="H1289" s="338" t="s">
        <v>5669</v>
      </c>
      <c r="I1289" s="338" t="s">
        <v>11297</v>
      </c>
      <c r="J1289" s="338" t="s">
        <v>5199</v>
      </c>
      <c r="K1289" s="338" t="s">
        <v>4987</v>
      </c>
      <c r="M1289" s="338" t="s">
        <v>11298</v>
      </c>
      <c r="N1289" s="338" t="s">
        <v>4979</v>
      </c>
      <c r="O1289" s="338" t="s">
        <v>5423</v>
      </c>
    </row>
    <row r="1290" ht="15.75" customHeight="1">
      <c r="A1290" s="338" t="s">
        <v>11299</v>
      </c>
      <c r="B1290" s="338" t="s">
        <v>4993</v>
      </c>
      <c r="C1290" s="338" t="s">
        <v>1601</v>
      </c>
      <c r="D1290" s="338">
        <v>1988.0</v>
      </c>
      <c r="E1290" s="338" t="s">
        <v>11300</v>
      </c>
      <c r="F1290" s="339">
        <v>44964.0</v>
      </c>
      <c r="G1290" s="338" t="s">
        <v>6378</v>
      </c>
      <c r="H1290" s="338" t="s">
        <v>5775</v>
      </c>
      <c r="I1290" s="338" t="s">
        <v>11301</v>
      </c>
      <c r="J1290" s="338" t="s">
        <v>11302</v>
      </c>
      <c r="K1290" s="338" t="s">
        <v>4976</v>
      </c>
      <c r="L1290" s="338" t="s">
        <v>11303</v>
      </c>
      <c r="M1290" s="338" t="s">
        <v>11304</v>
      </c>
      <c r="N1290" s="338" t="s">
        <v>11305</v>
      </c>
      <c r="O1290" s="338" t="s">
        <v>5824</v>
      </c>
    </row>
    <row r="1291" ht="15.75" customHeight="1">
      <c r="A1291" s="338" t="s">
        <v>11306</v>
      </c>
      <c r="B1291" s="338" t="s">
        <v>7737</v>
      </c>
      <c r="C1291" s="338" t="s">
        <v>1558</v>
      </c>
      <c r="D1291" s="338">
        <v>1988.0</v>
      </c>
      <c r="E1291" s="338" t="s">
        <v>11307</v>
      </c>
      <c r="F1291" s="339">
        <v>44963.0</v>
      </c>
      <c r="G1291" s="338" t="s">
        <v>5755</v>
      </c>
      <c r="H1291" s="338" t="s">
        <v>11308</v>
      </c>
      <c r="I1291" s="338" t="s">
        <v>11309</v>
      </c>
      <c r="J1291" s="338" t="s">
        <v>7910</v>
      </c>
      <c r="K1291" s="338" t="s">
        <v>4987</v>
      </c>
      <c r="L1291" s="338" t="s">
        <v>6297</v>
      </c>
      <c r="N1291" s="338" t="s">
        <v>11310</v>
      </c>
      <c r="O1291" s="338" t="s">
        <v>5010</v>
      </c>
    </row>
    <row r="1292" ht="15.75" customHeight="1">
      <c r="A1292" s="338" t="s">
        <v>11311</v>
      </c>
      <c r="B1292" s="338" t="s">
        <v>4970</v>
      </c>
      <c r="C1292" s="338" t="s">
        <v>1425</v>
      </c>
      <c r="D1292" s="338">
        <v>1988.0</v>
      </c>
      <c r="E1292" s="338" t="s">
        <v>10983</v>
      </c>
      <c r="F1292" s="339">
        <v>45174.0</v>
      </c>
      <c r="G1292" s="338" t="s">
        <v>6515</v>
      </c>
      <c r="H1292" s="338" t="s">
        <v>11312</v>
      </c>
      <c r="I1292" s="338" t="s">
        <v>11313</v>
      </c>
      <c r="J1292" s="338" t="s">
        <v>10459</v>
      </c>
      <c r="K1292" s="338" t="s">
        <v>4987</v>
      </c>
      <c r="L1292" s="338" t="s">
        <v>5084</v>
      </c>
      <c r="M1292" s="338" t="s">
        <v>11314</v>
      </c>
      <c r="N1292" s="338" t="s">
        <v>11315</v>
      </c>
      <c r="O1292" s="338" t="s">
        <v>5010</v>
      </c>
    </row>
    <row r="1293" ht="15.75" customHeight="1">
      <c r="A1293" s="338" t="s">
        <v>11316</v>
      </c>
      <c r="B1293" s="338" t="s">
        <v>7737</v>
      </c>
      <c r="C1293" s="338" t="s">
        <v>1558</v>
      </c>
      <c r="D1293" s="338">
        <v>1988.0</v>
      </c>
      <c r="E1293" s="338" t="s">
        <v>11317</v>
      </c>
      <c r="F1293" s="339">
        <v>45083.0</v>
      </c>
      <c r="G1293" s="338" t="s">
        <v>5163</v>
      </c>
      <c r="H1293" s="338" t="s">
        <v>7283</v>
      </c>
      <c r="I1293" s="338" t="s">
        <v>11318</v>
      </c>
      <c r="J1293" s="338" t="s">
        <v>11319</v>
      </c>
      <c r="K1293" s="338" t="s">
        <v>4987</v>
      </c>
      <c r="L1293" s="338" t="s">
        <v>6381</v>
      </c>
      <c r="M1293" s="338" t="s">
        <v>11320</v>
      </c>
      <c r="N1293" s="338" t="s">
        <v>11321</v>
      </c>
      <c r="O1293" s="338" t="s">
        <v>5186</v>
      </c>
    </row>
    <row r="1294" ht="15.75" customHeight="1">
      <c r="A1294" s="338" t="s">
        <v>11322</v>
      </c>
      <c r="B1294" s="338" t="s">
        <v>4993</v>
      </c>
      <c r="C1294" s="338" t="s">
        <v>1601</v>
      </c>
      <c r="D1294" s="338">
        <v>1988.0</v>
      </c>
      <c r="E1294" s="338" t="s">
        <v>11204</v>
      </c>
      <c r="F1294" s="339">
        <v>45019.0</v>
      </c>
      <c r="G1294" s="338" t="s">
        <v>5181</v>
      </c>
      <c r="H1294" s="338" t="s">
        <v>7995</v>
      </c>
      <c r="I1294" s="338" t="s">
        <v>7995</v>
      </c>
      <c r="J1294" s="338" t="s">
        <v>11323</v>
      </c>
      <c r="K1294" s="338" t="s">
        <v>4987</v>
      </c>
      <c r="L1294" s="338" t="s">
        <v>6247</v>
      </c>
      <c r="M1294" s="338" t="s">
        <v>11324</v>
      </c>
      <c r="N1294" s="338" t="s">
        <v>11325</v>
      </c>
      <c r="O1294" s="338" t="s">
        <v>5339</v>
      </c>
    </row>
    <row r="1295" ht="15.75" customHeight="1">
      <c r="A1295" s="338" t="s">
        <v>11326</v>
      </c>
      <c r="B1295" s="338" t="s">
        <v>4970</v>
      </c>
      <c r="C1295" s="338" t="s">
        <v>1537</v>
      </c>
      <c r="D1295" s="338">
        <v>1988.0</v>
      </c>
      <c r="E1295" s="338" t="s">
        <v>10614</v>
      </c>
      <c r="F1295" s="338" t="s">
        <v>5286</v>
      </c>
      <c r="G1295" s="338" t="s">
        <v>5090</v>
      </c>
      <c r="H1295" s="338" t="s">
        <v>9023</v>
      </c>
      <c r="I1295" s="338" t="s">
        <v>9023</v>
      </c>
      <c r="J1295" s="338" t="s">
        <v>11327</v>
      </c>
      <c r="K1295" s="338" t="s">
        <v>4987</v>
      </c>
      <c r="L1295" s="338" t="s">
        <v>6381</v>
      </c>
      <c r="M1295" s="338" t="s">
        <v>11328</v>
      </c>
      <c r="N1295" s="338" t="s">
        <v>4979</v>
      </c>
      <c r="O1295" s="338" t="s">
        <v>5339</v>
      </c>
    </row>
    <row r="1296" ht="15.75" customHeight="1">
      <c r="A1296" s="338" t="s">
        <v>11329</v>
      </c>
      <c r="B1296" s="338" t="s">
        <v>7737</v>
      </c>
      <c r="C1296" s="338" t="s">
        <v>1558</v>
      </c>
      <c r="D1296" s="338">
        <v>1988.0</v>
      </c>
      <c r="E1296" s="338" t="s">
        <v>11330</v>
      </c>
      <c r="F1296" s="338" t="s">
        <v>5059</v>
      </c>
      <c r="G1296" s="338" t="s">
        <v>8011</v>
      </c>
      <c r="H1296" s="338" t="s">
        <v>6589</v>
      </c>
      <c r="I1296" s="338" t="s">
        <v>11331</v>
      </c>
      <c r="J1296" s="338" t="s">
        <v>5746</v>
      </c>
      <c r="K1296" s="338" t="s">
        <v>4987</v>
      </c>
      <c r="L1296" s="338" t="s">
        <v>5827</v>
      </c>
      <c r="M1296" s="338" t="s">
        <v>11332</v>
      </c>
      <c r="N1296" s="338" t="s">
        <v>5009</v>
      </c>
      <c r="O1296" s="338" t="s">
        <v>5294</v>
      </c>
    </row>
    <row r="1297" ht="15.75" customHeight="1">
      <c r="A1297" s="338" t="s">
        <v>11333</v>
      </c>
      <c r="B1297" s="338" t="s">
        <v>4970</v>
      </c>
      <c r="C1297" s="338" t="s">
        <v>1537</v>
      </c>
      <c r="D1297" s="338">
        <v>1988.0</v>
      </c>
      <c r="E1297" s="338" t="s">
        <v>11334</v>
      </c>
      <c r="F1297" s="339">
        <v>44991.0</v>
      </c>
      <c r="G1297" s="338" t="s">
        <v>5710</v>
      </c>
      <c r="H1297" s="338" t="s">
        <v>5071</v>
      </c>
      <c r="I1297" s="338" t="s">
        <v>7149</v>
      </c>
      <c r="J1297" s="338" t="s">
        <v>5073</v>
      </c>
      <c r="K1297" s="338" t="s">
        <v>4987</v>
      </c>
      <c r="L1297" s="338" t="s">
        <v>8694</v>
      </c>
      <c r="M1297" s="338" t="s">
        <v>11335</v>
      </c>
      <c r="N1297" s="338" t="s">
        <v>4979</v>
      </c>
      <c r="O1297" s="338" t="s">
        <v>5283</v>
      </c>
    </row>
    <row r="1298" ht="15.75" customHeight="1">
      <c r="A1298" s="338" t="s">
        <v>11336</v>
      </c>
      <c r="B1298" s="338" t="s">
        <v>4970</v>
      </c>
      <c r="C1298" s="338" t="s">
        <v>1537</v>
      </c>
      <c r="D1298" s="338">
        <v>1988.0</v>
      </c>
      <c r="E1298" s="338" t="s">
        <v>11337</v>
      </c>
      <c r="F1298" s="339">
        <v>45083.0</v>
      </c>
      <c r="G1298" s="338" t="s">
        <v>5319</v>
      </c>
      <c r="H1298" s="338" t="s">
        <v>11338</v>
      </c>
      <c r="I1298" s="338" t="s">
        <v>11338</v>
      </c>
      <c r="J1298" s="338" t="s">
        <v>11338</v>
      </c>
      <c r="K1298" s="338" t="s">
        <v>4987</v>
      </c>
      <c r="L1298" s="338" t="s">
        <v>5291</v>
      </c>
      <c r="M1298" s="338" t="s">
        <v>11339</v>
      </c>
      <c r="N1298" s="338" t="s">
        <v>11340</v>
      </c>
      <c r="O1298" s="338" t="s">
        <v>5010</v>
      </c>
    </row>
    <row r="1299" ht="15.75" customHeight="1">
      <c r="A1299" s="338" t="s">
        <v>11341</v>
      </c>
      <c r="B1299" s="338" t="s">
        <v>4970</v>
      </c>
      <c r="C1299" s="338" t="s">
        <v>2473</v>
      </c>
      <c r="D1299" s="338">
        <v>1988.0</v>
      </c>
      <c r="E1299" s="338" t="s">
        <v>11287</v>
      </c>
      <c r="F1299" s="339">
        <v>44963.0</v>
      </c>
      <c r="G1299" s="338" t="s">
        <v>5121</v>
      </c>
      <c r="H1299" s="338" t="s">
        <v>11342</v>
      </c>
      <c r="I1299" s="338" t="s">
        <v>11343</v>
      </c>
      <c r="J1299" s="338" t="s">
        <v>11344</v>
      </c>
      <c r="K1299" s="338" t="s">
        <v>4987</v>
      </c>
      <c r="L1299" s="338" t="s">
        <v>5007</v>
      </c>
      <c r="M1299" s="338" t="s">
        <v>11345</v>
      </c>
      <c r="N1299" s="338" t="s">
        <v>7411</v>
      </c>
      <c r="O1299" s="338" t="s">
        <v>5505</v>
      </c>
    </row>
    <row r="1300" ht="15.75" customHeight="1">
      <c r="A1300" s="338" t="s">
        <v>11346</v>
      </c>
      <c r="B1300" s="338" t="s">
        <v>4993</v>
      </c>
      <c r="C1300" s="338" t="s">
        <v>1558</v>
      </c>
      <c r="D1300" s="338">
        <v>1988.0</v>
      </c>
      <c r="E1300" s="338" t="s">
        <v>11347</v>
      </c>
      <c r="F1300" s="339">
        <v>45023.0</v>
      </c>
      <c r="G1300" s="338" t="s">
        <v>10464</v>
      </c>
      <c r="H1300" s="338" t="s">
        <v>8058</v>
      </c>
      <c r="I1300" s="338" t="s">
        <v>9671</v>
      </c>
      <c r="J1300" s="338" t="s">
        <v>6162</v>
      </c>
      <c r="K1300" s="338" t="s">
        <v>4987</v>
      </c>
      <c r="M1300" s="338" t="s">
        <v>11348</v>
      </c>
      <c r="N1300" s="338" t="s">
        <v>5019</v>
      </c>
      <c r="O1300" s="338" t="s">
        <v>5780</v>
      </c>
    </row>
    <row r="1301" ht="15.75" customHeight="1">
      <c r="A1301" s="338" t="s">
        <v>11349</v>
      </c>
      <c r="B1301" s="338" t="s">
        <v>4970</v>
      </c>
      <c r="C1301" s="338" t="s">
        <v>1425</v>
      </c>
      <c r="D1301" s="338">
        <v>1988.0</v>
      </c>
      <c r="E1301" s="338" t="s">
        <v>11350</v>
      </c>
      <c r="F1301" s="339">
        <v>44990.0</v>
      </c>
      <c r="G1301" s="338" t="s">
        <v>5755</v>
      </c>
      <c r="H1301" s="338" t="s">
        <v>9684</v>
      </c>
      <c r="I1301" s="338" t="s">
        <v>11351</v>
      </c>
      <c r="J1301" s="338" t="s">
        <v>11352</v>
      </c>
      <c r="K1301" s="338" t="s">
        <v>4987</v>
      </c>
      <c r="L1301" s="338" t="s">
        <v>5935</v>
      </c>
      <c r="M1301" s="338" t="s">
        <v>11353</v>
      </c>
      <c r="N1301" s="338" t="s">
        <v>5009</v>
      </c>
      <c r="O1301" s="338" t="s">
        <v>5010</v>
      </c>
    </row>
    <row r="1302" ht="15.75" customHeight="1">
      <c r="A1302" s="338" t="s">
        <v>11354</v>
      </c>
      <c r="B1302" s="338" t="s">
        <v>7737</v>
      </c>
      <c r="C1302" s="338" t="s">
        <v>1558</v>
      </c>
      <c r="D1302" s="338">
        <v>1988.0</v>
      </c>
      <c r="E1302" s="338" t="s">
        <v>11355</v>
      </c>
      <c r="F1302" s="339">
        <v>44991.0</v>
      </c>
      <c r="G1302" s="338" t="s">
        <v>5872</v>
      </c>
      <c r="H1302" s="338" t="s">
        <v>11356</v>
      </c>
      <c r="I1302" s="338" t="s">
        <v>11357</v>
      </c>
      <c r="J1302" s="338" t="s">
        <v>9577</v>
      </c>
      <c r="K1302" s="338" t="s">
        <v>4987</v>
      </c>
      <c r="L1302" s="338" t="s">
        <v>6039</v>
      </c>
      <c r="M1302" s="338" t="s">
        <v>11358</v>
      </c>
      <c r="N1302" s="338" t="s">
        <v>5224</v>
      </c>
      <c r="O1302" s="338" t="s">
        <v>5010</v>
      </c>
    </row>
    <row r="1303" ht="15.75" customHeight="1">
      <c r="A1303" s="338" t="s">
        <v>11359</v>
      </c>
      <c r="B1303" s="338" t="s">
        <v>4970</v>
      </c>
      <c r="C1303" s="338" t="s">
        <v>1425</v>
      </c>
      <c r="D1303" s="338">
        <v>1988.0</v>
      </c>
      <c r="E1303" s="338" t="s">
        <v>11360</v>
      </c>
      <c r="F1303" s="339">
        <v>45052.0</v>
      </c>
      <c r="G1303" s="338" t="s">
        <v>6428</v>
      </c>
      <c r="H1303" s="338" t="s">
        <v>11361</v>
      </c>
      <c r="I1303" s="338" t="s">
        <v>11362</v>
      </c>
      <c r="J1303" s="338" t="s">
        <v>11363</v>
      </c>
      <c r="K1303" s="338" t="s">
        <v>4976</v>
      </c>
      <c r="L1303" s="338" t="s">
        <v>5291</v>
      </c>
      <c r="M1303" s="338" t="s">
        <v>11364</v>
      </c>
      <c r="N1303" s="338" t="s">
        <v>7992</v>
      </c>
      <c r="O1303" s="338" t="s">
        <v>5262</v>
      </c>
    </row>
    <row r="1304" ht="15.75" customHeight="1">
      <c r="A1304" s="338" t="s">
        <v>11365</v>
      </c>
      <c r="B1304" s="338" t="s">
        <v>4970</v>
      </c>
      <c r="C1304" s="338" t="s">
        <v>3713</v>
      </c>
      <c r="D1304" s="338">
        <v>1988.0</v>
      </c>
      <c r="E1304" s="338" t="s">
        <v>11250</v>
      </c>
      <c r="F1304" s="339">
        <v>45175.0</v>
      </c>
      <c r="G1304" s="338" t="s">
        <v>5797</v>
      </c>
      <c r="H1304" s="338" t="s">
        <v>9786</v>
      </c>
      <c r="I1304" s="338" t="s">
        <v>9786</v>
      </c>
      <c r="J1304" s="338" t="s">
        <v>5670</v>
      </c>
      <c r="K1304" s="338" t="s">
        <v>5607</v>
      </c>
      <c r="L1304" s="338" t="s">
        <v>5094</v>
      </c>
      <c r="M1304" s="338" t="s">
        <v>11366</v>
      </c>
      <c r="N1304" s="338" t="s">
        <v>4979</v>
      </c>
      <c r="O1304" s="338" t="s">
        <v>6278</v>
      </c>
    </row>
    <row r="1305" ht="15.75" customHeight="1">
      <c r="A1305" s="338" t="s">
        <v>11367</v>
      </c>
      <c r="B1305" s="338" t="s">
        <v>4970</v>
      </c>
      <c r="C1305" s="338" t="s">
        <v>1537</v>
      </c>
      <c r="D1305" s="338">
        <v>1988.0</v>
      </c>
      <c r="E1305" s="338" t="s">
        <v>11214</v>
      </c>
      <c r="F1305" s="339">
        <v>45113.0</v>
      </c>
      <c r="G1305" s="338" t="s">
        <v>6547</v>
      </c>
      <c r="H1305" s="338" t="s">
        <v>7677</v>
      </c>
      <c r="I1305" s="338" t="s">
        <v>11368</v>
      </c>
      <c r="J1305" s="338" t="s">
        <v>6346</v>
      </c>
      <c r="K1305" s="338" t="s">
        <v>4987</v>
      </c>
      <c r="L1305" s="338" t="s">
        <v>5017</v>
      </c>
      <c r="M1305" s="338" t="s">
        <v>11369</v>
      </c>
      <c r="N1305" s="338" t="s">
        <v>5019</v>
      </c>
      <c r="O1305" s="338" t="s">
        <v>6278</v>
      </c>
    </row>
    <row r="1306" ht="15.75" customHeight="1">
      <c r="A1306" s="338" t="s">
        <v>11370</v>
      </c>
      <c r="B1306" s="338" t="s">
        <v>7737</v>
      </c>
      <c r="C1306" s="338" t="s">
        <v>1558</v>
      </c>
      <c r="D1306" s="338">
        <v>1988.0</v>
      </c>
      <c r="E1306" s="338" t="s">
        <v>11181</v>
      </c>
      <c r="F1306" s="339">
        <v>45021.0</v>
      </c>
      <c r="G1306" s="338" t="s">
        <v>6547</v>
      </c>
      <c r="H1306" s="338" t="s">
        <v>6698</v>
      </c>
      <c r="I1306" s="338" t="s">
        <v>11371</v>
      </c>
      <c r="J1306" s="338" t="s">
        <v>5032</v>
      </c>
      <c r="K1306" s="338" t="s">
        <v>4987</v>
      </c>
      <c r="L1306" s="338" t="s">
        <v>5094</v>
      </c>
      <c r="M1306" s="338" t="s">
        <v>11372</v>
      </c>
      <c r="N1306" s="338" t="s">
        <v>11373</v>
      </c>
      <c r="O1306" s="338" t="s">
        <v>5624</v>
      </c>
    </row>
    <row r="1307" ht="15.75" customHeight="1">
      <c r="A1307" s="338" t="s">
        <v>11374</v>
      </c>
      <c r="B1307" s="338" t="s">
        <v>7737</v>
      </c>
      <c r="C1307" s="338" t="s">
        <v>1681</v>
      </c>
      <c r="D1307" s="338">
        <v>1988.0</v>
      </c>
      <c r="E1307" s="338" t="s">
        <v>11375</v>
      </c>
      <c r="F1307" s="339">
        <v>45175.0</v>
      </c>
      <c r="G1307" s="338" t="s">
        <v>8933</v>
      </c>
      <c r="H1307" s="338" t="s">
        <v>6779</v>
      </c>
      <c r="I1307" s="338" t="s">
        <v>11376</v>
      </c>
      <c r="J1307" s="338" t="s">
        <v>6022</v>
      </c>
      <c r="K1307" s="338" t="s">
        <v>3074</v>
      </c>
      <c r="L1307" s="338" t="s">
        <v>5074</v>
      </c>
      <c r="M1307" s="338" t="s">
        <v>11377</v>
      </c>
      <c r="N1307" s="338" t="s">
        <v>11378</v>
      </c>
      <c r="O1307" s="338" t="s">
        <v>6278</v>
      </c>
    </row>
    <row r="1308" ht="15.75" customHeight="1">
      <c r="A1308" s="338" t="s">
        <v>11379</v>
      </c>
      <c r="B1308" s="338" t="s">
        <v>4970</v>
      </c>
      <c r="C1308" s="338" t="s">
        <v>1558</v>
      </c>
      <c r="D1308" s="338">
        <v>1988.0</v>
      </c>
      <c r="E1308" s="338" t="s">
        <v>10983</v>
      </c>
      <c r="F1308" s="339">
        <v>45174.0</v>
      </c>
      <c r="G1308" s="338" t="s">
        <v>5060</v>
      </c>
      <c r="H1308" s="338" t="s">
        <v>5197</v>
      </c>
      <c r="I1308" s="338" t="s">
        <v>5197</v>
      </c>
      <c r="J1308" s="338" t="s">
        <v>11380</v>
      </c>
      <c r="K1308" s="338" t="s">
        <v>4976</v>
      </c>
      <c r="L1308" s="338" t="s">
        <v>5704</v>
      </c>
      <c r="M1308" s="338" t="s">
        <v>11381</v>
      </c>
      <c r="N1308" s="338" t="s">
        <v>11382</v>
      </c>
      <c r="O1308" s="338" t="s">
        <v>5483</v>
      </c>
    </row>
    <row r="1309" ht="15.75" customHeight="1">
      <c r="A1309" s="338" t="s">
        <v>11383</v>
      </c>
      <c r="B1309" s="338" t="s">
        <v>7737</v>
      </c>
      <c r="C1309" s="338" t="s">
        <v>1558</v>
      </c>
      <c r="D1309" s="338">
        <v>1988.0</v>
      </c>
      <c r="E1309" s="338" t="s">
        <v>11229</v>
      </c>
      <c r="F1309" s="339">
        <v>45143.0</v>
      </c>
      <c r="G1309" s="338" t="s">
        <v>5235</v>
      </c>
      <c r="H1309" s="338" t="s">
        <v>8085</v>
      </c>
      <c r="I1309" s="338" t="s">
        <v>8085</v>
      </c>
      <c r="J1309" s="338" t="s">
        <v>5330</v>
      </c>
      <c r="K1309" s="338" t="s">
        <v>9336</v>
      </c>
      <c r="L1309" s="338" t="s">
        <v>6071</v>
      </c>
      <c r="M1309" s="338" t="s">
        <v>11384</v>
      </c>
      <c r="N1309" s="338" t="s">
        <v>11385</v>
      </c>
      <c r="O1309" s="338" t="s">
        <v>5339</v>
      </c>
    </row>
    <row r="1310" ht="15.75" customHeight="1">
      <c r="A1310" s="338" t="s">
        <v>11386</v>
      </c>
      <c r="B1310" s="338" t="s">
        <v>4970</v>
      </c>
      <c r="C1310" s="338" t="s">
        <v>1558</v>
      </c>
      <c r="D1310" s="338">
        <v>1988.0</v>
      </c>
      <c r="E1310" s="338" t="s">
        <v>11387</v>
      </c>
      <c r="F1310" s="338" t="s">
        <v>5286</v>
      </c>
      <c r="G1310" s="338" t="s">
        <v>5251</v>
      </c>
      <c r="H1310" s="338" t="s">
        <v>11388</v>
      </c>
      <c r="I1310" s="338" t="s">
        <v>8662</v>
      </c>
      <c r="J1310" s="338" t="s">
        <v>7115</v>
      </c>
      <c r="K1310" s="338" t="s">
        <v>4987</v>
      </c>
      <c r="L1310" s="338" t="s">
        <v>6297</v>
      </c>
      <c r="M1310" s="338" t="s">
        <v>11389</v>
      </c>
      <c r="N1310" s="338" t="s">
        <v>8234</v>
      </c>
      <c r="O1310" s="338" t="s">
        <v>5120</v>
      </c>
    </row>
    <row r="1311" ht="15.75" customHeight="1">
      <c r="A1311" s="338" t="s">
        <v>11390</v>
      </c>
      <c r="B1311" s="338" t="s">
        <v>4970</v>
      </c>
      <c r="C1311" s="338" t="s">
        <v>1558</v>
      </c>
      <c r="D1311" s="338">
        <v>1988.0</v>
      </c>
      <c r="E1311" s="338" t="s">
        <v>10379</v>
      </c>
      <c r="F1311" s="339">
        <v>45143.0</v>
      </c>
      <c r="G1311" s="338" t="s">
        <v>5872</v>
      </c>
      <c r="H1311" s="338" t="s">
        <v>6111</v>
      </c>
      <c r="I1311" s="338" t="s">
        <v>6111</v>
      </c>
      <c r="J1311" s="338" t="s">
        <v>10077</v>
      </c>
      <c r="K1311" s="338" t="s">
        <v>4987</v>
      </c>
      <c r="L1311" s="338" t="s">
        <v>7032</v>
      </c>
      <c r="M1311" s="338" t="s">
        <v>11391</v>
      </c>
      <c r="N1311" s="338" t="s">
        <v>10737</v>
      </c>
      <c r="O1311" s="338" t="s">
        <v>5143</v>
      </c>
    </row>
    <row r="1312" ht="15.75" customHeight="1">
      <c r="A1312" s="338" t="s">
        <v>11392</v>
      </c>
      <c r="B1312" s="338" t="s">
        <v>5445</v>
      </c>
      <c r="C1312" s="338" t="s">
        <v>1601</v>
      </c>
      <c r="D1312" s="338">
        <v>1988.0</v>
      </c>
      <c r="E1312" s="338" t="s">
        <v>11194</v>
      </c>
      <c r="F1312" s="339">
        <v>45174.0</v>
      </c>
      <c r="G1312" s="338" t="s">
        <v>5296</v>
      </c>
      <c r="H1312" s="338" t="s">
        <v>11393</v>
      </c>
      <c r="I1312" s="338" t="s">
        <v>11394</v>
      </c>
      <c r="J1312" s="338" t="s">
        <v>11395</v>
      </c>
      <c r="K1312" s="338" t="s">
        <v>6501</v>
      </c>
      <c r="L1312" s="338" t="s">
        <v>5084</v>
      </c>
      <c r="M1312" s="338" t="s">
        <v>11396</v>
      </c>
      <c r="N1312" s="338" t="s">
        <v>4990</v>
      </c>
      <c r="O1312" s="338" t="s">
        <v>5067</v>
      </c>
    </row>
    <row r="1313" ht="15.75" customHeight="1">
      <c r="A1313" s="338" t="s">
        <v>11397</v>
      </c>
      <c r="B1313" s="338" t="s">
        <v>4993</v>
      </c>
      <c r="C1313" s="338" t="s">
        <v>1547</v>
      </c>
      <c r="D1313" s="338">
        <v>1988.0</v>
      </c>
      <c r="E1313" s="338" t="s">
        <v>11398</v>
      </c>
      <c r="F1313" s="339">
        <v>44964.0</v>
      </c>
      <c r="G1313" s="338" t="s">
        <v>5872</v>
      </c>
      <c r="H1313" s="338" t="s">
        <v>7538</v>
      </c>
      <c r="I1313" s="338" t="s">
        <v>11399</v>
      </c>
      <c r="J1313" s="338" t="s">
        <v>8625</v>
      </c>
      <c r="K1313" s="338" t="s">
        <v>4987</v>
      </c>
      <c r="L1313" s="338" t="s">
        <v>5017</v>
      </c>
      <c r="M1313" s="338" t="s">
        <v>11400</v>
      </c>
      <c r="N1313" s="338" t="s">
        <v>5019</v>
      </c>
      <c r="O1313" s="338" t="s">
        <v>5471</v>
      </c>
    </row>
    <row r="1314" ht="15.75" customHeight="1">
      <c r="A1314" s="338" t="s">
        <v>11401</v>
      </c>
      <c r="B1314" s="338" t="s">
        <v>4993</v>
      </c>
      <c r="C1314" s="338" t="s">
        <v>1681</v>
      </c>
      <c r="D1314" s="338">
        <v>1988.0</v>
      </c>
      <c r="E1314" s="338" t="s">
        <v>9869</v>
      </c>
      <c r="F1314" s="339">
        <v>44992.0</v>
      </c>
      <c r="G1314" s="338" t="s">
        <v>5219</v>
      </c>
      <c r="H1314" s="338" t="s">
        <v>11402</v>
      </c>
      <c r="I1314" s="338" t="s">
        <v>11402</v>
      </c>
      <c r="J1314" s="338" t="s">
        <v>11403</v>
      </c>
      <c r="K1314" s="338" t="s">
        <v>4987</v>
      </c>
      <c r="M1314" s="338" t="s">
        <v>11404</v>
      </c>
      <c r="N1314" s="338" t="s">
        <v>8841</v>
      </c>
      <c r="O1314" s="338" t="s">
        <v>5120</v>
      </c>
    </row>
    <row r="1315" ht="15.75" customHeight="1">
      <c r="A1315" s="338" t="s">
        <v>11405</v>
      </c>
      <c r="B1315" s="338" t="s">
        <v>4970</v>
      </c>
      <c r="C1315" s="338" t="s">
        <v>1537</v>
      </c>
      <c r="D1315" s="338">
        <v>1988.0</v>
      </c>
      <c r="E1315" s="338" t="s">
        <v>11350</v>
      </c>
      <c r="F1315" s="338" t="s">
        <v>5286</v>
      </c>
      <c r="G1315" s="338" t="s">
        <v>5251</v>
      </c>
      <c r="H1315" s="338" t="s">
        <v>11406</v>
      </c>
      <c r="I1315" s="338" t="s">
        <v>8422</v>
      </c>
      <c r="J1315" s="338" t="s">
        <v>6517</v>
      </c>
      <c r="K1315" s="338" t="s">
        <v>4987</v>
      </c>
      <c r="L1315" s="338" t="s">
        <v>8533</v>
      </c>
      <c r="M1315" s="338" t="s">
        <v>11407</v>
      </c>
      <c r="N1315" s="338" t="s">
        <v>11408</v>
      </c>
      <c r="O1315" s="338" t="s">
        <v>5698</v>
      </c>
    </row>
    <row r="1316" ht="15.75" customHeight="1">
      <c r="A1316" s="338" t="s">
        <v>11409</v>
      </c>
      <c r="B1316" s="338" t="s">
        <v>4970</v>
      </c>
      <c r="C1316" s="338" t="s">
        <v>1558</v>
      </c>
      <c r="D1316" s="338">
        <v>1988.0</v>
      </c>
      <c r="E1316" s="338" t="s">
        <v>11375</v>
      </c>
      <c r="F1316" s="339">
        <v>45084.0</v>
      </c>
      <c r="G1316" s="338" t="s">
        <v>5105</v>
      </c>
      <c r="H1316" s="338" t="s">
        <v>9770</v>
      </c>
      <c r="I1316" s="338" t="s">
        <v>9770</v>
      </c>
      <c r="J1316" s="338" t="s">
        <v>11410</v>
      </c>
      <c r="K1316" s="338" t="s">
        <v>6531</v>
      </c>
      <c r="L1316" s="338" t="s">
        <v>7430</v>
      </c>
      <c r="M1316" s="338" t="s">
        <v>11411</v>
      </c>
      <c r="N1316" s="338" t="s">
        <v>11412</v>
      </c>
      <c r="O1316" s="338" t="s">
        <v>5010</v>
      </c>
    </row>
    <row r="1317" ht="15.75" customHeight="1">
      <c r="A1317" s="338" t="s">
        <v>11413</v>
      </c>
      <c r="B1317" s="338" t="s">
        <v>7737</v>
      </c>
      <c r="C1317" s="338" t="s">
        <v>1558</v>
      </c>
      <c r="D1317" s="338">
        <v>1988.0</v>
      </c>
      <c r="E1317" s="338" t="s">
        <v>10548</v>
      </c>
      <c r="F1317" s="339">
        <v>45174.0</v>
      </c>
      <c r="G1317" s="338" t="s">
        <v>5181</v>
      </c>
      <c r="H1317" s="338" t="s">
        <v>6796</v>
      </c>
      <c r="I1317" s="338" t="s">
        <v>6796</v>
      </c>
      <c r="J1317" s="338" t="s">
        <v>7807</v>
      </c>
      <c r="K1317" s="338" t="s">
        <v>4987</v>
      </c>
      <c r="L1317" s="338" t="s">
        <v>5094</v>
      </c>
      <c r="M1317" s="338" t="s">
        <v>11414</v>
      </c>
      <c r="N1317" s="338" t="s">
        <v>5009</v>
      </c>
      <c r="O1317" s="338" t="s">
        <v>5537</v>
      </c>
    </row>
    <row r="1318" ht="15.75" customHeight="1">
      <c r="A1318" s="338" t="s">
        <v>11415</v>
      </c>
      <c r="B1318" s="338" t="s">
        <v>4993</v>
      </c>
      <c r="C1318" s="338" t="s">
        <v>1558</v>
      </c>
      <c r="D1318" s="338">
        <v>1988.0</v>
      </c>
      <c r="E1318" s="338" t="s">
        <v>11416</v>
      </c>
      <c r="F1318" s="339">
        <v>45081.0</v>
      </c>
      <c r="G1318" s="338" t="s">
        <v>5196</v>
      </c>
      <c r="H1318" s="338" t="s">
        <v>5932</v>
      </c>
      <c r="I1318" s="338" t="s">
        <v>7766</v>
      </c>
      <c r="J1318" s="338" t="s">
        <v>11417</v>
      </c>
      <c r="K1318" s="338" t="s">
        <v>4987</v>
      </c>
      <c r="M1318" s="338" t="s">
        <v>11418</v>
      </c>
      <c r="N1318" s="338" t="s">
        <v>4979</v>
      </c>
      <c r="O1318" s="338" t="s">
        <v>6003</v>
      </c>
    </row>
    <row r="1319" ht="15.75" customHeight="1">
      <c r="A1319" s="338" t="s">
        <v>11419</v>
      </c>
      <c r="B1319" s="338" t="s">
        <v>4970</v>
      </c>
      <c r="C1319" s="338" t="s">
        <v>3713</v>
      </c>
      <c r="D1319" s="338">
        <v>1988.0</v>
      </c>
      <c r="E1319" s="338" t="s">
        <v>11185</v>
      </c>
      <c r="F1319" s="339">
        <v>44932.0</v>
      </c>
      <c r="G1319" s="338" t="s">
        <v>5090</v>
      </c>
      <c r="H1319" s="338" t="s">
        <v>6629</v>
      </c>
      <c r="I1319" s="338" t="s">
        <v>6629</v>
      </c>
      <c r="J1319" s="338" t="s">
        <v>5730</v>
      </c>
      <c r="K1319" s="338" t="s">
        <v>4987</v>
      </c>
      <c r="L1319" s="338" t="s">
        <v>10384</v>
      </c>
      <c r="M1319" s="338" t="s">
        <v>11420</v>
      </c>
      <c r="N1319" s="338" t="s">
        <v>11421</v>
      </c>
      <c r="O1319" s="338" t="s">
        <v>5217</v>
      </c>
    </row>
    <row r="1320" ht="15.75" customHeight="1">
      <c r="A1320" s="338" t="s">
        <v>11422</v>
      </c>
      <c r="B1320" s="338" t="s">
        <v>4970</v>
      </c>
      <c r="C1320" s="338" t="s">
        <v>1558</v>
      </c>
      <c r="D1320" s="338">
        <v>1988.0</v>
      </c>
      <c r="E1320" s="338" t="s">
        <v>11239</v>
      </c>
      <c r="F1320" s="339">
        <v>44963.0</v>
      </c>
      <c r="G1320" s="338" t="s">
        <v>5163</v>
      </c>
      <c r="H1320" s="338" t="s">
        <v>9952</v>
      </c>
      <c r="I1320" s="338" t="s">
        <v>11423</v>
      </c>
      <c r="J1320" s="338" t="s">
        <v>11424</v>
      </c>
      <c r="K1320" s="338" t="s">
        <v>4987</v>
      </c>
      <c r="L1320" s="338" t="s">
        <v>4995</v>
      </c>
      <c r="M1320" s="338" t="s">
        <v>11425</v>
      </c>
      <c r="N1320" s="338" t="s">
        <v>11426</v>
      </c>
      <c r="O1320" s="338" t="s">
        <v>6003</v>
      </c>
    </row>
    <row r="1321" ht="15.75" customHeight="1">
      <c r="A1321" s="338" t="s">
        <v>11427</v>
      </c>
      <c r="B1321" s="338" t="s">
        <v>7737</v>
      </c>
      <c r="C1321" s="338" t="s">
        <v>1558</v>
      </c>
      <c r="D1321" s="338">
        <v>1988.0</v>
      </c>
      <c r="E1321" s="338" t="s">
        <v>11428</v>
      </c>
      <c r="F1321" s="339">
        <v>45083.0</v>
      </c>
      <c r="G1321" s="338" t="s">
        <v>5251</v>
      </c>
      <c r="H1321" s="338" t="s">
        <v>5640</v>
      </c>
      <c r="I1321" s="338" t="s">
        <v>5266</v>
      </c>
      <c r="J1321" s="338" t="s">
        <v>7079</v>
      </c>
      <c r="K1321" s="338" t="s">
        <v>4987</v>
      </c>
      <c r="L1321" s="338" t="s">
        <v>5094</v>
      </c>
      <c r="M1321" s="338" t="s">
        <v>11429</v>
      </c>
      <c r="N1321" s="338" t="s">
        <v>5119</v>
      </c>
      <c r="O1321" s="338" t="s">
        <v>5537</v>
      </c>
    </row>
    <row r="1322" ht="15.75" customHeight="1">
      <c r="A1322" s="338" t="s">
        <v>11430</v>
      </c>
      <c r="B1322" s="338" t="s">
        <v>4993</v>
      </c>
      <c r="C1322" s="338" t="s">
        <v>1558</v>
      </c>
      <c r="D1322" s="338">
        <v>1988.0</v>
      </c>
      <c r="E1322" s="338" t="s">
        <v>11431</v>
      </c>
      <c r="F1322" s="339">
        <v>45022.0</v>
      </c>
      <c r="G1322" s="338" t="s">
        <v>5296</v>
      </c>
      <c r="H1322" s="338" t="s">
        <v>11432</v>
      </c>
      <c r="I1322" s="338" t="s">
        <v>11433</v>
      </c>
      <c r="J1322" s="338" t="s">
        <v>7108</v>
      </c>
      <c r="K1322" s="338" t="s">
        <v>4976</v>
      </c>
      <c r="L1322" s="338" t="s">
        <v>5084</v>
      </c>
      <c r="M1322" s="338" t="s">
        <v>11434</v>
      </c>
      <c r="N1322" s="338" t="s">
        <v>11435</v>
      </c>
      <c r="O1322" s="338" t="s">
        <v>5020</v>
      </c>
    </row>
    <row r="1323" ht="15.75" customHeight="1">
      <c r="A1323" s="338" t="s">
        <v>11436</v>
      </c>
      <c r="B1323" s="338" t="s">
        <v>4993</v>
      </c>
      <c r="C1323" s="338" t="s">
        <v>1601</v>
      </c>
      <c r="D1323" s="338">
        <v>1988.0</v>
      </c>
      <c r="E1323" s="338" t="s">
        <v>11330</v>
      </c>
      <c r="F1323" s="339">
        <v>45021.0</v>
      </c>
      <c r="G1323" s="338" t="s">
        <v>5241</v>
      </c>
      <c r="H1323" s="338" t="s">
        <v>5474</v>
      </c>
      <c r="I1323" s="338" t="s">
        <v>11437</v>
      </c>
      <c r="J1323" s="338" t="s">
        <v>8555</v>
      </c>
      <c r="K1323" s="338" t="s">
        <v>4987</v>
      </c>
      <c r="L1323" s="338" t="s">
        <v>8556</v>
      </c>
      <c r="M1323" s="338" t="s">
        <v>11438</v>
      </c>
      <c r="N1323" s="338" t="s">
        <v>11439</v>
      </c>
      <c r="O1323" s="338" t="s">
        <v>5077</v>
      </c>
    </row>
    <row r="1324" ht="15.75" customHeight="1">
      <c r="A1324" s="338" t="s">
        <v>11440</v>
      </c>
      <c r="B1324" s="338" t="s">
        <v>4993</v>
      </c>
      <c r="C1324" s="338" t="s">
        <v>1425</v>
      </c>
      <c r="D1324" s="338">
        <v>1988.0</v>
      </c>
      <c r="E1324" s="338" t="s">
        <v>11441</v>
      </c>
      <c r="F1324" s="339">
        <v>45111.0</v>
      </c>
      <c r="G1324" s="338" t="s">
        <v>5219</v>
      </c>
      <c r="H1324" s="338" t="s">
        <v>5582</v>
      </c>
      <c r="I1324" s="338" t="s">
        <v>5582</v>
      </c>
      <c r="J1324" s="338" t="s">
        <v>11442</v>
      </c>
      <c r="K1324" s="338" t="s">
        <v>4987</v>
      </c>
      <c r="L1324" s="338" t="s">
        <v>6368</v>
      </c>
      <c r="M1324" s="338" t="s">
        <v>11443</v>
      </c>
      <c r="N1324" s="338" t="s">
        <v>5126</v>
      </c>
      <c r="O1324" s="338" t="s">
        <v>5020</v>
      </c>
    </row>
    <row r="1325" ht="15.75" customHeight="1">
      <c r="A1325" s="338" t="s">
        <v>11444</v>
      </c>
      <c r="B1325" s="338" t="s">
        <v>4970</v>
      </c>
      <c r="C1325" s="338" t="s">
        <v>1558</v>
      </c>
      <c r="D1325" s="338">
        <v>1988.0</v>
      </c>
      <c r="E1325" s="338" t="s">
        <v>11191</v>
      </c>
      <c r="F1325" s="339">
        <v>44963.0</v>
      </c>
      <c r="G1325" s="338" t="s">
        <v>5181</v>
      </c>
      <c r="H1325" s="338" t="s">
        <v>11445</v>
      </c>
      <c r="I1325" s="338" t="s">
        <v>11445</v>
      </c>
      <c r="J1325" s="338" t="s">
        <v>7817</v>
      </c>
      <c r="K1325" s="338" t="s">
        <v>4987</v>
      </c>
      <c r="L1325" s="338" t="s">
        <v>5291</v>
      </c>
      <c r="M1325" s="338" t="s">
        <v>11446</v>
      </c>
      <c r="N1325" s="338" t="s">
        <v>11447</v>
      </c>
      <c r="O1325" s="338" t="s">
        <v>5028</v>
      </c>
    </row>
    <row r="1326" ht="15.75" customHeight="1">
      <c r="A1326" s="338" t="s">
        <v>11448</v>
      </c>
      <c r="B1326" s="338" t="s">
        <v>4993</v>
      </c>
      <c r="C1326" s="338" t="s">
        <v>1558</v>
      </c>
      <c r="D1326" s="338">
        <v>1988.0</v>
      </c>
      <c r="E1326" s="338" t="s">
        <v>11113</v>
      </c>
      <c r="F1326" s="339">
        <v>44963.0</v>
      </c>
      <c r="G1326" s="338" t="s">
        <v>5153</v>
      </c>
      <c r="H1326" s="338" t="s">
        <v>6548</v>
      </c>
      <c r="I1326" s="338" t="s">
        <v>11449</v>
      </c>
      <c r="J1326" s="338" t="s">
        <v>5016</v>
      </c>
      <c r="K1326" s="338" t="s">
        <v>4987</v>
      </c>
      <c r="L1326" s="338" t="s">
        <v>4977</v>
      </c>
      <c r="M1326" s="338" t="s">
        <v>11450</v>
      </c>
      <c r="N1326" s="338" t="s">
        <v>11451</v>
      </c>
      <c r="O1326" s="338" t="s">
        <v>5294</v>
      </c>
    </row>
    <row r="1327" ht="15.75" customHeight="1">
      <c r="A1327" s="338" t="s">
        <v>11452</v>
      </c>
      <c r="B1327" s="338" t="s">
        <v>5601</v>
      </c>
      <c r="C1327" s="338" t="s">
        <v>3713</v>
      </c>
      <c r="D1327" s="338">
        <v>1988.0</v>
      </c>
      <c r="E1327" s="338" t="s">
        <v>11453</v>
      </c>
      <c r="F1327" s="338" t="s">
        <v>5059</v>
      </c>
      <c r="G1327" s="338" t="s">
        <v>5327</v>
      </c>
      <c r="H1327" s="338" t="s">
        <v>11454</v>
      </c>
      <c r="I1327" s="338" t="s">
        <v>11455</v>
      </c>
      <c r="J1327" s="338" t="s">
        <v>11456</v>
      </c>
      <c r="K1327" s="338" t="s">
        <v>5663</v>
      </c>
      <c r="M1327" s="338" t="s">
        <v>11457</v>
      </c>
      <c r="N1327" s="338" t="s">
        <v>11458</v>
      </c>
      <c r="O1327" s="338" t="s">
        <v>5160</v>
      </c>
    </row>
    <row r="1328" ht="15.75" customHeight="1">
      <c r="A1328" s="338" t="s">
        <v>11459</v>
      </c>
      <c r="B1328" s="338" t="s">
        <v>4970</v>
      </c>
      <c r="C1328" s="338" t="s">
        <v>1558</v>
      </c>
      <c r="D1328" s="338">
        <v>1988.0</v>
      </c>
      <c r="E1328" s="338" t="s">
        <v>11460</v>
      </c>
      <c r="F1328" s="339">
        <v>45174.0</v>
      </c>
      <c r="G1328" s="338" t="s">
        <v>5181</v>
      </c>
      <c r="H1328" s="338" t="s">
        <v>6516</v>
      </c>
      <c r="I1328" s="338" t="s">
        <v>6721</v>
      </c>
      <c r="J1328" s="338" t="s">
        <v>11461</v>
      </c>
      <c r="K1328" s="338" t="s">
        <v>4987</v>
      </c>
      <c r="L1328" s="338" t="s">
        <v>6381</v>
      </c>
      <c r="M1328" s="338" t="s">
        <v>11462</v>
      </c>
      <c r="N1328" s="338" t="s">
        <v>10565</v>
      </c>
      <c r="O1328" s="338" t="s">
        <v>4991</v>
      </c>
    </row>
    <row r="1329" ht="15.75" customHeight="1">
      <c r="A1329" s="338" t="s">
        <v>11463</v>
      </c>
      <c r="B1329" s="338" t="s">
        <v>4993</v>
      </c>
      <c r="C1329" s="338" t="s">
        <v>1558</v>
      </c>
      <c r="D1329" s="338">
        <v>1988.0</v>
      </c>
      <c r="E1329" s="338" t="s">
        <v>11464</v>
      </c>
      <c r="F1329" s="339">
        <v>45141.0</v>
      </c>
      <c r="G1329" s="338" t="s">
        <v>5251</v>
      </c>
      <c r="H1329" s="338" t="s">
        <v>6220</v>
      </c>
      <c r="I1329" s="338" t="s">
        <v>5015</v>
      </c>
      <c r="J1329" s="338" t="s">
        <v>11465</v>
      </c>
      <c r="K1329" s="338" t="s">
        <v>4987</v>
      </c>
      <c r="L1329" s="338" t="s">
        <v>5094</v>
      </c>
      <c r="M1329" s="338" t="s">
        <v>11466</v>
      </c>
      <c r="N1329" s="338" t="s">
        <v>10687</v>
      </c>
      <c r="O1329" s="338" t="s">
        <v>5020</v>
      </c>
    </row>
    <row r="1330" ht="15.75" customHeight="1">
      <c r="A1330" s="338" t="s">
        <v>11467</v>
      </c>
      <c r="B1330" s="338" t="s">
        <v>4970</v>
      </c>
      <c r="C1330" s="338" t="s">
        <v>1558</v>
      </c>
      <c r="D1330" s="338">
        <v>1988.0</v>
      </c>
      <c r="E1330" s="338" t="s">
        <v>10571</v>
      </c>
      <c r="F1330" s="338" t="s">
        <v>5286</v>
      </c>
      <c r="G1330" s="338" t="s">
        <v>5402</v>
      </c>
      <c r="H1330" s="338" t="s">
        <v>9710</v>
      </c>
      <c r="I1330" s="338" t="s">
        <v>9710</v>
      </c>
      <c r="J1330" s="338" t="s">
        <v>11468</v>
      </c>
      <c r="K1330" s="338" t="s">
        <v>4987</v>
      </c>
      <c r="L1330" s="338" t="s">
        <v>5108</v>
      </c>
      <c r="M1330" s="338" t="s">
        <v>11469</v>
      </c>
      <c r="N1330" s="338" t="s">
        <v>4990</v>
      </c>
      <c r="O1330" s="338" t="s">
        <v>5423</v>
      </c>
    </row>
    <row r="1331" ht="15.75" customHeight="1">
      <c r="A1331" s="338" t="s">
        <v>11470</v>
      </c>
      <c r="B1331" s="338" t="s">
        <v>4970</v>
      </c>
      <c r="C1331" s="338" t="s">
        <v>1558</v>
      </c>
      <c r="D1331" s="338">
        <v>1988.0</v>
      </c>
      <c r="E1331" s="338" t="s">
        <v>11428</v>
      </c>
      <c r="F1331" s="339">
        <v>45081.0</v>
      </c>
      <c r="G1331" s="338" t="s">
        <v>9793</v>
      </c>
      <c r="H1331" s="338" t="s">
        <v>11471</v>
      </c>
      <c r="I1331" s="338" t="s">
        <v>10115</v>
      </c>
      <c r="J1331" s="338" t="s">
        <v>8525</v>
      </c>
      <c r="K1331" s="338" t="s">
        <v>4987</v>
      </c>
      <c r="L1331" s="338" t="s">
        <v>5355</v>
      </c>
      <c r="M1331" s="338" t="s">
        <v>11472</v>
      </c>
      <c r="N1331" s="338" t="s">
        <v>11473</v>
      </c>
      <c r="O1331" s="338" t="s">
        <v>5283</v>
      </c>
    </row>
    <row r="1332" ht="15.75" customHeight="1">
      <c r="A1332" s="338" t="s">
        <v>11474</v>
      </c>
      <c r="B1332" s="338" t="s">
        <v>4970</v>
      </c>
      <c r="C1332" s="338" t="s">
        <v>1537</v>
      </c>
      <c r="D1332" s="338">
        <v>1988.0</v>
      </c>
      <c r="E1332" s="338" t="s">
        <v>11250</v>
      </c>
      <c r="F1332" s="339">
        <v>45051.0</v>
      </c>
      <c r="G1332" s="338" t="s">
        <v>6198</v>
      </c>
      <c r="H1332" s="338" t="s">
        <v>11475</v>
      </c>
      <c r="I1332" s="338" t="s">
        <v>7408</v>
      </c>
      <c r="J1332" s="338" t="s">
        <v>11476</v>
      </c>
      <c r="K1332" s="338" t="s">
        <v>4976</v>
      </c>
      <c r="M1332" s="338" t="s">
        <v>11477</v>
      </c>
      <c r="N1332" s="338" t="s">
        <v>11478</v>
      </c>
      <c r="O1332" s="338" t="s">
        <v>5186</v>
      </c>
    </row>
    <row r="1333" ht="15.75" customHeight="1">
      <c r="A1333" s="338" t="s">
        <v>11479</v>
      </c>
      <c r="B1333" s="338" t="s">
        <v>4993</v>
      </c>
      <c r="C1333" s="338" t="s">
        <v>1558</v>
      </c>
      <c r="D1333" s="338">
        <v>1988.0</v>
      </c>
      <c r="E1333" s="338" t="s">
        <v>11355</v>
      </c>
      <c r="F1333" s="339">
        <v>45112.0</v>
      </c>
      <c r="G1333" s="338" t="s">
        <v>5272</v>
      </c>
      <c r="H1333" s="338" t="s">
        <v>11480</v>
      </c>
      <c r="I1333" s="338" t="s">
        <v>9517</v>
      </c>
      <c r="J1333" s="338" t="s">
        <v>11481</v>
      </c>
      <c r="K1333" s="338" t="s">
        <v>4987</v>
      </c>
      <c r="L1333" s="338" t="s">
        <v>5074</v>
      </c>
      <c r="M1333" s="338" t="s">
        <v>11482</v>
      </c>
      <c r="N1333" s="338" t="s">
        <v>7886</v>
      </c>
      <c r="O1333" s="338" t="s">
        <v>5780</v>
      </c>
    </row>
    <row r="1334" ht="15.75" customHeight="1">
      <c r="A1334" s="338" t="s">
        <v>11483</v>
      </c>
      <c r="B1334" s="338" t="s">
        <v>4970</v>
      </c>
      <c r="C1334" s="338" t="s">
        <v>2473</v>
      </c>
      <c r="D1334" s="338">
        <v>1988.0</v>
      </c>
      <c r="E1334" s="338" t="s">
        <v>10548</v>
      </c>
      <c r="F1334" s="339">
        <v>45052.0</v>
      </c>
      <c r="G1334" s="338" t="s">
        <v>8851</v>
      </c>
      <c r="H1334" s="338" t="s">
        <v>5952</v>
      </c>
      <c r="I1334" s="338" t="s">
        <v>11484</v>
      </c>
      <c r="J1334" s="338" t="s">
        <v>11485</v>
      </c>
      <c r="K1334" s="338" t="s">
        <v>4987</v>
      </c>
      <c r="L1334" s="338" t="s">
        <v>5389</v>
      </c>
      <c r="M1334" s="338" t="s">
        <v>11486</v>
      </c>
      <c r="N1334" s="338" t="s">
        <v>5036</v>
      </c>
      <c r="O1334" s="338" t="s">
        <v>5020</v>
      </c>
    </row>
    <row r="1335" ht="15.75" customHeight="1">
      <c r="A1335" s="338" t="s">
        <v>11487</v>
      </c>
      <c r="B1335" s="338" t="s">
        <v>4970</v>
      </c>
      <c r="C1335" s="338" t="s">
        <v>1558</v>
      </c>
      <c r="D1335" s="338">
        <v>1988.0</v>
      </c>
      <c r="E1335" s="338" t="s">
        <v>11250</v>
      </c>
      <c r="F1335" s="339">
        <v>45051.0</v>
      </c>
      <c r="G1335" s="338" t="s">
        <v>5417</v>
      </c>
      <c r="H1335" s="338" t="s">
        <v>11488</v>
      </c>
      <c r="I1335" s="338" t="s">
        <v>11488</v>
      </c>
      <c r="J1335" s="338" t="s">
        <v>11123</v>
      </c>
      <c r="K1335" s="338" t="s">
        <v>4987</v>
      </c>
      <c r="M1335" s="338" t="s">
        <v>11489</v>
      </c>
      <c r="N1335" s="338" t="s">
        <v>9728</v>
      </c>
      <c r="O1335" s="338" t="s">
        <v>6003</v>
      </c>
    </row>
    <row r="1336" ht="15.75" customHeight="1">
      <c r="A1336" s="338" t="s">
        <v>11490</v>
      </c>
      <c r="B1336" s="338" t="s">
        <v>4970</v>
      </c>
      <c r="C1336" s="338" t="s">
        <v>1537</v>
      </c>
      <c r="D1336" s="338">
        <v>1988.0</v>
      </c>
      <c r="E1336" s="338" t="s">
        <v>11441</v>
      </c>
      <c r="F1336" s="338" t="s">
        <v>5286</v>
      </c>
      <c r="G1336" s="338" t="s">
        <v>5219</v>
      </c>
      <c r="H1336" s="338" t="s">
        <v>5970</v>
      </c>
      <c r="I1336" s="338" t="s">
        <v>11491</v>
      </c>
      <c r="J1336" s="338" t="s">
        <v>5777</v>
      </c>
      <c r="K1336" s="338" t="s">
        <v>4987</v>
      </c>
      <c r="M1336" s="338" t="s">
        <v>11492</v>
      </c>
      <c r="N1336" s="338" t="s">
        <v>5009</v>
      </c>
      <c r="O1336" s="338" t="s">
        <v>5262</v>
      </c>
    </row>
    <row r="1337" ht="15.75" customHeight="1">
      <c r="A1337" s="338" t="s">
        <v>11493</v>
      </c>
      <c r="B1337" s="338" t="s">
        <v>4993</v>
      </c>
      <c r="C1337" s="338" t="s">
        <v>1558</v>
      </c>
      <c r="D1337" s="338">
        <v>1988.0</v>
      </c>
      <c r="E1337" s="338" t="s">
        <v>11441</v>
      </c>
      <c r="F1337" s="339">
        <v>45022.0</v>
      </c>
      <c r="G1337" s="338" t="s">
        <v>5319</v>
      </c>
      <c r="H1337" s="338" t="s">
        <v>5005</v>
      </c>
      <c r="I1337" s="338" t="s">
        <v>11494</v>
      </c>
      <c r="J1337" s="338" t="s">
        <v>6878</v>
      </c>
      <c r="K1337" s="338" t="s">
        <v>4987</v>
      </c>
      <c r="M1337" s="338" t="s">
        <v>11495</v>
      </c>
      <c r="N1337" s="338" t="s">
        <v>7874</v>
      </c>
      <c r="O1337" s="338" t="s">
        <v>5262</v>
      </c>
    </row>
    <row r="1338" ht="15.75" customHeight="1">
      <c r="A1338" s="338" t="s">
        <v>11496</v>
      </c>
      <c r="B1338" s="338" t="s">
        <v>4970</v>
      </c>
      <c r="C1338" s="338" t="s">
        <v>1547</v>
      </c>
      <c r="D1338" s="338">
        <v>1988.0</v>
      </c>
      <c r="E1338" s="338" t="s">
        <v>11194</v>
      </c>
      <c r="F1338" s="339">
        <v>44963.0</v>
      </c>
      <c r="G1338" s="338" t="s">
        <v>5287</v>
      </c>
      <c r="H1338" s="338" t="s">
        <v>6476</v>
      </c>
      <c r="I1338" s="338" t="s">
        <v>11497</v>
      </c>
      <c r="J1338" s="338" t="s">
        <v>11498</v>
      </c>
      <c r="K1338" s="338" t="s">
        <v>4987</v>
      </c>
      <c r="L1338" s="338" t="s">
        <v>5389</v>
      </c>
      <c r="M1338" s="338" t="s">
        <v>11499</v>
      </c>
      <c r="N1338" s="338" t="s">
        <v>5019</v>
      </c>
      <c r="O1338" s="338" t="s">
        <v>5677</v>
      </c>
    </row>
    <row r="1339" ht="15.75" customHeight="1">
      <c r="A1339" s="338" t="s">
        <v>11500</v>
      </c>
      <c r="B1339" s="338" t="s">
        <v>4970</v>
      </c>
      <c r="C1339" s="338" t="s">
        <v>1547</v>
      </c>
      <c r="D1339" s="338">
        <v>1988.0</v>
      </c>
      <c r="E1339" s="338" t="s">
        <v>11501</v>
      </c>
      <c r="F1339" s="339">
        <v>45174.0</v>
      </c>
      <c r="G1339" s="338" t="s">
        <v>5163</v>
      </c>
      <c r="H1339" s="338" t="s">
        <v>11502</v>
      </c>
      <c r="I1339" s="338" t="s">
        <v>11503</v>
      </c>
      <c r="J1339" s="338" t="s">
        <v>8579</v>
      </c>
      <c r="K1339" s="338" t="s">
        <v>4987</v>
      </c>
      <c r="M1339" s="338" t="s">
        <v>11504</v>
      </c>
      <c r="N1339" s="338" t="s">
        <v>7886</v>
      </c>
      <c r="O1339" s="338" t="s">
        <v>5262</v>
      </c>
    </row>
    <row r="1340" ht="15.75" customHeight="1">
      <c r="A1340" s="338" t="s">
        <v>11505</v>
      </c>
      <c r="B1340" s="338" t="s">
        <v>4970</v>
      </c>
      <c r="C1340" s="338" t="s">
        <v>1558</v>
      </c>
      <c r="D1340" s="338">
        <v>1988.0</v>
      </c>
      <c r="E1340" s="338" t="s">
        <v>11506</v>
      </c>
      <c r="F1340" s="339">
        <v>44965.0</v>
      </c>
      <c r="G1340" s="338" t="s">
        <v>5129</v>
      </c>
      <c r="H1340" s="338" t="s">
        <v>9142</v>
      </c>
      <c r="I1340" s="338" t="s">
        <v>9142</v>
      </c>
      <c r="J1340" s="338" t="s">
        <v>11507</v>
      </c>
      <c r="K1340" s="338" t="s">
        <v>8946</v>
      </c>
      <c r="N1340" s="338" t="s">
        <v>11508</v>
      </c>
      <c r="O1340" s="338" t="s">
        <v>11509</v>
      </c>
    </row>
    <row r="1341" ht="15.75" customHeight="1">
      <c r="A1341" s="338" t="s">
        <v>11510</v>
      </c>
      <c r="B1341" s="338" t="s">
        <v>4970</v>
      </c>
      <c r="C1341" s="338" t="s">
        <v>1547</v>
      </c>
      <c r="D1341" s="338">
        <v>1988.0</v>
      </c>
      <c r="E1341" s="338" t="s">
        <v>9869</v>
      </c>
      <c r="F1341" s="339">
        <v>44932.0</v>
      </c>
      <c r="G1341" s="338" t="s">
        <v>6659</v>
      </c>
      <c r="H1341" s="338" t="s">
        <v>10063</v>
      </c>
      <c r="I1341" s="338" t="s">
        <v>10588</v>
      </c>
      <c r="J1341" s="338" t="s">
        <v>8031</v>
      </c>
      <c r="K1341" s="338" t="s">
        <v>4987</v>
      </c>
      <c r="L1341" s="338" t="s">
        <v>5176</v>
      </c>
      <c r="M1341" s="338" t="s">
        <v>11511</v>
      </c>
      <c r="N1341" s="338" t="s">
        <v>5126</v>
      </c>
      <c r="O1341" s="338" t="s">
        <v>5283</v>
      </c>
    </row>
    <row r="1342" ht="15.75" customHeight="1">
      <c r="A1342" s="338" t="s">
        <v>11512</v>
      </c>
      <c r="B1342" s="338" t="s">
        <v>4970</v>
      </c>
      <c r="C1342" s="338" t="s">
        <v>1537</v>
      </c>
      <c r="D1342" s="338">
        <v>1988.0</v>
      </c>
      <c r="E1342" s="338" t="s">
        <v>11513</v>
      </c>
      <c r="F1342" s="339">
        <v>45052.0</v>
      </c>
      <c r="G1342" s="338" t="s">
        <v>5163</v>
      </c>
      <c r="H1342" s="338" t="s">
        <v>6470</v>
      </c>
      <c r="I1342" s="338" t="s">
        <v>6470</v>
      </c>
      <c r="J1342" s="338" t="s">
        <v>11514</v>
      </c>
      <c r="K1342" s="338" t="s">
        <v>4987</v>
      </c>
      <c r="L1342" s="338" t="s">
        <v>5291</v>
      </c>
      <c r="M1342" s="338" t="s">
        <v>11515</v>
      </c>
      <c r="N1342" s="338" t="s">
        <v>11516</v>
      </c>
      <c r="O1342" s="338" t="s">
        <v>5262</v>
      </c>
    </row>
    <row r="1343" ht="15.75" customHeight="1">
      <c r="A1343" s="338" t="s">
        <v>11517</v>
      </c>
      <c r="B1343" s="338" t="s">
        <v>4993</v>
      </c>
      <c r="C1343" s="338" t="s">
        <v>1681</v>
      </c>
      <c r="D1343" s="338">
        <v>1988.0</v>
      </c>
      <c r="E1343" s="338" t="s">
        <v>11204</v>
      </c>
      <c r="F1343" s="339">
        <v>45175.0</v>
      </c>
      <c r="G1343" s="338" t="s">
        <v>5219</v>
      </c>
      <c r="H1343" s="338" t="s">
        <v>6012</v>
      </c>
      <c r="I1343" s="338" t="s">
        <v>8889</v>
      </c>
      <c r="J1343" s="338" t="s">
        <v>5907</v>
      </c>
      <c r="K1343" s="338" t="s">
        <v>4987</v>
      </c>
      <c r="L1343" s="338" t="s">
        <v>10384</v>
      </c>
      <c r="M1343" s="338" t="s">
        <v>11518</v>
      </c>
      <c r="N1343" s="338" t="s">
        <v>5001</v>
      </c>
      <c r="O1343" s="338" t="s">
        <v>5780</v>
      </c>
    </row>
    <row r="1344" ht="15.75" customHeight="1">
      <c r="A1344" s="338" t="s">
        <v>11519</v>
      </c>
      <c r="B1344" s="338" t="s">
        <v>4970</v>
      </c>
      <c r="C1344" s="338" t="s">
        <v>1537</v>
      </c>
      <c r="D1344" s="338">
        <v>1988.0</v>
      </c>
      <c r="E1344" s="338" t="s">
        <v>10571</v>
      </c>
      <c r="F1344" s="339">
        <v>45021.0</v>
      </c>
      <c r="G1344" s="338" t="s">
        <v>5060</v>
      </c>
      <c r="H1344" s="338" t="s">
        <v>11520</v>
      </c>
      <c r="I1344" s="338" t="s">
        <v>11521</v>
      </c>
      <c r="J1344" s="338" t="s">
        <v>11522</v>
      </c>
      <c r="K1344" s="338" t="s">
        <v>4987</v>
      </c>
      <c r="L1344" s="338" t="s">
        <v>5389</v>
      </c>
      <c r="M1344" s="338" t="s">
        <v>11523</v>
      </c>
      <c r="N1344" s="338" t="s">
        <v>5159</v>
      </c>
      <c r="O1344" s="338" t="s">
        <v>5186</v>
      </c>
    </row>
    <row r="1345" ht="15.75" customHeight="1">
      <c r="A1345" s="338" t="s">
        <v>11524</v>
      </c>
      <c r="B1345" s="338" t="s">
        <v>4970</v>
      </c>
      <c r="C1345" s="338" t="s">
        <v>1547</v>
      </c>
      <c r="D1345" s="338">
        <v>1988.0</v>
      </c>
      <c r="E1345" s="338" t="s">
        <v>11501</v>
      </c>
      <c r="F1345" s="339">
        <v>45112.0</v>
      </c>
      <c r="G1345" s="338" t="s">
        <v>5768</v>
      </c>
      <c r="H1345" s="338" t="s">
        <v>5189</v>
      </c>
      <c r="I1345" s="338" t="s">
        <v>11525</v>
      </c>
      <c r="J1345" s="338" t="s">
        <v>8534</v>
      </c>
      <c r="K1345" s="338" t="s">
        <v>4987</v>
      </c>
      <c r="L1345" s="338" t="s">
        <v>7014</v>
      </c>
      <c r="M1345" s="338" t="s">
        <v>11526</v>
      </c>
      <c r="N1345" s="338" t="s">
        <v>5066</v>
      </c>
      <c r="O1345" s="338" t="s">
        <v>5324</v>
      </c>
    </row>
    <row r="1346" ht="15.75" customHeight="1">
      <c r="A1346" s="338" t="s">
        <v>11527</v>
      </c>
      <c r="B1346" s="338" t="s">
        <v>4970</v>
      </c>
      <c r="C1346" s="338" t="s">
        <v>1537</v>
      </c>
      <c r="D1346" s="338">
        <v>1988.0</v>
      </c>
      <c r="E1346" s="338" t="s">
        <v>10571</v>
      </c>
      <c r="F1346" s="339">
        <v>45144.0</v>
      </c>
      <c r="G1346" s="338" t="s">
        <v>5181</v>
      </c>
      <c r="H1346" s="338" t="s">
        <v>6265</v>
      </c>
      <c r="I1346" s="338" t="s">
        <v>11528</v>
      </c>
      <c r="J1346" s="338" t="s">
        <v>5146</v>
      </c>
      <c r="K1346" s="338" t="s">
        <v>4987</v>
      </c>
      <c r="L1346" s="338" t="s">
        <v>5074</v>
      </c>
      <c r="M1346" s="338" t="s">
        <v>11529</v>
      </c>
      <c r="N1346" s="338" t="s">
        <v>7874</v>
      </c>
      <c r="O1346" s="338" t="s">
        <v>5780</v>
      </c>
    </row>
    <row r="1347" ht="15.75" customHeight="1">
      <c r="A1347" s="338" t="s">
        <v>11530</v>
      </c>
      <c r="B1347" s="338" t="s">
        <v>4970</v>
      </c>
      <c r="C1347" s="338" t="s">
        <v>1601</v>
      </c>
      <c r="D1347" s="338">
        <v>1988.0</v>
      </c>
      <c r="E1347" s="338" t="s">
        <v>11531</v>
      </c>
      <c r="F1347" s="339">
        <v>44992.0</v>
      </c>
      <c r="G1347" s="338" t="s">
        <v>5264</v>
      </c>
      <c r="H1347" s="338" t="s">
        <v>7797</v>
      </c>
      <c r="I1347" s="338" t="s">
        <v>9917</v>
      </c>
      <c r="J1347" s="338" t="s">
        <v>11532</v>
      </c>
      <c r="K1347" s="338" t="s">
        <v>4987</v>
      </c>
      <c r="L1347" s="338" t="s">
        <v>6039</v>
      </c>
      <c r="M1347" s="338" t="s">
        <v>11533</v>
      </c>
      <c r="N1347" s="338" t="s">
        <v>8082</v>
      </c>
      <c r="O1347" s="338" t="s">
        <v>5150</v>
      </c>
    </row>
    <row r="1348" ht="15.75" customHeight="1">
      <c r="A1348" s="338" t="s">
        <v>11534</v>
      </c>
      <c r="B1348" s="338" t="s">
        <v>7737</v>
      </c>
      <c r="C1348" s="338" t="s">
        <v>2473</v>
      </c>
      <c r="D1348" s="338">
        <v>1988.0</v>
      </c>
      <c r="E1348" s="338" t="s">
        <v>10614</v>
      </c>
      <c r="F1348" s="339">
        <v>45113.0</v>
      </c>
      <c r="G1348" s="338" t="s">
        <v>10690</v>
      </c>
      <c r="H1348" s="338" t="s">
        <v>11535</v>
      </c>
      <c r="I1348" s="338" t="s">
        <v>11535</v>
      </c>
      <c r="J1348" s="338" t="s">
        <v>11536</v>
      </c>
      <c r="K1348" s="338" t="s">
        <v>4987</v>
      </c>
      <c r="L1348" s="338" t="s">
        <v>9605</v>
      </c>
      <c r="M1348" s="338" t="s">
        <v>11537</v>
      </c>
      <c r="N1348" s="338" t="s">
        <v>11538</v>
      </c>
      <c r="O1348" s="338" t="s">
        <v>5677</v>
      </c>
    </row>
    <row r="1349" ht="15.75" customHeight="1">
      <c r="A1349" s="338" t="s">
        <v>11539</v>
      </c>
      <c r="B1349" s="338" t="s">
        <v>7737</v>
      </c>
      <c r="C1349" s="338" t="s">
        <v>1681</v>
      </c>
      <c r="D1349" s="338">
        <v>1988.0</v>
      </c>
      <c r="E1349" s="338" t="s">
        <v>11540</v>
      </c>
      <c r="F1349" s="338" t="s">
        <v>5059</v>
      </c>
      <c r="G1349" s="338" t="s">
        <v>6547</v>
      </c>
      <c r="H1349" s="338" t="s">
        <v>5304</v>
      </c>
      <c r="I1349" s="338" t="s">
        <v>11541</v>
      </c>
      <c r="J1349" s="338" t="s">
        <v>9431</v>
      </c>
      <c r="K1349" s="338" t="s">
        <v>4987</v>
      </c>
      <c r="L1349" s="338" t="s">
        <v>5355</v>
      </c>
      <c r="M1349" s="338" t="s">
        <v>11542</v>
      </c>
      <c r="N1349" s="338" t="s">
        <v>5036</v>
      </c>
      <c r="O1349" s="338" t="s">
        <v>5046</v>
      </c>
    </row>
    <row r="1350" ht="15.75" customHeight="1">
      <c r="A1350" s="338" t="s">
        <v>11543</v>
      </c>
      <c r="B1350" s="338" t="s">
        <v>4970</v>
      </c>
      <c r="C1350" s="338" t="s">
        <v>1537</v>
      </c>
      <c r="D1350" s="338">
        <v>1988.0</v>
      </c>
      <c r="E1350" s="338" t="s">
        <v>11540</v>
      </c>
      <c r="F1350" s="339">
        <v>44991.0</v>
      </c>
      <c r="G1350" s="338" t="s">
        <v>5251</v>
      </c>
      <c r="H1350" s="338" t="s">
        <v>5919</v>
      </c>
      <c r="I1350" s="338" t="s">
        <v>11544</v>
      </c>
      <c r="J1350" s="338" t="s">
        <v>5763</v>
      </c>
      <c r="K1350" s="338" t="s">
        <v>4987</v>
      </c>
      <c r="L1350" s="338" t="s">
        <v>5971</v>
      </c>
      <c r="M1350" s="338" t="s">
        <v>11545</v>
      </c>
      <c r="N1350" s="338" t="s">
        <v>11116</v>
      </c>
      <c r="O1350" s="338" t="s">
        <v>5283</v>
      </c>
    </row>
    <row r="1351" ht="15.75" customHeight="1">
      <c r="A1351" s="338" t="s">
        <v>11546</v>
      </c>
      <c r="B1351" s="338" t="s">
        <v>4970</v>
      </c>
      <c r="C1351" s="338" t="s">
        <v>3713</v>
      </c>
      <c r="D1351" s="338">
        <v>1988.0</v>
      </c>
      <c r="E1351" s="338" t="s">
        <v>11547</v>
      </c>
      <c r="F1351" s="339">
        <v>44991.0</v>
      </c>
      <c r="G1351" s="338" t="s">
        <v>6107</v>
      </c>
      <c r="H1351" s="338" t="s">
        <v>6646</v>
      </c>
      <c r="I1351" s="338" t="s">
        <v>8770</v>
      </c>
      <c r="J1351" s="338" t="s">
        <v>8406</v>
      </c>
      <c r="K1351" s="338" t="s">
        <v>7898</v>
      </c>
      <c r="L1351" s="338" t="s">
        <v>4977</v>
      </c>
      <c r="M1351" s="338" t="s">
        <v>11548</v>
      </c>
      <c r="N1351" s="338" t="s">
        <v>5066</v>
      </c>
      <c r="O1351" s="338" t="s">
        <v>5056</v>
      </c>
    </row>
    <row r="1352" ht="15.75" customHeight="1">
      <c r="A1352" s="338" t="s">
        <v>11549</v>
      </c>
      <c r="B1352" s="338" t="s">
        <v>4970</v>
      </c>
      <c r="C1352" s="338" t="s">
        <v>1537</v>
      </c>
      <c r="D1352" s="338">
        <v>1988.0</v>
      </c>
      <c r="E1352" s="338" t="s">
        <v>11460</v>
      </c>
      <c r="F1352" s="338" t="s">
        <v>5059</v>
      </c>
      <c r="G1352" s="338" t="s">
        <v>6741</v>
      </c>
      <c r="H1352" s="338" t="s">
        <v>10549</v>
      </c>
      <c r="I1352" s="338" t="s">
        <v>10549</v>
      </c>
      <c r="J1352" s="338" t="s">
        <v>8918</v>
      </c>
      <c r="K1352" s="338" t="s">
        <v>4987</v>
      </c>
      <c r="L1352" s="338" t="s">
        <v>11200</v>
      </c>
      <c r="M1352" s="338" t="s">
        <v>11550</v>
      </c>
      <c r="N1352" s="338" t="s">
        <v>8234</v>
      </c>
      <c r="O1352" s="338" t="s">
        <v>5794</v>
      </c>
    </row>
    <row r="1353" ht="15.75" customHeight="1">
      <c r="A1353" s="338" t="s">
        <v>11551</v>
      </c>
      <c r="B1353" s="338" t="s">
        <v>4970</v>
      </c>
      <c r="C1353" s="338" t="s">
        <v>1558</v>
      </c>
      <c r="D1353" s="338">
        <v>1988.0</v>
      </c>
      <c r="E1353" s="338" t="s">
        <v>11330</v>
      </c>
      <c r="F1353" s="339">
        <v>45174.0</v>
      </c>
      <c r="G1353" s="338" t="s">
        <v>6149</v>
      </c>
      <c r="H1353" s="338" t="s">
        <v>11552</v>
      </c>
      <c r="I1353" s="338" t="s">
        <v>11553</v>
      </c>
      <c r="J1353" s="338" t="s">
        <v>11554</v>
      </c>
      <c r="K1353" s="338" t="s">
        <v>4976</v>
      </c>
      <c r="M1353" s="338" t="s">
        <v>11555</v>
      </c>
      <c r="N1353" s="338" t="s">
        <v>11556</v>
      </c>
      <c r="O1353" s="338" t="s">
        <v>5160</v>
      </c>
    </row>
    <row r="1354" ht="15.75" customHeight="1">
      <c r="A1354" s="338" t="s">
        <v>11557</v>
      </c>
      <c r="B1354" s="338" t="s">
        <v>4993</v>
      </c>
      <c r="C1354" s="338" t="s">
        <v>1601</v>
      </c>
      <c r="D1354" s="338">
        <v>1988.0</v>
      </c>
      <c r="E1354" s="338" t="s">
        <v>11464</v>
      </c>
      <c r="F1354" s="339">
        <v>44931.0</v>
      </c>
      <c r="G1354" s="338" t="s">
        <v>9110</v>
      </c>
      <c r="H1354" s="338" t="s">
        <v>4984</v>
      </c>
      <c r="I1354" s="338" t="s">
        <v>8689</v>
      </c>
      <c r="J1354" s="338" t="s">
        <v>8689</v>
      </c>
      <c r="K1354" s="338" t="s">
        <v>4987</v>
      </c>
      <c r="M1354" s="338" t="s">
        <v>11558</v>
      </c>
      <c r="N1354" s="338" t="s">
        <v>5009</v>
      </c>
      <c r="O1354" s="338" t="s">
        <v>5505</v>
      </c>
    </row>
    <row r="1355" ht="15.75" customHeight="1">
      <c r="A1355" s="338" t="s">
        <v>11559</v>
      </c>
      <c r="B1355" s="338" t="s">
        <v>7737</v>
      </c>
      <c r="C1355" s="338" t="s">
        <v>1558</v>
      </c>
      <c r="D1355" s="338">
        <v>1988.0</v>
      </c>
      <c r="E1355" s="338" t="s">
        <v>10379</v>
      </c>
      <c r="F1355" s="339">
        <v>45174.0</v>
      </c>
      <c r="G1355" s="338" t="s">
        <v>5385</v>
      </c>
      <c r="H1355" s="338" t="s">
        <v>6054</v>
      </c>
      <c r="I1355" s="338" t="s">
        <v>11560</v>
      </c>
      <c r="J1355" s="338" t="s">
        <v>7829</v>
      </c>
      <c r="K1355" s="338" t="s">
        <v>4987</v>
      </c>
      <c r="M1355" s="338" t="s">
        <v>11561</v>
      </c>
      <c r="N1355" s="338" t="s">
        <v>7886</v>
      </c>
      <c r="O1355" s="338" t="s">
        <v>6003</v>
      </c>
    </row>
    <row r="1356" ht="15.75" customHeight="1">
      <c r="A1356" s="338" t="s">
        <v>11562</v>
      </c>
      <c r="B1356" s="338" t="s">
        <v>4993</v>
      </c>
      <c r="C1356" s="338" t="s">
        <v>3713</v>
      </c>
      <c r="D1356" s="338">
        <v>1988.0</v>
      </c>
      <c r="E1356" s="338" t="s">
        <v>11563</v>
      </c>
      <c r="F1356" s="339">
        <v>44963.0</v>
      </c>
      <c r="G1356" s="338" t="s">
        <v>5783</v>
      </c>
      <c r="H1356" s="338" t="s">
        <v>6614</v>
      </c>
      <c r="I1356" s="338" t="s">
        <v>11564</v>
      </c>
      <c r="J1356" s="338" t="s">
        <v>6603</v>
      </c>
      <c r="K1356" s="338" t="s">
        <v>4987</v>
      </c>
      <c r="L1356" s="338" t="s">
        <v>5017</v>
      </c>
      <c r="M1356" s="338" t="s">
        <v>11565</v>
      </c>
      <c r="N1356" s="338" t="s">
        <v>6618</v>
      </c>
      <c r="O1356" s="338" t="s">
        <v>5160</v>
      </c>
    </row>
    <row r="1357" ht="15.75" customHeight="1">
      <c r="A1357" s="338" t="s">
        <v>11566</v>
      </c>
      <c r="B1357" s="338" t="s">
        <v>4970</v>
      </c>
      <c r="C1357" s="338" t="s">
        <v>1558</v>
      </c>
      <c r="D1357" s="338">
        <v>1988.0</v>
      </c>
      <c r="E1357" s="338" t="s">
        <v>11122</v>
      </c>
      <c r="F1357" s="339">
        <v>45143.0</v>
      </c>
      <c r="G1357" s="338" t="s">
        <v>5365</v>
      </c>
      <c r="H1357" s="338" t="s">
        <v>10940</v>
      </c>
      <c r="I1357" s="338" t="s">
        <v>11567</v>
      </c>
      <c r="J1357" s="338" t="s">
        <v>10401</v>
      </c>
      <c r="K1357" s="338" t="s">
        <v>4976</v>
      </c>
      <c r="M1357" s="338" t="s">
        <v>11568</v>
      </c>
      <c r="N1357" s="338" t="s">
        <v>5126</v>
      </c>
      <c r="O1357" s="338" t="s">
        <v>5370</v>
      </c>
    </row>
    <row r="1358" ht="15.75" customHeight="1">
      <c r="A1358" s="338" t="s">
        <v>11569</v>
      </c>
      <c r="B1358" s="338" t="s">
        <v>7737</v>
      </c>
      <c r="C1358" s="338" t="s">
        <v>1558</v>
      </c>
      <c r="D1358" s="338">
        <v>1988.0</v>
      </c>
      <c r="E1358" s="338" t="s">
        <v>11214</v>
      </c>
      <c r="F1358" s="339">
        <v>45051.0</v>
      </c>
      <c r="G1358" s="338" t="s">
        <v>5163</v>
      </c>
      <c r="H1358" s="338" t="s">
        <v>10499</v>
      </c>
      <c r="I1358" s="338" t="s">
        <v>11570</v>
      </c>
      <c r="J1358" s="338" t="s">
        <v>11571</v>
      </c>
      <c r="K1358" s="338" t="s">
        <v>4987</v>
      </c>
      <c r="L1358" s="338" t="s">
        <v>4988</v>
      </c>
      <c r="M1358" s="338" t="s">
        <v>11572</v>
      </c>
      <c r="N1358" s="338" t="s">
        <v>7780</v>
      </c>
      <c r="O1358" s="338" t="s">
        <v>5505</v>
      </c>
    </row>
    <row r="1359" ht="15.75" customHeight="1">
      <c r="A1359" s="338" t="s">
        <v>11573</v>
      </c>
      <c r="B1359" s="338" t="s">
        <v>4970</v>
      </c>
      <c r="C1359" s="338" t="s">
        <v>1537</v>
      </c>
      <c r="D1359" s="338">
        <v>1988.0</v>
      </c>
      <c r="E1359" s="338" t="s">
        <v>10463</v>
      </c>
      <c r="F1359" s="338" t="s">
        <v>5286</v>
      </c>
      <c r="G1359" s="338" t="s">
        <v>7320</v>
      </c>
      <c r="H1359" s="338" t="s">
        <v>11574</v>
      </c>
      <c r="I1359" s="338" t="s">
        <v>11575</v>
      </c>
      <c r="J1359" s="338" t="s">
        <v>5649</v>
      </c>
      <c r="K1359" s="338" t="s">
        <v>4987</v>
      </c>
      <c r="L1359" s="338" t="s">
        <v>5084</v>
      </c>
      <c r="M1359" s="338" t="s">
        <v>11576</v>
      </c>
      <c r="N1359" s="338" t="s">
        <v>7992</v>
      </c>
      <c r="O1359" s="338" t="s">
        <v>5505</v>
      </c>
    </row>
    <row r="1360" ht="15.75" customHeight="1">
      <c r="A1360" s="338" t="s">
        <v>11577</v>
      </c>
      <c r="B1360" s="338" t="s">
        <v>4970</v>
      </c>
      <c r="C1360" s="338" t="s">
        <v>1547</v>
      </c>
      <c r="D1360" s="338">
        <v>1988.0</v>
      </c>
      <c r="E1360" s="338" t="s">
        <v>11287</v>
      </c>
      <c r="F1360" s="339">
        <v>44992.0</v>
      </c>
      <c r="G1360" s="338" t="s">
        <v>5319</v>
      </c>
      <c r="H1360" s="338" t="s">
        <v>6086</v>
      </c>
      <c r="I1360" s="338" t="s">
        <v>11578</v>
      </c>
      <c r="J1360" s="338" t="s">
        <v>11579</v>
      </c>
      <c r="K1360" s="338" t="s">
        <v>4987</v>
      </c>
      <c r="L1360" s="338" t="s">
        <v>5281</v>
      </c>
      <c r="M1360" s="338" t="s">
        <v>11580</v>
      </c>
      <c r="N1360" s="338" t="s">
        <v>10417</v>
      </c>
      <c r="O1360" s="338" t="s">
        <v>5780</v>
      </c>
    </row>
    <row r="1361" ht="15.75" customHeight="1">
      <c r="A1361" s="338" t="s">
        <v>11581</v>
      </c>
      <c r="B1361" s="338" t="s">
        <v>7737</v>
      </c>
      <c r="C1361" s="338" t="s">
        <v>1558</v>
      </c>
      <c r="D1361" s="338">
        <v>1988.0</v>
      </c>
      <c r="E1361" s="338" t="s">
        <v>10571</v>
      </c>
      <c r="F1361" s="339">
        <v>45173.0</v>
      </c>
      <c r="G1361" s="338" t="s">
        <v>5931</v>
      </c>
      <c r="H1361" s="338" t="s">
        <v>11582</v>
      </c>
      <c r="I1361" s="338" t="s">
        <v>8899</v>
      </c>
      <c r="J1361" s="338" t="s">
        <v>11583</v>
      </c>
      <c r="K1361" s="338" t="s">
        <v>4987</v>
      </c>
      <c r="M1361" s="338" t="s">
        <v>11584</v>
      </c>
      <c r="N1361" s="338" t="s">
        <v>11585</v>
      </c>
      <c r="O1361" s="338" t="s">
        <v>5248</v>
      </c>
    </row>
    <row r="1362" ht="15.75" customHeight="1">
      <c r="A1362" s="338" t="s">
        <v>8471</v>
      </c>
      <c r="B1362" s="338" t="s">
        <v>4993</v>
      </c>
      <c r="C1362" s="338" t="s">
        <v>1601</v>
      </c>
      <c r="D1362" s="338">
        <v>1988.0</v>
      </c>
      <c r="E1362" s="338" t="s">
        <v>11586</v>
      </c>
      <c r="F1362" s="339">
        <v>45114.0</v>
      </c>
      <c r="G1362" s="338" t="s">
        <v>5219</v>
      </c>
      <c r="H1362" s="338" t="s">
        <v>5911</v>
      </c>
      <c r="I1362" s="338" t="s">
        <v>11587</v>
      </c>
      <c r="J1362" s="338" t="s">
        <v>11588</v>
      </c>
      <c r="K1362" s="338" t="s">
        <v>5607</v>
      </c>
      <c r="M1362" s="338" t="s">
        <v>11589</v>
      </c>
      <c r="N1362" s="338" t="s">
        <v>11590</v>
      </c>
      <c r="O1362" s="338" t="s">
        <v>5186</v>
      </c>
    </row>
    <row r="1363" ht="15.75" customHeight="1">
      <c r="A1363" s="338" t="s">
        <v>11591</v>
      </c>
      <c r="B1363" s="338" t="s">
        <v>4970</v>
      </c>
      <c r="C1363" s="338" t="s">
        <v>1558</v>
      </c>
      <c r="D1363" s="338">
        <v>1988.0</v>
      </c>
      <c r="E1363" s="338" t="s">
        <v>11416</v>
      </c>
      <c r="F1363" s="339">
        <v>45175.0</v>
      </c>
      <c r="G1363" s="338" t="s">
        <v>7270</v>
      </c>
      <c r="H1363" s="338" t="s">
        <v>5100</v>
      </c>
      <c r="I1363" s="338" t="s">
        <v>11592</v>
      </c>
      <c r="J1363" s="338" t="s">
        <v>11593</v>
      </c>
      <c r="K1363" s="338" t="s">
        <v>4987</v>
      </c>
      <c r="L1363" s="338" t="s">
        <v>5355</v>
      </c>
      <c r="M1363" s="338" t="s">
        <v>11594</v>
      </c>
      <c r="N1363" s="338" t="s">
        <v>11595</v>
      </c>
      <c r="O1363" s="338" t="s">
        <v>5232</v>
      </c>
    </row>
    <row r="1364" ht="15.75" customHeight="1">
      <c r="A1364" s="338" t="s">
        <v>11596</v>
      </c>
      <c r="B1364" s="338" t="s">
        <v>4993</v>
      </c>
      <c r="C1364" s="338" t="s">
        <v>1558</v>
      </c>
      <c r="D1364" s="338">
        <v>1988.0</v>
      </c>
      <c r="E1364" s="338" t="s">
        <v>11597</v>
      </c>
      <c r="F1364" s="339">
        <v>45112.0</v>
      </c>
      <c r="G1364" s="338" t="s">
        <v>6075</v>
      </c>
      <c r="H1364" s="338" t="s">
        <v>11598</v>
      </c>
      <c r="I1364" s="338" t="s">
        <v>11599</v>
      </c>
      <c r="J1364" s="338" t="s">
        <v>11600</v>
      </c>
      <c r="K1364" s="338" t="s">
        <v>4987</v>
      </c>
      <c r="M1364" s="338" t="s">
        <v>11601</v>
      </c>
      <c r="N1364" s="338" t="s">
        <v>11067</v>
      </c>
      <c r="O1364" s="338" t="s">
        <v>5483</v>
      </c>
    </row>
    <row r="1365" ht="15.75" customHeight="1">
      <c r="A1365" s="338" t="s">
        <v>11602</v>
      </c>
      <c r="B1365" s="338" t="s">
        <v>4993</v>
      </c>
      <c r="C1365" s="338" t="s">
        <v>1558</v>
      </c>
      <c r="D1365" s="338">
        <v>1988.0</v>
      </c>
      <c r="E1365" s="338" t="s">
        <v>9869</v>
      </c>
      <c r="F1365" s="339">
        <v>45174.0</v>
      </c>
      <c r="G1365" s="338" t="s">
        <v>6528</v>
      </c>
      <c r="H1365" s="338" t="s">
        <v>9399</v>
      </c>
      <c r="I1365" s="338" t="s">
        <v>9187</v>
      </c>
      <c r="J1365" s="338" t="s">
        <v>9218</v>
      </c>
      <c r="K1365" s="338" t="s">
        <v>4987</v>
      </c>
      <c r="M1365" s="338" t="s">
        <v>11603</v>
      </c>
      <c r="N1365" s="338" t="s">
        <v>4990</v>
      </c>
      <c r="O1365" s="338" t="s">
        <v>5020</v>
      </c>
    </row>
    <row r="1366" ht="15.75" customHeight="1">
      <c r="A1366" s="338" t="s">
        <v>11604</v>
      </c>
      <c r="B1366" s="338" t="s">
        <v>7737</v>
      </c>
      <c r="C1366" s="338" t="s">
        <v>1547</v>
      </c>
      <c r="D1366" s="338">
        <v>1988.0</v>
      </c>
      <c r="E1366" s="338" t="s">
        <v>11229</v>
      </c>
      <c r="F1366" s="339">
        <v>44931.0</v>
      </c>
      <c r="G1366" s="338" t="s">
        <v>6260</v>
      </c>
      <c r="H1366" s="338" t="s">
        <v>9536</v>
      </c>
      <c r="I1366" s="338" t="s">
        <v>11605</v>
      </c>
      <c r="J1366" s="338" t="s">
        <v>7829</v>
      </c>
      <c r="K1366" s="338" t="s">
        <v>4987</v>
      </c>
      <c r="L1366" s="338" t="s">
        <v>5822</v>
      </c>
      <c r="M1366" s="338" t="s">
        <v>11606</v>
      </c>
      <c r="N1366" s="338" t="s">
        <v>11373</v>
      </c>
      <c r="O1366" s="338" t="s">
        <v>5624</v>
      </c>
    </row>
    <row r="1367" ht="15.75" customHeight="1">
      <c r="A1367" s="338" t="s">
        <v>11607</v>
      </c>
      <c r="B1367" s="338" t="s">
        <v>4970</v>
      </c>
      <c r="C1367" s="338" t="s">
        <v>1547</v>
      </c>
      <c r="D1367" s="338">
        <v>1988.0</v>
      </c>
      <c r="E1367" s="338" t="s">
        <v>10983</v>
      </c>
      <c r="F1367" s="339">
        <v>45052.0</v>
      </c>
      <c r="G1367" s="338" t="s">
        <v>11608</v>
      </c>
      <c r="H1367" s="338" t="s">
        <v>7000</v>
      </c>
      <c r="I1367" s="338" t="s">
        <v>11609</v>
      </c>
      <c r="J1367" s="338" t="s">
        <v>5052</v>
      </c>
      <c r="K1367" s="338" t="s">
        <v>4987</v>
      </c>
      <c r="M1367" s="338" t="s">
        <v>11610</v>
      </c>
      <c r="N1367" s="338" t="s">
        <v>7886</v>
      </c>
      <c r="O1367" s="338" t="s">
        <v>5624</v>
      </c>
    </row>
    <row r="1368" ht="15.75" customHeight="1">
      <c r="A1368" s="338" t="s">
        <v>11611</v>
      </c>
      <c r="B1368" s="338" t="s">
        <v>4970</v>
      </c>
      <c r="C1368" s="338" t="s">
        <v>1558</v>
      </c>
      <c r="D1368" s="338">
        <v>1988.0</v>
      </c>
      <c r="E1368" s="338" t="s">
        <v>10614</v>
      </c>
      <c r="F1368" s="338" t="s">
        <v>5210</v>
      </c>
      <c r="G1368" s="338" t="s">
        <v>6782</v>
      </c>
      <c r="H1368" s="338" t="s">
        <v>11612</v>
      </c>
      <c r="I1368" s="338" t="s">
        <v>11613</v>
      </c>
      <c r="J1368" s="338" t="s">
        <v>9481</v>
      </c>
      <c r="K1368" s="338" t="s">
        <v>4987</v>
      </c>
      <c r="M1368" s="338" t="s">
        <v>11614</v>
      </c>
      <c r="N1368" s="338" t="s">
        <v>11615</v>
      </c>
      <c r="O1368" s="338" t="s">
        <v>5262</v>
      </c>
    </row>
    <row r="1369" ht="15.75" customHeight="1">
      <c r="A1369" s="338" t="s">
        <v>11616</v>
      </c>
      <c r="B1369" s="338" t="s">
        <v>4970</v>
      </c>
      <c r="C1369" s="338" t="s">
        <v>3713</v>
      </c>
      <c r="D1369" s="338">
        <v>1988.0</v>
      </c>
      <c r="E1369" s="338" t="s">
        <v>10463</v>
      </c>
      <c r="F1369" s="339">
        <v>45174.0</v>
      </c>
      <c r="G1369" s="338" t="s">
        <v>6690</v>
      </c>
      <c r="H1369" s="338" t="s">
        <v>11617</v>
      </c>
      <c r="I1369" s="338" t="s">
        <v>11617</v>
      </c>
      <c r="J1369" s="338" t="s">
        <v>8777</v>
      </c>
      <c r="K1369" s="338" t="s">
        <v>4987</v>
      </c>
      <c r="L1369" s="338" t="s">
        <v>5140</v>
      </c>
      <c r="N1369" s="338" t="s">
        <v>11618</v>
      </c>
      <c r="O1369" s="338" t="s">
        <v>5262</v>
      </c>
    </row>
    <row r="1370" ht="15.75" customHeight="1">
      <c r="A1370" s="338" t="s">
        <v>11619</v>
      </c>
      <c r="B1370" s="338" t="s">
        <v>4970</v>
      </c>
      <c r="C1370" s="338" t="s">
        <v>1681</v>
      </c>
      <c r="D1370" s="338">
        <v>1988.0</v>
      </c>
      <c r="E1370" s="338" t="s">
        <v>11317</v>
      </c>
      <c r="F1370" s="339">
        <v>44964.0</v>
      </c>
      <c r="G1370" s="338" t="s">
        <v>5181</v>
      </c>
      <c r="H1370" s="338" t="s">
        <v>5073</v>
      </c>
      <c r="I1370" s="338" t="s">
        <v>5454</v>
      </c>
      <c r="J1370" s="338" t="s">
        <v>11620</v>
      </c>
      <c r="K1370" s="338" t="s">
        <v>4987</v>
      </c>
      <c r="L1370" s="338" t="s">
        <v>5222</v>
      </c>
      <c r="M1370" s="338" t="s">
        <v>11621</v>
      </c>
      <c r="N1370" s="338" t="s">
        <v>5076</v>
      </c>
      <c r="O1370" s="338" t="s">
        <v>8697</v>
      </c>
    </row>
    <row r="1371" ht="15.75" customHeight="1">
      <c r="A1371" s="338" t="s">
        <v>11622</v>
      </c>
      <c r="B1371" s="338" t="s">
        <v>7737</v>
      </c>
      <c r="C1371" s="338" t="s">
        <v>1547</v>
      </c>
      <c r="D1371" s="338">
        <v>1988.0</v>
      </c>
      <c r="E1371" s="338" t="s">
        <v>11547</v>
      </c>
      <c r="F1371" s="339">
        <v>45113.0</v>
      </c>
      <c r="G1371" s="338" t="s">
        <v>5783</v>
      </c>
      <c r="H1371" s="338" t="s">
        <v>11623</v>
      </c>
      <c r="I1371" s="338" t="s">
        <v>11623</v>
      </c>
      <c r="J1371" s="338" t="s">
        <v>10424</v>
      </c>
      <c r="K1371" s="338" t="s">
        <v>4987</v>
      </c>
      <c r="M1371" s="338" t="s">
        <v>11624</v>
      </c>
      <c r="N1371" s="338" t="s">
        <v>11261</v>
      </c>
      <c r="O1371" s="338" t="s">
        <v>5020</v>
      </c>
    </row>
    <row r="1372" ht="15.75" customHeight="1">
      <c r="A1372" s="338" t="s">
        <v>11625</v>
      </c>
      <c r="B1372" s="338" t="s">
        <v>5601</v>
      </c>
      <c r="C1372" s="338" t="s">
        <v>3713</v>
      </c>
      <c r="D1372" s="338">
        <v>1988.0</v>
      </c>
      <c r="E1372" s="338" t="s">
        <v>11540</v>
      </c>
      <c r="F1372" s="338" t="s">
        <v>6434</v>
      </c>
      <c r="G1372" s="338" t="s">
        <v>9110</v>
      </c>
      <c r="H1372" s="338" t="s">
        <v>11626</v>
      </c>
      <c r="I1372" s="338" t="s">
        <v>11626</v>
      </c>
      <c r="J1372" s="338" t="s">
        <v>11627</v>
      </c>
      <c r="K1372" s="338" t="s">
        <v>4987</v>
      </c>
      <c r="M1372" s="338" t="s">
        <v>11628</v>
      </c>
      <c r="N1372" s="338" t="s">
        <v>11629</v>
      </c>
      <c r="O1372" s="338" t="s">
        <v>5677</v>
      </c>
    </row>
    <row r="1373" ht="15.75" customHeight="1">
      <c r="A1373" s="338" t="s">
        <v>11630</v>
      </c>
      <c r="B1373" s="338" t="s">
        <v>4993</v>
      </c>
      <c r="C1373" s="338" t="s">
        <v>1558</v>
      </c>
      <c r="D1373" s="338">
        <v>1988.0</v>
      </c>
      <c r="E1373" s="338" t="s">
        <v>11631</v>
      </c>
      <c r="F1373" s="339">
        <v>44962.0</v>
      </c>
      <c r="G1373" s="338" t="s">
        <v>11632</v>
      </c>
      <c r="H1373" s="338" t="s">
        <v>11633</v>
      </c>
      <c r="I1373" s="338" t="s">
        <v>11633</v>
      </c>
      <c r="J1373" s="338" t="s">
        <v>11633</v>
      </c>
      <c r="K1373" s="338" t="s">
        <v>3074</v>
      </c>
      <c r="M1373" s="338" t="s">
        <v>11634</v>
      </c>
      <c r="N1373" s="338" t="s">
        <v>4979</v>
      </c>
      <c r="O1373" s="338" t="s">
        <v>5283</v>
      </c>
    </row>
    <row r="1374" ht="15.75" customHeight="1">
      <c r="A1374" s="338" t="s">
        <v>11635</v>
      </c>
      <c r="B1374" s="338" t="s">
        <v>4970</v>
      </c>
      <c r="C1374" s="338" t="s">
        <v>1558</v>
      </c>
      <c r="D1374" s="338">
        <v>1988.0</v>
      </c>
      <c r="E1374" s="338" t="s">
        <v>11540</v>
      </c>
      <c r="F1374" s="339">
        <v>45174.0</v>
      </c>
      <c r="G1374" s="338" t="s">
        <v>6482</v>
      </c>
      <c r="H1374" s="338" t="s">
        <v>5920</v>
      </c>
      <c r="I1374" s="338" t="s">
        <v>5920</v>
      </c>
      <c r="J1374" s="338" t="s">
        <v>6229</v>
      </c>
      <c r="K1374" s="338" t="s">
        <v>4987</v>
      </c>
      <c r="L1374" s="338" t="s">
        <v>5074</v>
      </c>
      <c r="M1374" s="338" t="s">
        <v>11636</v>
      </c>
      <c r="N1374" s="338" t="s">
        <v>4990</v>
      </c>
      <c r="O1374" s="338" t="s">
        <v>6633</v>
      </c>
    </row>
    <row r="1375" ht="15.75" customHeight="1">
      <c r="A1375" s="338" t="s">
        <v>11637</v>
      </c>
      <c r="B1375" s="338" t="s">
        <v>4993</v>
      </c>
      <c r="C1375" s="338" t="s">
        <v>1601</v>
      </c>
      <c r="D1375" s="338">
        <v>1988.0</v>
      </c>
      <c r="E1375" s="338" t="s">
        <v>10435</v>
      </c>
      <c r="F1375" s="339">
        <v>45083.0</v>
      </c>
      <c r="G1375" s="338" t="s">
        <v>5426</v>
      </c>
      <c r="H1375" s="338" t="s">
        <v>11638</v>
      </c>
      <c r="I1375" s="338" t="s">
        <v>11639</v>
      </c>
      <c r="J1375" s="338" t="s">
        <v>11640</v>
      </c>
      <c r="K1375" s="338" t="s">
        <v>3074</v>
      </c>
      <c r="M1375" s="338" t="s">
        <v>11641</v>
      </c>
      <c r="N1375" s="338" t="s">
        <v>11642</v>
      </c>
      <c r="O1375" s="338" t="s">
        <v>5339</v>
      </c>
    </row>
    <row r="1376" ht="15.75" customHeight="1">
      <c r="A1376" s="338" t="s">
        <v>11643</v>
      </c>
      <c r="B1376" s="338" t="s">
        <v>4970</v>
      </c>
      <c r="C1376" s="338" t="s">
        <v>1558</v>
      </c>
      <c r="D1376" s="338">
        <v>1988.0</v>
      </c>
      <c r="E1376" s="338" t="s">
        <v>10601</v>
      </c>
      <c r="F1376" s="339">
        <v>44963.0</v>
      </c>
      <c r="G1376" s="338" t="s">
        <v>5447</v>
      </c>
      <c r="H1376" s="338" t="s">
        <v>8762</v>
      </c>
      <c r="I1376" s="338" t="s">
        <v>11644</v>
      </c>
      <c r="J1376" s="338" t="s">
        <v>6214</v>
      </c>
      <c r="K1376" s="338" t="s">
        <v>4987</v>
      </c>
      <c r="M1376" s="338" t="s">
        <v>11645</v>
      </c>
      <c r="N1376" s="338" t="s">
        <v>4979</v>
      </c>
      <c r="O1376" s="338" t="s">
        <v>5143</v>
      </c>
    </row>
    <row r="1377" ht="15.75" customHeight="1">
      <c r="A1377" s="338" t="s">
        <v>11646</v>
      </c>
      <c r="B1377" s="338" t="s">
        <v>4970</v>
      </c>
      <c r="C1377" s="338" t="s">
        <v>1558</v>
      </c>
      <c r="D1377" s="338">
        <v>1988.0</v>
      </c>
      <c r="E1377" s="338" t="s">
        <v>10601</v>
      </c>
      <c r="F1377" s="339">
        <v>44989.0</v>
      </c>
      <c r="G1377" s="338" t="s">
        <v>5514</v>
      </c>
      <c r="H1377" s="338" t="s">
        <v>11647</v>
      </c>
      <c r="I1377" s="338" t="s">
        <v>11648</v>
      </c>
      <c r="J1377" s="338" t="s">
        <v>11649</v>
      </c>
      <c r="K1377" s="338" t="s">
        <v>4987</v>
      </c>
      <c r="M1377" s="338" t="s">
        <v>11650</v>
      </c>
      <c r="N1377" s="338" t="s">
        <v>10896</v>
      </c>
      <c r="O1377" s="338" t="s">
        <v>5067</v>
      </c>
    </row>
    <row r="1378" ht="15.75" customHeight="1">
      <c r="A1378" s="338" t="s">
        <v>11651</v>
      </c>
      <c r="B1378" s="338" t="s">
        <v>4993</v>
      </c>
      <c r="C1378" s="338" t="s">
        <v>1558</v>
      </c>
      <c r="D1378" s="338">
        <v>1988.0</v>
      </c>
      <c r="E1378" s="338" t="s">
        <v>11652</v>
      </c>
      <c r="F1378" s="339">
        <v>45023.0</v>
      </c>
      <c r="G1378" s="338" t="s">
        <v>5603</v>
      </c>
      <c r="H1378" s="338" t="s">
        <v>11653</v>
      </c>
      <c r="I1378" s="338" t="s">
        <v>11653</v>
      </c>
      <c r="J1378" s="338" t="s">
        <v>11654</v>
      </c>
      <c r="K1378" s="338" t="s">
        <v>4976</v>
      </c>
      <c r="M1378" s="338" t="s">
        <v>11655</v>
      </c>
      <c r="N1378" s="338" t="s">
        <v>11656</v>
      </c>
      <c r="O1378" s="338" t="s">
        <v>5576</v>
      </c>
    </row>
    <row r="1379" ht="15.75" customHeight="1">
      <c r="A1379" s="338" t="s">
        <v>11657</v>
      </c>
      <c r="B1379" s="338" t="s">
        <v>4993</v>
      </c>
      <c r="C1379" s="338" t="s">
        <v>1547</v>
      </c>
      <c r="D1379" s="338">
        <v>1988.0</v>
      </c>
      <c r="E1379" s="338" t="s">
        <v>11416</v>
      </c>
      <c r="F1379" s="338" t="s">
        <v>5286</v>
      </c>
      <c r="G1379" s="338" t="s">
        <v>5203</v>
      </c>
      <c r="H1379" s="338" t="s">
        <v>6698</v>
      </c>
      <c r="I1379" s="338" t="s">
        <v>6221</v>
      </c>
      <c r="J1379" s="338" t="s">
        <v>5146</v>
      </c>
      <c r="K1379" s="338" t="s">
        <v>4987</v>
      </c>
      <c r="L1379" s="338" t="s">
        <v>5074</v>
      </c>
      <c r="M1379" s="338" t="s">
        <v>11658</v>
      </c>
      <c r="N1379" s="338" t="s">
        <v>4990</v>
      </c>
      <c r="O1379" s="338" t="s">
        <v>5020</v>
      </c>
    </row>
    <row r="1380" ht="15.75" customHeight="1">
      <c r="A1380" s="338" t="s">
        <v>11659</v>
      </c>
      <c r="B1380" s="338" t="s">
        <v>4970</v>
      </c>
      <c r="C1380" s="338" t="s">
        <v>1681</v>
      </c>
      <c r="D1380" s="338">
        <v>1988.0</v>
      </c>
      <c r="E1380" s="338" t="s">
        <v>11660</v>
      </c>
      <c r="F1380" s="339">
        <v>44992.0</v>
      </c>
      <c r="G1380" s="338" t="s">
        <v>10690</v>
      </c>
      <c r="H1380" s="338" t="s">
        <v>11661</v>
      </c>
      <c r="I1380" s="338" t="s">
        <v>11662</v>
      </c>
      <c r="J1380" s="338" t="s">
        <v>5751</v>
      </c>
      <c r="K1380" s="338" t="s">
        <v>5607</v>
      </c>
      <c r="M1380" s="338" t="s">
        <v>11663</v>
      </c>
      <c r="N1380" s="338" t="s">
        <v>11664</v>
      </c>
      <c r="O1380" s="338" t="s">
        <v>11665</v>
      </c>
    </row>
    <row r="1381" ht="15.75" customHeight="1">
      <c r="A1381" s="338" t="s">
        <v>11666</v>
      </c>
      <c r="B1381" s="338" t="s">
        <v>4970</v>
      </c>
      <c r="C1381" s="338" t="s">
        <v>1558</v>
      </c>
      <c r="D1381" s="338">
        <v>1988.0</v>
      </c>
      <c r="E1381" s="338" t="s">
        <v>11347</v>
      </c>
      <c r="F1381" s="339">
        <v>45114.0</v>
      </c>
      <c r="G1381" s="338" t="s">
        <v>8306</v>
      </c>
      <c r="H1381" s="338" t="s">
        <v>8426</v>
      </c>
      <c r="I1381" s="338" t="s">
        <v>11667</v>
      </c>
      <c r="J1381" s="338" t="s">
        <v>5479</v>
      </c>
      <c r="K1381" s="338" t="s">
        <v>4987</v>
      </c>
      <c r="M1381" s="338" t="s">
        <v>11668</v>
      </c>
      <c r="N1381" s="338" t="s">
        <v>7780</v>
      </c>
      <c r="O1381" s="338" t="s">
        <v>6278</v>
      </c>
    </row>
    <row r="1382" ht="15.75" customHeight="1">
      <c r="A1382" s="338" t="s">
        <v>11669</v>
      </c>
      <c r="B1382" s="338" t="s">
        <v>4993</v>
      </c>
      <c r="C1382" s="338" t="s">
        <v>1601</v>
      </c>
      <c r="D1382" s="338">
        <v>1988.0</v>
      </c>
      <c r="E1382" s="338" t="s">
        <v>11272</v>
      </c>
      <c r="F1382" s="339">
        <v>45112.0</v>
      </c>
      <c r="G1382" s="338" t="s">
        <v>5352</v>
      </c>
      <c r="H1382" s="338" t="s">
        <v>11670</v>
      </c>
      <c r="I1382" s="338" t="s">
        <v>11671</v>
      </c>
      <c r="J1382" s="338" t="s">
        <v>11672</v>
      </c>
      <c r="K1382" s="338" t="s">
        <v>4987</v>
      </c>
      <c r="L1382" s="338" t="s">
        <v>4999</v>
      </c>
      <c r="M1382" s="338" t="s">
        <v>11673</v>
      </c>
      <c r="N1382" s="338" t="s">
        <v>11674</v>
      </c>
      <c r="O1382" s="338" t="s">
        <v>5339</v>
      </c>
    </row>
    <row r="1383" ht="15.75" customHeight="1">
      <c r="A1383" s="338" t="s">
        <v>11675</v>
      </c>
      <c r="C1383" s="338" t="s">
        <v>1903</v>
      </c>
      <c r="D1383" s="338">
        <v>1988.0</v>
      </c>
      <c r="E1383" s="338" t="s">
        <v>11296</v>
      </c>
      <c r="F1383" s="338" t="s">
        <v>5286</v>
      </c>
      <c r="G1383" s="338" t="s">
        <v>6306</v>
      </c>
      <c r="H1383" s="338" t="s">
        <v>11676</v>
      </c>
      <c r="I1383" s="338" t="s">
        <v>11676</v>
      </c>
      <c r="J1383" s="338" t="s">
        <v>11677</v>
      </c>
      <c r="K1383" s="338" t="s">
        <v>5607</v>
      </c>
      <c r="N1383" s="338" t="s">
        <v>11678</v>
      </c>
      <c r="O1383" s="338" t="s">
        <v>5010</v>
      </c>
    </row>
    <row r="1384" ht="15.75" customHeight="1">
      <c r="A1384" s="338" t="s">
        <v>11679</v>
      </c>
      <c r="B1384" s="338" t="s">
        <v>4970</v>
      </c>
      <c r="C1384" s="338" t="s">
        <v>11680</v>
      </c>
      <c r="D1384" s="338">
        <v>1988.0</v>
      </c>
      <c r="E1384" s="338" t="s">
        <v>11416</v>
      </c>
      <c r="F1384" s="339">
        <v>44963.0</v>
      </c>
      <c r="G1384" s="338" t="s">
        <v>7264</v>
      </c>
      <c r="H1384" s="338" t="s">
        <v>11681</v>
      </c>
      <c r="I1384" s="338" t="s">
        <v>9741</v>
      </c>
      <c r="J1384" s="338" t="s">
        <v>7058</v>
      </c>
      <c r="K1384" s="338" t="s">
        <v>4987</v>
      </c>
      <c r="M1384" s="338" t="s">
        <v>11682</v>
      </c>
      <c r="N1384" s="338" t="s">
        <v>11683</v>
      </c>
      <c r="O1384" s="338" t="s">
        <v>5186</v>
      </c>
    </row>
    <row r="1385" ht="15.75" customHeight="1">
      <c r="A1385" s="338" t="s">
        <v>11684</v>
      </c>
      <c r="B1385" s="338" t="s">
        <v>4970</v>
      </c>
      <c r="C1385" s="338" t="s">
        <v>1537</v>
      </c>
      <c r="D1385" s="338">
        <v>1988.0</v>
      </c>
      <c r="E1385" s="338" t="s">
        <v>10939</v>
      </c>
      <c r="F1385" s="339">
        <v>45173.0</v>
      </c>
      <c r="G1385" s="338" t="s">
        <v>7270</v>
      </c>
      <c r="H1385" s="338" t="s">
        <v>11685</v>
      </c>
      <c r="I1385" s="338" t="s">
        <v>8048</v>
      </c>
      <c r="J1385" s="338" t="s">
        <v>5435</v>
      </c>
      <c r="K1385" s="338" t="s">
        <v>4987</v>
      </c>
      <c r="M1385" s="338" t="s">
        <v>11686</v>
      </c>
      <c r="N1385" s="338" t="s">
        <v>8051</v>
      </c>
      <c r="O1385" s="338" t="s">
        <v>5120</v>
      </c>
    </row>
    <row r="1386" ht="15.75" customHeight="1">
      <c r="A1386" s="338" t="s">
        <v>11687</v>
      </c>
      <c r="B1386" s="338" t="s">
        <v>4970</v>
      </c>
      <c r="C1386" s="338" t="s">
        <v>1537</v>
      </c>
      <c r="D1386" s="338">
        <v>1988.0</v>
      </c>
      <c r="E1386" s="338" t="s">
        <v>11688</v>
      </c>
      <c r="F1386" s="339">
        <v>44962.0</v>
      </c>
      <c r="G1386" s="338" t="s">
        <v>8090</v>
      </c>
      <c r="H1386" s="338" t="s">
        <v>7903</v>
      </c>
      <c r="I1386" s="338" t="s">
        <v>11689</v>
      </c>
      <c r="J1386" s="338" t="s">
        <v>10341</v>
      </c>
      <c r="K1386" s="338" t="s">
        <v>4987</v>
      </c>
      <c r="L1386" s="338" t="s">
        <v>5971</v>
      </c>
      <c r="M1386" s="338" t="s">
        <v>11690</v>
      </c>
      <c r="N1386" s="338" t="s">
        <v>11691</v>
      </c>
      <c r="O1386" s="338" t="s">
        <v>5624</v>
      </c>
    </row>
    <row r="1387" ht="15.75" customHeight="1">
      <c r="A1387" s="338" t="s">
        <v>11692</v>
      </c>
      <c r="B1387" s="338" t="s">
        <v>4970</v>
      </c>
      <c r="C1387" s="338" t="s">
        <v>1558</v>
      </c>
      <c r="D1387" s="338">
        <v>1988.0</v>
      </c>
      <c r="E1387" s="338" t="s">
        <v>11693</v>
      </c>
      <c r="F1387" s="339">
        <v>44964.0</v>
      </c>
      <c r="G1387" s="338" t="s">
        <v>11608</v>
      </c>
      <c r="H1387" s="338" t="s">
        <v>10997</v>
      </c>
      <c r="I1387" s="338" t="s">
        <v>10997</v>
      </c>
      <c r="J1387" s="338" t="s">
        <v>11694</v>
      </c>
      <c r="K1387" s="338" t="s">
        <v>4976</v>
      </c>
      <c r="M1387" s="338" t="s">
        <v>11695</v>
      </c>
      <c r="N1387" s="338" t="s">
        <v>9245</v>
      </c>
      <c r="O1387" s="338" t="s">
        <v>5715</v>
      </c>
    </row>
    <row r="1388" ht="15.75" customHeight="1">
      <c r="A1388" s="338" t="s">
        <v>11696</v>
      </c>
      <c r="B1388" s="338" t="s">
        <v>4970</v>
      </c>
      <c r="C1388" s="338" t="s">
        <v>1537</v>
      </c>
      <c r="D1388" s="338">
        <v>1988.0</v>
      </c>
      <c r="E1388" s="338" t="s">
        <v>11185</v>
      </c>
      <c r="F1388" s="339">
        <v>45021.0</v>
      </c>
      <c r="G1388" s="338" t="s">
        <v>5296</v>
      </c>
      <c r="H1388" s="338" t="s">
        <v>11697</v>
      </c>
      <c r="I1388" s="338" t="s">
        <v>11698</v>
      </c>
      <c r="J1388" s="338" t="s">
        <v>9577</v>
      </c>
      <c r="K1388" s="338" t="s">
        <v>5245</v>
      </c>
      <c r="M1388" s="338" t="s">
        <v>11699</v>
      </c>
      <c r="N1388" s="338" t="s">
        <v>11700</v>
      </c>
      <c r="O1388" s="338" t="s">
        <v>5283</v>
      </c>
    </row>
    <row r="1389" ht="15.75" customHeight="1">
      <c r="A1389" s="338" t="s">
        <v>11701</v>
      </c>
      <c r="B1389" s="338" t="s">
        <v>4993</v>
      </c>
      <c r="C1389" s="338" t="s">
        <v>1547</v>
      </c>
      <c r="D1389" s="338">
        <v>1988.0</v>
      </c>
      <c r="E1389" s="338" t="s">
        <v>11702</v>
      </c>
      <c r="F1389" s="339">
        <v>45083.0</v>
      </c>
      <c r="G1389" s="338" t="s">
        <v>5514</v>
      </c>
      <c r="H1389" s="338" t="s">
        <v>5474</v>
      </c>
      <c r="I1389" s="338" t="s">
        <v>11703</v>
      </c>
      <c r="J1389" s="338" t="s">
        <v>7179</v>
      </c>
      <c r="K1389" s="338" t="s">
        <v>4987</v>
      </c>
      <c r="L1389" s="338" t="s">
        <v>5291</v>
      </c>
      <c r="M1389" s="338" t="s">
        <v>11704</v>
      </c>
      <c r="N1389" s="338" t="s">
        <v>4990</v>
      </c>
      <c r="O1389" s="338" t="s">
        <v>5339</v>
      </c>
    </row>
    <row r="1390" ht="15.75" customHeight="1">
      <c r="A1390" s="338" t="s">
        <v>11705</v>
      </c>
      <c r="B1390" s="338" t="s">
        <v>4970</v>
      </c>
      <c r="C1390" s="338" t="s">
        <v>1425</v>
      </c>
      <c r="D1390" s="338">
        <v>1988.0</v>
      </c>
      <c r="E1390" s="338" t="s">
        <v>10614</v>
      </c>
      <c r="F1390" s="338" t="s">
        <v>5210</v>
      </c>
      <c r="G1390" s="338" t="s">
        <v>6260</v>
      </c>
      <c r="H1390" s="338" t="s">
        <v>11706</v>
      </c>
      <c r="I1390" s="338" t="s">
        <v>11707</v>
      </c>
      <c r="J1390" s="338" t="s">
        <v>5849</v>
      </c>
      <c r="K1390" s="338" t="s">
        <v>4987</v>
      </c>
      <c r="M1390" s="338" t="s">
        <v>11708</v>
      </c>
      <c r="N1390" s="338" t="s">
        <v>10896</v>
      </c>
      <c r="O1390" s="338" t="s">
        <v>5160</v>
      </c>
    </row>
    <row r="1391" ht="15.75" customHeight="1">
      <c r="A1391" s="338" t="s">
        <v>11709</v>
      </c>
      <c r="B1391" s="338" t="s">
        <v>4970</v>
      </c>
      <c r="C1391" s="338" t="s">
        <v>1558</v>
      </c>
      <c r="D1391" s="338">
        <v>1988.0</v>
      </c>
      <c r="E1391" s="338" t="s">
        <v>11131</v>
      </c>
      <c r="F1391" s="339">
        <v>45173.0</v>
      </c>
      <c r="G1391" s="338" t="s">
        <v>6686</v>
      </c>
      <c r="H1391" s="338" t="s">
        <v>11710</v>
      </c>
      <c r="I1391" s="338" t="s">
        <v>11711</v>
      </c>
      <c r="J1391" s="338" t="s">
        <v>11712</v>
      </c>
      <c r="K1391" s="338" t="s">
        <v>4987</v>
      </c>
      <c r="L1391" s="338" t="s">
        <v>11713</v>
      </c>
      <c r="N1391" s="338" t="s">
        <v>11714</v>
      </c>
      <c r="O1391" s="338" t="s">
        <v>7215</v>
      </c>
    </row>
    <row r="1392" ht="15.75" customHeight="1">
      <c r="A1392" s="338" t="s">
        <v>11715</v>
      </c>
      <c r="B1392" s="338" t="s">
        <v>7737</v>
      </c>
      <c r="C1392" s="338" t="s">
        <v>1558</v>
      </c>
      <c r="D1392" s="338">
        <v>1988.0</v>
      </c>
      <c r="E1392" s="338" t="s">
        <v>11428</v>
      </c>
      <c r="F1392" s="339">
        <v>45143.0</v>
      </c>
      <c r="G1392" s="338" t="s">
        <v>11716</v>
      </c>
      <c r="H1392" s="338" t="s">
        <v>5784</v>
      </c>
      <c r="I1392" s="338" t="s">
        <v>5784</v>
      </c>
      <c r="J1392" s="338" t="s">
        <v>5784</v>
      </c>
      <c r="K1392" s="338" t="s">
        <v>4987</v>
      </c>
      <c r="M1392" s="338" t="s">
        <v>11717</v>
      </c>
      <c r="N1392" s="338" t="s">
        <v>5009</v>
      </c>
      <c r="O1392" s="338" t="s">
        <v>4991</v>
      </c>
    </row>
    <row r="1393" ht="15.75" customHeight="1">
      <c r="A1393" s="338">
        <v>1969.0</v>
      </c>
      <c r="B1393" s="338" t="s">
        <v>4970</v>
      </c>
      <c r="C1393" s="338" t="s">
        <v>1547</v>
      </c>
      <c r="D1393" s="338">
        <v>1988.0</v>
      </c>
      <c r="E1393" s="338" t="s">
        <v>11229</v>
      </c>
      <c r="F1393" s="339">
        <v>45143.0</v>
      </c>
      <c r="G1393" s="338" t="s">
        <v>6149</v>
      </c>
      <c r="H1393" s="338" t="s">
        <v>5834</v>
      </c>
      <c r="I1393" s="338" t="s">
        <v>5834</v>
      </c>
      <c r="J1393" s="338" t="s">
        <v>11718</v>
      </c>
      <c r="K1393" s="338" t="s">
        <v>4987</v>
      </c>
      <c r="L1393" s="338" t="s">
        <v>5389</v>
      </c>
      <c r="M1393" s="338" t="s">
        <v>11719</v>
      </c>
      <c r="N1393" s="338" t="s">
        <v>7117</v>
      </c>
      <c r="O1393" s="338" t="s">
        <v>5028</v>
      </c>
    </row>
    <row r="1394" ht="15.75" customHeight="1">
      <c r="A1394" s="338" t="s">
        <v>11720</v>
      </c>
      <c r="B1394" s="338" t="s">
        <v>4993</v>
      </c>
      <c r="C1394" s="338" t="s">
        <v>1558</v>
      </c>
      <c r="D1394" s="338">
        <v>1988.0</v>
      </c>
      <c r="E1394" s="338" t="s">
        <v>11513</v>
      </c>
      <c r="F1394" s="339">
        <v>45081.0</v>
      </c>
      <c r="G1394" s="338" t="s">
        <v>6749</v>
      </c>
      <c r="H1394" s="338" t="s">
        <v>9179</v>
      </c>
      <c r="I1394" s="338" t="s">
        <v>5868</v>
      </c>
      <c r="J1394" s="338" t="s">
        <v>5517</v>
      </c>
      <c r="K1394" s="338" t="s">
        <v>4987</v>
      </c>
      <c r="M1394" s="338" t="s">
        <v>11721</v>
      </c>
      <c r="N1394" s="338" t="s">
        <v>4979</v>
      </c>
      <c r="O1394" s="338" t="s">
        <v>5677</v>
      </c>
    </row>
    <row r="1395" ht="15.75" customHeight="1">
      <c r="A1395" s="338" t="s">
        <v>11722</v>
      </c>
      <c r="B1395" s="338" t="s">
        <v>4970</v>
      </c>
      <c r="C1395" s="338" t="s">
        <v>1537</v>
      </c>
      <c r="D1395" s="338">
        <v>1988.0</v>
      </c>
      <c r="E1395" s="338" t="s">
        <v>11723</v>
      </c>
      <c r="F1395" s="339">
        <v>45051.0</v>
      </c>
      <c r="G1395" s="338" t="s">
        <v>5417</v>
      </c>
      <c r="H1395" s="338" t="s">
        <v>7321</v>
      </c>
      <c r="I1395" s="338" t="s">
        <v>11724</v>
      </c>
      <c r="J1395" s="338" t="s">
        <v>6616</v>
      </c>
      <c r="K1395" s="338" t="s">
        <v>4987</v>
      </c>
      <c r="M1395" s="338" t="s">
        <v>11725</v>
      </c>
      <c r="N1395" s="338" t="s">
        <v>8051</v>
      </c>
      <c r="O1395" s="338" t="s">
        <v>5283</v>
      </c>
    </row>
    <row r="1396" ht="15.75" customHeight="1">
      <c r="A1396" s="338" t="s">
        <v>11726</v>
      </c>
      <c r="B1396" s="338" t="s">
        <v>7737</v>
      </c>
      <c r="C1396" s="338" t="s">
        <v>1558</v>
      </c>
      <c r="D1396" s="338">
        <v>1988.0</v>
      </c>
      <c r="E1396" s="338" t="s">
        <v>11540</v>
      </c>
      <c r="F1396" s="339">
        <v>45112.0</v>
      </c>
      <c r="G1396" s="338" t="s">
        <v>11727</v>
      </c>
      <c r="H1396" s="338" t="s">
        <v>6565</v>
      </c>
      <c r="I1396" s="338" t="s">
        <v>10706</v>
      </c>
      <c r="J1396" s="338" t="s">
        <v>11728</v>
      </c>
      <c r="K1396" s="338" t="s">
        <v>4987</v>
      </c>
      <c r="L1396" s="338" t="s">
        <v>5176</v>
      </c>
      <c r="M1396" s="338" t="s">
        <v>11729</v>
      </c>
      <c r="N1396" s="338" t="s">
        <v>5126</v>
      </c>
      <c r="O1396" s="338" t="s">
        <v>5624</v>
      </c>
    </row>
    <row r="1397" ht="15.75" customHeight="1">
      <c r="A1397" s="338" t="s">
        <v>11730</v>
      </c>
      <c r="B1397" s="338" t="s">
        <v>7737</v>
      </c>
      <c r="C1397" s="338" t="s">
        <v>1547</v>
      </c>
      <c r="D1397" s="338">
        <v>1988.0</v>
      </c>
      <c r="E1397" s="338" t="s">
        <v>11731</v>
      </c>
      <c r="F1397" s="339">
        <v>44992.0</v>
      </c>
      <c r="G1397" s="338" t="s">
        <v>5365</v>
      </c>
      <c r="H1397" s="338" t="s">
        <v>11732</v>
      </c>
      <c r="I1397" s="338" t="s">
        <v>11732</v>
      </c>
      <c r="J1397" s="338" t="s">
        <v>11733</v>
      </c>
      <c r="K1397" s="338" t="s">
        <v>5607</v>
      </c>
      <c r="M1397" s="338" t="s">
        <v>11734</v>
      </c>
      <c r="N1397" s="338" t="s">
        <v>11735</v>
      </c>
      <c r="O1397" s="338" t="s">
        <v>5624</v>
      </c>
    </row>
    <row r="1398" ht="15.75" customHeight="1">
      <c r="A1398" s="338" t="s">
        <v>11736</v>
      </c>
      <c r="B1398" s="338" t="s">
        <v>4970</v>
      </c>
      <c r="C1398" s="338" t="s">
        <v>1558</v>
      </c>
      <c r="D1398" s="338">
        <v>1988.0</v>
      </c>
      <c r="E1398" s="338" t="s">
        <v>10379</v>
      </c>
      <c r="F1398" s="339">
        <v>45143.0</v>
      </c>
      <c r="G1398" s="338" t="s">
        <v>5603</v>
      </c>
      <c r="H1398" s="338" t="s">
        <v>5353</v>
      </c>
      <c r="I1398" s="338" t="s">
        <v>11737</v>
      </c>
      <c r="J1398" s="338" t="s">
        <v>5032</v>
      </c>
      <c r="K1398" s="338" t="s">
        <v>4987</v>
      </c>
      <c r="L1398" s="338" t="s">
        <v>4977</v>
      </c>
      <c r="M1398" s="338" t="s">
        <v>11738</v>
      </c>
      <c r="N1398" s="338" t="s">
        <v>5019</v>
      </c>
      <c r="O1398" s="338" t="s">
        <v>5262</v>
      </c>
    </row>
    <row r="1399" ht="15.75" customHeight="1">
      <c r="A1399" s="338" t="s">
        <v>11739</v>
      </c>
      <c r="B1399" s="338" t="s">
        <v>4993</v>
      </c>
      <c r="C1399" s="338" t="s">
        <v>1558</v>
      </c>
      <c r="D1399" s="338">
        <v>1988.0</v>
      </c>
      <c r="E1399" s="338" t="s">
        <v>10983</v>
      </c>
      <c r="F1399" s="338" t="s">
        <v>5059</v>
      </c>
      <c r="G1399" s="338" t="s">
        <v>6741</v>
      </c>
      <c r="H1399" s="338" t="s">
        <v>7975</v>
      </c>
      <c r="I1399" s="338" t="s">
        <v>11740</v>
      </c>
      <c r="J1399" s="338" t="s">
        <v>5107</v>
      </c>
      <c r="K1399" s="338" t="s">
        <v>4976</v>
      </c>
      <c r="M1399" s="338" t="s">
        <v>11741</v>
      </c>
      <c r="N1399" s="338" t="s">
        <v>6431</v>
      </c>
      <c r="O1399" s="338" t="s">
        <v>5324</v>
      </c>
    </row>
    <row r="1400" ht="15.75" customHeight="1">
      <c r="A1400" s="338" t="s">
        <v>11742</v>
      </c>
      <c r="B1400" s="338" t="s">
        <v>4970</v>
      </c>
      <c r="C1400" s="338" t="s">
        <v>1425</v>
      </c>
      <c r="D1400" s="338">
        <v>1988.0</v>
      </c>
      <c r="E1400" s="338" t="s">
        <v>11597</v>
      </c>
      <c r="F1400" s="339">
        <v>45082.0</v>
      </c>
      <c r="G1400" s="338" t="s">
        <v>6149</v>
      </c>
      <c r="H1400" s="338" t="s">
        <v>11743</v>
      </c>
      <c r="I1400" s="338" t="s">
        <v>11743</v>
      </c>
      <c r="J1400" s="338" t="s">
        <v>11744</v>
      </c>
      <c r="K1400" s="338" t="s">
        <v>4987</v>
      </c>
      <c r="L1400" s="338" t="s">
        <v>5281</v>
      </c>
      <c r="M1400" s="338" t="s">
        <v>11745</v>
      </c>
      <c r="N1400" s="338" t="s">
        <v>11746</v>
      </c>
      <c r="O1400" s="338" t="s">
        <v>6997</v>
      </c>
    </row>
    <row r="1401" ht="15.75" customHeight="1">
      <c r="A1401" s="338" t="s">
        <v>11747</v>
      </c>
      <c r="B1401" s="338" t="s">
        <v>4993</v>
      </c>
      <c r="C1401" s="338" t="s">
        <v>1547</v>
      </c>
      <c r="D1401" s="338">
        <v>1988.0</v>
      </c>
      <c r="E1401" s="338" t="s">
        <v>11229</v>
      </c>
      <c r="F1401" s="339">
        <v>44992.0</v>
      </c>
      <c r="G1401" s="338" t="s">
        <v>5319</v>
      </c>
      <c r="H1401" s="338" t="s">
        <v>5381</v>
      </c>
      <c r="I1401" s="338" t="s">
        <v>5381</v>
      </c>
      <c r="J1401" s="338" t="s">
        <v>11748</v>
      </c>
      <c r="K1401" s="338" t="s">
        <v>4987</v>
      </c>
      <c r="L1401" s="338" t="s">
        <v>5064</v>
      </c>
      <c r="M1401" s="338" t="s">
        <v>11749</v>
      </c>
      <c r="N1401" s="338" t="s">
        <v>5383</v>
      </c>
      <c r="O1401" s="338" t="s">
        <v>7215</v>
      </c>
    </row>
    <row r="1402" ht="15.75" customHeight="1">
      <c r="A1402" s="338" t="s">
        <v>11750</v>
      </c>
      <c r="B1402" s="338" t="s">
        <v>7737</v>
      </c>
      <c r="C1402" s="338" t="s">
        <v>1547</v>
      </c>
      <c r="D1402" s="338">
        <v>1988.0</v>
      </c>
      <c r="E1402" s="338" t="s">
        <v>11751</v>
      </c>
      <c r="F1402" s="339">
        <v>45113.0</v>
      </c>
      <c r="G1402" s="338" t="s">
        <v>7361</v>
      </c>
      <c r="H1402" s="338" t="s">
        <v>11752</v>
      </c>
      <c r="I1402" s="338" t="s">
        <v>11753</v>
      </c>
      <c r="J1402" s="338" t="s">
        <v>11754</v>
      </c>
      <c r="K1402" s="338" t="s">
        <v>4976</v>
      </c>
      <c r="M1402" s="338" t="s">
        <v>11755</v>
      </c>
      <c r="N1402" s="338" t="s">
        <v>8830</v>
      </c>
      <c r="O1402" s="338" t="s">
        <v>5248</v>
      </c>
    </row>
    <row r="1403" ht="15.75" customHeight="1">
      <c r="A1403" s="338" t="s">
        <v>11756</v>
      </c>
      <c r="B1403" s="338" t="s">
        <v>4970</v>
      </c>
      <c r="C1403" s="338" t="s">
        <v>3713</v>
      </c>
      <c r="D1403" s="338">
        <v>1988.0</v>
      </c>
      <c r="E1403" s="338" t="s">
        <v>11214</v>
      </c>
      <c r="F1403" s="339">
        <v>45112.0</v>
      </c>
      <c r="G1403" s="338" t="s">
        <v>5352</v>
      </c>
      <c r="H1403" s="338" t="s">
        <v>5979</v>
      </c>
      <c r="I1403" s="338" t="s">
        <v>8468</v>
      </c>
      <c r="J1403" s="338" t="s">
        <v>11102</v>
      </c>
      <c r="K1403" s="338" t="s">
        <v>4987</v>
      </c>
      <c r="L1403" s="338" t="s">
        <v>5971</v>
      </c>
      <c r="M1403" s="338" t="s">
        <v>11757</v>
      </c>
      <c r="N1403" s="338" t="s">
        <v>11758</v>
      </c>
      <c r="O1403" s="338" t="s">
        <v>5160</v>
      </c>
    </row>
    <row r="1404" ht="15.75" customHeight="1">
      <c r="A1404" s="338" t="s">
        <v>11759</v>
      </c>
      <c r="B1404" s="338" t="s">
        <v>4970</v>
      </c>
      <c r="C1404" s="338" t="s">
        <v>3713</v>
      </c>
      <c r="D1404" s="338">
        <v>1988.0</v>
      </c>
      <c r="E1404" s="338" t="s">
        <v>9869</v>
      </c>
      <c r="F1404" s="339">
        <v>45022.0</v>
      </c>
      <c r="G1404" s="338" t="s">
        <v>5603</v>
      </c>
      <c r="H1404" s="338" t="s">
        <v>11760</v>
      </c>
      <c r="I1404" s="338" t="s">
        <v>11761</v>
      </c>
      <c r="J1404" s="338" t="s">
        <v>7122</v>
      </c>
      <c r="K1404" s="338" t="s">
        <v>4987</v>
      </c>
      <c r="L1404" s="338" t="s">
        <v>5291</v>
      </c>
      <c r="M1404" s="338" t="s">
        <v>11762</v>
      </c>
      <c r="N1404" s="338" t="s">
        <v>7117</v>
      </c>
      <c r="O1404" s="338" t="s">
        <v>5780</v>
      </c>
    </row>
    <row r="1405" ht="15.75" customHeight="1">
      <c r="A1405" s="338" t="s">
        <v>11763</v>
      </c>
      <c r="B1405" s="338" t="s">
        <v>7737</v>
      </c>
      <c r="C1405" s="338" t="s">
        <v>1425</v>
      </c>
      <c r="D1405" s="338">
        <v>1988.0</v>
      </c>
      <c r="E1405" s="338" t="s">
        <v>10601</v>
      </c>
      <c r="F1405" s="339">
        <v>45021.0</v>
      </c>
      <c r="G1405" s="338" t="s">
        <v>6705</v>
      </c>
      <c r="H1405" s="338" t="s">
        <v>11764</v>
      </c>
      <c r="I1405" s="338" t="s">
        <v>11764</v>
      </c>
      <c r="J1405" s="338" t="s">
        <v>11765</v>
      </c>
      <c r="K1405" s="338" t="s">
        <v>4987</v>
      </c>
      <c r="L1405" s="338" t="s">
        <v>5017</v>
      </c>
      <c r="M1405" s="338" t="s">
        <v>11766</v>
      </c>
      <c r="N1405" s="338" t="s">
        <v>6637</v>
      </c>
      <c r="O1405" s="338" t="s">
        <v>5283</v>
      </c>
    </row>
    <row r="1406" ht="15.75" customHeight="1">
      <c r="A1406" s="338" t="s">
        <v>11767</v>
      </c>
      <c r="B1406" s="338" t="s">
        <v>4970</v>
      </c>
      <c r="C1406" s="338" t="s">
        <v>3713</v>
      </c>
      <c r="D1406" s="338">
        <v>1988.0</v>
      </c>
      <c r="E1406" s="338" t="s">
        <v>11768</v>
      </c>
      <c r="F1406" s="339">
        <v>44963.0</v>
      </c>
      <c r="G1406" s="338" t="s">
        <v>6782</v>
      </c>
      <c r="H1406" s="338" t="s">
        <v>11769</v>
      </c>
      <c r="I1406" s="338" t="s">
        <v>11769</v>
      </c>
      <c r="J1406" s="338" t="s">
        <v>10550</v>
      </c>
      <c r="K1406" s="338" t="s">
        <v>4976</v>
      </c>
      <c r="L1406" s="338" t="s">
        <v>5281</v>
      </c>
      <c r="M1406" s="338" t="s">
        <v>11770</v>
      </c>
      <c r="N1406" s="338" t="s">
        <v>7117</v>
      </c>
      <c r="O1406" s="338" t="s">
        <v>5483</v>
      </c>
    </row>
    <row r="1407" ht="15.75" customHeight="1">
      <c r="A1407" s="338" t="s">
        <v>11771</v>
      </c>
      <c r="B1407" s="338" t="s">
        <v>4970</v>
      </c>
      <c r="C1407" s="338" t="s">
        <v>1547</v>
      </c>
      <c r="D1407" s="338">
        <v>1988.0</v>
      </c>
      <c r="E1407" s="338" t="s">
        <v>11772</v>
      </c>
      <c r="F1407" s="339">
        <v>45021.0</v>
      </c>
      <c r="G1407" s="338" t="s">
        <v>6306</v>
      </c>
      <c r="H1407" s="338" t="s">
        <v>11773</v>
      </c>
      <c r="I1407" s="338" t="s">
        <v>11773</v>
      </c>
      <c r="J1407" s="338" t="s">
        <v>11774</v>
      </c>
      <c r="K1407" s="338" t="s">
        <v>4987</v>
      </c>
      <c r="N1407" s="338" t="s">
        <v>9813</v>
      </c>
      <c r="O1407" s="338" t="s">
        <v>5483</v>
      </c>
    </row>
    <row r="1408" ht="15.75" customHeight="1">
      <c r="A1408" s="338" t="s">
        <v>11775</v>
      </c>
      <c r="B1408" s="338" t="s">
        <v>4993</v>
      </c>
      <c r="C1408" s="338" t="s">
        <v>1558</v>
      </c>
      <c r="D1408" s="338">
        <v>1988.0</v>
      </c>
      <c r="E1408" s="338" t="s">
        <v>10601</v>
      </c>
      <c r="F1408" s="339">
        <v>45174.0</v>
      </c>
      <c r="G1408" s="338" t="s">
        <v>6659</v>
      </c>
      <c r="H1408" s="338" t="s">
        <v>6373</v>
      </c>
      <c r="I1408" s="338" t="s">
        <v>11776</v>
      </c>
      <c r="J1408" s="338" t="s">
        <v>7990</v>
      </c>
      <c r="K1408" s="338" t="s">
        <v>4987</v>
      </c>
      <c r="L1408" s="338" t="s">
        <v>4999</v>
      </c>
      <c r="M1408" s="338" t="s">
        <v>11777</v>
      </c>
      <c r="N1408" s="338" t="s">
        <v>7886</v>
      </c>
      <c r="O1408" s="338" t="s">
        <v>5624</v>
      </c>
    </row>
    <row r="1409" ht="15.75" customHeight="1">
      <c r="A1409" s="338" t="s">
        <v>11778</v>
      </c>
      <c r="B1409" s="338" t="s">
        <v>4970</v>
      </c>
      <c r="C1409" s="338" t="s">
        <v>1537</v>
      </c>
      <c r="D1409" s="338">
        <v>1988.0</v>
      </c>
      <c r="E1409" s="338" t="s">
        <v>11779</v>
      </c>
      <c r="F1409" s="339">
        <v>45112.0</v>
      </c>
      <c r="G1409" s="338" t="s">
        <v>5547</v>
      </c>
      <c r="H1409" s="338" t="s">
        <v>11780</v>
      </c>
      <c r="I1409" s="338" t="s">
        <v>11173</v>
      </c>
      <c r="J1409" s="338" t="s">
        <v>5229</v>
      </c>
      <c r="K1409" s="338" t="s">
        <v>4987</v>
      </c>
      <c r="M1409" s="338" t="s">
        <v>11781</v>
      </c>
      <c r="N1409" s="338" t="s">
        <v>11782</v>
      </c>
      <c r="O1409" s="338" t="s">
        <v>5576</v>
      </c>
    </row>
    <row r="1410" ht="15.75" customHeight="1">
      <c r="A1410" s="338" t="s">
        <v>11783</v>
      </c>
      <c r="B1410" s="338" t="s">
        <v>4970</v>
      </c>
      <c r="C1410" s="338" t="s">
        <v>1547</v>
      </c>
      <c r="D1410" s="338">
        <v>1988.0</v>
      </c>
      <c r="E1410" s="338" t="s">
        <v>11784</v>
      </c>
      <c r="F1410" s="339">
        <v>45113.0</v>
      </c>
      <c r="G1410" s="338" t="s">
        <v>5311</v>
      </c>
      <c r="H1410" s="338" t="s">
        <v>11785</v>
      </c>
      <c r="I1410" s="338" t="s">
        <v>9200</v>
      </c>
      <c r="J1410" s="338" t="s">
        <v>7159</v>
      </c>
      <c r="K1410" s="338" t="s">
        <v>4987</v>
      </c>
      <c r="M1410" s="338" t="s">
        <v>11786</v>
      </c>
      <c r="N1410" s="338" t="s">
        <v>10766</v>
      </c>
      <c r="O1410" s="338" t="s">
        <v>5002</v>
      </c>
    </row>
    <row r="1411" ht="15.75" customHeight="1">
      <c r="A1411" s="338" t="s">
        <v>11787</v>
      </c>
      <c r="B1411" s="338" t="s">
        <v>4993</v>
      </c>
      <c r="C1411" s="338" t="s">
        <v>1558</v>
      </c>
      <c r="D1411" s="338">
        <v>1988.0</v>
      </c>
      <c r="E1411" s="338" t="s">
        <v>11779</v>
      </c>
      <c r="F1411" s="339">
        <v>45175.0</v>
      </c>
      <c r="G1411" s="338" t="s">
        <v>5352</v>
      </c>
      <c r="H1411" s="338" t="s">
        <v>11788</v>
      </c>
      <c r="I1411" s="338" t="s">
        <v>11789</v>
      </c>
      <c r="J1411" s="338" t="s">
        <v>11790</v>
      </c>
      <c r="K1411" s="338" t="s">
        <v>4987</v>
      </c>
      <c r="L1411" s="338" t="s">
        <v>5281</v>
      </c>
      <c r="M1411" s="338" t="s">
        <v>11791</v>
      </c>
      <c r="N1411" s="338" t="s">
        <v>4979</v>
      </c>
      <c r="O1411" s="338" t="s">
        <v>5262</v>
      </c>
    </row>
    <row r="1412" ht="15.75" customHeight="1">
      <c r="A1412" s="338" t="s">
        <v>11792</v>
      </c>
      <c r="B1412" s="338" t="s">
        <v>4993</v>
      </c>
      <c r="C1412" s="338" t="s">
        <v>1558</v>
      </c>
      <c r="D1412" s="338">
        <v>1988.0</v>
      </c>
      <c r="E1412" s="338" t="s">
        <v>10983</v>
      </c>
      <c r="F1412" s="338" t="s">
        <v>5059</v>
      </c>
      <c r="G1412" s="338" t="s">
        <v>5931</v>
      </c>
      <c r="H1412" s="338" t="s">
        <v>5940</v>
      </c>
      <c r="I1412" s="338" t="s">
        <v>5940</v>
      </c>
      <c r="J1412" s="338" t="s">
        <v>8555</v>
      </c>
      <c r="K1412" s="338" t="s">
        <v>4987</v>
      </c>
      <c r="M1412" s="338" t="s">
        <v>11793</v>
      </c>
      <c r="N1412" s="338" t="s">
        <v>4990</v>
      </c>
      <c r="O1412" s="338" t="s">
        <v>5067</v>
      </c>
    </row>
    <row r="1413" ht="15.75" customHeight="1">
      <c r="A1413" s="338" t="s">
        <v>11794</v>
      </c>
      <c r="B1413" s="338" t="s">
        <v>4970</v>
      </c>
      <c r="C1413" s="338" t="s">
        <v>3713</v>
      </c>
      <c r="D1413" s="338">
        <v>1988.0</v>
      </c>
      <c r="E1413" s="338" t="s">
        <v>11255</v>
      </c>
      <c r="F1413" s="339">
        <v>45051.0</v>
      </c>
      <c r="G1413" s="338" t="s">
        <v>10979</v>
      </c>
      <c r="H1413" s="338" t="s">
        <v>11795</v>
      </c>
      <c r="I1413" s="338" t="s">
        <v>11796</v>
      </c>
      <c r="J1413" s="338" t="s">
        <v>6671</v>
      </c>
      <c r="K1413" s="338" t="s">
        <v>4987</v>
      </c>
      <c r="M1413" s="338" t="s">
        <v>11797</v>
      </c>
      <c r="N1413" s="338" t="s">
        <v>8870</v>
      </c>
      <c r="O1413" s="338" t="s">
        <v>5576</v>
      </c>
    </row>
    <row r="1414" ht="15.75" customHeight="1">
      <c r="A1414" s="338" t="s">
        <v>11798</v>
      </c>
      <c r="B1414" s="338" t="s">
        <v>4993</v>
      </c>
      <c r="C1414" s="338" t="s">
        <v>1558</v>
      </c>
      <c r="D1414" s="338">
        <v>1988.0</v>
      </c>
      <c r="E1414" s="338" t="s">
        <v>11547</v>
      </c>
      <c r="F1414" s="339">
        <v>45020.0</v>
      </c>
      <c r="G1414" s="338" t="s">
        <v>5365</v>
      </c>
      <c r="H1414" s="338" t="s">
        <v>8898</v>
      </c>
      <c r="I1414" s="338" t="s">
        <v>11799</v>
      </c>
      <c r="J1414" s="338" t="s">
        <v>11800</v>
      </c>
      <c r="K1414" s="338" t="s">
        <v>4987</v>
      </c>
      <c r="M1414" s="338" t="s">
        <v>11801</v>
      </c>
      <c r="N1414" s="338" t="s">
        <v>4979</v>
      </c>
      <c r="O1414" s="338" t="s">
        <v>5610</v>
      </c>
    </row>
    <row r="1415" ht="15.75" customHeight="1">
      <c r="A1415" s="338" t="s">
        <v>11802</v>
      </c>
      <c r="B1415" s="338" t="s">
        <v>4970</v>
      </c>
      <c r="C1415" s="338" t="s">
        <v>1537</v>
      </c>
      <c r="D1415" s="338">
        <v>1988.0</v>
      </c>
      <c r="E1415" s="338" t="s">
        <v>10463</v>
      </c>
      <c r="F1415" s="338" t="s">
        <v>5286</v>
      </c>
      <c r="G1415" s="338" t="s">
        <v>6690</v>
      </c>
      <c r="H1415" s="338" t="s">
        <v>6816</v>
      </c>
      <c r="I1415" s="338" t="s">
        <v>6816</v>
      </c>
      <c r="J1415" s="338" t="s">
        <v>7473</v>
      </c>
      <c r="K1415" s="338" t="s">
        <v>4987</v>
      </c>
      <c r="L1415" s="338" t="s">
        <v>5017</v>
      </c>
      <c r="M1415" s="338" t="s">
        <v>11803</v>
      </c>
      <c r="N1415" s="338" t="s">
        <v>11408</v>
      </c>
      <c r="O1415" s="338" t="s">
        <v>5262</v>
      </c>
    </row>
    <row r="1416" ht="15.75" customHeight="1">
      <c r="A1416" s="338" t="s">
        <v>11804</v>
      </c>
      <c r="B1416" s="338" t="s">
        <v>4970</v>
      </c>
      <c r="C1416" s="338" t="s">
        <v>1558</v>
      </c>
      <c r="D1416" s="338">
        <v>1988.0</v>
      </c>
      <c r="E1416" s="338" t="s">
        <v>11805</v>
      </c>
      <c r="F1416" s="339">
        <v>44931.0</v>
      </c>
      <c r="G1416" s="338" t="s">
        <v>6036</v>
      </c>
      <c r="H1416" s="338" t="s">
        <v>8677</v>
      </c>
      <c r="I1416" s="338" t="s">
        <v>9842</v>
      </c>
      <c r="J1416" s="338" t="s">
        <v>8985</v>
      </c>
      <c r="K1416" s="338" t="s">
        <v>4987</v>
      </c>
      <c r="M1416" s="338" t="s">
        <v>11806</v>
      </c>
      <c r="N1416" s="338" t="s">
        <v>10231</v>
      </c>
      <c r="O1416" s="338" t="s">
        <v>5248</v>
      </c>
    </row>
    <row r="1417" ht="15.75" customHeight="1">
      <c r="A1417" s="338" t="s">
        <v>11807</v>
      </c>
      <c r="B1417" s="338" t="s">
        <v>7737</v>
      </c>
      <c r="C1417" s="338" t="s">
        <v>1547</v>
      </c>
      <c r="D1417" s="338">
        <v>1988.0</v>
      </c>
      <c r="E1417" s="338" t="s">
        <v>11808</v>
      </c>
      <c r="F1417" s="339">
        <v>45144.0</v>
      </c>
      <c r="G1417" s="338" t="s">
        <v>6306</v>
      </c>
      <c r="H1417" s="338" t="s">
        <v>10345</v>
      </c>
      <c r="I1417" s="338" t="s">
        <v>10345</v>
      </c>
      <c r="J1417" s="338" t="s">
        <v>6438</v>
      </c>
      <c r="K1417" s="338" t="s">
        <v>4976</v>
      </c>
      <c r="M1417" s="338" t="s">
        <v>11809</v>
      </c>
      <c r="N1417" s="338" t="s">
        <v>11810</v>
      </c>
      <c r="O1417" s="338" t="s">
        <v>4991</v>
      </c>
    </row>
    <row r="1418" ht="15.75" customHeight="1">
      <c r="A1418" s="338" t="s">
        <v>11811</v>
      </c>
      <c r="B1418" s="338" t="s">
        <v>4970</v>
      </c>
      <c r="C1418" s="338" t="s">
        <v>1547</v>
      </c>
      <c r="D1418" s="338">
        <v>1988.0</v>
      </c>
      <c r="E1418" s="338" t="s">
        <v>11126</v>
      </c>
      <c r="F1418" s="339">
        <v>44963.0</v>
      </c>
      <c r="G1418" s="338" t="s">
        <v>6690</v>
      </c>
      <c r="H1418" s="338" t="s">
        <v>6379</v>
      </c>
      <c r="I1418" s="338" t="s">
        <v>11812</v>
      </c>
      <c r="J1418" s="338" t="s">
        <v>6652</v>
      </c>
      <c r="K1418" s="338" t="s">
        <v>4987</v>
      </c>
      <c r="L1418" s="338" t="s">
        <v>5355</v>
      </c>
      <c r="M1418" s="338" t="s">
        <v>11813</v>
      </c>
      <c r="N1418" s="338" t="s">
        <v>11814</v>
      </c>
      <c r="O1418" s="338" t="s">
        <v>5056</v>
      </c>
    </row>
    <row r="1419" ht="15.75" customHeight="1">
      <c r="A1419" s="338" t="s">
        <v>11815</v>
      </c>
      <c r="B1419" s="338" t="s">
        <v>7737</v>
      </c>
      <c r="C1419" s="338" t="s">
        <v>1558</v>
      </c>
      <c r="D1419" s="338">
        <v>1988.0</v>
      </c>
      <c r="E1419" s="338" t="s">
        <v>11317</v>
      </c>
      <c r="F1419" s="339">
        <v>45112.0</v>
      </c>
      <c r="G1419" s="338" t="s">
        <v>6306</v>
      </c>
      <c r="H1419" s="338" t="s">
        <v>7816</v>
      </c>
      <c r="I1419" s="338" t="s">
        <v>7816</v>
      </c>
      <c r="J1419" s="338" t="s">
        <v>7510</v>
      </c>
      <c r="K1419" s="338" t="s">
        <v>4987</v>
      </c>
      <c r="L1419" s="338" t="s">
        <v>6247</v>
      </c>
      <c r="M1419" s="338" t="s">
        <v>11816</v>
      </c>
      <c r="N1419" s="338" t="s">
        <v>11817</v>
      </c>
      <c r="O1419" s="338" t="s">
        <v>5262</v>
      </c>
    </row>
    <row r="1420" ht="15.75" customHeight="1">
      <c r="A1420" s="338" t="s">
        <v>11818</v>
      </c>
      <c r="B1420" s="338" t="s">
        <v>4970</v>
      </c>
      <c r="C1420" s="338" t="s">
        <v>1547</v>
      </c>
      <c r="D1420" s="338">
        <v>1988.0</v>
      </c>
      <c r="E1420" s="338" t="s">
        <v>11229</v>
      </c>
      <c r="F1420" s="339">
        <v>45113.0</v>
      </c>
      <c r="G1420" s="338" t="s">
        <v>5612</v>
      </c>
      <c r="H1420" s="338" t="s">
        <v>7063</v>
      </c>
      <c r="I1420" s="338" t="s">
        <v>11819</v>
      </c>
      <c r="J1420" s="338" t="s">
        <v>11820</v>
      </c>
      <c r="K1420" s="338" t="s">
        <v>4987</v>
      </c>
      <c r="M1420" s="338" t="s">
        <v>11821</v>
      </c>
      <c r="N1420" s="338" t="s">
        <v>11822</v>
      </c>
      <c r="O1420" s="338" t="s">
        <v>5067</v>
      </c>
    </row>
    <row r="1421" ht="15.75" customHeight="1">
      <c r="A1421" s="338" t="s">
        <v>11823</v>
      </c>
      <c r="B1421" s="338" t="s">
        <v>7737</v>
      </c>
      <c r="C1421" s="338" t="s">
        <v>1558</v>
      </c>
      <c r="D1421" s="338">
        <v>1988.0</v>
      </c>
      <c r="E1421" s="338" t="s">
        <v>11334</v>
      </c>
      <c r="F1421" s="339">
        <v>45021.0</v>
      </c>
      <c r="G1421" s="338" t="s">
        <v>11824</v>
      </c>
      <c r="H1421" s="338" t="s">
        <v>10055</v>
      </c>
      <c r="I1421" s="338" t="s">
        <v>10624</v>
      </c>
      <c r="J1421" s="338" t="s">
        <v>11825</v>
      </c>
      <c r="K1421" s="338" t="s">
        <v>4987</v>
      </c>
      <c r="M1421" s="338" t="s">
        <v>11826</v>
      </c>
      <c r="N1421" s="338" t="s">
        <v>5066</v>
      </c>
      <c r="O1421" s="338" t="s">
        <v>7215</v>
      </c>
    </row>
    <row r="1422" ht="15.75" customHeight="1">
      <c r="A1422" s="338" t="s">
        <v>11827</v>
      </c>
      <c r="B1422" s="338" t="s">
        <v>4993</v>
      </c>
      <c r="C1422" s="338" t="s">
        <v>1537</v>
      </c>
      <c r="D1422" s="338">
        <v>1988.0</v>
      </c>
      <c r="E1422" s="338" t="s">
        <v>11375</v>
      </c>
      <c r="F1422" s="339">
        <v>45141.0</v>
      </c>
      <c r="G1422" s="338" t="s">
        <v>7426</v>
      </c>
      <c r="H1422" s="338" t="s">
        <v>6580</v>
      </c>
      <c r="I1422" s="338" t="s">
        <v>9608</v>
      </c>
      <c r="J1422" s="338" t="s">
        <v>9609</v>
      </c>
      <c r="K1422" s="338" t="s">
        <v>5245</v>
      </c>
      <c r="M1422" s="338" t="s">
        <v>11828</v>
      </c>
      <c r="N1422" s="338" t="s">
        <v>10692</v>
      </c>
      <c r="O1422" s="338" t="s">
        <v>5624</v>
      </c>
    </row>
    <row r="1423" ht="15.75" customHeight="1">
      <c r="A1423" s="338" t="s">
        <v>11829</v>
      </c>
      <c r="B1423" s="338" t="s">
        <v>4970</v>
      </c>
      <c r="C1423" s="338" t="s">
        <v>1533</v>
      </c>
      <c r="D1423" s="338">
        <v>1988.0</v>
      </c>
      <c r="E1423" s="338" t="s">
        <v>11830</v>
      </c>
      <c r="F1423" s="339">
        <v>45173.0</v>
      </c>
      <c r="G1423" s="338" t="s">
        <v>11831</v>
      </c>
      <c r="H1423" s="338" t="s">
        <v>11832</v>
      </c>
      <c r="I1423" s="338" t="s">
        <v>11833</v>
      </c>
      <c r="J1423" s="338" t="s">
        <v>11834</v>
      </c>
      <c r="K1423" s="338" t="s">
        <v>4987</v>
      </c>
      <c r="N1423" s="338" t="s">
        <v>11835</v>
      </c>
      <c r="O1423" s="338" t="s">
        <v>5283</v>
      </c>
    </row>
    <row r="1424" ht="15.75" customHeight="1">
      <c r="A1424" s="338" t="s">
        <v>11836</v>
      </c>
      <c r="B1424" s="338" t="s">
        <v>4970</v>
      </c>
      <c r="C1424" s="338" t="s">
        <v>1547</v>
      </c>
      <c r="D1424" s="338">
        <v>1988.0</v>
      </c>
      <c r="E1424" s="338" t="s">
        <v>11239</v>
      </c>
      <c r="F1424" s="339">
        <v>45021.0</v>
      </c>
      <c r="G1424" s="338" t="s">
        <v>5507</v>
      </c>
      <c r="H1424" s="338" t="s">
        <v>11837</v>
      </c>
      <c r="I1424" s="338" t="s">
        <v>11838</v>
      </c>
      <c r="J1424" s="338" t="s">
        <v>11839</v>
      </c>
      <c r="K1424" s="338" t="s">
        <v>5245</v>
      </c>
      <c r="L1424" s="338" t="s">
        <v>5017</v>
      </c>
      <c r="M1424" s="338" t="s">
        <v>11840</v>
      </c>
      <c r="N1424" s="338" t="s">
        <v>7886</v>
      </c>
      <c r="O1424" s="338" t="s">
        <v>5294</v>
      </c>
    </row>
    <row r="1425" ht="15.75" customHeight="1">
      <c r="A1425" s="338" t="s">
        <v>11841</v>
      </c>
      <c r="B1425" s="338" t="s">
        <v>4970</v>
      </c>
      <c r="C1425" s="338" t="s">
        <v>1547</v>
      </c>
      <c r="D1425" s="338">
        <v>1988.0</v>
      </c>
      <c r="E1425" s="338" t="s">
        <v>11255</v>
      </c>
      <c r="F1425" s="339">
        <v>45143.0</v>
      </c>
      <c r="G1425" s="338" t="s">
        <v>6686</v>
      </c>
      <c r="H1425" s="338" t="s">
        <v>11842</v>
      </c>
      <c r="I1425" s="338" t="s">
        <v>11843</v>
      </c>
      <c r="J1425" s="338" t="s">
        <v>11844</v>
      </c>
      <c r="K1425" s="338" t="s">
        <v>4987</v>
      </c>
      <c r="L1425" s="338" t="s">
        <v>5017</v>
      </c>
      <c r="M1425" s="338" t="s">
        <v>11845</v>
      </c>
      <c r="N1425" s="338" t="s">
        <v>5126</v>
      </c>
      <c r="O1425" s="338" t="s">
        <v>5339</v>
      </c>
    </row>
    <row r="1426" ht="15.75" customHeight="1">
      <c r="A1426" s="338" t="s">
        <v>11846</v>
      </c>
      <c r="B1426" s="338" t="s">
        <v>4970</v>
      </c>
      <c r="C1426" s="338" t="s">
        <v>1681</v>
      </c>
      <c r="D1426" s="338">
        <v>1988.0</v>
      </c>
      <c r="E1426" s="338" t="s">
        <v>11255</v>
      </c>
      <c r="F1426" s="339">
        <v>44991.0</v>
      </c>
      <c r="G1426" s="338" t="s">
        <v>6260</v>
      </c>
      <c r="H1426" s="338" t="s">
        <v>5228</v>
      </c>
      <c r="I1426" s="338" t="s">
        <v>11847</v>
      </c>
      <c r="J1426" s="338" t="s">
        <v>11848</v>
      </c>
      <c r="K1426" s="338" t="s">
        <v>4976</v>
      </c>
      <c r="M1426" s="338" t="s">
        <v>11849</v>
      </c>
      <c r="N1426" s="338" t="s">
        <v>7117</v>
      </c>
      <c r="O1426" s="338" t="s">
        <v>5576</v>
      </c>
    </row>
    <row r="1427" ht="15.75" customHeight="1">
      <c r="A1427" s="338" t="s">
        <v>11850</v>
      </c>
      <c r="B1427" s="338" t="s">
        <v>4993</v>
      </c>
      <c r="C1427" s="338" t="s">
        <v>1547</v>
      </c>
      <c r="D1427" s="338">
        <v>1988.0</v>
      </c>
      <c r="E1427" s="338" t="s">
        <v>11851</v>
      </c>
      <c r="F1427" s="339">
        <v>45083.0</v>
      </c>
      <c r="G1427" s="338" t="s">
        <v>5453</v>
      </c>
      <c r="H1427" s="338" t="s">
        <v>11852</v>
      </c>
      <c r="I1427" s="338" t="s">
        <v>11853</v>
      </c>
      <c r="J1427" s="338" t="s">
        <v>10468</v>
      </c>
      <c r="K1427" s="338" t="s">
        <v>4976</v>
      </c>
      <c r="M1427" s="338" t="s">
        <v>11854</v>
      </c>
      <c r="N1427" s="338" t="s">
        <v>11855</v>
      </c>
      <c r="O1427" s="338" t="s">
        <v>5715</v>
      </c>
    </row>
    <row r="1428" ht="15.75" customHeight="1">
      <c r="A1428" s="338" t="s">
        <v>11856</v>
      </c>
      <c r="B1428" s="338" t="s">
        <v>4970</v>
      </c>
      <c r="C1428" s="338" t="s">
        <v>3713</v>
      </c>
      <c r="D1428" s="338">
        <v>1988.0</v>
      </c>
      <c r="E1428" s="338" t="s">
        <v>11857</v>
      </c>
      <c r="F1428" s="339">
        <v>45112.0</v>
      </c>
      <c r="G1428" s="338" t="s">
        <v>6782</v>
      </c>
      <c r="H1428" s="338" t="s">
        <v>11858</v>
      </c>
      <c r="I1428" s="338" t="s">
        <v>11859</v>
      </c>
      <c r="J1428" s="338" t="s">
        <v>9618</v>
      </c>
      <c r="K1428" s="338" t="s">
        <v>4987</v>
      </c>
      <c r="M1428" s="338" t="s">
        <v>11860</v>
      </c>
      <c r="N1428" s="338" t="s">
        <v>8234</v>
      </c>
      <c r="O1428" s="338" t="s">
        <v>5232</v>
      </c>
    </row>
    <row r="1429" ht="15.75" customHeight="1">
      <c r="A1429" s="338" t="s">
        <v>11861</v>
      </c>
      <c r="B1429" s="338" t="s">
        <v>7737</v>
      </c>
      <c r="C1429" s="338" t="s">
        <v>1547</v>
      </c>
      <c r="D1429" s="338">
        <v>1988.0</v>
      </c>
      <c r="E1429" s="338" t="s">
        <v>11862</v>
      </c>
      <c r="F1429" s="339">
        <v>44992.0</v>
      </c>
      <c r="G1429" s="338" t="s">
        <v>11863</v>
      </c>
      <c r="H1429" s="338" t="s">
        <v>5494</v>
      </c>
      <c r="I1429" s="338" t="s">
        <v>11864</v>
      </c>
      <c r="J1429" s="338" t="s">
        <v>11865</v>
      </c>
      <c r="K1429" s="338" t="s">
        <v>4976</v>
      </c>
      <c r="N1429" s="338" t="s">
        <v>6431</v>
      </c>
      <c r="O1429" s="338" t="s">
        <v>5028</v>
      </c>
    </row>
    <row r="1430" ht="15.75" customHeight="1">
      <c r="A1430" s="338" t="s">
        <v>11866</v>
      </c>
      <c r="B1430" s="338" t="s">
        <v>4970</v>
      </c>
      <c r="C1430" s="338" t="s">
        <v>1547</v>
      </c>
      <c r="D1430" s="338">
        <v>1988.0</v>
      </c>
      <c r="E1430" s="338" t="s">
        <v>11830</v>
      </c>
      <c r="F1430" s="339">
        <v>45021.0</v>
      </c>
      <c r="G1430" s="338" t="s">
        <v>6198</v>
      </c>
      <c r="H1430" s="338" t="s">
        <v>11685</v>
      </c>
      <c r="I1430" s="338" t="s">
        <v>11867</v>
      </c>
      <c r="J1430" s="338" t="s">
        <v>11868</v>
      </c>
      <c r="K1430" s="338" t="s">
        <v>4987</v>
      </c>
      <c r="M1430" s="338" t="s">
        <v>11869</v>
      </c>
      <c r="N1430" s="338" t="s">
        <v>11218</v>
      </c>
      <c r="O1430" s="338" t="s">
        <v>5262</v>
      </c>
    </row>
    <row r="1431" ht="15.75" customHeight="1">
      <c r="A1431" s="338" t="s">
        <v>11870</v>
      </c>
      <c r="B1431" s="338" t="s">
        <v>4970</v>
      </c>
      <c r="C1431" s="338" t="s">
        <v>1547</v>
      </c>
      <c r="D1431" s="338">
        <v>1988.0</v>
      </c>
      <c r="E1431" s="338" t="s">
        <v>11871</v>
      </c>
      <c r="F1431" s="339">
        <v>45021.0</v>
      </c>
      <c r="G1431" s="338" t="s">
        <v>11872</v>
      </c>
      <c r="H1431" s="338" t="s">
        <v>11873</v>
      </c>
      <c r="I1431" s="338" t="s">
        <v>11874</v>
      </c>
      <c r="J1431" s="338" t="s">
        <v>11875</v>
      </c>
      <c r="K1431" s="338" t="s">
        <v>4976</v>
      </c>
      <c r="M1431" s="338" t="s">
        <v>11876</v>
      </c>
      <c r="N1431" s="338" t="s">
        <v>11877</v>
      </c>
      <c r="O1431" s="338" t="s">
        <v>5471</v>
      </c>
    </row>
    <row r="1432" ht="15.75" customHeight="1">
      <c r="A1432" s="338" t="s">
        <v>11878</v>
      </c>
      <c r="B1432" s="338" t="s">
        <v>7737</v>
      </c>
      <c r="C1432" s="338" t="s">
        <v>1547</v>
      </c>
      <c r="D1432" s="338">
        <v>1988.0</v>
      </c>
      <c r="E1432" s="338" t="s">
        <v>10614</v>
      </c>
      <c r="F1432" s="339">
        <v>45022.0</v>
      </c>
      <c r="G1432" s="338" t="s">
        <v>5453</v>
      </c>
      <c r="H1432" s="338" t="s">
        <v>11879</v>
      </c>
      <c r="I1432" s="338" t="s">
        <v>11880</v>
      </c>
      <c r="J1432" s="338" t="s">
        <v>11881</v>
      </c>
      <c r="K1432" s="338" t="s">
        <v>4987</v>
      </c>
      <c r="L1432" s="338" t="s">
        <v>6039</v>
      </c>
      <c r="M1432" s="338" t="s">
        <v>11882</v>
      </c>
      <c r="N1432" s="338" t="s">
        <v>5009</v>
      </c>
      <c r="O1432" s="338" t="s">
        <v>5283</v>
      </c>
    </row>
    <row r="1433" ht="15.75" customHeight="1">
      <c r="A1433" s="338" t="s">
        <v>11883</v>
      </c>
      <c r="B1433" s="338" t="s">
        <v>4970</v>
      </c>
      <c r="C1433" s="338" t="s">
        <v>1537</v>
      </c>
      <c r="D1433" s="338">
        <v>1988.0</v>
      </c>
      <c r="E1433" s="338" t="s">
        <v>11547</v>
      </c>
      <c r="F1433" s="339">
        <v>44990.0</v>
      </c>
      <c r="G1433" s="338" t="s">
        <v>6659</v>
      </c>
      <c r="H1433" s="338" t="s">
        <v>8246</v>
      </c>
      <c r="I1433" s="338" t="s">
        <v>11884</v>
      </c>
      <c r="J1433" s="338" t="s">
        <v>5435</v>
      </c>
      <c r="K1433" s="338" t="s">
        <v>4987</v>
      </c>
      <c r="M1433" s="338" t="s">
        <v>11885</v>
      </c>
      <c r="N1433" s="338" t="s">
        <v>6618</v>
      </c>
      <c r="O1433" s="338" t="s">
        <v>5186</v>
      </c>
    </row>
    <row r="1434" ht="15.75" customHeight="1">
      <c r="A1434" s="338" t="s">
        <v>11886</v>
      </c>
      <c r="B1434" s="338" t="s">
        <v>4993</v>
      </c>
      <c r="C1434" s="338" t="s">
        <v>1558</v>
      </c>
      <c r="D1434" s="338">
        <v>1988.0</v>
      </c>
      <c r="E1434" s="338" t="s">
        <v>11350</v>
      </c>
      <c r="F1434" s="339">
        <v>44961.0</v>
      </c>
      <c r="G1434" s="338" t="s">
        <v>11887</v>
      </c>
      <c r="H1434" s="338" t="s">
        <v>8563</v>
      </c>
      <c r="I1434" s="338" t="s">
        <v>11888</v>
      </c>
      <c r="J1434" s="338" t="s">
        <v>8031</v>
      </c>
      <c r="K1434" s="338" t="s">
        <v>4987</v>
      </c>
      <c r="L1434" s="338" t="s">
        <v>6247</v>
      </c>
      <c r="M1434" s="338" t="s">
        <v>11889</v>
      </c>
      <c r="N1434" s="338" t="s">
        <v>11890</v>
      </c>
      <c r="O1434" s="338" t="s">
        <v>5160</v>
      </c>
    </row>
    <row r="1435" ht="15.75" customHeight="1">
      <c r="A1435" s="338" t="s">
        <v>11891</v>
      </c>
      <c r="B1435" s="338" t="s">
        <v>4970</v>
      </c>
      <c r="C1435" s="338" t="s">
        <v>1547</v>
      </c>
      <c r="D1435" s="338">
        <v>1988.0</v>
      </c>
      <c r="E1435" s="338" t="s">
        <v>11892</v>
      </c>
      <c r="F1435" s="339">
        <v>45174.0</v>
      </c>
      <c r="G1435" s="338" t="s">
        <v>5342</v>
      </c>
      <c r="H1435" s="338" t="s">
        <v>7452</v>
      </c>
      <c r="I1435" s="338" t="s">
        <v>6161</v>
      </c>
      <c r="J1435" s="338" t="s">
        <v>11893</v>
      </c>
      <c r="K1435" s="338" t="s">
        <v>4976</v>
      </c>
      <c r="L1435" s="338" t="s">
        <v>5084</v>
      </c>
      <c r="M1435" s="338" t="s">
        <v>11894</v>
      </c>
      <c r="N1435" s="338" t="s">
        <v>5779</v>
      </c>
      <c r="O1435" s="338" t="s">
        <v>6003</v>
      </c>
    </row>
    <row r="1436" ht="15.75" customHeight="1">
      <c r="A1436" s="338" t="s">
        <v>11895</v>
      </c>
      <c r="B1436" s="338" t="s">
        <v>7737</v>
      </c>
      <c r="C1436" s="338" t="s">
        <v>1547</v>
      </c>
      <c r="D1436" s="338">
        <v>1988.0</v>
      </c>
      <c r="E1436" s="338" t="s">
        <v>11896</v>
      </c>
      <c r="F1436" s="339">
        <v>45023.0</v>
      </c>
      <c r="G1436" s="338" t="s">
        <v>5352</v>
      </c>
      <c r="H1436" s="338" t="s">
        <v>11897</v>
      </c>
      <c r="I1436" s="338" t="s">
        <v>11897</v>
      </c>
      <c r="J1436" s="338" t="s">
        <v>11898</v>
      </c>
      <c r="K1436" s="338" t="s">
        <v>4976</v>
      </c>
      <c r="M1436" s="338" t="s">
        <v>11899</v>
      </c>
      <c r="N1436" s="338" t="s">
        <v>9759</v>
      </c>
      <c r="O1436" s="338" t="s">
        <v>5316</v>
      </c>
    </row>
    <row r="1437" ht="15.75" customHeight="1">
      <c r="A1437" s="338" t="s">
        <v>11900</v>
      </c>
      <c r="B1437" s="338" t="s">
        <v>4993</v>
      </c>
      <c r="C1437" s="338" t="s">
        <v>1558</v>
      </c>
      <c r="D1437" s="338">
        <v>1988.0</v>
      </c>
      <c r="E1437" s="338" t="s">
        <v>11375</v>
      </c>
      <c r="F1437" s="339">
        <v>45082.0</v>
      </c>
      <c r="G1437" s="338" t="s">
        <v>5060</v>
      </c>
      <c r="H1437" s="338" t="s">
        <v>10536</v>
      </c>
      <c r="I1437" s="338" t="s">
        <v>11901</v>
      </c>
      <c r="J1437" s="338" t="s">
        <v>10537</v>
      </c>
      <c r="K1437" s="338" t="s">
        <v>4987</v>
      </c>
      <c r="L1437" s="338" t="s">
        <v>5017</v>
      </c>
      <c r="M1437" s="338" t="s">
        <v>11902</v>
      </c>
      <c r="N1437" s="338" t="s">
        <v>7874</v>
      </c>
      <c r="O1437" s="338" t="s">
        <v>5028</v>
      </c>
    </row>
    <row r="1438" ht="15.75" customHeight="1">
      <c r="A1438" s="338" t="s">
        <v>11903</v>
      </c>
      <c r="B1438" s="338" t="s">
        <v>7737</v>
      </c>
      <c r="C1438" s="338" t="s">
        <v>1558</v>
      </c>
      <c r="D1438" s="338">
        <v>1988.0</v>
      </c>
      <c r="E1438" s="338" t="s">
        <v>11904</v>
      </c>
      <c r="F1438" s="339">
        <v>45021.0</v>
      </c>
      <c r="G1438" s="338" t="s">
        <v>6690</v>
      </c>
      <c r="H1438" s="338" t="s">
        <v>11905</v>
      </c>
      <c r="I1438" s="338" t="s">
        <v>5745</v>
      </c>
      <c r="J1438" s="338" t="s">
        <v>11649</v>
      </c>
      <c r="K1438" s="338" t="s">
        <v>4987</v>
      </c>
      <c r="M1438" s="338" t="s">
        <v>11906</v>
      </c>
      <c r="N1438" s="338" t="s">
        <v>4979</v>
      </c>
      <c r="O1438" s="338" t="s">
        <v>5363</v>
      </c>
    </row>
    <row r="1439" ht="15.75" customHeight="1">
      <c r="A1439" s="338" t="s">
        <v>11907</v>
      </c>
      <c r="B1439" s="338" t="s">
        <v>7737</v>
      </c>
      <c r="C1439" s="338" t="s">
        <v>1558</v>
      </c>
      <c r="D1439" s="338">
        <v>1988.0</v>
      </c>
      <c r="E1439" s="338" t="s">
        <v>11122</v>
      </c>
      <c r="F1439" s="338" t="s">
        <v>5286</v>
      </c>
      <c r="G1439" s="338" t="s">
        <v>7361</v>
      </c>
      <c r="H1439" s="338" t="s">
        <v>5558</v>
      </c>
      <c r="I1439" s="338" t="s">
        <v>11908</v>
      </c>
      <c r="J1439" s="338" t="s">
        <v>5455</v>
      </c>
      <c r="K1439" s="338" t="s">
        <v>4987</v>
      </c>
      <c r="L1439" s="338" t="s">
        <v>5094</v>
      </c>
      <c r="M1439" s="338" t="s">
        <v>11909</v>
      </c>
      <c r="N1439" s="338" t="s">
        <v>5036</v>
      </c>
      <c r="O1439" s="338" t="s">
        <v>5120</v>
      </c>
    </row>
    <row r="1440" ht="15.75" customHeight="1">
      <c r="A1440" s="338" t="s">
        <v>11910</v>
      </c>
      <c r="B1440" s="338" t="s">
        <v>4970</v>
      </c>
      <c r="C1440" s="338" t="s">
        <v>1681</v>
      </c>
      <c r="D1440" s="338">
        <v>1988.0</v>
      </c>
      <c r="E1440" s="338" t="s">
        <v>11911</v>
      </c>
      <c r="F1440" s="339">
        <v>45052.0</v>
      </c>
      <c r="G1440" s="338" t="s">
        <v>5507</v>
      </c>
      <c r="H1440" s="338" t="s">
        <v>5197</v>
      </c>
      <c r="I1440" s="338" t="s">
        <v>11912</v>
      </c>
      <c r="J1440" s="338" t="s">
        <v>9341</v>
      </c>
      <c r="K1440" s="338" t="s">
        <v>4976</v>
      </c>
      <c r="N1440" s="338" t="s">
        <v>11913</v>
      </c>
      <c r="O1440" s="338" t="s">
        <v>5143</v>
      </c>
    </row>
    <row r="1441" ht="15.75" customHeight="1">
      <c r="A1441" s="338" t="s">
        <v>11914</v>
      </c>
      <c r="B1441" s="338" t="s">
        <v>4970</v>
      </c>
      <c r="C1441" s="338" t="s">
        <v>1537</v>
      </c>
      <c r="D1441" s="338">
        <v>1988.0</v>
      </c>
      <c r="E1441" s="338" t="s">
        <v>9869</v>
      </c>
      <c r="F1441" s="339">
        <v>44963.0</v>
      </c>
      <c r="G1441" s="338" t="s">
        <v>6244</v>
      </c>
      <c r="H1441" s="338" t="s">
        <v>7523</v>
      </c>
      <c r="I1441" s="338" t="s">
        <v>7523</v>
      </c>
      <c r="J1441" s="338" t="s">
        <v>11222</v>
      </c>
      <c r="K1441" s="338" t="s">
        <v>4987</v>
      </c>
      <c r="L1441" s="338" t="s">
        <v>5176</v>
      </c>
      <c r="M1441" s="338" t="s">
        <v>11915</v>
      </c>
      <c r="N1441" s="338" t="s">
        <v>5224</v>
      </c>
      <c r="O1441" s="338" t="s">
        <v>5160</v>
      </c>
    </row>
    <row r="1442" ht="15.75" customHeight="1">
      <c r="A1442" s="338" t="s">
        <v>11916</v>
      </c>
      <c r="B1442" s="338" t="s">
        <v>4970</v>
      </c>
      <c r="C1442" s="338" t="s">
        <v>1558</v>
      </c>
      <c r="D1442" s="338">
        <v>1988.0</v>
      </c>
      <c r="E1442" s="338" t="s">
        <v>10983</v>
      </c>
      <c r="F1442" s="339">
        <v>45112.0</v>
      </c>
      <c r="G1442" s="338" t="s">
        <v>5352</v>
      </c>
      <c r="H1442" s="338" t="s">
        <v>11917</v>
      </c>
      <c r="I1442" s="338" t="s">
        <v>11917</v>
      </c>
      <c r="J1442" s="338" t="s">
        <v>8625</v>
      </c>
      <c r="K1442" s="338" t="s">
        <v>4987</v>
      </c>
      <c r="L1442" s="338" t="s">
        <v>5291</v>
      </c>
      <c r="M1442" s="338" t="s">
        <v>11918</v>
      </c>
      <c r="N1442" s="338" t="s">
        <v>11340</v>
      </c>
      <c r="O1442" s="338" t="s">
        <v>5483</v>
      </c>
    </row>
    <row r="1443" ht="15.75" customHeight="1">
      <c r="A1443" s="338" t="s">
        <v>11919</v>
      </c>
      <c r="B1443" s="338" t="s">
        <v>4970</v>
      </c>
      <c r="C1443" s="338" t="s">
        <v>1547</v>
      </c>
      <c r="D1443" s="338">
        <v>1988.0</v>
      </c>
      <c r="E1443" s="338" t="s">
        <v>11920</v>
      </c>
      <c r="F1443" s="338" t="s">
        <v>5059</v>
      </c>
      <c r="G1443" s="338" t="s">
        <v>5392</v>
      </c>
      <c r="H1443" s="338" t="s">
        <v>5596</v>
      </c>
      <c r="I1443" s="338" t="s">
        <v>5596</v>
      </c>
      <c r="J1443" s="338" t="s">
        <v>11921</v>
      </c>
      <c r="K1443" s="338" t="s">
        <v>4976</v>
      </c>
      <c r="L1443" s="338" t="s">
        <v>5281</v>
      </c>
      <c r="M1443" s="338" t="s">
        <v>11922</v>
      </c>
      <c r="N1443" s="338" t="s">
        <v>11923</v>
      </c>
      <c r="O1443" s="338" t="s">
        <v>5002</v>
      </c>
    </row>
    <row r="1444" ht="15.75" customHeight="1">
      <c r="A1444" s="338" t="s">
        <v>11924</v>
      </c>
      <c r="B1444" s="338" t="s">
        <v>4970</v>
      </c>
      <c r="C1444" s="338" t="s">
        <v>1547</v>
      </c>
      <c r="D1444" s="338">
        <v>1988.0</v>
      </c>
      <c r="E1444" s="338" t="s">
        <v>11126</v>
      </c>
      <c r="F1444" s="339">
        <v>45112.0</v>
      </c>
      <c r="G1444" s="338" t="s">
        <v>5507</v>
      </c>
      <c r="H1444" s="338" t="s">
        <v>7949</v>
      </c>
      <c r="I1444" s="338" t="s">
        <v>11925</v>
      </c>
      <c r="J1444" s="338" t="s">
        <v>8252</v>
      </c>
      <c r="K1444" s="338" t="s">
        <v>4987</v>
      </c>
      <c r="L1444" s="338" t="s">
        <v>5822</v>
      </c>
      <c r="M1444" s="338" t="s">
        <v>11926</v>
      </c>
      <c r="N1444" s="338" t="s">
        <v>7874</v>
      </c>
      <c r="O1444" s="338" t="s">
        <v>5120</v>
      </c>
    </row>
    <row r="1445" ht="15.75" customHeight="1">
      <c r="A1445" s="338" t="s">
        <v>11927</v>
      </c>
      <c r="B1445" s="338" t="s">
        <v>7737</v>
      </c>
      <c r="C1445" s="338" t="s">
        <v>1537</v>
      </c>
      <c r="D1445" s="338">
        <v>1989.0</v>
      </c>
      <c r="E1445" s="338" t="s">
        <v>11928</v>
      </c>
      <c r="F1445" s="339">
        <v>44965.0</v>
      </c>
      <c r="G1445" s="338" t="s">
        <v>11929</v>
      </c>
      <c r="H1445" s="338" t="s">
        <v>5668</v>
      </c>
      <c r="I1445" s="338" t="s">
        <v>7098</v>
      </c>
      <c r="J1445" s="338" t="s">
        <v>5670</v>
      </c>
      <c r="K1445" s="338" t="s">
        <v>4987</v>
      </c>
      <c r="L1445" s="338" t="s">
        <v>11930</v>
      </c>
      <c r="M1445" s="338" t="s">
        <v>11931</v>
      </c>
      <c r="N1445" s="338" t="s">
        <v>5009</v>
      </c>
      <c r="O1445" s="338" t="s">
        <v>5056</v>
      </c>
    </row>
    <row r="1446" ht="15.75" customHeight="1">
      <c r="A1446" s="338" t="s">
        <v>11932</v>
      </c>
      <c r="B1446" s="338" t="s">
        <v>4970</v>
      </c>
      <c r="C1446" s="338" t="s">
        <v>1537</v>
      </c>
      <c r="D1446" s="338">
        <v>1989.0</v>
      </c>
      <c r="E1446" s="338" t="s">
        <v>11460</v>
      </c>
      <c r="F1446" s="339">
        <v>45083.0</v>
      </c>
      <c r="G1446" s="338" t="s">
        <v>5137</v>
      </c>
      <c r="H1446" s="338" t="s">
        <v>11617</v>
      </c>
      <c r="I1446" s="338" t="s">
        <v>8181</v>
      </c>
      <c r="J1446" s="338" t="s">
        <v>7798</v>
      </c>
      <c r="K1446" s="338" t="s">
        <v>4987</v>
      </c>
      <c r="L1446" s="338" t="s">
        <v>6071</v>
      </c>
      <c r="M1446" s="338" t="s">
        <v>11933</v>
      </c>
      <c r="N1446" s="338" t="s">
        <v>11934</v>
      </c>
      <c r="O1446" s="338" t="s">
        <v>5096</v>
      </c>
    </row>
    <row r="1447" ht="15.75" customHeight="1">
      <c r="A1447" s="338" t="s">
        <v>116</v>
      </c>
      <c r="B1447" s="338" t="s">
        <v>7737</v>
      </c>
      <c r="C1447" s="338" t="s">
        <v>1537</v>
      </c>
      <c r="D1447" s="338">
        <v>1989.0</v>
      </c>
      <c r="E1447" s="338" t="s">
        <v>11935</v>
      </c>
      <c r="F1447" s="339">
        <v>45053.0</v>
      </c>
      <c r="G1447" s="338" t="s">
        <v>11936</v>
      </c>
      <c r="H1447" s="338" t="s">
        <v>8687</v>
      </c>
      <c r="I1447" s="338" t="s">
        <v>11937</v>
      </c>
      <c r="J1447" s="338" t="s">
        <v>7159</v>
      </c>
      <c r="K1447" s="338" t="s">
        <v>4987</v>
      </c>
      <c r="L1447" s="338" t="s">
        <v>5377</v>
      </c>
      <c r="M1447" s="338" t="s">
        <v>11938</v>
      </c>
      <c r="N1447" s="338" t="s">
        <v>4979</v>
      </c>
      <c r="O1447" s="338" t="s">
        <v>5824</v>
      </c>
    </row>
    <row r="1448" ht="15.75" customHeight="1">
      <c r="A1448" s="338" t="s">
        <v>11939</v>
      </c>
      <c r="B1448" s="338" t="s">
        <v>4993</v>
      </c>
      <c r="C1448" s="338" t="s">
        <v>1601</v>
      </c>
      <c r="D1448" s="338">
        <v>1989.0</v>
      </c>
      <c r="E1448" s="338" t="s">
        <v>11751</v>
      </c>
      <c r="F1448" s="338" t="s">
        <v>5059</v>
      </c>
      <c r="G1448" s="338" t="s">
        <v>5022</v>
      </c>
      <c r="H1448" s="338" t="s">
        <v>9601</v>
      </c>
      <c r="I1448" s="338" t="s">
        <v>11940</v>
      </c>
      <c r="J1448" s="338" t="s">
        <v>11941</v>
      </c>
      <c r="K1448" s="338" t="s">
        <v>4987</v>
      </c>
      <c r="L1448" s="338" t="s">
        <v>5064</v>
      </c>
      <c r="M1448" s="338" t="s">
        <v>11942</v>
      </c>
      <c r="N1448" s="338" t="s">
        <v>7411</v>
      </c>
      <c r="O1448" s="338" t="s">
        <v>6003</v>
      </c>
    </row>
    <row r="1449" ht="15.75" customHeight="1">
      <c r="A1449" s="338" t="s">
        <v>11943</v>
      </c>
      <c r="B1449" s="338" t="s">
        <v>4993</v>
      </c>
      <c r="C1449" s="338" t="s">
        <v>1547</v>
      </c>
      <c r="D1449" s="338">
        <v>1989.0</v>
      </c>
      <c r="E1449" s="338" t="s">
        <v>11944</v>
      </c>
      <c r="F1449" s="339">
        <v>45053.0</v>
      </c>
      <c r="G1449" s="338" t="s">
        <v>9626</v>
      </c>
      <c r="H1449" s="338" t="s">
        <v>8139</v>
      </c>
      <c r="I1449" s="338" t="s">
        <v>11945</v>
      </c>
      <c r="J1449" s="338" t="s">
        <v>8902</v>
      </c>
      <c r="K1449" s="338" t="s">
        <v>4987</v>
      </c>
      <c r="M1449" s="338" t="s">
        <v>11946</v>
      </c>
      <c r="N1449" s="338" t="s">
        <v>11947</v>
      </c>
      <c r="O1449" s="338" t="s">
        <v>5324</v>
      </c>
    </row>
    <row r="1450" ht="15.75" customHeight="1">
      <c r="A1450" s="338" t="s">
        <v>11948</v>
      </c>
      <c r="B1450" s="338" t="s">
        <v>4993</v>
      </c>
      <c r="C1450" s="338" t="s">
        <v>1558</v>
      </c>
      <c r="D1450" s="338">
        <v>1989.0</v>
      </c>
      <c r="E1450" s="338" t="s">
        <v>11949</v>
      </c>
      <c r="F1450" s="339">
        <v>44934.0</v>
      </c>
      <c r="G1450" s="338" t="s">
        <v>11950</v>
      </c>
      <c r="H1450" s="338" t="s">
        <v>5964</v>
      </c>
      <c r="I1450" s="338" t="s">
        <v>11951</v>
      </c>
      <c r="J1450" s="338" t="s">
        <v>5093</v>
      </c>
      <c r="K1450" s="338" t="s">
        <v>4987</v>
      </c>
      <c r="L1450" s="338" t="s">
        <v>11952</v>
      </c>
      <c r="M1450" s="338" t="s">
        <v>11953</v>
      </c>
      <c r="N1450" s="338" t="s">
        <v>7874</v>
      </c>
      <c r="O1450" s="338" t="s">
        <v>6633</v>
      </c>
    </row>
    <row r="1451" ht="15.75" customHeight="1">
      <c r="A1451" s="338" t="s">
        <v>11954</v>
      </c>
      <c r="B1451" s="338" t="s">
        <v>5445</v>
      </c>
      <c r="C1451" s="338" t="s">
        <v>1572</v>
      </c>
      <c r="D1451" s="338">
        <v>1989.0</v>
      </c>
      <c r="E1451" s="338" t="s">
        <v>11955</v>
      </c>
      <c r="F1451" s="339">
        <v>45084.0</v>
      </c>
      <c r="G1451" s="338" t="s">
        <v>11956</v>
      </c>
      <c r="H1451" s="338" t="s">
        <v>11957</v>
      </c>
      <c r="I1451" s="338" t="s">
        <v>11958</v>
      </c>
      <c r="J1451" s="338" t="s">
        <v>11959</v>
      </c>
      <c r="K1451" s="338" t="s">
        <v>4987</v>
      </c>
      <c r="L1451" s="338" t="s">
        <v>7743</v>
      </c>
      <c r="M1451" s="338" t="s">
        <v>11960</v>
      </c>
      <c r="N1451" s="338" t="s">
        <v>7376</v>
      </c>
      <c r="O1451" s="338" t="s">
        <v>5610</v>
      </c>
    </row>
    <row r="1452" ht="15.75" customHeight="1">
      <c r="A1452" s="338" t="s">
        <v>11961</v>
      </c>
      <c r="B1452" s="338" t="s">
        <v>7737</v>
      </c>
      <c r="C1452" s="338" t="s">
        <v>1601</v>
      </c>
      <c r="D1452" s="338">
        <v>1989.0</v>
      </c>
      <c r="E1452" s="338" t="s">
        <v>11962</v>
      </c>
      <c r="F1452" s="339">
        <v>45053.0</v>
      </c>
      <c r="G1452" s="338" t="s">
        <v>11963</v>
      </c>
      <c r="H1452" s="338" t="s">
        <v>7735</v>
      </c>
      <c r="I1452" s="338" t="s">
        <v>7735</v>
      </c>
      <c r="J1452" s="338" t="s">
        <v>9300</v>
      </c>
      <c r="K1452" s="338" t="s">
        <v>4987</v>
      </c>
      <c r="L1452" s="338" t="s">
        <v>11153</v>
      </c>
      <c r="M1452" s="338" t="s">
        <v>11964</v>
      </c>
      <c r="N1452" s="338" t="s">
        <v>5224</v>
      </c>
      <c r="O1452" s="338" t="s">
        <v>5724</v>
      </c>
    </row>
    <row r="1453" ht="15.75" customHeight="1">
      <c r="A1453" s="338" t="s">
        <v>11965</v>
      </c>
      <c r="B1453" s="338" t="s">
        <v>4993</v>
      </c>
      <c r="C1453" s="338" t="s">
        <v>1601</v>
      </c>
      <c r="D1453" s="338">
        <v>1989.0</v>
      </c>
      <c r="E1453" s="338" t="s">
        <v>11966</v>
      </c>
      <c r="F1453" s="339">
        <v>45145.0</v>
      </c>
      <c r="G1453" s="338" t="s">
        <v>11967</v>
      </c>
      <c r="H1453" s="338" t="s">
        <v>7821</v>
      </c>
      <c r="I1453" s="338" t="s">
        <v>7821</v>
      </c>
      <c r="J1453" s="338" t="s">
        <v>8534</v>
      </c>
      <c r="K1453" s="338" t="s">
        <v>4987</v>
      </c>
      <c r="L1453" s="338" t="s">
        <v>7743</v>
      </c>
      <c r="M1453" s="338" t="s">
        <v>11968</v>
      </c>
      <c r="N1453" s="338" t="s">
        <v>5036</v>
      </c>
      <c r="O1453" s="338" t="s">
        <v>5576</v>
      </c>
    </row>
    <row r="1454" ht="15.75" customHeight="1">
      <c r="A1454" s="338" t="s">
        <v>11969</v>
      </c>
      <c r="B1454" s="338" t="s">
        <v>4970</v>
      </c>
      <c r="C1454" s="338" t="s">
        <v>1558</v>
      </c>
      <c r="D1454" s="338">
        <v>1989.0</v>
      </c>
      <c r="E1454" s="338" t="s">
        <v>11431</v>
      </c>
      <c r="F1454" s="338" t="s">
        <v>6434</v>
      </c>
      <c r="G1454" s="338" t="s">
        <v>5803</v>
      </c>
      <c r="H1454" s="338" t="s">
        <v>9710</v>
      </c>
      <c r="I1454" s="338" t="s">
        <v>9710</v>
      </c>
      <c r="J1454" s="338" t="s">
        <v>11970</v>
      </c>
      <c r="K1454" s="338" t="s">
        <v>4987</v>
      </c>
      <c r="L1454" s="338" t="s">
        <v>5108</v>
      </c>
      <c r="M1454" s="338" t="s">
        <v>11971</v>
      </c>
      <c r="N1454" s="338" t="s">
        <v>9714</v>
      </c>
      <c r="O1454" s="338" t="s">
        <v>6278</v>
      </c>
    </row>
    <row r="1455" ht="15.75" customHeight="1">
      <c r="A1455" s="338" t="s">
        <v>11972</v>
      </c>
      <c r="B1455" s="338" t="s">
        <v>4993</v>
      </c>
      <c r="C1455" s="338" t="s">
        <v>1601</v>
      </c>
      <c r="D1455" s="338">
        <v>1989.0</v>
      </c>
      <c r="E1455" s="338" t="s">
        <v>11935</v>
      </c>
      <c r="F1455" s="339">
        <v>45022.0</v>
      </c>
      <c r="G1455" s="338" t="s">
        <v>11973</v>
      </c>
      <c r="H1455" s="338" t="s">
        <v>11974</v>
      </c>
      <c r="I1455" s="338" t="s">
        <v>8741</v>
      </c>
      <c r="J1455" s="338" t="s">
        <v>9490</v>
      </c>
      <c r="K1455" s="338" t="s">
        <v>4987</v>
      </c>
      <c r="L1455" s="338" t="s">
        <v>4999</v>
      </c>
      <c r="M1455" s="338" t="s">
        <v>11975</v>
      </c>
      <c r="N1455" s="338" t="s">
        <v>7376</v>
      </c>
      <c r="O1455" s="338" t="s">
        <v>5483</v>
      </c>
    </row>
    <row r="1456" ht="15.75" customHeight="1">
      <c r="A1456" s="338" t="s">
        <v>11976</v>
      </c>
      <c r="B1456" s="338" t="s">
        <v>4993</v>
      </c>
      <c r="C1456" s="338" t="s">
        <v>1558</v>
      </c>
      <c r="D1456" s="338">
        <v>1989.0</v>
      </c>
      <c r="E1456" s="338" t="s">
        <v>11977</v>
      </c>
      <c r="F1456" s="339">
        <v>44963.0</v>
      </c>
      <c r="G1456" s="338" t="s">
        <v>5137</v>
      </c>
      <c r="H1456" s="338" t="s">
        <v>6265</v>
      </c>
      <c r="I1456" s="338" t="s">
        <v>11978</v>
      </c>
      <c r="J1456" s="338" t="s">
        <v>7872</v>
      </c>
      <c r="K1456" s="338" t="s">
        <v>4987</v>
      </c>
      <c r="L1456" s="338" t="s">
        <v>6247</v>
      </c>
      <c r="M1456" s="338" t="s">
        <v>11979</v>
      </c>
      <c r="N1456" s="338" t="s">
        <v>7874</v>
      </c>
      <c r="O1456" s="338" t="s">
        <v>5262</v>
      </c>
    </row>
    <row r="1457" ht="15.75" customHeight="1">
      <c r="A1457" s="338" t="s">
        <v>11980</v>
      </c>
      <c r="B1457" s="338" t="s">
        <v>7737</v>
      </c>
      <c r="C1457" s="338" t="s">
        <v>1601</v>
      </c>
      <c r="D1457" s="338">
        <v>1989.0</v>
      </c>
      <c r="E1457" s="338" t="s">
        <v>11981</v>
      </c>
      <c r="F1457" s="339">
        <v>45022.0</v>
      </c>
      <c r="G1457" s="338" t="s">
        <v>5797</v>
      </c>
      <c r="H1457" s="338" t="s">
        <v>6373</v>
      </c>
      <c r="I1457" s="338" t="s">
        <v>10910</v>
      </c>
      <c r="J1457" s="338" t="s">
        <v>10336</v>
      </c>
      <c r="K1457" s="338" t="s">
        <v>4987</v>
      </c>
      <c r="M1457" s="338" t="s">
        <v>11982</v>
      </c>
      <c r="N1457" s="338" t="s">
        <v>9840</v>
      </c>
      <c r="O1457" s="338" t="s">
        <v>5262</v>
      </c>
    </row>
    <row r="1458" ht="15.75" customHeight="1">
      <c r="A1458" s="338" t="s">
        <v>11983</v>
      </c>
      <c r="B1458" s="338" t="s">
        <v>4993</v>
      </c>
      <c r="C1458" s="338" t="s">
        <v>1537</v>
      </c>
      <c r="D1458" s="338">
        <v>1989.0</v>
      </c>
      <c r="E1458" s="338" t="s">
        <v>11984</v>
      </c>
      <c r="F1458" s="339">
        <v>44990.0</v>
      </c>
      <c r="G1458" s="338" t="s">
        <v>5846</v>
      </c>
      <c r="H1458" s="338" t="s">
        <v>6054</v>
      </c>
      <c r="I1458" s="338" t="s">
        <v>7752</v>
      </c>
      <c r="J1458" s="338" t="s">
        <v>7753</v>
      </c>
      <c r="K1458" s="338" t="s">
        <v>4987</v>
      </c>
      <c r="M1458" s="338" t="s">
        <v>11985</v>
      </c>
      <c r="N1458" s="338" t="s">
        <v>4990</v>
      </c>
      <c r="O1458" s="338" t="s">
        <v>5545</v>
      </c>
    </row>
    <row r="1459" ht="15.75" customHeight="1">
      <c r="A1459" s="338" t="s">
        <v>11986</v>
      </c>
      <c r="B1459" s="338" t="s">
        <v>4970</v>
      </c>
      <c r="C1459" s="338" t="s">
        <v>1547</v>
      </c>
      <c r="D1459" s="338">
        <v>1989.0</v>
      </c>
      <c r="E1459" s="338" t="s">
        <v>11987</v>
      </c>
      <c r="F1459" s="339">
        <v>44964.0</v>
      </c>
      <c r="G1459" s="338" t="s">
        <v>6378</v>
      </c>
      <c r="H1459" s="338" t="s">
        <v>11988</v>
      </c>
      <c r="I1459" s="338" t="s">
        <v>11988</v>
      </c>
      <c r="J1459" s="338" t="s">
        <v>8777</v>
      </c>
      <c r="K1459" s="338" t="s">
        <v>4987</v>
      </c>
      <c r="L1459" s="338" t="s">
        <v>4995</v>
      </c>
      <c r="M1459" s="338" t="s">
        <v>11989</v>
      </c>
      <c r="N1459" s="338" t="s">
        <v>11990</v>
      </c>
      <c r="O1459" s="338" t="s">
        <v>5067</v>
      </c>
    </row>
    <row r="1460" ht="15.75" customHeight="1">
      <c r="A1460" s="338" t="s">
        <v>11991</v>
      </c>
      <c r="B1460" s="338" t="s">
        <v>4970</v>
      </c>
      <c r="C1460" s="338" t="s">
        <v>1558</v>
      </c>
      <c r="D1460" s="338">
        <v>1989.0</v>
      </c>
      <c r="E1460" s="338" t="s">
        <v>11431</v>
      </c>
      <c r="F1460" s="339">
        <v>45084.0</v>
      </c>
      <c r="G1460" s="338" t="s">
        <v>11992</v>
      </c>
      <c r="H1460" s="338" t="s">
        <v>7840</v>
      </c>
      <c r="I1460" s="338" t="s">
        <v>7186</v>
      </c>
      <c r="J1460" s="338" t="s">
        <v>11728</v>
      </c>
      <c r="K1460" s="338" t="s">
        <v>4987</v>
      </c>
      <c r="L1460" s="338" t="s">
        <v>5971</v>
      </c>
      <c r="M1460" s="338" t="s">
        <v>11993</v>
      </c>
      <c r="N1460" s="338" t="s">
        <v>11994</v>
      </c>
      <c r="O1460" s="338" t="s">
        <v>5028</v>
      </c>
    </row>
    <row r="1461" ht="15.75" customHeight="1">
      <c r="A1461" s="338" t="s">
        <v>11995</v>
      </c>
      <c r="B1461" s="338" t="s">
        <v>4970</v>
      </c>
      <c r="C1461" s="338" t="s">
        <v>1558</v>
      </c>
      <c r="D1461" s="338">
        <v>1989.0</v>
      </c>
      <c r="E1461" s="338" t="s">
        <v>11996</v>
      </c>
      <c r="F1461" s="339">
        <v>44964.0</v>
      </c>
      <c r="G1461" s="338" t="s">
        <v>11997</v>
      </c>
      <c r="H1461" s="338" t="s">
        <v>6660</v>
      </c>
      <c r="I1461" s="338" t="s">
        <v>6660</v>
      </c>
      <c r="J1461" s="338" t="s">
        <v>7049</v>
      </c>
      <c r="K1461" s="338" t="s">
        <v>4987</v>
      </c>
      <c r="L1461" s="338" t="s">
        <v>5157</v>
      </c>
      <c r="M1461" s="338" t="s">
        <v>11998</v>
      </c>
      <c r="N1461" s="338" t="s">
        <v>8696</v>
      </c>
      <c r="O1461" s="338" t="s">
        <v>5324</v>
      </c>
    </row>
    <row r="1462" ht="15.75" customHeight="1">
      <c r="A1462" s="338" t="s">
        <v>11999</v>
      </c>
      <c r="B1462" s="338" t="s">
        <v>4993</v>
      </c>
      <c r="C1462" s="338" t="s">
        <v>1558</v>
      </c>
      <c r="D1462" s="338">
        <v>1989.0</v>
      </c>
      <c r="E1462" s="338" t="s">
        <v>11966</v>
      </c>
      <c r="F1462" s="339">
        <v>44992.0</v>
      </c>
      <c r="G1462" s="338" t="s">
        <v>6586</v>
      </c>
      <c r="H1462" s="338" t="s">
        <v>6160</v>
      </c>
      <c r="I1462" s="338" t="s">
        <v>12000</v>
      </c>
      <c r="J1462" s="338" t="s">
        <v>5597</v>
      </c>
      <c r="K1462" s="338" t="s">
        <v>4987</v>
      </c>
      <c r="L1462" s="338" t="s">
        <v>5074</v>
      </c>
      <c r="M1462" s="338" t="s">
        <v>12001</v>
      </c>
      <c r="N1462" s="338" t="s">
        <v>7886</v>
      </c>
      <c r="O1462" s="338" t="s">
        <v>5232</v>
      </c>
    </row>
    <row r="1463" ht="15.75" customHeight="1">
      <c r="A1463" s="338" t="s">
        <v>12002</v>
      </c>
      <c r="B1463" s="338" t="s">
        <v>4970</v>
      </c>
      <c r="C1463" s="338" t="s">
        <v>2473</v>
      </c>
      <c r="D1463" s="338">
        <v>1989.0</v>
      </c>
      <c r="E1463" s="338" t="s">
        <v>11688</v>
      </c>
      <c r="F1463" s="339">
        <v>45083.0</v>
      </c>
      <c r="G1463" s="338" t="s">
        <v>5680</v>
      </c>
      <c r="H1463" s="338" t="s">
        <v>10866</v>
      </c>
      <c r="I1463" s="338" t="s">
        <v>4974</v>
      </c>
      <c r="J1463" s="338" t="s">
        <v>12003</v>
      </c>
      <c r="K1463" s="338" t="s">
        <v>4987</v>
      </c>
      <c r="L1463" s="338" t="s">
        <v>8632</v>
      </c>
      <c r="M1463" s="338" t="s">
        <v>12004</v>
      </c>
      <c r="N1463" s="338" t="s">
        <v>5009</v>
      </c>
      <c r="O1463" s="338" t="s">
        <v>5120</v>
      </c>
    </row>
    <row r="1464" ht="15.75" customHeight="1">
      <c r="A1464" s="338" t="s">
        <v>12005</v>
      </c>
      <c r="B1464" s="338" t="s">
        <v>4993</v>
      </c>
      <c r="C1464" s="338" t="s">
        <v>1558</v>
      </c>
      <c r="D1464" s="338">
        <v>1989.0</v>
      </c>
      <c r="E1464" s="338" t="s">
        <v>12006</v>
      </c>
      <c r="F1464" s="338" t="s">
        <v>5059</v>
      </c>
      <c r="G1464" s="338" t="s">
        <v>8544</v>
      </c>
      <c r="H1464" s="338" t="s">
        <v>6796</v>
      </c>
      <c r="I1464" s="338" t="s">
        <v>6796</v>
      </c>
      <c r="J1464" s="338" t="s">
        <v>7550</v>
      </c>
      <c r="K1464" s="338" t="s">
        <v>4987</v>
      </c>
      <c r="L1464" s="338" t="s">
        <v>5074</v>
      </c>
      <c r="M1464" s="338" t="s">
        <v>12007</v>
      </c>
      <c r="N1464" s="338" t="s">
        <v>5036</v>
      </c>
      <c r="O1464" s="338" t="s">
        <v>5067</v>
      </c>
    </row>
    <row r="1465" ht="15.75" customHeight="1">
      <c r="A1465" s="338" t="s">
        <v>12008</v>
      </c>
      <c r="B1465" s="338" t="s">
        <v>4993</v>
      </c>
      <c r="C1465" s="338" t="s">
        <v>1537</v>
      </c>
      <c r="D1465" s="338">
        <v>1989.0</v>
      </c>
      <c r="E1465" s="338" t="s">
        <v>12009</v>
      </c>
      <c r="F1465" s="339">
        <v>45083.0</v>
      </c>
      <c r="G1465" s="338" t="s">
        <v>11151</v>
      </c>
      <c r="H1465" s="338" t="s">
        <v>5744</v>
      </c>
      <c r="I1465" s="338" t="s">
        <v>5032</v>
      </c>
      <c r="J1465" s="338" t="s">
        <v>5746</v>
      </c>
      <c r="K1465" s="338" t="s">
        <v>4987</v>
      </c>
      <c r="L1465" s="338" t="s">
        <v>6047</v>
      </c>
      <c r="M1465" s="338" t="s">
        <v>12010</v>
      </c>
      <c r="N1465" s="338" t="s">
        <v>4990</v>
      </c>
      <c r="O1465" s="338" t="s">
        <v>5576</v>
      </c>
    </row>
    <row r="1466" ht="15.75" customHeight="1">
      <c r="A1466" s="338" t="s">
        <v>12011</v>
      </c>
      <c r="B1466" s="338" t="s">
        <v>4970</v>
      </c>
      <c r="C1466" s="338" t="s">
        <v>1537</v>
      </c>
      <c r="D1466" s="338">
        <v>1989.0</v>
      </c>
      <c r="E1466" s="338" t="s">
        <v>12012</v>
      </c>
      <c r="F1466" s="339">
        <v>45022.0</v>
      </c>
      <c r="G1466" s="338" t="s">
        <v>6343</v>
      </c>
      <c r="H1466" s="338" t="s">
        <v>8735</v>
      </c>
      <c r="I1466" s="338" t="s">
        <v>12013</v>
      </c>
      <c r="J1466" s="338" t="s">
        <v>6042</v>
      </c>
      <c r="K1466" s="338" t="s">
        <v>4987</v>
      </c>
      <c r="L1466" s="338" t="s">
        <v>10592</v>
      </c>
      <c r="M1466" s="338" t="s">
        <v>12014</v>
      </c>
      <c r="N1466" s="338" t="s">
        <v>4979</v>
      </c>
      <c r="O1466" s="338" t="s">
        <v>4991</v>
      </c>
    </row>
    <row r="1467" ht="15.75" customHeight="1">
      <c r="A1467" s="338" t="s">
        <v>12015</v>
      </c>
      <c r="B1467" s="338" t="s">
        <v>4970</v>
      </c>
      <c r="C1467" s="338" t="s">
        <v>1681</v>
      </c>
      <c r="D1467" s="338">
        <v>1989.0</v>
      </c>
      <c r="E1467" s="338" t="s">
        <v>12016</v>
      </c>
      <c r="F1467" s="339">
        <v>44964.0</v>
      </c>
      <c r="G1467" s="338" t="s">
        <v>5049</v>
      </c>
      <c r="H1467" s="338" t="s">
        <v>6086</v>
      </c>
      <c r="I1467" s="338" t="s">
        <v>12017</v>
      </c>
      <c r="J1467" s="338" t="s">
        <v>7031</v>
      </c>
      <c r="K1467" s="338" t="s">
        <v>4987</v>
      </c>
      <c r="L1467" s="338" t="s">
        <v>5822</v>
      </c>
      <c r="M1467" s="338" t="s">
        <v>12018</v>
      </c>
      <c r="N1467" s="338" t="s">
        <v>12019</v>
      </c>
      <c r="O1467" s="338" t="s">
        <v>7838</v>
      </c>
    </row>
    <row r="1468" ht="15.75" customHeight="1">
      <c r="A1468" s="338" t="s">
        <v>12020</v>
      </c>
      <c r="B1468" s="338" t="s">
        <v>4970</v>
      </c>
      <c r="C1468" s="338" t="s">
        <v>1681</v>
      </c>
      <c r="D1468" s="338">
        <v>1989.0</v>
      </c>
      <c r="E1468" s="338" t="s">
        <v>12021</v>
      </c>
      <c r="F1468" s="339">
        <v>45145.0</v>
      </c>
      <c r="G1468" s="338" t="s">
        <v>12022</v>
      </c>
      <c r="H1468" s="338" t="s">
        <v>9597</v>
      </c>
      <c r="I1468" s="338" t="s">
        <v>12023</v>
      </c>
      <c r="J1468" s="338" t="s">
        <v>7079</v>
      </c>
      <c r="K1468" s="338" t="s">
        <v>4987</v>
      </c>
      <c r="L1468" s="338" t="s">
        <v>4999</v>
      </c>
      <c r="M1468" s="338" t="s">
        <v>12024</v>
      </c>
      <c r="N1468" s="338" t="s">
        <v>7886</v>
      </c>
      <c r="O1468" s="338" t="s">
        <v>5943</v>
      </c>
    </row>
    <row r="1469" ht="15.75" customHeight="1">
      <c r="A1469" s="338" t="s">
        <v>12025</v>
      </c>
      <c r="B1469" s="338" t="s">
        <v>7737</v>
      </c>
      <c r="C1469" s="338" t="s">
        <v>1558</v>
      </c>
      <c r="D1469" s="338">
        <v>1989.0</v>
      </c>
      <c r="E1469" s="338" t="s">
        <v>12026</v>
      </c>
      <c r="F1469" s="338" t="s">
        <v>5059</v>
      </c>
      <c r="G1469" s="338" t="s">
        <v>7883</v>
      </c>
      <c r="H1469" s="338" t="s">
        <v>6563</v>
      </c>
      <c r="I1469" s="338" t="s">
        <v>6564</v>
      </c>
      <c r="J1469" s="338" t="s">
        <v>6162</v>
      </c>
      <c r="K1469" s="338" t="s">
        <v>4987</v>
      </c>
      <c r="L1469" s="338" t="s">
        <v>5094</v>
      </c>
      <c r="M1469" s="338" t="s">
        <v>12027</v>
      </c>
      <c r="N1469" s="338" t="s">
        <v>11674</v>
      </c>
      <c r="O1469" s="338" t="s">
        <v>5002</v>
      </c>
    </row>
    <row r="1470" ht="15.75" customHeight="1">
      <c r="A1470" s="338" t="s">
        <v>12028</v>
      </c>
      <c r="B1470" s="338" t="s">
        <v>4970</v>
      </c>
      <c r="C1470" s="338" t="s">
        <v>1537</v>
      </c>
      <c r="D1470" s="338">
        <v>1989.0</v>
      </c>
      <c r="E1470" s="338" t="s">
        <v>12029</v>
      </c>
      <c r="F1470" s="339">
        <v>44964.0</v>
      </c>
      <c r="G1470" s="338" t="s">
        <v>12030</v>
      </c>
      <c r="H1470" s="338" t="s">
        <v>6589</v>
      </c>
      <c r="I1470" s="338" t="s">
        <v>7098</v>
      </c>
      <c r="J1470" s="338" t="s">
        <v>5730</v>
      </c>
      <c r="K1470" s="338" t="s">
        <v>4987</v>
      </c>
      <c r="L1470" s="338" t="s">
        <v>5807</v>
      </c>
      <c r="M1470" s="338" t="s">
        <v>12031</v>
      </c>
      <c r="N1470" s="338" t="s">
        <v>4979</v>
      </c>
      <c r="O1470" s="338" t="s">
        <v>5096</v>
      </c>
    </row>
    <row r="1471" ht="15.75" customHeight="1">
      <c r="A1471" s="338" t="s">
        <v>12032</v>
      </c>
      <c r="B1471" s="338" t="s">
        <v>7737</v>
      </c>
      <c r="C1471" s="338" t="s">
        <v>1558</v>
      </c>
      <c r="D1471" s="338">
        <v>1989.0</v>
      </c>
      <c r="E1471" s="338" t="s">
        <v>12033</v>
      </c>
      <c r="F1471" s="339">
        <v>45084.0</v>
      </c>
      <c r="G1471" s="338" t="s">
        <v>12034</v>
      </c>
      <c r="H1471" s="338" t="s">
        <v>12035</v>
      </c>
      <c r="I1471" s="338" t="s">
        <v>6796</v>
      </c>
      <c r="J1471" s="338" t="s">
        <v>5016</v>
      </c>
      <c r="K1471" s="338" t="s">
        <v>4987</v>
      </c>
      <c r="L1471" s="338" t="s">
        <v>5034</v>
      </c>
      <c r="M1471" s="338" t="s">
        <v>12036</v>
      </c>
      <c r="N1471" s="338" t="s">
        <v>4979</v>
      </c>
      <c r="O1471" s="338" t="s">
        <v>5262</v>
      </c>
    </row>
    <row r="1472" ht="15.75" customHeight="1">
      <c r="A1472" s="338" t="s">
        <v>12037</v>
      </c>
      <c r="B1472" s="338" t="s">
        <v>4993</v>
      </c>
      <c r="C1472" s="338" t="s">
        <v>1558</v>
      </c>
      <c r="D1472" s="338">
        <v>1989.0</v>
      </c>
      <c r="E1472" s="338" t="s">
        <v>11751</v>
      </c>
      <c r="F1472" s="339">
        <v>45175.0</v>
      </c>
      <c r="G1472" s="338" t="s">
        <v>7870</v>
      </c>
      <c r="H1472" s="338" t="s">
        <v>5893</v>
      </c>
      <c r="I1472" s="338" t="s">
        <v>7549</v>
      </c>
      <c r="J1472" s="338" t="s">
        <v>7872</v>
      </c>
      <c r="K1472" s="338" t="s">
        <v>4987</v>
      </c>
      <c r="L1472" s="338" t="s">
        <v>4999</v>
      </c>
      <c r="M1472" s="338" t="s">
        <v>12038</v>
      </c>
      <c r="N1472" s="338" t="s">
        <v>11674</v>
      </c>
      <c r="O1472" s="338" t="s">
        <v>5160</v>
      </c>
    </row>
    <row r="1473" ht="15.75" customHeight="1">
      <c r="A1473" s="338" t="s">
        <v>12039</v>
      </c>
      <c r="B1473" s="338" t="s">
        <v>7737</v>
      </c>
      <c r="C1473" s="338" t="s">
        <v>1558</v>
      </c>
      <c r="D1473" s="338">
        <v>1989.0</v>
      </c>
      <c r="E1473" s="338" t="s">
        <v>12040</v>
      </c>
      <c r="F1473" s="339">
        <v>44992.0</v>
      </c>
      <c r="G1473" s="338" t="s">
        <v>12041</v>
      </c>
      <c r="H1473" s="338" t="s">
        <v>6345</v>
      </c>
      <c r="I1473" s="338" t="s">
        <v>6345</v>
      </c>
      <c r="J1473" s="338" t="s">
        <v>8625</v>
      </c>
      <c r="K1473" s="338" t="s">
        <v>4987</v>
      </c>
      <c r="M1473" s="338" t="s">
        <v>12042</v>
      </c>
      <c r="N1473" s="338" t="s">
        <v>12043</v>
      </c>
      <c r="O1473" s="338" t="s">
        <v>5067</v>
      </c>
    </row>
    <row r="1474" ht="15.75" customHeight="1">
      <c r="A1474" s="338" t="s">
        <v>12044</v>
      </c>
      <c r="B1474" s="338" t="s">
        <v>7737</v>
      </c>
      <c r="C1474" s="338" t="s">
        <v>1537</v>
      </c>
      <c r="D1474" s="338">
        <v>1989.0</v>
      </c>
      <c r="E1474" s="338" t="s">
        <v>12045</v>
      </c>
      <c r="F1474" s="339">
        <v>45083.0</v>
      </c>
      <c r="G1474" s="338" t="s">
        <v>5680</v>
      </c>
      <c r="H1474" s="338" t="s">
        <v>5804</v>
      </c>
      <c r="I1474" s="338" t="s">
        <v>12046</v>
      </c>
      <c r="J1474" s="338" t="s">
        <v>9214</v>
      </c>
      <c r="K1474" s="338" t="s">
        <v>4976</v>
      </c>
      <c r="L1474" s="338" t="s">
        <v>5827</v>
      </c>
      <c r="M1474" s="338" t="s">
        <v>12047</v>
      </c>
      <c r="N1474" s="338" t="s">
        <v>12048</v>
      </c>
      <c r="O1474" s="338" t="s">
        <v>5037</v>
      </c>
    </row>
    <row r="1475" ht="15.75" customHeight="1">
      <c r="A1475" s="338" t="s">
        <v>12049</v>
      </c>
      <c r="B1475" s="338" t="s">
        <v>4970</v>
      </c>
      <c r="C1475" s="338" t="s">
        <v>1558</v>
      </c>
      <c r="D1475" s="338">
        <v>1989.0</v>
      </c>
      <c r="E1475" s="338" t="s">
        <v>12050</v>
      </c>
      <c r="F1475" s="339">
        <v>44964.0</v>
      </c>
      <c r="G1475" s="338" t="s">
        <v>7461</v>
      </c>
      <c r="H1475" s="338" t="s">
        <v>7396</v>
      </c>
      <c r="I1475" s="338" t="s">
        <v>7397</v>
      </c>
      <c r="J1475" s="338" t="s">
        <v>12051</v>
      </c>
      <c r="K1475" s="338" t="s">
        <v>4976</v>
      </c>
      <c r="M1475" s="338" t="s">
        <v>12052</v>
      </c>
      <c r="N1475" s="338" t="s">
        <v>5009</v>
      </c>
      <c r="O1475" s="338" t="s">
        <v>5576</v>
      </c>
    </row>
    <row r="1476" ht="15.75" customHeight="1">
      <c r="A1476" s="338" t="s">
        <v>12053</v>
      </c>
      <c r="B1476" s="338" t="s">
        <v>4970</v>
      </c>
      <c r="C1476" s="338" t="s">
        <v>1558</v>
      </c>
      <c r="D1476" s="338">
        <v>1989.0</v>
      </c>
      <c r="E1476" s="338" t="s">
        <v>11955</v>
      </c>
      <c r="F1476" s="339">
        <v>44932.0</v>
      </c>
      <c r="G1476" s="338" t="s">
        <v>5121</v>
      </c>
      <c r="H1476" s="338" t="s">
        <v>7041</v>
      </c>
      <c r="I1476" s="338" t="s">
        <v>7041</v>
      </c>
      <c r="J1476" s="338" t="s">
        <v>7041</v>
      </c>
      <c r="K1476" s="338" t="s">
        <v>4987</v>
      </c>
      <c r="L1476" s="338" t="s">
        <v>7748</v>
      </c>
      <c r="M1476" s="338" t="s">
        <v>12054</v>
      </c>
      <c r="N1476" s="338" t="s">
        <v>12055</v>
      </c>
      <c r="O1476" s="338" t="s">
        <v>5077</v>
      </c>
    </row>
    <row r="1477" ht="15.75" customHeight="1">
      <c r="A1477" s="338" t="s">
        <v>12056</v>
      </c>
      <c r="B1477" s="338" t="s">
        <v>4970</v>
      </c>
      <c r="C1477" s="338" t="s">
        <v>1537</v>
      </c>
      <c r="D1477" s="338">
        <v>1989.0</v>
      </c>
      <c r="E1477" s="338" t="s">
        <v>11631</v>
      </c>
      <c r="F1477" s="339">
        <v>45022.0</v>
      </c>
      <c r="G1477" s="338" t="s">
        <v>7864</v>
      </c>
      <c r="H1477" s="338" t="s">
        <v>10740</v>
      </c>
      <c r="I1477" s="338" t="s">
        <v>12057</v>
      </c>
      <c r="J1477" s="338" t="s">
        <v>6042</v>
      </c>
      <c r="K1477" s="338" t="s">
        <v>4987</v>
      </c>
      <c r="L1477" s="338" t="s">
        <v>6284</v>
      </c>
      <c r="M1477" s="338" t="s">
        <v>12058</v>
      </c>
      <c r="N1477" s="338" t="s">
        <v>12059</v>
      </c>
      <c r="O1477" s="338" t="s">
        <v>5087</v>
      </c>
    </row>
    <row r="1478" ht="15.75" customHeight="1">
      <c r="A1478" s="338" t="s">
        <v>12060</v>
      </c>
      <c r="B1478" s="338" t="s">
        <v>10002</v>
      </c>
      <c r="C1478" s="338" t="s">
        <v>3713</v>
      </c>
      <c r="D1478" s="338">
        <v>1989.0</v>
      </c>
      <c r="E1478" s="338" t="s">
        <v>12061</v>
      </c>
      <c r="F1478" s="339">
        <v>45084.0</v>
      </c>
      <c r="G1478" s="338" t="s">
        <v>7889</v>
      </c>
      <c r="H1478" s="338" t="s">
        <v>10997</v>
      </c>
      <c r="I1478" s="338" t="s">
        <v>10997</v>
      </c>
      <c r="J1478" s="338" t="s">
        <v>12062</v>
      </c>
      <c r="K1478" s="338" t="s">
        <v>6949</v>
      </c>
      <c r="M1478" s="338" t="s">
        <v>12063</v>
      </c>
      <c r="N1478" s="338" t="s">
        <v>12064</v>
      </c>
      <c r="O1478" s="338" t="s">
        <v>5002</v>
      </c>
    </row>
    <row r="1479" ht="15.75" customHeight="1">
      <c r="A1479" s="338" t="s">
        <v>12065</v>
      </c>
      <c r="B1479" s="338" t="s">
        <v>4970</v>
      </c>
      <c r="C1479" s="338" t="s">
        <v>1537</v>
      </c>
      <c r="D1479" s="338">
        <v>1989.0</v>
      </c>
      <c r="E1479" s="338" t="s">
        <v>12066</v>
      </c>
      <c r="F1479" s="339">
        <v>44963.0</v>
      </c>
      <c r="G1479" s="338" t="s">
        <v>5241</v>
      </c>
      <c r="H1479" s="338" t="s">
        <v>5789</v>
      </c>
      <c r="I1479" s="338" t="s">
        <v>11570</v>
      </c>
      <c r="J1479" s="338" t="s">
        <v>12067</v>
      </c>
      <c r="K1479" s="338" t="s">
        <v>4987</v>
      </c>
      <c r="L1479" s="338" t="s">
        <v>5389</v>
      </c>
      <c r="M1479" s="338" t="s">
        <v>12068</v>
      </c>
      <c r="N1479" s="338" t="s">
        <v>7992</v>
      </c>
      <c r="O1479" s="338" t="s">
        <v>5120</v>
      </c>
    </row>
    <row r="1480" ht="15.75" customHeight="1">
      <c r="A1480" s="338" t="s">
        <v>12069</v>
      </c>
      <c r="B1480" s="338" t="s">
        <v>4970</v>
      </c>
      <c r="C1480" s="338" t="s">
        <v>1558</v>
      </c>
      <c r="D1480" s="338">
        <v>1989.0</v>
      </c>
      <c r="E1480" s="338" t="s">
        <v>11246</v>
      </c>
      <c r="F1480" s="339">
        <v>45175.0</v>
      </c>
      <c r="G1480" s="338" t="s">
        <v>6586</v>
      </c>
      <c r="H1480" s="338" t="s">
        <v>6711</v>
      </c>
      <c r="I1480" s="338" t="s">
        <v>12070</v>
      </c>
      <c r="J1480" s="338" t="s">
        <v>6214</v>
      </c>
      <c r="K1480" s="338" t="s">
        <v>4987</v>
      </c>
      <c r="L1480" s="338" t="s">
        <v>4999</v>
      </c>
      <c r="M1480" s="338" t="s">
        <v>12071</v>
      </c>
      <c r="N1480" s="338" t="s">
        <v>7886</v>
      </c>
      <c r="O1480" s="338" t="s">
        <v>5120</v>
      </c>
    </row>
    <row r="1481" ht="15.75" customHeight="1">
      <c r="A1481" s="338" t="s">
        <v>12072</v>
      </c>
      <c r="B1481" s="338" t="s">
        <v>4970</v>
      </c>
      <c r="C1481" s="338" t="s">
        <v>1537</v>
      </c>
      <c r="D1481" s="338">
        <v>1989.0</v>
      </c>
      <c r="E1481" s="338" t="s">
        <v>12073</v>
      </c>
      <c r="F1481" s="339">
        <v>44933.0</v>
      </c>
      <c r="G1481" s="338" t="s">
        <v>5710</v>
      </c>
      <c r="H1481" s="338" t="s">
        <v>5106</v>
      </c>
      <c r="I1481" s="338" t="s">
        <v>12074</v>
      </c>
      <c r="J1481" s="338" t="s">
        <v>8534</v>
      </c>
      <c r="K1481" s="338" t="s">
        <v>4987</v>
      </c>
      <c r="L1481" s="338" t="s">
        <v>12075</v>
      </c>
      <c r="M1481" s="338" t="s">
        <v>12076</v>
      </c>
      <c r="N1481" s="338" t="s">
        <v>12077</v>
      </c>
      <c r="O1481" s="338" t="s">
        <v>5677</v>
      </c>
    </row>
    <row r="1482" ht="15.75" customHeight="1">
      <c r="A1482" s="338" t="s">
        <v>12078</v>
      </c>
      <c r="B1482" s="338" t="s">
        <v>4970</v>
      </c>
      <c r="C1482" s="338" t="s">
        <v>1537</v>
      </c>
      <c r="D1482" s="338">
        <v>1989.0</v>
      </c>
      <c r="E1482" s="338" t="s">
        <v>9748</v>
      </c>
      <c r="F1482" s="339">
        <v>45022.0</v>
      </c>
      <c r="G1482" s="338" t="s">
        <v>5264</v>
      </c>
      <c r="H1482" s="338" t="s">
        <v>9023</v>
      </c>
      <c r="I1482" s="338" t="s">
        <v>12079</v>
      </c>
      <c r="J1482" s="338" t="s">
        <v>5052</v>
      </c>
      <c r="K1482" s="338" t="s">
        <v>4987</v>
      </c>
      <c r="L1482" s="338" t="s">
        <v>4999</v>
      </c>
      <c r="M1482" s="338" t="s">
        <v>12080</v>
      </c>
      <c r="N1482" s="338" t="s">
        <v>5019</v>
      </c>
      <c r="O1482" s="338" t="s">
        <v>5576</v>
      </c>
    </row>
    <row r="1483" ht="15.75" customHeight="1">
      <c r="A1483" s="338" t="s">
        <v>12081</v>
      </c>
      <c r="B1483" s="338" t="s">
        <v>4970</v>
      </c>
      <c r="C1483" s="338" t="s">
        <v>1681</v>
      </c>
      <c r="D1483" s="338">
        <v>1989.0</v>
      </c>
      <c r="E1483" s="338" t="s">
        <v>12082</v>
      </c>
      <c r="F1483" s="339">
        <v>45176.0</v>
      </c>
      <c r="G1483" s="338" t="s">
        <v>9570</v>
      </c>
      <c r="H1483" s="338" t="s">
        <v>12083</v>
      </c>
      <c r="I1483" s="338" t="s">
        <v>12084</v>
      </c>
      <c r="J1483" s="338" t="s">
        <v>11268</v>
      </c>
      <c r="K1483" s="338" t="s">
        <v>9336</v>
      </c>
      <c r="M1483" s="338" t="s">
        <v>12085</v>
      </c>
      <c r="N1483" s="338" t="s">
        <v>12086</v>
      </c>
      <c r="O1483" s="338" t="s">
        <v>5120</v>
      </c>
    </row>
    <row r="1484" ht="15.75" customHeight="1">
      <c r="A1484" s="338" t="s">
        <v>12087</v>
      </c>
      <c r="B1484" s="338" t="s">
        <v>4970</v>
      </c>
      <c r="C1484" s="338" t="s">
        <v>1558</v>
      </c>
      <c r="D1484" s="338">
        <v>1989.0</v>
      </c>
      <c r="E1484" s="338" t="s">
        <v>12088</v>
      </c>
      <c r="F1484" s="339">
        <v>45144.0</v>
      </c>
      <c r="G1484" s="338" t="s">
        <v>6586</v>
      </c>
      <c r="H1484" s="338" t="s">
        <v>9831</v>
      </c>
      <c r="I1484" s="338" t="s">
        <v>12089</v>
      </c>
      <c r="J1484" s="338" t="s">
        <v>7501</v>
      </c>
      <c r="K1484" s="338" t="s">
        <v>4987</v>
      </c>
      <c r="L1484" s="338" t="s">
        <v>6015</v>
      </c>
      <c r="M1484" s="338" t="s">
        <v>12090</v>
      </c>
      <c r="N1484" s="338" t="s">
        <v>5224</v>
      </c>
      <c r="O1484" s="338" t="s">
        <v>5077</v>
      </c>
    </row>
    <row r="1485" ht="15.75" customHeight="1">
      <c r="A1485" s="338" t="s">
        <v>12091</v>
      </c>
      <c r="B1485" s="338" t="s">
        <v>4970</v>
      </c>
      <c r="C1485" s="338" t="s">
        <v>1547</v>
      </c>
      <c r="D1485" s="338">
        <v>1989.0</v>
      </c>
      <c r="E1485" s="338" t="s">
        <v>12092</v>
      </c>
      <c r="F1485" s="339">
        <v>45081.0</v>
      </c>
      <c r="G1485" s="338" t="s">
        <v>5181</v>
      </c>
      <c r="H1485" s="338" t="s">
        <v>11282</v>
      </c>
      <c r="I1485" s="338" t="s">
        <v>12093</v>
      </c>
      <c r="J1485" s="338" t="s">
        <v>8847</v>
      </c>
      <c r="K1485" s="338" t="s">
        <v>4987</v>
      </c>
      <c r="M1485" s="338" t="s">
        <v>12094</v>
      </c>
      <c r="N1485" s="338" t="s">
        <v>11385</v>
      </c>
      <c r="O1485" s="338" t="s">
        <v>5624</v>
      </c>
    </row>
    <row r="1486" ht="15.75" customHeight="1">
      <c r="A1486" s="338" t="s">
        <v>12095</v>
      </c>
      <c r="B1486" s="338" t="s">
        <v>4993</v>
      </c>
      <c r="C1486" s="338" t="s">
        <v>1601</v>
      </c>
      <c r="D1486" s="338">
        <v>1989.0</v>
      </c>
      <c r="E1486" s="338" t="s">
        <v>9748</v>
      </c>
      <c r="F1486" s="339">
        <v>44932.0</v>
      </c>
      <c r="G1486" s="338" t="s">
        <v>5181</v>
      </c>
      <c r="H1486" s="338" t="s">
        <v>12096</v>
      </c>
      <c r="I1486" s="338" t="s">
        <v>12097</v>
      </c>
      <c r="J1486" s="338" t="s">
        <v>12098</v>
      </c>
      <c r="K1486" s="338" t="s">
        <v>4987</v>
      </c>
      <c r="M1486" s="338" t="s">
        <v>12099</v>
      </c>
      <c r="N1486" s="338" t="s">
        <v>12100</v>
      </c>
      <c r="O1486" s="338" t="s">
        <v>5067</v>
      </c>
    </row>
    <row r="1487" ht="15.75" customHeight="1">
      <c r="A1487" s="338" t="s">
        <v>12101</v>
      </c>
      <c r="B1487" s="338" t="s">
        <v>4993</v>
      </c>
      <c r="C1487" s="338" t="s">
        <v>1601</v>
      </c>
      <c r="D1487" s="338">
        <v>1989.0</v>
      </c>
      <c r="E1487" s="338" t="s">
        <v>12102</v>
      </c>
      <c r="F1487" s="339">
        <v>44932.0</v>
      </c>
      <c r="G1487" s="338" t="s">
        <v>5163</v>
      </c>
      <c r="H1487" s="338" t="s">
        <v>12103</v>
      </c>
      <c r="I1487" s="338" t="s">
        <v>12104</v>
      </c>
      <c r="J1487" s="338" t="s">
        <v>12098</v>
      </c>
      <c r="K1487" s="338" t="s">
        <v>4987</v>
      </c>
      <c r="L1487" s="338" t="s">
        <v>5017</v>
      </c>
      <c r="M1487" s="338" t="s">
        <v>12105</v>
      </c>
      <c r="N1487" s="338" t="s">
        <v>10692</v>
      </c>
      <c r="O1487" s="338" t="s">
        <v>5067</v>
      </c>
    </row>
    <row r="1488" ht="15.75" customHeight="1">
      <c r="A1488" s="338" t="s">
        <v>12106</v>
      </c>
      <c r="B1488" s="338" t="s">
        <v>7737</v>
      </c>
      <c r="C1488" s="338" t="s">
        <v>1558</v>
      </c>
      <c r="D1488" s="338">
        <v>1989.0</v>
      </c>
      <c r="E1488" s="338" t="s">
        <v>11431</v>
      </c>
      <c r="F1488" s="338" t="s">
        <v>5059</v>
      </c>
      <c r="G1488" s="338" t="s">
        <v>5113</v>
      </c>
      <c r="H1488" s="338" t="s">
        <v>12107</v>
      </c>
      <c r="I1488" s="340" t="s">
        <v>12108</v>
      </c>
      <c r="J1488" s="340" t="s">
        <v>12108</v>
      </c>
      <c r="K1488" s="338" t="s">
        <v>4987</v>
      </c>
      <c r="L1488" s="338" t="s">
        <v>5084</v>
      </c>
      <c r="M1488" s="338" t="s">
        <v>12109</v>
      </c>
      <c r="N1488" s="338" t="s">
        <v>12110</v>
      </c>
      <c r="O1488" s="338" t="s">
        <v>5262</v>
      </c>
    </row>
    <row r="1489" ht="15.75" customHeight="1">
      <c r="A1489" s="338" t="s">
        <v>12111</v>
      </c>
      <c r="B1489" s="338" t="s">
        <v>7737</v>
      </c>
      <c r="C1489" s="338" t="s">
        <v>1558</v>
      </c>
      <c r="D1489" s="338">
        <v>1989.0</v>
      </c>
      <c r="E1489" s="338" t="s">
        <v>12112</v>
      </c>
      <c r="F1489" s="339">
        <v>45174.0</v>
      </c>
      <c r="G1489" s="338" t="s">
        <v>6487</v>
      </c>
      <c r="H1489" s="338" t="s">
        <v>6344</v>
      </c>
      <c r="I1489" s="338" t="s">
        <v>6344</v>
      </c>
      <c r="J1489" s="338" t="s">
        <v>5191</v>
      </c>
      <c r="K1489" s="338" t="s">
        <v>4987</v>
      </c>
      <c r="L1489" s="338" t="s">
        <v>6381</v>
      </c>
      <c r="M1489" s="338" t="s">
        <v>12113</v>
      </c>
      <c r="N1489" s="338" t="s">
        <v>7886</v>
      </c>
      <c r="O1489" s="338" t="s">
        <v>5483</v>
      </c>
    </row>
    <row r="1490" ht="15.75" customHeight="1">
      <c r="A1490" s="338" t="s">
        <v>12114</v>
      </c>
      <c r="B1490" s="338" t="s">
        <v>4993</v>
      </c>
      <c r="C1490" s="338" t="s">
        <v>1537</v>
      </c>
      <c r="D1490" s="338">
        <v>1989.0</v>
      </c>
      <c r="E1490" s="338" t="s">
        <v>11949</v>
      </c>
      <c r="F1490" s="339">
        <v>45051.0</v>
      </c>
      <c r="G1490" s="338" t="s">
        <v>7083</v>
      </c>
      <c r="H1490" s="338" t="s">
        <v>6410</v>
      </c>
      <c r="I1490" s="338" t="s">
        <v>6409</v>
      </c>
      <c r="J1490" s="338" t="s">
        <v>6410</v>
      </c>
      <c r="K1490" s="338" t="s">
        <v>4987</v>
      </c>
      <c r="L1490" s="338" t="s">
        <v>12115</v>
      </c>
      <c r="M1490" s="338" t="s">
        <v>12116</v>
      </c>
      <c r="N1490" s="338" t="s">
        <v>5009</v>
      </c>
      <c r="O1490" s="338" t="s">
        <v>5324</v>
      </c>
    </row>
    <row r="1491" ht="15.75" customHeight="1">
      <c r="A1491" s="338" t="s">
        <v>12117</v>
      </c>
      <c r="B1491" s="338" t="s">
        <v>5690</v>
      </c>
      <c r="C1491" s="338" t="s">
        <v>1558</v>
      </c>
      <c r="D1491" s="338">
        <v>1989.0</v>
      </c>
      <c r="E1491" s="338" t="s">
        <v>12118</v>
      </c>
      <c r="F1491" s="338" t="s">
        <v>5059</v>
      </c>
      <c r="G1491" s="338" t="s">
        <v>5145</v>
      </c>
      <c r="H1491" s="338" t="s">
        <v>9770</v>
      </c>
      <c r="I1491" s="338" t="s">
        <v>9770</v>
      </c>
      <c r="J1491" s="338" t="s">
        <v>12119</v>
      </c>
      <c r="K1491" s="338" t="s">
        <v>6531</v>
      </c>
      <c r="M1491" s="338" t="s">
        <v>12120</v>
      </c>
      <c r="N1491" s="338" t="s">
        <v>12121</v>
      </c>
      <c r="O1491" s="338" t="s">
        <v>5294</v>
      </c>
    </row>
    <row r="1492" ht="15.75" customHeight="1">
      <c r="A1492" s="338" t="s">
        <v>12122</v>
      </c>
      <c r="B1492" s="338" t="s">
        <v>5445</v>
      </c>
      <c r="C1492" s="338" t="s">
        <v>1572</v>
      </c>
      <c r="D1492" s="338">
        <v>1989.0</v>
      </c>
      <c r="E1492" s="338" t="s">
        <v>11955</v>
      </c>
      <c r="F1492" s="339">
        <v>45144.0</v>
      </c>
      <c r="G1492" s="338" t="s">
        <v>5963</v>
      </c>
      <c r="H1492" s="338" t="s">
        <v>6454</v>
      </c>
      <c r="I1492" s="338" t="s">
        <v>6454</v>
      </c>
      <c r="J1492" s="338" t="s">
        <v>5480</v>
      </c>
      <c r="K1492" s="338" t="s">
        <v>9336</v>
      </c>
      <c r="L1492" s="338" t="s">
        <v>9532</v>
      </c>
      <c r="M1492" s="338" t="s">
        <v>12123</v>
      </c>
      <c r="N1492" s="338" t="s">
        <v>6491</v>
      </c>
      <c r="O1492" s="338" t="s">
        <v>5316</v>
      </c>
    </row>
    <row r="1493" ht="15.75" customHeight="1">
      <c r="A1493" s="338" t="s">
        <v>12124</v>
      </c>
      <c r="B1493" s="338" t="s">
        <v>4970</v>
      </c>
      <c r="C1493" s="338" t="s">
        <v>1537</v>
      </c>
      <c r="D1493" s="338">
        <v>1989.0</v>
      </c>
      <c r="E1493" s="338" t="s">
        <v>11996</v>
      </c>
      <c r="F1493" s="339">
        <v>44931.0</v>
      </c>
      <c r="G1493" s="338" t="s">
        <v>5090</v>
      </c>
      <c r="H1493" s="338" t="s">
        <v>6607</v>
      </c>
      <c r="I1493" s="338" t="s">
        <v>6607</v>
      </c>
      <c r="J1493" s="338" t="s">
        <v>11216</v>
      </c>
      <c r="K1493" s="338" t="s">
        <v>4987</v>
      </c>
      <c r="L1493" s="338" t="s">
        <v>12125</v>
      </c>
      <c r="M1493" s="338" t="s">
        <v>12126</v>
      </c>
      <c r="N1493" s="338" t="s">
        <v>11378</v>
      </c>
      <c r="O1493" s="338" t="s">
        <v>5505</v>
      </c>
    </row>
    <row r="1494" ht="15.75" customHeight="1">
      <c r="A1494" s="338" t="s">
        <v>12127</v>
      </c>
      <c r="B1494" s="338" t="s">
        <v>4993</v>
      </c>
      <c r="C1494" s="338" t="s">
        <v>1547</v>
      </c>
      <c r="D1494" s="338">
        <v>1989.0</v>
      </c>
      <c r="E1494" s="338" t="s">
        <v>12012</v>
      </c>
      <c r="F1494" s="339">
        <v>45022.0</v>
      </c>
      <c r="G1494" s="338" t="s">
        <v>5129</v>
      </c>
      <c r="H1494" s="338" t="s">
        <v>5668</v>
      </c>
      <c r="I1494" s="338" t="s">
        <v>6834</v>
      </c>
      <c r="J1494" s="338" t="s">
        <v>5455</v>
      </c>
      <c r="K1494" s="338" t="s">
        <v>4987</v>
      </c>
      <c r="L1494" s="338" t="s">
        <v>8694</v>
      </c>
      <c r="M1494" s="338" t="s">
        <v>12128</v>
      </c>
      <c r="N1494" s="338" t="s">
        <v>5036</v>
      </c>
      <c r="O1494" s="338" t="s">
        <v>5943</v>
      </c>
    </row>
    <row r="1495" ht="15.75" customHeight="1">
      <c r="A1495" s="338" t="s">
        <v>12129</v>
      </c>
      <c r="B1495" s="338" t="s">
        <v>4970</v>
      </c>
      <c r="C1495" s="338" t="s">
        <v>1601</v>
      </c>
      <c r="D1495" s="338">
        <v>1989.0</v>
      </c>
      <c r="E1495" s="338" t="s">
        <v>12130</v>
      </c>
      <c r="F1495" s="339">
        <v>45143.0</v>
      </c>
      <c r="G1495" s="338" t="s">
        <v>5872</v>
      </c>
      <c r="H1495" s="338" t="s">
        <v>7471</v>
      </c>
      <c r="I1495" s="338" t="s">
        <v>12131</v>
      </c>
      <c r="J1495" s="338" t="s">
        <v>7473</v>
      </c>
      <c r="K1495" s="338" t="s">
        <v>4987</v>
      </c>
      <c r="L1495" s="338" t="s">
        <v>7014</v>
      </c>
      <c r="M1495" s="338" t="s">
        <v>12132</v>
      </c>
      <c r="N1495" s="338" t="s">
        <v>9348</v>
      </c>
      <c r="O1495" s="338" t="s">
        <v>5020</v>
      </c>
    </row>
    <row r="1496" ht="15.75" customHeight="1">
      <c r="A1496" s="338" t="s">
        <v>12133</v>
      </c>
      <c r="B1496" s="338" t="s">
        <v>7737</v>
      </c>
      <c r="C1496" s="338" t="s">
        <v>1537</v>
      </c>
      <c r="D1496" s="338">
        <v>1989.0</v>
      </c>
      <c r="E1496" s="338" t="s">
        <v>12134</v>
      </c>
      <c r="F1496" s="339">
        <v>45022.0</v>
      </c>
      <c r="G1496" s="338" t="s">
        <v>5319</v>
      </c>
      <c r="H1496" s="338" t="s">
        <v>12135</v>
      </c>
      <c r="I1496" s="338" t="s">
        <v>12136</v>
      </c>
      <c r="J1496" s="338" t="s">
        <v>8114</v>
      </c>
      <c r="K1496" s="338" t="s">
        <v>4987</v>
      </c>
      <c r="L1496" s="338" t="s">
        <v>5084</v>
      </c>
      <c r="M1496" s="338" t="s">
        <v>12137</v>
      </c>
      <c r="N1496" s="338" t="s">
        <v>11556</v>
      </c>
      <c r="O1496" s="338" t="s">
        <v>5262</v>
      </c>
    </row>
    <row r="1497" ht="15.75" customHeight="1">
      <c r="A1497" s="338" t="s">
        <v>12138</v>
      </c>
      <c r="B1497" s="338" t="s">
        <v>4970</v>
      </c>
      <c r="C1497" s="338" t="s">
        <v>1425</v>
      </c>
      <c r="D1497" s="338">
        <v>1989.0</v>
      </c>
      <c r="E1497" s="338" t="s">
        <v>11996</v>
      </c>
      <c r="F1497" s="339">
        <v>45144.0</v>
      </c>
      <c r="G1497" s="338" t="s">
        <v>5963</v>
      </c>
      <c r="H1497" s="338" t="s">
        <v>12139</v>
      </c>
      <c r="I1497" s="338" t="s">
        <v>5729</v>
      </c>
      <c r="J1497" s="338" t="s">
        <v>12140</v>
      </c>
      <c r="K1497" s="338" t="s">
        <v>3074</v>
      </c>
      <c r="L1497" s="338" t="s">
        <v>12141</v>
      </c>
      <c r="M1497" s="338" t="s">
        <v>12142</v>
      </c>
      <c r="N1497" s="338" t="s">
        <v>5732</v>
      </c>
      <c r="O1497" s="338" t="s">
        <v>5186</v>
      </c>
    </row>
    <row r="1498" ht="15.75" customHeight="1">
      <c r="A1498" s="338" t="s">
        <v>12143</v>
      </c>
      <c r="B1498" s="338" t="s">
        <v>4970</v>
      </c>
      <c r="C1498" s="338" t="s">
        <v>1537</v>
      </c>
      <c r="D1498" s="338">
        <v>1989.0</v>
      </c>
      <c r="E1498" s="338" t="s">
        <v>12144</v>
      </c>
      <c r="F1498" s="339">
        <v>45052.0</v>
      </c>
      <c r="G1498" s="338" t="s">
        <v>6378</v>
      </c>
      <c r="H1498" s="338" t="s">
        <v>12145</v>
      </c>
      <c r="I1498" s="338" t="s">
        <v>12145</v>
      </c>
      <c r="J1498" s="338" t="s">
        <v>11216</v>
      </c>
      <c r="K1498" s="338" t="s">
        <v>4987</v>
      </c>
      <c r="L1498" s="338" t="s">
        <v>6168</v>
      </c>
      <c r="M1498" s="338" t="s">
        <v>12146</v>
      </c>
      <c r="N1498" s="338" t="s">
        <v>5512</v>
      </c>
      <c r="O1498" s="338" t="s">
        <v>5262</v>
      </c>
    </row>
    <row r="1499" ht="15.75" customHeight="1">
      <c r="A1499" s="338" t="s">
        <v>12147</v>
      </c>
      <c r="B1499" s="338" t="s">
        <v>4970</v>
      </c>
      <c r="C1499" s="338" t="s">
        <v>1537</v>
      </c>
      <c r="D1499" s="338">
        <v>1989.0</v>
      </c>
      <c r="E1499" s="338" t="s">
        <v>11987</v>
      </c>
      <c r="F1499" s="339">
        <v>45083.0</v>
      </c>
      <c r="G1499" s="338" t="s">
        <v>5797</v>
      </c>
      <c r="H1499" s="338" t="s">
        <v>6351</v>
      </c>
      <c r="I1499" s="338" t="s">
        <v>8282</v>
      </c>
      <c r="J1499" s="338" t="s">
        <v>7501</v>
      </c>
      <c r="K1499" s="338" t="s">
        <v>4987</v>
      </c>
      <c r="L1499" s="338" t="s">
        <v>7748</v>
      </c>
      <c r="M1499" s="338" t="s">
        <v>12148</v>
      </c>
      <c r="N1499" s="338" t="s">
        <v>5009</v>
      </c>
      <c r="O1499" s="338" t="s">
        <v>5852</v>
      </c>
    </row>
    <row r="1500" ht="15.75" customHeight="1">
      <c r="A1500" s="338" t="s">
        <v>12149</v>
      </c>
      <c r="B1500" s="338" t="s">
        <v>4993</v>
      </c>
      <c r="C1500" s="338" t="s">
        <v>1601</v>
      </c>
      <c r="D1500" s="338">
        <v>1989.0</v>
      </c>
      <c r="E1500" s="338" t="s">
        <v>11805</v>
      </c>
      <c r="F1500" s="339">
        <v>45143.0</v>
      </c>
      <c r="G1500" s="338" t="s">
        <v>8933</v>
      </c>
      <c r="H1500" s="338" t="s">
        <v>7529</v>
      </c>
      <c r="I1500" s="338" t="s">
        <v>12150</v>
      </c>
      <c r="J1500" s="338" t="s">
        <v>10760</v>
      </c>
      <c r="K1500" s="338" t="s">
        <v>4987</v>
      </c>
      <c r="L1500" s="338" t="s">
        <v>4999</v>
      </c>
      <c r="M1500" s="338" t="s">
        <v>12151</v>
      </c>
      <c r="N1500" s="338" t="s">
        <v>11373</v>
      </c>
      <c r="O1500" s="338" t="s">
        <v>5624</v>
      </c>
    </row>
    <row r="1501" ht="15.75" customHeight="1">
      <c r="A1501" s="338" t="s">
        <v>12152</v>
      </c>
      <c r="B1501" s="338" t="s">
        <v>4993</v>
      </c>
      <c r="C1501" s="338" t="s">
        <v>1547</v>
      </c>
      <c r="D1501" s="338">
        <v>1989.0</v>
      </c>
      <c r="E1501" s="338" t="s">
        <v>12153</v>
      </c>
      <c r="F1501" s="339">
        <v>45023.0</v>
      </c>
      <c r="G1501" s="338" t="s">
        <v>12154</v>
      </c>
      <c r="H1501" s="338" t="s">
        <v>5320</v>
      </c>
      <c r="I1501" s="338" t="s">
        <v>12155</v>
      </c>
      <c r="J1501" s="338" t="s">
        <v>12156</v>
      </c>
      <c r="K1501" s="338" t="s">
        <v>4987</v>
      </c>
      <c r="L1501" s="338" t="s">
        <v>6381</v>
      </c>
      <c r="M1501" s="338" t="s">
        <v>12157</v>
      </c>
      <c r="N1501" s="338" t="s">
        <v>12158</v>
      </c>
      <c r="O1501" s="338" t="s">
        <v>5339</v>
      </c>
    </row>
    <row r="1502" ht="15.75" customHeight="1">
      <c r="A1502" s="338" t="s">
        <v>12159</v>
      </c>
      <c r="B1502" s="338" t="s">
        <v>4970</v>
      </c>
      <c r="C1502" s="338" t="s">
        <v>3713</v>
      </c>
      <c r="D1502" s="338">
        <v>1989.0</v>
      </c>
      <c r="E1502" s="338" t="s">
        <v>12160</v>
      </c>
      <c r="F1502" s="339">
        <v>44992.0</v>
      </c>
      <c r="G1502" s="338" t="s">
        <v>5755</v>
      </c>
      <c r="H1502" s="338" t="s">
        <v>12161</v>
      </c>
      <c r="I1502" s="338" t="s">
        <v>12162</v>
      </c>
      <c r="J1502" s="338" t="s">
        <v>6671</v>
      </c>
      <c r="K1502" s="338" t="s">
        <v>4987</v>
      </c>
      <c r="L1502" s="338" t="s">
        <v>5704</v>
      </c>
      <c r="M1502" s="338" t="s">
        <v>12163</v>
      </c>
      <c r="N1502" s="338" t="s">
        <v>11810</v>
      </c>
      <c r="O1502" s="338" t="s">
        <v>5294</v>
      </c>
    </row>
    <row r="1503" ht="15.75" customHeight="1">
      <c r="A1503" s="338" t="s">
        <v>12164</v>
      </c>
      <c r="B1503" s="338" t="s">
        <v>4970</v>
      </c>
      <c r="C1503" s="338" t="s">
        <v>2473</v>
      </c>
      <c r="D1503" s="338">
        <v>1989.0</v>
      </c>
      <c r="E1503" s="338" t="s">
        <v>12165</v>
      </c>
      <c r="F1503" s="339">
        <v>44931.0</v>
      </c>
      <c r="G1503" s="338" t="s">
        <v>5710</v>
      </c>
      <c r="H1503" s="338" t="s">
        <v>12166</v>
      </c>
      <c r="I1503" s="338" t="s">
        <v>5952</v>
      </c>
      <c r="J1503" s="338" t="s">
        <v>8677</v>
      </c>
      <c r="K1503" s="338" t="s">
        <v>4987</v>
      </c>
      <c r="L1503" s="338" t="s">
        <v>5017</v>
      </c>
      <c r="M1503" s="338" t="s">
        <v>12167</v>
      </c>
      <c r="N1503" s="338" t="s">
        <v>7780</v>
      </c>
      <c r="O1503" s="338" t="s">
        <v>5143</v>
      </c>
    </row>
    <row r="1504" ht="15.75" customHeight="1">
      <c r="A1504" s="338" t="s">
        <v>12168</v>
      </c>
      <c r="B1504" s="338" t="s">
        <v>7737</v>
      </c>
      <c r="C1504" s="338" t="s">
        <v>1558</v>
      </c>
      <c r="D1504" s="338">
        <v>1989.0</v>
      </c>
      <c r="E1504" s="338" t="s">
        <v>11772</v>
      </c>
      <c r="F1504" s="339">
        <v>45143.0</v>
      </c>
      <c r="G1504" s="338" t="s">
        <v>6536</v>
      </c>
      <c r="H1504" s="338" t="s">
        <v>12169</v>
      </c>
      <c r="I1504" s="338" t="s">
        <v>12170</v>
      </c>
      <c r="J1504" s="338" t="s">
        <v>12171</v>
      </c>
      <c r="K1504" s="338" t="s">
        <v>4987</v>
      </c>
      <c r="M1504" s="338" t="s">
        <v>12172</v>
      </c>
      <c r="N1504" s="338" t="s">
        <v>12173</v>
      </c>
      <c r="O1504" s="338" t="s">
        <v>5096</v>
      </c>
    </row>
    <row r="1505" ht="15.75" customHeight="1">
      <c r="A1505" s="338" t="s">
        <v>12174</v>
      </c>
      <c r="B1505" s="338" t="s">
        <v>4970</v>
      </c>
      <c r="C1505" s="338" t="s">
        <v>1425</v>
      </c>
      <c r="D1505" s="338">
        <v>1989.0</v>
      </c>
      <c r="E1505" s="338" t="s">
        <v>12112</v>
      </c>
      <c r="F1505" s="339">
        <v>44931.0</v>
      </c>
      <c r="G1505" s="338" t="s">
        <v>7889</v>
      </c>
      <c r="H1505" s="338" t="s">
        <v>12175</v>
      </c>
      <c r="I1505" s="338" t="s">
        <v>5138</v>
      </c>
      <c r="J1505" s="338" t="s">
        <v>10459</v>
      </c>
      <c r="K1505" s="338" t="s">
        <v>4987</v>
      </c>
      <c r="L1505" s="338" t="s">
        <v>5084</v>
      </c>
      <c r="M1505" s="338" t="s">
        <v>12176</v>
      </c>
      <c r="N1505" s="338" t="s">
        <v>12177</v>
      </c>
      <c r="O1505" s="338" t="s">
        <v>5186</v>
      </c>
    </row>
    <row r="1506" ht="15.75" customHeight="1">
      <c r="A1506" s="338" t="s">
        <v>12178</v>
      </c>
      <c r="B1506" s="338" t="s">
        <v>4970</v>
      </c>
      <c r="C1506" s="338" t="s">
        <v>1537</v>
      </c>
      <c r="D1506" s="338">
        <v>1989.0</v>
      </c>
      <c r="E1506" s="338" t="s">
        <v>11287</v>
      </c>
      <c r="F1506" s="339">
        <v>45021.0</v>
      </c>
      <c r="G1506" s="338" t="s">
        <v>5287</v>
      </c>
      <c r="H1506" s="338" t="s">
        <v>5023</v>
      </c>
      <c r="I1506" s="338" t="s">
        <v>12179</v>
      </c>
      <c r="J1506" s="338" t="s">
        <v>12180</v>
      </c>
      <c r="K1506" s="338" t="s">
        <v>4987</v>
      </c>
      <c r="L1506" s="338" t="s">
        <v>6039</v>
      </c>
      <c r="M1506" s="338" t="s">
        <v>12181</v>
      </c>
      <c r="N1506" s="338" t="s">
        <v>12182</v>
      </c>
      <c r="O1506" s="338" t="s">
        <v>5339</v>
      </c>
    </row>
    <row r="1507" ht="15.75" customHeight="1">
      <c r="A1507" s="338" t="s">
        <v>12183</v>
      </c>
      <c r="B1507" s="338" t="s">
        <v>4970</v>
      </c>
      <c r="C1507" s="338" t="s">
        <v>3713</v>
      </c>
      <c r="D1507" s="338">
        <v>1989.0</v>
      </c>
      <c r="E1507" s="338" t="s">
        <v>12184</v>
      </c>
      <c r="F1507" s="339">
        <v>45144.0</v>
      </c>
      <c r="G1507" s="338" t="s">
        <v>7864</v>
      </c>
      <c r="H1507" s="338" t="s">
        <v>5819</v>
      </c>
      <c r="I1507" s="338" t="s">
        <v>12185</v>
      </c>
      <c r="J1507" s="338" t="s">
        <v>5155</v>
      </c>
      <c r="K1507" s="338" t="s">
        <v>4987</v>
      </c>
      <c r="L1507" s="338" t="s">
        <v>4977</v>
      </c>
      <c r="M1507" s="338" t="s">
        <v>12186</v>
      </c>
      <c r="N1507" s="338" t="s">
        <v>5036</v>
      </c>
      <c r="O1507" s="338" t="s">
        <v>5677</v>
      </c>
    </row>
    <row r="1508" ht="15.75" customHeight="1">
      <c r="A1508" s="338" t="s">
        <v>12187</v>
      </c>
      <c r="B1508" s="338" t="s">
        <v>4970</v>
      </c>
      <c r="C1508" s="338" t="s">
        <v>1558</v>
      </c>
      <c r="D1508" s="338">
        <v>1989.0</v>
      </c>
      <c r="E1508" s="338" t="s">
        <v>11772</v>
      </c>
      <c r="F1508" s="339">
        <v>44932.0</v>
      </c>
      <c r="G1508" s="338" t="s">
        <v>5783</v>
      </c>
      <c r="H1508" s="338" t="s">
        <v>5979</v>
      </c>
      <c r="I1508" s="338" t="s">
        <v>5979</v>
      </c>
      <c r="J1508" s="338" t="s">
        <v>5510</v>
      </c>
      <c r="K1508" s="338" t="s">
        <v>4987</v>
      </c>
      <c r="L1508" s="338" t="s">
        <v>5222</v>
      </c>
      <c r="M1508" s="338" t="s">
        <v>12188</v>
      </c>
      <c r="N1508" s="338" t="s">
        <v>12189</v>
      </c>
      <c r="O1508" s="338" t="s">
        <v>5294</v>
      </c>
    </row>
    <row r="1509" ht="15.75" customHeight="1">
      <c r="A1509" s="338" t="s">
        <v>12190</v>
      </c>
      <c r="B1509" s="338" t="s">
        <v>7737</v>
      </c>
      <c r="C1509" s="338" t="s">
        <v>1537</v>
      </c>
      <c r="D1509" s="338">
        <v>1989.0</v>
      </c>
      <c r="E1509" s="338" t="s">
        <v>11857</v>
      </c>
      <c r="F1509" s="338" t="s">
        <v>5286</v>
      </c>
      <c r="G1509" s="338" t="s">
        <v>5674</v>
      </c>
      <c r="H1509" s="338" t="s">
        <v>8594</v>
      </c>
      <c r="I1509" s="338" t="s">
        <v>12191</v>
      </c>
      <c r="J1509" s="338" t="s">
        <v>10749</v>
      </c>
      <c r="K1509" s="338" t="s">
        <v>4987</v>
      </c>
      <c r="L1509" s="338" t="s">
        <v>6071</v>
      </c>
      <c r="M1509" s="338" t="s">
        <v>12192</v>
      </c>
      <c r="N1509" s="338" t="s">
        <v>11947</v>
      </c>
      <c r="O1509" s="338" t="s">
        <v>5294</v>
      </c>
    </row>
    <row r="1510" ht="15.75" customHeight="1">
      <c r="A1510" s="338" t="s">
        <v>12193</v>
      </c>
      <c r="B1510" s="338" t="s">
        <v>7737</v>
      </c>
      <c r="C1510" s="338" t="s">
        <v>1547</v>
      </c>
      <c r="D1510" s="338">
        <v>1989.0</v>
      </c>
      <c r="E1510" s="338" t="s">
        <v>11772</v>
      </c>
      <c r="F1510" s="339">
        <v>45023.0</v>
      </c>
      <c r="G1510" s="338" t="s">
        <v>5872</v>
      </c>
      <c r="H1510" s="338" t="s">
        <v>6054</v>
      </c>
      <c r="I1510" s="338" t="s">
        <v>11368</v>
      </c>
      <c r="J1510" s="338" t="s">
        <v>12156</v>
      </c>
      <c r="K1510" s="338" t="s">
        <v>4987</v>
      </c>
      <c r="L1510" s="338" t="s">
        <v>5064</v>
      </c>
      <c r="M1510" s="338" t="s">
        <v>12194</v>
      </c>
      <c r="N1510" s="338" t="s">
        <v>12195</v>
      </c>
      <c r="O1510" s="338" t="s">
        <v>5576</v>
      </c>
    </row>
    <row r="1511" ht="15.75" customHeight="1">
      <c r="A1511" s="338" t="s">
        <v>12196</v>
      </c>
      <c r="B1511" s="338" t="s">
        <v>7737</v>
      </c>
      <c r="C1511" s="338" t="s">
        <v>1537</v>
      </c>
      <c r="D1511" s="338">
        <v>1989.0</v>
      </c>
      <c r="E1511" s="338" t="s">
        <v>12197</v>
      </c>
      <c r="F1511" s="339">
        <v>45053.0</v>
      </c>
      <c r="G1511" s="338" t="s">
        <v>5129</v>
      </c>
      <c r="H1511" s="338" t="s">
        <v>12198</v>
      </c>
      <c r="I1511" s="338" t="s">
        <v>12199</v>
      </c>
      <c r="J1511" s="338" t="s">
        <v>12198</v>
      </c>
      <c r="K1511" s="338" t="s">
        <v>4976</v>
      </c>
      <c r="L1511" s="338" t="s">
        <v>5222</v>
      </c>
      <c r="M1511" s="338" t="s">
        <v>12200</v>
      </c>
      <c r="N1511" s="338" t="s">
        <v>12201</v>
      </c>
      <c r="O1511" s="338" t="s">
        <v>7745</v>
      </c>
    </row>
    <row r="1512" ht="15.75" customHeight="1">
      <c r="A1512" s="338" t="s">
        <v>12202</v>
      </c>
      <c r="B1512" s="338" t="s">
        <v>4993</v>
      </c>
      <c r="C1512" s="338" t="s">
        <v>1558</v>
      </c>
      <c r="D1512" s="338">
        <v>1989.0</v>
      </c>
      <c r="E1512" s="338" t="s">
        <v>12040</v>
      </c>
      <c r="F1512" s="339">
        <v>45021.0</v>
      </c>
      <c r="G1512" s="338" t="s">
        <v>5211</v>
      </c>
      <c r="H1512" s="338" t="s">
        <v>7158</v>
      </c>
      <c r="I1512" s="338" t="s">
        <v>12203</v>
      </c>
      <c r="J1512" s="338" t="s">
        <v>5280</v>
      </c>
      <c r="K1512" s="338" t="s">
        <v>4987</v>
      </c>
      <c r="M1512" s="338" t="s">
        <v>12204</v>
      </c>
      <c r="N1512" s="338" t="s">
        <v>11373</v>
      </c>
      <c r="O1512" s="338" t="s">
        <v>6003</v>
      </c>
    </row>
    <row r="1513" ht="15.75" customHeight="1">
      <c r="A1513" s="338" t="s">
        <v>12205</v>
      </c>
      <c r="B1513" s="338" t="s">
        <v>4970</v>
      </c>
      <c r="C1513" s="338" t="s">
        <v>1601</v>
      </c>
      <c r="D1513" s="338">
        <v>1989.0</v>
      </c>
      <c r="E1513" s="338" t="s">
        <v>11977</v>
      </c>
      <c r="F1513" s="339">
        <v>45081.0</v>
      </c>
      <c r="G1513" s="338" t="s">
        <v>7952</v>
      </c>
      <c r="H1513" s="338" t="s">
        <v>12206</v>
      </c>
      <c r="I1513" s="338" t="s">
        <v>12206</v>
      </c>
      <c r="J1513" s="338" t="s">
        <v>12207</v>
      </c>
      <c r="K1513" s="338" t="s">
        <v>5245</v>
      </c>
      <c r="L1513" s="338" t="s">
        <v>5084</v>
      </c>
      <c r="M1513" s="338" t="s">
        <v>12208</v>
      </c>
      <c r="N1513" s="338" t="s">
        <v>5009</v>
      </c>
      <c r="O1513" s="338" t="s">
        <v>5067</v>
      </c>
    </row>
    <row r="1514" ht="15.75" customHeight="1">
      <c r="A1514" s="338" t="s">
        <v>12209</v>
      </c>
      <c r="B1514" s="338" t="s">
        <v>7737</v>
      </c>
      <c r="C1514" s="338" t="s">
        <v>1558</v>
      </c>
      <c r="D1514" s="338">
        <v>1989.0</v>
      </c>
      <c r="E1514" s="338" t="s">
        <v>11857</v>
      </c>
      <c r="F1514" s="339">
        <v>44932.0</v>
      </c>
      <c r="G1514" s="338" t="s">
        <v>7258</v>
      </c>
      <c r="H1514" s="338" t="s">
        <v>8316</v>
      </c>
      <c r="I1514" s="338" t="s">
        <v>12210</v>
      </c>
      <c r="J1514" s="338" t="s">
        <v>12211</v>
      </c>
      <c r="K1514" s="338" t="s">
        <v>4987</v>
      </c>
      <c r="M1514" s="338" t="s">
        <v>12212</v>
      </c>
      <c r="N1514" s="338" t="s">
        <v>8870</v>
      </c>
      <c r="O1514" s="338" t="s">
        <v>6003</v>
      </c>
    </row>
    <row r="1515" ht="15.75" customHeight="1">
      <c r="A1515" s="338" t="s">
        <v>12213</v>
      </c>
      <c r="B1515" s="338" t="s">
        <v>4970</v>
      </c>
      <c r="C1515" s="338" t="s">
        <v>1547</v>
      </c>
      <c r="D1515" s="338">
        <v>1989.0</v>
      </c>
      <c r="E1515" s="338" t="s">
        <v>11955</v>
      </c>
      <c r="F1515" s="338" t="s">
        <v>5059</v>
      </c>
      <c r="G1515" s="338" t="s">
        <v>5319</v>
      </c>
      <c r="H1515" s="338" t="s">
        <v>5945</v>
      </c>
      <c r="I1515" s="338" t="s">
        <v>12214</v>
      </c>
      <c r="J1515" s="338" t="s">
        <v>10758</v>
      </c>
      <c r="K1515" s="338" t="s">
        <v>5607</v>
      </c>
      <c r="L1515" s="338" t="s">
        <v>12215</v>
      </c>
      <c r="M1515" s="338" t="s">
        <v>12216</v>
      </c>
      <c r="N1515" s="338" t="s">
        <v>12217</v>
      </c>
      <c r="O1515" s="338" t="s">
        <v>7745</v>
      </c>
    </row>
    <row r="1516" ht="15.75" customHeight="1">
      <c r="A1516" s="338" t="s">
        <v>12218</v>
      </c>
      <c r="B1516" s="338" t="s">
        <v>4970</v>
      </c>
      <c r="C1516" s="338" t="s">
        <v>1547</v>
      </c>
      <c r="D1516" s="338">
        <v>1989.0</v>
      </c>
      <c r="E1516" s="338" t="s">
        <v>11857</v>
      </c>
      <c r="F1516" s="339">
        <v>45052.0</v>
      </c>
      <c r="G1516" s="338" t="s">
        <v>5603</v>
      </c>
      <c r="H1516" s="338" t="s">
        <v>12219</v>
      </c>
      <c r="I1516" s="338" t="s">
        <v>12220</v>
      </c>
      <c r="J1516" s="338" t="s">
        <v>6855</v>
      </c>
      <c r="K1516" s="338" t="s">
        <v>4976</v>
      </c>
      <c r="L1516" s="338" t="s">
        <v>5389</v>
      </c>
      <c r="M1516" s="338" t="s">
        <v>9445</v>
      </c>
      <c r="N1516" s="338" t="s">
        <v>10581</v>
      </c>
      <c r="O1516" s="338" t="s">
        <v>5537</v>
      </c>
    </row>
    <row r="1517" ht="15.75" customHeight="1">
      <c r="A1517" s="338" t="s">
        <v>12221</v>
      </c>
      <c r="B1517" s="338" t="s">
        <v>4970</v>
      </c>
      <c r="C1517" s="338" t="s">
        <v>1558</v>
      </c>
      <c r="D1517" s="338">
        <v>1989.0</v>
      </c>
      <c r="E1517" s="338" t="s">
        <v>12112</v>
      </c>
      <c r="F1517" s="339">
        <v>45175.0</v>
      </c>
      <c r="G1517" s="338" t="s">
        <v>5172</v>
      </c>
      <c r="H1517" s="338" t="s">
        <v>8102</v>
      </c>
      <c r="I1517" s="338" t="s">
        <v>8102</v>
      </c>
      <c r="J1517" s="338" t="s">
        <v>5907</v>
      </c>
      <c r="K1517" s="338" t="s">
        <v>4987</v>
      </c>
      <c r="L1517" s="338" t="s">
        <v>6247</v>
      </c>
      <c r="M1517" s="338" t="s">
        <v>12222</v>
      </c>
      <c r="N1517" s="338" t="s">
        <v>9840</v>
      </c>
      <c r="O1517" s="338" t="s">
        <v>5096</v>
      </c>
    </row>
    <row r="1518" ht="15.75" customHeight="1">
      <c r="A1518" s="338" t="s">
        <v>12223</v>
      </c>
      <c r="B1518" s="338" t="s">
        <v>4970</v>
      </c>
      <c r="C1518" s="338" t="s">
        <v>1558</v>
      </c>
      <c r="D1518" s="338">
        <v>1989.0</v>
      </c>
      <c r="E1518" s="338" t="s">
        <v>11586</v>
      </c>
      <c r="F1518" s="339">
        <v>45051.0</v>
      </c>
      <c r="G1518" s="338" t="s">
        <v>5251</v>
      </c>
      <c r="H1518" s="338" t="s">
        <v>5952</v>
      </c>
      <c r="I1518" s="338" t="s">
        <v>5952</v>
      </c>
      <c r="J1518" s="338" t="s">
        <v>12224</v>
      </c>
      <c r="K1518" s="338" t="s">
        <v>4987</v>
      </c>
      <c r="L1518" s="338" t="s">
        <v>5084</v>
      </c>
      <c r="M1518" s="338" t="s">
        <v>12225</v>
      </c>
      <c r="N1518" s="338" t="s">
        <v>10461</v>
      </c>
      <c r="O1518" s="338" t="s">
        <v>5087</v>
      </c>
    </row>
    <row r="1519" ht="15.75" customHeight="1">
      <c r="A1519" s="338" t="s">
        <v>12226</v>
      </c>
      <c r="B1519" s="338" t="s">
        <v>4970</v>
      </c>
      <c r="C1519" s="338" t="s">
        <v>1537</v>
      </c>
      <c r="D1519" s="338">
        <v>1989.0</v>
      </c>
      <c r="E1519" s="338" t="s">
        <v>12160</v>
      </c>
      <c r="F1519" s="339">
        <v>45143.0</v>
      </c>
      <c r="G1519" s="338" t="s">
        <v>7264</v>
      </c>
      <c r="H1519" s="338" t="s">
        <v>5993</v>
      </c>
      <c r="I1519" s="338" t="s">
        <v>12227</v>
      </c>
      <c r="J1519" s="338" t="s">
        <v>7798</v>
      </c>
      <c r="K1519" s="338" t="s">
        <v>4987</v>
      </c>
      <c r="L1519" s="338" t="s">
        <v>5176</v>
      </c>
      <c r="M1519" s="338" t="s">
        <v>12228</v>
      </c>
      <c r="N1519" s="338" t="s">
        <v>5159</v>
      </c>
      <c r="O1519" s="338" t="s">
        <v>5576</v>
      </c>
    </row>
    <row r="1520" ht="15.75" customHeight="1">
      <c r="A1520" s="338" t="s">
        <v>12229</v>
      </c>
      <c r="B1520" s="338" t="s">
        <v>4970</v>
      </c>
      <c r="C1520" s="338" t="s">
        <v>1547</v>
      </c>
      <c r="D1520" s="338">
        <v>1989.0</v>
      </c>
      <c r="E1520" s="338" t="s">
        <v>12230</v>
      </c>
      <c r="F1520" s="339">
        <v>44931.0</v>
      </c>
      <c r="G1520" s="338" t="s">
        <v>5172</v>
      </c>
      <c r="H1520" s="338" t="s">
        <v>12231</v>
      </c>
      <c r="I1520" s="338" t="s">
        <v>10499</v>
      </c>
      <c r="J1520" s="338" t="s">
        <v>10365</v>
      </c>
      <c r="K1520" s="338" t="s">
        <v>4987</v>
      </c>
      <c r="M1520" s="338" t="s">
        <v>12232</v>
      </c>
      <c r="N1520" s="338" t="s">
        <v>5482</v>
      </c>
      <c r="O1520" s="338" t="s">
        <v>5624</v>
      </c>
    </row>
    <row r="1521" ht="15.75" customHeight="1">
      <c r="A1521" s="338" t="s">
        <v>12233</v>
      </c>
      <c r="B1521" s="338" t="s">
        <v>7737</v>
      </c>
      <c r="C1521" s="338" t="s">
        <v>1558</v>
      </c>
      <c r="D1521" s="338">
        <v>1989.0</v>
      </c>
      <c r="E1521" s="338" t="s">
        <v>12088</v>
      </c>
      <c r="F1521" s="339">
        <v>45082.0</v>
      </c>
      <c r="G1521" s="338" t="s">
        <v>5219</v>
      </c>
      <c r="H1521" s="338" t="s">
        <v>8758</v>
      </c>
      <c r="I1521" s="338" t="s">
        <v>12234</v>
      </c>
      <c r="J1521" s="338" t="s">
        <v>6022</v>
      </c>
      <c r="K1521" s="338" t="s">
        <v>4987</v>
      </c>
      <c r="M1521" s="338" t="s">
        <v>12235</v>
      </c>
      <c r="N1521" s="338" t="s">
        <v>5019</v>
      </c>
      <c r="O1521" s="338" t="s">
        <v>5339</v>
      </c>
    </row>
    <row r="1522" ht="15.75" customHeight="1">
      <c r="A1522" s="338" t="s">
        <v>12236</v>
      </c>
      <c r="B1522" s="338" t="s">
        <v>4970</v>
      </c>
      <c r="C1522" s="338" t="s">
        <v>1558</v>
      </c>
      <c r="D1522" s="338">
        <v>1989.0</v>
      </c>
      <c r="E1522" s="338" t="s">
        <v>11955</v>
      </c>
      <c r="F1522" s="339">
        <v>45084.0</v>
      </c>
      <c r="G1522" s="338" t="s">
        <v>5145</v>
      </c>
      <c r="H1522" s="338" t="s">
        <v>8009</v>
      </c>
      <c r="I1522" s="338" t="s">
        <v>8009</v>
      </c>
      <c r="J1522" s="338" t="s">
        <v>12237</v>
      </c>
      <c r="K1522" s="338" t="s">
        <v>7898</v>
      </c>
      <c r="L1522" s="338" t="s">
        <v>5935</v>
      </c>
      <c r="M1522" s="338" t="s">
        <v>12238</v>
      </c>
      <c r="N1522" s="338" t="s">
        <v>12239</v>
      </c>
      <c r="O1522" s="338" t="s">
        <v>5780</v>
      </c>
    </row>
    <row r="1523" ht="15.75" customHeight="1">
      <c r="A1523" s="338" t="s">
        <v>12240</v>
      </c>
      <c r="B1523" s="338" t="s">
        <v>4970</v>
      </c>
      <c r="C1523" s="338" t="s">
        <v>1681</v>
      </c>
      <c r="D1523" s="338">
        <v>1989.0</v>
      </c>
      <c r="E1523" s="338" t="s">
        <v>12241</v>
      </c>
      <c r="F1523" s="338" t="s">
        <v>5286</v>
      </c>
      <c r="G1523" s="338" t="s">
        <v>6149</v>
      </c>
      <c r="H1523" s="338" t="s">
        <v>7405</v>
      </c>
      <c r="I1523" s="338" t="s">
        <v>12242</v>
      </c>
      <c r="J1523" s="338" t="s">
        <v>5420</v>
      </c>
      <c r="K1523" s="338" t="s">
        <v>4987</v>
      </c>
      <c r="L1523" s="338" t="s">
        <v>5355</v>
      </c>
      <c r="M1523" s="338" t="s">
        <v>12243</v>
      </c>
      <c r="N1523" s="338" t="s">
        <v>7874</v>
      </c>
      <c r="O1523" s="338" t="s">
        <v>6278</v>
      </c>
    </row>
    <row r="1524" ht="15.75" customHeight="1">
      <c r="A1524" s="338" t="s">
        <v>12244</v>
      </c>
      <c r="B1524" s="338" t="s">
        <v>4970</v>
      </c>
      <c r="C1524" s="338" t="s">
        <v>1537</v>
      </c>
      <c r="D1524" s="338">
        <v>1989.0</v>
      </c>
      <c r="E1524" s="338" t="s">
        <v>12245</v>
      </c>
      <c r="F1524" s="339">
        <v>44963.0</v>
      </c>
      <c r="G1524" s="338" t="s">
        <v>5465</v>
      </c>
      <c r="H1524" s="338" t="s">
        <v>5197</v>
      </c>
      <c r="I1524" s="338" t="s">
        <v>5197</v>
      </c>
      <c r="J1524" s="338" t="s">
        <v>12246</v>
      </c>
      <c r="K1524" s="338" t="s">
        <v>4976</v>
      </c>
      <c r="L1524" s="338" t="s">
        <v>12247</v>
      </c>
      <c r="M1524" s="338" t="s">
        <v>12248</v>
      </c>
      <c r="N1524" s="338" t="s">
        <v>10896</v>
      </c>
      <c r="O1524" s="338" t="s">
        <v>5677</v>
      </c>
    </row>
    <row r="1525" ht="15.75" customHeight="1">
      <c r="A1525" s="338" t="s">
        <v>12249</v>
      </c>
      <c r="B1525" s="338" t="s">
        <v>7737</v>
      </c>
      <c r="C1525" s="338" t="s">
        <v>1537</v>
      </c>
      <c r="D1525" s="338">
        <v>1989.0</v>
      </c>
      <c r="E1525" s="338" t="s">
        <v>11287</v>
      </c>
      <c r="F1525" s="339">
        <v>44991.0</v>
      </c>
      <c r="G1525" s="338" t="s">
        <v>7461</v>
      </c>
      <c r="H1525" s="338" t="s">
        <v>6650</v>
      </c>
      <c r="I1525" s="338" t="s">
        <v>12250</v>
      </c>
      <c r="J1525" s="338" t="s">
        <v>12251</v>
      </c>
      <c r="K1525" s="338" t="s">
        <v>4987</v>
      </c>
      <c r="L1525" s="338" t="s">
        <v>5064</v>
      </c>
      <c r="M1525" s="338" t="s">
        <v>12252</v>
      </c>
      <c r="N1525" s="338" t="s">
        <v>8460</v>
      </c>
      <c r="O1525" s="338" t="s">
        <v>5624</v>
      </c>
    </row>
    <row r="1526" ht="15.75" customHeight="1">
      <c r="A1526" s="338" t="s">
        <v>12253</v>
      </c>
      <c r="B1526" s="338" t="s">
        <v>4993</v>
      </c>
      <c r="C1526" s="338" t="s">
        <v>1558</v>
      </c>
      <c r="D1526" s="338">
        <v>1989.0</v>
      </c>
      <c r="E1526" s="338" t="s">
        <v>12130</v>
      </c>
      <c r="F1526" s="339">
        <v>44932.0</v>
      </c>
      <c r="G1526" s="338" t="s">
        <v>5153</v>
      </c>
      <c r="H1526" s="338" t="s">
        <v>5353</v>
      </c>
      <c r="I1526" s="338" t="s">
        <v>8670</v>
      </c>
      <c r="J1526" s="338" t="s">
        <v>5016</v>
      </c>
      <c r="K1526" s="338" t="s">
        <v>4987</v>
      </c>
      <c r="L1526" s="338" t="s">
        <v>6039</v>
      </c>
      <c r="M1526" s="338" t="s">
        <v>12254</v>
      </c>
      <c r="N1526" s="338" t="s">
        <v>5036</v>
      </c>
      <c r="O1526" s="338" t="s">
        <v>5028</v>
      </c>
    </row>
    <row r="1527" ht="15.75" customHeight="1">
      <c r="A1527" s="338" t="s">
        <v>12255</v>
      </c>
      <c r="B1527" s="338" t="s">
        <v>4970</v>
      </c>
      <c r="C1527" s="338" t="s">
        <v>1681</v>
      </c>
      <c r="D1527" s="338">
        <v>1989.0</v>
      </c>
      <c r="E1527" s="338" t="s">
        <v>12134</v>
      </c>
      <c r="F1527" s="339">
        <v>45082.0</v>
      </c>
      <c r="G1527" s="338" t="s">
        <v>8814</v>
      </c>
      <c r="H1527" s="338" t="s">
        <v>6720</v>
      </c>
      <c r="I1527" s="338" t="s">
        <v>6070</v>
      </c>
      <c r="J1527" s="338" t="s">
        <v>7099</v>
      </c>
      <c r="K1527" s="338" t="s">
        <v>4987</v>
      </c>
      <c r="L1527" s="338" t="s">
        <v>5084</v>
      </c>
      <c r="M1527" s="338" t="s">
        <v>12256</v>
      </c>
      <c r="N1527" s="338" t="s">
        <v>12257</v>
      </c>
      <c r="O1527" s="338" t="s">
        <v>5324</v>
      </c>
    </row>
    <row r="1528" ht="15.75" customHeight="1">
      <c r="A1528" s="338" t="s">
        <v>12258</v>
      </c>
      <c r="B1528" s="338" t="s">
        <v>7737</v>
      </c>
      <c r="C1528" s="338" t="s">
        <v>1558</v>
      </c>
      <c r="D1528" s="338">
        <v>1989.0</v>
      </c>
      <c r="E1528" s="338" t="s">
        <v>11987</v>
      </c>
      <c r="F1528" s="339">
        <v>44963.0</v>
      </c>
      <c r="G1528" s="338" t="s">
        <v>5319</v>
      </c>
      <c r="H1528" s="338" t="s">
        <v>7226</v>
      </c>
      <c r="I1528" s="338" t="s">
        <v>7226</v>
      </c>
      <c r="J1528" s="338" t="s">
        <v>12259</v>
      </c>
      <c r="K1528" s="338" t="s">
        <v>4976</v>
      </c>
      <c r="M1528" s="338" t="s">
        <v>12260</v>
      </c>
      <c r="N1528" s="338" t="s">
        <v>12261</v>
      </c>
      <c r="O1528" s="338" t="s">
        <v>5324</v>
      </c>
    </row>
    <row r="1529" ht="15.75" customHeight="1">
      <c r="A1529" s="338" t="s">
        <v>12262</v>
      </c>
      <c r="B1529" s="338" t="s">
        <v>7737</v>
      </c>
      <c r="C1529" s="338" t="s">
        <v>1558</v>
      </c>
      <c r="D1529" s="338">
        <v>1989.0</v>
      </c>
      <c r="E1529" s="338" t="s">
        <v>12263</v>
      </c>
      <c r="F1529" s="339">
        <v>45176.0</v>
      </c>
      <c r="G1529" s="338" t="s">
        <v>5846</v>
      </c>
      <c r="H1529" s="338" t="s">
        <v>5381</v>
      </c>
      <c r="I1529" s="338" t="s">
        <v>5381</v>
      </c>
      <c r="J1529" s="338" t="s">
        <v>12264</v>
      </c>
      <c r="K1529" s="338" t="s">
        <v>4987</v>
      </c>
      <c r="L1529" s="338" t="s">
        <v>4977</v>
      </c>
      <c r="M1529" s="338" t="s">
        <v>12265</v>
      </c>
      <c r="N1529" s="338" t="s">
        <v>5383</v>
      </c>
      <c r="O1529" s="338" t="s">
        <v>4991</v>
      </c>
    </row>
    <row r="1530" ht="15.75" customHeight="1">
      <c r="A1530" s="338" t="s">
        <v>12266</v>
      </c>
      <c r="B1530" s="338" t="s">
        <v>4970</v>
      </c>
      <c r="C1530" s="338" t="s">
        <v>1537</v>
      </c>
      <c r="D1530" s="338">
        <v>1989.0</v>
      </c>
      <c r="E1530" s="338" t="s">
        <v>12267</v>
      </c>
      <c r="F1530" s="339">
        <v>45052.0</v>
      </c>
      <c r="G1530" s="338" t="s">
        <v>9793</v>
      </c>
      <c r="H1530" s="338" t="s">
        <v>5958</v>
      </c>
      <c r="I1530" s="338" t="s">
        <v>12268</v>
      </c>
      <c r="J1530" s="338" t="s">
        <v>7369</v>
      </c>
      <c r="K1530" s="338" t="s">
        <v>4987</v>
      </c>
      <c r="M1530" s="338" t="s">
        <v>12269</v>
      </c>
      <c r="N1530" s="338" t="s">
        <v>9108</v>
      </c>
      <c r="O1530" s="338" t="s">
        <v>5677</v>
      </c>
    </row>
    <row r="1531" ht="15.75" customHeight="1">
      <c r="A1531" s="338" t="s">
        <v>12270</v>
      </c>
      <c r="B1531" s="338" t="s">
        <v>7737</v>
      </c>
      <c r="C1531" s="338" t="s">
        <v>1558</v>
      </c>
      <c r="D1531" s="338">
        <v>1989.0</v>
      </c>
      <c r="E1531" s="338" t="s">
        <v>12073</v>
      </c>
      <c r="F1531" s="339">
        <v>45144.0</v>
      </c>
      <c r="G1531" s="338" t="s">
        <v>5447</v>
      </c>
      <c r="H1531" s="338" t="s">
        <v>12271</v>
      </c>
      <c r="I1531" s="338" t="s">
        <v>11449</v>
      </c>
      <c r="J1531" s="338" t="s">
        <v>5455</v>
      </c>
      <c r="K1531" s="338" t="s">
        <v>4987</v>
      </c>
      <c r="L1531" s="338" t="s">
        <v>4999</v>
      </c>
      <c r="M1531" s="338" t="s">
        <v>12272</v>
      </c>
      <c r="N1531" s="338" t="s">
        <v>12273</v>
      </c>
      <c r="O1531" s="338" t="s">
        <v>6003</v>
      </c>
    </row>
    <row r="1532" ht="15.75" customHeight="1">
      <c r="A1532" s="338" t="s">
        <v>12274</v>
      </c>
      <c r="B1532" s="338" t="s">
        <v>7737</v>
      </c>
      <c r="C1532" s="338" t="s">
        <v>1558</v>
      </c>
      <c r="D1532" s="338">
        <v>1989.0</v>
      </c>
      <c r="E1532" s="338" t="s">
        <v>11857</v>
      </c>
      <c r="F1532" s="339">
        <v>44932.0</v>
      </c>
      <c r="G1532" s="338" t="s">
        <v>6031</v>
      </c>
      <c r="H1532" s="338" t="s">
        <v>11788</v>
      </c>
      <c r="I1532" s="338" t="s">
        <v>12275</v>
      </c>
      <c r="J1532" s="338" t="s">
        <v>10401</v>
      </c>
      <c r="K1532" s="338" t="s">
        <v>4987</v>
      </c>
      <c r="M1532" s="338" t="s">
        <v>12276</v>
      </c>
      <c r="N1532" s="338" t="s">
        <v>12277</v>
      </c>
      <c r="O1532" s="338" t="s">
        <v>5020</v>
      </c>
    </row>
    <row r="1533" ht="15.75" customHeight="1">
      <c r="A1533" s="338" t="s">
        <v>12278</v>
      </c>
      <c r="B1533" s="338" t="s">
        <v>4970</v>
      </c>
      <c r="C1533" s="338" t="s">
        <v>1537</v>
      </c>
      <c r="D1533" s="338">
        <v>1989.0</v>
      </c>
      <c r="E1533" s="338" t="s">
        <v>11586</v>
      </c>
      <c r="F1533" s="339">
        <v>44991.0</v>
      </c>
      <c r="G1533" s="338" t="s">
        <v>7247</v>
      </c>
      <c r="H1533" s="338" t="s">
        <v>12279</v>
      </c>
      <c r="I1533" s="338" t="s">
        <v>12279</v>
      </c>
      <c r="J1533" s="338" t="s">
        <v>7850</v>
      </c>
      <c r="K1533" s="338" t="s">
        <v>4987</v>
      </c>
      <c r="L1533" s="338" t="s">
        <v>5281</v>
      </c>
      <c r="M1533" s="338" t="s">
        <v>12280</v>
      </c>
      <c r="N1533" s="338" t="s">
        <v>6431</v>
      </c>
      <c r="O1533" s="338" t="s">
        <v>5370</v>
      </c>
    </row>
    <row r="1534" ht="15.75" customHeight="1">
      <c r="A1534" s="338" t="s">
        <v>12281</v>
      </c>
      <c r="B1534" s="338" t="s">
        <v>4993</v>
      </c>
      <c r="C1534" s="338" t="s">
        <v>1558</v>
      </c>
      <c r="D1534" s="338">
        <v>1989.0</v>
      </c>
      <c r="E1534" s="338" t="s">
        <v>12282</v>
      </c>
      <c r="F1534" s="339">
        <v>45175.0</v>
      </c>
      <c r="G1534" s="338" t="s">
        <v>5241</v>
      </c>
      <c r="H1534" s="338" t="s">
        <v>5081</v>
      </c>
      <c r="I1534" s="338" t="s">
        <v>5081</v>
      </c>
      <c r="J1534" s="338" t="s">
        <v>5082</v>
      </c>
      <c r="K1534" s="338" t="s">
        <v>5083</v>
      </c>
      <c r="M1534" s="338" t="s">
        <v>12283</v>
      </c>
      <c r="N1534" s="338" t="s">
        <v>12284</v>
      </c>
      <c r="O1534" s="338" t="s">
        <v>5020</v>
      </c>
    </row>
    <row r="1535" ht="15.75" customHeight="1">
      <c r="A1535" s="338" t="s">
        <v>12285</v>
      </c>
      <c r="B1535" s="338" t="s">
        <v>7737</v>
      </c>
      <c r="C1535" s="338" t="s">
        <v>1547</v>
      </c>
      <c r="D1535" s="338">
        <v>1989.0</v>
      </c>
      <c r="E1535" s="338" t="s">
        <v>9748</v>
      </c>
      <c r="F1535" s="339">
        <v>45143.0</v>
      </c>
      <c r="G1535" s="338" t="s">
        <v>6749</v>
      </c>
      <c r="H1535" s="338" t="s">
        <v>12286</v>
      </c>
      <c r="I1535" s="338" t="s">
        <v>12287</v>
      </c>
      <c r="J1535" s="338" t="s">
        <v>5165</v>
      </c>
      <c r="K1535" s="338" t="s">
        <v>4987</v>
      </c>
      <c r="M1535" s="338" t="s">
        <v>12288</v>
      </c>
      <c r="N1535" s="338" t="s">
        <v>12289</v>
      </c>
      <c r="O1535" s="338" t="s">
        <v>5576</v>
      </c>
    </row>
    <row r="1536" ht="15.75" customHeight="1">
      <c r="A1536" s="338" t="s">
        <v>12290</v>
      </c>
      <c r="B1536" s="338" t="s">
        <v>4993</v>
      </c>
      <c r="C1536" s="338" t="s">
        <v>1558</v>
      </c>
      <c r="D1536" s="338">
        <v>1989.0</v>
      </c>
      <c r="E1536" s="338" t="s">
        <v>11300</v>
      </c>
      <c r="F1536" s="339">
        <v>45052.0</v>
      </c>
      <c r="G1536" s="338" t="s">
        <v>5287</v>
      </c>
      <c r="H1536" s="338" t="s">
        <v>10299</v>
      </c>
      <c r="I1536" s="338" t="s">
        <v>12291</v>
      </c>
      <c r="J1536" s="338" t="s">
        <v>12292</v>
      </c>
      <c r="K1536" s="338" t="s">
        <v>4987</v>
      </c>
      <c r="L1536" s="338" t="s">
        <v>5971</v>
      </c>
      <c r="M1536" s="338" t="s">
        <v>12293</v>
      </c>
      <c r="N1536" s="338" t="s">
        <v>7886</v>
      </c>
      <c r="O1536" s="338" t="s">
        <v>5576</v>
      </c>
    </row>
    <row r="1537" ht="15.75" customHeight="1">
      <c r="A1537" s="338" t="s">
        <v>12294</v>
      </c>
      <c r="B1537" s="338" t="s">
        <v>7737</v>
      </c>
      <c r="C1537" s="338" t="s">
        <v>1558</v>
      </c>
      <c r="D1537" s="338">
        <v>1989.0</v>
      </c>
      <c r="E1537" s="338" t="s">
        <v>11996</v>
      </c>
      <c r="F1537" s="339">
        <v>45052.0</v>
      </c>
      <c r="G1537" s="338" t="s">
        <v>5319</v>
      </c>
      <c r="H1537" s="338" t="s">
        <v>5273</v>
      </c>
      <c r="I1537" s="338" t="s">
        <v>12295</v>
      </c>
      <c r="J1537" s="338" t="s">
        <v>7159</v>
      </c>
      <c r="K1537" s="338" t="s">
        <v>4987</v>
      </c>
      <c r="L1537" s="338" t="s">
        <v>5074</v>
      </c>
      <c r="M1537" s="338" t="s">
        <v>12296</v>
      </c>
      <c r="N1537" s="338" t="s">
        <v>5036</v>
      </c>
      <c r="O1537" s="338" t="s">
        <v>5677</v>
      </c>
    </row>
    <row r="1538" ht="15.75" customHeight="1">
      <c r="A1538" s="338" t="s">
        <v>12297</v>
      </c>
      <c r="B1538" s="338" t="s">
        <v>4970</v>
      </c>
      <c r="C1538" s="338" t="s">
        <v>1547</v>
      </c>
      <c r="D1538" s="338">
        <v>1989.0</v>
      </c>
      <c r="E1538" s="338" t="s">
        <v>12298</v>
      </c>
      <c r="F1538" s="339">
        <v>45144.0</v>
      </c>
      <c r="G1538" s="338" t="s">
        <v>8814</v>
      </c>
      <c r="H1538" s="338" t="s">
        <v>12299</v>
      </c>
      <c r="I1538" s="338" t="s">
        <v>12300</v>
      </c>
      <c r="J1538" s="338" t="s">
        <v>11774</v>
      </c>
      <c r="K1538" s="338" t="s">
        <v>4976</v>
      </c>
      <c r="M1538" s="338" t="s">
        <v>12301</v>
      </c>
      <c r="N1538" s="338" t="s">
        <v>12302</v>
      </c>
      <c r="O1538" s="338" t="s">
        <v>5160</v>
      </c>
    </row>
    <row r="1539" ht="15.75" customHeight="1">
      <c r="A1539" s="338" t="s">
        <v>12303</v>
      </c>
      <c r="B1539" s="338" t="s">
        <v>5445</v>
      </c>
      <c r="C1539" s="338" t="s">
        <v>1572</v>
      </c>
      <c r="D1539" s="338">
        <v>1989.0</v>
      </c>
      <c r="E1539" s="338" t="s">
        <v>12304</v>
      </c>
      <c r="F1539" s="339">
        <v>44933.0</v>
      </c>
      <c r="G1539" s="338" t="s">
        <v>8100</v>
      </c>
      <c r="H1539" s="338" t="s">
        <v>12305</v>
      </c>
      <c r="I1539" s="338" t="s">
        <v>7816</v>
      </c>
      <c r="J1539" s="338" t="s">
        <v>12306</v>
      </c>
      <c r="K1539" s="338" t="s">
        <v>7898</v>
      </c>
      <c r="L1539" s="338" t="s">
        <v>5377</v>
      </c>
      <c r="M1539" s="338" t="s">
        <v>12307</v>
      </c>
      <c r="N1539" s="338" t="s">
        <v>12308</v>
      </c>
      <c r="O1539" s="338" t="s">
        <v>5698</v>
      </c>
    </row>
    <row r="1540" ht="15.75" customHeight="1">
      <c r="A1540" s="338" t="s">
        <v>12309</v>
      </c>
      <c r="B1540" s="338" t="s">
        <v>4970</v>
      </c>
      <c r="C1540" s="338" t="s">
        <v>1537</v>
      </c>
      <c r="D1540" s="338">
        <v>1989.0</v>
      </c>
      <c r="E1540" s="338" t="s">
        <v>12310</v>
      </c>
      <c r="F1540" s="339">
        <v>45051.0</v>
      </c>
      <c r="G1540" s="338" t="s">
        <v>5411</v>
      </c>
      <c r="H1540" s="338" t="s">
        <v>7321</v>
      </c>
      <c r="I1540" s="338" t="s">
        <v>12311</v>
      </c>
      <c r="J1540" s="338" t="s">
        <v>6616</v>
      </c>
      <c r="K1540" s="338" t="s">
        <v>4987</v>
      </c>
      <c r="L1540" s="338" t="s">
        <v>5084</v>
      </c>
      <c r="M1540" s="338" t="s">
        <v>12312</v>
      </c>
      <c r="N1540" s="338" t="s">
        <v>6618</v>
      </c>
      <c r="O1540" s="338" t="s">
        <v>5262</v>
      </c>
    </row>
    <row r="1541" ht="15.75" customHeight="1">
      <c r="A1541" s="338" t="s">
        <v>12313</v>
      </c>
      <c r="B1541" s="338" t="s">
        <v>7737</v>
      </c>
      <c r="C1541" s="338" t="s">
        <v>1681</v>
      </c>
      <c r="D1541" s="338">
        <v>1989.0</v>
      </c>
      <c r="E1541" s="338" t="s">
        <v>11984</v>
      </c>
      <c r="F1541" s="339">
        <v>44963.0</v>
      </c>
      <c r="G1541" s="338" t="s">
        <v>5241</v>
      </c>
      <c r="H1541" s="338" t="s">
        <v>7168</v>
      </c>
      <c r="I1541" s="338" t="s">
        <v>12314</v>
      </c>
      <c r="J1541" s="338" t="s">
        <v>7058</v>
      </c>
      <c r="K1541" s="338" t="s">
        <v>4987</v>
      </c>
      <c r="M1541" s="338" t="s">
        <v>12315</v>
      </c>
      <c r="N1541" s="338" t="s">
        <v>5019</v>
      </c>
      <c r="O1541" s="338" t="s">
        <v>5576</v>
      </c>
    </row>
    <row r="1542" ht="15.75" customHeight="1">
      <c r="A1542" s="338" t="s">
        <v>12316</v>
      </c>
      <c r="B1542" s="338" t="s">
        <v>4993</v>
      </c>
      <c r="C1542" s="338" t="s">
        <v>1558</v>
      </c>
      <c r="D1542" s="338">
        <v>1989.0</v>
      </c>
      <c r="E1542" s="338" t="s">
        <v>11300</v>
      </c>
      <c r="F1542" s="339">
        <v>45022.0</v>
      </c>
      <c r="G1542" s="338" t="s">
        <v>5219</v>
      </c>
      <c r="H1542" s="338" t="s">
        <v>5381</v>
      </c>
      <c r="I1542" s="338" t="s">
        <v>12185</v>
      </c>
      <c r="J1542" s="338" t="s">
        <v>5381</v>
      </c>
      <c r="K1542" s="338" t="s">
        <v>4987</v>
      </c>
      <c r="L1542" s="338" t="s">
        <v>5074</v>
      </c>
      <c r="M1542" s="338" t="s">
        <v>12317</v>
      </c>
      <c r="N1542" s="338" t="s">
        <v>7874</v>
      </c>
      <c r="O1542" s="338" t="s">
        <v>5002</v>
      </c>
    </row>
    <row r="1543" ht="15.75" customHeight="1">
      <c r="A1543" s="338" t="s">
        <v>12318</v>
      </c>
      <c r="B1543" s="338" t="s">
        <v>7737</v>
      </c>
      <c r="C1543" s="338" t="s">
        <v>1558</v>
      </c>
      <c r="D1543" s="338">
        <v>1989.0</v>
      </c>
      <c r="E1543" s="338" t="s">
        <v>12230</v>
      </c>
      <c r="F1543" s="339">
        <v>44991.0</v>
      </c>
      <c r="G1543" s="338" t="s">
        <v>5278</v>
      </c>
      <c r="H1543" s="338" t="s">
        <v>6132</v>
      </c>
      <c r="I1543" s="338" t="s">
        <v>12319</v>
      </c>
      <c r="J1543" s="338" t="s">
        <v>10047</v>
      </c>
      <c r="K1543" s="338" t="s">
        <v>4987</v>
      </c>
      <c r="L1543" s="338" t="s">
        <v>6247</v>
      </c>
      <c r="M1543" s="338" t="s">
        <v>12320</v>
      </c>
      <c r="N1543" s="338" t="s">
        <v>5009</v>
      </c>
      <c r="O1543" s="338" t="s">
        <v>5677</v>
      </c>
    </row>
    <row r="1544" ht="15.75" customHeight="1">
      <c r="A1544" s="338" t="s">
        <v>12321</v>
      </c>
      <c r="B1544" s="338" t="s">
        <v>4970</v>
      </c>
      <c r="C1544" s="338" t="s">
        <v>1537</v>
      </c>
      <c r="D1544" s="338">
        <v>1989.0</v>
      </c>
      <c r="E1544" s="338" t="s">
        <v>12322</v>
      </c>
      <c r="F1544" s="339">
        <v>45022.0</v>
      </c>
      <c r="G1544" s="338" t="s">
        <v>5241</v>
      </c>
      <c r="H1544" s="338" t="s">
        <v>12139</v>
      </c>
      <c r="I1544" s="338" t="s">
        <v>12323</v>
      </c>
      <c r="J1544" s="338" t="s">
        <v>7422</v>
      </c>
      <c r="K1544" s="338" t="s">
        <v>4987</v>
      </c>
      <c r="L1544" s="338" t="s">
        <v>5064</v>
      </c>
      <c r="M1544" s="338" t="s">
        <v>12324</v>
      </c>
      <c r="N1544" s="338" t="s">
        <v>7886</v>
      </c>
      <c r="O1544" s="338" t="s">
        <v>5505</v>
      </c>
    </row>
    <row r="1545" ht="15.75" customHeight="1">
      <c r="A1545" s="338" t="s">
        <v>12325</v>
      </c>
      <c r="B1545" s="338" t="s">
        <v>7737</v>
      </c>
      <c r="C1545" s="338" t="s">
        <v>1537</v>
      </c>
      <c r="D1545" s="338">
        <v>1989.0</v>
      </c>
      <c r="E1545" s="338" t="s">
        <v>11246</v>
      </c>
      <c r="F1545" s="339">
        <v>45111.0</v>
      </c>
      <c r="G1545" s="338" t="s">
        <v>6075</v>
      </c>
      <c r="H1545" s="338" t="s">
        <v>11710</v>
      </c>
      <c r="I1545" s="338" t="s">
        <v>12326</v>
      </c>
      <c r="J1545" s="338" t="s">
        <v>12327</v>
      </c>
      <c r="K1545" s="338" t="s">
        <v>4987</v>
      </c>
      <c r="L1545" s="338" t="s">
        <v>5281</v>
      </c>
      <c r="M1545" s="338" t="s">
        <v>12328</v>
      </c>
      <c r="N1545" s="338" t="s">
        <v>10543</v>
      </c>
      <c r="O1545" s="338" t="s">
        <v>5010</v>
      </c>
    </row>
    <row r="1546" ht="15.75" customHeight="1">
      <c r="A1546" s="338" t="s">
        <v>12329</v>
      </c>
      <c r="B1546" s="338" t="s">
        <v>4970</v>
      </c>
      <c r="C1546" s="338" t="s">
        <v>1537</v>
      </c>
      <c r="D1546" s="338">
        <v>1989.0</v>
      </c>
      <c r="E1546" s="338" t="s">
        <v>11287</v>
      </c>
      <c r="F1546" s="339">
        <v>45082.0</v>
      </c>
      <c r="G1546" s="338" t="s">
        <v>5402</v>
      </c>
      <c r="H1546" s="338" t="s">
        <v>10756</v>
      </c>
      <c r="I1546" s="338" t="s">
        <v>10380</v>
      </c>
      <c r="J1546" s="338" t="s">
        <v>7380</v>
      </c>
      <c r="K1546" s="338" t="s">
        <v>4987</v>
      </c>
      <c r="M1546" s="338" t="s">
        <v>12330</v>
      </c>
      <c r="N1546" s="338" t="s">
        <v>5126</v>
      </c>
      <c r="O1546" s="338" t="s">
        <v>5262</v>
      </c>
    </row>
    <row r="1547" ht="15.75" customHeight="1">
      <c r="A1547" s="338" t="s">
        <v>12331</v>
      </c>
      <c r="B1547" s="338" t="s">
        <v>7737</v>
      </c>
      <c r="C1547" s="338" t="s">
        <v>1558</v>
      </c>
      <c r="D1547" s="338">
        <v>1989.0</v>
      </c>
      <c r="E1547" s="338" t="s">
        <v>12102</v>
      </c>
      <c r="F1547" s="339">
        <v>44932.0</v>
      </c>
      <c r="G1547" s="338" t="s">
        <v>5172</v>
      </c>
      <c r="H1547" s="338" t="s">
        <v>8085</v>
      </c>
      <c r="I1547" s="338" t="s">
        <v>5940</v>
      </c>
      <c r="J1547" s="338" t="s">
        <v>5043</v>
      </c>
      <c r="K1547" s="338" t="s">
        <v>4987</v>
      </c>
      <c r="L1547" s="338" t="s">
        <v>5094</v>
      </c>
      <c r="M1547" s="338" t="s">
        <v>12332</v>
      </c>
      <c r="N1547" s="338" t="s">
        <v>5009</v>
      </c>
      <c r="O1547" s="338" t="s">
        <v>5537</v>
      </c>
    </row>
    <row r="1548" ht="15.75" customHeight="1">
      <c r="A1548" s="338" t="s">
        <v>12333</v>
      </c>
      <c r="B1548" s="338" t="s">
        <v>4970</v>
      </c>
      <c r="C1548" s="338" t="s">
        <v>3713</v>
      </c>
      <c r="D1548" s="338">
        <v>1989.0</v>
      </c>
      <c r="E1548" s="338" t="s">
        <v>11871</v>
      </c>
      <c r="F1548" s="339">
        <v>44932.0</v>
      </c>
      <c r="G1548" s="338" t="s">
        <v>8753</v>
      </c>
      <c r="H1548" s="338" t="s">
        <v>5061</v>
      </c>
      <c r="I1548" s="338" t="s">
        <v>12334</v>
      </c>
      <c r="J1548" s="338" t="s">
        <v>8847</v>
      </c>
      <c r="K1548" s="338" t="s">
        <v>4987</v>
      </c>
      <c r="L1548" s="338" t="s">
        <v>5094</v>
      </c>
      <c r="M1548" s="338" t="s">
        <v>12335</v>
      </c>
      <c r="N1548" s="338" t="s">
        <v>10692</v>
      </c>
      <c r="O1548" s="338" t="s">
        <v>5370</v>
      </c>
    </row>
    <row r="1549" ht="15.75" customHeight="1">
      <c r="A1549" s="338" t="s">
        <v>12336</v>
      </c>
      <c r="B1549" s="338" t="s">
        <v>7737</v>
      </c>
      <c r="C1549" s="338" t="s">
        <v>1558</v>
      </c>
      <c r="D1549" s="338">
        <v>1989.0</v>
      </c>
      <c r="E1549" s="338" t="s">
        <v>12310</v>
      </c>
      <c r="F1549" s="339">
        <v>45174.0</v>
      </c>
      <c r="G1549" s="338" t="s">
        <v>5251</v>
      </c>
      <c r="H1549" s="338" t="s">
        <v>11598</v>
      </c>
      <c r="I1549" s="338" t="s">
        <v>12337</v>
      </c>
      <c r="J1549" s="338" t="s">
        <v>7550</v>
      </c>
      <c r="K1549" s="338" t="s">
        <v>4987</v>
      </c>
      <c r="M1549" s="338" t="s">
        <v>12338</v>
      </c>
      <c r="N1549" s="338" t="s">
        <v>7886</v>
      </c>
      <c r="O1549" s="338" t="s">
        <v>5370</v>
      </c>
    </row>
    <row r="1550" ht="15.75" customHeight="1">
      <c r="A1550" s="338" t="s">
        <v>12339</v>
      </c>
      <c r="B1550" s="338" t="s">
        <v>4970</v>
      </c>
      <c r="C1550" s="338" t="s">
        <v>1537</v>
      </c>
      <c r="D1550" s="338">
        <v>1989.0</v>
      </c>
      <c r="E1550" s="338" t="s">
        <v>11751</v>
      </c>
      <c r="F1550" s="338" t="s">
        <v>5286</v>
      </c>
      <c r="G1550" s="338" t="s">
        <v>5432</v>
      </c>
      <c r="H1550" s="338" t="s">
        <v>12340</v>
      </c>
      <c r="I1550" s="338" t="s">
        <v>12341</v>
      </c>
      <c r="J1550" s="338" t="s">
        <v>10653</v>
      </c>
      <c r="K1550" s="338" t="s">
        <v>4987</v>
      </c>
      <c r="M1550" s="338" t="s">
        <v>12342</v>
      </c>
      <c r="N1550" s="338" t="s">
        <v>8082</v>
      </c>
      <c r="O1550" s="338" t="s">
        <v>5020</v>
      </c>
    </row>
    <row r="1551" ht="15.75" customHeight="1">
      <c r="A1551" s="338" t="s">
        <v>12343</v>
      </c>
      <c r="B1551" s="338" t="s">
        <v>7737</v>
      </c>
      <c r="C1551" s="338" t="s">
        <v>1681</v>
      </c>
      <c r="D1551" s="338">
        <v>1989.0</v>
      </c>
      <c r="E1551" s="338" t="s">
        <v>12160</v>
      </c>
      <c r="F1551" s="339">
        <v>45052.0</v>
      </c>
      <c r="G1551" s="338" t="s">
        <v>7320</v>
      </c>
      <c r="H1551" s="338" t="s">
        <v>7962</v>
      </c>
      <c r="I1551" s="338" t="s">
        <v>7963</v>
      </c>
      <c r="J1551" s="338" t="s">
        <v>5420</v>
      </c>
      <c r="K1551" s="338" t="s">
        <v>4987</v>
      </c>
      <c r="L1551" s="338" t="s">
        <v>7748</v>
      </c>
      <c r="M1551" s="338" t="s">
        <v>12344</v>
      </c>
      <c r="N1551" s="338" t="s">
        <v>5009</v>
      </c>
      <c r="O1551" s="338" t="s">
        <v>5056</v>
      </c>
    </row>
    <row r="1552" ht="15.75" customHeight="1">
      <c r="A1552" s="338" t="s">
        <v>12345</v>
      </c>
      <c r="B1552" s="338" t="s">
        <v>4993</v>
      </c>
      <c r="C1552" s="338" t="s">
        <v>1558</v>
      </c>
      <c r="D1552" s="338">
        <v>1989.0</v>
      </c>
      <c r="E1552" s="338" t="s">
        <v>11300</v>
      </c>
      <c r="F1552" s="339">
        <v>45020.0</v>
      </c>
      <c r="G1552" s="338" t="s">
        <v>5129</v>
      </c>
      <c r="H1552" s="338" t="s">
        <v>12346</v>
      </c>
      <c r="I1552" s="338" t="s">
        <v>7766</v>
      </c>
      <c r="J1552" s="338" t="s">
        <v>11417</v>
      </c>
      <c r="K1552" s="338" t="s">
        <v>4987</v>
      </c>
      <c r="L1552" s="338" t="s">
        <v>5176</v>
      </c>
      <c r="M1552" s="338" t="s">
        <v>12347</v>
      </c>
      <c r="N1552" s="338" t="s">
        <v>4979</v>
      </c>
      <c r="O1552" s="338" t="s">
        <v>5316</v>
      </c>
    </row>
    <row r="1553" ht="15.75" customHeight="1">
      <c r="A1553" s="338" t="s">
        <v>12348</v>
      </c>
      <c r="B1553" s="338" t="s">
        <v>4993</v>
      </c>
      <c r="C1553" s="338" t="s">
        <v>1558</v>
      </c>
      <c r="D1553" s="338">
        <v>1989.0</v>
      </c>
      <c r="E1553" s="338" t="s">
        <v>12310</v>
      </c>
      <c r="F1553" s="339">
        <v>45143.0</v>
      </c>
      <c r="G1553" s="338" t="s">
        <v>7217</v>
      </c>
      <c r="H1553" s="338" t="s">
        <v>5320</v>
      </c>
      <c r="I1553" s="338" t="s">
        <v>6290</v>
      </c>
      <c r="J1553" s="338" t="s">
        <v>7369</v>
      </c>
      <c r="K1553" s="338" t="s">
        <v>4987</v>
      </c>
      <c r="M1553" s="338" t="s">
        <v>12349</v>
      </c>
      <c r="N1553" s="338" t="s">
        <v>4979</v>
      </c>
      <c r="O1553" s="338" t="s">
        <v>5370</v>
      </c>
    </row>
    <row r="1554" ht="15.75" customHeight="1">
      <c r="A1554" s="338" t="s">
        <v>12350</v>
      </c>
      <c r="B1554" s="338" t="s">
        <v>4970</v>
      </c>
      <c r="C1554" s="338" t="s">
        <v>1537</v>
      </c>
      <c r="D1554" s="338">
        <v>1989.0</v>
      </c>
      <c r="E1554" s="338" t="s">
        <v>11166</v>
      </c>
      <c r="F1554" s="339">
        <v>45052.0</v>
      </c>
      <c r="G1554" s="338" t="s">
        <v>6536</v>
      </c>
      <c r="H1554" s="338" t="s">
        <v>12131</v>
      </c>
      <c r="I1554" s="338" t="s">
        <v>12131</v>
      </c>
      <c r="J1554" s="338" t="s">
        <v>7422</v>
      </c>
      <c r="K1554" s="338" t="s">
        <v>3074</v>
      </c>
      <c r="M1554" s="338" t="s">
        <v>12351</v>
      </c>
      <c r="N1554" s="338" t="s">
        <v>5512</v>
      </c>
      <c r="O1554" s="338" t="s">
        <v>6003</v>
      </c>
    </row>
    <row r="1555" ht="15.75" customHeight="1">
      <c r="A1555" s="338" t="s">
        <v>12352</v>
      </c>
      <c r="B1555" s="338" t="s">
        <v>7737</v>
      </c>
      <c r="C1555" s="338" t="s">
        <v>1537</v>
      </c>
      <c r="D1555" s="338">
        <v>1989.0</v>
      </c>
      <c r="E1555" s="338" t="s">
        <v>12245</v>
      </c>
      <c r="F1555" s="339">
        <v>45021.0</v>
      </c>
      <c r="G1555" s="338" t="s">
        <v>5287</v>
      </c>
      <c r="H1555" s="338" t="s">
        <v>5071</v>
      </c>
      <c r="I1555" s="338" t="s">
        <v>12353</v>
      </c>
      <c r="J1555" s="338" t="s">
        <v>5073</v>
      </c>
      <c r="K1555" s="338" t="s">
        <v>4987</v>
      </c>
      <c r="L1555" s="338" t="s">
        <v>4977</v>
      </c>
      <c r="M1555" s="338" t="s">
        <v>12354</v>
      </c>
      <c r="N1555" s="338" t="s">
        <v>12355</v>
      </c>
      <c r="O1555" s="338" t="s">
        <v>5943</v>
      </c>
    </row>
    <row r="1556" ht="15.75" customHeight="1">
      <c r="A1556" s="338" t="s">
        <v>12356</v>
      </c>
      <c r="B1556" s="338" t="s">
        <v>7737</v>
      </c>
      <c r="C1556" s="338" t="s">
        <v>1537</v>
      </c>
      <c r="D1556" s="338">
        <v>1989.0</v>
      </c>
      <c r="E1556" s="338" t="s">
        <v>10948</v>
      </c>
      <c r="F1556" s="339">
        <v>44963.0</v>
      </c>
      <c r="G1556" s="338" t="s">
        <v>5287</v>
      </c>
      <c r="H1556" s="338" t="s">
        <v>6207</v>
      </c>
      <c r="I1556" s="338" t="s">
        <v>6207</v>
      </c>
      <c r="J1556" s="338" t="s">
        <v>6404</v>
      </c>
      <c r="K1556" s="338" t="s">
        <v>4987</v>
      </c>
      <c r="L1556" s="338" t="s">
        <v>5074</v>
      </c>
      <c r="M1556" s="338" t="s">
        <v>12357</v>
      </c>
      <c r="N1556" s="338" t="s">
        <v>7874</v>
      </c>
      <c r="O1556" s="338" t="s">
        <v>5186</v>
      </c>
    </row>
    <row r="1557" ht="15.75" customHeight="1">
      <c r="A1557" s="338" t="s">
        <v>12358</v>
      </c>
      <c r="B1557" s="338" t="s">
        <v>4993</v>
      </c>
      <c r="C1557" s="338" t="s">
        <v>1537</v>
      </c>
      <c r="D1557" s="338">
        <v>1989.0</v>
      </c>
      <c r="E1557" s="338" t="s">
        <v>12359</v>
      </c>
      <c r="F1557" s="339">
        <v>45021.0</v>
      </c>
      <c r="G1557" s="338" t="s">
        <v>7270</v>
      </c>
      <c r="H1557" s="338" t="s">
        <v>8741</v>
      </c>
      <c r="I1557" s="338" t="s">
        <v>8741</v>
      </c>
      <c r="J1557" s="338" t="s">
        <v>12360</v>
      </c>
      <c r="K1557" s="338" t="s">
        <v>4987</v>
      </c>
      <c r="L1557" s="338" t="s">
        <v>5064</v>
      </c>
      <c r="M1557" s="338" t="s">
        <v>12361</v>
      </c>
      <c r="N1557" s="338" t="s">
        <v>8093</v>
      </c>
      <c r="O1557" s="338" t="s">
        <v>5698</v>
      </c>
    </row>
    <row r="1558" ht="15.75" customHeight="1">
      <c r="A1558" s="338" t="s">
        <v>12362</v>
      </c>
      <c r="B1558" s="338" t="s">
        <v>7737</v>
      </c>
      <c r="C1558" s="338" t="s">
        <v>1537</v>
      </c>
      <c r="D1558" s="338">
        <v>1989.0</v>
      </c>
      <c r="E1558" s="338" t="s">
        <v>12363</v>
      </c>
      <c r="F1558" s="339">
        <v>45020.0</v>
      </c>
      <c r="G1558" s="338" t="s">
        <v>7270</v>
      </c>
      <c r="H1558" s="338" t="s">
        <v>12364</v>
      </c>
      <c r="I1558" s="338" t="s">
        <v>5398</v>
      </c>
      <c r="J1558" s="338" t="s">
        <v>12365</v>
      </c>
      <c r="K1558" s="338" t="s">
        <v>4987</v>
      </c>
      <c r="L1558" s="338" t="s">
        <v>6039</v>
      </c>
      <c r="M1558" s="338" t="s">
        <v>12366</v>
      </c>
      <c r="N1558" s="338" t="s">
        <v>7780</v>
      </c>
      <c r="O1558" s="338" t="s">
        <v>5483</v>
      </c>
    </row>
    <row r="1559" ht="15.75" customHeight="1">
      <c r="A1559" s="338" t="s">
        <v>12367</v>
      </c>
      <c r="B1559" s="338" t="s">
        <v>4970</v>
      </c>
      <c r="C1559" s="338" t="s">
        <v>3713</v>
      </c>
      <c r="D1559" s="338">
        <v>1989.0</v>
      </c>
      <c r="E1559" s="338" t="s">
        <v>12102</v>
      </c>
      <c r="F1559" s="339">
        <v>45112.0</v>
      </c>
      <c r="G1559" s="338" t="s">
        <v>5181</v>
      </c>
      <c r="H1559" s="338" t="s">
        <v>5541</v>
      </c>
      <c r="I1559" s="338" t="s">
        <v>8113</v>
      </c>
      <c r="J1559" s="338" t="s">
        <v>5777</v>
      </c>
      <c r="K1559" s="338" t="s">
        <v>4987</v>
      </c>
      <c r="M1559" s="338" t="s">
        <v>12368</v>
      </c>
      <c r="N1559" s="338" t="s">
        <v>7886</v>
      </c>
      <c r="O1559" s="338" t="s">
        <v>5780</v>
      </c>
    </row>
    <row r="1560" ht="15.75" customHeight="1">
      <c r="A1560" s="338" t="s">
        <v>12369</v>
      </c>
      <c r="B1560" s="338" t="s">
        <v>7737</v>
      </c>
      <c r="C1560" s="338" t="s">
        <v>1558</v>
      </c>
      <c r="D1560" s="338">
        <v>1989.0</v>
      </c>
      <c r="E1560" s="338" t="s">
        <v>12310</v>
      </c>
      <c r="F1560" s="339">
        <v>44989.0</v>
      </c>
      <c r="G1560" s="338" t="s">
        <v>5514</v>
      </c>
      <c r="H1560" s="338" t="s">
        <v>8422</v>
      </c>
      <c r="I1560" s="338" t="s">
        <v>8422</v>
      </c>
      <c r="J1560" s="338" t="s">
        <v>5314</v>
      </c>
      <c r="K1560" s="338" t="s">
        <v>4987</v>
      </c>
      <c r="L1560" s="338" t="s">
        <v>5704</v>
      </c>
      <c r="N1560" s="338" t="s">
        <v>12370</v>
      </c>
      <c r="O1560" s="338" t="s">
        <v>6003</v>
      </c>
    </row>
    <row r="1561" ht="15.75" customHeight="1">
      <c r="A1561" s="338" t="s">
        <v>12371</v>
      </c>
      <c r="B1561" s="338" t="s">
        <v>4970</v>
      </c>
      <c r="C1561" s="338" t="s">
        <v>1681</v>
      </c>
      <c r="D1561" s="338">
        <v>1989.0</v>
      </c>
      <c r="E1561" s="338" t="s">
        <v>12372</v>
      </c>
      <c r="F1561" s="339">
        <v>44991.0</v>
      </c>
      <c r="G1561" s="338" t="s">
        <v>5453</v>
      </c>
      <c r="H1561" s="338" t="s">
        <v>12373</v>
      </c>
      <c r="I1561" s="338" t="s">
        <v>9978</v>
      </c>
      <c r="J1561" s="338" t="s">
        <v>9618</v>
      </c>
      <c r="K1561" s="338" t="s">
        <v>4987</v>
      </c>
      <c r="M1561" s="338" t="s">
        <v>12374</v>
      </c>
      <c r="N1561" s="338" t="s">
        <v>8234</v>
      </c>
      <c r="O1561" s="338" t="s">
        <v>5020</v>
      </c>
    </row>
    <row r="1562" ht="15.75" customHeight="1">
      <c r="A1562" s="338" t="s">
        <v>12375</v>
      </c>
      <c r="B1562" s="338" t="s">
        <v>4970</v>
      </c>
      <c r="C1562" s="338" t="s">
        <v>1425</v>
      </c>
      <c r="D1562" s="338">
        <v>1989.0</v>
      </c>
      <c r="E1562" s="338" t="s">
        <v>12263</v>
      </c>
      <c r="F1562" s="339">
        <v>45112.0</v>
      </c>
      <c r="G1562" s="338" t="s">
        <v>5392</v>
      </c>
      <c r="H1562" s="338" t="s">
        <v>12376</v>
      </c>
      <c r="I1562" s="338" t="s">
        <v>10483</v>
      </c>
      <c r="J1562" s="338" t="s">
        <v>10484</v>
      </c>
      <c r="K1562" s="338" t="s">
        <v>4976</v>
      </c>
      <c r="L1562" s="338" t="s">
        <v>6168</v>
      </c>
      <c r="M1562" s="338" t="s">
        <v>12377</v>
      </c>
      <c r="N1562" s="338" t="s">
        <v>6431</v>
      </c>
      <c r="O1562" s="338" t="s">
        <v>5483</v>
      </c>
    </row>
    <row r="1563" ht="15.75" customHeight="1">
      <c r="A1563" s="338" t="s">
        <v>12378</v>
      </c>
      <c r="B1563" s="338" t="s">
        <v>7737</v>
      </c>
      <c r="C1563" s="338" t="s">
        <v>1547</v>
      </c>
      <c r="D1563" s="338">
        <v>1989.0</v>
      </c>
      <c r="E1563" s="338" t="s">
        <v>12073</v>
      </c>
      <c r="F1563" s="339">
        <v>44963.0</v>
      </c>
      <c r="G1563" s="338" t="s">
        <v>5473</v>
      </c>
      <c r="H1563" s="338" t="s">
        <v>6783</v>
      </c>
      <c r="I1563" s="338" t="s">
        <v>12379</v>
      </c>
      <c r="J1563" s="338" t="s">
        <v>7825</v>
      </c>
      <c r="K1563" s="338" t="s">
        <v>5245</v>
      </c>
      <c r="M1563" s="338" t="s">
        <v>12380</v>
      </c>
      <c r="N1563" s="338" t="s">
        <v>12381</v>
      </c>
      <c r="O1563" s="338" t="s">
        <v>4991</v>
      </c>
    </row>
    <row r="1564" ht="15.75" customHeight="1">
      <c r="A1564" s="338" t="s">
        <v>12382</v>
      </c>
      <c r="B1564" s="338" t="s">
        <v>7737</v>
      </c>
      <c r="C1564" s="338" t="s">
        <v>1558</v>
      </c>
      <c r="D1564" s="338">
        <v>1989.0</v>
      </c>
      <c r="E1564" s="338" t="s">
        <v>12383</v>
      </c>
      <c r="F1564" s="339">
        <v>44963.0</v>
      </c>
      <c r="G1564" s="338" t="s">
        <v>5603</v>
      </c>
      <c r="H1564" s="338" t="s">
        <v>7841</v>
      </c>
      <c r="I1564" s="338" t="s">
        <v>12384</v>
      </c>
      <c r="J1564" s="338" t="s">
        <v>7807</v>
      </c>
      <c r="K1564" s="338" t="s">
        <v>4987</v>
      </c>
      <c r="L1564" s="338" t="s">
        <v>5084</v>
      </c>
      <c r="M1564" s="338" t="s">
        <v>12385</v>
      </c>
      <c r="N1564" s="338" t="s">
        <v>6637</v>
      </c>
      <c r="O1564" s="338" t="s">
        <v>5067</v>
      </c>
    </row>
    <row r="1565" ht="15.75" customHeight="1">
      <c r="A1565" s="338" t="s">
        <v>12386</v>
      </c>
      <c r="B1565" s="338" t="s">
        <v>4970</v>
      </c>
      <c r="C1565" s="338" t="s">
        <v>1558</v>
      </c>
      <c r="D1565" s="338">
        <v>1989.0</v>
      </c>
      <c r="E1565" s="338" t="s">
        <v>10948</v>
      </c>
      <c r="F1565" s="339">
        <v>44932.0</v>
      </c>
      <c r="G1565" s="338" t="s">
        <v>8306</v>
      </c>
      <c r="H1565" s="338" t="s">
        <v>12387</v>
      </c>
      <c r="I1565" s="338" t="s">
        <v>12388</v>
      </c>
      <c r="J1565" s="338" t="s">
        <v>12389</v>
      </c>
      <c r="K1565" s="338" t="s">
        <v>5245</v>
      </c>
      <c r="L1565" s="338" t="s">
        <v>5291</v>
      </c>
      <c r="M1565" s="338" t="s">
        <v>12390</v>
      </c>
      <c r="N1565" s="338" t="s">
        <v>10301</v>
      </c>
      <c r="O1565" s="338" t="s">
        <v>7215</v>
      </c>
    </row>
    <row r="1566" ht="15.75" customHeight="1">
      <c r="A1566" s="338" t="s">
        <v>12391</v>
      </c>
      <c r="B1566" s="338" t="s">
        <v>4970</v>
      </c>
      <c r="C1566" s="338" t="s">
        <v>1547</v>
      </c>
      <c r="D1566" s="338">
        <v>1989.0</v>
      </c>
      <c r="E1566" s="338" t="s">
        <v>11300</v>
      </c>
      <c r="F1566" s="339">
        <v>44991.0</v>
      </c>
      <c r="G1566" s="338" t="s">
        <v>6050</v>
      </c>
      <c r="H1566" s="338" t="s">
        <v>10525</v>
      </c>
      <c r="I1566" s="338" t="s">
        <v>12392</v>
      </c>
      <c r="J1566" s="338" t="s">
        <v>5043</v>
      </c>
      <c r="K1566" s="338" t="s">
        <v>4987</v>
      </c>
      <c r="M1566" s="338" t="s">
        <v>12393</v>
      </c>
      <c r="N1566" s="338" t="s">
        <v>5512</v>
      </c>
      <c r="O1566" s="338" t="s">
        <v>5160</v>
      </c>
    </row>
    <row r="1567" ht="15.75" customHeight="1">
      <c r="A1567" s="338" t="s">
        <v>12394</v>
      </c>
      <c r="B1567" s="338" t="s">
        <v>4993</v>
      </c>
      <c r="C1567" s="338" t="s">
        <v>1558</v>
      </c>
      <c r="D1567" s="338">
        <v>1989.0</v>
      </c>
      <c r="E1567" s="338" t="s">
        <v>12134</v>
      </c>
      <c r="F1567" s="339">
        <v>44991.0</v>
      </c>
      <c r="G1567" s="338" t="s">
        <v>7426</v>
      </c>
      <c r="H1567" s="338" t="s">
        <v>12395</v>
      </c>
      <c r="I1567" s="338" t="s">
        <v>8079</v>
      </c>
      <c r="J1567" s="338" t="s">
        <v>6208</v>
      </c>
      <c r="K1567" s="338" t="s">
        <v>4987</v>
      </c>
      <c r="L1567" s="338" t="s">
        <v>4977</v>
      </c>
      <c r="M1567" s="338" t="s">
        <v>12396</v>
      </c>
      <c r="N1567" s="338" t="s">
        <v>7133</v>
      </c>
      <c r="O1567" s="338" t="s">
        <v>5232</v>
      </c>
    </row>
    <row r="1568" ht="15.75" customHeight="1">
      <c r="A1568" s="338" t="s">
        <v>12397</v>
      </c>
      <c r="B1568" s="338" t="s">
        <v>4993</v>
      </c>
      <c r="C1568" s="338" t="s">
        <v>1537</v>
      </c>
      <c r="D1568" s="338">
        <v>1989.0</v>
      </c>
      <c r="E1568" s="338" t="s">
        <v>11688</v>
      </c>
      <c r="F1568" s="339">
        <v>45050.0</v>
      </c>
      <c r="G1568" s="338" t="s">
        <v>7238</v>
      </c>
      <c r="H1568" s="338" t="s">
        <v>10481</v>
      </c>
      <c r="I1568" s="338" t="s">
        <v>12398</v>
      </c>
      <c r="J1568" s="338" t="s">
        <v>5337</v>
      </c>
      <c r="K1568" s="338" t="s">
        <v>5245</v>
      </c>
      <c r="L1568" s="338" t="s">
        <v>4999</v>
      </c>
      <c r="M1568" s="338" t="s">
        <v>12399</v>
      </c>
      <c r="N1568" s="338" t="s">
        <v>12400</v>
      </c>
      <c r="O1568" s="338" t="s">
        <v>5370</v>
      </c>
    </row>
    <row r="1569" ht="15.75" customHeight="1">
      <c r="A1569" s="338" t="s">
        <v>12401</v>
      </c>
      <c r="B1569" s="338" t="s">
        <v>4970</v>
      </c>
      <c r="C1569" s="338" t="s">
        <v>1558</v>
      </c>
      <c r="D1569" s="338">
        <v>1989.0</v>
      </c>
      <c r="E1569" s="338" t="s">
        <v>12402</v>
      </c>
      <c r="F1569" s="339">
        <v>45175.0</v>
      </c>
      <c r="G1569" s="338" t="s">
        <v>5311</v>
      </c>
      <c r="H1569" s="338" t="s">
        <v>7963</v>
      </c>
      <c r="I1569" s="338" t="s">
        <v>7963</v>
      </c>
      <c r="J1569" s="338" t="s">
        <v>10415</v>
      </c>
      <c r="K1569" s="338" t="s">
        <v>4976</v>
      </c>
      <c r="M1569" s="338" t="s">
        <v>12403</v>
      </c>
      <c r="N1569" s="338" t="s">
        <v>5779</v>
      </c>
      <c r="O1569" s="338" t="s">
        <v>6003</v>
      </c>
    </row>
    <row r="1570" ht="15.75" customHeight="1">
      <c r="A1570" s="338" t="s">
        <v>12404</v>
      </c>
      <c r="B1570" s="338" t="s">
        <v>7737</v>
      </c>
      <c r="C1570" s="338" t="s">
        <v>1547</v>
      </c>
      <c r="D1570" s="338">
        <v>1989.0</v>
      </c>
      <c r="E1570" s="338" t="s">
        <v>12405</v>
      </c>
      <c r="F1570" s="338" t="s">
        <v>5286</v>
      </c>
      <c r="G1570" s="338" t="s">
        <v>6260</v>
      </c>
      <c r="H1570" s="338" t="s">
        <v>5582</v>
      </c>
      <c r="I1570" s="338" t="s">
        <v>5582</v>
      </c>
      <c r="J1570" s="338" t="s">
        <v>12406</v>
      </c>
      <c r="K1570" s="338" t="s">
        <v>4987</v>
      </c>
      <c r="M1570" s="338" t="s">
        <v>12407</v>
      </c>
      <c r="N1570" s="338" t="s">
        <v>12408</v>
      </c>
      <c r="O1570" s="338" t="s">
        <v>5028</v>
      </c>
    </row>
    <row r="1571" ht="15.75" customHeight="1">
      <c r="A1571" s="338" t="s">
        <v>12409</v>
      </c>
      <c r="B1571" s="338" t="s">
        <v>4970</v>
      </c>
      <c r="C1571" s="338" t="s">
        <v>1558</v>
      </c>
      <c r="D1571" s="338">
        <v>1989.0</v>
      </c>
      <c r="E1571" s="338" t="s">
        <v>11772</v>
      </c>
      <c r="F1571" s="339">
        <v>45051.0</v>
      </c>
      <c r="G1571" s="338" t="s">
        <v>12410</v>
      </c>
      <c r="H1571" s="338" t="s">
        <v>8416</v>
      </c>
      <c r="I1571" s="338" t="s">
        <v>12411</v>
      </c>
      <c r="J1571" s="338" t="s">
        <v>9838</v>
      </c>
      <c r="K1571" s="338" t="s">
        <v>4987</v>
      </c>
      <c r="M1571" s="338" t="s">
        <v>12412</v>
      </c>
      <c r="N1571" s="338" t="s">
        <v>12413</v>
      </c>
      <c r="O1571" s="338" t="s">
        <v>5248</v>
      </c>
    </row>
    <row r="1572" ht="15.75" customHeight="1">
      <c r="A1572" s="338" t="s">
        <v>12414</v>
      </c>
      <c r="B1572" s="338" t="s">
        <v>4970</v>
      </c>
      <c r="C1572" s="338" t="s">
        <v>1547</v>
      </c>
      <c r="D1572" s="338">
        <v>1989.0</v>
      </c>
      <c r="E1572" s="338" t="s">
        <v>12415</v>
      </c>
      <c r="F1572" s="339">
        <v>45084.0</v>
      </c>
      <c r="G1572" s="338" t="s">
        <v>7332</v>
      </c>
      <c r="H1572" s="338" t="s">
        <v>12416</v>
      </c>
      <c r="I1572" s="338" t="s">
        <v>12417</v>
      </c>
      <c r="J1572" s="338" t="s">
        <v>12418</v>
      </c>
      <c r="K1572" s="338" t="s">
        <v>4987</v>
      </c>
      <c r="L1572" s="338" t="s">
        <v>5291</v>
      </c>
      <c r="M1572" s="338" t="s">
        <v>12419</v>
      </c>
      <c r="N1572" s="338" t="s">
        <v>8841</v>
      </c>
      <c r="O1572" s="338" t="s">
        <v>5186</v>
      </c>
    </row>
    <row r="1573" ht="15.75" customHeight="1">
      <c r="A1573" s="338" t="s">
        <v>12420</v>
      </c>
      <c r="B1573" s="338" t="s">
        <v>5445</v>
      </c>
      <c r="C1573" s="338" t="s">
        <v>1572</v>
      </c>
      <c r="D1573" s="338">
        <v>1989.0</v>
      </c>
      <c r="E1573" s="338" t="s">
        <v>12421</v>
      </c>
      <c r="F1573" s="339">
        <v>45082.0</v>
      </c>
      <c r="G1573" s="338" t="s">
        <v>6686</v>
      </c>
      <c r="H1573" s="338" t="s">
        <v>12422</v>
      </c>
      <c r="I1573" s="338" t="s">
        <v>12423</v>
      </c>
      <c r="J1573" s="338" t="s">
        <v>12424</v>
      </c>
      <c r="K1573" s="338" t="s">
        <v>4987</v>
      </c>
      <c r="M1573" s="338" t="s">
        <v>12425</v>
      </c>
      <c r="N1573" s="338" t="s">
        <v>9127</v>
      </c>
      <c r="O1573" s="338" t="s">
        <v>5525</v>
      </c>
    </row>
    <row r="1574" ht="15.75" customHeight="1">
      <c r="A1574" s="338" t="s">
        <v>12426</v>
      </c>
      <c r="B1574" s="338" t="s">
        <v>4993</v>
      </c>
      <c r="C1574" s="338" t="s">
        <v>1547</v>
      </c>
      <c r="D1574" s="338">
        <v>1989.0</v>
      </c>
      <c r="E1574" s="338" t="s">
        <v>9748</v>
      </c>
      <c r="F1574" s="339">
        <v>44962.0</v>
      </c>
      <c r="G1574" s="338" t="s">
        <v>12427</v>
      </c>
      <c r="H1574" s="338" t="s">
        <v>5508</v>
      </c>
      <c r="I1574" s="338" t="s">
        <v>12428</v>
      </c>
      <c r="J1574" s="338" t="s">
        <v>9518</v>
      </c>
      <c r="K1574" s="338" t="s">
        <v>4987</v>
      </c>
      <c r="L1574" s="338" t="s">
        <v>6039</v>
      </c>
      <c r="M1574" s="338" t="s">
        <v>12429</v>
      </c>
      <c r="O1574" s="338" t="s">
        <v>5028</v>
      </c>
    </row>
    <row r="1575" ht="15.75" customHeight="1">
      <c r="A1575" s="338" t="s">
        <v>12430</v>
      </c>
      <c r="B1575" s="338" t="s">
        <v>7737</v>
      </c>
      <c r="C1575" s="338" t="s">
        <v>1558</v>
      </c>
      <c r="D1575" s="338">
        <v>1989.0</v>
      </c>
      <c r="E1575" s="338" t="s">
        <v>12230</v>
      </c>
      <c r="F1575" s="339">
        <v>45052.0</v>
      </c>
      <c r="G1575" s="338" t="s">
        <v>5507</v>
      </c>
      <c r="H1575" s="338" t="s">
        <v>7865</v>
      </c>
      <c r="I1575" s="338" t="s">
        <v>7865</v>
      </c>
      <c r="J1575" s="338" t="s">
        <v>9716</v>
      </c>
      <c r="K1575" s="338" t="s">
        <v>4987</v>
      </c>
      <c r="M1575" s="338" t="s">
        <v>12431</v>
      </c>
      <c r="N1575" s="338" t="s">
        <v>12189</v>
      </c>
      <c r="O1575" s="338" t="s">
        <v>5150</v>
      </c>
    </row>
    <row r="1576" ht="15.75" customHeight="1">
      <c r="A1576" s="338" t="s">
        <v>12432</v>
      </c>
      <c r="B1576" s="338" t="s">
        <v>4970</v>
      </c>
      <c r="C1576" s="338" t="s">
        <v>1547</v>
      </c>
      <c r="D1576" s="338">
        <v>1989.0</v>
      </c>
      <c r="E1576" s="338" t="s">
        <v>10792</v>
      </c>
      <c r="F1576" s="338" t="s">
        <v>5059</v>
      </c>
      <c r="G1576" s="338" t="s">
        <v>5447</v>
      </c>
      <c r="H1576" s="338" t="s">
        <v>12433</v>
      </c>
      <c r="I1576" s="338" t="s">
        <v>12434</v>
      </c>
      <c r="J1576" s="338" t="s">
        <v>5102</v>
      </c>
      <c r="K1576" s="338" t="s">
        <v>4987</v>
      </c>
      <c r="L1576" s="338" t="s">
        <v>5222</v>
      </c>
      <c r="M1576" s="338" t="s">
        <v>12435</v>
      </c>
      <c r="N1576" s="338" t="s">
        <v>12436</v>
      </c>
      <c r="O1576" s="338" t="s">
        <v>5537</v>
      </c>
    </row>
    <row r="1577" ht="15.75" customHeight="1">
      <c r="A1577" s="338" t="s">
        <v>12437</v>
      </c>
      <c r="B1577" s="338" t="s">
        <v>4970</v>
      </c>
      <c r="C1577" s="338" t="s">
        <v>1547</v>
      </c>
      <c r="D1577" s="338">
        <v>1989.0</v>
      </c>
      <c r="E1577" s="338" t="s">
        <v>12263</v>
      </c>
      <c r="F1577" s="339">
        <v>45051.0</v>
      </c>
      <c r="G1577" s="338" t="s">
        <v>6782</v>
      </c>
      <c r="H1577" s="338" t="s">
        <v>11312</v>
      </c>
      <c r="I1577" s="338" t="s">
        <v>12438</v>
      </c>
      <c r="J1577" s="338" t="s">
        <v>8677</v>
      </c>
      <c r="K1577" s="338" t="s">
        <v>4987</v>
      </c>
      <c r="M1577" s="338" t="s">
        <v>12439</v>
      </c>
      <c r="N1577" s="338" t="s">
        <v>12440</v>
      </c>
      <c r="O1577" s="338" t="s">
        <v>5483</v>
      </c>
    </row>
    <row r="1578" ht="15.75" customHeight="1">
      <c r="A1578" s="338" t="s">
        <v>12441</v>
      </c>
      <c r="B1578" s="338" t="s">
        <v>7737</v>
      </c>
      <c r="C1578" s="338" t="s">
        <v>1558</v>
      </c>
      <c r="D1578" s="338">
        <v>1989.0</v>
      </c>
      <c r="E1578" s="338" t="s">
        <v>11287</v>
      </c>
      <c r="F1578" s="339">
        <v>45142.0</v>
      </c>
      <c r="G1578" s="338" t="s">
        <v>6705</v>
      </c>
      <c r="H1578" s="338" t="s">
        <v>12442</v>
      </c>
      <c r="I1578" s="338" t="s">
        <v>12443</v>
      </c>
      <c r="J1578" s="338" t="s">
        <v>5191</v>
      </c>
      <c r="K1578" s="338" t="s">
        <v>5245</v>
      </c>
      <c r="M1578" s="338" t="s">
        <v>12444</v>
      </c>
      <c r="N1578" s="338" t="s">
        <v>5009</v>
      </c>
      <c r="O1578" s="338" t="s">
        <v>5370</v>
      </c>
    </row>
    <row r="1579" ht="15.75" customHeight="1">
      <c r="A1579" s="338" t="s">
        <v>12445</v>
      </c>
      <c r="B1579" s="338" t="s">
        <v>4970</v>
      </c>
      <c r="C1579" s="338" t="s">
        <v>1681</v>
      </c>
      <c r="D1579" s="338">
        <v>1989.0</v>
      </c>
      <c r="E1579" s="338" t="s">
        <v>12446</v>
      </c>
      <c r="F1579" s="339">
        <v>45144.0</v>
      </c>
      <c r="G1579" s="338" t="s">
        <v>6705</v>
      </c>
      <c r="H1579" s="338" t="s">
        <v>9916</v>
      </c>
      <c r="I1579" s="338" t="s">
        <v>12447</v>
      </c>
      <c r="J1579" s="338" t="s">
        <v>11222</v>
      </c>
      <c r="K1579" s="338" t="s">
        <v>4987</v>
      </c>
      <c r="M1579" s="338" t="s">
        <v>12448</v>
      </c>
      <c r="N1579" s="338" t="s">
        <v>12449</v>
      </c>
      <c r="O1579" s="338" t="s">
        <v>6278</v>
      </c>
    </row>
    <row r="1580" ht="15.75" customHeight="1">
      <c r="A1580" s="338" t="s">
        <v>12450</v>
      </c>
      <c r="B1580" s="338" t="s">
        <v>4970</v>
      </c>
      <c r="C1580" s="338" t="s">
        <v>1558</v>
      </c>
      <c r="D1580" s="338">
        <v>1989.0</v>
      </c>
      <c r="E1580" s="338" t="s">
        <v>12451</v>
      </c>
      <c r="F1580" s="339">
        <v>44992.0</v>
      </c>
      <c r="G1580" s="338" t="s">
        <v>8142</v>
      </c>
      <c r="H1580" s="338" t="s">
        <v>12452</v>
      </c>
      <c r="I1580" s="338" t="s">
        <v>12452</v>
      </c>
      <c r="J1580" s="338" t="s">
        <v>12453</v>
      </c>
      <c r="K1580" s="338" t="s">
        <v>4987</v>
      </c>
      <c r="L1580" s="338" t="s">
        <v>7062</v>
      </c>
      <c r="N1580" s="338" t="s">
        <v>12454</v>
      </c>
      <c r="O1580" s="338" t="s">
        <v>6003</v>
      </c>
    </row>
    <row r="1581" ht="15.75" customHeight="1">
      <c r="A1581" s="338" t="s">
        <v>12455</v>
      </c>
      <c r="B1581" s="338" t="s">
        <v>4970</v>
      </c>
      <c r="C1581" s="338" t="s">
        <v>3713</v>
      </c>
      <c r="D1581" s="338">
        <v>1989.0</v>
      </c>
      <c r="E1581" s="338" t="s">
        <v>11751</v>
      </c>
      <c r="F1581" s="339">
        <v>45113.0</v>
      </c>
      <c r="G1581" s="338" t="s">
        <v>5385</v>
      </c>
      <c r="H1581" s="338" t="s">
        <v>7983</v>
      </c>
      <c r="I1581" s="338" t="s">
        <v>12456</v>
      </c>
      <c r="J1581" s="338" t="s">
        <v>7122</v>
      </c>
      <c r="K1581" s="338" t="s">
        <v>4987</v>
      </c>
      <c r="M1581" s="338" t="s">
        <v>12457</v>
      </c>
      <c r="N1581" s="338" t="s">
        <v>4990</v>
      </c>
      <c r="O1581" s="338" t="s">
        <v>5576</v>
      </c>
    </row>
    <row r="1582" ht="15.75" customHeight="1">
      <c r="A1582" s="338" t="s">
        <v>12458</v>
      </c>
      <c r="B1582" s="338" t="s">
        <v>4970</v>
      </c>
      <c r="C1582" s="338" t="s">
        <v>1425</v>
      </c>
      <c r="D1582" s="338">
        <v>1989.0</v>
      </c>
      <c r="E1582" s="338" t="s">
        <v>11857</v>
      </c>
      <c r="F1582" s="338" t="s">
        <v>5210</v>
      </c>
      <c r="G1582" s="338" t="s">
        <v>6149</v>
      </c>
      <c r="H1582" s="338" t="s">
        <v>12459</v>
      </c>
      <c r="I1582" s="338" t="s">
        <v>12460</v>
      </c>
      <c r="J1582" s="338" t="s">
        <v>11344</v>
      </c>
      <c r="K1582" s="338" t="s">
        <v>4987</v>
      </c>
      <c r="L1582" s="338" t="s">
        <v>5291</v>
      </c>
      <c r="M1582" s="338" t="s">
        <v>12461</v>
      </c>
      <c r="N1582" s="338" t="s">
        <v>12462</v>
      </c>
      <c r="O1582" s="338" t="s">
        <v>5028</v>
      </c>
    </row>
    <row r="1583" ht="15.75" customHeight="1">
      <c r="A1583" s="338" t="s">
        <v>12463</v>
      </c>
      <c r="B1583" s="338" t="s">
        <v>4970</v>
      </c>
      <c r="C1583" s="338" t="s">
        <v>1558</v>
      </c>
      <c r="D1583" s="338">
        <v>1989.0</v>
      </c>
      <c r="E1583" s="338" t="s">
        <v>12464</v>
      </c>
      <c r="F1583" s="339">
        <v>44963.0</v>
      </c>
      <c r="G1583" s="338" t="s">
        <v>5385</v>
      </c>
      <c r="H1583" s="338" t="s">
        <v>9072</v>
      </c>
      <c r="I1583" s="338" t="s">
        <v>12465</v>
      </c>
      <c r="J1583" s="338" t="s">
        <v>8804</v>
      </c>
      <c r="K1583" s="338" t="s">
        <v>4976</v>
      </c>
      <c r="M1583" s="338" t="s">
        <v>12466</v>
      </c>
      <c r="N1583" s="338" t="s">
        <v>12467</v>
      </c>
      <c r="O1583" s="338" t="s">
        <v>5248</v>
      </c>
    </row>
    <row r="1584" ht="15.75" customHeight="1">
      <c r="A1584" s="338" t="s">
        <v>12468</v>
      </c>
      <c r="B1584" s="338" t="s">
        <v>4970</v>
      </c>
      <c r="C1584" s="338" t="s">
        <v>1537</v>
      </c>
      <c r="D1584" s="338">
        <v>1989.0</v>
      </c>
      <c r="E1584" s="338" t="s">
        <v>11242</v>
      </c>
      <c r="F1584" s="339">
        <v>44931.0</v>
      </c>
      <c r="G1584" s="338" t="s">
        <v>9705</v>
      </c>
      <c r="H1584" s="338" t="s">
        <v>12469</v>
      </c>
      <c r="I1584" s="338" t="s">
        <v>12470</v>
      </c>
      <c r="J1584" s="338" t="s">
        <v>12471</v>
      </c>
      <c r="K1584" s="338" t="s">
        <v>4987</v>
      </c>
      <c r="L1584" s="338" t="s">
        <v>6508</v>
      </c>
      <c r="M1584" s="338" t="s">
        <v>12472</v>
      </c>
      <c r="N1584" s="338" t="s">
        <v>5159</v>
      </c>
      <c r="O1584" s="338" t="s">
        <v>5160</v>
      </c>
    </row>
    <row r="1585" ht="15.75" customHeight="1">
      <c r="A1585" s="338" t="s">
        <v>12473</v>
      </c>
      <c r="B1585" s="338" t="s">
        <v>4970</v>
      </c>
      <c r="C1585" s="338" t="s">
        <v>1537</v>
      </c>
      <c r="D1585" s="338">
        <v>1989.0</v>
      </c>
      <c r="E1585" s="338" t="s">
        <v>11805</v>
      </c>
      <c r="F1585" s="339">
        <v>44932.0</v>
      </c>
      <c r="G1585" s="338" t="s">
        <v>6659</v>
      </c>
      <c r="H1585" s="338" t="s">
        <v>6811</v>
      </c>
      <c r="I1585" s="338" t="s">
        <v>12474</v>
      </c>
      <c r="J1585" s="338" t="s">
        <v>12475</v>
      </c>
      <c r="K1585" s="338" t="s">
        <v>4987</v>
      </c>
      <c r="L1585" s="338" t="s">
        <v>7328</v>
      </c>
      <c r="M1585" s="338" t="s">
        <v>12476</v>
      </c>
      <c r="N1585" s="338" t="s">
        <v>5159</v>
      </c>
      <c r="O1585" s="338" t="s">
        <v>5160</v>
      </c>
    </row>
    <row r="1586" ht="15.75" customHeight="1">
      <c r="A1586" s="338" t="s">
        <v>12477</v>
      </c>
      <c r="B1586" s="338" t="s">
        <v>7737</v>
      </c>
      <c r="C1586" s="338" t="s">
        <v>3713</v>
      </c>
      <c r="D1586" s="338">
        <v>1989.0</v>
      </c>
      <c r="E1586" s="338" t="s">
        <v>12478</v>
      </c>
      <c r="F1586" s="339">
        <v>45023.0</v>
      </c>
      <c r="G1586" s="338" t="s">
        <v>7320</v>
      </c>
      <c r="H1586" s="338" t="s">
        <v>6646</v>
      </c>
      <c r="I1586" s="338" t="s">
        <v>8770</v>
      </c>
      <c r="J1586" s="338" t="s">
        <v>6652</v>
      </c>
      <c r="K1586" s="338" t="s">
        <v>4987</v>
      </c>
      <c r="M1586" s="338" t="s">
        <v>12479</v>
      </c>
      <c r="N1586" s="338" t="s">
        <v>10692</v>
      </c>
      <c r="O1586" s="338" t="s">
        <v>5002</v>
      </c>
    </row>
    <row r="1587" ht="15.75" customHeight="1">
      <c r="A1587" s="338" t="s">
        <v>12480</v>
      </c>
      <c r="B1587" s="338" t="s">
        <v>7737</v>
      </c>
      <c r="C1587" s="338" t="s">
        <v>1547</v>
      </c>
      <c r="D1587" s="338">
        <v>1989.0</v>
      </c>
      <c r="E1587" s="338" t="s">
        <v>12160</v>
      </c>
      <c r="F1587" s="339">
        <v>44932.0</v>
      </c>
      <c r="G1587" s="338" t="s">
        <v>6149</v>
      </c>
      <c r="H1587" s="338" t="s">
        <v>7975</v>
      </c>
      <c r="I1587" s="338" t="s">
        <v>12481</v>
      </c>
      <c r="J1587" s="338" t="s">
        <v>8080</v>
      </c>
      <c r="K1587" s="338" t="s">
        <v>4987</v>
      </c>
      <c r="L1587" s="338" t="s">
        <v>5960</v>
      </c>
      <c r="M1587" s="338" t="s">
        <v>12482</v>
      </c>
      <c r="N1587" s="338" t="s">
        <v>12483</v>
      </c>
      <c r="O1587" s="338" t="s">
        <v>5087</v>
      </c>
    </row>
    <row r="1588" ht="15.75" customHeight="1">
      <c r="A1588" s="338" t="s">
        <v>12484</v>
      </c>
      <c r="B1588" s="338" t="s">
        <v>5601</v>
      </c>
      <c r="C1588" s="338" t="s">
        <v>1537</v>
      </c>
      <c r="D1588" s="338">
        <v>1989.0</v>
      </c>
      <c r="E1588" s="338" t="s">
        <v>12485</v>
      </c>
      <c r="F1588" s="339">
        <v>44964.0</v>
      </c>
      <c r="G1588" s="338" t="s">
        <v>5287</v>
      </c>
      <c r="H1588" s="338" t="s">
        <v>12486</v>
      </c>
      <c r="I1588" s="338" t="s">
        <v>12487</v>
      </c>
      <c r="J1588" s="338" t="s">
        <v>12486</v>
      </c>
      <c r="K1588" s="338" t="s">
        <v>7898</v>
      </c>
      <c r="N1588" s="338" t="s">
        <v>12488</v>
      </c>
      <c r="O1588" s="338" t="s">
        <v>5120</v>
      </c>
    </row>
    <row r="1589" ht="15.75" customHeight="1">
      <c r="A1589" s="338" t="s">
        <v>12489</v>
      </c>
      <c r="B1589" s="338" t="s">
        <v>4970</v>
      </c>
      <c r="C1589" s="338" t="s">
        <v>1537</v>
      </c>
      <c r="D1589" s="338">
        <v>1989.0</v>
      </c>
      <c r="E1589" s="338" t="s">
        <v>12363</v>
      </c>
      <c r="F1589" s="339">
        <v>45021.0</v>
      </c>
      <c r="G1589" s="338" t="s">
        <v>7199</v>
      </c>
      <c r="H1589" s="338" t="s">
        <v>8675</v>
      </c>
      <c r="I1589" s="338" t="s">
        <v>12490</v>
      </c>
      <c r="J1589" s="338" t="s">
        <v>12491</v>
      </c>
      <c r="K1589" s="338" t="s">
        <v>4987</v>
      </c>
      <c r="L1589" s="338" t="s">
        <v>5971</v>
      </c>
      <c r="M1589" s="338" t="s">
        <v>12492</v>
      </c>
      <c r="N1589" s="338" t="s">
        <v>11206</v>
      </c>
      <c r="O1589" s="338" t="s">
        <v>5537</v>
      </c>
    </row>
    <row r="1590" ht="15.75" customHeight="1">
      <c r="A1590" s="338" t="s">
        <v>846</v>
      </c>
      <c r="B1590" s="338" t="s">
        <v>7737</v>
      </c>
      <c r="C1590" s="338" t="s">
        <v>1547</v>
      </c>
      <c r="D1590" s="338">
        <v>1989.0</v>
      </c>
      <c r="E1590" s="338" t="s">
        <v>11140</v>
      </c>
      <c r="F1590" s="339">
        <v>45175.0</v>
      </c>
      <c r="G1590" s="338" t="s">
        <v>12493</v>
      </c>
      <c r="H1590" s="338" t="s">
        <v>12494</v>
      </c>
      <c r="I1590" s="338" t="s">
        <v>7806</v>
      </c>
      <c r="J1590" s="338" t="s">
        <v>12495</v>
      </c>
      <c r="K1590" s="338" t="s">
        <v>4987</v>
      </c>
      <c r="L1590" s="338" t="s">
        <v>8632</v>
      </c>
      <c r="M1590" s="338" t="s">
        <v>12496</v>
      </c>
      <c r="N1590" s="338" t="s">
        <v>7886</v>
      </c>
      <c r="O1590" s="338" t="s">
        <v>5020</v>
      </c>
    </row>
    <row r="1591" ht="15.75" customHeight="1">
      <c r="A1591" s="338" t="s">
        <v>12497</v>
      </c>
      <c r="B1591" s="338" t="s">
        <v>4970</v>
      </c>
      <c r="C1591" s="338" t="s">
        <v>1558</v>
      </c>
      <c r="D1591" s="338">
        <v>1989.0</v>
      </c>
      <c r="E1591" s="338" t="s">
        <v>12498</v>
      </c>
      <c r="F1591" s="339">
        <v>45144.0</v>
      </c>
      <c r="G1591" s="338" t="s">
        <v>6659</v>
      </c>
      <c r="H1591" s="338" t="s">
        <v>12499</v>
      </c>
      <c r="I1591" s="338" t="s">
        <v>12500</v>
      </c>
      <c r="J1591" s="338" t="s">
        <v>12501</v>
      </c>
      <c r="K1591" s="338" t="s">
        <v>3074</v>
      </c>
      <c r="M1591" s="338" t="s">
        <v>12502</v>
      </c>
      <c r="N1591" s="338" t="s">
        <v>12503</v>
      </c>
      <c r="O1591" s="338" t="s">
        <v>5262</v>
      </c>
    </row>
    <row r="1592" ht="15.75" customHeight="1">
      <c r="A1592" s="338" t="s">
        <v>12504</v>
      </c>
      <c r="B1592" s="338" t="s">
        <v>7737</v>
      </c>
      <c r="C1592" s="338" t="s">
        <v>1547</v>
      </c>
      <c r="D1592" s="338">
        <v>1989.0</v>
      </c>
      <c r="E1592" s="338" t="s">
        <v>11944</v>
      </c>
      <c r="F1592" s="339">
        <v>44990.0</v>
      </c>
      <c r="G1592" s="338" t="s">
        <v>5571</v>
      </c>
      <c r="H1592" s="338" t="s">
        <v>6380</v>
      </c>
      <c r="I1592" s="338" t="s">
        <v>6380</v>
      </c>
      <c r="J1592" s="338" t="s">
        <v>12505</v>
      </c>
      <c r="K1592" s="338" t="s">
        <v>4987</v>
      </c>
      <c r="M1592" s="338" t="s">
        <v>12506</v>
      </c>
      <c r="N1592" s="338" t="s">
        <v>11373</v>
      </c>
      <c r="O1592" s="338" t="s">
        <v>5324</v>
      </c>
    </row>
    <row r="1593" ht="15.75" customHeight="1">
      <c r="A1593" s="338" t="s">
        <v>12507</v>
      </c>
      <c r="B1593" s="338" t="s">
        <v>4993</v>
      </c>
      <c r="C1593" s="338" t="s">
        <v>1558</v>
      </c>
      <c r="D1593" s="338">
        <v>1989.0</v>
      </c>
      <c r="E1593" s="338" t="s">
        <v>12508</v>
      </c>
      <c r="F1593" s="338" t="s">
        <v>5286</v>
      </c>
      <c r="G1593" s="338" t="s">
        <v>5342</v>
      </c>
      <c r="H1593" s="338" t="s">
        <v>12509</v>
      </c>
      <c r="I1593" s="338" t="s">
        <v>9983</v>
      </c>
      <c r="J1593" s="338" t="s">
        <v>12510</v>
      </c>
      <c r="K1593" s="338" t="s">
        <v>4987</v>
      </c>
      <c r="M1593" s="338" t="s">
        <v>12511</v>
      </c>
      <c r="N1593" s="338" t="s">
        <v>12512</v>
      </c>
      <c r="O1593" s="338" t="s">
        <v>5160</v>
      </c>
    </row>
    <row r="1594" ht="15.75" customHeight="1">
      <c r="A1594" s="338" t="s">
        <v>12513</v>
      </c>
      <c r="B1594" s="338" t="s">
        <v>4970</v>
      </c>
      <c r="C1594" s="338" t="s">
        <v>1547</v>
      </c>
      <c r="D1594" s="338">
        <v>1989.0</v>
      </c>
      <c r="E1594" s="338" t="s">
        <v>11246</v>
      </c>
      <c r="F1594" s="339">
        <v>44932.0</v>
      </c>
      <c r="G1594" s="338" t="s">
        <v>5453</v>
      </c>
      <c r="H1594" s="338" t="s">
        <v>12514</v>
      </c>
      <c r="I1594" s="338" t="s">
        <v>12514</v>
      </c>
      <c r="J1594" s="338" t="s">
        <v>12515</v>
      </c>
      <c r="K1594" s="338" t="s">
        <v>4976</v>
      </c>
      <c r="M1594" s="338" t="s">
        <v>12516</v>
      </c>
      <c r="N1594" s="338" t="s">
        <v>12517</v>
      </c>
      <c r="O1594" s="338" t="s">
        <v>5028</v>
      </c>
    </row>
    <row r="1595" ht="15.75" customHeight="1">
      <c r="A1595" s="338" t="s">
        <v>12518</v>
      </c>
      <c r="B1595" s="338" t="s">
        <v>4970</v>
      </c>
      <c r="C1595" s="338" t="s">
        <v>1681</v>
      </c>
      <c r="D1595" s="338">
        <v>1989.0</v>
      </c>
      <c r="E1595" s="338" t="s">
        <v>9748</v>
      </c>
      <c r="F1595" s="339">
        <v>45110.0</v>
      </c>
      <c r="G1595" s="338" t="s">
        <v>9921</v>
      </c>
      <c r="H1595" s="338" t="s">
        <v>5647</v>
      </c>
      <c r="I1595" s="338" t="s">
        <v>12519</v>
      </c>
      <c r="J1595" s="338" t="s">
        <v>12520</v>
      </c>
      <c r="K1595" s="338" t="s">
        <v>4987</v>
      </c>
      <c r="M1595" s="338" t="s">
        <v>12521</v>
      </c>
      <c r="N1595" s="338" t="s">
        <v>12522</v>
      </c>
      <c r="O1595" s="338" t="s">
        <v>5545</v>
      </c>
    </row>
    <row r="1596" ht="15.75" customHeight="1">
      <c r="A1596" s="338" t="s">
        <v>12523</v>
      </c>
      <c r="B1596" s="338" t="s">
        <v>4970</v>
      </c>
      <c r="C1596" s="338" t="s">
        <v>1547</v>
      </c>
      <c r="D1596" s="338">
        <v>1989.0</v>
      </c>
      <c r="E1596" s="338" t="s">
        <v>11944</v>
      </c>
      <c r="F1596" s="338" t="s">
        <v>5286</v>
      </c>
      <c r="G1596" s="338" t="s">
        <v>12524</v>
      </c>
      <c r="H1596" s="338" t="s">
        <v>5847</v>
      </c>
      <c r="I1596" s="338" t="s">
        <v>12525</v>
      </c>
      <c r="J1596" s="338" t="s">
        <v>5102</v>
      </c>
      <c r="K1596" s="338" t="s">
        <v>4987</v>
      </c>
      <c r="M1596" s="338" t="s">
        <v>12526</v>
      </c>
      <c r="O1596" s="338" t="s">
        <v>5077</v>
      </c>
    </row>
    <row r="1597" ht="15.75" customHeight="1">
      <c r="A1597" s="338" t="s">
        <v>12527</v>
      </c>
      <c r="B1597" s="338" t="s">
        <v>4970</v>
      </c>
      <c r="C1597" s="338" t="s">
        <v>1547</v>
      </c>
      <c r="D1597" s="338">
        <v>1989.0</v>
      </c>
      <c r="E1597" s="338" t="s">
        <v>12528</v>
      </c>
      <c r="F1597" s="339">
        <v>45053.0</v>
      </c>
      <c r="G1597" s="338" t="s">
        <v>8306</v>
      </c>
      <c r="H1597" s="338" t="s">
        <v>10072</v>
      </c>
      <c r="I1597" s="338" t="s">
        <v>10072</v>
      </c>
      <c r="J1597" s="338" t="s">
        <v>12529</v>
      </c>
      <c r="K1597" s="338" t="s">
        <v>5245</v>
      </c>
      <c r="M1597" s="338" t="s">
        <v>12530</v>
      </c>
      <c r="N1597" s="338" t="s">
        <v>12531</v>
      </c>
      <c r="O1597" s="338" t="s">
        <v>6278</v>
      </c>
    </row>
    <row r="1598" ht="15.75" customHeight="1">
      <c r="A1598" s="338" t="s">
        <v>12532</v>
      </c>
      <c r="B1598" s="338" t="s">
        <v>4970</v>
      </c>
      <c r="C1598" s="338" t="s">
        <v>1537</v>
      </c>
      <c r="D1598" s="338">
        <v>1989.0</v>
      </c>
      <c r="E1598" s="338" t="s">
        <v>12130</v>
      </c>
      <c r="F1598" s="339">
        <v>45142.0</v>
      </c>
      <c r="G1598" s="338" t="s">
        <v>12533</v>
      </c>
      <c r="H1598" s="338" t="s">
        <v>12534</v>
      </c>
      <c r="I1598" s="338" t="s">
        <v>12535</v>
      </c>
      <c r="J1598" s="338" t="s">
        <v>10941</v>
      </c>
      <c r="K1598" s="338" t="s">
        <v>4987</v>
      </c>
      <c r="M1598" s="338" t="s">
        <v>12536</v>
      </c>
      <c r="N1598" s="338" t="s">
        <v>12537</v>
      </c>
      <c r="O1598" s="338" t="s">
        <v>5020</v>
      </c>
    </row>
    <row r="1599" ht="15.75" customHeight="1">
      <c r="A1599" s="338" t="s">
        <v>12538</v>
      </c>
      <c r="B1599" s="338" t="s">
        <v>4970</v>
      </c>
      <c r="C1599" s="338" t="s">
        <v>1425</v>
      </c>
      <c r="D1599" s="338">
        <v>1989.0</v>
      </c>
      <c r="E1599" s="338" t="s">
        <v>12263</v>
      </c>
      <c r="F1599" s="339">
        <v>45051.0</v>
      </c>
      <c r="G1599" s="338" t="s">
        <v>6260</v>
      </c>
      <c r="H1599" s="338" t="s">
        <v>12539</v>
      </c>
      <c r="I1599" s="338" t="s">
        <v>12540</v>
      </c>
      <c r="J1599" s="338" t="s">
        <v>12541</v>
      </c>
      <c r="K1599" s="338" t="s">
        <v>4987</v>
      </c>
      <c r="L1599" s="338" t="s">
        <v>5291</v>
      </c>
      <c r="M1599" s="338" t="s">
        <v>12542</v>
      </c>
      <c r="N1599" s="338" t="s">
        <v>12543</v>
      </c>
      <c r="O1599" s="338" t="s">
        <v>6003</v>
      </c>
    </row>
    <row r="1600" ht="15.75" customHeight="1">
      <c r="A1600" s="338" t="s">
        <v>12544</v>
      </c>
      <c r="B1600" s="338" t="s">
        <v>4970</v>
      </c>
      <c r="C1600" s="338" t="s">
        <v>1537</v>
      </c>
      <c r="D1600" s="338">
        <v>1989.0</v>
      </c>
      <c r="E1600" s="338" t="s">
        <v>12040</v>
      </c>
      <c r="F1600" s="339">
        <v>44991.0</v>
      </c>
      <c r="G1600" s="338" t="s">
        <v>6686</v>
      </c>
      <c r="H1600" s="338" t="s">
        <v>8147</v>
      </c>
      <c r="I1600" s="338" t="s">
        <v>8147</v>
      </c>
      <c r="J1600" s="338" t="s">
        <v>12545</v>
      </c>
      <c r="K1600" s="338" t="s">
        <v>4987</v>
      </c>
      <c r="M1600" s="338" t="s">
        <v>12546</v>
      </c>
      <c r="N1600" s="338" t="s">
        <v>12547</v>
      </c>
      <c r="O1600" s="338" t="s">
        <v>5020</v>
      </c>
    </row>
    <row r="1601" ht="15.75" customHeight="1">
      <c r="A1601" s="338" t="s">
        <v>12548</v>
      </c>
      <c r="B1601" s="338" t="s">
        <v>4970</v>
      </c>
      <c r="C1601" s="338" t="s">
        <v>1558</v>
      </c>
      <c r="D1601" s="338">
        <v>1989.0</v>
      </c>
      <c r="E1601" s="338" t="s">
        <v>12549</v>
      </c>
      <c r="F1601" s="339">
        <v>45112.0</v>
      </c>
      <c r="G1601" s="338" t="s">
        <v>12550</v>
      </c>
      <c r="H1601" s="338" t="s">
        <v>6144</v>
      </c>
      <c r="I1601" s="338" t="s">
        <v>12551</v>
      </c>
      <c r="J1601" s="338" t="s">
        <v>12552</v>
      </c>
      <c r="K1601" s="338" t="s">
        <v>4987</v>
      </c>
      <c r="M1601" s="338" t="s">
        <v>12553</v>
      </c>
      <c r="N1601" s="338" t="s">
        <v>7886</v>
      </c>
      <c r="O1601" s="338" t="s">
        <v>5002</v>
      </c>
    </row>
    <row r="1602" ht="15.75" customHeight="1">
      <c r="A1602" s="338" t="s">
        <v>12554</v>
      </c>
      <c r="B1602" s="338" t="s">
        <v>4970</v>
      </c>
      <c r="C1602" s="338" t="s">
        <v>1537</v>
      </c>
      <c r="D1602" s="338">
        <v>1989.0</v>
      </c>
      <c r="E1602" s="338" t="s">
        <v>12112</v>
      </c>
      <c r="F1602" s="338" t="s">
        <v>5210</v>
      </c>
      <c r="G1602" s="338" t="s">
        <v>12555</v>
      </c>
      <c r="H1602" s="338" t="s">
        <v>12556</v>
      </c>
      <c r="I1602" s="338" t="s">
        <v>12557</v>
      </c>
      <c r="J1602" s="338" t="s">
        <v>12558</v>
      </c>
      <c r="K1602" s="338" t="s">
        <v>4987</v>
      </c>
      <c r="L1602" s="338" t="s">
        <v>5084</v>
      </c>
      <c r="N1602" s="338" t="s">
        <v>5126</v>
      </c>
      <c r="O1602" s="338" t="s">
        <v>5028</v>
      </c>
    </row>
    <row r="1603" ht="15.75" customHeight="1">
      <c r="A1603" s="338" t="s">
        <v>12559</v>
      </c>
      <c r="C1603" s="338" t="s">
        <v>1558</v>
      </c>
      <c r="D1603" s="338">
        <v>1989.0</v>
      </c>
      <c r="E1603" s="338" t="s">
        <v>12560</v>
      </c>
      <c r="F1603" s="339">
        <v>44933.0</v>
      </c>
      <c r="G1603" s="338" t="s">
        <v>5507</v>
      </c>
      <c r="H1603" s="338" t="s">
        <v>12561</v>
      </c>
      <c r="I1603" s="338" t="s">
        <v>12561</v>
      </c>
      <c r="J1603" s="338" t="s">
        <v>12562</v>
      </c>
      <c r="K1603" s="338" t="s">
        <v>8494</v>
      </c>
      <c r="N1603" s="338" t="s">
        <v>12563</v>
      </c>
      <c r="O1603" s="338" t="s">
        <v>4991</v>
      </c>
    </row>
    <row r="1604" ht="15.75" customHeight="1">
      <c r="A1604" s="338" t="s">
        <v>12564</v>
      </c>
      <c r="B1604" s="338" t="s">
        <v>4970</v>
      </c>
      <c r="C1604" s="338" t="s">
        <v>1558</v>
      </c>
      <c r="D1604" s="338">
        <v>1989.0</v>
      </c>
      <c r="E1604" s="338" t="s">
        <v>12565</v>
      </c>
      <c r="F1604" s="338" t="s">
        <v>5286</v>
      </c>
      <c r="G1604" s="338" t="s">
        <v>6306</v>
      </c>
      <c r="H1604" s="338" t="s">
        <v>8256</v>
      </c>
      <c r="I1604" s="338" t="s">
        <v>8256</v>
      </c>
      <c r="J1604" s="338" t="s">
        <v>6201</v>
      </c>
      <c r="K1604" s="338" t="s">
        <v>4987</v>
      </c>
      <c r="M1604" s="338" t="s">
        <v>12566</v>
      </c>
      <c r="N1604" s="338" t="s">
        <v>12567</v>
      </c>
      <c r="O1604" s="338" t="s">
        <v>5120</v>
      </c>
    </row>
    <row r="1605" ht="15.75" customHeight="1">
      <c r="A1605" s="338" t="s">
        <v>12568</v>
      </c>
      <c r="B1605" s="338" t="s">
        <v>4970</v>
      </c>
      <c r="C1605" s="338" t="s">
        <v>1425</v>
      </c>
      <c r="D1605" s="338">
        <v>1989.0</v>
      </c>
      <c r="E1605" s="338" t="s">
        <v>12569</v>
      </c>
      <c r="F1605" s="339">
        <v>45142.0</v>
      </c>
      <c r="G1605" s="338" t="s">
        <v>6198</v>
      </c>
      <c r="H1605" s="338" t="s">
        <v>12570</v>
      </c>
      <c r="I1605" s="338" t="s">
        <v>12571</v>
      </c>
      <c r="J1605" s="338" t="s">
        <v>12572</v>
      </c>
      <c r="K1605" s="338" t="s">
        <v>4987</v>
      </c>
      <c r="M1605" s="338" t="s">
        <v>12573</v>
      </c>
      <c r="N1605" s="338" t="s">
        <v>11700</v>
      </c>
      <c r="O1605" s="338" t="s">
        <v>5010</v>
      </c>
    </row>
    <row r="1606" ht="15.75" customHeight="1">
      <c r="A1606" s="338" t="s">
        <v>12574</v>
      </c>
      <c r="B1606" s="338" t="s">
        <v>7737</v>
      </c>
      <c r="C1606" s="338" t="s">
        <v>1537</v>
      </c>
      <c r="D1606" s="338">
        <v>1989.0</v>
      </c>
      <c r="E1606" s="338" t="s">
        <v>11772</v>
      </c>
      <c r="F1606" s="339">
        <v>44991.0</v>
      </c>
      <c r="G1606" s="338" t="s">
        <v>6244</v>
      </c>
      <c r="H1606" s="338" t="s">
        <v>6359</v>
      </c>
      <c r="I1606" s="338" t="s">
        <v>12575</v>
      </c>
      <c r="J1606" s="338" t="s">
        <v>6404</v>
      </c>
      <c r="K1606" s="338" t="s">
        <v>4987</v>
      </c>
      <c r="L1606" s="338" t="s">
        <v>5094</v>
      </c>
      <c r="M1606" s="338" t="s">
        <v>12576</v>
      </c>
      <c r="N1606" s="338" t="s">
        <v>12577</v>
      </c>
      <c r="O1606" s="338" t="s">
        <v>5232</v>
      </c>
    </row>
    <row r="1607" ht="15.75" customHeight="1">
      <c r="A1607" s="338" t="s">
        <v>12578</v>
      </c>
      <c r="B1607" s="338" t="s">
        <v>7737</v>
      </c>
      <c r="C1607" s="338" t="s">
        <v>1547</v>
      </c>
      <c r="D1607" s="338">
        <v>1989.0</v>
      </c>
      <c r="E1607" s="338" t="s">
        <v>11688</v>
      </c>
      <c r="F1607" s="339">
        <v>45143.0</v>
      </c>
      <c r="G1607" s="338" t="s">
        <v>12579</v>
      </c>
      <c r="H1607" s="338" t="s">
        <v>6271</v>
      </c>
      <c r="I1607" s="338" t="s">
        <v>6271</v>
      </c>
      <c r="J1607" s="338" t="s">
        <v>5907</v>
      </c>
      <c r="K1607" s="338" t="s">
        <v>4987</v>
      </c>
      <c r="M1607" s="338" t="s">
        <v>12580</v>
      </c>
      <c r="N1607" s="338" t="s">
        <v>5159</v>
      </c>
      <c r="O1607" s="338" t="s">
        <v>5471</v>
      </c>
    </row>
    <row r="1608" ht="15.75" customHeight="1">
      <c r="A1608" s="338" t="s">
        <v>12581</v>
      </c>
      <c r="B1608" s="338" t="s">
        <v>4970</v>
      </c>
      <c r="C1608" s="338" t="s">
        <v>2473</v>
      </c>
      <c r="D1608" s="338">
        <v>1989.0</v>
      </c>
      <c r="E1608" s="338" t="s">
        <v>11996</v>
      </c>
      <c r="F1608" s="338" t="s">
        <v>5286</v>
      </c>
      <c r="G1608" s="338" t="s">
        <v>5411</v>
      </c>
      <c r="H1608" s="338" t="s">
        <v>10530</v>
      </c>
      <c r="I1608" s="338" t="s">
        <v>8676</v>
      </c>
      <c r="J1608" s="338" t="s">
        <v>12582</v>
      </c>
      <c r="K1608" s="338" t="s">
        <v>5245</v>
      </c>
      <c r="N1608" s="338" t="s">
        <v>8870</v>
      </c>
      <c r="O1608" s="338" t="s">
        <v>5143</v>
      </c>
    </row>
    <row r="1609" ht="15.75" customHeight="1">
      <c r="A1609" s="338" t="s">
        <v>12583</v>
      </c>
      <c r="B1609" s="338" t="s">
        <v>7737</v>
      </c>
      <c r="C1609" s="338" t="s">
        <v>1547</v>
      </c>
      <c r="D1609" s="338">
        <v>1989.0</v>
      </c>
      <c r="E1609" s="338" t="s">
        <v>11586</v>
      </c>
      <c r="F1609" s="338" t="s">
        <v>5286</v>
      </c>
      <c r="G1609" s="338" t="s">
        <v>5507</v>
      </c>
      <c r="H1609" s="338" t="s">
        <v>7557</v>
      </c>
      <c r="I1609" s="338" t="s">
        <v>12584</v>
      </c>
      <c r="J1609" s="338" t="s">
        <v>9159</v>
      </c>
      <c r="K1609" s="338" t="s">
        <v>4987</v>
      </c>
      <c r="L1609" s="338" t="s">
        <v>5822</v>
      </c>
      <c r="M1609" s="338" t="s">
        <v>12585</v>
      </c>
      <c r="N1609" s="338" t="s">
        <v>4990</v>
      </c>
      <c r="O1609" s="338" t="s">
        <v>5028</v>
      </c>
    </row>
    <row r="1610" ht="15.75" customHeight="1">
      <c r="A1610" s="338" t="s">
        <v>12586</v>
      </c>
      <c r="B1610" s="338" t="s">
        <v>4970</v>
      </c>
      <c r="C1610" s="338" t="s">
        <v>1547</v>
      </c>
      <c r="D1610" s="338">
        <v>1989.0</v>
      </c>
      <c r="E1610" s="338" t="s">
        <v>11871</v>
      </c>
      <c r="F1610" s="339">
        <v>45174.0</v>
      </c>
      <c r="G1610" s="338" t="s">
        <v>6244</v>
      </c>
      <c r="H1610" s="338" t="s">
        <v>6766</v>
      </c>
      <c r="I1610" s="338" t="s">
        <v>12587</v>
      </c>
      <c r="J1610" s="338" t="s">
        <v>10789</v>
      </c>
      <c r="K1610" s="338" t="s">
        <v>4987</v>
      </c>
      <c r="L1610" s="338" t="s">
        <v>4999</v>
      </c>
      <c r="M1610" s="338" t="s">
        <v>12588</v>
      </c>
      <c r="N1610" s="338" t="s">
        <v>4979</v>
      </c>
      <c r="O1610" s="338" t="s">
        <v>6278</v>
      </c>
    </row>
    <row r="1611" ht="15.75" customHeight="1">
      <c r="A1611" s="338" t="s">
        <v>12589</v>
      </c>
      <c r="B1611" s="338" t="s">
        <v>7737</v>
      </c>
      <c r="C1611" s="338" t="s">
        <v>1547</v>
      </c>
      <c r="D1611" s="338">
        <v>1989.0</v>
      </c>
      <c r="E1611" s="338" t="s">
        <v>12040</v>
      </c>
      <c r="F1611" s="339">
        <v>44963.0</v>
      </c>
      <c r="G1611" s="338" t="s">
        <v>5547</v>
      </c>
      <c r="H1611" s="338" t="s">
        <v>6373</v>
      </c>
      <c r="I1611" s="338" t="s">
        <v>12590</v>
      </c>
      <c r="J1611" s="338" t="s">
        <v>5687</v>
      </c>
      <c r="K1611" s="338" t="s">
        <v>4987</v>
      </c>
      <c r="M1611" s="338" t="s">
        <v>12591</v>
      </c>
      <c r="N1611" s="338" t="s">
        <v>11994</v>
      </c>
      <c r="O1611" s="338" t="s">
        <v>5780</v>
      </c>
    </row>
    <row r="1612" ht="15.75" customHeight="1">
      <c r="A1612" s="338" t="s">
        <v>12592</v>
      </c>
      <c r="B1612" s="338" t="s">
        <v>4970</v>
      </c>
      <c r="C1612" s="338" t="s">
        <v>1558</v>
      </c>
      <c r="D1612" s="338">
        <v>1989.0</v>
      </c>
      <c r="E1612" s="338" t="s">
        <v>12241</v>
      </c>
      <c r="F1612" s="339">
        <v>45083.0</v>
      </c>
      <c r="G1612" s="338" t="s">
        <v>5612</v>
      </c>
      <c r="H1612" s="338" t="s">
        <v>5558</v>
      </c>
      <c r="I1612" s="338" t="s">
        <v>12593</v>
      </c>
      <c r="J1612" s="338" t="s">
        <v>12594</v>
      </c>
      <c r="K1612" s="338" t="s">
        <v>4987</v>
      </c>
      <c r="L1612" s="338" t="s">
        <v>6647</v>
      </c>
      <c r="M1612" s="338" t="s">
        <v>12595</v>
      </c>
      <c r="N1612" s="338" t="s">
        <v>11206</v>
      </c>
      <c r="O1612" s="338" t="s">
        <v>5471</v>
      </c>
    </row>
    <row r="1613" ht="15.75" customHeight="1">
      <c r="A1613" s="338" t="s">
        <v>12596</v>
      </c>
      <c r="B1613" s="338" t="s">
        <v>4970</v>
      </c>
      <c r="C1613" s="338" t="s">
        <v>1537</v>
      </c>
      <c r="D1613" s="338">
        <v>1989.0</v>
      </c>
      <c r="E1613" s="338" t="s">
        <v>11242</v>
      </c>
      <c r="F1613" s="339">
        <v>45080.0</v>
      </c>
      <c r="G1613" s="338" t="s">
        <v>8142</v>
      </c>
      <c r="H1613" s="338" t="s">
        <v>12597</v>
      </c>
      <c r="I1613" s="338" t="s">
        <v>10818</v>
      </c>
      <c r="J1613" s="338" t="s">
        <v>12598</v>
      </c>
      <c r="K1613" s="338" t="s">
        <v>4987</v>
      </c>
      <c r="M1613" s="338" t="s">
        <v>12599</v>
      </c>
      <c r="N1613" s="338" t="s">
        <v>12600</v>
      </c>
      <c r="O1613" s="338" t="s">
        <v>5143</v>
      </c>
    </row>
    <row r="1614" ht="15.75" customHeight="1">
      <c r="A1614" s="338" t="s">
        <v>12601</v>
      </c>
      <c r="B1614" s="338" t="s">
        <v>4970</v>
      </c>
      <c r="C1614" s="338" t="s">
        <v>3713</v>
      </c>
      <c r="D1614" s="338">
        <v>1989.0</v>
      </c>
      <c r="E1614" s="338" t="s">
        <v>10948</v>
      </c>
      <c r="F1614" s="339">
        <v>44931.0</v>
      </c>
      <c r="G1614" s="338" t="s">
        <v>6198</v>
      </c>
      <c r="H1614" s="338" t="s">
        <v>6037</v>
      </c>
      <c r="I1614" s="338" t="s">
        <v>12602</v>
      </c>
      <c r="J1614" s="338" t="s">
        <v>5253</v>
      </c>
      <c r="K1614" s="338" t="s">
        <v>4987</v>
      </c>
      <c r="L1614" s="338" t="s">
        <v>6071</v>
      </c>
      <c r="M1614" s="338" t="s">
        <v>12603</v>
      </c>
      <c r="N1614" s="338" t="s">
        <v>4990</v>
      </c>
      <c r="O1614" s="338" t="s">
        <v>5339</v>
      </c>
    </row>
    <row r="1615" ht="15.75" customHeight="1">
      <c r="A1615" s="338" t="s">
        <v>12604</v>
      </c>
      <c r="B1615" s="338" t="s">
        <v>7737</v>
      </c>
      <c r="C1615" s="338" t="s">
        <v>1558</v>
      </c>
      <c r="D1615" s="338">
        <v>1989.0</v>
      </c>
      <c r="E1615" s="338" t="s">
        <v>11586</v>
      </c>
      <c r="F1615" s="339">
        <v>45143.0</v>
      </c>
      <c r="G1615" s="338" t="s">
        <v>6198</v>
      </c>
      <c r="H1615" s="338" t="s">
        <v>12605</v>
      </c>
      <c r="I1615" s="338" t="s">
        <v>12606</v>
      </c>
      <c r="J1615" s="338" t="s">
        <v>10424</v>
      </c>
      <c r="K1615" s="338" t="s">
        <v>4987</v>
      </c>
      <c r="M1615" s="338" t="s">
        <v>12607</v>
      </c>
      <c r="N1615" s="338" t="s">
        <v>8082</v>
      </c>
      <c r="O1615" s="338" t="s">
        <v>5120</v>
      </c>
    </row>
    <row r="1616" ht="15.75" customHeight="1">
      <c r="A1616" s="338" t="s">
        <v>12608</v>
      </c>
      <c r="B1616" s="338" t="s">
        <v>4970</v>
      </c>
      <c r="C1616" s="338" t="s">
        <v>1425</v>
      </c>
      <c r="D1616" s="338">
        <v>1989.0</v>
      </c>
      <c r="E1616" s="338" t="s">
        <v>12040</v>
      </c>
      <c r="F1616" s="339">
        <v>44962.0</v>
      </c>
      <c r="G1616" s="338" t="s">
        <v>5547</v>
      </c>
      <c r="H1616" s="338" t="s">
        <v>12609</v>
      </c>
      <c r="I1616" s="338" t="s">
        <v>12610</v>
      </c>
      <c r="J1616" s="338" t="s">
        <v>7174</v>
      </c>
      <c r="K1616" s="338" t="s">
        <v>4976</v>
      </c>
      <c r="N1616" s="338" t="s">
        <v>12257</v>
      </c>
      <c r="O1616" s="338" t="s">
        <v>5698</v>
      </c>
    </row>
    <row r="1617" ht="15.75" customHeight="1">
      <c r="A1617" s="338" t="s">
        <v>12611</v>
      </c>
      <c r="B1617" s="338" t="s">
        <v>4993</v>
      </c>
      <c r="C1617" s="338" t="s">
        <v>1601</v>
      </c>
      <c r="D1617" s="338">
        <v>1989.0</v>
      </c>
      <c r="E1617" s="338" t="s">
        <v>12612</v>
      </c>
      <c r="F1617" s="339">
        <v>45142.0</v>
      </c>
      <c r="G1617" s="338" t="s">
        <v>5571</v>
      </c>
      <c r="H1617" s="338" t="s">
        <v>12613</v>
      </c>
      <c r="I1617" s="338" t="s">
        <v>12614</v>
      </c>
      <c r="J1617" s="338" t="s">
        <v>4986</v>
      </c>
      <c r="K1617" s="338" t="s">
        <v>4987</v>
      </c>
      <c r="L1617" s="338" t="s">
        <v>5971</v>
      </c>
      <c r="M1617" s="338" t="s">
        <v>12615</v>
      </c>
      <c r="N1617" s="338" t="s">
        <v>12616</v>
      </c>
      <c r="O1617" s="338" t="s">
        <v>5483</v>
      </c>
    </row>
    <row r="1618" ht="15.75" customHeight="1">
      <c r="A1618" s="338" t="s">
        <v>12617</v>
      </c>
      <c r="B1618" s="338" t="s">
        <v>7737</v>
      </c>
      <c r="C1618" s="338" t="s">
        <v>1558</v>
      </c>
      <c r="D1618" s="338">
        <v>1989.0</v>
      </c>
      <c r="E1618" s="338" t="s">
        <v>11460</v>
      </c>
      <c r="F1618" s="339">
        <v>45143.0</v>
      </c>
      <c r="G1618" s="338" t="s">
        <v>5612</v>
      </c>
      <c r="H1618" s="338" t="s">
        <v>8624</v>
      </c>
      <c r="I1618" s="338" t="s">
        <v>12618</v>
      </c>
      <c r="J1618" s="338" t="s">
        <v>8918</v>
      </c>
      <c r="K1618" s="338" t="s">
        <v>4987</v>
      </c>
      <c r="L1618" s="338" t="s">
        <v>5064</v>
      </c>
      <c r="M1618" s="338" t="s">
        <v>12619</v>
      </c>
      <c r="N1618" s="338" t="s">
        <v>5224</v>
      </c>
      <c r="O1618" s="338" t="s">
        <v>5505</v>
      </c>
    </row>
    <row r="1619" ht="15.75" customHeight="1">
      <c r="A1619" s="338" t="s">
        <v>12620</v>
      </c>
      <c r="B1619" s="338" t="s">
        <v>4970</v>
      </c>
      <c r="C1619" s="338" t="s">
        <v>3713</v>
      </c>
      <c r="D1619" s="338">
        <v>1989.0</v>
      </c>
      <c r="E1619" s="338" t="s">
        <v>12153</v>
      </c>
      <c r="F1619" s="339">
        <v>45050.0</v>
      </c>
      <c r="G1619" s="338" t="s">
        <v>12621</v>
      </c>
      <c r="H1619" s="338" t="s">
        <v>7114</v>
      </c>
      <c r="I1619" s="338" t="s">
        <v>12622</v>
      </c>
      <c r="J1619" s="338" t="s">
        <v>7817</v>
      </c>
      <c r="K1619" s="338" t="s">
        <v>4987</v>
      </c>
      <c r="N1619" s="338" t="s">
        <v>12623</v>
      </c>
      <c r="O1619" s="338" t="s">
        <v>5248</v>
      </c>
    </row>
    <row r="1620" ht="15.75" customHeight="1">
      <c r="A1620" s="338" t="s">
        <v>12624</v>
      </c>
      <c r="B1620" s="338" t="s">
        <v>4970</v>
      </c>
      <c r="C1620" s="338" t="s">
        <v>1601</v>
      </c>
      <c r="D1620" s="338">
        <v>1989.0</v>
      </c>
      <c r="E1620" s="338" t="s">
        <v>12267</v>
      </c>
      <c r="F1620" s="339">
        <v>45143.0</v>
      </c>
      <c r="G1620" s="338" t="s">
        <v>5514</v>
      </c>
      <c r="H1620" s="338" t="s">
        <v>9111</v>
      </c>
      <c r="I1620" s="338" t="s">
        <v>12625</v>
      </c>
      <c r="J1620" s="338" t="s">
        <v>5132</v>
      </c>
      <c r="K1620" s="338" t="s">
        <v>4987</v>
      </c>
      <c r="L1620" s="338" t="s">
        <v>12626</v>
      </c>
      <c r="M1620" s="338" t="s">
        <v>12627</v>
      </c>
      <c r="N1620" s="338" t="s">
        <v>4990</v>
      </c>
      <c r="O1620" s="338" t="s">
        <v>5471</v>
      </c>
    </row>
    <row r="1621" ht="15.75" customHeight="1">
      <c r="A1621" s="338" t="s">
        <v>12628</v>
      </c>
      <c r="B1621" s="338" t="s">
        <v>4970</v>
      </c>
      <c r="C1621" s="338" t="s">
        <v>3713</v>
      </c>
      <c r="D1621" s="338">
        <v>1989.0</v>
      </c>
      <c r="E1621" s="338" t="s">
        <v>12050</v>
      </c>
      <c r="F1621" s="339">
        <v>45174.0</v>
      </c>
      <c r="G1621" s="338" t="s">
        <v>5465</v>
      </c>
      <c r="H1621" s="338" t="s">
        <v>11406</v>
      </c>
      <c r="I1621" s="338" t="s">
        <v>8139</v>
      </c>
      <c r="J1621" s="338" t="s">
        <v>8318</v>
      </c>
      <c r="K1621" s="338" t="s">
        <v>4987</v>
      </c>
      <c r="L1621" s="338" t="s">
        <v>5281</v>
      </c>
      <c r="M1621" s="338" t="s">
        <v>12629</v>
      </c>
      <c r="N1621" s="338" t="s">
        <v>10231</v>
      </c>
      <c r="O1621" s="338" t="s">
        <v>5248</v>
      </c>
    </row>
    <row r="1622" ht="15.75" customHeight="1">
      <c r="A1622" s="338" t="s">
        <v>12630</v>
      </c>
      <c r="B1622" s="338" t="s">
        <v>5445</v>
      </c>
      <c r="C1622" s="338" t="s">
        <v>1601</v>
      </c>
      <c r="D1622" s="338">
        <v>1989.0</v>
      </c>
      <c r="E1622" s="338" t="s">
        <v>12073</v>
      </c>
      <c r="F1622" s="338" t="s">
        <v>5286</v>
      </c>
      <c r="G1622" s="338" t="s">
        <v>12631</v>
      </c>
      <c r="H1622" s="338" t="s">
        <v>12632</v>
      </c>
      <c r="I1622" s="338" t="s">
        <v>12633</v>
      </c>
      <c r="J1622" s="338" t="s">
        <v>12634</v>
      </c>
      <c r="K1622" s="338" t="s">
        <v>4987</v>
      </c>
      <c r="L1622" s="338" t="s">
        <v>5084</v>
      </c>
      <c r="M1622" s="338" t="s">
        <v>12635</v>
      </c>
      <c r="N1622" s="338" t="s">
        <v>11817</v>
      </c>
      <c r="O1622" s="338" t="s">
        <v>5610</v>
      </c>
    </row>
    <row r="1623" ht="15.75" customHeight="1">
      <c r="A1623" s="338" t="s">
        <v>12636</v>
      </c>
      <c r="B1623" s="338" t="s">
        <v>7737</v>
      </c>
      <c r="C1623" s="338" t="s">
        <v>3713</v>
      </c>
      <c r="D1623" s="338">
        <v>1989.0</v>
      </c>
      <c r="E1623" s="338" t="s">
        <v>12637</v>
      </c>
      <c r="F1623" s="339">
        <v>45084.0</v>
      </c>
      <c r="G1623" s="338" t="s">
        <v>6749</v>
      </c>
      <c r="H1623" s="338" t="s">
        <v>12638</v>
      </c>
      <c r="I1623" s="338" t="s">
        <v>12639</v>
      </c>
      <c r="J1623" s="338" t="s">
        <v>12640</v>
      </c>
      <c r="K1623" s="338" t="s">
        <v>5607</v>
      </c>
      <c r="M1623" s="338" t="s">
        <v>12641</v>
      </c>
      <c r="N1623" s="338" t="s">
        <v>12642</v>
      </c>
      <c r="O1623" s="338" t="s">
        <v>7215</v>
      </c>
    </row>
    <row r="1624" ht="15.75" customHeight="1">
      <c r="A1624" s="338" t="s">
        <v>12643</v>
      </c>
      <c r="B1624" s="338" t="s">
        <v>5445</v>
      </c>
      <c r="C1624" s="338" t="s">
        <v>1547</v>
      </c>
      <c r="D1624" s="338">
        <v>1989.0</v>
      </c>
      <c r="E1624" s="338" t="s">
        <v>11955</v>
      </c>
      <c r="F1624" s="339">
        <v>45022.0</v>
      </c>
      <c r="G1624" s="338" t="s">
        <v>5603</v>
      </c>
      <c r="H1624" s="338" t="s">
        <v>12644</v>
      </c>
      <c r="I1624" s="338" t="s">
        <v>12645</v>
      </c>
      <c r="J1624" s="338" t="s">
        <v>12646</v>
      </c>
      <c r="K1624" s="338" t="s">
        <v>4987</v>
      </c>
      <c r="M1624" s="338" t="s">
        <v>12647</v>
      </c>
      <c r="N1624" s="338" t="s">
        <v>10417</v>
      </c>
      <c r="O1624" s="338" t="s">
        <v>5120</v>
      </c>
    </row>
    <row r="1625" ht="15.75" customHeight="1">
      <c r="A1625" s="338" t="s">
        <v>12648</v>
      </c>
      <c r="B1625" s="338" t="s">
        <v>4970</v>
      </c>
      <c r="C1625" s="338" t="s">
        <v>1558</v>
      </c>
      <c r="D1625" s="338">
        <v>1989.0</v>
      </c>
      <c r="E1625" s="338" t="s">
        <v>12649</v>
      </c>
      <c r="F1625" s="339">
        <v>45144.0</v>
      </c>
      <c r="G1625" s="338" t="s">
        <v>5417</v>
      </c>
      <c r="H1625" s="338" t="s">
        <v>10157</v>
      </c>
      <c r="I1625" s="338" t="s">
        <v>10157</v>
      </c>
      <c r="J1625" s="338" t="s">
        <v>6885</v>
      </c>
      <c r="K1625" s="338" t="s">
        <v>5607</v>
      </c>
      <c r="M1625" s="338" t="s">
        <v>12650</v>
      </c>
      <c r="N1625" s="338" t="s">
        <v>10159</v>
      </c>
      <c r="O1625" s="338" t="s">
        <v>5283</v>
      </c>
    </row>
    <row r="1626" ht="15.75" customHeight="1">
      <c r="A1626" s="338" t="s">
        <v>12651</v>
      </c>
      <c r="B1626" s="338" t="s">
        <v>4970</v>
      </c>
      <c r="C1626" s="338" t="s">
        <v>1558</v>
      </c>
      <c r="D1626" s="338">
        <v>1989.0</v>
      </c>
      <c r="E1626" s="338" t="s">
        <v>11944</v>
      </c>
      <c r="F1626" s="339">
        <v>45022.0</v>
      </c>
      <c r="G1626" s="338" t="s">
        <v>6251</v>
      </c>
      <c r="H1626" s="338" t="s">
        <v>4984</v>
      </c>
      <c r="I1626" s="338" t="s">
        <v>12652</v>
      </c>
      <c r="J1626" s="338" t="s">
        <v>12653</v>
      </c>
      <c r="K1626" s="338" t="s">
        <v>4976</v>
      </c>
      <c r="M1626" s="338" t="s">
        <v>12654</v>
      </c>
      <c r="N1626" s="338" t="s">
        <v>11822</v>
      </c>
      <c r="O1626" s="338" t="s">
        <v>5160</v>
      </c>
    </row>
    <row r="1627" ht="15.75" customHeight="1">
      <c r="A1627" s="338" t="s">
        <v>12655</v>
      </c>
      <c r="B1627" s="338" t="s">
        <v>4970</v>
      </c>
      <c r="C1627" s="338" t="s">
        <v>1558</v>
      </c>
      <c r="D1627" s="338">
        <v>1989.0</v>
      </c>
      <c r="E1627" s="338" t="s">
        <v>12006</v>
      </c>
      <c r="F1627" s="339">
        <v>45142.0</v>
      </c>
      <c r="G1627" s="338" t="s">
        <v>6306</v>
      </c>
      <c r="H1627" s="338" t="s">
        <v>8872</v>
      </c>
      <c r="I1627" s="338" t="s">
        <v>12656</v>
      </c>
      <c r="J1627" s="338" t="s">
        <v>5349</v>
      </c>
      <c r="K1627" s="338" t="s">
        <v>4987</v>
      </c>
      <c r="L1627" s="338" t="s">
        <v>5064</v>
      </c>
      <c r="M1627" s="338" t="s">
        <v>12657</v>
      </c>
      <c r="N1627" s="338" t="s">
        <v>12658</v>
      </c>
      <c r="O1627" s="338" t="s">
        <v>5067</v>
      </c>
    </row>
    <row r="1628" ht="15.75" customHeight="1">
      <c r="A1628" s="338" t="s">
        <v>12659</v>
      </c>
      <c r="B1628" s="338" t="s">
        <v>4970</v>
      </c>
      <c r="C1628" s="338" t="s">
        <v>1558</v>
      </c>
      <c r="D1628" s="338">
        <v>1989.0</v>
      </c>
      <c r="E1628" s="338" t="s">
        <v>12660</v>
      </c>
      <c r="F1628" s="339">
        <v>45021.0</v>
      </c>
      <c r="G1628" s="338" t="s">
        <v>6306</v>
      </c>
      <c r="H1628" s="338" t="s">
        <v>8758</v>
      </c>
      <c r="I1628" s="338" t="s">
        <v>7186</v>
      </c>
      <c r="J1628" s="338" t="s">
        <v>12661</v>
      </c>
      <c r="K1628" s="338" t="s">
        <v>4987</v>
      </c>
      <c r="M1628" s="338" t="s">
        <v>12662</v>
      </c>
      <c r="N1628" s="338" t="s">
        <v>5159</v>
      </c>
      <c r="O1628" s="338" t="s">
        <v>5370</v>
      </c>
    </row>
    <row r="1629" ht="15.75" customHeight="1">
      <c r="A1629" s="338" t="s">
        <v>12663</v>
      </c>
      <c r="B1629" s="338" t="s">
        <v>4993</v>
      </c>
      <c r="C1629" s="338" t="s">
        <v>1558</v>
      </c>
      <c r="D1629" s="338">
        <v>1989.0</v>
      </c>
      <c r="E1629" s="338" t="s">
        <v>12263</v>
      </c>
      <c r="F1629" s="339">
        <v>45051.0</v>
      </c>
      <c r="G1629" s="338" t="s">
        <v>6306</v>
      </c>
      <c r="H1629" s="338" t="s">
        <v>12664</v>
      </c>
      <c r="I1629" s="338" t="s">
        <v>12664</v>
      </c>
      <c r="J1629" s="338" t="s">
        <v>12665</v>
      </c>
      <c r="K1629" s="338" t="s">
        <v>4987</v>
      </c>
      <c r="L1629" s="338" t="s">
        <v>5281</v>
      </c>
      <c r="M1629" s="338" t="s">
        <v>12666</v>
      </c>
      <c r="N1629" s="338" t="s">
        <v>12667</v>
      </c>
      <c r="O1629" s="338" t="s">
        <v>5483</v>
      </c>
    </row>
    <row r="1630" ht="15.75" customHeight="1">
      <c r="A1630" s="338" t="s">
        <v>12668</v>
      </c>
      <c r="B1630" s="338" t="s">
        <v>4970</v>
      </c>
      <c r="C1630" s="338" t="s">
        <v>1537</v>
      </c>
      <c r="D1630" s="338">
        <v>1989.0</v>
      </c>
      <c r="E1630" s="338" t="s">
        <v>12669</v>
      </c>
      <c r="F1630" s="339">
        <v>45020.0</v>
      </c>
      <c r="G1630" s="338" t="s">
        <v>5278</v>
      </c>
      <c r="H1630" s="338" t="s">
        <v>12469</v>
      </c>
      <c r="I1630" s="338" t="s">
        <v>12470</v>
      </c>
      <c r="J1630" s="338" t="s">
        <v>12471</v>
      </c>
      <c r="K1630" s="338" t="s">
        <v>4987</v>
      </c>
      <c r="M1630" s="338" t="s">
        <v>12670</v>
      </c>
      <c r="N1630" s="338" t="s">
        <v>12671</v>
      </c>
      <c r="O1630" s="338" t="s">
        <v>5160</v>
      </c>
    </row>
    <row r="1631" ht="15.75" customHeight="1">
      <c r="A1631" s="338" t="s">
        <v>12672</v>
      </c>
      <c r="B1631" s="338" t="s">
        <v>4970</v>
      </c>
      <c r="C1631" s="338" t="s">
        <v>1537</v>
      </c>
      <c r="D1631" s="338">
        <v>1989.0</v>
      </c>
      <c r="E1631" s="338" t="s">
        <v>11871</v>
      </c>
      <c r="F1631" s="339">
        <v>44989.0</v>
      </c>
      <c r="G1631" s="338" t="s">
        <v>5531</v>
      </c>
      <c r="H1631" s="338" t="s">
        <v>6188</v>
      </c>
      <c r="I1631" s="338" t="s">
        <v>12673</v>
      </c>
      <c r="J1631" s="338" t="s">
        <v>8930</v>
      </c>
      <c r="K1631" s="338" t="s">
        <v>4987</v>
      </c>
      <c r="N1631" s="338" t="s">
        <v>12600</v>
      </c>
      <c r="O1631" s="338" t="s">
        <v>5324</v>
      </c>
    </row>
    <row r="1632" ht="15.75" customHeight="1">
      <c r="A1632" s="338" t="s">
        <v>12674</v>
      </c>
      <c r="B1632" s="338" t="s">
        <v>4970</v>
      </c>
      <c r="C1632" s="338" t="s">
        <v>1558</v>
      </c>
      <c r="D1632" s="338">
        <v>1989.0</v>
      </c>
      <c r="E1632" s="338" t="s">
        <v>12134</v>
      </c>
      <c r="F1632" s="339">
        <v>44963.0</v>
      </c>
      <c r="G1632" s="338" t="s">
        <v>6234</v>
      </c>
      <c r="H1632" s="338" t="s">
        <v>12675</v>
      </c>
      <c r="I1632" s="338" t="s">
        <v>12676</v>
      </c>
      <c r="J1632" s="338" t="s">
        <v>8530</v>
      </c>
      <c r="K1632" s="338" t="s">
        <v>4987</v>
      </c>
      <c r="M1632" s="338" t="s">
        <v>12677</v>
      </c>
      <c r="O1632" s="338" t="s">
        <v>5283</v>
      </c>
    </row>
    <row r="1633" ht="15.75" customHeight="1">
      <c r="A1633" s="338" t="s">
        <v>12678</v>
      </c>
      <c r="B1633" s="338" t="s">
        <v>7737</v>
      </c>
      <c r="C1633" s="338" t="s">
        <v>1558</v>
      </c>
      <c r="D1633" s="338">
        <v>1989.0</v>
      </c>
      <c r="E1633" s="338" t="s">
        <v>11857</v>
      </c>
      <c r="F1633" s="339">
        <v>45050.0</v>
      </c>
      <c r="G1633" s="338" t="s">
        <v>6937</v>
      </c>
      <c r="H1633" s="338" t="s">
        <v>12679</v>
      </c>
      <c r="I1633" s="338" t="s">
        <v>12680</v>
      </c>
      <c r="J1633" s="338" t="s">
        <v>12681</v>
      </c>
      <c r="K1633" s="338" t="s">
        <v>4987</v>
      </c>
      <c r="N1633" s="338" t="s">
        <v>12682</v>
      </c>
      <c r="O1633" s="338" t="s">
        <v>5248</v>
      </c>
    </row>
    <row r="1634" ht="15.75" customHeight="1">
      <c r="A1634" s="338" t="s">
        <v>12683</v>
      </c>
      <c r="B1634" s="338" t="s">
        <v>7737</v>
      </c>
      <c r="C1634" s="338" t="s">
        <v>1558</v>
      </c>
      <c r="D1634" s="338">
        <v>1989.0</v>
      </c>
      <c r="E1634" s="338" t="s">
        <v>12372</v>
      </c>
      <c r="F1634" s="339">
        <v>44929.0</v>
      </c>
      <c r="G1634" s="338" t="s">
        <v>12684</v>
      </c>
      <c r="H1634" s="338" t="s">
        <v>6521</v>
      </c>
      <c r="I1634" s="338" t="s">
        <v>12685</v>
      </c>
      <c r="J1634" s="338" t="s">
        <v>12389</v>
      </c>
      <c r="K1634" s="338" t="s">
        <v>4987</v>
      </c>
      <c r="M1634" s="338" t="s">
        <v>12686</v>
      </c>
      <c r="N1634" s="338" t="s">
        <v>12687</v>
      </c>
      <c r="O1634" s="338" t="s">
        <v>5143</v>
      </c>
    </row>
    <row r="1635" ht="15.75" customHeight="1">
      <c r="A1635" s="338" t="s">
        <v>12688</v>
      </c>
      <c r="B1635" s="338" t="s">
        <v>4970</v>
      </c>
      <c r="C1635" s="338" t="s">
        <v>3713</v>
      </c>
      <c r="D1635" s="338">
        <v>1989.0</v>
      </c>
      <c r="E1635" s="338" t="s">
        <v>12184</v>
      </c>
      <c r="F1635" s="339">
        <v>45173.0</v>
      </c>
      <c r="G1635" s="338" t="s">
        <v>12689</v>
      </c>
      <c r="H1635" s="338" t="s">
        <v>9089</v>
      </c>
      <c r="I1635" s="338" t="s">
        <v>11796</v>
      </c>
      <c r="J1635" s="338" t="s">
        <v>6703</v>
      </c>
      <c r="K1635" s="338" t="s">
        <v>4987</v>
      </c>
      <c r="M1635" s="338" t="s">
        <v>12690</v>
      </c>
      <c r="N1635" s="338" t="s">
        <v>12691</v>
      </c>
      <c r="O1635" s="338" t="s">
        <v>5028</v>
      </c>
    </row>
    <row r="1636" ht="15.75" customHeight="1">
      <c r="A1636" s="338" t="s">
        <v>12692</v>
      </c>
      <c r="B1636" s="338" t="s">
        <v>7737</v>
      </c>
      <c r="C1636" s="338" t="s">
        <v>1681</v>
      </c>
      <c r="D1636" s="338">
        <v>1989.0</v>
      </c>
      <c r="E1636" s="338" t="s">
        <v>9748</v>
      </c>
      <c r="F1636" s="339">
        <v>44964.0</v>
      </c>
      <c r="G1636" s="338" t="s">
        <v>5612</v>
      </c>
      <c r="H1636" s="338" t="s">
        <v>10992</v>
      </c>
      <c r="I1636" s="338" t="s">
        <v>12693</v>
      </c>
      <c r="J1636" s="338" t="s">
        <v>6849</v>
      </c>
      <c r="K1636" s="338" t="s">
        <v>4987</v>
      </c>
      <c r="M1636" s="338" t="s">
        <v>12694</v>
      </c>
      <c r="N1636" s="338" t="s">
        <v>12695</v>
      </c>
      <c r="O1636" s="338" t="s">
        <v>5160</v>
      </c>
    </row>
    <row r="1637" ht="15.75" customHeight="1">
      <c r="A1637" s="338" t="s">
        <v>12696</v>
      </c>
      <c r="B1637" s="338" t="s">
        <v>4970</v>
      </c>
      <c r="C1637" s="338" t="s">
        <v>1547</v>
      </c>
      <c r="D1637" s="338">
        <v>1989.0</v>
      </c>
      <c r="E1637" s="338" t="s">
        <v>11996</v>
      </c>
      <c r="F1637" s="339">
        <v>45175.0</v>
      </c>
      <c r="G1637" s="338" t="s">
        <v>6260</v>
      </c>
      <c r="H1637" s="338" t="s">
        <v>12697</v>
      </c>
      <c r="I1637" s="338" t="s">
        <v>12697</v>
      </c>
      <c r="J1637" s="338" t="s">
        <v>12698</v>
      </c>
      <c r="K1637" s="338" t="s">
        <v>4987</v>
      </c>
      <c r="N1637" s="338" t="s">
        <v>12699</v>
      </c>
      <c r="O1637" s="338" t="s">
        <v>5028</v>
      </c>
    </row>
    <row r="1638" ht="15.75" customHeight="1">
      <c r="A1638" s="338" t="s">
        <v>12700</v>
      </c>
      <c r="B1638" s="338" t="s">
        <v>4993</v>
      </c>
      <c r="C1638" s="338" t="s">
        <v>1558</v>
      </c>
      <c r="D1638" s="338">
        <v>1989.0</v>
      </c>
      <c r="E1638" s="338" t="s">
        <v>12701</v>
      </c>
      <c r="F1638" s="339">
        <v>45143.0</v>
      </c>
      <c r="G1638" s="338" t="s">
        <v>12702</v>
      </c>
      <c r="H1638" s="338" t="s">
        <v>10615</v>
      </c>
      <c r="I1638" s="338" t="s">
        <v>12703</v>
      </c>
      <c r="J1638" s="338" t="s">
        <v>10617</v>
      </c>
      <c r="K1638" s="338" t="s">
        <v>4987</v>
      </c>
      <c r="M1638" s="338" t="s">
        <v>12704</v>
      </c>
      <c r="N1638" s="338" t="s">
        <v>12705</v>
      </c>
      <c r="O1638" s="338" t="s">
        <v>5370</v>
      </c>
    </row>
    <row r="1639" ht="15.75" customHeight="1">
      <c r="A1639" s="338" t="s">
        <v>12706</v>
      </c>
      <c r="B1639" s="338" t="s">
        <v>4970</v>
      </c>
      <c r="C1639" s="338" t="s">
        <v>1558</v>
      </c>
      <c r="D1639" s="338">
        <v>1989.0</v>
      </c>
      <c r="E1639" s="338" t="s">
        <v>12184</v>
      </c>
      <c r="F1639" s="338" t="s">
        <v>5286</v>
      </c>
      <c r="G1639" s="338" t="s">
        <v>12707</v>
      </c>
      <c r="H1639" s="338" t="s">
        <v>12708</v>
      </c>
      <c r="I1639" s="338" t="s">
        <v>12708</v>
      </c>
      <c r="J1639" s="338" t="s">
        <v>12709</v>
      </c>
      <c r="K1639" s="338" t="s">
        <v>4987</v>
      </c>
      <c r="M1639" s="338" t="s">
        <v>12710</v>
      </c>
      <c r="N1639" s="338" t="s">
        <v>5066</v>
      </c>
      <c r="O1639" s="338" t="s">
        <v>4991</v>
      </c>
    </row>
    <row r="1640" ht="15.75" customHeight="1">
      <c r="A1640" s="338" t="s">
        <v>12711</v>
      </c>
      <c r="B1640" s="338" t="s">
        <v>4993</v>
      </c>
      <c r="C1640" s="338" t="s">
        <v>1558</v>
      </c>
      <c r="D1640" s="338">
        <v>1989.0</v>
      </c>
      <c r="E1640" s="338" t="s">
        <v>12263</v>
      </c>
      <c r="F1640" s="339">
        <v>45020.0</v>
      </c>
      <c r="G1640" s="338" t="s">
        <v>5547</v>
      </c>
      <c r="H1640" s="338" t="s">
        <v>12712</v>
      </c>
      <c r="I1640" s="338" t="s">
        <v>11951</v>
      </c>
      <c r="J1640" s="338" t="s">
        <v>12713</v>
      </c>
      <c r="K1640" s="338" t="s">
        <v>4987</v>
      </c>
      <c r="M1640" s="338" t="s">
        <v>12714</v>
      </c>
      <c r="N1640" s="338" t="s">
        <v>5159</v>
      </c>
      <c r="O1640" s="338" t="s">
        <v>5610</v>
      </c>
    </row>
    <row r="1641" ht="15.75" customHeight="1">
      <c r="A1641" s="338" t="s">
        <v>12715</v>
      </c>
      <c r="B1641" s="338" t="s">
        <v>4993</v>
      </c>
      <c r="C1641" s="338" t="s">
        <v>1558</v>
      </c>
      <c r="D1641" s="338">
        <v>1989.0</v>
      </c>
      <c r="E1641" s="338" t="s">
        <v>12716</v>
      </c>
      <c r="F1641" s="339">
        <v>45082.0</v>
      </c>
      <c r="G1641" s="338" t="s">
        <v>12717</v>
      </c>
      <c r="H1641" s="338" t="s">
        <v>6614</v>
      </c>
      <c r="I1641" s="338" t="s">
        <v>12718</v>
      </c>
      <c r="J1641" s="338" t="s">
        <v>11256</v>
      </c>
      <c r="K1641" s="338" t="s">
        <v>4976</v>
      </c>
      <c r="M1641" s="338" t="s">
        <v>12719</v>
      </c>
      <c r="N1641" s="338" t="s">
        <v>12720</v>
      </c>
      <c r="O1641" s="338" t="s">
        <v>5248</v>
      </c>
    </row>
    <row r="1642" ht="15.75" customHeight="1">
      <c r="A1642" s="338" t="s">
        <v>12721</v>
      </c>
      <c r="B1642" s="338" t="s">
        <v>7737</v>
      </c>
      <c r="C1642" s="338" t="s">
        <v>1558</v>
      </c>
      <c r="D1642" s="338">
        <v>1989.0</v>
      </c>
      <c r="E1642" s="338" t="s">
        <v>12722</v>
      </c>
      <c r="F1642" s="338" t="s">
        <v>5210</v>
      </c>
      <c r="G1642" s="338" t="s">
        <v>12723</v>
      </c>
      <c r="H1642" s="338" t="s">
        <v>8837</v>
      </c>
      <c r="I1642" s="338" t="s">
        <v>12724</v>
      </c>
      <c r="J1642" s="338" t="s">
        <v>8252</v>
      </c>
      <c r="K1642" s="338" t="s">
        <v>4987</v>
      </c>
      <c r="L1642" s="338" t="s">
        <v>5222</v>
      </c>
      <c r="M1642" s="338" t="s">
        <v>12725</v>
      </c>
      <c r="N1642" s="338" t="s">
        <v>10543</v>
      </c>
      <c r="O1642" s="338" t="s">
        <v>5483</v>
      </c>
    </row>
    <row r="1643" ht="15.75" customHeight="1">
      <c r="A1643" s="338" t="s">
        <v>1843</v>
      </c>
      <c r="B1643" s="338" t="s">
        <v>4970</v>
      </c>
      <c r="C1643" s="338" t="s">
        <v>1601</v>
      </c>
      <c r="D1643" s="338">
        <v>1989.0</v>
      </c>
      <c r="E1643" s="338" t="s">
        <v>12112</v>
      </c>
      <c r="F1643" s="339">
        <v>44932.0</v>
      </c>
      <c r="G1643" s="338" t="s">
        <v>5465</v>
      </c>
      <c r="H1643" s="338" t="s">
        <v>7178</v>
      </c>
      <c r="I1643" s="338" t="s">
        <v>7538</v>
      </c>
      <c r="J1643" s="338" t="s">
        <v>5253</v>
      </c>
      <c r="K1643" s="338" t="s">
        <v>4987</v>
      </c>
      <c r="L1643" s="338" t="s">
        <v>5017</v>
      </c>
      <c r="M1643" s="338" t="s">
        <v>12726</v>
      </c>
      <c r="N1643" s="338" t="s">
        <v>10279</v>
      </c>
      <c r="O1643" s="338" t="s">
        <v>5370</v>
      </c>
    </row>
    <row r="1644" ht="15.75" customHeight="1">
      <c r="A1644" s="338" t="s">
        <v>12727</v>
      </c>
      <c r="B1644" s="338" t="s">
        <v>4970</v>
      </c>
      <c r="C1644" s="338" t="s">
        <v>1537</v>
      </c>
      <c r="D1644" s="338">
        <v>1989.0</v>
      </c>
      <c r="E1644" s="338" t="s">
        <v>12134</v>
      </c>
      <c r="F1644" s="339">
        <v>45051.0</v>
      </c>
      <c r="G1644" s="338" t="s">
        <v>12728</v>
      </c>
      <c r="H1644" s="338" t="s">
        <v>12729</v>
      </c>
      <c r="I1644" s="338" t="s">
        <v>12730</v>
      </c>
      <c r="J1644" s="338" t="s">
        <v>12731</v>
      </c>
      <c r="K1644" s="338" t="s">
        <v>4987</v>
      </c>
      <c r="M1644" s="338" t="s">
        <v>12732</v>
      </c>
      <c r="N1644" s="338" t="s">
        <v>12733</v>
      </c>
      <c r="O1644" s="338" t="s">
        <v>6003</v>
      </c>
    </row>
    <row r="1645" ht="15.75" customHeight="1">
      <c r="A1645" s="338" t="s">
        <v>12734</v>
      </c>
      <c r="B1645" s="338" t="s">
        <v>4970</v>
      </c>
      <c r="C1645" s="338" t="s">
        <v>1681</v>
      </c>
      <c r="D1645" s="338">
        <v>1990.0</v>
      </c>
      <c r="E1645" s="338" t="s">
        <v>12464</v>
      </c>
      <c r="F1645" s="339">
        <v>45115.0</v>
      </c>
      <c r="G1645" s="338" t="s">
        <v>8533</v>
      </c>
      <c r="H1645" s="338" t="s">
        <v>5041</v>
      </c>
      <c r="I1645" s="338" t="s">
        <v>12735</v>
      </c>
      <c r="J1645" s="338" t="s">
        <v>5043</v>
      </c>
      <c r="K1645" s="338" t="s">
        <v>4987</v>
      </c>
      <c r="L1645" s="338" t="s">
        <v>7014</v>
      </c>
      <c r="M1645" s="338" t="s">
        <v>12736</v>
      </c>
      <c r="N1645" s="338" t="s">
        <v>4979</v>
      </c>
      <c r="O1645" s="338" t="s">
        <v>4980</v>
      </c>
    </row>
    <row r="1646" ht="15.75" customHeight="1">
      <c r="A1646" s="338" t="s">
        <v>12737</v>
      </c>
      <c r="B1646" s="338" t="s">
        <v>4970</v>
      </c>
      <c r="C1646" s="338" t="s">
        <v>3713</v>
      </c>
      <c r="D1646" s="338">
        <v>1990.0</v>
      </c>
      <c r="E1646" s="338" t="s">
        <v>12738</v>
      </c>
      <c r="F1646" s="339">
        <v>45084.0</v>
      </c>
      <c r="G1646" s="338" t="s">
        <v>12739</v>
      </c>
      <c r="H1646" s="338" t="s">
        <v>6012</v>
      </c>
      <c r="I1646" s="338" t="s">
        <v>10837</v>
      </c>
      <c r="J1646" s="338" t="s">
        <v>5155</v>
      </c>
      <c r="K1646" s="338" t="s">
        <v>4987</v>
      </c>
      <c r="L1646" s="338" t="s">
        <v>5053</v>
      </c>
      <c r="M1646" s="338" t="s">
        <v>12740</v>
      </c>
      <c r="N1646" s="338" t="s">
        <v>5009</v>
      </c>
      <c r="O1646" s="338" t="s">
        <v>8635</v>
      </c>
    </row>
    <row r="1647" ht="15.75" customHeight="1">
      <c r="A1647" s="338" t="s">
        <v>3874</v>
      </c>
      <c r="B1647" s="338" t="s">
        <v>4970</v>
      </c>
      <c r="C1647" s="338" t="s">
        <v>1537</v>
      </c>
      <c r="D1647" s="338">
        <v>1990.0</v>
      </c>
      <c r="E1647" s="338" t="s">
        <v>12741</v>
      </c>
      <c r="F1647" s="339">
        <v>45053.0</v>
      </c>
      <c r="G1647" s="338" t="s">
        <v>12742</v>
      </c>
      <c r="H1647" s="338" t="s">
        <v>8656</v>
      </c>
      <c r="I1647" s="338" t="s">
        <v>12743</v>
      </c>
      <c r="J1647" s="338" t="s">
        <v>6361</v>
      </c>
      <c r="K1647" s="338" t="s">
        <v>4987</v>
      </c>
      <c r="L1647" s="338" t="s">
        <v>12744</v>
      </c>
      <c r="M1647" s="338" t="s">
        <v>12745</v>
      </c>
      <c r="N1647" s="338" t="s">
        <v>10692</v>
      </c>
      <c r="O1647" s="338" t="s">
        <v>5677</v>
      </c>
    </row>
    <row r="1648" ht="15.75" customHeight="1">
      <c r="A1648" s="338" t="s">
        <v>736</v>
      </c>
      <c r="B1648" s="338" t="s">
        <v>4970</v>
      </c>
      <c r="C1648" s="338" t="s">
        <v>1558</v>
      </c>
      <c r="D1648" s="338">
        <v>1990.0</v>
      </c>
      <c r="E1648" s="338" t="s">
        <v>12746</v>
      </c>
      <c r="F1648" s="338" t="s">
        <v>5059</v>
      </c>
      <c r="G1648" s="338" t="s">
        <v>12747</v>
      </c>
      <c r="H1648" s="338" t="s">
        <v>6691</v>
      </c>
      <c r="I1648" s="338" t="s">
        <v>12748</v>
      </c>
      <c r="J1648" s="338" t="s">
        <v>5229</v>
      </c>
      <c r="K1648" s="338" t="s">
        <v>4987</v>
      </c>
      <c r="L1648" s="338" t="s">
        <v>5822</v>
      </c>
      <c r="M1648" s="338" t="s">
        <v>12749</v>
      </c>
      <c r="N1648" s="338" t="s">
        <v>7874</v>
      </c>
      <c r="O1648" s="338" t="s">
        <v>5471</v>
      </c>
    </row>
    <row r="1649" ht="15.75" customHeight="1">
      <c r="A1649" s="338" t="s">
        <v>362</v>
      </c>
      <c r="B1649" s="338" t="s">
        <v>4993</v>
      </c>
      <c r="C1649" s="338" t="s">
        <v>1558</v>
      </c>
      <c r="D1649" s="338">
        <v>1990.0</v>
      </c>
      <c r="E1649" s="338" t="s">
        <v>12750</v>
      </c>
      <c r="F1649" s="339">
        <v>45084.0</v>
      </c>
      <c r="G1649" s="338" t="s">
        <v>12751</v>
      </c>
      <c r="H1649" s="338" t="s">
        <v>7816</v>
      </c>
      <c r="I1649" s="338" t="s">
        <v>6796</v>
      </c>
      <c r="J1649" s="338" t="s">
        <v>12752</v>
      </c>
      <c r="K1649" s="338" t="s">
        <v>4987</v>
      </c>
      <c r="L1649" s="338" t="s">
        <v>4999</v>
      </c>
      <c r="M1649" s="338" t="s">
        <v>12753</v>
      </c>
      <c r="N1649" s="338" t="s">
        <v>10367</v>
      </c>
      <c r="O1649" s="338" t="s">
        <v>5120</v>
      </c>
    </row>
    <row r="1650" ht="15.75" customHeight="1">
      <c r="A1650" s="338" t="s">
        <v>300</v>
      </c>
      <c r="B1650" s="338" t="s">
        <v>7737</v>
      </c>
      <c r="C1650" s="338" t="s">
        <v>1547</v>
      </c>
      <c r="D1650" s="338">
        <v>1990.0</v>
      </c>
      <c r="E1650" s="338" t="s">
        <v>11197</v>
      </c>
      <c r="F1650" s="339">
        <v>44933.0</v>
      </c>
      <c r="G1650" s="338" t="s">
        <v>12754</v>
      </c>
      <c r="H1650" s="338" t="s">
        <v>11188</v>
      </c>
      <c r="I1650" s="338" t="s">
        <v>7308</v>
      </c>
      <c r="J1650" s="338" t="s">
        <v>7798</v>
      </c>
      <c r="K1650" s="338" t="s">
        <v>4987</v>
      </c>
      <c r="L1650" s="338" t="s">
        <v>5355</v>
      </c>
      <c r="M1650" s="338" t="s">
        <v>12755</v>
      </c>
      <c r="N1650" s="338" t="s">
        <v>5009</v>
      </c>
      <c r="O1650" s="338" t="s">
        <v>5056</v>
      </c>
    </row>
    <row r="1651" ht="15.75" customHeight="1">
      <c r="A1651" s="338" t="s">
        <v>202</v>
      </c>
      <c r="B1651" s="338" t="s">
        <v>7737</v>
      </c>
      <c r="C1651" s="338" t="s">
        <v>1601</v>
      </c>
      <c r="D1651" s="338">
        <v>1990.0</v>
      </c>
      <c r="E1651" s="338" t="s">
        <v>12359</v>
      </c>
      <c r="F1651" s="338" t="s">
        <v>6434</v>
      </c>
      <c r="G1651" s="338" t="s">
        <v>12756</v>
      </c>
      <c r="H1651" s="338" t="s">
        <v>8902</v>
      </c>
      <c r="I1651" s="338" t="s">
        <v>12757</v>
      </c>
      <c r="J1651" s="338" t="s">
        <v>8902</v>
      </c>
      <c r="K1651" s="338" t="s">
        <v>4987</v>
      </c>
      <c r="L1651" s="338" t="s">
        <v>5355</v>
      </c>
      <c r="M1651" s="338" t="s">
        <v>12758</v>
      </c>
      <c r="N1651" s="338" t="s">
        <v>12759</v>
      </c>
      <c r="O1651" s="338" t="s">
        <v>12760</v>
      </c>
    </row>
    <row r="1652" ht="15.75" customHeight="1">
      <c r="A1652" s="338" t="s">
        <v>12761</v>
      </c>
      <c r="B1652" s="338" t="s">
        <v>7737</v>
      </c>
      <c r="C1652" s="338" t="s">
        <v>1558</v>
      </c>
      <c r="D1652" s="338">
        <v>1990.0</v>
      </c>
      <c r="E1652" s="338" t="s">
        <v>12478</v>
      </c>
      <c r="F1652" s="339">
        <v>44933.0</v>
      </c>
      <c r="G1652" s="338" t="s">
        <v>12022</v>
      </c>
      <c r="H1652" s="338" t="s">
        <v>12762</v>
      </c>
      <c r="I1652" s="338" t="s">
        <v>9517</v>
      </c>
      <c r="J1652" s="338" t="s">
        <v>7807</v>
      </c>
      <c r="K1652" s="338" t="s">
        <v>4987</v>
      </c>
      <c r="L1652" s="338" t="s">
        <v>5157</v>
      </c>
      <c r="M1652" s="338" t="s">
        <v>12763</v>
      </c>
      <c r="N1652" s="338" t="s">
        <v>5036</v>
      </c>
      <c r="O1652" s="338" t="s">
        <v>5186</v>
      </c>
    </row>
    <row r="1653" ht="15.75" customHeight="1">
      <c r="A1653" s="338" t="s">
        <v>12764</v>
      </c>
      <c r="B1653" s="338" t="s">
        <v>4970</v>
      </c>
      <c r="C1653" s="338" t="s">
        <v>1537</v>
      </c>
      <c r="D1653" s="338">
        <v>1990.0</v>
      </c>
      <c r="E1653" s="338" t="s">
        <v>12765</v>
      </c>
      <c r="F1653" s="339">
        <v>44933.0</v>
      </c>
      <c r="G1653" s="338" t="s">
        <v>12766</v>
      </c>
      <c r="H1653" s="338" t="s">
        <v>10183</v>
      </c>
      <c r="I1653" s="338" t="s">
        <v>12767</v>
      </c>
      <c r="J1653" s="338" t="s">
        <v>11102</v>
      </c>
      <c r="K1653" s="338" t="s">
        <v>4987</v>
      </c>
      <c r="L1653" s="338" t="s">
        <v>11153</v>
      </c>
      <c r="M1653" s="338" t="s">
        <v>12768</v>
      </c>
      <c r="N1653" s="338" t="s">
        <v>5224</v>
      </c>
      <c r="O1653" s="338" t="s">
        <v>5002</v>
      </c>
    </row>
    <row r="1654" ht="15.75" customHeight="1">
      <c r="A1654" s="338" t="s">
        <v>12769</v>
      </c>
      <c r="B1654" s="338" t="s">
        <v>4970</v>
      </c>
      <c r="C1654" s="338" t="s">
        <v>1547</v>
      </c>
      <c r="D1654" s="338">
        <v>1990.0</v>
      </c>
      <c r="E1654" s="338" t="s">
        <v>12770</v>
      </c>
      <c r="F1654" s="339">
        <v>45145.0</v>
      </c>
      <c r="G1654" s="338" t="s">
        <v>8583</v>
      </c>
      <c r="H1654" s="338" t="s">
        <v>7840</v>
      </c>
      <c r="I1654" s="338" t="s">
        <v>4974</v>
      </c>
      <c r="J1654" s="338" t="s">
        <v>5763</v>
      </c>
      <c r="K1654" s="338" t="s">
        <v>4987</v>
      </c>
      <c r="L1654" s="338" t="s">
        <v>5094</v>
      </c>
      <c r="M1654" s="338" t="s">
        <v>12771</v>
      </c>
      <c r="N1654" s="338" t="s">
        <v>11994</v>
      </c>
      <c r="O1654" s="338" t="s">
        <v>5324</v>
      </c>
    </row>
    <row r="1655" ht="15.75" customHeight="1">
      <c r="A1655" s="338" t="s">
        <v>12772</v>
      </c>
      <c r="B1655" s="338" t="s">
        <v>7737</v>
      </c>
      <c r="C1655" s="338" t="s">
        <v>1537</v>
      </c>
      <c r="D1655" s="338">
        <v>1990.0</v>
      </c>
      <c r="E1655" s="338" t="s">
        <v>12773</v>
      </c>
      <c r="F1655" s="339">
        <v>44963.0</v>
      </c>
      <c r="G1655" s="338" t="s">
        <v>12774</v>
      </c>
      <c r="H1655" s="338" t="s">
        <v>5744</v>
      </c>
      <c r="I1655" s="338" t="s">
        <v>12775</v>
      </c>
      <c r="J1655" s="338" t="s">
        <v>6361</v>
      </c>
      <c r="K1655" s="338" t="s">
        <v>4987</v>
      </c>
      <c r="L1655" s="338" t="s">
        <v>5074</v>
      </c>
      <c r="M1655" s="338" t="s">
        <v>12776</v>
      </c>
      <c r="N1655" s="338" t="s">
        <v>5036</v>
      </c>
      <c r="O1655" s="338" t="s">
        <v>5150</v>
      </c>
    </row>
    <row r="1656" ht="15.75" customHeight="1">
      <c r="A1656" s="338" t="s">
        <v>12777</v>
      </c>
      <c r="B1656" s="338" t="s">
        <v>4970</v>
      </c>
      <c r="C1656" s="338" t="s">
        <v>1558</v>
      </c>
      <c r="D1656" s="338">
        <v>1990.0</v>
      </c>
      <c r="E1656" s="338" t="s">
        <v>12773</v>
      </c>
      <c r="F1656" s="339">
        <v>45082.0</v>
      </c>
      <c r="G1656" s="338" t="s">
        <v>5172</v>
      </c>
      <c r="H1656" s="338" t="s">
        <v>5106</v>
      </c>
      <c r="I1656" s="338" t="s">
        <v>8064</v>
      </c>
      <c r="J1656" s="338" t="s">
        <v>7872</v>
      </c>
      <c r="K1656" s="338" t="s">
        <v>4987</v>
      </c>
      <c r="L1656" s="338" t="s">
        <v>7091</v>
      </c>
      <c r="M1656" s="338" t="s">
        <v>12778</v>
      </c>
      <c r="N1656" s="338" t="s">
        <v>4979</v>
      </c>
      <c r="O1656" s="338" t="s">
        <v>5852</v>
      </c>
    </row>
    <row r="1657" ht="15.75" customHeight="1">
      <c r="A1657" s="338" t="s">
        <v>933</v>
      </c>
      <c r="B1657" s="338" t="s">
        <v>4993</v>
      </c>
      <c r="C1657" s="338" t="s">
        <v>1537</v>
      </c>
      <c r="D1657" s="338">
        <v>1990.0</v>
      </c>
      <c r="E1657" s="338" t="s">
        <v>12082</v>
      </c>
      <c r="F1657" s="339">
        <v>45144.0</v>
      </c>
      <c r="G1657" s="338" t="s">
        <v>8544</v>
      </c>
      <c r="H1657" s="338" t="s">
        <v>8095</v>
      </c>
      <c r="I1657" s="338" t="s">
        <v>12779</v>
      </c>
      <c r="J1657" s="338" t="s">
        <v>12780</v>
      </c>
      <c r="K1657" s="338" t="s">
        <v>4987</v>
      </c>
      <c r="L1657" s="338" t="s">
        <v>12781</v>
      </c>
      <c r="M1657" s="338" t="s">
        <v>12782</v>
      </c>
      <c r="N1657" s="338" t="s">
        <v>12783</v>
      </c>
      <c r="O1657" s="338" t="s">
        <v>5483</v>
      </c>
    </row>
    <row r="1658" ht="15.75" customHeight="1">
      <c r="A1658" s="338" t="s">
        <v>12784</v>
      </c>
      <c r="B1658" s="338" t="s">
        <v>7737</v>
      </c>
      <c r="C1658" s="338" t="s">
        <v>1547</v>
      </c>
      <c r="D1658" s="338">
        <v>1990.0</v>
      </c>
      <c r="E1658" s="338" t="s">
        <v>12785</v>
      </c>
      <c r="F1658" s="339">
        <v>45176.0</v>
      </c>
      <c r="G1658" s="338" t="s">
        <v>12786</v>
      </c>
      <c r="H1658" s="338" t="s">
        <v>8687</v>
      </c>
      <c r="I1658" s="338" t="s">
        <v>8687</v>
      </c>
      <c r="J1658" s="338" t="s">
        <v>12787</v>
      </c>
      <c r="K1658" s="338" t="s">
        <v>4987</v>
      </c>
      <c r="L1658" s="338" t="s">
        <v>5094</v>
      </c>
      <c r="M1658" s="338" t="s">
        <v>12788</v>
      </c>
      <c r="N1658" s="338" t="s">
        <v>5224</v>
      </c>
      <c r="O1658" s="338" t="s">
        <v>5624</v>
      </c>
    </row>
    <row r="1659" ht="15.75" customHeight="1">
      <c r="A1659" s="338" t="s">
        <v>12789</v>
      </c>
      <c r="B1659" s="338" t="s">
        <v>4993</v>
      </c>
      <c r="C1659" s="338" t="s">
        <v>1537</v>
      </c>
      <c r="D1659" s="338">
        <v>1990.0</v>
      </c>
      <c r="E1659" s="338" t="s">
        <v>12790</v>
      </c>
      <c r="F1659" s="339">
        <v>45084.0</v>
      </c>
      <c r="G1659" s="338" t="s">
        <v>9471</v>
      </c>
      <c r="H1659" s="338" t="s">
        <v>9012</v>
      </c>
      <c r="I1659" s="338" t="s">
        <v>12791</v>
      </c>
      <c r="J1659" s="338" t="s">
        <v>5777</v>
      </c>
      <c r="K1659" s="338" t="s">
        <v>4987</v>
      </c>
      <c r="L1659" s="338" t="s">
        <v>7748</v>
      </c>
      <c r="M1659" s="338" t="s">
        <v>12792</v>
      </c>
      <c r="N1659" s="338" t="s">
        <v>5009</v>
      </c>
      <c r="O1659" s="338" t="s">
        <v>10697</v>
      </c>
    </row>
    <row r="1660" ht="15.75" customHeight="1">
      <c r="A1660" s="338" t="s">
        <v>12793</v>
      </c>
      <c r="B1660" s="338" t="s">
        <v>4993</v>
      </c>
      <c r="C1660" s="338" t="s">
        <v>1537</v>
      </c>
      <c r="D1660" s="338">
        <v>1990.0</v>
      </c>
      <c r="E1660" s="338" t="s">
        <v>12794</v>
      </c>
      <c r="F1660" s="339">
        <v>44932.0</v>
      </c>
      <c r="G1660" s="338" t="s">
        <v>5718</v>
      </c>
      <c r="H1660" s="338" t="s">
        <v>5826</v>
      </c>
      <c r="I1660" s="338" t="s">
        <v>12795</v>
      </c>
      <c r="J1660" s="338" t="s">
        <v>5826</v>
      </c>
      <c r="K1660" s="338" t="s">
        <v>4987</v>
      </c>
      <c r="L1660" s="338" t="s">
        <v>7091</v>
      </c>
      <c r="M1660" s="338" t="s">
        <v>12796</v>
      </c>
      <c r="N1660" s="338" t="s">
        <v>7874</v>
      </c>
      <c r="O1660" s="338" t="s">
        <v>5624</v>
      </c>
    </row>
    <row r="1661" ht="15.75" customHeight="1">
      <c r="A1661" s="338" t="s">
        <v>12797</v>
      </c>
      <c r="B1661" s="338" t="s">
        <v>7737</v>
      </c>
      <c r="C1661" s="338" t="s">
        <v>1681</v>
      </c>
      <c r="D1661" s="338">
        <v>1990.0</v>
      </c>
      <c r="E1661" s="338" t="s">
        <v>12066</v>
      </c>
      <c r="F1661" s="339">
        <v>45145.0</v>
      </c>
      <c r="G1661" s="338" t="s">
        <v>10318</v>
      </c>
      <c r="H1661" s="338" t="s">
        <v>9851</v>
      </c>
      <c r="I1661" s="338" t="s">
        <v>12798</v>
      </c>
      <c r="J1661" s="338" t="s">
        <v>5043</v>
      </c>
      <c r="K1661" s="338" t="s">
        <v>4987</v>
      </c>
      <c r="L1661" s="338" t="s">
        <v>8694</v>
      </c>
      <c r="M1661" s="338" t="s">
        <v>12799</v>
      </c>
      <c r="N1661" s="338" t="s">
        <v>4990</v>
      </c>
      <c r="O1661" s="338" t="s">
        <v>5423</v>
      </c>
    </row>
    <row r="1662" ht="15.75" customHeight="1">
      <c r="A1662" s="338" t="s">
        <v>12800</v>
      </c>
      <c r="B1662" s="338" t="s">
        <v>4970</v>
      </c>
      <c r="C1662" s="338" t="s">
        <v>1547</v>
      </c>
      <c r="D1662" s="338">
        <v>1990.0</v>
      </c>
      <c r="E1662" s="338" t="s">
        <v>12801</v>
      </c>
      <c r="F1662" s="338" t="s">
        <v>5286</v>
      </c>
      <c r="G1662" s="338" t="s">
        <v>5264</v>
      </c>
      <c r="H1662" s="338" t="s">
        <v>12802</v>
      </c>
      <c r="I1662" s="338" t="s">
        <v>12803</v>
      </c>
      <c r="J1662" s="338" t="s">
        <v>11848</v>
      </c>
      <c r="K1662" s="338" t="s">
        <v>4987</v>
      </c>
      <c r="M1662" s="338" t="s">
        <v>12804</v>
      </c>
      <c r="N1662" s="338" t="s">
        <v>12805</v>
      </c>
      <c r="O1662" s="338" t="s">
        <v>5576</v>
      </c>
    </row>
    <row r="1663" ht="15.75" customHeight="1">
      <c r="A1663" s="338" t="s">
        <v>12806</v>
      </c>
      <c r="B1663" s="338" t="s">
        <v>4970</v>
      </c>
      <c r="C1663" s="338" t="s">
        <v>1558</v>
      </c>
      <c r="D1663" s="338">
        <v>1990.0</v>
      </c>
      <c r="E1663" s="338" t="s">
        <v>12807</v>
      </c>
      <c r="F1663" s="339">
        <v>44964.0</v>
      </c>
      <c r="G1663" s="338" t="s">
        <v>7121</v>
      </c>
      <c r="H1663" s="338" t="s">
        <v>7740</v>
      </c>
      <c r="I1663" s="338" t="s">
        <v>12808</v>
      </c>
      <c r="J1663" s="338" t="s">
        <v>7115</v>
      </c>
      <c r="K1663" s="338" t="s">
        <v>4987</v>
      </c>
      <c r="L1663" s="338" t="s">
        <v>6647</v>
      </c>
      <c r="M1663" s="338" t="s">
        <v>12809</v>
      </c>
      <c r="N1663" s="338" t="s">
        <v>5282</v>
      </c>
      <c r="O1663" s="338" t="s">
        <v>5852</v>
      </c>
    </row>
    <row r="1664" ht="15.75" customHeight="1">
      <c r="A1664" s="338" t="s">
        <v>12810</v>
      </c>
      <c r="B1664" s="338" t="s">
        <v>4970</v>
      </c>
      <c r="C1664" s="338" t="s">
        <v>1537</v>
      </c>
      <c r="D1664" s="338">
        <v>1990.0</v>
      </c>
      <c r="E1664" s="338" t="s">
        <v>12359</v>
      </c>
      <c r="F1664" s="339">
        <v>44991.0</v>
      </c>
      <c r="G1664" s="338" t="s">
        <v>12811</v>
      </c>
      <c r="H1664" s="338" t="s">
        <v>12166</v>
      </c>
      <c r="I1664" s="338" t="s">
        <v>10291</v>
      </c>
      <c r="J1664" s="338" t="s">
        <v>8613</v>
      </c>
      <c r="K1664" s="338" t="s">
        <v>4987</v>
      </c>
      <c r="L1664" s="338" t="s">
        <v>5377</v>
      </c>
      <c r="M1664" s="338" t="s">
        <v>12812</v>
      </c>
      <c r="N1664" s="338" t="s">
        <v>12100</v>
      </c>
      <c r="O1664" s="338" t="s">
        <v>5576</v>
      </c>
    </row>
    <row r="1665" ht="15.75" customHeight="1">
      <c r="A1665" s="338" t="s">
        <v>12813</v>
      </c>
      <c r="B1665" s="338" t="s">
        <v>4970</v>
      </c>
      <c r="C1665" s="338" t="s">
        <v>1537</v>
      </c>
      <c r="D1665" s="338">
        <v>1990.0</v>
      </c>
      <c r="E1665" s="338" t="s">
        <v>12814</v>
      </c>
      <c r="F1665" s="339">
        <v>45143.0</v>
      </c>
      <c r="G1665" s="338" t="s">
        <v>7029</v>
      </c>
      <c r="H1665" s="338" t="s">
        <v>4996</v>
      </c>
      <c r="I1665" s="338" t="s">
        <v>10295</v>
      </c>
      <c r="J1665" s="338" t="s">
        <v>7473</v>
      </c>
      <c r="K1665" s="338" t="s">
        <v>4987</v>
      </c>
      <c r="L1665" s="338" t="s">
        <v>7014</v>
      </c>
      <c r="M1665" s="338" t="s">
        <v>12815</v>
      </c>
      <c r="N1665" s="338" t="s">
        <v>5019</v>
      </c>
      <c r="O1665" s="338" t="s">
        <v>5232</v>
      </c>
    </row>
    <row r="1666" ht="15.75" customHeight="1">
      <c r="A1666" s="338" t="s">
        <v>12816</v>
      </c>
      <c r="B1666" s="338" t="s">
        <v>4993</v>
      </c>
      <c r="C1666" s="338" t="s">
        <v>1601</v>
      </c>
      <c r="D1666" s="338">
        <v>1990.0</v>
      </c>
      <c r="E1666" s="338" t="s">
        <v>12817</v>
      </c>
      <c r="F1666" s="339">
        <v>45175.0</v>
      </c>
      <c r="G1666" s="338" t="s">
        <v>7883</v>
      </c>
      <c r="H1666" s="338" t="s">
        <v>7452</v>
      </c>
      <c r="I1666" s="338" t="s">
        <v>12818</v>
      </c>
      <c r="J1666" s="338" t="s">
        <v>10894</v>
      </c>
      <c r="K1666" s="338" t="s">
        <v>4976</v>
      </c>
      <c r="M1666" s="338" t="s">
        <v>12819</v>
      </c>
      <c r="N1666" s="338" t="s">
        <v>5159</v>
      </c>
      <c r="O1666" s="338" t="s">
        <v>5283</v>
      </c>
    </row>
    <row r="1667" ht="15.75" customHeight="1">
      <c r="A1667" s="338" t="s">
        <v>12820</v>
      </c>
      <c r="B1667" s="338" t="s">
        <v>4970</v>
      </c>
      <c r="C1667" s="338" t="s">
        <v>1547</v>
      </c>
      <c r="D1667" s="338">
        <v>1990.0</v>
      </c>
      <c r="E1667" s="338" t="s">
        <v>12821</v>
      </c>
      <c r="F1667" s="339">
        <v>45053.0</v>
      </c>
      <c r="G1667" s="338" t="s">
        <v>5049</v>
      </c>
      <c r="H1667" s="338" t="s">
        <v>7072</v>
      </c>
      <c r="I1667" s="338" t="s">
        <v>7308</v>
      </c>
      <c r="J1667" s="338" t="s">
        <v>12259</v>
      </c>
      <c r="K1667" s="338" t="s">
        <v>4987</v>
      </c>
      <c r="L1667" s="338" t="s">
        <v>7014</v>
      </c>
      <c r="M1667" s="338" t="s">
        <v>12822</v>
      </c>
      <c r="N1667" s="338" t="s">
        <v>10692</v>
      </c>
      <c r="O1667" s="338" t="s">
        <v>5677</v>
      </c>
    </row>
    <row r="1668" ht="15.75" customHeight="1">
      <c r="A1668" s="338" t="s">
        <v>12823</v>
      </c>
      <c r="B1668" s="338" t="s">
        <v>4993</v>
      </c>
      <c r="C1668" s="338" t="s">
        <v>1601</v>
      </c>
      <c r="D1668" s="338">
        <v>1990.0</v>
      </c>
      <c r="E1668" s="338" t="s">
        <v>12528</v>
      </c>
      <c r="F1668" s="339">
        <v>45023.0</v>
      </c>
      <c r="G1668" s="338" t="s">
        <v>12824</v>
      </c>
      <c r="H1668" s="338" t="s">
        <v>7821</v>
      </c>
      <c r="I1668" s="338" t="s">
        <v>7821</v>
      </c>
      <c r="J1668" s="338" t="s">
        <v>8534</v>
      </c>
      <c r="K1668" s="338" t="s">
        <v>4987</v>
      </c>
      <c r="L1668" s="338" t="s">
        <v>7743</v>
      </c>
      <c r="M1668" s="338" t="s">
        <v>12825</v>
      </c>
      <c r="N1668" s="338" t="s">
        <v>5036</v>
      </c>
      <c r="O1668" s="338" t="s">
        <v>5715</v>
      </c>
    </row>
    <row r="1669" ht="15.75" customHeight="1">
      <c r="A1669" s="338" t="s">
        <v>12826</v>
      </c>
      <c r="B1669" s="338" t="s">
        <v>4970</v>
      </c>
      <c r="C1669" s="338" t="s">
        <v>1537</v>
      </c>
      <c r="D1669" s="338">
        <v>1990.0</v>
      </c>
      <c r="E1669" s="338" t="s">
        <v>12817</v>
      </c>
      <c r="F1669" s="339">
        <v>45022.0</v>
      </c>
      <c r="G1669" s="338" t="s">
        <v>5774</v>
      </c>
      <c r="H1669" s="338" t="s">
        <v>5693</v>
      </c>
      <c r="I1669" s="338" t="s">
        <v>5693</v>
      </c>
      <c r="J1669" s="338" t="s">
        <v>12827</v>
      </c>
      <c r="K1669" s="338" t="s">
        <v>4987</v>
      </c>
      <c r="L1669" s="338" t="s">
        <v>5822</v>
      </c>
      <c r="M1669" s="338" t="s">
        <v>12828</v>
      </c>
      <c r="N1669" s="338" t="s">
        <v>5697</v>
      </c>
      <c r="O1669" s="338" t="s">
        <v>5186</v>
      </c>
    </row>
    <row r="1670" ht="15.75" customHeight="1">
      <c r="A1670" s="338" t="s">
        <v>12829</v>
      </c>
      <c r="B1670" s="338" t="s">
        <v>4970</v>
      </c>
      <c r="C1670" s="338" t="s">
        <v>3713</v>
      </c>
      <c r="D1670" s="338">
        <v>1990.0</v>
      </c>
      <c r="E1670" s="338" t="s">
        <v>12830</v>
      </c>
      <c r="F1670" s="339">
        <v>45022.0</v>
      </c>
      <c r="G1670" s="338" t="s">
        <v>5287</v>
      </c>
      <c r="H1670" s="338" t="s">
        <v>7677</v>
      </c>
      <c r="I1670" s="338" t="s">
        <v>12831</v>
      </c>
      <c r="J1670" s="338" t="s">
        <v>12475</v>
      </c>
      <c r="K1670" s="338" t="s">
        <v>4987</v>
      </c>
      <c r="L1670" s="338" t="s">
        <v>6247</v>
      </c>
      <c r="M1670" s="338" t="s">
        <v>12832</v>
      </c>
      <c r="N1670" s="338" t="s">
        <v>5019</v>
      </c>
      <c r="O1670" s="338" t="s">
        <v>7456</v>
      </c>
    </row>
    <row r="1671" ht="15.75" customHeight="1">
      <c r="A1671" s="338" t="s">
        <v>12833</v>
      </c>
      <c r="B1671" s="338" t="s">
        <v>7737</v>
      </c>
      <c r="C1671" s="338" t="s">
        <v>1558</v>
      </c>
      <c r="D1671" s="338">
        <v>1990.0</v>
      </c>
      <c r="E1671" s="338" t="s">
        <v>12061</v>
      </c>
      <c r="F1671" s="339">
        <v>45052.0</v>
      </c>
      <c r="G1671" s="338" t="s">
        <v>7083</v>
      </c>
      <c r="H1671" s="338" t="s">
        <v>11251</v>
      </c>
      <c r="I1671" s="338" t="s">
        <v>11251</v>
      </c>
      <c r="J1671" s="338" t="s">
        <v>12787</v>
      </c>
      <c r="K1671" s="338" t="s">
        <v>4987</v>
      </c>
      <c r="L1671" s="338" t="s">
        <v>5157</v>
      </c>
      <c r="M1671" s="338" t="s">
        <v>12834</v>
      </c>
      <c r="N1671" s="338" t="s">
        <v>5036</v>
      </c>
      <c r="O1671" s="338" t="s">
        <v>5698</v>
      </c>
    </row>
    <row r="1672" ht="15.75" customHeight="1">
      <c r="A1672" s="338" t="s">
        <v>12835</v>
      </c>
      <c r="B1672" s="338" t="s">
        <v>4970</v>
      </c>
      <c r="C1672" s="338" t="s">
        <v>11680</v>
      </c>
      <c r="D1672" s="338">
        <v>1990.0</v>
      </c>
      <c r="E1672" s="338" t="s">
        <v>12836</v>
      </c>
      <c r="F1672" s="339">
        <v>45175.0</v>
      </c>
      <c r="G1672" s="338" t="s">
        <v>7864</v>
      </c>
      <c r="H1672" s="338" t="s">
        <v>6271</v>
      </c>
      <c r="I1672" s="338" t="s">
        <v>12837</v>
      </c>
      <c r="J1672" s="338" t="s">
        <v>5670</v>
      </c>
      <c r="K1672" s="338" t="s">
        <v>4987</v>
      </c>
      <c r="L1672" s="338" t="s">
        <v>5355</v>
      </c>
      <c r="M1672" s="338" t="s">
        <v>12838</v>
      </c>
      <c r="N1672" s="338" t="s">
        <v>4979</v>
      </c>
      <c r="O1672" s="338" t="s">
        <v>5056</v>
      </c>
    </row>
    <row r="1673" ht="15.75" customHeight="1">
      <c r="A1673" s="338" t="s">
        <v>12839</v>
      </c>
      <c r="B1673" s="338" t="s">
        <v>7737</v>
      </c>
      <c r="C1673" s="338" t="s">
        <v>1558</v>
      </c>
      <c r="D1673" s="338">
        <v>1990.0</v>
      </c>
      <c r="E1673" s="338" t="s">
        <v>12840</v>
      </c>
      <c r="F1673" s="339">
        <v>45022.0</v>
      </c>
      <c r="G1673" s="338" t="s">
        <v>4983</v>
      </c>
      <c r="H1673" s="338" t="s">
        <v>12841</v>
      </c>
      <c r="I1673" s="338" t="s">
        <v>8921</v>
      </c>
      <c r="J1673" s="338" t="s">
        <v>9696</v>
      </c>
      <c r="K1673" s="338" t="s">
        <v>4987</v>
      </c>
      <c r="L1673" s="338" t="s">
        <v>5355</v>
      </c>
      <c r="M1673" s="338" t="s">
        <v>12842</v>
      </c>
      <c r="N1673" s="338" t="s">
        <v>12843</v>
      </c>
      <c r="O1673" s="338" t="s">
        <v>5087</v>
      </c>
    </row>
    <row r="1674" ht="15.75" customHeight="1">
      <c r="A1674" s="338" t="s">
        <v>12844</v>
      </c>
      <c r="B1674" s="338" t="s">
        <v>7737</v>
      </c>
      <c r="C1674" s="338" t="s">
        <v>1537</v>
      </c>
      <c r="D1674" s="338">
        <v>1990.0</v>
      </c>
      <c r="E1674" s="338" t="s">
        <v>12845</v>
      </c>
      <c r="F1674" s="339">
        <v>44932.0</v>
      </c>
      <c r="G1674" s="338" t="s">
        <v>8611</v>
      </c>
      <c r="H1674" s="338" t="s">
        <v>7152</v>
      </c>
      <c r="I1674" s="338" t="s">
        <v>6629</v>
      </c>
      <c r="J1674" s="338" t="s">
        <v>7031</v>
      </c>
      <c r="K1674" s="338" t="s">
        <v>4987</v>
      </c>
      <c r="L1674" s="338" t="s">
        <v>12846</v>
      </c>
      <c r="M1674" s="338" t="s">
        <v>12847</v>
      </c>
      <c r="N1674" s="338" t="s">
        <v>8276</v>
      </c>
      <c r="O1674" s="338" t="s">
        <v>5324</v>
      </c>
    </row>
    <row r="1675" ht="15.75" customHeight="1">
      <c r="A1675" s="338" t="s">
        <v>12848</v>
      </c>
      <c r="B1675" s="338" t="s">
        <v>4970</v>
      </c>
      <c r="C1675" s="338" t="s">
        <v>3713</v>
      </c>
      <c r="D1675" s="338">
        <v>1990.0</v>
      </c>
      <c r="E1675" s="338" t="s">
        <v>12849</v>
      </c>
      <c r="F1675" s="338" t="s">
        <v>5059</v>
      </c>
      <c r="G1675" s="338" t="s">
        <v>5755</v>
      </c>
      <c r="H1675" s="338" t="s">
        <v>10956</v>
      </c>
      <c r="I1675" s="338" t="s">
        <v>10957</v>
      </c>
      <c r="J1675" s="338" t="s">
        <v>7099</v>
      </c>
      <c r="K1675" s="338" t="s">
        <v>5405</v>
      </c>
      <c r="L1675" s="338" t="s">
        <v>10879</v>
      </c>
      <c r="M1675" s="338" t="s">
        <v>12850</v>
      </c>
      <c r="N1675" s="338" t="s">
        <v>12851</v>
      </c>
      <c r="O1675" s="338" t="s">
        <v>5120</v>
      </c>
    </row>
    <row r="1676" ht="15.75" customHeight="1">
      <c r="A1676" s="338" t="s">
        <v>12852</v>
      </c>
      <c r="B1676" s="338" t="s">
        <v>7737</v>
      </c>
      <c r="C1676" s="338" t="s">
        <v>1558</v>
      </c>
      <c r="D1676" s="338">
        <v>1990.0</v>
      </c>
      <c r="E1676" s="338" t="s">
        <v>12794</v>
      </c>
      <c r="F1676" s="339">
        <v>45022.0</v>
      </c>
      <c r="G1676" s="338" t="s">
        <v>8507</v>
      </c>
      <c r="H1676" s="338" t="s">
        <v>5893</v>
      </c>
      <c r="I1676" s="338" t="s">
        <v>7816</v>
      </c>
      <c r="J1676" s="338" t="s">
        <v>7817</v>
      </c>
      <c r="K1676" s="338" t="s">
        <v>4987</v>
      </c>
      <c r="L1676" s="338" t="s">
        <v>6394</v>
      </c>
      <c r="M1676" s="338" t="s">
        <v>12853</v>
      </c>
      <c r="N1676" s="338" t="s">
        <v>4979</v>
      </c>
      <c r="O1676" s="338" t="s">
        <v>5537</v>
      </c>
    </row>
    <row r="1677" ht="15.75" customHeight="1">
      <c r="A1677" s="338" t="s">
        <v>12854</v>
      </c>
      <c r="B1677" s="338" t="s">
        <v>7737</v>
      </c>
      <c r="C1677" s="338" t="s">
        <v>1547</v>
      </c>
      <c r="D1677" s="338">
        <v>1990.0</v>
      </c>
      <c r="E1677" s="338" t="s">
        <v>12750</v>
      </c>
      <c r="F1677" s="339">
        <v>44990.0</v>
      </c>
      <c r="G1677" s="338" t="s">
        <v>10318</v>
      </c>
      <c r="H1677" s="338" t="s">
        <v>6054</v>
      </c>
      <c r="I1677" s="338" t="s">
        <v>6042</v>
      </c>
      <c r="J1677" s="338" t="s">
        <v>6042</v>
      </c>
      <c r="K1677" s="338" t="s">
        <v>4987</v>
      </c>
      <c r="L1677" s="338" t="s">
        <v>12855</v>
      </c>
      <c r="M1677" s="338" t="s">
        <v>12856</v>
      </c>
      <c r="N1677" s="338" t="s">
        <v>5066</v>
      </c>
      <c r="O1677" s="338" t="s">
        <v>4991</v>
      </c>
    </row>
    <row r="1678" ht="15.75" customHeight="1">
      <c r="A1678" s="338" t="s">
        <v>12857</v>
      </c>
      <c r="B1678" s="338" t="s">
        <v>7737</v>
      </c>
      <c r="C1678" s="338" t="s">
        <v>1537</v>
      </c>
      <c r="D1678" s="338">
        <v>1990.0</v>
      </c>
      <c r="E1678" s="338" t="s">
        <v>12858</v>
      </c>
      <c r="F1678" s="339">
        <v>45052.0</v>
      </c>
      <c r="G1678" s="338" t="s">
        <v>5674</v>
      </c>
      <c r="H1678" s="338" t="s">
        <v>8855</v>
      </c>
      <c r="I1678" s="338" t="s">
        <v>9702</v>
      </c>
      <c r="J1678" s="338" t="s">
        <v>8550</v>
      </c>
      <c r="K1678" s="338" t="s">
        <v>4987</v>
      </c>
      <c r="L1678" s="338" t="s">
        <v>5094</v>
      </c>
      <c r="M1678" s="338" t="s">
        <v>12859</v>
      </c>
      <c r="N1678" s="338" t="s">
        <v>11206</v>
      </c>
      <c r="O1678" s="338" t="s">
        <v>4991</v>
      </c>
    </row>
    <row r="1679" ht="15.75" customHeight="1">
      <c r="A1679" s="338" t="s">
        <v>12860</v>
      </c>
      <c r="B1679" s="338" t="s">
        <v>4970</v>
      </c>
      <c r="C1679" s="338" t="s">
        <v>3713</v>
      </c>
      <c r="D1679" s="338">
        <v>1990.0</v>
      </c>
      <c r="E1679" s="338" t="s">
        <v>12861</v>
      </c>
      <c r="F1679" s="339">
        <v>45114.0</v>
      </c>
      <c r="G1679" s="338" t="s">
        <v>9458</v>
      </c>
      <c r="H1679" s="338" t="s">
        <v>7877</v>
      </c>
      <c r="I1679" s="338" t="s">
        <v>7877</v>
      </c>
      <c r="J1679" s="338" t="s">
        <v>9235</v>
      </c>
      <c r="K1679" s="338" t="s">
        <v>4987</v>
      </c>
      <c r="L1679" s="338" t="s">
        <v>5822</v>
      </c>
      <c r="M1679" s="338" t="s">
        <v>12862</v>
      </c>
      <c r="N1679" s="338" t="s">
        <v>10320</v>
      </c>
      <c r="O1679" s="338" t="s">
        <v>5217</v>
      </c>
    </row>
    <row r="1680" ht="15.75" customHeight="1">
      <c r="A1680" s="338" t="s">
        <v>12863</v>
      </c>
      <c r="B1680" s="338" t="s">
        <v>4970</v>
      </c>
      <c r="C1680" s="338" t="s">
        <v>1537</v>
      </c>
      <c r="D1680" s="338">
        <v>1990.0</v>
      </c>
      <c r="E1680" s="338" t="s">
        <v>12021</v>
      </c>
      <c r="F1680" s="339">
        <v>44963.0</v>
      </c>
      <c r="G1680" s="338" t="s">
        <v>5219</v>
      </c>
      <c r="H1680" s="338" t="s">
        <v>7152</v>
      </c>
      <c r="I1680" s="338" t="s">
        <v>12864</v>
      </c>
      <c r="J1680" s="338" t="s">
        <v>8902</v>
      </c>
      <c r="K1680" s="338" t="s">
        <v>4987</v>
      </c>
      <c r="L1680" s="338" t="s">
        <v>5355</v>
      </c>
      <c r="M1680" s="338" t="s">
        <v>12865</v>
      </c>
      <c r="N1680" s="338" t="s">
        <v>7992</v>
      </c>
      <c r="O1680" s="338" t="s">
        <v>5002</v>
      </c>
    </row>
    <row r="1681" ht="15.75" customHeight="1">
      <c r="A1681" s="338" t="s">
        <v>12866</v>
      </c>
      <c r="B1681" s="338" t="s">
        <v>4970</v>
      </c>
      <c r="C1681" s="338" t="s">
        <v>1601</v>
      </c>
      <c r="D1681" s="338">
        <v>1990.0</v>
      </c>
      <c r="E1681" s="338" t="s">
        <v>12322</v>
      </c>
      <c r="F1681" s="339">
        <v>45022.0</v>
      </c>
      <c r="G1681" s="338" t="s">
        <v>5969</v>
      </c>
      <c r="H1681" s="338" t="s">
        <v>12867</v>
      </c>
      <c r="I1681" s="338" t="s">
        <v>12868</v>
      </c>
      <c r="J1681" s="338" t="s">
        <v>12869</v>
      </c>
      <c r="K1681" s="338" t="s">
        <v>4987</v>
      </c>
      <c r="M1681" s="338" t="s">
        <v>12870</v>
      </c>
      <c r="N1681" s="338" t="s">
        <v>11994</v>
      </c>
      <c r="O1681" s="338" t="s">
        <v>6003</v>
      </c>
    </row>
    <row r="1682" ht="15.75" customHeight="1">
      <c r="A1682" s="338" t="s">
        <v>12871</v>
      </c>
      <c r="B1682" s="338" t="s">
        <v>4970</v>
      </c>
      <c r="C1682" s="338" t="s">
        <v>1537</v>
      </c>
      <c r="D1682" s="338">
        <v>1990.0</v>
      </c>
      <c r="E1682" s="338" t="s">
        <v>12872</v>
      </c>
      <c r="F1682" s="339">
        <v>44992.0</v>
      </c>
      <c r="G1682" s="338" t="s">
        <v>9550</v>
      </c>
      <c r="H1682" s="338" t="s">
        <v>9005</v>
      </c>
      <c r="I1682" s="338" t="s">
        <v>9005</v>
      </c>
      <c r="J1682" s="338" t="s">
        <v>12873</v>
      </c>
      <c r="K1682" s="338" t="s">
        <v>5607</v>
      </c>
      <c r="M1682" s="338" t="s">
        <v>12874</v>
      </c>
      <c r="N1682" s="338" t="s">
        <v>5753</v>
      </c>
      <c r="O1682" s="338" t="s">
        <v>5232</v>
      </c>
    </row>
    <row r="1683" ht="15.75" customHeight="1">
      <c r="A1683" s="338" t="s">
        <v>12875</v>
      </c>
      <c r="B1683" s="338" t="s">
        <v>7737</v>
      </c>
      <c r="C1683" s="338" t="s">
        <v>1558</v>
      </c>
      <c r="D1683" s="338">
        <v>1990.0</v>
      </c>
      <c r="E1683" s="338" t="s">
        <v>12785</v>
      </c>
      <c r="F1683" s="339">
        <v>45113.0</v>
      </c>
      <c r="G1683" s="338" t="s">
        <v>5090</v>
      </c>
      <c r="H1683" s="338" t="s">
        <v>6698</v>
      </c>
      <c r="I1683" s="338" t="s">
        <v>12876</v>
      </c>
      <c r="J1683" s="338" t="s">
        <v>6728</v>
      </c>
      <c r="K1683" s="338" t="s">
        <v>4987</v>
      </c>
      <c r="L1683" s="338" t="s">
        <v>5094</v>
      </c>
      <c r="M1683" s="338" t="s">
        <v>12877</v>
      </c>
      <c r="N1683" s="338" t="s">
        <v>5019</v>
      </c>
      <c r="O1683" s="338" t="s">
        <v>5780</v>
      </c>
    </row>
    <row r="1684" ht="15.75" customHeight="1">
      <c r="A1684" s="338" t="s">
        <v>12878</v>
      </c>
      <c r="B1684" s="338" t="s">
        <v>4970</v>
      </c>
      <c r="C1684" s="338" t="s">
        <v>1425</v>
      </c>
      <c r="D1684" s="338">
        <v>1990.0</v>
      </c>
      <c r="E1684" s="338" t="s">
        <v>12879</v>
      </c>
      <c r="F1684" s="339">
        <v>45174.0</v>
      </c>
      <c r="G1684" s="338" t="s">
        <v>5709</v>
      </c>
      <c r="H1684" s="338" t="s">
        <v>12880</v>
      </c>
      <c r="I1684" s="338" t="s">
        <v>11177</v>
      </c>
      <c r="J1684" s="338" t="s">
        <v>12881</v>
      </c>
      <c r="K1684" s="338" t="s">
        <v>4987</v>
      </c>
      <c r="L1684" s="338" t="s">
        <v>6247</v>
      </c>
      <c r="M1684" s="338" t="s">
        <v>12882</v>
      </c>
      <c r="N1684" s="338" t="s">
        <v>5036</v>
      </c>
      <c r="O1684" s="338" t="s">
        <v>5316</v>
      </c>
    </row>
    <row r="1685" ht="15.75" customHeight="1">
      <c r="A1685" s="338" t="s">
        <v>12883</v>
      </c>
      <c r="B1685" s="338" t="s">
        <v>4993</v>
      </c>
      <c r="C1685" s="338" t="s">
        <v>1558</v>
      </c>
      <c r="D1685" s="338">
        <v>1990.0</v>
      </c>
      <c r="E1685" s="338" t="s">
        <v>12801</v>
      </c>
      <c r="F1685" s="339">
        <v>45143.0</v>
      </c>
      <c r="G1685" s="338" t="s">
        <v>7952</v>
      </c>
      <c r="H1685" s="338" t="s">
        <v>10380</v>
      </c>
      <c r="I1685" s="338" t="s">
        <v>10380</v>
      </c>
      <c r="J1685" s="338" t="s">
        <v>7872</v>
      </c>
      <c r="K1685" s="338" t="s">
        <v>4987</v>
      </c>
      <c r="L1685" s="338" t="s">
        <v>7014</v>
      </c>
      <c r="M1685" s="338" t="s">
        <v>12884</v>
      </c>
      <c r="N1685" s="338" t="s">
        <v>4979</v>
      </c>
      <c r="O1685" s="338" t="s">
        <v>5160</v>
      </c>
    </row>
    <row r="1686" ht="15.75" customHeight="1">
      <c r="A1686" s="338" t="s">
        <v>12885</v>
      </c>
      <c r="B1686" s="338" t="s">
        <v>4970</v>
      </c>
      <c r="C1686" s="338" t="s">
        <v>1558</v>
      </c>
      <c r="D1686" s="338">
        <v>1990.0</v>
      </c>
      <c r="E1686" s="338" t="s">
        <v>12886</v>
      </c>
      <c r="F1686" s="339">
        <v>44933.0</v>
      </c>
      <c r="G1686" s="338" t="s">
        <v>5153</v>
      </c>
      <c r="H1686" s="338" t="s">
        <v>12887</v>
      </c>
      <c r="I1686" s="338" t="s">
        <v>12887</v>
      </c>
      <c r="J1686" s="338" t="s">
        <v>12887</v>
      </c>
      <c r="K1686" s="338" t="s">
        <v>4987</v>
      </c>
      <c r="L1686" s="338" t="s">
        <v>8851</v>
      </c>
      <c r="M1686" s="338" t="s">
        <v>12888</v>
      </c>
      <c r="N1686" s="338" t="s">
        <v>12889</v>
      </c>
      <c r="O1686" s="338" t="s">
        <v>5262</v>
      </c>
    </row>
    <row r="1687" ht="15.75" customHeight="1">
      <c r="A1687" s="338" t="s">
        <v>3349</v>
      </c>
      <c r="B1687" s="338" t="s">
        <v>4970</v>
      </c>
      <c r="C1687" s="338" t="s">
        <v>1547</v>
      </c>
      <c r="D1687" s="338">
        <v>1990.0</v>
      </c>
      <c r="E1687" s="338" t="s">
        <v>12890</v>
      </c>
      <c r="F1687" s="339">
        <v>45083.0</v>
      </c>
      <c r="G1687" s="338" t="s">
        <v>9499</v>
      </c>
      <c r="H1687" s="338" t="s">
        <v>6132</v>
      </c>
      <c r="I1687" s="338" t="s">
        <v>12891</v>
      </c>
      <c r="J1687" s="338" t="s">
        <v>12491</v>
      </c>
      <c r="K1687" s="338" t="s">
        <v>4987</v>
      </c>
      <c r="L1687" s="338" t="s">
        <v>6015</v>
      </c>
      <c r="M1687" s="338" t="s">
        <v>12892</v>
      </c>
      <c r="N1687" s="338" t="s">
        <v>4990</v>
      </c>
      <c r="O1687" s="338" t="s">
        <v>5217</v>
      </c>
    </row>
    <row r="1688" ht="15.75" customHeight="1">
      <c r="A1688" s="338" t="s">
        <v>12893</v>
      </c>
      <c r="B1688" s="338" t="s">
        <v>5601</v>
      </c>
      <c r="C1688" s="338" t="s">
        <v>3713</v>
      </c>
      <c r="D1688" s="338">
        <v>1990.0</v>
      </c>
      <c r="E1688" s="338" t="s">
        <v>12894</v>
      </c>
      <c r="F1688" s="339">
        <v>45053.0</v>
      </c>
      <c r="G1688" s="338" t="s">
        <v>5872</v>
      </c>
      <c r="H1688" s="338" t="s">
        <v>11454</v>
      </c>
      <c r="I1688" s="338" t="s">
        <v>11455</v>
      </c>
      <c r="J1688" s="338" t="s">
        <v>12895</v>
      </c>
      <c r="K1688" s="338" t="s">
        <v>5663</v>
      </c>
      <c r="M1688" s="338" t="s">
        <v>12896</v>
      </c>
      <c r="N1688" s="338" t="s">
        <v>12897</v>
      </c>
      <c r="O1688" s="338" t="s">
        <v>5370</v>
      </c>
    </row>
    <row r="1689" ht="15.75" customHeight="1">
      <c r="A1689" s="338" t="s">
        <v>12898</v>
      </c>
      <c r="B1689" s="338" t="s">
        <v>4970</v>
      </c>
      <c r="C1689" s="338" t="s">
        <v>1547</v>
      </c>
      <c r="D1689" s="338">
        <v>1990.0</v>
      </c>
      <c r="E1689" s="338" t="s">
        <v>12807</v>
      </c>
      <c r="F1689" s="339">
        <v>45022.0</v>
      </c>
      <c r="G1689" s="338" t="s">
        <v>5113</v>
      </c>
      <c r="H1689" s="338" t="s">
        <v>12899</v>
      </c>
      <c r="I1689" s="338" t="s">
        <v>12899</v>
      </c>
      <c r="J1689" s="338" t="s">
        <v>5821</v>
      </c>
      <c r="K1689" s="338" t="s">
        <v>4987</v>
      </c>
      <c r="M1689" s="338" t="s">
        <v>12900</v>
      </c>
      <c r="N1689" s="338" t="s">
        <v>11206</v>
      </c>
      <c r="O1689" s="338" t="s">
        <v>5780</v>
      </c>
    </row>
    <row r="1690" ht="15.75" customHeight="1">
      <c r="A1690" s="338" t="s">
        <v>12901</v>
      </c>
      <c r="B1690" s="338" t="s">
        <v>7737</v>
      </c>
      <c r="C1690" s="338" t="s">
        <v>1537</v>
      </c>
      <c r="D1690" s="338">
        <v>1990.0</v>
      </c>
      <c r="E1690" s="338" t="s">
        <v>12902</v>
      </c>
      <c r="F1690" s="339">
        <v>45175.0</v>
      </c>
      <c r="G1690" s="338" t="s">
        <v>5121</v>
      </c>
      <c r="H1690" s="338" t="s">
        <v>8881</v>
      </c>
      <c r="I1690" s="338" t="s">
        <v>6221</v>
      </c>
      <c r="J1690" s="338" t="s">
        <v>7369</v>
      </c>
      <c r="K1690" s="338" t="s">
        <v>3074</v>
      </c>
      <c r="L1690" s="338" t="s">
        <v>5094</v>
      </c>
      <c r="M1690" s="338" t="s">
        <v>12903</v>
      </c>
      <c r="N1690" s="338" t="s">
        <v>12904</v>
      </c>
      <c r="O1690" s="338" t="s">
        <v>5471</v>
      </c>
    </row>
    <row r="1691" ht="15.75" customHeight="1">
      <c r="A1691" s="338" t="s">
        <v>12905</v>
      </c>
      <c r="B1691" s="338" t="s">
        <v>4970</v>
      </c>
      <c r="C1691" s="338" t="s">
        <v>1537</v>
      </c>
      <c r="D1691" s="338">
        <v>1990.0</v>
      </c>
      <c r="E1691" s="338" t="s">
        <v>12021</v>
      </c>
      <c r="F1691" s="339">
        <v>45052.0</v>
      </c>
      <c r="G1691" s="338" t="s">
        <v>5121</v>
      </c>
      <c r="H1691" s="338" t="s">
        <v>10348</v>
      </c>
      <c r="I1691" s="338" t="s">
        <v>10348</v>
      </c>
      <c r="J1691" s="338" t="s">
        <v>9858</v>
      </c>
      <c r="K1691" s="338" t="s">
        <v>4987</v>
      </c>
      <c r="L1691" s="338" t="s">
        <v>5157</v>
      </c>
      <c r="M1691" s="338" t="s">
        <v>12906</v>
      </c>
      <c r="N1691" s="338" t="s">
        <v>11206</v>
      </c>
      <c r="O1691" s="338" t="s">
        <v>5160</v>
      </c>
    </row>
    <row r="1692" ht="15.75" customHeight="1">
      <c r="A1692" s="338" t="s">
        <v>12907</v>
      </c>
      <c r="B1692" s="338" t="s">
        <v>4970</v>
      </c>
      <c r="C1692" s="338" t="s">
        <v>3713</v>
      </c>
      <c r="D1692" s="338">
        <v>1990.0</v>
      </c>
      <c r="E1692" s="338" t="s">
        <v>12890</v>
      </c>
      <c r="F1692" s="339">
        <v>44963.0</v>
      </c>
      <c r="G1692" s="338" t="s">
        <v>5181</v>
      </c>
      <c r="H1692" s="338" t="s">
        <v>4975</v>
      </c>
      <c r="I1692" s="338" t="s">
        <v>6629</v>
      </c>
      <c r="J1692" s="338" t="s">
        <v>4975</v>
      </c>
      <c r="K1692" s="338" t="s">
        <v>4987</v>
      </c>
      <c r="L1692" s="338" t="s">
        <v>4977</v>
      </c>
      <c r="M1692" s="338" t="s">
        <v>12908</v>
      </c>
      <c r="N1692" s="338" t="s">
        <v>12909</v>
      </c>
      <c r="O1692" s="338" t="s">
        <v>7745</v>
      </c>
    </row>
    <row r="1693" ht="15.75" customHeight="1">
      <c r="A1693" s="338" t="s">
        <v>12910</v>
      </c>
      <c r="B1693" s="338" t="s">
        <v>4970</v>
      </c>
      <c r="C1693" s="338" t="s">
        <v>1537</v>
      </c>
      <c r="D1693" s="338">
        <v>1990.0</v>
      </c>
      <c r="E1693" s="338" t="s">
        <v>12066</v>
      </c>
      <c r="F1693" s="339">
        <v>44963.0</v>
      </c>
      <c r="G1693" s="338" t="s">
        <v>5755</v>
      </c>
      <c r="H1693" s="338" t="s">
        <v>11060</v>
      </c>
      <c r="I1693" s="338" t="s">
        <v>12911</v>
      </c>
      <c r="J1693" s="338" t="s">
        <v>11216</v>
      </c>
      <c r="K1693" s="338" t="s">
        <v>4987</v>
      </c>
      <c r="L1693" s="338" t="s">
        <v>5017</v>
      </c>
      <c r="M1693" s="338" t="s">
        <v>12912</v>
      </c>
      <c r="N1693" s="338" t="s">
        <v>12913</v>
      </c>
      <c r="O1693" s="338" t="s">
        <v>5576</v>
      </c>
    </row>
    <row r="1694" ht="15.75" customHeight="1">
      <c r="A1694" s="338" t="s">
        <v>12914</v>
      </c>
      <c r="B1694" s="338" t="s">
        <v>4970</v>
      </c>
      <c r="C1694" s="338" t="s">
        <v>3713</v>
      </c>
      <c r="D1694" s="338">
        <v>1990.0</v>
      </c>
      <c r="E1694" s="338" t="s">
        <v>12915</v>
      </c>
      <c r="F1694" s="339">
        <v>45052.0</v>
      </c>
      <c r="G1694" s="338" t="s">
        <v>5070</v>
      </c>
      <c r="H1694" s="338" t="s">
        <v>11769</v>
      </c>
      <c r="I1694" s="338" t="s">
        <v>7613</v>
      </c>
      <c r="J1694" s="338" t="s">
        <v>5229</v>
      </c>
      <c r="K1694" s="338" t="s">
        <v>4987</v>
      </c>
      <c r="L1694" s="338" t="s">
        <v>5074</v>
      </c>
      <c r="M1694" s="338" t="s">
        <v>12916</v>
      </c>
      <c r="N1694" s="338" t="s">
        <v>5009</v>
      </c>
      <c r="O1694" s="338" t="s">
        <v>5217</v>
      </c>
    </row>
    <row r="1695" ht="15.75" customHeight="1">
      <c r="A1695" s="338" t="s">
        <v>12917</v>
      </c>
      <c r="B1695" s="338" t="s">
        <v>4993</v>
      </c>
      <c r="C1695" s="338" t="s">
        <v>1558</v>
      </c>
      <c r="D1695" s="338">
        <v>1990.0</v>
      </c>
      <c r="E1695" s="338" t="s">
        <v>12359</v>
      </c>
      <c r="F1695" s="339">
        <v>45051.0</v>
      </c>
      <c r="G1695" s="338" t="s">
        <v>8851</v>
      </c>
      <c r="H1695" s="338" t="s">
        <v>10299</v>
      </c>
      <c r="I1695" s="338" t="s">
        <v>9263</v>
      </c>
      <c r="J1695" s="338" t="s">
        <v>7369</v>
      </c>
      <c r="K1695" s="338" t="s">
        <v>4987</v>
      </c>
      <c r="M1695" s="338" t="s">
        <v>12918</v>
      </c>
      <c r="N1695" s="338" t="s">
        <v>7874</v>
      </c>
      <c r="O1695" s="338" t="s">
        <v>4991</v>
      </c>
    </row>
    <row r="1696" ht="15.75" customHeight="1">
      <c r="A1696" s="338" t="s">
        <v>12919</v>
      </c>
      <c r="B1696" s="338" t="s">
        <v>4993</v>
      </c>
      <c r="C1696" s="338" t="s">
        <v>1558</v>
      </c>
      <c r="D1696" s="338">
        <v>1990.0</v>
      </c>
      <c r="E1696" s="338" t="s">
        <v>12836</v>
      </c>
      <c r="F1696" s="339">
        <v>45021.0</v>
      </c>
      <c r="G1696" s="338" t="s">
        <v>5129</v>
      </c>
      <c r="H1696" s="338" t="s">
        <v>12920</v>
      </c>
      <c r="I1696" s="338" t="s">
        <v>12921</v>
      </c>
      <c r="J1696" s="338" t="s">
        <v>12922</v>
      </c>
      <c r="K1696" s="338" t="s">
        <v>4987</v>
      </c>
      <c r="L1696" s="338" t="s">
        <v>5064</v>
      </c>
      <c r="M1696" s="338" t="s">
        <v>12923</v>
      </c>
      <c r="N1696" s="338" t="s">
        <v>5036</v>
      </c>
      <c r="O1696" s="338" t="s">
        <v>7215</v>
      </c>
    </row>
    <row r="1697" ht="15.75" customHeight="1">
      <c r="A1697" s="338" t="s">
        <v>12924</v>
      </c>
      <c r="B1697" s="338" t="s">
        <v>4970</v>
      </c>
      <c r="C1697" s="338" t="s">
        <v>3713</v>
      </c>
      <c r="D1697" s="338">
        <v>1990.0</v>
      </c>
      <c r="E1697" s="338" t="s">
        <v>12925</v>
      </c>
      <c r="F1697" s="339">
        <v>45175.0</v>
      </c>
      <c r="G1697" s="338" t="s">
        <v>5145</v>
      </c>
      <c r="H1697" s="338" t="s">
        <v>8036</v>
      </c>
      <c r="I1697" s="338" t="s">
        <v>12926</v>
      </c>
      <c r="J1697" s="338" t="s">
        <v>10894</v>
      </c>
      <c r="K1697" s="338" t="s">
        <v>4987</v>
      </c>
      <c r="M1697" s="338" t="s">
        <v>12927</v>
      </c>
      <c r="N1697" s="338" t="s">
        <v>10417</v>
      </c>
      <c r="O1697" s="338" t="s">
        <v>5780</v>
      </c>
    </row>
    <row r="1698" ht="15.75" customHeight="1">
      <c r="A1698" s="338" t="s">
        <v>12928</v>
      </c>
      <c r="B1698" s="338" t="s">
        <v>7737</v>
      </c>
      <c r="C1698" s="338" t="s">
        <v>1558</v>
      </c>
      <c r="D1698" s="338">
        <v>1990.0</v>
      </c>
      <c r="E1698" s="338" t="s">
        <v>12807</v>
      </c>
      <c r="F1698" s="339">
        <v>44991.0</v>
      </c>
      <c r="G1698" s="338" t="s">
        <v>5872</v>
      </c>
      <c r="H1698" s="338" t="s">
        <v>6160</v>
      </c>
      <c r="I1698" s="338" t="s">
        <v>7186</v>
      </c>
      <c r="J1698" s="338" t="s">
        <v>6162</v>
      </c>
      <c r="K1698" s="338" t="s">
        <v>4987</v>
      </c>
      <c r="M1698" s="338" t="s">
        <v>12929</v>
      </c>
      <c r="N1698" s="338" t="s">
        <v>8297</v>
      </c>
      <c r="O1698" s="338" t="s">
        <v>5262</v>
      </c>
    </row>
    <row r="1699" ht="15.75" customHeight="1">
      <c r="A1699" s="338" t="s">
        <v>12930</v>
      </c>
      <c r="B1699" s="338" t="s">
        <v>5445</v>
      </c>
      <c r="C1699" s="338" t="s">
        <v>1572</v>
      </c>
      <c r="D1699" s="338">
        <v>1990.0</v>
      </c>
      <c r="E1699" s="338" t="s">
        <v>12750</v>
      </c>
      <c r="F1699" s="339">
        <v>45175.0</v>
      </c>
      <c r="G1699" s="338" t="s">
        <v>5701</v>
      </c>
      <c r="H1699" s="338" t="s">
        <v>12931</v>
      </c>
      <c r="I1699" s="338" t="s">
        <v>11278</v>
      </c>
      <c r="J1699" s="338" t="s">
        <v>5654</v>
      </c>
      <c r="K1699" s="338" t="s">
        <v>4987</v>
      </c>
      <c r="L1699" s="338" t="s">
        <v>7748</v>
      </c>
      <c r="M1699" s="338" t="s">
        <v>12932</v>
      </c>
      <c r="N1699" s="338" t="s">
        <v>12933</v>
      </c>
      <c r="O1699" s="338" t="s">
        <v>7389</v>
      </c>
    </row>
    <row r="1700" ht="15.75" customHeight="1">
      <c r="A1700" s="338" t="s">
        <v>12934</v>
      </c>
      <c r="B1700" s="338" t="s">
        <v>4970</v>
      </c>
      <c r="C1700" s="338" t="s">
        <v>1558</v>
      </c>
      <c r="D1700" s="338">
        <v>1990.0</v>
      </c>
      <c r="E1700" s="338" t="s">
        <v>12801</v>
      </c>
      <c r="F1700" s="339">
        <v>45052.0</v>
      </c>
      <c r="G1700" s="338" t="s">
        <v>5163</v>
      </c>
      <c r="H1700" s="338" t="s">
        <v>12935</v>
      </c>
      <c r="I1700" s="338" t="s">
        <v>12935</v>
      </c>
      <c r="J1700" s="338" t="s">
        <v>12936</v>
      </c>
      <c r="K1700" s="338" t="s">
        <v>4987</v>
      </c>
      <c r="L1700" s="338" t="s">
        <v>5704</v>
      </c>
      <c r="M1700" s="338" t="s">
        <v>12937</v>
      </c>
      <c r="N1700" s="338" t="s">
        <v>12938</v>
      </c>
      <c r="O1700" s="338" t="s">
        <v>5067</v>
      </c>
    </row>
    <row r="1701" ht="15.75" customHeight="1">
      <c r="A1701" s="338" t="s">
        <v>12939</v>
      </c>
      <c r="B1701" s="338" t="s">
        <v>4970</v>
      </c>
      <c r="C1701" s="338" t="s">
        <v>1537</v>
      </c>
      <c r="D1701" s="338">
        <v>1990.0</v>
      </c>
      <c r="E1701" s="338" t="s">
        <v>12940</v>
      </c>
      <c r="F1701" s="339">
        <v>45174.0</v>
      </c>
      <c r="G1701" s="338" t="s">
        <v>5701</v>
      </c>
      <c r="H1701" s="338" t="s">
        <v>5061</v>
      </c>
      <c r="I1701" s="338" t="s">
        <v>12941</v>
      </c>
      <c r="J1701" s="338" t="s">
        <v>7041</v>
      </c>
      <c r="K1701" s="338" t="s">
        <v>4987</v>
      </c>
      <c r="L1701" s="338" t="s">
        <v>12942</v>
      </c>
      <c r="M1701" s="338" t="s">
        <v>12943</v>
      </c>
      <c r="N1701" s="338" t="s">
        <v>5009</v>
      </c>
      <c r="O1701" s="338" t="s">
        <v>5483</v>
      </c>
    </row>
    <row r="1702" ht="15.75" customHeight="1">
      <c r="A1702" s="338" t="s">
        <v>12944</v>
      </c>
      <c r="B1702" s="338" t="s">
        <v>4970</v>
      </c>
      <c r="C1702" s="338" t="s">
        <v>1425</v>
      </c>
      <c r="D1702" s="338">
        <v>1990.0</v>
      </c>
      <c r="E1702" s="338" t="s">
        <v>12902</v>
      </c>
      <c r="F1702" s="339">
        <v>45175.0</v>
      </c>
      <c r="G1702" s="338" t="s">
        <v>5701</v>
      </c>
      <c r="H1702" s="338" t="s">
        <v>12945</v>
      </c>
      <c r="I1702" s="338" t="s">
        <v>12946</v>
      </c>
      <c r="J1702" s="338" t="s">
        <v>12947</v>
      </c>
      <c r="K1702" s="338" t="s">
        <v>4987</v>
      </c>
      <c r="L1702" s="338" t="s">
        <v>12948</v>
      </c>
      <c r="M1702" s="338" t="s">
        <v>12949</v>
      </c>
      <c r="N1702" s="338" t="s">
        <v>12440</v>
      </c>
      <c r="O1702" s="338" t="s">
        <v>5248</v>
      </c>
    </row>
    <row r="1703" ht="15.75" customHeight="1">
      <c r="A1703" s="338" t="s">
        <v>12950</v>
      </c>
      <c r="B1703" s="338" t="s">
        <v>4970</v>
      </c>
      <c r="C1703" s="338" t="s">
        <v>1533</v>
      </c>
      <c r="D1703" s="338">
        <v>1990.0</v>
      </c>
      <c r="E1703" s="338" t="s">
        <v>12951</v>
      </c>
      <c r="F1703" s="339">
        <v>45022.0</v>
      </c>
      <c r="G1703" s="338" t="s">
        <v>5872</v>
      </c>
      <c r="H1703" s="338" t="s">
        <v>6281</v>
      </c>
      <c r="I1703" s="338" t="s">
        <v>12952</v>
      </c>
      <c r="J1703" s="338" t="s">
        <v>10550</v>
      </c>
      <c r="K1703" s="338" t="s">
        <v>4987</v>
      </c>
      <c r="L1703" s="338" t="s">
        <v>4999</v>
      </c>
      <c r="M1703" s="338" t="s">
        <v>12953</v>
      </c>
      <c r="N1703" s="338" t="s">
        <v>11206</v>
      </c>
      <c r="O1703" s="338" t="s">
        <v>5160</v>
      </c>
    </row>
    <row r="1704" ht="15.75" customHeight="1">
      <c r="A1704" s="338" t="s">
        <v>12954</v>
      </c>
      <c r="B1704" s="338" t="s">
        <v>4970</v>
      </c>
      <c r="C1704" s="338" t="s">
        <v>1558</v>
      </c>
      <c r="D1704" s="338">
        <v>1990.0</v>
      </c>
      <c r="E1704" s="338" t="s">
        <v>12955</v>
      </c>
      <c r="F1704" s="339">
        <v>45113.0</v>
      </c>
      <c r="G1704" s="338" t="s">
        <v>5241</v>
      </c>
      <c r="H1704" s="338" t="s">
        <v>5640</v>
      </c>
      <c r="I1704" s="338" t="s">
        <v>12956</v>
      </c>
      <c r="J1704" s="338" t="s">
        <v>6022</v>
      </c>
      <c r="K1704" s="338" t="s">
        <v>4987</v>
      </c>
      <c r="L1704" s="338" t="s">
        <v>5355</v>
      </c>
      <c r="M1704" s="338" t="s">
        <v>12957</v>
      </c>
      <c r="N1704" s="338" t="s">
        <v>4990</v>
      </c>
      <c r="O1704" s="338" t="s">
        <v>5294</v>
      </c>
    </row>
    <row r="1705" ht="15.75" customHeight="1">
      <c r="A1705" s="338" t="s">
        <v>12958</v>
      </c>
      <c r="B1705" s="338" t="s">
        <v>5690</v>
      </c>
      <c r="C1705" s="338" t="s">
        <v>1681</v>
      </c>
      <c r="D1705" s="338">
        <v>1990.0</v>
      </c>
      <c r="E1705" s="338" t="s">
        <v>12861</v>
      </c>
      <c r="F1705" s="339">
        <v>44991.0</v>
      </c>
      <c r="G1705" s="338" t="s">
        <v>5319</v>
      </c>
      <c r="H1705" s="338" t="s">
        <v>7084</v>
      </c>
      <c r="I1705" s="338" t="s">
        <v>12959</v>
      </c>
      <c r="J1705" s="338" t="s">
        <v>12960</v>
      </c>
      <c r="K1705" s="338" t="s">
        <v>4987</v>
      </c>
      <c r="M1705" s="338" t="s">
        <v>12961</v>
      </c>
      <c r="N1705" s="338" t="s">
        <v>5036</v>
      </c>
      <c r="O1705" s="338" t="s">
        <v>6513</v>
      </c>
    </row>
    <row r="1706" ht="15.75" customHeight="1">
      <c r="A1706" s="338" t="s">
        <v>12962</v>
      </c>
      <c r="B1706" s="338" t="s">
        <v>4970</v>
      </c>
      <c r="C1706" s="338" t="s">
        <v>1537</v>
      </c>
      <c r="D1706" s="338">
        <v>1990.0</v>
      </c>
      <c r="E1706" s="338" t="s">
        <v>11506</v>
      </c>
      <c r="F1706" s="339">
        <v>45143.0</v>
      </c>
      <c r="G1706" s="338" t="s">
        <v>5969</v>
      </c>
      <c r="H1706" s="338" t="s">
        <v>6041</v>
      </c>
      <c r="I1706" s="338" t="s">
        <v>12963</v>
      </c>
      <c r="J1706" s="338" t="s">
        <v>11327</v>
      </c>
      <c r="K1706" s="338" t="s">
        <v>4987</v>
      </c>
      <c r="L1706" s="338" t="s">
        <v>5064</v>
      </c>
      <c r="M1706" s="338" t="s">
        <v>12964</v>
      </c>
      <c r="N1706" s="338" t="s">
        <v>4979</v>
      </c>
      <c r="O1706" s="338" t="s">
        <v>5186</v>
      </c>
    </row>
    <row r="1707" ht="15.75" customHeight="1">
      <c r="A1707" s="338" t="s">
        <v>12965</v>
      </c>
      <c r="B1707" s="338" t="s">
        <v>4970</v>
      </c>
      <c r="C1707" s="338" t="s">
        <v>1558</v>
      </c>
      <c r="D1707" s="338">
        <v>1990.0</v>
      </c>
      <c r="E1707" s="338" t="s">
        <v>12966</v>
      </c>
      <c r="F1707" s="339">
        <v>44964.0</v>
      </c>
      <c r="G1707" s="338" t="s">
        <v>5113</v>
      </c>
      <c r="H1707" s="338" t="s">
        <v>12967</v>
      </c>
      <c r="I1707" s="338" t="s">
        <v>12967</v>
      </c>
      <c r="J1707" s="338" t="s">
        <v>12251</v>
      </c>
      <c r="K1707" s="338" t="s">
        <v>5245</v>
      </c>
      <c r="M1707" s="338" t="s">
        <v>12968</v>
      </c>
      <c r="N1707" s="338" t="s">
        <v>7780</v>
      </c>
      <c r="O1707" s="338" t="s">
        <v>5160</v>
      </c>
    </row>
    <row r="1708" ht="15.75" customHeight="1">
      <c r="A1708" s="338" t="s">
        <v>12969</v>
      </c>
      <c r="B1708" s="338" t="s">
        <v>4993</v>
      </c>
      <c r="C1708" s="338" t="s">
        <v>1547</v>
      </c>
      <c r="D1708" s="338">
        <v>1990.0</v>
      </c>
      <c r="E1708" s="338" t="s">
        <v>12970</v>
      </c>
      <c r="F1708" s="339">
        <v>45113.0</v>
      </c>
      <c r="G1708" s="338" t="s">
        <v>5172</v>
      </c>
      <c r="H1708" s="338" t="s">
        <v>5769</v>
      </c>
      <c r="I1708" s="338" t="s">
        <v>12199</v>
      </c>
      <c r="J1708" s="338" t="s">
        <v>5730</v>
      </c>
      <c r="K1708" s="338" t="s">
        <v>4987</v>
      </c>
      <c r="M1708" s="338" t="s">
        <v>12971</v>
      </c>
      <c r="N1708" s="338" t="s">
        <v>12972</v>
      </c>
      <c r="O1708" s="338" t="s">
        <v>10697</v>
      </c>
    </row>
    <row r="1709" ht="15.75" customHeight="1">
      <c r="A1709" s="338" t="s">
        <v>12973</v>
      </c>
      <c r="B1709" s="338" t="s">
        <v>4993</v>
      </c>
      <c r="C1709" s="338" t="s">
        <v>1601</v>
      </c>
      <c r="D1709" s="338">
        <v>1990.0</v>
      </c>
      <c r="E1709" s="338" t="s">
        <v>12974</v>
      </c>
      <c r="F1709" s="339">
        <v>44962.0</v>
      </c>
      <c r="G1709" s="338" t="s">
        <v>6547</v>
      </c>
      <c r="H1709" s="338" t="s">
        <v>5728</v>
      </c>
      <c r="I1709" s="338" t="s">
        <v>12975</v>
      </c>
      <c r="J1709" s="338" t="s">
        <v>12976</v>
      </c>
      <c r="K1709" s="338" t="s">
        <v>12977</v>
      </c>
      <c r="L1709" s="338" t="s">
        <v>5215</v>
      </c>
      <c r="M1709" s="338" t="s">
        <v>12978</v>
      </c>
      <c r="N1709" s="338" t="s">
        <v>4979</v>
      </c>
      <c r="O1709" s="338" t="s">
        <v>5143</v>
      </c>
    </row>
    <row r="1710" ht="15.75" customHeight="1">
      <c r="A1710" s="338" t="s">
        <v>12979</v>
      </c>
      <c r="B1710" s="338" t="s">
        <v>7737</v>
      </c>
      <c r="C1710" s="338" t="s">
        <v>1537</v>
      </c>
      <c r="D1710" s="338">
        <v>1990.0</v>
      </c>
      <c r="E1710" s="338" t="s">
        <v>12817</v>
      </c>
      <c r="F1710" s="338" t="s">
        <v>5286</v>
      </c>
      <c r="G1710" s="338" t="s">
        <v>8851</v>
      </c>
      <c r="H1710" s="338" t="s">
        <v>8550</v>
      </c>
      <c r="I1710" s="338" t="s">
        <v>8550</v>
      </c>
      <c r="J1710" s="338" t="s">
        <v>9467</v>
      </c>
      <c r="K1710" s="338" t="s">
        <v>4987</v>
      </c>
      <c r="M1710" s="338" t="s">
        <v>12980</v>
      </c>
      <c r="N1710" s="338" t="s">
        <v>12691</v>
      </c>
      <c r="O1710" s="338" t="s">
        <v>5020</v>
      </c>
    </row>
    <row r="1711" ht="15.75" customHeight="1">
      <c r="A1711" s="338" t="s">
        <v>12981</v>
      </c>
      <c r="B1711" s="338" t="s">
        <v>4970</v>
      </c>
      <c r="C1711" s="338" t="s">
        <v>1425</v>
      </c>
      <c r="D1711" s="338">
        <v>1990.0</v>
      </c>
      <c r="E1711" s="338" t="s">
        <v>12915</v>
      </c>
      <c r="F1711" s="339">
        <v>44931.0</v>
      </c>
      <c r="G1711" s="338" t="s">
        <v>5251</v>
      </c>
      <c r="H1711" s="338" t="s">
        <v>12376</v>
      </c>
      <c r="I1711" s="338" t="s">
        <v>12982</v>
      </c>
      <c r="J1711" s="338" t="s">
        <v>12983</v>
      </c>
      <c r="K1711" s="338" t="s">
        <v>4987</v>
      </c>
      <c r="L1711" s="338" t="s">
        <v>6297</v>
      </c>
      <c r="M1711" s="338" t="s">
        <v>12984</v>
      </c>
      <c r="N1711" s="338" t="s">
        <v>12985</v>
      </c>
      <c r="O1711" s="338" t="s">
        <v>5698</v>
      </c>
    </row>
    <row r="1712" ht="15.75" customHeight="1">
      <c r="A1712" s="338" t="s">
        <v>12986</v>
      </c>
      <c r="B1712" s="338" t="s">
        <v>4970</v>
      </c>
      <c r="C1712" s="338" t="s">
        <v>1681</v>
      </c>
      <c r="D1712" s="338">
        <v>1990.0</v>
      </c>
      <c r="E1712" s="338" t="s">
        <v>12879</v>
      </c>
      <c r="F1712" s="339">
        <v>44964.0</v>
      </c>
      <c r="G1712" s="338" t="s">
        <v>5251</v>
      </c>
      <c r="H1712" s="338" t="s">
        <v>10560</v>
      </c>
      <c r="I1712" s="338" t="s">
        <v>12987</v>
      </c>
      <c r="J1712" s="338" t="s">
        <v>11256</v>
      </c>
      <c r="K1712" s="338" t="s">
        <v>4987</v>
      </c>
      <c r="M1712" s="338" t="s">
        <v>12988</v>
      </c>
      <c r="N1712" s="338" t="s">
        <v>12989</v>
      </c>
      <c r="O1712" s="338" t="s">
        <v>5150</v>
      </c>
    </row>
    <row r="1713" ht="15.75" customHeight="1">
      <c r="A1713" s="338" t="s">
        <v>12990</v>
      </c>
      <c r="B1713" s="338" t="s">
        <v>4970</v>
      </c>
      <c r="C1713" s="338" t="s">
        <v>1558</v>
      </c>
      <c r="D1713" s="338">
        <v>1990.0</v>
      </c>
      <c r="E1713" s="338" t="s">
        <v>12741</v>
      </c>
      <c r="F1713" s="339">
        <v>44963.0</v>
      </c>
      <c r="G1713" s="338" t="s">
        <v>6068</v>
      </c>
      <c r="H1713" s="338" t="s">
        <v>12991</v>
      </c>
      <c r="I1713" s="338" t="s">
        <v>12992</v>
      </c>
      <c r="J1713" s="338" t="s">
        <v>12993</v>
      </c>
      <c r="K1713" s="338" t="s">
        <v>4987</v>
      </c>
      <c r="L1713" s="338" t="s">
        <v>5704</v>
      </c>
      <c r="M1713" s="338" t="s">
        <v>12994</v>
      </c>
      <c r="N1713" s="338" t="s">
        <v>12995</v>
      </c>
      <c r="O1713" s="338" t="s">
        <v>5698</v>
      </c>
    </row>
    <row r="1714" ht="15.75" customHeight="1">
      <c r="A1714" s="338" t="s">
        <v>12996</v>
      </c>
      <c r="B1714" s="338" t="s">
        <v>4970</v>
      </c>
      <c r="C1714" s="338" t="s">
        <v>1537</v>
      </c>
      <c r="D1714" s="338">
        <v>1990.0</v>
      </c>
      <c r="E1714" s="338" t="s">
        <v>12955</v>
      </c>
      <c r="F1714" s="339">
        <v>44964.0</v>
      </c>
      <c r="G1714" s="338" t="s">
        <v>5121</v>
      </c>
      <c r="H1714" s="338" t="s">
        <v>10623</v>
      </c>
      <c r="I1714" s="338" t="s">
        <v>12997</v>
      </c>
      <c r="J1714" s="338" t="s">
        <v>6346</v>
      </c>
      <c r="K1714" s="338" t="s">
        <v>4976</v>
      </c>
      <c r="L1714" s="338" t="s">
        <v>4999</v>
      </c>
      <c r="M1714" s="338" t="s">
        <v>12998</v>
      </c>
      <c r="N1714" s="338" t="s">
        <v>12999</v>
      </c>
      <c r="O1714" s="338" t="s">
        <v>5127</v>
      </c>
    </row>
    <row r="1715" ht="15.75" customHeight="1">
      <c r="A1715" s="338" t="s">
        <v>13000</v>
      </c>
      <c r="B1715" s="338" t="s">
        <v>7737</v>
      </c>
      <c r="C1715" s="338" t="s">
        <v>1537</v>
      </c>
      <c r="D1715" s="338">
        <v>1990.0</v>
      </c>
      <c r="E1715" s="338" t="s">
        <v>13001</v>
      </c>
      <c r="F1715" s="338" t="s">
        <v>5286</v>
      </c>
      <c r="G1715" s="338" t="s">
        <v>5710</v>
      </c>
      <c r="H1715" s="338" t="s">
        <v>6245</v>
      </c>
      <c r="I1715" s="338" t="s">
        <v>8749</v>
      </c>
      <c r="J1715" s="338" t="s">
        <v>5730</v>
      </c>
      <c r="K1715" s="338" t="s">
        <v>4987</v>
      </c>
      <c r="L1715" s="338" t="s">
        <v>5094</v>
      </c>
      <c r="M1715" s="338" t="s">
        <v>13002</v>
      </c>
      <c r="N1715" s="338" t="s">
        <v>5036</v>
      </c>
      <c r="O1715" s="338" t="s">
        <v>5780</v>
      </c>
    </row>
    <row r="1716" ht="15.75" customHeight="1">
      <c r="A1716" s="338" t="s">
        <v>13003</v>
      </c>
      <c r="B1716" s="338" t="s">
        <v>7737</v>
      </c>
      <c r="C1716" s="338" t="s">
        <v>1537</v>
      </c>
      <c r="D1716" s="338">
        <v>1990.0</v>
      </c>
      <c r="E1716" s="338" t="s">
        <v>13004</v>
      </c>
      <c r="F1716" s="339">
        <v>45175.0</v>
      </c>
      <c r="G1716" s="338" t="s">
        <v>5113</v>
      </c>
      <c r="H1716" s="338" t="s">
        <v>12219</v>
      </c>
      <c r="I1716" s="338" t="s">
        <v>12676</v>
      </c>
      <c r="J1716" s="338" t="s">
        <v>8080</v>
      </c>
      <c r="K1716" s="338" t="s">
        <v>4976</v>
      </c>
      <c r="L1716" s="338" t="s">
        <v>10384</v>
      </c>
      <c r="M1716" s="338" t="s">
        <v>13005</v>
      </c>
      <c r="N1716" s="338" t="s">
        <v>5851</v>
      </c>
      <c r="O1716" s="338" t="s">
        <v>5324</v>
      </c>
    </row>
    <row r="1717" ht="15.75" customHeight="1">
      <c r="A1717" s="338" t="s">
        <v>13006</v>
      </c>
      <c r="B1717" s="338" t="s">
        <v>4970</v>
      </c>
      <c r="C1717" s="338" t="s">
        <v>1537</v>
      </c>
      <c r="D1717" s="338">
        <v>1990.0</v>
      </c>
      <c r="E1717" s="338" t="s">
        <v>13007</v>
      </c>
      <c r="F1717" s="339">
        <v>45022.0</v>
      </c>
      <c r="G1717" s="338" t="s">
        <v>5219</v>
      </c>
      <c r="H1717" s="338" t="s">
        <v>10183</v>
      </c>
      <c r="I1717" s="338" t="s">
        <v>11143</v>
      </c>
      <c r="J1717" s="338" t="s">
        <v>13008</v>
      </c>
      <c r="K1717" s="338" t="s">
        <v>4987</v>
      </c>
      <c r="L1717" s="338" t="s">
        <v>5094</v>
      </c>
      <c r="M1717" s="338" t="s">
        <v>13009</v>
      </c>
      <c r="N1717" s="338" t="s">
        <v>5224</v>
      </c>
      <c r="O1717" s="338" t="s">
        <v>4991</v>
      </c>
    </row>
    <row r="1718" ht="15.75" customHeight="1">
      <c r="A1718" s="338" t="s">
        <v>13010</v>
      </c>
      <c r="B1718" s="338" t="s">
        <v>4970</v>
      </c>
      <c r="C1718" s="338" t="s">
        <v>1537</v>
      </c>
      <c r="D1718" s="338">
        <v>1990.0</v>
      </c>
      <c r="E1718" s="338" t="s">
        <v>12861</v>
      </c>
      <c r="F1718" s="338" t="s">
        <v>5286</v>
      </c>
      <c r="G1718" s="338" t="s">
        <v>5121</v>
      </c>
      <c r="H1718" s="338" t="s">
        <v>11312</v>
      </c>
      <c r="I1718" s="338" t="s">
        <v>13011</v>
      </c>
      <c r="J1718" s="338" t="s">
        <v>11327</v>
      </c>
      <c r="K1718" s="338" t="s">
        <v>4987</v>
      </c>
      <c r="L1718" s="338" t="s">
        <v>5176</v>
      </c>
      <c r="M1718" s="338" t="s">
        <v>13012</v>
      </c>
      <c r="N1718" s="338" t="s">
        <v>13013</v>
      </c>
      <c r="O1718" s="338" t="s">
        <v>5483</v>
      </c>
    </row>
    <row r="1719" ht="15.75" customHeight="1">
      <c r="A1719" s="338" t="s">
        <v>13014</v>
      </c>
      <c r="B1719" s="338" t="s">
        <v>4970</v>
      </c>
      <c r="C1719" s="338" t="s">
        <v>1558</v>
      </c>
      <c r="D1719" s="338">
        <v>1990.0</v>
      </c>
      <c r="E1719" s="338" t="s">
        <v>9622</v>
      </c>
      <c r="F1719" s="339">
        <v>45081.0</v>
      </c>
      <c r="G1719" s="338" t="s">
        <v>6415</v>
      </c>
      <c r="H1719" s="338" t="s">
        <v>13015</v>
      </c>
      <c r="I1719" s="338" t="s">
        <v>13016</v>
      </c>
      <c r="J1719" s="338" t="s">
        <v>13017</v>
      </c>
      <c r="K1719" s="338" t="s">
        <v>4987</v>
      </c>
      <c r="L1719" s="338" t="s">
        <v>5695</v>
      </c>
      <c r="M1719" s="338" t="s">
        <v>13018</v>
      </c>
      <c r="N1719" s="338" t="s">
        <v>11700</v>
      </c>
      <c r="O1719" s="338" t="s">
        <v>5794</v>
      </c>
    </row>
    <row r="1720" ht="15.75" customHeight="1">
      <c r="A1720" s="338" t="s">
        <v>13019</v>
      </c>
      <c r="B1720" s="338" t="s">
        <v>4993</v>
      </c>
      <c r="C1720" s="338" t="s">
        <v>1547</v>
      </c>
      <c r="D1720" s="338">
        <v>1990.0</v>
      </c>
      <c r="E1720" s="338" t="s">
        <v>12817</v>
      </c>
      <c r="F1720" s="339">
        <v>45145.0</v>
      </c>
      <c r="G1720" s="338" t="s">
        <v>6547</v>
      </c>
      <c r="H1720" s="338" t="s">
        <v>8630</v>
      </c>
      <c r="I1720" s="338" t="s">
        <v>8630</v>
      </c>
      <c r="J1720" s="338" t="s">
        <v>13020</v>
      </c>
      <c r="K1720" s="338" t="s">
        <v>7898</v>
      </c>
      <c r="L1720" s="338" t="s">
        <v>5176</v>
      </c>
      <c r="M1720" s="338" t="s">
        <v>13021</v>
      </c>
      <c r="N1720" s="338" t="s">
        <v>4979</v>
      </c>
      <c r="O1720" s="338" t="s">
        <v>5471</v>
      </c>
    </row>
    <row r="1721" ht="15.75" customHeight="1">
      <c r="A1721" s="338" t="s">
        <v>13022</v>
      </c>
      <c r="B1721" s="338" t="s">
        <v>4970</v>
      </c>
      <c r="C1721" s="338" t="s">
        <v>1537</v>
      </c>
      <c r="D1721" s="338">
        <v>1990.0</v>
      </c>
      <c r="E1721" s="338" t="s">
        <v>12890</v>
      </c>
      <c r="F1721" s="339">
        <v>45143.0</v>
      </c>
      <c r="G1721" s="338" t="s">
        <v>5113</v>
      </c>
      <c r="H1721" s="338" t="s">
        <v>6265</v>
      </c>
      <c r="I1721" s="338" t="s">
        <v>13023</v>
      </c>
      <c r="J1721" s="338" t="s">
        <v>5730</v>
      </c>
      <c r="K1721" s="338" t="s">
        <v>4987</v>
      </c>
      <c r="L1721" s="338" t="s">
        <v>5377</v>
      </c>
      <c r="M1721" s="338" t="s">
        <v>13024</v>
      </c>
      <c r="N1721" s="338" t="s">
        <v>10692</v>
      </c>
      <c r="O1721" s="338" t="s">
        <v>5677</v>
      </c>
    </row>
    <row r="1722" ht="15.75" customHeight="1">
      <c r="A1722" s="338" t="s">
        <v>13025</v>
      </c>
      <c r="B1722" s="338" t="s">
        <v>4970</v>
      </c>
      <c r="C1722" s="338" t="s">
        <v>1558</v>
      </c>
      <c r="D1722" s="338">
        <v>1990.0</v>
      </c>
      <c r="E1722" s="338" t="s">
        <v>12061</v>
      </c>
      <c r="F1722" s="339">
        <v>45022.0</v>
      </c>
      <c r="G1722" s="338" t="s">
        <v>5163</v>
      </c>
      <c r="H1722" s="338" t="s">
        <v>5669</v>
      </c>
      <c r="I1722" s="338" t="s">
        <v>13026</v>
      </c>
      <c r="J1722" s="338" t="s">
        <v>7380</v>
      </c>
      <c r="K1722" s="338" t="s">
        <v>4987</v>
      </c>
      <c r="M1722" s="338" t="s">
        <v>13027</v>
      </c>
      <c r="N1722" s="338" t="s">
        <v>13028</v>
      </c>
      <c r="O1722" s="338" t="s">
        <v>5262</v>
      </c>
    </row>
    <row r="1723" ht="15.75" customHeight="1">
      <c r="A1723" s="338" t="s">
        <v>13029</v>
      </c>
      <c r="B1723" s="338" t="s">
        <v>4970</v>
      </c>
      <c r="C1723" s="338" t="s">
        <v>1537</v>
      </c>
      <c r="D1723" s="338">
        <v>1990.0</v>
      </c>
      <c r="E1723" s="338" t="s">
        <v>13030</v>
      </c>
      <c r="F1723" s="339">
        <v>45174.0</v>
      </c>
      <c r="G1723" s="338" t="s">
        <v>8100</v>
      </c>
      <c r="H1723" s="338" t="s">
        <v>7927</v>
      </c>
      <c r="I1723" s="338" t="s">
        <v>7927</v>
      </c>
      <c r="J1723" s="338" t="s">
        <v>13031</v>
      </c>
      <c r="K1723" s="338" t="s">
        <v>4987</v>
      </c>
      <c r="L1723" s="338" t="s">
        <v>13032</v>
      </c>
      <c r="M1723" s="338" t="s">
        <v>13033</v>
      </c>
      <c r="N1723" s="338" t="s">
        <v>12173</v>
      </c>
      <c r="O1723" s="338" t="s">
        <v>5339</v>
      </c>
    </row>
    <row r="1724" ht="15.75" customHeight="1">
      <c r="A1724" s="338" t="s">
        <v>13034</v>
      </c>
      <c r="B1724" s="338" t="s">
        <v>4970</v>
      </c>
      <c r="C1724" s="338" t="s">
        <v>1537</v>
      </c>
      <c r="D1724" s="338">
        <v>1990.0</v>
      </c>
      <c r="E1724" s="338" t="s">
        <v>12955</v>
      </c>
      <c r="F1724" s="339">
        <v>45112.0</v>
      </c>
      <c r="G1724" s="338" t="s">
        <v>5070</v>
      </c>
      <c r="H1724" s="338" t="s">
        <v>10260</v>
      </c>
      <c r="I1724" s="338" t="s">
        <v>13035</v>
      </c>
      <c r="J1724" s="338" t="s">
        <v>11216</v>
      </c>
      <c r="K1724" s="338" t="s">
        <v>4987</v>
      </c>
      <c r="L1724" s="338" t="s">
        <v>5281</v>
      </c>
      <c r="M1724" s="338" t="s">
        <v>13036</v>
      </c>
      <c r="N1724" s="338" t="s">
        <v>7325</v>
      </c>
      <c r="O1724" s="338" t="s">
        <v>5143</v>
      </c>
    </row>
    <row r="1725" ht="15.75" customHeight="1">
      <c r="A1725" s="338" t="s">
        <v>13037</v>
      </c>
      <c r="B1725" s="338" t="s">
        <v>4970</v>
      </c>
      <c r="C1725" s="338" t="s">
        <v>1547</v>
      </c>
      <c r="D1725" s="338">
        <v>1990.0</v>
      </c>
      <c r="E1725" s="338" t="s">
        <v>12830</v>
      </c>
      <c r="F1725" s="339">
        <v>45052.0</v>
      </c>
      <c r="G1725" s="338" t="s">
        <v>8035</v>
      </c>
      <c r="H1725" s="338" t="s">
        <v>13038</v>
      </c>
      <c r="I1725" s="338" t="s">
        <v>13039</v>
      </c>
      <c r="J1725" s="338" t="s">
        <v>9249</v>
      </c>
      <c r="K1725" s="338" t="s">
        <v>4987</v>
      </c>
      <c r="M1725" s="338" t="s">
        <v>13040</v>
      </c>
      <c r="N1725" s="338" t="s">
        <v>5036</v>
      </c>
      <c r="O1725" s="338" t="s">
        <v>5120</v>
      </c>
    </row>
    <row r="1726" ht="15.75" customHeight="1">
      <c r="A1726" s="338" t="s">
        <v>13041</v>
      </c>
      <c r="B1726" s="338" t="s">
        <v>5601</v>
      </c>
      <c r="C1726" s="338" t="s">
        <v>1681</v>
      </c>
      <c r="D1726" s="338">
        <v>1990.0</v>
      </c>
      <c r="E1726" s="338" t="s">
        <v>13042</v>
      </c>
      <c r="F1726" s="339">
        <v>44993.0</v>
      </c>
      <c r="G1726" s="338" t="s">
        <v>5219</v>
      </c>
      <c r="H1726" s="338" t="s">
        <v>13043</v>
      </c>
      <c r="I1726" s="338" t="s">
        <v>13043</v>
      </c>
      <c r="J1726" s="338" t="s">
        <v>13044</v>
      </c>
      <c r="K1726" s="338" t="s">
        <v>13045</v>
      </c>
      <c r="N1726" s="338" t="s">
        <v>13046</v>
      </c>
      <c r="O1726" s="338" t="s">
        <v>5020</v>
      </c>
    </row>
    <row r="1727" ht="15.75" customHeight="1">
      <c r="A1727" s="338" t="s">
        <v>13047</v>
      </c>
      <c r="B1727" s="338" t="s">
        <v>4970</v>
      </c>
      <c r="C1727" s="338" t="s">
        <v>1558</v>
      </c>
      <c r="D1727" s="338">
        <v>1990.0</v>
      </c>
      <c r="E1727" s="338" t="s">
        <v>11197</v>
      </c>
      <c r="F1727" s="339">
        <v>45144.0</v>
      </c>
      <c r="G1727" s="338" t="s">
        <v>5153</v>
      </c>
      <c r="H1727" s="338" t="s">
        <v>10674</v>
      </c>
      <c r="I1727" s="338" t="s">
        <v>11449</v>
      </c>
      <c r="J1727" s="338" t="s">
        <v>5746</v>
      </c>
      <c r="K1727" s="338" t="s">
        <v>4987</v>
      </c>
      <c r="L1727" s="338" t="s">
        <v>5074</v>
      </c>
      <c r="M1727" s="338" t="s">
        <v>13048</v>
      </c>
      <c r="N1727" s="338" t="s">
        <v>13049</v>
      </c>
      <c r="O1727" s="338" t="s">
        <v>5143</v>
      </c>
    </row>
    <row r="1728" ht="15.75" customHeight="1">
      <c r="A1728" s="338" t="s">
        <v>13050</v>
      </c>
      <c r="B1728" s="338" t="s">
        <v>4970</v>
      </c>
      <c r="C1728" s="338" t="s">
        <v>1698</v>
      </c>
      <c r="D1728" s="338">
        <v>1990.0</v>
      </c>
      <c r="E1728" s="338" t="s">
        <v>12955</v>
      </c>
      <c r="F1728" s="338" t="s">
        <v>5286</v>
      </c>
      <c r="G1728" s="338" t="s">
        <v>5319</v>
      </c>
      <c r="H1728" s="338" t="s">
        <v>13051</v>
      </c>
      <c r="I1728" s="338" t="s">
        <v>13052</v>
      </c>
      <c r="J1728" s="338" t="s">
        <v>13053</v>
      </c>
      <c r="K1728" s="338" t="s">
        <v>4976</v>
      </c>
      <c r="L1728" s="338" t="s">
        <v>6168</v>
      </c>
      <c r="M1728" s="338" t="s">
        <v>13054</v>
      </c>
      <c r="N1728" s="338" t="s">
        <v>11435</v>
      </c>
      <c r="O1728" s="338" t="s">
        <v>5370</v>
      </c>
    </row>
    <row r="1729" ht="15.75" customHeight="1">
      <c r="A1729" s="338" t="s">
        <v>13055</v>
      </c>
      <c r="B1729" s="338" t="s">
        <v>7737</v>
      </c>
      <c r="C1729" s="338" t="s">
        <v>1558</v>
      </c>
      <c r="D1729" s="338">
        <v>1990.0</v>
      </c>
      <c r="E1729" s="338" t="s">
        <v>13004</v>
      </c>
      <c r="F1729" s="339">
        <v>45022.0</v>
      </c>
      <c r="G1729" s="338" t="s">
        <v>5181</v>
      </c>
      <c r="H1729" s="338" t="s">
        <v>9933</v>
      </c>
      <c r="I1729" s="338" t="s">
        <v>9933</v>
      </c>
      <c r="J1729" s="338" t="s">
        <v>10749</v>
      </c>
      <c r="K1729" s="338" t="s">
        <v>4987</v>
      </c>
      <c r="L1729" s="338" t="s">
        <v>5094</v>
      </c>
      <c r="M1729" s="338" t="s">
        <v>13056</v>
      </c>
      <c r="N1729" s="338" t="s">
        <v>13057</v>
      </c>
      <c r="O1729" s="338" t="s">
        <v>5780</v>
      </c>
    </row>
    <row r="1730" ht="15.75" customHeight="1">
      <c r="A1730" s="338" t="s">
        <v>13058</v>
      </c>
      <c r="B1730" s="338" t="s">
        <v>4993</v>
      </c>
      <c r="C1730" s="338" t="s">
        <v>1558</v>
      </c>
      <c r="D1730" s="338">
        <v>1990.0</v>
      </c>
      <c r="E1730" s="338" t="s">
        <v>12836</v>
      </c>
      <c r="F1730" s="339">
        <v>45052.0</v>
      </c>
      <c r="G1730" s="338" t="s">
        <v>5872</v>
      </c>
      <c r="H1730" s="338" t="s">
        <v>8427</v>
      </c>
      <c r="I1730" s="338" t="s">
        <v>8427</v>
      </c>
      <c r="J1730" s="338" t="s">
        <v>13059</v>
      </c>
      <c r="K1730" s="338" t="s">
        <v>4987</v>
      </c>
      <c r="L1730" s="338" t="s">
        <v>5176</v>
      </c>
      <c r="M1730" s="338" t="s">
        <v>13060</v>
      </c>
      <c r="N1730" s="338" t="s">
        <v>7886</v>
      </c>
      <c r="O1730" s="338" t="s">
        <v>5160</v>
      </c>
    </row>
    <row r="1731" ht="15.75" customHeight="1">
      <c r="A1731" s="338" t="s">
        <v>13061</v>
      </c>
      <c r="B1731" s="338" t="s">
        <v>4970</v>
      </c>
      <c r="C1731" s="338" t="s">
        <v>1537</v>
      </c>
      <c r="D1731" s="338">
        <v>1990.0</v>
      </c>
      <c r="E1731" s="338" t="s">
        <v>12322</v>
      </c>
      <c r="F1731" s="339">
        <v>45112.0</v>
      </c>
      <c r="G1731" s="338" t="s">
        <v>5319</v>
      </c>
      <c r="H1731" s="338" t="s">
        <v>10328</v>
      </c>
      <c r="I1731" s="338" t="s">
        <v>10328</v>
      </c>
      <c r="J1731" s="338" t="s">
        <v>5814</v>
      </c>
      <c r="K1731" s="338" t="s">
        <v>4987</v>
      </c>
      <c r="M1731" s="338" t="s">
        <v>13062</v>
      </c>
      <c r="N1731" s="338" t="s">
        <v>12173</v>
      </c>
      <c r="O1731" s="338" t="s">
        <v>5160</v>
      </c>
    </row>
    <row r="1732" ht="15.75" customHeight="1">
      <c r="A1732" s="338" t="s">
        <v>13063</v>
      </c>
      <c r="B1732" s="338" t="s">
        <v>4970</v>
      </c>
      <c r="C1732" s="338" t="s">
        <v>1681</v>
      </c>
      <c r="D1732" s="338">
        <v>1990.0</v>
      </c>
      <c r="E1732" s="338" t="s">
        <v>12879</v>
      </c>
      <c r="F1732" s="339">
        <v>45083.0</v>
      </c>
      <c r="G1732" s="338" t="s">
        <v>5992</v>
      </c>
      <c r="H1732" s="338" t="s">
        <v>6116</v>
      </c>
      <c r="I1732" s="338" t="s">
        <v>13064</v>
      </c>
      <c r="J1732" s="338" t="s">
        <v>13065</v>
      </c>
      <c r="K1732" s="338" t="s">
        <v>4976</v>
      </c>
      <c r="M1732" s="338" t="s">
        <v>13066</v>
      </c>
      <c r="N1732" s="338" t="s">
        <v>13067</v>
      </c>
      <c r="O1732" s="338" t="s">
        <v>5217</v>
      </c>
    </row>
    <row r="1733" ht="15.75" customHeight="1">
      <c r="A1733" s="338" t="s">
        <v>13068</v>
      </c>
      <c r="B1733" s="338" t="s">
        <v>4970</v>
      </c>
      <c r="C1733" s="338" t="s">
        <v>1537</v>
      </c>
      <c r="D1733" s="338">
        <v>1990.0</v>
      </c>
      <c r="E1733" s="338" t="s">
        <v>13069</v>
      </c>
      <c r="F1733" s="339">
        <v>45082.0</v>
      </c>
      <c r="G1733" s="338" t="s">
        <v>5241</v>
      </c>
      <c r="H1733" s="338" t="s">
        <v>6954</v>
      </c>
      <c r="I1733" s="338" t="s">
        <v>13070</v>
      </c>
      <c r="J1733" s="338" t="s">
        <v>9467</v>
      </c>
      <c r="K1733" s="338" t="s">
        <v>4987</v>
      </c>
      <c r="L1733" s="338" t="s">
        <v>5094</v>
      </c>
      <c r="M1733" s="338" t="s">
        <v>13071</v>
      </c>
      <c r="N1733" s="338" t="s">
        <v>5019</v>
      </c>
      <c r="O1733" s="338" t="s">
        <v>5677</v>
      </c>
    </row>
    <row r="1734" ht="15.75" customHeight="1">
      <c r="A1734" s="338" t="s">
        <v>13072</v>
      </c>
      <c r="B1734" s="338" t="s">
        <v>4970</v>
      </c>
      <c r="C1734" s="338" t="s">
        <v>1425</v>
      </c>
      <c r="D1734" s="338">
        <v>1990.0</v>
      </c>
      <c r="E1734" s="338" t="s">
        <v>12830</v>
      </c>
      <c r="F1734" s="339">
        <v>45173.0</v>
      </c>
      <c r="G1734" s="338" t="s">
        <v>5060</v>
      </c>
      <c r="H1734" s="338" t="s">
        <v>13073</v>
      </c>
      <c r="I1734" s="338" t="s">
        <v>4974</v>
      </c>
      <c r="J1734" s="338" t="s">
        <v>13074</v>
      </c>
      <c r="K1734" s="338" t="s">
        <v>4987</v>
      </c>
      <c r="L1734" s="338" t="s">
        <v>6368</v>
      </c>
      <c r="M1734" s="338" t="s">
        <v>13075</v>
      </c>
      <c r="N1734" s="338" t="s">
        <v>5009</v>
      </c>
      <c r="O1734" s="338" t="s">
        <v>5143</v>
      </c>
    </row>
    <row r="1735" ht="15.75" customHeight="1">
      <c r="A1735" s="338" t="s">
        <v>13076</v>
      </c>
      <c r="B1735" s="338" t="s">
        <v>4970</v>
      </c>
      <c r="C1735" s="338" t="s">
        <v>1601</v>
      </c>
      <c r="D1735" s="338">
        <v>1990.0</v>
      </c>
      <c r="E1735" s="338" t="s">
        <v>13077</v>
      </c>
      <c r="F1735" s="339">
        <v>45144.0</v>
      </c>
      <c r="G1735" s="338" t="s">
        <v>5181</v>
      </c>
      <c r="H1735" s="338" t="s">
        <v>10436</v>
      </c>
      <c r="I1735" s="338" t="s">
        <v>13078</v>
      </c>
      <c r="J1735" s="338" t="s">
        <v>8406</v>
      </c>
      <c r="K1735" s="338" t="s">
        <v>4976</v>
      </c>
      <c r="L1735" s="338" t="s">
        <v>7014</v>
      </c>
      <c r="M1735" s="338" t="s">
        <v>13079</v>
      </c>
      <c r="N1735" s="338" t="s">
        <v>7455</v>
      </c>
      <c r="O1735" s="338" t="s">
        <v>7887</v>
      </c>
    </row>
    <row r="1736" ht="15.75" customHeight="1">
      <c r="A1736" s="338" t="s">
        <v>13080</v>
      </c>
      <c r="B1736" s="338" t="s">
        <v>4970</v>
      </c>
      <c r="C1736" s="338" t="s">
        <v>1537</v>
      </c>
      <c r="D1736" s="338">
        <v>1990.0</v>
      </c>
      <c r="E1736" s="338" t="s">
        <v>12951</v>
      </c>
      <c r="F1736" s="339">
        <v>44932.0</v>
      </c>
      <c r="G1736" s="338" t="s">
        <v>5287</v>
      </c>
      <c r="H1736" s="338" t="s">
        <v>11520</v>
      </c>
      <c r="I1736" s="338" t="s">
        <v>13081</v>
      </c>
      <c r="J1736" s="338" t="s">
        <v>10341</v>
      </c>
      <c r="K1736" s="338" t="s">
        <v>4987</v>
      </c>
      <c r="L1736" s="338" t="s">
        <v>5389</v>
      </c>
      <c r="M1736" s="338" t="s">
        <v>13082</v>
      </c>
      <c r="N1736" s="338" t="s">
        <v>11385</v>
      </c>
      <c r="O1736" s="338" t="s">
        <v>5283</v>
      </c>
    </row>
    <row r="1737" ht="15.75" customHeight="1">
      <c r="A1737" s="338" t="s">
        <v>13083</v>
      </c>
      <c r="B1737" s="338" t="s">
        <v>4970</v>
      </c>
      <c r="C1737" s="338" t="s">
        <v>1547</v>
      </c>
      <c r="D1737" s="338">
        <v>1990.0</v>
      </c>
      <c r="E1737" s="338" t="s">
        <v>12872</v>
      </c>
      <c r="F1737" s="339">
        <v>44991.0</v>
      </c>
      <c r="G1737" s="338" t="s">
        <v>8142</v>
      </c>
      <c r="H1737" s="338" t="s">
        <v>5228</v>
      </c>
      <c r="I1737" s="338" t="s">
        <v>13084</v>
      </c>
      <c r="J1737" s="338" t="s">
        <v>7099</v>
      </c>
      <c r="K1737" s="338" t="s">
        <v>4987</v>
      </c>
      <c r="M1737" s="338" t="s">
        <v>13085</v>
      </c>
      <c r="N1737" s="338" t="s">
        <v>13086</v>
      </c>
      <c r="O1737" s="338" t="s">
        <v>5324</v>
      </c>
    </row>
    <row r="1738" ht="15.75" customHeight="1">
      <c r="A1738" s="338" t="s">
        <v>13087</v>
      </c>
      <c r="B1738" s="338" t="s">
        <v>4970</v>
      </c>
      <c r="C1738" s="338" t="s">
        <v>1547</v>
      </c>
      <c r="D1738" s="338">
        <v>1990.0</v>
      </c>
      <c r="E1738" s="338" t="s">
        <v>13088</v>
      </c>
      <c r="F1738" s="339">
        <v>45083.0</v>
      </c>
      <c r="G1738" s="338" t="s">
        <v>5181</v>
      </c>
      <c r="H1738" s="338" t="s">
        <v>9710</v>
      </c>
      <c r="I1738" s="338" t="s">
        <v>9710</v>
      </c>
      <c r="J1738" s="338" t="s">
        <v>10653</v>
      </c>
      <c r="K1738" s="338" t="s">
        <v>4987</v>
      </c>
      <c r="L1738" s="338" t="s">
        <v>5064</v>
      </c>
      <c r="M1738" s="338" t="s">
        <v>13089</v>
      </c>
      <c r="N1738" s="338" t="s">
        <v>5036</v>
      </c>
      <c r="O1738" s="338" t="s">
        <v>7456</v>
      </c>
    </row>
    <row r="1739" ht="15.75" customHeight="1">
      <c r="A1739" s="338" t="s">
        <v>13090</v>
      </c>
      <c r="B1739" s="338" t="s">
        <v>7737</v>
      </c>
      <c r="C1739" s="338" t="s">
        <v>1558</v>
      </c>
      <c r="D1739" s="338">
        <v>1990.0</v>
      </c>
      <c r="E1739" s="338" t="s">
        <v>13004</v>
      </c>
      <c r="F1739" s="339">
        <v>45174.0</v>
      </c>
      <c r="G1739" s="338" t="s">
        <v>8142</v>
      </c>
      <c r="H1739" s="338" t="s">
        <v>5005</v>
      </c>
      <c r="I1739" s="338" t="s">
        <v>13091</v>
      </c>
      <c r="J1739" s="338" t="s">
        <v>11144</v>
      </c>
      <c r="K1739" s="338" t="s">
        <v>4976</v>
      </c>
      <c r="M1739" s="338" t="s">
        <v>13092</v>
      </c>
      <c r="N1739" s="338" t="s">
        <v>6431</v>
      </c>
      <c r="O1739" s="338" t="s">
        <v>5028</v>
      </c>
    </row>
    <row r="1740" ht="15.75" customHeight="1">
      <c r="A1740" s="338" t="s">
        <v>13093</v>
      </c>
      <c r="B1740" s="338" t="s">
        <v>4970</v>
      </c>
      <c r="C1740" s="338" t="s">
        <v>1547</v>
      </c>
      <c r="D1740" s="338">
        <v>1990.0</v>
      </c>
      <c r="E1740" s="338" t="s">
        <v>12801</v>
      </c>
      <c r="F1740" s="339">
        <v>44991.0</v>
      </c>
      <c r="G1740" s="338" t="s">
        <v>8035</v>
      </c>
      <c r="H1740" s="338" t="s">
        <v>7295</v>
      </c>
      <c r="I1740" s="338" t="s">
        <v>13094</v>
      </c>
      <c r="J1740" s="338" t="s">
        <v>8031</v>
      </c>
      <c r="K1740" s="338" t="s">
        <v>4987</v>
      </c>
      <c r="L1740" s="338" t="s">
        <v>5389</v>
      </c>
      <c r="M1740" s="338" t="s">
        <v>13095</v>
      </c>
      <c r="N1740" s="338" t="s">
        <v>12691</v>
      </c>
      <c r="O1740" s="338" t="s">
        <v>5339</v>
      </c>
    </row>
    <row r="1741" ht="15.75" customHeight="1">
      <c r="A1741" s="338" t="s">
        <v>13096</v>
      </c>
      <c r="B1741" s="338" t="s">
        <v>7737</v>
      </c>
      <c r="C1741" s="338" t="s">
        <v>1558</v>
      </c>
      <c r="D1741" s="338">
        <v>1990.0</v>
      </c>
      <c r="E1741" s="338" t="s">
        <v>12785</v>
      </c>
      <c r="F1741" s="339">
        <v>45111.0</v>
      </c>
      <c r="G1741" s="338" t="s">
        <v>6515</v>
      </c>
      <c r="H1741" s="338" t="s">
        <v>6344</v>
      </c>
      <c r="I1741" s="338" t="s">
        <v>6344</v>
      </c>
      <c r="J1741" s="338" t="s">
        <v>5191</v>
      </c>
      <c r="K1741" s="338" t="s">
        <v>4987</v>
      </c>
      <c r="M1741" s="338" t="s">
        <v>13097</v>
      </c>
      <c r="N1741" s="338" t="s">
        <v>7886</v>
      </c>
      <c r="O1741" s="338" t="s">
        <v>7215</v>
      </c>
    </row>
    <row r="1742" ht="15.75" customHeight="1">
      <c r="A1742" s="338" t="s">
        <v>13098</v>
      </c>
      <c r="B1742" s="338" t="s">
        <v>4993</v>
      </c>
      <c r="C1742" s="338" t="s">
        <v>1558</v>
      </c>
      <c r="D1742" s="338">
        <v>1990.0</v>
      </c>
      <c r="E1742" s="338" t="s">
        <v>12974</v>
      </c>
      <c r="F1742" s="339">
        <v>45023.0</v>
      </c>
      <c r="G1742" s="338" t="s">
        <v>5121</v>
      </c>
      <c r="H1742" s="338" t="s">
        <v>10354</v>
      </c>
      <c r="I1742" s="338" t="s">
        <v>10354</v>
      </c>
      <c r="J1742" s="338" t="s">
        <v>9618</v>
      </c>
      <c r="K1742" s="338" t="s">
        <v>4976</v>
      </c>
      <c r="M1742" s="338" t="s">
        <v>13099</v>
      </c>
      <c r="N1742" s="338" t="s">
        <v>13100</v>
      </c>
      <c r="O1742" s="338" t="s">
        <v>5232</v>
      </c>
    </row>
    <row r="1743" ht="15.75" customHeight="1">
      <c r="A1743" s="338" t="s">
        <v>13101</v>
      </c>
      <c r="B1743" s="338" t="s">
        <v>4970</v>
      </c>
      <c r="C1743" s="338" t="s">
        <v>1558</v>
      </c>
      <c r="D1743" s="338">
        <v>1990.0</v>
      </c>
      <c r="E1743" s="338" t="s">
        <v>12298</v>
      </c>
      <c r="F1743" s="339">
        <v>44991.0</v>
      </c>
      <c r="G1743" s="338" t="s">
        <v>5241</v>
      </c>
      <c r="H1743" s="338" t="s">
        <v>13102</v>
      </c>
      <c r="I1743" s="338" t="s">
        <v>11109</v>
      </c>
      <c r="J1743" s="338" t="s">
        <v>13103</v>
      </c>
      <c r="K1743" s="338" t="s">
        <v>4987</v>
      </c>
      <c r="L1743" s="338" t="s">
        <v>5007</v>
      </c>
      <c r="M1743" s="338" t="s">
        <v>13104</v>
      </c>
      <c r="N1743" s="338" t="s">
        <v>5009</v>
      </c>
      <c r="O1743" s="338" t="s">
        <v>5483</v>
      </c>
    </row>
    <row r="1744" ht="15.75" customHeight="1">
      <c r="A1744" s="338" t="s">
        <v>13105</v>
      </c>
      <c r="B1744" s="338" t="s">
        <v>4970</v>
      </c>
      <c r="C1744" s="338" t="s">
        <v>1537</v>
      </c>
      <c r="D1744" s="338">
        <v>1990.0</v>
      </c>
      <c r="E1744" s="338" t="s">
        <v>13106</v>
      </c>
      <c r="F1744" s="339">
        <v>45174.0</v>
      </c>
      <c r="G1744" s="338" t="s">
        <v>5145</v>
      </c>
      <c r="H1744" s="338" t="s">
        <v>5073</v>
      </c>
      <c r="I1744" s="338" t="s">
        <v>13107</v>
      </c>
      <c r="J1744" s="338" t="s">
        <v>5073</v>
      </c>
      <c r="K1744" s="338" t="s">
        <v>4987</v>
      </c>
      <c r="L1744" s="338" t="s">
        <v>5064</v>
      </c>
      <c r="M1744" s="338" t="s">
        <v>13108</v>
      </c>
      <c r="N1744" s="338" t="s">
        <v>4979</v>
      </c>
      <c r="O1744" s="338" t="s">
        <v>6278</v>
      </c>
    </row>
    <row r="1745" ht="15.75" customHeight="1">
      <c r="A1745" s="338" t="s">
        <v>13109</v>
      </c>
      <c r="B1745" s="338" t="s">
        <v>7737</v>
      </c>
      <c r="C1745" s="338" t="s">
        <v>1558</v>
      </c>
      <c r="D1745" s="338">
        <v>1990.0</v>
      </c>
      <c r="E1745" s="338" t="s">
        <v>13110</v>
      </c>
      <c r="F1745" s="339">
        <v>44963.0</v>
      </c>
      <c r="G1745" s="338" t="s">
        <v>8851</v>
      </c>
      <c r="H1745" s="338" t="s">
        <v>5964</v>
      </c>
      <c r="I1745" s="338" t="s">
        <v>5964</v>
      </c>
      <c r="J1745" s="338" t="s">
        <v>6885</v>
      </c>
      <c r="K1745" s="338" t="s">
        <v>5607</v>
      </c>
      <c r="L1745" s="338" t="s">
        <v>5914</v>
      </c>
      <c r="M1745" s="338" t="s">
        <v>13111</v>
      </c>
      <c r="N1745" s="338" t="s">
        <v>7874</v>
      </c>
      <c r="O1745" s="338" t="s">
        <v>5324</v>
      </c>
    </row>
    <row r="1746" ht="15.75" customHeight="1">
      <c r="A1746" s="338" t="s">
        <v>13112</v>
      </c>
      <c r="B1746" s="338" t="s">
        <v>7737</v>
      </c>
      <c r="C1746" s="338" t="s">
        <v>1558</v>
      </c>
      <c r="D1746" s="338">
        <v>1990.0</v>
      </c>
      <c r="E1746" s="338" t="s">
        <v>13088</v>
      </c>
      <c r="F1746" s="339">
        <v>45023.0</v>
      </c>
      <c r="G1746" s="338" t="s">
        <v>5060</v>
      </c>
      <c r="H1746" s="338" t="s">
        <v>13113</v>
      </c>
      <c r="I1746" s="338" t="s">
        <v>13113</v>
      </c>
      <c r="J1746" s="338" t="s">
        <v>13114</v>
      </c>
      <c r="K1746" s="338" t="s">
        <v>4987</v>
      </c>
      <c r="L1746" s="338" t="s">
        <v>13115</v>
      </c>
      <c r="M1746" s="338" t="s">
        <v>13116</v>
      </c>
      <c r="N1746" s="338" t="s">
        <v>13117</v>
      </c>
      <c r="O1746" s="338" t="s">
        <v>5020</v>
      </c>
    </row>
    <row r="1747" ht="15.75" customHeight="1">
      <c r="A1747" s="338" t="s">
        <v>13118</v>
      </c>
      <c r="B1747" s="338" t="s">
        <v>4970</v>
      </c>
      <c r="C1747" s="338" t="s">
        <v>1547</v>
      </c>
      <c r="D1747" s="338">
        <v>1990.0</v>
      </c>
      <c r="E1747" s="338" t="s">
        <v>13119</v>
      </c>
      <c r="F1747" s="339">
        <v>45084.0</v>
      </c>
      <c r="G1747" s="338" t="s">
        <v>5251</v>
      </c>
      <c r="H1747" s="338" t="s">
        <v>13120</v>
      </c>
      <c r="I1747" s="338" t="s">
        <v>13120</v>
      </c>
      <c r="J1747" s="338" t="s">
        <v>13121</v>
      </c>
      <c r="K1747" s="338" t="s">
        <v>12977</v>
      </c>
      <c r="M1747" s="338" t="s">
        <v>13122</v>
      </c>
      <c r="N1747" s="338" t="s">
        <v>12705</v>
      </c>
      <c r="O1747" s="338" t="s">
        <v>5545</v>
      </c>
    </row>
    <row r="1748" ht="15.75" customHeight="1">
      <c r="A1748" s="338" t="s">
        <v>13123</v>
      </c>
      <c r="B1748" s="338" t="s">
        <v>4993</v>
      </c>
      <c r="C1748" s="338" t="s">
        <v>1558</v>
      </c>
      <c r="D1748" s="338">
        <v>1990.0</v>
      </c>
      <c r="E1748" s="338" t="s">
        <v>13124</v>
      </c>
      <c r="F1748" s="339">
        <v>45053.0</v>
      </c>
      <c r="G1748" s="338" t="s">
        <v>8851</v>
      </c>
      <c r="H1748" s="338" t="s">
        <v>13125</v>
      </c>
      <c r="I1748" s="338" t="s">
        <v>10503</v>
      </c>
      <c r="J1748" s="338" t="s">
        <v>6885</v>
      </c>
      <c r="K1748" s="338" t="s">
        <v>5607</v>
      </c>
      <c r="M1748" s="338" t="s">
        <v>13126</v>
      </c>
      <c r="N1748" s="338" t="s">
        <v>13127</v>
      </c>
      <c r="O1748" s="338" t="s">
        <v>7745</v>
      </c>
    </row>
    <row r="1749" ht="15.75" customHeight="1">
      <c r="A1749" s="338" t="s">
        <v>13128</v>
      </c>
      <c r="B1749" s="338" t="s">
        <v>4993</v>
      </c>
      <c r="C1749" s="338" t="s">
        <v>1558</v>
      </c>
      <c r="D1749" s="338">
        <v>1990.0</v>
      </c>
      <c r="E1749" s="338" t="s">
        <v>13129</v>
      </c>
      <c r="F1749" s="339">
        <v>45082.0</v>
      </c>
      <c r="G1749" s="338" t="s">
        <v>5783</v>
      </c>
      <c r="H1749" s="338" t="s">
        <v>11137</v>
      </c>
      <c r="I1749" s="338" t="s">
        <v>9444</v>
      </c>
      <c r="J1749" s="338" t="s">
        <v>9444</v>
      </c>
      <c r="K1749" s="338" t="s">
        <v>4987</v>
      </c>
      <c r="L1749" s="338" t="s">
        <v>7014</v>
      </c>
      <c r="M1749" s="338" t="s">
        <v>13130</v>
      </c>
      <c r="N1749" s="338" t="s">
        <v>13131</v>
      </c>
      <c r="O1749" s="338" t="s">
        <v>5028</v>
      </c>
    </row>
    <row r="1750" ht="15.75" customHeight="1">
      <c r="A1750" s="338" t="s">
        <v>13132</v>
      </c>
      <c r="B1750" s="338" t="s">
        <v>4970</v>
      </c>
      <c r="C1750" s="338" t="s">
        <v>1547</v>
      </c>
      <c r="D1750" s="338">
        <v>1990.0</v>
      </c>
      <c r="E1750" s="338" t="s">
        <v>12478</v>
      </c>
      <c r="F1750" s="339">
        <v>44931.0</v>
      </c>
      <c r="G1750" s="338" t="s">
        <v>5531</v>
      </c>
      <c r="H1750" s="338" t="s">
        <v>6020</v>
      </c>
      <c r="I1750" s="338" t="s">
        <v>13133</v>
      </c>
      <c r="J1750" s="338" t="s">
        <v>8406</v>
      </c>
      <c r="K1750" s="338" t="s">
        <v>4976</v>
      </c>
      <c r="L1750" s="338" t="s">
        <v>4977</v>
      </c>
      <c r="M1750" s="338" t="s">
        <v>13134</v>
      </c>
      <c r="N1750" s="338" t="s">
        <v>7455</v>
      </c>
      <c r="O1750" s="338" t="s">
        <v>5262</v>
      </c>
    </row>
    <row r="1751" ht="15.75" customHeight="1">
      <c r="A1751" s="338" t="s">
        <v>13135</v>
      </c>
      <c r="B1751" s="338" t="s">
        <v>4993</v>
      </c>
      <c r="C1751" s="338" t="s">
        <v>1558</v>
      </c>
      <c r="D1751" s="338">
        <v>1990.0</v>
      </c>
      <c r="E1751" s="338" t="s">
        <v>13136</v>
      </c>
      <c r="F1751" s="339">
        <v>44964.0</v>
      </c>
      <c r="G1751" s="338" t="s">
        <v>5768</v>
      </c>
      <c r="H1751" s="338" t="s">
        <v>13137</v>
      </c>
      <c r="I1751" s="338" t="s">
        <v>13137</v>
      </c>
      <c r="J1751" s="338" t="s">
        <v>13138</v>
      </c>
      <c r="K1751" s="338" t="s">
        <v>4976</v>
      </c>
      <c r="M1751" s="338" t="s">
        <v>13139</v>
      </c>
      <c r="N1751" s="338" t="s">
        <v>13140</v>
      </c>
      <c r="O1751" s="338" t="s">
        <v>5537</v>
      </c>
    </row>
    <row r="1752" ht="15.75" customHeight="1">
      <c r="A1752" s="338" t="s">
        <v>13141</v>
      </c>
      <c r="B1752" s="338" t="s">
        <v>4970</v>
      </c>
      <c r="C1752" s="338" t="s">
        <v>1547</v>
      </c>
      <c r="D1752" s="338">
        <v>1990.0</v>
      </c>
      <c r="E1752" s="338" t="s">
        <v>12785</v>
      </c>
      <c r="F1752" s="339">
        <v>44932.0</v>
      </c>
      <c r="G1752" s="338" t="s">
        <v>7461</v>
      </c>
      <c r="H1752" s="338" t="s">
        <v>5855</v>
      </c>
      <c r="I1752" s="338" t="s">
        <v>13142</v>
      </c>
      <c r="J1752" s="338" t="s">
        <v>5100</v>
      </c>
      <c r="K1752" s="338" t="s">
        <v>4987</v>
      </c>
      <c r="L1752" s="338" t="s">
        <v>7743</v>
      </c>
      <c r="M1752" s="338" t="s">
        <v>13143</v>
      </c>
      <c r="N1752" s="338" t="s">
        <v>8696</v>
      </c>
      <c r="O1752" s="338" t="s">
        <v>9307</v>
      </c>
    </row>
    <row r="1753" ht="15.75" customHeight="1">
      <c r="A1753" s="338" t="s">
        <v>13144</v>
      </c>
      <c r="B1753" s="338" t="s">
        <v>5445</v>
      </c>
      <c r="C1753" s="338" t="s">
        <v>1572</v>
      </c>
      <c r="D1753" s="338">
        <v>1990.0</v>
      </c>
      <c r="E1753" s="338" t="s">
        <v>13088</v>
      </c>
      <c r="F1753" s="339">
        <v>45175.0</v>
      </c>
      <c r="G1753" s="338" t="s">
        <v>5145</v>
      </c>
      <c r="H1753" s="338" t="s">
        <v>13145</v>
      </c>
      <c r="I1753" s="338" t="s">
        <v>13146</v>
      </c>
      <c r="J1753" s="338" t="s">
        <v>13147</v>
      </c>
      <c r="K1753" s="338" t="s">
        <v>5607</v>
      </c>
      <c r="M1753" s="338" t="s">
        <v>13148</v>
      </c>
      <c r="N1753" s="338" t="s">
        <v>13149</v>
      </c>
      <c r="O1753" s="338" t="s">
        <v>6930</v>
      </c>
    </row>
    <row r="1754" ht="15.75" customHeight="1">
      <c r="A1754" s="338" t="s">
        <v>13150</v>
      </c>
      <c r="B1754" s="338" t="s">
        <v>4970</v>
      </c>
      <c r="C1754" s="338" t="s">
        <v>1547</v>
      </c>
      <c r="D1754" s="338">
        <v>1990.0</v>
      </c>
      <c r="E1754" s="338" t="s">
        <v>12773</v>
      </c>
      <c r="F1754" s="339">
        <v>44932.0</v>
      </c>
      <c r="G1754" s="338" t="s">
        <v>5251</v>
      </c>
      <c r="H1754" s="338" t="s">
        <v>6779</v>
      </c>
      <c r="I1754" s="338" t="s">
        <v>13151</v>
      </c>
      <c r="J1754" s="338" t="s">
        <v>5777</v>
      </c>
      <c r="K1754" s="338" t="s">
        <v>4987</v>
      </c>
      <c r="L1754" s="338" t="s">
        <v>13152</v>
      </c>
      <c r="M1754" s="338" t="s">
        <v>13153</v>
      </c>
      <c r="N1754" s="338" t="s">
        <v>12904</v>
      </c>
      <c r="O1754" s="338" t="s">
        <v>5457</v>
      </c>
    </row>
    <row r="1755" ht="15.75" customHeight="1">
      <c r="A1755" s="338" t="s">
        <v>13154</v>
      </c>
      <c r="B1755" s="338" t="s">
        <v>4970</v>
      </c>
      <c r="C1755" s="338" t="s">
        <v>1558</v>
      </c>
      <c r="D1755" s="338">
        <v>1990.0</v>
      </c>
      <c r="E1755" s="338" t="s">
        <v>13155</v>
      </c>
      <c r="F1755" s="339">
        <v>45053.0</v>
      </c>
      <c r="G1755" s="338" t="s">
        <v>9683</v>
      </c>
      <c r="H1755" s="338" t="s">
        <v>11653</v>
      </c>
      <c r="I1755" s="338" t="s">
        <v>11653</v>
      </c>
      <c r="J1755" s="338" t="s">
        <v>13156</v>
      </c>
      <c r="K1755" s="338" t="s">
        <v>4976</v>
      </c>
      <c r="M1755" s="338" t="s">
        <v>13157</v>
      </c>
      <c r="N1755" s="338" t="s">
        <v>10581</v>
      </c>
      <c r="O1755" s="338" t="s">
        <v>5120</v>
      </c>
    </row>
    <row r="1756" ht="15.75" customHeight="1">
      <c r="A1756" s="338" t="s">
        <v>13158</v>
      </c>
      <c r="B1756" s="338" t="s">
        <v>5445</v>
      </c>
      <c r="C1756" s="338" t="s">
        <v>1572</v>
      </c>
      <c r="D1756" s="338">
        <v>1990.0</v>
      </c>
      <c r="E1756" s="338" t="s">
        <v>13159</v>
      </c>
      <c r="F1756" s="339">
        <v>45082.0</v>
      </c>
      <c r="G1756" s="338" t="s">
        <v>6036</v>
      </c>
      <c r="H1756" s="338" t="s">
        <v>6976</v>
      </c>
      <c r="I1756" s="338" t="s">
        <v>13160</v>
      </c>
      <c r="J1756" s="338" t="s">
        <v>13161</v>
      </c>
      <c r="K1756" s="338" t="s">
        <v>4987</v>
      </c>
      <c r="M1756" s="338" t="s">
        <v>13162</v>
      </c>
      <c r="N1756" s="338" t="s">
        <v>6979</v>
      </c>
      <c r="O1756" s="338" t="s">
        <v>5363</v>
      </c>
    </row>
    <row r="1757" ht="15.75" customHeight="1">
      <c r="A1757" s="338" t="s">
        <v>13163</v>
      </c>
      <c r="B1757" s="338" t="s">
        <v>4993</v>
      </c>
      <c r="C1757" s="338" t="s">
        <v>1601</v>
      </c>
      <c r="D1757" s="338">
        <v>1990.0</v>
      </c>
      <c r="E1757" s="338" t="s">
        <v>12955</v>
      </c>
      <c r="F1757" s="339">
        <v>45083.0</v>
      </c>
      <c r="G1757" s="338" t="s">
        <v>5287</v>
      </c>
      <c r="H1757" s="338" t="s">
        <v>5073</v>
      </c>
      <c r="I1757" s="338" t="s">
        <v>13164</v>
      </c>
      <c r="J1757" s="338" t="s">
        <v>5073</v>
      </c>
      <c r="K1757" s="338" t="s">
        <v>4987</v>
      </c>
      <c r="L1757" s="338" t="s">
        <v>6284</v>
      </c>
      <c r="M1757" s="338" t="s">
        <v>13165</v>
      </c>
      <c r="N1757" s="338" t="s">
        <v>12355</v>
      </c>
      <c r="O1757" s="338" t="s">
        <v>5545</v>
      </c>
    </row>
    <row r="1758" ht="15.75" customHeight="1">
      <c r="A1758" s="338" t="s">
        <v>13166</v>
      </c>
      <c r="B1758" s="338" t="s">
        <v>4993</v>
      </c>
      <c r="C1758" s="338" t="s">
        <v>1547</v>
      </c>
      <c r="D1758" s="338">
        <v>1990.0</v>
      </c>
      <c r="E1758" s="338" t="s">
        <v>12902</v>
      </c>
      <c r="F1758" s="339">
        <v>44964.0</v>
      </c>
      <c r="G1758" s="338" t="s">
        <v>8814</v>
      </c>
      <c r="H1758" s="338" t="s">
        <v>6553</v>
      </c>
      <c r="I1758" s="338" t="s">
        <v>6553</v>
      </c>
      <c r="J1758" s="338" t="s">
        <v>8132</v>
      </c>
      <c r="K1758" s="338" t="s">
        <v>4987</v>
      </c>
      <c r="L1758" s="338" t="s">
        <v>5094</v>
      </c>
      <c r="M1758" s="338" t="s">
        <v>13167</v>
      </c>
      <c r="N1758" s="338" t="s">
        <v>7886</v>
      </c>
      <c r="O1758" s="338" t="s">
        <v>6633</v>
      </c>
    </row>
    <row r="1759" ht="15.75" customHeight="1">
      <c r="A1759" s="338" t="s">
        <v>13168</v>
      </c>
      <c r="B1759" s="338" t="s">
        <v>4970</v>
      </c>
      <c r="C1759" s="338" t="s">
        <v>1537</v>
      </c>
      <c r="D1759" s="338">
        <v>1990.0</v>
      </c>
      <c r="E1759" s="338" t="s">
        <v>12464</v>
      </c>
      <c r="F1759" s="339">
        <v>45083.0</v>
      </c>
      <c r="G1759" s="338" t="s">
        <v>8090</v>
      </c>
      <c r="H1759" s="338" t="s">
        <v>5970</v>
      </c>
      <c r="I1759" s="338" t="s">
        <v>5970</v>
      </c>
      <c r="J1759" s="338" t="s">
        <v>5052</v>
      </c>
      <c r="K1759" s="338" t="s">
        <v>4987</v>
      </c>
      <c r="M1759" s="338" t="s">
        <v>13169</v>
      </c>
      <c r="N1759" s="338" t="s">
        <v>10692</v>
      </c>
      <c r="O1759" s="338" t="s">
        <v>5262</v>
      </c>
    </row>
    <row r="1760" ht="15.75" customHeight="1">
      <c r="A1760" s="338" t="s">
        <v>13170</v>
      </c>
      <c r="B1760" s="338" t="s">
        <v>4970</v>
      </c>
      <c r="C1760" s="338" t="s">
        <v>1558</v>
      </c>
      <c r="D1760" s="338">
        <v>1990.0</v>
      </c>
      <c r="E1760" s="338" t="s">
        <v>13001</v>
      </c>
      <c r="F1760" s="339">
        <v>45112.0</v>
      </c>
      <c r="G1760" s="338" t="s">
        <v>5163</v>
      </c>
      <c r="H1760" s="338" t="s">
        <v>7923</v>
      </c>
      <c r="I1760" s="338" t="s">
        <v>7558</v>
      </c>
      <c r="J1760" s="338" t="s">
        <v>5093</v>
      </c>
      <c r="K1760" s="338" t="s">
        <v>4987</v>
      </c>
      <c r="M1760" s="338" t="s">
        <v>13171</v>
      </c>
      <c r="N1760" s="338" t="s">
        <v>5019</v>
      </c>
      <c r="O1760" s="338" t="s">
        <v>5262</v>
      </c>
    </row>
    <row r="1761" ht="15.75" customHeight="1">
      <c r="A1761" s="338" t="s">
        <v>13172</v>
      </c>
      <c r="B1761" s="338" t="s">
        <v>4970</v>
      </c>
      <c r="C1761" s="338" t="s">
        <v>1558</v>
      </c>
      <c r="D1761" s="338">
        <v>1990.0</v>
      </c>
      <c r="E1761" s="338" t="s">
        <v>12807</v>
      </c>
      <c r="F1761" s="339">
        <v>45052.0</v>
      </c>
      <c r="G1761" s="338" t="s">
        <v>6421</v>
      </c>
      <c r="H1761" s="338" t="s">
        <v>6711</v>
      </c>
      <c r="I1761" s="338" t="s">
        <v>13173</v>
      </c>
      <c r="J1761" s="338" t="s">
        <v>10749</v>
      </c>
      <c r="K1761" s="338" t="s">
        <v>4987</v>
      </c>
      <c r="M1761" s="338" t="s">
        <v>13174</v>
      </c>
      <c r="N1761" s="338" t="s">
        <v>12843</v>
      </c>
      <c r="O1761" s="338" t="s">
        <v>5576</v>
      </c>
    </row>
    <row r="1762" ht="15.75" customHeight="1">
      <c r="A1762" s="338" t="s">
        <v>13175</v>
      </c>
      <c r="B1762" s="338" t="s">
        <v>4970</v>
      </c>
      <c r="C1762" s="338" t="s">
        <v>1547</v>
      </c>
      <c r="D1762" s="338">
        <v>1990.0</v>
      </c>
      <c r="E1762" s="338" t="s">
        <v>12951</v>
      </c>
      <c r="F1762" s="338" t="s">
        <v>5286</v>
      </c>
      <c r="G1762" s="338" t="s">
        <v>6415</v>
      </c>
      <c r="H1762" s="338" t="s">
        <v>8563</v>
      </c>
      <c r="I1762" s="338" t="s">
        <v>7128</v>
      </c>
      <c r="J1762" s="338" t="s">
        <v>5907</v>
      </c>
      <c r="K1762" s="338" t="s">
        <v>4987</v>
      </c>
      <c r="M1762" s="338" t="s">
        <v>13176</v>
      </c>
      <c r="N1762" s="338" t="s">
        <v>13177</v>
      </c>
      <c r="O1762" s="338" t="s">
        <v>5457</v>
      </c>
    </row>
    <row r="1763" ht="15.75" customHeight="1">
      <c r="A1763" s="338" t="s">
        <v>13178</v>
      </c>
      <c r="B1763" s="338" t="s">
        <v>4970</v>
      </c>
      <c r="C1763" s="338" t="s">
        <v>1547</v>
      </c>
      <c r="D1763" s="338">
        <v>1990.0</v>
      </c>
      <c r="E1763" s="338" t="s">
        <v>12092</v>
      </c>
      <c r="F1763" s="339">
        <v>45021.0</v>
      </c>
      <c r="G1763" s="338" t="s">
        <v>5447</v>
      </c>
      <c r="H1763" s="338" t="s">
        <v>5154</v>
      </c>
      <c r="I1763" s="338" t="s">
        <v>5933</v>
      </c>
      <c r="J1763" s="338" t="s">
        <v>13179</v>
      </c>
      <c r="K1763" s="338" t="s">
        <v>4987</v>
      </c>
      <c r="M1763" s="338" t="s">
        <v>13180</v>
      </c>
      <c r="N1763" s="338" t="s">
        <v>5036</v>
      </c>
      <c r="O1763" s="338" t="s">
        <v>5248</v>
      </c>
    </row>
    <row r="1764" ht="15.75" customHeight="1">
      <c r="A1764" s="338" t="s">
        <v>13181</v>
      </c>
      <c r="B1764" s="338" t="s">
        <v>7737</v>
      </c>
      <c r="C1764" s="338" t="s">
        <v>1558</v>
      </c>
      <c r="D1764" s="338">
        <v>1990.0</v>
      </c>
      <c r="E1764" s="338" t="s">
        <v>12955</v>
      </c>
      <c r="F1764" s="339">
        <v>45142.0</v>
      </c>
      <c r="G1764" s="338" t="s">
        <v>11608</v>
      </c>
      <c r="H1764" s="338" t="s">
        <v>13182</v>
      </c>
      <c r="I1764" s="338" t="s">
        <v>13182</v>
      </c>
      <c r="J1764" s="338" t="s">
        <v>5244</v>
      </c>
      <c r="K1764" s="338" t="s">
        <v>4987</v>
      </c>
      <c r="M1764" s="338" t="s">
        <v>13183</v>
      </c>
      <c r="N1764" s="338" t="s">
        <v>10692</v>
      </c>
      <c r="O1764" s="338" t="s">
        <v>6997</v>
      </c>
    </row>
    <row r="1765" ht="15.75" customHeight="1">
      <c r="A1765" s="338" t="s">
        <v>13184</v>
      </c>
      <c r="B1765" s="338" t="s">
        <v>7737</v>
      </c>
      <c r="C1765" s="338" t="s">
        <v>1537</v>
      </c>
      <c r="D1765" s="338">
        <v>1990.0</v>
      </c>
      <c r="E1765" s="338" t="s">
        <v>12528</v>
      </c>
      <c r="F1765" s="339">
        <v>45142.0</v>
      </c>
      <c r="G1765" s="338" t="s">
        <v>7270</v>
      </c>
      <c r="H1765" s="338" t="s">
        <v>11552</v>
      </c>
      <c r="I1765" s="338" t="s">
        <v>13185</v>
      </c>
      <c r="J1765" s="338" t="s">
        <v>7115</v>
      </c>
      <c r="K1765" s="338" t="s">
        <v>4987</v>
      </c>
      <c r="L1765" s="338" t="s">
        <v>5355</v>
      </c>
      <c r="M1765" s="338" t="s">
        <v>13186</v>
      </c>
      <c r="N1765" s="338" t="s">
        <v>12449</v>
      </c>
      <c r="O1765" s="338" t="s">
        <v>5698</v>
      </c>
    </row>
    <row r="1766" ht="15.75" customHeight="1">
      <c r="A1766" s="338" t="s">
        <v>13187</v>
      </c>
      <c r="B1766" s="338" t="s">
        <v>4970</v>
      </c>
      <c r="C1766" s="338" t="s">
        <v>1558</v>
      </c>
      <c r="D1766" s="338">
        <v>1990.0</v>
      </c>
      <c r="E1766" s="338" t="s">
        <v>12372</v>
      </c>
      <c r="F1766" s="339">
        <v>45022.0</v>
      </c>
      <c r="G1766" s="338" t="s">
        <v>8030</v>
      </c>
      <c r="H1766" s="338" t="s">
        <v>13188</v>
      </c>
      <c r="I1766" s="338" t="s">
        <v>13189</v>
      </c>
      <c r="J1766" s="338" t="s">
        <v>12960</v>
      </c>
      <c r="K1766" s="338" t="s">
        <v>4987</v>
      </c>
      <c r="M1766" s="338" t="s">
        <v>13190</v>
      </c>
      <c r="N1766" s="338" t="s">
        <v>13191</v>
      </c>
      <c r="O1766" s="338" t="s">
        <v>5262</v>
      </c>
    </row>
    <row r="1767" ht="15.75" customHeight="1">
      <c r="A1767" s="338" t="s">
        <v>13192</v>
      </c>
      <c r="B1767" s="338" t="s">
        <v>7737</v>
      </c>
      <c r="C1767" s="338" t="s">
        <v>1547</v>
      </c>
      <c r="D1767" s="338">
        <v>1990.0</v>
      </c>
      <c r="E1767" s="338" t="s">
        <v>13193</v>
      </c>
      <c r="F1767" s="339">
        <v>45023.0</v>
      </c>
      <c r="G1767" s="338" t="s">
        <v>6107</v>
      </c>
      <c r="H1767" s="338" t="s">
        <v>12083</v>
      </c>
      <c r="I1767" s="338" t="s">
        <v>12083</v>
      </c>
      <c r="J1767" s="338" t="s">
        <v>13194</v>
      </c>
      <c r="K1767" s="338" t="s">
        <v>9336</v>
      </c>
      <c r="M1767" s="338" t="s">
        <v>13195</v>
      </c>
      <c r="N1767" s="338" t="s">
        <v>13196</v>
      </c>
      <c r="O1767" s="338" t="s">
        <v>5324</v>
      </c>
    </row>
    <row r="1768" ht="15.75" customHeight="1">
      <c r="A1768" s="338" t="s">
        <v>13197</v>
      </c>
      <c r="B1768" s="338" t="s">
        <v>4970</v>
      </c>
      <c r="C1768" s="338" t="s">
        <v>3713</v>
      </c>
      <c r="D1768" s="338">
        <v>1990.0</v>
      </c>
      <c r="E1768" s="338" t="s">
        <v>12817</v>
      </c>
      <c r="F1768" s="339">
        <v>45083.0</v>
      </c>
      <c r="G1768" s="338" t="s">
        <v>7199</v>
      </c>
      <c r="H1768" s="338" t="s">
        <v>8131</v>
      </c>
      <c r="I1768" s="338" t="s">
        <v>12926</v>
      </c>
      <c r="J1768" s="338" t="s">
        <v>10283</v>
      </c>
      <c r="K1768" s="338" t="s">
        <v>4987</v>
      </c>
      <c r="M1768" s="338" t="s">
        <v>13198</v>
      </c>
      <c r="N1768" s="338" t="s">
        <v>11810</v>
      </c>
      <c r="O1768" s="338" t="s">
        <v>5096</v>
      </c>
    </row>
    <row r="1769" ht="15.75" customHeight="1">
      <c r="A1769" s="338" t="s">
        <v>13199</v>
      </c>
      <c r="B1769" s="338" t="s">
        <v>7737</v>
      </c>
      <c r="C1769" s="338" t="s">
        <v>1558</v>
      </c>
      <c r="D1769" s="338">
        <v>1990.0</v>
      </c>
      <c r="E1769" s="338" t="s">
        <v>13200</v>
      </c>
      <c r="F1769" s="339">
        <v>45083.0</v>
      </c>
      <c r="G1769" s="338" t="s">
        <v>5163</v>
      </c>
      <c r="H1769" s="338" t="s">
        <v>5381</v>
      </c>
      <c r="I1769" s="338" t="s">
        <v>5381</v>
      </c>
      <c r="J1769" s="338" t="s">
        <v>8962</v>
      </c>
      <c r="K1769" s="338" t="s">
        <v>4987</v>
      </c>
      <c r="L1769" s="338" t="s">
        <v>5176</v>
      </c>
      <c r="M1769" s="338" t="s">
        <v>13201</v>
      </c>
      <c r="N1769" s="338" t="s">
        <v>5383</v>
      </c>
      <c r="O1769" s="338" t="s">
        <v>5537</v>
      </c>
    </row>
    <row r="1770" ht="15.75" customHeight="1">
      <c r="A1770" s="338" t="s">
        <v>13202</v>
      </c>
      <c r="B1770" s="338" t="s">
        <v>7737</v>
      </c>
      <c r="C1770" s="338" t="s">
        <v>1558</v>
      </c>
      <c r="D1770" s="338">
        <v>1990.0</v>
      </c>
      <c r="E1770" s="338" t="s">
        <v>12082</v>
      </c>
      <c r="F1770" s="339">
        <v>45051.0</v>
      </c>
      <c r="G1770" s="338" t="s">
        <v>5453</v>
      </c>
      <c r="H1770" s="338" t="s">
        <v>13203</v>
      </c>
      <c r="I1770" s="338" t="s">
        <v>13204</v>
      </c>
      <c r="J1770" s="338" t="s">
        <v>7020</v>
      </c>
      <c r="K1770" s="338" t="s">
        <v>4987</v>
      </c>
      <c r="L1770" s="338" t="s">
        <v>5017</v>
      </c>
      <c r="N1770" s="338" t="s">
        <v>6458</v>
      </c>
      <c r="O1770" s="338" t="s">
        <v>5067</v>
      </c>
    </row>
    <row r="1771" ht="15.75" customHeight="1">
      <c r="A1771" s="338" t="s">
        <v>13205</v>
      </c>
      <c r="B1771" s="338" t="s">
        <v>4970</v>
      </c>
      <c r="C1771" s="338" t="s">
        <v>3713</v>
      </c>
      <c r="D1771" s="338">
        <v>1990.0</v>
      </c>
      <c r="E1771" s="338" t="s">
        <v>12061</v>
      </c>
      <c r="F1771" s="339">
        <v>45112.0</v>
      </c>
      <c r="G1771" s="338" t="s">
        <v>6782</v>
      </c>
      <c r="H1771" s="338" t="s">
        <v>13206</v>
      </c>
      <c r="I1771" s="338" t="s">
        <v>13206</v>
      </c>
      <c r="J1771" s="338" t="s">
        <v>10449</v>
      </c>
      <c r="K1771" s="338" t="s">
        <v>4987</v>
      </c>
      <c r="L1771" s="338" t="s">
        <v>5064</v>
      </c>
      <c r="M1771" s="338" t="s">
        <v>13207</v>
      </c>
      <c r="N1771" s="338" t="s">
        <v>9108</v>
      </c>
      <c r="O1771" s="338" t="s">
        <v>5020</v>
      </c>
    </row>
    <row r="1772" ht="15.75" customHeight="1">
      <c r="A1772" s="338" t="s">
        <v>13208</v>
      </c>
      <c r="B1772" s="338" t="s">
        <v>4970</v>
      </c>
      <c r="C1772" s="338" t="s">
        <v>1537</v>
      </c>
      <c r="D1772" s="338">
        <v>1990.0</v>
      </c>
      <c r="E1772" s="338" t="s">
        <v>12817</v>
      </c>
      <c r="F1772" s="339">
        <v>45173.0</v>
      </c>
      <c r="G1772" s="338" t="s">
        <v>7217</v>
      </c>
      <c r="H1772" s="338" t="s">
        <v>11685</v>
      </c>
      <c r="I1772" s="338" t="s">
        <v>6189</v>
      </c>
      <c r="J1772" s="338" t="s">
        <v>5435</v>
      </c>
      <c r="K1772" s="338" t="s">
        <v>4987</v>
      </c>
      <c r="M1772" s="338" t="s">
        <v>13209</v>
      </c>
      <c r="N1772" s="338" t="s">
        <v>7325</v>
      </c>
      <c r="O1772" s="338" t="s">
        <v>5150</v>
      </c>
    </row>
    <row r="1773" ht="15.75" customHeight="1">
      <c r="A1773" s="338" t="s">
        <v>13210</v>
      </c>
      <c r="B1773" s="338" t="s">
        <v>4970</v>
      </c>
      <c r="C1773" s="338" t="s">
        <v>1537</v>
      </c>
      <c r="D1773" s="338">
        <v>1990.0</v>
      </c>
      <c r="E1773" s="338" t="s">
        <v>12861</v>
      </c>
      <c r="F1773" s="339">
        <v>45021.0</v>
      </c>
      <c r="G1773" s="338" t="s">
        <v>7320</v>
      </c>
      <c r="H1773" s="338" t="s">
        <v>5164</v>
      </c>
      <c r="I1773" s="338" t="s">
        <v>13211</v>
      </c>
      <c r="J1773" s="338" t="s">
        <v>8847</v>
      </c>
      <c r="K1773" s="338" t="s">
        <v>4987</v>
      </c>
      <c r="L1773" s="338" t="s">
        <v>4999</v>
      </c>
      <c r="M1773" s="338" t="s">
        <v>13212</v>
      </c>
      <c r="N1773" s="338" t="s">
        <v>5816</v>
      </c>
      <c r="O1773" s="338" t="s">
        <v>5624</v>
      </c>
    </row>
    <row r="1774" ht="15.75" customHeight="1">
      <c r="A1774" s="338" t="s">
        <v>13213</v>
      </c>
      <c r="B1774" s="338" t="s">
        <v>7737</v>
      </c>
      <c r="C1774" s="338" t="s">
        <v>1547</v>
      </c>
      <c r="D1774" s="338">
        <v>1990.0</v>
      </c>
      <c r="E1774" s="338" t="s">
        <v>12872</v>
      </c>
      <c r="F1774" s="339">
        <v>45114.0</v>
      </c>
      <c r="G1774" s="338" t="s">
        <v>6593</v>
      </c>
      <c r="H1774" s="338" t="s">
        <v>13214</v>
      </c>
      <c r="I1774" s="338" t="s">
        <v>13215</v>
      </c>
      <c r="J1774" s="338" t="s">
        <v>13216</v>
      </c>
      <c r="K1774" s="338" t="s">
        <v>13217</v>
      </c>
      <c r="M1774" s="338" t="s">
        <v>13218</v>
      </c>
      <c r="N1774" s="338" t="s">
        <v>13219</v>
      </c>
      <c r="O1774" s="338" t="s">
        <v>5028</v>
      </c>
    </row>
    <row r="1775" ht="15.75" customHeight="1">
      <c r="A1775" s="338" t="s">
        <v>13220</v>
      </c>
      <c r="B1775" s="338" t="s">
        <v>7737</v>
      </c>
      <c r="C1775" s="338" t="s">
        <v>1547</v>
      </c>
      <c r="D1775" s="338">
        <v>1990.0</v>
      </c>
      <c r="E1775" s="338" t="s">
        <v>13221</v>
      </c>
      <c r="F1775" s="339">
        <v>45052.0</v>
      </c>
      <c r="G1775" s="338" t="s">
        <v>5447</v>
      </c>
      <c r="H1775" s="338" t="s">
        <v>7656</v>
      </c>
      <c r="I1775" s="338" t="s">
        <v>11978</v>
      </c>
      <c r="J1775" s="338" t="s">
        <v>9467</v>
      </c>
      <c r="K1775" s="338" t="s">
        <v>4987</v>
      </c>
      <c r="L1775" s="338" t="s">
        <v>5281</v>
      </c>
      <c r="M1775" s="338" t="s">
        <v>13222</v>
      </c>
      <c r="N1775" s="338" t="s">
        <v>11556</v>
      </c>
      <c r="O1775" s="338" t="s">
        <v>5262</v>
      </c>
    </row>
    <row r="1776" ht="15.75" customHeight="1">
      <c r="A1776" s="338" t="s">
        <v>13223</v>
      </c>
      <c r="B1776" s="338" t="s">
        <v>4970</v>
      </c>
      <c r="C1776" s="338" t="s">
        <v>1425</v>
      </c>
      <c r="D1776" s="338">
        <v>1990.0</v>
      </c>
      <c r="E1776" s="338" t="s">
        <v>12478</v>
      </c>
      <c r="F1776" s="338" t="s">
        <v>5286</v>
      </c>
      <c r="G1776" s="338" t="s">
        <v>5211</v>
      </c>
      <c r="H1776" s="338" t="s">
        <v>13224</v>
      </c>
      <c r="I1776" s="338" t="s">
        <v>13225</v>
      </c>
      <c r="J1776" s="338" t="s">
        <v>11485</v>
      </c>
      <c r="K1776" s="338" t="s">
        <v>4987</v>
      </c>
      <c r="L1776" s="338" t="s">
        <v>6297</v>
      </c>
      <c r="M1776" s="338" t="s">
        <v>13226</v>
      </c>
      <c r="N1776" s="338" t="s">
        <v>11700</v>
      </c>
      <c r="O1776" s="338" t="s">
        <v>5698</v>
      </c>
    </row>
    <row r="1777" ht="15.75" customHeight="1">
      <c r="A1777" s="338" t="s">
        <v>13227</v>
      </c>
      <c r="B1777" s="338" t="s">
        <v>4970</v>
      </c>
      <c r="C1777" s="338" t="s">
        <v>1558</v>
      </c>
      <c r="D1777" s="338">
        <v>1990.0</v>
      </c>
      <c r="E1777" s="338" t="s">
        <v>13228</v>
      </c>
      <c r="F1777" s="339">
        <v>44992.0</v>
      </c>
      <c r="G1777" s="338" t="s">
        <v>8753</v>
      </c>
      <c r="H1777" s="338" t="s">
        <v>12638</v>
      </c>
      <c r="I1777" s="338" t="s">
        <v>13229</v>
      </c>
      <c r="J1777" s="338" t="s">
        <v>13230</v>
      </c>
      <c r="K1777" s="338" t="s">
        <v>5607</v>
      </c>
      <c r="M1777" s="338" t="s">
        <v>13231</v>
      </c>
      <c r="N1777" s="338" t="s">
        <v>13232</v>
      </c>
      <c r="O1777" s="338" t="s">
        <v>5363</v>
      </c>
    </row>
    <row r="1778" ht="15.75" customHeight="1">
      <c r="A1778" s="338" t="s">
        <v>13233</v>
      </c>
      <c r="B1778" s="338" t="s">
        <v>4993</v>
      </c>
      <c r="C1778" s="338" t="s">
        <v>1558</v>
      </c>
      <c r="D1778" s="338">
        <v>1990.0</v>
      </c>
      <c r="E1778" s="338" t="s">
        <v>12061</v>
      </c>
      <c r="F1778" s="339">
        <v>45021.0</v>
      </c>
      <c r="G1778" s="338" t="s">
        <v>5327</v>
      </c>
      <c r="H1778" s="338" t="s">
        <v>10536</v>
      </c>
      <c r="I1778" s="338" t="s">
        <v>13234</v>
      </c>
      <c r="J1778" s="338" t="s">
        <v>10537</v>
      </c>
      <c r="K1778" s="338" t="s">
        <v>4987</v>
      </c>
      <c r="L1778" s="338" t="s">
        <v>5222</v>
      </c>
      <c r="M1778" s="338" t="s">
        <v>13235</v>
      </c>
      <c r="N1778" s="338" t="s">
        <v>12933</v>
      </c>
      <c r="O1778" s="338" t="s">
        <v>7215</v>
      </c>
    </row>
    <row r="1779" ht="15.75" customHeight="1">
      <c r="A1779" s="338" t="s">
        <v>13236</v>
      </c>
      <c r="B1779" s="338" t="s">
        <v>7737</v>
      </c>
      <c r="C1779" s="338" t="s">
        <v>1558</v>
      </c>
      <c r="D1779" s="338">
        <v>1990.0</v>
      </c>
      <c r="E1779" s="338" t="s">
        <v>12021</v>
      </c>
      <c r="F1779" s="339">
        <v>45051.0</v>
      </c>
      <c r="G1779" s="338" t="s">
        <v>6690</v>
      </c>
      <c r="H1779" s="338" t="s">
        <v>11838</v>
      </c>
      <c r="I1779" s="338" t="s">
        <v>11838</v>
      </c>
      <c r="J1779" s="338" t="s">
        <v>13237</v>
      </c>
      <c r="K1779" s="338" t="s">
        <v>4987</v>
      </c>
      <c r="N1779" s="338" t="s">
        <v>5019</v>
      </c>
      <c r="O1779" s="338" t="s">
        <v>6003</v>
      </c>
    </row>
    <row r="1780" ht="15.75" customHeight="1">
      <c r="A1780" s="338" t="s">
        <v>13238</v>
      </c>
      <c r="B1780" s="338" t="s">
        <v>4993</v>
      </c>
      <c r="C1780" s="338" t="s">
        <v>1537</v>
      </c>
      <c r="D1780" s="338">
        <v>1990.0</v>
      </c>
      <c r="E1780" s="338" t="s">
        <v>12741</v>
      </c>
      <c r="F1780" s="339">
        <v>45082.0</v>
      </c>
      <c r="G1780" s="338" t="s">
        <v>13239</v>
      </c>
      <c r="H1780" s="338" t="s">
        <v>7908</v>
      </c>
      <c r="I1780" s="338" t="s">
        <v>13240</v>
      </c>
      <c r="J1780" s="338" t="s">
        <v>13241</v>
      </c>
      <c r="K1780" s="338" t="s">
        <v>4987</v>
      </c>
      <c r="M1780" s="338" t="s">
        <v>13242</v>
      </c>
      <c r="N1780" s="338" t="s">
        <v>11700</v>
      </c>
      <c r="O1780" s="338" t="s">
        <v>5363</v>
      </c>
    </row>
    <row r="1781" ht="15.75" customHeight="1">
      <c r="A1781" s="338" t="s">
        <v>13243</v>
      </c>
      <c r="B1781" s="338" t="s">
        <v>4993</v>
      </c>
      <c r="C1781" s="338" t="s">
        <v>1547</v>
      </c>
      <c r="D1781" s="338">
        <v>1990.0</v>
      </c>
      <c r="E1781" s="338" t="s">
        <v>13244</v>
      </c>
      <c r="F1781" s="339">
        <v>44992.0</v>
      </c>
      <c r="G1781" s="338" t="s">
        <v>6659</v>
      </c>
      <c r="H1781" s="338" t="s">
        <v>8343</v>
      </c>
      <c r="I1781" s="338" t="s">
        <v>13245</v>
      </c>
      <c r="J1781" s="338" t="s">
        <v>5306</v>
      </c>
      <c r="K1781" s="338" t="s">
        <v>4987</v>
      </c>
      <c r="M1781" s="338" t="s">
        <v>13246</v>
      </c>
      <c r="N1781" s="338" t="s">
        <v>13247</v>
      </c>
      <c r="O1781" s="338" t="s">
        <v>5262</v>
      </c>
    </row>
    <row r="1782" ht="15.75" customHeight="1">
      <c r="A1782" s="338" t="s">
        <v>13248</v>
      </c>
      <c r="B1782" s="338" t="s">
        <v>4970</v>
      </c>
      <c r="C1782" s="338" t="s">
        <v>1601</v>
      </c>
      <c r="D1782" s="338">
        <v>1990.0</v>
      </c>
      <c r="E1782" s="338" t="s">
        <v>11166</v>
      </c>
      <c r="F1782" s="339">
        <v>44964.0</v>
      </c>
      <c r="G1782" s="338" t="s">
        <v>6659</v>
      </c>
      <c r="H1782" s="338" t="s">
        <v>5939</v>
      </c>
      <c r="I1782" s="338" t="s">
        <v>13249</v>
      </c>
      <c r="J1782" s="338" t="s">
        <v>13250</v>
      </c>
      <c r="K1782" s="338" t="s">
        <v>4987</v>
      </c>
      <c r="L1782" s="338" t="s">
        <v>4977</v>
      </c>
      <c r="M1782" s="338" t="s">
        <v>13251</v>
      </c>
      <c r="N1782" s="338" t="s">
        <v>10692</v>
      </c>
      <c r="O1782" s="338" t="s">
        <v>6513</v>
      </c>
    </row>
    <row r="1783" ht="15.75" customHeight="1">
      <c r="A1783" s="338" t="s">
        <v>13252</v>
      </c>
      <c r="B1783" s="338" t="s">
        <v>4970</v>
      </c>
      <c r="C1783" s="338" t="s">
        <v>1425</v>
      </c>
      <c r="D1783" s="338">
        <v>1990.0</v>
      </c>
      <c r="E1783" s="338" t="s">
        <v>13253</v>
      </c>
      <c r="F1783" s="339">
        <v>44932.0</v>
      </c>
      <c r="G1783" s="338" t="s">
        <v>10690</v>
      </c>
      <c r="H1783" s="338" t="s">
        <v>13254</v>
      </c>
      <c r="I1783" s="338" t="s">
        <v>13255</v>
      </c>
      <c r="J1783" s="338" t="s">
        <v>5139</v>
      </c>
      <c r="K1783" s="338" t="s">
        <v>5405</v>
      </c>
      <c r="L1783" s="338" t="s">
        <v>5222</v>
      </c>
      <c r="M1783" s="338" t="s">
        <v>13256</v>
      </c>
      <c r="N1783" s="338" t="s">
        <v>13257</v>
      </c>
      <c r="O1783" s="338" t="s">
        <v>6278</v>
      </c>
    </row>
    <row r="1784" ht="15.75" customHeight="1">
      <c r="A1784" s="338" t="s">
        <v>13258</v>
      </c>
      <c r="B1784" s="338" t="s">
        <v>7737</v>
      </c>
      <c r="C1784" s="338" t="s">
        <v>1547</v>
      </c>
      <c r="D1784" s="338">
        <v>1990.0</v>
      </c>
      <c r="E1784" s="338" t="s">
        <v>13259</v>
      </c>
      <c r="F1784" s="339">
        <v>45083.0</v>
      </c>
      <c r="G1784" s="338" t="s">
        <v>5473</v>
      </c>
      <c r="H1784" s="338" t="s">
        <v>6144</v>
      </c>
      <c r="I1784" s="338" t="s">
        <v>13260</v>
      </c>
      <c r="J1784" s="338" t="s">
        <v>5420</v>
      </c>
      <c r="K1784" s="338" t="s">
        <v>4976</v>
      </c>
      <c r="M1784" s="338" t="s">
        <v>13261</v>
      </c>
      <c r="N1784" s="338" t="s">
        <v>10417</v>
      </c>
      <c r="O1784" s="338" t="s">
        <v>5824</v>
      </c>
    </row>
    <row r="1785" ht="15.75" customHeight="1">
      <c r="A1785" s="338" t="s">
        <v>13262</v>
      </c>
      <c r="B1785" s="338" t="s">
        <v>4970</v>
      </c>
      <c r="C1785" s="338" t="s">
        <v>1558</v>
      </c>
      <c r="D1785" s="338">
        <v>1990.0</v>
      </c>
      <c r="E1785" s="338" t="s">
        <v>13263</v>
      </c>
      <c r="F1785" s="339">
        <v>45023.0</v>
      </c>
      <c r="G1785" s="338" t="s">
        <v>6068</v>
      </c>
      <c r="H1785" s="338" t="s">
        <v>12452</v>
      </c>
      <c r="I1785" s="338" t="s">
        <v>12452</v>
      </c>
      <c r="J1785" s="338" t="s">
        <v>12453</v>
      </c>
      <c r="K1785" s="338" t="s">
        <v>4976</v>
      </c>
      <c r="L1785" s="338" t="s">
        <v>7430</v>
      </c>
      <c r="M1785" s="338" t="s">
        <v>13264</v>
      </c>
      <c r="N1785" s="338" t="s">
        <v>7718</v>
      </c>
      <c r="O1785" s="338" t="s">
        <v>5324</v>
      </c>
    </row>
    <row r="1786" ht="15.75" customHeight="1">
      <c r="A1786" s="338" t="s">
        <v>13265</v>
      </c>
      <c r="B1786" s="338" t="s">
        <v>4970</v>
      </c>
      <c r="C1786" s="338" t="s">
        <v>1558</v>
      </c>
      <c r="D1786" s="338">
        <v>1990.0</v>
      </c>
      <c r="E1786" s="338" t="s">
        <v>12282</v>
      </c>
      <c r="F1786" s="338" t="s">
        <v>5286</v>
      </c>
      <c r="G1786" s="338" t="s">
        <v>5783</v>
      </c>
      <c r="H1786" s="338" t="s">
        <v>5236</v>
      </c>
      <c r="I1786" s="338" t="s">
        <v>10392</v>
      </c>
      <c r="J1786" s="338" t="s">
        <v>5517</v>
      </c>
      <c r="K1786" s="338" t="s">
        <v>4987</v>
      </c>
      <c r="M1786" s="338" t="s">
        <v>13266</v>
      </c>
      <c r="N1786" s="338" t="s">
        <v>5009</v>
      </c>
      <c r="O1786" s="338" t="s">
        <v>6003</v>
      </c>
    </row>
    <row r="1787" ht="15.75" customHeight="1">
      <c r="A1787" s="338" t="s">
        <v>13267</v>
      </c>
      <c r="B1787" s="338" t="s">
        <v>4970</v>
      </c>
      <c r="C1787" s="338" t="s">
        <v>1558</v>
      </c>
      <c r="D1787" s="338">
        <v>1990.0</v>
      </c>
      <c r="E1787" s="338" t="s">
        <v>12746</v>
      </c>
      <c r="F1787" s="339">
        <v>45113.0</v>
      </c>
      <c r="G1787" s="338" t="s">
        <v>5385</v>
      </c>
      <c r="H1787" s="338" t="s">
        <v>13268</v>
      </c>
      <c r="I1787" s="338" t="s">
        <v>13269</v>
      </c>
      <c r="J1787" s="338" t="s">
        <v>5107</v>
      </c>
      <c r="K1787" s="338" t="s">
        <v>4987</v>
      </c>
      <c r="L1787" s="338" t="s">
        <v>5176</v>
      </c>
      <c r="M1787" s="338" t="s">
        <v>13270</v>
      </c>
      <c r="N1787" s="338" t="s">
        <v>13271</v>
      </c>
      <c r="O1787" s="338" t="s">
        <v>5010</v>
      </c>
    </row>
    <row r="1788" ht="15.75" customHeight="1">
      <c r="A1788" s="338" t="s">
        <v>13272</v>
      </c>
      <c r="B1788" s="338" t="s">
        <v>7737</v>
      </c>
      <c r="C1788" s="338" t="s">
        <v>1558</v>
      </c>
      <c r="D1788" s="338">
        <v>1990.0</v>
      </c>
      <c r="E1788" s="338" t="s">
        <v>12464</v>
      </c>
      <c r="F1788" s="339">
        <v>45143.0</v>
      </c>
      <c r="G1788" s="338" t="s">
        <v>5417</v>
      </c>
      <c r="H1788" s="338" t="s">
        <v>8416</v>
      </c>
      <c r="I1788" s="338" t="s">
        <v>13273</v>
      </c>
      <c r="J1788" s="338" t="s">
        <v>6554</v>
      </c>
      <c r="K1788" s="338" t="s">
        <v>4976</v>
      </c>
      <c r="L1788" s="338" t="s">
        <v>13274</v>
      </c>
      <c r="M1788" s="338" t="s">
        <v>13275</v>
      </c>
      <c r="N1788" s="338" t="s">
        <v>8234</v>
      </c>
      <c r="O1788" s="338" t="s">
        <v>5294</v>
      </c>
    </row>
    <row r="1789" ht="15.75" customHeight="1">
      <c r="A1789" s="338" t="s">
        <v>13276</v>
      </c>
      <c r="B1789" s="338" t="s">
        <v>4970</v>
      </c>
      <c r="C1789" s="338" t="s">
        <v>1547</v>
      </c>
      <c r="D1789" s="338">
        <v>1990.0</v>
      </c>
      <c r="E1789" s="338" t="s">
        <v>12821</v>
      </c>
      <c r="F1789" s="339">
        <v>45051.0</v>
      </c>
      <c r="G1789" s="338" t="s">
        <v>6149</v>
      </c>
      <c r="H1789" s="338" t="s">
        <v>13277</v>
      </c>
      <c r="I1789" s="338" t="s">
        <v>13278</v>
      </c>
      <c r="J1789" s="338" t="s">
        <v>6855</v>
      </c>
      <c r="K1789" s="338" t="s">
        <v>4987</v>
      </c>
      <c r="L1789" s="338" t="s">
        <v>8632</v>
      </c>
      <c r="M1789" s="338" t="s">
        <v>13279</v>
      </c>
      <c r="N1789" s="338" t="s">
        <v>11261</v>
      </c>
      <c r="O1789" s="338" t="s">
        <v>5698</v>
      </c>
    </row>
    <row r="1790" ht="15.75" customHeight="1">
      <c r="A1790" s="338" t="s">
        <v>13280</v>
      </c>
      <c r="B1790" s="338" t="s">
        <v>7737</v>
      </c>
      <c r="C1790" s="338" t="s">
        <v>1558</v>
      </c>
      <c r="D1790" s="338">
        <v>1990.0</v>
      </c>
      <c r="E1790" s="338" t="s">
        <v>12082</v>
      </c>
      <c r="F1790" s="338" t="s">
        <v>5286</v>
      </c>
      <c r="G1790" s="338" t="s">
        <v>8035</v>
      </c>
      <c r="H1790" s="338" t="s">
        <v>8545</v>
      </c>
      <c r="I1790" s="338" t="s">
        <v>8545</v>
      </c>
      <c r="J1790" s="338" t="s">
        <v>13281</v>
      </c>
      <c r="K1790" s="338" t="s">
        <v>4976</v>
      </c>
      <c r="M1790" s="338" t="s">
        <v>13282</v>
      </c>
      <c r="N1790" s="338" t="s">
        <v>5779</v>
      </c>
      <c r="O1790" s="338" t="s">
        <v>5143</v>
      </c>
    </row>
    <row r="1791" ht="15.75" customHeight="1">
      <c r="A1791" s="338" t="s">
        <v>13283</v>
      </c>
      <c r="B1791" s="338" t="s">
        <v>4970</v>
      </c>
      <c r="C1791" s="338" t="s">
        <v>3713</v>
      </c>
      <c r="D1791" s="338">
        <v>1990.0</v>
      </c>
      <c r="E1791" s="338" t="s">
        <v>12092</v>
      </c>
      <c r="F1791" s="339">
        <v>45083.0</v>
      </c>
      <c r="G1791" s="338" t="s">
        <v>6050</v>
      </c>
      <c r="H1791" s="338" t="s">
        <v>5541</v>
      </c>
      <c r="I1791" s="338" t="s">
        <v>13284</v>
      </c>
      <c r="J1791" s="338" t="s">
        <v>6404</v>
      </c>
      <c r="K1791" s="338" t="s">
        <v>4987</v>
      </c>
      <c r="M1791" s="338" t="s">
        <v>13285</v>
      </c>
      <c r="N1791" s="338" t="s">
        <v>13286</v>
      </c>
      <c r="O1791" s="338" t="s">
        <v>5193</v>
      </c>
    </row>
    <row r="1792" ht="15.75" customHeight="1">
      <c r="A1792" s="338" t="s">
        <v>13287</v>
      </c>
      <c r="B1792" s="338" t="s">
        <v>4970</v>
      </c>
      <c r="C1792" s="338" t="s">
        <v>1681</v>
      </c>
      <c r="D1792" s="338">
        <v>1990.0</v>
      </c>
      <c r="E1792" s="338" t="s">
        <v>13288</v>
      </c>
      <c r="F1792" s="339">
        <v>45053.0</v>
      </c>
      <c r="G1792" s="338" t="s">
        <v>7217</v>
      </c>
      <c r="H1792" s="338" t="s">
        <v>12499</v>
      </c>
      <c r="I1792" s="338" t="s">
        <v>13289</v>
      </c>
      <c r="J1792" s="338" t="s">
        <v>13290</v>
      </c>
      <c r="K1792" s="338" t="s">
        <v>7575</v>
      </c>
      <c r="M1792" s="338" t="s">
        <v>13291</v>
      </c>
      <c r="N1792" s="338" t="s">
        <v>13292</v>
      </c>
      <c r="O1792" s="338" t="s">
        <v>13293</v>
      </c>
    </row>
    <row r="1793" ht="15.75" customHeight="1">
      <c r="A1793" s="338" t="s">
        <v>13294</v>
      </c>
      <c r="B1793" s="338" t="s">
        <v>7737</v>
      </c>
      <c r="C1793" s="338" t="s">
        <v>1547</v>
      </c>
      <c r="D1793" s="338">
        <v>1990.0</v>
      </c>
      <c r="E1793" s="338" t="s">
        <v>11506</v>
      </c>
      <c r="F1793" s="339">
        <v>45022.0</v>
      </c>
      <c r="G1793" s="338" t="s">
        <v>5880</v>
      </c>
      <c r="H1793" s="338" t="s">
        <v>6227</v>
      </c>
      <c r="I1793" s="338" t="s">
        <v>13295</v>
      </c>
      <c r="J1793" s="338" t="s">
        <v>5132</v>
      </c>
      <c r="K1793" s="338" t="s">
        <v>4987</v>
      </c>
      <c r="L1793" s="338" t="s">
        <v>10384</v>
      </c>
      <c r="M1793" s="338" t="s">
        <v>13296</v>
      </c>
      <c r="N1793" s="338" t="s">
        <v>5126</v>
      </c>
      <c r="O1793" s="338" t="s">
        <v>4991</v>
      </c>
    </row>
    <row r="1794" ht="15.75" customHeight="1">
      <c r="A1794" s="338" t="s">
        <v>13297</v>
      </c>
      <c r="B1794" s="338" t="s">
        <v>4970</v>
      </c>
      <c r="C1794" s="338" t="s">
        <v>1537</v>
      </c>
      <c r="D1794" s="338">
        <v>1990.0</v>
      </c>
      <c r="E1794" s="338" t="s">
        <v>13298</v>
      </c>
      <c r="F1794" s="339">
        <v>44963.0</v>
      </c>
      <c r="G1794" s="338" t="s">
        <v>5203</v>
      </c>
      <c r="H1794" s="338" t="s">
        <v>13299</v>
      </c>
      <c r="I1794" s="338" t="s">
        <v>7984</v>
      </c>
      <c r="J1794" s="338" t="s">
        <v>7677</v>
      </c>
      <c r="K1794" s="338" t="s">
        <v>4987</v>
      </c>
      <c r="M1794" s="338" t="s">
        <v>13300</v>
      </c>
      <c r="N1794" s="338" t="s">
        <v>5009</v>
      </c>
      <c r="O1794" s="338" t="s">
        <v>5576</v>
      </c>
    </row>
    <row r="1795" ht="15.75" customHeight="1">
      <c r="A1795" s="338" t="s">
        <v>13301</v>
      </c>
      <c r="B1795" s="338" t="s">
        <v>7737</v>
      </c>
      <c r="C1795" s="338" t="s">
        <v>1558</v>
      </c>
      <c r="D1795" s="338">
        <v>1990.0</v>
      </c>
      <c r="E1795" s="338" t="s">
        <v>11166</v>
      </c>
      <c r="F1795" s="339">
        <v>45113.0</v>
      </c>
      <c r="G1795" s="338" t="s">
        <v>5426</v>
      </c>
      <c r="H1795" s="338" t="s">
        <v>7030</v>
      </c>
      <c r="I1795" s="338" t="s">
        <v>12584</v>
      </c>
      <c r="J1795" s="338" t="s">
        <v>6652</v>
      </c>
      <c r="K1795" s="338" t="s">
        <v>4987</v>
      </c>
      <c r="M1795" s="338" t="s">
        <v>13302</v>
      </c>
      <c r="N1795" s="338" t="s">
        <v>6632</v>
      </c>
      <c r="O1795" s="338" t="s">
        <v>5217</v>
      </c>
    </row>
    <row r="1796" ht="15.75" customHeight="1">
      <c r="A1796" s="338" t="s">
        <v>13303</v>
      </c>
      <c r="B1796" s="338" t="s">
        <v>4993</v>
      </c>
      <c r="C1796" s="338" t="s">
        <v>1537</v>
      </c>
      <c r="D1796" s="338">
        <v>1990.0</v>
      </c>
      <c r="E1796" s="338" t="s">
        <v>12915</v>
      </c>
      <c r="F1796" s="339">
        <v>44962.0</v>
      </c>
      <c r="G1796" s="338" t="s">
        <v>5931</v>
      </c>
      <c r="H1796" s="338" t="s">
        <v>13304</v>
      </c>
      <c r="I1796" s="338" t="s">
        <v>13305</v>
      </c>
      <c r="J1796" s="338" t="s">
        <v>13306</v>
      </c>
      <c r="K1796" s="338" t="s">
        <v>4987</v>
      </c>
      <c r="M1796" s="338" t="s">
        <v>13307</v>
      </c>
      <c r="N1796" s="338" t="s">
        <v>12691</v>
      </c>
      <c r="O1796" s="338" t="s">
        <v>5283</v>
      </c>
    </row>
    <row r="1797" ht="15.75" customHeight="1">
      <c r="A1797" s="338" t="s">
        <v>13308</v>
      </c>
      <c r="B1797" s="338" t="s">
        <v>4993</v>
      </c>
      <c r="C1797" s="338" t="s">
        <v>1558</v>
      </c>
      <c r="D1797" s="338">
        <v>1990.0</v>
      </c>
      <c r="E1797" s="338" t="s">
        <v>13309</v>
      </c>
      <c r="F1797" s="339">
        <v>45020.0</v>
      </c>
      <c r="G1797" s="338" t="s">
        <v>6031</v>
      </c>
      <c r="H1797" s="338" t="s">
        <v>5146</v>
      </c>
      <c r="I1797" s="338" t="s">
        <v>13310</v>
      </c>
      <c r="J1797" s="338" t="s">
        <v>10871</v>
      </c>
      <c r="K1797" s="338" t="s">
        <v>4987</v>
      </c>
      <c r="M1797" s="338" t="s">
        <v>13311</v>
      </c>
      <c r="N1797" s="338" t="s">
        <v>5036</v>
      </c>
      <c r="O1797" s="338" t="s">
        <v>5610</v>
      </c>
    </row>
    <row r="1798" ht="15.75" customHeight="1">
      <c r="A1798" s="338" t="s">
        <v>13312</v>
      </c>
      <c r="B1798" s="338" t="s">
        <v>7737</v>
      </c>
      <c r="C1798" s="338" t="s">
        <v>1558</v>
      </c>
      <c r="D1798" s="338">
        <v>1990.0</v>
      </c>
      <c r="E1798" s="338" t="s">
        <v>13110</v>
      </c>
      <c r="F1798" s="339">
        <v>44963.0</v>
      </c>
      <c r="G1798" s="338" t="s">
        <v>5531</v>
      </c>
      <c r="H1798" s="338" t="s">
        <v>13313</v>
      </c>
      <c r="I1798" s="338" t="s">
        <v>13314</v>
      </c>
      <c r="J1798" s="338" t="s">
        <v>13315</v>
      </c>
      <c r="K1798" s="338" t="s">
        <v>4987</v>
      </c>
      <c r="M1798" s="338" t="s">
        <v>13316</v>
      </c>
      <c r="N1798" s="338" t="s">
        <v>7780</v>
      </c>
      <c r="O1798" s="338" t="s">
        <v>5363</v>
      </c>
    </row>
    <row r="1799" ht="15.75" customHeight="1">
      <c r="A1799" s="338" t="s">
        <v>13317</v>
      </c>
      <c r="B1799" s="338" t="s">
        <v>4970</v>
      </c>
      <c r="C1799" s="338" t="s">
        <v>1547</v>
      </c>
      <c r="D1799" s="338">
        <v>1990.0</v>
      </c>
      <c r="E1799" s="338" t="s">
        <v>13318</v>
      </c>
      <c r="F1799" s="339">
        <v>45175.0</v>
      </c>
      <c r="G1799" s="338" t="s">
        <v>5392</v>
      </c>
      <c r="H1799" s="338" t="s">
        <v>13319</v>
      </c>
      <c r="I1799" s="338" t="s">
        <v>13320</v>
      </c>
      <c r="J1799" s="338" t="s">
        <v>13321</v>
      </c>
      <c r="K1799" s="338" t="s">
        <v>4976</v>
      </c>
      <c r="M1799" s="338" t="s">
        <v>13322</v>
      </c>
      <c r="N1799" s="338" t="s">
        <v>8234</v>
      </c>
      <c r="O1799" s="338" t="s">
        <v>5576</v>
      </c>
    </row>
    <row r="1800" ht="15.75" customHeight="1">
      <c r="A1800" s="338" t="s">
        <v>13323</v>
      </c>
      <c r="B1800" s="338" t="s">
        <v>7737</v>
      </c>
      <c r="C1800" s="338" t="s">
        <v>1547</v>
      </c>
      <c r="D1800" s="338">
        <v>1990.0</v>
      </c>
      <c r="E1800" s="338" t="s">
        <v>13324</v>
      </c>
      <c r="F1800" s="339">
        <v>45114.0</v>
      </c>
      <c r="G1800" s="338" t="s">
        <v>5392</v>
      </c>
      <c r="H1800" s="338" t="s">
        <v>11168</v>
      </c>
      <c r="I1800" s="338" t="s">
        <v>13325</v>
      </c>
      <c r="J1800" s="338" t="s">
        <v>5404</v>
      </c>
      <c r="K1800" s="338" t="s">
        <v>5405</v>
      </c>
      <c r="M1800" s="338" t="s">
        <v>13326</v>
      </c>
      <c r="N1800" s="338" t="s">
        <v>13086</v>
      </c>
      <c r="O1800" s="338" t="s">
        <v>5715</v>
      </c>
    </row>
    <row r="1801" ht="15.75" customHeight="1">
      <c r="A1801" s="338" t="s">
        <v>13327</v>
      </c>
      <c r="B1801" s="338" t="s">
        <v>4993</v>
      </c>
      <c r="C1801" s="338" t="s">
        <v>1601</v>
      </c>
      <c r="D1801" s="338">
        <v>1990.0</v>
      </c>
      <c r="E1801" s="338" t="s">
        <v>12092</v>
      </c>
      <c r="F1801" s="339">
        <v>44990.0</v>
      </c>
      <c r="G1801" s="338" t="s">
        <v>7199</v>
      </c>
      <c r="H1801" s="338" t="s">
        <v>13328</v>
      </c>
      <c r="I1801" s="338" t="s">
        <v>13328</v>
      </c>
      <c r="J1801" s="338" t="s">
        <v>13329</v>
      </c>
      <c r="K1801" s="338" t="s">
        <v>4987</v>
      </c>
      <c r="L1801" s="338" t="s">
        <v>5291</v>
      </c>
      <c r="M1801" s="338" t="s">
        <v>13330</v>
      </c>
      <c r="N1801" s="338" t="s">
        <v>12933</v>
      </c>
      <c r="O1801" s="338" t="s">
        <v>5067</v>
      </c>
    </row>
    <row r="1802" ht="15.75" customHeight="1">
      <c r="A1802" s="338" t="s">
        <v>13331</v>
      </c>
      <c r="B1802" s="338" t="s">
        <v>4970</v>
      </c>
      <c r="C1802" s="338" t="s">
        <v>1558</v>
      </c>
      <c r="D1802" s="338">
        <v>1990.0</v>
      </c>
      <c r="E1802" s="338" t="s">
        <v>13110</v>
      </c>
      <c r="F1802" s="339">
        <v>45051.0</v>
      </c>
      <c r="G1802" s="338" t="s">
        <v>6686</v>
      </c>
      <c r="H1802" s="338" t="s">
        <v>11142</v>
      </c>
      <c r="I1802" s="338" t="s">
        <v>11142</v>
      </c>
      <c r="J1802" s="338" t="s">
        <v>13332</v>
      </c>
      <c r="K1802" s="338" t="s">
        <v>4987</v>
      </c>
      <c r="L1802" s="338" t="s">
        <v>5084</v>
      </c>
      <c r="M1802" s="338" t="s">
        <v>13333</v>
      </c>
      <c r="N1802" s="338" t="s">
        <v>13334</v>
      </c>
      <c r="O1802" s="338" t="s">
        <v>6003</v>
      </c>
    </row>
    <row r="1803" ht="15.75" customHeight="1">
      <c r="A1803" s="338" t="s">
        <v>13335</v>
      </c>
      <c r="B1803" s="338" t="s">
        <v>4970</v>
      </c>
      <c r="C1803" s="338" t="s">
        <v>1558</v>
      </c>
      <c r="D1803" s="338">
        <v>1990.0</v>
      </c>
      <c r="E1803" s="338" t="s">
        <v>12814</v>
      </c>
      <c r="F1803" s="339">
        <v>45082.0</v>
      </c>
      <c r="G1803" s="338" t="s">
        <v>6659</v>
      </c>
      <c r="H1803" s="338" t="s">
        <v>5784</v>
      </c>
      <c r="I1803" s="338" t="s">
        <v>5784</v>
      </c>
      <c r="J1803" s="338" t="s">
        <v>5784</v>
      </c>
      <c r="K1803" s="338" t="s">
        <v>4987</v>
      </c>
      <c r="M1803" s="338" t="s">
        <v>13336</v>
      </c>
      <c r="N1803" s="338" t="s">
        <v>7874</v>
      </c>
      <c r="O1803" s="338" t="s">
        <v>5370</v>
      </c>
    </row>
    <row r="1804" ht="15.75" customHeight="1">
      <c r="A1804" s="338" t="s">
        <v>13337</v>
      </c>
      <c r="B1804" s="338" t="s">
        <v>4970</v>
      </c>
      <c r="C1804" s="338" t="s">
        <v>1425</v>
      </c>
      <c r="D1804" s="338">
        <v>1990.0</v>
      </c>
      <c r="E1804" s="338" t="s">
        <v>13030</v>
      </c>
      <c r="F1804" s="339">
        <v>45111.0</v>
      </c>
      <c r="G1804" s="338" t="s">
        <v>5465</v>
      </c>
      <c r="H1804" s="338" t="s">
        <v>13338</v>
      </c>
      <c r="I1804" s="338" t="s">
        <v>13338</v>
      </c>
      <c r="J1804" s="338" t="s">
        <v>13338</v>
      </c>
      <c r="K1804" s="338" t="s">
        <v>4987</v>
      </c>
      <c r="M1804" s="338" t="s">
        <v>13339</v>
      </c>
      <c r="N1804" s="338" t="s">
        <v>13340</v>
      </c>
      <c r="O1804" s="338" t="s">
        <v>5028</v>
      </c>
    </row>
    <row r="1805" ht="15.75" customHeight="1">
      <c r="A1805" s="338" t="s">
        <v>13341</v>
      </c>
      <c r="B1805" s="338" t="s">
        <v>4970</v>
      </c>
      <c r="C1805" s="338" t="s">
        <v>1558</v>
      </c>
      <c r="D1805" s="338">
        <v>1990.0</v>
      </c>
      <c r="E1805" s="338" t="s">
        <v>13298</v>
      </c>
      <c r="F1805" s="339">
        <v>45082.0</v>
      </c>
      <c r="G1805" s="338" t="s">
        <v>7199</v>
      </c>
      <c r="H1805" s="338" t="s">
        <v>13342</v>
      </c>
      <c r="I1805" s="338" t="s">
        <v>13342</v>
      </c>
      <c r="J1805" s="338" t="s">
        <v>9630</v>
      </c>
      <c r="K1805" s="338" t="s">
        <v>4987</v>
      </c>
      <c r="M1805" s="338" t="s">
        <v>13343</v>
      </c>
      <c r="N1805" s="338" t="s">
        <v>7780</v>
      </c>
      <c r="O1805" s="338" t="s">
        <v>5067</v>
      </c>
    </row>
    <row r="1806" ht="15.75" customHeight="1">
      <c r="A1806" s="338" t="s">
        <v>13344</v>
      </c>
      <c r="B1806" s="338" t="s">
        <v>5445</v>
      </c>
      <c r="C1806" s="338" t="s">
        <v>1601</v>
      </c>
      <c r="D1806" s="338">
        <v>1990.0</v>
      </c>
      <c r="E1806" s="338" t="s">
        <v>13345</v>
      </c>
      <c r="F1806" s="339">
        <v>45084.0</v>
      </c>
      <c r="G1806" s="338" t="s">
        <v>9705</v>
      </c>
      <c r="H1806" s="338" t="s">
        <v>13346</v>
      </c>
      <c r="I1806" s="338" t="s">
        <v>13347</v>
      </c>
      <c r="J1806" s="338" t="s">
        <v>13348</v>
      </c>
      <c r="K1806" s="338" t="s">
        <v>5607</v>
      </c>
      <c r="M1806" s="338" t="s">
        <v>13349</v>
      </c>
      <c r="N1806" s="338" t="s">
        <v>5753</v>
      </c>
      <c r="O1806" s="338" t="s">
        <v>5624</v>
      </c>
    </row>
    <row r="1807" ht="15.75" customHeight="1">
      <c r="A1807" s="338" t="s">
        <v>13350</v>
      </c>
      <c r="B1807" s="338" t="s">
        <v>7737</v>
      </c>
      <c r="C1807" s="338" t="s">
        <v>1681</v>
      </c>
      <c r="D1807" s="338">
        <v>1990.0</v>
      </c>
      <c r="E1807" s="338" t="s">
        <v>12750</v>
      </c>
      <c r="F1807" s="339">
        <v>45175.0</v>
      </c>
      <c r="G1807" s="338" t="s">
        <v>5392</v>
      </c>
      <c r="H1807" s="338" t="s">
        <v>5091</v>
      </c>
      <c r="I1807" s="338" t="s">
        <v>13351</v>
      </c>
      <c r="J1807" s="338" t="s">
        <v>13352</v>
      </c>
      <c r="K1807" s="338" t="s">
        <v>5607</v>
      </c>
      <c r="M1807" s="338" t="s">
        <v>13353</v>
      </c>
      <c r="N1807" s="338" t="s">
        <v>13354</v>
      </c>
      <c r="O1807" s="338" t="s">
        <v>7887</v>
      </c>
    </row>
    <row r="1808" ht="15.75" customHeight="1">
      <c r="A1808" s="338" t="s">
        <v>13355</v>
      </c>
      <c r="B1808" s="338" t="s">
        <v>4970</v>
      </c>
      <c r="C1808" s="338" t="s">
        <v>1537</v>
      </c>
      <c r="D1808" s="338">
        <v>1990.0</v>
      </c>
      <c r="E1808" s="338" t="s">
        <v>12478</v>
      </c>
      <c r="F1808" s="339">
        <v>45112.0</v>
      </c>
      <c r="G1808" s="338" t="s">
        <v>13356</v>
      </c>
      <c r="H1808" s="338" t="s">
        <v>13357</v>
      </c>
      <c r="I1808" s="338" t="s">
        <v>13358</v>
      </c>
      <c r="J1808" s="338" t="s">
        <v>13359</v>
      </c>
      <c r="K1808" s="338" t="s">
        <v>4987</v>
      </c>
      <c r="M1808" s="338" t="s">
        <v>13360</v>
      </c>
      <c r="O1808" s="338" t="s">
        <v>5698</v>
      </c>
    </row>
    <row r="1809" ht="15.75" customHeight="1">
      <c r="A1809" s="338" t="s">
        <v>13361</v>
      </c>
      <c r="B1809" s="338" t="s">
        <v>7737</v>
      </c>
      <c r="C1809" s="338" t="s">
        <v>1547</v>
      </c>
      <c r="D1809" s="338">
        <v>1990.0</v>
      </c>
      <c r="E1809" s="338" t="s">
        <v>13298</v>
      </c>
      <c r="F1809" s="339">
        <v>44963.0</v>
      </c>
      <c r="G1809" s="338" t="s">
        <v>5426</v>
      </c>
      <c r="H1809" s="338" t="s">
        <v>13362</v>
      </c>
      <c r="I1809" s="338" t="s">
        <v>13363</v>
      </c>
      <c r="J1809" s="338" t="s">
        <v>6878</v>
      </c>
      <c r="K1809" s="338" t="s">
        <v>4987</v>
      </c>
      <c r="M1809" s="338" t="s">
        <v>13364</v>
      </c>
      <c r="N1809" s="338" t="s">
        <v>7725</v>
      </c>
      <c r="O1809" s="338" t="s">
        <v>5087</v>
      </c>
    </row>
    <row r="1810" ht="15.75" customHeight="1">
      <c r="A1810" s="338" t="s">
        <v>13365</v>
      </c>
      <c r="B1810" s="338" t="s">
        <v>7737</v>
      </c>
      <c r="C1810" s="338" t="s">
        <v>1547</v>
      </c>
      <c r="D1810" s="338">
        <v>1990.0</v>
      </c>
      <c r="E1810" s="338" t="s">
        <v>12322</v>
      </c>
      <c r="F1810" s="339">
        <v>45172.0</v>
      </c>
      <c r="G1810" s="338" t="s">
        <v>5507</v>
      </c>
      <c r="H1810" s="338" t="s">
        <v>13366</v>
      </c>
      <c r="I1810" s="338" t="s">
        <v>7346</v>
      </c>
      <c r="J1810" s="338" t="s">
        <v>13367</v>
      </c>
      <c r="K1810" s="338" t="s">
        <v>4987</v>
      </c>
      <c r="M1810" s="338" t="s">
        <v>13368</v>
      </c>
      <c r="N1810" s="338" t="s">
        <v>12440</v>
      </c>
      <c r="O1810" s="338" t="s">
        <v>5262</v>
      </c>
    </row>
    <row r="1811" ht="15.75" customHeight="1">
      <c r="A1811" s="338" t="s">
        <v>13369</v>
      </c>
      <c r="B1811" s="338" t="s">
        <v>4970</v>
      </c>
      <c r="C1811" s="338" t="s">
        <v>1537</v>
      </c>
      <c r="D1811" s="338">
        <v>1990.0</v>
      </c>
      <c r="E1811" s="338" t="s">
        <v>11506</v>
      </c>
      <c r="F1811" s="339">
        <v>45173.0</v>
      </c>
      <c r="G1811" s="338" t="s">
        <v>5385</v>
      </c>
      <c r="H1811" s="338" t="s">
        <v>5702</v>
      </c>
      <c r="I1811" s="338" t="s">
        <v>10624</v>
      </c>
      <c r="J1811" s="338" t="s">
        <v>5052</v>
      </c>
      <c r="K1811" s="338" t="s">
        <v>4987</v>
      </c>
      <c r="L1811" s="338" t="s">
        <v>5074</v>
      </c>
      <c r="M1811" s="338" t="s">
        <v>13370</v>
      </c>
      <c r="N1811" s="338" t="s">
        <v>7886</v>
      </c>
      <c r="O1811" s="338" t="s">
        <v>5370</v>
      </c>
    </row>
    <row r="1812" ht="15.75" customHeight="1">
      <c r="A1812" s="338" t="s">
        <v>13371</v>
      </c>
      <c r="B1812" s="338" t="s">
        <v>4993</v>
      </c>
      <c r="C1812" s="338" t="s">
        <v>1558</v>
      </c>
      <c r="D1812" s="338">
        <v>1990.0</v>
      </c>
      <c r="E1812" s="338" t="s">
        <v>13372</v>
      </c>
      <c r="F1812" s="339">
        <v>44964.0</v>
      </c>
      <c r="G1812" s="338" t="s">
        <v>5296</v>
      </c>
      <c r="H1812" s="338" t="s">
        <v>8322</v>
      </c>
      <c r="I1812" s="338" t="s">
        <v>8322</v>
      </c>
      <c r="J1812" s="338" t="s">
        <v>13373</v>
      </c>
      <c r="K1812" s="338" t="s">
        <v>5607</v>
      </c>
      <c r="M1812" s="338" t="s">
        <v>13374</v>
      </c>
      <c r="N1812" s="338" t="s">
        <v>10907</v>
      </c>
      <c r="O1812" s="338" t="s">
        <v>5576</v>
      </c>
    </row>
    <row r="1813" ht="15.75" customHeight="1">
      <c r="A1813" s="338" t="s">
        <v>13375</v>
      </c>
      <c r="B1813" s="338" t="s">
        <v>4993</v>
      </c>
      <c r="C1813" s="338" t="s">
        <v>1547</v>
      </c>
      <c r="D1813" s="338">
        <v>1990.0</v>
      </c>
      <c r="E1813" s="338" t="s">
        <v>13004</v>
      </c>
      <c r="F1813" s="339">
        <v>44964.0</v>
      </c>
      <c r="G1813" s="338" t="s">
        <v>6686</v>
      </c>
      <c r="H1813" s="338" t="s">
        <v>7689</v>
      </c>
      <c r="I1813" s="338" t="s">
        <v>7689</v>
      </c>
      <c r="J1813" s="338" t="s">
        <v>8613</v>
      </c>
      <c r="K1813" s="338" t="s">
        <v>4987</v>
      </c>
      <c r="M1813" s="338" t="s">
        <v>13376</v>
      </c>
      <c r="N1813" s="338" t="s">
        <v>13377</v>
      </c>
      <c r="O1813" s="338" t="s">
        <v>5160</v>
      </c>
    </row>
    <row r="1814" ht="15.75" customHeight="1">
      <c r="A1814" s="338" t="s">
        <v>13378</v>
      </c>
      <c r="B1814" s="338" t="s">
        <v>4970</v>
      </c>
      <c r="C1814" s="338" t="s">
        <v>1558</v>
      </c>
      <c r="D1814" s="338">
        <v>1990.0</v>
      </c>
      <c r="E1814" s="338" t="s">
        <v>11166</v>
      </c>
      <c r="F1814" s="338" t="s">
        <v>5286</v>
      </c>
      <c r="G1814" s="338" t="s">
        <v>5507</v>
      </c>
      <c r="H1814" s="338" t="s">
        <v>5719</v>
      </c>
      <c r="I1814" s="338" t="s">
        <v>13379</v>
      </c>
      <c r="J1814" s="338" t="s">
        <v>13380</v>
      </c>
      <c r="K1814" s="338" t="s">
        <v>4987</v>
      </c>
      <c r="L1814" s="338" t="s">
        <v>5074</v>
      </c>
      <c r="M1814" s="338" t="s">
        <v>13381</v>
      </c>
      <c r="N1814" s="338" t="s">
        <v>7874</v>
      </c>
      <c r="O1814" s="338" t="s">
        <v>5324</v>
      </c>
    </row>
    <row r="1815" ht="15.75" customHeight="1">
      <c r="A1815" s="338" t="s">
        <v>13382</v>
      </c>
      <c r="B1815" s="338" t="s">
        <v>4970</v>
      </c>
      <c r="C1815" s="338" t="s">
        <v>1558</v>
      </c>
      <c r="D1815" s="338">
        <v>1990.0</v>
      </c>
      <c r="E1815" s="338" t="s">
        <v>12801</v>
      </c>
      <c r="F1815" s="339">
        <v>45112.0</v>
      </c>
      <c r="G1815" s="338" t="s">
        <v>6306</v>
      </c>
      <c r="H1815" s="338" t="s">
        <v>5532</v>
      </c>
      <c r="I1815" s="338" t="s">
        <v>5532</v>
      </c>
      <c r="J1815" s="338" t="s">
        <v>7049</v>
      </c>
      <c r="K1815" s="338" t="s">
        <v>4987</v>
      </c>
      <c r="M1815" s="338" t="s">
        <v>13383</v>
      </c>
      <c r="N1815" s="338" t="s">
        <v>13384</v>
      </c>
      <c r="O1815" s="338" t="s">
        <v>5262</v>
      </c>
    </row>
    <row r="1816" ht="15.75" customHeight="1">
      <c r="A1816" s="338" t="s">
        <v>13385</v>
      </c>
      <c r="B1816" s="338" t="s">
        <v>5601</v>
      </c>
      <c r="C1816" s="338" t="s">
        <v>1537</v>
      </c>
      <c r="D1816" s="338">
        <v>1990.0</v>
      </c>
      <c r="E1816" s="338" t="s">
        <v>13386</v>
      </c>
      <c r="F1816" s="339">
        <v>45144.0</v>
      </c>
      <c r="G1816" s="338" t="s">
        <v>9793</v>
      </c>
      <c r="H1816" s="338" t="s">
        <v>12486</v>
      </c>
      <c r="I1816" s="338" t="s">
        <v>12486</v>
      </c>
      <c r="J1816" s="338" t="s">
        <v>12486</v>
      </c>
      <c r="K1816" s="338" t="s">
        <v>7898</v>
      </c>
      <c r="N1816" s="338" t="s">
        <v>13387</v>
      </c>
      <c r="O1816" s="338" t="s">
        <v>5186</v>
      </c>
    </row>
    <row r="1817" ht="15.75" customHeight="1">
      <c r="A1817" s="338" t="s">
        <v>13388</v>
      </c>
      <c r="B1817" s="338" t="s">
        <v>4970</v>
      </c>
      <c r="C1817" s="338" t="s">
        <v>1537</v>
      </c>
      <c r="D1817" s="338">
        <v>1990.0</v>
      </c>
      <c r="E1817" s="338" t="s">
        <v>12915</v>
      </c>
      <c r="F1817" s="339">
        <v>45112.0</v>
      </c>
      <c r="G1817" s="338" t="s">
        <v>5514</v>
      </c>
      <c r="H1817" s="338" t="s">
        <v>6698</v>
      </c>
      <c r="I1817" s="338" t="s">
        <v>13389</v>
      </c>
      <c r="J1817" s="338" t="s">
        <v>8918</v>
      </c>
      <c r="K1817" s="338" t="s">
        <v>4987</v>
      </c>
      <c r="L1817" s="338" t="s">
        <v>5064</v>
      </c>
      <c r="M1817" s="338" t="s">
        <v>13390</v>
      </c>
      <c r="N1817" s="338" t="s">
        <v>13391</v>
      </c>
      <c r="O1817" s="338" t="s">
        <v>5186</v>
      </c>
    </row>
    <row r="1818" ht="15.75" customHeight="1">
      <c r="A1818" s="338" t="s">
        <v>13392</v>
      </c>
      <c r="B1818" s="338" t="s">
        <v>7737</v>
      </c>
      <c r="C1818" s="338" t="s">
        <v>1558</v>
      </c>
      <c r="D1818" s="338">
        <v>1990.0</v>
      </c>
      <c r="E1818" s="338" t="s">
        <v>12298</v>
      </c>
      <c r="F1818" s="339">
        <v>45022.0</v>
      </c>
      <c r="G1818" s="338" t="s">
        <v>6686</v>
      </c>
      <c r="H1818" s="338" t="s">
        <v>13393</v>
      </c>
      <c r="I1818" s="338" t="s">
        <v>13394</v>
      </c>
      <c r="J1818" s="338" t="s">
        <v>13380</v>
      </c>
      <c r="K1818" s="338" t="s">
        <v>4987</v>
      </c>
      <c r="M1818" s="338" t="s">
        <v>13395</v>
      </c>
      <c r="N1818" s="338" t="s">
        <v>9840</v>
      </c>
      <c r="O1818" s="338" t="s">
        <v>5262</v>
      </c>
    </row>
    <row r="1819" ht="15.75" customHeight="1">
      <c r="A1819" s="338" t="s">
        <v>13396</v>
      </c>
      <c r="B1819" s="338" t="s">
        <v>4970</v>
      </c>
      <c r="C1819" s="338" t="s">
        <v>1537</v>
      </c>
      <c r="D1819" s="338">
        <v>1990.0</v>
      </c>
      <c r="E1819" s="338" t="s">
        <v>13397</v>
      </c>
      <c r="F1819" s="338" t="s">
        <v>5579</v>
      </c>
      <c r="G1819" s="338" t="s">
        <v>7247</v>
      </c>
      <c r="H1819" s="338" t="s">
        <v>12597</v>
      </c>
      <c r="I1819" s="338" t="s">
        <v>10224</v>
      </c>
      <c r="J1819" s="338" t="s">
        <v>8930</v>
      </c>
      <c r="K1819" s="338" t="s">
        <v>4987</v>
      </c>
      <c r="M1819" s="338" t="s">
        <v>13398</v>
      </c>
      <c r="N1819" s="338" t="s">
        <v>8051</v>
      </c>
      <c r="O1819" s="338" t="s">
        <v>5339</v>
      </c>
    </row>
    <row r="1820" ht="15.75" customHeight="1">
      <c r="A1820" s="338" t="s">
        <v>13399</v>
      </c>
      <c r="B1820" s="338" t="s">
        <v>4970</v>
      </c>
      <c r="C1820" s="338" t="s">
        <v>2473</v>
      </c>
      <c r="D1820" s="338">
        <v>1990.0</v>
      </c>
      <c r="E1820" s="338" t="s">
        <v>13400</v>
      </c>
      <c r="F1820" s="339">
        <v>45142.0</v>
      </c>
      <c r="G1820" s="338" t="s">
        <v>5342</v>
      </c>
      <c r="H1820" s="338" t="s">
        <v>10530</v>
      </c>
      <c r="I1820" s="338" t="s">
        <v>10531</v>
      </c>
      <c r="J1820" s="338" t="s">
        <v>13401</v>
      </c>
      <c r="K1820" s="338" t="s">
        <v>5245</v>
      </c>
      <c r="L1820" s="338" t="s">
        <v>5108</v>
      </c>
      <c r="M1820" s="338" t="s">
        <v>13402</v>
      </c>
      <c r="N1820" s="338" t="s">
        <v>11385</v>
      </c>
      <c r="O1820" s="338" t="s">
        <v>5483</v>
      </c>
    </row>
    <row r="1821" ht="15.75" customHeight="1">
      <c r="A1821" s="338" t="s">
        <v>13403</v>
      </c>
      <c r="B1821" s="338" t="s">
        <v>4970</v>
      </c>
      <c r="C1821" s="338" t="s">
        <v>1547</v>
      </c>
      <c r="D1821" s="338">
        <v>1990.0</v>
      </c>
      <c r="E1821" s="338" t="s">
        <v>13318</v>
      </c>
      <c r="F1821" s="339">
        <v>45113.0</v>
      </c>
      <c r="G1821" s="338" t="s">
        <v>5417</v>
      </c>
      <c r="H1821" s="338" t="s">
        <v>5122</v>
      </c>
      <c r="I1821" s="338" t="s">
        <v>5122</v>
      </c>
      <c r="J1821" s="338" t="s">
        <v>7058</v>
      </c>
      <c r="K1821" s="338" t="s">
        <v>4987</v>
      </c>
      <c r="L1821" s="338" t="s">
        <v>8556</v>
      </c>
      <c r="M1821" s="338" t="s">
        <v>13404</v>
      </c>
      <c r="N1821" s="338" t="s">
        <v>5224</v>
      </c>
      <c r="O1821" s="338" t="s">
        <v>7887</v>
      </c>
    </row>
    <row r="1822" ht="15.75" customHeight="1">
      <c r="A1822" s="338" t="s">
        <v>13405</v>
      </c>
      <c r="B1822" s="338" t="s">
        <v>8739</v>
      </c>
      <c r="C1822" s="338" t="s">
        <v>1547</v>
      </c>
      <c r="D1822" s="338">
        <v>1990.0</v>
      </c>
      <c r="E1822" s="338" t="s">
        <v>13406</v>
      </c>
      <c r="F1822" s="339">
        <v>45022.0</v>
      </c>
      <c r="G1822" s="338" t="s">
        <v>10234</v>
      </c>
      <c r="H1822" s="338" t="s">
        <v>9756</v>
      </c>
      <c r="J1822" s="338" t="s">
        <v>13407</v>
      </c>
      <c r="K1822" s="338" t="s">
        <v>4976</v>
      </c>
      <c r="M1822" s="338" t="s">
        <v>13408</v>
      </c>
      <c r="N1822" s="338" t="s">
        <v>13409</v>
      </c>
      <c r="O1822" s="338" t="s">
        <v>5248</v>
      </c>
    </row>
    <row r="1823" ht="15.75" customHeight="1">
      <c r="A1823" s="338" t="s">
        <v>13410</v>
      </c>
      <c r="B1823" s="338" t="s">
        <v>4993</v>
      </c>
      <c r="C1823" s="338" t="s">
        <v>1547</v>
      </c>
      <c r="D1823" s="338">
        <v>1990.0</v>
      </c>
      <c r="E1823" s="338" t="s">
        <v>12322</v>
      </c>
      <c r="F1823" s="339">
        <v>45049.0</v>
      </c>
      <c r="G1823" s="338" t="s">
        <v>13411</v>
      </c>
      <c r="H1823" s="338" t="s">
        <v>8073</v>
      </c>
      <c r="I1823" s="338" t="s">
        <v>8073</v>
      </c>
      <c r="J1823" s="338" t="s">
        <v>13412</v>
      </c>
      <c r="K1823" s="338" t="s">
        <v>4987</v>
      </c>
      <c r="M1823" s="338" t="s">
        <v>13413</v>
      </c>
      <c r="N1823" s="338" t="s">
        <v>7325</v>
      </c>
      <c r="O1823" s="338" t="s">
        <v>4991</v>
      </c>
    </row>
    <row r="1824" ht="15.75" customHeight="1">
      <c r="A1824" s="338" t="s">
        <v>13414</v>
      </c>
      <c r="B1824" s="338" t="s">
        <v>7737</v>
      </c>
      <c r="C1824" s="338" t="s">
        <v>1558</v>
      </c>
      <c r="D1824" s="338">
        <v>1990.0</v>
      </c>
      <c r="E1824" s="338" t="s">
        <v>12722</v>
      </c>
      <c r="F1824" s="339">
        <v>45112.0</v>
      </c>
      <c r="G1824" s="338" t="s">
        <v>6306</v>
      </c>
      <c r="H1824" s="338" t="s">
        <v>10050</v>
      </c>
      <c r="I1824" s="338" t="s">
        <v>13415</v>
      </c>
      <c r="J1824" s="338" t="s">
        <v>5349</v>
      </c>
      <c r="K1824" s="338" t="s">
        <v>3074</v>
      </c>
      <c r="N1824" s="338" t="s">
        <v>13416</v>
      </c>
      <c r="O1824" s="338" t="s">
        <v>6003</v>
      </c>
    </row>
    <row r="1825" ht="15.75" customHeight="1">
      <c r="A1825" s="338" t="s">
        <v>13417</v>
      </c>
      <c r="B1825" s="338" t="s">
        <v>4970</v>
      </c>
      <c r="C1825" s="338" t="s">
        <v>1558</v>
      </c>
      <c r="D1825" s="338">
        <v>1990.0</v>
      </c>
      <c r="E1825" s="338" t="s">
        <v>13418</v>
      </c>
      <c r="F1825" s="339">
        <v>44992.0</v>
      </c>
      <c r="G1825" s="338" t="s">
        <v>5411</v>
      </c>
      <c r="H1825" s="338" t="s">
        <v>5873</v>
      </c>
      <c r="I1825" s="338" t="s">
        <v>5873</v>
      </c>
      <c r="J1825" s="338" t="s">
        <v>13419</v>
      </c>
      <c r="K1825" s="338" t="s">
        <v>5607</v>
      </c>
      <c r="M1825" s="338" t="s">
        <v>13420</v>
      </c>
      <c r="N1825" s="338" t="s">
        <v>10574</v>
      </c>
      <c r="O1825" s="338" t="s">
        <v>5324</v>
      </c>
    </row>
    <row r="1826" ht="15.75" customHeight="1">
      <c r="A1826" s="338" t="s">
        <v>13421</v>
      </c>
      <c r="B1826" s="338" t="s">
        <v>4970</v>
      </c>
      <c r="C1826" s="338" t="s">
        <v>1537</v>
      </c>
      <c r="D1826" s="338">
        <v>1990.0</v>
      </c>
      <c r="E1826" s="338" t="s">
        <v>12801</v>
      </c>
      <c r="F1826" s="339">
        <v>45143.0</v>
      </c>
      <c r="G1826" s="338" t="s">
        <v>6306</v>
      </c>
      <c r="H1826" s="338" t="s">
        <v>7483</v>
      </c>
      <c r="I1826" s="338" t="s">
        <v>13422</v>
      </c>
      <c r="J1826" s="338" t="s">
        <v>10998</v>
      </c>
      <c r="K1826" s="338" t="s">
        <v>4987</v>
      </c>
      <c r="L1826" s="338" t="s">
        <v>5176</v>
      </c>
      <c r="M1826" s="338" t="s">
        <v>13423</v>
      </c>
      <c r="N1826" s="338" t="s">
        <v>5019</v>
      </c>
      <c r="O1826" s="338" t="s">
        <v>5537</v>
      </c>
    </row>
    <row r="1827" ht="15.75" customHeight="1">
      <c r="A1827" s="338" t="s">
        <v>13424</v>
      </c>
      <c r="B1827" s="338" t="s">
        <v>4993</v>
      </c>
      <c r="C1827" s="338" t="s">
        <v>1547</v>
      </c>
      <c r="D1827" s="338">
        <v>1990.0</v>
      </c>
      <c r="E1827" s="338" t="s">
        <v>13425</v>
      </c>
      <c r="F1827" s="339">
        <v>45114.0</v>
      </c>
      <c r="G1827" s="338" t="s">
        <v>13426</v>
      </c>
      <c r="H1827" s="338" t="s">
        <v>13427</v>
      </c>
      <c r="I1827" s="338" t="s">
        <v>13428</v>
      </c>
      <c r="J1827" s="338" t="s">
        <v>13429</v>
      </c>
      <c r="K1827" s="338" t="s">
        <v>5245</v>
      </c>
      <c r="N1827" s="338" t="s">
        <v>13430</v>
      </c>
      <c r="O1827" s="338" t="s">
        <v>5294</v>
      </c>
    </row>
    <row r="1828" ht="15.75" customHeight="1">
      <c r="A1828" s="338" t="s">
        <v>13431</v>
      </c>
      <c r="B1828" s="338" t="s">
        <v>7737</v>
      </c>
      <c r="C1828" s="338" t="s">
        <v>1558</v>
      </c>
      <c r="D1828" s="338">
        <v>1990.0</v>
      </c>
      <c r="E1828" s="338" t="s">
        <v>12082</v>
      </c>
      <c r="F1828" s="338" t="s">
        <v>5286</v>
      </c>
      <c r="G1828" s="338" t="s">
        <v>5411</v>
      </c>
      <c r="H1828" s="338" t="s">
        <v>11156</v>
      </c>
      <c r="I1828" s="338" t="s">
        <v>13432</v>
      </c>
      <c r="J1828" s="338" t="s">
        <v>13433</v>
      </c>
      <c r="K1828" s="338" t="s">
        <v>4987</v>
      </c>
      <c r="M1828" s="338" t="s">
        <v>13434</v>
      </c>
      <c r="N1828" s="338" t="s">
        <v>10766</v>
      </c>
      <c r="O1828" s="338" t="s">
        <v>5120</v>
      </c>
    </row>
    <row r="1829" ht="15.75" customHeight="1">
      <c r="A1829" s="338" t="s">
        <v>13435</v>
      </c>
      <c r="B1829" s="338" t="s">
        <v>7737</v>
      </c>
      <c r="C1829" s="338" t="s">
        <v>1558</v>
      </c>
      <c r="D1829" s="338">
        <v>1990.0</v>
      </c>
      <c r="E1829" s="338" t="s">
        <v>12464</v>
      </c>
      <c r="F1829" s="339">
        <v>45173.0</v>
      </c>
      <c r="G1829" s="338" t="s">
        <v>5547</v>
      </c>
      <c r="H1829" s="338" t="s">
        <v>7949</v>
      </c>
      <c r="I1829" s="338" t="s">
        <v>13436</v>
      </c>
      <c r="J1829" s="338" t="s">
        <v>5148</v>
      </c>
      <c r="K1829" s="338" t="s">
        <v>4987</v>
      </c>
      <c r="M1829" s="338" t="s">
        <v>13437</v>
      </c>
      <c r="N1829" s="338" t="s">
        <v>13438</v>
      </c>
      <c r="O1829" s="338" t="s">
        <v>5294</v>
      </c>
    </row>
    <row r="1830" ht="15.75" customHeight="1">
      <c r="A1830" s="338" t="s">
        <v>13439</v>
      </c>
      <c r="B1830" s="338" t="s">
        <v>7737</v>
      </c>
      <c r="C1830" s="338" t="s">
        <v>1547</v>
      </c>
      <c r="D1830" s="338">
        <v>1990.0</v>
      </c>
      <c r="E1830" s="338" t="s">
        <v>12821</v>
      </c>
      <c r="F1830" s="339">
        <v>45050.0</v>
      </c>
      <c r="G1830" s="338" t="s">
        <v>5514</v>
      </c>
      <c r="H1830" s="338" t="s">
        <v>8026</v>
      </c>
      <c r="I1830" s="338" t="s">
        <v>8026</v>
      </c>
      <c r="J1830" s="338" t="s">
        <v>8026</v>
      </c>
      <c r="K1830" s="338" t="s">
        <v>4987</v>
      </c>
      <c r="L1830" s="338" t="s">
        <v>6381</v>
      </c>
      <c r="M1830" s="338" t="s">
        <v>13440</v>
      </c>
      <c r="N1830" s="338" t="s">
        <v>13441</v>
      </c>
      <c r="O1830" s="338" t="s">
        <v>6003</v>
      </c>
    </row>
    <row r="1831" ht="15.75" customHeight="1">
      <c r="A1831" s="338" t="s">
        <v>13442</v>
      </c>
      <c r="B1831" s="338" t="s">
        <v>7737</v>
      </c>
      <c r="C1831" s="338" t="s">
        <v>1558</v>
      </c>
      <c r="D1831" s="338">
        <v>1990.0</v>
      </c>
      <c r="E1831" s="338" t="s">
        <v>12801</v>
      </c>
      <c r="F1831" s="339">
        <v>45113.0</v>
      </c>
      <c r="G1831" s="338" t="s">
        <v>6705</v>
      </c>
      <c r="H1831" s="338" t="s">
        <v>10452</v>
      </c>
      <c r="I1831" s="338" t="s">
        <v>13443</v>
      </c>
      <c r="J1831" s="338" t="s">
        <v>10401</v>
      </c>
      <c r="K1831" s="338" t="s">
        <v>4987</v>
      </c>
      <c r="M1831" s="338" t="s">
        <v>13444</v>
      </c>
      <c r="N1831" s="338" t="s">
        <v>11206</v>
      </c>
      <c r="O1831" s="338" t="s">
        <v>5339</v>
      </c>
    </row>
    <row r="1832" ht="15.75" customHeight="1">
      <c r="A1832" s="338" t="s">
        <v>13445</v>
      </c>
      <c r="B1832" s="338" t="s">
        <v>7737</v>
      </c>
      <c r="C1832" s="338" t="s">
        <v>1558</v>
      </c>
      <c r="D1832" s="338">
        <v>1990.0</v>
      </c>
      <c r="E1832" s="338" t="s">
        <v>12830</v>
      </c>
      <c r="F1832" s="339">
        <v>45021.0</v>
      </c>
      <c r="G1832" s="338" t="s">
        <v>6415</v>
      </c>
      <c r="H1832" s="338" t="s">
        <v>6635</v>
      </c>
      <c r="I1832" s="338" t="s">
        <v>13446</v>
      </c>
      <c r="J1832" s="338" t="s">
        <v>13447</v>
      </c>
      <c r="K1832" s="338" t="s">
        <v>4987</v>
      </c>
      <c r="L1832" s="338" t="s">
        <v>5971</v>
      </c>
      <c r="M1832" s="338" t="s">
        <v>13448</v>
      </c>
      <c r="N1832" s="338" t="s">
        <v>11994</v>
      </c>
      <c r="O1832" s="338" t="s">
        <v>5794</v>
      </c>
    </row>
    <row r="1833" ht="15.75" customHeight="1">
      <c r="A1833" s="338" t="s">
        <v>13449</v>
      </c>
      <c r="B1833" s="338" t="s">
        <v>4970</v>
      </c>
      <c r="C1833" s="338" t="s">
        <v>1547</v>
      </c>
      <c r="D1833" s="338">
        <v>1990.0</v>
      </c>
      <c r="E1833" s="338" t="s">
        <v>12282</v>
      </c>
      <c r="F1833" s="339">
        <v>45021.0</v>
      </c>
      <c r="G1833" s="338" t="s">
        <v>12410</v>
      </c>
      <c r="H1833" s="338" t="s">
        <v>11879</v>
      </c>
      <c r="I1833" s="338" t="s">
        <v>11605</v>
      </c>
      <c r="J1833" s="338" t="s">
        <v>10329</v>
      </c>
      <c r="K1833" s="338" t="s">
        <v>4987</v>
      </c>
      <c r="M1833" s="338" t="s">
        <v>13450</v>
      </c>
      <c r="N1833" s="338" t="s">
        <v>5224</v>
      </c>
      <c r="O1833" s="338" t="s">
        <v>5120</v>
      </c>
    </row>
    <row r="1834" ht="15.75" customHeight="1">
      <c r="A1834" s="338" t="s">
        <v>13451</v>
      </c>
      <c r="B1834" s="338" t="s">
        <v>4970</v>
      </c>
      <c r="C1834" s="338" t="s">
        <v>1547</v>
      </c>
      <c r="D1834" s="338">
        <v>1990.0</v>
      </c>
      <c r="E1834" s="338" t="s">
        <v>12801</v>
      </c>
      <c r="F1834" s="339">
        <v>44989.0</v>
      </c>
      <c r="G1834" s="338" t="s">
        <v>13452</v>
      </c>
      <c r="H1834" s="338" t="s">
        <v>13453</v>
      </c>
      <c r="I1834" s="338" t="s">
        <v>13454</v>
      </c>
      <c r="J1834" s="338" t="s">
        <v>6471</v>
      </c>
      <c r="K1834" s="338" t="s">
        <v>4987</v>
      </c>
      <c r="M1834" s="338" t="s">
        <v>13455</v>
      </c>
      <c r="N1834" s="338" t="s">
        <v>13456</v>
      </c>
      <c r="O1834" s="338" t="s">
        <v>5316</v>
      </c>
    </row>
    <row r="1835" ht="15.75" customHeight="1">
      <c r="A1835" s="338" t="s">
        <v>13457</v>
      </c>
      <c r="B1835" s="338" t="s">
        <v>4970</v>
      </c>
      <c r="C1835" s="338" t="s">
        <v>1425</v>
      </c>
      <c r="D1835" s="338">
        <v>1990.0</v>
      </c>
      <c r="E1835" s="338" t="s">
        <v>11506</v>
      </c>
      <c r="F1835" s="339">
        <v>45020.0</v>
      </c>
      <c r="G1835" s="338" t="s">
        <v>12723</v>
      </c>
      <c r="H1835" s="338" t="s">
        <v>11710</v>
      </c>
      <c r="I1835" s="338" t="s">
        <v>13255</v>
      </c>
      <c r="J1835" s="338" t="s">
        <v>13458</v>
      </c>
      <c r="K1835" s="338" t="s">
        <v>4987</v>
      </c>
      <c r="M1835" s="338" t="s">
        <v>13459</v>
      </c>
      <c r="N1835" s="338" t="s">
        <v>13456</v>
      </c>
      <c r="O1835" s="338" t="s">
        <v>5363</v>
      </c>
    </row>
    <row r="1836" ht="15.75" customHeight="1">
      <c r="A1836" s="338" t="s">
        <v>13460</v>
      </c>
      <c r="B1836" s="338" t="s">
        <v>4970</v>
      </c>
      <c r="C1836" s="338" t="s">
        <v>1547</v>
      </c>
      <c r="D1836" s="338">
        <v>1990.0</v>
      </c>
      <c r="E1836" s="338" t="s">
        <v>12746</v>
      </c>
      <c r="F1836" s="339">
        <v>45082.0</v>
      </c>
      <c r="G1836" s="338" t="s">
        <v>5465</v>
      </c>
      <c r="H1836" s="338" t="s">
        <v>6811</v>
      </c>
      <c r="I1836" s="338" t="s">
        <v>13461</v>
      </c>
      <c r="J1836" s="338" t="s">
        <v>6703</v>
      </c>
      <c r="K1836" s="338" t="s">
        <v>4987</v>
      </c>
      <c r="M1836" s="338" t="s">
        <v>13462</v>
      </c>
      <c r="N1836" s="338" t="s">
        <v>13463</v>
      </c>
      <c r="O1836" s="338" t="s">
        <v>5283</v>
      </c>
    </row>
    <row r="1837" ht="15.75" customHeight="1">
      <c r="A1837" s="338" t="s">
        <v>13464</v>
      </c>
      <c r="B1837" s="338" t="s">
        <v>7737</v>
      </c>
      <c r="C1837" s="338" t="s">
        <v>1558</v>
      </c>
      <c r="D1837" s="338">
        <v>1990.0</v>
      </c>
      <c r="E1837" s="338" t="s">
        <v>12821</v>
      </c>
      <c r="F1837" s="339">
        <v>44963.0</v>
      </c>
      <c r="G1837" s="338" t="s">
        <v>6260</v>
      </c>
      <c r="H1837" s="338" t="s">
        <v>13465</v>
      </c>
      <c r="I1837" s="338" t="s">
        <v>13466</v>
      </c>
      <c r="J1837" s="338" t="s">
        <v>6582</v>
      </c>
      <c r="K1837" s="338" t="s">
        <v>4987</v>
      </c>
      <c r="L1837" s="338" t="s">
        <v>5157</v>
      </c>
      <c r="M1837" s="338" t="s">
        <v>13467</v>
      </c>
      <c r="N1837" s="338" t="s">
        <v>13468</v>
      </c>
      <c r="O1837" s="338" t="s">
        <v>5324</v>
      </c>
    </row>
    <row r="1838" ht="15.75" customHeight="1">
      <c r="A1838" s="338" t="s">
        <v>8329</v>
      </c>
      <c r="B1838" s="338" t="s">
        <v>4970</v>
      </c>
      <c r="C1838" s="338" t="s">
        <v>3713</v>
      </c>
      <c r="D1838" s="338">
        <v>1990.0</v>
      </c>
      <c r="E1838" s="338" t="s">
        <v>12061</v>
      </c>
      <c r="F1838" s="339">
        <v>45112.0</v>
      </c>
      <c r="G1838" s="338" t="s">
        <v>6306</v>
      </c>
      <c r="H1838" s="338" t="s">
        <v>13469</v>
      </c>
      <c r="I1838" s="338" t="s">
        <v>13470</v>
      </c>
      <c r="J1838" s="338" t="s">
        <v>11893</v>
      </c>
      <c r="K1838" s="338" t="s">
        <v>4987</v>
      </c>
      <c r="L1838" s="338" t="s">
        <v>5222</v>
      </c>
      <c r="M1838" s="338" t="s">
        <v>13471</v>
      </c>
      <c r="N1838" s="338" t="s">
        <v>4979</v>
      </c>
      <c r="O1838" s="338" t="s">
        <v>5087</v>
      </c>
    </row>
    <row r="1839" ht="15.75" customHeight="1">
      <c r="A1839" s="338" t="s">
        <v>13472</v>
      </c>
      <c r="C1839" s="338" t="s">
        <v>1547</v>
      </c>
      <c r="D1839" s="338">
        <v>1990.0</v>
      </c>
      <c r="E1839" s="338" t="s">
        <v>13473</v>
      </c>
      <c r="F1839" s="338" t="s">
        <v>5059</v>
      </c>
      <c r="G1839" s="338" t="s">
        <v>13474</v>
      </c>
      <c r="H1839" s="338" t="s">
        <v>13475</v>
      </c>
      <c r="I1839" s="338" t="s">
        <v>13475</v>
      </c>
      <c r="J1839" s="338" t="s">
        <v>13476</v>
      </c>
      <c r="K1839" s="338" t="s">
        <v>5607</v>
      </c>
      <c r="N1839" s="338" t="s">
        <v>13477</v>
      </c>
      <c r="O1839" s="338" t="s">
        <v>5370</v>
      </c>
    </row>
    <row r="1840" ht="15.75" customHeight="1">
      <c r="A1840" s="338" t="s">
        <v>13478</v>
      </c>
      <c r="B1840" s="338" t="s">
        <v>7737</v>
      </c>
      <c r="C1840" s="338" t="s">
        <v>1537</v>
      </c>
      <c r="D1840" s="338">
        <v>1990.0</v>
      </c>
      <c r="E1840" s="338" t="s">
        <v>12974</v>
      </c>
      <c r="F1840" s="338" t="s">
        <v>5059</v>
      </c>
      <c r="G1840" s="338" t="s">
        <v>13479</v>
      </c>
      <c r="H1840" s="338" t="s">
        <v>13480</v>
      </c>
      <c r="I1840" s="338" t="s">
        <v>13480</v>
      </c>
      <c r="J1840" s="338" t="s">
        <v>13481</v>
      </c>
      <c r="K1840" s="338" t="s">
        <v>7898</v>
      </c>
      <c r="L1840" s="338" t="s">
        <v>12855</v>
      </c>
      <c r="N1840" s="338" t="s">
        <v>13482</v>
      </c>
      <c r="O1840" s="338" t="s">
        <v>5852</v>
      </c>
    </row>
    <row r="1841" ht="15.75" customHeight="1">
      <c r="A1841" s="338" t="s">
        <v>13483</v>
      </c>
      <c r="B1841" s="338" t="s">
        <v>4970</v>
      </c>
      <c r="C1841" s="338" t="s">
        <v>3713</v>
      </c>
      <c r="D1841" s="338">
        <v>1990.0</v>
      </c>
      <c r="E1841" s="338" t="s">
        <v>13484</v>
      </c>
      <c r="F1841" s="339">
        <v>45143.0</v>
      </c>
      <c r="G1841" s="338" t="s">
        <v>5571</v>
      </c>
      <c r="H1841" s="338" t="s">
        <v>10788</v>
      </c>
      <c r="I1841" s="338" t="s">
        <v>13485</v>
      </c>
      <c r="J1841" s="338" t="s">
        <v>13486</v>
      </c>
      <c r="K1841" s="338" t="s">
        <v>4976</v>
      </c>
      <c r="M1841" s="338" t="s">
        <v>13487</v>
      </c>
      <c r="N1841" s="338" t="s">
        <v>11435</v>
      </c>
      <c r="O1841" s="338" t="s">
        <v>5483</v>
      </c>
    </row>
    <row r="1842" ht="15.75" customHeight="1">
      <c r="A1842" s="338" t="s">
        <v>13488</v>
      </c>
      <c r="B1842" s="338" t="s">
        <v>4993</v>
      </c>
      <c r="C1842" s="338" t="s">
        <v>1547</v>
      </c>
      <c r="D1842" s="338">
        <v>1990.0</v>
      </c>
      <c r="E1842" s="338" t="s">
        <v>13489</v>
      </c>
      <c r="F1842" s="339">
        <v>45084.0</v>
      </c>
      <c r="G1842" s="338" t="s">
        <v>6690</v>
      </c>
      <c r="H1842" s="338" t="s">
        <v>13490</v>
      </c>
      <c r="I1842" s="338" t="s">
        <v>13490</v>
      </c>
      <c r="J1842" s="338" t="s">
        <v>8431</v>
      </c>
      <c r="K1842" s="338" t="s">
        <v>4987</v>
      </c>
      <c r="M1842" s="338" t="s">
        <v>13491</v>
      </c>
      <c r="N1842" s="338" t="s">
        <v>13492</v>
      </c>
      <c r="O1842" s="338" t="s">
        <v>5545</v>
      </c>
    </row>
    <row r="1843" ht="15.75" customHeight="1">
      <c r="A1843" s="338" t="s">
        <v>13493</v>
      </c>
      <c r="B1843" s="338" t="s">
        <v>7737</v>
      </c>
      <c r="C1843" s="338" t="s">
        <v>1558</v>
      </c>
      <c r="D1843" s="338">
        <v>1990.0</v>
      </c>
      <c r="E1843" s="338" t="s">
        <v>13193</v>
      </c>
      <c r="F1843" s="339">
        <v>44992.0</v>
      </c>
      <c r="G1843" s="338" t="s">
        <v>6415</v>
      </c>
      <c r="H1843" s="338" t="s">
        <v>13494</v>
      </c>
      <c r="I1843" s="338" t="s">
        <v>13494</v>
      </c>
      <c r="J1843" s="338" t="s">
        <v>13495</v>
      </c>
      <c r="K1843" s="338" t="s">
        <v>5156</v>
      </c>
      <c r="M1843" s="338" t="s">
        <v>13496</v>
      </c>
      <c r="N1843" s="338" t="s">
        <v>13497</v>
      </c>
      <c r="O1843" s="338" t="s">
        <v>5248</v>
      </c>
    </row>
    <row r="1844" ht="15.75" customHeight="1">
      <c r="A1844" s="338" t="s">
        <v>13498</v>
      </c>
      <c r="B1844" s="338" t="s">
        <v>5601</v>
      </c>
      <c r="C1844" s="338" t="s">
        <v>1558</v>
      </c>
      <c r="D1844" s="338">
        <v>1990.0</v>
      </c>
      <c r="E1844" s="338" t="s">
        <v>13499</v>
      </c>
      <c r="F1844" s="339">
        <v>45052.0</v>
      </c>
      <c r="G1844" s="338" t="s">
        <v>5547</v>
      </c>
      <c r="H1844" s="338" t="s">
        <v>13500</v>
      </c>
      <c r="I1844" s="338" t="s">
        <v>13501</v>
      </c>
      <c r="J1844" s="338" t="s">
        <v>13502</v>
      </c>
      <c r="K1844" s="338" t="s">
        <v>5245</v>
      </c>
      <c r="N1844" s="338" t="s">
        <v>13503</v>
      </c>
      <c r="O1844" s="338" t="s">
        <v>6003</v>
      </c>
    </row>
    <row r="1845" ht="15.75" customHeight="1">
      <c r="A1845" s="338" t="s">
        <v>939</v>
      </c>
      <c r="B1845" s="338" t="s">
        <v>4970</v>
      </c>
      <c r="C1845" s="338" t="s">
        <v>1537</v>
      </c>
      <c r="D1845" s="338">
        <v>1991.0</v>
      </c>
      <c r="E1845" s="338" t="s">
        <v>13504</v>
      </c>
      <c r="F1845" s="339">
        <v>45054.0</v>
      </c>
      <c r="G1845" s="338" t="s">
        <v>5140</v>
      </c>
      <c r="H1845" s="338" t="s">
        <v>7735</v>
      </c>
      <c r="I1845" s="338" t="s">
        <v>7735</v>
      </c>
      <c r="J1845" s="338" t="s">
        <v>6361</v>
      </c>
      <c r="K1845" s="338" t="s">
        <v>4987</v>
      </c>
      <c r="L1845" s="338" t="s">
        <v>13505</v>
      </c>
      <c r="M1845" s="338" t="s">
        <v>13506</v>
      </c>
      <c r="N1845" s="338" t="s">
        <v>10692</v>
      </c>
      <c r="O1845" s="338" t="s">
        <v>7745</v>
      </c>
    </row>
    <row r="1846" ht="15.75" customHeight="1">
      <c r="A1846" s="338" t="s">
        <v>4137</v>
      </c>
      <c r="B1846" s="338" t="s">
        <v>4970</v>
      </c>
      <c r="C1846" s="338" t="s">
        <v>1537</v>
      </c>
      <c r="D1846" s="338">
        <v>1991.0</v>
      </c>
      <c r="E1846" s="338" t="s">
        <v>13507</v>
      </c>
      <c r="F1846" s="339">
        <v>44992.0</v>
      </c>
      <c r="G1846" s="338" t="s">
        <v>12030</v>
      </c>
      <c r="H1846" s="338" t="s">
        <v>10328</v>
      </c>
      <c r="I1846" s="338" t="s">
        <v>13508</v>
      </c>
      <c r="J1846" s="338" t="s">
        <v>7798</v>
      </c>
      <c r="K1846" s="338" t="s">
        <v>4987</v>
      </c>
      <c r="L1846" s="338" t="s">
        <v>6284</v>
      </c>
      <c r="M1846" s="338" t="s">
        <v>13509</v>
      </c>
      <c r="N1846" s="338" t="s">
        <v>13510</v>
      </c>
      <c r="O1846" s="338" t="s">
        <v>5943</v>
      </c>
    </row>
    <row r="1847" ht="15.75" customHeight="1">
      <c r="A1847" s="338" t="s">
        <v>13511</v>
      </c>
      <c r="B1847" s="338" t="s">
        <v>4970</v>
      </c>
      <c r="C1847" s="338" t="s">
        <v>3713</v>
      </c>
      <c r="D1847" s="338">
        <v>1991.0</v>
      </c>
      <c r="E1847" s="338" t="s">
        <v>13512</v>
      </c>
      <c r="F1847" s="339">
        <v>45085.0</v>
      </c>
      <c r="G1847" s="338" t="s">
        <v>13513</v>
      </c>
      <c r="H1847" s="338" t="s">
        <v>5386</v>
      </c>
      <c r="I1847" s="338" t="s">
        <v>9476</v>
      </c>
      <c r="J1847" s="338" t="s">
        <v>10962</v>
      </c>
      <c r="K1847" s="338" t="s">
        <v>4987</v>
      </c>
      <c r="L1847" s="338" t="s">
        <v>4977</v>
      </c>
      <c r="M1847" s="338" t="s">
        <v>13514</v>
      </c>
      <c r="N1847" s="338" t="s">
        <v>13515</v>
      </c>
      <c r="O1847" s="338" t="s">
        <v>5715</v>
      </c>
    </row>
    <row r="1848" ht="15.75" customHeight="1">
      <c r="A1848" s="338" t="s">
        <v>13516</v>
      </c>
      <c r="B1848" s="338" t="s">
        <v>4993</v>
      </c>
      <c r="C1848" s="338" t="s">
        <v>1601</v>
      </c>
      <c r="D1848" s="338">
        <v>1991.0</v>
      </c>
      <c r="E1848" s="338" t="s">
        <v>13517</v>
      </c>
      <c r="F1848" s="339">
        <v>45144.0</v>
      </c>
      <c r="G1848" s="338" t="s">
        <v>10294</v>
      </c>
      <c r="H1848" s="338" t="s">
        <v>5668</v>
      </c>
      <c r="I1848" s="338" t="s">
        <v>13518</v>
      </c>
      <c r="J1848" s="338" t="s">
        <v>6446</v>
      </c>
      <c r="K1848" s="338" t="s">
        <v>4987</v>
      </c>
      <c r="L1848" s="338" t="s">
        <v>11153</v>
      </c>
      <c r="M1848" s="338" t="s">
        <v>13519</v>
      </c>
      <c r="N1848" s="338" t="s">
        <v>7133</v>
      </c>
      <c r="O1848" s="338" t="s">
        <v>11509</v>
      </c>
    </row>
    <row r="1849" ht="15.75" customHeight="1">
      <c r="A1849" s="338" t="s">
        <v>13520</v>
      </c>
      <c r="B1849" s="338" t="s">
        <v>4970</v>
      </c>
      <c r="C1849" s="338" t="s">
        <v>3713</v>
      </c>
      <c r="D1849" s="338">
        <v>1991.0</v>
      </c>
      <c r="E1849" s="338" t="s">
        <v>13507</v>
      </c>
      <c r="F1849" s="339">
        <v>45145.0</v>
      </c>
      <c r="G1849" s="338" t="s">
        <v>10318</v>
      </c>
      <c r="H1849" s="338" t="s">
        <v>13521</v>
      </c>
      <c r="I1849" s="338" t="s">
        <v>13521</v>
      </c>
      <c r="J1849" s="338" t="s">
        <v>13522</v>
      </c>
      <c r="K1849" s="338" t="s">
        <v>4987</v>
      </c>
      <c r="L1849" s="338" t="s">
        <v>5108</v>
      </c>
      <c r="M1849" s="338" t="s">
        <v>13523</v>
      </c>
      <c r="N1849" s="338" t="s">
        <v>4990</v>
      </c>
      <c r="O1849" s="338" t="s">
        <v>5545</v>
      </c>
    </row>
    <row r="1850" ht="15.75" customHeight="1">
      <c r="A1850" s="338" t="s">
        <v>13524</v>
      </c>
      <c r="B1850" s="338" t="s">
        <v>4970</v>
      </c>
      <c r="C1850" s="338" t="s">
        <v>3713</v>
      </c>
      <c r="D1850" s="338">
        <v>1991.0</v>
      </c>
      <c r="E1850" s="338" t="s">
        <v>13525</v>
      </c>
      <c r="F1850" s="339">
        <v>44992.0</v>
      </c>
      <c r="G1850" s="338" t="s">
        <v>13526</v>
      </c>
      <c r="H1850" s="338" t="s">
        <v>5041</v>
      </c>
      <c r="I1850" s="338" t="s">
        <v>13527</v>
      </c>
      <c r="J1850" s="338" t="s">
        <v>5043</v>
      </c>
      <c r="K1850" s="338" t="s">
        <v>4987</v>
      </c>
      <c r="L1850" s="338" t="s">
        <v>5377</v>
      </c>
      <c r="M1850" s="338" t="s">
        <v>13528</v>
      </c>
      <c r="N1850" s="338" t="s">
        <v>7133</v>
      </c>
      <c r="O1850" s="338" t="s">
        <v>6633</v>
      </c>
    </row>
    <row r="1851" ht="15.75" customHeight="1">
      <c r="A1851" s="338" t="s">
        <v>13529</v>
      </c>
      <c r="B1851" s="338" t="s">
        <v>7737</v>
      </c>
      <c r="C1851" s="338" t="s">
        <v>1558</v>
      </c>
      <c r="D1851" s="338">
        <v>1991.0</v>
      </c>
      <c r="E1851" s="338" t="s">
        <v>13530</v>
      </c>
      <c r="F1851" s="339">
        <v>45174.0</v>
      </c>
      <c r="G1851" s="338" t="s">
        <v>5181</v>
      </c>
      <c r="H1851" s="338" t="s">
        <v>13531</v>
      </c>
      <c r="I1851" s="338" t="s">
        <v>6796</v>
      </c>
      <c r="J1851" s="338" t="s">
        <v>13532</v>
      </c>
      <c r="K1851" s="338" t="s">
        <v>4987</v>
      </c>
      <c r="M1851" s="338" t="s">
        <v>13533</v>
      </c>
      <c r="N1851" s="338" t="s">
        <v>10367</v>
      </c>
      <c r="O1851" s="338" t="s">
        <v>5610</v>
      </c>
    </row>
    <row r="1852" ht="15.75" customHeight="1">
      <c r="A1852" s="338" t="s">
        <v>2247</v>
      </c>
      <c r="B1852" s="338" t="s">
        <v>7737</v>
      </c>
      <c r="C1852" s="338" t="s">
        <v>1558</v>
      </c>
      <c r="D1852" s="338">
        <v>1991.0</v>
      </c>
      <c r="E1852" s="338" t="s">
        <v>13534</v>
      </c>
      <c r="F1852" s="339">
        <v>45175.0</v>
      </c>
      <c r="G1852" s="338" t="s">
        <v>12774</v>
      </c>
      <c r="H1852" s="338" t="s">
        <v>13535</v>
      </c>
      <c r="I1852" s="338" t="s">
        <v>13536</v>
      </c>
      <c r="J1852" s="338" t="s">
        <v>10894</v>
      </c>
      <c r="K1852" s="338" t="s">
        <v>4987</v>
      </c>
      <c r="L1852" s="338" t="s">
        <v>7748</v>
      </c>
      <c r="M1852" s="338" t="s">
        <v>13537</v>
      </c>
      <c r="N1852" s="338" t="s">
        <v>5019</v>
      </c>
      <c r="O1852" s="338" t="s">
        <v>5339</v>
      </c>
    </row>
    <row r="1853" ht="15.75" customHeight="1">
      <c r="A1853" s="338" t="s">
        <v>13538</v>
      </c>
      <c r="B1853" s="338" t="s">
        <v>4970</v>
      </c>
      <c r="C1853" s="338" t="s">
        <v>1601</v>
      </c>
      <c r="D1853" s="338">
        <v>1991.0</v>
      </c>
      <c r="E1853" s="338" t="s">
        <v>13136</v>
      </c>
      <c r="F1853" s="339">
        <v>45053.0</v>
      </c>
      <c r="G1853" s="338" t="s">
        <v>13539</v>
      </c>
      <c r="H1853" s="338" t="s">
        <v>6351</v>
      </c>
      <c r="I1853" s="338" t="s">
        <v>13540</v>
      </c>
      <c r="J1853" s="338" t="s">
        <v>9249</v>
      </c>
      <c r="K1853" s="338" t="s">
        <v>4987</v>
      </c>
      <c r="L1853" s="338" t="s">
        <v>13541</v>
      </c>
      <c r="M1853" s="338" t="s">
        <v>13542</v>
      </c>
      <c r="N1853" s="338" t="s">
        <v>12904</v>
      </c>
      <c r="O1853" s="338" t="s">
        <v>7456</v>
      </c>
    </row>
    <row r="1854" ht="15.75" customHeight="1">
      <c r="A1854" s="338" t="s">
        <v>13543</v>
      </c>
      <c r="C1854" s="338" t="s">
        <v>1547</v>
      </c>
      <c r="D1854" s="338">
        <v>1991.0</v>
      </c>
      <c r="E1854" s="338" t="s">
        <v>13544</v>
      </c>
      <c r="F1854" s="339">
        <v>45084.0</v>
      </c>
      <c r="G1854" s="338" t="s">
        <v>7764</v>
      </c>
      <c r="H1854" s="338" t="s">
        <v>13545</v>
      </c>
      <c r="I1854" s="338" t="s">
        <v>13546</v>
      </c>
      <c r="J1854" s="338" t="s">
        <v>13547</v>
      </c>
      <c r="K1854" s="338" t="s">
        <v>6642</v>
      </c>
      <c r="L1854" s="338" t="s">
        <v>6297</v>
      </c>
      <c r="M1854" s="338" t="s">
        <v>13548</v>
      </c>
      <c r="N1854" s="338" t="s">
        <v>13549</v>
      </c>
      <c r="O1854" s="338" t="s">
        <v>5537</v>
      </c>
    </row>
    <row r="1855" ht="15.75" customHeight="1">
      <c r="A1855" s="338" t="s">
        <v>792</v>
      </c>
      <c r="B1855" s="338" t="s">
        <v>7737</v>
      </c>
      <c r="C1855" s="338" t="s">
        <v>1537</v>
      </c>
      <c r="D1855" s="338">
        <v>1991.0</v>
      </c>
      <c r="E1855" s="338" t="s">
        <v>13550</v>
      </c>
      <c r="F1855" s="339">
        <v>45175.0</v>
      </c>
      <c r="G1855" s="338" t="s">
        <v>13551</v>
      </c>
      <c r="H1855" s="338" t="s">
        <v>7797</v>
      </c>
      <c r="I1855" s="338" t="s">
        <v>11837</v>
      </c>
      <c r="J1855" s="338" t="s">
        <v>8902</v>
      </c>
      <c r="K1855" s="338" t="s">
        <v>4987</v>
      </c>
      <c r="L1855" s="338" t="s">
        <v>11930</v>
      </c>
      <c r="M1855" s="338" t="s">
        <v>13552</v>
      </c>
      <c r="N1855" s="338" t="s">
        <v>4979</v>
      </c>
      <c r="O1855" s="338" t="s">
        <v>8056</v>
      </c>
    </row>
    <row r="1856" ht="15.75" customHeight="1">
      <c r="A1856" s="338" t="s">
        <v>13553</v>
      </c>
      <c r="B1856" s="338" t="s">
        <v>4970</v>
      </c>
      <c r="C1856" s="338" t="s">
        <v>1681</v>
      </c>
      <c r="D1856" s="338">
        <v>1991.0</v>
      </c>
      <c r="E1856" s="338" t="s">
        <v>13554</v>
      </c>
      <c r="F1856" s="339">
        <v>44964.0</v>
      </c>
      <c r="G1856" s="338" t="s">
        <v>7121</v>
      </c>
      <c r="H1856" s="338" t="s">
        <v>6086</v>
      </c>
      <c r="I1856" s="338" t="s">
        <v>13555</v>
      </c>
      <c r="J1856" s="338" t="s">
        <v>7850</v>
      </c>
      <c r="K1856" s="338" t="s">
        <v>4987</v>
      </c>
      <c r="L1856" s="338" t="s">
        <v>12942</v>
      </c>
      <c r="M1856" s="338" t="s">
        <v>13556</v>
      </c>
      <c r="N1856" s="338" t="s">
        <v>13557</v>
      </c>
      <c r="O1856" s="338" t="s">
        <v>5724</v>
      </c>
    </row>
    <row r="1857" ht="15.75" customHeight="1">
      <c r="A1857" s="338" t="s">
        <v>127</v>
      </c>
      <c r="B1857" s="338" t="s">
        <v>5445</v>
      </c>
      <c r="C1857" s="338" t="s">
        <v>1572</v>
      </c>
      <c r="D1857" s="338">
        <v>1991.0</v>
      </c>
      <c r="E1857" s="338" t="s">
        <v>13534</v>
      </c>
      <c r="F1857" s="338" t="s">
        <v>6434</v>
      </c>
      <c r="G1857" s="338" t="s">
        <v>13558</v>
      </c>
      <c r="H1857" s="338" t="s">
        <v>13559</v>
      </c>
      <c r="I1857" s="338" t="s">
        <v>13560</v>
      </c>
      <c r="J1857" s="338" t="s">
        <v>13561</v>
      </c>
      <c r="K1857" s="338" t="s">
        <v>4987</v>
      </c>
      <c r="L1857" s="338" t="s">
        <v>7014</v>
      </c>
      <c r="M1857" s="338" t="s">
        <v>13562</v>
      </c>
      <c r="N1857" s="338" t="s">
        <v>7376</v>
      </c>
      <c r="O1857" s="338" t="s">
        <v>5316</v>
      </c>
    </row>
    <row r="1858" ht="15.75" customHeight="1">
      <c r="A1858" s="338" t="s">
        <v>13563</v>
      </c>
      <c r="B1858" s="338" t="s">
        <v>7737</v>
      </c>
      <c r="C1858" s="338" t="s">
        <v>1547</v>
      </c>
      <c r="D1858" s="338">
        <v>1991.0</v>
      </c>
      <c r="E1858" s="338" t="s">
        <v>13564</v>
      </c>
      <c r="F1858" s="339">
        <v>45114.0</v>
      </c>
      <c r="G1858" s="338" t="s">
        <v>9550</v>
      </c>
      <c r="H1858" s="338" t="s">
        <v>13565</v>
      </c>
      <c r="I1858" s="338" t="s">
        <v>13566</v>
      </c>
      <c r="J1858" s="338" t="s">
        <v>13567</v>
      </c>
      <c r="K1858" s="338" t="s">
        <v>4987</v>
      </c>
      <c r="L1858" s="338" t="s">
        <v>5157</v>
      </c>
      <c r="M1858" s="338" t="s">
        <v>13568</v>
      </c>
      <c r="N1858" s="338" t="s">
        <v>5036</v>
      </c>
      <c r="O1858" s="338" t="s">
        <v>7456</v>
      </c>
    </row>
    <row r="1859" ht="15.75" customHeight="1">
      <c r="A1859" s="338" t="s">
        <v>13569</v>
      </c>
      <c r="B1859" s="338" t="s">
        <v>4970</v>
      </c>
      <c r="C1859" s="338" t="s">
        <v>1547</v>
      </c>
      <c r="D1859" s="338">
        <v>1991.0</v>
      </c>
      <c r="E1859" s="338" t="s">
        <v>13489</v>
      </c>
      <c r="F1859" s="338" t="s">
        <v>6434</v>
      </c>
      <c r="G1859" s="338" t="s">
        <v>11973</v>
      </c>
      <c r="H1859" s="338" t="s">
        <v>6086</v>
      </c>
      <c r="I1859" s="338" t="s">
        <v>13570</v>
      </c>
      <c r="J1859" s="338" t="s">
        <v>8902</v>
      </c>
      <c r="K1859" s="338" t="s">
        <v>4987</v>
      </c>
      <c r="L1859" s="338" t="s">
        <v>7743</v>
      </c>
      <c r="M1859" s="338" t="s">
        <v>13571</v>
      </c>
      <c r="N1859" s="338" t="s">
        <v>4979</v>
      </c>
      <c r="O1859" s="338" t="s">
        <v>13572</v>
      </c>
    </row>
    <row r="1860" ht="15.75" customHeight="1">
      <c r="A1860" s="338" t="s">
        <v>13573</v>
      </c>
      <c r="B1860" s="338" t="s">
        <v>4993</v>
      </c>
      <c r="C1860" s="338" t="s">
        <v>1537</v>
      </c>
      <c r="D1860" s="338">
        <v>1991.0</v>
      </c>
      <c r="E1860" s="338" t="s">
        <v>13574</v>
      </c>
      <c r="F1860" s="339">
        <v>45052.0</v>
      </c>
      <c r="G1860" s="338" t="s">
        <v>8587</v>
      </c>
      <c r="H1860" s="338" t="s">
        <v>11974</v>
      </c>
      <c r="I1860" s="338" t="s">
        <v>13575</v>
      </c>
      <c r="J1860" s="338" t="s">
        <v>13576</v>
      </c>
      <c r="K1860" s="338" t="s">
        <v>4987</v>
      </c>
      <c r="L1860" s="338" t="s">
        <v>5377</v>
      </c>
      <c r="M1860" s="338" t="s">
        <v>13577</v>
      </c>
      <c r="N1860" s="338" t="s">
        <v>7376</v>
      </c>
      <c r="O1860" s="338" t="s">
        <v>5576</v>
      </c>
    </row>
    <row r="1861" ht="15.75" customHeight="1">
      <c r="A1861" s="338" t="s">
        <v>13578</v>
      </c>
      <c r="B1861" s="338" t="s">
        <v>4993</v>
      </c>
      <c r="C1861" s="338" t="s">
        <v>1558</v>
      </c>
      <c r="D1861" s="338">
        <v>1991.0</v>
      </c>
      <c r="E1861" s="338" t="s">
        <v>13579</v>
      </c>
      <c r="F1861" s="339">
        <v>45175.0</v>
      </c>
      <c r="G1861" s="338" t="s">
        <v>7062</v>
      </c>
      <c r="H1861" s="338" t="s">
        <v>5273</v>
      </c>
      <c r="I1861" s="338" t="s">
        <v>13580</v>
      </c>
      <c r="J1861" s="338" t="s">
        <v>13581</v>
      </c>
      <c r="K1861" s="338" t="s">
        <v>4987</v>
      </c>
      <c r="L1861" s="338" t="s">
        <v>6071</v>
      </c>
      <c r="M1861" s="338" t="s">
        <v>13582</v>
      </c>
      <c r="N1861" s="338" t="s">
        <v>4990</v>
      </c>
      <c r="O1861" s="338" t="s">
        <v>5160</v>
      </c>
    </row>
    <row r="1862" ht="15.75" customHeight="1">
      <c r="A1862" s="338" t="s">
        <v>13583</v>
      </c>
      <c r="B1862" s="338" t="s">
        <v>4970</v>
      </c>
      <c r="C1862" s="338" t="s">
        <v>1537</v>
      </c>
      <c r="D1862" s="338">
        <v>1991.0</v>
      </c>
      <c r="E1862" s="338" t="s">
        <v>13136</v>
      </c>
      <c r="F1862" s="339">
        <v>45113.0</v>
      </c>
      <c r="G1862" s="338" t="s">
        <v>13584</v>
      </c>
      <c r="H1862" s="338" t="s">
        <v>6563</v>
      </c>
      <c r="I1862" s="338" t="s">
        <v>9454</v>
      </c>
      <c r="J1862" s="338" t="s">
        <v>5687</v>
      </c>
      <c r="K1862" s="338" t="s">
        <v>4987</v>
      </c>
      <c r="L1862" s="338" t="s">
        <v>7743</v>
      </c>
      <c r="M1862" s="338" t="s">
        <v>13585</v>
      </c>
      <c r="N1862" s="338" t="s">
        <v>10766</v>
      </c>
      <c r="O1862" s="338" t="s">
        <v>7745</v>
      </c>
    </row>
    <row r="1863" ht="15.75" customHeight="1">
      <c r="A1863" s="338" t="s">
        <v>13586</v>
      </c>
      <c r="B1863" s="338" t="s">
        <v>4993</v>
      </c>
      <c r="C1863" s="338" t="s">
        <v>1601</v>
      </c>
      <c r="D1863" s="338">
        <v>1991.0</v>
      </c>
      <c r="E1863" s="338" t="s">
        <v>13587</v>
      </c>
      <c r="F1863" s="339">
        <v>44991.0</v>
      </c>
      <c r="G1863" s="338" t="s">
        <v>13588</v>
      </c>
      <c r="H1863" s="338" t="s">
        <v>13589</v>
      </c>
      <c r="I1863" s="338" t="s">
        <v>11940</v>
      </c>
      <c r="J1863" s="338" t="s">
        <v>11941</v>
      </c>
      <c r="K1863" s="338" t="s">
        <v>4987</v>
      </c>
      <c r="L1863" s="338" t="s">
        <v>5094</v>
      </c>
      <c r="M1863" s="338" t="s">
        <v>13590</v>
      </c>
      <c r="N1863" s="338" t="s">
        <v>13591</v>
      </c>
      <c r="O1863" s="338" t="s">
        <v>5483</v>
      </c>
    </row>
    <row r="1864" ht="15.75" customHeight="1">
      <c r="A1864" s="338" t="s">
        <v>13592</v>
      </c>
      <c r="B1864" s="338" t="s">
        <v>4993</v>
      </c>
      <c r="C1864" s="338" t="s">
        <v>1558</v>
      </c>
      <c r="D1864" s="338">
        <v>1991.0</v>
      </c>
      <c r="E1864" s="338" t="s">
        <v>13489</v>
      </c>
      <c r="F1864" s="339">
        <v>45052.0</v>
      </c>
      <c r="G1864" s="338" t="s">
        <v>7870</v>
      </c>
      <c r="H1864" s="338" t="s">
        <v>8232</v>
      </c>
      <c r="I1864" s="338" t="s">
        <v>13593</v>
      </c>
      <c r="J1864" s="338" t="s">
        <v>6162</v>
      </c>
      <c r="K1864" s="338" t="s">
        <v>4987</v>
      </c>
      <c r="M1864" s="338" t="s">
        <v>13594</v>
      </c>
      <c r="N1864" s="338" t="s">
        <v>7874</v>
      </c>
      <c r="O1864" s="338" t="s">
        <v>5624</v>
      </c>
    </row>
    <row r="1865" ht="15.75" customHeight="1">
      <c r="A1865" s="338" t="s">
        <v>13595</v>
      </c>
      <c r="B1865" s="338" t="s">
        <v>7737</v>
      </c>
      <c r="C1865" s="338" t="s">
        <v>1558</v>
      </c>
      <c r="D1865" s="338">
        <v>1991.0</v>
      </c>
      <c r="E1865" s="338" t="s">
        <v>13596</v>
      </c>
      <c r="F1865" s="339">
        <v>45144.0</v>
      </c>
      <c r="G1865" s="338" t="s">
        <v>5797</v>
      </c>
      <c r="H1865" s="338" t="s">
        <v>12762</v>
      </c>
      <c r="I1865" s="338" t="s">
        <v>6564</v>
      </c>
      <c r="J1865" s="338" t="s">
        <v>11728</v>
      </c>
      <c r="K1865" s="338" t="s">
        <v>4987</v>
      </c>
      <c r="L1865" s="338" t="s">
        <v>5034</v>
      </c>
      <c r="M1865" s="338" t="s">
        <v>13597</v>
      </c>
      <c r="N1865" s="338" t="s">
        <v>11994</v>
      </c>
      <c r="O1865" s="338" t="s">
        <v>5677</v>
      </c>
    </row>
    <row r="1866" ht="15.75" customHeight="1">
      <c r="A1866" s="338" t="s">
        <v>13598</v>
      </c>
      <c r="B1866" s="338" t="s">
        <v>7737</v>
      </c>
      <c r="C1866" s="338" t="s">
        <v>1558</v>
      </c>
      <c r="D1866" s="338">
        <v>1991.0</v>
      </c>
      <c r="E1866" s="338" t="s">
        <v>13596</v>
      </c>
      <c r="F1866" s="339">
        <v>44991.0</v>
      </c>
      <c r="G1866" s="338" t="s">
        <v>5129</v>
      </c>
      <c r="H1866" s="338" t="s">
        <v>9601</v>
      </c>
      <c r="I1866" s="338" t="s">
        <v>13599</v>
      </c>
      <c r="J1866" s="338" t="s">
        <v>13359</v>
      </c>
      <c r="K1866" s="338" t="s">
        <v>4987</v>
      </c>
      <c r="M1866" s="338" t="s">
        <v>13600</v>
      </c>
      <c r="N1866" s="338" t="s">
        <v>10682</v>
      </c>
      <c r="O1866" s="338" t="s">
        <v>5160</v>
      </c>
    </row>
    <row r="1867" ht="15.75" customHeight="1">
      <c r="A1867" s="338" t="s">
        <v>13601</v>
      </c>
      <c r="B1867" s="338" t="s">
        <v>4970</v>
      </c>
      <c r="C1867" s="338" t="s">
        <v>1558</v>
      </c>
      <c r="D1867" s="338">
        <v>1991.0</v>
      </c>
      <c r="E1867" s="338" t="s">
        <v>13602</v>
      </c>
      <c r="F1867" s="339">
        <v>45053.0</v>
      </c>
      <c r="G1867" s="338" t="s">
        <v>8611</v>
      </c>
      <c r="H1867" s="338" t="s">
        <v>5775</v>
      </c>
      <c r="I1867" s="338" t="s">
        <v>13603</v>
      </c>
      <c r="J1867" s="338" t="s">
        <v>5907</v>
      </c>
      <c r="K1867" s="338" t="s">
        <v>4987</v>
      </c>
      <c r="L1867" s="338" t="s">
        <v>6284</v>
      </c>
      <c r="M1867" s="338" t="s">
        <v>13604</v>
      </c>
      <c r="N1867" s="338" t="s">
        <v>7886</v>
      </c>
      <c r="O1867" s="338" t="s">
        <v>7745</v>
      </c>
    </row>
    <row r="1868" ht="15.75" customHeight="1">
      <c r="A1868" s="338" t="s">
        <v>13605</v>
      </c>
      <c r="B1868" s="338" t="s">
        <v>4970</v>
      </c>
      <c r="C1868" s="338" t="s">
        <v>1558</v>
      </c>
      <c r="D1868" s="338">
        <v>1991.0</v>
      </c>
      <c r="E1868" s="338" t="s">
        <v>13606</v>
      </c>
      <c r="F1868" s="339">
        <v>45082.0</v>
      </c>
      <c r="G1868" s="338" t="s">
        <v>6686</v>
      </c>
      <c r="H1868" s="338" t="s">
        <v>13607</v>
      </c>
      <c r="I1868" s="338" t="s">
        <v>13608</v>
      </c>
      <c r="J1868" s="338" t="s">
        <v>13609</v>
      </c>
      <c r="K1868" s="338" t="s">
        <v>5663</v>
      </c>
      <c r="N1868" s="338" t="s">
        <v>5758</v>
      </c>
      <c r="O1868" s="338" t="s">
        <v>5339</v>
      </c>
    </row>
    <row r="1869" ht="15.75" customHeight="1">
      <c r="A1869" s="338" t="s">
        <v>13610</v>
      </c>
      <c r="B1869" s="338" t="s">
        <v>4970</v>
      </c>
      <c r="C1869" s="338" t="s">
        <v>1547</v>
      </c>
      <c r="D1869" s="338">
        <v>1991.0</v>
      </c>
      <c r="E1869" s="338" t="s">
        <v>12974</v>
      </c>
      <c r="F1869" s="339">
        <v>44991.0</v>
      </c>
      <c r="G1869" s="338" t="s">
        <v>6378</v>
      </c>
      <c r="H1869" s="338" t="s">
        <v>7983</v>
      </c>
      <c r="I1869" s="338" t="s">
        <v>13611</v>
      </c>
      <c r="J1869" s="338" t="s">
        <v>13612</v>
      </c>
      <c r="K1869" s="338" t="s">
        <v>4987</v>
      </c>
      <c r="L1869" s="338" t="s">
        <v>4977</v>
      </c>
      <c r="M1869" s="338" t="s">
        <v>13613</v>
      </c>
      <c r="N1869" s="338" t="s">
        <v>5224</v>
      </c>
      <c r="O1869" s="338" t="s">
        <v>5339</v>
      </c>
    </row>
    <row r="1870" ht="15.75" customHeight="1">
      <c r="A1870" s="338" t="s">
        <v>13614</v>
      </c>
      <c r="B1870" s="338" t="s">
        <v>8739</v>
      </c>
      <c r="C1870" s="338" t="s">
        <v>1547</v>
      </c>
      <c r="D1870" s="338">
        <v>1991.0</v>
      </c>
      <c r="E1870" s="338" t="s">
        <v>13615</v>
      </c>
      <c r="F1870" s="339">
        <v>45084.0</v>
      </c>
      <c r="G1870" s="338" t="s">
        <v>6031</v>
      </c>
      <c r="H1870" s="338" t="s">
        <v>6331</v>
      </c>
      <c r="I1870" s="338" t="s">
        <v>9395</v>
      </c>
      <c r="J1870" s="338" t="s">
        <v>9737</v>
      </c>
      <c r="K1870" s="338" t="s">
        <v>5607</v>
      </c>
      <c r="M1870" s="338" t="s">
        <v>13616</v>
      </c>
      <c r="N1870" s="338" t="s">
        <v>13617</v>
      </c>
      <c r="O1870" s="338" t="s">
        <v>13618</v>
      </c>
    </row>
    <row r="1871" ht="15.75" customHeight="1">
      <c r="A1871" s="338" t="s">
        <v>13619</v>
      </c>
      <c r="B1871" s="338" t="s">
        <v>7737</v>
      </c>
      <c r="C1871" s="338" t="s">
        <v>1601</v>
      </c>
      <c r="D1871" s="338">
        <v>1991.0</v>
      </c>
      <c r="E1871" s="338" t="s">
        <v>13620</v>
      </c>
      <c r="F1871" s="339">
        <v>44962.0</v>
      </c>
      <c r="G1871" s="338" t="s">
        <v>5872</v>
      </c>
      <c r="H1871" s="338" t="s">
        <v>13621</v>
      </c>
      <c r="I1871" s="338" t="s">
        <v>4985</v>
      </c>
      <c r="J1871" s="338" t="s">
        <v>13622</v>
      </c>
      <c r="K1871" s="338" t="s">
        <v>4987</v>
      </c>
      <c r="L1871" s="338" t="s">
        <v>5157</v>
      </c>
      <c r="M1871" s="338" t="s">
        <v>13623</v>
      </c>
      <c r="N1871" s="338" t="s">
        <v>4990</v>
      </c>
      <c r="O1871" s="338" t="s">
        <v>5160</v>
      </c>
    </row>
    <row r="1872" ht="15.75" customHeight="1">
      <c r="A1872" s="338" t="s">
        <v>13624</v>
      </c>
      <c r="B1872" s="338" t="s">
        <v>4970</v>
      </c>
      <c r="C1872" s="338" t="s">
        <v>1537</v>
      </c>
      <c r="D1872" s="338">
        <v>1991.0</v>
      </c>
      <c r="E1872" s="338" t="s">
        <v>13625</v>
      </c>
      <c r="F1872" s="338" t="s">
        <v>5059</v>
      </c>
      <c r="G1872" s="338" t="s">
        <v>8507</v>
      </c>
      <c r="H1872" s="338" t="s">
        <v>7152</v>
      </c>
      <c r="I1872" s="338" t="s">
        <v>10324</v>
      </c>
      <c r="J1872" s="338" t="s">
        <v>11102</v>
      </c>
      <c r="K1872" s="338" t="s">
        <v>4987</v>
      </c>
      <c r="L1872" s="338" t="s">
        <v>13626</v>
      </c>
      <c r="M1872" s="338" t="s">
        <v>13627</v>
      </c>
      <c r="N1872" s="338" t="s">
        <v>13628</v>
      </c>
      <c r="O1872" s="338" t="s">
        <v>5624</v>
      </c>
    </row>
    <row r="1873" ht="15.75" customHeight="1">
      <c r="A1873" s="338" t="s">
        <v>13629</v>
      </c>
      <c r="B1873" s="338" t="s">
        <v>4993</v>
      </c>
      <c r="C1873" s="338" t="s">
        <v>1537</v>
      </c>
      <c r="D1873" s="338">
        <v>1991.0</v>
      </c>
      <c r="E1873" s="338" t="s">
        <v>13630</v>
      </c>
      <c r="F1873" s="339">
        <v>44964.0</v>
      </c>
      <c r="G1873" s="338" t="s">
        <v>13588</v>
      </c>
      <c r="H1873" s="338" t="s">
        <v>6408</v>
      </c>
      <c r="I1873" s="338" t="s">
        <v>6409</v>
      </c>
      <c r="J1873" s="338" t="s">
        <v>6410</v>
      </c>
      <c r="K1873" s="338" t="s">
        <v>4987</v>
      </c>
      <c r="L1873" s="338" t="s">
        <v>7748</v>
      </c>
      <c r="M1873" s="338" t="s">
        <v>13631</v>
      </c>
      <c r="N1873" s="338" t="s">
        <v>5009</v>
      </c>
      <c r="O1873" s="338" t="s">
        <v>5780</v>
      </c>
    </row>
    <row r="1874" ht="15.75" customHeight="1">
      <c r="A1874" s="338" t="s">
        <v>13632</v>
      </c>
      <c r="B1874" s="338" t="s">
        <v>4970</v>
      </c>
      <c r="C1874" s="338" t="s">
        <v>1547</v>
      </c>
      <c r="D1874" s="338">
        <v>1991.0</v>
      </c>
      <c r="E1874" s="338" t="s">
        <v>13633</v>
      </c>
      <c r="F1874" s="338" t="s">
        <v>5059</v>
      </c>
      <c r="G1874" s="338" t="s">
        <v>7796</v>
      </c>
      <c r="H1874" s="338" t="s">
        <v>12161</v>
      </c>
      <c r="I1874" s="338" t="s">
        <v>12161</v>
      </c>
      <c r="J1874" s="338" t="s">
        <v>11123</v>
      </c>
      <c r="K1874" s="338" t="s">
        <v>4987</v>
      </c>
      <c r="L1874" s="338" t="s">
        <v>5704</v>
      </c>
      <c r="M1874" s="338" t="s">
        <v>13634</v>
      </c>
      <c r="N1874" s="338" t="s">
        <v>7780</v>
      </c>
      <c r="O1874" s="338" t="s">
        <v>4991</v>
      </c>
    </row>
    <row r="1875" ht="15.75" customHeight="1">
      <c r="A1875" s="338" t="s">
        <v>13635</v>
      </c>
      <c r="B1875" s="338" t="s">
        <v>7737</v>
      </c>
      <c r="C1875" s="338" t="s">
        <v>1558</v>
      </c>
      <c r="D1875" s="338">
        <v>1991.0</v>
      </c>
      <c r="E1875" s="338" t="s">
        <v>13136</v>
      </c>
      <c r="F1875" s="339">
        <v>45174.0</v>
      </c>
      <c r="G1875" s="338" t="s">
        <v>5113</v>
      </c>
      <c r="H1875" s="338" t="s">
        <v>13636</v>
      </c>
      <c r="I1875" s="338" t="s">
        <v>13637</v>
      </c>
      <c r="J1875" s="338" t="s">
        <v>7108</v>
      </c>
      <c r="K1875" s="338" t="s">
        <v>4987</v>
      </c>
      <c r="L1875" s="338" t="s">
        <v>13638</v>
      </c>
      <c r="M1875" s="338" t="s">
        <v>13639</v>
      </c>
      <c r="N1875" s="338" t="s">
        <v>5282</v>
      </c>
      <c r="O1875" s="338" t="s">
        <v>5120</v>
      </c>
    </row>
    <row r="1876" ht="15.75" customHeight="1">
      <c r="A1876" s="338" t="s">
        <v>13640</v>
      </c>
      <c r="B1876" s="338" t="s">
        <v>7737</v>
      </c>
      <c r="C1876" s="338" t="s">
        <v>1537</v>
      </c>
      <c r="D1876" s="338">
        <v>1991.0</v>
      </c>
      <c r="E1876" s="338" t="s">
        <v>13641</v>
      </c>
      <c r="F1876" s="339">
        <v>45144.0</v>
      </c>
      <c r="G1876" s="338" t="s">
        <v>12154</v>
      </c>
      <c r="H1876" s="338" t="s">
        <v>5005</v>
      </c>
      <c r="I1876" s="338" t="s">
        <v>5005</v>
      </c>
      <c r="J1876" s="338" t="s">
        <v>9467</v>
      </c>
      <c r="K1876" s="338" t="s">
        <v>4987</v>
      </c>
      <c r="L1876" s="338" t="s">
        <v>6015</v>
      </c>
      <c r="M1876" s="338" t="s">
        <v>13642</v>
      </c>
      <c r="N1876" s="338" t="s">
        <v>5224</v>
      </c>
      <c r="O1876" s="338" t="s">
        <v>5316</v>
      </c>
    </row>
    <row r="1877" ht="15.75" customHeight="1">
      <c r="A1877" s="338" t="s">
        <v>13643</v>
      </c>
      <c r="B1877" s="338" t="s">
        <v>4970</v>
      </c>
      <c r="C1877" s="338" t="s">
        <v>1537</v>
      </c>
      <c r="D1877" s="338">
        <v>1991.0</v>
      </c>
      <c r="E1877" s="338" t="s">
        <v>13136</v>
      </c>
      <c r="F1877" s="339">
        <v>45143.0</v>
      </c>
      <c r="G1877" s="338" t="s">
        <v>5080</v>
      </c>
      <c r="H1877" s="338" t="s">
        <v>11142</v>
      </c>
      <c r="I1877" s="338" t="s">
        <v>11102</v>
      </c>
      <c r="J1877" s="338" t="s">
        <v>11102</v>
      </c>
      <c r="K1877" s="338" t="s">
        <v>4987</v>
      </c>
      <c r="L1877" s="338" t="s">
        <v>12744</v>
      </c>
      <c r="M1877" s="338" t="s">
        <v>13644</v>
      </c>
      <c r="N1877" s="338" t="s">
        <v>7886</v>
      </c>
      <c r="O1877" s="338" t="s">
        <v>5067</v>
      </c>
    </row>
    <row r="1878" ht="15.75" customHeight="1">
      <c r="A1878" s="338" t="s">
        <v>13645</v>
      </c>
      <c r="B1878" s="338" t="s">
        <v>4970</v>
      </c>
      <c r="C1878" s="338" t="s">
        <v>1547</v>
      </c>
      <c r="D1878" s="338">
        <v>1991.0</v>
      </c>
      <c r="E1878" s="338" t="s">
        <v>13646</v>
      </c>
      <c r="F1878" s="339">
        <v>45113.0</v>
      </c>
      <c r="G1878" s="338" t="s">
        <v>5219</v>
      </c>
      <c r="H1878" s="338" t="s">
        <v>7207</v>
      </c>
      <c r="I1878" s="338" t="s">
        <v>7509</v>
      </c>
      <c r="J1878" s="338" t="s">
        <v>7207</v>
      </c>
      <c r="K1878" s="338" t="s">
        <v>4987</v>
      </c>
      <c r="L1878" s="338" t="s">
        <v>7748</v>
      </c>
      <c r="M1878" s="338" t="s">
        <v>13647</v>
      </c>
      <c r="N1878" s="338" t="s">
        <v>4990</v>
      </c>
      <c r="O1878" s="338" t="s">
        <v>5193</v>
      </c>
    </row>
    <row r="1879" ht="15.75" customHeight="1">
      <c r="A1879" s="338" t="s">
        <v>13648</v>
      </c>
      <c r="B1879" s="338" t="s">
        <v>4970</v>
      </c>
      <c r="C1879" s="338" t="s">
        <v>1558</v>
      </c>
      <c r="D1879" s="338">
        <v>1991.0</v>
      </c>
      <c r="E1879" s="338" t="s">
        <v>13649</v>
      </c>
      <c r="F1879" s="339">
        <v>45114.0</v>
      </c>
      <c r="G1879" s="338" t="s">
        <v>13650</v>
      </c>
      <c r="H1879" s="338" t="s">
        <v>7877</v>
      </c>
      <c r="I1879" s="338" t="s">
        <v>7877</v>
      </c>
      <c r="J1879" s="338" t="s">
        <v>13651</v>
      </c>
      <c r="K1879" s="338" t="s">
        <v>4976</v>
      </c>
      <c r="L1879" s="338" t="s">
        <v>5222</v>
      </c>
      <c r="M1879" s="338" t="s">
        <v>13652</v>
      </c>
      <c r="N1879" s="338" t="s">
        <v>10320</v>
      </c>
      <c r="O1879" s="338" t="s">
        <v>5077</v>
      </c>
    </row>
    <row r="1880" ht="15.75" customHeight="1">
      <c r="A1880" s="338" t="s">
        <v>13653</v>
      </c>
      <c r="B1880" s="338" t="s">
        <v>7737</v>
      </c>
      <c r="C1880" s="338" t="s">
        <v>1558</v>
      </c>
      <c r="D1880" s="338">
        <v>1991.0</v>
      </c>
      <c r="E1880" s="338" t="s">
        <v>13221</v>
      </c>
      <c r="F1880" s="339">
        <v>44931.0</v>
      </c>
      <c r="G1880" s="338" t="s">
        <v>8851</v>
      </c>
      <c r="H1880" s="338" t="s">
        <v>5032</v>
      </c>
      <c r="I1880" s="338" t="s">
        <v>13654</v>
      </c>
      <c r="J1880" s="338" t="s">
        <v>5016</v>
      </c>
      <c r="K1880" s="338" t="s">
        <v>4987</v>
      </c>
      <c r="L1880" s="338" t="s">
        <v>7743</v>
      </c>
      <c r="M1880" s="338" t="s">
        <v>13655</v>
      </c>
      <c r="N1880" s="338" t="s">
        <v>10510</v>
      </c>
      <c r="O1880" s="338" t="s">
        <v>5370</v>
      </c>
    </row>
    <row r="1881" ht="15.75" customHeight="1">
      <c r="A1881" s="338" t="s">
        <v>13656</v>
      </c>
      <c r="B1881" s="338" t="s">
        <v>4993</v>
      </c>
      <c r="C1881" s="338" t="s">
        <v>1558</v>
      </c>
      <c r="D1881" s="338">
        <v>1991.0</v>
      </c>
      <c r="E1881" s="338" t="s">
        <v>13657</v>
      </c>
      <c r="F1881" s="338" t="s">
        <v>5059</v>
      </c>
      <c r="G1881" s="338" t="s">
        <v>4983</v>
      </c>
      <c r="H1881" s="338" t="s">
        <v>8058</v>
      </c>
      <c r="I1881" s="338" t="s">
        <v>13658</v>
      </c>
      <c r="J1881" s="338" t="s">
        <v>5746</v>
      </c>
      <c r="K1881" s="338" t="s">
        <v>4987</v>
      </c>
      <c r="L1881" s="338" t="s">
        <v>5377</v>
      </c>
      <c r="M1881" s="338" t="s">
        <v>13659</v>
      </c>
      <c r="N1881" s="338" t="s">
        <v>7874</v>
      </c>
      <c r="O1881" s="338" t="s">
        <v>5339</v>
      </c>
    </row>
    <row r="1882" ht="15.75" customHeight="1">
      <c r="A1882" s="338" t="s">
        <v>13660</v>
      </c>
      <c r="B1882" s="338" t="s">
        <v>4970</v>
      </c>
      <c r="C1882" s="338" t="s">
        <v>1547</v>
      </c>
      <c r="D1882" s="338">
        <v>1991.0</v>
      </c>
      <c r="E1882" s="338" t="s">
        <v>13661</v>
      </c>
      <c r="F1882" s="338" t="s">
        <v>5059</v>
      </c>
      <c r="G1882" s="338" t="s">
        <v>8593</v>
      </c>
      <c r="H1882" s="338" t="s">
        <v>5798</v>
      </c>
      <c r="I1882" s="338" t="s">
        <v>13662</v>
      </c>
      <c r="J1882" s="338" t="s">
        <v>7473</v>
      </c>
      <c r="K1882" s="338" t="s">
        <v>5245</v>
      </c>
      <c r="L1882" s="338" t="s">
        <v>5971</v>
      </c>
      <c r="M1882" s="338" t="s">
        <v>13663</v>
      </c>
      <c r="N1882" s="338" t="s">
        <v>7455</v>
      </c>
      <c r="O1882" s="338" t="s">
        <v>5217</v>
      </c>
    </row>
    <row r="1883" ht="15.75" customHeight="1">
      <c r="A1883" s="338" t="s">
        <v>13664</v>
      </c>
      <c r="B1883" s="338" t="s">
        <v>4993</v>
      </c>
      <c r="C1883" s="338" t="s">
        <v>1537</v>
      </c>
      <c r="D1883" s="338">
        <v>1991.0</v>
      </c>
      <c r="E1883" s="338" t="s">
        <v>13665</v>
      </c>
      <c r="F1883" s="338" t="s">
        <v>5286</v>
      </c>
      <c r="G1883" s="338" t="s">
        <v>7796</v>
      </c>
      <c r="H1883" s="338" t="s">
        <v>5619</v>
      </c>
      <c r="I1883" s="338" t="s">
        <v>12779</v>
      </c>
      <c r="J1883" s="338" t="s">
        <v>13666</v>
      </c>
      <c r="K1883" s="338" t="s">
        <v>4987</v>
      </c>
      <c r="L1883" s="338" t="s">
        <v>7014</v>
      </c>
      <c r="M1883" s="338" t="s">
        <v>13667</v>
      </c>
      <c r="N1883" s="338" t="s">
        <v>5758</v>
      </c>
      <c r="O1883" s="338" t="s">
        <v>5010</v>
      </c>
    </row>
    <row r="1884" ht="15.75" customHeight="1">
      <c r="A1884" s="338" t="s">
        <v>13668</v>
      </c>
      <c r="B1884" s="338" t="s">
        <v>7737</v>
      </c>
      <c r="C1884" s="338" t="s">
        <v>1558</v>
      </c>
      <c r="D1884" s="338">
        <v>1991.0</v>
      </c>
      <c r="E1884" s="338" t="s">
        <v>13669</v>
      </c>
      <c r="F1884" s="339">
        <v>45175.0</v>
      </c>
      <c r="G1884" s="338" t="s">
        <v>5013</v>
      </c>
      <c r="H1884" s="338" t="s">
        <v>11187</v>
      </c>
      <c r="I1884" s="338" t="s">
        <v>5005</v>
      </c>
      <c r="J1884" s="338" t="s">
        <v>5244</v>
      </c>
      <c r="K1884" s="338" t="s">
        <v>4987</v>
      </c>
      <c r="L1884" s="338" t="s">
        <v>10384</v>
      </c>
      <c r="M1884" s="338" t="s">
        <v>13670</v>
      </c>
      <c r="N1884" s="338" t="s">
        <v>5009</v>
      </c>
      <c r="O1884" s="338" t="s">
        <v>5698</v>
      </c>
    </row>
    <row r="1885" ht="15.75" customHeight="1">
      <c r="A1885" s="338" t="s">
        <v>13671</v>
      </c>
      <c r="B1885" s="338" t="s">
        <v>4970</v>
      </c>
      <c r="C1885" s="338" t="s">
        <v>1537</v>
      </c>
      <c r="D1885" s="338">
        <v>1991.0</v>
      </c>
      <c r="E1885" s="338" t="s">
        <v>13672</v>
      </c>
      <c r="F1885" s="339">
        <v>45082.0</v>
      </c>
      <c r="G1885" s="338" t="s">
        <v>7864</v>
      </c>
      <c r="H1885" s="338" t="s">
        <v>11060</v>
      </c>
      <c r="I1885" s="338" t="s">
        <v>11060</v>
      </c>
      <c r="J1885" s="338" t="s">
        <v>11216</v>
      </c>
      <c r="K1885" s="338" t="s">
        <v>4987</v>
      </c>
      <c r="L1885" s="338" t="s">
        <v>5074</v>
      </c>
      <c r="M1885" s="338" t="s">
        <v>13673</v>
      </c>
      <c r="N1885" s="338" t="s">
        <v>13674</v>
      </c>
      <c r="O1885" s="338" t="s">
        <v>5780</v>
      </c>
    </row>
    <row r="1886" ht="15.75" customHeight="1">
      <c r="A1886" s="338" t="s">
        <v>13675</v>
      </c>
      <c r="B1886" s="338" t="s">
        <v>4970</v>
      </c>
      <c r="C1886" s="338" t="s">
        <v>1558</v>
      </c>
      <c r="D1886" s="338">
        <v>1991.0</v>
      </c>
      <c r="E1886" s="338" t="s">
        <v>13676</v>
      </c>
      <c r="F1886" s="339">
        <v>45084.0</v>
      </c>
      <c r="G1886" s="338" t="s">
        <v>5755</v>
      </c>
      <c r="H1886" s="338" t="s">
        <v>5122</v>
      </c>
      <c r="I1886" s="338" t="s">
        <v>13677</v>
      </c>
      <c r="J1886" s="338" t="s">
        <v>13678</v>
      </c>
      <c r="K1886" s="338" t="s">
        <v>9336</v>
      </c>
      <c r="L1886" s="338" t="s">
        <v>5176</v>
      </c>
      <c r="M1886" s="338" t="s">
        <v>13679</v>
      </c>
      <c r="N1886" s="338" t="s">
        <v>13680</v>
      </c>
      <c r="O1886" s="338" t="s">
        <v>5715</v>
      </c>
    </row>
    <row r="1887" ht="15.75" customHeight="1">
      <c r="A1887" s="338" t="s">
        <v>13681</v>
      </c>
      <c r="B1887" s="338" t="s">
        <v>7737</v>
      </c>
      <c r="C1887" s="338" t="s">
        <v>1547</v>
      </c>
      <c r="D1887" s="338">
        <v>1991.0</v>
      </c>
      <c r="E1887" s="338" t="s">
        <v>13682</v>
      </c>
      <c r="F1887" s="339">
        <v>44992.0</v>
      </c>
      <c r="G1887" s="338" t="s">
        <v>5241</v>
      </c>
      <c r="H1887" s="338" t="s">
        <v>6756</v>
      </c>
      <c r="I1887" s="338" t="s">
        <v>13683</v>
      </c>
      <c r="J1887" s="338" t="s">
        <v>7964</v>
      </c>
      <c r="K1887" s="338" t="s">
        <v>4987</v>
      </c>
      <c r="M1887" s="338" t="s">
        <v>13684</v>
      </c>
      <c r="N1887" s="338" t="s">
        <v>5126</v>
      </c>
      <c r="O1887" s="338" t="s">
        <v>5339</v>
      </c>
    </row>
    <row r="1888" ht="15.75" customHeight="1">
      <c r="A1888" s="338" t="s">
        <v>13685</v>
      </c>
      <c r="B1888" s="338" t="s">
        <v>4970</v>
      </c>
      <c r="C1888" s="338" t="s">
        <v>1547</v>
      </c>
      <c r="D1888" s="338">
        <v>1991.0</v>
      </c>
      <c r="E1888" s="338" t="s">
        <v>13534</v>
      </c>
      <c r="F1888" s="339">
        <v>45145.0</v>
      </c>
      <c r="G1888" s="338" t="s">
        <v>6428</v>
      </c>
      <c r="H1888" s="338" t="s">
        <v>13686</v>
      </c>
      <c r="I1888" s="338" t="s">
        <v>13686</v>
      </c>
      <c r="J1888" s="338" t="s">
        <v>13687</v>
      </c>
      <c r="K1888" s="338" t="s">
        <v>5607</v>
      </c>
      <c r="M1888" s="338" t="s">
        <v>13688</v>
      </c>
      <c r="N1888" s="338" t="s">
        <v>13689</v>
      </c>
      <c r="O1888" s="338" t="s">
        <v>5020</v>
      </c>
    </row>
    <row r="1889" ht="15.75" customHeight="1">
      <c r="A1889" s="338" t="s">
        <v>13690</v>
      </c>
      <c r="B1889" s="338" t="s">
        <v>4970</v>
      </c>
      <c r="C1889" s="338" t="s">
        <v>1537</v>
      </c>
      <c r="D1889" s="338">
        <v>1991.0</v>
      </c>
      <c r="E1889" s="338" t="s">
        <v>13397</v>
      </c>
      <c r="F1889" s="339">
        <v>45113.0</v>
      </c>
      <c r="G1889" s="338" t="s">
        <v>5196</v>
      </c>
      <c r="H1889" s="338" t="s">
        <v>9277</v>
      </c>
      <c r="I1889" s="338" t="s">
        <v>13691</v>
      </c>
      <c r="J1889" s="338" t="s">
        <v>13692</v>
      </c>
      <c r="K1889" s="338" t="s">
        <v>4987</v>
      </c>
      <c r="L1889" s="338" t="s">
        <v>6039</v>
      </c>
      <c r="M1889" s="338" t="s">
        <v>13693</v>
      </c>
      <c r="N1889" s="338" t="s">
        <v>4979</v>
      </c>
      <c r="O1889" s="338" t="s">
        <v>5262</v>
      </c>
    </row>
    <row r="1890" ht="15.75" customHeight="1">
      <c r="A1890" s="338" t="s">
        <v>13694</v>
      </c>
      <c r="B1890" s="338" t="s">
        <v>4970</v>
      </c>
      <c r="C1890" s="338" t="s">
        <v>1537</v>
      </c>
      <c r="D1890" s="338">
        <v>1991.0</v>
      </c>
      <c r="E1890" s="338" t="s">
        <v>13695</v>
      </c>
      <c r="F1890" s="339">
        <v>45083.0</v>
      </c>
      <c r="G1890" s="338" t="s">
        <v>5153</v>
      </c>
      <c r="H1890" s="338" t="s">
        <v>7792</v>
      </c>
      <c r="I1890" s="338" t="s">
        <v>13696</v>
      </c>
      <c r="J1890" s="338" t="s">
        <v>8530</v>
      </c>
      <c r="K1890" s="338" t="s">
        <v>4987</v>
      </c>
      <c r="L1890" s="338" t="s">
        <v>5064</v>
      </c>
      <c r="M1890" s="338" t="s">
        <v>13697</v>
      </c>
      <c r="N1890" s="338" t="s">
        <v>7886</v>
      </c>
      <c r="O1890" s="338" t="s">
        <v>5150</v>
      </c>
    </row>
    <row r="1891" ht="15.75" customHeight="1">
      <c r="A1891" s="338" t="s">
        <v>13698</v>
      </c>
      <c r="B1891" s="338" t="s">
        <v>4970</v>
      </c>
      <c r="C1891" s="338" t="s">
        <v>1558</v>
      </c>
      <c r="D1891" s="338">
        <v>1991.0</v>
      </c>
      <c r="E1891" s="338" t="s">
        <v>13699</v>
      </c>
      <c r="F1891" s="339">
        <v>45022.0</v>
      </c>
      <c r="G1891" s="338" t="s">
        <v>5674</v>
      </c>
      <c r="H1891" s="338" t="s">
        <v>5952</v>
      </c>
      <c r="I1891" s="338" t="s">
        <v>5952</v>
      </c>
      <c r="J1891" s="338" t="s">
        <v>13700</v>
      </c>
      <c r="K1891" s="338" t="s">
        <v>4987</v>
      </c>
      <c r="L1891" s="338" t="s">
        <v>5017</v>
      </c>
      <c r="M1891" s="338" t="s">
        <v>13701</v>
      </c>
      <c r="N1891" s="338" t="s">
        <v>5036</v>
      </c>
      <c r="O1891" s="338" t="s">
        <v>5160</v>
      </c>
    </row>
    <row r="1892" ht="15.75" customHeight="1">
      <c r="A1892" s="338" t="s">
        <v>13702</v>
      </c>
      <c r="B1892" s="338" t="s">
        <v>7737</v>
      </c>
      <c r="C1892" s="338" t="s">
        <v>1547</v>
      </c>
      <c r="D1892" s="338">
        <v>1991.0</v>
      </c>
      <c r="E1892" s="338" t="s">
        <v>13703</v>
      </c>
      <c r="F1892" s="339">
        <v>45113.0</v>
      </c>
      <c r="G1892" s="338" t="s">
        <v>5090</v>
      </c>
      <c r="H1892" s="338" t="s">
        <v>5640</v>
      </c>
      <c r="I1892" s="338" t="s">
        <v>13704</v>
      </c>
      <c r="J1892" s="338" t="s">
        <v>5670</v>
      </c>
      <c r="K1892" s="338" t="s">
        <v>4987</v>
      </c>
      <c r="L1892" s="338" t="s">
        <v>7014</v>
      </c>
      <c r="M1892" s="338" t="s">
        <v>13705</v>
      </c>
      <c r="N1892" s="338" t="s">
        <v>5009</v>
      </c>
      <c r="O1892" s="338" t="s">
        <v>5576</v>
      </c>
    </row>
    <row r="1893" ht="15.75" customHeight="1">
      <c r="A1893" s="338" t="s">
        <v>13706</v>
      </c>
      <c r="B1893" s="338" t="s">
        <v>4970</v>
      </c>
      <c r="C1893" s="338" t="s">
        <v>1681</v>
      </c>
      <c r="D1893" s="338">
        <v>1991.0</v>
      </c>
      <c r="E1893" s="338" t="s">
        <v>13489</v>
      </c>
      <c r="F1893" s="339">
        <v>45144.0</v>
      </c>
      <c r="G1893" s="338" t="s">
        <v>5113</v>
      </c>
      <c r="H1893" s="338" t="s">
        <v>6553</v>
      </c>
      <c r="I1893" s="338" t="s">
        <v>7618</v>
      </c>
      <c r="J1893" s="338" t="s">
        <v>5826</v>
      </c>
      <c r="K1893" s="338" t="s">
        <v>4987</v>
      </c>
      <c r="L1893" s="338" t="s">
        <v>7748</v>
      </c>
      <c r="M1893" s="338" t="s">
        <v>13707</v>
      </c>
      <c r="N1893" s="338" t="s">
        <v>7886</v>
      </c>
      <c r="O1893" s="338" t="s">
        <v>6513</v>
      </c>
    </row>
    <row r="1894" ht="15.75" customHeight="1">
      <c r="A1894" s="338" t="s">
        <v>13708</v>
      </c>
      <c r="B1894" s="338" t="s">
        <v>7737</v>
      </c>
      <c r="C1894" s="338" t="s">
        <v>1558</v>
      </c>
      <c r="D1894" s="338">
        <v>1991.0</v>
      </c>
      <c r="E1894" s="338" t="s">
        <v>13620</v>
      </c>
      <c r="F1894" s="339">
        <v>44963.0</v>
      </c>
      <c r="G1894" s="338" t="s">
        <v>5755</v>
      </c>
      <c r="H1894" s="338" t="s">
        <v>12219</v>
      </c>
      <c r="I1894" s="338" t="s">
        <v>13709</v>
      </c>
      <c r="J1894" s="338" t="s">
        <v>8534</v>
      </c>
      <c r="K1894" s="338" t="s">
        <v>4987</v>
      </c>
      <c r="L1894" s="338" t="s">
        <v>5094</v>
      </c>
      <c r="M1894" s="338" t="s">
        <v>13710</v>
      </c>
      <c r="N1894" s="338" t="s">
        <v>4979</v>
      </c>
      <c r="O1894" s="338" t="s">
        <v>4991</v>
      </c>
    </row>
    <row r="1895" ht="15.75" customHeight="1">
      <c r="A1895" s="338" t="s">
        <v>13711</v>
      </c>
      <c r="B1895" s="338" t="s">
        <v>4970</v>
      </c>
      <c r="C1895" s="338" t="s">
        <v>1558</v>
      </c>
      <c r="D1895" s="338">
        <v>1991.0</v>
      </c>
      <c r="E1895" s="338" t="s">
        <v>13712</v>
      </c>
      <c r="F1895" s="339">
        <v>45084.0</v>
      </c>
      <c r="G1895" s="338" t="s">
        <v>9499</v>
      </c>
      <c r="H1895" s="338" t="s">
        <v>13713</v>
      </c>
      <c r="I1895" s="338" t="s">
        <v>13714</v>
      </c>
      <c r="J1895" s="338" t="s">
        <v>13715</v>
      </c>
      <c r="K1895" s="338" t="s">
        <v>5607</v>
      </c>
      <c r="M1895" s="338" t="s">
        <v>13716</v>
      </c>
      <c r="N1895" s="338" t="s">
        <v>13717</v>
      </c>
      <c r="O1895" s="338" t="s">
        <v>5339</v>
      </c>
    </row>
    <row r="1896" ht="15.75" customHeight="1">
      <c r="A1896" s="338" t="s">
        <v>13718</v>
      </c>
      <c r="B1896" s="338" t="s">
        <v>4970</v>
      </c>
      <c r="C1896" s="338" t="s">
        <v>1558</v>
      </c>
      <c r="D1896" s="338">
        <v>1991.0</v>
      </c>
      <c r="E1896" s="338" t="s">
        <v>13719</v>
      </c>
      <c r="F1896" s="339">
        <v>45114.0</v>
      </c>
      <c r="G1896" s="338" t="s">
        <v>7083</v>
      </c>
      <c r="H1896" s="338" t="s">
        <v>8009</v>
      </c>
      <c r="I1896" s="338" t="s">
        <v>8009</v>
      </c>
      <c r="J1896" s="338" t="s">
        <v>11144</v>
      </c>
      <c r="K1896" s="338" t="s">
        <v>5607</v>
      </c>
      <c r="L1896" s="338" t="s">
        <v>5007</v>
      </c>
      <c r="M1896" s="338" t="s">
        <v>13720</v>
      </c>
      <c r="N1896" s="338" t="s">
        <v>13721</v>
      </c>
      <c r="O1896" s="338" t="s">
        <v>5046</v>
      </c>
    </row>
    <row r="1897" ht="15.75" customHeight="1">
      <c r="A1897" s="338" t="s">
        <v>13722</v>
      </c>
      <c r="B1897" s="338" t="s">
        <v>4970</v>
      </c>
      <c r="C1897" s="338" t="s">
        <v>1425</v>
      </c>
      <c r="D1897" s="338">
        <v>1991.0</v>
      </c>
      <c r="E1897" s="338" t="s">
        <v>13723</v>
      </c>
      <c r="F1897" s="339">
        <v>44931.0</v>
      </c>
      <c r="G1897" s="338" t="s">
        <v>5105</v>
      </c>
      <c r="H1897" s="338" t="s">
        <v>13724</v>
      </c>
      <c r="I1897" s="338" t="s">
        <v>11177</v>
      </c>
      <c r="J1897" s="338" t="s">
        <v>13725</v>
      </c>
      <c r="K1897" s="338" t="s">
        <v>4976</v>
      </c>
      <c r="L1897" s="338" t="s">
        <v>6247</v>
      </c>
      <c r="M1897" s="338" t="s">
        <v>13726</v>
      </c>
      <c r="N1897" s="338" t="s">
        <v>5036</v>
      </c>
      <c r="O1897" s="338" t="s">
        <v>6003</v>
      </c>
    </row>
    <row r="1898" ht="15.75" customHeight="1">
      <c r="A1898" s="338" t="s">
        <v>13727</v>
      </c>
      <c r="B1898" s="338" t="s">
        <v>4970</v>
      </c>
      <c r="C1898" s="338" t="s">
        <v>2473</v>
      </c>
      <c r="D1898" s="338">
        <v>1991.0</v>
      </c>
      <c r="E1898" s="338" t="s">
        <v>13676</v>
      </c>
      <c r="F1898" s="339">
        <v>45173.0</v>
      </c>
      <c r="G1898" s="338" t="s">
        <v>9634</v>
      </c>
      <c r="H1898" s="338" t="s">
        <v>13728</v>
      </c>
      <c r="I1898" s="338" t="s">
        <v>5952</v>
      </c>
      <c r="J1898" s="338" t="s">
        <v>8677</v>
      </c>
      <c r="K1898" s="338" t="s">
        <v>4987</v>
      </c>
      <c r="L1898" s="338" t="s">
        <v>5157</v>
      </c>
      <c r="M1898" s="338" t="s">
        <v>13729</v>
      </c>
      <c r="N1898" s="338" t="s">
        <v>7780</v>
      </c>
      <c r="O1898" s="338" t="s">
        <v>5143</v>
      </c>
    </row>
    <row r="1899" ht="15.75" customHeight="1">
      <c r="A1899" s="338" t="s">
        <v>13730</v>
      </c>
      <c r="B1899" s="338" t="s">
        <v>4993</v>
      </c>
      <c r="C1899" s="338" t="s">
        <v>1558</v>
      </c>
      <c r="D1899" s="338">
        <v>1991.0</v>
      </c>
      <c r="E1899" s="338" t="s">
        <v>13695</v>
      </c>
      <c r="F1899" s="339">
        <v>45052.0</v>
      </c>
      <c r="G1899" s="338" t="s">
        <v>5090</v>
      </c>
      <c r="H1899" s="338" t="s">
        <v>5031</v>
      </c>
      <c r="I1899" s="338" t="s">
        <v>13731</v>
      </c>
      <c r="J1899" s="338" t="s">
        <v>6042</v>
      </c>
      <c r="K1899" s="338" t="s">
        <v>4987</v>
      </c>
      <c r="L1899" s="338" t="s">
        <v>5377</v>
      </c>
      <c r="M1899" s="338" t="s">
        <v>13732</v>
      </c>
      <c r="N1899" s="338" t="s">
        <v>13733</v>
      </c>
      <c r="O1899" s="338" t="s">
        <v>5087</v>
      </c>
    </row>
    <row r="1900" ht="15.75" customHeight="1">
      <c r="A1900" s="338" t="s">
        <v>13734</v>
      </c>
      <c r="B1900" s="338" t="s">
        <v>4970</v>
      </c>
      <c r="C1900" s="338" t="s">
        <v>1547</v>
      </c>
      <c r="D1900" s="338">
        <v>1991.0</v>
      </c>
      <c r="E1900" s="338" t="s">
        <v>13735</v>
      </c>
      <c r="F1900" s="339">
        <v>45084.0</v>
      </c>
      <c r="G1900" s="338" t="s">
        <v>5319</v>
      </c>
      <c r="H1900" s="338" t="s">
        <v>9736</v>
      </c>
      <c r="I1900" s="338" t="s">
        <v>9736</v>
      </c>
      <c r="J1900" s="338" t="s">
        <v>13736</v>
      </c>
      <c r="K1900" s="338" t="s">
        <v>5607</v>
      </c>
      <c r="L1900" s="338" t="s">
        <v>5807</v>
      </c>
      <c r="M1900" s="338" t="s">
        <v>13737</v>
      </c>
      <c r="N1900" s="338" t="s">
        <v>8455</v>
      </c>
      <c r="O1900" s="338" t="s">
        <v>5852</v>
      </c>
    </row>
    <row r="1901" ht="15.75" customHeight="1">
      <c r="A1901" s="338" t="s">
        <v>13738</v>
      </c>
      <c r="B1901" s="338" t="s">
        <v>4970</v>
      </c>
      <c r="C1901" s="338" t="s">
        <v>1537</v>
      </c>
      <c r="D1901" s="338">
        <v>1991.0</v>
      </c>
      <c r="E1901" s="338" t="s">
        <v>13699</v>
      </c>
      <c r="F1901" s="339">
        <v>44961.0</v>
      </c>
      <c r="G1901" s="338" t="s">
        <v>6428</v>
      </c>
      <c r="H1901" s="338" t="s">
        <v>8209</v>
      </c>
      <c r="I1901" s="338" t="s">
        <v>9454</v>
      </c>
      <c r="J1901" s="338" t="s">
        <v>8054</v>
      </c>
      <c r="K1901" s="338" t="s">
        <v>4976</v>
      </c>
      <c r="L1901" s="338" t="s">
        <v>7748</v>
      </c>
      <c r="M1901" s="338" t="s">
        <v>13739</v>
      </c>
      <c r="N1901" s="338" t="s">
        <v>13740</v>
      </c>
      <c r="O1901" s="338" t="s">
        <v>5283</v>
      </c>
    </row>
    <row r="1902" ht="15.75" customHeight="1">
      <c r="A1902" s="338" t="s">
        <v>13741</v>
      </c>
      <c r="B1902" s="338" t="s">
        <v>4970</v>
      </c>
      <c r="C1902" s="338" t="s">
        <v>1537</v>
      </c>
      <c r="D1902" s="338">
        <v>1991.0</v>
      </c>
      <c r="E1902" s="338" t="s">
        <v>13657</v>
      </c>
      <c r="F1902" s="338" t="s">
        <v>5286</v>
      </c>
      <c r="G1902" s="338" t="s">
        <v>5880</v>
      </c>
      <c r="H1902" s="338" t="s">
        <v>11520</v>
      </c>
      <c r="I1902" s="338" t="s">
        <v>13742</v>
      </c>
      <c r="J1902" s="338" t="s">
        <v>13743</v>
      </c>
      <c r="K1902" s="338" t="s">
        <v>4987</v>
      </c>
      <c r="L1902" s="338" t="s">
        <v>6071</v>
      </c>
      <c r="M1902" s="338" t="s">
        <v>13744</v>
      </c>
      <c r="N1902" s="338" t="s">
        <v>13674</v>
      </c>
      <c r="O1902" s="338" t="s">
        <v>5248</v>
      </c>
    </row>
    <row r="1903" ht="15.75" customHeight="1">
      <c r="A1903" s="338" t="s">
        <v>13745</v>
      </c>
      <c r="B1903" s="338" t="s">
        <v>5445</v>
      </c>
      <c r="C1903" s="338" t="s">
        <v>1547</v>
      </c>
      <c r="D1903" s="338">
        <v>1991.0</v>
      </c>
      <c r="E1903" s="338" t="s">
        <v>13136</v>
      </c>
      <c r="F1903" s="339">
        <v>44964.0</v>
      </c>
      <c r="G1903" s="338" t="s">
        <v>8142</v>
      </c>
      <c r="H1903" s="338" t="s">
        <v>5789</v>
      </c>
      <c r="I1903" s="338" t="s">
        <v>13746</v>
      </c>
      <c r="J1903" s="338" t="s">
        <v>13747</v>
      </c>
      <c r="K1903" s="338" t="s">
        <v>4987</v>
      </c>
      <c r="M1903" s="338" t="s">
        <v>13748</v>
      </c>
      <c r="N1903" s="338" t="s">
        <v>7376</v>
      </c>
      <c r="O1903" s="338" t="s">
        <v>5010</v>
      </c>
    </row>
    <row r="1904" ht="15.75" customHeight="1">
      <c r="A1904" s="338" t="s">
        <v>13749</v>
      </c>
      <c r="B1904" s="338" t="s">
        <v>4970</v>
      </c>
      <c r="C1904" s="338" t="s">
        <v>1537</v>
      </c>
      <c r="D1904" s="338">
        <v>1991.0</v>
      </c>
      <c r="E1904" s="338" t="s">
        <v>13750</v>
      </c>
      <c r="F1904" s="339">
        <v>44932.0</v>
      </c>
      <c r="G1904" s="338" t="s">
        <v>5219</v>
      </c>
      <c r="H1904" s="338" t="s">
        <v>7927</v>
      </c>
      <c r="I1904" s="338" t="s">
        <v>13751</v>
      </c>
      <c r="J1904" s="338" t="s">
        <v>10341</v>
      </c>
      <c r="K1904" s="338" t="s">
        <v>4987</v>
      </c>
      <c r="L1904" s="338" t="s">
        <v>6039</v>
      </c>
      <c r="M1904" s="338" t="s">
        <v>13752</v>
      </c>
      <c r="N1904" s="338" t="s">
        <v>13753</v>
      </c>
      <c r="O1904" s="338" t="s">
        <v>7435</v>
      </c>
    </row>
    <row r="1905" ht="15.75" customHeight="1">
      <c r="A1905" s="338" t="s">
        <v>13754</v>
      </c>
      <c r="B1905" s="338" t="s">
        <v>4970</v>
      </c>
      <c r="C1905" s="338" t="s">
        <v>1547</v>
      </c>
      <c r="D1905" s="338">
        <v>1991.0</v>
      </c>
      <c r="E1905" s="338" t="s">
        <v>13596</v>
      </c>
      <c r="F1905" s="339">
        <v>45083.0</v>
      </c>
      <c r="G1905" s="338" t="s">
        <v>5219</v>
      </c>
      <c r="H1905" s="338" t="s">
        <v>9710</v>
      </c>
      <c r="I1905" s="338" t="s">
        <v>9710</v>
      </c>
      <c r="J1905" s="338" t="s">
        <v>13692</v>
      </c>
      <c r="K1905" s="338" t="s">
        <v>4987</v>
      </c>
      <c r="L1905" s="338" t="s">
        <v>5822</v>
      </c>
      <c r="M1905" s="338" t="s">
        <v>13755</v>
      </c>
      <c r="N1905" s="338" t="s">
        <v>5036</v>
      </c>
      <c r="O1905" s="338" t="s">
        <v>5193</v>
      </c>
    </row>
    <row r="1906" ht="15.75" customHeight="1">
      <c r="A1906" s="338" t="s">
        <v>13756</v>
      </c>
      <c r="B1906" s="338" t="s">
        <v>4970</v>
      </c>
      <c r="C1906" s="338" t="s">
        <v>1537</v>
      </c>
      <c r="D1906" s="338">
        <v>1991.0</v>
      </c>
      <c r="E1906" s="338" t="s">
        <v>13750</v>
      </c>
      <c r="F1906" s="339">
        <v>44932.0</v>
      </c>
      <c r="G1906" s="338" t="s">
        <v>5872</v>
      </c>
      <c r="H1906" s="338" t="s">
        <v>8881</v>
      </c>
      <c r="I1906" s="338" t="s">
        <v>13757</v>
      </c>
      <c r="J1906" s="338" t="s">
        <v>8847</v>
      </c>
      <c r="K1906" s="338" t="s">
        <v>4987</v>
      </c>
      <c r="L1906" s="338" t="s">
        <v>10384</v>
      </c>
      <c r="M1906" s="338" t="s">
        <v>13758</v>
      </c>
      <c r="N1906" s="338" t="s">
        <v>13759</v>
      </c>
      <c r="O1906" s="338" t="s">
        <v>5020</v>
      </c>
    </row>
    <row r="1907" ht="15.75" customHeight="1">
      <c r="A1907" s="338" t="s">
        <v>13760</v>
      </c>
      <c r="B1907" s="338" t="s">
        <v>7737</v>
      </c>
      <c r="C1907" s="338" t="s">
        <v>1547</v>
      </c>
      <c r="D1907" s="338">
        <v>1991.0</v>
      </c>
      <c r="E1907" s="338" t="s">
        <v>12066</v>
      </c>
      <c r="F1907" s="339">
        <v>45022.0</v>
      </c>
      <c r="G1907" s="338" t="s">
        <v>5319</v>
      </c>
      <c r="H1907" s="338" t="s">
        <v>9399</v>
      </c>
      <c r="I1907" s="338" t="s">
        <v>13761</v>
      </c>
      <c r="J1907" s="338" t="s">
        <v>6229</v>
      </c>
      <c r="K1907" s="338" t="s">
        <v>4987</v>
      </c>
      <c r="M1907" s="338" t="s">
        <v>13762</v>
      </c>
      <c r="N1907" s="338" t="s">
        <v>12904</v>
      </c>
      <c r="O1907" s="338" t="s">
        <v>5077</v>
      </c>
    </row>
    <row r="1908" ht="15.75" customHeight="1">
      <c r="A1908" s="338" t="s">
        <v>13763</v>
      </c>
      <c r="B1908" s="338" t="s">
        <v>4993</v>
      </c>
      <c r="C1908" s="338" t="s">
        <v>1558</v>
      </c>
      <c r="D1908" s="338">
        <v>1991.0</v>
      </c>
      <c r="E1908" s="338" t="s">
        <v>13764</v>
      </c>
      <c r="F1908" s="339">
        <v>44964.0</v>
      </c>
      <c r="G1908" s="338" t="s">
        <v>5070</v>
      </c>
      <c r="H1908" s="338" t="s">
        <v>6217</v>
      </c>
      <c r="I1908" s="338" t="s">
        <v>6217</v>
      </c>
      <c r="J1908" s="338" t="s">
        <v>6217</v>
      </c>
      <c r="K1908" s="338" t="s">
        <v>4987</v>
      </c>
      <c r="M1908" s="338" t="s">
        <v>13765</v>
      </c>
      <c r="N1908" s="338" t="s">
        <v>13628</v>
      </c>
      <c r="O1908" s="338" t="s">
        <v>5545</v>
      </c>
    </row>
    <row r="1909" ht="15.75" customHeight="1">
      <c r="A1909" s="338" t="s">
        <v>13766</v>
      </c>
      <c r="B1909" s="338" t="s">
        <v>7737</v>
      </c>
      <c r="C1909" s="338" t="s">
        <v>1537</v>
      </c>
      <c r="D1909" s="338">
        <v>1991.0</v>
      </c>
      <c r="E1909" s="338" t="s">
        <v>12970</v>
      </c>
      <c r="F1909" s="339">
        <v>45143.0</v>
      </c>
      <c r="G1909" s="338" t="s">
        <v>7989</v>
      </c>
      <c r="H1909" s="338" t="s">
        <v>6359</v>
      </c>
      <c r="I1909" s="338" t="s">
        <v>13767</v>
      </c>
      <c r="J1909" s="338" t="s">
        <v>8613</v>
      </c>
      <c r="K1909" s="338" t="s">
        <v>4987</v>
      </c>
      <c r="L1909" s="338" t="s">
        <v>5377</v>
      </c>
      <c r="M1909" s="338" t="s">
        <v>13768</v>
      </c>
      <c r="N1909" s="338" t="s">
        <v>5009</v>
      </c>
      <c r="O1909" s="338" t="s">
        <v>5217</v>
      </c>
    </row>
    <row r="1910" ht="15.75" customHeight="1">
      <c r="A1910" s="338" t="s">
        <v>13769</v>
      </c>
      <c r="B1910" s="338" t="s">
        <v>7737</v>
      </c>
      <c r="C1910" s="338" t="s">
        <v>1558</v>
      </c>
      <c r="D1910" s="338">
        <v>1991.0</v>
      </c>
      <c r="E1910" s="338" t="s">
        <v>13504</v>
      </c>
      <c r="F1910" s="339">
        <v>45173.0</v>
      </c>
      <c r="G1910" s="338" t="s">
        <v>5121</v>
      </c>
      <c r="H1910" s="338" t="s">
        <v>13770</v>
      </c>
      <c r="I1910" s="338" t="s">
        <v>12921</v>
      </c>
      <c r="J1910" s="338" t="s">
        <v>5510</v>
      </c>
      <c r="K1910" s="338" t="s">
        <v>4987</v>
      </c>
      <c r="L1910" s="338" t="s">
        <v>5074</v>
      </c>
      <c r="M1910" s="338" t="s">
        <v>13771</v>
      </c>
      <c r="N1910" s="338" t="s">
        <v>5036</v>
      </c>
      <c r="O1910" s="338" t="s">
        <v>6003</v>
      </c>
    </row>
    <row r="1911" ht="15.75" customHeight="1">
      <c r="A1911" s="338" t="s">
        <v>13772</v>
      </c>
      <c r="B1911" s="338" t="s">
        <v>4970</v>
      </c>
      <c r="C1911" s="338" t="s">
        <v>1537</v>
      </c>
      <c r="D1911" s="338">
        <v>1991.0</v>
      </c>
      <c r="E1911" s="338" t="s">
        <v>13397</v>
      </c>
      <c r="F1911" s="339">
        <v>45022.0</v>
      </c>
      <c r="G1911" s="338" t="s">
        <v>5872</v>
      </c>
      <c r="H1911" s="338" t="s">
        <v>6245</v>
      </c>
      <c r="I1911" s="338" t="s">
        <v>13773</v>
      </c>
      <c r="J1911" s="338" t="s">
        <v>8534</v>
      </c>
      <c r="K1911" s="338" t="s">
        <v>4987</v>
      </c>
      <c r="L1911" s="338" t="s">
        <v>6284</v>
      </c>
      <c r="M1911" s="338" t="s">
        <v>13774</v>
      </c>
      <c r="N1911" s="338" t="s">
        <v>5036</v>
      </c>
      <c r="O1911" s="338" t="s">
        <v>5150</v>
      </c>
    </row>
    <row r="1912" ht="15.75" customHeight="1">
      <c r="A1912" s="338" t="s">
        <v>13775</v>
      </c>
      <c r="B1912" s="338" t="s">
        <v>4970</v>
      </c>
      <c r="C1912" s="338" t="s">
        <v>1537</v>
      </c>
      <c r="D1912" s="338">
        <v>1991.0</v>
      </c>
      <c r="E1912" s="338" t="s">
        <v>13682</v>
      </c>
      <c r="F1912" s="339">
        <v>44963.0</v>
      </c>
      <c r="G1912" s="338" t="s">
        <v>5219</v>
      </c>
      <c r="H1912" s="338" t="s">
        <v>8209</v>
      </c>
      <c r="I1912" s="338" t="s">
        <v>8715</v>
      </c>
      <c r="J1912" s="338" t="s">
        <v>10653</v>
      </c>
      <c r="K1912" s="338" t="s">
        <v>4987</v>
      </c>
      <c r="M1912" s="338" t="s">
        <v>13776</v>
      </c>
      <c r="N1912" s="338" t="s">
        <v>10682</v>
      </c>
      <c r="O1912" s="338" t="s">
        <v>5160</v>
      </c>
    </row>
    <row r="1913" ht="15.75" customHeight="1">
      <c r="A1913" s="338" t="s">
        <v>13777</v>
      </c>
      <c r="B1913" s="338" t="s">
        <v>7737</v>
      </c>
      <c r="C1913" s="338" t="s">
        <v>1558</v>
      </c>
      <c r="D1913" s="338">
        <v>1991.0</v>
      </c>
      <c r="E1913" s="338" t="s">
        <v>12974</v>
      </c>
      <c r="F1913" s="339">
        <v>45113.0</v>
      </c>
      <c r="G1913" s="338" t="s">
        <v>5090</v>
      </c>
      <c r="H1913" s="338" t="s">
        <v>12373</v>
      </c>
      <c r="I1913" s="338" t="s">
        <v>6162</v>
      </c>
      <c r="J1913" s="338" t="s">
        <v>6162</v>
      </c>
      <c r="K1913" s="338" t="s">
        <v>4987</v>
      </c>
      <c r="M1913" s="338" t="s">
        <v>13778</v>
      </c>
      <c r="N1913" s="338" t="s">
        <v>10692</v>
      </c>
      <c r="O1913" s="338" t="s">
        <v>5028</v>
      </c>
    </row>
    <row r="1914" ht="15.75" customHeight="1">
      <c r="A1914" s="338" t="s">
        <v>13779</v>
      </c>
      <c r="B1914" s="338" t="s">
        <v>4970</v>
      </c>
      <c r="C1914" s="338" t="s">
        <v>1537</v>
      </c>
      <c r="D1914" s="338">
        <v>1991.0</v>
      </c>
      <c r="E1914" s="338" t="s">
        <v>13780</v>
      </c>
      <c r="F1914" s="339">
        <v>45144.0</v>
      </c>
      <c r="G1914" s="338" t="s">
        <v>6482</v>
      </c>
      <c r="H1914" s="338" t="s">
        <v>13781</v>
      </c>
      <c r="I1914" s="338" t="s">
        <v>13782</v>
      </c>
      <c r="J1914" s="338" t="s">
        <v>10283</v>
      </c>
      <c r="K1914" s="338" t="s">
        <v>4987</v>
      </c>
      <c r="L1914" s="338" t="s">
        <v>6071</v>
      </c>
      <c r="M1914" s="338" t="s">
        <v>13783</v>
      </c>
      <c r="N1914" s="338" t="s">
        <v>5126</v>
      </c>
      <c r="O1914" s="338" t="s">
        <v>6278</v>
      </c>
    </row>
    <row r="1915" ht="15.75" customHeight="1">
      <c r="A1915" s="338" t="s">
        <v>13784</v>
      </c>
      <c r="B1915" s="338" t="s">
        <v>4970</v>
      </c>
      <c r="C1915" s="338" t="s">
        <v>3713</v>
      </c>
      <c r="D1915" s="338">
        <v>1991.0</v>
      </c>
      <c r="E1915" s="338" t="s">
        <v>13723</v>
      </c>
      <c r="F1915" s="339">
        <v>45175.0</v>
      </c>
      <c r="G1915" s="338" t="s">
        <v>5113</v>
      </c>
      <c r="H1915" s="338" t="s">
        <v>12198</v>
      </c>
      <c r="I1915" s="338" t="s">
        <v>13785</v>
      </c>
      <c r="J1915" s="338" t="s">
        <v>12198</v>
      </c>
      <c r="K1915" s="338" t="s">
        <v>4987</v>
      </c>
      <c r="L1915" s="338" t="s">
        <v>5074</v>
      </c>
      <c r="M1915" s="338" t="s">
        <v>13786</v>
      </c>
      <c r="N1915" s="338" t="s">
        <v>5009</v>
      </c>
      <c r="O1915" s="338" t="s">
        <v>5324</v>
      </c>
    </row>
    <row r="1916" ht="15.75" customHeight="1">
      <c r="A1916" s="338" t="s">
        <v>13787</v>
      </c>
      <c r="B1916" s="338" t="s">
        <v>4970</v>
      </c>
      <c r="C1916" s="338" t="s">
        <v>1537</v>
      </c>
      <c r="D1916" s="338">
        <v>1991.0</v>
      </c>
      <c r="E1916" s="338" t="s">
        <v>13788</v>
      </c>
      <c r="F1916" s="339">
        <v>44932.0</v>
      </c>
      <c r="G1916" s="338" t="s">
        <v>5172</v>
      </c>
      <c r="H1916" s="338" t="s">
        <v>10740</v>
      </c>
      <c r="I1916" s="338" t="s">
        <v>8181</v>
      </c>
      <c r="J1916" s="338" t="s">
        <v>11327</v>
      </c>
      <c r="K1916" s="338" t="s">
        <v>4987</v>
      </c>
      <c r="L1916" s="338" t="s">
        <v>5822</v>
      </c>
      <c r="M1916" s="338" t="s">
        <v>13789</v>
      </c>
      <c r="N1916" s="338" t="s">
        <v>13790</v>
      </c>
      <c r="O1916" s="338" t="s">
        <v>5283</v>
      </c>
    </row>
    <row r="1917" ht="15.75" customHeight="1">
      <c r="A1917" s="338" t="s">
        <v>13791</v>
      </c>
      <c r="B1917" s="338" t="s">
        <v>4993</v>
      </c>
      <c r="C1917" s="338" t="s">
        <v>1572</v>
      </c>
      <c r="D1917" s="338">
        <v>1991.0</v>
      </c>
      <c r="E1917" s="338" t="s">
        <v>13792</v>
      </c>
      <c r="F1917" s="339">
        <v>45084.0</v>
      </c>
      <c r="G1917" s="338" t="s">
        <v>5129</v>
      </c>
      <c r="H1917" s="338" t="s">
        <v>13793</v>
      </c>
      <c r="I1917" s="338" t="s">
        <v>13794</v>
      </c>
      <c r="J1917" s="338" t="s">
        <v>13795</v>
      </c>
      <c r="K1917" s="338" t="s">
        <v>7898</v>
      </c>
      <c r="M1917" s="338" t="s">
        <v>13796</v>
      </c>
      <c r="N1917" s="338" t="s">
        <v>13797</v>
      </c>
      <c r="O1917" s="338" t="s">
        <v>5715</v>
      </c>
    </row>
    <row r="1918" ht="15.75" customHeight="1">
      <c r="A1918" s="338" t="s">
        <v>13798</v>
      </c>
      <c r="B1918" s="338" t="s">
        <v>4970</v>
      </c>
      <c r="C1918" s="338" t="s">
        <v>1547</v>
      </c>
      <c r="D1918" s="338">
        <v>1991.0</v>
      </c>
      <c r="E1918" s="338" t="s">
        <v>13799</v>
      </c>
      <c r="F1918" s="338" t="s">
        <v>5059</v>
      </c>
      <c r="G1918" s="338" t="s">
        <v>7258</v>
      </c>
      <c r="H1918" s="338" t="s">
        <v>6346</v>
      </c>
      <c r="I1918" s="338" t="s">
        <v>6346</v>
      </c>
      <c r="J1918" s="338" t="s">
        <v>13800</v>
      </c>
      <c r="K1918" s="338" t="s">
        <v>4987</v>
      </c>
      <c r="L1918" s="338" t="s">
        <v>5389</v>
      </c>
      <c r="M1918" s="338" t="s">
        <v>13801</v>
      </c>
      <c r="N1918" s="338" t="s">
        <v>4990</v>
      </c>
      <c r="O1918" s="338" t="s">
        <v>5056</v>
      </c>
    </row>
    <row r="1919" ht="15.75" customHeight="1">
      <c r="A1919" s="338" t="s">
        <v>13802</v>
      </c>
      <c r="B1919" s="338" t="s">
        <v>5445</v>
      </c>
      <c r="C1919" s="338" t="s">
        <v>1572</v>
      </c>
      <c r="D1919" s="338">
        <v>1991.0</v>
      </c>
      <c r="E1919" s="338" t="s">
        <v>13534</v>
      </c>
      <c r="F1919" s="339">
        <v>45052.0</v>
      </c>
      <c r="G1919" s="338" t="s">
        <v>5272</v>
      </c>
      <c r="H1919" s="338" t="s">
        <v>13803</v>
      </c>
      <c r="I1919" s="338" t="s">
        <v>13804</v>
      </c>
      <c r="J1919" s="338" t="s">
        <v>13805</v>
      </c>
      <c r="K1919" s="338" t="s">
        <v>4987</v>
      </c>
      <c r="M1919" s="338" t="s">
        <v>13806</v>
      </c>
      <c r="N1919" s="338" t="s">
        <v>5036</v>
      </c>
      <c r="O1919" s="338" t="s">
        <v>5525</v>
      </c>
    </row>
    <row r="1920" ht="15.75" customHeight="1">
      <c r="A1920" s="338" t="s">
        <v>13807</v>
      </c>
      <c r="B1920" s="338" t="s">
        <v>7737</v>
      </c>
      <c r="C1920" s="338" t="s">
        <v>1558</v>
      </c>
      <c r="D1920" s="338">
        <v>1991.0</v>
      </c>
      <c r="E1920" s="338" t="s">
        <v>13808</v>
      </c>
      <c r="F1920" s="339">
        <v>45174.0</v>
      </c>
      <c r="G1920" s="338" t="s">
        <v>6741</v>
      </c>
      <c r="H1920" s="338" t="s">
        <v>5367</v>
      </c>
      <c r="I1920" s="338" t="s">
        <v>5367</v>
      </c>
      <c r="J1920" s="338" t="s">
        <v>5367</v>
      </c>
      <c r="K1920" s="338" t="s">
        <v>4987</v>
      </c>
      <c r="L1920" s="338" t="s">
        <v>6247</v>
      </c>
      <c r="M1920" s="338" t="s">
        <v>13809</v>
      </c>
      <c r="N1920" s="338" t="s">
        <v>5482</v>
      </c>
      <c r="O1920" s="338" t="s">
        <v>5248</v>
      </c>
    </row>
    <row r="1921" ht="15.75" customHeight="1">
      <c r="A1921" s="338" t="s">
        <v>13810</v>
      </c>
      <c r="B1921" s="338" t="s">
        <v>4970</v>
      </c>
      <c r="C1921" s="338" t="s">
        <v>1558</v>
      </c>
      <c r="D1921" s="338">
        <v>1991.0</v>
      </c>
      <c r="E1921" s="338" t="s">
        <v>13811</v>
      </c>
      <c r="F1921" s="339">
        <v>45113.0</v>
      </c>
      <c r="G1921" s="338" t="s">
        <v>5090</v>
      </c>
      <c r="H1921" s="338" t="s">
        <v>6691</v>
      </c>
      <c r="I1921" s="338" t="s">
        <v>13812</v>
      </c>
      <c r="J1921" s="338" t="s">
        <v>5155</v>
      </c>
      <c r="K1921" s="338" t="s">
        <v>4987</v>
      </c>
      <c r="L1921" s="338" t="s">
        <v>10654</v>
      </c>
      <c r="M1921" s="338" t="s">
        <v>13813</v>
      </c>
      <c r="N1921" s="338" t="s">
        <v>5009</v>
      </c>
      <c r="O1921" s="338" t="s">
        <v>5715</v>
      </c>
    </row>
    <row r="1922" ht="15.75" customHeight="1">
      <c r="A1922" s="338" t="s">
        <v>13814</v>
      </c>
      <c r="B1922" s="338" t="s">
        <v>4970</v>
      </c>
      <c r="C1922" s="338" t="s">
        <v>3713</v>
      </c>
      <c r="D1922" s="338">
        <v>1991.0</v>
      </c>
      <c r="E1922" s="338" t="s">
        <v>13780</v>
      </c>
      <c r="F1922" s="339">
        <v>45175.0</v>
      </c>
      <c r="G1922" s="338" t="s">
        <v>5251</v>
      </c>
      <c r="H1922" s="338" t="s">
        <v>5669</v>
      </c>
      <c r="I1922" s="338" t="s">
        <v>5669</v>
      </c>
      <c r="J1922" s="338" t="s">
        <v>8613</v>
      </c>
      <c r="K1922" s="338" t="s">
        <v>4987</v>
      </c>
      <c r="M1922" s="338" t="s">
        <v>13815</v>
      </c>
      <c r="N1922" s="338" t="s">
        <v>5224</v>
      </c>
      <c r="O1922" s="338" t="s">
        <v>5127</v>
      </c>
    </row>
    <row r="1923" ht="15.75" customHeight="1">
      <c r="A1923" s="338" t="s">
        <v>13816</v>
      </c>
      <c r="B1923" s="338" t="s">
        <v>4970</v>
      </c>
      <c r="C1923" s="338" t="s">
        <v>1547</v>
      </c>
      <c r="D1923" s="338">
        <v>1991.0</v>
      </c>
      <c r="E1923" s="338" t="s">
        <v>13534</v>
      </c>
      <c r="F1923" s="339">
        <v>44991.0</v>
      </c>
      <c r="G1923" s="338" t="s">
        <v>5365</v>
      </c>
      <c r="H1923" s="338" t="s">
        <v>13817</v>
      </c>
      <c r="I1923" s="338" t="s">
        <v>13817</v>
      </c>
      <c r="J1923" s="338" t="s">
        <v>13818</v>
      </c>
      <c r="K1923" s="338" t="s">
        <v>4976</v>
      </c>
      <c r="M1923" s="338" t="s">
        <v>13819</v>
      </c>
      <c r="N1923" s="338" t="s">
        <v>9245</v>
      </c>
      <c r="O1923" s="338" t="s">
        <v>5576</v>
      </c>
    </row>
    <row r="1924" ht="15.75" customHeight="1">
      <c r="A1924" s="338" t="s">
        <v>13820</v>
      </c>
      <c r="B1924" s="338" t="s">
        <v>4970</v>
      </c>
      <c r="C1924" s="338" t="s">
        <v>3713</v>
      </c>
      <c r="D1924" s="338">
        <v>1991.0</v>
      </c>
      <c r="E1924" s="338" t="s">
        <v>13821</v>
      </c>
      <c r="F1924" s="338" t="s">
        <v>5059</v>
      </c>
      <c r="G1924" s="338" t="s">
        <v>6536</v>
      </c>
      <c r="H1924" s="338" t="s">
        <v>5940</v>
      </c>
      <c r="I1924" s="338" t="s">
        <v>5940</v>
      </c>
      <c r="J1924" s="338" t="s">
        <v>13822</v>
      </c>
      <c r="K1924" s="338" t="s">
        <v>4987</v>
      </c>
      <c r="M1924" s="338" t="s">
        <v>13823</v>
      </c>
      <c r="N1924" s="338" t="s">
        <v>13824</v>
      </c>
      <c r="O1924" s="338" t="s">
        <v>5160</v>
      </c>
    </row>
    <row r="1925" ht="15.75" customHeight="1">
      <c r="A1925" s="338" t="s">
        <v>13825</v>
      </c>
      <c r="B1925" s="338" t="s">
        <v>7737</v>
      </c>
      <c r="C1925" s="338" t="s">
        <v>1558</v>
      </c>
      <c r="D1925" s="338">
        <v>1991.0</v>
      </c>
      <c r="E1925" s="338" t="s">
        <v>13324</v>
      </c>
      <c r="F1925" s="339">
        <v>45083.0</v>
      </c>
      <c r="G1925" s="338" t="s">
        <v>5251</v>
      </c>
      <c r="H1925" s="338" t="s">
        <v>10940</v>
      </c>
      <c r="I1925" s="338" t="s">
        <v>12000</v>
      </c>
      <c r="J1925" s="338" t="s">
        <v>6229</v>
      </c>
      <c r="K1925" s="338" t="s">
        <v>4987</v>
      </c>
      <c r="L1925" s="338" t="s">
        <v>7014</v>
      </c>
      <c r="M1925" s="338" t="s">
        <v>13826</v>
      </c>
      <c r="N1925" s="338" t="s">
        <v>5009</v>
      </c>
      <c r="O1925" s="338" t="s">
        <v>5262</v>
      </c>
    </row>
    <row r="1926" ht="15.75" customHeight="1">
      <c r="A1926" s="338" t="s">
        <v>13827</v>
      </c>
      <c r="B1926" s="338" t="s">
        <v>4993</v>
      </c>
      <c r="C1926" s="338" t="s">
        <v>1558</v>
      </c>
      <c r="D1926" s="338">
        <v>1991.0</v>
      </c>
      <c r="E1926" s="338" t="s">
        <v>13253</v>
      </c>
      <c r="F1926" s="339">
        <v>45174.0</v>
      </c>
      <c r="G1926" s="338" t="s">
        <v>5121</v>
      </c>
      <c r="H1926" s="338" t="s">
        <v>6796</v>
      </c>
      <c r="I1926" s="338" t="s">
        <v>6796</v>
      </c>
      <c r="J1926" s="338" t="s">
        <v>10749</v>
      </c>
      <c r="K1926" s="338" t="s">
        <v>4987</v>
      </c>
      <c r="L1926" s="338" t="s">
        <v>7014</v>
      </c>
      <c r="M1926" s="338" t="s">
        <v>13828</v>
      </c>
      <c r="N1926" s="338" t="s">
        <v>4979</v>
      </c>
      <c r="O1926" s="338" t="s">
        <v>5294</v>
      </c>
    </row>
    <row r="1927" ht="15.75" customHeight="1">
      <c r="A1927" s="338" t="s">
        <v>13829</v>
      </c>
      <c r="B1927" s="338" t="s">
        <v>4970</v>
      </c>
      <c r="C1927" s="338" t="s">
        <v>1547</v>
      </c>
      <c r="D1927" s="338">
        <v>1991.0</v>
      </c>
      <c r="E1927" s="338" t="s">
        <v>13682</v>
      </c>
      <c r="F1927" s="339">
        <v>44991.0</v>
      </c>
      <c r="G1927" s="338" t="s">
        <v>8142</v>
      </c>
      <c r="H1927" s="338" t="s">
        <v>12250</v>
      </c>
      <c r="I1927" s="338" t="s">
        <v>12250</v>
      </c>
      <c r="J1927" s="338" t="s">
        <v>13830</v>
      </c>
      <c r="K1927" s="338" t="s">
        <v>4987</v>
      </c>
      <c r="M1927" s="338" t="s">
        <v>13831</v>
      </c>
      <c r="N1927" s="338" t="s">
        <v>7780</v>
      </c>
      <c r="O1927" s="338" t="s">
        <v>5067</v>
      </c>
    </row>
    <row r="1928" ht="15.75" customHeight="1">
      <c r="A1928" s="338" t="s">
        <v>13832</v>
      </c>
      <c r="B1928" s="338" t="s">
        <v>4993</v>
      </c>
      <c r="C1928" s="338" t="s">
        <v>1558</v>
      </c>
      <c r="D1928" s="338">
        <v>1991.0</v>
      </c>
      <c r="E1928" s="338" t="s">
        <v>13657</v>
      </c>
      <c r="F1928" s="339">
        <v>45020.0</v>
      </c>
      <c r="G1928" s="338" t="s">
        <v>6107</v>
      </c>
      <c r="H1928" s="338" t="s">
        <v>7995</v>
      </c>
      <c r="I1928" s="338" t="s">
        <v>10335</v>
      </c>
      <c r="J1928" s="338" t="s">
        <v>13833</v>
      </c>
      <c r="K1928" s="338" t="s">
        <v>4987</v>
      </c>
      <c r="L1928" s="338" t="s">
        <v>6247</v>
      </c>
      <c r="M1928" s="338" t="s">
        <v>13834</v>
      </c>
      <c r="N1928" s="338" t="s">
        <v>9840</v>
      </c>
      <c r="O1928" s="338" t="s">
        <v>5028</v>
      </c>
    </row>
    <row r="1929" ht="15.75" customHeight="1">
      <c r="A1929" s="338" t="s">
        <v>13835</v>
      </c>
      <c r="B1929" s="338" t="s">
        <v>5445</v>
      </c>
      <c r="C1929" s="338" t="s">
        <v>1572</v>
      </c>
      <c r="D1929" s="338">
        <v>1991.0</v>
      </c>
      <c r="E1929" s="338" t="s">
        <v>13712</v>
      </c>
      <c r="F1929" s="339">
        <v>44932.0</v>
      </c>
      <c r="G1929" s="338" t="s">
        <v>9110</v>
      </c>
      <c r="H1929" s="338" t="s">
        <v>6454</v>
      </c>
      <c r="I1929" s="338" t="s">
        <v>6454</v>
      </c>
      <c r="J1929" s="338" t="s">
        <v>13836</v>
      </c>
      <c r="K1929" s="338" t="s">
        <v>9336</v>
      </c>
      <c r="L1929" s="338" t="s">
        <v>4999</v>
      </c>
      <c r="M1929" s="338" t="s">
        <v>13837</v>
      </c>
      <c r="N1929" s="338" t="s">
        <v>6491</v>
      </c>
      <c r="O1929" s="338" t="s">
        <v>7389</v>
      </c>
    </row>
    <row r="1930" ht="15.75" customHeight="1">
      <c r="A1930" s="338" t="s">
        <v>13838</v>
      </c>
      <c r="B1930" s="338" t="s">
        <v>7737</v>
      </c>
      <c r="C1930" s="338" t="s">
        <v>1558</v>
      </c>
      <c r="D1930" s="338">
        <v>1991.0</v>
      </c>
      <c r="E1930" s="338" t="s">
        <v>13602</v>
      </c>
      <c r="F1930" s="339">
        <v>44963.0</v>
      </c>
      <c r="G1930" s="338" t="s">
        <v>5287</v>
      </c>
      <c r="H1930" s="338" t="s">
        <v>7158</v>
      </c>
      <c r="I1930" s="338" t="s">
        <v>8351</v>
      </c>
      <c r="J1930" s="338" t="s">
        <v>13839</v>
      </c>
      <c r="K1930" s="338" t="s">
        <v>4987</v>
      </c>
      <c r="L1930" s="338" t="s">
        <v>12781</v>
      </c>
      <c r="M1930" s="338" t="s">
        <v>13840</v>
      </c>
      <c r="N1930" s="338" t="s">
        <v>5009</v>
      </c>
      <c r="O1930" s="338" t="s">
        <v>5576</v>
      </c>
    </row>
    <row r="1931" ht="15.75" customHeight="1">
      <c r="A1931" s="338" t="s">
        <v>13841</v>
      </c>
      <c r="B1931" s="338" t="s">
        <v>4993</v>
      </c>
      <c r="C1931" s="338" t="s">
        <v>1558</v>
      </c>
      <c r="D1931" s="338">
        <v>1991.0</v>
      </c>
      <c r="E1931" s="338" t="s">
        <v>13842</v>
      </c>
      <c r="F1931" s="339">
        <v>45171.0</v>
      </c>
      <c r="G1931" s="338" t="s">
        <v>5264</v>
      </c>
      <c r="H1931" s="338" t="s">
        <v>13843</v>
      </c>
      <c r="I1931" s="338" t="s">
        <v>13844</v>
      </c>
      <c r="J1931" s="338" t="s">
        <v>13845</v>
      </c>
      <c r="K1931" s="338" t="s">
        <v>4987</v>
      </c>
      <c r="L1931" s="338" t="s">
        <v>5017</v>
      </c>
      <c r="M1931" s="338" t="s">
        <v>13846</v>
      </c>
      <c r="N1931" s="338" t="s">
        <v>10461</v>
      </c>
      <c r="O1931" s="338" t="s">
        <v>5283</v>
      </c>
    </row>
    <row r="1932" ht="15.75" customHeight="1">
      <c r="A1932" s="338" t="s">
        <v>13847</v>
      </c>
      <c r="B1932" s="338" t="s">
        <v>4970</v>
      </c>
      <c r="C1932" s="338" t="s">
        <v>1547</v>
      </c>
      <c r="D1932" s="338">
        <v>1991.0</v>
      </c>
      <c r="E1932" s="338" t="s">
        <v>13848</v>
      </c>
      <c r="F1932" s="338" t="s">
        <v>5579</v>
      </c>
      <c r="G1932" s="338" t="s">
        <v>5507</v>
      </c>
      <c r="H1932" s="338" t="s">
        <v>11282</v>
      </c>
      <c r="I1932" s="338" t="s">
        <v>11282</v>
      </c>
      <c r="J1932" s="338" t="s">
        <v>13849</v>
      </c>
      <c r="K1932" s="338" t="s">
        <v>4987</v>
      </c>
      <c r="M1932" s="338" t="s">
        <v>13850</v>
      </c>
      <c r="N1932" s="338" t="s">
        <v>11385</v>
      </c>
      <c r="O1932" s="338" t="s">
        <v>5150</v>
      </c>
    </row>
    <row r="1933" ht="15.75" customHeight="1">
      <c r="A1933" s="338" t="s">
        <v>13851</v>
      </c>
      <c r="B1933" s="338" t="s">
        <v>4970</v>
      </c>
      <c r="C1933" s="338" t="s">
        <v>1558</v>
      </c>
      <c r="D1933" s="338">
        <v>1991.0</v>
      </c>
      <c r="E1933" s="338" t="s">
        <v>13852</v>
      </c>
      <c r="F1933" s="339">
        <v>45143.0</v>
      </c>
      <c r="G1933" s="338" t="s">
        <v>5264</v>
      </c>
      <c r="H1933" s="338" t="s">
        <v>5979</v>
      </c>
      <c r="I1933" s="338" t="s">
        <v>5979</v>
      </c>
      <c r="J1933" s="338" t="s">
        <v>10868</v>
      </c>
      <c r="K1933" s="338" t="s">
        <v>4987</v>
      </c>
      <c r="L1933" s="338" t="s">
        <v>5822</v>
      </c>
      <c r="M1933" s="338" t="s">
        <v>13853</v>
      </c>
      <c r="N1933" s="338" t="s">
        <v>12189</v>
      </c>
      <c r="O1933" s="338" t="s">
        <v>5120</v>
      </c>
    </row>
    <row r="1934" ht="15.75" customHeight="1">
      <c r="A1934" s="338" t="s">
        <v>13854</v>
      </c>
      <c r="B1934" s="338" t="s">
        <v>4993</v>
      </c>
      <c r="C1934" s="338" t="s">
        <v>1601</v>
      </c>
      <c r="D1934" s="338">
        <v>1991.0</v>
      </c>
      <c r="E1934" s="338" t="s">
        <v>12970</v>
      </c>
      <c r="F1934" s="339">
        <v>45113.0</v>
      </c>
      <c r="G1934" s="338" t="s">
        <v>5153</v>
      </c>
      <c r="H1934" s="338" t="s">
        <v>4984</v>
      </c>
      <c r="I1934" s="338" t="s">
        <v>13855</v>
      </c>
      <c r="J1934" s="338" t="s">
        <v>8652</v>
      </c>
      <c r="K1934" s="338" t="s">
        <v>4987</v>
      </c>
      <c r="L1934" s="338" t="s">
        <v>5822</v>
      </c>
      <c r="M1934" s="338" t="s">
        <v>13856</v>
      </c>
      <c r="N1934" s="338" t="s">
        <v>7376</v>
      </c>
      <c r="O1934" s="338" t="s">
        <v>5324</v>
      </c>
    </row>
    <row r="1935" ht="15.75" customHeight="1">
      <c r="A1935" s="338" t="s">
        <v>13857</v>
      </c>
      <c r="B1935" s="338" t="s">
        <v>4970</v>
      </c>
      <c r="C1935" s="338" t="s">
        <v>1537</v>
      </c>
      <c r="D1935" s="338">
        <v>1991.0</v>
      </c>
      <c r="E1935" s="338" t="s">
        <v>13646</v>
      </c>
      <c r="F1935" s="339">
        <v>45144.0</v>
      </c>
      <c r="G1935" s="338" t="s">
        <v>9683</v>
      </c>
      <c r="H1935" s="338" t="s">
        <v>6828</v>
      </c>
      <c r="I1935" s="338" t="s">
        <v>13858</v>
      </c>
      <c r="J1935" s="338" t="s">
        <v>5199</v>
      </c>
      <c r="K1935" s="338" t="s">
        <v>12977</v>
      </c>
      <c r="L1935" s="338" t="s">
        <v>10384</v>
      </c>
      <c r="M1935" s="338" t="s">
        <v>13859</v>
      </c>
      <c r="N1935" s="338" t="s">
        <v>13860</v>
      </c>
      <c r="O1935" s="338" t="s">
        <v>13293</v>
      </c>
    </row>
    <row r="1936" ht="15.75" customHeight="1">
      <c r="A1936" s="338" t="s">
        <v>13861</v>
      </c>
      <c r="B1936" s="338" t="s">
        <v>7737</v>
      </c>
      <c r="C1936" s="338" t="s">
        <v>1558</v>
      </c>
      <c r="D1936" s="338">
        <v>1991.0</v>
      </c>
      <c r="E1936" s="338" t="s">
        <v>13136</v>
      </c>
      <c r="F1936" s="339">
        <v>45022.0</v>
      </c>
      <c r="G1936" s="338" t="s">
        <v>5060</v>
      </c>
      <c r="H1936" s="338" t="s">
        <v>7816</v>
      </c>
      <c r="I1936" s="338" t="s">
        <v>7816</v>
      </c>
      <c r="J1936" s="338" t="s">
        <v>7550</v>
      </c>
      <c r="K1936" s="338" t="s">
        <v>4987</v>
      </c>
      <c r="M1936" s="338" t="s">
        <v>13862</v>
      </c>
      <c r="N1936" s="338" t="s">
        <v>5224</v>
      </c>
      <c r="O1936" s="338" t="s">
        <v>4991</v>
      </c>
    </row>
    <row r="1937" ht="15.75" customHeight="1">
      <c r="A1937" s="338" t="s">
        <v>13863</v>
      </c>
      <c r="B1937" s="338" t="s">
        <v>7737</v>
      </c>
      <c r="C1937" s="338" t="s">
        <v>1558</v>
      </c>
      <c r="D1937" s="338">
        <v>1991.0</v>
      </c>
      <c r="E1937" s="338" t="s">
        <v>13587</v>
      </c>
      <c r="F1937" s="339">
        <v>45052.0</v>
      </c>
      <c r="G1937" s="338" t="s">
        <v>5181</v>
      </c>
      <c r="H1937" s="338" t="s">
        <v>9443</v>
      </c>
      <c r="I1937" s="338" t="s">
        <v>6796</v>
      </c>
      <c r="J1937" s="338" t="s">
        <v>13864</v>
      </c>
      <c r="K1937" s="338" t="s">
        <v>4987</v>
      </c>
      <c r="L1937" s="338" t="s">
        <v>6071</v>
      </c>
      <c r="M1937" s="338" t="s">
        <v>13865</v>
      </c>
      <c r="N1937" s="338" t="s">
        <v>5224</v>
      </c>
      <c r="O1937" s="338" t="s">
        <v>5324</v>
      </c>
    </row>
    <row r="1938" ht="15.75" customHeight="1">
      <c r="A1938" s="338" t="s">
        <v>13866</v>
      </c>
      <c r="B1938" s="338" t="s">
        <v>4970</v>
      </c>
      <c r="C1938" s="338" t="s">
        <v>3713</v>
      </c>
      <c r="D1938" s="338">
        <v>1991.0</v>
      </c>
      <c r="E1938" s="338" t="s">
        <v>13811</v>
      </c>
      <c r="F1938" s="339">
        <v>45052.0</v>
      </c>
      <c r="G1938" s="338" t="s">
        <v>5235</v>
      </c>
      <c r="H1938" s="338" t="s">
        <v>5736</v>
      </c>
      <c r="I1938" s="338" t="s">
        <v>13867</v>
      </c>
      <c r="J1938" s="338" t="s">
        <v>7049</v>
      </c>
      <c r="K1938" s="338" t="s">
        <v>4987</v>
      </c>
      <c r="L1938" s="338" t="s">
        <v>5355</v>
      </c>
      <c r="M1938" s="338" t="s">
        <v>13868</v>
      </c>
      <c r="N1938" s="338" t="s">
        <v>13869</v>
      </c>
      <c r="O1938" s="338" t="s">
        <v>5020</v>
      </c>
    </row>
    <row r="1939" ht="15.75" customHeight="1">
      <c r="A1939" s="338" t="s">
        <v>13870</v>
      </c>
      <c r="B1939" s="338" t="s">
        <v>4993</v>
      </c>
      <c r="C1939" s="338" t="s">
        <v>1547</v>
      </c>
      <c r="D1939" s="338">
        <v>1991.0</v>
      </c>
      <c r="E1939" s="338" t="s">
        <v>13871</v>
      </c>
      <c r="F1939" s="339">
        <v>44934.0</v>
      </c>
      <c r="G1939" s="338" t="s">
        <v>5090</v>
      </c>
      <c r="H1939" s="338" t="s">
        <v>13214</v>
      </c>
      <c r="I1939" s="338" t="s">
        <v>13872</v>
      </c>
      <c r="J1939" s="338" t="s">
        <v>13216</v>
      </c>
      <c r="K1939" s="338" t="s">
        <v>13217</v>
      </c>
      <c r="M1939" s="338" t="s">
        <v>13873</v>
      </c>
      <c r="N1939" s="338" t="s">
        <v>13874</v>
      </c>
      <c r="O1939" s="338" t="s">
        <v>5852</v>
      </c>
    </row>
    <row r="1940" ht="15.75" customHeight="1">
      <c r="A1940" s="338" t="s">
        <v>13875</v>
      </c>
      <c r="B1940" s="338" t="s">
        <v>4993</v>
      </c>
      <c r="C1940" s="338" t="s">
        <v>1537</v>
      </c>
      <c r="D1940" s="338">
        <v>1991.0</v>
      </c>
      <c r="E1940" s="338" t="s">
        <v>13682</v>
      </c>
      <c r="F1940" s="339">
        <v>45050.0</v>
      </c>
      <c r="G1940" s="338" t="s">
        <v>8933</v>
      </c>
      <c r="H1940" s="338" t="s">
        <v>13876</v>
      </c>
      <c r="I1940" s="338" t="s">
        <v>13877</v>
      </c>
      <c r="J1940" s="338" t="s">
        <v>12365</v>
      </c>
      <c r="K1940" s="338" t="s">
        <v>4987</v>
      </c>
      <c r="M1940" s="338" t="s">
        <v>13878</v>
      </c>
      <c r="N1940" s="338" t="s">
        <v>7780</v>
      </c>
      <c r="O1940" s="338" t="s">
        <v>6003</v>
      </c>
    </row>
    <row r="1941" ht="15.75" customHeight="1">
      <c r="A1941" s="338" t="s">
        <v>13879</v>
      </c>
      <c r="B1941" s="338" t="s">
        <v>4970</v>
      </c>
      <c r="C1941" s="338" t="s">
        <v>1558</v>
      </c>
      <c r="D1941" s="338">
        <v>1991.0</v>
      </c>
      <c r="E1941" s="338" t="s">
        <v>13110</v>
      </c>
      <c r="F1941" s="339">
        <v>45143.0</v>
      </c>
      <c r="G1941" s="338" t="s">
        <v>5783</v>
      </c>
      <c r="H1941" s="338" t="s">
        <v>13880</v>
      </c>
      <c r="I1941" s="338" t="s">
        <v>13881</v>
      </c>
      <c r="J1941" s="338" t="s">
        <v>13882</v>
      </c>
      <c r="K1941" s="338" t="s">
        <v>4987</v>
      </c>
      <c r="M1941" s="338" t="s">
        <v>13883</v>
      </c>
      <c r="N1941" s="338" t="s">
        <v>13884</v>
      </c>
      <c r="O1941" s="338" t="s">
        <v>5283</v>
      </c>
    </row>
    <row r="1942" ht="15.75" customHeight="1">
      <c r="A1942" s="338" t="s">
        <v>13885</v>
      </c>
      <c r="B1942" s="338" t="s">
        <v>4970</v>
      </c>
      <c r="C1942" s="338" t="s">
        <v>3713</v>
      </c>
      <c r="D1942" s="338">
        <v>1991.0</v>
      </c>
      <c r="E1942" s="338" t="s">
        <v>13808</v>
      </c>
      <c r="F1942" s="338" t="s">
        <v>5286</v>
      </c>
      <c r="G1942" s="338" t="s">
        <v>7258</v>
      </c>
      <c r="H1942" s="338" t="s">
        <v>13886</v>
      </c>
      <c r="I1942" s="338" t="s">
        <v>13887</v>
      </c>
      <c r="J1942" s="338" t="s">
        <v>12251</v>
      </c>
      <c r="K1942" s="338" t="s">
        <v>4987</v>
      </c>
      <c r="L1942" s="338" t="s">
        <v>10384</v>
      </c>
      <c r="M1942" s="338" t="s">
        <v>13888</v>
      </c>
      <c r="N1942" s="338" t="s">
        <v>5036</v>
      </c>
      <c r="O1942" s="338" t="s">
        <v>4991</v>
      </c>
    </row>
    <row r="1943" ht="15.75" customHeight="1">
      <c r="A1943" s="338" t="s">
        <v>13889</v>
      </c>
      <c r="B1943" s="338" t="s">
        <v>7737</v>
      </c>
      <c r="C1943" s="338" t="s">
        <v>1537</v>
      </c>
      <c r="D1943" s="338">
        <v>1991.0</v>
      </c>
      <c r="E1943" s="338" t="s">
        <v>13890</v>
      </c>
      <c r="F1943" s="339">
        <v>44992.0</v>
      </c>
      <c r="G1943" s="338" t="s">
        <v>5872</v>
      </c>
      <c r="H1943" s="338" t="s">
        <v>8799</v>
      </c>
      <c r="I1943" s="338" t="s">
        <v>8799</v>
      </c>
      <c r="J1943" s="338" t="s">
        <v>8799</v>
      </c>
      <c r="K1943" s="338" t="s">
        <v>5663</v>
      </c>
      <c r="M1943" s="338" t="s">
        <v>13891</v>
      </c>
      <c r="N1943" s="338" t="s">
        <v>5758</v>
      </c>
      <c r="O1943" s="338" t="s">
        <v>6997</v>
      </c>
    </row>
    <row r="1944" ht="15.75" customHeight="1">
      <c r="A1944" s="338" t="s">
        <v>13892</v>
      </c>
      <c r="B1944" s="338" t="s">
        <v>7737</v>
      </c>
      <c r="C1944" s="338" t="s">
        <v>1537</v>
      </c>
      <c r="D1944" s="338">
        <v>1991.0</v>
      </c>
      <c r="E1944" s="338" t="s">
        <v>13893</v>
      </c>
      <c r="F1944" s="339">
        <v>45143.0</v>
      </c>
      <c r="G1944" s="338" t="s">
        <v>7989</v>
      </c>
      <c r="H1944" s="338" t="s">
        <v>10474</v>
      </c>
      <c r="I1944" s="338" t="s">
        <v>8715</v>
      </c>
      <c r="J1944" s="338" t="s">
        <v>13894</v>
      </c>
      <c r="K1944" s="338" t="s">
        <v>4987</v>
      </c>
      <c r="M1944" s="338" t="s">
        <v>13895</v>
      </c>
      <c r="N1944" s="338" t="s">
        <v>4979</v>
      </c>
      <c r="O1944" s="338" t="s">
        <v>5010</v>
      </c>
    </row>
    <row r="1945" ht="15.75" customHeight="1">
      <c r="A1945" s="338" t="s">
        <v>13896</v>
      </c>
      <c r="B1945" s="338" t="s">
        <v>7737</v>
      </c>
      <c r="C1945" s="338" t="s">
        <v>1558</v>
      </c>
      <c r="D1945" s="338">
        <v>1991.0</v>
      </c>
      <c r="E1945" s="338" t="s">
        <v>13253</v>
      </c>
      <c r="F1945" s="339">
        <v>45021.0</v>
      </c>
      <c r="G1945" s="338" t="s">
        <v>8306</v>
      </c>
      <c r="H1945" s="338" t="s">
        <v>13897</v>
      </c>
      <c r="I1945" s="338" t="s">
        <v>13898</v>
      </c>
      <c r="J1945" s="338" t="s">
        <v>8579</v>
      </c>
      <c r="K1945" s="338" t="s">
        <v>4987</v>
      </c>
      <c r="M1945" s="338" t="s">
        <v>13899</v>
      </c>
      <c r="N1945" s="338" t="s">
        <v>5009</v>
      </c>
      <c r="O1945" s="338" t="s">
        <v>5324</v>
      </c>
    </row>
    <row r="1946" ht="15.75" customHeight="1">
      <c r="A1946" s="338" t="s">
        <v>13900</v>
      </c>
      <c r="B1946" s="338" t="s">
        <v>4970</v>
      </c>
      <c r="C1946" s="338" t="s">
        <v>1547</v>
      </c>
      <c r="D1946" s="338">
        <v>1991.0</v>
      </c>
      <c r="E1946" s="338" t="s">
        <v>13574</v>
      </c>
      <c r="F1946" s="339">
        <v>44932.0</v>
      </c>
      <c r="G1946" s="338" t="s">
        <v>5251</v>
      </c>
      <c r="H1946" s="338" t="s">
        <v>6132</v>
      </c>
      <c r="I1946" s="338" t="s">
        <v>13901</v>
      </c>
      <c r="J1946" s="338" t="s">
        <v>13612</v>
      </c>
      <c r="K1946" s="338" t="s">
        <v>4987</v>
      </c>
      <c r="L1946" s="338" t="s">
        <v>4999</v>
      </c>
      <c r="M1946" s="338" t="s">
        <v>13902</v>
      </c>
      <c r="N1946" s="338" t="s">
        <v>13903</v>
      </c>
      <c r="O1946" s="338" t="s">
        <v>5150</v>
      </c>
    </row>
    <row r="1947" ht="15.75" customHeight="1">
      <c r="A1947" s="338" t="s">
        <v>13904</v>
      </c>
      <c r="B1947" s="338" t="s">
        <v>4970</v>
      </c>
      <c r="C1947" s="338" t="s">
        <v>1558</v>
      </c>
      <c r="D1947" s="338">
        <v>1991.0</v>
      </c>
      <c r="E1947" s="338" t="s">
        <v>13682</v>
      </c>
      <c r="F1947" s="339">
        <v>45023.0</v>
      </c>
      <c r="G1947" s="338" t="s">
        <v>7167</v>
      </c>
      <c r="H1947" s="338" t="s">
        <v>12708</v>
      </c>
      <c r="I1947" s="338" t="s">
        <v>13905</v>
      </c>
      <c r="J1947" s="338" t="s">
        <v>11123</v>
      </c>
      <c r="K1947" s="338" t="s">
        <v>4987</v>
      </c>
      <c r="M1947" s="338" t="s">
        <v>13906</v>
      </c>
      <c r="N1947" s="338" t="s">
        <v>4979</v>
      </c>
      <c r="O1947" s="338" t="s">
        <v>5370</v>
      </c>
    </row>
    <row r="1948" ht="15.75" customHeight="1">
      <c r="A1948" s="338" t="s">
        <v>13907</v>
      </c>
      <c r="B1948" s="338" t="s">
        <v>5690</v>
      </c>
      <c r="C1948" s="338" t="s">
        <v>1547</v>
      </c>
      <c r="D1948" s="338">
        <v>1991.0</v>
      </c>
      <c r="E1948" s="338" t="s">
        <v>13842</v>
      </c>
      <c r="F1948" s="339">
        <v>45082.0</v>
      </c>
      <c r="G1948" s="338" t="s">
        <v>6659</v>
      </c>
      <c r="H1948" s="338" t="s">
        <v>5197</v>
      </c>
      <c r="I1948" s="338" t="s">
        <v>13908</v>
      </c>
      <c r="J1948" s="338" t="s">
        <v>11893</v>
      </c>
      <c r="K1948" s="338" t="s">
        <v>4987</v>
      </c>
      <c r="M1948" s="338" t="s">
        <v>13909</v>
      </c>
      <c r="N1948" s="338" t="s">
        <v>13910</v>
      </c>
      <c r="O1948" s="338" t="s">
        <v>5698</v>
      </c>
    </row>
    <row r="1949" ht="15.75" customHeight="1">
      <c r="A1949" s="338" t="s">
        <v>13911</v>
      </c>
      <c r="B1949" s="338" t="s">
        <v>4970</v>
      </c>
      <c r="C1949" s="338" t="s">
        <v>1558</v>
      </c>
      <c r="D1949" s="338">
        <v>1991.0</v>
      </c>
      <c r="E1949" s="338" t="s">
        <v>13912</v>
      </c>
      <c r="F1949" s="338" t="s">
        <v>5059</v>
      </c>
      <c r="G1949" s="338" t="s">
        <v>6198</v>
      </c>
      <c r="H1949" s="338" t="s">
        <v>13913</v>
      </c>
      <c r="I1949" s="338" t="s">
        <v>13913</v>
      </c>
      <c r="J1949" s="338" t="s">
        <v>13914</v>
      </c>
      <c r="K1949" s="338" t="s">
        <v>9336</v>
      </c>
      <c r="M1949" s="338" t="s">
        <v>13915</v>
      </c>
      <c r="N1949" s="338" t="s">
        <v>10581</v>
      </c>
      <c r="O1949" s="338" t="s">
        <v>4991</v>
      </c>
    </row>
    <row r="1950" ht="15.75" customHeight="1">
      <c r="A1950" s="338" t="s">
        <v>13916</v>
      </c>
      <c r="B1950" s="338" t="s">
        <v>4970</v>
      </c>
      <c r="C1950" s="338" t="s">
        <v>1558</v>
      </c>
      <c r="D1950" s="338">
        <v>1991.0</v>
      </c>
      <c r="E1950" s="338" t="s">
        <v>13842</v>
      </c>
      <c r="F1950" s="339">
        <v>44963.0</v>
      </c>
      <c r="G1950" s="338" t="s">
        <v>6482</v>
      </c>
      <c r="H1950" s="338" t="s">
        <v>6766</v>
      </c>
      <c r="I1950" s="338" t="s">
        <v>13917</v>
      </c>
      <c r="J1950" s="338" t="s">
        <v>9831</v>
      </c>
      <c r="K1950" s="338" t="s">
        <v>4987</v>
      </c>
      <c r="M1950" s="338" t="s">
        <v>13918</v>
      </c>
      <c r="N1950" s="338" t="s">
        <v>4979</v>
      </c>
      <c r="O1950" s="338" t="s">
        <v>5120</v>
      </c>
    </row>
    <row r="1951" ht="15.75" customHeight="1">
      <c r="A1951" s="338" t="s">
        <v>13919</v>
      </c>
      <c r="B1951" s="338" t="s">
        <v>4993</v>
      </c>
      <c r="C1951" s="338" t="s">
        <v>1558</v>
      </c>
      <c r="D1951" s="338">
        <v>1991.0</v>
      </c>
      <c r="E1951" s="338" t="s">
        <v>13672</v>
      </c>
      <c r="F1951" s="339">
        <v>45174.0</v>
      </c>
      <c r="G1951" s="338" t="s">
        <v>8030</v>
      </c>
      <c r="H1951" s="338" t="s">
        <v>10508</v>
      </c>
      <c r="I1951" s="338" t="s">
        <v>13920</v>
      </c>
      <c r="J1951" s="338" t="s">
        <v>7550</v>
      </c>
      <c r="K1951" s="338" t="s">
        <v>4987</v>
      </c>
      <c r="L1951" s="338" t="s">
        <v>4999</v>
      </c>
      <c r="M1951" s="338" t="s">
        <v>13921</v>
      </c>
      <c r="N1951" s="338" t="s">
        <v>5126</v>
      </c>
      <c r="O1951" s="338" t="s">
        <v>5186</v>
      </c>
    </row>
    <row r="1952" ht="15.75" customHeight="1">
      <c r="A1952" s="338" t="s">
        <v>13922</v>
      </c>
      <c r="B1952" s="338" t="s">
        <v>4970</v>
      </c>
      <c r="C1952" s="338" t="s">
        <v>1547</v>
      </c>
      <c r="D1952" s="338">
        <v>1991.0</v>
      </c>
      <c r="E1952" s="338" t="s">
        <v>13923</v>
      </c>
      <c r="F1952" s="339">
        <v>44964.0</v>
      </c>
      <c r="G1952" s="338" t="s">
        <v>6107</v>
      </c>
      <c r="H1952" s="338" t="s">
        <v>10992</v>
      </c>
      <c r="I1952" s="338" t="s">
        <v>10992</v>
      </c>
      <c r="J1952" s="338" t="s">
        <v>10993</v>
      </c>
      <c r="K1952" s="338" t="s">
        <v>3074</v>
      </c>
      <c r="M1952" s="338" t="s">
        <v>13924</v>
      </c>
      <c r="N1952" s="338" t="s">
        <v>5732</v>
      </c>
      <c r="O1952" s="338" t="s">
        <v>5339</v>
      </c>
    </row>
    <row r="1953" ht="15.75" customHeight="1">
      <c r="A1953" s="338" t="s">
        <v>13925</v>
      </c>
      <c r="B1953" s="338" t="s">
        <v>4970</v>
      </c>
      <c r="C1953" s="338" t="s">
        <v>1425</v>
      </c>
      <c r="D1953" s="338">
        <v>1991.0</v>
      </c>
      <c r="E1953" s="338" t="s">
        <v>12872</v>
      </c>
      <c r="F1953" s="338" t="s">
        <v>5286</v>
      </c>
      <c r="G1953" s="338" t="s">
        <v>6075</v>
      </c>
      <c r="H1953" s="338" t="s">
        <v>8741</v>
      </c>
      <c r="I1953" s="338" t="s">
        <v>13255</v>
      </c>
      <c r="J1953" s="338" t="s">
        <v>11344</v>
      </c>
      <c r="K1953" s="338" t="s">
        <v>4987</v>
      </c>
      <c r="L1953" s="338" t="s">
        <v>6297</v>
      </c>
      <c r="N1953" s="338" t="s">
        <v>8093</v>
      </c>
      <c r="O1953" s="338" t="s">
        <v>5262</v>
      </c>
    </row>
    <row r="1954" ht="15.75" customHeight="1">
      <c r="A1954" s="338" t="s">
        <v>13926</v>
      </c>
      <c r="B1954" s="338" t="s">
        <v>4970</v>
      </c>
      <c r="C1954" s="338" t="s">
        <v>1558</v>
      </c>
      <c r="D1954" s="338">
        <v>1991.0</v>
      </c>
      <c r="E1954" s="338" t="s">
        <v>13489</v>
      </c>
      <c r="F1954" s="339">
        <v>44933.0</v>
      </c>
      <c r="G1954" s="338" t="s">
        <v>5163</v>
      </c>
      <c r="H1954" s="338" t="s">
        <v>9770</v>
      </c>
      <c r="I1954" s="338" t="s">
        <v>9770</v>
      </c>
      <c r="J1954" s="338" t="s">
        <v>12119</v>
      </c>
      <c r="K1954" s="338" t="s">
        <v>6531</v>
      </c>
      <c r="M1954" s="338" t="s">
        <v>13927</v>
      </c>
      <c r="N1954" s="338" t="s">
        <v>13928</v>
      </c>
      <c r="O1954" s="338" t="s">
        <v>5545</v>
      </c>
    </row>
    <row r="1955" ht="15.75" customHeight="1">
      <c r="A1955" s="338" t="s">
        <v>13929</v>
      </c>
      <c r="B1955" s="338" t="s">
        <v>4993</v>
      </c>
      <c r="C1955" s="338" t="s">
        <v>1547</v>
      </c>
      <c r="D1955" s="338">
        <v>1991.0</v>
      </c>
      <c r="E1955" s="338" t="s">
        <v>13699</v>
      </c>
      <c r="F1955" s="339">
        <v>45083.0</v>
      </c>
      <c r="G1955" s="338" t="s">
        <v>5163</v>
      </c>
      <c r="H1955" s="338" t="s">
        <v>10962</v>
      </c>
      <c r="I1955" s="338" t="s">
        <v>13785</v>
      </c>
      <c r="J1955" s="338" t="s">
        <v>10962</v>
      </c>
      <c r="K1955" s="338" t="s">
        <v>4987</v>
      </c>
      <c r="L1955" s="338" t="s">
        <v>5064</v>
      </c>
      <c r="M1955" s="338" t="s">
        <v>13930</v>
      </c>
      <c r="N1955" s="338" t="s">
        <v>5019</v>
      </c>
      <c r="O1955" s="338" t="s">
        <v>5339</v>
      </c>
    </row>
    <row r="1956" ht="15.75" customHeight="1">
      <c r="A1956" s="338" t="s">
        <v>13931</v>
      </c>
      <c r="B1956" s="338" t="s">
        <v>7737</v>
      </c>
      <c r="C1956" s="338" t="s">
        <v>1558</v>
      </c>
      <c r="D1956" s="338">
        <v>1991.0</v>
      </c>
      <c r="E1956" s="338" t="s">
        <v>13932</v>
      </c>
      <c r="F1956" s="339">
        <v>45113.0</v>
      </c>
      <c r="G1956" s="338" t="s">
        <v>5241</v>
      </c>
      <c r="H1956" s="338" t="s">
        <v>5381</v>
      </c>
      <c r="I1956" s="338" t="s">
        <v>5381</v>
      </c>
      <c r="J1956" s="338" t="s">
        <v>5381</v>
      </c>
      <c r="K1956" s="338" t="s">
        <v>4987</v>
      </c>
      <c r="L1956" s="338" t="s">
        <v>5822</v>
      </c>
      <c r="M1956" s="338" t="s">
        <v>13933</v>
      </c>
      <c r="N1956" s="338" t="s">
        <v>5383</v>
      </c>
      <c r="O1956" s="338" t="s">
        <v>5698</v>
      </c>
    </row>
    <row r="1957" ht="15.75" customHeight="1">
      <c r="A1957" s="338" t="s">
        <v>13934</v>
      </c>
      <c r="B1957" s="338" t="s">
        <v>4970</v>
      </c>
      <c r="C1957" s="338" t="s">
        <v>1558</v>
      </c>
      <c r="D1957" s="338">
        <v>1991.0</v>
      </c>
      <c r="E1957" s="338" t="s">
        <v>13935</v>
      </c>
      <c r="F1957" s="339">
        <v>45082.0</v>
      </c>
      <c r="G1957" s="338" t="s">
        <v>7426</v>
      </c>
      <c r="H1957" s="338" t="s">
        <v>11800</v>
      </c>
      <c r="I1957" s="338" t="s">
        <v>11800</v>
      </c>
      <c r="J1957" s="338" t="s">
        <v>11800</v>
      </c>
      <c r="K1957" s="338" t="s">
        <v>4987</v>
      </c>
      <c r="L1957" s="338" t="s">
        <v>13936</v>
      </c>
      <c r="M1957" s="338" t="s">
        <v>13937</v>
      </c>
      <c r="N1957" s="338" t="s">
        <v>13938</v>
      </c>
      <c r="O1957" s="338" t="s">
        <v>5794</v>
      </c>
    </row>
    <row r="1958" ht="15.75" customHeight="1">
      <c r="A1958" s="338" t="s">
        <v>13939</v>
      </c>
      <c r="B1958" s="338" t="s">
        <v>4970</v>
      </c>
      <c r="C1958" s="338" t="s">
        <v>1601</v>
      </c>
      <c r="D1958" s="338">
        <v>1991.0</v>
      </c>
      <c r="E1958" s="338" t="s">
        <v>13682</v>
      </c>
      <c r="F1958" s="339">
        <v>44933.0</v>
      </c>
      <c r="G1958" s="338" t="s">
        <v>7989</v>
      </c>
      <c r="H1958" s="338" t="s">
        <v>5320</v>
      </c>
      <c r="I1958" s="338" t="s">
        <v>13940</v>
      </c>
      <c r="J1958" s="338" t="s">
        <v>12529</v>
      </c>
      <c r="K1958" s="338" t="s">
        <v>5245</v>
      </c>
      <c r="M1958" s="338" t="s">
        <v>13941</v>
      </c>
      <c r="N1958" s="338" t="s">
        <v>9372</v>
      </c>
      <c r="O1958" s="338" t="s">
        <v>5294</v>
      </c>
    </row>
    <row r="1959" ht="15.75" customHeight="1">
      <c r="A1959" s="338" t="s">
        <v>13942</v>
      </c>
      <c r="B1959" s="338" t="s">
        <v>4970</v>
      </c>
      <c r="C1959" s="338" t="s">
        <v>3713</v>
      </c>
      <c r="D1959" s="338">
        <v>1991.0</v>
      </c>
      <c r="E1959" s="338" t="s">
        <v>13699</v>
      </c>
      <c r="F1959" s="339">
        <v>45174.0</v>
      </c>
      <c r="G1959" s="338" t="s">
        <v>5287</v>
      </c>
      <c r="H1959" s="338" t="s">
        <v>6702</v>
      </c>
      <c r="I1959" s="338" t="s">
        <v>5946</v>
      </c>
      <c r="J1959" s="338" t="s">
        <v>6446</v>
      </c>
      <c r="K1959" s="338" t="s">
        <v>4987</v>
      </c>
      <c r="L1959" s="338" t="s">
        <v>11930</v>
      </c>
      <c r="M1959" s="338" t="s">
        <v>13943</v>
      </c>
      <c r="N1959" s="338" t="s">
        <v>7874</v>
      </c>
      <c r="O1959" s="338" t="s">
        <v>5537</v>
      </c>
    </row>
    <row r="1960" ht="15.75" customHeight="1">
      <c r="A1960" s="338" t="s">
        <v>13944</v>
      </c>
      <c r="B1960" s="338" t="s">
        <v>4970</v>
      </c>
      <c r="C1960" s="338" t="s">
        <v>1547</v>
      </c>
      <c r="D1960" s="338">
        <v>1991.0</v>
      </c>
      <c r="E1960" s="338" t="s">
        <v>13945</v>
      </c>
      <c r="F1960" s="339">
        <v>45084.0</v>
      </c>
      <c r="G1960" s="338" t="s">
        <v>5153</v>
      </c>
      <c r="H1960" s="338" t="s">
        <v>13946</v>
      </c>
      <c r="I1960" s="338" t="s">
        <v>13946</v>
      </c>
      <c r="J1960" s="338" t="s">
        <v>13947</v>
      </c>
      <c r="K1960" s="338" t="s">
        <v>10219</v>
      </c>
      <c r="M1960" s="338" t="s">
        <v>13948</v>
      </c>
      <c r="N1960" s="338" t="s">
        <v>13949</v>
      </c>
      <c r="O1960" s="338" t="s">
        <v>5545</v>
      </c>
    </row>
    <row r="1961" ht="15.75" customHeight="1">
      <c r="A1961" s="338" t="s">
        <v>13950</v>
      </c>
      <c r="B1961" s="338" t="s">
        <v>7737</v>
      </c>
      <c r="C1961" s="338" t="s">
        <v>1547</v>
      </c>
      <c r="D1961" s="338">
        <v>1991.0</v>
      </c>
      <c r="E1961" s="338" t="s">
        <v>13951</v>
      </c>
      <c r="F1961" s="338" t="s">
        <v>5059</v>
      </c>
      <c r="G1961" s="338" t="s">
        <v>5432</v>
      </c>
      <c r="H1961" s="338" t="s">
        <v>9761</v>
      </c>
      <c r="I1961" s="338" t="s">
        <v>13952</v>
      </c>
      <c r="J1961" s="338" t="s">
        <v>5199</v>
      </c>
      <c r="K1961" s="338" t="s">
        <v>4987</v>
      </c>
      <c r="M1961" s="338" t="s">
        <v>13953</v>
      </c>
      <c r="N1961" s="338" t="s">
        <v>7874</v>
      </c>
      <c r="O1961" s="338" t="s">
        <v>5943</v>
      </c>
    </row>
    <row r="1962" ht="15.75" customHeight="1">
      <c r="A1962" s="338" t="s">
        <v>13954</v>
      </c>
      <c r="B1962" s="338" t="s">
        <v>7737</v>
      </c>
      <c r="C1962" s="338" t="s">
        <v>1547</v>
      </c>
      <c r="D1962" s="338">
        <v>1991.0</v>
      </c>
      <c r="E1962" s="338" t="s">
        <v>13525</v>
      </c>
      <c r="F1962" s="339">
        <v>45175.0</v>
      </c>
      <c r="G1962" s="338" t="s">
        <v>8933</v>
      </c>
      <c r="H1962" s="338" t="s">
        <v>11988</v>
      </c>
      <c r="I1962" s="338" t="s">
        <v>13773</v>
      </c>
      <c r="J1962" s="338" t="s">
        <v>11256</v>
      </c>
      <c r="K1962" s="338" t="s">
        <v>5607</v>
      </c>
      <c r="L1962" s="338" t="s">
        <v>5157</v>
      </c>
      <c r="M1962" s="338" t="s">
        <v>13955</v>
      </c>
      <c r="N1962" s="338" t="s">
        <v>13956</v>
      </c>
      <c r="O1962" s="338" t="s">
        <v>5020</v>
      </c>
    </row>
    <row r="1963" ht="15.75" customHeight="1">
      <c r="A1963" s="338" t="s">
        <v>13957</v>
      </c>
      <c r="B1963" s="338" t="s">
        <v>4970</v>
      </c>
      <c r="C1963" s="338" t="s">
        <v>1558</v>
      </c>
      <c r="D1963" s="338">
        <v>1991.0</v>
      </c>
      <c r="E1963" s="338" t="s">
        <v>13958</v>
      </c>
      <c r="F1963" s="339">
        <v>45143.0</v>
      </c>
      <c r="G1963" s="338" t="s">
        <v>6782</v>
      </c>
      <c r="H1963" s="338" t="s">
        <v>13959</v>
      </c>
      <c r="I1963" s="338" t="s">
        <v>13959</v>
      </c>
      <c r="J1963" s="338" t="s">
        <v>13960</v>
      </c>
      <c r="K1963" s="338" t="s">
        <v>6737</v>
      </c>
      <c r="L1963" s="338" t="s">
        <v>12125</v>
      </c>
      <c r="M1963" s="338" t="s">
        <v>13961</v>
      </c>
      <c r="N1963" s="338" t="s">
        <v>13962</v>
      </c>
      <c r="O1963" s="338" t="s">
        <v>5262</v>
      </c>
    </row>
    <row r="1964" ht="15.75" customHeight="1">
      <c r="A1964" s="338" t="s">
        <v>13963</v>
      </c>
      <c r="B1964" s="338" t="s">
        <v>7737</v>
      </c>
      <c r="C1964" s="338" t="s">
        <v>1558</v>
      </c>
      <c r="D1964" s="338">
        <v>1991.0</v>
      </c>
      <c r="E1964" s="338" t="s">
        <v>13951</v>
      </c>
      <c r="F1964" s="338" t="s">
        <v>5286</v>
      </c>
      <c r="G1964" s="338" t="s">
        <v>6244</v>
      </c>
      <c r="H1964" s="338" t="s">
        <v>13964</v>
      </c>
      <c r="I1964" s="338" t="s">
        <v>13965</v>
      </c>
      <c r="J1964" s="338" t="s">
        <v>8652</v>
      </c>
      <c r="K1964" s="338" t="s">
        <v>4987</v>
      </c>
      <c r="L1964" s="338" t="s">
        <v>5064</v>
      </c>
      <c r="M1964" s="338" t="s">
        <v>13966</v>
      </c>
      <c r="N1964" s="338" t="s">
        <v>5019</v>
      </c>
      <c r="O1964" s="338" t="s">
        <v>5262</v>
      </c>
    </row>
    <row r="1965" ht="15.75" customHeight="1">
      <c r="A1965" s="338" t="s">
        <v>13967</v>
      </c>
      <c r="B1965" s="338" t="s">
        <v>4993</v>
      </c>
      <c r="C1965" s="338" t="s">
        <v>1558</v>
      </c>
      <c r="D1965" s="338">
        <v>1991.0</v>
      </c>
      <c r="E1965" s="338" t="s">
        <v>13811</v>
      </c>
      <c r="F1965" s="339">
        <v>45143.0</v>
      </c>
      <c r="G1965" s="338" t="s">
        <v>5287</v>
      </c>
      <c r="H1965" s="338" t="s">
        <v>10536</v>
      </c>
      <c r="I1965" s="338" t="s">
        <v>10536</v>
      </c>
      <c r="J1965" s="338" t="s">
        <v>10537</v>
      </c>
      <c r="K1965" s="338" t="s">
        <v>4987</v>
      </c>
      <c r="M1965" s="338" t="s">
        <v>13968</v>
      </c>
      <c r="N1965" s="338" t="s">
        <v>7874</v>
      </c>
      <c r="O1965" s="338" t="s">
        <v>5283</v>
      </c>
    </row>
    <row r="1966" ht="15.75" customHeight="1">
      <c r="A1966" s="338" t="s">
        <v>13969</v>
      </c>
      <c r="B1966" s="338" t="s">
        <v>4970</v>
      </c>
      <c r="C1966" s="338" t="s">
        <v>1547</v>
      </c>
      <c r="D1966" s="338">
        <v>1991.0</v>
      </c>
      <c r="E1966" s="338" t="s">
        <v>13530</v>
      </c>
      <c r="F1966" s="339">
        <v>45084.0</v>
      </c>
      <c r="G1966" s="338" t="s">
        <v>5352</v>
      </c>
      <c r="H1966" s="338" t="s">
        <v>10888</v>
      </c>
      <c r="I1966" s="338" t="s">
        <v>10888</v>
      </c>
      <c r="J1966" s="338" t="s">
        <v>10888</v>
      </c>
      <c r="K1966" s="338" t="s">
        <v>4987</v>
      </c>
      <c r="M1966" s="338" t="s">
        <v>13970</v>
      </c>
      <c r="N1966" s="338" t="s">
        <v>5224</v>
      </c>
      <c r="O1966" s="338" t="s">
        <v>5423</v>
      </c>
    </row>
    <row r="1967" ht="15.75" customHeight="1">
      <c r="A1967" s="338" t="s">
        <v>13971</v>
      </c>
      <c r="B1967" s="338" t="s">
        <v>4970</v>
      </c>
      <c r="C1967" s="338" t="s">
        <v>1547</v>
      </c>
      <c r="D1967" s="338">
        <v>1991.0</v>
      </c>
      <c r="E1967" s="338" t="s">
        <v>13972</v>
      </c>
      <c r="F1967" s="339">
        <v>45113.0</v>
      </c>
      <c r="G1967" s="338" t="s">
        <v>5603</v>
      </c>
      <c r="H1967" s="338" t="s">
        <v>11626</v>
      </c>
      <c r="I1967" s="338" t="s">
        <v>13973</v>
      </c>
      <c r="J1967" s="338" t="s">
        <v>10653</v>
      </c>
      <c r="K1967" s="338" t="s">
        <v>4987</v>
      </c>
      <c r="M1967" s="338" t="s">
        <v>13974</v>
      </c>
      <c r="N1967" s="338" t="s">
        <v>13975</v>
      </c>
      <c r="O1967" s="338" t="s">
        <v>5715</v>
      </c>
    </row>
    <row r="1968" ht="15.75" customHeight="1">
      <c r="A1968" s="338" t="s">
        <v>13976</v>
      </c>
      <c r="B1968" s="338" t="s">
        <v>4970</v>
      </c>
      <c r="C1968" s="338" t="s">
        <v>1558</v>
      </c>
      <c r="D1968" s="338">
        <v>1991.0</v>
      </c>
      <c r="E1968" s="338" t="s">
        <v>13764</v>
      </c>
      <c r="F1968" s="339">
        <v>45143.0</v>
      </c>
      <c r="G1968" s="338" t="s">
        <v>5447</v>
      </c>
      <c r="H1968" s="338" t="s">
        <v>13977</v>
      </c>
      <c r="I1968" s="338" t="s">
        <v>5266</v>
      </c>
      <c r="J1968" s="338" t="s">
        <v>10568</v>
      </c>
      <c r="K1968" s="338" t="s">
        <v>4987</v>
      </c>
      <c r="L1968" s="338" t="s">
        <v>6015</v>
      </c>
      <c r="M1968" s="338" t="s">
        <v>13978</v>
      </c>
      <c r="N1968" s="338" t="s">
        <v>12843</v>
      </c>
      <c r="O1968" s="338" t="s">
        <v>5217</v>
      </c>
    </row>
    <row r="1969" ht="15.75" customHeight="1">
      <c r="A1969" s="338" t="s">
        <v>13979</v>
      </c>
      <c r="B1969" s="338" t="s">
        <v>7737</v>
      </c>
      <c r="C1969" s="338" t="s">
        <v>1558</v>
      </c>
      <c r="D1969" s="338">
        <v>1991.0</v>
      </c>
      <c r="E1969" s="338" t="s">
        <v>13980</v>
      </c>
      <c r="F1969" s="339">
        <v>45082.0</v>
      </c>
      <c r="G1969" s="338" t="s">
        <v>6749</v>
      </c>
      <c r="H1969" s="338" t="s">
        <v>11670</v>
      </c>
      <c r="I1969" s="338" t="s">
        <v>13981</v>
      </c>
      <c r="J1969" s="338" t="s">
        <v>7807</v>
      </c>
      <c r="K1969" s="338" t="s">
        <v>4987</v>
      </c>
      <c r="M1969" s="338" t="s">
        <v>13982</v>
      </c>
      <c r="N1969" s="338" t="s">
        <v>5009</v>
      </c>
      <c r="O1969" s="338" t="s">
        <v>5217</v>
      </c>
    </row>
    <row r="1970" ht="15.75" customHeight="1">
      <c r="A1970" s="338" t="s">
        <v>13983</v>
      </c>
      <c r="B1970" s="338" t="s">
        <v>8739</v>
      </c>
      <c r="C1970" s="338" t="s">
        <v>1547</v>
      </c>
      <c r="D1970" s="338">
        <v>1991.0</v>
      </c>
      <c r="E1970" s="338" t="s">
        <v>13984</v>
      </c>
      <c r="F1970" s="339">
        <v>45022.0</v>
      </c>
      <c r="G1970" s="338" t="s">
        <v>5211</v>
      </c>
      <c r="H1970" s="338" t="s">
        <v>13985</v>
      </c>
      <c r="I1970" s="338" t="s">
        <v>13986</v>
      </c>
      <c r="J1970" s="338" t="s">
        <v>13987</v>
      </c>
      <c r="K1970" s="338" t="s">
        <v>4987</v>
      </c>
      <c r="L1970" s="338" t="s">
        <v>6153</v>
      </c>
      <c r="M1970" s="338" t="s">
        <v>13988</v>
      </c>
      <c r="N1970" s="338" t="s">
        <v>13989</v>
      </c>
      <c r="O1970" s="338" t="s">
        <v>5698</v>
      </c>
    </row>
    <row r="1971" ht="15.75" customHeight="1">
      <c r="A1971" s="338" t="s">
        <v>13990</v>
      </c>
      <c r="B1971" s="338" t="s">
        <v>4993</v>
      </c>
      <c r="C1971" s="338" t="s">
        <v>1558</v>
      </c>
      <c r="D1971" s="338">
        <v>1991.0</v>
      </c>
      <c r="E1971" s="338" t="s">
        <v>13221</v>
      </c>
      <c r="F1971" s="339">
        <v>44990.0</v>
      </c>
      <c r="G1971" s="338" t="s">
        <v>5251</v>
      </c>
      <c r="H1971" s="338" t="s">
        <v>6660</v>
      </c>
      <c r="I1971" s="338" t="s">
        <v>13991</v>
      </c>
      <c r="J1971" s="338" t="s">
        <v>13992</v>
      </c>
      <c r="K1971" s="338" t="s">
        <v>4987</v>
      </c>
      <c r="L1971" s="338" t="s">
        <v>10384</v>
      </c>
      <c r="M1971" s="338" t="s">
        <v>13993</v>
      </c>
      <c r="N1971" s="338" t="s">
        <v>5036</v>
      </c>
      <c r="O1971" s="338" t="s">
        <v>5262</v>
      </c>
    </row>
    <row r="1972" ht="15.75" customHeight="1">
      <c r="A1972" s="338" t="s">
        <v>13994</v>
      </c>
      <c r="B1972" s="338" t="s">
        <v>4993</v>
      </c>
      <c r="C1972" s="338" t="s">
        <v>1547</v>
      </c>
      <c r="D1972" s="338">
        <v>1991.0</v>
      </c>
      <c r="E1972" s="338" t="s">
        <v>13995</v>
      </c>
      <c r="F1972" s="339">
        <v>45023.0</v>
      </c>
      <c r="G1972" s="338" t="s">
        <v>9705</v>
      </c>
      <c r="H1972" s="338" t="s">
        <v>5343</v>
      </c>
      <c r="I1972" s="338" t="s">
        <v>13996</v>
      </c>
      <c r="J1972" s="338" t="s">
        <v>13997</v>
      </c>
      <c r="K1972" s="338" t="s">
        <v>4976</v>
      </c>
      <c r="M1972" s="338" t="s">
        <v>13998</v>
      </c>
      <c r="N1972" s="338" t="s">
        <v>13999</v>
      </c>
      <c r="O1972" s="338" t="s">
        <v>5028</v>
      </c>
    </row>
    <row r="1973" ht="15.75" customHeight="1">
      <c r="A1973" s="338" t="s">
        <v>14000</v>
      </c>
      <c r="B1973" s="338" t="s">
        <v>4970</v>
      </c>
      <c r="C1973" s="338" t="s">
        <v>1558</v>
      </c>
      <c r="D1973" s="338">
        <v>1991.0</v>
      </c>
      <c r="E1973" s="338" t="s">
        <v>14001</v>
      </c>
      <c r="F1973" s="339">
        <v>45053.0</v>
      </c>
      <c r="G1973" s="338" t="s">
        <v>5163</v>
      </c>
      <c r="H1973" s="338" t="s">
        <v>14002</v>
      </c>
      <c r="I1973" s="338" t="s">
        <v>14003</v>
      </c>
      <c r="J1973" s="338" t="s">
        <v>14004</v>
      </c>
      <c r="K1973" s="338" t="s">
        <v>5405</v>
      </c>
      <c r="M1973" s="338" t="s">
        <v>14005</v>
      </c>
      <c r="N1973" s="338" t="s">
        <v>14006</v>
      </c>
      <c r="O1973" s="338" t="s">
        <v>5186</v>
      </c>
    </row>
    <row r="1974" ht="15.75" customHeight="1">
      <c r="A1974" s="338" t="s">
        <v>14007</v>
      </c>
      <c r="B1974" s="338" t="s">
        <v>4970</v>
      </c>
      <c r="C1974" s="338" t="s">
        <v>1558</v>
      </c>
      <c r="D1974" s="338">
        <v>1991.0</v>
      </c>
      <c r="E1974" s="338" t="s">
        <v>14008</v>
      </c>
      <c r="F1974" s="339">
        <v>44990.0</v>
      </c>
      <c r="G1974" s="338" t="s">
        <v>6749</v>
      </c>
      <c r="H1974" s="338" t="s">
        <v>14009</v>
      </c>
      <c r="I1974" s="338" t="s">
        <v>12935</v>
      </c>
      <c r="J1974" s="338" t="s">
        <v>12936</v>
      </c>
      <c r="K1974" s="338" t="s">
        <v>4987</v>
      </c>
      <c r="L1974" s="338" t="s">
        <v>5084</v>
      </c>
      <c r="M1974" s="338" t="s">
        <v>14010</v>
      </c>
      <c r="N1974" s="338" t="s">
        <v>12938</v>
      </c>
      <c r="O1974" s="338" t="s">
        <v>5370</v>
      </c>
    </row>
    <row r="1975" ht="15.75" customHeight="1">
      <c r="A1975" s="338" t="s">
        <v>14011</v>
      </c>
      <c r="B1975" s="338" t="s">
        <v>7737</v>
      </c>
      <c r="C1975" s="338" t="s">
        <v>3713</v>
      </c>
      <c r="D1975" s="338">
        <v>1991.0</v>
      </c>
      <c r="E1975" s="338" t="s">
        <v>13602</v>
      </c>
      <c r="F1975" s="339">
        <v>44963.0</v>
      </c>
      <c r="G1975" s="338" t="s">
        <v>5402</v>
      </c>
      <c r="H1975" s="338" t="s">
        <v>12514</v>
      </c>
      <c r="I1975" s="338" t="s">
        <v>8413</v>
      </c>
      <c r="J1975" s="338" t="s">
        <v>5267</v>
      </c>
      <c r="K1975" s="338" t="s">
        <v>4987</v>
      </c>
      <c r="M1975" s="338" t="s">
        <v>14012</v>
      </c>
      <c r="N1975" s="338" t="s">
        <v>7874</v>
      </c>
      <c r="O1975" s="338" t="s">
        <v>4991</v>
      </c>
    </row>
    <row r="1976" ht="15.75" customHeight="1">
      <c r="A1976" s="338" t="s">
        <v>14013</v>
      </c>
      <c r="B1976" s="338" t="s">
        <v>4970</v>
      </c>
      <c r="C1976" s="338" t="s">
        <v>1537</v>
      </c>
      <c r="D1976" s="338">
        <v>1991.0</v>
      </c>
      <c r="E1976" s="338" t="s">
        <v>13893</v>
      </c>
      <c r="F1976" s="338" t="s">
        <v>5286</v>
      </c>
      <c r="G1976" s="338" t="s">
        <v>6782</v>
      </c>
      <c r="H1976" s="338" t="s">
        <v>12145</v>
      </c>
      <c r="I1976" s="338" t="s">
        <v>14014</v>
      </c>
      <c r="J1976" s="338" t="s">
        <v>14015</v>
      </c>
      <c r="K1976" s="338" t="s">
        <v>4987</v>
      </c>
      <c r="L1976" s="338" t="s">
        <v>5064</v>
      </c>
      <c r="M1976" s="338" t="s">
        <v>14016</v>
      </c>
      <c r="N1976" s="338" t="s">
        <v>5009</v>
      </c>
      <c r="O1976" s="338" t="s">
        <v>5610</v>
      </c>
    </row>
    <row r="1977" ht="15.75" customHeight="1">
      <c r="A1977" s="338" t="s">
        <v>14017</v>
      </c>
      <c r="B1977" s="338" t="s">
        <v>4970</v>
      </c>
      <c r="C1977" s="338" t="s">
        <v>1547</v>
      </c>
      <c r="D1977" s="338">
        <v>1991.0</v>
      </c>
      <c r="E1977" s="338" t="s">
        <v>13893</v>
      </c>
      <c r="F1977" s="339">
        <v>45022.0</v>
      </c>
      <c r="G1977" s="338" t="s">
        <v>8100</v>
      </c>
      <c r="H1977" s="338" t="s">
        <v>5304</v>
      </c>
      <c r="I1977" s="338" t="s">
        <v>14018</v>
      </c>
      <c r="J1977" s="338" t="s">
        <v>5052</v>
      </c>
      <c r="K1977" s="338" t="s">
        <v>4987</v>
      </c>
      <c r="M1977" s="338" t="s">
        <v>14019</v>
      </c>
      <c r="N1977" s="338" t="s">
        <v>9108</v>
      </c>
      <c r="O1977" s="338" t="s">
        <v>5780</v>
      </c>
    </row>
    <row r="1978" ht="15.75" customHeight="1">
      <c r="A1978" s="338" t="s">
        <v>14020</v>
      </c>
      <c r="B1978" s="338" t="s">
        <v>4970</v>
      </c>
      <c r="C1978" s="338" t="s">
        <v>3713</v>
      </c>
      <c r="D1978" s="338">
        <v>1991.0</v>
      </c>
      <c r="E1978" s="338" t="s">
        <v>13400</v>
      </c>
      <c r="F1978" s="339">
        <v>45052.0</v>
      </c>
      <c r="G1978" s="338" t="s">
        <v>6782</v>
      </c>
      <c r="H1978" s="338" t="s">
        <v>14021</v>
      </c>
      <c r="I1978" s="338" t="s">
        <v>14021</v>
      </c>
      <c r="J1978" s="338" t="s">
        <v>12827</v>
      </c>
      <c r="K1978" s="338" t="s">
        <v>4976</v>
      </c>
      <c r="L1978" s="338" t="s">
        <v>5017</v>
      </c>
      <c r="M1978" s="338" t="s">
        <v>14022</v>
      </c>
      <c r="N1978" s="338" t="s">
        <v>14023</v>
      </c>
      <c r="O1978" s="338" t="s">
        <v>5339</v>
      </c>
    </row>
    <row r="1979" ht="15.75" customHeight="1">
      <c r="A1979" s="338" t="s">
        <v>14024</v>
      </c>
      <c r="B1979" s="338" t="s">
        <v>4970</v>
      </c>
      <c r="C1979" s="338" t="s">
        <v>1547</v>
      </c>
      <c r="D1979" s="338">
        <v>1991.0</v>
      </c>
      <c r="E1979" s="338" t="s">
        <v>14025</v>
      </c>
      <c r="F1979" s="339">
        <v>45144.0</v>
      </c>
      <c r="G1979" s="338" t="s">
        <v>6415</v>
      </c>
      <c r="H1979" s="338" t="s">
        <v>9756</v>
      </c>
      <c r="I1979" s="338" t="s">
        <v>14026</v>
      </c>
      <c r="J1979" s="338" t="s">
        <v>14027</v>
      </c>
      <c r="K1979" s="338" t="s">
        <v>4976</v>
      </c>
      <c r="M1979" s="338" t="s">
        <v>14028</v>
      </c>
      <c r="N1979" s="338" t="s">
        <v>10581</v>
      </c>
      <c r="O1979" s="338" t="s">
        <v>5794</v>
      </c>
    </row>
    <row r="1980" ht="15.75" customHeight="1">
      <c r="A1980" s="338" t="s">
        <v>14029</v>
      </c>
      <c r="B1980" s="338" t="s">
        <v>5445</v>
      </c>
      <c r="C1980" s="338" t="s">
        <v>1572</v>
      </c>
      <c r="D1980" s="338">
        <v>1991.0</v>
      </c>
      <c r="E1980" s="338" t="s">
        <v>14030</v>
      </c>
      <c r="F1980" s="339">
        <v>45144.0</v>
      </c>
      <c r="G1980" s="338" t="s">
        <v>5417</v>
      </c>
      <c r="H1980" s="338" t="s">
        <v>14031</v>
      </c>
      <c r="I1980" s="338" t="s">
        <v>14032</v>
      </c>
      <c r="J1980" s="338" t="s">
        <v>14033</v>
      </c>
      <c r="K1980" s="338" t="s">
        <v>4976</v>
      </c>
      <c r="L1980" s="338" t="s">
        <v>5064</v>
      </c>
      <c r="M1980" s="338" t="s">
        <v>14034</v>
      </c>
      <c r="N1980" s="338" t="s">
        <v>14035</v>
      </c>
      <c r="O1980" s="338" t="s">
        <v>5363</v>
      </c>
    </row>
    <row r="1981" ht="15.75" customHeight="1">
      <c r="A1981" s="338" t="s">
        <v>14036</v>
      </c>
      <c r="B1981" s="338" t="s">
        <v>4970</v>
      </c>
      <c r="C1981" s="338" t="s">
        <v>1547</v>
      </c>
      <c r="D1981" s="338">
        <v>1991.0</v>
      </c>
      <c r="E1981" s="338" t="s">
        <v>13799</v>
      </c>
      <c r="F1981" s="339">
        <v>45083.0</v>
      </c>
      <c r="G1981" s="338" t="s">
        <v>7426</v>
      </c>
      <c r="H1981" s="338" t="s">
        <v>7113</v>
      </c>
      <c r="I1981" s="338" t="s">
        <v>14037</v>
      </c>
      <c r="J1981" s="338" t="s">
        <v>14038</v>
      </c>
      <c r="K1981" s="338" t="s">
        <v>4987</v>
      </c>
      <c r="L1981" s="338" t="s">
        <v>6381</v>
      </c>
      <c r="M1981" s="338" t="s">
        <v>14039</v>
      </c>
      <c r="N1981" s="338" t="s">
        <v>10692</v>
      </c>
      <c r="O1981" s="338" t="s">
        <v>5545</v>
      </c>
    </row>
    <row r="1982" ht="15.75" customHeight="1">
      <c r="A1982" s="338" t="s">
        <v>14040</v>
      </c>
      <c r="B1982" s="338" t="s">
        <v>4993</v>
      </c>
      <c r="C1982" s="338" t="s">
        <v>1558</v>
      </c>
      <c r="D1982" s="338">
        <v>1991.0</v>
      </c>
      <c r="E1982" s="338" t="s">
        <v>13848</v>
      </c>
      <c r="F1982" s="339">
        <v>45052.0</v>
      </c>
      <c r="G1982" s="338" t="s">
        <v>5514</v>
      </c>
      <c r="H1982" s="338" t="s">
        <v>11788</v>
      </c>
      <c r="I1982" s="338" t="s">
        <v>14041</v>
      </c>
      <c r="J1982" s="338" t="s">
        <v>8663</v>
      </c>
      <c r="K1982" s="338" t="s">
        <v>4987</v>
      </c>
      <c r="M1982" s="338" t="s">
        <v>14042</v>
      </c>
      <c r="N1982" s="338" t="s">
        <v>7780</v>
      </c>
      <c r="O1982" s="338" t="s">
        <v>5186</v>
      </c>
    </row>
    <row r="1983" ht="15.75" customHeight="1">
      <c r="A1983" s="338" t="s">
        <v>14043</v>
      </c>
      <c r="B1983" s="338" t="s">
        <v>4970</v>
      </c>
      <c r="C1983" s="338" t="s">
        <v>1601</v>
      </c>
      <c r="D1983" s="338">
        <v>1991.0</v>
      </c>
      <c r="E1983" s="338" t="s">
        <v>14044</v>
      </c>
      <c r="F1983" s="339">
        <v>44963.0</v>
      </c>
      <c r="G1983" s="338" t="s">
        <v>6536</v>
      </c>
      <c r="H1983" s="338" t="s">
        <v>7508</v>
      </c>
      <c r="I1983" s="338" t="s">
        <v>14045</v>
      </c>
      <c r="J1983" s="338" t="s">
        <v>10834</v>
      </c>
      <c r="K1983" s="338" t="s">
        <v>4976</v>
      </c>
      <c r="M1983" s="338" t="s">
        <v>14046</v>
      </c>
      <c r="N1983" s="338" t="s">
        <v>5009</v>
      </c>
      <c r="O1983" s="338" t="s">
        <v>4991</v>
      </c>
    </row>
    <row r="1984" ht="15.75" customHeight="1">
      <c r="A1984" s="338" t="s">
        <v>14047</v>
      </c>
      <c r="B1984" s="338" t="s">
        <v>4970</v>
      </c>
      <c r="C1984" s="338" t="s">
        <v>1547</v>
      </c>
      <c r="D1984" s="338">
        <v>1991.0</v>
      </c>
      <c r="E1984" s="338" t="s">
        <v>14048</v>
      </c>
      <c r="F1984" s="339">
        <v>45175.0</v>
      </c>
      <c r="G1984" s="338" t="s">
        <v>6749</v>
      </c>
      <c r="H1984" s="338" t="s">
        <v>10997</v>
      </c>
      <c r="I1984" s="338" t="s">
        <v>12199</v>
      </c>
      <c r="J1984" s="338" t="s">
        <v>14049</v>
      </c>
      <c r="K1984" s="338" t="s">
        <v>4976</v>
      </c>
      <c r="M1984" s="338" t="s">
        <v>14050</v>
      </c>
      <c r="N1984" s="338" t="s">
        <v>12064</v>
      </c>
      <c r="O1984" s="338" t="s">
        <v>5002</v>
      </c>
    </row>
    <row r="1985" ht="15.75" customHeight="1">
      <c r="A1985" s="338" t="s">
        <v>14051</v>
      </c>
      <c r="B1985" s="338" t="s">
        <v>4993</v>
      </c>
      <c r="C1985" s="338" t="s">
        <v>1558</v>
      </c>
      <c r="D1985" s="338">
        <v>1991.0</v>
      </c>
      <c r="E1985" s="338" t="s">
        <v>13672</v>
      </c>
      <c r="F1985" s="339">
        <v>45143.0</v>
      </c>
      <c r="G1985" s="338" t="s">
        <v>5402</v>
      </c>
      <c r="H1985" s="338" t="s">
        <v>9990</v>
      </c>
      <c r="I1985" s="338" t="s">
        <v>6207</v>
      </c>
      <c r="J1985" s="338" t="s">
        <v>10914</v>
      </c>
      <c r="K1985" s="338" t="s">
        <v>4987</v>
      </c>
      <c r="L1985" s="338" t="s">
        <v>14052</v>
      </c>
      <c r="M1985" s="338" t="s">
        <v>14053</v>
      </c>
      <c r="N1985" s="338" t="s">
        <v>14054</v>
      </c>
      <c r="O1985" s="338" t="s">
        <v>5186</v>
      </c>
    </row>
    <row r="1986" ht="15.75" customHeight="1">
      <c r="A1986" s="338" t="s">
        <v>14055</v>
      </c>
      <c r="B1986" s="338" t="s">
        <v>7737</v>
      </c>
      <c r="C1986" s="338" t="s">
        <v>1537</v>
      </c>
      <c r="D1986" s="338">
        <v>1991.0</v>
      </c>
      <c r="E1986" s="338" t="s">
        <v>13852</v>
      </c>
      <c r="F1986" s="339">
        <v>45174.0</v>
      </c>
      <c r="G1986" s="338" t="s">
        <v>5327</v>
      </c>
      <c r="H1986" s="338" t="s">
        <v>7173</v>
      </c>
      <c r="I1986" s="338" t="s">
        <v>9817</v>
      </c>
      <c r="J1986" s="338" t="s">
        <v>9818</v>
      </c>
      <c r="K1986" s="338" t="s">
        <v>4987</v>
      </c>
      <c r="L1986" s="338" t="s">
        <v>11952</v>
      </c>
      <c r="M1986" s="338" t="s">
        <v>14056</v>
      </c>
      <c r="N1986" s="338" t="s">
        <v>5019</v>
      </c>
      <c r="O1986" s="338" t="s">
        <v>5576</v>
      </c>
    </row>
    <row r="1987" ht="15.75" customHeight="1">
      <c r="A1987" s="338" t="s">
        <v>14057</v>
      </c>
      <c r="B1987" s="338" t="s">
        <v>4970</v>
      </c>
      <c r="C1987" s="338" t="s">
        <v>1558</v>
      </c>
      <c r="D1987" s="338">
        <v>1991.0</v>
      </c>
      <c r="E1987" s="338" t="s">
        <v>14058</v>
      </c>
      <c r="F1987" s="339">
        <v>45113.0</v>
      </c>
      <c r="G1987" s="338" t="s">
        <v>7199</v>
      </c>
      <c r="H1987" s="338" t="s">
        <v>14059</v>
      </c>
      <c r="I1987" s="338" t="s">
        <v>14059</v>
      </c>
      <c r="J1987" s="338" t="s">
        <v>14060</v>
      </c>
      <c r="K1987" s="338" t="s">
        <v>5245</v>
      </c>
      <c r="M1987" s="338" t="s">
        <v>14061</v>
      </c>
      <c r="N1987" s="338" t="s">
        <v>14062</v>
      </c>
      <c r="O1987" s="338" t="s">
        <v>5160</v>
      </c>
    </row>
    <row r="1988" ht="15.75" customHeight="1">
      <c r="A1988" s="338" t="s">
        <v>14063</v>
      </c>
      <c r="B1988" s="338" t="s">
        <v>4970</v>
      </c>
      <c r="C1988" s="338" t="s">
        <v>11680</v>
      </c>
      <c r="D1988" s="338">
        <v>1991.0</v>
      </c>
      <c r="E1988" s="338" t="s">
        <v>14064</v>
      </c>
      <c r="F1988" s="339">
        <v>45112.0</v>
      </c>
      <c r="G1988" s="338" t="s">
        <v>8090</v>
      </c>
      <c r="H1988" s="338" t="s">
        <v>5532</v>
      </c>
      <c r="I1988" s="338" t="s">
        <v>14065</v>
      </c>
      <c r="J1988" s="338" t="s">
        <v>8579</v>
      </c>
      <c r="K1988" s="338" t="s">
        <v>4987</v>
      </c>
      <c r="L1988" s="338" t="s">
        <v>6039</v>
      </c>
      <c r="M1988" s="338" t="s">
        <v>14066</v>
      </c>
      <c r="N1988" s="338" t="s">
        <v>4990</v>
      </c>
      <c r="O1988" s="338" t="s">
        <v>5120</v>
      </c>
    </row>
    <row r="1989" ht="15.75" customHeight="1">
      <c r="A1989" s="338" t="s">
        <v>14067</v>
      </c>
      <c r="B1989" s="338" t="s">
        <v>4970</v>
      </c>
      <c r="C1989" s="338" t="s">
        <v>1558</v>
      </c>
      <c r="D1989" s="338">
        <v>1991.0</v>
      </c>
      <c r="E1989" s="338" t="s">
        <v>13808</v>
      </c>
      <c r="F1989" s="339">
        <v>45021.0</v>
      </c>
      <c r="G1989" s="338" t="s">
        <v>5392</v>
      </c>
      <c r="H1989" s="338" t="s">
        <v>14068</v>
      </c>
      <c r="I1989" s="338" t="s">
        <v>14069</v>
      </c>
      <c r="J1989" s="338" t="s">
        <v>6214</v>
      </c>
      <c r="K1989" s="338" t="s">
        <v>4987</v>
      </c>
      <c r="L1989" s="338" t="s">
        <v>6071</v>
      </c>
      <c r="M1989" s="338" t="s">
        <v>14070</v>
      </c>
      <c r="N1989" s="338" t="s">
        <v>7886</v>
      </c>
      <c r="O1989" s="338" t="s">
        <v>5020</v>
      </c>
    </row>
    <row r="1990" ht="15.75" customHeight="1">
      <c r="A1990" s="338" t="s">
        <v>14071</v>
      </c>
      <c r="B1990" s="338" t="s">
        <v>4970</v>
      </c>
      <c r="C1990" s="338" t="s">
        <v>1558</v>
      </c>
      <c r="D1990" s="338">
        <v>1991.0</v>
      </c>
      <c r="E1990" s="338" t="s">
        <v>13579</v>
      </c>
      <c r="F1990" s="339">
        <v>45022.0</v>
      </c>
      <c r="G1990" s="338" t="s">
        <v>5447</v>
      </c>
      <c r="H1990" s="338" t="s">
        <v>5833</v>
      </c>
      <c r="I1990" s="338" t="s">
        <v>9504</v>
      </c>
      <c r="J1990" s="338" t="s">
        <v>6878</v>
      </c>
      <c r="K1990" s="338" t="s">
        <v>4987</v>
      </c>
      <c r="L1990" s="338" t="s">
        <v>7743</v>
      </c>
      <c r="M1990" s="338" t="s">
        <v>14072</v>
      </c>
      <c r="N1990" s="338" t="s">
        <v>11290</v>
      </c>
      <c r="O1990" s="338" t="s">
        <v>7887</v>
      </c>
    </row>
    <row r="1991" ht="15.75" customHeight="1">
      <c r="A1991" s="338" t="s">
        <v>14073</v>
      </c>
      <c r="B1991" s="338" t="s">
        <v>7737</v>
      </c>
      <c r="C1991" s="338" t="s">
        <v>1537</v>
      </c>
      <c r="D1991" s="338">
        <v>1991.0</v>
      </c>
      <c r="E1991" s="338" t="s">
        <v>13723</v>
      </c>
      <c r="F1991" s="339">
        <v>44930.0</v>
      </c>
      <c r="G1991" s="338" t="s">
        <v>6690</v>
      </c>
      <c r="H1991" s="338" t="s">
        <v>14074</v>
      </c>
      <c r="I1991" s="338" t="s">
        <v>14075</v>
      </c>
      <c r="J1991" s="338" t="s">
        <v>6471</v>
      </c>
      <c r="K1991" s="338" t="s">
        <v>4987</v>
      </c>
      <c r="L1991" s="338" t="s">
        <v>5017</v>
      </c>
      <c r="M1991" s="338" t="s">
        <v>14076</v>
      </c>
      <c r="N1991" s="338" t="s">
        <v>14077</v>
      </c>
      <c r="O1991" s="338" t="s">
        <v>5324</v>
      </c>
    </row>
    <row r="1992" ht="15.75" customHeight="1">
      <c r="A1992" s="338" t="s">
        <v>14078</v>
      </c>
      <c r="B1992" s="338" t="s">
        <v>4970</v>
      </c>
      <c r="C1992" s="338" t="s">
        <v>1537</v>
      </c>
      <c r="D1992" s="338">
        <v>1991.0</v>
      </c>
      <c r="E1992" s="338" t="s">
        <v>13799</v>
      </c>
      <c r="F1992" s="339">
        <v>45142.0</v>
      </c>
      <c r="G1992" s="338" t="s">
        <v>6260</v>
      </c>
      <c r="H1992" s="338" t="s">
        <v>6816</v>
      </c>
      <c r="I1992" s="338" t="s">
        <v>6816</v>
      </c>
      <c r="J1992" s="338" t="s">
        <v>7099</v>
      </c>
      <c r="K1992" s="338" t="s">
        <v>4987</v>
      </c>
      <c r="M1992" s="338" t="s">
        <v>14079</v>
      </c>
      <c r="N1992" s="338" t="s">
        <v>14080</v>
      </c>
      <c r="O1992" s="338" t="s">
        <v>5160</v>
      </c>
    </row>
    <row r="1993" ht="15.75" customHeight="1">
      <c r="A1993" s="338" t="s">
        <v>14081</v>
      </c>
      <c r="B1993" s="338" t="s">
        <v>4970</v>
      </c>
      <c r="C1993" s="338" t="s">
        <v>1537</v>
      </c>
      <c r="D1993" s="338">
        <v>1991.0</v>
      </c>
      <c r="E1993" s="338" t="s">
        <v>12970</v>
      </c>
      <c r="F1993" s="339">
        <v>45173.0</v>
      </c>
      <c r="G1993" s="338" t="s">
        <v>5612</v>
      </c>
      <c r="H1993" s="338" t="s">
        <v>9856</v>
      </c>
      <c r="I1993" s="338" t="s">
        <v>9856</v>
      </c>
      <c r="J1993" s="338" t="s">
        <v>9716</v>
      </c>
      <c r="K1993" s="338" t="s">
        <v>4987</v>
      </c>
      <c r="L1993" s="338" t="s">
        <v>6247</v>
      </c>
      <c r="M1993" s="338" t="s">
        <v>14082</v>
      </c>
      <c r="N1993" s="338" t="s">
        <v>13591</v>
      </c>
      <c r="O1993" s="338" t="s">
        <v>5339</v>
      </c>
    </row>
    <row r="1994" ht="15.75" customHeight="1">
      <c r="A1994" s="338" t="s">
        <v>14083</v>
      </c>
      <c r="B1994" s="338" t="s">
        <v>4970</v>
      </c>
      <c r="C1994" s="338" t="s">
        <v>1558</v>
      </c>
      <c r="D1994" s="338">
        <v>1991.0</v>
      </c>
      <c r="E1994" s="338" t="s">
        <v>14084</v>
      </c>
      <c r="F1994" s="339">
        <v>45174.0</v>
      </c>
      <c r="G1994" s="338" t="s">
        <v>5342</v>
      </c>
      <c r="H1994" s="338" t="s">
        <v>14085</v>
      </c>
      <c r="I1994" s="338" t="s">
        <v>14086</v>
      </c>
      <c r="J1994" s="338" t="s">
        <v>11620</v>
      </c>
      <c r="K1994" s="338" t="s">
        <v>4976</v>
      </c>
      <c r="L1994" s="338" t="s">
        <v>6039</v>
      </c>
      <c r="M1994" s="338" t="s">
        <v>14087</v>
      </c>
      <c r="N1994" s="338" t="s">
        <v>11435</v>
      </c>
      <c r="O1994" s="338" t="s">
        <v>5217</v>
      </c>
    </row>
    <row r="1995" ht="15.75" customHeight="1">
      <c r="A1995" s="338" t="s">
        <v>14088</v>
      </c>
      <c r="B1995" s="338" t="s">
        <v>4993</v>
      </c>
      <c r="C1995" s="338" t="s">
        <v>1547</v>
      </c>
      <c r="D1995" s="338">
        <v>1991.0</v>
      </c>
      <c r="E1995" s="338" t="s">
        <v>13489</v>
      </c>
      <c r="F1995" s="339">
        <v>44964.0</v>
      </c>
      <c r="G1995" s="338" t="s">
        <v>10690</v>
      </c>
      <c r="H1995" s="338" t="s">
        <v>8630</v>
      </c>
      <c r="I1995" s="338" t="s">
        <v>14089</v>
      </c>
      <c r="J1995" s="338" t="s">
        <v>14090</v>
      </c>
      <c r="K1995" s="338" t="s">
        <v>7898</v>
      </c>
      <c r="M1995" s="338" t="s">
        <v>14091</v>
      </c>
      <c r="N1995" s="338" t="s">
        <v>14092</v>
      </c>
      <c r="O1995" s="338" t="s">
        <v>5020</v>
      </c>
    </row>
    <row r="1996" ht="15.75" customHeight="1">
      <c r="A1996" s="338" t="s">
        <v>14093</v>
      </c>
      <c r="B1996" s="338" t="s">
        <v>4970</v>
      </c>
      <c r="C1996" s="338" t="s">
        <v>1537</v>
      </c>
      <c r="D1996" s="338">
        <v>1991.0</v>
      </c>
      <c r="E1996" s="338" t="s">
        <v>13550</v>
      </c>
      <c r="F1996" s="339">
        <v>45050.0</v>
      </c>
      <c r="G1996" s="338" t="s">
        <v>7332</v>
      </c>
      <c r="H1996" s="338" t="s">
        <v>6607</v>
      </c>
      <c r="I1996" s="338" t="s">
        <v>12145</v>
      </c>
      <c r="J1996" s="338" t="s">
        <v>14094</v>
      </c>
      <c r="K1996" s="338" t="s">
        <v>4987</v>
      </c>
      <c r="M1996" s="338" t="s">
        <v>14095</v>
      </c>
      <c r="N1996" s="338" t="s">
        <v>5512</v>
      </c>
      <c r="O1996" s="338" t="s">
        <v>6003</v>
      </c>
    </row>
    <row r="1997" ht="15.75" customHeight="1">
      <c r="A1997" s="338" t="s">
        <v>14096</v>
      </c>
      <c r="B1997" s="338" t="s">
        <v>4970</v>
      </c>
      <c r="C1997" s="338" t="s">
        <v>1537</v>
      </c>
      <c r="D1997" s="338">
        <v>1991.0</v>
      </c>
      <c r="E1997" s="338" t="s">
        <v>13808</v>
      </c>
      <c r="F1997" s="338" t="s">
        <v>5210</v>
      </c>
      <c r="G1997" s="338" t="s">
        <v>5603</v>
      </c>
      <c r="H1997" s="338" t="s">
        <v>7529</v>
      </c>
      <c r="I1997" s="338" t="s">
        <v>14097</v>
      </c>
      <c r="J1997" s="338" t="s">
        <v>7990</v>
      </c>
      <c r="K1997" s="338" t="s">
        <v>4987</v>
      </c>
      <c r="M1997" s="338" t="s">
        <v>14098</v>
      </c>
      <c r="N1997" s="338" t="s">
        <v>12843</v>
      </c>
      <c r="O1997" s="338" t="s">
        <v>5143</v>
      </c>
    </row>
    <row r="1998" ht="15.75" customHeight="1">
      <c r="A1998" s="338" t="s">
        <v>14099</v>
      </c>
      <c r="B1998" s="338" t="s">
        <v>4970</v>
      </c>
      <c r="C1998" s="338" t="s">
        <v>1558</v>
      </c>
      <c r="D1998" s="338">
        <v>1991.0</v>
      </c>
      <c r="E1998" s="338" t="s">
        <v>13682</v>
      </c>
      <c r="F1998" s="339">
        <v>45082.0</v>
      </c>
      <c r="G1998" s="338" t="s">
        <v>7332</v>
      </c>
      <c r="H1998" s="338" t="s">
        <v>8594</v>
      </c>
      <c r="I1998" s="338" t="s">
        <v>14100</v>
      </c>
      <c r="J1998" s="338" t="s">
        <v>14101</v>
      </c>
      <c r="K1998" s="338" t="s">
        <v>4987</v>
      </c>
      <c r="L1998" s="338" t="s">
        <v>5355</v>
      </c>
      <c r="M1998" s="338" t="s">
        <v>14102</v>
      </c>
      <c r="N1998" s="338" t="s">
        <v>13510</v>
      </c>
      <c r="O1998" s="338" t="s">
        <v>5028</v>
      </c>
    </row>
    <row r="1999" ht="15.75" customHeight="1">
      <c r="A1999" s="338" t="s">
        <v>14103</v>
      </c>
      <c r="B1999" s="338" t="s">
        <v>4970</v>
      </c>
      <c r="C1999" s="338" t="s">
        <v>1547</v>
      </c>
      <c r="D1999" s="338">
        <v>1991.0</v>
      </c>
      <c r="E1999" s="338" t="s">
        <v>13932</v>
      </c>
      <c r="F1999" s="339">
        <v>44964.0</v>
      </c>
      <c r="G1999" s="338" t="s">
        <v>9793</v>
      </c>
      <c r="H1999" s="338" t="s">
        <v>14104</v>
      </c>
      <c r="I1999" s="338" t="s">
        <v>14104</v>
      </c>
      <c r="J1999" s="338" t="s">
        <v>14105</v>
      </c>
      <c r="K1999" s="338" t="s">
        <v>3074</v>
      </c>
      <c r="M1999" s="338" t="s">
        <v>14106</v>
      </c>
      <c r="N1999" s="338" t="s">
        <v>14107</v>
      </c>
      <c r="O1999" s="338" t="s">
        <v>5505</v>
      </c>
    </row>
    <row r="2000" ht="15.75" customHeight="1">
      <c r="A2000" s="338" t="s">
        <v>14108</v>
      </c>
      <c r="B2000" s="338" t="s">
        <v>4970</v>
      </c>
      <c r="C2000" s="338" t="s">
        <v>1547</v>
      </c>
      <c r="D2000" s="338">
        <v>1991.0</v>
      </c>
      <c r="E2000" s="338" t="s">
        <v>13630</v>
      </c>
      <c r="F2000" s="339">
        <v>45144.0</v>
      </c>
      <c r="G2000" s="338" t="s">
        <v>5365</v>
      </c>
      <c r="H2000" s="338" t="s">
        <v>8821</v>
      </c>
      <c r="I2000" s="338" t="s">
        <v>14109</v>
      </c>
      <c r="J2000" s="338" t="s">
        <v>7049</v>
      </c>
      <c r="K2000" s="338" t="s">
        <v>4987</v>
      </c>
      <c r="L2000" s="338" t="s">
        <v>5215</v>
      </c>
      <c r="M2000" s="338" t="s">
        <v>14110</v>
      </c>
      <c r="N2000" s="338" t="s">
        <v>9496</v>
      </c>
      <c r="O2000" s="338" t="s">
        <v>13572</v>
      </c>
    </row>
    <row r="2001" ht="15.75" customHeight="1">
      <c r="A2001" s="338" t="s">
        <v>14111</v>
      </c>
      <c r="B2001" s="338" t="s">
        <v>4970</v>
      </c>
      <c r="C2001" s="338" t="s">
        <v>1547</v>
      </c>
      <c r="D2001" s="338">
        <v>1991.0</v>
      </c>
      <c r="E2001" s="338" t="s">
        <v>13893</v>
      </c>
      <c r="F2001" s="339">
        <v>44991.0</v>
      </c>
      <c r="G2001" s="338" t="s">
        <v>8142</v>
      </c>
      <c r="H2001" s="338" t="s">
        <v>6160</v>
      </c>
      <c r="I2001" s="338" t="s">
        <v>11211</v>
      </c>
      <c r="J2001" s="338" t="s">
        <v>8625</v>
      </c>
      <c r="K2001" s="338" t="s">
        <v>4987</v>
      </c>
      <c r="L2001" s="338" t="s">
        <v>5094</v>
      </c>
      <c r="M2001" s="338" t="s">
        <v>14112</v>
      </c>
      <c r="N2001" s="338" t="s">
        <v>5009</v>
      </c>
      <c r="O2001" s="338" t="s">
        <v>5150</v>
      </c>
    </row>
    <row r="2002" ht="15.75" customHeight="1">
      <c r="A2002" s="338" t="s">
        <v>14113</v>
      </c>
      <c r="B2002" s="338" t="s">
        <v>7737</v>
      </c>
      <c r="C2002" s="338" t="s">
        <v>1681</v>
      </c>
      <c r="D2002" s="338">
        <v>1991.0</v>
      </c>
      <c r="E2002" s="338" t="s">
        <v>14114</v>
      </c>
      <c r="F2002" s="339">
        <v>45175.0</v>
      </c>
      <c r="G2002" s="338" t="s">
        <v>5603</v>
      </c>
      <c r="H2002" s="338" t="s">
        <v>14115</v>
      </c>
      <c r="I2002" s="338" t="s">
        <v>14116</v>
      </c>
      <c r="J2002" s="338" t="s">
        <v>8020</v>
      </c>
      <c r="K2002" s="338" t="s">
        <v>4987</v>
      </c>
      <c r="M2002" s="338" t="s">
        <v>14117</v>
      </c>
      <c r="N2002" s="338" t="s">
        <v>14118</v>
      </c>
      <c r="O2002" s="338" t="s">
        <v>5324</v>
      </c>
    </row>
    <row r="2003" ht="15.75" customHeight="1">
      <c r="A2003" s="338" t="s">
        <v>14119</v>
      </c>
      <c r="B2003" s="338" t="s">
        <v>4970</v>
      </c>
      <c r="C2003" s="338" t="s">
        <v>3713</v>
      </c>
      <c r="D2003" s="338">
        <v>1991.0</v>
      </c>
      <c r="E2003" s="338" t="s">
        <v>13695</v>
      </c>
      <c r="F2003" s="339">
        <v>45112.0</v>
      </c>
      <c r="G2003" s="338" t="s">
        <v>5203</v>
      </c>
      <c r="H2003" s="338" t="s">
        <v>10345</v>
      </c>
      <c r="I2003" s="338" t="s">
        <v>6666</v>
      </c>
      <c r="J2003" s="338" t="s">
        <v>6671</v>
      </c>
      <c r="K2003" s="338" t="s">
        <v>4976</v>
      </c>
      <c r="L2003" s="338" t="s">
        <v>5074</v>
      </c>
      <c r="M2003" s="338" t="s">
        <v>14120</v>
      </c>
      <c r="N2003" s="338" t="s">
        <v>5036</v>
      </c>
      <c r="O2003" s="338" t="s">
        <v>5370</v>
      </c>
    </row>
    <row r="2004" ht="15.75" customHeight="1">
      <c r="A2004" s="338" t="s">
        <v>14121</v>
      </c>
      <c r="B2004" s="338" t="s">
        <v>7737</v>
      </c>
      <c r="C2004" s="338" t="s">
        <v>1547</v>
      </c>
      <c r="D2004" s="338">
        <v>1991.0</v>
      </c>
      <c r="E2004" s="338" t="s">
        <v>13893</v>
      </c>
      <c r="F2004" s="339">
        <v>45052.0</v>
      </c>
      <c r="G2004" s="338" t="s">
        <v>8030</v>
      </c>
      <c r="H2004" s="338" t="s">
        <v>14122</v>
      </c>
      <c r="I2004" s="338" t="s">
        <v>14122</v>
      </c>
      <c r="J2004" s="338" t="s">
        <v>5043</v>
      </c>
      <c r="K2004" s="338" t="s">
        <v>4987</v>
      </c>
      <c r="M2004" s="338" t="s">
        <v>14123</v>
      </c>
      <c r="N2004" s="338" t="s">
        <v>4979</v>
      </c>
      <c r="O2004" s="338" t="s">
        <v>5624</v>
      </c>
    </row>
    <row r="2005" ht="15.75" customHeight="1">
      <c r="A2005" s="338" t="s">
        <v>14124</v>
      </c>
      <c r="B2005" s="338" t="s">
        <v>4970</v>
      </c>
      <c r="C2005" s="338" t="s">
        <v>1425</v>
      </c>
      <c r="D2005" s="338">
        <v>1991.0</v>
      </c>
      <c r="E2005" s="338" t="s">
        <v>13665</v>
      </c>
      <c r="F2005" s="339">
        <v>44962.0</v>
      </c>
      <c r="G2005" s="338" t="s">
        <v>6244</v>
      </c>
      <c r="H2005" s="338" t="s">
        <v>6581</v>
      </c>
      <c r="I2005" s="338" t="s">
        <v>14125</v>
      </c>
      <c r="J2005" s="338" t="s">
        <v>14126</v>
      </c>
      <c r="K2005" s="338" t="s">
        <v>4987</v>
      </c>
      <c r="M2005" s="338" t="s">
        <v>14127</v>
      </c>
      <c r="N2005" s="338" t="s">
        <v>11285</v>
      </c>
      <c r="O2005" s="338" t="s">
        <v>5624</v>
      </c>
    </row>
    <row r="2006" ht="15.75" customHeight="1">
      <c r="A2006" s="338" t="s">
        <v>14128</v>
      </c>
      <c r="B2006" s="338" t="s">
        <v>4993</v>
      </c>
      <c r="C2006" s="338" t="s">
        <v>1547</v>
      </c>
      <c r="D2006" s="338">
        <v>1991.0</v>
      </c>
      <c r="E2006" s="338" t="s">
        <v>13400</v>
      </c>
      <c r="F2006" s="339">
        <v>45022.0</v>
      </c>
      <c r="G2006" s="338" t="s">
        <v>5612</v>
      </c>
      <c r="H2006" s="338" t="s">
        <v>11852</v>
      </c>
      <c r="I2006" s="338" t="s">
        <v>8019</v>
      </c>
      <c r="J2006" s="338" t="s">
        <v>9796</v>
      </c>
      <c r="K2006" s="338" t="s">
        <v>4976</v>
      </c>
      <c r="M2006" s="338" t="s">
        <v>14129</v>
      </c>
      <c r="N2006" s="338" t="s">
        <v>12989</v>
      </c>
      <c r="O2006" s="338" t="s">
        <v>5077</v>
      </c>
    </row>
    <row r="2007" ht="15.75" customHeight="1">
      <c r="A2007" s="338" t="s">
        <v>14130</v>
      </c>
      <c r="B2007" s="338" t="s">
        <v>5601</v>
      </c>
      <c r="C2007" s="338" t="s">
        <v>1681</v>
      </c>
      <c r="D2007" s="338">
        <v>1991.0</v>
      </c>
      <c r="E2007" s="338" t="s">
        <v>14131</v>
      </c>
      <c r="F2007" s="339">
        <v>45053.0</v>
      </c>
      <c r="G2007" s="338" t="s">
        <v>8306</v>
      </c>
      <c r="H2007" s="338" t="s">
        <v>14132</v>
      </c>
      <c r="I2007" s="338" t="s">
        <v>14133</v>
      </c>
      <c r="J2007" s="338" t="s">
        <v>6885</v>
      </c>
      <c r="K2007" s="338" t="s">
        <v>5607</v>
      </c>
      <c r="M2007" s="338" t="s">
        <v>14134</v>
      </c>
      <c r="N2007" s="338" t="s">
        <v>14135</v>
      </c>
      <c r="O2007" s="338" t="s">
        <v>5217</v>
      </c>
    </row>
    <row r="2008" ht="15.75" customHeight="1">
      <c r="A2008" s="338" t="s">
        <v>14136</v>
      </c>
      <c r="B2008" s="338" t="s">
        <v>4970</v>
      </c>
      <c r="C2008" s="338" t="s">
        <v>1537</v>
      </c>
      <c r="D2008" s="338">
        <v>1991.0</v>
      </c>
      <c r="E2008" s="338" t="s">
        <v>13253</v>
      </c>
      <c r="F2008" s="339">
        <v>45021.0</v>
      </c>
      <c r="G2008" s="338" t="s">
        <v>5392</v>
      </c>
      <c r="H2008" s="338" t="s">
        <v>11685</v>
      </c>
      <c r="I2008" s="338" t="s">
        <v>9404</v>
      </c>
      <c r="J2008" s="338" t="s">
        <v>5435</v>
      </c>
      <c r="K2008" s="338" t="s">
        <v>4987</v>
      </c>
      <c r="M2008" s="338" t="s">
        <v>14137</v>
      </c>
      <c r="N2008" s="338" t="s">
        <v>9279</v>
      </c>
      <c r="O2008" s="338" t="s">
        <v>5028</v>
      </c>
    </row>
    <row r="2009" ht="15.75" customHeight="1">
      <c r="A2009" s="338" t="s">
        <v>14138</v>
      </c>
      <c r="B2009" s="338" t="s">
        <v>4993</v>
      </c>
      <c r="C2009" s="338" t="s">
        <v>1601</v>
      </c>
      <c r="D2009" s="338">
        <v>1991.0</v>
      </c>
      <c r="E2009" s="338" t="s">
        <v>13672</v>
      </c>
      <c r="F2009" s="339">
        <v>45173.0</v>
      </c>
      <c r="G2009" s="338" t="s">
        <v>6244</v>
      </c>
      <c r="H2009" s="338" t="s">
        <v>5899</v>
      </c>
      <c r="I2009" s="338" t="s">
        <v>14139</v>
      </c>
      <c r="J2009" s="338" t="s">
        <v>14140</v>
      </c>
      <c r="K2009" s="338" t="s">
        <v>4987</v>
      </c>
      <c r="L2009" s="338" t="s">
        <v>5064</v>
      </c>
      <c r="M2009" s="338" t="s">
        <v>14141</v>
      </c>
      <c r="N2009" s="338" t="s">
        <v>7886</v>
      </c>
      <c r="O2009" s="338" t="s">
        <v>5143</v>
      </c>
    </row>
    <row r="2010" ht="15.75" customHeight="1">
      <c r="A2010" s="338" t="s">
        <v>14142</v>
      </c>
      <c r="B2010" s="338" t="s">
        <v>4970</v>
      </c>
      <c r="C2010" s="338" t="s">
        <v>1558</v>
      </c>
      <c r="D2010" s="338">
        <v>1991.0</v>
      </c>
      <c r="E2010" s="338" t="s">
        <v>13110</v>
      </c>
      <c r="F2010" s="339">
        <v>45174.0</v>
      </c>
      <c r="G2010" s="338" t="s">
        <v>5507</v>
      </c>
      <c r="H2010" s="338" t="s">
        <v>6120</v>
      </c>
      <c r="I2010" s="338" t="s">
        <v>14143</v>
      </c>
      <c r="J2010" s="338" t="s">
        <v>7807</v>
      </c>
      <c r="K2010" s="338" t="s">
        <v>4987</v>
      </c>
      <c r="M2010" s="338" t="s">
        <v>14144</v>
      </c>
      <c r="N2010" s="338" t="s">
        <v>10692</v>
      </c>
      <c r="O2010" s="338" t="s">
        <v>5067</v>
      </c>
    </row>
    <row r="2011" ht="15.75" customHeight="1">
      <c r="A2011" s="338" t="s">
        <v>14145</v>
      </c>
      <c r="B2011" s="338" t="s">
        <v>4970</v>
      </c>
      <c r="C2011" s="338" t="s">
        <v>1425</v>
      </c>
      <c r="D2011" s="338">
        <v>1991.0</v>
      </c>
      <c r="E2011" s="338" t="s">
        <v>13620</v>
      </c>
      <c r="F2011" s="339">
        <v>45082.0</v>
      </c>
      <c r="G2011" s="338" t="s">
        <v>5211</v>
      </c>
      <c r="H2011" s="338" t="s">
        <v>9647</v>
      </c>
      <c r="I2011" s="338" t="s">
        <v>14146</v>
      </c>
      <c r="J2011" s="338" t="s">
        <v>14147</v>
      </c>
      <c r="K2011" s="338" t="s">
        <v>4987</v>
      </c>
      <c r="L2011" s="338" t="s">
        <v>5064</v>
      </c>
      <c r="M2011" s="338" t="s">
        <v>14148</v>
      </c>
      <c r="N2011" s="338" t="s">
        <v>5009</v>
      </c>
      <c r="O2011" s="338" t="s">
        <v>5010</v>
      </c>
    </row>
    <row r="2012" ht="15.75" customHeight="1">
      <c r="A2012" s="338" t="s">
        <v>14149</v>
      </c>
      <c r="B2012" s="338" t="s">
        <v>4970</v>
      </c>
      <c r="C2012" s="338" t="s">
        <v>1537</v>
      </c>
      <c r="D2012" s="338">
        <v>1991.0</v>
      </c>
      <c r="E2012" s="338" t="s">
        <v>14084</v>
      </c>
      <c r="F2012" s="339">
        <v>45174.0</v>
      </c>
      <c r="G2012" s="338" t="s">
        <v>5352</v>
      </c>
      <c r="H2012" s="338" t="s">
        <v>6108</v>
      </c>
      <c r="I2012" s="338" t="s">
        <v>6108</v>
      </c>
      <c r="J2012" s="338" t="s">
        <v>7159</v>
      </c>
      <c r="K2012" s="338" t="s">
        <v>4987</v>
      </c>
      <c r="L2012" s="338" t="s">
        <v>5281</v>
      </c>
      <c r="M2012" s="338" t="s">
        <v>14150</v>
      </c>
      <c r="N2012" s="338" t="s">
        <v>12843</v>
      </c>
      <c r="O2012" s="338" t="s">
        <v>5096</v>
      </c>
    </row>
    <row r="2013" ht="15.75" customHeight="1">
      <c r="A2013" s="338" t="s">
        <v>14151</v>
      </c>
      <c r="B2013" s="338" t="s">
        <v>4970</v>
      </c>
      <c r="C2013" s="338" t="s">
        <v>1537</v>
      </c>
      <c r="D2013" s="338">
        <v>1991.0</v>
      </c>
      <c r="E2013" s="338" t="s">
        <v>13699</v>
      </c>
      <c r="F2013" s="339">
        <v>45082.0</v>
      </c>
      <c r="G2013" s="338" t="s">
        <v>6415</v>
      </c>
      <c r="H2013" s="338" t="s">
        <v>6811</v>
      </c>
      <c r="I2013" s="338" t="s">
        <v>14152</v>
      </c>
      <c r="J2013" s="338" t="s">
        <v>10336</v>
      </c>
      <c r="K2013" s="338" t="s">
        <v>4987</v>
      </c>
      <c r="M2013" s="338" t="s">
        <v>14153</v>
      </c>
      <c r="N2013" s="338" t="s">
        <v>14154</v>
      </c>
      <c r="O2013" s="338" t="s">
        <v>5150</v>
      </c>
    </row>
    <row r="2014" ht="15.75" customHeight="1">
      <c r="A2014" s="338" t="s">
        <v>14155</v>
      </c>
      <c r="B2014" s="338" t="s">
        <v>7737</v>
      </c>
      <c r="C2014" s="338" t="s">
        <v>1558</v>
      </c>
      <c r="D2014" s="338">
        <v>1991.0</v>
      </c>
      <c r="E2014" s="338" t="s">
        <v>14156</v>
      </c>
      <c r="F2014" s="339">
        <v>45051.0</v>
      </c>
      <c r="G2014" s="338" t="s">
        <v>5453</v>
      </c>
      <c r="H2014" s="338" t="s">
        <v>14157</v>
      </c>
      <c r="I2014" s="338" t="s">
        <v>14158</v>
      </c>
      <c r="J2014" s="338" t="s">
        <v>14159</v>
      </c>
      <c r="K2014" s="338" t="s">
        <v>4987</v>
      </c>
      <c r="M2014" s="338" t="s">
        <v>14160</v>
      </c>
      <c r="N2014" s="338" t="s">
        <v>14161</v>
      </c>
      <c r="O2014" s="338" t="s">
        <v>5610</v>
      </c>
    </row>
    <row r="2015" ht="15.75" customHeight="1">
      <c r="A2015" s="338" t="s">
        <v>14162</v>
      </c>
      <c r="B2015" s="338" t="s">
        <v>4993</v>
      </c>
      <c r="C2015" s="338" t="s">
        <v>1558</v>
      </c>
      <c r="D2015" s="338">
        <v>1991.0</v>
      </c>
      <c r="E2015" s="338" t="s">
        <v>11015</v>
      </c>
      <c r="F2015" s="339">
        <v>44963.0</v>
      </c>
      <c r="G2015" s="338" t="s">
        <v>6260</v>
      </c>
      <c r="H2015" s="338" t="s">
        <v>14163</v>
      </c>
      <c r="I2015" s="338" t="s">
        <v>14164</v>
      </c>
      <c r="J2015" s="338" t="s">
        <v>9206</v>
      </c>
      <c r="K2015" s="338" t="s">
        <v>3074</v>
      </c>
      <c r="M2015" s="338" t="s">
        <v>14165</v>
      </c>
      <c r="N2015" s="338" t="s">
        <v>14166</v>
      </c>
      <c r="O2015" s="338" t="s">
        <v>5698</v>
      </c>
    </row>
    <row r="2016" ht="15.75" customHeight="1">
      <c r="A2016" s="338" t="s">
        <v>14167</v>
      </c>
      <c r="B2016" s="338" t="s">
        <v>5445</v>
      </c>
      <c r="C2016" s="338" t="s">
        <v>1558</v>
      </c>
      <c r="D2016" s="338">
        <v>1991.0</v>
      </c>
      <c r="E2016" s="338" t="s">
        <v>14156</v>
      </c>
      <c r="F2016" s="338" t="s">
        <v>5286</v>
      </c>
      <c r="G2016" s="338" t="s">
        <v>7247</v>
      </c>
      <c r="H2016" s="338" t="s">
        <v>7639</v>
      </c>
      <c r="I2016" s="338" t="s">
        <v>7975</v>
      </c>
      <c r="J2016" s="338" t="s">
        <v>14168</v>
      </c>
      <c r="K2016" s="338" t="s">
        <v>4987</v>
      </c>
      <c r="M2016" s="338" t="s">
        <v>14169</v>
      </c>
      <c r="N2016" s="338" t="s">
        <v>5009</v>
      </c>
      <c r="O2016" s="338" t="s">
        <v>5248</v>
      </c>
    </row>
    <row r="2017" ht="15.75" customHeight="1">
      <c r="A2017" s="338" t="s">
        <v>14170</v>
      </c>
      <c r="B2017" s="338" t="s">
        <v>4970</v>
      </c>
      <c r="C2017" s="338" t="s">
        <v>1558</v>
      </c>
      <c r="D2017" s="338">
        <v>1991.0</v>
      </c>
      <c r="E2017" s="338" t="s">
        <v>13699</v>
      </c>
      <c r="F2017" s="339">
        <v>44992.0</v>
      </c>
      <c r="G2017" s="338" t="s">
        <v>6244</v>
      </c>
      <c r="H2017" s="338" t="s">
        <v>9830</v>
      </c>
      <c r="I2017" s="338" t="s">
        <v>14171</v>
      </c>
      <c r="J2017" s="338" t="s">
        <v>14172</v>
      </c>
      <c r="K2017" s="338" t="s">
        <v>7898</v>
      </c>
      <c r="M2017" s="338" t="s">
        <v>14173</v>
      </c>
      <c r="N2017" s="338" t="s">
        <v>12239</v>
      </c>
      <c r="O2017" s="338" t="s">
        <v>5294</v>
      </c>
    </row>
    <row r="2018" ht="15.75" customHeight="1">
      <c r="A2018" s="338" t="s">
        <v>14174</v>
      </c>
      <c r="B2018" s="338" t="s">
        <v>7737</v>
      </c>
      <c r="C2018" s="338" t="s">
        <v>1547</v>
      </c>
      <c r="D2018" s="338">
        <v>1991.0</v>
      </c>
      <c r="E2018" s="338" t="s">
        <v>13682</v>
      </c>
      <c r="F2018" s="339">
        <v>44990.0</v>
      </c>
      <c r="G2018" s="338" t="s">
        <v>5514</v>
      </c>
      <c r="H2018" s="338" t="s">
        <v>14175</v>
      </c>
      <c r="I2018" s="338" t="s">
        <v>7327</v>
      </c>
      <c r="J2018" s="338" t="s">
        <v>5191</v>
      </c>
      <c r="K2018" s="338" t="s">
        <v>4987</v>
      </c>
      <c r="M2018" s="338" t="s">
        <v>14176</v>
      </c>
      <c r="N2018" s="338" t="s">
        <v>14177</v>
      </c>
      <c r="O2018" s="338" t="s">
        <v>5143</v>
      </c>
    </row>
    <row r="2019" ht="15.75" customHeight="1">
      <c r="A2019" s="338" t="s">
        <v>14178</v>
      </c>
      <c r="B2019" s="338" t="s">
        <v>6316</v>
      </c>
      <c r="C2019" s="338" t="s">
        <v>1547</v>
      </c>
      <c r="D2019" s="338">
        <v>1991.0</v>
      </c>
      <c r="E2019" s="338" t="s">
        <v>14179</v>
      </c>
      <c r="F2019" s="339">
        <v>45083.0</v>
      </c>
      <c r="G2019" s="338" t="s">
        <v>6705</v>
      </c>
      <c r="H2019" s="338" t="s">
        <v>14180</v>
      </c>
      <c r="I2019" s="338" t="s">
        <v>14180</v>
      </c>
      <c r="J2019" s="338" t="s">
        <v>14181</v>
      </c>
      <c r="K2019" s="338" t="s">
        <v>4987</v>
      </c>
      <c r="M2019" s="338" t="s">
        <v>14182</v>
      </c>
      <c r="N2019" s="338" t="s">
        <v>14183</v>
      </c>
      <c r="O2019" s="338" t="s">
        <v>5677</v>
      </c>
    </row>
    <row r="2020" ht="15.75" customHeight="1">
      <c r="A2020" s="338" t="s">
        <v>14184</v>
      </c>
      <c r="B2020" s="338" t="s">
        <v>4970</v>
      </c>
      <c r="C2020" s="338" t="s">
        <v>1558</v>
      </c>
      <c r="D2020" s="338">
        <v>1991.0</v>
      </c>
      <c r="E2020" s="338" t="s">
        <v>13110</v>
      </c>
      <c r="F2020" s="339">
        <v>45052.0</v>
      </c>
      <c r="G2020" s="338" t="s">
        <v>5211</v>
      </c>
      <c r="H2020" s="338" t="s">
        <v>8968</v>
      </c>
      <c r="I2020" s="338" t="s">
        <v>14185</v>
      </c>
      <c r="J2020" s="338" t="s">
        <v>5455</v>
      </c>
      <c r="K2020" s="338" t="s">
        <v>4987</v>
      </c>
      <c r="L2020" s="338" t="s">
        <v>5971</v>
      </c>
      <c r="M2020" s="338" t="s">
        <v>14186</v>
      </c>
      <c r="N2020" s="338" t="s">
        <v>10696</v>
      </c>
      <c r="O2020" s="338" t="s">
        <v>5217</v>
      </c>
    </row>
    <row r="2021" ht="15.75" customHeight="1">
      <c r="A2021" s="338" t="s">
        <v>14187</v>
      </c>
      <c r="B2021" s="338" t="s">
        <v>5601</v>
      </c>
      <c r="C2021" s="338" t="s">
        <v>1558</v>
      </c>
      <c r="D2021" s="338">
        <v>1991.0</v>
      </c>
      <c r="E2021" s="338" t="s">
        <v>14188</v>
      </c>
      <c r="F2021" s="339">
        <v>45175.0</v>
      </c>
      <c r="G2021" s="338" t="s">
        <v>6659</v>
      </c>
      <c r="H2021" s="338" t="s">
        <v>13545</v>
      </c>
      <c r="I2021" s="338" t="s">
        <v>13545</v>
      </c>
      <c r="J2021" s="338" t="s">
        <v>14189</v>
      </c>
      <c r="K2021" s="338" t="s">
        <v>6642</v>
      </c>
      <c r="M2021" s="338" t="s">
        <v>14190</v>
      </c>
      <c r="N2021" s="338" t="s">
        <v>14191</v>
      </c>
      <c r="O2021" s="338" t="s">
        <v>5370</v>
      </c>
    </row>
    <row r="2022" ht="15.75" customHeight="1">
      <c r="A2022" s="338" t="s">
        <v>14192</v>
      </c>
      <c r="B2022" s="338" t="s">
        <v>4970</v>
      </c>
      <c r="C2022" s="338" t="s">
        <v>1537</v>
      </c>
      <c r="D2022" s="338">
        <v>1991.0</v>
      </c>
      <c r="E2022" s="338" t="s">
        <v>13811</v>
      </c>
      <c r="F2022" s="339">
        <v>44931.0</v>
      </c>
      <c r="G2022" s="338" t="s">
        <v>5531</v>
      </c>
      <c r="H2022" s="338" t="s">
        <v>6580</v>
      </c>
      <c r="I2022" s="338" t="s">
        <v>6580</v>
      </c>
      <c r="J2022" s="338" t="s">
        <v>6817</v>
      </c>
      <c r="K2022" s="338" t="s">
        <v>4987</v>
      </c>
      <c r="L2022" s="338" t="s">
        <v>4977</v>
      </c>
      <c r="M2022" s="338" t="s">
        <v>14193</v>
      </c>
      <c r="N2022" s="338" t="s">
        <v>13591</v>
      </c>
      <c r="O2022" s="338" t="s">
        <v>5186</v>
      </c>
    </row>
    <row r="2023" ht="15.75" customHeight="1">
      <c r="A2023" s="338" t="s">
        <v>14194</v>
      </c>
      <c r="B2023" s="338" t="s">
        <v>4970</v>
      </c>
      <c r="C2023" s="338" t="s">
        <v>1537</v>
      </c>
      <c r="D2023" s="338">
        <v>1991.0</v>
      </c>
      <c r="E2023" s="338" t="s">
        <v>13110</v>
      </c>
      <c r="F2023" s="339">
        <v>44963.0</v>
      </c>
      <c r="G2023" s="338" t="s">
        <v>5417</v>
      </c>
      <c r="H2023" s="338" t="s">
        <v>11638</v>
      </c>
      <c r="I2023" s="338" t="s">
        <v>11978</v>
      </c>
      <c r="J2023" s="338" t="s">
        <v>10401</v>
      </c>
      <c r="K2023" s="338" t="s">
        <v>4987</v>
      </c>
      <c r="L2023" s="338" t="s">
        <v>5971</v>
      </c>
      <c r="M2023" s="338" t="s">
        <v>14195</v>
      </c>
      <c r="N2023" s="338" t="s">
        <v>12843</v>
      </c>
      <c r="O2023" s="338" t="s">
        <v>5283</v>
      </c>
    </row>
    <row r="2024" ht="15.75" customHeight="1">
      <c r="A2024" s="338" t="s">
        <v>6413</v>
      </c>
      <c r="B2024" s="338" t="s">
        <v>7737</v>
      </c>
      <c r="C2024" s="338" t="s">
        <v>1547</v>
      </c>
      <c r="D2024" s="338">
        <v>1991.0</v>
      </c>
      <c r="E2024" s="338" t="s">
        <v>13682</v>
      </c>
      <c r="F2024" s="339">
        <v>45113.0</v>
      </c>
      <c r="G2024" s="338" t="s">
        <v>6244</v>
      </c>
      <c r="H2024" s="338" t="s">
        <v>8413</v>
      </c>
      <c r="I2024" s="338" t="s">
        <v>8413</v>
      </c>
      <c r="J2024" s="338" t="s">
        <v>10550</v>
      </c>
      <c r="K2024" s="338" t="s">
        <v>4987</v>
      </c>
      <c r="M2024" s="338" t="s">
        <v>14196</v>
      </c>
      <c r="N2024" s="338" t="s">
        <v>14197</v>
      </c>
      <c r="O2024" s="338" t="s">
        <v>5150</v>
      </c>
    </row>
    <row r="2025" ht="15.75" customHeight="1">
      <c r="A2025" s="338" t="s">
        <v>14198</v>
      </c>
      <c r="B2025" s="338" t="s">
        <v>7737</v>
      </c>
      <c r="C2025" s="338" t="s">
        <v>1547</v>
      </c>
      <c r="D2025" s="338">
        <v>1991.0</v>
      </c>
      <c r="E2025" s="338" t="s">
        <v>13646</v>
      </c>
      <c r="F2025" s="339">
        <v>45083.0</v>
      </c>
      <c r="G2025" s="338" t="s">
        <v>6149</v>
      </c>
      <c r="H2025" s="338" t="s">
        <v>14199</v>
      </c>
      <c r="I2025" s="338" t="s">
        <v>14200</v>
      </c>
      <c r="J2025" s="338" t="s">
        <v>9423</v>
      </c>
      <c r="K2025" s="338" t="s">
        <v>5607</v>
      </c>
      <c r="M2025" s="338" t="s">
        <v>14201</v>
      </c>
      <c r="N2025" s="338" t="s">
        <v>14202</v>
      </c>
      <c r="O2025" s="338" t="s">
        <v>8056</v>
      </c>
    </row>
    <row r="2026" ht="15.75" customHeight="1">
      <c r="A2026" s="338" t="s">
        <v>14203</v>
      </c>
      <c r="B2026" s="338" t="s">
        <v>7737</v>
      </c>
      <c r="C2026" s="338" t="s">
        <v>1537</v>
      </c>
      <c r="D2026" s="338">
        <v>1991.0</v>
      </c>
      <c r="E2026" s="338" t="s">
        <v>14204</v>
      </c>
      <c r="F2026" s="339">
        <v>45082.0</v>
      </c>
      <c r="G2026" s="338" t="s">
        <v>5417</v>
      </c>
      <c r="H2026" s="338" t="s">
        <v>6408</v>
      </c>
      <c r="I2026" s="338" t="s">
        <v>6408</v>
      </c>
      <c r="J2026" s="338" t="s">
        <v>5052</v>
      </c>
      <c r="K2026" s="338" t="s">
        <v>4987</v>
      </c>
      <c r="L2026" s="338" t="s">
        <v>4999</v>
      </c>
      <c r="M2026" s="338" t="s">
        <v>14205</v>
      </c>
      <c r="N2026" s="338" t="s">
        <v>12904</v>
      </c>
      <c r="O2026" s="338" t="s">
        <v>5020</v>
      </c>
    </row>
    <row r="2027" ht="15.75" customHeight="1">
      <c r="A2027" s="338" t="s">
        <v>14206</v>
      </c>
      <c r="B2027" s="338" t="s">
        <v>4993</v>
      </c>
      <c r="C2027" s="338" t="s">
        <v>1547</v>
      </c>
      <c r="D2027" s="338">
        <v>1991.0</v>
      </c>
      <c r="E2027" s="338" t="s">
        <v>14207</v>
      </c>
      <c r="F2027" s="338" t="s">
        <v>5286</v>
      </c>
      <c r="G2027" s="338" t="s">
        <v>14208</v>
      </c>
      <c r="H2027" s="338" t="s">
        <v>9916</v>
      </c>
      <c r="I2027" s="338" t="s">
        <v>10045</v>
      </c>
      <c r="J2027" s="338" t="s">
        <v>11403</v>
      </c>
      <c r="K2027" s="338" t="s">
        <v>4987</v>
      </c>
      <c r="M2027" s="338" t="s">
        <v>14209</v>
      </c>
      <c r="N2027" s="338" t="s">
        <v>5009</v>
      </c>
      <c r="O2027" s="338" t="s">
        <v>5283</v>
      </c>
    </row>
    <row r="2028" ht="15.75" customHeight="1">
      <c r="A2028" s="338" t="s">
        <v>14210</v>
      </c>
      <c r="B2028" s="338" t="s">
        <v>4970</v>
      </c>
      <c r="C2028" s="338" t="s">
        <v>3713</v>
      </c>
      <c r="D2028" s="338">
        <v>1991.0</v>
      </c>
      <c r="E2028" s="338" t="s">
        <v>14211</v>
      </c>
      <c r="F2028" s="339">
        <v>44992.0</v>
      </c>
      <c r="G2028" s="338" t="s">
        <v>6705</v>
      </c>
      <c r="H2028" s="338" t="s">
        <v>7538</v>
      </c>
      <c r="I2028" s="338" t="s">
        <v>7538</v>
      </c>
      <c r="J2028" s="338" t="s">
        <v>14212</v>
      </c>
      <c r="K2028" s="338" t="s">
        <v>4987</v>
      </c>
      <c r="L2028" s="338" t="s">
        <v>5291</v>
      </c>
      <c r="M2028" s="338" t="s">
        <v>14213</v>
      </c>
      <c r="N2028" s="338" t="s">
        <v>14214</v>
      </c>
      <c r="O2028" s="338" t="s">
        <v>5046</v>
      </c>
    </row>
    <row r="2029" ht="15.75" customHeight="1">
      <c r="A2029" s="338" t="s">
        <v>14215</v>
      </c>
      <c r="B2029" s="338" t="s">
        <v>4970</v>
      </c>
      <c r="C2029" s="338" t="s">
        <v>1558</v>
      </c>
      <c r="D2029" s="338">
        <v>1991.0</v>
      </c>
      <c r="E2029" s="338" t="s">
        <v>14216</v>
      </c>
      <c r="F2029" s="339">
        <v>44933.0</v>
      </c>
      <c r="G2029" s="338" t="s">
        <v>5278</v>
      </c>
      <c r="H2029" s="338" t="s">
        <v>13319</v>
      </c>
      <c r="I2029" s="338" t="s">
        <v>14217</v>
      </c>
      <c r="J2029" s="338" t="s">
        <v>14218</v>
      </c>
      <c r="K2029" s="338" t="s">
        <v>4976</v>
      </c>
      <c r="M2029" s="338" t="s">
        <v>14219</v>
      </c>
      <c r="N2029" s="338" t="s">
        <v>14220</v>
      </c>
      <c r="O2029" s="338" t="s">
        <v>5028</v>
      </c>
    </row>
    <row r="2030" ht="15.75" customHeight="1">
      <c r="A2030" s="338" t="s">
        <v>14221</v>
      </c>
      <c r="B2030" s="338" t="s">
        <v>4970</v>
      </c>
      <c r="C2030" s="338" t="s">
        <v>1558</v>
      </c>
      <c r="D2030" s="338">
        <v>1991.0</v>
      </c>
      <c r="E2030" s="338" t="s">
        <v>13788</v>
      </c>
      <c r="F2030" s="339">
        <v>45112.0</v>
      </c>
      <c r="G2030" s="338" t="s">
        <v>5342</v>
      </c>
      <c r="H2030" s="338" t="s">
        <v>14222</v>
      </c>
      <c r="I2030" s="338" t="s">
        <v>14222</v>
      </c>
      <c r="J2030" s="338" t="s">
        <v>10926</v>
      </c>
      <c r="K2030" s="338" t="s">
        <v>4976</v>
      </c>
      <c r="M2030" s="338" t="s">
        <v>14223</v>
      </c>
      <c r="N2030" s="338" t="s">
        <v>11810</v>
      </c>
      <c r="O2030" s="338" t="s">
        <v>5120</v>
      </c>
    </row>
    <row r="2031" ht="15.75" customHeight="1">
      <c r="A2031" s="338" t="s">
        <v>14224</v>
      </c>
      <c r="B2031" s="338" t="s">
        <v>4970</v>
      </c>
      <c r="C2031" s="338" t="s">
        <v>11680</v>
      </c>
      <c r="D2031" s="338">
        <v>1991.0</v>
      </c>
      <c r="E2031" s="338" t="s">
        <v>14225</v>
      </c>
      <c r="F2031" s="339">
        <v>45174.0</v>
      </c>
      <c r="G2031" s="338" t="s">
        <v>5507</v>
      </c>
      <c r="H2031" s="338" t="s">
        <v>11769</v>
      </c>
      <c r="I2031" s="338" t="s">
        <v>11769</v>
      </c>
      <c r="J2031" s="338" t="s">
        <v>14226</v>
      </c>
      <c r="K2031" s="338" t="s">
        <v>4987</v>
      </c>
      <c r="L2031" s="338" t="s">
        <v>8589</v>
      </c>
      <c r="M2031" s="338" t="s">
        <v>14227</v>
      </c>
      <c r="N2031" s="338" t="s">
        <v>14228</v>
      </c>
      <c r="O2031" s="338" t="s">
        <v>5545</v>
      </c>
    </row>
    <row r="2032" ht="15.75" customHeight="1">
      <c r="A2032" s="338" t="s">
        <v>14229</v>
      </c>
      <c r="B2032" s="338" t="s">
        <v>7737</v>
      </c>
      <c r="C2032" s="338" t="s">
        <v>1547</v>
      </c>
      <c r="D2032" s="338">
        <v>1991.0</v>
      </c>
      <c r="E2032" s="338" t="s">
        <v>14230</v>
      </c>
      <c r="F2032" s="339">
        <v>45113.0</v>
      </c>
      <c r="G2032" s="338" t="s">
        <v>5365</v>
      </c>
      <c r="H2032" s="338" t="s">
        <v>12802</v>
      </c>
      <c r="I2032" s="338" t="s">
        <v>14231</v>
      </c>
      <c r="J2032" s="338" t="s">
        <v>7085</v>
      </c>
      <c r="K2032" s="338" t="s">
        <v>12977</v>
      </c>
      <c r="M2032" s="338" t="s">
        <v>14232</v>
      </c>
      <c r="N2032" s="338" t="s">
        <v>12805</v>
      </c>
      <c r="O2032" s="338" t="s">
        <v>5232</v>
      </c>
    </row>
    <row r="2033" ht="15.75" customHeight="1">
      <c r="A2033" s="338" t="s">
        <v>14233</v>
      </c>
      <c r="B2033" s="338" t="s">
        <v>4970</v>
      </c>
      <c r="C2033" s="338" t="s">
        <v>1547</v>
      </c>
      <c r="D2033" s="338">
        <v>1991.0</v>
      </c>
      <c r="E2033" s="338" t="s">
        <v>14234</v>
      </c>
      <c r="F2033" s="339">
        <v>44933.0</v>
      </c>
      <c r="G2033" s="338" t="s">
        <v>6244</v>
      </c>
      <c r="H2033" s="338" t="s">
        <v>14235</v>
      </c>
      <c r="I2033" s="338" t="s">
        <v>14235</v>
      </c>
      <c r="J2033" s="338" t="s">
        <v>14236</v>
      </c>
      <c r="K2033" s="338" t="s">
        <v>4987</v>
      </c>
      <c r="L2033" s="338" t="s">
        <v>5281</v>
      </c>
      <c r="M2033" s="338" t="s">
        <v>14237</v>
      </c>
      <c r="N2033" s="338" t="s">
        <v>11674</v>
      </c>
      <c r="O2033" s="338" t="s">
        <v>5143</v>
      </c>
    </row>
    <row r="2034" ht="15.75" customHeight="1">
      <c r="A2034" s="338" t="s">
        <v>14238</v>
      </c>
      <c r="B2034" s="338" t="s">
        <v>4970</v>
      </c>
      <c r="C2034" s="338" t="s">
        <v>1537</v>
      </c>
      <c r="D2034" s="338">
        <v>1991.0</v>
      </c>
      <c r="E2034" s="338" t="s">
        <v>14239</v>
      </c>
      <c r="F2034" s="339">
        <v>45021.0</v>
      </c>
      <c r="G2034" s="338" t="s">
        <v>6198</v>
      </c>
      <c r="H2034" s="338" t="s">
        <v>14240</v>
      </c>
      <c r="I2034" s="338" t="s">
        <v>14240</v>
      </c>
      <c r="J2034" s="338" t="s">
        <v>10834</v>
      </c>
      <c r="K2034" s="338" t="s">
        <v>4987</v>
      </c>
      <c r="L2034" s="338" t="s">
        <v>5017</v>
      </c>
      <c r="N2034" s="338" t="s">
        <v>14241</v>
      </c>
      <c r="O2034" s="338" t="s">
        <v>5186</v>
      </c>
    </row>
    <row r="2035" ht="15.75" customHeight="1">
      <c r="A2035" s="338" t="s">
        <v>14242</v>
      </c>
      <c r="B2035" s="338" t="s">
        <v>4970</v>
      </c>
      <c r="C2035" s="338" t="s">
        <v>1547</v>
      </c>
      <c r="D2035" s="338">
        <v>1991.0</v>
      </c>
      <c r="E2035" s="338" t="s">
        <v>14204</v>
      </c>
      <c r="F2035" s="338" t="s">
        <v>5286</v>
      </c>
      <c r="G2035" s="338" t="s">
        <v>13239</v>
      </c>
      <c r="H2035" s="338" t="s">
        <v>11925</v>
      </c>
      <c r="I2035" s="338" t="s">
        <v>14243</v>
      </c>
      <c r="J2035" s="338" t="s">
        <v>14244</v>
      </c>
      <c r="K2035" s="338" t="s">
        <v>4987</v>
      </c>
      <c r="M2035" s="338" t="s">
        <v>14245</v>
      </c>
      <c r="N2035" s="338" t="s">
        <v>8082</v>
      </c>
      <c r="O2035" s="338" t="s">
        <v>5677</v>
      </c>
    </row>
    <row r="2036" ht="15.75" customHeight="1">
      <c r="A2036" s="338" t="s">
        <v>2268</v>
      </c>
      <c r="B2036" s="338" t="s">
        <v>4970</v>
      </c>
      <c r="C2036" s="338" t="s">
        <v>1547</v>
      </c>
      <c r="D2036" s="338">
        <v>1991.0</v>
      </c>
      <c r="E2036" s="338" t="s">
        <v>13530</v>
      </c>
      <c r="F2036" s="339">
        <v>45081.0</v>
      </c>
      <c r="G2036" s="338" t="s">
        <v>5531</v>
      </c>
      <c r="H2036" s="338" t="s">
        <v>14246</v>
      </c>
      <c r="I2036" s="338" t="s">
        <v>14247</v>
      </c>
      <c r="J2036" s="338" t="s">
        <v>8506</v>
      </c>
      <c r="K2036" s="338" t="s">
        <v>4987</v>
      </c>
      <c r="M2036" s="338" t="s">
        <v>14248</v>
      </c>
      <c r="N2036" s="338" t="s">
        <v>14249</v>
      </c>
      <c r="O2036" s="338" t="s">
        <v>5610</v>
      </c>
    </row>
    <row r="2037" ht="15.75" customHeight="1">
      <c r="A2037" s="338" t="s">
        <v>14250</v>
      </c>
      <c r="B2037" s="338" t="s">
        <v>4970</v>
      </c>
      <c r="C2037" s="338" t="s">
        <v>1681</v>
      </c>
      <c r="D2037" s="338">
        <v>1991.0</v>
      </c>
      <c r="E2037" s="338" t="s">
        <v>10832</v>
      </c>
      <c r="F2037" s="339">
        <v>44964.0</v>
      </c>
      <c r="G2037" s="338" t="s">
        <v>5473</v>
      </c>
      <c r="H2037" s="338" t="s">
        <v>14251</v>
      </c>
      <c r="I2037" s="338" t="s">
        <v>14251</v>
      </c>
      <c r="J2037" s="338" t="s">
        <v>14252</v>
      </c>
      <c r="K2037" s="338" t="s">
        <v>5607</v>
      </c>
      <c r="M2037" s="338" t="s">
        <v>14253</v>
      </c>
      <c r="N2037" s="338" t="s">
        <v>14254</v>
      </c>
      <c r="O2037" s="338" t="s">
        <v>13293</v>
      </c>
    </row>
    <row r="2038" ht="15.75" customHeight="1">
      <c r="A2038" s="338" t="s">
        <v>14255</v>
      </c>
      <c r="B2038" s="338" t="s">
        <v>4993</v>
      </c>
      <c r="C2038" s="338" t="s">
        <v>1547</v>
      </c>
      <c r="D2038" s="338">
        <v>1991.0</v>
      </c>
      <c r="E2038" s="338" t="s">
        <v>13799</v>
      </c>
      <c r="F2038" s="339">
        <v>45022.0</v>
      </c>
      <c r="G2038" s="338" t="s">
        <v>6260</v>
      </c>
      <c r="H2038" s="338" t="s">
        <v>5221</v>
      </c>
      <c r="I2038" s="338" t="s">
        <v>14256</v>
      </c>
      <c r="J2038" s="338" t="s">
        <v>14244</v>
      </c>
      <c r="K2038" s="338" t="s">
        <v>4987</v>
      </c>
      <c r="L2038" s="338" t="s">
        <v>5822</v>
      </c>
      <c r="M2038" s="338" t="s">
        <v>14257</v>
      </c>
      <c r="N2038" s="338" t="s">
        <v>11994</v>
      </c>
      <c r="O2038" s="338" t="s">
        <v>5339</v>
      </c>
    </row>
    <row r="2039" ht="15.75" customHeight="1">
      <c r="A2039" s="338" t="s">
        <v>14258</v>
      </c>
      <c r="B2039" s="338" t="s">
        <v>4970</v>
      </c>
      <c r="C2039" s="338" t="s">
        <v>1537</v>
      </c>
      <c r="D2039" s="338">
        <v>1991.0</v>
      </c>
      <c r="E2039" s="338" t="s">
        <v>14259</v>
      </c>
      <c r="F2039" s="338" t="s">
        <v>5059</v>
      </c>
      <c r="G2039" s="338" t="s">
        <v>5473</v>
      </c>
      <c r="H2039" s="338" t="s">
        <v>14260</v>
      </c>
      <c r="I2039" s="338" t="s">
        <v>14261</v>
      </c>
      <c r="J2039" s="338" t="s">
        <v>12119</v>
      </c>
      <c r="K2039" s="338" t="s">
        <v>6531</v>
      </c>
      <c r="M2039" s="338" t="s">
        <v>14262</v>
      </c>
      <c r="N2039" s="338" t="s">
        <v>14263</v>
      </c>
      <c r="O2039" s="338" t="s">
        <v>5120</v>
      </c>
    </row>
    <row r="2040" ht="15.75" customHeight="1">
      <c r="A2040" s="338" t="s">
        <v>14264</v>
      </c>
      <c r="B2040" s="338" t="s">
        <v>4970</v>
      </c>
      <c r="C2040" s="338" t="s">
        <v>1558</v>
      </c>
      <c r="D2040" s="338">
        <v>1991.0</v>
      </c>
      <c r="E2040" s="338" t="s">
        <v>14265</v>
      </c>
      <c r="F2040" s="339">
        <v>44964.0</v>
      </c>
      <c r="G2040" s="338" t="s">
        <v>5060</v>
      </c>
      <c r="H2040" s="338" t="s">
        <v>14266</v>
      </c>
      <c r="I2040" s="338" t="s">
        <v>14266</v>
      </c>
      <c r="J2040" s="338" t="s">
        <v>14266</v>
      </c>
      <c r="K2040" s="338" t="s">
        <v>5405</v>
      </c>
      <c r="M2040" s="338" t="s">
        <v>14267</v>
      </c>
      <c r="N2040" s="338" t="s">
        <v>11758</v>
      </c>
      <c r="O2040" s="338" t="s">
        <v>5160</v>
      </c>
    </row>
    <row r="2041" ht="15.75" customHeight="1">
      <c r="A2041" s="338" t="s">
        <v>14268</v>
      </c>
      <c r="B2041" s="338" t="s">
        <v>4993</v>
      </c>
      <c r="C2041" s="338" t="s">
        <v>1558</v>
      </c>
      <c r="D2041" s="338">
        <v>1991.0</v>
      </c>
      <c r="E2041" s="338" t="s">
        <v>13811</v>
      </c>
      <c r="F2041" s="339">
        <v>45022.0</v>
      </c>
      <c r="G2041" s="338" t="s">
        <v>5531</v>
      </c>
      <c r="H2041" s="338" t="s">
        <v>7396</v>
      </c>
      <c r="I2041" s="338" t="s">
        <v>13194</v>
      </c>
      <c r="J2041" s="338" t="s">
        <v>14269</v>
      </c>
      <c r="K2041" s="338" t="s">
        <v>4987</v>
      </c>
      <c r="M2041" s="338" t="s">
        <v>14270</v>
      </c>
      <c r="N2041" s="338" t="s">
        <v>5009</v>
      </c>
      <c r="O2041" s="338" t="s">
        <v>5537</v>
      </c>
    </row>
    <row r="2042" ht="15.75" customHeight="1">
      <c r="A2042" s="338" t="s">
        <v>14271</v>
      </c>
      <c r="B2042" s="338" t="s">
        <v>7737</v>
      </c>
      <c r="C2042" s="338" t="s">
        <v>1681</v>
      </c>
      <c r="D2042" s="338">
        <v>1991.0</v>
      </c>
      <c r="E2042" s="338" t="s">
        <v>13646</v>
      </c>
      <c r="F2042" s="339">
        <v>44933.0</v>
      </c>
      <c r="G2042" s="338" t="s">
        <v>5342</v>
      </c>
      <c r="H2042" s="338" t="s">
        <v>8735</v>
      </c>
      <c r="I2042" s="338" t="s">
        <v>8735</v>
      </c>
      <c r="J2042" s="338" t="s">
        <v>10830</v>
      </c>
      <c r="K2042" s="338" t="s">
        <v>5405</v>
      </c>
      <c r="M2042" s="338" t="s">
        <v>14272</v>
      </c>
      <c r="N2042" s="338" t="s">
        <v>14273</v>
      </c>
      <c r="O2042" s="338" t="s">
        <v>7745</v>
      </c>
    </row>
    <row r="2043" ht="15.75" customHeight="1">
      <c r="A2043" s="338" t="s">
        <v>14274</v>
      </c>
      <c r="C2043" s="338" t="s">
        <v>1558</v>
      </c>
      <c r="D2043" s="338">
        <v>1991.0</v>
      </c>
      <c r="E2043" s="338" t="s">
        <v>14275</v>
      </c>
      <c r="F2043" s="339">
        <v>44932.0</v>
      </c>
      <c r="G2043" s="338" t="s">
        <v>5417</v>
      </c>
      <c r="H2043" s="338" t="s">
        <v>8519</v>
      </c>
      <c r="I2043" s="338" t="s">
        <v>8519</v>
      </c>
      <c r="J2043" s="338" t="s">
        <v>6885</v>
      </c>
      <c r="K2043" s="338" t="s">
        <v>5607</v>
      </c>
      <c r="N2043" s="338" t="s">
        <v>14135</v>
      </c>
      <c r="O2043" s="338" t="s">
        <v>5624</v>
      </c>
    </row>
    <row r="2044" ht="15.75" customHeight="1">
      <c r="A2044" s="338" t="s">
        <v>14276</v>
      </c>
      <c r="B2044" s="338" t="s">
        <v>4970</v>
      </c>
      <c r="C2044" s="338" t="s">
        <v>11680</v>
      </c>
      <c r="D2044" s="338">
        <v>1991.0</v>
      </c>
      <c r="E2044" s="338" t="s">
        <v>13750</v>
      </c>
      <c r="F2044" s="339">
        <v>45082.0</v>
      </c>
      <c r="G2044" s="338" t="s">
        <v>14277</v>
      </c>
      <c r="H2044" s="338" t="s">
        <v>11858</v>
      </c>
      <c r="I2044" s="338" t="s">
        <v>9978</v>
      </c>
      <c r="J2044" s="338" t="s">
        <v>6582</v>
      </c>
      <c r="K2044" s="338" t="s">
        <v>4987</v>
      </c>
      <c r="M2044" s="338" t="s">
        <v>14278</v>
      </c>
      <c r="N2044" s="338" t="s">
        <v>14279</v>
      </c>
      <c r="O2044" s="338" t="s">
        <v>4991</v>
      </c>
    </row>
    <row r="2045" ht="15.75" customHeight="1">
      <c r="A2045" s="338" t="s">
        <v>14280</v>
      </c>
      <c r="B2045" s="338" t="s">
        <v>4970</v>
      </c>
      <c r="C2045" s="338" t="s">
        <v>3713</v>
      </c>
      <c r="D2045" s="338">
        <v>1992.0</v>
      </c>
      <c r="E2045" s="338" t="s">
        <v>14281</v>
      </c>
      <c r="F2045" s="339">
        <v>44993.0</v>
      </c>
      <c r="G2045" s="338" t="s">
        <v>14282</v>
      </c>
      <c r="H2045" s="338" t="s">
        <v>14283</v>
      </c>
      <c r="I2045" s="338" t="s">
        <v>14283</v>
      </c>
      <c r="J2045" s="338" t="s">
        <v>14284</v>
      </c>
      <c r="K2045" s="338" t="s">
        <v>4987</v>
      </c>
      <c r="L2045" s="338" t="s">
        <v>4995</v>
      </c>
      <c r="M2045" s="338" t="s">
        <v>14285</v>
      </c>
      <c r="N2045" s="338" t="s">
        <v>14286</v>
      </c>
      <c r="O2045" s="338" t="s">
        <v>5339</v>
      </c>
    </row>
    <row r="2046" ht="15.75" customHeight="1">
      <c r="A2046" s="338" t="s">
        <v>113</v>
      </c>
      <c r="B2046" s="338" t="s">
        <v>4970</v>
      </c>
      <c r="C2046" s="338" t="s">
        <v>1547</v>
      </c>
      <c r="D2046" s="338">
        <v>1992.0</v>
      </c>
      <c r="E2046" s="338" t="s">
        <v>13932</v>
      </c>
      <c r="F2046" s="338" t="s">
        <v>5059</v>
      </c>
      <c r="G2046" s="338" t="s">
        <v>9471</v>
      </c>
      <c r="H2046" s="338" t="s">
        <v>8656</v>
      </c>
      <c r="I2046" s="338" t="s">
        <v>8770</v>
      </c>
      <c r="J2046" s="338" t="s">
        <v>7501</v>
      </c>
      <c r="K2046" s="338" t="s">
        <v>4987</v>
      </c>
      <c r="L2046" s="338" t="s">
        <v>14287</v>
      </c>
      <c r="M2046" s="338" t="s">
        <v>14288</v>
      </c>
      <c r="N2046" s="338" t="s">
        <v>10692</v>
      </c>
      <c r="O2046" s="338" t="s">
        <v>5056</v>
      </c>
    </row>
    <row r="2047" ht="15.75" customHeight="1">
      <c r="A2047" s="338" t="s">
        <v>14289</v>
      </c>
      <c r="B2047" s="338" t="s">
        <v>4970</v>
      </c>
      <c r="C2047" s="338" t="s">
        <v>1425</v>
      </c>
      <c r="D2047" s="338">
        <v>1992.0</v>
      </c>
      <c r="E2047" s="338" t="s">
        <v>14290</v>
      </c>
      <c r="F2047" s="339">
        <v>45083.0</v>
      </c>
      <c r="G2047" s="338" t="s">
        <v>13584</v>
      </c>
      <c r="H2047" s="338" t="s">
        <v>11752</v>
      </c>
      <c r="I2047" s="338" t="s">
        <v>10348</v>
      </c>
      <c r="J2047" s="338" t="s">
        <v>14291</v>
      </c>
      <c r="K2047" s="338" t="s">
        <v>4987</v>
      </c>
      <c r="L2047" s="338" t="s">
        <v>5017</v>
      </c>
      <c r="M2047" s="338" t="s">
        <v>14292</v>
      </c>
      <c r="N2047" s="338" t="s">
        <v>14293</v>
      </c>
      <c r="O2047" s="338" t="s">
        <v>5339</v>
      </c>
    </row>
    <row r="2048" ht="15.75" customHeight="1">
      <c r="A2048" s="338" t="s">
        <v>14294</v>
      </c>
      <c r="B2048" s="338" t="s">
        <v>4970</v>
      </c>
      <c r="C2048" s="338" t="s">
        <v>1558</v>
      </c>
      <c r="D2048" s="338">
        <v>1992.0</v>
      </c>
      <c r="E2048" s="338" t="s">
        <v>13935</v>
      </c>
      <c r="F2048" s="339">
        <v>45084.0</v>
      </c>
      <c r="G2048" s="338" t="s">
        <v>14295</v>
      </c>
      <c r="H2048" s="338" t="s">
        <v>8545</v>
      </c>
      <c r="I2048" s="338" t="s">
        <v>9671</v>
      </c>
      <c r="J2048" s="338" t="s">
        <v>14101</v>
      </c>
      <c r="K2048" s="338" t="s">
        <v>4987</v>
      </c>
      <c r="L2048" s="338" t="s">
        <v>5157</v>
      </c>
      <c r="M2048" s="338" t="s">
        <v>14296</v>
      </c>
      <c r="N2048" s="338" t="s">
        <v>5224</v>
      </c>
      <c r="O2048" s="338" t="s">
        <v>6278</v>
      </c>
    </row>
    <row r="2049" ht="15.75" customHeight="1">
      <c r="A2049" s="338" t="s">
        <v>14297</v>
      </c>
      <c r="B2049" s="338" t="s">
        <v>4970</v>
      </c>
      <c r="C2049" s="338" t="s">
        <v>1537</v>
      </c>
      <c r="D2049" s="338">
        <v>1992.0</v>
      </c>
      <c r="E2049" s="338" t="s">
        <v>14298</v>
      </c>
      <c r="F2049" s="339">
        <v>45114.0</v>
      </c>
      <c r="G2049" s="338" t="s">
        <v>14299</v>
      </c>
      <c r="H2049" s="338" t="s">
        <v>5761</v>
      </c>
      <c r="I2049" s="338" t="s">
        <v>14300</v>
      </c>
      <c r="J2049" s="338" t="s">
        <v>11268</v>
      </c>
      <c r="K2049" s="338" t="s">
        <v>4987</v>
      </c>
      <c r="L2049" s="338" t="s">
        <v>7743</v>
      </c>
      <c r="M2049" s="338" t="s">
        <v>14301</v>
      </c>
      <c r="N2049" s="338" t="s">
        <v>11206</v>
      </c>
      <c r="O2049" s="338" t="s">
        <v>5545</v>
      </c>
    </row>
    <row r="2050" ht="15.75" customHeight="1">
      <c r="A2050" s="338" t="s">
        <v>14302</v>
      </c>
      <c r="B2050" s="338" t="s">
        <v>4970</v>
      </c>
      <c r="C2050" s="338" t="s">
        <v>1425</v>
      </c>
      <c r="D2050" s="338">
        <v>1992.0</v>
      </c>
      <c r="E2050" s="338" t="s">
        <v>14303</v>
      </c>
      <c r="F2050" s="339">
        <v>45023.0</v>
      </c>
      <c r="G2050" s="338" t="s">
        <v>14304</v>
      </c>
      <c r="H2050" s="338" t="s">
        <v>6012</v>
      </c>
      <c r="I2050" s="338" t="s">
        <v>14305</v>
      </c>
      <c r="J2050" s="338" t="s">
        <v>9618</v>
      </c>
      <c r="K2050" s="338" t="s">
        <v>4976</v>
      </c>
      <c r="L2050" s="338" t="s">
        <v>7743</v>
      </c>
      <c r="M2050" s="338" t="s">
        <v>14306</v>
      </c>
      <c r="N2050" s="338" t="s">
        <v>14307</v>
      </c>
      <c r="O2050" s="338" t="s">
        <v>6633</v>
      </c>
    </row>
    <row r="2051" ht="15.75" customHeight="1">
      <c r="A2051" s="338" t="s">
        <v>14308</v>
      </c>
      <c r="B2051" s="338" t="s">
        <v>4970</v>
      </c>
      <c r="C2051" s="338" t="s">
        <v>1547</v>
      </c>
      <c r="D2051" s="338">
        <v>1992.0</v>
      </c>
      <c r="E2051" s="338" t="s">
        <v>14309</v>
      </c>
      <c r="F2051" s="339">
        <v>44965.0</v>
      </c>
      <c r="G2051" s="338" t="s">
        <v>14310</v>
      </c>
      <c r="H2051" s="338" t="s">
        <v>5073</v>
      </c>
      <c r="I2051" s="338" t="s">
        <v>12131</v>
      </c>
      <c r="J2051" s="338" t="s">
        <v>5073</v>
      </c>
      <c r="K2051" s="338" t="s">
        <v>4987</v>
      </c>
      <c r="L2051" s="338" t="s">
        <v>6518</v>
      </c>
      <c r="M2051" s="338" t="s">
        <v>14311</v>
      </c>
      <c r="N2051" s="338" t="s">
        <v>4979</v>
      </c>
      <c r="O2051" s="338" t="s">
        <v>7456</v>
      </c>
    </row>
    <row r="2052" ht="15.75" customHeight="1">
      <c r="A2052" s="338" t="s">
        <v>14312</v>
      </c>
      <c r="B2052" s="338" t="s">
        <v>4970</v>
      </c>
      <c r="C2052" s="338" t="s">
        <v>1547</v>
      </c>
      <c r="D2052" s="338">
        <v>1992.0</v>
      </c>
      <c r="E2052" s="338" t="s">
        <v>14313</v>
      </c>
      <c r="F2052" s="339">
        <v>45114.0</v>
      </c>
      <c r="G2052" s="338" t="s">
        <v>14314</v>
      </c>
      <c r="H2052" s="338" t="s">
        <v>7840</v>
      </c>
      <c r="I2052" s="338" t="s">
        <v>14315</v>
      </c>
      <c r="J2052" s="338" t="s">
        <v>7031</v>
      </c>
      <c r="K2052" s="338" t="s">
        <v>4987</v>
      </c>
      <c r="L2052" s="338" t="s">
        <v>14316</v>
      </c>
      <c r="M2052" s="338" t="s">
        <v>14317</v>
      </c>
      <c r="N2052" s="338" t="s">
        <v>4990</v>
      </c>
      <c r="O2052" s="338" t="s">
        <v>7887</v>
      </c>
    </row>
    <row r="2053" ht="15.75" customHeight="1">
      <c r="A2053" s="338" t="s">
        <v>14318</v>
      </c>
      <c r="B2053" s="338" t="s">
        <v>4993</v>
      </c>
      <c r="C2053" s="338" t="s">
        <v>1558</v>
      </c>
      <c r="D2053" s="338">
        <v>1992.0</v>
      </c>
      <c r="E2053" s="338" t="s">
        <v>14319</v>
      </c>
      <c r="F2053" s="339">
        <v>44992.0</v>
      </c>
      <c r="G2053" s="338" t="s">
        <v>5680</v>
      </c>
      <c r="H2053" s="338" t="s">
        <v>9851</v>
      </c>
      <c r="I2053" s="338" t="s">
        <v>14320</v>
      </c>
      <c r="J2053" s="338" t="s">
        <v>7872</v>
      </c>
      <c r="K2053" s="338" t="s">
        <v>4987</v>
      </c>
      <c r="L2053" s="338" t="s">
        <v>7743</v>
      </c>
      <c r="M2053" s="338" t="s">
        <v>14321</v>
      </c>
      <c r="N2053" s="338" t="s">
        <v>4990</v>
      </c>
      <c r="O2053" s="338" t="s">
        <v>6633</v>
      </c>
    </row>
    <row r="2054" ht="15.75" customHeight="1">
      <c r="A2054" s="338" t="s">
        <v>969</v>
      </c>
      <c r="B2054" s="338" t="s">
        <v>4970</v>
      </c>
      <c r="C2054" s="338" t="s">
        <v>1537</v>
      </c>
      <c r="D2054" s="338">
        <v>1992.0</v>
      </c>
      <c r="E2054" s="338" t="s">
        <v>14322</v>
      </c>
      <c r="F2054" s="339">
        <v>44991.0</v>
      </c>
      <c r="G2054" s="338" t="s">
        <v>14323</v>
      </c>
      <c r="H2054" s="338" t="s">
        <v>12373</v>
      </c>
      <c r="I2054" s="338" t="s">
        <v>5669</v>
      </c>
      <c r="J2054" s="338" t="s">
        <v>8902</v>
      </c>
      <c r="K2054" s="338" t="s">
        <v>4987</v>
      </c>
      <c r="L2054" s="338" t="s">
        <v>7014</v>
      </c>
      <c r="M2054" s="338" t="s">
        <v>14324</v>
      </c>
      <c r="N2054" s="338" t="s">
        <v>14325</v>
      </c>
      <c r="O2054" s="338" t="s">
        <v>5046</v>
      </c>
    </row>
    <row r="2055" ht="15.75" customHeight="1">
      <c r="A2055" s="338" t="s">
        <v>14326</v>
      </c>
      <c r="B2055" s="338" t="s">
        <v>4970</v>
      </c>
      <c r="C2055" s="338" t="s">
        <v>1547</v>
      </c>
      <c r="D2055" s="338">
        <v>1992.0</v>
      </c>
      <c r="E2055" s="338" t="s">
        <v>14327</v>
      </c>
      <c r="F2055" s="338" t="s">
        <v>6434</v>
      </c>
      <c r="G2055" s="338" t="s">
        <v>14328</v>
      </c>
      <c r="H2055" s="338" t="s">
        <v>7791</v>
      </c>
      <c r="I2055" s="338" t="s">
        <v>14329</v>
      </c>
      <c r="J2055" s="338" t="s">
        <v>5155</v>
      </c>
      <c r="K2055" s="338" t="s">
        <v>4987</v>
      </c>
      <c r="L2055" s="338" t="s">
        <v>8694</v>
      </c>
      <c r="M2055" s="338" t="s">
        <v>14330</v>
      </c>
      <c r="N2055" s="338" t="s">
        <v>5036</v>
      </c>
      <c r="O2055" s="338" t="s">
        <v>14331</v>
      </c>
    </row>
    <row r="2056" ht="15.75" customHeight="1">
      <c r="A2056" s="338" t="s">
        <v>14332</v>
      </c>
      <c r="B2056" s="338" t="s">
        <v>7737</v>
      </c>
      <c r="C2056" s="338" t="s">
        <v>1537</v>
      </c>
      <c r="D2056" s="338">
        <v>1992.0</v>
      </c>
      <c r="E2056" s="338" t="s">
        <v>14333</v>
      </c>
      <c r="F2056" s="338" t="s">
        <v>5059</v>
      </c>
      <c r="G2056" s="338" t="s">
        <v>14334</v>
      </c>
      <c r="H2056" s="338" t="s">
        <v>8687</v>
      </c>
      <c r="I2056" s="338" t="s">
        <v>11937</v>
      </c>
      <c r="J2056" s="338" t="s">
        <v>7159</v>
      </c>
      <c r="K2056" s="338" t="s">
        <v>4987</v>
      </c>
      <c r="L2056" s="338" t="s">
        <v>14335</v>
      </c>
      <c r="M2056" s="338" t="s">
        <v>14336</v>
      </c>
      <c r="N2056" s="338" t="s">
        <v>4979</v>
      </c>
      <c r="O2056" s="338" t="s">
        <v>5824</v>
      </c>
    </row>
    <row r="2057" ht="15.75" customHeight="1">
      <c r="A2057" s="338" t="s">
        <v>14337</v>
      </c>
      <c r="B2057" s="338" t="s">
        <v>4993</v>
      </c>
      <c r="C2057" s="338" t="s">
        <v>1558</v>
      </c>
      <c r="D2057" s="338">
        <v>1992.0</v>
      </c>
      <c r="E2057" s="338" t="s">
        <v>14338</v>
      </c>
      <c r="F2057" s="339">
        <v>45083.0</v>
      </c>
      <c r="G2057" s="338" t="s">
        <v>7849</v>
      </c>
      <c r="H2057" s="338" t="s">
        <v>9601</v>
      </c>
      <c r="I2057" s="338" t="s">
        <v>14339</v>
      </c>
      <c r="J2057" s="338" t="s">
        <v>8550</v>
      </c>
      <c r="K2057" s="338" t="s">
        <v>4987</v>
      </c>
      <c r="L2057" s="338" t="s">
        <v>5064</v>
      </c>
      <c r="M2057" s="338" t="s">
        <v>14340</v>
      </c>
      <c r="N2057" s="338" t="s">
        <v>14341</v>
      </c>
      <c r="O2057" s="338" t="s">
        <v>4991</v>
      </c>
    </row>
    <row r="2058" ht="15.75" customHeight="1">
      <c r="A2058" s="338" t="s">
        <v>47</v>
      </c>
      <c r="B2058" s="338" t="s">
        <v>5445</v>
      </c>
      <c r="C2058" s="338" t="s">
        <v>1572</v>
      </c>
      <c r="D2058" s="338">
        <v>1992.0</v>
      </c>
      <c r="E2058" s="338" t="s">
        <v>14322</v>
      </c>
      <c r="F2058" s="338" t="s">
        <v>6434</v>
      </c>
      <c r="G2058" s="338" t="s">
        <v>6354</v>
      </c>
      <c r="H2058" s="338" t="s">
        <v>11957</v>
      </c>
      <c r="I2058" s="338" t="s">
        <v>11957</v>
      </c>
      <c r="J2058" s="338" t="s">
        <v>14342</v>
      </c>
      <c r="K2058" s="338" t="s">
        <v>4987</v>
      </c>
      <c r="L2058" s="338" t="s">
        <v>5807</v>
      </c>
      <c r="M2058" s="338" t="s">
        <v>14343</v>
      </c>
      <c r="N2058" s="338" t="s">
        <v>7376</v>
      </c>
      <c r="O2058" s="338" t="s">
        <v>6003</v>
      </c>
    </row>
    <row r="2059" ht="15.75" customHeight="1">
      <c r="A2059" s="338" t="s">
        <v>14344</v>
      </c>
      <c r="B2059" s="338" t="s">
        <v>4993</v>
      </c>
      <c r="C2059" s="338" t="s">
        <v>1558</v>
      </c>
      <c r="D2059" s="338">
        <v>1992.0</v>
      </c>
      <c r="E2059" s="338" t="s">
        <v>14345</v>
      </c>
      <c r="F2059" s="339">
        <v>45022.0</v>
      </c>
      <c r="G2059" s="338" t="s">
        <v>7876</v>
      </c>
      <c r="H2059" s="338" t="s">
        <v>10299</v>
      </c>
      <c r="I2059" s="338" t="s">
        <v>14346</v>
      </c>
      <c r="J2059" s="338" t="s">
        <v>9853</v>
      </c>
      <c r="K2059" s="338" t="s">
        <v>4987</v>
      </c>
      <c r="L2059" s="338" t="s">
        <v>8694</v>
      </c>
      <c r="M2059" s="338" t="s">
        <v>14347</v>
      </c>
      <c r="N2059" s="338" t="s">
        <v>7874</v>
      </c>
      <c r="O2059" s="338" t="s">
        <v>5067</v>
      </c>
    </row>
    <row r="2060" ht="15.75" customHeight="1">
      <c r="A2060" s="338" t="s">
        <v>14348</v>
      </c>
      <c r="B2060" s="338" t="s">
        <v>4970</v>
      </c>
      <c r="C2060" s="338" t="s">
        <v>1537</v>
      </c>
      <c r="D2060" s="338">
        <v>1992.0</v>
      </c>
      <c r="E2060" s="338" t="s">
        <v>14349</v>
      </c>
      <c r="F2060" s="339">
        <v>45052.0</v>
      </c>
      <c r="G2060" s="338" t="s">
        <v>14350</v>
      </c>
      <c r="H2060" s="338" t="s">
        <v>14351</v>
      </c>
      <c r="I2060" s="338" t="s">
        <v>7164</v>
      </c>
      <c r="J2060" s="338" t="s">
        <v>9431</v>
      </c>
      <c r="K2060" s="338" t="s">
        <v>4987</v>
      </c>
      <c r="L2060" s="338" t="s">
        <v>6394</v>
      </c>
      <c r="M2060" s="338" t="s">
        <v>14352</v>
      </c>
      <c r="N2060" s="338" t="s">
        <v>5224</v>
      </c>
      <c r="O2060" s="338" t="s">
        <v>5096</v>
      </c>
    </row>
    <row r="2061" ht="15.75" customHeight="1">
      <c r="A2061" s="338" t="s">
        <v>14353</v>
      </c>
      <c r="B2061" s="338" t="s">
        <v>7737</v>
      </c>
      <c r="C2061" s="338" t="s">
        <v>1558</v>
      </c>
      <c r="D2061" s="338">
        <v>1992.0</v>
      </c>
      <c r="E2061" s="338" t="s">
        <v>14354</v>
      </c>
      <c r="F2061" s="339">
        <v>45083.0</v>
      </c>
      <c r="G2061" s="338" t="s">
        <v>5013</v>
      </c>
      <c r="H2061" s="338" t="s">
        <v>7821</v>
      </c>
      <c r="I2061" s="338" t="s">
        <v>5596</v>
      </c>
      <c r="J2061" s="338" t="s">
        <v>6022</v>
      </c>
      <c r="K2061" s="338" t="s">
        <v>4987</v>
      </c>
      <c r="L2061" s="338" t="s">
        <v>10592</v>
      </c>
      <c r="M2061" s="338" t="s">
        <v>14355</v>
      </c>
      <c r="N2061" s="338" t="s">
        <v>5036</v>
      </c>
      <c r="O2061" s="338" t="s">
        <v>4991</v>
      </c>
    </row>
    <row r="2062" ht="15.75" customHeight="1">
      <c r="A2062" s="338" t="s">
        <v>14356</v>
      </c>
      <c r="B2062" s="338" t="s">
        <v>7737</v>
      </c>
      <c r="C2062" s="338" t="s">
        <v>1601</v>
      </c>
      <c r="D2062" s="338">
        <v>1992.0</v>
      </c>
      <c r="E2062" s="338" t="s">
        <v>14349</v>
      </c>
      <c r="F2062" s="339">
        <v>45083.0</v>
      </c>
      <c r="G2062" s="338" t="s">
        <v>5774</v>
      </c>
      <c r="H2062" s="338" t="s">
        <v>6563</v>
      </c>
      <c r="I2062" s="338" t="s">
        <v>14357</v>
      </c>
      <c r="J2062" s="338" t="s">
        <v>7031</v>
      </c>
      <c r="K2062" s="338" t="s">
        <v>4987</v>
      </c>
      <c r="L2062" s="338" t="s">
        <v>12846</v>
      </c>
      <c r="M2062" s="338" t="s">
        <v>14358</v>
      </c>
      <c r="N2062" s="338" t="s">
        <v>10766</v>
      </c>
      <c r="O2062" s="338" t="s">
        <v>5724</v>
      </c>
    </row>
    <row r="2063" ht="15.75" customHeight="1">
      <c r="A2063" s="338" t="s">
        <v>14359</v>
      </c>
      <c r="B2063" s="338" t="s">
        <v>4970</v>
      </c>
      <c r="C2063" s="338" t="s">
        <v>3713</v>
      </c>
      <c r="D2063" s="338">
        <v>1992.0</v>
      </c>
      <c r="E2063" s="338" t="s">
        <v>14360</v>
      </c>
      <c r="F2063" s="339">
        <v>44992.0</v>
      </c>
      <c r="G2063" s="338" t="s">
        <v>6378</v>
      </c>
      <c r="H2063" s="338" t="s">
        <v>8085</v>
      </c>
      <c r="I2063" s="338" t="s">
        <v>8085</v>
      </c>
      <c r="J2063" s="338" t="s">
        <v>14361</v>
      </c>
      <c r="K2063" s="338" t="s">
        <v>4976</v>
      </c>
      <c r="M2063" s="338" t="s">
        <v>14362</v>
      </c>
      <c r="N2063" s="338" t="s">
        <v>11435</v>
      </c>
      <c r="O2063" s="338" t="s">
        <v>5545</v>
      </c>
    </row>
    <row r="2064" ht="15.75" customHeight="1">
      <c r="A2064" s="338" t="s">
        <v>14363</v>
      </c>
      <c r="B2064" s="338" t="s">
        <v>4993</v>
      </c>
      <c r="C2064" s="338" t="s">
        <v>1547</v>
      </c>
      <c r="D2064" s="338">
        <v>1992.0</v>
      </c>
      <c r="E2064" s="338" t="s">
        <v>14364</v>
      </c>
      <c r="F2064" s="339">
        <v>45023.0</v>
      </c>
      <c r="G2064" s="338" t="s">
        <v>5090</v>
      </c>
      <c r="H2064" s="338" t="s">
        <v>6144</v>
      </c>
      <c r="I2064" s="338" t="s">
        <v>8019</v>
      </c>
      <c r="J2064" s="338" t="s">
        <v>9206</v>
      </c>
      <c r="K2064" s="338" t="s">
        <v>4976</v>
      </c>
      <c r="M2064" s="338" t="s">
        <v>14365</v>
      </c>
      <c r="N2064" s="338" t="s">
        <v>6147</v>
      </c>
      <c r="O2064" s="338" t="s">
        <v>11509</v>
      </c>
    </row>
    <row r="2065" ht="15.75" customHeight="1">
      <c r="A2065" s="338" t="s">
        <v>14366</v>
      </c>
      <c r="B2065" s="338" t="s">
        <v>4970</v>
      </c>
      <c r="C2065" s="338" t="s">
        <v>1537</v>
      </c>
      <c r="D2065" s="338">
        <v>1992.0</v>
      </c>
      <c r="E2065" s="338" t="s">
        <v>14367</v>
      </c>
      <c r="F2065" s="339">
        <v>45052.0</v>
      </c>
      <c r="G2065" s="338" t="s">
        <v>14368</v>
      </c>
      <c r="H2065" s="338" t="s">
        <v>9023</v>
      </c>
      <c r="I2065" s="338" t="s">
        <v>12748</v>
      </c>
      <c r="J2065" s="338" t="s">
        <v>11327</v>
      </c>
      <c r="K2065" s="338" t="s">
        <v>5607</v>
      </c>
      <c r="L2065" s="338" t="s">
        <v>5377</v>
      </c>
      <c r="M2065" s="338" t="s">
        <v>14369</v>
      </c>
      <c r="N2065" s="338" t="s">
        <v>4979</v>
      </c>
      <c r="O2065" s="338" t="s">
        <v>5120</v>
      </c>
    </row>
    <row r="2066" ht="15.75" customHeight="1">
      <c r="A2066" s="338" t="s">
        <v>14370</v>
      </c>
      <c r="B2066" s="338" t="s">
        <v>4970</v>
      </c>
      <c r="C2066" s="338" t="s">
        <v>1537</v>
      </c>
      <c r="D2066" s="338">
        <v>1992.0</v>
      </c>
      <c r="E2066" s="338" t="s">
        <v>12612</v>
      </c>
      <c r="F2066" s="339">
        <v>45175.0</v>
      </c>
      <c r="G2066" s="338" t="s">
        <v>9683</v>
      </c>
      <c r="H2066" s="338" t="s">
        <v>14085</v>
      </c>
      <c r="I2066" s="338" t="s">
        <v>12250</v>
      </c>
      <c r="J2066" s="338" t="s">
        <v>11468</v>
      </c>
      <c r="K2066" s="338" t="s">
        <v>4987</v>
      </c>
      <c r="L2066" s="338" t="s">
        <v>6039</v>
      </c>
      <c r="M2066" s="338" t="s">
        <v>14371</v>
      </c>
      <c r="N2066" s="338" t="s">
        <v>14372</v>
      </c>
      <c r="O2066" s="338" t="s">
        <v>5324</v>
      </c>
    </row>
    <row r="2067" ht="15.75" customHeight="1">
      <c r="A2067" s="338" t="s">
        <v>14373</v>
      </c>
      <c r="B2067" s="338" t="s">
        <v>4970</v>
      </c>
      <c r="C2067" s="338" t="s">
        <v>1547</v>
      </c>
      <c r="D2067" s="338">
        <v>1992.0</v>
      </c>
      <c r="E2067" s="338" t="s">
        <v>14374</v>
      </c>
      <c r="F2067" s="339">
        <v>45022.0</v>
      </c>
      <c r="G2067" s="338" t="s">
        <v>5755</v>
      </c>
      <c r="H2067" s="338" t="s">
        <v>10560</v>
      </c>
      <c r="I2067" s="338" t="s">
        <v>14375</v>
      </c>
      <c r="J2067" s="338" t="s">
        <v>14376</v>
      </c>
      <c r="K2067" s="338" t="s">
        <v>4987</v>
      </c>
      <c r="L2067" s="338" t="s">
        <v>5971</v>
      </c>
      <c r="M2067" s="338" t="s">
        <v>14377</v>
      </c>
      <c r="N2067" s="338" t="s">
        <v>4990</v>
      </c>
      <c r="O2067" s="338" t="s">
        <v>5324</v>
      </c>
    </row>
    <row r="2068" ht="15.75" customHeight="1">
      <c r="A2068" s="338" t="s">
        <v>14378</v>
      </c>
      <c r="B2068" s="338" t="s">
        <v>7737</v>
      </c>
      <c r="C2068" s="338" t="s">
        <v>1572</v>
      </c>
      <c r="D2068" s="338">
        <v>1992.0</v>
      </c>
      <c r="E2068" s="338" t="s">
        <v>14379</v>
      </c>
      <c r="F2068" s="339">
        <v>45173.0</v>
      </c>
      <c r="G2068" s="338" t="s">
        <v>5172</v>
      </c>
      <c r="H2068" s="338" t="s">
        <v>6165</v>
      </c>
      <c r="I2068" s="338" t="s">
        <v>13011</v>
      </c>
      <c r="J2068" s="338" t="s">
        <v>9235</v>
      </c>
      <c r="K2068" s="338" t="s">
        <v>4987</v>
      </c>
      <c r="L2068" s="338" t="s">
        <v>7748</v>
      </c>
      <c r="M2068" s="338" t="s">
        <v>14380</v>
      </c>
      <c r="N2068" s="338" t="s">
        <v>14381</v>
      </c>
      <c r="O2068" s="338" t="s">
        <v>5160</v>
      </c>
    </row>
    <row r="2069" ht="15.75" customHeight="1">
      <c r="A2069" s="338" t="s">
        <v>14382</v>
      </c>
      <c r="B2069" s="338" t="s">
        <v>4970</v>
      </c>
      <c r="C2069" s="338" t="s">
        <v>3713</v>
      </c>
      <c r="D2069" s="338">
        <v>1992.0</v>
      </c>
      <c r="E2069" s="338" t="s">
        <v>14338</v>
      </c>
      <c r="F2069" s="339">
        <v>45114.0</v>
      </c>
      <c r="G2069" s="338" t="s">
        <v>6343</v>
      </c>
      <c r="H2069" s="338" t="s">
        <v>8131</v>
      </c>
      <c r="I2069" s="338" t="s">
        <v>5940</v>
      </c>
      <c r="J2069" s="338" t="s">
        <v>5155</v>
      </c>
      <c r="K2069" s="338" t="s">
        <v>4987</v>
      </c>
      <c r="L2069" s="338" t="s">
        <v>5914</v>
      </c>
      <c r="M2069" s="338" t="s">
        <v>14383</v>
      </c>
      <c r="N2069" s="338" t="s">
        <v>7780</v>
      </c>
      <c r="O2069" s="338" t="s">
        <v>5067</v>
      </c>
    </row>
    <row r="2070" ht="15.75" customHeight="1">
      <c r="A2070" s="338" t="s">
        <v>14384</v>
      </c>
      <c r="B2070" s="338" t="s">
        <v>7737</v>
      </c>
      <c r="C2070" s="338" t="s">
        <v>1558</v>
      </c>
      <c r="D2070" s="338">
        <v>1992.0</v>
      </c>
      <c r="E2070" s="338" t="s">
        <v>14385</v>
      </c>
      <c r="F2070" s="338" t="s">
        <v>5059</v>
      </c>
      <c r="G2070" s="338" t="s">
        <v>6397</v>
      </c>
      <c r="H2070" s="338" t="s">
        <v>14386</v>
      </c>
      <c r="I2070" s="338" t="s">
        <v>14387</v>
      </c>
      <c r="J2070" s="338" t="s">
        <v>14387</v>
      </c>
      <c r="K2070" s="338" t="s">
        <v>4987</v>
      </c>
      <c r="L2070" s="338" t="s">
        <v>5094</v>
      </c>
      <c r="M2070" s="338" t="s">
        <v>14388</v>
      </c>
      <c r="N2070" s="338" t="s">
        <v>5009</v>
      </c>
      <c r="O2070" s="338" t="s">
        <v>5370</v>
      </c>
    </row>
    <row r="2071" ht="15.75" customHeight="1">
      <c r="A2071" s="338" t="s">
        <v>14389</v>
      </c>
      <c r="B2071" s="338" t="s">
        <v>4970</v>
      </c>
      <c r="C2071" s="338" t="s">
        <v>1558</v>
      </c>
      <c r="D2071" s="338">
        <v>1992.0</v>
      </c>
      <c r="E2071" s="338" t="s">
        <v>14360</v>
      </c>
      <c r="F2071" s="339">
        <v>45053.0</v>
      </c>
      <c r="G2071" s="338" t="s">
        <v>12030</v>
      </c>
      <c r="H2071" s="338" t="s">
        <v>5693</v>
      </c>
      <c r="I2071" s="338" t="s">
        <v>5693</v>
      </c>
      <c r="J2071" s="338" t="s">
        <v>5694</v>
      </c>
      <c r="K2071" s="338" t="s">
        <v>4987</v>
      </c>
      <c r="L2071" s="338" t="s">
        <v>5157</v>
      </c>
      <c r="M2071" s="338" t="s">
        <v>14390</v>
      </c>
      <c r="N2071" s="338" t="s">
        <v>5816</v>
      </c>
      <c r="O2071" s="338" t="s">
        <v>7215</v>
      </c>
    </row>
    <row r="2072" ht="15.75" customHeight="1">
      <c r="A2072" s="338" t="s">
        <v>14391</v>
      </c>
      <c r="B2072" s="338" t="s">
        <v>4993</v>
      </c>
      <c r="C2072" s="338" t="s">
        <v>1547</v>
      </c>
      <c r="D2072" s="338">
        <v>1992.0</v>
      </c>
      <c r="E2072" s="338" t="s">
        <v>10832</v>
      </c>
      <c r="F2072" s="339">
        <v>44964.0</v>
      </c>
      <c r="G2072" s="338" t="s">
        <v>8587</v>
      </c>
      <c r="H2072" s="338" t="s">
        <v>5100</v>
      </c>
      <c r="I2072" s="338" t="s">
        <v>14392</v>
      </c>
      <c r="J2072" s="338" t="s">
        <v>9858</v>
      </c>
      <c r="K2072" s="338" t="s">
        <v>4987</v>
      </c>
      <c r="L2072" s="338" t="s">
        <v>5176</v>
      </c>
      <c r="M2072" s="338" t="s">
        <v>14393</v>
      </c>
      <c r="N2072" s="338" t="s">
        <v>12302</v>
      </c>
      <c r="O2072" s="338" t="s">
        <v>5457</v>
      </c>
    </row>
    <row r="2073" ht="15.75" customHeight="1">
      <c r="A2073" s="338" t="s">
        <v>14394</v>
      </c>
      <c r="B2073" s="338" t="s">
        <v>4970</v>
      </c>
      <c r="C2073" s="338" t="s">
        <v>1547</v>
      </c>
      <c r="D2073" s="338">
        <v>1992.0</v>
      </c>
      <c r="E2073" s="338" t="s">
        <v>14395</v>
      </c>
      <c r="F2073" s="339">
        <v>44992.0</v>
      </c>
      <c r="G2073" s="338" t="s">
        <v>8606</v>
      </c>
      <c r="H2073" s="338" t="s">
        <v>7740</v>
      </c>
      <c r="I2073" s="338" t="s">
        <v>7740</v>
      </c>
      <c r="J2073" s="338" t="s">
        <v>14396</v>
      </c>
      <c r="K2073" s="338" t="s">
        <v>5607</v>
      </c>
      <c r="L2073" s="338" t="s">
        <v>5064</v>
      </c>
      <c r="M2073" s="338" t="s">
        <v>14397</v>
      </c>
      <c r="N2073" s="338" t="s">
        <v>7780</v>
      </c>
      <c r="O2073" s="338" t="s">
        <v>5127</v>
      </c>
    </row>
    <row r="2074" ht="15.75" customHeight="1">
      <c r="A2074" s="338" t="s">
        <v>14398</v>
      </c>
      <c r="B2074" s="338" t="s">
        <v>7737</v>
      </c>
      <c r="C2074" s="338" t="s">
        <v>1547</v>
      </c>
      <c r="D2074" s="338">
        <v>1992.0</v>
      </c>
      <c r="E2074" s="338" t="s">
        <v>14338</v>
      </c>
      <c r="F2074" s="339">
        <v>45053.0</v>
      </c>
      <c r="G2074" s="338" t="s">
        <v>6391</v>
      </c>
      <c r="H2074" s="338" t="s">
        <v>11780</v>
      </c>
      <c r="I2074" s="338" t="s">
        <v>6661</v>
      </c>
      <c r="J2074" s="338" t="s">
        <v>10926</v>
      </c>
      <c r="K2074" s="338" t="s">
        <v>4987</v>
      </c>
      <c r="M2074" s="338" t="s">
        <v>14399</v>
      </c>
      <c r="N2074" s="338" t="s">
        <v>5126</v>
      </c>
      <c r="O2074" s="338" t="s">
        <v>5217</v>
      </c>
    </row>
    <row r="2075" ht="15.75" customHeight="1">
      <c r="A2075" s="338" t="s">
        <v>14400</v>
      </c>
      <c r="B2075" s="338" t="s">
        <v>4993</v>
      </c>
      <c r="C2075" s="338" t="s">
        <v>1558</v>
      </c>
      <c r="D2075" s="338">
        <v>1992.0</v>
      </c>
      <c r="E2075" s="338" t="s">
        <v>13712</v>
      </c>
      <c r="F2075" s="339">
        <v>45112.0</v>
      </c>
      <c r="G2075" s="338" t="s">
        <v>5743</v>
      </c>
      <c r="H2075" s="338" t="s">
        <v>13770</v>
      </c>
      <c r="I2075" s="338" t="s">
        <v>6796</v>
      </c>
      <c r="J2075" s="338" t="s">
        <v>9323</v>
      </c>
      <c r="K2075" s="338" t="s">
        <v>4987</v>
      </c>
      <c r="M2075" s="338" t="s">
        <v>14401</v>
      </c>
      <c r="N2075" s="338" t="s">
        <v>5036</v>
      </c>
      <c r="O2075" s="338" t="s">
        <v>5794</v>
      </c>
    </row>
    <row r="2076" ht="15.75" customHeight="1">
      <c r="A2076" s="338" t="s">
        <v>14402</v>
      </c>
      <c r="B2076" s="338" t="s">
        <v>4970</v>
      </c>
      <c r="C2076" s="338" t="s">
        <v>1537</v>
      </c>
      <c r="D2076" s="338">
        <v>1992.0</v>
      </c>
      <c r="E2076" s="338" t="s">
        <v>14379</v>
      </c>
      <c r="F2076" s="338" t="s">
        <v>5286</v>
      </c>
      <c r="G2076" s="338" t="s">
        <v>12041</v>
      </c>
      <c r="H2076" s="338" t="s">
        <v>14403</v>
      </c>
      <c r="I2076" s="338" t="s">
        <v>14404</v>
      </c>
      <c r="J2076" s="338" t="s">
        <v>11216</v>
      </c>
      <c r="K2076" s="338" t="s">
        <v>4987</v>
      </c>
      <c r="L2076" s="338" t="s">
        <v>10384</v>
      </c>
      <c r="M2076" s="338" t="s">
        <v>14405</v>
      </c>
      <c r="N2076" s="338" t="s">
        <v>14406</v>
      </c>
      <c r="O2076" s="338" t="s">
        <v>5160</v>
      </c>
    </row>
    <row r="2077" ht="15.75" customHeight="1">
      <c r="A2077" s="338" t="s">
        <v>14407</v>
      </c>
      <c r="B2077" s="338" t="s">
        <v>7737</v>
      </c>
      <c r="C2077" s="338" t="s">
        <v>1537</v>
      </c>
      <c r="D2077" s="338">
        <v>1992.0</v>
      </c>
      <c r="E2077" s="338" t="s">
        <v>14354</v>
      </c>
      <c r="F2077" s="339">
        <v>45112.0</v>
      </c>
      <c r="G2077" s="338" t="s">
        <v>6391</v>
      </c>
      <c r="H2077" s="338" t="s">
        <v>14408</v>
      </c>
      <c r="I2077" s="338" t="s">
        <v>14409</v>
      </c>
      <c r="J2077" s="338" t="s">
        <v>13833</v>
      </c>
      <c r="K2077" s="338" t="s">
        <v>4987</v>
      </c>
      <c r="L2077" s="338" t="s">
        <v>5389</v>
      </c>
      <c r="M2077" s="338" t="s">
        <v>14410</v>
      </c>
      <c r="N2077" s="338" t="s">
        <v>5224</v>
      </c>
      <c r="O2077" s="338" t="s">
        <v>5505</v>
      </c>
    </row>
    <row r="2078" ht="15.75" customHeight="1">
      <c r="A2078" s="338" t="s">
        <v>14411</v>
      </c>
      <c r="B2078" s="338" t="s">
        <v>4970</v>
      </c>
      <c r="C2078" s="338" t="s">
        <v>2473</v>
      </c>
      <c r="D2078" s="338">
        <v>1992.0</v>
      </c>
      <c r="E2078" s="338" t="s">
        <v>14412</v>
      </c>
      <c r="F2078" s="339">
        <v>44990.0</v>
      </c>
      <c r="G2078" s="338" t="s">
        <v>5121</v>
      </c>
      <c r="H2078" s="338" t="s">
        <v>10499</v>
      </c>
      <c r="I2078" s="338" t="s">
        <v>4974</v>
      </c>
      <c r="J2078" s="338" t="s">
        <v>13622</v>
      </c>
      <c r="K2078" s="338" t="s">
        <v>4987</v>
      </c>
      <c r="L2078" s="338" t="s">
        <v>5074</v>
      </c>
      <c r="M2078" s="338" t="s">
        <v>14413</v>
      </c>
      <c r="N2078" s="338" t="s">
        <v>4990</v>
      </c>
      <c r="O2078" s="338" t="s">
        <v>5283</v>
      </c>
    </row>
    <row r="2079" ht="15.75" customHeight="1">
      <c r="A2079" s="338" t="s">
        <v>14414</v>
      </c>
      <c r="B2079" s="338" t="s">
        <v>7737</v>
      </c>
      <c r="C2079" s="338" t="s">
        <v>1681</v>
      </c>
      <c r="D2079" s="338">
        <v>1992.0</v>
      </c>
      <c r="E2079" s="338" t="s">
        <v>14327</v>
      </c>
      <c r="F2079" s="339">
        <v>45053.0</v>
      </c>
      <c r="G2079" s="338" t="s">
        <v>8587</v>
      </c>
      <c r="H2079" s="338" t="s">
        <v>6436</v>
      </c>
      <c r="I2079" s="338" t="s">
        <v>14415</v>
      </c>
      <c r="J2079" s="338" t="s">
        <v>11718</v>
      </c>
      <c r="K2079" s="338" t="s">
        <v>4976</v>
      </c>
      <c r="L2079" s="338" t="s">
        <v>8694</v>
      </c>
      <c r="M2079" s="338" t="s">
        <v>14416</v>
      </c>
      <c r="N2079" s="338" t="s">
        <v>10692</v>
      </c>
      <c r="O2079" s="338" t="s">
        <v>8056</v>
      </c>
    </row>
    <row r="2080" ht="15.75" customHeight="1">
      <c r="A2080" s="338" t="s">
        <v>14417</v>
      </c>
      <c r="B2080" s="338" t="s">
        <v>4970</v>
      </c>
      <c r="C2080" s="338" t="s">
        <v>1681</v>
      </c>
      <c r="D2080" s="338">
        <v>1992.0</v>
      </c>
      <c r="E2080" s="338" t="s">
        <v>10832</v>
      </c>
      <c r="F2080" s="339">
        <v>45175.0</v>
      </c>
      <c r="G2080" s="338" t="s">
        <v>5153</v>
      </c>
      <c r="H2080" s="338" t="s">
        <v>5911</v>
      </c>
      <c r="I2080" s="338" t="s">
        <v>14418</v>
      </c>
      <c r="J2080" s="338" t="s">
        <v>14419</v>
      </c>
      <c r="K2080" s="338" t="s">
        <v>5607</v>
      </c>
      <c r="M2080" s="338" t="s">
        <v>14420</v>
      </c>
      <c r="N2080" s="338" t="s">
        <v>8455</v>
      </c>
      <c r="O2080" s="338" t="s">
        <v>5217</v>
      </c>
    </row>
    <row r="2081" ht="15.75" customHeight="1">
      <c r="A2081" s="338" t="s">
        <v>14421</v>
      </c>
      <c r="B2081" s="338" t="s">
        <v>4993</v>
      </c>
      <c r="C2081" s="338" t="s">
        <v>1601</v>
      </c>
      <c r="D2081" s="338">
        <v>1992.0</v>
      </c>
      <c r="E2081" s="338" t="s">
        <v>14422</v>
      </c>
      <c r="F2081" s="339">
        <v>45144.0</v>
      </c>
      <c r="G2081" s="338" t="s">
        <v>14423</v>
      </c>
      <c r="H2081" s="338" t="s">
        <v>7816</v>
      </c>
      <c r="I2081" s="338" t="s">
        <v>6796</v>
      </c>
      <c r="J2081" s="338" t="s">
        <v>12752</v>
      </c>
      <c r="K2081" s="338" t="s">
        <v>4987</v>
      </c>
      <c r="L2081" s="338" t="s">
        <v>5807</v>
      </c>
      <c r="M2081" s="338" t="s">
        <v>14424</v>
      </c>
      <c r="N2081" s="338" t="s">
        <v>5224</v>
      </c>
      <c r="O2081" s="338" t="s">
        <v>6278</v>
      </c>
    </row>
    <row r="2082" ht="15.75" customHeight="1">
      <c r="A2082" s="338" t="s">
        <v>14425</v>
      </c>
      <c r="B2082" s="338" t="s">
        <v>4970</v>
      </c>
      <c r="C2082" s="338" t="s">
        <v>1547</v>
      </c>
      <c r="D2082" s="338">
        <v>1992.0</v>
      </c>
      <c r="E2082" s="338" t="s">
        <v>14426</v>
      </c>
      <c r="F2082" s="339">
        <v>45083.0</v>
      </c>
      <c r="G2082" s="338" t="s">
        <v>5701</v>
      </c>
      <c r="H2082" s="338" t="s">
        <v>7295</v>
      </c>
      <c r="I2082" s="338" t="s">
        <v>14427</v>
      </c>
      <c r="J2082" s="338" t="s">
        <v>12709</v>
      </c>
      <c r="K2082" s="338" t="s">
        <v>4987</v>
      </c>
      <c r="L2082" s="338" t="s">
        <v>14428</v>
      </c>
      <c r="M2082" s="338" t="s">
        <v>14429</v>
      </c>
      <c r="N2082" s="338" t="s">
        <v>12843</v>
      </c>
      <c r="O2082" s="338" t="s">
        <v>5780</v>
      </c>
    </row>
    <row r="2083" ht="15.75" customHeight="1">
      <c r="A2083" s="338" t="s">
        <v>14430</v>
      </c>
      <c r="B2083" s="338" t="s">
        <v>4993</v>
      </c>
      <c r="C2083" s="338" t="s">
        <v>1547</v>
      </c>
      <c r="D2083" s="338">
        <v>1992.0</v>
      </c>
      <c r="E2083" s="338" t="s">
        <v>14412</v>
      </c>
      <c r="F2083" s="339">
        <v>45175.0</v>
      </c>
      <c r="G2083" s="338" t="s">
        <v>5872</v>
      </c>
      <c r="H2083" s="338" t="s">
        <v>14431</v>
      </c>
      <c r="I2083" s="338" t="s">
        <v>14432</v>
      </c>
      <c r="J2083" s="338" t="s">
        <v>10355</v>
      </c>
      <c r="K2083" s="338" t="s">
        <v>4987</v>
      </c>
      <c r="L2083" s="338" t="s">
        <v>5074</v>
      </c>
      <c r="M2083" s="338" t="s">
        <v>14433</v>
      </c>
      <c r="N2083" s="338" t="s">
        <v>14434</v>
      </c>
      <c r="O2083" s="338" t="s">
        <v>5423</v>
      </c>
    </row>
    <row r="2084" ht="15.75" customHeight="1">
      <c r="A2084" s="338" t="s">
        <v>14435</v>
      </c>
      <c r="B2084" s="338" t="s">
        <v>7737</v>
      </c>
      <c r="C2084" s="338" t="s">
        <v>1681</v>
      </c>
      <c r="D2084" s="338">
        <v>1992.0</v>
      </c>
      <c r="E2084" s="338" t="s">
        <v>14436</v>
      </c>
      <c r="F2084" s="339">
        <v>45114.0</v>
      </c>
      <c r="G2084" s="338" t="s">
        <v>8606</v>
      </c>
      <c r="H2084" s="338" t="s">
        <v>9710</v>
      </c>
      <c r="I2084" s="338" t="s">
        <v>14437</v>
      </c>
      <c r="J2084" s="338" t="s">
        <v>10653</v>
      </c>
      <c r="K2084" s="338" t="s">
        <v>7898</v>
      </c>
      <c r="L2084" s="338" t="s">
        <v>12215</v>
      </c>
      <c r="M2084" s="338" t="s">
        <v>14438</v>
      </c>
      <c r="N2084" s="338" t="s">
        <v>14439</v>
      </c>
      <c r="O2084" s="338" t="s">
        <v>14440</v>
      </c>
    </row>
    <row r="2085" ht="15.75" customHeight="1">
      <c r="A2085" s="338" t="s">
        <v>14441</v>
      </c>
      <c r="B2085" s="338" t="s">
        <v>4970</v>
      </c>
      <c r="C2085" s="338" t="s">
        <v>1537</v>
      </c>
      <c r="D2085" s="338">
        <v>1992.0</v>
      </c>
      <c r="E2085" s="338" t="s">
        <v>14442</v>
      </c>
      <c r="F2085" s="339">
        <v>45175.0</v>
      </c>
      <c r="G2085" s="338" t="s">
        <v>14443</v>
      </c>
      <c r="H2085" s="338" t="s">
        <v>12139</v>
      </c>
      <c r="I2085" s="338" t="s">
        <v>12791</v>
      </c>
      <c r="J2085" s="338" t="s">
        <v>5670</v>
      </c>
      <c r="K2085" s="338" t="s">
        <v>4987</v>
      </c>
      <c r="L2085" s="338" t="s">
        <v>14444</v>
      </c>
      <c r="M2085" s="338" t="s">
        <v>14445</v>
      </c>
      <c r="N2085" s="338" t="s">
        <v>14446</v>
      </c>
      <c r="O2085" s="338" t="s">
        <v>5232</v>
      </c>
    </row>
    <row r="2086" ht="15.75" customHeight="1">
      <c r="A2086" s="338" t="s">
        <v>14447</v>
      </c>
      <c r="B2086" s="338" t="s">
        <v>4970</v>
      </c>
      <c r="C2086" s="338" t="s">
        <v>1558</v>
      </c>
      <c r="D2086" s="338">
        <v>1992.0</v>
      </c>
      <c r="E2086" s="338" t="s">
        <v>14216</v>
      </c>
      <c r="F2086" s="339">
        <v>45053.0</v>
      </c>
      <c r="G2086" s="338" t="s">
        <v>7077</v>
      </c>
      <c r="H2086" s="338" t="s">
        <v>14448</v>
      </c>
      <c r="I2086" s="338" t="s">
        <v>14449</v>
      </c>
      <c r="J2086" s="338" t="s">
        <v>14450</v>
      </c>
      <c r="K2086" s="338" t="s">
        <v>7575</v>
      </c>
      <c r="L2086" s="338" t="s">
        <v>5291</v>
      </c>
      <c r="M2086" s="338" t="s">
        <v>14451</v>
      </c>
      <c r="N2086" s="338" t="s">
        <v>14452</v>
      </c>
      <c r="O2086" s="338" t="s">
        <v>4991</v>
      </c>
    </row>
    <row r="2087" ht="15.75" customHeight="1">
      <c r="A2087" s="338" t="s">
        <v>14453</v>
      </c>
      <c r="B2087" s="338" t="s">
        <v>4970</v>
      </c>
      <c r="C2087" s="338" t="s">
        <v>1547</v>
      </c>
      <c r="D2087" s="338">
        <v>1992.0</v>
      </c>
      <c r="E2087" s="338" t="s">
        <v>13848</v>
      </c>
      <c r="F2087" s="339">
        <v>45021.0</v>
      </c>
      <c r="G2087" s="338" t="s">
        <v>5070</v>
      </c>
      <c r="H2087" s="338" t="s">
        <v>13357</v>
      </c>
      <c r="I2087" s="338" t="s">
        <v>14454</v>
      </c>
      <c r="J2087" s="338" t="s">
        <v>7928</v>
      </c>
      <c r="K2087" s="338" t="s">
        <v>4987</v>
      </c>
      <c r="L2087" s="338" t="s">
        <v>5291</v>
      </c>
      <c r="M2087" s="338" t="s">
        <v>14455</v>
      </c>
      <c r="N2087" s="338" t="s">
        <v>7780</v>
      </c>
      <c r="O2087" s="338" t="s">
        <v>5483</v>
      </c>
    </row>
    <row r="2088" ht="15.75" customHeight="1">
      <c r="A2088" s="338" t="s">
        <v>14456</v>
      </c>
      <c r="B2088" s="338" t="s">
        <v>7737</v>
      </c>
      <c r="C2088" s="338" t="s">
        <v>1558</v>
      </c>
      <c r="D2088" s="338">
        <v>1992.0</v>
      </c>
      <c r="E2088" s="338" t="s">
        <v>14457</v>
      </c>
      <c r="F2088" s="339">
        <v>44933.0</v>
      </c>
      <c r="G2088" s="338" t="s">
        <v>5080</v>
      </c>
      <c r="H2088" s="338" t="s">
        <v>8139</v>
      </c>
      <c r="I2088" s="338" t="s">
        <v>8139</v>
      </c>
      <c r="J2088" s="338" t="s">
        <v>5100</v>
      </c>
      <c r="K2088" s="338" t="s">
        <v>4987</v>
      </c>
      <c r="L2088" s="338" t="s">
        <v>10384</v>
      </c>
      <c r="M2088" s="338" t="s">
        <v>14458</v>
      </c>
      <c r="N2088" s="338" t="s">
        <v>14459</v>
      </c>
      <c r="O2088" s="338" t="s">
        <v>5824</v>
      </c>
    </row>
    <row r="2089" ht="15.75" customHeight="1">
      <c r="A2089" s="338" t="s">
        <v>14460</v>
      </c>
      <c r="B2089" s="338" t="s">
        <v>4970</v>
      </c>
      <c r="C2089" s="338" t="s">
        <v>1425</v>
      </c>
      <c r="D2089" s="338">
        <v>1992.0</v>
      </c>
      <c r="E2089" s="338" t="s">
        <v>14461</v>
      </c>
      <c r="F2089" s="339">
        <v>45021.0</v>
      </c>
      <c r="G2089" s="338" t="s">
        <v>5755</v>
      </c>
      <c r="H2089" s="338" t="s">
        <v>14462</v>
      </c>
      <c r="I2089" s="338" t="s">
        <v>4974</v>
      </c>
      <c r="J2089" s="338" t="s">
        <v>14147</v>
      </c>
      <c r="K2089" s="338" t="s">
        <v>4976</v>
      </c>
      <c r="L2089" s="338" t="s">
        <v>5064</v>
      </c>
      <c r="M2089" s="338" t="s">
        <v>14463</v>
      </c>
      <c r="N2089" s="338" t="s">
        <v>12257</v>
      </c>
      <c r="O2089" s="338" t="s">
        <v>5576</v>
      </c>
    </row>
    <row r="2090" ht="15.75" customHeight="1">
      <c r="A2090" s="338" t="s">
        <v>14464</v>
      </c>
      <c r="B2090" s="338" t="s">
        <v>4970</v>
      </c>
      <c r="C2090" s="338" t="s">
        <v>1558</v>
      </c>
      <c r="D2090" s="338">
        <v>1992.0</v>
      </c>
      <c r="E2090" s="338" t="s">
        <v>13848</v>
      </c>
      <c r="F2090" s="339">
        <v>45053.0</v>
      </c>
      <c r="G2090" s="338" t="s">
        <v>5846</v>
      </c>
      <c r="H2090" s="338" t="s">
        <v>5091</v>
      </c>
      <c r="I2090" s="338" t="s">
        <v>12250</v>
      </c>
      <c r="J2090" s="338" t="s">
        <v>12259</v>
      </c>
      <c r="K2090" s="338" t="s">
        <v>4987</v>
      </c>
      <c r="L2090" s="338" t="s">
        <v>6039</v>
      </c>
      <c r="M2090" s="338" t="s">
        <v>14465</v>
      </c>
      <c r="N2090" s="338" t="s">
        <v>11810</v>
      </c>
      <c r="O2090" s="338" t="s">
        <v>5002</v>
      </c>
    </row>
    <row r="2091" ht="15.75" customHeight="1">
      <c r="A2091" s="338" t="s">
        <v>14466</v>
      </c>
      <c r="B2091" s="338" t="s">
        <v>4993</v>
      </c>
      <c r="C2091" s="338" t="s">
        <v>1558</v>
      </c>
      <c r="D2091" s="338">
        <v>1992.0</v>
      </c>
      <c r="E2091" s="338" t="s">
        <v>14349</v>
      </c>
      <c r="F2091" s="339">
        <v>45143.0</v>
      </c>
      <c r="G2091" s="338" t="s">
        <v>5963</v>
      </c>
      <c r="H2091" s="338" t="s">
        <v>14467</v>
      </c>
      <c r="I2091" s="338" t="s">
        <v>14468</v>
      </c>
      <c r="J2091" s="338" t="s">
        <v>8530</v>
      </c>
      <c r="K2091" s="338" t="s">
        <v>4987</v>
      </c>
      <c r="L2091" s="338" t="s">
        <v>5389</v>
      </c>
      <c r="M2091" s="338" t="s">
        <v>14469</v>
      </c>
      <c r="N2091" s="338" t="s">
        <v>14470</v>
      </c>
      <c r="O2091" s="338" t="s">
        <v>5010</v>
      </c>
    </row>
    <row r="2092" ht="15.75" customHeight="1">
      <c r="A2092" s="338" t="s">
        <v>14471</v>
      </c>
      <c r="B2092" s="338" t="s">
        <v>4970</v>
      </c>
      <c r="C2092" s="338" t="s">
        <v>1558</v>
      </c>
      <c r="D2092" s="338">
        <v>1992.0</v>
      </c>
      <c r="E2092" s="338" t="s">
        <v>14472</v>
      </c>
      <c r="F2092" s="339">
        <v>45144.0</v>
      </c>
      <c r="G2092" s="338" t="s">
        <v>6487</v>
      </c>
      <c r="H2092" s="338" t="s">
        <v>7405</v>
      </c>
      <c r="I2092" s="338" t="s">
        <v>7405</v>
      </c>
      <c r="J2092" s="338" t="s">
        <v>13692</v>
      </c>
      <c r="K2092" s="338" t="s">
        <v>4987</v>
      </c>
      <c r="M2092" s="338" t="s">
        <v>14473</v>
      </c>
      <c r="N2092" s="338" t="s">
        <v>5224</v>
      </c>
      <c r="O2092" s="338" t="s">
        <v>5217</v>
      </c>
    </row>
    <row r="2093" ht="15.75" customHeight="1">
      <c r="A2093" s="338" t="s">
        <v>518</v>
      </c>
      <c r="B2093" s="338" t="s">
        <v>4970</v>
      </c>
      <c r="C2093" s="338" t="s">
        <v>1537</v>
      </c>
      <c r="D2093" s="338">
        <v>1992.0</v>
      </c>
      <c r="E2093" s="338" t="s">
        <v>14474</v>
      </c>
      <c r="F2093" s="339">
        <v>45113.0</v>
      </c>
      <c r="G2093" s="338" t="s">
        <v>14475</v>
      </c>
      <c r="H2093" s="338" t="s">
        <v>6589</v>
      </c>
      <c r="I2093" s="338" t="s">
        <v>7098</v>
      </c>
      <c r="J2093" s="338" t="s">
        <v>5730</v>
      </c>
      <c r="K2093" s="338" t="s">
        <v>4987</v>
      </c>
      <c r="L2093" s="338" t="s">
        <v>5377</v>
      </c>
      <c r="M2093" s="338" t="s">
        <v>14476</v>
      </c>
      <c r="N2093" s="338" t="s">
        <v>4979</v>
      </c>
      <c r="O2093" s="338" t="s">
        <v>5715</v>
      </c>
    </row>
    <row r="2094" ht="15.75" customHeight="1">
      <c r="A2094" s="338" t="s">
        <v>14477</v>
      </c>
      <c r="B2094" s="338" t="s">
        <v>4970</v>
      </c>
      <c r="C2094" s="338" t="s">
        <v>1681</v>
      </c>
      <c r="D2094" s="338">
        <v>1992.0</v>
      </c>
      <c r="E2094" s="338" t="s">
        <v>13935</v>
      </c>
      <c r="F2094" s="339">
        <v>44964.0</v>
      </c>
      <c r="G2094" s="338" t="s">
        <v>7258</v>
      </c>
      <c r="H2094" s="338" t="s">
        <v>11403</v>
      </c>
      <c r="I2094" s="338" t="s">
        <v>5279</v>
      </c>
      <c r="J2094" s="338" t="s">
        <v>11403</v>
      </c>
      <c r="K2094" s="338" t="s">
        <v>4987</v>
      </c>
      <c r="L2094" s="338" t="s">
        <v>5971</v>
      </c>
      <c r="M2094" s="338" t="s">
        <v>14478</v>
      </c>
      <c r="N2094" s="338" t="s">
        <v>14054</v>
      </c>
      <c r="O2094" s="338" t="s">
        <v>5852</v>
      </c>
    </row>
    <row r="2095" ht="15.75" customHeight="1">
      <c r="A2095" s="338" t="s">
        <v>14479</v>
      </c>
      <c r="B2095" s="338" t="s">
        <v>4970</v>
      </c>
      <c r="C2095" s="338" t="s">
        <v>1537</v>
      </c>
      <c r="D2095" s="338">
        <v>1992.0</v>
      </c>
      <c r="E2095" s="338" t="s">
        <v>14364</v>
      </c>
      <c r="F2095" s="339">
        <v>45175.0</v>
      </c>
      <c r="G2095" s="338" t="s">
        <v>11997</v>
      </c>
      <c r="H2095" s="338" t="s">
        <v>14480</v>
      </c>
      <c r="I2095" s="338" t="s">
        <v>14480</v>
      </c>
      <c r="J2095" s="338" t="s">
        <v>14481</v>
      </c>
      <c r="K2095" s="338" t="s">
        <v>6642</v>
      </c>
      <c r="L2095" s="338" t="s">
        <v>8100</v>
      </c>
      <c r="M2095" s="338" t="s">
        <v>14482</v>
      </c>
      <c r="N2095" s="338" t="s">
        <v>4990</v>
      </c>
      <c r="O2095" s="338" t="s">
        <v>7215</v>
      </c>
    </row>
    <row r="2096" ht="15.75" customHeight="1">
      <c r="A2096" s="338" t="s">
        <v>14483</v>
      </c>
      <c r="B2096" s="338" t="s">
        <v>4970</v>
      </c>
      <c r="C2096" s="338" t="s">
        <v>1547</v>
      </c>
      <c r="D2096" s="338">
        <v>1992.0</v>
      </c>
      <c r="E2096" s="338" t="s">
        <v>14484</v>
      </c>
      <c r="F2096" s="339">
        <v>44964.0</v>
      </c>
      <c r="G2096" s="338" t="s">
        <v>5105</v>
      </c>
      <c r="H2096" s="338" t="s">
        <v>9786</v>
      </c>
      <c r="I2096" s="338" t="s">
        <v>14485</v>
      </c>
      <c r="J2096" s="338" t="s">
        <v>14486</v>
      </c>
      <c r="K2096" s="338" t="s">
        <v>5607</v>
      </c>
      <c r="L2096" s="338" t="s">
        <v>5084</v>
      </c>
      <c r="M2096" s="338" t="s">
        <v>14487</v>
      </c>
      <c r="N2096" s="338" t="s">
        <v>13928</v>
      </c>
      <c r="O2096" s="338" t="s">
        <v>5408</v>
      </c>
    </row>
    <row r="2097" ht="15.75" customHeight="1">
      <c r="A2097" s="338" t="s">
        <v>14488</v>
      </c>
      <c r="B2097" s="338" t="s">
        <v>4970</v>
      </c>
      <c r="C2097" s="338" t="s">
        <v>2473</v>
      </c>
      <c r="D2097" s="338">
        <v>1992.0</v>
      </c>
      <c r="E2097" s="338" t="s">
        <v>14395</v>
      </c>
      <c r="F2097" s="339">
        <v>45173.0</v>
      </c>
      <c r="G2097" s="338" t="s">
        <v>5153</v>
      </c>
      <c r="H2097" s="338" t="s">
        <v>10866</v>
      </c>
      <c r="I2097" s="338" t="s">
        <v>14489</v>
      </c>
      <c r="J2097" s="338" t="s">
        <v>14490</v>
      </c>
      <c r="K2097" s="338" t="s">
        <v>4987</v>
      </c>
      <c r="L2097" s="338" t="s">
        <v>6039</v>
      </c>
      <c r="M2097" s="338" t="s">
        <v>14491</v>
      </c>
      <c r="N2097" s="338" t="s">
        <v>5009</v>
      </c>
      <c r="O2097" s="338" t="s">
        <v>5067</v>
      </c>
    </row>
    <row r="2098" ht="15.75" customHeight="1">
      <c r="A2098" s="338" t="s">
        <v>14492</v>
      </c>
      <c r="B2098" s="338" t="s">
        <v>5690</v>
      </c>
      <c r="C2098" s="338" t="s">
        <v>3713</v>
      </c>
      <c r="D2098" s="338">
        <v>1992.0</v>
      </c>
      <c r="E2098" s="338" t="s">
        <v>14493</v>
      </c>
      <c r="F2098" s="339">
        <v>44933.0</v>
      </c>
      <c r="G2098" s="338" t="s">
        <v>5701</v>
      </c>
      <c r="H2098" s="338" t="s">
        <v>10956</v>
      </c>
      <c r="I2098" s="338" t="s">
        <v>14494</v>
      </c>
      <c r="J2098" s="338" t="s">
        <v>14284</v>
      </c>
      <c r="K2098" s="338" t="s">
        <v>4987</v>
      </c>
      <c r="L2098" s="338" t="s">
        <v>5140</v>
      </c>
      <c r="M2098" s="338" t="s">
        <v>14495</v>
      </c>
      <c r="N2098" s="338" t="s">
        <v>14496</v>
      </c>
      <c r="O2098" s="338" t="s">
        <v>5186</v>
      </c>
    </row>
    <row r="2099" ht="15.75" customHeight="1">
      <c r="A2099" s="338" t="s">
        <v>14497</v>
      </c>
      <c r="B2099" s="338" t="s">
        <v>7737</v>
      </c>
      <c r="C2099" s="338" t="s">
        <v>1558</v>
      </c>
      <c r="D2099" s="338">
        <v>1992.0</v>
      </c>
      <c r="E2099" s="338" t="s">
        <v>14498</v>
      </c>
      <c r="F2099" s="339">
        <v>45113.0</v>
      </c>
      <c r="G2099" s="338" t="s">
        <v>5969</v>
      </c>
      <c r="H2099" s="338" t="s">
        <v>6345</v>
      </c>
      <c r="I2099" s="338" t="s">
        <v>6345</v>
      </c>
      <c r="J2099" s="338" t="s">
        <v>14376</v>
      </c>
      <c r="K2099" s="338" t="s">
        <v>4987</v>
      </c>
      <c r="M2099" s="338" t="s">
        <v>14499</v>
      </c>
      <c r="N2099" s="338" t="s">
        <v>4979</v>
      </c>
      <c r="O2099" s="338" t="s">
        <v>5339</v>
      </c>
    </row>
    <row r="2100" ht="15.75" customHeight="1">
      <c r="A2100" s="338" t="s">
        <v>14500</v>
      </c>
      <c r="B2100" s="338" t="s">
        <v>5445</v>
      </c>
      <c r="C2100" s="338" t="s">
        <v>1572</v>
      </c>
      <c r="D2100" s="338">
        <v>1992.0</v>
      </c>
      <c r="E2100" s="338" t="s">
        <v>14412</v>
      </c>
      <c r="F2100" s="339">
        <v>45052.0</v>
      </c>
      <c r="G2100" s="338" t="s">
        <v>5969</v>
      </c>
      <c r="H2100" s="338" t="s">
        <v>14501</v>
      </c>
      <c r="I2100" s="338" t="s">
        <v>11278</v>
      </c>
      <c r="J2100" s="338" t="s">
        <v>14502</v>
      </c>
      <c r="K2100" s="338" t="s">
        <v>3074</v>
      </c>
      <c r="L2100" s="338" t="s">
        <v>6284</v>
      </c>
      <c r="M2100" s="338" t="s">
        <v>14503</v>
      </c>
      <c r="N2100" s="338" t="s">
        <v>14504</v>
      </c>
      <c r="O2100" s="338" t="s">
        <v>9753</v>
      </c>
    </row>
    <row r="2101" ht="15.75" customHeight="1">
      <c r="A2101" s="338" t="s">
        <v>14505</v>
      </c>
      <c r="B2101" s="338" t="s">
        <v>4993</v>
      </c>
      <c r="C2101" s="338" t="s">
        <v>1558</v>
      </c>
      <c r="D2101" s="338">
        <v>1992.0</v>
      </c>
      <c r="E2101" s="338" t="s">
        <v>14506</v>
      </c>
      <c r="F2101" s="339">
        <v>44932.0</v>
      </c>
      <c r="G2101" s="338" t="s">
        <v>8851</v>
      </c>
      <c r="H2101" s="338" t="s">
        <v>8058</v>
      </c>
      <c r="I2101" s="338" t="s">
        <v>14507</v>
      </c>
      <c r="J2101" s="338" t="s">
        <v>6162</v>
      </c>
      <c r="K2101" s="338" t="s">
        <v>4987</v>
      </c>
      <c r="L2101" s="338" t="s">
        <v>6015</v>
      </c>
      <c r="M2101" s="338" t="s">
        <v>14508</v>
      </c>
      <c r="N2101" s="338" t="s">
        <v>11674</v>
      </c>
      <c r="O2101" s="338" t="s">
        <v>5160</v>
      </c>
    </row>
    <row r="2102" ht="15.75" customHeight="1">
      <c r="A2102" s="338" t="s">
        <v>14509</v>
      </c>
      <c r="B2102" s="338" t="s">
        <v>7737</v>
      </c>
      <c r="C2102" s="338" t="s">
        <v>1547</v>
      </c>
      <c r="D2102" s="338">
        <v>1992.0</v>
      </c>
      <c r="E2102" s="338" t="s">
        <v>14498</v>
      </c>
      <c r="F2102" s="339">
        <v>45175.0</v>
      </c>
      <c r="G2102" s="338" t="s">
        <v>8851</v>
      </c>
      <c r="H2102" s="338" t="s">
        <v>7438</v>
      </c>
      <c r="I2102" s="338" t="s">
        <v>10588</v>
      </c>
      <c r="J2102" s="338" t="s">
        <v>14510</v>
      </c>
      <c r="K2102" s="338" t="s">
        <v>4987</v>
      </c>
      <c r="L2102" s="338" t="s">
        <v>4999</v>
      </c>
      <c r="M2102" s="338" t="s">
        <v>14511</v>
      </c>
      <c r="N2102" s="338" t="s">
        <v>5009</v>
      </c>
      <c r="O2102" s="338" t="s">
        <v>5537</v>
      </c>
    </row>
    <row r="2103" ht="15.75" customHeight="1">
      <c r="A2103" s="338" t="s">
        <v>14512</v>
      </c>
      <c r="B2103" s="338" t="s">
        <v>4970</v>
      </c>
      <c r="C2103" s="338" t="s">
        <v>1681</v>
      </c>
      <c r="D2103" s="338">
        <v>1992.0</v>
      </c>
      <c r="E2103" s="338" t="s">
        <v>14513</v>
      </c>
      <c r="F2103" s="339">
        <v>45083.0</v>
      </c>
      <c r="G2103" s="338" t="s">
        <v>5172</v>
      </c>
      <c r="H2103" s="338" t="s">
        <v>9831</v>
      </c>
      <c r="I2103" s="338" t="s">
        <v>5940</v>
      </c>
      <c r="J2103" s="338" t="s">
        <v>4975</v>
      </c>
      <c r="K2103" s="338" t="s">
        <v>4987</v>
      </c>
      <c r="L2103" s="338" t="s">
        <v>5377</v>
      </c>
      <c r="M2103" s="338" t="s">
        <v>14514</v>
      </c>
      <c r="N2103" s="338" t="s">
        <v>5224</v>
      </c>
      <c r="O2103" s="338" t="s">
        <v>5724</v>
      </c>
    </row>
    <row r="2104" ht="15.75" customHeight="1">
      <c r="A2104" s="338" t="s">
        <v>14515</v>
      </c>
      <c r="B2104" s="338" t="s">
        <v>4970</v>
      </c>
      <c r="C2104" s="338" t="s">
        <v>1537</v>
      </c>
      <c r="D2104" s="338">
        <v>1992.0</v>
      </c>
      <c r="E2104" s="338" t="s">
        <v>13780</v>
      </c>
      <c r="F2104" s="339">
        <v>44933.0</v>
      </c>
      <c r="G2104" s="338" t="s">
        <v>6547</v>
      </c>
      <c r="H2104" s="338" t="s">
        <v>14516</v>
      </c>
      <c r="I2104" s="338" t="s">
        <v>14516</v>
      </c>
      <c r="J2104" s="338" t="s">
        <v>14517</v>
      </c>
      <c r="K2104" s="338" t="s">
        <v>4987</v>
      </c>
      <c r="L2104" s="338" t="s">
        <v>5084</v>
      </c>
      <c r="M2104" s="338" t="s">
        <v>14518</v>
      </c>
      <c r="N2104" s="338" t="s">
        <v>14161</v>
      </c>
      <c r="O2104" s="338" t="s">
        <v>5028</v>
      </c>
    </row>
    <row r="2105" ht="15.75" customHeight="1">
      <c r="A2105" s="338" t="s">
        <v>14519</v>
      </c>
      <c r="B2105" s="338" t="s">
        <v>4970</v>
      </c>
      <c r="C2105" s="338" t="s">
        <v>1547</v>
      </c>
      <c r="D2105" s="338">
        <v>1992.0</v>
      </c>
      <c r="E2105" s="338" t="s">
        <v>14520</v>
      </c>
      <c r="F2105" s="339">
        <v>45144.0</v>
      </c>
      <c r="G2105" s="338" t="s">
        <v>5219</v>
      </c>
      <c r="H2105" s="338" t="s">
        <v>5873</v>
      </c>
      <c r="I2105" s="338" t="s">
        <v>9081</v>
      </c>
      <c r="J2105" s="338" t="s">
        <v>11256</v>
      </c>
      <c r="K2105" s="338" t="s">
        <v>4976</v>
      </c>
      <c r="M2105" s="338" t="s">
        <v>14521</v>
      </c>
      <c r="N2105" s="338" t="s">
        <v>10574</v>
      </c>
      <c r="O2105" s="338" t="s">
        <v>5150</v>
      </c>
    </row>
    <row r="2106" ht="15.75" customHeight="1">
      <c r="A2106" s="338" t="s">
        <v>7712</v>
      </c>
      <c r="B2106" s="338" t="s">
        <v>4993</v>
      </c>
      <c r="C2106" s="338" t="s">
        <v>1547</v>
      </c>
      <c r="D2106" s="338">
        <v>1992.0</v>
      </c>
      <c r="E2106" s="338" t="s">
        <v>14522</v>
      </c>
      <c r="F2106" s="339">
        <v>44991.0</v>
      </c>
      <c r="G2106" s="338" t="s">
        <v>6515</v>
      </c>
      <c r="H2106" s="338" t="s">
        <v>5789</v>
      </c>
      <c r="I2106" s="338" t="s">
        <v>13704</v>
      </c>
      <c r="J2106" s="338" t="s">
        <v>5730</v>
      </c>
      <c r="K2106" s="338" t="s">
        <v>4987</v>
      </c>
      <c r="M2106" s="338" t="s">
        <v>14523</v>
      </c>
      <c r="N2106" s="338" t="s">
        <v>4979</v>
      </c>
      <c r="O2106" s="338" t="s">
        <v>5160</v>
      </c>
    </row>
    <row r="2107" ht="15.75" customHeight="1">
      <c r="A2107" s="338" t="s">
        <v>14524</v>
      </c>
      <c r="B2107" s="338" t="s">
        <v>5690</v>
      </c>
      <c r="C2107" s="338" t="s">
        <v>1558</v>
      </c>
      <c r="D2107" s="338">
        <v>1992.0</v>
      </c>
      <c r="E2107" s="338" t="s">
        <v>14525</v>
      </c>
      <c r="F2107" s="339">
        <v>45053.0</v>
      </c>
      <c r="G2107" s="338" t="s">
        <v>5105</v>
      </c>
      <c r="H2107" s="338" t="s">
        <v>14526</v>
      </c>
      <c r="I2107" s="338" t="s">
        <v>14526</v>
      </c>
      <c r="J2107" s="338" t="s">
        <v>14527</v>
      </c>
      <c r="K2107" s="338" t="s">
        <v>14528</v>
      </c>
      <c r="M2107" s="338" t="s">
        <v>14529</v>
      </c>
      <c r="N2107" s="338" t="s">
        <v>14530</v>
      </c>
      <c r="O2107" s="338" t="s">
        <v>5028</v>
      </c>
    </row>
    <row r="2108" ht="15.75" customHeight="1">
      <c r="A2108" s="338" t="s">
        <v>14531</v>
      </c>
      <c r="B2108" s="338" t="s">
        <v>4993</v>
      </c>
      <c r="C2108" s="338" t="s">
        <v>1537</v>
      </c>
      <c r="D2108" s="338">
        <v>1992.0</v>
      </c>
      <c r="E2108" s="338" t="s">
        <v>14309</v>
      </c>
      <c r="F2108" s="339">
        <v>44990.0</v>
      </c>
      <c r="G2108" s="338" t="s">
        <v>5121</v>
      </c>
      <c r="H2108" s="338" t="s">
        <v>14532</v>
      </c>
      <c r="I2108" s="338" t="s">
        <v>14533</v>
      </c>
      <c r="J2108" s="338" t="s">
        <v>14534</v>
      </c>
      <c r="K2108" s="338" t="s">
        <v>4987</v>
      </c>
      <c r="L2108" s="338" t="s">
        <v>5108</v>
      </c>
      <c r="M2108" s="338" t="s">
        <v>14535</v>
      </c>
      <c r="N2108" s="338" t="s">
        <v>7874</v>
      </c>
      <c r="O2108" s="338" t="s">
        <v>5316</v>
      </c>
    </row>
    <row r="2109" ht="15.75" customHeight="1">
      <c r="A2109" s="338" t="s">
        <v>14536</v>
      </c>
      <c r="B2109" s="338" t="s">
        <v>4970</v>
      </c>
      <c r="C2109" s="338" t="s">
        <v>1425</v>
      </c>
      <c r="D2109" s="338">
        <v>1992.0</v>
      </c>
      <c r="E2109" s="338" t="s">
        <v>14457</v>
      </c>
      <c r="F2109" s="339">
        <v>45051.0</v>
      </c>
      <c r="G2109" s="338" t="s">
        <v>5969</v>
      </c>
      <c r="H2109" s="338" t="s">
        <v>11445</v>
      </c>
      <c r="I2109" s="338" t="s">
        <v>11362</v>
      </c>
      <c r="J2109" s="338" t="s">
        <v>14537</v>
      </c>
      <c r="K2109" s="338" t="s">
        <v>4987</v>
      </c>
      <c r="L2109" s="338" t="s">
        <v>5084</v>
      </c>
      <c r="M2109" s="338" t="s">
        <v>14538</v>
      </c>
      <c r="N2109" s="338" t="s">
        <v>14539</v>
      </c>
      <c r="O2109" s="338" t="s">
        <v>5262</v>
      </c>
    </row>
    <row r="2110" ht="15.75" customHeight="1">
      <c r="A2110" s="338" t="s">
        <v>14540</v>
      </c>
      <c r="B2110" s="338" t="s">
        <v>4970</v>
      </c>
      <c r="C2110" s="338" t="s">
        <v>1547</v>
      </c>
      <c r="D2110" s="338">
        <v>1992.0</v>
      </c>
      <c r="E2110" s="338" t="s">
        <v>14525</v>
      </c>
      <c r="F2110" s="339">
        <v>45050.0</v>
      </c>
      <c r="G2110" s="338" t="s">
        <v>5163</v>
      </c>
      <c r="H2110" s="338" t="s">
        <v>12299</v>
      </c>
      <c r="I2110" s="338" t="s">
        <v>14541</v>
      </c>
      <c r="J2110" s="338" t="s">
        <v>10685</v>
      </c>
      <c r="K2110" s="338" t="s">
        <v>12977</v>
      </c>
      <c r="L2110" s="338" t="s">
        <v>7748</v>
      </c>
      <c r="M2110" s="338" t="s">
        <v>14542</v>
      </c>
      <c r="N2110" s="338" t="s">
        <v>7805</v>
      </c>
      <c r="O2110" s="338" t="s">
        <v>5339</v>
      </c>
    </row>
    <row r="2111" ht="15.75" customHeight="1">
      <c r="A2111" s="338" t="s">
        <v>14543</v>
      </c>
      <c r="B2111" s="338" t="s">
        <v>4993</v>
      </c>
      <c r="C2111" s="338" t="s">
        <v>1601</v>
      </c>
      <c r="D2111" s="338">
        <v>1992.0</v>
      </c>
      <c r="E2111" s="338" t="s">
        <v>14544</v>
      </c>
      <c r="F2111" s="339">
        <v>45173.0</v>
      </c>
      <c r="G2111" s="338" t="s">
        <v>5710</v>
      </c>
      <c r="H2111" s="338" t="s">
        <v>4984</v>
      </c>
      <c r="I2111" s="338" t="s">
        <v>8741</v>
      </c>
      <c r="J2111" s="338" t="s">
        <v>9490</v>
      </c>
      <c r="K2111" s="338" t="s">
        <v>4987</v>
      </c>
      <c r="L2111" s="338" t="s">
        <v>7743</v>
      </c>
      <c r="M2111" s="338" t="s">
        <v>14545</v>
      </c>
      <c r="N2111" s="338" t="s">
        <v>14434</v>
      </c>
      <c r="O2111" s="338" t="s">
        <v>5143</v>
      </c>
    </row>
    <row r="2112" ht="15.75" customHeight="1">
      <c r="A2112" s="338" t="s">
        <v>14546</v>
      </c>
      <c r="B2112" s="338" t="s">
        <v>7737</v>
      </c>
      <c r="C2112" s="338" t="s">
        <v>1601</v>
      </c>
      <c r="D2112" s="338">
        <v>1992.0</v>
      </c>
      <c r="E2112" s="338" t="s">
        <v>14498</v>
      </c>
      <c r="F2112" s="339">
        <v>45143.0</v>
      </c>
      <c r="G2112" s="338" t="s">
        <v>5121</v>
      </c>
      <c r="H2112" s="338" t="s">
        <v>7975</v>
      </c>
      <c r="I2112" s="338" t="s">
        <v>14547</v>
      </c>
      <c r="J2112" s="338" t="s">
        <v>5687</v>
      </c>
      <c r="K2112" s="338" t="s">
        <v>4987</v>
      </c>
      <c r="L2112" s="338" t="s">
        <v>6284</v>
      </c>
      <c r="M2112" s="338" t="s">
        <v>14548</v>
      </c>
      <c r="N2112" s="338" t="s">
        <v>7874</v>
      </c>
      <c r="O2112" s="338" t="s">
        <v>5067</v>
      </c>
    </row>
    <row r="2113" ht="15.75" customHeight="1">
      <c r="A2113" s="338" t="s">
        <v>14549</v>
      </c>
      <c r="B2113" s="338" t="s">
        <v>4993</v>
      </c>
      <c r="C2113" s="338" t="s">
        <v>1558</v>
      </c>
      <c r="D2113" s="338">
        <v>1992.0</v>
      </c>
      <c r="E2113" s="338" t="s">
        <v>14472</v>
      </c>
      <c r="F2113" s="339">
        <v>45175.0</v>
      </c>
      <c r="G2113" s="338" t="s">
        <v>5872</v>
      </c>
      <c r="H2113" s="338" t="s">
        <v>5583</v>
      </c>
      <c r="I2113" s="338" t="s">
        <v>14550</v>
      </c>
      <c r="J2113" s="338" t="s">
        <v>14551</v>
      </c>
      <c r="K2113" s="338" t="s">
        <v>4987</v>
      </c>
      <c r="M2113" s="338" t="s">
        <v>14552</v>
      </c>
      <c r="N2113" s="338" t="s">
        <v>5126</v>
      </c>
      <c r="O2113" s="338" t="s">
        <v>5294</v>
      </c>
    </row>
    <row r="2114" ht="15.75" customHeight="1">
      <c r="A2114" s="338" t="s">
        <v>14553</v>
      </c>
      <c r="B2114" s="338" t="s">
        <v>4970</v>
      </c>
      <c r="C2114" s="338" t="s">
        <v>1537</v>
      </c>
      <c r="D2114" s="338">
        <v>1992.0</v>
      </c>
      <c r="E2114" s="338" t="s">
        <v>11015</v>
      </c>
      <c r="F2114" s="339">
        <v>45174.0</v>
      </c>
      <c r="G2114" s="338" t="s">
        <v>7883</v>
      </c>
      <c r="H2114" s="338" t="s">
        <v>14157</v>
      </c>
      <c r="I2114" s="338" t="s">
        <v>7995</v>
      </c>
      <c r="J2114" s="338" t="s">
        <v>13692</v>
      </c>
      <c r="K2114" s="338" t="s">
        <v>4987</v>
      </c>
      <c r="L2114" s="338" t="s">
        <v>5074</v>
      </c>
      <c r="M2114" s="338" t="s">
        <v>14554</v>
      </c>
      <c r="N2114" s="338" t="s">
        <v>4979</v>
      </c>
      <c r="O2114" s="338" t="s">
        <v>5316</v>
      </c>
    </row>
    <row r="2115" ht="15.75" customHeight="1">
      <c r="A2115" s="338" t="s">
        <v>14555</v>
      </c>
      <c r="B2115" s="338" t="s">
        <v>4970</v>
      </c>
      <c r="C2115" s="338" t="s">
        <v>1558</v>
      </c>
      <c r="D2115" s="338">
        <v>1992.0</v>
      </c>
      <c r="E2115" s="338" t="s">
        <v>14556</v>
      </c>
      <c r="F2115" s="339">
        <v>45022.0</v>
      </c>
      <c r="G2115" s="338" t="s">
        <v>5319</v>
      </c>
      <c r="H2115" s="338" t="s">
        <v>11035</v>
      </c>
      <c r="I2115" s="338" t="s">
        <v>14557</v>
      </c>
      <c r="J2115" s="338" t="s">
        <v>14558</v>
      </c>
      <c r="K2115" s="338" t="s">
        <v>6531</v>
      </c>
      <c r="N2115" s="338" t="s">
        <v>14559</v>
      </c>
      <c r="O2115" s="338" t="s">
        <v>5028</v>
      </c>
    </row>
    <row r="2116" ht="15.75" customHeight="1">
      <c r="A2116" s="338" t="s">
        <v>14560</v>
      </c>
      <c r="B2116" s="338" t="s">
        <v>4970</v>
      </c>
      <c r="C2116" s="338" t="s">
        <v>1425</v>
      </c>
      <c r="D2116" s="338">
        <v>1992.0</v>
      </c>
      <c r="E2116" s="338" t="s">
        <v>14561</v>
      </c>
      <c r="F2116" s="339">
        <v>44989.0</v>
      </c>
      <c r="G2116" s="338" t="s">
        <v>5992</v>
      </c>
      <c r="H2116" s="338" t="s">
        <v>14562</v>
      </c>
      <c r="I2116" s="338" t="s">
        <v>14563</v>
      </c>
      <c r="J2116" s="338" t="s">
        <v>14564</v>
      </c>
      <c r="K2116" s="338" t="s">
        <v>4987</v>
      </c>
      <c r="L2116" s="338" t="s">
        <v>5490</v>
      </c>
      <c r="M2116" s="338" t="s">
        <v>14565</v>
      </c>
      <c r="N2116" s="338" t="s">
        <v>14539</v>
      </c>
      <c r="O2116" s="338" t="s">
        <v>5248</v>
      </c>
    </row>
    <row r="2117" ht="15.75" customHeight="1">
      <c r="A2117" s="338" t="s">
        <v>14566</v>
      </c>
      <c r="B2117" s="338" t="s">
        <v>7737</v>
      </c>
      <c r="C2117" s="338" t="s">
        <v>1558</v>
      </c>
      <c r="D2117" s="338">
        <v>1992.0</v>
      </c>
      <c r="E2117" s="338" t="s">
        <v>14472</v>
      </c>
      <c r="F2117" s="339">
        <v>45051.0</v>
      </c>
      <c r="G2117" s="338" t="s">
        <v>5264</v>
      </c>
      <c r="H2117" s="338" t="s">
        <v>6580</v>
      </c>
      <c r="I2117" s="338" t="s">
        <v>14567</v>
      </c>
      <c r="J2117" s="338" t="s">
        <v>7284</v>
      </c>
      <c r="K2117" s="338" t="s">
        <v>4987</v>
      </c>
      <c r="M2117" s="338" t="s">
        <v>14568</v>
      </c>
      <c r="N2117" s="338" t="s">
        <v>14566</v>
      </c>
      <c r="O2117" s="338" t="s">
        <v>6003</v>
      </c>
    </row>
    <row r="2118" ht="15.75" customHeight="1">
      <c r="A2118" s="338" t="s">
        <v>14569</v>
      </c>
      <c r="B2118" s="338" t="s">
        <v>7737</v>
      </c>
      <c r="C2118" s="338" t="s">
        <v>1547</v>
      </c>
      <c r="D2118" s="338">
        <v>1992.0</v>
      </c>
      <c r="E2118" s="338" t="s">
        <v>14570</v>
      </c>
      <c r="F2118" s="338" t="s">
        <v>5059</v>
      </c>
      <c r="G2118" s="338" t="s">
        <v>5319</v>
      </c>
      <c r="H2118" s="338" t="s">
        <v>6589</v>
      </c>
      <c r="I2118" s="338" t="s">
        <v>14571</v>
      </c>
      <c r="J2118" s="338" t="s">
        <v>12495</v>
      </c>
      <c r="K2118" s="338" t="s">
        <v>4987</v>
      </c>
      <c r="L2118" s="338" t="s">
        <v>5377</v>
      </c>
      <c r="M2118" s="338" t="s">
        <v>14572</v>
      </c>
      <c r="N2118" s="338" t="s">
        <v>4990</v>
      </c>
      <c r="O2118" s="338" t="s">
        <v>5096</v>
      </c>
    </row>
    <row r="2119" ht="15.75" customHeight="1">
      <c r="A2119" s="338" t="s">
        <v>14573</v>
      </c>
      <c r="B2119" s="338" t="s">
        <v>4993</v>
      </c>
      <c r="C2119" s="338" t="s">
        <v>1558</v>
      </c>
      <c r="D2119" s="338">
        <v>1992.0</v>
      </c>
      <c r="E2119" s="338" t="s">
        <v>14216</v>
      </c>
      <c r="F2119" s="339">
        <v>44964.0</v>
      </c>
      <c r="G2119" s="338" t="s">
        <v>5145</v>
      </c>
      <c r="H2119" s="338" t="s">
        <v>14574</v>
      </c>
      <c r="I2119" s="338" t="s">
        <v>14574</v>
      </c>
      <c r="J2119" s="338" t="s">
        <v>14575</v>
      </c>
      <c r="K2119" s="338" t="s">
        <v>3074</v>
      </c>
      <c r="M2119" s="338" t="s">
        <v>14576</v>
      </c>
      <c r="N2119" s="338" t="s">
        <v>14577</v>
      </c>
      <c r="O2119" s="338" t="s">
        <v>5370</v>
      </c>
    </row>
    <row r="2120" ht="15.75" customHeight="1">
      <c r="A2120" s="338" t="s">
        <v>14578</v>
      </c>
      <c r="B2120" s="338" t="s">
        <v>4970</v>
      </c>
      <c r="C2120" s="338" t="s">
        <v>3713</v>
      </c>
      <c r="D2120" s="338">
        <v>1992.0</v>
      </c>
      <c r="E2120" s="338" t="s">
        <v>14309</v>
      </c>
      <c r="F2120" s="339">
        <v>44932.0</v>
      </c>
      <c r="G2120" s="338" t="s">
        <v>5251</v>
      </c>
      <c r="H2120" s="338" t="s">
        <v>5106</v>
      </c>
      <c r="I2120" s="338" t="s">
        <v>5106</v>
      </c>
      <c r="J2120" s="338" t="s">
        <v>9838</v>
      </c>
      <c r="K2120" s="338" t="s">
        <v>4987</v>
      </c>
      <c r="L2120" s="338" t="s">
        <v>5176</v>
      </c>
      <c r="M2120" s="338" t="s">
        <v>14579</v>
      </c>
      <c r="N2120" s="338" t="s">
        <v>13391</v>
      </c>
      <c r="O2120" s="338" t="s">
        <v>5248</v>
      </c>
    </row>
    <row r="2121" ht="15.75" customHeight="1">
      <c r="A2121" s="338" t="s">
        <v>14580</v>
      </c>
      <c r="B2121" s="338" t="s">
        <v>7737</v>
      </c>
      <c r="C2121" s="338" t="s">
        <v>1681</v>
      </c>
      <c r="D2121" s="338">
        <v>1992.0</v>
      </c>
      <c r="E2121" s="338" t="s">
        <v>14581</v>
      </c>
      <c r="F2121" s="339">
        <v>44964.0</v>
      </c>
      <c r="G2121" s="338" t="s">
        <v>5251</v>
      </c>
      <c r="H2121" s="338" t="s">
        <v>14582</v>
      </c>
      <c r="I2121" s="338" t="s">
        <v>14583</v>
      </c>
      <c r="J2121" s="338" t="s">
        <v>13407</v>
      </c>
      <c r="K2121" s="338" t="s">
        <v>4976</v>
      </c>
      <c r="L2121" s="338" t="s">
        <v>5281</v>
      </c>
      <c r="M2121" s="338" t="s">
        <v>14584</v>
      </c>
      <c r="N2121" s="338" t="s">
        <v>14585</v>
      </c>
      <c r="O2121" s="338" t="s">
        <v>5370</v>
      </c>
    </row>
    <row r="2122" ht="15.75" customHeight="1">
      <c r="A2122" s="338" t="s">
        <v>303</v>
      </c>
      <c r="B2122" s="338" t="s">
        <v>4970</v>
      </c>
      <c r="C2122" s="338" t="s">
        <v>1537</v>
      </c>
      <c r="D2122" s="338">
        <v>1992.0</v>
      </c>
      <c r="E2122" s="338" t="s">
        <v>14461</v>
      </c>
      <c r="F2122" s="339">
        <v>45052.0</v>
      </c>
      <c r="G2122" s="338" t="s">
        <v>11632</v>
      </c>
      <c r="H2122" s="338" t="s">
        <v>11617</v>
      </c>
      <c r="I2122" s="338" t="s">
        <v>8736</v>
      </c>
      <c r="J2122" s="338" t="s">
        <v>14586</v>
      </c>
      <c r="K2122" s="338" t="s">
        <v>4987</v>
      </c>
      <c r="L2122" s="338" t="s">
        <v>5094</v>
      </c>
      <c r="M2122" s="338" t="s">
        <v>14587</v>
      </c>
      <c r="N2122" s="338" t="s">
        <v>4990</v>
      </c>
      <c r="O2122" s="338" t="s">
        <v>5294</v>
      </c>
    </row>
    <row r="2123" ht="15.75" customHeight="1">
      <c r="A2123" s="338" t="s">
        <v>14588</v>
      </c>
      <c r="B2123" s="338" t="s">
        <v>4970</v>
      </c>
      <c r="C2123" s="338" t="s">
        <v>1537</v>
      </c>
      <c r="D2123" s="338">
        <v>1992.0</v>
      </c>
      <c r="E2123" s="338" t="s">
        <v>14044</v>
      </c>
      <c r="F2123" s="339">
        <v>44963.0</v>
      </c>
      <c r="G2123" s="338" t="s">
        <v>5319</v>
      </c>
      <c r="H2123" s="338" t="s">
        <v>14589</v>
      </c>
      <c r="I2123" s="338" t="s">
        <v>14590</v>
      </c>
      <c r="J2123" s="338" t="s">
        <v>7422</v>
      </c>
      <c r="K2123" s="338" t="s">
        <v>4976</v>
      </c>
      <c r="L2123" s="338" t="s">
        <v>5389</v>
      </c>
      <c r="M2123" s="338" t="s">
        <v>14591</v>
      </c>
      <c r="N2123" s="338" t="s">
        <v>14592</v>
      </c>
      <c r="O2123" s="338" t="s">
        <v>6003</v>
      </c>
    </row>
    <row r="2124" ht="15.75" customHeight="1">
      <c r="A2124" s="338" t="s">
        <v>14593</v>
      </c>
      <c r="B2124" s="338" t="s">
        <v>5445</v>
      </c>
      <c r="C2124" s="338" t="s">
        <v>1572</v>
      </c>
      <c r="D2124" s="338">
        <v>1992.0</v>
      </c>
      <c r="E2124" s="338" t="s">
        <v>14594</v>
      </c>
      <c r="F2124" s="339">
        <v>45021.0</v>
      </c>
      <c r="G2124" s="338" t="s">
        <v>5060</v>
      </c>
      <c r="H2124" s="338" t="s">
        <v>14595</v>
      </c>
      <c r="I2124" s="338" t="s">
        <v>13160</v>
      </c>
      <c r="J2124" s="338" t="s">
        <v>14596</v>
      </c>
      <c r="K2124" s="338" t="s">
        <v>4987</v>
      </c>
      <c r="L2124" s="338" t="s">
        <v>6039</v>
      </c>
      <c r="M2124" s="338" t="s">
        <v>14597</v>
      </c>
      <c r="N2124" s="338" t="s">
        <v>14598</v>
      </c>
      <c r="O2124" s="338" t="s">
        <v>5316</v>
      </c>
    </row>
    <row r="2125" ht="15.75" customHeight="1">
      <c r="A2125" s="338" t="s">
        <v>14599</v>
      </c>
      <c r="B2125" s="338" t="s">
        <v>7737</v>
      </c>
      <c r="C2125" s="338" t="s">
        <v>1601</v>
      </c>
      <c r="D2125" s="338">
        <v>1992.0</v>
      </c>
      <c r="E2125" s="338" t="s">
        <v>14600</v>
      </c>
      <c r="F2125" s="339">
        <v>44931.0</v>
      </c>
      <c r="G2125" s="338" t="s">
        <v>7089</v>
      </c>
      <c r="H2125" s="338" t="s">
        <v>6553</v>
      </c>
      <c r="I2125" s="338" t="s">
        <v>6767</v>
      </c>
      <c r="J2125" s="338" t="s">
        <v>5093</v>
      </c>
      <c r="K2125" s="338" t="s">
        <v>4987</v>
      </c>
      <c r="L2125" s="338" t="s">
        <v>13626</v>
      </c>
      <c r="M2125" s="338" t="s">
        <v>14601</v>
      </c>
      <c r="N2125" s="338" t="s">
        <v>13956</v>
      </c>
      <c r="O2125" s="338" t="s">
        <v>5715</v>
      </c>
    </row>
    <row r="2126" ht="15.75" customHeight="1">
      <c r="A2126" s="338" t="s">
        <v>14602</v>
      </c>
      <c r="B2126" s="338" t="s">
        <v>4970</v>
      </c>
      <c r="C2126" s="338" t="s">
        <v>3713</v>
      </c>
      <c r="D2126" s="338">
        <v>1992.0</v>
      </c>
      <c r="E2126" s="338" t="s">
        <v>14603</v>
      </c>
      <c r="F2126" s="339">
        <v>45144.0</v>
      </c>
      <c r="G2126" s="338" t="s">
        <v>5963</v>
      </c>
      <c r="H2126" s="338" t="s">
        <v>14604</v>
      </c>
      <c r="I2126" s="338" t="s">
        <v>14604</v>
      </c>
      <c r="J2126" s="338" t="s">
        <v>14605</v>
      </c>
      <c r="K2126" s="338" t="s">
        <v>3074</v>
      </c>
      <c r="M2126" s="338" t="s">
        <v>14606</v>
      </c>
      <c r="N2126" s="338" t="s">
        <v>14607</v>
      </c>
      <c r="O2126" s="338" t="s">
        <v>5370</v>
      </c>
    </row>
    <row r="2127" ht="15.75" customHeight="1">
      <c r="A2127" s="338" t="s">
        <v>14608</v>
      </c>
      <c r="B2127" s="338" t="s">
        <v>7737</v>
      </c>
      <c r="C2127" s="338" t="s">
        <v>1601</v>
      </c>
      <c r="D2127" s="338">
        <v>1992.0</v>
      </c>
      <c r="E2127" s="338" t="s">
        <v>14367</v>
      </c>
      <c r="F2127" s="339">
        <v>45052.0</v>
      </c>
      <c r="G2127" s="338" t="s">
        <v>5129</v>
      </c>
      <c r="H2127" s="338" t="s">
        <v>6351</v>
      </c>
      <c r="I2127" s="338" t="s">
        <v>14609</v>
      </c>
      <c r="J2127" s="338" t="s">
        <v>6885</v>
      </c>
      <c r="K2127" s="338" t="s">
        <v>4976</v>
      </c>
      <c r="L2127" s="338" t="s">
        <v>7091</v>
      </c>
      <c r="M2127" s="338" t="s">
        <v>14610</v>
      </c>
      <c r="N2127" s="338" t="s">
        <v>5753</v>
      </c>
      <c r="O2127" s="338" t="s">
        <v>8615</v>
      </c>
    </row>
    <row r="2128" ht="15.75" customHeight="1">
      <c r="A2128" s="338" t="s">
        <v>14611</v>
      </c>
      <c r="B2128" s="338" t="s">
        <v>4993</v>
      </c>
      <c r="C2128" s="338" t="s">
        <v>1547</v>
      </c>
      <c r="D2128" s="338">
        <v>1992.0</v>
      </c>
      <c r="E2128" s="338" t="s">
        <v>14612</v>
      </c>
      <c r="F2128" s="338" t="s">
        <v>5059</v>
      </c>
      <c r="G2128" s="338" t="s">
        <v>5211</v>
      </c>
      <c r="H2128" s="338" t="s">
        <v>9047</v>
      </c>
      <c r="I2128" s="338" t="s">
        <v>14613</v>
      </c>
      <c r="J2128" s="338" t="s">
        <v>14614</v>
      </c>
      <c r="K2128" s="338" t="s">
        <v>4987</v>
      </c>
      <c r="L2128" s="338" t="s">
        <v>5064</v>
      </c>
      <c r="M2128" s="338" t="s">
        <v>14615</v>
      </c>
      <c r="N2128" s="338" t="s">
        <v>4979</v>
      </c>
      <c r="O2128" s="338" t="s">
        <v>5545</v>
      </c>
    </row>
    <row r="2129" ht="15.75" customHeight="1">
      <c r="A2129" s="338" t="s">
        <v>14616</v>
      </c>
      <c r="B2129" s="338" t="s">
        <v>4970</v>
      </c>
      <c r="C2129" s="338" t="s">
        <v>1558</v>
      </c>
      <c r="D2129" s="338">
        <v>1992.0</v>
      </c>
      <c r="E2129" s="338" t="s">
        <v>14319</v>
      </c>
      <c r="F2129" s="339">
        <v>45051.0</v>
      </c>
      <c r="G2129" s="338" t="s">
        <v>5113</v>
      </c>
      <c r="H2129" s="338" t="s">
        <v>12935</v>
      </c>
      <c r="I2129" s="338" t="s">
        <v>14617</v>
      </c>
      <c r="J2129" s="338" t="s">
        <v>7041</v>
      </c>
      <c r="K2129" s="338" t="s">
        <v>4987</v>
      </c>
      <c r="L2129" s="338" t="s">
        <v>12855</v>
      </c>
      <c r="M2129" s="338" t="s">
        <v>14618</v>
      </c>
      <c r="N2129" s="338" t="s">
        <v>5009</v>
      </c>
      <c r="O2129" s="338" t="s">
        <v>5232</v>
      </c>
    </row>
    <row r="2130" ht="15.75" customHeight="1">
      <c r="A2130" s="338" t="s">
        <v>14619</v>
      </c>
      <c r="B2130" s="338" t="s">
        <v>7737</v>
      </c>
      <c r="C2130" s="338" t="s">
        <v>1547</v>
      </c>
      <c r="D2130" s="338">
        <v>1992.0</v>
      </c>
      <c r="E2130" s="338" t="s">
        <v>14472</v>
      </c>
      <c r="F2130" s="339">
        <v>44964.0</v>
      </c>
      <c r="G2130" s="338" t="s">
        <v>9683</v>
      </c>
      <c r="H2130" s="338" t="s">
        <v>6054</v>
      </c>
      <c r="I2130" s="338" t="s">
        <v>14620</v>
      </c>
      <c r="J2130" s="338" t="s">
        <v>10532</v>
      </c>
      <c r="K2130" s="338" t="s">
        <v>3074</v>
      </c>
      <c r="L2130" s="338" t="s">
        <v>4999</v>
      </c>
      <c r="M2130" s="338" t="s">
        <v>14621</v>
      </c>
      <c r="N2130" s="338" t="s">
        <v>14622</v>
      </c>
      <c r="O2130" s="338" t="s">
        <v>5056</v>
      </c>
    </row>
    <row r="2131" ht="15.75" customHeight="1">
      <c r="A2131" s="338" t="s">
        <v>14623</v>
      </c>
      <c r="B2131" s="338" t="s">
        <v>4970</v>
      </c>
      <c r="C2131" s="338" t="s">
        <v>1558</v>
      </c>
      <c r="D2131" s="338">
        <v>1992.0</v>
      </c>
      <c r="E2131" s="338" t="s">
        <v>14612</v>
      </c>
      <c r="F2131" s="339">
        <v>44962.0</v>
      </c>
      <c r="G2131" s="338" t="s">
        <v>8814</v>
      </c>
      <c r="H2131" s="338" t="s">
        <v>14624</v>
      </c>
      <c r="I2131" s="338" t="s">
        <v>14624</v>
      </c>
      <c r="J2131" s="338" t="s">
        <v>14625</v>
      </c>
      <c r="K2131" s="338" t="s">
        <v>4987</v>
      </c>
      <c r="M2131" s="338" t="s">
        <v>14626</v>
      </c>
      <c r="N2131" s="338" t="s">
        <v>14627</v>
      </c>
      <c r="O2131" s="338" t="s">
        <v>5028</v>
      </c>
    </row>
    <row r="2132" ht="15.75" customHeight="1">
      <c r="A2132" s="338" t="s">
        <v>14628</v>
      </c>
      <c r="B2132" s="338" t="s">
        <v>4993</v>
      </c>
      <c r="C2132" s="338" t="s">
        <v>1537</v>
      </c>
      <c r="D2132" s="338">
        <v>1992.0</v>
      </c>
      <c r="E2132" s="338" t="s">
        <v>14629</v>
      </c>
      <c r="F2132" s="339">
        <v>44931.0</v>
      </c>
      <c r="G2132" s="338" t="s">
        <v>8030</v>
      </c>
      <c r="H2132" s="338" t="s">
        <v>11685</v>
      </c>
      <c r="I2132" s="338" t="s">
        <v>14630</v>
      </c>
      <c r="J2132" s="338" t="s">
        <v>5435</v>
      </c>
      <c r="K2132" s="338" t="s">
        <v>4987</v>
      </c>
      <c r="M2132" s="338" t="s">
        <v>14631</v>
      </c>
      <c r="N2132" s="338" t="s">
        <v>14632</v>
      </c>
      <c r="O2132" s="338" t="s">
        <v>5294</v>
      </c>
    </row>
    <row r="2133" ht="15.75" customHeight="1">
      <c r="A2133" s="338" t="s">
        <v>14633</v>
      </c>
      <c r="B2133" s="338" t="s">
        <v>7737</v>
      </c>
      <c r="C2133" s="338" t="s">
        <v>1601</v>
      </c>
      <c r="D2133" s="338">
        <v>1992.0</v>
      </c>
      <c r="E2133" s="338" t="s">
        <v>14634</v>
      </c>
      <c r="F2133" s="338" t="s">
        <v>5286</v>
      </c>
      <c r="G2133" s="338" t="s">
        <v>5172</v>
      </c>
      <c r="H2133" s="338" t="s">
        <v>9012</v>
      </c>
      <c r="I2133" s="338" t="s">
        <v>11951</v>
      </c>
      <c r="J2133" s="338" t="s">
        <v>5777</v>
      </c>
      <c r="K2133" s="338" t="s">
        <v>4987</v>
      </c>
      <c r="L2133" s="338" t="s">
        <v>7743</v>
      </c>
      <c r="M2133" s="338" t="s">
        <v>14635</v>
      </c>
      <c r="N2133" s="338" t="s">
        <v>12843</v>
      </c>
      <c r="O2133" s="338" t="s">
        <v>5537</v>
      </c>
    </row>
    <row r="2134" ht="15.75" customHeight="1">
      <c r="A2134" s="338" t="s">
        <v>14636</v>
      </c>
      <c r="B2134" s="338" t="s">
        <v>7737</v>
      </c>
      <c r="C2134" s="338" t="s">
        <v>1558</v>
      </c>
      <c r="D2134" s="338">
        <v>1992.0</v>
      </c>
      <c r="E2134" s="338" t="s">
        <v>14395</v>
      </c>
      <c r="F2134" s="339">
        <v>45143.0</v>
      </c>
      <c r="G2134" s="338" t="s">
        <v>5219</v>
      </c>
      <c r="H2134" s="338" t="s">
        <v>8427</v>
      </c>
      <c r="I2134" s="338" t="s">
        <v>8427</v>
      </c>
      <c r="J2134" s="338" t="s">
        <v>5763</v>
      </c>
      <c r="K2134" s="338" t="s">
        <v>4987</v>
      </c>
      <c r="L2134" s="338" t="s">
        <v>7014</v>
      </c>
      <c r="M2134" s="338" t="s">
        <v>14637</v>
      </c>
      <c r="N2134" s="338" t="s">
        <v>11994</v>
      </c>
      <c r="O2134" s="338" t="s">
        <v>5186</v>
      </c>
    </row>
    <row r="2135" ht="15.75" customHeight="1">
      <c r="A2135" s="338" t="s">
        <v>14638</v>
      </c>
      <c r="B2135" s="338" t="s">
        <v>4970</v>
      </c>
      <c r="C2135" s="338" t="s">
        <v>3713</v>
      </c>
      <c r="D2135" s="338">
        <v>1992.0</v>
      </c>
      <c r="E2135" s="338" t="s">
        <v>13712</v>
      </c>
      <c r="F2135" s="339">
        <v>45144.0</v>
      </c>
      <c r="G2135" s="338" t="s">
        <v>5251</v>
      </c>
      <c r="H2135" s="338" t="s">
        <v>5304</v>
      </c>
      <c r="I2135" s="338" t="s">
        <v>9702</v>
      </c>
      <c r="J2135" s="338" t="s">
        <v>7850</v>
      </c>
      <c r="K2135" s="338" t="s">
        <v>4987</v>
      </c>
      <c r="L2135" s="338" t="s">
        <v>5074</v>
      </c>
      <c r="M2135" s="338" t="s">
        <v>14639</v>
      </c>
      <c r="N2135" s="338" t="s">
        <v>7886</v>
      </c>
      <c r="O2135" s="338" t="s">
        <v>5471</v>
      </c>
    </row>
    <row r="2136" ht="15.75" customHeight="1">
      <c r="A2136" s="338" t="s">
        <v>14640</v>
      </c>
      <c r="B2136" s="338" t="s">
        <v>7737</v>
      </c>
      <c r="C2136" s="338" t="s">
        <v>1537</v>
      </c>
      <c r="D2136" s="338">
        <v>1992.0</v>
      </c>
      <c r="E2136" s="338" t="s">
        <v>14570</v>
      </c>
      <c r="F2136" s="339">
        <v>44989.0</v>
      </c>
      <c r="G2136" s="338" t="s">
        <v>7864</v>
      </c>
      <c r="H2136" s="338" t="s">
        <v>6265</v>
      </c>
      <c r="I2136" s="338" t="s">
        <v>14641</v>
      </c>
      <c r="J2136" s="338" t="s">
        <v>6042</v>
      </c>
      <c r="K2136" s="338" t="s">
        <v>4987</v>
      </c>
      <c r="L2136" s="338" t="s">
        <v>14444</v>
      </c>
      <c r="M2136" s="338" t="s">
        <v>14642</v>
      </c>
      <c r="N2136" s="338" t="s">
        <v>14643</v>
      </c>
      <c r="O2136" s="338" t="s">
        <v>5794</v>
      </c>
    </row>
    <row r="2137" ht="15.75" customHeight="1">
      <c r="A2137" s="338" t="s">
        <v>14644</v>
      </c>
      <c r="B2137" s="338" t="s">
        <v>4970</v>
      </c>
      <c r="C2137" s="338" t="s">
        <v>1537</v>
      </c>
      <c r="D2137" s="338">
        <v>1992.0</v>
      </c>
      <c r="E2137" s="338" t="s">
        <v>14298</v>
      </c>
      <c r="F2137" s="339">
        <v>44963.0</v>
      </c>
      <c r="G2137" s="338" t="s">
        <v>9683</v>
      </c>
      <c r="H2137" s="338" t="s">
        <v>5031</v>
      </c>
      <c r="I2137" s="338" t="s">
        <v>14645</v>
      </c>
      <c r="J2137" s="338" t="s">
        <v>12873</v>
      </c>
      <c r="K2137" s="338" t="s">
        <v>4987</v>
      </c>
      <c r="L2137" s="338" t="s">
        <v>5094</v>
      </c>
      <c r="M2137" s="338" t="s">
        <v>14646</v>
      </c>
      <c r="N2137" s="338" t="s">
        <v>4979</v>
      </c>
      <c r="O2137" s="338" t="s">
        <v>5545</v>
      </c>
    </row>
    <row r="2138" ht="15.75" customHeight="1">
      <c r="A2138" s="338" t="s">
        <v>14647</v>
      </c>
      <c r="B2138" s="338" t="s">
        <v>4970</v>
      </c>
      <c r="C2138" s="338" t="s">
        <v>3713</v>
      </c>
      <c r="D2138" s="338">
        <v>1992.0</v>
      </c>
      <c r="E2138" s="338" t="s">
        <v>14648</v>
      </c>
      <c r="F2138" s="339">
        <v>44991.0</v>
      </c>
      <c r="G2138" s="338" t="s">
        <v>5251</v>
      </c>
      <c r="H2138" s="338" t="s">
        <v>7557</v>
      </c>
      <c r="I2138" s="338" t="s">
        <v>14649</v>
      </c>
      <c r="J2138" s="338" t="s">
        <v>5687</v>
      </c>
      <c r="K2138" s="338" t="s">
        <v>7898</v>
      </c>
      <c r="M2138" s="338" t="s">
        <v>14650</v>
      </c>
      <c r="N2138" s="338" t="s">
        <v>13510</v>
      </c>
      <c r="O2138" s="338" t="s">
        <v>5150</v>
      </c>
    </row>
    <row r="2139" ht="15.75" customHeight="1">
      <c r="A2139" s="338" t="s">
        <v>14651</v>
      </c>
      <c r="B2139" s="338" t="s">
        <v>7737</v>
      </c>
      <c r="C2139" s="338" t="s">
        <v>1681</v>
      </c>
      <c r="D2139" s="338">
        <v>1992.0</v>
      </c>
      <c r="E2139" s="338" t="s">
        <v>14561</v>
      </c>
      <c r="F2139" s="339">
        <v>44992.0</v>
      </c>
      <c r="G2139" s="338" t="s">
        <v>5121</v>
      </c>
      <c r="H2139" s="338" t="s">
        <v>5728</v>
      </c>
      <c r="I2139" s="338" t="s">
        <v>5728</v>
      </c>
      <c r="J2139" s="338" t="s">
        <v>6404</v>
      </c>
      <c r="K2139" s="338" t="s">
        <v>4987</v>
      </c>
      <c r="L2139" s="338" t="s">
        <v>7748</v>
      </c>
      <c r="M2139" s="338" t="s">
        <v>14652</v>
      </c>
      <c r="N2139" s="338" t="s">
        <v>5036</v>
      </c>
      <c r="O2139" s="338" t="s">
        <v>5046</v>
      </c>
    </row>
    <row r="2140" ht="15.75" customHeight="1">
      <c r="A2140" s="338" t="s">
        <v>14653</v>
      </c>
      <c r="B2140" s="338" t="s">
        <v>4970</v>
      </c>
      <c r="C2140" s="338" t="s">
        <v>1547</v>
      </c>
      <c r="D2140" s="338">
        <v>1992.0</v>
      </c>
      <c r="E2140" s="338" t="s">
        <v>14634</v>
      </c>
      <c r="F2140" s="339">
        <v>45174.0</v>
      </c>
      <c r="G2140" s="338" t="s">
        <v>5163</v>
      </c>
      <c r="H2140" s="338" t="s">
        <v>10623</v>
      </c>
      <c r="I2140" s="338" t="s">
        <v>14654</v>
      </c>
      <c r="J2140" s="338" t="s">
        <v>5229</v>
      </c>
      <c r="K2140" s="338" t="s">
        <v>4987</v>
      </c>
      <c r="L2140" s="338" t="s">
        <v>5827</v>
      </c>
      <c r="M2140" s="338" t="s">
        <v>14655</v>
      </c>
      <c r="N2140" s="338" t="s">
        <v>4979</v>
      </c>
      <c r="O2140" s="338" t="s">
        <v>5002</v>
      </c>
    </row>
    <row r="2141" ht="15.75" customHeight="1">
      <c r="A2141" s="338" t="s">
        <v>14656</v>
      </c>
      <c r="B2141" s="338" t="s">
        <v>4970</v>
      </c>
      <c r="C2141" s="338" t="s">
        <v>3713</v>
      </c>
      <c r="D2141" s="338">
        <v>1992.0</v>
      </c>
      <c r="E2141" s="338" t="s">
        <v>13848</v>
      </c>
      <c r="F2141" s="339">
        <v>44933.0</v>
      </c>
      <c r="G2141" s="338" t="s">
        <v>5287</v>
      </c>
      <c r="H2141" s="338" t="s">
        <v>14657</v>
      </c>
      <c r="I2141" s="338" t="s">
        <v>14658</v>
      </c>
      <c r="J2141" s="338" t="s">
        <v>11003</v>
      </c>
      <c r="K2141" s="338" t="s">
        <v>4987</v>
      </c>
      <c r="M2141" s="338" t="s">
        <v>14659</v>
      </c>
      <c r="N2141" s="338" t="s">
        <v>13938</v>
      </c>
      <c r="O2141" s="338" t="s">
        <v>5624</v>
      </c>
    </row>
    <row r="2142" ht="15.75" customHeight="1">
      <c r="A2142" s="338" t="s">
        <v>14660</v>
      </c>
      <c r="B2142" s="338" t="s">
        <v>4993</v>
      </c>
      <c r="C2142" s="338" t="s">
        <v>1601</v>
      </c>
      <c r="D2142" s="338">
        <v>1992.0</v>
      </c>
      <c r="E2142" s="338" t="s">
        <v>14374</v>
      </c>
      <c r="F2142" s="339">
        <v>44963.0</v>
      </c>
      <c r="G2142" s="338" t="s">
        <v>5287</v>
      </c>
      <c r="H2142" s="338" t="s">
        <v>5970</v>
      </c>
      <c r="I2142" s="338" t="s">
        <v>14661</v>
      </c>
      <c r="J2142" s="338" t="s">
        <v>5510</v>
      </c>
      <c r="K2142" s="338" t="s">
        <v>4987</v>
      </c>
      <c r="L2142" s="338" t="s">
        <v>7014</v>
      </c>
      <c r="M2142" s="338" t="s">
        <v>14662</v>
      </c>
      <c r="N2142" s="338" t="s">
        <v>11206</v>
      </c>
      <c r="O2142" s="338" t="s">
        <v>5010</v>
      </c>
    </row>
    <row r="2143" ht="15.75" customHeight="1">
      <c r="A2143" s="338" t="s">
        <v>14663</v>
      </c>
      <c r="B2143" s="338" t="s">
        <v>4970</v>
      </c>
      <c r="C2143" s="338" t="s">
        <v>3713</v>
      </c>
      <c r="D2143" s="338">
        <v>1992.0</v>
      </c>
      <c r="E2143" s="338" t="s">
        <v>14290</v>
      </c>
      <c r="F2143" s="339">
        <v>45112.0</v>
      </c>
      <c r="G2143" s="338" t="s">
        <v>8100</v>
      </c>
      <c r="H2143" s="338" t="s">
        <v>6271</v>
      </c>
      <c r="I2143" s="338" t="s">
        <v>11773</v>
      </c>
      <c r="J2143" s="338" t="s">
        <v>7380</v>
      </c>
      <c r="K2143" s="338" t="s">
        <v>4987</v>
      </c>
      <c r="L2143" s="338" t="s">
        <v>4999</v>
      </c>
      <c r="M2143" s="338" t="s">
        <v>14664</v>
      </c>
      <c r="N2143" s="338" t="s">
        <v>12843</v>
      </c>
      <c r="O2143" s="338" t="s">
        <v>5339</v>
      </c>
    </row>
    <row r="2144" ht="15.75" customHeight="1">
      <c r="A2144" s="338" t="s">
        <v>14665</v>
      </c>
      <c r="B2144" s="338" t="s">
        <v>4970</v>
      </c>
      <c r="C2144" s="338" t="s">
        <v>1537</v>
      </c>
      <c r="D2144" s="338">
        <v>1992.0</v>
      </c>
      <c r="E2144" s="338" t="s">
        <v>14666</v>
      </c>
      <c r="F2144" s="339">
        <v>45174.0</v>
      </c>
      <c r="G2144" s="338" t="s">
        <v>5969</v>
      </c>
      <c r="H2144" s="338" t="s">
        <v>8741</v>
      </c>
      <c r="I2144" s="338" t="s">
        <v>14667</v>
      </c>
      <c r="J2144" s="338" t="s">
        <v>8054</v>
      </c>
      <c r="K2144" s="338" t="s">
        <v>3074</v>
      </c>
      <c r="L2144" s="338" t="s">
        <v>6039</v>
      </c>
      <c r="M2144" s="338" t="s">
        <v>14668</v>
      </c>
      <c r="N2144" s="338" t="s">
        <v>12100</v>
      </c>
      <c r="O2144" s="338" t="s">
        <v>5028</v>
      </c>
    </row>
    <row r="2145" ht="15.75" customHeight="1">
      <c r="A2145" s="338" t="s">
        <v>14669</v>
      </c>
      <c r="B2145" s="338" t="s">
        <v>4993</v>
      </c>
      <c r="C2145" s="338" t="s">
        <v>1558</v>
      </c>
      <c r="D2145" s="338">
        <v>1992.0</v>
      </c>
      <c r="E2145" s="338" t="s">
        <v>14461</v>
      </c>
      <c r="F2145" s="339">
        <v>45174.0</v>
      </c>
      <c r="G2145" s="338" t="s">
        <v>5211</v>
      </c>
      <c r="H2145" s="338" t="s">
        <v>14670</v>
      </c>
      <c r="I2145" s="338" t="s">
        <v>14671</v>
      </c>
      <c r="J2145" s="338" t="s">
        <v>7550</v>
      </c>
      <c r="K2145" s="338" t="s">
        <v>4987</v>
      </c>
      <c r="L2145" s="338" t="s">
        <v>4999</v>
      </c>
      <c r="M2145" s="338" t="s">
        <v>14672</v>
      </c>
      <c r="N2145" s="338" t="s">
        <v>14673</v>
      </c>
      <c r="O2145" s="338" t="s">
        <v>5370</v>
      </c>
    </row>
    <row r="2146" ht="15.75" customHeight="1">
      <c r="A2146" s="338" t="s">
        <v>14674</v>
      </c>
      <c r="B2146" s="338" t="s">
        <v>4993</v>
      </c>
      <c r="C2146" s="338" t="s">
        <v>1601</v>
      </c>
      <c r="D2146" s="338">
        <v>1992.0</v>
      </c>
      <c r="E2146" s="338" t="s">
        <v>14675</v>
      </c>
      <c r="F2146" s="339">
        <v>45021.0</v>
      </c>
      <c r="G2146" s="338" t="s">
        <v>6075</v>
      </c>
      <c r="H2146" s="338" t="s">
        <v>11356</v>
      </c>
      <c r="I2146" s="338" t="s">
        <v>11940</v>
      </c>
      <c r="J2146" s="338" t="s">
        <v>8187</v>
      </c>
      <c r="K2146" s="338" t="s">
        <v>4987</v>
      </c>
      <c r="L2146" s="338" t="s">
        <v>5822</v>
      </c>
      <c r="M2146" s="338" t="s">
        <v>14676</v>
      </c>
      <c r="N2146" s="338" t="s">
        <v>10682</v>
      </c>
      <c r="O2146" s="338" t="s">
        <v>5010</v>
      </c>
    </row>
    <row r="2147" ht="15.75" customHeight="1">
      <c r="A2147" s="338" t="s">
        <v>14677</v>
      </c>
      <c r="B2147" s="338" t="s">
        <v>4970</v>
      </c>
      <c r="C2147" s="338" t="s">
        <v>1537</v>
      </c>
      <c r="D2147" s="338">
        <v>1992.0</v>
      </c>
      <c r="E2147" s="338" t="s">
        <v>14678</v>
      </c>
      <c r="F2147" s="339">
        <v>45175.0</v>
      </c>
      <c r="G2147" s="338" t="s">
        <v>5153</v>
      </c>
      <c r="H2147" s="338" t="s">
        <v>14679</v>
      </c>
      <c r="I2147" s="338" t="s">
        <v>14680</v>
      </c>
      <c r="J2147" s="338" t="s">
        <v>8799</v>
      </c>
      <c r="K2147" s="338" t="s">
        <v>5663</v>
      </c>
      <c r="L2147" s="338" t="s">
        <v>5490</v>
      </c>
      <c r="M2147" s="338" t="s">
        <v>14681</v>
      </c>
      <c r="N2147" s="338" t="s">
        <v>5758</v>
      </c>
      <c r="O2147" s="338" t="s">
        <v>5283</v>
      </c>
    </row>
    <row r="2148" ht="15.75" customHeight="1">
      <c r="A2148" s="338" t="s">
        <v>14682</v>
      </c>
      <c r="B2148" s="338" t="s">
        <v>4970</v>
      </c>
      <c r="C2148" s="338" t="s">
        <v>3713</v>
      </c>
      <c r="D2148" s="338">
        <v>1992.0</v>
      </c>
      <c r="E2148" s="338" t="s">
        <v>11015</v>
      </c>
      <c r="F2148" s="339">
        <v>44991.0</v>
      </c>
      <c r="G2148" s="338" t="s">
        <v>5241</v>
      </c>
      <c r="H2148" s="338" t="s">
        <v>7963</v>
      </c>
      <c r="I2148" s="338" t="s">
        <v>7963</v>
      </c>
      <c r="J2148" s="338" t="s">
        <v>14683</v>
      </c>
      <c r="K2148" s="338" t="s">
        <v>5245</v>
      </c>
      <c r="L2148" s="338" t="s">
        <v>5094</v>
      </c>
      <c r="M2148" s="338" t="s">
        <v>14684</v>
      </c>
      <c r="N2148" s="338" t="s">
        <v>5009</v>
      </c>
      <c r="O2148" s="338" t="s">
        <v>5002</v>
      </c>
    </row>
    <row r="2149" ht="15.75" customHeight="1">
      <c r="A2149" s="338" t="s">
        <v>14685</v>
      </c>
      <c r="B2149" s="338" t="s">
        <v>7737</v>
      </c>
      <c r="C2149" s="338" t="s">
        <v>1572</v>
      </c>
      <c r="D2149" s="338">
        <v>1992.0</v>
      </c>
      <c r="E2149" s="338" t="s">
        <v>14354</v>
      </c>
      <c r="F2149" s="339">
        <v>45143.0</v>
      </c>
      <c r="G2149" s="338" t="s">
        <v>6036</v>
      </c>
      <c r="H2149" s="338" t="s">
        <v>14686</v>
      </c>
      <c r="I2149" s="338" t="s">
        <v>14687</v>
      </c>
      <c r="J2149" s="338" t="s">
        <v>14688</v>
      </c>
      <c r="K2149" s="338" t="s">
        <v>4987</v>
      </c>
      <c r="M2149" s="338" t="s">
        <v>14689</v>
      </c>
      <c r="N2149" s="338" t="s">
        <v>10204</v>
      </c>
      <c r="O2149" s="338" t="s">
        <v>9385</v>
      </c>
    </row>
    <row r="2150" ht="15.75" customHeight="1">
      <c r="A2150" s="338" t="s">
        <v>14690</v>
      </c>
      <c r="B2150" s="338" t="s">
        <v>7737</v>
      </c>
      <c r="C2150" s="338" t="s">
        <v>1558</v>
      </c>
      <c r="D2150" s="338">
        <v>1992.0</v>
      </c>
      <c r="E2150" s="338" t="s">
        <v>13400</v>
      </c>
      <c r="F2150" s="338" t="s">
        <v>5286</v>
      </c>
      <c r="G2150" s="338" t="s">
        <v>8851</v>
      </c>
      <c r="H2150" s="338" t="s">
        <v>5138</v>
      </c>
      <c r="I2150" s="338" t="s">
        <v>14691</v>
      </c>
      <c r="J2150" s="338" t="s">
        <v>5016</v>
      </c>
      <c r="K2150" s="338" t="s">
        <v>4987</v>
      </c>
      <c r="L2150" s="338" t="s">
        <v>7743</v>
      </c>
      <c r="M2150" s="338" t="s">
        <v>14692</v>
      </c>
      <c r="N2150" s="338" t="s">
        <v>4979</v>
      </c>
      <c r="O2150" s="338" t="s">
        <v>5339</v>
      </c>
    </row>
    <row r="2151" ht="15.75" customHeight="1">
      <c r="A2151" s="338" t="s">
        <v>14693</v>
      </c>
      <c r="B2151" s="338" t="s">
        <v>4970</v>
      </c>
      <c r="C2151" s="338" t="s">
        <v>1558</v>
      </c>
      <c r="D2151" s="338">
        <v>1992.0</v>
      </c>
      <c r="E2151" s="338" t="s">
        <v>14513</v>
      </c>
      <c r="F2151" s="338" t="s">
        <v>5059</v>
      </c>
      <c r="G2151" s="338" t="s">
        <v>5287</v>
      </c>
      <c r="H2151" s="338" t="s">
        <v>12198</v>
      </c>
      <c r="I2151" s="338" t="s">
        <v>14694</v>
      </c>
      <c r="J2151" s="338" t="s">
        <v>14695</v>
      </c>
      <c r="K2151" s="338" t="s">
        <v>4976</v>
      </c>
      <c r="L2151" s="338" t="s">
        <v>5084</v>
      </c>
      <c r="M2151" s="338" t="s">
        <v>14696</v>
      </c>
      <c r="N2151" s="338" t="s">
        <v>13140</v>
      </c>
      <c r="O2151" s="338" t="s">
        <v>5294</v>
      </c>
    </row>
    <row r="2152" ht="15.75" customHeight="1">
      <c r="A2152" s="338" t="s">
        <v>14697</v>
      </c>
      <c r="B2152" s="338" t="s">
        <v>4970</v>
      </c>
      <c r="C2152" s="338" t="s">
        <v>1537</v>
      </c>
      <c r="D2152" s="338">
        <v>1992.0</v>
      </c>
      <c r="E2152" s="338" t="s">
        <v>13780</v>
      </c>
      <c r="F2152" s="339">
        <v>45021.0</v>
      </c>
      <c r="G2152" s="338" t="s">
        <v>5251</v>
      </c>
      <c r="H2152" s="338" t="s">
        <v>8855</v>
      </c>
      <c r="I2152" s="338" t="s">
        <v>14698</v>
      </c>
      <c r="J2152" s="338" t="s">
        <v>8550</v>
      </c>
      <c r="K2152" s="338" t="s">
        <v>4987</v>
      </c>
      <c r="L2152" s="338" t="s">
        <v>7748</v>
      </c>
      <c r="M2152" s="338" t="s">
        <v>14699</v>
      </c>
      <c r="N2152" s="338" t="s">
        <v>11206</v>
      </c>
      <c r="O2152" s="338" t="s">
        <v>5780</v>
      </c>
    </row>
    <row r="2153" ht="15.75" customHeight="1">
      <c r="A2153" s="338" t="s">
        <v>14700</v>
      </c>
      <c r="B2153" s="338" t="s">
        <v>4970</v>
      </c>
      <c r="C2153" s="338" t="s">
        <v>1547</v>
      </c>
      <c r="D2153" s="338">
        <v>1992.0</v>
      </c>
      <c r="E2153" s="338" t="s">
        <v>12421</v>
      </c>
      <c r="F2153" s="339">
        <v>44933.0</v>
      </c>
      <c r="G2153" s="338" t="s">
        <v>5219</v>
      </c>
      <c r="H2153" s="338" t="s">
        <v>14701</v>
      </c>
      <c r="I2153" s="338" t="s">
        <v>14702</v>
      </c>
      <c r="J2153" s="338" t="s">
        <v>14703</v>
      </c>
      <c r="K2153" s="338" t="s">
        <v>6642</v>
      </c>
      <c r="L2153" s="338" t="s">
        <v>6297</v>
      </c>
      <c r="M2153" s="338" t="s">
        <v>14704</v>
      </c>
      <c r="N2153" s="338" t="s">
        <v>14705</v>
      </c>
      <c r="O2153" s="338" t="s">
        <v>5624</v>
      </c>
    </row>
    <row r="2154" ht="15.75" customHeight="1">
      <c r="A2154" s="338" t="s">
        <v>14706</v>
      </c>
      <c r="B2154" s="338" t="s">
        <v>7737</v>
      </c>
      <c r="C2154" s="338" t="s">
        <v>1558</v>
      </c>
      <c r="D2154" s="338">
        <v>1992.0</v>
      </c>
      <c r="E2154" s="338" t="s">
        <v>14600</v>
      </c>
      <c r="F2154" s="339">
        <v>44932.0</v>
      </c>
      <c r="G2154" s="338" t="s">
        <v>5319</v>
      </c>
      <c r="H2154" s="338" t="s">
        <v>8343</v>
      </c>
      <c r="I2154" s="338" t="s">
        <v>14707</v>
      </c>
      <c r="J2154" s="338" t="s">
        <v>6162</v>
      </c>
      <c r="K2154" s="338" t="s">
        <v>4987</v>
      </c>
      <c r="M2154" s="338" t="s">
        <v>14708</v>
      </c>
      <c r="N2154" s="338" t="s">
        <v>5009</v>
      </c>
      <c r="O2154" s="338" t="s">
        <v>5576</v>
      </c>
    </row>
    <row r="2155" ht="15.75" customHeight="1">
      <c r="A2155" s="338" t="s">
        <v>14709</v>
      </c>
      <c r="B2155" s="338" t="s">
        <v>7737</v>
      </c>
      <c r="C2155" s="338" t="s">
        <v>1558</v>
      </c>
      <c r="D2155" s="338">
        <v>1992.0</v>
      </c>
      <c r="E2155" s="338" t="s">
        <v>13932</v>
      </c>
      <c r="F2155" s="339">
        <v>45053.0</v>
      </c>
      <c r="G2155" s="338" t="s">
        <v>5287</v>
      </c>
      <c r="H2155" s="338" t="s">
        <v>8563</v>
      </c>
      <c r="I2155" s="338" t="s">
        <v>9958</v>
      </c>
      <c r="J2155" s="338" t="s">
        <v>5107</v>
      </c>
      <c r="K2155" s="338" t="s">
        <v>4987</v>
      </c>
      <c r="L2155" s="338" t="s">
        <v>5176</v>
      </c>
      <c r="M2155" s="338" t="s">
        <v>14710</v>
      </c>
      <c r="N2155" s="338" t="s">
        <v>7874</v>
      </c>
      <c r="O2155" s="338" t="s">
        <v>5294</v>
      </c>
    </row>
    <row r="2156" ht="15.75" customHeight="1">
      <c r="A2156" s="338" t="s">
        <v>14711</v>
      </c>
      <c r="B2156" s="338" t="s">
        <v>7737</v>
      </c>
      <c r="C2156" s="338" t="s">
        <v>1558</v>
      </c>
      <c r="D2156" s="338">
        <v>1992.0</v>
      </c>
      <c r="E2156" s="338" t="s">
        <v>14442</v>
      </c>
      <c r="F2156" s="339">
        <v>44932.0</v>
      </c>
      <c r="G2156" s="338" t="s">
        <v>6046</v>
      </c>
      <c r="H2156" s="338" t="s">
        <v>14712</v>
      </c>
      <c r="I2156" s="338" t="s">
        <v>10400</v>
      </c>
      <c r="J2156" s="338" t="s">
        <v>12936</v>
      </c>
      <c r="K2156" s="338" t="s">
        <v>4987</v>
      </c>
      <c r="L2156" s="338" t="s">
        <v>6381</v>
      </c>
      <c r="M2156" s="338" t="s">
        <v>14713</v>
      </c>
      <c r="N2156" s="338" t="s">
        <v>4979</v>
      </c>
      <c r="O2156" s="338" t="s">
        <v>5020</v>
      </c>
    </row>
    <row r="2157" ht="15.75" customHeight="1">
      <c r="A2157" s="338" t="s">
        <v>14714</v>
      </c>
      <c r="B2157" s="338" t="s">
        <v>4970</v>
      </c>
      <c r="C2157" s="338" t="s">
        <v>1547</v>
      </c>
      <c r="D2157" s="338">
        <v>1992.0</v>
      </c>
      <c r="E2157" s="338" t="s">
        <v>14374</v>
      </c>
      <c r="F2157" s="338" t="s">
        <v>5059</v>
      </c>
      <c r="G2157" s="338" t="s">
        <v>8100</v>
      </c>
      <c r="H2157" s="338" t="s">
        <v>5353</v>
      </c>
      <c r="I2157" s="338" t="s">
        <v>14715</v>
      </c>
      <c r="J2157" s="338" t="s">
        <v>7122</v>
      </c>
      <c r="K2157" s="338" t="s">
        <v>4987</v>
      </c>
      <c r="L2157" s="338" t="s">
        <v>6071</v>
      </c>
      <c r="M2157" s="338" t="s">
        <v>14716</v>
      </c>
      <c r="N2157" s="338" t="s">
        <v>5126</v>
      </c>
      <c r="O2157" s="338" t="s">
        <v>5020</v>
      </c>
    </row>
    <row r="2158" ht="15.75" customHeight="1">
      <c r="A2158" s="338" t="s">
        <v>14717</v>
      </c>
      <c r="B2158" s="338" t="s">
        <v>7737</v>
      </c>
      <c r="C2158" s="338" t="s">
        <v>1547</v>
      </c>
      <c r="D2158" s="338">
        <v>1992.0</v>
      </c>
      <c r="E2158" s="338" t="s">
        <v>14718</v>
      </c>
      <c r="F2158" s="339">
        <v>44933.0</v>
      </c>
      <c r="G2158" s="338" t="s">
        <v>9683</v>
      </c>
      <c r="H2158" s="338" t="s">
        <v>14719</v>
      </c>
      <c r="I2158" s="338" t="s">
        <v>14720</v>
      </c>
      <c r="J2158" s="338" t="s">
        <v>7154</v>
      </c>
      <c r="K2158" s="338" t="s">
        <v>5607</v>
      </c>
      <c r="M2158" s="338" t="s">
        <v>14721</v>
      </c>
      <c r="N2158" s="338" t="s">
        <v>14722</v>
      </c>
      <c r="O2158" s="338" t="s">
        <v>7788</v>
      </c>
    </row>
    <row r="2159" ht="15.75" customHeight="1">
      <c r="A2159" s="338" t="s">
        <v>14723</v>
      </c>
      <c r="B2159" s="338" t="s">
        <v>4970</v>
      </c>
      <c r="C2159" s="338" t="s">
        <v>1537</v>
      </c>
      <c r="D2159" s="338">
        <v>1992.0</v>
      </c>
      <c r="E2159" s="338" t="s">
        <v>14724</v>
      </c>
      <c r="F2159" s="339">
        <v>45021.0</v>
      </c>
      <c r="G2159" s="338" t="s">
        <v>5447</v>
      </c>
      <c r="H2159" s="338" t="s">
        <v>6607</v>
      </c>
      <c r="I2159" s="338" t="s">
        <v>14725</v>
      </c>
      <c r="J2159" s="338" t="s">
        <v>14726</v>
      </c>
      <c r="K2159" s="338" t="s">
        <v>10219</v>
      </c>
      <c r="M2159" s="338" t="s">
        <v>14727</v>
      </c>
      <c r="N2159" s="338" t="s">
        <v>14728</v>
      </c>
      <c r="O2159" s="338" t="s">
        <v>5028</v>
      </c>
    </row>
    <row r="2160" ht="15.75" customHeight="1">
      <c r="A2160" s="338" t="s">
        <v>14729</v>
      </c>
      <c r="B2160" s="338" t="s">
        <v>7737</v>
      </c>
      <c r="C2160" s="338" t="s">
        <v>1537</v>
      </c>
      <c r="D2160" s="338">
        <v>1992.0</v>
      </c>
      <c r="E2160" s="338" t="s">
        <v>14426</v>
      </c>
      <c r="F2160" s="339">
        <v>45174.0</v>
      </c>
      <c r="G2160" s="338" t="s">
        <v>5060</v>
      </c>
      <c r="H2160" s="338" t="s">
        <v>7972</v>
      </c>
      <c r="I2160" s="338" t="s">
        <v>7972</v>
      </c>
      <c r="J2160" s="338" t="s">
        <v>12251</v>
      </c>
      <c r="K2160" s="338" t="s">
        <v>4987</v>
      </c>
      <c r="L2160" s="338" t="s">
        <v>5064</v>
      </c>
      <c r="M2160" s="338" t="s">
        <v>14730</v>
      </c>
      <c r="N2160" s="338" t="s">
        <v>14731</v>
      </c>
      <c r="O2160" s="338" t="s">
        <v>5160</v>
      </c>
    </row>
    <row r="2161" ht="15.75" customHeight="1">
      <c r="A2161" s="338" t="s">
        <v>14732</v>
      </c>
      <c r="B2161" s="338" t="s">
        <v>4970</v>
      </c>
      <c r="C2161" s="338" t="s">
        <v>1547</v>
      </c>
      <c r="D2161" s="338">
        <v>1992.0</v>
      </c>
      <c r="E2161" s="338" t="s">
        <v>14230</v>
      </c>
      <c r="F2161" s="339">
        <v>45022.0</v>
      </c>
      <c r="G2161" s="338" t="s">
        <v>6068</v>
      </c>
      <c r="H2161" s="338" t="s">
        <v>5920</v>
      </c>
      <c r="I2161" s="338" t="s">
        <v>9248</v>
      </c>
      <c r="J2161" s="338" t="s">
        <v>7501</v>
      </c>
      <c r="K2161" s="338" t="s">
        <v>4987</v>
      </c>
      <c r="M2161" s="338" t="s">
        <v>14733</v>
      </c>
      <c r="N2161" s="338" t="s">
        <v>5224</v>
      </c>
      <c r="O2161" s="338" t="s">
        <v>5193</v>
      </c>
    </row>
    <row r="2162" ht="15.75" customHeight="1">
      <c r="A2162" s="338" t="s">
        <v>14734</v>
      </c>
      <c r="B2162" s="338" t="s">
        <v>4970</v>
      </c>
      <c r="C2162" s="338" t="s">
        <v>1537</v>
      </c>
      <c r="D2162" s="338">
        <v>1992.0</v>
      </c>
      <c r="E2162" s="338" t="s">
        <v>14675</v>
      </c>
      <c r="F2162" s="339">
        <v>45051.0</v>
      </c>
      <c r="G2162" s="338" t="s">
        <v>7320</v>
      </c>
      <c r="H2162" s="338" t="s">
        <v>11235</v>
      </c>
      <c r="I2162" s="338" t="s">
        <v>14735</v>
      </c>
      <c r="J2162" s="338" t="s">
        <v>14735</v>
      </c>
      <c r="K2162" s="338" t="s">
        <v>4987</v>
      </c>
      <c r="L2162" s="338" t="s">
        <v>5064</v>
      </c>
      <c r="M2162" s="338" t="s">
        <v>14736</v>
      </c>
      <c r="N2162" s="338" t="s">
        <v>4990</v>
      </c>
      <c r="O2162" s="338" t="s">
        <v>5143</v>
      </c>
    </row>
    <row r="2163" ht="15.75" customHeight="1">
      <c r="A2163" s="338" t="s">
        <v>14737</v>
      </c>
      <c r="B2163" s="338" t="s">
        <v>4970</v>
      </c>
      <c r="C2163" s="338" t="s">
        <v>1558</v>
      </c>
      <c r="D2163" s="338">
        <v>1992.0</v>
      </c>
      <c r="E2163" s="338" t="s">
        <v>14498</v>
      </c>
      <c r="F2163" s="339">
        <v>45053.0</v>
      </c>
      <c r="G2163" s="338" t="s">
        <v>5969</v>
      </c>
      <c r="H2163" s="338" t="s">
        <v>5381</v>
      </c>
      <c r="I2163" s="338" t="s">
        <v>5381</v>
      </c>
      <c r="J2163" s="338" t="s">
        <v>5381</v>
      </c>
      <c r="K2163" s="338" t="s">
        <v>4987</v>
      </c>
      <c r="L2163" s="338" t="s">
        <v>5094</v>
      </c>
      <c r="M2163" s="338" t="s">
        <v>14738</v>
      </c>
      <c r="N2163" s="338" t="s">
        <v>5383</v>
      </c>
      <c r="O2163" s="338" t="s">
        <v>5576</v>
      </c>
    </row>
    <row r="2164" ht="15.75" customHeight="1">
      <c r="A2164" s="338" t="s">
        <v>14739</v>
      </c>
      <c r="B2164" s="338" t="s">
        <v>4970</v>
      </c>
      <c r="C2164" s="338" t="s">
        <v>1537</v>
      </c>
      <c r="D2164" s="338">
        <v>1992.0</v>
      </c>
      <c r="E2164" s="338" t="s">
        <v>14513</v>
      </c>
      <c r="F2164" s="339">
        <v>44991.0</v>
      </c>
      <c r="G2164" s="338" t="s">
        <v>5060</v>
      </c>
      <c r="H2164" s="338" t="s">
        <v>5061</v>
      </c>
      <c r="I2164" s="338" t="s">
        <v>14740</v>
      </c>
      <c r="J2164" s="338" t="s">
        <v>11003</v>
      </c>
      <c r="K2164" s="338" t="s">
        <v>4987</v>
      </c>
      <c r="L2164" s="338" t="s">
        <v>5822</v>
      </c>
      <c r="M2164" s="338" t="s">
        <v>14741</v>
      </c>
      <c r="N2164" s="338" t="s">
        <v>5036</v>
      </c>
      <c r="O2164" s="338" t="s">
        <v>5294</v>
      </c>
    </row>
    <row r="2165" ht="15.75" customHeight="1">
      <c r="A2165" s="338" t="s">
        <v>14742</v>
      </c>
      <c r="B2165" s="338" t="s">
        <v>7737</v>
      </c>
      <c r="C2165" s="338" t="s">
        <v>1558</v>
      </c>
      <c r="D2165" s="338">
        <v>1992.0</v>
      </c>
      <c r="E2165" s="338" t="s">
        <v>14303</v>
      </c>
      <c r="F2165" s="339">
        <v>45112.0</v>
      </c>
      <c r="G2165" s="338" t="s">
        <v>5319</v>
      </c>
      <c r="H2165" s="338" t="s">
        <v>9671</v>
      </c>
      <c r="I2165" s="338" t="s">
        <v>9671</v>
      </c>
      <c r="J2165" s="338" t="s">
        <v>14743</v>
      </c>
      <c r="K2165" s="338" t="s">
        <v>4987</v>
      </c>
      <c r="M2165" s="338" t="s">
        <v>14744</v>
      </c>
      <c r="N2165" s="338" t="s">
        <v>14745</v>
      </c>
      <c r="O2165" s="338" t="s">
        <v>5248</v>
      </c>
    </row>
    <row r="2166" ht="15.75" customHeight="1">
      <c r="A2166" s="338" t="s">
        <v>14746</v>
      </c>
      <c r="B2166" s="338" t="s">
        <v>4970</v>
      </c>
      <c r="C2166" s="338" t="s">
        <v>1537</v>
      </c>
      <c r="D2166" s="338">
        <v>1992.0</v>
      </c>
      <c r="E2166" s="338" t="s">
        <v>12304</v>
      </c>
      <c r="F2166" s="339">
        <v>44991.0</v>
      </c>
      <c r="G2166" s="338" t="s">
        <v>7258</v>
      </c>
      <c r="H2166" s="338" t="s">
        <v>11312</v>
      </c>
      <c r="I2166" s="338" t="s">
        <v>14747</v>
      </c>
      <c r="J2166" s="338" t="s">
        <v>14748</v>
      </c>
      <c r="K2166" s="338" t="s">
        <v>4987</v>
      </c>
      <c r="L2166" s="338" t="s">
        <v>5064</v>
      </c>
      <c r="M2166" s="338" t="s">
        <v>14749</v>
      </c>
      <c r="N2166" s="338" t="s">
        <v>5224</v>
      </c>
      <c r="O2166" s="338" t="s">
        <v>5028</v>
      </c>
    </row>
    <row r="2167" ht="15.75" customHeight="1">
      <c r="A2167" s="338" t="s">
        <v>14750</v>
      </c>
      <c r="B2167" s="338" t="s">
        <v>7737</v>
      </c>
      <c r="C2167" s="338" t="s">
        <v>1537</v>
      </c>
      <c r="D2167" s="338">
        <v>1992.0</v>
      </c>
      <c r="E2167" s="338" t="s">
        <v>14457</v>
      </c>
      <c r="F2167" s="339">
        <v>45022.0</v>
      </c>
      <c r="G2167" s="338" t="s">
        <v>5417</v>
      </c>
      <c r="H2167" s="338" t="s">
        <v>7373</v>
      </c>
      <c r="I2167" s="338" t="s">
        <v>14751</v>
      </c>
      <c r="J2167" s="338" t="s">
        <v>8080</v>
      </c>
      <c r="K2167" s="338" t="s">
        <v>4987</v>
      </c>
      <c r="L2167" s="338" t="s">
        <v>10654</v>
      </c>
      <c r="M2167" s="338" t="s">
        <v>14752</v>
      </c>
      <c r="N2167" s="338" t="s">
        <v>14307</v>
      </c>
      <c r="O2167" s="338" t="s">
        <v>5824</v>
      </c>
    </row>
    <row r="2168" ht="15.75" customHeight="1">
      <c r="A2168" s="338" t="s">
        <v>14753</v>
      </c>
      <c r="B2168" s="338" t="s">
        <v>7737</v>
      </c>
      <c r="C2168" s="338" t="s">
        <v>1558</v>
      </c>
      <c r="D2168" s="338">
        <v>1992.0</v>
      </c>
      <c r="E2168" s="338" t="s">
        <v>14338</v>
      </c>
      <c r="F2168" s="339">
        <v>45052.0</v>
      </c>
      <c r="G2168" s="338" t="s">
        <v>5172</v>
      </c>
      <c r="H2168" s="338" t="s">
        <v>8036</v>
      </c>
      <c r="I2168" s="338" t="s">
        <v>14754</v>
      </c>
      <c r="J2168" s="338" t="s">
        <v>6446</v>
      </c>
      <c r="K2168" s="338" t="s">
        <v>4987</v>
      </c>
      <c r="L2168" s="338" t="s">
        <v>12855</v>
      </c>
      <c r="M2168" s="338" t="s">
        <v>14755</v>
      </c>
      <c r="N2168" s="338" t="s">
        <v>4990</v>
      </c>
      <c r="O2168" s="338" t="s">
        <v>5471</v>
      </c>
    </row>
    <row r="2169" ht="15.75" customHeight="1">
      <c r="A2169" s="338" t="s">
        <v>14756</v>
      </c>
      <c r="B2169" s="338" t="s">
        <v>4970</v>
      </c>
      <c r="C2169" s="338" t="s">
        <v>3713</v>
      </c>
      <c r="D2169" s="338">
        <v>1992.0</v>
      </c>
      <c r="E2169" s="338" t="s">
        <v>14498</v>
      </c>
      <c r="F2169" s="339">
        <v>45144.0</v>
      </c>
      <c r="G2169" s="338" t="s">
        <v>7332</v>
      </c>
      <c r="H2169" s="338" t="s">
        <v>14757</v>
      </c>
      <c r="I2169" s="338" t="s">
        <v>14757</v>
      </c>
      <c r="J2169" s="338" t="s">
        <v>14758</v>
      </c>
      <c r="K2169" s="338" t="s">
        <v>4987</v>
      </c>
      <c r="L2169" s="338" t="s">
        <v>5281</v>
      </c>
      <c r="M2169" s="338" t="s">
        <v>14759</v>
      </c>
      <c r="N2169" s="338" t="s">
        <v>14760</v>
      </c>
      <c r="O2169" s="338" t="s">
        <v>5020</v>
      </c>
    </row>
    <row r="2170" ht="15.75" customHeight="1">
      <c r="A2170" s="338" t="s">
        <v>14761</v>
      </c>
      <c r="B2170" s="338" t="s">
        <v>5445</v>
      </c>
      <c r="C2170" s="338" t="s">
        <v>1558</v>
      </c>
      <c r="D2170" s="338">
        <v>1992.0</v>
      </c>
      <c r="E2170" s="338" t="s">
        <v>14313</v>
      </c>
      <c r="F2170" s="339">
        <v>45114.0</v>
      </c>
      <c r="G2170" s="338" t="s">
        <v>5797</v>
      </c>
      <c r="H2170" s="338" t="s">
        <v>14762</v>
      </c>
      <c r="I2170" s="338" t="s">
        <v>10985</v>
      </c>
      <c r="J2170" s="338" t="s">
        <v>5107</v>
      </c>
      <c r="K2170" s="338" t="s">
        <v>4987</v>
      </c>
      <c r="L2170" s="338" t="s">
        <v>5176</v>
      </c>
      <c r="M2170" s="338" t="s">
        <v>14763</v>
      </c>
      <c r="N2170" s="338" t="s">
        <v>7376</v>
      </c>
      <c r="O2170" s="338" t="s">
        <v>5698</v>
      </c>
    </row>
    <row r="2171" ht="15.75" customHeight="1">
      <c r="A2171" s="338" t="s">
        <v>14764</v>
      </c>
      <c r="C2171" s="338" t="s">
        <v>1547</v>
      </c>
      <c r="D2171" s="338">
        <v>1992.0</v>
      </c>
      <c r="E2171" s="338" t="s">
        <v>14765</v>
      </c>
      <c r="F2171" s="339">
        <v>45084.0</v>
      </c>
      <c r="G2171" s="338" t="s">
        <v>6528</v>
      </c>
      <c r="H2171" s="338" t="s">
        <v>14766</v>
      </c>
      <c r="I2171" s="338" t="s">
        <v>14766</v>
      </c>
      <c r="J2171" s="338" t="s">
        <v>14767</v>
      </c>
      <c r="K2171" s="338" t="s">
        <v>5607</v>
      </c>
      <c r="M2171" s="338" t="s">
        <v>14768</v>
      </c>
      <c r="N2171" s="338" t="s">
        <v>14135</v>
      </c>
      <c r="O2171" s="338" t="s">
        <v>5624</v>
      </c>
    </row>
    <row r="2172" ht="15.75" customHeight="1">
      <c r="A2172" s="338" t="s">
        <v>14769</v>
      </c>
      <c r="B2172" s="338" t="s">
        <v>5690</v>
      </c>
      <c r="C2172" s="338" t="s">
        <v>1547</v>
      </c>
      <c r="D2172" s="338">
        <v>1992.0</v>
      </c>
      <c r="E2172" s="338" t="s">
        <v>14629</v>
      </c>
      <c r="F2172" s="338" t="s">
        <v>5286</v>
      </c>
      <c r="G2172" s="338" t="s">
        <v>6690</v>
      </c>
      <c r="H2172" s="338" t="s">
        <v>14770</v>
      </c>
      <c r="I2172" s="338" t="s">
        <v>14770</v>
      </c>
      <c r="J2172" s="338" t="s">
        <v>14771</v>
      </c>
      <c r="K2172" s="338" t="s">
        <v>7898</v>
      </c>
      <c r="M2172" s="338" t="s">
        <v>14772</v>
      </c>
      <c r="N2172" s="338" t="s">
        <v>14773</v>
      </c>
      <c r="O2172" s="338" t="s">
        <v>5545</v>
      </c>
    </row>
    <row r="2173" ht="15.75" customHeight="1">
      <c r="A2173" s="338" t="s">
        <v>14774</v>
      </c>
      <c r="B2173" s="338" t="s">
        <v>7737</v>
      </c>
      <c r="C2173" s="338" t="s">
        <v>1558</v>
      </c>
      <c r="D2173" s="338">
        <v>1992.0</v>
      </c>
      <c r="E2173" s="338" t="s">
        <v>14338</v>
      </c>
      <c r="F2173" s="338" t="s">
        <v>5286</v>
      </c>
      <c r="G2173" s="338" t="s">
        <v>5060</v>
      </c>
      <c r="H2173" s="338" t="s">
        <v>6779</v>
      </c>
      <c r="I2173" s="338" t="s">
        <v>14775</v>
      </c>
      <c r="J2173" s="338" t="s">
        <v>7369</v>
      </c>
      <c r="K2173" s="338" t="s">
        <v>4987</v>
      </c>
      <c r="L2173" s="338" t="s">
        <v>7743</v>
      </c>
      <c r="M2173" s="338" t="s">
        <v>14776</v>
      </c>
      <c r="N2173" s="338" t="s">
        <v>14777</v>
      </c>
      <c r="O2173" s="338" t="s">
        <v>5576</v>
      </c>
    </row>
    <row r="2174" ht="15.75" customHeight="1">
      <c r="A2174" s="338" t="s">
        <v>14778</v>
      </c>
      <c r="B2174" s="338" t="s">
        <v>4970</v>
      </c>
      <c r="C2174" s="338" t="s">
        <v>1903</v>
      </c>
      <c r="D2174" s="338">
        <v>1992.0</v>
      </c>
      <c r="E2174" s="338" t="s">
        <v>13564</v>
      </c>
      <c r="F2174" s="339">
        <v>44961.0</v>
      </c>
      <c r="G2174" s="338" t="s">
        <v>14779</v>
      </c>
      <c r="H2174" s="338" t="s">
        <v>9563</v>
      </c>
      <c r="I2174" s="338" t="s">
        <v>12967</v>
      </c>
      <c r="J2174" s="338" t="s">
        <v>14780</v>
      </c>
      <c r="K2174" s="338" t="s">
        <v>4976</v>
      </c>
      <c r="M2174" s="338" t="s">
        <v>14781</v>
      </c>
      <c r="N2174" s="338" t="s">
        <v>12989</v>
      </c>
      <c r="O2174" s="338" t="s">
        <v>6003</v>
      </c>
    </row>
    <row r="2175" ht="15.75" customHeight="1">
      <c r="A2175" s="338" t="s">
        <v>14782</v>
      </c>
      <c r="B2175" s="338" t="s">
        <v>4970</v>
      </c>
      <c r="C2175" s="338" t="s">
        <v>1537</v>
      </c>
      <c r="D2175" s="338">
        <v>1992.0</v>
      </c>
      <c r="E2175" s="338" t="s">
        <v>14783</v>
      </c>
      <c r="F2175" s="338" t="s">
        <v>5286</v>
      </c>
      <c r="G2175" s="338" t="s">
        <v>6686</v>
      </c>
      <c r="H2175" s="338" t="s">
        <v>14784</v>
      </c>
      <c r="I2175" s="338" t="s">
        <v>14785</v>
      </c>
      <c r="J2175" s="338" t="s">
        <v>14786</v>
      </c>
      <c r="K2175" s="338" t="s">
        <v>5663</v>
      </c>
      <c r="N2175" s="338" t="s">
        <v>14787</v>
      </c>
      <c r="O2175" s="338" t="s">
        <v>5143</v>
      </c>
    </row>
    <row r="2176" ht="15.75" customHeight="1">
      <c r="A2176" s="338" t="s">
        <v>14788</v>
      </c>
      <c r="B2176" s="338" t="s">
        <v>4970</v>
      </c>
      <c r="C2176" s="338" t="s">
        <v>3713</v>
      </c>
      <c r="D2176" s="338">
        <v>1992.0</v>
      </c>
      <c r="E2176" s="338" t="s">
        <v>13848</v>
      </c>
      <c r="F2176" s="339">
        <v>45143.0</v>
      </c>
      <c r="G2176" s="338" t="s">
        <v>5514</v>
      </c>
      <c r="H2176" s="338" t="s">
        <v>14789</v>
      </c>
      <c r="I2176" s="338" t="s">
        <v>14790</v>
      </c>
      <c r="J2176" s="338" t="s">
        <v>5267</v>
      </c>
      <c r="K2176" s="338" t="s">
        <v>4987</v>
      </c>
      <c r="L2176" s="338" t="s">
        <v>5822</v>
      </c>
      <c r="M2176" s="338" t="s">
        <v>14791</v>
      </c>
      <c r="N2176" s="338" t="s">
        <v>8297</v>
      </c>
      <c r="O2176" s="338" t="s">
        <v>5067</v>
      </c>
    </row>
    <row r="2177" ht="15.75" customHeight="1">
      <c r="A2177" s="338" t="s">
        <v>14792</v>
      </c>
      <c r="B2177" s="338" t="s">
        <v>4970</v>
      </c>
      <c r="C2177" s="338" t="s">
        <v>1547</v>
      </c>
      <c r="D2177" s="338">
        <v>1992.0</v>
      </c>
      <c r="E2177" s="338" t="s">
        <v>10832</v>
      </c>
      <c r="F2177" s="339">
        <v>45083.0</v>
      </c>
      <c r="G2177" s="338" t="s">
        <v>5612</v>
      </c>
      <c r="H2177" s="338" t="s">
        <v>8988</v>
      </c>
      <c r="I2177" s="338" t="s">
        <v>14793</v>
      </c>
      <c r="J2177" s="338" t="s">
        <v>11256</v>
      </c>
      <c r="K2177" s="338" t="s">
        <v>4976</v>
      </c>
      <c r="L2177" s="338" t="s">
        <v>5064</v>
      </c>
      <c r="M2177" s="338" t="s">
        <v>14794</v>
      </c>
      <c r="N2177" s="338" t="s">
        <v>10581</v>
      </c>
      <c r="O2177" s="338" t="s">
        <v>5028</v>
      </c>
    </row>
    <row r="2178" ht="15.75" customHeight="1">
      <c r="A2178" s="338" t="s">
        <v>14795</v>
      </c>
      <c r="B2178" s="338" t="s">
        <v>4970</v>
      </c>
      <c r="C2178" s="338" t="s">
        <v>1558</v>
      </c>
      <c r="D2178" s="338">
        <v>1992.0</v>
      </c>
      <c r="E2178" s="338" t="s">
        <v>14796</v>
      </c>
      <c r="F2178" s="339">
        <v>45174.0</v>
      </c>
      <c r="G2178" s="338" t="s">
        <v>5251</v>
      </c>
      <c r="H2178" s="338" t="s">
        <v>8545</v>
      </c>
      <c r="I2178" s="338" t="s">
        <v>14797</v>
      </c>
      <c r="J2178" s="338" t="s">
        <v>7041</v>
      </c>
      <c r="K2178" s="338" t="s">
        <v>4987</v>
      </c>
      <c r="L2178" s="338" t="s">
        <v>6394</v>
      </c>
      <c r="M2178" s="338" t="s">
        <v>14798</v>
      </c>
      <c r="N2178" s="338" t="s">
        <v>12843</v>
      </c>
      <c r="O2178" s="338" t="s">
        <v>5545</v>
      </c>
    </row>
    <row r="2179" ht="15.75" customHeight="1">
      <c r="A2179" s="338" t="s">
        <v>14799</v>
      </c>
      <c r="B2179" s="338" t="s">
        <v>4970</v>
      </c>
      <c r="C2179" s="338" t="s">
        <v>1537</v>
      </c>
      <c r="D2179" s="338">
        <v>1992.0</v>
      </c>
      <c r="E2179" s="338" t="s">
        <v>14800</v>
      </c>
      <c r="F2179" s="338" t="s">
        <v>5286</v>
      </c>
      <c r="G2179" s="338" t="s">
        <v>5880</v>
      </c>
      <c r="H2179" s="338" t="s">
        <v>7923</v>
      </c>
      <c r="I2179" s="338" t="s">
        <v>12952</v>
      </c>
      <c r="J2179" s="338" t="s">
        <v>11222</v>
      </c>
      <c r="K2179" s="338" t="s">
        <v>4987</v>
      </c>
      <c r="L2179" s="338" t="s">
        <v>5355</v>
      </c>
      <c r="M2179" s="338" t="s">
        <v>14801</v>
      </c>
      <c r="N2179" s="338" t="s">
        <v>11206</v>
      </c>
      <c r="O2179" s="338" t="s">
        <v>5294</v>
      </c>
    </row>
    <row r="2180" ht="15.75" customHeight="1">
      <c r="A2180" s="338" t="s">
        <v>14802</v>
      </c>
      <c r="B2180" s="338" t="s">
        <v>4970</v>
      </c>
      <c r="C2180" s="338" t="s">
        <v>1558</v>
      </c>
      <c r="D2180" s="338">
        <v>1992.0</v>
      </c>
      <c r="E2180" s="338" t="s">
        <v>14803</v>
      </c>
      <c r="F2180" s="339">
        <v>44933.0</v>
      </c>
      <c r="G2180" s="338" t="s">
        <v>7264</v>
      </c>
      <c r="H2180" s="338" t="s">
        <v>14804</v>
      </c>
      <c r="I2180" s="338" t="s">
        <v>14805</v>
      </c>
      <c r="J2180" s="338" t="s">
        <v>14806</v>
      </c>
      <c r="K2180" s="338" t="s">
        <v>6531</v>
      </c>
      <c r="M2180" s="338" t="s">
        <v>14807</v>
      </c>
      <c r="N2180" s="338" t="s">
        <v>14808</v>
      </c>
      <c r="O2180" s="338" t="s">
        <v>5087</v>
      </c>
    </row>
    <row r="2181" ht="15.75" customHeight="1">
      <c r="A2181" s="338" t="s">
        <v>14809</v>
      </c>
      <c r="B2181" s="338" t="s">
        <v>4970</v>
      </c>
      <c r="C2181" s="338" t="s">
        <v>3713</v>
      </c>
      <c r="D2181" s="338">
        <v>1992.0</v>
      </c>
      <c r="E2181" s="338" t="s">
        <v>14810</v>
      </c>
      <c r="F2181" s="339">
        <v>45113.0</v>
      </c>
      <c r="G2181" s="338" t="s">
        <v>6198</v>
      </c>
      <c r="H2181" s="338" t="s">
        <v>14811</v>
      </c>
      <c r="I2181" s="338" t="s">
        <v>14811</v>
      </c>
      <c r="J2181" s="338" t="s">
        <v>14812</v>
      </c>
      <c r="K2181" s="338" t="s">
        <v>4987</v>
      </c>
      <c r="L2181" s="338" t="s">
        <v>6153</v>
      </c>
      <c r="N2181" s="338" t="s">
        <v>8841</v>
      </c>
      <c r="O2181" s="338" t="s">
        <v>5483</v>
      </c>
    </row>
    <row r="2182" ht="15.75" customHeight="1">
      <c r="A2182" s="338" t="s">
        <v>14813</v>
      </c>
      <c r="B2182" s="338" t="s">
        <v>4970</v>
      </c>
      <c r="C2182" s="338" t="s">
        <v>3713</v>
      </c>
      <c r="D2182" s="338">
        <v>1992.0</v>
      </c>
      <c r="E2182" s="338" t="s">
        <v>14520</v>
      </c>
      <c r="F2182" s="339">
        <v>44932.0</v>
      </c>
      <c r="G2182" s="338" t="s">
        <v>6421</v>
      </c>
      <c r="H2182" s="338" t="s">
        <v>12340</v>
      </c>
      <c r="I2182" s="338" t="s">
        <v>14541</v>
      </c>
      <c r="J2182" s="338" t="s">
        <v>8054</v>
      </c>
      <c r="K2182" s="338" t="s">
        <v>4987</v>
      </c>
      <c r="L2182" s="338" t="s">
        <v>5222</v>
      </c>
      <c r="M2182" s="338" t="s">
        <v>14814</v>
      </c>
      <c r="N2182" s="338" t="s">
        <v>10417</v>
      </c>
      <c r="O2182" s="338" t="s">
        <v>5077</v>
      </c>
    </row>
    <row r="2183" ht="15.75" customHeight="1">
      <c r="A2183" s="338" t="s">
        <v>14815</v>
      </c>
      <c r="B2183" s="338" t="s">
        <v>4970</v>
      </c>
      <c r="C2183" s="338" t="s">
        <v>3713</v>
      </c>
      <c r="D2183" s="338">
        <v>1992.0</v>
      </c>
      <c r="E2183" s="338" t="s">
        <v>14816</v>
      </c>
      <c r="F2183" s="339">
        <v>45144.0</v>
      </c>
      <c r="G2183" s="338" t="s">
        <v>9793</v>
      </c>
      <c r="H2183" s="338" t="s">
        <v>5228</v>
      </c>
      <c r="I2183" s="338" t="s">
        <v>5228</v>
      </c>
      <c r="J2183" s="338" t="s">
        <v>11222</v>
      </c>
      <c r="K2183" s="338" t="s">
        <v>4987</v>
      </c>
      <c r="L2183" s="338" t="s">
        <v>5084</v>
      </c>
      <c r="M2183" s="338" t="s">
        <v>14817</v>
      </c>
      <c r="N2183" s="338" t="s">
        <v>10692</v>
      </c>
      <c r="O2183" s="338" t="s">
        <v>5120</v>
      </c>
    </row>
    <row r="2184" ht="15.75" customHeight="1">
      <c r="A2184" s="338" t="s">
        <v>14818</v>
      </c>
      <c r="B2184" s="338" t="s">
        <v>4970</v>
      </c>
      <c r="C2184" s="338" t="s">
        <v>1547</v>
      </c>
      <c r="D2184" s="338">
        <v>1992.0</v>
      </c>
      <c r="E2184" s="338" t="s">
        <v>14800</v>
      </c>
      <c r="F2184" s="339">
        <v>44964.0</v>
      </c>
      <c r="G2184" s="338" t="s">
        <v>11632</v>
      </c>
      <c r="H2184" s="338" t="s">
        <v>7063</v>
      </c>
      <c r="I2184" s="338" t="s">
        <v>8079</v>
      </c>
      <c r="J2184" s="338" t="s">
        <v>14244</v>
      </c>
      <c r="K2184" s="338" t="s">
        <v>4987</v>
      </c>
      <c r="L2184" s="338" t="s">
        <v>5084</v>
      </c>
      <c r="M2184" s="338" t="s">
        <v>14819</v>
      </c>
      <c r="N2184" s="338" t="s">
        <v>8082</v>
      </c>
      <c r="O2184" s="338" t="s">
        <v>5576</v>
      </c>
    </row>
    <row r="2185" ht="15.75" customHeight="1">
      <c r="A2185" s="338" t="s">
        <v>14820</v>
      </c>
      <c r="B2185" s="338" t="s">
        <v>4970</v>
      </c>
      <c r="C2185" s="338" t="s">
        <v>1558</v>
      </c>
      <c r="D2185" s="338">
        <v>1992.0</v>
      </c>
      <c r="E2185" s="338" t="s">
        <v>14821</v>
      </c>
      <c r="F2185" s="338" t="s">
        <v>5059</v>
      </c>
      <c r="G2185" s="338" t="s">
        <v>5319</v>
      </c>
      <c r="H2185" s="338" t="s">
        <v>12259</v>
      </c>
      <c r="I2185" s="338" t="s">
        <v>12259</v>
      </c>
      <c r="J2185" s="338" t="s">
        <v>12259</v>
      </c>
      <c r="K2185" s="338" t="s">
        <v>4987</v>
      </c>
      <c r="M2185" s="338" t="s">
        <v>14822</v>
      </c>
      <c r="N2185" s="338" t="s">
        <v>10126</v>
      </c>
      <c r="O2185" s="338" t="s">
        <v>5160</v>
      </c>
    </row>
    <row r="2186" ht="15.75" customHeight="1">
      <c r="A2186" s="338" t="s">
        <v>14823</v>
      </c>
      <c r="B2186" s="338" t="s">
        <v>7737</v>
      </c>
      <c r="C2186" s="338" t="s">
        <v>1547</v>
      </c>
      <c r="D2186" s="338">
        <v>1992.0</v>
      </c>
      <c r="E2186" s="338" t="s">
        <v>14298</v>
      </c>
      <c r="F2186" s="339">
        <v>44991.0</v>
      </c>
      <c r="G2186" s="338" t="s">
        <v>5453</v>
      </c>
      <c r="H2186" s="338" t="s">
        <v>14824</v>
      </c>
      <c r="I2186" s="338" t="s">
        <v>14825</v>
      </c>
      <c r="J2186" s="338" t="s">
        <v>9853</v>
      </c>
      <c r="K2186" s="338" t="s">
        <v>5083</v>
      </c>
      <c r="M2186" s="338" t="s">
        <v>14826</v>
      </c>
      <c r="N2186" s="338" t="s">
        <v>13140</v>
      </c>
      <c r="O2186" s="338" t="s">
        <v>5232</v>
      </c>
    </row>
    <row r="2187" ht="15.75" customHeight="1">
      <c r="A2187" s="338" t="s">
        <v>14827</v>
      </c>
      <c r="B2187" s="338" t="s">
        <v>8739</v>
      </c>
      <c r="C2187" s="338" t="s">
        <v>1547</v>
      </c>
      <c r="D2187" s="338">
        <v>1992.0</v>
      </c>
      <c r="E2187" s="338" t="s">
        <v>14828</v>
      </c>
      <c r="F2187" s="339">
        <v>45053.0</v>
      </c>
      <c r="G2187" s="338" t="s">
        <v>5278</v>
      </c>
      <c r="H2187" s="338" t="s">
        <v>14829</v>
      </c>
      <c r="I2187" s="338" t="s">
        <v>14830</v>
      </c>
      <c r="J2187" s="338" t="s">
        <v>14831</v>
      </c>
      <c r="K2187" s="338" t="s">
        <v>6949</v>
      </c>
      <c r="N2187" s="338" t="s">
        <v>14832</v>
      </c>
      <c r="O2187" s="338" t="s">
        <v>5248</v>
      </c>
    </row>
    <row r="2188" ht="15.75" customHeight="1">
      <c r="A2188" s="338" t="s">
        <v>14833</v>
      </c>
      <c r="B2188" s="338" t="s">
        <v>4970</v>
      </c>
      <c r="C2188" s="338" t="s">
        <v>1558</v>
      </c>
      <c r="D2188" s="338">
        <v>1992.0</v>
      </c>
      <c r="E2188" s="338" t="s">
        <v>14834</v>
      </c>
      <c r="F2188" s="339">
        <v>44933.0</v>
      </c>
      <c r="G2188" s="338" t="s">
        <v>5931</v>
      </c>
      <c r="H2188" s="338" t="s">
        <v>14835</v>
      </c>
      <c r="I2188" s="338" t="s">
        <v>14836</v>
      </c>
      <c r="J2188" s="338" t="s">
        <v>14837</v>
      </c>
      <c r="K2188" s="338" t="s">
        <v>4987</v>
      </c>
      <c r="M2188" s="338" t="s">
        <v>14838</v>
      </c>
      <c r="N2188" s="338" t="s">
        <v>9372</v>
      </c>
      <c r="O2188" s="338" t="s">
        <v>5483</v>
      </c>
    </row>
    <row r="2189" ht="15.75" customHeight="1">
      <c r="A2189" s="338" t="s">
        <v>14839</v>
      </c>
      <c r="B2189" s="338" t="s">
        <v>7737</v>
      </c>
      <c r="C2189" s="338" t="s">
        <v>3713</v>
      </c>
      <c r="D2189" s="338">
        <v>1992.0</v>
      </c>
      <c r="E2189" s="338" t="s">
        <v>14544</v>
      </c>
      <c r="F2189" s="339">
        <v>45082.0</v>
      </c>
      <c r="G2189" s="338" t="s">
        <v>6149</v>
      </c>
      <c r="H2189" s="338" t="s">
        <v>5541</v>
      </c>
      <c r="I2189" s="338" t="s">
        <v>7773</v>
      </c>
      <c r="J2189" s="338" t="s">
        <v>10550</v>
      </c>
      <c r="K2189" s="338" t="s">
        <v>4987</v>
      </c>
      <c r="L2189" s="338" t="s">
        <v>4999</v>
      </c>
      <c r="M2189" s="338" t="s">
        <v>14840</v>
      </c>
      <c r="N2189" s="338" t="s">
        <v>12843</v>
      </c>
      <c r="O2189" s="338" t="s">
        <v>5780</v>
      </c>
    </row>
    <row r="2190" ht="15.75" customHeight="1">
      <c r="A2190" s="338" t="s">
        <v>14841</v>
      </c>
      <c r="B2190" s="338" t="s">
        <v>4970</v>
      </c>
      <c r="C2190" s="338" t="s">
        <v>3713</v>
      </c>
      <c r="D2190" s="338">
        <v>1992.0</v>
      </c>
      <c r="E2190" s="338" t="s">
        <v>14457</v>
      </c>
      <c r="F2190" s="339">
        <v>45083.0</v>
      </c>
      <c r="G2190" s="338" t="s">
        <v>7238</v>
      </c>
      <c r="H2190" s="338" t="s">
        <v>12169</v>
      </c>
      <c r="I2190" s="338" t="s">
        <v>14842</v>
      </c>
      <c r="J2190" s="338" t="s">
        <v>14843</v>
      </c>
      <c r="K2190" s="338" t="s">
        <v>4987</v>
      </c>
      <c r="L2190" s="338" t="s">
        <v>5291</v>
      </c>
      <c r="M2190" s="338" t="s">
        <v>14844</v>
      </c>
      <c r="N2190" s="338" t="s">
        <v>10231</v>
      </c>
      <c r="O2190" s="338" t="s">
        <v>5624</v>
      </c>
    </row>
    <row r="2191" ht="15.75" customHeight="1">
      <c r="A2191" s="338" t="s">
        <v>14845</v>
      </c>
      <c r="B2191" s="338" t="s">
        <v>4970</v>
      </c>
      <c r="C2191" s="338" t="s">
        <v>1547</v>
      </c>
      <c r="D2191" s="338">
        <v>1992.0</v>
      </c>
      <c r="E2191" s="338" t="s">
        <v>14313</v>
      </c>
      <c r="F2191" s="339">
        <v>45023.0</v>
      </c>
      <c r="G2191" s="338" t="s">
        <v>5432</v>
      </c>
      <c r="H2191" s="338" t="s">
        <v>7538</v>
      </c>
      <c r="I2191" s="338" t="s">
        <v>7538</v>
      </c>
      <c r="J2191" s="338" t="s">
        <v>14846</v>
      </c>
      <c r="K2191" s="338" t="s">
        <v>4987</v>
      </c>
      <c r="L2191" s="338" t="s">
        <v>14847</v>
      </c>
      <c r="M2191" s="338" t="s">
        <v>14848</v>
      </c>
      <c r="N2191" s="338" t="s">
        <v>14849</v>
      </c>
      <c r="O2191" s="338" t="s">
        <v>10697</v>
      </c>
    </row>
    <row r="2192" ht="15.75" customHeight="1">
      <c r="A2192" s="338" t="s">
        <v>14850</v>
      </c>
      <c r="B2192" s="338" t="s">
        <v>7737</v>
      </c>
      <c r="C2192" s="338" t="s">
        <v>1547</v>
      </c>
      <c r="D2192" s="338">
        <v>1992.0</v>
      </c>
      <c r="E2192" s="338" t="s">
        <v>14851</v>
      </c>
      <c r="F2192" s="339">
        <v>45083.0</v>
      </c>
      <c r="G2192" s="338" t="s">
        <v>5417</v>
      </c>
      <c r="H2192" s="338" t="s">
        <v>8282</v>
      </c>
      <c r="I2192" s="338" t="s">
        <v>14852</v>
      </c>
      <c r="J2192" s="338" t="s">
        <v>7020</v>
      </c>
      <c r="K2192" s="338" t="s">
        <v>5607</v>
      </c>
      <c r="M2192" s="338" t="s">
        <v>14853</v>
      </c>
      <c r="N2192" s="338" t="s">
        <v>14622</v>
      </c>
      <c r="O2192" s="338" t="s">
        <v>5143</v>
      </c>
    </row>
    <row r="2193" ht="15.75" customHeight="1">
      <c r="A2193" s="338" t="s">
        <v>14854</v>
      </c>
      <c r="B2193" s="338" t="s">
        <v>4970</v>
      </c>
      <c r="C2193" s="338" t="s">
        <v>1547</v>
      </c>
      <c r="D2193" s="338">
        <v>1992.0</v>
      </c>
      <c r="E2193" s="338" t="s">
        <v>14379</v>
      </c>
      <c r="F2193" s="339">
        <v>45083.0</v>
      </c>
      <c r="G2193" s="338" t="s">
        <v>5392</v>
      </c>
      <c r="H2193" s="338" t="s">
        <v>14855</v>
      </c>
      <c r="I2193" s="338" t="s">
        <v>14855</v>
      </c>
      <c r="J2193" s="338" t="s">
        <v>8506</v>
      </c>
      <c r="K2193" s="338" t="s">
        <v>4987</v>
      </c>
      <c r="M2193" s="338" t="s">
        <v>14856</v>
      </c>
      <c r="N2193" s="338" t="s">
        <v>14857</v>
      </c>
      <c r="O2193" s="338" t="s">
        <v>5294</v>
      </c>
    </row>
    <row r="2194" ht="15.75" customHeight="1">
      <c r="A2194" s="338" t="s">
        <v>14858</v>
      </c>
      <c r="B2194" s="338" t="s">
        <v>4970</v>
      </c>
      <c r="C2194" s="338" t="s">
        <v>3713</v>
      </c>
      <c r="D2194" s="338">
        <v>1992.0</v>
      </c>
      <c r="E2194" s="338" t="s">
        <v>14828</v>
      </c>
      <c r="F2194" s="339">
        <v>45113.0</v>
      </c>
      <c r="G2194" s="338" t="s">
        <v>7238</v>
      </c>
      <c r="H2194" s="338" t="s">
        <v>14859</v>
      </c>
      <c r="I2194" s="338" t="s">
        <v>14860</v>
      </c>
      <c r="J2194" s="338" t="s">
        <v>5907</v>
      </c>
      <c r="K2194" s="338" t="s">
        <v>4987</v>
      </c>
      <c r="L2194" s="338" t="s">
        <v>5064</v>
      </c>
      <c r="M2194" s="338" t="s">
        <v>14861</v>
      </c>
      <c r="N2194" s="338" t="s">
        <v>11810</v>
      </c>
      <c r="O2194" s="338" t="s">
        <v>5677</v>
      </c>
    </row>
    <row r="2195" ht="15.75" customHeight="1">
      <c r="A2195" s="338" t="s">
        <v>14862</v>
      </c>
      <c r="B2195" s="338" t="s">
        <v>4993</v>
      </c>
      <c r="C2195" s="338" t="s">
        <v>1681</v>
      </c>
      <c r="D2195" s="338">
        <v>1992.0</v>
      </c>
      <c r="E2195" s="338" t="s">
        <v>14863</v>
      </c>
      <c r="F2195" s="339">
        <v>45174.0</v>
      </c>
      <c r="G2195" s="338" t="s">
        <v>6528</v>
      </c>
      <c r="H2195" s="338" t="s">
        <v>6711</v>
      </c>
      <c r="I2195" s="338" t="s">
        <v>9702</v>
      </c>
      <c r="J2195" s="338" t="s">
        <v>13992</v>
      </c>
      <c r="K2195" s="338" t="s">
        <v>4987</v>
      </c>
      <c r="M2195" s="338" t="s">
        <v>14864</v>
      </c>
      <c r="N2195" s="338" t="s">
        <v>5036</v>
      </c>
      <c r="O2195" s="338" t="s">
        <v>5217</v>
      </c>
    </row>
    <row r="2196" ht="15.75" customHeight="1">
      <c r="A2196" s="338" t="s">
        <v>14865</v>
      </c>
      <c r="C2196" s="338" t="s">
        <v>1547</v>
      </c>
      <c r="D2196" s="338">
        <v>1992.0</v>
      </c>
      <c r="E2196" s="338" t="s">
        <v>14866</v>
      </c>
      <c r="F2196" s="339">
        <v>45083.0</v>
      </c>
      <c r="G2196" s="338" t="s">
        <v>14867</v>
      </c>
      <c r="H2196" s="338" t="s">
        <v>14868</v>
      </c>
      <c r="I2196" s="338" t="s">
        <v>14868</v>
      </c>
      <c r="J2196" s="338" t="s">
        <v>14869</v>
      </c>
      <c r="K2196" s="338" t="s">
        <v>5607</v>
      </c>
      <c r="N2196" s="338" t="s">
        <v>14870</v>
      </c>
      <c r="O2196" s="338" t="s">
        <v>5408</v>
      </c>
    </row>
    <row r="2197" ht="15.75" customHeight="1">
      <c r="A2197" s="338" t="s">
        <v>14871</v>
      </c>
      <c r="B2197" s="338" t="s">
        <v>7737</v>
      </c>
      <c r="C2197" s="338" t="s">
        <v>1601</v>
      </c>
      <c r="D2197" s="338">
        <v>1992.0</v>
      </c>
      <c r="E2197" s="338" t="s">
        <v>12304</v>
      </c>
      <c r="F2197" s="339">
        <v>45050.0</v>
      </c>
      <c r="G2197" s="338" t="s">
        <v>5473</v>
      </c>
      <c r="H2197" s="338" t="s">
        <v>5804</v>
      </c>
      <c r="I2197" s="338" t="s">
        <v>10837</v>
      </c>
      <c r="J2197" s="338" t="s">
        <v>13059</v>
      </c>
      <c r="K2197" s="338" t="s">
        <v>4976</v>
      </c>
      <c r="L2197" s="338" t="s">
        <v>7743</v>
      </c>
      <c r="M2197" s="338" t="s">
        <v>14872</v>
      </c>
      <c r="N2197" s="338" t="s">
        <v>14873</v>
      </c>
      <c r="O2197" s="338" t="s">
        <v>6278</v>
      </c>
    </row>
    <row r="2198" ht="15.75" customHeight="1">
      <c r="A2198" s="338" t="s">
        <v>14874</v>
      </c>
      <c r="B2198" s="338" t="s">
        <v>8739</v>
      </c>
      <c r="C2198" s="338" t="s">
        <v>1547</v>
      </c>
      <c r="D2198" s="338">
        <v>1992.0</v>
      </c>
      <c r="E2198" s="338" t="s">
        <v>14875</v>
      </c>
      <c r="F2198" s="339">
        <v>44931.0</v>
      </c>
      <c r="G2198" s="338" t="s">
        <v>14876</v>
      </c>
      <c r="H2198" s="338" t="s">
        <v>14877</v>
      </c>
      <c r="I2198" s="338" t="s">
        <v>14877</v>
      </c>
      <c r="J2198" s="338" t="s">
        <v>14878</v>
      </c>
      <c r="K2198" s="338" t="s">
        <v>4987</v>
      </c>
      <c r="L2198" s="338" t="s">
        <v>10318</v>
      </c>
      <c r="N2198" s="338" t="s">
        <v>14879</v>
      </c>
      <c r="O2198" s="338" t="s">
        <v>5324</v>
      </c>
    </row>
    <row r="2199" ht="15.75" customHeight="1">
      <c r="A2199" s="338" t="s">
        <v>14880</v>
      </c>
      <c r="B2199" s="338" t="s">
        <v>7737</v>
      </c>
      <c r="C2199" s="338" t="s">
        <v>1558</v>
      </c>
      <c r="D2199" s="338">
        <v>1992.0</v>
      </c>
      <c r="E2199" s="338" t="s">
        <v>14379</v>
      </c>
      <c r="F2199" s="339">
        <v>45082.0</v>
      </c>
      <c r="G2199" s="338" t="s">
        <v>8035</v>
      </c>
      <c r="H2199" s="338" t="s">
        <v>12416</v>
      </c>
      <c r="I2199" s="338" t="s">
        <v>12417</v>
      </c>
      <c r="J2199" s="338" t="s">
        <v>14881</v>
      </c>
      <c r="K2199" s="338" t="s">
        <v>4987</v>
      </c>
      <c r="M2199" s="338" t="s">
        <v>14882</v>
      </c>
      <c r="N2199" s="338" t="s">
        <v>14883</v>
      </c>
      <c r="O2199" s="338" t="s">
        <v>5624</v>
      </c>
    </row>
    <row r="2200" ht="15.75" customHeight="1">
      <c r="A2200" s="338" t="s">
        <v>14884</v>
      </c>
      <c r="B2200" s="338" t="s">
        <v>5601</v>
      </c>
      <c r="C2200" s="338" t="s">
        <v>1681</v>
      </c>
      <c r="D2200" s="338">
        <v>1992.0</v>
      </c>
      <c r="E2200" s="338" t="s">
        <v>14379</v>
      </c>
      <c r="F2200" s="339">
        <v>45145.0</v>
      </c>
      <c r="G2200" s="338" t="s">
        <v>6690</v>
      </c>
      <c r="H2200" s="338" t="s">
        <v>10700</v>
      </c>
      <c r="I2200" s="338" t="s">
        <v>6499</v>
      </c>
      <c r="J2200" s="338" t="s">
        <v>14885</v>
      </c>
      <c r="K2200" s="338" t="s">
        <v>6501</v>
      </c>
      <c r="M2200" s="338" t="s">
        <v>14886</v>
      </c>
      <c r="N2200" s="338" t="s">
        <v>14887</v>
      </c>
      <c r="O2200" s="338" t="s">
        <v>7703</v>
      </c>
    </row>
    <row r="2201" ht="15.75" customHeight="1">
      <c r="A2201" s="338" t="s">
        <v>14888</v>
      </c>
      <c r="B2201" s="338" t="s">
        <v>4970</v>
      </c>
      <c r="C2201" s="338" t="s">
        <v>3713</v>
      </c>
      <c r="D2201" s="338">
        <v>1992.0</v>
      </c>
      <c r="E2201" s="338" t="s">
        <v>14290</v>
      </c>
      <c r="F2201" s="339">
        <v>45052.0</v>
      </c>
      <c r="G2201" s="338" t="s">
        <v>6659</v>
      </c>
      <c r="H2201" s="338" t="s">
        <v>10674</v>
      </c>
      <c r="I2201" s="338" t="s">
        <v>10674</v>
      </c>
      <c r="J2201" s="338" t="s">
        <v>14101</v>
      </c>
      <c r="K2201" s="338" t="s">
        <v>4987</v>
      </c>
      <c r="L2201" s="338" t="s">
        <v>5074</v>
      </c>
      <c r="M2201" s="338" t="s">
        <v>14889</v>
      </c>
      <c r="N2201" s="338" t="s">
        <v>5036</v>
      </c>
      <c r="O2201" s="338" t="s">
        <v>5339</v>
      </c>
    </row>
    <row r="2202" ht="15.75" customHeight="1">
      <c r="A2202" s="338" t="s">
        <v>14890</v>
      </c>
      <c r="B2202" s="338" t="s">
        <v>4970</v>
      </c>
      <c r="C2202" s="338" t="s">
        <v>1558</v>
      </c>
      <c r="D2202" s="338">
        <v>1992.0</v>
      </c>
      <c r="E2202" s="338" t="s">
        <v>13935</v>
      </c>
      <c r="F2202" s="339">
        <v>44932.0</v>
      </c>
      <c r="G2202" s="338" t="s">
        <v>5365</v>
      </c>
      <c r="H2202" s="338" t="s">
        <v>9462</v>
      </c>
      <c r="I2202" s="338" t="s">
        <v>14891</v>
      </c>
      <c r="J2202" s="338" t="s">
        <v>14892</v>
      </c>
      <c r="K2202" s="338" t="s">
        <v>4987</v>
      </c>
      <c r="L2202" s="338" t="s">
        <v>4999</v>
      </c>
      <c r="M2202" s="338" t="s">
        <v>14893</v>
      </c>
      <c r="N2202" s="338" t="s">
        <v>5019</v>
      </c>
      <c r="O2202" s="338" t="s">
        <v>5067</v>
      </c>
    </row>
    <row r="2203" ht="15.75" customHeight="1">
      <c r="A2203" s="338" t="s">
        <v>14894</v>
      </c>
      <c r="B2203" s="338" t="s">
        <v>4970</v>
      </c>
      <c r="C2203" s="338" t="s">
        <v>1547</v>
      </c>
      <c r="D2203" s="338">
        <v>1992.0</v>
      </c>
      <c r="E2203" s="338" t="s">
        <v>13400</v>
      </c>
      <c r="F2203" s="339">
        <v>45022.0</v>
      </c>
      <c r="G2203" s="338" t="s">
        <v>5432</v>
      </c>
      <c r="H2203" s="338" t="s">
        <v>14895</v>
      </c>
      <c r="I2203" s="338" t="s">
        <v>14896</v>
      </c>
      <c r="J2203" s="338" t="s">
        <v>6683</v>
      </c>
      <c r="K2203" s="338" t="s">
        <v>5607</v>
      </c>
      <c r="L2203" s="338" t="s">
        <v>14897</v>
      </c>
      <c r="M2203" s="338" t="s">
        <v>14898</v>
      </c>
      <c r="N2203" s="338" t="s">
        <v>14622</v>
      </c>
      <c r="O2203" s="338" t="s">
        <v>4991</v>
      </c>
    </row>
    <row r="2204" ht="15.75" customHeight="1">
      <c r="A2204" s="338" t="s">
        <v>14899</v>
      </c>
      <c r="B2204" s="338" t="s">
        <v>4993</v>
      </c>
      <c r="C2204" s="338" t="s">
        <v>1601</v>
      </c>
      <c r="D2204" s="338">
        <v>1992.0</v>
      </c>
      <c r="E2204" s="338" t="s">
        <v>14900</v>
      </c>
      <c r="F2204" s="338" t="s">
        <v>5059</v>
      </c>
      <c r="G2204" s="338" t="s">
        <v>5473</v>
      </c>
      <c r="H2204" s="338" t="s">
        <v>5343</v>
      </c>
      <c r="I2204" s="338" t="s">
        <v>12083</v>
      </c>
      <c r="J2204" s="338" t="s">
        <v>9235</v>
      </c>
      <c r="K2204" s="338" t="s">
        <v>9336</v>
      </c>
      <c r="M2204" s="338" t="s">
        <v>14901</v>
      </c>
      <c r="N2204" s="338" t="s">
        <v>7718</v>
      </c>
      <c r="O2204" s="338" t="s">
        <v>5262</v>
      </c>
    </row>
    <row r="2205" ht="15.75" customHeight="1">
      <c r="A2205" s="338" t="s">
        <v>14902</v>
      </c>
      <c r="B2205" s="338" t="s">
        <v>7737</v>
      </c>
      <c r="C2205" s="338" t="s">
        <v>1547</v>
      </c>
      <c r="D2205" s="338">
        <v>1992.0</v>
      </c>
      <c r="E2205" s="338" t="s">
        <v>14903</v>
      </c>
      <c r="F2205" s="339">
        <v>44991.0</v>
      </c>
      <c r="G2205" s="338" t="s">
        <v>5531</v>
      </c>
      <c r="H2205" s="338" t="s">
        <v>14904</v>
      </c>
      <c r="I2205" s="338" t="s">
        <v>12084</v>
      </c>
      <c r="J2205" s="338" t="s">
        <v>6038</v>
      </c>
      <c r="K2205" s="338" t="s">
        <v>4987</v>
      </c>
      <c r="M2205" s="338" t="s">
        <v>14905</v>
      </c>
      <c r="N2205" s="338" t="s">
        <v>14906</v>
      </c>
      <c r="O2205" s="338" t="s">
        <v>5232</v>
      </c>
    </row>
    <row r="2206" ht="15.75" customHeight="1">
      <c r="A2206" s="338" t="s">
        <v>14907</v>
      </c>
      <c r="B2206" s="338" t="s">
        <v>7737</v>
      </c>
      <c r="C2206" s="338" t="s">
        <v>1547</v>
      </c>
      <c r="D2206" s="338">
        <v>1992.0</v>
      </c>
      <c r="E2206" s="338" t="s">
        <v>14863</v>
      </c>
      <c r="F2206" s="339">
        <v>45052.0</v>
      </c>
      <c r="G2206" s="338" t="s">
        <v>6036</v>
      </c>
      <c r="H2206" s="338" t="s">
        <v>7962</v>
      </c>
      <c r="I2206" s="338" t="s">
        <v>14908</v>
      </c>
      <c r="J2206" s="338" t="s">
        <v>7798</v>
      </c>
      <c r="K2206" s="338" t="s">
        <v>5607</v>
      </c>
      <c r="L2206" s="338" t="s">
        <v>5034</v>
      </c>
      <c r="M2206" s="338" t="s">
        <v>14909</v>
      </c>
      <c r="N2206" s="338" t="s">
        <v>12302</v>
      </c>
      <c r="O2206" s="338" t="s">
        <v>5193</v>
      </c>
    </row>
    <row r="2207" ht="15.75" customHeight="1">
      <c r="A2207" s="338" t="s">
        <v>14910</v>
      </c>
      <c r="B2207" s="338" t="s">
        <v>4993</v>
      </c>
      <c r="C2207" s="338" t="s">
        <v>1558</v>
      </c>
      <c r="D2207" s="338">
        <v>1992.0</v>
      </c>
      <c r="E2207" s="338" t="s">
        <v>13712</v>
      </c>
      <c r="F2207" s="339">
        <v>45143.0</v>
      </c>
      <c r="G2207" s="338" t="s">
        <v>6659</v>
      </c>
      <c r="H2207" s="338" t="s">
        <v>14911</v>
      </c>
      <c r="I2207" s="338" t="s">
        <v>8282</v>
      </c>
      <c r="J2207" s="338" t="s">
        <v>14912</v>
      </c>
      <c r="K2207" s="338" t="s">
        <v>4987</v>
      </c>
      <c r="M2207" s="338" t="s">
        <v>14913</v>
      </c>
      <c r="N2207" s="338" t="s">
        <v>12843</v>
      </c>
      <c r="O2207" s="338" t="s">
        <v>5283</v>
      </c>
    </row>
    <row r="2208" ht="15.75" customHeight="1">
      <c r="A2208" s="338" t="s">
        <v>14914</v>
      </c>
      <c r="B2208" s="338" t="s">
        <v>5601</v>
      </c>
      <c r="C2208" s="338" t="s">
        <v>3713</v>
      </c>
      <c r="D2208" s="338">
        <v>1992.0</v>
      </c>
      <c r="E2208" s="338" t="s">
        <v>14915</v>
      </c>
      <c r="F2208" s="339">
        <v>45084.0</v>
      </c>
      <c r="G2208" s="338" t="s">
        <v>5296</v>
      </c>
      <c r="H2208" s="338" t="s">
        <v>14916</v>
      </c>
      <c r="I2208" s="338" t="s">
        <v>14916</v>
      </c>
      <c r="J2208" s="338" t="s">
        <v>14917</v>
      </c>
      <c r="K2208" s="338" t="s">
        <v>9138</v>
      </c>
      <c r="M2208" s="338" t="s">
        <v>14918</v>
      </c>
      <c r="N2208" s="338" t="s">
        <v>14919</v>
      </c>
      <c r="O2208" s="338" t="s">
        <v>5537</v>
      </c>
    </row>
    <row r="2209" ht="15.75" customHeight="1">
      <c r="A2209" s="338" t="s">
        <v>14920</v>
      </c>
      <c r="B2209" s="338" t="s">
        <v>7737</v>
      </c>
      <c r="C2209" s="338" t="s">
        <v>1547</v>
      </c>
      <c r="D2209" s="338">
        <v>1992.0</v>
      </c>
      <c r="E2209" s="338" t="s">
        <v>14216</v>
      </c>
      <c r="F2209" s="339">
        <v>45083.0</v>
      </c>
      <c r="G2209" s="338" t="s">
        <v>6782</v>
      </c>
      <c r="H2209" s="338" t="s">
        <v>7557</v>
      </c>
      <c r="I2209" s="338" t="s">
        <v>14921</v>
      </c>
      <c r="J2209" s="338" t="s">
        <v>6386</v>
      </c>
      <c r="K2209" s="338" t="s">
        <v>4987</v>
      </c>
      <c r="L2209" s="338" t="s">
        <v>4999</v>
      </c>
      <c r="M2209" s="338" t="s">
        <v>14922</v>
      </c>
      <c r="N2209" s="338" t="s">
        <v>5019</v>
      </c>
      <c r="O2209" s="338" t="s">
        <v>5624</v>
      </c>
    </row>
    <row r="2210" ht="15.75" customHeight="1">
      <c r="A2210" s="338" t="s">
        <v>14923</v>
      </c>
      <c r="B2210" s="338" t="s">
        <v>4970</v>
      </c>
      <c r="C2210" s="338" t="s">
        <v>1558</v>
      </c>
      <c r="D2210" s="338">
        <v>1992.0</v>
      </c>
      <c r="E2210" s="338" t="s">
        <v>14298</v>
      </c>
      <c r="F2210" s="339">
        <v>45174.0</v>
      </c>
      <c r="G2210" s="338" t="s">
        <v>5385</v>
      </c>
      <c r="H2210" s="338" t="s">
        <v>11728</v>
      </c>
      <c r="I2210" s="338" t="s">
        <v>11728</v>
      </c>
      <c r="J2210" s="338" t="s">
        <v>11728</v>
      </c>
      <c r="K2210" s="338" t="s">
        <v>4987</v>
      </c>
      <c r="L2210" s="338" t="s">
        <v>13626</v>
      </c>
      <c r="M2210" s="338" t="s">
        <v>14924</v>
      </c>
      <c r="N2210" s="338" t="s">
        <v>11994</v>
      </c>
      <c r="O2210" s="338" t="s">
        <v>5471</v>
      </c>
    </row>
    <row r="2211" ht="15.75" customHeight="1">
      <c r="A2211" s="338" t="s">
        <v>14925</v>
      </c>
      <c r="B2211" s="338" t="s">
        <v>7737</v>
      </c>
      <c r="C2211" s="338" t="s">
        <v>1537</v>
      </c>
      <c r="D2211" s="338">
        <v>1992.0</v>
      </c>
      <c r="E2211" s="338" t="s">
        <v>14926</v>
      </c>
      <c r="F2211" s="339">
        <v>45052.0</v>
      </c>
      <c r="G2211" s="338" t="s">
        <v>5287</v>
      </c>
      <c r="H2211" s="338" t="s">
        <v>14927</v>
      </c>
      <c r="I2211" s="338" t="s">
        <v>14928</v>
      </c>
      <c r="J2211" s="338" t="s">
        <v>8799</v>
      </c>
      <c r="K2211" s="338" t="s">
        <v>5663</v>
      </c>
      <c r="L2211" s="338" t="s">
        <v>5064</v>
      </c>
      <c r="M2211" s="338" t="s">
        <v>14929</v>
      </c>
      <c r="N2211" s="338" t="s">
        <v>8801</v>
      </c>
      <c r="O2211" s="338" t="s">
        <v>4991</v>
      </c>
    </row>
    <row r="2212" ht="15.75" customHeight="1">
      <c r="A2212" s="338" t="s">
        <v>14930</v>
      </c>
      <c r="B2212" s="338" t="s">
        <v>4970</v>
      </c>
      <c r="C2212" s="338" t="s">
        <v>1537</v>
      </c>
      <c r="D2212" s="338">
        <v>1992.0</v>
      </c>
      <c r="E2212" s="338" t="s">
        <v>14506</v>
      </c>
      <c r="F2212" s="339">
        <v>45110.0</v>
      </c>
      <c r="G2212" s="338" t="s">
        <v>6244</v>
      </c>
      <c r="H2212" s="338" t="s">
        <v>5804</v>
      </c>
      <c r="I2212" s="338" t="s">
        <v>9608</v>
      </c>
      <c r="J2212" s="338" t="s">
        <v>9609</v>
      </c>
      <c r="K2212" s="338" t="s">
        <v>4976</v>
      </c>
      <c r="M2212" s="338" t="s">
        <v>14931</v>
      </c>
      <c r="N2212" s="338" t="s">
        <v>10692</v>
      </c>
      <c r="O2212" s="338" t="s">
        <v>5020</v>
      </c>
    </row>
    <row r="2213" ht="15.75" customHeight="1">
      <c r="A2213" s="338" t="s">
        <v>14932</v>
      </c>
      <c r="B2213" s="338" t="s">
        <v>8739</v>
      </c>
      <c r="C2213" s="338" t="s">
        <v>1558</v>
      </c>
      <c r="D2213" s="338">
        <v>1992.0</v>
      </c>
      <c r="E2213" s="338" t="s">
        <v>12304</v>
      </c>
      <c r="F2213" s="339">
        <v>45052.0</v>
      </c>
      <c r="G2213" s="338" t="s">
        <v>5411</v>
      </c>
      <c r="H2213" s="338" t="s">
        <v>14933</v>
      </c>
      <c r="I2213" s="338" t="s">
        <v>14933</v>
      </c>
      <c r="J2213" s="338" t="s">
        <v>14934</v>
      </c>
      <c r="K2213" s="338" t="s">
        <v>4987</v>
      </c>
      <c r="L2213" s="338" t="s">
        <v>14935</v>
      </c>
      <c r="M2213" s="338" t="s">
        <v>14936</v>
      </c>
      <c r="N2213" s="338" t="s">
        <v>14937</v>
      </c>
      <c r="O2213" s="338" t="s">
        <v>7215</v>
      </c>
    </row>
    <row r="2214" ht="15.75" customHeight="1">
      <c r="A2214" s="338" t="s">
        <v>14938</v>
      </c>
      <c r="B2214" s="338" t="s">
        <v>4970</v>
      </c>
      <c r="C2214" s="338" t="s">
        <v>3713</v>
      </c>
      <c r="D2214" s="338">
        <v>1992.0</v>
      </c>
      <c r="E2214" s="338" t="s">
        <v>14939</v>
      </c>
      <c r="F2214" s="339">
        <v>44964.0</v>
      </c>
      <c r="G2214" s="338" t="s">
        <v>5211</v>
      </c>
      <c r="H2214" s="338" t="s">
        <v>12452</v>
      </c>
      <c r="I2214" s="338" t="s">
        <v>12452</v>
      </c>
      <c r="J2214" s="338" t="s">
        <v>14940</v>
      </c>
      <c r="K2214" s="338" t="s">
        <v>5405</v>
      </c>
      <c r="L2214" s="338" t="s">
        <v>5291</v>
      </c>
      <c r="M2214" s="338" t="s">
        <v>14941</v>
      </c>
      <c r="N2214" s="338" t="s">
        <v>8841</v>
      </c>
      <c r="O2214" s="338" t="s">
        <v>5624</v>
      </c>
    </row>
    <row r="2215" ht="15.75" customHeight="1">
      <c r="A2215" s="338" t="s">
        <v>14942</v>
      </c>
      <c r="B2215" s="338" t="s">
        <v>4970</v>
      </c>
      <c r="C2215" s="338" t="s">
        <v>3713</v>
      </c>
      <c r="D2215" s="338">
        <v>1992.0</v>
      </c>
      <c r="E2215" s="338" t="s">
        <v>14943</v>
      </c>
      <c r="F2215" s="339">
        <v>45051.0</v>
      </c>
      <c r="G2215" s="338" t="s">
        <v>6686</v>
      </c>
      <c r="H2215" s="338" t="s">
        <v>14944</v>
      </c>
      <c r="I2215" s="338" t="s">
        <v>14945</v>
      </c>
      <c r="J2215" s="338" t="s">
        <v>7928</v>
      </c>
      <c r="K2215" s="338" t="s">
        <v>4987</v>
      </c>
      <c r="L2215" s="338" t="s">
        <v>6113</v>
      </c>
      <c r="M2215" s="338" t="s">
        <v>14946</v>
      </c>
      <c r="N2215" s="338" t="s">
        <v>14947</v>
      </c>
      <c r="O2215" s="338" t="s">
        <v>5262</v>
      </c>
    </row>
    <row r="2216" ht="15.75" customHeight="1">
      <c r="A2216" s="338" t="s">
        <v>14948</v>
      </c>
      <c r="B2216" s="338" t="s">
        <v>7737</v>
      </c>
      <c r="C2216" s="338" t="s">
        <v>1558</v>
      </c>
      <c r="D2216" s="338">
        <v>1992.0</v>
      </c>
      <c r="E2216" s="338" t="s">
        <v>14044</v>
      </c>
      <c r="F2216" s="339">
        <v>45112.0</v>
      </c>
      <c r="G2216" s="338" t="s">
        <v>6415</v>
      </c>
      <c r="H2216" s="338" t="s">
        <v>6373</v>
      </c>
      <c r="I2216" s="338" t="s">
        <v>10910</v>
      </c>
      <c r="J2216" s="338" t="s">
        <v>7369</v>
      </c>
      <c r="K2216" s="338" t="s">
        <v>4987</v>
      </c>
      <c r="L2216" s="338" t="s">
        <v>5074</v>
      </c>
      <c r="M2216" s="338" t="s">
        <v>14949</v>
      </c>
      <c r="N2216" s="338" t="s">
        <v>14745</v>
      </c>
      <c r="O2216" s="338" t="s">
        <v>5324</v>
      </c>
    </row>
    <row r="2217" ht="15.75" customHeight="1">
      <c r="A2217" s="338" t="s">
        <v>14950</v>
      </c>
      <c r="B2217" s="338" t="s">
        <v>5601</v>
      </c>
      <c r="C2217" s="338" t="s">
        <v>1558</v>
      </c>
      <c r="D2217" s="338">
        <v>1992.0</v>
      </c>
      <c r="E2217" s="338" t="s">
        <v>14951</v>
      </c>
      <c r="F2217" s="339">
        <v>45053.0</v>
      </c>
      <c r="G2217" s="338" t="s">
        <v>5402</v>
      </c>
      <c r="H2217" s="338" t="s">
        <v>14952</v>
      </c>
      <c r="I2217" s="338" t="s">
        <v>14952</v>
      </c>
      <c r="J2217" s="338" t="s">
        <v>14953</v>
      </c>
      <c r="K2217" s="338" t="s">
        <v>5245</v>
      </c>
      <c r="M2217" s="338" t="s">
        <v>14954</v>
      </c>
      <c r="N2217" s="338" t="s">
        <v>14955</v>
      </c>
      <c r="O2217" s="338" t="s">
        <v>5324</v>
      </c>
    </row>
    <row r="2218" ht="15.75" customHeight="1">
      <c r="A2218" s="338" t="s">
        <v>14956</v>
      </c>
      <c r="B2218" s="338" t="s">
        <v>4970</v>
      </c>
      <c r="C2218" s="338" t="s">
        <v>1558</v>
      </c>
      <c r="D2218" s="338">
        <v>1992.0</v>
      </c>
      <c r="E2218" s="338" t="s">
        <v>14612</v>
      </c>
      <c r="F2218" s="339">
        <v>45143.0</v>
      </c>
      <c r="G2218" s="338" t="s">
        <v>7247</v>
      </c>
      <c r="H2218" s="338" t="s">
        <v>14122</v>
      </c>
      <c r="I2218" s="338" t="s">
        <v>14957</v>
      </c>
      <c r="J2218" s="338" t="s">
        <v>5043</v>
      </c>
      <c r="K2218" s="338" t="s">
        <v>4987</v>
      </c>
      <c r="L2218" s="338" t="s">
        <v>5094</v>
      </c>
      <c r="M2218" s="338" t="s">
        <v>14958</v>
      </c>
      <c r="N2218" s="338" t="s">
        <v>14959</v>
      </c>
      <c r="O2218" s="338" t="s">
        <v>5624</v>
      </c>
    </row>
    <row r="2219" ht="15.75" customHeight="1">
      <c r="A2219" s="338" t="s">
        <v>14960</v>
      </c>
      <c r="B2219" s="338" t="s">
        <v>4970</v>
      </c>
      <c r="C2219" s="338" t="s">
        <v>1547</v>
      </c>
      <c r="D2219" s="338">
        <v>1992.0</v>
      </c>
      <c r="E2219" s="338" t="s">
        <v>14309</v>
      </c>
      <c r="F2219" s="339">
        <v>45082.0</v>
      </c>
      <c r="G2219" s="338" t="s">
        <v>5342</v>
      </c>
      <c r="H2219" s="338" t="s">
        <v>7523</v>
      </c>
      <c r="I2219" s="338" t="s">
        <v>7523</v>
      </c>
      <c r="J2219" s="338" t="s">
        <v>12709</v>
      </c>
      <c r="K2219" s="338" t="s">
        <v>4987</v>
      </c>
      <c r="L2219" s="338" t="s">
        <v>4999</v>
      </c>
      <c r="M2219" s="338" t="s">
        <v>14961</v>
      </c>
      <c r="N2219" s="338" t="s">
        <v>5009</v>
      </c>
      <c r="O2219" s="338" t="s">
        <v>5120</v>
      </c>
    </row>
    <row r="2220" ht="15.75" customHeight="1">
      <c r="A2220" s="338" t="s">
        <v>14962</v>
      </c>
      <c r="B2220" s="338" t="s">
        <v>4970</v>
      </c>
      <c r="C2220" s="338" t="s">
        <v>1547</v>
      </c>
      <c r="D2220" s="338">
        <v>1992.0</v>
      </c>
      <c r="E2220" s="338" t="s">
        <v>14612</v>
      </c>
      <c r="F2220" s="339">
        <v>44991.0</v>
      </c>
      <c r="G2220" s="338" t="s">
        <v>6306</v>
      </c>
      <c r="H2220" s="338" t="s">
        <v>14963</v>
      </c>
      <c r="I2220" s="338" t="s">
        <v>14963</v>
      </c>
      <c r="J2220" s="338" t="s">
        <v>14964</v>
      </c>
      <c r="K2220" s="338" t="s">
        <v>4987</v>
      </c>
      <c r="M2220" s="338" t="s">
        <v>14965</v>
      </c>
      <c r="N2220" s="338" t="s">
        <v>12019</v>
      </c>
      <c r="O2220" s="338" t="s">
        <v>5067</v>
      </c>
    </row>
    <row r="2221" ht="15.75" customHeight="1">
      <c r="A2221" s="338" t="s">
        <v>14966</v>
      </c>
      <c r="B2221" s="338" t="s">
        <v>5601</v>
      </c>
      <c r="C2221" s="338" t="s">
        <v>1558</v>
      </c>
      <c r="D2221" s="338">
        <v>1992.0</v>
      </c>
      <c r="E2221" s="338" t="s">
        <v>14967</v>
      </c>
      <c r="F2221" s="339">
        <v>45023.0</v>
      </c>
      <c r="G2221" s="338" t="s">
        <v>5571</v>
      </c>
      <c r="H2221" s="338" t="s">
        <v>14968</v>
      </c>
      <c r="I2221" s="338" t="s">
        <v>14969</v>
      </c>
      <c r="J2221" s="338" t="s">
        <v>14970</v>
      </c>
      <c r="K2221" s="338" t="s">
        <v>6737</v>
      </c>
      <c r="M2221" s="338" t="s">
        <v>14971</v>
      </c>
      <c r="N2221" s="338" t="s">
        <v>14972</v>
      </c>
      <c r="O2221" s="338" t="s">
        <v>5780</v>
      </c>
    </row>
    <row r="2222" ht="15.75" customHeight="1">
      <c r="A2222" s="338" t="s">
        <v>14973</v>
      </c>
      <c r="B2222" s="338" t="s">
        <v>5601</v>
      </c>
      <c r="C2222" s="338" t="s">
        <v>1547</v>
      </c>
      <c r="D2222" s="338">
        <v>1992.0</v>
      </c>
      <c r="E2222" s="338" t="s">
        <v>14974</v>
      </c>
      <c r="F2222" s="339">
        <v>44992.0</v>
      </c>
      <c r="G2222" s="338" t="s">
        <v>6075</v>
      </c>
      <c r="H2222" s="338" t="s">
        <v>8322</v>
      </c>
      <c r="I2222" s="338" t="s">
        <v>8322</v>
      </c>
      <c r="J2222" s="338" t="s">
        <v>14975</v>
      </c>
      <c r="K2222" s="338" t="s">
        <v>5607</v>
      </c>
      <c r="M2222" s="338" t="s">
        <v>14976</v>
      </c>
      <c r="N2222" s="338" t="s">
        <v>10907</v>
      </c>
      <c r="O2222" s="338" t="s">
        <v>5096</v>
      </c>
    </row>
    <row r="2223" ht="15.75" customHeight="1">
      <c r="A2223" s="338" t="s">
        <v>14977</v>
      </c>
      <c r="B2223" s="338" t="s">
        <v>7737</v>
      </c>
      <c r="C2223" s="338" t="s">
        <v>1558</v>
      </c>
      <c r="D2223" s="338">
        <v>1992.0</v>
      </c>
      <c r="E2223" s="338" t="s">
        <v>14544</v>
      </c>
      <c r="F2223" s="339">
        <v>45111.0</v>
      </c>
      <c r="G2223" s="338" t="s">
        <v>6690</v>
      </c>
      <c r="H2223" s="338" t="s">
        <v>5939</v>
      </c>
      <c r="I2223" s="338" t="s">
        <v>14978</v>
      </c>
      <c r="J2223" s="338" t="s">
        <v>4975</v>
      </c>
      <c r="K2223" s="338" t="s">
        <v>4987</v>
      </c>
      <c r="L2223" s="338" t="s">
        <v>7748</v>
      </c>
      <c r="M2223" s="338" t="s">
        <v>14979</v>
      </c>
      <c r="N2223" s="338" t="s">
        <v>14980</v>
      </c>
      <c r="O2223" s="338" t="s">
        <v>5067</v>
      </c>
    </row>
    <row r="2224" ht="15.75" customHeight="1">
      <c r="A2224" s="338" t="s">
        <v>14981</v>
      </c>
      <c r="B2224" s="338" t="s">
        <v>4970</v>
      </c>
      <c r="C2224" s="338" t="s">
        <v>3713</v>
      </c>
      <c r="D2224" s="338">
        <v>1992.0</v>
      </c>
      <c r="E2224" s="338" t="s">
        <v>14982</v>
      </c>
      <c r="F2224" s="339">
        <v>45144.0</v>
      </c>
      <c r="G2224" s="338" t="s">
        <v>14876</v>
      </c>
      <c r="H2224" s="338" t="s">
        <v>14983</v>
      </c>
      <c r="I2224" s="338" t="s">
        <v>14983</v>
      </c>
      <c r="J2224" s="338" t="s">
        <v>14984</v>
      </c>
      <c r="K2224" s="338" t="s">
        <v>4987</v>
      </c>
      <c r="L2224" s="338" t="s">
        <v>5963</v>
      </c>
      <c r="N2224" s="338" t="s">
        <v>14161</v>
      </c>
      <c r="O2224" s="338" t="s">
        <v>5067</v>
      </c>
    </row>
    <row r="2225" ht="15.75" customHeight="1">
      <c r="A2225" s="338" t="s">
        <v>14985</v>
      </c>
      <c r="B2225" s="338" t="s">
        <v>4993</v>
      </c>
      <c r="C2225" s="338" t="s">
        <v>1558</v>
      </c>
      <c r="D2225" s="338">
        <v>1992.0</v>
      </c>
      <c r="E2225" s="338" t="s">
        <v>14863</v>
      </c>
      <c r="F2225" s="339">
        <v>44933.0</v>
      </c>
      <c r="G2225" s="338" t="s">
        <v>5211</v>
      </c>
      <c r="H2225" s="338" t="s">
        <v>12920</v>
      </c>
      <c r="I2225" s="338" t="s">
        <v>14986</v>
      </c>
      <c r="J2225" s="338" t="s">
        <v>13651</v>
      </c>
      <c r="K2225" s="338" t="s">
        <v>4987</v>
      </c>
      <c r="M2225" s="338" t="s">
        <v>14987</v>
      </c>
      <c r="N2225" s="338" t="s">
        <v>5009</v>
      </c>
      <c r="O2225" s="338" t="s">
        <v>6997</v>
      </c>
    </row>
    <row r="2226" ht="15.75" customHeight="1">
      <c r="A2226" s="338" t="s">
        <v>14988</v>
      </c>
      <c r="B2226" s="338" t="s">
        <v>4993</v>
      </c>
      <c r="C2226" s="338" t="s">
        <v>1558</v>
      </c>
      <c r="D2226" s="338">
        <v>1992.0</v>
      </c>
      <c r="E2226" s="338" t="s">
        <v>14821</v>
      </c>
      <c r="F2226" s="339">
        <v>44990.0</v>
      </c>
      <c r="G2226" s="338" t="s">
        <v>6198</v>
      </c>
      <c r="H2226" s="338" t="s">
        <v>6207</v>
      </c>
      <c r="I2226" s="338" t="s">
        <v>14989</v>
      </c>
      <c r="J2226" s="338" t="s">
        <v>7079</v>
      </c>
      <c r="K2226" s="338" t="s">
        <v>4987</v>
      </c>
      <c r="M2226" s="338" t="s">
        <v>14990</v>
      </c>
      <c r="N2226" s="338" t="s">
        <v>9108</v>
      </c>
      <c r="O2226" s="338" t="s">
        <v>5483</v>
      </c>
    </row>
    <row r="2227" ht="15.75" customHeight="1">
      <c r="A2227" s="338" t="s">
        <v>14991</v>
      </c>
      <c r="B2227" s="338" t="s">
        <v>4970</v>
      </c>
      <c r="C2227" s="338" t="s">
        <v>1537</v>
      </c>
      <c r="D2227" s="338">
        <v>1992.0</v>
      </c>
      <c r="E2227" s="338" t="s">
        <v>14992</v>
      </c>
      <c r="F2227" s="339">
        <v>45022.0</v>
      </c>
      <c r="G2227" s="338" t="s">
        <v>5783</v>
      </c>
      <c r="H2227" s="338" t="s">
        <v>14993</v>
      </c>
      <c r="I2227" s="338" t="s">
        <v>14993</v>
      </c>
      <c r="J2227" s="338" t="s">
        <v>14994</v>
      </c>
      <c r="K2227" s="338" t="s">
        <v>7898</v>
      </c>
      <c r="N2227" s="338" t="s">
        <v>14995</v>
      </c>
      <c r="O2227" s="338" t="s">
        <v>5610</v>
      </c>
    </row>
    <row r="2228" ht="15.75" customHeight="1">
      <c r="A2228" s="338" t="s">
        <v>14996</v>
      </c>
      <c r="B2228" s="338" t="s">
        <v>4970</v>
      </c>
      <c r="C2228" s="338" t="s">
        <v>3713</v>
      </c>
      <c r="D2228" s="338">
        <v>1992.0</v>
      </c>
      <c r="E2228" s="338" t="s">
        <v>14997</v>
      </c>
      <c r="F2228" s="339">
        <v>44962.0</v>
      </c>
      <c r="G2228" s="338" t="s">
        <v>5507</v>
      </c>
      <c r="H2228" s="338" t="s">
        <v>14998</v>
      </c>
      <c r="I2228" s="338" t="s">
        <v>14999</v>
      </c>
      <c r="J2228" s="338" t="s">
        <v>10749</v>
      </c>
      <c r="K2228" s="338" t="s">
        <v>4987</v>
      </c>
      <c r="M2228" s="338" t="s">
        <v>15000</v>
      </c>
      <c r="N2228" s="338" t="s">
        <v>7725</v>
      </c>
      <c r="O2228" s="338" t="s">
        <v>5624</v>
      </c>
    </row>
    <row r="2229" ht="15.75" customHeight="1">
      <c r="A2229" s="338" t="s">
        <v>15001</v>
      </c>
      <c r="B2229" s="338" t="s">
        <v>4970</v>
      </c>
      <c r="C2229" s="338" t="s">
        <v>1547</v>
      </c>
      <c r="D2229" s="338">
        <v>1992.0</v>
      </c>
      <c r="E2229" s="338" t="s">
        <v>15002</v>
      </c>
      <c r="F2229" s="339">
        <v>45143.0</v>
      </c>
      <c r="G2229" s="338" t="s">
        <v>5531</v>
      </c>
      <c r="H2229" s="338" t="s">
        <v>15003</v>
      </c>
      <c r="I2229" s="338" t="s">
        <v>15004</v>
      </c>
      <c r="J2229" s="338" t="s">
        <v>8777</v>
      </c>
      <c r="K2229" s="338" t="s">
        <v>4987</v>
      </c>
      <c r="M2229" s="338" t="s">
        <v>15005</v>
      </c>
      <c r="N2229" s="338" t="s">
        <v>12100</v>
      </c>
      <c r="O2229" s="338" t="s">
        <v>5677</v>
      </c>
    </row>
    <row r="2230" ht="15.75" customHeight="1">
      <c r="A2230" s="338" t="s">
        <v>15006</v>
      </c>
      <c r="B2230" s="338" t="s">
        <v>7737</v>
      </c>
      <c r="C2230" s="338" t="s">
        <v>1537</v>
      </c>
      <c r="D2230" s="338">
        <v>1992.0</v>
      </c>
      <c r="E2230" s="338" t="s">
        <v>15007</v>
      </c>
      <c r="F2230" s="339">
        <v>44962.0</v>
      </c>
      <c r="G2230" s="338" t="s">
        <v>6846</v>
      </c>
      <c r="H2230" s="338" t="s">
        <v>15008</v>
      </c>
      <c r="I2230" s="338" t="s">
        <v>15009</v>
      </c>
      <c r="J2230" s="338" t="s">
        <v>8930</v>
      </c>
      <c r="K2230" s="338" t="s">
        <v>4987</v>
      </c>
      <c r="N2230" s="338" t="s">
        <v>9279</v>
      </c>
      <c r="O2230" s="338" t="s">
        <v>5339</v>
      </c>
    </row>
    <row r="2231" ht="15.75" customHeight="1">
      <c r="A2231" s="338" t="s">
        <v>15010</v>
      </c>
      <c r="B2231" s="338" t="s">
        <v>4970</v>
      </c>
      <c r="C2231" s="338" t="s">
        <v>1601</v>
      </c>
      <c r="D2231" s="338">
        <v>1992.0</v>
      </c>
      <c r="E2231" s="338" t="s">
        <v>15011</v>
      </c>
      <c r="F2231" s="339">
        <v>44933.0</v>
      </c>
      <c r="G2231" s="338" t="s">
        <v>5365</v>
      </c>
      <c r="H2231" s="338" t="s">
        <v>15012</v>
      </c>
      <c r="I2231" s="338" t="s">
        <v>15013</v>
      </c>
      <c r="J2231" s="338" t="s">
        <v>15014</v>
      </c>
      <c r="K2231" s="338" t="s">
        <v>3074</v>
      </c>
      <c r="M2231" s="338" t="s">
        <v>15015</v>
      </c>
      <c r="N2231" s="338" t="s">
        <v>14166</v>
      </c>
      <c r="O2231" s="338" t="s">
        <v>5087</v>
      </c>
    </row>
    <row r="2232" ht="15.75" customHeight="1">
      <c r="A2232" s="338" t="s">
        <v>15016</v>
      </c>
      <c r="B2232" s="338" t="s">
        <v>7737</v>
      </c>
      <c r="C2232" s="338" t="s">
        <v>11680</v>
      </c>
      <c r="D2232" s="338">
        <v>1992.0</v>
      </c>
      <c r="E2232" s="338" t="s">
        <v>15017</v>
      </c>
      <c r="F2232" s="338" t="s">
        <v>5210</v>
      </c>
      <c r="G2232" s="338" t="s">
        <v>5612</v>
      </c>
      <c r="H2232" s="338" t="s">
        <v>6650</v>
      </c>
      <c r="I2232" s="338" t="s">
        <v>8206</v>
      </c>
      <c r="J2232" s="338" t="s">
        <v>15018</v>
      </c>
      <c r="K2232" s="338" t="s">
        <v>4987</v>
      </c>
      <c r="L2232" s="338" t="s">
        <v>6284</v>
      </c>
      <c r="M2232" s="338" t="s">
        <v>15019</v>
      </c>
      <c r="N2232" s="338" t="s">
        <v>15020</v>
      </c>
      <c r="O2232" s="338" t="s">
        <v>6003</v>
      </c>
    </row>
    <row r="2233" ht="15.75" customHeight="1">
      <c r="A2233" s="338" t="s">
        <v>15021</v>
      </c>
      <c r="B2233" s="338" t="s">
        <v>4970</v>
      </c>
      <c r="C2233" s="338" t="s">
        <v>1547</v>
      </c>
      <c r="D2233" s="338">
        <v>1992.0</v>
      </c>
      <c r="E2233" s="338" t="s">
        <v>15022</v>
      </c>
      <c r="F2233" s="339">
        <v>45144.0</v>
      </c>
      <c r="G2233" s="338" t="s">
        <v>5417</v>
      </c>
      <c r="H2233" s="338" t="s">
        <v>9504</v>
      </c>
      <c r="I2233" s="338" t="s">
        <v>9504</v>
      </c>
      <c r="J2233" s="338" t="s">
        <v>10365</v>
      </c>
      <c r="K2233" s="338" t="s">
        <v>4987</v>
      </c>
      <c r="L2233" s="338" t="s">
        <v>6195</v>
      </c>
      <c r="M2233" s="338" t="s">
        <v>15023</v>
      </c>
      <c r="N2233" s="338" t="s">
        <v>11746</v>
      </c>
      <c r="O2233" s="338" t="s">
        <v>5537</v>
      </c>
    </row>
    <row r="2234" ht="15.75" customHeight="1">
      <c r="A2234" s="338" t="s">
        <v>15024</v>
      </c>
      <c r="B2234" s="338" t="s">
        <v>7737</v>
      </c>
      <c r="C2234" s="338" t="s">
        <v>1537</v>
      </c>
      <c r="D2234" s="338">
        <v>1992.0</v>
      </c>
      <c r="E2234" s="338" t="s">
        <v>14800</v>
      </c>
      <c r="F2234" s="339">
        <v>45143.0</v>
      </c>
      <c r="G2234" s="338" t="s">
        <v>5507</v>
      </c>
      <c r="H2234" s="338" t="s">
        <v>5958</v>
      </c>
      <c r="I2234" s="338" t="s">
        <v>10024</v>
      </c>
      <c r="J2234" s="338" t="s">
        <v>15025</v>
      </c>
      <c r="K2234" s="338" t="s">
        <v>4987</v>
      </c>
      <c r="M2234" s="338" t="s">
        <v>15026</v>
      </c>
      <c r="N2234" s="338" t="s">
        <v>11994</v>
      </c>
      <c r="O2234" s="338" t="s">
        <v>5283</v>
      </c>
    </row>
    <row r="2235" ht="15.75" customHeight="1">
      <c r="A2235" s="338" t="s">
        <v>15027</v>
      </c>
      <c r="B2235" s="338" t="s">
        <v>7737</v>
      </c>
      <c r="C2235" s="338" t="s">
        <v>1547</v>
      </c>
      <c r="D2235" s="338">
        <v>1992.0</v>
      </c>
      <c r="E2235" s="338" t="s">
        <v>14570</v>
      </c>
      <c r="F2235" s="339">
        <v>44932.0</v>
      </c>
      <c r="G2235" s="338" t="s">
        <v>5531</v>
      </c>
      <c r="H2235" s="338" t="s">
        <v>7186</v>
      </c>
      <c r="I2235" s="338" t="s">
        <v>15028</v>
      </c>
      <c r="J2235" s="338" t="s">
        <v>15029</v>
      </c>
      <c r="K2235" s="338" t="s">
        <v>4987</v>
      </c>
      <c r="M2235" s="338" t="s">
        <v>15030</v>
      </c>
      <c r="N2235" s="338" t="s">
        <v>5224</v>
      </c>
      <c r="O2235" s="338" t="s">
        <v>5624</v>
      </c>
    </row>
    <row r="2236" ht="15.75" customHeight="1">
      <c r="A2236" s="338" t="s">
        <v>15031</v>
      </c>
      <c r="B2236" s="338" t="s">
        <v>4970</v>
      </c>
      <c r="C2236" s="338" t="s">
        <v>1558</v>
      </c>
      <c r="D2236" s="338">
        <v>1992.0</v>
      </c>
      <c r="E2236" s="338" t="s">
        <v>14675</v>
      </c>
      <c r="F2236" s="339">
        <v>45021.0</v>
      </c>
      <c r="G2236" s="338" t="s">
        <v>5612</v>
      </c>
      <c r="H2236" s="338" t="s">
        <v>15032</v>
      </c>
      <c r="I2236" s="338" t="s">
        <v>15032</v>
      </c>
      <c r="J2236" s="338" t="s">
        <v>15033</v>
      </c>
      <c r="K2236" s="338" t="s">
        <v>4987</v>
      </c>
      <c r="M2236" s="338" t="s">
        <v>15034</v>
      </c>
      <c r="N2236" s="338" t="s">
        <v>15035</v>
      </c>
      <c r="O2236" s="338" t="s">
        <v>5780</v>
      </c>
    </row>
    <row r="2237" ht="15.75" customHeight="1">
      <c r="A2237" s="338" t="s">
        <v>15036</v>
      </c>
      <c r="B2237" s="338" t="s">
        <v>7737</v>
      </c>
      <c r="C2237" s="338" t="s">
        <v>1558</v>
      </c>
      <c r="D2237" s="338">
        <v>1992.0</v>
      </c>
      <c r="E2237" s="338" t="s">
        <v>14800</v>
      </c>
      <c r="F2237" s="339">
        <v>45143.0</v>
      </c>
      <c r="G2237" s="338" t="s">
        <v>6306</v>
      </c>
      <c r="H2237" s="338" t="s">
        <v>6290</v>
      </c>
      <c r="I2237" s="338" t="s">
        <v>6290</v>
      </c>
      <c r="J2237" s="338" t="s">
        <v>9630</v>
      </c>
      <c r="K2237" s="338" t="s">
        <v>4987</v>
      </c>
      <c r="M2237" s="338" t="s">
        <v>15037</v>
      </c>
      <c r="N2237" s="338" t="s">
        <v>12843</v>
      </c>
      <c r="O2237" s="338" t="s">
        <v>5186</v>
      </c>
    </row>
    <row r="2238" ht="15.75" customHeight="1">
      <c r="A2238" s="338" t="s">
        <v>15038</v>
      </c>
      <c r="B2238" s="338" t="s">
        <v>7737</v>
      </c>
      <c r="C2238" s="338" t="s">
        <v>1558</v>
      </c>
      <c r="D2238" s="338">
        <v>1992.0</v>
      </c>
      <c r="E2238" s="338" t="s">
        <v>14461</v>
      </c>
      <c r="F2238" s="339">
        <v>45051.0</v>
      </c>
      <c r="G2238" s="338" t="s">
        <v>6415</v>
      </c>
      <c r="H2238" s="338" t="s">
        <v>15039</v>
      </c>
      <c r="I2238" s="338" t="s">
        <v>15039</v>
      </c>
      <c r="J2238" s="338" t="s">
        <v>15040</v>
      </c>
      <c r="K2238" s="338" t="s">
        <v>4976</v>
      </c>
      <c r="M2238" s="338" t="s">
        <v>15041</v>
      </c>
      <c r="N2238" s="338" t="s">
        <v>15042</v>
      </c>
      <c r="O2238" s="338" t="s">
        <v>6224</v>
      </c>
    </row>
    <row r="2239" ht="15.75" customHeight="1">
      <c r="A2239" s="338" t="s">
        <v>15043</v>
      </c>
      <c r="B2239" s="338" t="s">
        <v>4970</v>
      </c>
      <c r="C2239" s="338" t="s">
        <v>1558</v>
      </c>
      <c r="D2239" s="338">
        <v>1992.0</v>
      </c>
      <c r="E2239" s="338" t="s">
        <v>15044</v>
      </c>
      <c r="F2239" s="339">
        <v>45083.0</v>
      </c>
      <c r="G2239" s="338" t="s">
        <v>5547</v>
      </c>
      <c r="H2239" s="338" t="s">
        <v>9597</v>
      </c>
      <c r="I2239" s="338" t="s">
        <v>15045</v>
      </c>
      <c r="J2239" s="338" t="s">
        <v>10822</v>
      </c>
      <c r="K2239" s="338" t="s">
        <v>4987</v>
      </c>
      <c r="M2239" s="338" t="s">
        <v>15046</v>
      </c>
      <c r="N2239" s="338" t="s">
        <v>15047</v>
      </c>
      <c r="O2239" s="338" t="s">
        <v>5780</v>
      </c>
    </row>
    <row r="2240" ht="15.75" customHeight="1">
      <c r="A2240" s="338" t="s">
        <v>15048</v>
      </c>
      <c r="B2240" s="338" t="s">
        <v>4970</v>
      </c>
      <c r="C2240" s="338" t="s">
        <v>1558</v>
      </c>
      <c r="D2240" s="338">
        <v>1992.0</v>
      </c>
      <c r="E2240" s="338" t="s">
        <v>14851</v>
      </c>
      <c r="F2240" s="339">
        <v>45022.0</v>
      </c>
      <c r="G2240" s="338" t="s">
        <v>5385</v>
      </c>
      <c r="H2240" s="338" t="s">
        <v>15049</v>
      </c>
      <c r="I2240" s="338" t="s">
        <v>15049</v>
      </c>
      <c r="J2240" s="338" t="s">
        <v>15050</v>
      </c>
      <c r="K2240" s="338" t="s">
        <v>6501</v>
      </c>
      <c r="M2240" s="338" t="s">
        <v>15051</v>
      </c>
      <c r="N2240" s="338" t="s">
        <v>15052</v>
      </c>
      <c r="O2240" s="338" t="s">
        <v>5056</v>
      </c>
    </row>
    <row r="2241" ht="15.75" customHeight="1">
      <c r="A2241" s="338" t="s">
        <v>15053</v>
      </c>
      <c r="B2241" s="338" t="s">
        <v>4993</v>
      </c>
      <c r="C2241" s="338" t="s">
        <v>1681</v>
      </c>
      <c r="D2241" s="338">
        <v>1992.0</v>
      </c>
      <c r="E2241" s="338" t="s">
        <v>12421</v>
      </c>
      <c r="F2241" s="339">
        <v>45023.0</v>
      </c>
      <c r="G2241" s="338" t="s">
        <v>6690</v>
      </c>
      <c r="H2241" s="338" t="s">
        <v>11897</v>
      </c>
      <c r="I2241" s="338" t="s">
        <v>11897</v>
      </c>
      <c r="J2241" s="338" t="s">
        <v>15054</v>
      </c>
      <c r="K2241" s="338" t="s">
        <v>4976</v>
      </c>
      <c r="M2241" s="338" t="s">
        <v>15055</v>
      </c>
      <c r="N2241" s="338" t="s">
        <v>9759</v>
      </c>
      <c r="O2241" s="338" t="s">
        <v>5698</v>
      </c>
    </row>
    <row r="2242" ht="15.75" customHeight="1">
      <c r="A2242" s="338" t="s">
        <v>15056</v>
      </c>
      <c r="B2242" s="338" t="s">
        <v>4970</v>
      </c>
      <c r="C2242" s="338" t="s">
        <v>1537</v>
      </c>
      <c r="D2242" s="338">
        <v>1992.0</v>
      </c>
      <c r="E2242" s="338" t="s">
        <v>15057</v>
      </c>
      <c r="F2242" s="339">
        <v>45144.0</v>
      </c>
      <c r="G2242" s="338" t="s">
        <v>7989</v>
      </c>
      <c r="H2242" s="338" t="s">
        <v>15058</v>
      </c>
      <c r="I2242" s="338" t="s">
        <v>15059</v>
      </c>
      <c r="J2242" s="338" t="s">
        <v>15060</v>
      </c>
      <c r="K2242" s="338" t="s">
        <v>5663</v>
      </c>
      <c r="N2242" s="338" t="s">
        <v>5758</v>
      </c>
      <c r="O2242" s="338" t="s">
        <v>5087</v>
      </c>
    </row>
    <row r="2243" ht="15.75" customHeight="1">
      <c r="A2243" s="338" t="s">
        <v>15061</v>
      </c>
      <c r="B2243" s="338" t="s">
        <v>7737</v>
      </c>
      <c r="C2243" s="338" t="s">
        <v>1601</v>
      </c>
      <c r="D2243" s="338">
        <v>1992.0</v>
      </c>
      <c r="E2243" s="338" t="s">
        <v>15062</v>
      </c>
      <c r="F2243" s="339">
        <v>45112.0</v>
      </c>
      <c r="G2243" s="338" t="s">
        <v>15063</v>
      </c>
      <c r="H2243" s="338" t="s">
        <v>15064</v>
      </c>
      <c r="I2243" s="338" t="s">
        <v>15064</v>
      </c>
      <c r="J2243" s="338" t="s">
        <v>10449</v>
      </c>
      <c r="K2243" s="338" t="s">
        <v>5607</v>
      </c>
      <c r="M2243" s="338" t="s">
        <v>15065</v>
      </c>
      <c r="N2243" s="338" t="s">
        <v>15066</v>
      </c>
      <c r="O2243" s="338" t="s">
        <v>5545</v>
      </c>
    </row>
    <row r="2244" ht="15.75" customHeight="1">
      <c r="A2244" s="338" t="s">
        <v>15067</v>
      </c>
      <c r="B2244" s="338" t="s">
        <v>7737</v>
      </c>
      <c r="C2244" s="338" t="s">
        <v>1558</v>
      </c>
      <c r="D2244" s="338">
        <v>1992.0</v>
      </c>
      <c r="E2244" s="338" t="s">
        <v>12304</v>
      </c>
      <c r="F2244" s="339">
        <v>44931.0</v>
      </c>
      <c r="G2244" s="338" t="s">
        <v>6198</v>
      </c>
      <c r="H2244" s="338" t="s">
        <v>12967</v>
      </c>
      <c r="I2244" s="338" t="s">
        <v>15068</v>
      </c>
      <c r="J2244" s="338" t="s">
        <v>15025</v>
      </c>
      <c r="K2244" s="338" t="s">
        <v>4987</v>
      </c>
      <c r="L2244" s="338" t="s">
        <v>6247</v>
      </c>
      <c r="M2244" s="338" t="s">
        <v>15069</v>
      </c>
      <c r="N2244" s="338" t="s">
        <v>15070</v>
      </c>
      <c r="O2244" s="338" t="s">
        <v>5143</v>
      </c>
    </row>
    <row r="2245" ht="15.75" customHeight="1">
      <c r="A2245" s="338" t="s">
        <v>15071</v>
      </c>
      <c r="B2245" s="338" t="s">
        <v>4970</v>
      </c>
      <c r="C2245" s="338" t="s">
        <v>1537</v>
      </c>
      <c r="D2245" s="338">
        <v>1993.0</v>
      </c>
      <c r="E2245" s="338" t="s">
        <v>15072</v>
      </c>
      <c r="F2245" s="339">
        <v>45145.0</v>
      </c>
      <c r="G2245" s="338" t="s">
        <v>7739</v>
      </c>
      <c r="H2245" s="338" t="s">
        <v>7471</v>
      </c>
      <c r="I2245" s="338" t="s">
        <v>12023</v>
      </c>
      <c r="J2245" s="338" t="s">
        <v>5687</v>
      </c>
      <c r="K2245" s="338" t="s">
        <v>4987</v>
      </c>
      <c r="L2245" s="338" t="s">
        <v>7014</v>
      </c>
      <c r="M2245" s="338" t="s">
        <v>15073</v>
      </c>
      <c r="N2245" s="338" t="s">
        <v>12843</v>
      </c>
      <c r="O2245" s="338" t="s">
        <v>7456</v>
      </c>
    </row>
    <row r="2246" ht="15.75" customHeight="1">
      <c r="A2246" s="338" t="s">
        <v>15074</v>
      </c>
      <c r="B2246" s="338" t="s">
        <v>4993</v>
      </c>
      <c r="C2246" s="338" t="s">
        <v>1558</v>
      </c>
      <c r="D2246" s="338">
        <v>1993.0</v>
      </c>
      <c r="E2246" s="338" t="s">
        <v>15075</v>
      </c>
      <c r="F2246" s="339">
        <v>45145.0</v>
      </c>
      <c r="G2246" s="338" t="s">
        <v>9499</v>
      </c>
      <c r="H2246" s="338" t="s">
        <v>14571</v>
      </c>
      <c r="I2246" s="338" t="s">
        <v>14571</v>
      </c>
      <c r="J2246" s="338" t="s">
        <v>15076</v>
      </c>
      <c r="K2246" s="338" t="s">
        <v>4987</v>
      </c>
      <c r="M2246" s="338" t="s">
        <v>15077</v>
      </c>
      <c r="N2246" s="338" t="s">
        <v>5224</v>
      </c>
      <c r="O2246" s="338" t="s">
        <v>5294</v>
      </c>
    </row>
    <row r="2247" ht="15.75" customHeight="1">
      <c r="A2247" s="338" t="s">
        <v>470</v>
      </c>
      <c r="B2247" s="338" t="s">
        <v>7737</v>
      </c>
      <c r="C2247" s="338" t="s">
        <v>1537</v>
      </c>
      <c r="D2247" s="338">
        <v>1993.0</v>
      </c>
      <c r="E2247" s="338" t="s">
        <v>15078</v>
      </c>
      <c r="F2247" s="339">
        <v>44934.0</v>
      </c>
      <c r="G2247" s="338" t="s">
        <v>15079</v>
      </c>
      <c r="H2247" s="338" t="s">
        <v>5668</v>
      </c>
      <c r="I2247" s="338" t="s">
        <v>6037</v>
      </c>
      <c r="J2247" s="338" t="s">
        <v>5921</v>
      </c>
      <c r="K2247" s="338" t="s">
        <v>4987</v>
      </c>
      <c r="L2247" s="338" t="s">
        <v>11236</v>
      </c>
      <c r="M2247" s="338" t="s">
        <v>15080</v>
      </c>
      <c r="N2247" s="338" t="s">
        <v>5036</v>
      </c>
      <c r="O2247" s="338" t="s">
        <v>5056</v>
      </c>
    </row>
    <row r="2248" ht="15.75" customHeight="1">
      <c r="A2248" s="338" t="s">
        <v>15081</v>
      </c>
      <c r="B2248" s="338" t="s">
        <v>4970</v>
      </c>
      <c r="C2248" s="338" t="s">
        <v>1558</v>
      </c>
      <c r="D2248" s="338">
        <v>1993.0</v>
      </c>
      <c r="E2248" s="338" t="s">
        <v>15082</v>
      </c>
      <c r="F2248" s="339">
        <v>45084.0</v>
      </c>
      <c r="G2248" s="338" t="s">
        <v>7790</v>
      </c>
      <c r="H2248" s="338" t="s">
        <v>12887</v>
      </c>
      <c r="I2248" s="338" t="s">
        <v>12887</v>
      </c>
      <c r="J2248" s="338" t="s">
        <v>15083</v>
      </c>
      <c r="K2248" s="338" t="s">
        <v>4987</v>
      </c>
      <c r="L2248" s="338" t="s">
        <v>8589</v>
      </c>
      <c r="M2248" s="338" t="s">
        <v>15084</v>
      </c>
      <c r="N2248" s="338" t="s">
        <v>15085</v>
      </c>
      <c r="O2248" s="338" t="s">
        <v>5160</v>
      </c>
    </row>
    <row r="2249" ht="15.75" customHeight="1">
      <c r="A2249" s="338" t="s">
        <v>807</v>
      </c>
      <c r="B2249" s="338" t="s">
        <v>4970</v>
      </c>
      <c r="C2249" s="338" t="s">
        <v>1681</v>
      </c>
      <c r="D2249" s="338">
        <v>1993.0</v>
      </c>
      <c r="E2249" s="338" t="s">
        <v>14556</v>
      </c>
      <c r="F2249" s="339">
        <v>45177.0</v>
      </c>
      <c r="G2249" s="338" t="s">
        <v>4995</v>
      </c>
      <c r="H2249" s="338" t="s">
        <v>5668</v>
      </c>
      <c r="I2249" s="338" t="s">
        <v>15086</v>
      </c>
      <c r="J2249" s="338" t="s">
        <v>12827</v>
      </c>
      <c r="K2249" s="338" t="s">
        <v>4987</v>
      </c>
      <c r="L2249" s="338" t="s">
        <v>5355</v>
      </c>
      <c r="M2249" s="338" t="s">
        <v>15087</v>
      </c>
      <c r="N2249" s="338" t="s">
        <v>5036</v>
      </c>
      <c r="O2249" s="338" t="s">
        <v>5830</v>
      </c>
    </row>
    <row r="2250" ht="15.75" customHeight="1">
      <c r="A2250" s="338" t="s">
        <v>15088</v>
      </c>
      <c r="B2250" s="338" t="s">
        <v>4970</v>
      </c>
      <c r="C2250" s="338" t="s">
        <v>3713</v>
      </c>
      <c r="D2250" s="338">
        <v>1993.0</v>
      </c>
      <c r="E2250" s="338" t="s">
        <v>15089</v>
      </c>
      <c r="F2250" s="339">
        <v>45176.0</v>
      </c>
      <c r="G2250" s="338" t="s">
        <v>7776</v>
      </c>
      <c r="H2250" s="338" t="s">
        <v>7152</v>
      </c>
      <c r="I2250" s="338" t="s">
        <v>14283</v>
      </c>
      <c r="J2250" s="338" t="s">
        <v>12251</v>
      </c>
      <c r="K2250" s="338" t="s">
        <v>4987</v>
      </c>
      <c r="L2250" s="338" t="s">
        <v>6247</v>
      </c>
      <c r="M2250" s="338" t="s">
        <v>15090</v>
      </c>
      <c r="N2250" s="338" t="s">
        <v>11206</v>
      </c>
      <c r="O2250" s="338" t="s">
        <v>5471</v>
      </c>
    </row>
    <row r="2251" ht="15.75" customHeight="1">
      <c r="A2251" s="338" t="s">
        <v>15091</v>
      </c>
      <c r="B2251" s="338" t="s">
        <v>5601</v>
      </c>
      <c r="C2251" s="338" t="s">
        <v>1558</v>
      </c>
      <c r="D2251" s="338">
        <v>1993.0</v>
      </c>
      <c r="E2251" s="338" t="s">
        <v>14556</v>
      </c>
      <c r="F2251" s="339">
        <v>45145.0</v>
      </c>
      <c r="G2251" s="338" t="s">
        <v>7889</v>
      </c>
      <c r="H2251" s="338" t="s">
        <v>11653</v>
      </c>
      <c r="I2251" s="338" t="s">
        <v>11653</v>
      </c>
      <c r="J2251" s="338" t="s">
        <v>15092</v>
      </c>
      <c r="K2251" s="338" t="s">
        <v>4976</v>
      </c>
      <c r="M2251" s="338" t="s">
        <v>15093</v>
      </c>
      <c r="N2251" s="338" t="s">
        <v>15094</v>
      </c>
      <c r="O2251" s="338" t="s">
        <v>5193</v>
      </c>
    </row>
    <row r="2252" ht="15.75" customHeight="1">
      <c r="A2252" s="338" t="s">
        <v>15095</v>
      </c>
      <c r="B2252" s="338" t="s">
        <v>7737</v>
      </c>
      <c r="C2252" s="338" t="s">
        <v>1601</v>
      </c>
      <c r="D2252" s="338">
        <v>1993.0</v>
      </c>
      <c r="E2252" s="338" t="s">
        <v>15096</v>
      </c>
      <c r="F2252" s="339">
        <v>45113.0</v>
      </c>
      <c r="G2252" s="338" t="s">
        <v>10353</v>
      </c>
      <c r="H2252" s="338" t="s">
        <v>5367</v>
      </c>
      <c r="I2252" s="338" t="s">
        <v>15097</v>
      </c>
      <c r="J2252" s="338" t="s">
        <v>10277</v>
      </c>
      <c r="K2252" s="338" t="s">
        <v>5607</v>
      </c>
      <c r="L2252" s="338" t="s">
        <v>5094</v>
      </c>
      <c r="M2252" s="338" t="s">
        <v>15098</v>
      </c>
      <c r="N2252" s="338" t="s">
        <v>5482</v>
      </c>
      <c r="O2252" s="338" t="s">
        <v>4991</v>
      </c>
    </row>
    <row r="2253" ht="15.75" customHeight="1">
      <c r="A2253" s="338" t="s">
        <v>15099</v>
      </c>
      <c r="B2253" s="338" t="s">
        <v>4970</v>
      </c>
      <c r="C2253" s="338" t="s">
        <v>3713</v>
      </c>
      <c r="D2253" s="338">
        <v>1993.0</v>
      </c>
      <c r="E2253" s="338" t="s">
        <v>15100</v>
      </c>
      <c r="F2253" s="339">
        <v>45145.0</v>
      </c>
      <c r="G2253" s="338" t="s">
        <v>7739</v>
      </c>
      <c r="H2253" s="338" t="s">
        <v>5043</v>
      </c>
      <c r="I2253" s="338" t="s">
        <v>15101</v>
      </c>
      <c r="J2253" s="338" t="s">
        <v>5043</v>
      </c>
      <c r="K2253" s="338" t="s">
        <v>4987</v>
      </c>
      <c r="L2253" s="338" t="s">
        <v>5355</v>
      </c>
      <c r="M2253" s="338" t="s">
        <v>15102</v>
      </c>
      <c r="N2253" s="338" t="s">
        <v>15103</v>
      </c>
      <c r="O2253" s="338" t="s">
        <v>5423</v>
      </c>
    </row>
    <row r="2254" ht="15.75" customHeight="1">
      <c r="A2254" s="338" t="s">
        <v>15104</v>
      </c>
      <c r="B2254" s="338" t="s">
        <v>7737</v>
      </c>
      <c r="C2254" s="338" t="s">
        <v>1547</v>
      </c>
      <c r="D2254" s="338">
        <v>1993.0</v>
      </c>
      <c r="E2254" s="338" t="s">
        <v>15105</v>
      </c>
      <c r="F2254" s="339">
        <v>45114.0</v>
      </c>
      <c r="G2254" s="338" t="s">
        <v>5004</v>
      </c>
      <c r="H2254" s="338" t="s">
        <v>8968</v>
      </c>
      <c r="I2254" s="338" t="s">
        <v>15106</v>
      </c>
      <c r="J2254" s="338" t="s">
        <v>12787</v>
      </c>
      <c r="K2254" s="338" t="s">
        <v>4987</v>
      </c>
      <c r="L2254" s="338" t="s">
        <v>5157</v>
      </c>
      <c r="M2254" s="338" t="s">
        <v>15107</v>
      </c>
      <c r="N2254" s="338" t="s">
        <v>5009</v>
      </c>
      <c r="O2254" s="338" t="s">
        <v>5715</v>
      </c>
    </row>
    <row r="2255" ht="15.75" customHeight="1">
      <c r="A2255" s="338" t="s">
        <v>15108</v>
      </c>
      <c r="B2255" s="338" t="s">
        <v>4993</v>
      </c>
      <c r="C2255" s="338" t="s">
        <v>1558</v>
      </c>
      <c r="D2255" s="338">
        <v>1993.0</v>
      </c>
      <c r="E2255" s="338" t="s">
        <v>15109</v>
      </c>
      <c r="F2255" s="339">
        <v>45175.0</v>
      </c>
      <c r="G2255" s="338" t="s">
        <v>14443</v>
      </c>
      <c r="H2255" s="338" t="s">
        <v>14431</v>
      </c>
      <c r="I2255" s="338" t="s">
        <v>15110</v>
      </c>
      <c r="J2255" s="338" t="s">
        <v>6878</v>
      </c>
      <c r="K2255" s="338" t="s">
        <v>4987</v>
      </c>
      <c r="L2255" s="338" t="s">
        <v>5807</v>
      </c>
      <c r="M2255" s="338" t="s">
        <v>15111</v>
      </c>
      <c r="N2255" s="338" t="s">
        <v>7376</v>
      </c>
      <c r="O2255" s="338" t="s">
        <v>5186</v>
      </c>
    </row>
    <row r="2256" ht="15.75" customHeight="1">
      <c r="A2256" s="338" t="s">
        <v>15112</v>
      </c>
      <c r="B2256" s="338" t="s">
        <v>4970</v>
      </c>
      <c r="C2256" s="338" t="s">
        <v>3713</v>
      </c>
      <c r="D2256" s="338">
        <v>1993.0</v>
      </c>
      <c r="E2256" s="338" t="s">
        <v>15113</v>
      </c>
      <c r="F2256" s="339">
        <v>45176.0</v>
      </c>
      <c r="G2256" s="338" t="s">
        <v>15114</v>
      </c>
      <c r="H2256" s="338" t="s">
        <v>5106</v>
      </c>
      <c r="I2256" s="338" t="s">
        <v>13284</v>
      </c>
      <c r="J2256" s="338" t="s">
        <v>5155</v>
      </c>
      <c r="K2256" s="338" t="s">
        <v>4987</v>
      </c>
      <c r="L2256" s="338" t="s">
        <v>7748</v>
      </c>
      <c r="M2256" s="338" t="s">
        <v>15115</v>
      </c>
      <c r="N2256" s="338" t="s">
        <v>5036</v>
      </c>
      <c r="O2256" s="338" t="s">
        <v>9307</v>
      </c>
    </row>
    <row r="2257" ht="15.75" customHeight="1">
      <c r="A2257" s="338" t="s">
        <v>643</v>
      </c>
      <c r="B2257" s="338" t="s">
        <v>7737</v>
      </c>
      <c r="C2257" s="338" t="s">
        <v>1558</v>
      </c>
      <c r="D2257" s="338">
        <v>1993.0</v>
      </c>
      <c r="E2257" s="338" t="s">
        <v>15116</v>
      </c>
      <c r="F2257" s="338" t="s">
        <v>5059</v>
      </c>
      <c r="G2257" s="338" t="s">
        <v>8529</v>
      </c>
      <c r="H2257" s="338" t="s">
        <v>7816</v>
      </c>
      <c r="I2257" s="338" t="s">
        <v>15117</v>
      </c>
      <c r="J2257" s="338" t="s">
        <v>5093</v>
      </c>
      <c r="K2257" s="338" t="s">
        <v>4987</v>
      </c>
      <c r="L2257" s="338" t="s">
        <v>7014</v>
      </c>
      <c r="M2257" s="338" t="s">
        <v>15118</v>
      </c>
      <c r="N2257" s="338" t="s">
        <v>5224</v>
      </c>
      <c r="O2257" s="338" t="s">
        <v>5852</v>
      </c>
    </row>
    <row r="2258" ht="15.75" customHeight="1">
      <c r="A2258" s="338" t="s">
        <v>1024</v>
      </c>
      <c r="B2258" s="338" t="s">
        <v>7737</v>
      </c>
      <c r="C2258" s="338" t="s">
        <v>1537</v>
      </c>
      <c r="D2258" s="338">
        <v>1993.0</v>
      </c>
      <c r="E2258" s="338" t="s">
        <v>14851</v>
      </c>
      <c r="F2258" s="339">
        <v>45145.0</v>
      </c>
      <c r="G2258" s="338" t="s">
        <v>10081</v>
      </c>
      <c r="H2258" s="338" t="s">
        <v>9023</v>
      </c>
      <c r="I2258" s="338" t="s">
        <v>15119</v>
      </c>
      <c r="J2258" s="338" t="s">
        <v>5670</v>
      </c>
      <c r="K2258" s="338" t="s">
        <v>4987</v>
      </c>
      <c r="L2258" s="338" t="s">
        <v>5166</v>
      </c>
      <c r="M2258" s="338" t="s">
        <v>15120</v>
      </c>
      <c r="N2258" s="338" t="s">
        <v>4979</v>
      </c>
      <c r="O2258" s="338" t="s">
        <v>7456</v>
      </c>
    </row>
    <row r="2259" ht="15.75" customHeight="1">
      <c r="A2259" s="338" t="s">
        <v>15121</v>
      </c>
      <c r="B2259" s="338" t="s">
        <v>4970</v>
      </c>
      <c r="C2259" s="338" t="s">
        <v>1537</v>
      </c>
      <c r="D2259" s="338">
        <v>1993.0</v>
      </c>
      <c r="E2259" s="338" t="s">
        <v>15122</v>
      </c>
      <c r="F2259" s="339">
        <v>45113.0</v>
      </c>
      <c r="G2259" s="338" t="s">
        <v>15123</v>
      </c>
      <c r="H2259" s="338" t="s">
        <v>15124</v>
      </c>
      <c r="I2259" s="338" t="s">
        <v>15125</v>
      </c>
      <c r="J2259" s="338" t="s">
        <v>6042</v>
      </c>
      <c r="K2259" s="338" t="s">
        <v>4987</v>
      </c>
      <c r="L2259" s="338" t="s">
        <v>15126</v>
      </c>
      <c r="M2259" s="338" t="s">
        <v>15127</v>
      </c>
      <c r="N2259" s="338" t="s">
        <v>4979</v>
      </c>
      <c r="O2259" s="338" t="s">
        <v>5217</v>
      </c>
    </row>
    <row r="2260" ht="15.75" customHeight="1">
      <c r="A2260" s="338" t="s">
        <v>15128</v>
      </c>
      <c r="B2260" s="338" t="s">
        <v>4993</v>
      </c>
      <c r="C2260" s="338" t="s">
        <v>1558</v>
      </c>
      <c r="D2260" s="338">
        <v>1993.0</v>
      </c>
      <c r="E2260" s="338" t="s">
        <v>15129</v>
      </c>
      <c r="F2260" s="339">
        <v>45082.0</v>
      </c>
      <c r="G2260" s="338" t="s">
        <v>9516</v>
      </c>
      <c r="H2260" s="338" t="s">
        <v>7865</v>
      </c>
      <c r="I2260" s="338" t="s">
        <v>15130</v>
      </c>
      <c r="J2260" s="338" t="s">
        <v>5554</v>
      </c>
      <c r="K2260" s="338" t="s">
        <v>4987</v>
      </c>
      <c r="M2260" s="338" t="s">
        <v>15131</v>
      </c>
      <c r="N2260" s="338" t="s">
        <v>4979</v>
      </c>
      <c r="O2260" s="338" t="s">
        <v>5370</v>
      </c>
    </row>
    <row r="2261" ht="15.75" customHeight="1">
      <c r="A2261" s="338" t="s">
        <v>15132</v>
      </c>
      <c r="B2261" s="338" t="s">
        <v>4970</v>
      </c>
      <c r="C2261" s="338" t="s">
        <v>1537</v>
      </c>
      <c r="D2261" s="338">
        <v>1993.0</v>
      </c>
      <c r="E2261" s="338" t="s">
        <v>14364</v>
      </c>
      <c r="F2261" s="339">
        <v>45084.0</v>
      </c>
      <c r="G2261" s="338" t="s">
        <v>15133</v>
      </c>
      <c r="H2261" s="338" t="s">
        <v>6132</v>
      </c>
      <c r="I2261" s="338" t="s">
        <v>15134</v>
      </c>
      <c r="J2261" s="338" t="s">
        <v>7501</v>
      </c>
      <c r="K2261" s="338" t="s">
        <v>4987</v>
      </c>
      <c r="L2261" s="338" t="s">
        <v>7014</v>
      </c>
      <c r="M2261" s="338" t="s">
        <v>15135</v>
      </c>
      <c r="N2261" s="338" t="s">
        <v>14622</v>
      </c>
      <c r="O2261" s="338" t="s">
        <v>5677</v>
      </c>
    </row>
    <row r="2262" ht="15.75" customHeight="1">
      <c r="A2262" s="338" t="s">
        <v>15136</v>
      </c>
      <c r="B2262" s="338" t="s">
        <v>7737</v>
      </c>
      <c r="C2262" s="338" t="s">
        <v>3713</v>
      </c>
      <c r="D2262" s="338">
        <v>1993.0</v>
      </c>
      <c r="E2262" s="338" t="s">
        <v>15137</v>
      </c>
      <c r="F2262" s="339">
        <v>45083.0</v>
      </c>
      <c r="G2262" s="338" t="s">
        <v>8611</v>
      </c>
      <c r="H2262" s="338" t="s">
        <v>6271</v>
      </c>
      <c r="I2262" s="338" t="s">
        <v>15138</v>
      </c>
      <c r="J2262" s="338" t="s">
        <v>13612</v>
      </c>
      <c r="K2262" s="338" t="s">
        <v>4987</v>
      </c>
      <c r="L2262" s="338" t="s">
        <v>14444</v>
      </c>
      <c r="M2262" s="338" t="s">
        <v>15139</v>
      </c>
      <c r="N2262" s="338" t="s">
        <v>4979</v>
      </c>
      <c r="O2262" s="338" t="s">
        <v>7966</v>
      </c>
    </row>
    <row r="2263" ht="15.75" customHeight="1">
      <c r="A2263" s="338" t="s">
        <v>15140</v>
      </c>
      <c r="B2263" s="338" t="s">
        <v>4970</v>
      </c>
      <c r="C2263" s="338" t="s">
        <v>1547</v>
      </c>
      <c r="D2263" s="338">
        <v>1993.0</v>
      </c>
      <c r="E2263" s="338" t="s">
        <v>15141</v>
      </c>
      <c r="F2263" s="339">
        <v>45144.0</v>
      </c>
      <c r="G2263" s="338" t="s">
        <v>14323</v>
      </c>
      <c r="H2263" s="338" t="s">
        <v>5855</v>
      </c>
      <c r="I2263" s="338" t="s">
        <v>15138</v>
      </c>
      <c r="J2263" s="338" t="s">
        <v>7031</v>
      </c>
      <c r="K2263" s="338" t="s">
        <v>4987</v>
      </c>
      <c r="L2263" s="338" t="s">
        <v>12855</v>
      </c>
      <c r="M2263" s="338" t="s">
        <v>15142</v>
      </c>
      <c r="N2263" s="338" t="s">
        <v>12100</v>
      </c>
      <c r="O2263" s="338" t="s">
        <v>8615</v>
      </c>
    </row>
    <row r="2264" ht="15.75" customHeight="1">
      <c r="A2264" s="338" t="s">
        <v>15143</v>
      </c>
      <c r="B2264" s="338" t="s">
        <v>7737</v>
      </c>
      <c r="C2264" s="338" t="s">
        <v>1537</v>
      </c>
      <c r="D2264" s="338">
        <v>1993.0</v>
      </c>
      <c r="E2264" s="338" t="s">
        <v>15144</v>
      </c>
      <c r="F2264" s="339">
        <v>45022.0</v>
      </c>
      <c r="G2264" s="338" t="s">
        <v>6358</v>
      </c>
      <c r="H2264" s="338" t="s">
        <v>9012</v>
      </c>
      <c r="I2264" s="338" t="s">
        <v>15145</v>
      </c>
      <c r="J2264" s="338" t="s">
        <v>6361</v>
      </c>
      <c r="K2264" s="338" t="s">
        <v>4987</v>
      </c>
      <c r="L2264" s="338" t="s">
        <v>15146</v>
      </c>
      <c r="M2264" s="338" t="s">
        <v>15147</v>
      </c>
      <c r="N2264" s="338" t="s">
        <v>4990</v>
      </c>
      <c r="O2264" s="338" t="s">
        <v>7456</v>
      </c>
    </row>
    <row r="2265" ht="15.75" customHeight="1">
      <c r="A2265" s="338" t="s">
        <v>15148</v>
      </c>
      <c r="B2265" s="338" t="s">
        <v>4993</v>
      </c>
      <c r="C2265" s="338" t="s">
        <v>1558</v>
      </c>
      <c r="D2265" s="338">
        <v>1993.0</v>
      </c>
      <c r="E2265" s="338" t="s">
        <v>15149</v>
      </c>
      <c r="F2265" s="339">
        <v>45082.0</v>
      </c>
      <c r="G2265" s="338" t="s">
        <v>6586</v>
      </c>
      <c r="H2265" s="338" t="s">
        <v>14085</v>
      </c>
      <c r="I2265" s="338" t="s">
        <v>9933</v>
      </c>
      <c r="J2265" s="338" t="s">
        <v>9853</v>
      </c>
      <c r="K2265" s="338" t="s">
        <v>4987</v>
      </c>
      <c r="L2265" s="338" t="s">
        <v>12942</v>
      </c>
      <c r="M2265" s="338" t="s">
        <v>15150</v>
      </c>
      <c r="N2265" s="338" t="s">
        <v>7874</v>
      </c>
      <c r="O2265" s="338" t="s">
        <v>5324</v>
      </c>
    </row>
    <row r="2266" ht="15.75" customHeight="1">
      <c r="A2266" s="338" t="s">
        <v>15151</v>
      </c>
      <c r="B2266" s="338" t="s">
        <v>4993</v>
      </c>
      <c r="C2266" s="338" t="s">
        <v>1558</v>
      </c>
      <c r="D2266" s="338">
        <v>1993.0</v>
      </c>
      <c r="E2266" s="338" t="s">
        <v>14216</v>
      </c>
      <c r="F2266" s="338" t="s">
        <v>6434</v>
      </c>
      <c r="G2266" s="338" t="s">
        <v>15152</v>
      </c>
      <c r="H2266" s="338" t="s">
        <v>5014</v>
      </c>
      <c r="I2266" s="338" t="s">
        <v>15153</v>
      </c>
      <c r="J2266" s="338" t="s">
        <v>5746</v>
      </c>
      <c r="K2266" s="338" t="s">
        <v>4987</v>
      </c>
      <c r="L2266" s="338" t="s">
        <v>15154</v>
      </c>
      <c r="M2266" s="338" t="s">
        <v>15155</v>
      </c>
      <c r="N2266" s="338" t="s">
        <v>4990</v>
      </c>
      <c r="O2266" s="338" t="s">
        <v>5294</v>
      </c>
    </row>
    <row r="2267" ht="15.75" customHeight="1">
      <c r="A2267" s="338" t="s">
        <v>15156</v>
      </c>
      <c r="B2267" s="338" t="s">
        <v>7737</v>
      </c>
      <c r="C2267" s="338" t="s">
        <v>1547</v>
      </c>
      <c r="D2267" s="338">
        <v>1993.0</v>
      </c>
      <c r="E2267" s="338" t="s">
        <v>15157</v>
      </c>
      <c r="F2267" s="339">
        <v>45114.0</v>
      </c>
      <c r="G2267" s="338" t="s">
        <v>15158</v>
      </c>
      <c r="H2267" s="338" t="s">
        <v>5386</v>
      </c>
      <c r="I2267" s="338" t="s">
        <v>8335</v>
      </c>
      <c r="J2267" s="338" t="s">
        <v>7872</v>
      </c>
      <c r="K2267" s="338" t="s">
        <v>4987</v>
      </c>
      <c r="L2267" s="338" t="s">
        <v>6015</v>
      </c>
      <c r="M2267" s="338" t="s">
        <v>15159</v>
      </c>
      <c r="N2267" s="338" t="s">
        <v>7886</v>
      </c>
      <c r="O2267" s="338" t="s">
        <v>5852</v>
      </c>
    </row>
    <row r="2268" ht="15.75" customHeight="1">
      <c r="A2268" s="338" t="s">
        <v>15160</v>
      </c>
      <c r="B2268" s="338" t="s">
        <v>4993</v>
      </c>
      <c r="C2268" s="338" t="s">
        <v>1601</v>
      </c>
      <c r="D2268" s="338">
        <v>1993.0</v>
      </c>
      <c r="E2268" s="338" t="s">
        <v>12421</v>
      </c>
      <c r="F2268" s="339">
        <v>44930.0</v>
      </c>
      <c r="G2268" s="338" t="s">
        <v>6586</v>
      </c>
      <c r="H2268" s="338" t="s">
        <v>11681</v>
      </c>
      <c r="I2268" s="338" t="s">
        <v>13965</v>
      </c>
      <c r="J2268" s="338" t="s">
        <v>9630</v>
      </c>
      <c r="K2268" s="338" t="s">
        <v>4976</v>
      </c>
      <c r="L2268" s="338" t="s">
        <v>11930</v>
      </c>
      <c r="M2268" s="338" t="s">
        <v>15161</v>
      </c>
      <c r="N2268" s="338" t="s">
        <v>12302</v>
      </c>
      <c r="O2268" s="338" t="s">
        <v>4991</v>
      </c>
    </row>
    <row r="2269" ht="15.75" customHeight="1">
      <c r="A2269" s="338" t="s">
        <v>15162</v>
      </c>
      <c r="B2269" s="338" t="s">
        <v>4993</v>
      </c>
      <c r="C2269" s="338" t="s">
        <v>1558</v>
      </c>
      <c r="D2269" s="338">
        <v>1993.0</v>
      </c>
      <c r="E2269" s="338" t="s">
        <v>15129</v>
      </c>
      <c r="F2269" s="339">
        <v>45144.0</v>
      </c>
      <c r="G2269" s="338" t="s">
        <v>9484</v>
      </c>
      <c r="H2269" s="338" t="s">
        <v>7186</v>
      </c>
      <c r="I2269" s="338" t="s">
        <v>15163</v>
      </c>
      <c r="J2269" s="338" t="s">
        <v>7872</v>
      </c>
      <c r="K2269" s="338" t="s">
        <v>4987</v>
      </c>
      <c r="L2269" s="338" t="s">
        <v>6447</v>
      </c>
      <c r="M2269" s="338" t="s">
        <v>15164</v>
      </c>
      <c r="N2269" s="338" t="s">
        <v>7886</v>
      </c>
      <c r="O2269" s="338" t="s">
        <v>5624</v>
      </c>
    </row>
    <row r="2270" ht="15.75" customHeight="1">
      <c r="A2270" s="338" t="s">
        <v>15165</v>
      </c>
      <c r="B2270" s="338" t="s">
        <v>4970</v>
      </c>
      <c r="C2270" s="338" t="s">
        <v>1537</v>
      </c>
      <c r="D2270" s="338">
        <v>1993.0</v>
      </c>
      <c r="E2270" s="338" t="s">
        <v>12421</v>
      </c>
      <c r="F2270" s="339">
        <v>45022.0</v>
      </c>
      <c r="G2270" s="338" t="s">
        <v>15166</v>
      </c>
      <c r="H2270" s="338" t="s">
        <v>10183</v>
      </c>
      <c r="I2270" s="338" t="s">
        <v>15167</v>
      </c>
      <c r="J2270" s="338" t="s">
        <v>6042</v>
      </c>
      <c r="K2270" s="338" t="s">
        <v>4987</v>
      </c>
      <c r="L2270" s="338" t="s">
        <v>11153</v>
      </c>
      <c r="M2270" s="338" t="s">
        <v>15168</v>
      </c>
      <c r="N2270" s="338" t="s">
        <v>10692</v>
      </c>
      <c r="O2270" s="338" t="s">
        <v>5677</v>
      </c>
    </row>
    <row r="2271" ht="15.75" customHeight="1">
      <c r="A2271" s="338" t="s">
        <v>15169</v>
      </c>
      <c r="B2271" s="338" t="s">
        <v>4970</v>
      </c>
      <c r="C2271" s="338" t="s">
        <v>1547</v>
      </c>
      <c r="D2271" s="338">
        <v>1993.0</v>
      </c>
      <c r="E2271" s="338" t="s">
        <v>15170</v>
      </c>
      <c r="F2271" s="339">
        <v>45084.0</v>
      </c>
      <c r="G2271" s="338" t="s">
        <v>8611</v>
      </c>
      <c r="H2271" s="338" t="s">
        <v>12499</v>
      </c>
      <c r="I2271" s="338" t="s">
        <v>12499</v>
      </c>
      <c r="J2271" s="338" t="s">
        <v>12510</v>
      </c>
      <c r="K2271" s="338" t="s">
        <v>7575</v>
      </c>
      <c r="L2271" s="338" t="s">
        <v>5389</v>
      </c>
      <c r="M2271" s="338" t="s">
        <v>15171</v>
      </c>
      <c r="N2271" s="338" t="s">
        <v>15172</v>
      </c>
      <c r="O2271" s="338" t="s">
        <v>5423</v>
      </c>
    </row>
    <row r="2272" ht="15.75" customHeight="1">
      <c r="A2272" s="338" t="s">
        <v>15173</v>
      </c>
      <c r="B2272" s="338" t="s">
        <v>4993</v>
      </c>
      <c r="C2272" s="338" t="s">
        <v>1572</v>
      </c>
      <c r="D2272" s="338">
        <v>1993.0</v>
      </c>
      <c r="E2272" s="338" t="s">
        <v>15017</v>
      </c>
      <c r="F2272" s="338" t="s">
        <v>6434</v>
      </c>
      <c r="G2272" s="338" t="s">
        <v>9426</v>
      </c>
      <c r="H2272" s="338" t="s">
        <v>15174</v>
      </c>
      <c r="I2272" s="338" t="s">
        <v>8687</v>
      </c>
      <c r="J2272" s="338" t="s">
        <v>15175</v>
      </c>
      <c r="K2272" s="338" t="s">
        <v>4987</v>
      </c>
      <c r="L2272" s="338" t="s">
        <v>4999</v>
      </c>
      <c r="M2272" s="338" t="s">
        <v>15176</v>
      </c>
      <c r="N2272" s="338" t="s">
        <v>7874</v>
      </c>
      <c r="O2272" s="338" t="s">
        <v>9753</v>
      </c>
    </row>
    <row r="2273" ht="15.75" customHeight="1">
      <c r="A2273" s="338" t="s">
        <v>15177</v>
      </c>
      <c r="B2273" s="338" t="s">
        <v>4993</v>
      </c>
      <c r="C2273" s="338" t="s">
        <v>1558</v>
      </c>
      <c r="D2273" s="338">
        <v>1993.0</v>
      </c>
      <c r="E2273" s="338" t="s">
        <v>15178</v>
      </c>
      <c r="F2273" s="339">
        <v>44932.0</v>
      </c>
      <c r="G2273" s="338" t="s">
        <v>5145</v>
      </c>
      <c r="H2273" s="338" t="s">
        <v>15179</v>
      </c>
      <c r="I2273" s="338" t="s">
        <v>15180</v>
      </c>
      <c r="J2273" s="338" t="s">
        <v>15181</v>
      </c>
      <c r="K2273" s="338" t="s">
        <v>4987</v>
      </c>
      <c r="L2273" s="338" t="s">
        <v>5064</v>
      </c>
      <c r="M2273" s="338" t="s">
        <v>15182</v>
      </c>
      <c r="N2273" s="338" t="s">
        <v>5224</v>
      </c>
      <c r="O2273" s="338" t="s">
        <v>5120</v>
      </c>
    </row>
    <row r="2274" ht="15.75" customHeight="1">
      <c r="A2274" s="338" t="s">
        <v>15183</v>
      </c>
      <c r="B2274" s="338" t="s">
        <v>4970</v>
      </c>
      <c r="C2274" s="338" t="s">
        <v>3713</v>
      </c>
      <c r="D2274" s="338">
        <v>1993.0</v>
      </c>
      <c r="E2274" s="338" t="s">
        <v>14629</v>
      </c>
      <c r="F2274" s="338" t="s">
        <v>6434</v>
      </c>
      <c r="G2274" s="338" t="s">
        <v>5129</v>
      </c>
      <c r="H2274" s="338" t="s">
        <v>6379</v>
      </c>
      <c r="I2274" s="338" t="s">
        <v>15184</v>
      </c>
      <c r="J2274" s="338" t="s">
        <v>15185</v>
      </c>
      <c r="K2274" s="338" t="s">
        <v>4987</v>
      </c>
      <c r="L2274" s="338" t="s">
        <v>5377</v>
      </c>
      <c r="M2274" s="338" t="s">
        <v>15186</v>
      </c>
      <c r="N2274" s="338" t="s">
        <v>12843</v>
      </c>
      <c r="O2274" s="338" t="s">
        <v>15187</v>
      </c>
    </row>
    <row r="2275" ht="15.75" customHeight="1">
      <c r="A2275" s="338" t="s">
        <v>15188</v>
      </c>
      <c r="B2275" s="338" t="s">
        <v>4970</v>
      </c>
      <c r="C2275" s="338" t="s">
        <v>1681</v>
      </c>
      <c r="D2275" s="338">
        <v>1993.0</v>
      </c>
      <c r="E2275" s="338" t="s">
        <v>14803</v>
      </c>
      <c r="F2275" s="339">
        <v>44934.0</v>
      </c>
      <c r="G2275" s="338" t="s">
        <v>15123</v>
      </c>
      <c r="H2275" s="338" t="s">
        <v>12083</v>
      </c>
      <c r="I2275" s="338" t="s">
        <v>15189</v>
      </c>
      <c r="J2275" s="338" t="s">
        <v>11268</v>
      </c>
      <c r="K2275" s="338" t="s">
        <v>9336</v>
      </c>
      <c r="L2275" s="338" t="s">
        <v>6247</v>
      </c>
      <c r="M2275" s="338" t="s">
        <v>15190</v>
      </c>
      <c r="N2275" s="338" t="s">
        <v>15191</v>
      </c>
      <c r="O2275" s="338" t="s">
        <v>5037</v>
      </c>
    </row>
    <row r="2276" ht="15.75" customHeight="1">
      <c r="A2276" s="338" t="s">
        <v>15192</v>
      </c>
      <c r="B2276" s="338" t="s">
        <v>4970</v>
      </c>
      <c r="C2276" s="338" t="s">
        <v>1681</v>
      </c>
      <c r="D2276" s="338">
        <v>1993.0</v>
      </c>
      <c r="E2276" s="338" t="s">
        <v>14525</v>
      </c>
      <c r="F2276" s="339">
        <v>44933.0</v>
      </c>
      <c r="G2276" s="338" t="s">
        <v>7796</v>
      </c>
      <c r="H2276" s="338" t="s">
        <v>12841</v>
      </c>
      <c r="I2276" s="338" t="s">
        <v>15193</v>
      </c>
      <c r="J2276" s="338" t="s">
        <v>8652</v>
      </c>
      <c r="K2276" s="338" t="s">
        <v>4987</v>
      </c>
      <c r="L2276" s="338" t="s">
        <v>5827</v>
      </c>
      <c r="M2276" s="338" t="s">
        <v>15194</v>
      </c>
      <c r="N2276" s="338" t="s">
        <v>15195</v>
      </c>
      <c r="O2276" s="338" t="s">
        <v>6278</v>
      </c>
    </row>
    <row r="2277" ht="15.75" customHeight="1">
      <c r="A2277" s="338" t="s">
        <v>15196</v>
      </c>
      <c r="B2277" s="338" t="s">
        <v>7737</v>
      </c>
      <c r="C2277" s="338" t="s">
        <v>1558</v>
      </c>
      <c r="D2277" s="338">
        <v>1993.0</v>
      </c>
      <c r="E2277" s="338" t="s">
        <v>15197</v>
      </c>
      <c r="F2277" s="339">
        <v>45144.0</v>
      </c>
      <c r="G2277" s="338" t="s">
        <v>15198</v>
      </c>
      <c r="H2277" s="338" t="s">
        <v>13535</v>
      </c>
      <c r="I2277" s="338" t="s">
        <v>13536</v>
      </c>
      <c r="J2277" s="338" t="s">
        <v>10894</v>
      </c>
      <c r="K2277" s="338" t="s">
        <v>4987</v>
      </c>
      <c r="L2277" s="338" t="s">
        <v>7091</v>
      </c>
      <c r="M2277" s="338" t="s">
        <v>15199</v>
      </c>
      <c r="N2277" s="338" t="s">
        <v>5009</v>
      </c>
      <c r="O2277" s="338" t="s">
        <v>5370</v>
      </c>
    </row>
    <row r="2278" ht="15.75" customHeight="1">
      <c r="A2278" s="338" t="s">
        <v>15200</v>
      </c>
      <c r="B2278" s="338" t="s">
        <v>4970</v>
      </c>
      <c r="C2278" s="338" t="s">
        <v>1547</v>
      </c>
      <c r="D2278" s="338">
        <v>1993.0</v>
      </c>
      <c r="E2278" s="338" t="s">
        <v>15075</v>
      </c>
      <c r="F2278" s="338" t="s">
        <v>5286</v>
      </c>
      <c r="G2278" s="338" t="s">
        <v>5137</v>
      </c>
      <c r="H2278" s="338" t="s">
        <v>7072</v>
      </c>
      <c r="I2278" s="338" t="s">
        <v>15201</v>
      </c>
      <c r="J2278" s="338" t="s">
        <v>5100</v>
      </c>
      <c r="K2278" s="338" t="s">
        <v>4987</v>
      </c>
      <c r="L2278" s="338" t="s">
        <v>12942</v>
      </c>
      <c r="M2278" s="338" t="s">
        <v>15202</v>
      </c>
      <c r="N2278" s="338" t="s">
        <v>5009</v>
      </c>
      <c r="O2278" s="338" t="s">
        <v>5232</v>
      </c>
    </row>
    <row r="2279" ht="15.75" customHeight="1">
      <c r="A2279" s="338" t="s">
        <v>15203</v>
      </c>
      <c r="B2279" s="338" t="s">
        <v>4970</v>
      </c>
      <c r="C2279" s="338" t="s">
        <v>1537</v>
      </c>
      <c r="D2279" s="338">
        <v>1993.0</v>
      </c>
      <c r="E2279" s="338" t="s">
        <v>15204</v>
      </c>
      <c r="F2279" s="339">
        <v>44964.0</v>
      </c>
      <c r="G2279" s="338" t="s">
        <v>7833</v>
      </c>
      <c r="H2279" s="338" t="s">
        <v>5736</v>
      </c>
      <c r="I2279" s="338" t="s">
        <v>15205</v>
      </c>
      <c r="J2279" s="338" t="s">
        <v>5073</v>
      </c>
      <c r="K2279" s="338" t="s">
        <v>4987</v>
      </c>
      <c r="L2279" s="338" t="s">
        <v>7743</v>
      </c>
      <c r="M2279" s="338" t="s">
        <v>15206</v>
      </c>
      <c r="N2279" s="338" t="s">
        <v>4990</v>
      </c>
      <c r="O2279" s="338" t="s">
        <v>6633</v>
      </c>
    </row>
    <row r="2280" ht="15.75" customHeight="1">
      <c r="A2280" s="338" t="s">
        <v>15207</v>
      </c>
      <c r="B2280" s="338" t="s">
        <v>4993</v>
      </c>
      <c r="C2280" s="338" t="s">
        <v>1547</v>
      </c>
      <c r="D2280" s="338">
        <v>1993.0</v>
      </c>
      <c r="E2280" s="338" t="s">
        <v>15100</v>
      </c>
      <c r="F2280" s="339">
        <v>44964.0</v>
      </c>
      <c r="G2280" s="338" t="s">
        <v>5846</v>
      </c>
      <c r="H2280" s="338" t="s">
        <v>5041</v>
      </c>
      <c r="I2280" s="338" t="s">
        <v>15208</v>
      </c>
      <c r="J2280" s="338" t="s">
        <v>11268</v>
      </c>
      <c r="K2280" s="338" t="s">
        <v>4987</v>
      </c>
      <c r="L2280" s="338" t="s">
        <v>12626</v>
      </c>
      <c r="M2280" s="338" t="s">
        <v>15209</v>
      </c>
      <c r="N2280" s="338" t="s">
        <v>4990</v>
      </c>
      <c r="O2280" s="338" t="s">
        <v>5408</v>
      </c>
    </row>
    <row r="2281" ht="15.75" customHeight="1">
      <c r="A2281" s="338" t="s">
        <v>15210</v>
      </c>
      <c r="B2281" s="338" t="s">
        <v>4970</v>
      </c>
      <c r="C2281" s="338" t="s">
        <v>3713</v>
      </c>
      <c r="D2281" s="338">
        <v>1993.0</v>
      </c>
      <c r="E2281" s="338" t="s">
        <v>15211</v>
      </c>
      <c r="F2281" s="339">
        <v>45053.0</v>
      </c>
      <c r="G2281" s="338" t="s">
        <v>5080</v>
      </c>
      <c r="H2281" s="338" t="s">
        <v>15212</v>
      </c>
      <c r="I2281" s="338" t="s">
        <v>15213</v>
      </c>
      <c r="J2281" s="338" t="s">
        <v>15214</v>
      </c>
      <c r="K2281" s="338" t="s">
        <v>4987</v>
      </c>
      <c r="L2281" s="338" t="s">
        <v>5007</v>
      </c>
      <c r="M2281" s="338" t="s">
        <v>15215</v>
      </c>
      <c r="N2281" s="338" t="s">
        <v>7780</v>
      </c>
      <c r="O2281" s="338" t="s">
        <v>5262</v>
      </c>
    </row>
    <row r="2282" ht="15.75" customHeight="1">
      <c r="A2282" s="338" t="s">
        <v>15216</v>
      </c>
      <c r="B2282" s="338" t="s">
        <v>4993</v>
      </c>
      <c r="C2282" s="338" t="s">
        <v>1547</v>
      </c>
      <c r="D2282" s="338">
        <v>1993.0</v>
      </c>
      <c r="E2282" s="338" t="s">
        <v>15122</v>
      </c>
      <c r="F2282" s="339">
        <v>45084.0</v>
      </c>
      <c r="G2282" s="338" t="s">
        <v>5113</v>
      </c>
      <c r="H2282" s="338" t="s">
        <v>5204</v>
      </c>
      <c r="I2282" s="338" t="s">
        <v>15217</v>
      </c>
      <c r="J2282" s="338" t="s">
        <v>7049</v>
      </c>
      <c r="K2282" s="338" t="s">
        <v>4987</v>
      </c>
      <c r="L2282" s="338" t="s">
        <v>7014</v>
      </c>
      <c r="M2282" s="338" t="s">
        <v>15218</v>
      </c>
      <c r="N2282" s="338" t="s">
        <v>15219</v>
      </c>
      <c r="O2282" s="338" t="s">
        <v>15220</v>
      </c>
    </row>
    <row r="2283" ht="15.75" customHeight="1">
      <c r="A2283" s="338" t="s">
        <v>4786</v>
      </c>
      <c r="B2283" s="338" t="s">
        <v>4993</v>
      </c>
      <c r="C2283" s="338" t="s">
        <v>1537</v>
      </c>
      <c r="D2283" s="338">
        <v>1993.0</v>
      </c>
      <c r="E2283" s="338" t="s">
        <v>15113</v>
      </c>
      <c r="F2283" s="339">
        <v>45022.0</v>
      </c>
      <c r="G2283" s="338" t="s">
        <v>6378</v>
      </c>
      <c r="H2283" s="338" t="s">
        <v>9601</v>
      </c>
      <c r="I2283" s="338" t="s">
        <v>15221</v>
      </c>
      <c r="J2283" s="338" t="s">
        <v>9467</v>
      </c>
      <c r="K2283" s="338" t="s">
        <v>15222</v>
      </c>
      <c r="L2283" s="338" t="s">
        <v>7748</v>
      </c>
      <c r="M2283" s="338" t="s">
        <v>15223</v>
      </c>
      <c r="N2283" s="338" t="s">
        <v>7376</v>
      </c>
      <c r="O2283" s="338" t="s">
        <v>5624</v>
      </c>
    </row>
    <row r="2284" ht="15.75" customHeight="1">
      <c r="A2284" s="338" t="s">
        <v>15224</v>
      </c>
      <c r="B2284" s="338" t="s">
        <v>5445</v>
      </c>
      <c r="C2284" s="338" t="s">
        <v>1601</v>
      </c>
      <c r="D2284" s="338">
        <v>1993.0</v>
      </c>
      <c r="E2284" s="338" t="s">
        <v>14216</v>
      </c>
      <c r="F2284" s="339">
        <v>45175.0</v>
      </c>
      <c r="G2284" s="338" t="s">
        <v>9634</v>
      </c>
      <c r="H2284" s="338" t="s">
        <v>15225</v>
      </c>
      <c r="I2284" s="338" t="s">
        <v>15226</v>
      </c>
      <c r="J2284" s="338" t="s">
        <v>8534</v>
      </c>
      <c r="K2284" s="338" t="s">
        <v>4987</v>
      </c>
      <c r="M2284" s="338" t="s">
        <v>15227</v>
      </c>
      <c r="N2284" s="338" t="s">
        <v>14434</v>
      </c>
      <c r="O2284" s="338" t="s">
        <v>5316</v>
      </c>
    </row>
    <row r="2285" ht="15.75" customHeight="1">
      <c r="A2285" s="338" t="s">
        <v>15228</v>
      </c>
      <c r="B2285" s="338" t="s">
        <v>5445</v>
      </c>
      <c r="C2285" s="338" t="s">
        <v>1547</v>
      </c>
      <c r="D2285" s="338">
        <v>1993.0</v>
      </c>
      <c r="E2285" s="338" t="s">
        <v>15229</v>
      </c>
      <c r="F2285" s="339">
        <v>44992.0</v>
      </c>
      <c r="G2285" s="338" t="s">
        <v>5963</v>
      </c>
      <c r="H2285" s="338" t="s">
        <v>13120</v>
      </c>
      <c r="I2285" s="338" t="s">
        <v>15230</v>
      </c>
      <c r="J2285" s="338" t="s">
        <v>15231</v>
      </c>
      <c r="K2285" s="338" t="s">
        <v>4976</v>
      </c>
      <c r="L2285" s="338" t="s">
        <v>4999</v>
      </c>
      <c r="M2285" s="338" t="s">
        <v>15232</v>
      </c>
      <c r="N2285" s="338" t="s">
        <v>4979</v>
      </c>
      <c r="O2285" s="338" t="s">
        <v>5294</v>
      </c>
    </row>
    <row r="2286" ht="15.75" customHeight="1">
      <c r="A2286" s="338" t="s">
        <v>15233</v>
      </c>
      <c r="B2286" s="338" t="s">
        <v>4993</v>
      </c>
      <c r="C2286" s="338" t="s">
        <v>1601</v>
      </c>
      <c r="D2286" s="338">
        <v>1993.0</v>
      </c>
      <c r="E2286" s="338" t="s">
        <v>15109</v>
      </c>
      <c r="F2286" s="338" t="s">
        <v>5286</v>
      </c>
      <c r="G2286" s="338" t="s">
        <v>7870</v>
      </c>
      <c r="H2286" s="338" t="s">
        <v>8881</v>
      </c>
      <c r="I2286" s="338" t="s">
        <v>15234</v>
      </c>
      <c r="J2286" s="338" t="s">
        <v>15235</v>
      </c>
      <c r="K2286" s="338" t="s">
        <v>4987</v>
      </c>
      <c r="L2286" s="338" t="s">
        <v>5094</v>
      </c>
      <c r="M2286" s="338" t="s">
        <v>15236</v>
      </c>
      <c r="N2286" s="338" t="s">
        <v>15237</v>
      </c>
      <c r="O2286" s="338" t="s">
        <v>5545</v>
      </c>
    </row>
    <row r="2287" ht="15.75" customHeight="1">
      <c r="A2287" s="338" t="s">
        <v>15238</v>
      </c>
      <c r="B2287" s="338" t="s">
        <v>7737</v>
      </c>
      <c r="C2287" s="338" t="s">
        <v>1537</v>
      </c>
      <c r="D2287" s="338">
        <v>1993.0</v>
      </c>
      <c r="E2287" s="338" t="s">
        <v>15239</v>
      </c>
      <c r="F2287" s="339">
        <v>44930.0</v>
      </c>
      <c r="G2287" s="338" t="s">
        <v>5709</v>
      </c>
      <c r="H2287" s="338" t="s">
        <v>8715</v>
      </c>
      <c r="I2287" s="338" t="s">
        <v>10295</v>
      </c>
      <c r="J2287" s="338" t="s">
        <v>14940</v>
      </c>
      <c r="K2287" s="338" t="s">
        <v>4987</v>
      </c>
      <c r="L2287" s="338" t="s">
        <v>5355</v>
      </c>
      <c r="M2287" s="338" t="s">
        <v>15240</v>
      </c>
      <c r="N2287" s="338" t="s">
        <v>5019</v>
      </c>
      <c r="O2287" s="338" t="s">
        <v>4991</v>
      </c>
    </row>
    <row r="2288" ht="15.75" customHeight="1">
      <c r="A2288" s="338" t="s">
        <v>15241</v>
      </c>
      <c r="B2288" s="338" t="s">
        <v>4993</v>
      </c>
      <c r="C2288" s="338" t="s">
        <v>1547</v>
      </c>
      <c r="D2288" s="338">
        <v>1993.0</v>
      </c>
      <c r="E2288" s="338" t="s">
        <v>15197</v>
      </c>
      <c r="F2288" s="339">
        <v>45145.0</v>
      </c>
      <c r="G2288" s="338" t="s">
        <v>9550</v>
      </c>
      <c r="H2288" s="338" t="s">
        <v>6144</v>
      </c>
      <c r="I2288" s="338" t="s">
        <v>15242</v>
      </c>
      <c r="J2288" s="338" t="s">
        <v>9206</v>
      </c>
      <c r="K2288" s="338" t="s">
        <v>4987</v>
      </c>
      <c r="L2288" s="338" t="s">
        <v>5074</v>
      </c>
      <c r="M2288" s="338" t="s">
        <v>15243</v>
      </c>
      <c r="N2288" s="338" t="s">
        <v>4990</v>
      </c>
      <c r="O2288" s="338" t="s">
        <v>5127</v>
      </c>
    </row>
    <row r="2289" ht="15.75" customHeight="1">
      <c r="A2289" s="338" t="s">
        <v>15244</v>
      </c>
      <c r="B2289" s="338" t="s">
        <v>4970</v>
      </c>
      <c r="C2289" s="338" t="s">
        <v>1537</v>
      </c>
      <c r="D2289" s="338">
        <v>1993.0</v>
      </c>
      <c r="E2289" s="338" t="s">
        <v>15245</v>
      </c>
      <c r="F2289" s="339">
        <v>44963.0</v>
      </c>
      <c r="G2289" s="338" t="s">
        <v>7883</v>
      </c>
      <c r="H2289" s="338" t="s">
        <v>15246</v>
      </c>
      <c r="I2289" s="338" t="s">
        <v>13070</v>
      </c>
      <c r="J2289" s="338" t="s">
        <v>11216</v>
      </c>
      <c r="K2289" s="338" t="s">
        <v>4987</v>
      </c>
      <c r="L2289" s="338" t="s">
        <v>4999</v>
      </c>
      <c r="M2289" s="338" t="s">
        <v>15247</v>
      </c>
      <c r="N2289" s="338" t="s">
        <v>5036</v>
      </c>
      <c r="O2289" s="338" t="s">
        <v>5262</v>
      </c>
    </row>
    <row r="2290" ht="15.75" customHeight="1">
      <c r="A2290" s="338" t="s">
        <v>15248</v>
      </c>
      <c r="B2290" s="338" t="s">
        <v>7737</v>
      </c>
      <c r="C2290" s="338" t="s">
        <v>1681</v>
      </c>
      <c r="D2290" s="338">
        <v>1993.0</v>
      </c>
      <c r="E2290" s="338" t="s">
        <v>15249</v>
      </c>
      <c r="F2290" s="339">
        <v>45052.0</v>
      </c>
      <c r="G2290" s="338" t="s">
        <v>8851</v>
      </c>
      <c r="H2290" s="338" t="s">
        <v>7639</v>
      </c>
      <c r="I2290" s="338" t="s">
        <v>15250</v>
      </c>
      <c r="J2290" s="338" t="s">
        <v>14551</v>
      </c>
      <c r="K2290" s="338" t="s">
        <v>4987</v>
      </c>
      <c r="L2290" s="338" t="s">
        <v>5074</v>
      </c>
      <c r="M2290" s="338" t="s">
        <v>15251</v>
      </c>
      <c r="N2290" s="338" t="s">
        <v>5009</v>
      </c>
      <c r="O2290" s="338" t="s">
        <v>5087</v>
      </c>
    </row>
    <row r="2291" ht="15.75" customHeight="1">
      <c r="A2291" s="338" t="s">
        <v>15252</v>
      </c>
      <c r="B2291" s="338" t="s">
        <v>4993</v>
      </c>
      <c r="C2291" s="338" t="s">
        <v>1601</v>
      </c>
      <c r="D2291" s="338">
        <v>1993.0</v>
      </c>
      <c r="E2291" s="338" t="s">
        <v>15100</v>
      </c>
      <c r="F2291" s="338" t="s">
        <v>5059</v>
      </c>
      <c r="G2291" s="338" t="s">
        <v>7833</v>
      </c>
      <c r="H2291" s="338" t="s">
        <v>14532</v>
      </c>
      <c r="I2291" s="338" t="s">
        <v>15253</v>
      </c>
      <c r="J2291" s="338" t="s">
        <v>7550</v>
      </c>
      <c r="K2291" s="338" t="s">
        <v>4987</v>
      </c>
      <c r="L2291" s="338" t="s">
        <v>5822</v>
      </c>
      <c r="M2291" s="338" t="s">
        <v>15254</v>
      </c>
      <c r="N2291" s="338" t="s">
        <v>7376</v>
      </c>
      <c r="O2291" s="338" t="s">
        <v>5020</v>
      </c>
    </row>
    <row r="2292" ht="15.75" customHeight="1">
      <c r="A2292" s="338" t="s">
        <v>15255</v>
      </c>
      <c r="B2292" s="338" t="s">
        <v>7737</v>
      </c>
      <c r="C2292" s="338" t="s">
        <v>1558</v>
      </c>
      <c r="D2292" s="338">
        <v>1993.0</v>
      </c>
      <c r="E2292" s="338" t="s">
        <v>14828</v>
      </c>
      <c r="F2292" s="339">
        <v>45144.0</v>
      </c>
      <c r="G2292" s="338" t="s">
        <v>6586</v>
      </c>
      <c r="H2292" s="338" t="s">
        <v>5744</v>
      </c>
      <c r="I2292" s="338" t="s">
        <v>11114</v>
      </c>
      <c r="J2292" s="338" t="s">
        <v>7380</v>
      </c>
      <c r="K2292" s="338" t="s">
        <v>4987</v>
      </c>
      <c r="L2292" s="338" t="s">
        <v>5807</v>
      </c>
      <c r="M2292" s="338" t="s">
        <v>15256</v>
      </c>
      <c r="N2292" s="338" t="s">
        <v>4979</v>
      </c>
      <c r="O2292" s="338" t="s">
        <v>5780</v>
      </c>
    </row>
    <row r="2293" ht="15.75" customHeight="1">
      <c r="A2293" s="338" t="s">
        <v>15257</v>
      </c>
      <c r="B2293" s="338" t="s">
        <v>4970</v>
      </c>
      <c r="C2293" s="338" t="s">
        <v>3713</v>
      </c>
      <c r="D2293" s="338">
        <v>1993.0</v>
      </c>
      <c r="E2293" s="338" t="s">
        <v>14666</v>
      </c>
      <c r="F2293" s="339">
        <v>45113.0</v>
      </c>
      <c r="G2293" s="338" t="s">
        <v>6378</v>
      </c>
      <c r="H2293" s="338" t="s">
        <v>15258</v>
      </c>
      <c r="I2293" s="338" t="s">
        <v>15259</v>
      </c>
      <c r="J2293" s="338" t="s">
        <v>13960</v>
      </c>
      <c r="K2293" s="338" t="s">
        <v>4987</v>
      </c>
      <c r="L2293" s="338" t="s">
        <v>5222</v>
      </c>
      <c r="M2293" s="338" t="s">
        <v>15260</v>
      </c>
      <c r="N2293" s="338" t="s">
        <v>5282</v>
      </c>
      <c r="O2293" s="338" t="s">
        <v>5232</v>
      </c>
    </row>
    <row r="2294" ht="15.75" customHeight="1">
      <c r="A2294" s="338" t="s">
        <v>15261</v>
      </c>
      <c r="B2294" s="338" t="s">
        <v>4993</v>
      </c>
      <c r="C2294" s="338" t="s">
        <v>1558</v>
      </c>
      <c r="D2294" s="338">
        <v>1993.0</v>
      </c>
      <c r="E2294" s="338" t="s">
        <v>15262</v>
      </c>
      <c r="F2294" s="339">
        <v>44964.0</v>
      </c>
      <c r="G2294" s="338" t="s">
        <v>5846</v>
      </c>
      <c r="H2294" s="338" t="s">
        <v>12035</v>
      </c>
      <c r="I2294" s="338" t="s">
        <v>15263</v>
      </c>
      <c r="J2294" s="338" t="s">
        <v>12787</v>
      </c>
      <c r="K2294" s="338" t="s">
        <v>4987</v>
      </c>
      <c r="M2294" s="338" t="s">
        <v>15264</v>
      </c>
      <c r="N2294" s="338" t="s">
        <v>5126</v>
      </c>
      <c r="O2294" s="338" t="s">
        <v>5020</v>
      </c>
    </row>
    <row r="2295" ht="15.75" customHeight="1">
      <c r="A2295" s="338" t="s">
        <v>15265</v>
      </c>
      <c r="B2295" s="338" t="s">
        <v>4970</v>
      </c>
      <c r="C2295" s="338" t="s">
        <v>1547</v>
      </c>
      <c r="D2295" s="338">
        <v>1993.0</v>
      </c>
      <c r="E2295" s="338" t="s">
        <v>15266</v>
      </c>
      <c r="F2295" s="338" t="s">
        <v>5210</v>
      </c>
      <c r="G2295" s="338" t="s">
        <v>5090</v>
      </c>
      <c r="H2295" s="338" t="s">
        <v>12139</v>
      </c>
      <c r="I2295" s="338" t="s">
        <v>6666</v>
      </c>
      <c r="J2295" s="338" t="s">
        <v>14126</v>
      </c>
      <c r="K2295" s="338" t="s">
        <v>4987</v>
      </c>
      <c r="L2295" s="338" t="s">
        <v>7743</v>
      </c>
      <c r="M2295" s="338" t="s">
        <v>15267</v>
      </c>
      <c r="N2295" s="338" t="s">
        <v>5009</v>
      </c>
      <c r="O2295" s="338" t="s">
        <v>5324</v>
      </c>
    </row>
    <row r="2296" ht="15.75" customHeight="1">
      <c r="A2296" s="338" t="s">
        <v>15268</v>
      </c>
      <c r="B2296" s="338" t="s">
        <v>4993</v>
      </c>
      <c r="C2296" s="338" t="s">
        <v>1681</v>
      </c>
      <c r="D2296" s="338">
        <v>1993.0</v>
      </c>
      <c r="E2296" s="338" t="s">
        <v>15269</v>
      </c>
      <c r="F2296" s="339">
        <v>45053.0</v>
      </c>
      <c r="G2296" s="338" t="s">
        <v>5718</v>
      </c>
      <c r="H2296" s="338" t="s">
        <v>9536</v>
      </c>
      <c r="I2296" s="338" t="s">
        <v>9537</v>
      </c>
      <c r="J2296" s="338" t="s">
        <v>8530</v>
      </c>
      <c r="K2296" s="338" t="s">
        <v>4987</v>
      </c>
      <c r="M2296" s="338" t="s">
        <v>15270</v>
      </c>
      <c r="N2296" s="338" t="s">
        <v>7886</v>
      </c>
      <c r="O2296" s="338" t="s">
        <v>5096</v>
      </c>
    </row>
    <row r="2297" ht="15.75" customHeight="1">
      <c r="A2297" s="338" t="s">
        <v>15271</v>
      </c>
      <c r="B2297" s="338" t="s">
        <v>4993</v>
      </c>
      <c r="C2297" s="338" t="s">
        <v>1558</v>
      </c>
      <c r="D2297" s="338">
        <v>1993.0</v>
      </c>
      <c r="E2297" s="338" t="s">
        <v>15272</v>
      </c>
      <c r="F2297" s="339">
        <v>44990.0</v>
      </c>
      <c r="G2297" s="338" t="s">
        <v>6378</v>
      </c>
      <c r="H2297" s="338" t="s">
        <v>8095</v>
      </c>
      <c r="I2297" s="338" t="s">
        <v>15273</v>
      </c>
      <c r="J2297" s="338" t="s">
        <v>5032</v>
      </c>
      <c r="K2297" s="338" t="s">
        <v>4987</v>
      </c>
      <c r="L2297" s="338" t="s">
        <v>12215</v>
      </c>
      <c r="M2297" s="338" t="s">
        <v>15274</v>
      </c>
      <c r="N2297" s="338" t="s">
        <v>5009</v>
      </c>
      <c r="O2297" s="338" t="s">
        <v>5010</v>
      </c>
    </row>
    <row r="2298" ht="15.75" customHeight="1">
      <c r="A2298" s="338" t="s">
        <v>15275</v>
      </c>
      <c r="B2298" s="338" t="s">
        <v>7737</v>
      </c>
      <c r="C2298" s="338" t="s">
        <v>1558</v>
      </c>
      <c r="D2298" s="338">
        <v>1993.0</v>
      </c>
      <c r="E2298" s="338" t="s">
        <v>14594</v>
      </c>
      <c r="F2298" s="339">
        <v>45052.0</v>
      </c>
      <c r="G2298" s="338" t="s">
        <v>7889</v>
      </c>
      <c r="H2298" s="338" t="s">
        <v>12509</v>
      </c>
      <c r="I2298" s="338" t="s">
        <v>15276</v>
      </c>
      <c r="J2298" s="338" t="s">
        <v>14387</v>
      </c>
      <c r="K2298" s="338" t="s">
        <v>4987</v>
      </c>
      <c r="L2298" s="338" t="s">
        <v>5094</v>
      </c>
      <c r="M2298" s="338" t="s">
        <v>15277</v>
      </c>
      <c r="N2298" s="338" t="s">
        <v>7886</v>
      </c>
      <c r="O2298" s="338" t="s">
        <v>5483</v>
      </c>
    </row>
    <row r="2299" ht="15.75" customHeight="1">
      <c r="A2299" s="338" t="s">
        <v>15278</v>
      </c>
      <c r="B2299" s="338" t="s">
        <v>7737</v>
      </c>
      <c r="C2299" s="338" t="s">
        <v>1537</v>
      </c>
      <c r="D2299" s="338">
        <v>1993.0</v>
      </c>
      <c r="E2299" s="338" t="s">
        <v>15266</v>
      </c>
      <c r="F2299" s="339">
        <v>45083.0</v>
      </c>
      <c r="G2299" s="338" t="s">
        <v>7121</v>
      </c>
      <c r="H2299" s="338" t="s">
        <v>5005</v>
      </c>
      <c r="I2299" s="338" t="s">
        <v>5005</v>
      </c>
      <c r="J2299" s="338" t="s">
        <v>9467</v>
      </c>
      <c r="K2299" s="338" t="s">
        <v>4987</v>
      </c>
      <c r="L2299" s="338" t="s">
        <v>7014</v>
      </c>
      <c r="M2299" s="338" t="s">
        <v>15279</v>
      </c>
      <c r="N2299" s="338" t="s">
        <v>5224</v>
      </c>
      <c r="O2299" s="338" t="s">
        <v>5505</v>
      </c>
    </row>
    <row r="2300" ht="15.75" customHeight="1">
      <c r="A2300" s="338" t="s">
        <v>15280</v>
      </c>
      <c r="B2300" s="338" t="s">
        <v>7737</v>
      </c>
      <c r="C2300" s="338" t="s">
        <v>1558</v>
      </c>
      <c r="D2300" s="338">
        <v>1993.0</v>
      </c>
      <c r="E2300" s="338" t="s">
        <v>15281</v>
      </c>
      <c r="F2300" s="339">
        <v>44992.0</v>
      </c>
      <c r="G2300" s="338" t="s">
        <v>7883</v>
      </c>
      <c r="H2300" s="338" t="s">
        <v>12198</v>
      </c>
      <c r="I2300" s="338" t="s">
        <v>12199</v>
      </c>
      <c r="J2300" s="338" t="s">
        <v>12198</v>
      </c>
      <c r="K2300" s="338" t="s">
        <v>4976</v>
      </c>
      <c r="L2300" s="338" t="s">
        <v>5157</v>
      </c>
      <c r="M2300" s="338" t="s">
        <v>15282</v>
      </c>
      <c r="N2300" s="338" t="s">
        <v>12201</v>
      </c>
      <c r="O2300" s="338" t="s">
        <v>5150</v>
      </c>
    </row>
    <row r="2301" ht="15.75" customHeight="1">
      <c r="A2301" s="338" t="s">
        <v>15283</v>
      </c>
      <c r="B2301" s="338" t="s">
        <v>4970</v>
      </c>
      <c r="C2301" s="338" t="s">
        <v>1547</v>
      </c>
      <c r="D2301" s="338">
        <v>1993.0</v>
      </c>
      <c r="E2301" s="338" t="s">
        <v>14951</v>
      </c>
      <c r="F2301" s="339">
        <v>45143.0</v>
      </c>
      <c r="G2301" s="338" t="s">
        <v>5219</v>
      </c>
      <c r="H2301" s="338" t="s">
        <v>15284</v>
      </c>
      <c r="I2301" s="338" t="s">
        <v>15284</v>
      </c>
      <c r="J2301" s="338" t="s">
        <v>10277</v>
      </c>
      <c r="K2301" s="338" t="s">
        <v>4987</v>
      </c>
      <c r="L2301" s="338" t="s">
        <v>5017</v>
      </c>
      <c r="M2301" s="338" t="s">
        <v>15285</v>
      </c>
      <c r="N2301" s="338" t="s">
        <v>11206</v>
      </c>
      <c r="O2301" s="338" t="s">
        <v>5143</v>
      </c>
    </row>
    <row r="2302" ht="15.75" customHeight="1">
      <c r="A2302" s="338" t="s">
        <v>15286</v>
      </c>
      <c r="B2302" s="338" t="s">
        <v>7737</v>
      </c>
      <c r="C2302" s="338" t="s">
        <v>1537</v>
      </c>
      <c r="D2302" s="338">
        <v>1993.0</v>
      </c>
      <c r="E2302" s="338" t="s">
        <v>15287</v>
      </c>
      <c r="F2302" s="339">
        <v>44963.0</v>
      </c>
      <c r="G2302" s="338" t="s">
        <v>6515</v>
      </c>
      <c r="H2302" s="338" t="s">
        <v>8317</v>
      </c>
      <c r="I2302" s="338" t="s">
        <v>15288</v>
      </c>
      <c r="J2302" s="338" t="s">
        <v>8550</v>
      </c>
      <c r="K2302" s="338" t="s">
        <v>4987</v>
      </c>
      <c r="L2302" s="338" t="s">
        <v>6247</v>
      </c>
      <c r="M2302" s="338" t="s">
        <v>15289</v>
      </c>
      <c r="N2302" s="338" t="s">
        <v>7780</v>
      </c>
      <c r="O2302" s="338" t="s">
        <v>5316</v>
      </c>
    </row>
    <row r="2303" ht="15.75" customHeight="1">
      <c r="A2303" s="338" t="s">
        <v>15290</v>
      </c>
      <c r="B2303" s="338" t="s">
        <v>4970</v>
      </c>
      <c r="C2303" s="338" t="s">
        <v>1681</v>
      </c>
      <c r="D2303" s="338">
        <v>1993.0</v>
      </c>
      <c r="E2303" s="338" t="s">
        <v>15291</v>
      </c>
      <c r="F2303" s="339">
        <v>44992.0</v>
      </c>
      <c r="G2303" s="338" t="s">
        <v>5099</v>
      </c>
      <c r="H2303" s="338" t="s">
        <v>12219</v>
      </c>
      <c r="I2303" s="338" t="s">
        <v>15292</v>
      </c>
      <c r="J2303" s="338" t="s">
        <v>5043</v>
      </c>
      <c r="K2303" s="338" t="s">
        <v>4987</v>
      </c>
      <c r="M2303" s="338" t="s">
        <v>15293</v>
      </c>
      <c r="N2303" s="338" t="s">
        <v>15294</v>
      </c>
      <c r="O2303" s="338" t="s">
        <v>5217</v>
      </c>
    </row>
    <row r="2304" ht="15.75" customHeight="1">
      <c r="A2304" s="338" t="s">
        <v>15295</v>
      </c>
      <c r="B2304" s="338" t="s">
        <v>4970</v>
      </c>
      <c r="C2304" s="338" t="s">
        <v>1547</v>
      </c>
      <c r="D2304" s="338">
        <v>1993.0</v>
      </c>
      <c r="E2304" s="338" t="s">
        <v>15296</v>
      </c>
      <c r="F2304" s="339">
        <v>45176.0</v>
      </c>
      <c r="G2304" s="338" t="s">
        <v>7077</v>
      </c>
      <c r="H2304" s="338" t="s">
        <v>13686</v>
      </c>
      <c r="I2304" s="338" t="s">
        <v>13686</v>
      </c>
      <c r="J2304" s="338" t="s">
        <v>13736</v>
      </c>
      <c r="K2304" s="338" t="s">
        <v>5607</v>
      </c>
      <c r="M2304" s="338" t="s">
        <v>15297</v>
      </c>
      <c r="N2304" s="338" t="s">
        <v>14202</v>
      </c>
      <c r="O2304" s="338" t="s">
        <v>5370</v>
      </c>
    </row>
    <row r="2305" ht="15.75" customHeight="1">
      <c r="A2305" s="338" t="s">
        <v>15298</v>
      </c>
      <c r="B2305" s="338" t="s">
        <v>7737</v>
      </c>
      <c r="C2305" s="338" t="s">
        <v>1558</v>
      </c>
      <c r="D2305" s="338">
        <v>1993.0</v>
      </c>
      <c r="E2305" s="338" t="s">
        <v>15072</v>
      </c>
      <c r="F2305" s="338" t="s">
        <v>5059</v>
      </c>
      <c r="G2305" s="338" t="s">
        <v>6515</v>
      </c>
      <c r="H2305" s="338" t="s">
        <v>11156</v>
      </c>
      <c r="I2305" s="338" t="s">
        <v>15299</v>
      </c>
      <c r="J2305" s="338" t="s">
        <v>6208</v>
      </c>
      <c r="K2305" s="338" t="s">
        <v>4987</v>
      </c>
      <c r="M2305" s="338" t="s">
        <v>15300</v>
      </c>
      <c r="N2305" s="338" t="s">
        <v>15301</v>
      </c>
      <c r="O2305" s="338" t="s">
        <v>5120</v>
      </c>
    </row>
    <row r="2306" ht="15.75" customHeight="1">
      <c r="A2306" s="338" t="s">
        <v>15302</v>
      </c>
      <c r="B2306" s="338" t="s">
        <v>7737</v>
      </c>
      <c r="C2306" s="338" t="s">
        <v>3713</v>
      </c>
      <c r="D2306" s="338">
        <v>1993.0</v>
      </c>
      <c r="E2306" s="338" t="s">
        <v>15116</v>
      </c>
      <c r="F2306" s="339">
        <v>45053.0</v>
      </c>
      <c r="G2306" s="338" t="s">
        <v>7948</v>
      </c>
      <c r="H2306" s="338" t="s">
        <v>5073</v>
      </c>
      <c r="I2306" s="338" t="s">
        <v>15303</v>
      </c>
      <c r="J2306" s="338" t="s">
        <v>8902</v>
      </c>
      <c r="K2306" s="338" t="s">
        <v>4987</v>
      </c>
      <c r="L2306" s="338" t="s">
        <v>7748</v>
      </c>
      <c r="M2306" s="338" t="s">
        <v>15304</v>
      </c>
      <c r="N2306" s="338" t="s">
        <v>4979</v>
      </c>
      <c r="O2306" s="338" t="s">
        <v>7887</v>
      </c>
    </row>
    <row r="2307" ht="15.75" customHeight="1">
      <c r="A2307" s="338" t="s">
        <v>15305</v>
      </c>
      <c r="B2307" s="338" t="s">
        <v>4970</v>
      </c>
      <c r="C2307" s="338" t="s">
        <v>1558</v>
      </c>
      <c r="D2307" s="338">
        <v>1993.0</v>
      </c>
      <c r="E2307" s="338" t="s">
        <v>14327</v>
      </c>
      <c r="F2307" s="339">
        <v>45142.0</v>
      </c>
      <c r="G2307" s="338" t="s">
        <v>6547</v>
      </c>
      <c r="H2307" s="338" t="s">
        <v>15306</v>
      </c>
      <c r="I2307" s="338" t="s">
        <v>15306</v>
      </c>
      <c r="J2307" s="338" t="s">
        <v>15307</v>
      </c>
      <c r="K2307" s="338" t="s">
        <v>4987</v>
      </c>
      <c r="L2307" s="338" t="s">
        <v>5490</v>
      </c>
      <c r="M2307" s="338" t="s">
        <v>15308</v>
      </c>
      <c r="N2307" s="338" t="s">
        <v>15309</v>
      </c>
      <c r="O2307" s="338" t="s">
        <v>5248</v>
      </c>
    </row>
    <row r="2308" ht="15.75" customHeight="1">
      <c r="A2308" s="338" t="s">
        <v>15310</v>
      </c>
      <c r="B2308" s="338" t="s">
        <v>4970</v>
      </c>
      <c r="C2308" s="338" t="s">
        <v>3713</v>
      </c>
      <c r="D2308" s="338">
        <v>1993.0</v>
      </c>
      <c r="E2308" s="338" t="s">
        <v>15100</v>
      </c>
      <c r="F2308" s="339">
        <v>45022.0</v>
      </c>
      <c r="G2308" s="338" t="s">
        <v>5272</v>
      </c>
      <c r="H2308" s="338" t="s">
        <v>5819</v>
      </c>
      <c r="I2308" s="338" t="s">
        <v>14315</v>
      </c>
      <c r="J2308" s="338" t="s">
        <v>11110</v>
      </c>
      <c r="K2308" s="338" t="s">
        <v>5245</v>
      </c>
      <c r="L2308" s="338" t="s">
        <v>5094</v>
      </c>
      <c r="M2308" s="338" t="s">
        <v>15311</v>
      </c>
      <c r="N2308" s="338" t="s">
        <v>11994</v>
      </c>
      <c r="O2308" s="338" t="s">
        <v>5324</v>
      </c>
    </row>
    <row r="2309" ht="15.75" customHeight="1">
      <c r="A2309" s="338" t="s">
        <v>15312</v>
      </c>
      <c r="B2309" s="338" t="s">
        <v>4970</v>
      </c>
      <c r="C2309" s="338" t="s">
        <v>1681</v>
      </c>
      <c r="D2309" s="338">
        <v>1993.0</v>
      </c>
      <c r="E2309" s="338" t="s">
        <v>15129</v>
      </c>
      <c r="F2309" s="339">
        <v>44992.0</v>
      </c>
      <c r="G2309" s="338" t="s">
        <v>5070</v>
      </c>
      <c r="H2309" s="338" t="s">
        <v>9730</v>
      </c>
      <c r="I2309" s="338" t="s">
        <v>15313</v>
      </c>
      <c r="J2309" s="338" t="s">
        <v>15314</v>
      </c>
      <c r="K2309" s="338" t="s">
        <v>4987</v>
      </c>
      <c r="L2309" s="338" t="s">
        <v>5074</v>
      </c>
      <c r="M2309" s="338" t="s">
        <v>15315</v>
      </c>
      <c r="N2309" s="338" t="s">
        <v>7874</v>
      </c>
      <c r="O2309" s="338" t="s">
        <v>5715</v>
      </c>
    </row>
    <row r="2310" ht="15.75" customHeight="1">
      <c r="A2310" s="338" t="s">
        <v>15316</v>
      </c>
      <c r="B2310" s="338" t="s">
        <v>4970</v>
      </c>
      <c r="C2310" s="338" t="s">
        <v>1558</v>
      </c>
      <c r="D2310" s="338">
        <v>1993.0</v>
      </c>
      <c r="E2310" s="338" t="s">
        <v>15317</v>
      </c>
      <c r="F2310" s="339">
        <v>45114.0</v>
      </c>
      <c r="G2310" s="338" t="s">
        <v>9634</v>
      </c>
      <c r="H2310" s="338" t="s">
        <v>5091</v>
      </c>
      <c r="I2310" s="338" t="s">
        <v>15318</v>
      </c>
      <c r="J2310" s="338" t="s">
        <v>15018</v>
      </c>
      <c r="K2310" s="338" t="s">
        <v>4987</v>
      </c>
      <c r="M2310" s="338" t="s">
        <v>15319</v>
      </c>
      <c r="N2310" s="338" t="s">
        <v>15320</v>
      </c>
      <c r="O2310" s="338" t="s">
        <v>6504</v>
      </c>
    </row>
    <row r="2311" ht="15.75" customHeight="1">
      <c r="A2311" s="338" t="s">
        <v>15321</v>
      </c>
      <c r="B2311" s="338" t="s">
        <v>7737</v>
      </c>
      <c r="C2311" s="338" t="s">
        <v>1558</v>
      </c>
      <c r="D2311" s="338">
        <v>1993.0</v>
      </c>
      <c r="E2311" s="338" t="s">
        <v>15281</v>
      </c>
      <c r="F2311" s="339">
        <v>45143.0</v>
      </c>
      <c r="G2311" s="338" t="s">
        <v>5070</v>
      </c>
      <c r="H2311" s="338" t="s">
        <v>6120</v>
      </c>
      <c r="I2311" s="338" t="s">
        <v>15322</v>
      </c>
      <c r="J2311" s="338" t="s">
        <v>15323</v>
      </c>
      <c r="K2311" s="338" t="s">
        <v>4987</v>
      </c>
      <c r="M2311" s="338" t="s">
        <v>15324</v>
      </c>
      <c r="N2311" s="338" t="s">
        <v>12843</v>
      </c>
      <c r="O2311" s="338" t="s">
        <v>5028</v>
      </c>
    </row>
    <row r="2312" ht="15.75" customHeight="1">
      <c r="A2312" s="338" t="s">
        <v>15325</v>
      </c>
      <c r="B2312" s="338" t="s">
        <v>4970</v>
      </c>
      <c r="C2312" s="338" t="s">
        <v>1537</v>
      </c>
      <c r="D2312" s="338">
        <v>1993.0</v>
      </c>
      <c r="E2312" s="338" t="s">
        <v>14900</v>
      </c>
      <c r="F2312" s="339">
        <v>45174.0</v>
      </c>
      <c r="G2312" s="338" t="s">
        <v>6391</v>
      </c>
      <c r="H2312" s="338" t="s">
        <v>11617</v>
      </c>
      <c r="I2312" s="338" t="s">
        <v>11617</v>
      </c>
      <c r="J2312" s="338" t="s">
        <v>11102</v>
      </c>
      <c r="K2312" s="338" t="s">
        <v>4987</v>
      </c>
      <c r="L2312" s="338" t="s">
        <v>7748</v>
      </c>
      <c r="M2312" s="338" t="s">
        <v>15326</v>
      </c>
      <c r="N2312" s="338" t="s">
        <v>4990</v>
      </c>
      <c r="O2312" s="338" t="s">
        <v>5160</v>
      </c>
    </row>
    <row r="2313" ht="15.75" customHeight="1">
      <c r="A2313" s="338" t="s">
        <v>15327</v>
      </c>
      <c r="C2313" s="338" t="s">
        <v>1425</v>
      </c>
      <c r="D2313" s="338">
        <v>1993.0</v>
      </c>
      <c r="E2313" s="338" t="s">
        <v>15328</v>
      </c>
      <c r="F2313" s="339">
        <v>45174.0</v>
      </c>
      <c r="G2313" s="338" t="s">
        <v>5163</v>
      </c>
      <c r="H2313" s="338" t="s">
        <v>15329</v>
      </c>
      <c r="I2313" s="338" t="s">
        <v>15330</v>
      </c>
      <c r="J2313" s="338" t="s">
        <v>15331</v>
      </c>
      <c r="K2313" s="338" t="s">
        <v>4987</v>
      </c>
      <c r="L2313" s="338" t="s">
        <v>6297</v>
      </c>
      <c r="M2313" s="338" t="s">
        <v>15332</v>
      </c>
      <c r="N2313" s="338" t="s">
        <v>13387</v>
      </c>
      <c r="O2313" s="338" t="s">
        <v>5262</v>
      </c>
    </row>
    <row r="2314" ht="15.75" customHeight="1">
      <c r="A2314" s="338" t="s">
        <v>15333</v>
      </c>
      <c r="B2314" s="338" t="s">
        <v>4993</v>
      </c>
      <c r="C2314" s="338" t="s">
        <v>1681</v>
      </c>
      <c r="D2314" s="338">
        <v>1993.0</v>
      </c>
      <c r="E2314" s="338" t="s">
        <v>15334</v>
      </c>
      <c r="F2314" s="339">
        <v>45023.0</v>
      </c>
      <c r="G2314" s="338" t="s">
        <v>5105</v>
      </c>
      <c r="H2314" s="338" t="s">
        <v>15335</v>
      </c>
      <c r="I2314" s="338" t="s">
        <v>15336</v>
      </c>
      <c r="J2314" s="338" t="s">
        <v>13822</v>
      </c>
      <c r="K2314" s="338" t="s">
        <v>4987</v>
      </c>
      <c r="L2314" s="338" t="s">
        <v>5176</v>
      </c>
      <c r="M2314" s="338" t="s">
        <v>15337</v>
      </c>
      <c r="N2314" s="338" t="s">
        <v>8696</v>
      </c>
      <c r="O2314" s="338" t="s">
        <v>5087</v>
      </c>
    </row>
    <row r="2315" ht="15.75" customHeight="1">
      <c r="A2315" s="338" t="s">
        <v>15338</v>
      </c>
      <c r="C2315" s="338" t="s">
        <v>2473</v>
      </c>
      <c r="D2315" s="338">
        <v>1993.0</v>
      </c>
      <c r="E2315" s="338" t="s">
        <v>15229</v>
      </c>
      <c r="F2315" s="339">
        <v>44961.0</v>
      </c>
      <c r="G2315" s="338" t="s">
        <v>5129</v>
      </c>
      <c r="H2315" s="338" t="s">
        <v>15339</v>
      </c>
      <c r="I2315" s="338" t="s">
        <v>15340</v>
      </c>
      <c r="J2315" s="338" t="s">
        <v>15341</v>
      </c>
      <c r="K2315" s="338" t="s">
        <v>4987</v>
      </c>
      <c r="L2315" s="338" t="s">
        <v>5291</v>
      </c>
      <c r="M2315" s="338" t="s">
        <v>15342</v>
      </c>
      <c r="N2315" s="338" t="s">
        <v>7780</v>
      </c>
      <c r="O2315" s="338" t="s">
        <v>5794</v>
      </c>
    </row>
    <row r="2316" ht="15.75" customHeight="1">
      <c r="A2316" s="338" t="s">
        <v>15343</v>
      </c>
      <c r="B2316" s="338" t="s">
        <v>4993</v>
      </c>
      <c r="C2316" s="338" t="s">
        <v>1558</v>
      </c>
      <c r="D2316" s="338">
        <v>1993.0</v>
      </c>
      <c r="E2316" s="338" t="s">
        <v>14561</v>
      </c>
      <c r="F2316" s="339">
        <v>45175.0</v>
      </c>
      <c r="G2316" s="338" t="s">
        <v>5060</v>
      </c>
      <c r="H2316" s="338" t="s">
        <v>5893</v>
      </c>
      <c r="I2316" s="338" t="s">
        <v>11371</v>
      </c>
      <c r="J2316" s="338" t="s">
        <v>13992</v>
      </c>
      <c r="K2316" s="338" t="s">
        <v>4987</v>
      </c>
      <c r="L2316" s="338" t="s">
        <v>6247</v>
      </c>
      <c r="M2316" s="338" t="s">
        <v>15344</v>
      </c>
      <c r="N2316" s="338" t="s">
        <v>5036</v>
      </c>
      <c r="O2316" s="338" t="s">
        <v>5339</v>
      </c>
    </row>
    <row r="2317" ht="15.75" customHeight="1">
      <c r="A2317" s="338" t="s">
        <v>15345</v>
      </c>
      <c r="B2317" s="338" t="s">
        <v>4970</v>
      </c>
      <c r="C2317" s="338" t="s">
        <v>1547</v>
      </c>
      <c r="D2317" s="338">
        <v>1993.0</v>
      </c>
      <c r="E2317" s="338" t="s">
        <v>15082</v>
      </c>
      <c r="F2317" s="339">
        <v>45022.0</v>
      </c>
      <c r="G2317" s="338" t="s">
        <v>5105</v>
      </c>
      <c r="H2317" s="338" t="s">
        <v>7983</v>
      </c>
      <c r="I2317" s="338" t="s">
        <v>13084</v>
      </c>
      <c r="J2317" s="338" t="s">
        <v>12752</v>
      </c>
      <c r="K2317" s="338" t="s">
        <v>4987</v>
      </c>
      <c r="L2317" s="338" t="s">
        <v>6071</v>
      </c>
      <c r="M2317" s="338" t="s">
        <v>15346</v>
      </c>
      <c r="N2317" s="338" t="s">
        <v>5224</v>
      </c>
      <c r="O2317" s="338" t="s">
        <v>5794</v>
      </c>
    </row>
    <row r="2318" ht="15.75" customHeight="1">
      <c r="A2318" s="338" t="s">
        <v>15347</v>
      </c>
      <c r="B2318" s="338" t="s">
        <v>4993</v>
      </c>
      <c r="C2318" s="338" t="s">
        <v>1558</v>
      </c>
      <c r="D2318" s="338">
        <v>1993.0</v>
      </c>
      <c r="E2318" s="338" t="s">
        <v>15348</v>
      </c>
      <c r="F2318" s="338" t="s">
        <v>5210</v>
      </c>
      <c r="G2318" s="338" t="s">
        <v>5070</v>
      </c>
      <c r="H2318" s="338" t="s">
        <v>14386</v>
      </c>
      <c r="I2318" s="338" t="s">
        <v>15349</v>
      </c>
      <c r="J2318" s="338" t="s">
        <v>15350</v>
      </c>
      <c r="K2318" s="338" t="s">
        <v>4987</v>
      </c>
      <c r="L2318" s="338" t="s">
        <v>7014</v>
      </c>
      <c r="M2318" s="338" t="s">
        <v>15351</v>
      </c>
      <c r="N2318" s="338" t="s">
        <v>5224</v>
      </c>
      <c r="O2318" s="338" t="s">
        <v>5248</v>
      </c>
    </row>
    <row r="2319" ht="15.75" customHeight="1">
      <c r="A2319" s="338" t="s">
        <v>15352</v>
      </c>
      <c r="B2319" s="338" t="s">
        <v>4993</v>
      </c>
      <c r="C2319" s="338" t="s">
        <v>1558</v>
      </c>
      <c r="D2319" s="338">
        <v>1993.0</v>
      </c>
      <c r="E2319" s="338" t="s">
        <v>15137</v>
      </c>
      <c r="F2319" s="339">
        <v>45173.0</v>
      </c>
      <c r="G2319" s="338" t="s">
        <v>5145</v>
      </c>
      <c r="H2319" s="338" t="s">
        <v>8594</v>
      </c>
      <c r="I2319" s="338" t="s">
        <v>6796</v>
      </c>
      <c r="J2319" s="338" t="s">
        <v>9323</v>
      </c>
      <c r="K2319" s="338" t="s">
        <v>4987</v>
      </c>
      <c r="L2319" s="338" t="s">
        <v>5074</v>
      </c>
      <c r="M2319" s="338" t="s">
        <v>15353</v>
      </c>
      <c r="N2319" s="338" t="s">
        <v>14643</v>
      </c>
      <c r="O2319" s="338" t="s">
        <v>5143</v>
      </c>
    </row>
    <row r="2320" ht="15.75" customHeight="1">
      <c r="A2320" s="338" t="s">
        <v>15354</v>
      </c>
      <c r="B2320" s="338" t="s">
        <v>4970</v>
      </c>
      <c r="C2320" s="338" t="s">
        <v>3713</v>
      </c>
      <c r="D2320" s="338">
        <v>1993.0</v>
      </c>
      <c r="E2320" s="338" t="s">
        <v>15355</v>
      </c>
      <c r="F2320" s="339">
        <v>45052.0</v>
      </c>
      <c r="G2320" s="338" t="s">
        <v>5153</v>
      </c>
      <c r="H2320" s="338" t="s">
        <v>15356</v>
      </c>
      <c r="I2320" s="338" t="s">
        <v>15356</v>
      </c>
      <c r="J2320" s="338" t="s">
        <v>10365</v>
      </c>
      <c r="K2320" s="338" t="s">
        <v>5607</v>
      </c>
      <c r="L2320" s="338" t="s">
        <v>6168</v>
      </c>
      <c r="M2320" s="338" t="s">
        <v>15357</v>
      </c>
      <c r="N2320" s="338" t="s">
        <v>15358</v>
      </c>
      <c r="O2320" s="338" t="s">
        <v>5186</v>
      </c>
    </row>
    <row r="2321" ht="15.75" customHeight="1">
      <c r="A2321" s="338" t="s">
        <v>15359</v>
      </c>
      <c r="B2321" s="338" t="s">
        <v>4970</v>
      </c>
      <c r="C2321" s="338" t="s">
        <v>2473</v>
      </c>
      <c r="D2321" s="338">
        <v>1993.0</v>
      </c>
      <c r="E2321" s="338" t="s">
        <v>15360</v>
      </c>
      <c r="F2321" s="339">
        <v>45113.0</v>
      </c>
      <c r="G2321" s="338" t="s">
        <v>5969</v>
      </c>
      <c r="H2321" s="338" t="s">
        <v>15361</v>
      </c>
      <c r="I2321" s="338" t="s">
        <v>15361</v>
      </c>
      <c r="J2321" s="338" t="s">
        <v>15362</v>
      </c>
      <c r="K2321" s="338" t="s">
        <v>6642</v>
      </c>
      <c r="L2321" s="338" t="s">
        <v>6297</v>
      </c>
      <c r="M2321" s="338" t="s">
        <v>15363</v>
      </c>
      <c r="N2321" s="338" t="s">
        <v>15364</v>
      </c>
      <c r="O2321" s="338" t="s">
        <v>5370</v>
      </c>
    </row>
    <row r="2322" ht="15.75" customHeight="1">
      <c r="A2322" s="338" t="s">
        <v>15365</v>
      </c>
      <c r="B2322" s="338" t="s">
        <v>7737</v>
      </c>
      <c r="C2322" s="338" t="s">
        <v>1547</v>
      </c>
      <c r="D2322" s="338">
        <v>1993.0</v>
      </c>
      <c r="E2322" s="338" t="s">
        <v>15149</v>
      </c>
      <c r="F2322" s="339">
        <v>45052.0</v>
      </c>
      <c r="G2322" s="338" t="s">
        <v>6063</v>
      </c>
      <c r="H2322" s="338" t="s">
        <v>5061</v>
      </c>
      <c r="I2322" s="338" t="s">
        <v>6359</v>
      </c>
      <c r="J2322" s="338" t="s">
        <v>10283</v>
      </c>
      <c r="K2322" s="338" t="s">
        <v>4987</v>
      </c>
      <c r="L2322" s="338" t="s">
        <v>5377</v>
      </c>
      <c r="M2322" s="338" t="s">
        <v>15366</v>
      </c>
      <c r="N2322" s="338" t="s">
        <v>4990</v>
      </c>
      <c r="O2322" s="338" t="s">
        <v>5217</v>
      </c>
    </row>
    <row r="2323" ht="15.75" customHeight="1">
      <c r="A2323" s="338" t="s">
        <v>15367</v>
      </c>
      <c r="B2323" s="338" t="s">
        <v>7737</v>
      </c>
      <c r="C2323" s="338" t="s">
        <v>1558</v>
      </c>
      <c r="D2323" s="338">
        <v>1993.0</v>
      </c>
      <c r="E2323" s="338" t="s">
        <v>15149</v>
      </c>
      <c r="F2323" s="339">
        <v>44963.0</v>
      </c>
      <c r="G2323" s="338" t="s">
        <v>10344</v>
      </c>
      <c r="H2323" s="338" t="s">
        <v>15368</v>
      </c>
      <c r="I2323" s="338" t="s">
        <v>14387</v>
      </c>
      <c r="J2323" s="338" t="s">
        <v>14387</v>
      </c>
      <c r="K2323" s="338" t="s">
        <v>4987</v>
      </c>
      <c r="L2323" s="338" t="s">
        <v>7743</v>
      </c>
      <c r="M2323" s="338" t="s">
        <v>15369</v>
      </c>
      <c r="N2323" s="338" t="s">
        <v>5009</v>
      </c>
      <c r="O2323" s="338" t="s">
        <v>5028</v>
      </c>
    </row>
    <row r="2324" ht="15.75" customHeight="1">
      <c r="A2324" s="338" t="s">
        <v>15370</v>
      </c>
      <c r="B2324" s="338" t="s">
        <v>4970</v>
      </c>
      <c r="C2324" s="338" t="s">
        <v>1537</v>
      </c>
      <c r="D2324" s="338">
        <v>1993.0</v>
      </c>
      <c r="E2324" s="338" t="s">
        <v>15371</v>
      </c>
      <c r="F2324" s="339">
        <v>44932.0</v>
      </c>
      <c r="G2324" s="338" t="s">
        <v>5145</v>
      </c>
      <c r="H2324" s="338" t="s">
        <v>6245</v>
      </c>
      <c r="I2324" s="338" t="s">
        <v>9005</v>
      </c>
      <c r="J2324" s="338" t="s">
        <v>14376</v>
      </c>
      <c r="K2324" s="338" t="s">
        <v>4987</v>
      </c>
      <c r="M2324" s="338" t="s">
        <v>15372</v>
      </c>
      <c r="N2324" s="338" t="s">
        <v>4979</v>
      </c>
      <c r="O2324" s="338" t="s">
        <v>5087</v>
      </c>
    </row>
    <row r="2325" ht="15.75" customHeight="1">
      <c r="A2325" s="338" t="s">
        <v>15373</v>
      </c>
      <c r="B2325" s="338" t="s">
        <v>4970</v>
      </c>
      <c r="C2325" s="338" t="s">
        <v>1547</v>
      </c>
      <c r="D2325" s="338">
        <v>1993.0</v>
      </c>
      <c r="E2325" s="338" t="s">
        <v>14666</v>
      </c>
      <c r="F2325" s="339">
        <v>45111.0</v>
      </c>
      <c r="G2325" s="338" t="s">
        <v>5181</v>
      </c>
      <c r="H2325" s="338" t="s">
        <v>15374</v>
      </c>
      <c r="I2325" s="338" t="s">
        <v>15375</v>
      </c>
      <c r="J2325" s="338" t="s">
        <v>12067</v>
      </c>
      <c r="K2325" s="338" t="s">
        <v>4987</v>
      </c>
      <c r="M2325" s="338" t="s">
        <v>15376</v>
      </c>
      <c r="N2325" s="338" t="s">
        <v>15377</v>
      </c>
      <c r="O2325" s="338" t="s">
        <v>5324</v>
      </c>
    </row>
    <row r="2326" ht="15.75" customHeight="1">
      <c r="A2326" s="338" t="s">
        <v>15378</v>
      </c>
      <c r="B2326" s="338" t="s">
        <v>4970</v>
      </c>
      <c r="C2326" s="338" t="s">
        <v>3713</v>
      </c>
      <c r="D2326" s="338">
        <v>1993.0</v>
      </c>
      <c r="E2326" s="338" t="s">
        <v>14556</v>
      </c>
      <c r="F2326" s="339">
        <v>45083.0</v>
      </c>
      <c r="G2326" s="338" t="s">
        <v>5319</v>
      </c>
      <c r="H2326" s="338" t="s">
        <v>6116</v>
      </c>
      <c r="I2326" s="338" t="s">
        <v>15379</v>
      </c>
      <c r="J2326" s="338" t="s">
        <v>9618</v>
      </c>
      <c r="K2326" s="338" t="s">
        <v>4976</v>
      </c>
      <c r="L2326" s="338" t="s">
        <v>8632</v>
      </c>
      <c r="M2326" s="338" t="s">
        <v>15380</v>
      </c>
      <c r="N2326" s="338" t="s">
        <v>15381</v>
      </c>
      <c r="O2326" s="338" t="s">
        <v>5780</v>
      </c>
    </row>
    <row r="2327" ht="15.75" customHeight="1">
      <c r="A2327" s="338" t="s">
        <v>15382</v>
      </c>
      <c r="B2327" s="338" t="s">
        <v>4970</v>
      </c>
      <c r="C2327" s="338" t="s">
        <v>1537</v>
      </c>
      <c r="D2327" s="338">
        <v>1993.0</v>
      </c>
      <c r="E2327" s="338" t="s">
        <v>14594</v>
      </c>
      <c r="F2327" s="339">
        <v>44991.0</v>
      </c>
      <c r="G2327" s="338" t="s">
        <v>9634</v>
      </c>
      <c r="H2327" s="338" t="s">
        <v>7084</v>
      </c>
      <c r="I2327" s="338" t="s">
        <v>6037</v>
      </c>
      <c r="J2327" s="338" t="s">
        <v>5777</v>
      </c>
      <c r="K2327" s="338" t="s">
        <v>4987</v>
      </c>
      <c r="L2327" s="338" t="s">
        <v>5377</v>
      </c>
      <c r="M2327" s="338" t="s">
        <v>15383</v>
      </c>
      <c r="N2327" s="338" t="s">
        <v>5224</v>
      </c>
      <c r="O2327" s="338" t="s">
        <v>5046</v>
      </c>
    </row>
    <row r="2328" ht="15.75" customHeight="1">
      <c r="A2328" s="338" t="s">
        <v>15384</v>
      </c>
      <c r="B2328" s="338" t="s">
        <v>4993</v>
      </c>
      <c r="C2328" s="338" t="s">
        <v>1558</v>
      </c>
      <c r="D2328" s="338">
        <v>1993.0</v>
      </c>
      <c r="E2328" s="338" t="s">
        <v>15100</v>
      </c>
      <c r="F2328" s="339">
        <v>44963.0</v>
      </c>
      <c r="G2328" s="338" t="s">
        <v>5319</v>
      </c>
      <c r="H2328" s="338" t="s">
        <v>13535</v>
      </c>
      <c r="I2328" s="338" t="s">
        <v>8754</v>
      </c>
      <c r="J2328" s="338" t="s">
        <v>8534</v>
      </c>
      <c r="K2328" s="338" t="s">
        <v>4987</v>
      </c>
      <c r="L2328" s="338" t="s">
        <v>7748</v>
      </c>
      <c r="M2328" s="338" t="s">
        <v>15385</v>
      </c>
      <c r="N2328" s="338" t="s">
        <v>5036</v>
      </c>
      <c r="O2328" s="338" t="s">
        <v>5186</v>
      </c>
    </row>
    <row r="2329" ht="15.75" customHeight="1">
      <c r="A2329" s="338" t="s">
        <v>15386</v>
      </c>
      <c r="B2329" s="338" t="s">
        <v>4993</v>
      </c>
      <c r="C2329" s="338" t="s">
        <v>1537</v>
      </c>
      <c r="D2329" s="338">
        <v>1993.0</v>
      </c>
      <c r="E2329" s="338" t="s">
        <v>15371</v>
      </c>
      <c r="F2329" s="339">
        <v>45142.0</v>
      </c>
      <c r="G2329" s="338" t="s">
        <v>5674</v>
      </c>
      <c r="H2329" s="338" t="s">
        <v>6416</v>
      </c>
      <c r="I2329" s="338" t="s">
        <v>12779</v>
      </c>
      <c r="J2329" s="338" t="s">
        <v>14060</v>
      </c>
      <c r="K2329" s="338" t="s">
        <v>4987</v>
      </c>
      <c r="L2329" s="338" t="s">
        <v>6447</v>
      </c>
      <c r="M2329" s="338" t="s">
        <v>15387</v>
      </c>
      <c r="N2329" s="338" t="s">
        <v>5758</v>
      </c>
      <c r="O2329" s="338" t="s">
        <v>5186</v>
      </c>
    </row>
    <row r="2330" ht="15.75" customHeight="1">
      <c r="A2330" s="338" t="s">
        <v>15388</v>
      </c>
      <c r="B2330" s="338" t="s">
        <v>4970</v>
      </c>
      <c r="C2330" s="338" t="s">
        <v>1425</v>
      </c>
      <c r="D2330" s="338">
        <v>1993.0</v>
      </c>
      <c r="E2330" s="338" t="s">
        <v>15389</v>
      </c>
      <c r="F2330" s="338" t="s">
        <v>5286</v>
      </c>
      <c r="G2330" s="338" t="s">
        <v>5219</v>
      </c>
      <c r="H2330" s="338" t="s">
        <v>10956</v>
      </c>
      <c r="I2330" s="338" t="s">
        <v>9158</v>
      </c>
      <c r="J2330" s="338" t="s">
        <v>13747</v>
      </c>
      <c r="K2330" s="338" t="s">
        <v>4987</v>
      </c>
      <c r="L2330" s="338" t="s">
        <v>6247</v>
      </c>
      <c r="M2330" s="338" t="s">
        <v>15390</v>
      </c>
      <c r="N2330" s="338" t="s">
        <v>15391</v>
      </c>
      <c r="O2330" s="338" t="s">
        <v>5794</v>
      </c>
    </row>
    <row r="2331" ht="15.75" customHeight="1">
      <c r="A2331" s="338" t="s">
        <v>15392</v>
      </c>
      <c r="B2331" s="338" t="s">
        <v>5601</v>
      </c>
      <c r="C2331" s="338" t="s">
        <v>1547</v>
      </c>
      <c r="D2331" s="338">
        <v>1993.0</v>
      </c>
      <c r="E2331" s="338" t="s">
        <v>15393</v>
      </c>
      <c r="F2331" s="339">
        <v>45053.0</v>
      </c>
      <c r="G2331" s="338" t="s">
        <v>5674</v>
      </c>
      <c r="H2331" s="338" t="s">
        <v>15394</v>
      </c>
      <c r="I2331" s="338" t="s">
        <v>15395</v>
      </c>
      <c r="J2331" s="338" t="s">
        <v>15396</v>
      </c>
      <c r="K2331" s="338" t="s">
        <v>12977</v>
      </c>
      <c r="M2331" s="338" t="s">
        <v>15397</v>
      </c>
      <c r="N2331" s="338" t="s">
        <v>15398</v>
      </c>
      <c r="O2331" s="338" t="s">
        <v>5127</v>
      </c>
    </row>
    <row r="2332" ht="15.75" customHeight="1">
      <c r="A2332" s="338" t="s">
        <v>15399</v>
      </c>
      <c r="B2332" s="338" t="s">
        <v>4993</v>
      </c>
      <c r="C2332" s="338" t="s">
        <v>1601</v>
      </c>
      <c r="D2332" s="338">
        <v>1993.0</v>
      </c>
      <c r="E2332" s="338" t="s">
        <v>14900</v>
      </c>
      <c r="F2332" s="339">
        <v>44991.0</v>
      </c>
      <c r="G2332" s="338" t="s">
        <v>6536</v>
      </c>
      <c r="H2332" s="338" t="s">
        <v>15400</v>
      </c>
      <c r="I2332" s="338" t="s">
        <v>15401</v>
      </c>
      <c r="J2332" s="338" t="s">
        <v>15402</v>
      </c>
      <c r="K2332" s="338" t="s">
        <v>4987</v>
      </c>
      <c r="L2332" s="338" t="s">
        <v>7905</v>
      </c>
      <c r="M2332" s="338" t="s">
        <v>15403</v>
      </c>
      <c r="N2332" s="338" t="s">
        <v>15404</v>
      </c>
      <c r="O2332" s="338" t="s">
        <v>5283</v>
      </c>
    </row>
    <row r="2333" ht="15.75" customHeight="1">
      <c r="A2333" s="338" t="s">
        <v>15405</v>
      </c>
      <c r="B2333" s="338" t="s">
        <v>7737</v>
      </c>
      <c r="C2333" s="338" t="s">
        <v>1558</v>
      </c>
      <c r="D2333" s="338">
        <v>1993.0</v>
      </c>
      <c r="E2333" s="338" t="s">
        <v>15406</v>
      </c>
      <c r="F2333" s="339">
        <v>45022.0</v>
      </c>
      <c r="G2333" s="338" t="s">
        <v>7461</v>
      </c>
      <c r="H2333" s="338" t="s">
        <v>8563</v>
      </c>
      <c r="I2333" s="338" t="s">
        <v>15407</v>
      </c>
      <c r="J2333" s="338" t="s">
        <v>11123</v>
      </c>
      <c r="K2333" s="338" t="s">
        <v>4987</v>
      </c>
      <c r="L2333" s="338" t="s">
        <v>5822</v>
      </c>
      <c r="M2333" s="338" t="s">
        <v>15408</v>
      </c>
      <c r="N2333" s="338" t="s">
        <v>5009</v>
      </c>
      <c r="O2333" s="338" t="s">
        <v>5077</v>
      </c>
    </row>
    <row r="2334" ht="15.75" customHeight="1">
      <c r="A2334" s="338" t="s">
        <v>15409</v>
      </c>
      <c r="B2334" s="338" t="s">
        <v>4970</v>
      </c>
      <c r="C2334" s="338" t="s">
        <v>1547</v>
      </c>
      <c r="D2334" s="338">
        <v>1993.0</v>
      </c>
      <c r="E2334" s="338" t="s">
        <v>15287</v>
      </c>
      <c r="F2334" s="339">
        <v>44991.0</v>
      </c>
      <c r="G2334" s="338" t="s">
        <v>5272</v>
      </c>
      <c r="H2334" s="338" t="s">
        <v>15410</v>
      </c>
      <c r="I2334" s="338" t="s">
        <v>15411</v>
      </c>
      <c r="J2334" s="338" t="s">
        <v>5907</v>
      </c>
      <c r="K2334" s="338" t="s">
        <v>4987</v>
      </c>
      <c r="M2334" s="338" t="s">
        <v>15412</v>
      </c>
      <c r="N2334" s="338" t="s">
        <v>5224</v>
      </c>
      <c r="O2334" s="338" t="s">
        <v>5087</v>
      </c>
    </row>
    <row r="2335" ht="15.75" customHeight="1">
      <c r="A2335" s="338" t="s">
        <v>15413</v>
      </c>
      <c r="B2335" s="338" t="s">
        <v>4970</v>
      </c>
      <c r="C2335" s="338" t="s">
        <v>1547</v>
      </c>
      <c r="D2335" s="338">
        <v>1993.0</v>
      </c>
      <c r="E2335" s="338" t="s">
        <v>15414</v>
      </c>
      <c r="F2335" s="339">
        <v>45175.0</v>
      </c>
      <c r="G2335" s="338" t="s">
        <v>5172</v>
      </c>
      <c r="H2335" s="338" t="s">
        <v>10700</v>
      </c>
      <c r="I2335" s="338" t="s">
        <v>15415</v>
      </c>
      <c r="J2335" s="338" t="s">
        <v>11256</v>
      </c>
      <c r="K2335" s="338" t="s">
        <v>15416</v>
      </c>
      <c r="L2335" s="338" t="s">
        <v>7743</v>
      </c>
      <c r="M2335" s="338" t="s">
        <v>15417</v>
      </c>
      <c r="N2335" s="338" t="s">
        <v>7805</v>
      </c>
      <c r="O2335" s="338" t="s">
        <v>5724</v>
      </c>
    </row>
    <row r="2336" ht="15.75" customHeight="1">
      <c r="A2336" s="338" t="s">
        <v>15418</v>
      </c>
      <c r="B2336" s="338" t="s">
        <v>7737</v>
      </c>
      <c r="C2336" s="338" t="s">
        <v>1558</v>
      </c>
      <c r="D2336" s="338">
        <v>1993.0</v>
      </c>
      <c r="E2336" s="338" t="s">
        <v>15089</v>
      </c>
      <c r="F2336" s="339">
        <v>44932.0</v>
      </c>
      <c r="G2336" s="338" t="s">
        <v>8035</v>
      </c>
      <c r="H2336" s="338" t="s">
        <v>6160</v>
      </c>
      <c r="I2336" s="338" t="s">
        <v>15419</v>
      </c>
      <c r="J2336" s="338" t="s">
        <v>7990</v>
      </c>
      <c r="K2336" s="338" t="s">
        <v>4987</v>
      </c>
      <c r="M2336" s="338" t="s">
        <v>15420</v>
      </c>
      <c r="N2336" s="338" t="s">
        <v>5126</v>
      </c>
      <c r="O2336" s="338" t="s">
        <v>6003</v>
      </c>
    </row>
    <row r="2337" ht="15.75" customHeight="1">
      <c r="A2337" s="338" t="s">
        <v>15421</v>
      </c>
      <c r="B2337" s="338" t="s">
        <v>4993</v>
      </c>
      <c r="C2337" s="338" t="s">
        <v>1547</v>
      </c>
      <c r="D2337" s="338">
        <v>1993.0</v>
      </c>
      <c r="E2337" s="338" t="s">
        <v>15422</v>
      </c>
      <c r="F2337" s="339">
        <v>44932.0</v>
      </c>
      <c r="G2337" s="338" t="s">
        <v>5241</v>
      </c>
      <c r="H2337" s="338" t="s">
        <v>10436</v>
      </c>
      <c r="I2337" s="338" t="s">
        <v>10436</v>
      </c>
      <c r="J2337" s="338" t="s">
        <v>11941</v>
      </c>
      <c r="K2337" s="338" t="s">
        <v>5607</v>
      </c>
      <c r="L2337" s="338" t="s">
        <v>5377</v>
      </c>
      <c r="M2337" s="338" t="s">
        <v>15423</v>
      </c>
      <c r="N2337" s="338" t="s">
        <v>15172</v>
      </c>
      <c r="O2337" s="338" t="s">
        <v>5457</v>
      </c>
    </row>
    <row r="2338" ht="15.75" customHeight="1">
      <c r="A2338" s="338" t="s">
        <v>15424</v>
      </c>
      <c r="B2338" s="338" t="s">
        <v>7737</v>
      </c>
      <c r="C2338" s="338" t="s">
        <v>1537</v>
      </c>
      <c r="D2338" s="338">
        <v>1993.0</v>
      </c>
      <c r="E2338" s="338" t="s">
        <v>14828</v>
      </c>
      <c r="F2338" s="338" t="s">
        <v>5059</v>
      </c>
      <c r="G2338" s="338" t="s">
        <v>5129</v>
      </c>
      <c r="H2338" s="338" t="s">
        <v>8421</v>
      </c>
      <c r="I2338" s="338" t="s">
        <v>9031</v>
      </c>
      <c r="J2338" s="338" t="s">
        <v>15014</v>
      </c>
      <c r="K2338" s="338" t="s">
        <v>4987</v>
      </c>
      <c r="L2338" s="338" t="s">
        <v>5822</v>
      </c>
      <c r="M2338" s="338" t="s">
        <v>15425</v>
      </c>
      <c r="N2338" s="338" t="s">
        <v>15426</v>
      </c>
      <c r="O2338" s="338" t="s">
        <v>6278</v>
      </c>
    </row>
    <row r="2339" ht="15.75" customHeight="1">
      <c r="A2339" s="338" t="s">
        <v>15427</v>
      </c>
      <c r="B2339" s="338" t="s">
        <v>4970</v>
      </c>
      <c r="C2339" s="338" t="s">
        <v>1547</v>
      </c>
      <c r="D2339" s="338">
        <v>1993.0</v>
      </c>
      <c r="E2339" s="338" t="s">
        <v>15272</v>
      </c>
      <c r="F2339" s="339">
        <v>44932.0</v>
      </c>
      <c r="G2339" s="338" t="s">
        <v>5319</v>
      </c>
      <c r="H2339" s="338" t="s">
        <v>13521</v>
      </c>
      <c r="I2339" s="338" t="s">
        <v>13521</v>
      </c>
      <c r="J2339" s="338" t="s">
        <v>15428</v>
      </c>
      <c r="K2339" s="338" t="s">
        <v>4987</v>
      </c>
      <c r="L2339" s="338" t="s">
        <v>5822</v>
      </c>
      <c r="M2339" s="338" t="s">
        <v>15429</v>
      </c>
      <c r="N2339" s="338" t="s">
        <v>4990</v>
      </c>
      <c r="O2339" s="338" t="s">
        <v>5087</v>
      </c>
    </row>
    <row r="2340" ht="15.75" customHeight="1">
      <c r="A2340" s="338" t="s">
        <v>15430</v>
      </c>
      <c r="B2340" s="338" t="s">
        <v>4970</v>
      </c>
      <c r="C2340" s="338" t="s">
        <v>1547</v>
      </c>
      <c r="D2340" s="338">
        <v>1993.0</v>
      </c>
      <c r="E2340" s="338" t="s">
        <v>15017</v>
      </c>
      <c r="F2340" s="339">
        <v>45114.0</v>
      </c>
      <c r="G2340" s="338" t="s">
        <v>5241</v>
      </c>
      <c r="H2340" s="338" t="s">
        <v>10828</v>
      </c>
      <c r="I2340" s="338" t="s">
        <v>15431</v>
      </c>
      <c r="J2340" s="338" t="s">
        <v>15432</v>
      </c>
      <c r="K2340" s="338" t="s">
        <v>4987</v>
      </c>
      <c r="L2340" s="338" t="s">
        <v>5157</v>
      </c>
      <c r="M2340" s="338" t="s">
        <v>15433</v>
      </c>
      <c r="N2340" s="338" t="s">
        <v>12843</v>
      </c>
      <c r="O2340" s="338" t="s">
        <v>5408</v>
      </c>
    </row>
    <row r="2341" ht="15.75" customHeight="1">
      <c r="A2341" s="338" t="s">
        <v>15434</v>
      </c>
      <c r="B2341" s="338" t="s">
        <v>5601</v>
      </c>
      <c r="C2341" s="338" t="s">
        <v>1547</v>
      </c>
      <c r="D2341" s="338">
        <v>1993.0</v>
      </c>
      <c r="E2341" s="338" t="s">
        <v>15170</v>
      </c>
      <c r="F2341" s="339">
        <v>44933.0</v>
      </c>
      <c r="G2341" s="338" t="s">
        <v>5385</v>
      </c>
      <c r="H2341" s="338" t="s">
        <v>9085</v>
      </c>
      <c r="I2341" s="338" t="s">
        <v>9085</v>
      </c>
      <c r="J2341" s="338" t="s">
        <v>15435</v>
      </c>
      <c r="K2341" s="338" t="s">
        <v>5607</v>
      </c>
      <c r="M2341" s="338" t="s">
        <v>15436</v>
      </c>
      <c r="N2341" s="338" t="s">
        <v>13140</v>
      </c>
      <c r="O2341" s="338" t="s">
        <v>5294</v>
      </c>
    </row>
    <row r="2342" ht="15.75" customHeight="1">
      <c r="A2342" s="338" t="s">
        <v>15437</v>
      </c>
      <c r="B2342" s="338" t="s">
        <v>7737</v>
      </c>
      <c r="C2342" s="338" t="s">
        <v>1547</v>
      </c>
      <c r="D2342" s="338">
        <v>1993.0</v>
      </c>
      <c r="E2342" s="338" t="s">
        <v>14216</v>
      </c>
      <c r="F2342" s="339">
        <v>45144.0</v>
      </c>
      <c r="G2342" s="338" t="s">
        <v>5319</v>
      </c>
      <c r="H2342" s="338" t="s">
        <v>5236</v>
      </c>
      <c r="I2342" s="338" t="s">
        <v>15438</v>
      </c>
      <c r="J2342" s="338" t="s">
        <v>12251</v>
      </c>
      <c r="K2342" s="338" t="s">
        <v>4987</v>
      </c>
      <c r="L2342" s="338" t="s">
        <v>6381</v>
      </c>
      <c r="M2342" s="338" t="s">
        <v>15439</v>
      </c>
      <c r="N2342" s="338" t="s">
        <v>5126</v>
      </c>
      <c r="O2342" s="338" t="s">
        <v>5160</v>
      </c>
    </row>
    <row r="2343" ht="15.75" customHeight="1">
      <c r="A2343" s="338" t="s">
        <v>15440</v>
      </c>
      <c r="B2343" s="338" t="s">
        <v>4993</v>
      </c>
      <c r="C2343" s="338" t="s">
        <v>1572</v>
      </c>
      <c r="D2343" s="338">
        <v>1993.0</v>
      </c>
      <c r="E2343" s="338" t="s">
        <v>15072</v>
      </c>
      <c r="F2343" s="339">
        <v>45145.0</v>
      </c>
      <c r="G2343" s="338" t="s">
        <v>6515</v>
      </c>
      <c r="H2343" s="338" t="s">
        <v>5839</v>
      </c>
      <c r="I2343" s="338" t="s">
        <v>13146</v>
      </c>
      <c r="J2343" s="338" t="s">
        <v>15441</v>
      </c>
      <c r="K2343" s="338" t="s">
        <v>4987</v>
      </c>
      <c r="L2343" s="338" t="s">
        <v>5017</v>
      </c>
      <c r="M2343" s="338" t="s">
        <v>15442</v>
      </c>
      <c r="N2343" s="338" t="s">
        <v>6929</v>
      </c>
      <c r="O2343" s="338" t="s">
        <v>9753</v>
      </c>
    </row>
    <row r="2344" ht="15.75" customHeight="1">
      <c r="A2344" s="338" t="s">
        <v>15443</v>
      </c>
      <c r="B2344" s="338" t="s">
        <v>7737</v>
      </c>
      <c r="C2344" s="338" t="s">
        <v>1558</v>
      </c>
      <c r="D2344" s="338">
        <v>1993.0</v>
      </c>
      <c r="E2344" s="338" t="s">
        <v>15444</v>
      </c>
      <c r="F2344" s="339">
        <v>45022.0</v>
      </c>
      <c r="G2344" s="338" t="s">
        <v>5402</v>
      </c>
      <c r="H2344" s="338" t="s">
        <v>15445</v>
      </c>
      <c r="I2344" s="338" t="s">
        <v>15446</v>
      </c>
      <c r="J2344" s="338" t="s">
        <v>4986</v>
      </c>
      <c r="K2344" s="338" t="s">
        <v>4987</v>
      </c>
      <c r="L2344" s="338" t="s">
        <v>5157</v>
      </c>
      <c r="M2344" s="338" t="s">
        <v>15447</v>
      </c>
      <c r="N2344" s="338" t="s">
        <v>15448</v>
      </c>
      <c r="O2344" s="338" t="s">
        <v>6997</v>
      </c>
    </row>
    <row r="2345" ht="15.75" customHeight="1">
      <c r="A2345" s="338" t="s">
        <v>15449</v>
      </c>
      <c r="B2345" s="338" t="s">
        <v>7737</v>
      </c>
      <c r="C2345" s="338" t="s">
        <v>1547</v>
      </c>
      <c r="D2345" s="338">
        <v>1993.0</v>
      </c>
      <c r="E2345" s="338" t="s">
        <v>15062</v>
      </c>
      <c r="F2345" s="339">
        <v>45144.0</v>
      </c>
      <c r="G2345" s="338" t="s">
        <v>5241</v>
      </c>
      <c r="H2345" s="338" t="s">
        <v>15450</v>
      </c>
      <c r="I2345" s="338" t="s">
        <v>15451</v>
      </c>
      <c r="J2345" s="338" t="s">
        <v>10489</v>
      </c>
      <c r="K2345" s="338" t="s">
        <v>4987</v>
      </c>
      <c r="M2345" s="338" t="s">
        <v>15452</v>
      </c>
      <c r="N2345" s="338" t="s">
        <v>12843</v>
      </c>
      <c r="O2345" s="338" t="s">
        <v>5545</v>
      </c>
    </row>
    <row r="2346" ht="15.75" customHeight="1">
      <c r="A2346" s="338" t="s">
        <v>15453</v>
      </c>
      <c r="B2346" s="338" t="s">
        <v>7737</v>
      </c>
      <c r="C2346" s="338" t="s">
        <v>1558</v>
      </c>
      <c r="D2346" s="338">
        <v>1993.0</v>
      </c>
      <c r="E2346" s="338" t="s">
        <v>15229</v>
      </c>
      <c r="F2346" s="338" t="s">
        <v>5059</v>
      </c>
      <c r="G2346" s="338" t="s">
        <v>5219</v>
      </c>
      <c r="H2346" s="338" t="s">
        <v>12762</v>
      </c>
      <c r="I2346" s="338" t="s">
        <v>15454</v>
      </c>
      <c r="J2346" s="338" t="s">
        <v>11718</v>
      </c>
      <c r="K2346" s="338" t="s">
        <v>4987</v>
      </c>
      <c r="L2346" s="338" t="s">
        <v>7014</v>
      </c>
      <c r="M2346" s="338" t="s">
        <v>15455</v>
      </c>
      <c r="N2346" s="338" t="s">
        <v>5036</v>
      </c>
      <c r="O2346" s="338" t="s">
        <v>4991</v>
      </c>
    </row>
    <row r="2347" ht="15.75" customHeight="1">
      <c r="A2347" s="338" t="s">
        <v>15456</v>
      </c>
      <c r="B2347" s="338" t="s">
        <v>4970</v>
      </c>
      <c r="C2347" s="338" t="s">
        <v>3713</v>
      </c>
      <c r="D2347" s="338">
        <v>1993.0</v>
      </c>
      <c r="E2347" s="338" t="s">
        <v>15406</v>
      </c>
      <c r="F2347" s="339">
        <v>44991.0</v>
      </c>
      <c r="G2347" s="338" t="s">
        <v>5272</v>
      </c>
      <c r="H2347" s="338" t="s">
        <v>15457</v>
      </c>
      <c r="I2347" s="338" t="s">
        <v>4974</v>
      </c>
      <c r="J2347" s="338" t="s">
        <v>15458</v>
      </c>
      <c r="K2347" s="338" t="s">
        <v>4987</v>
      </c>
      <c r="M2347" s="338" t="s">
        <v>15459</v>
      </c>
      <c r="N2347" s="338" t="s">
        <v>11994</v>
      </c>
      <c r="O2347" s="338" t="s">
        <v>6278</v>
      </c>
    </row>
    <row r="2348" ht="15.75" customHeight="1">
      <c r="A2348" s="338" t="s">
        <v>15460</v>
      </c>
      <c r="B2348" s="338" t="s">
        <v>4970</v>
      </c>
      <c r="C2348" s="338" t="s">
        <v>1547</v>
      </c>
      <c r="D2348" s="338">
        <v>1993.0</v>
      </c>
      <c r="E2348" s="338" t="s">
        <v>15239</v>
      </c>
      <c r="F2348" s="338" t="s">
        <v>5059</v>
      </c>
      <c r="G2348" s="338" t="s">
        <v>6415</v>
      </c>
      <c r="H2348" s="338" t="s">
        <v>15461</v>
      </c>
      <c r="I2348" s="338" t="s">
        <v>15462</v>
      </c>
      <c r="J2348" s="338" t="s">
        <v>15463</v>
      </c>
      <c r="K2348" s="338" t="s">
        <v>4987</v>
      </c>
      <c r="L2348" s="338" t="s">
        <v>6113</v>
      </c>
      <c r="M2348" s="338" t="s">
        <v>15464</v>
      </c>
      <c r="N2348" s="338" t="s">
        <v>15465</v>
      </c>
      <c r="O2348" s="338" t="s">
        <v>5096</v>
      </c>
    </row>
    <row r="2349" ht="15.75" customHeight="1">
      <c r="A2349" s="338" t="s">
        <v>15466</v>
      </c>
      <c r="B2349" s="338" t="s">
        <v>4970</v>
      </c>
      <c r="C2349" s="338" t="s">
        <v>1558</v>
      </c>
      <c r="D2349" s="338">
        <v>1993.0</v>
      </c>
      <c r="E2349" s="338" t="s">
        <v>15467</v>
      </c>
      <c r="F2349" s="339">
        <v>45144.0</v>
      </c>
      <c r="G2349" s="338" t="s">
        <v>5153</v>
      </c>
      <c r="H2349" s="338" t="s">
        <v>6779</v>
      </c>
      <c r="I2349" s="338" t="s">
        <v>15468</v>
      </c>
      <c r="J2349" s="338" t="s">
        <v>15469</v>
      </c>
      <c r="K2349" s="338" t="s">
        <v>4987</v>
      </c>
      <c r="L2349" s="338" t="s">
        <v>5176</v>
      </c>
      <c r="M2349" s="338" t="s">
        <v>15470</v>
      </c>
      <c r="N2349" s="338" t="s">
        <v>5126</v>
      </c>
      <c r="O2349" s="338" t="s">
        <v>5545</v>
      </c>
    </row>
    <row r="2350" ht="15.75" customHeight="1">
      <c r="A2350" s="338" t="s">
        <v>15471</v>
      </c>
      <c r="B2350" s="338" t="s">
        <v>7737</v>
      </c>
      <c r="C2350" s="338" t="s">
        <v>1547</v>
      </c>
      <c r="D2350" s="338">
        <v>1993.0</v>
      </c>
      <c r="E2350" s="338" t="s">
        <v>15472</v>
      </c>
      <c r="F2350" s="339">
        <v>45113.0</v>
      </c>
      <c r="G2350" s="338" t="s">
        <v>5969</v>
      </c>
      <c r="H2350" s="338" t="s">
        <v>5730</v>
      </c>
      <c r="I2350" s="338" t="s">
        <v>15473</v>
      </c>
      <c r="J2350" s="338" t="s">
        <v>5730</v>
      </c>
      <c r="K2350" s="338" t="s">
        <v>4987</v>
      </c>
      <c r="M2350" s="338" t="s">
        <v>15474</v>
      </c>
      <c r="N2350" s="338" t="s">
        <v>15404</v>
      </c>
      <c r="O2350" s="338" t="s">
        <v>5217</v>
      </c>
    </row>
    <row r="2351" ht="15.75" customHeight="1">
      <c r="A2351" s="338" t="s">
        <v>15475</v>
      </c>
      <c r="B2351" s="338" t="s">
        <v>4970</v>
      </c>
      <c r="C2351" s="338" t="s">
        <v>1547</v>
      </c>
      <c r="D2351" s="338">
        <v>1993.0</v>
      </c>
      <c r="E2351" s="338" t="s">
        <v>15348</v>
      </c>
      <c r="F2351" s="339">
        <v>44934.0</v>
      </c>
      <c r="G2351" s="338" t="s">
        <v>5145</v>
      </c>
      <c r="H2351" s="338" t="s">
        <v>15476</v>
      </c>
      <c r="I2351" s="338" t="s">
        <v>15477</v>
      </c>
      <c r="J2351" s="338" t="s">
        <v>12895</v>
      </c>
      <c r="K2351" s="338" t="s">
        <v>13217</v>
      </c>
      <c r="L2351" s="338" t="s">
        <v>5281</v>
      </c>
      <c r="M2351" s="338" t="s">
        <v>15478</v>
      </c>
      <c r="N2351" s="338" t="s">
        <v>15479</v>
      </c>
      <c r="O2351" s="338" t="s">
        <v>11270</v>
      </c>
    </row>
    <row r="2352" ht="15.75" customHeight="1">
      <c r="A2352" s="338" t="s">
        <v>15480</v>
      </c>
      <c r="B2352" s="338" t="s">
        <v>4970</v>
      </c>
      <c r="C2352" s="338" t="s">
        <v>1537</v>
      </c>
      <c r="D2352" s="338">
        <v>1993.0</v>
      </c>
      <c r="E2352" s="338" t="s">
        <v>14561</v>
      </c>
      <c r="F2352" s="339">
        <v>44932.0</v>
      </c>
      <c r="G2352" s="338" t="s">
        <v>8851</v>
      </c>
      <c r="H2352" s="338" t="s">
        <v>15481</v>
      </c>
      <c r="I2352" s="338" t="s">
        <v>15482</v>
      </c>
      <c r="J2352" s="338" t="s">
        <v>7049</v>
      </c>
      <c r="K2352" s="338" t="s">
        <v>4987</v>
      </c>
      <c r="M2352" s="338" t="s">
        <v>15483</v>
      </c>
      <c r="N2352" s="338" t="s">
        <v>13956</v>
      </c>
      <c r="O2352" s="338" t="s">
        <v>5020</v>
      </c>
    </row>
    <row r="2353" ht="15.75" customHeight="1">
      <c r="A2353" s="338" t="s">
        <v>15484</v>
      </c>
      <c r="B2353" s="338" t="s">
        <v>4970</v>
      </c>
      <c r="C2353" s="338" t="s">
        <v>1537</v>
      </c>
      <c r="D2353" s="338">
        <v>1993.0</v>
      </c>
      <c r="E2353" s="338" t="s">
        <v>15348</v>
      </c>
      <c r="F2353" s="339">
        <v>45083.0</v>
      </c>
      <c r="G2353" s="338" t="s">
        <v>5241</v>
      </c>
      <c r="H2353" s="338" t="s">
        <v>12166</v>
      </c>
      <c r="I2353" s="338" t="s">
        <v>15485</v>
      </c>
      <c r="J2353" s="338" t="s">
        <v>8550</v>
      </c>
      <c r="K2353" s="338" t="s">
        <v>7898</v>
      </c>
      <c r="L2353" s="338" t="s">
        <v>6447</v>
      </c>
      <c r="M2353" s="338" t="s">
        <v>15486</v>
      </c>
      <c r="N2353" s="338" t="s">
        <v>13510</v>
      </c>
      <c r="O2353" s="338" t="s">
        <v>5780</v>
      </c>
    </row>
    <row r="2354" ht="15.75" customHeight="1">
      <c r="A2354" s="338" t="s">
        <v>15487</v>
      </c>
      <c r="B2354" s="338" t="s">
        <v>4993</v>
      </c>
      <c r="C2354" s="338" t="s">
        <v>1681</v>
      </c>
      <c r="D2354" s="338">
        <v>1993.0</v>
      </c>
      <c r="E2354" s="338" t="s">
        <v>15157</v>
      </c>
      <c r="F2354" s="339">
        <v>44992.0</v>
      </c>
      <c r="G2354" s="338" t="s">
        <v>5070</v>
      </c>
      <c r="H2354" s="338" t="s">
        <v>6436</v>
      </c>
      <c r="I2354" s="338" t="s">
        <v>15488</v>
      </c>
      <c r="J2354" s="338" t="s">
        <v>9206</v>
      </c>
      <c r="K2354" s="338" t="s">
        <v>4976</v>
      </c>
      <c r="L2354" s="338" t="s">
        <v>5355</v>
      </c>
      <c r="M2354" s="338" t="s">
        <v>15489</v>
      </c>
      <c r="N2354" s="338" t="s">
        <v>15103</v>
      </c>
      <c r="O2354" s="338" t="s">
        <v>5225</v>
      </c>
    </row>
    <row r="2355" ht="15.75" customHeight="1">
      <c r="A2355" s="338" t="s">
        <v>15490</v>
      </c>
      <c r="B2355" s="338" t="s">
        <v>4970</v>
      </c>
      <c r="C2355" s="338" t="s">
        <v>1558</v>
      </c>
      <c r="D2355" s="338">
        <v>1993.0</v>
      </c>
      <c r="E2355" s="338" t="s">
        <v>15491</v>
      </c>
      <c r="F2355" s="339">
        <v>44992.0</v>
      </c>
      <c r="G2355" s="338" t="s">
        <v>5710</v>
      </c>
      <c r="H2355" s="338" t="s">
        <v>9142</v>
      </c>
      <c r="I2355" s="338" t="s">
        <v>15492</v>
      </c>
      <c r="J2355" s="338" t="s">
        <v>12787</v>
      </c>
      <c r="K2355" s="338" t="s">
        <v>5607</v>
      </c>
      <c r="L2355" s="338" t="s">
        <v>4977</v>
      </c>
      <c r="M2355" s="338" t="s">
        <v>15493</v>
      </c>
      <c r="N2355" s="338" t="s">
        <v>13928</v>
      </c>
      <c r="O2355" s="338" t="s">
        <v>11509</v>
      </c>
    </row>
    <row r="2356" ht="15.75" customHeight="1">
      <c r="A2356" s="338" t="s">
        <v>15494</v>
      </c>
      <c r="B2356" s="338" t="s">
        <v>4970</v>
      </c>
      <c r="C2356" s="338" t="s">
        <v>1537</v>
      </c>
      <c r="D2356" s="338">
        <v>1993.0</v>
      </c>
      <c r="E2356" s="338" t="s">
        <v>14525</v>
      </c>
      <c r="F2356" s="339">
        <v>45112.0</v>
      </c>
      <c r="G2356" s="338" t="s">
        <v>5172</v>
      </c>
      <c r="H2356" s="338" t="s">
        <v>9646</v>
      </c>
      <c r="I2356" s="338" t="s">
        <v>8770</v>
      </c>
      <c r="J2356" s="338" t="s">
        <v>11216</v>
      </c>
      <c r="K2356" s="338" t="s">
        <v>4987</v>
      </c>
      <c r="L2356" s="338" t="s">
        <v>5074</v>
      </c>
      <c r="M2356" s="338" t="s">
        <v>15495</v>
      </c>
      <c r="N2356" s="338" t="s">
        <v>4990</v>
      </c>
      <c r="O2356" s="338" t="s">
        <v>5370</v>
      </c>
    </row>
    <row r="2357" ht="15.75" customHeight="1">
      <c r="A2357" s="338" t="s">
        <v>15496</v>
      </c>
      <c r="B2357" s="338" t="s">
        <v>7737</v>
      </c>
      <c r="C2357" s="338" t="s">
        <v>1547</v>
      </c>
      <c r="D2357" s="338">
        <v>1993.0</v>
      </c>
      <c r="E2357" s="338" t="s">
        <v>15245</v>
      </c>
      <c r="F2357" s="339">
        <v>45023.0</v>
      </c>
      <c r="G2357" s="338" t="s">
        <v>6593</v>
      </c>
      <c r="H2357" s="338" t="s">
        <v>11988</v>
      </c>
      <c r="I2357" s="338" t="s">
        <v>15497</v>
      </c>
      <c r="J2357" s="338" t="s">
        <v>15498</v>
      </c>
      <c r="K2357" s="338" t="s">
        <v>4987</v>
      </c>
      <c r="L2357" s="338" t="s">
        <v>6039</v>
      </c>
      <c r="M2357" s="338" t="s">
        <v>15499</v>
      </c>
      <c r="N2357" s="338" t="s">
        <v>15500</v>
      </c>
      <c r="O2357" s="338" t="s">
        <v>5120</v>
      </c>
    </row>
    <row r="2358" ht="15.75" customHeight="1">
      <c r="A2358" s="338" t="s">
        <v>15501</v>
      </c>
      <c r="B2358" s="338" t="s">
        <v>4970</v>
      </c>
      <c r="C2358" s="338" t="s">
        <v>1558</v>
      </c>
      <c r="D2358" s="338">
        <v>1993.0</v>
      </c>
      <c r="E2358" s="338" t="s">
        <v>15062</v>
      </c>
      <c r="F2358" s="339">
        <v>44963.0</v>
      </c>
      <c r="G2358" s="338" t="s">
        <v>5121</v>
      </c>
      <c r="H2358" s="338" t="s">
        <v>9623</v>
      </c>
      <c r="I2358" s="338" t="s">
        <v>12185</v>
      </c>
      <c r="J2358" s="338" t="s">
        <v>5043</v>
      </c>
      <c r="K2358" s="338" t="s">
        <v>4987</v>
      </c>
      <c r="L2358" s="338" t="s">
        <v>4977</v>
      </c>
      <c r="M2358" s="338" t="s">
        <v>15502</v>
      </c>
      <c r="N2358" s="338" t="s">
        <v>5036</v>
      </c>
      <c r="O2358" s="338" t="s">
        <v>5262</v>
      </c>
    </row>
    <row r="2359" ht="15.75" customHeight="1">
      <c r="A2359" s="338" t="s">
        <v>15503</v>
      </c>
      <c r="B2359" s="338" t="s">
        <v>5445</v>
      </c>
      <c r="C2359" s="338" t="s">
        <v>1572</v>
      </c>
      <c r="D2359" s="338">
        <v>1993.0</v>
      </c>
      <c r="E2359" s="338" t="s">
        <v>15116</v>
      </c>
      <c r="F2359" s="339">
        <v>44932.0</v>
      </c>
      <c r="G2359" s="338" t="s">
        <v>5163</v>
      </c>
      <c r="H2359" s="338" t="s">
        <v>5839</v>
      </c>
      <c r="I2359" s="338" t="s">
        <v>10380</v>
      </c>
      <c r="J2359" s="338" t="s">
        <v>13992</v>
      </c>
      <c r="K2359" s="338" t="s">
        <v>4987</v>
      </c>
      <c r="M2359" s="338" t="s">
        <v>15504</v>
      </c>
      <c r="N2359" s="338" t="s">
        <v>5036</v>
      </c>
      <c r="O2359" s="338" t="s">
        <v>9385</v>
      </c>
    </row>
    <row r="2360" ht="15.75" customHeight="1">
      <c r="A2360" s="338" t="s">
        <v>15505</v>
      </c>
      <c r="B2360" s="338" t="s">
        <v>4970</v>
      </c>
      <c r="C2360" s="338" t="s">
        <v>3713</v>
      </c>
      <c r="D2360" s="338">
        <v>1993.0</v>
      </c>
      <c r="E2360" s="338" t="s">
        <v>15506</v>
      </c>
      <c r="F2360" s="338" t="s">
        <v>5059</v>
      </c>
      <c r="G2360" s="338" t="s">
        <v>5121</v>
      </c>
      <c r="H2360" s="338" t="s">
        <v>12279</v>
      </c>
      <c r="I2360" s="338" t="s">
        <v>12279</v>
      </c>
      <c r="J2360" s="338" t="s">
        <v>7115</v>
      </c>
      <c r="K2360" s="338" t="s">
        <v>4987</v>
      </c>
      <c r="L2360" s="338" t="s">
        <v>6039</v>
      </c>
      <c r="M2360" s="338" t="s">
        <v>15507</v>
      </c>
      <c r="N2360" s="338" t="s">
        <v>15508</v>
      </c>
      <c r="O2360" s="338" t="s">
        <v>5020</v>
      </c>
    </row>
    <row r="2361" ht="15.75" customHeight="1">
      <c r="A2361" s="338" t="s">
        <v>15509</v>
      </c>
      <c r="B2361" s="338" t="s">
        <v>4970</v>
      </c>
      <c r="C2361" s="338" t="s">
        <v>1537</v>
      </c>
      <c r="D2361" s="338">
        <v>1993.0</v>
      </c>
      <c r="E2361" s="338" t="s">
        <v>15082</v>
      </c>
      <c r="F2361" s="339">
        <v>45052.0</v>
      </c>
      <c r="G2361" s="338" t="s">
        <v>7264</v>
      </c>
      <c r="H2361" s="338" t="s">
        <v>6660</v>
      </c>
      <c r="I2361" s="338" t="s">
        <v>6660</v>
      </c>
      <c r="J2361" s="338" t="s">
        <v>5763</v>
      </c>
      <c r="K2361" s="338" t="s">
        <v>4987</v>
      </c>
      <c r="L2361" s="338" t="s">
        <v>5074</v>
      </c>
      <c r="M2361" s="338" t="s">
        <v>15510</v>
      </c>
      <c r="N2361" s="338" t="s">
        <v>7874</v>
      </c>
      <c r="O2361" s="338" t="s">
        <v>5545</v>
      </c>
    </row>
    <row r="2362" ht="15.75" customHeight="1">
      <c r="A2362" s="338" t="s">
        <v>15511</v>
      </c>
      <c r="B2362" s="338" t="s">
        <v>4970</v>
      </c>
      <c r="C2362" s="338" t="s">
        <v>1425</v>
      </c>
      <c r="D2362" s="338">
        <v>1993.0</v>
      </c>
      <c r="E2362" s="338" t="s">
        <v>15512</v>
      </c>
      <c r="F2362" s="339">
        <v>45081.0</v>
      </c>
      <c r="G2362" s="338" t="s">
        <v>5931</v>
      </c>
      <c r="H2362" s="338" t="s">
        <v>13728</v>
      </c>
      <c r="I2362" s="338" t="s">
        <v>11182</v>
      </c>
      <c r="J2362" s="338" t="s">
        <v>8387</v>
      </c>
      <c r="K2362" s="338" t="s">
        <v>4987</v>
      </c>
      <c r="L2362" s="338" t="s">
        <v>5176</v>
      </c>
      <c r="M2362" s="338" t="s">
        <v>15513</v>
      </c>
      <c r="N2362" s="338" t="s">
        <v>5224</v>
      </c>
      <c r="O2362" s="338" t="s">
        <v>5028</v>
      </c>
    </row>
    <row r="2363" ht="15.75" customHeight="1">
      <c r="A2363" s="338" t="s">
        <v>15514</v>
      </c>
      <c r="B2363" s="338" t="s">
        <v>4970</v>
      </c>
      <c r="C2363" s="338" t="s">
        <v>1547</v>
      </c>
      <c r="D2363" s="338">
        <v>1993.0</v>
      </c>
      <c r="E2363" s="338" t="s">
        <v>15239</v>
      </c>
      <c r="F2363" s="339">
        <v>44933.0</v>
      </c>
      <c r="G2363" s="338" t="s">
        <v>5172</v>
      </c>
      <c r="H2363" s="338" t="s">
        <v>5964</v>
      </c>
      <c r="I2363" s="338" t="s">
        <v>15515</v>
      </c>
      <c r="J2363" s="338" t="s">
        <v>5907</v>
      </c>
      <c r="K2363" s="338" t="s">
        <v>4987</v>
      </c>
      <c r="M2363" s="338" t="s">
        <v>15516</v>
      </c>
      <c r="N2363" s="338" t="s">
        <v>15517</v>
      </c>
      <c r="O2363" s="338" t="s">
        <v>5943</v>
      </c>
    </row>
    <row r="2364" ht="15.75" customHeight="1">
      <c r="A2364" s="338" t="s">
        <v>15518</v>
      </c>
      <c r="B2364" s="338" t="s">
        <v>4993</v>
      </c>
      <c r="C2364" s="338" t="s">
        <v>1558</v>
      </c>
      <c r="D2364" s="338">
        <v>1993.0</v>
      </c>
      <c r="E2364" s="338" t="s">
        <v>15519</v>
      </c>
      <c r="F2364" s="339">
        <v>44992.0</v>
      </c>
      <c r="G2364" s="338" t="s">
        <v>6391</v>
      </c>
      <c r="H2364" s="338" t="s">
        <v>5381</v>
      </c>
      <c r="I2364" s="338" t="s">
        <v>5381</v>
      </c>
      <c r="J2364" s="338" t="s">
        <v>5381</v>
      </c>
      <c r="K2364" s="338" t="s">
        <v>4987</v>
      </c>
      <c r="L2364" s="338" t="s">
        <v>12781</v>
      </c>
      <c r="M2364" s="338" t="s">
        <v>15520</v>
      </c>
      <c r="N2364" s="338" t="s">
        <v>7886</v>
      </c>
      <c r="O2364" s="338" t="s">
        <v>4991</v>
      </c>
    </row>
    <row r="2365" ht="15.75" customHeight="1">
      <c r="A2365" s="338" t="s">
        <v>15521</v>
      </c>
      <c r="B2365" s="338" t="s">
        <v>4993</v>
      </c>
      <c r="C2365" s="338" t="s">
        <v>1537</v>
      </c>
      <c r="D2365" s="338">
        <v>1993.0</v>
      </c>
      <c r="E2365" s="338" t="s">
        <v>15245</v>
      </c>
      <c r="F2365" s="339">
        <v>44931.0</v>
      </c>
      <c r="G2365" s="338" t="s">
        <v>8035</v>
      </c>
      <c r="H2365" s="338" t="s">
        <v>7766</v>
      </c>
      <c r="I2365" s="338" t="s">
        <v>8168</v>
      </c>
      <c r="J2365" s="338" t="s">
        <v>15522</v>
      </c>
      <c r="K2365" s="338" t="s">
        <v>4987</v>
      </c>
      <c r="M2365" s="338" t="s">
        <v>15523</v>
      </c>
      <c r="N2365" s="338" t="s">
        <v>7780</v>
      </c>
      <c r="O2365" s="338" t="s">
        <v>5794</v>
      </c>
    </row>
    <row r="2366" ht="15.75" customHeight="1">
      <c r="A2366" s="338" t="s">
        <v>15524</v>
      </c>
      <c r="B2366" s="338" t="s">
        <v>4993</v>
      </c>
      <c r="C2366" s="338" t="s">
        <v>1601</v>
      </c>
      <c r="D2366" s="338">
        <v>1993.0</v>
      </c>
      <c r="E2366" s="338" t="s">
        <v>15204</v>
      </c>
      <c r="F2366" s="339">
        <v>45142.0</v>
      </c>
      <c r="G2366" s="338" t="s">
        <v>5319</v>
      </c>
      <c r="H2366" s="338" t="s">
        <v>10910</v>
      </c>
      <c r="I2366" s="338" t="s">
        <v>10910</v>
      </c>
      <c r="J2366" s="338" t="s">
        <v>10336</v>
      </c>
      <c r="K2366" s="338" t="s">
        <v>4987</v>
      </c>
      <c r="L2366" s="338" t="s">
        <v>5389</v>
      </c>
      <c r="M2366" s="338" t="s">
        <v>15525</v>
      </c>
      <c r="N2366" s="338" t="s">
        <v>15526</v>
      </c>
      <c r="O2366" s="338" t="s">
        <v>5262</v>
      </c>
    </row>
    <row r="2367" ht="15.75" customHeight="1">
      <c r="A2367" s="338" t="s">
        <v>15527</v>
      </c>
      <c r="B2367" s="338" t="s">
        <v>4970</v>
      </c>
      <c r="C2367" s="338" t="s">
        <v>1558</v>
      </c>
      <c r="D2367" s="338">
        <v>1993.0</v>
      </c>
      <c r="E2367" s="338" t="s">
        <v>15528</v>
      </c>
      <c r="F2367" s="339">
        <v>44933.0</v>
      </c>
      <c r="G2367" s="338" t="s">
        <v>5196</v>
      </c>
      <c r="H2367" s="338" t="s">
        <v>15529</v>
      </c>
      <c r="I2367" s="338" t="s">
        <v>15530</v>
      </c>
      <c r="J2367" s="338" t="s">
        <v>15530</v>
      </c>
      <c r="K2367" s="338" t="s">
        <v>5607</v>
      </c>
      <c r="M2367" s="338" t="s">
        <v>15531</v>
      </c>
      <c r="N2367" s="338" t="s">
        <v>15532</v>
      </c>
      <c r="O2367" s="338" t="s">
        <v>5324</v>
      </c>
    </row>
    <row r="2368" ht="15.75" customHeight="1">
      <c r="A2368" s="338" t="s">
        <v>15533</v>
      </c>
      <c r="B2368" s="338" t="s">
        <v>4993</v>
      </c>
      <c r="C2368" s="338" t="s">
        <v>1601</v>
      </c>
      <c r="D2368" s="338">
        <v>1993.0</v>
      </c>
      <c r="E2368" s="338" t="s">
        <v>14951</v>
      </c>
      <c r="F2368" s="339">
        <v>44963.0</v>
      </c>
      <c r="G2368" s="338" t="s">
        <v>8030</v>
      </c>
      <c r="H2368" s="338" t="s">
        <v>15534</v>
      </c>
      <c r="I2368" s="338" t="s">
        <v>15535</v>
      </c>
      <c r="J2368" s="338" t="s">
        <v>15536</v>
      </c>
      <c r="K2368" s="338" t="s">
        <v>4987</v>
      </c>
      <c r="L2368" s="338" t="s">
        <v>5108</v>
      </c>
      <c r="M2368" s="338" t="s">
        <v>15537</v>
      </c>
      <c r="N2368" s="338" t="s">
        <v>15538</v>
      </c>
      <c r="O2368" s="338" t="s">
        <v>5576</v>
      </c>
    </row>
    <row r="2369" ht="15.75" customHeight="1">
      <c r="A2369" s="338" t="s">
        <v>15539</v>
      </c>
      <c r="B2369" s="338" t="s">
        <v>7737</v>
      </c>
      <c r="C2369" s="338" t="s">
        <v>1558</v>
      </c>
      <c r="D2369" s="338">
        <v>1993.0</v>
      </c>
      <c r="E2369" s="338" t="s">
        <v>12421</v>
      </c>
      <c r="F2369" s="339">
        <v>44931.0</v>
      </c>
      <c r="G2369" s="338" t="s">
        <v>5241</v>
      </c>
      <c r="H2369" s="338" t="s">
        <v>6698</v>
      </c>
      <c r="I2369" s="338" t="s">
        <v>15540</v>
      </c>
      <c r="J2369" s="338" t="s">
        <v>9853</v>
      </c>
      <c r="K2369" s="338" t="s">
        <v>4987</v>
      </c>
      <c r="L2369" s="338" t="s">
        <v>5355</v>
      </c>
      <c r="M2369" s="338" t="s">
        <v>15541</v>
      </c>
      <c r="N2369" s="338" t="s">
        <v>13928</v>
      </c>
      <c r="O2369" s="338" t="s">
        <v>5150</v>
      </c>
    </row>
    <row r="2370" ht="15.75" customHeight="1">
      <c r="A2370" s="338" t="s">
        <v>10160</v>
      </c>
      <c r="B2370" s="338" t="s">
        <v>4970</v>
      </c>
      <c r="C2370" s="338" t="s">
        <v>1547</v>
      </c>
      <c r="D2370" s="338">
        <v>1993.0</v>
      </c>
      <c r="E2370" s="338" t="s">
        <v>15542</v>
      </c>
      <c r="F2370" s="339">
        <v>44963.0</v>
      </c>
      <c r="G2370" s="338" t="s">
        <v>5385</v>
      </c>
      <c r="H2370" s="338" t="s">
        <v>8330</v>
      </c>
      <c r="I2370" s="338" t="s">
        <v>8330</v>
      </c>
      <c r="J2370" s="338" t="s">
        <v>8777</v>
      </c>
      <c r="K2370" s="338" t="s">
        <v>4987</v>
      </c>
      <c r="M2370" s="338" t="s">
        <v>15543</v>
      </c>
      <c r="N2370" s="338" t="s">
        <v>5282</v>
      </c>
      <c r="O2370" s="338" t="s">
        <v>5120</v>
      </c>
    </row>
    <row r="2371" ht="15.75" customHeight="1">
      <c r="A2371" s="338" t="s">
        <v>15544</v>
      </c>
      <c r="B2371" s="338" t="s">
        <v>4970</v>
      </c>
      <c r="C2371" s="338" t="s">
        <v>1547</v>
      </c>
      <c r="D2371" s="338">
        <v>1993.0</v>
      </c>
      <c r="E2371" s="338" t="s">
        <v>15100</v>
      </c>
      <c r="F2371" s="339">
        <v>45144.0</v>
      </c>
      <c r="G2371" s="338" t="s">
        <v>5327</v>
      </c>
      <c r="H2371" s="338" t="s">
        <v>5798</v>
      </c>
      <c r="I2371" s="338" t="s">
        <v>15545</v>
      </c>
      <c r="J2371" s="338" t="s">
        <v>11256</v>
      </c>
      <c r="K2371" s="338" t="s">
        <v>4987</v>
      </c>
      <c r="M2371" s="338" t="s">
        <v>15546</v>
      </c>
      <c r="N2371" s="338" t="s">
        <v>13628</v>
      </c>
      <c r="O2371" s="338" t="s">
        <v>5294</v>
      </c>
    </row>
    <row r="2372" ht="15.75" customHeight="1">
      <c r="A2372" s="338" t="s">
        <v>15547</v>
      </c>
      <c r="B2372" s="338" t="s">
        <v>4970</v>
      </c>
      <c r="C2372" s="338" t="s">
        <v>1425</v>
      </c>
      <c r="D2372" s="338">
        <v>1993.0</v>
      </c>
      <c r="E2372" s="338" t="s">
        <v>15291</v>
      </c>
      <c r="F2372" s="338" t="s">
        <v>5286</v>
      </c>
      <c r="G2372" s="338" t="s">
        <v>5241</v>
      </c>
      <c r="H2372" s="338" t="s">
        <v>6476</v>
      </c>
      <c r="I2372" s="338" t="s">
        <v>4974</v>
      </c>
      <c r="J2372" s="338" t="s">
        <v>7554</v>
      </c>
      <c r="K2372" s="338" t="s">
        <v>4987</v>
      </c>
      <c r="L2372" s="338" t="s">
        <v>5074</v>
      </c>
      <c r="M2372" s="338" t="s">
        <v>15548</v>
      </c>
      <c r="N2372" s="338" t="s">
        <v>5019</v>
      </c>
      <c r="O2372" s="338" t="s">
        <v>5943</v>
      </c>
    </row>
    <row r="2373" ht="15.75" customHeight="1">
      <c r="A2373" s="338" t="s">
        <v>15549</v>
      </c>
      <c r="B2373" s="338" t="s">
        <v>7737</v>
      </c>
      <c r="C2373" s="338" t="s">
        <v>1537</v>
      </c>
      <c r="D2373" s="338">
        <v>1993.0</v>
      </c>
      <c r="E2373" s="338" t="s">
        <v>15406</v>
      </c>
      <c r="F2373" s="339">
        <v>45083.0</v>
      </c>
      <c r="G2373" s="338" t="s">
        <v>8814</v>
      </c>
      <c r="H2373" s="338" t="s">
        <v>11060</v>
      </c>
      <c r="I2373" s="338" t="s">
        <v>11060</v>
      </c>
      <c r="J2373" s="338" t="s">
        <v>15550</v>
      </c>
      <c r="K2373" s="338" t="s">
        <v>5607</v>
      </c>
      <c r="L2373" s="338" t="s">
        <v>5017</v>
      </c>
      <c r="M2373" s="338" t="s">
        <v>15551</v>
      </c>
      <c r="N2373" s="338" t="s">
        <v>15552</v>
      </c>
      <c r="O2373" s="338" t="s">
        <v>5339</v>
      </c>
    </row>
    <row r="2374" ht="15.75" customHeight="1">
      <c r="A2374" s="338" t="s">
        <v>15553</v>
      </c>
      <c r="B2374" s="338" t="s">
        <v>7737</v>
      </c>
      <c r="C2374" s="338" t="s">
        <v>1547</v>
      </c>
      <c r="D2374" s="338">
        <v>1993.0</v>
      </c>
      <c r="E2374" s="338" t="s">
        <v>15113</v>
      </c>
      <c r="F2374" s="339">
        <v>45144.0</v>
      </c>
      <c r="G2374" s="338" t="s">
        <v>5287</v>
      </c>
      <c r="H2374" s="338" t="s">
        <v>7308</v>
      </c>
      <c r="I2374" s="338" t="s">
        <v>7308</v>
      </c>
      <c r="J2374" s="338" t="s">
        <v>7159</v>
      </c>
      <c r="K2374" s="338" t="s">
        <v>4987</v>
      </c>
      <c r="L2374" s="338" t="s">
        <v>5074</v>
      </c>
      <c r="M2374" s="338" t="s">
        <v>15554</v>
      </c>
      <c r="N2374" s="338" t="s">
        <v>15555</v>
      </c>
      <c r="O2374" s="338" t="s">
        <v>5232</v>
      </c>
    </row>
    <row r="2375" ht="15.75" customHeight="1">
      <c r="A2375" s="338" t="s">
        <v>15556</v>
      </c>
      <c r="B2375" s="338" t="s">
        <v>4970</v>
      </c>
      <c r="C2375" s="338" t="s">
        <v>3713</v>
      </c>
      <c r="D2375" s="338">
        <v>1993.0</v>
      </c>
      <c r="E2375" s="338" t="s">
        <v>15557</v>
      </c>
      <c r="F2375" s="339">
        <v>45052.0</v>
      </c>
      <c r="G2375" s="338" t="s">
        <v>5342</v>
      </c>
      <c r="H2375" s="338" t="s">
        <v>14855</v>
      </c>
      <c r="I2375" s="338" t="s">
        <v>14855</v>
      </c>
      <c r="J2375" s="338" t="s">
        <v>15558</v>
      </c>
      <c r="K2375" s="338" t="s">
        <v>4987</v>
      </c>
      <c r="M2375" s="338" t="s">
        <v>15559</v>
      </c>
      <c r="N2375" s="338" t="s">
        <v>7718</v>
      </c>
      <c r="O2375" s="338" t="s">
        <v>5248</v>
      </c>
    </row>
    <row r="2376" ht="15.75" customHeight="1">
      <c r="A2376" s="338" t="s">
        <v>15560</v>
      </c>
      <c r="B2376" s="338" t="s">
        <v>7737</v>
      </c>
      <c r="C2376" s="338" t="s">
        <v>1558</v>
      </c>
      <c r="D2376" s="338">
        <v>1993.0</v>
      </c>
      <c r="E2376" s="338" t="s">
        <v>15239</v>
      </c>
      <c r="F2376" s="339">
        <v>45020.0</v>
      </c>
      <c r="G2376" s="338" t="s">
        <v>5969</v>
      </c>
      <c r="H2376" s="338" t="s">
        <v>11838</v>
      </c>
      <c r="I2376" s="338" t="s">
        <v>11838</v>
      </c>
      <c r="J2376" s="338" t="s">
        <v>5191</v>
      </c>
      <c r="K2376" s="338" t="s">
        <v>4987</v>
      </c>
      <c r="L2376" s="338" t="s">
        <v>5355</v>
      </c>
      <c r="M2376" s="338" t="s">
        <v>15561</v>
      </c>
      <c r="N2376" s="338" t="s">
        <v>7886</v>
      </c>
      <c r="O2376" s="338" t="s">
        <v>5186</v>
      </c>
    </row>
    <row r="2377" ht="15.75" customHeight="1">
      <c r="A2377" s="338" t="s">
        <v>15562</v>
      </c>
      <c r="B2377" s="338" t="s">
        <v>4993</v>
      </c>
      <c r="C2377" s="338" t="s">
        <v>1537</v>
      </c>
      <c r="D2377" s="338">
        <v>1993.0</v>
      </c>
      <c r="E2377" s="338" t="s">
        <v>14851</v>
      </c>
      <c r="F2377" s="339">
        <v>44962.0</v>
      </c>
      <c r="G2377" s="338" t="s">
        <v>6593</v>
      </c>
      <c r="H2377" s="338" t="s">
        <v>10888</v>
      </c>
      <c r="I2377" s="338" t="s">
        <v>10888</v>
      </c>
      <c r="J2377" s="338" t="s">
        <v>10888</v>
      </c>
      <c r="K2377" s="338" t="s">
        <v>4987</v>
      </c>
      <c r="L2377" s="338" t="s">
        <v>5094</v>
      </c>
      <c r="M2377" s="338" t="s">
        <v>15563</v>
      </c>
      <c r="N2377" s="338" t="s">
        <v>5126</v>
      </c>
      <c r="O2377" s="338" t="s">
        <v>5067</v>
      </c>
    </row>
    <row r="2378" ht="15.75" customHeight="1">
      <c r="A2378" s="338" t="s">
        <v>15564</v>
      </c>
      <c r="B2378" s="338" t="s">
        <v>7737</v>
      </c>
      <c r="C2378" s="338" t="s">
        <v>1558</v>
      </c>
      <c r="D2378" s="338">
        <v>1993.0</v>
      </c>
      <c r="E2378" s="338" t="s">
        <v>15017</v>
      </c>
      <c r="F2378" s="339">
        <v>45143.0</v>
      </c>
      <c r="G2378" s="338" t="s">
        <v>8100</v>
      </c>
      <c r="H2378" s="338" t="s">
        <v>6635</v>
      </c>
      <c r="I2378" s="338" t="s">
        <v>15565</v>
      </c>
      <c r="J2378" s="338" t="s">
        <v>6683</v>
      </c>
      <c r="K2378" s="338" t="s">
        <v>4987</v>
      </c>
      <c r="M2378" s="338" t="s">
        <v>15566</v>
      </c>
      <c r="N2378" s="338" t="s">
        <v>5126</v>
      </c>
      <c r="O2378" s="338" t="s">
        <v>5283</v>
      </c>
    </row>
    <row r="2379" ht="15.75" customHeight="1">
      <c r="A2379" s="338" t="s">
        <v>15567</v>
      </c>
      <c r="B2379" s="338" t="s">
        <v>4970</v>
      </c>
      <c r="C2379" s="338" t="s">
        <v>1558</v>
      </c>
      <c r="D2379" s="338">
        <v>1993.0</v>
      </c>
      <c r="E2379" s="338" t="s">
        <v>15249</v>
      </c>
      <c r="F2379" s="339">
        <v>44991.0</v>
      </c>
      <c r="G2379" s="338" t="s">
        <v>5327</v>
      </c>
      <c r="H2379" s="338" t="s">
        <v>14944</v>
      </c>
      <c r="I2379" s="338" t="s">
        <v>15568</v>
      </c>
      <c r="J2379" s="338" t="s">
        <v>15568</v>
      </c>
      <c r="K2379" s="338" t="s">
        <v>4987</v>
      </c>
      <c r="L2379" s="338" t="s">
        <v>5017</v>
      </c>
      <c r="M2379" s="338" t="s">
        <v>15569</v>
      </c>
      <c r="N2379" s="338" t="s">
        <v>11674</v>
      </c>
      <c r="O2379" s="338" t="s">
        <v>5143</v>
      </c>
    </row>
    <row r="2380" ht="15.75" customHeight="1">
      <c r="A2380" s="338" t="s">
        <v>15570</v>
      </c>
      <c r="B2380" s="338" t="s">
        <v>7737</v>
      </c>
      <c r="C2380" s="338" t="s">
        <v>1558</v>
      </c>
      <c r="D2380" s="338">
        <v>1993.0</v>
      </c>
      <c r="E2380" s="338" t="s">
        <v>14666</v>
      </c>
      <c r="F2380" s="339">
        <v>44931.0</v>
      </c>
      <c r="G2380" s="338" t="s">
        <v>5612</v>
      </c>
      <c r="H2380" s="338" t="s">
        <v>15571</v>
      </c>
      <c r="I2380" s="338" t="s">
        <v>15572</v>
      </c>
      <c r="J2380" s="338" t="s">
        <v>15573</v>
      </c>
      <c r="K2380" s="338" t="s">
        <v>4987</v>
      </c>
      <c r="L2380" s="338" t="s">
        <v>6247</v>
      </c>
      <c r="M2380" s="338" t="s">
        <v>15574</v>
      </c>
      <c r="N2380" s="338" t="s">
        <v>15575</v>
      </c>
      <c r="O2380" s="338" t="s">
        <v>6003</v>
      </c>
    </row>
    <row r="2381" ht="15.75" customHeight="1">
      <c r="A2381" s="338" t="s">
        <v>15576</v>
      </c>
      <c r="B2381" s="338" t="s">
        <v>4970</v>
      </c>
      <c r="C2381" s="338" t="s">
        <v>1537</v>
      </c>
      <c r="D2381" s="338">
        <v>1993.0</v>
      </c>
      <c r="E2381" s="338" t="s">
        <v>15577</v>
      </c>
      <c r="F2381" s="339">
        <v>45144.0</v>
      </c>
      <c r="G2381" s="338" t="s">
        <v>5163</v>
      </c>
      <c r="H2381" s="338" t="s">
        <v>6086</v>
      </c>
      <c r="I2381" s="338" t="s">
        <v>15578</v>
      </c>
      <c r="J2381" s="338" t="s">
        <v>15579</v>
      </c>
      <c r="K2381" s="338" t="s">
        <v>4987</v>
      </c>
      <c r="L2381" s="338" t="s">
        <v>12215</v>
      </c>
      <c r="M2381" s="338" t="s">
        <v>15580</v>
      </c>
      <c r="N2381" s="338" t="s">
        <v>14622</v>
      </c>
      <c r="O2381" s="338" t="s">
        <v>5724</v>
      </c>
    </row>
    <row r="2382" ht="15.75" customHeight="1">
      <c r="A2382" s="338" t="s">
        <v>15581</v>
      </c>
      <c r="B2382" s="338" t="s">
        <v>7737</v>
      </c>
      <c r="C2382" s="338" t="s">
        <v>1558</v>
      </c>
      <c r="D2382" s="338">
        <v>1993.0</v>
      </c>
      <c r="E2382" s="338" t="s">
        <v>15291</v>
      </c>
      <c r="F2382" s="339">
        <v>45083.0</v>
      </c>
      <c r="G2382" s="338" t="s">
        <v>5447</v>
      </c>
      <c r="H2382" s="338" t="s">
        <v>13443</v>
      </c>
      <c r="I2382" s="338" t="s">
        <v>13443</v>
      </c>
      <c r="J2382" s="338" t="s">
        <v>15582</v>
      </c>
      <c r="K2382" s="338" t="s">
        <v>5245</v>
      </c>
      <c r="L2382" s="338" t="s">
        <v>5222</v>
      </c>
      <c r="M2382" s="338" t="s">
        <v>15583</v>
      </c>
      <c r="N2382" s="338" t="s">
        <v>11990</v>
      </c>
      <c r="O2382" s="338" t="s">
        <v>5262</v>
      </c>
    </row>
    <row r="2383" ht="15.75" customHeight="1">
      <c r="A2383" s="338" t="s">
        <v>15584</v>
      </c>
      <c r="B2383" s="338" t="s">
        <v>5445</v>
      </c>
      <c r="C2383" s="338" t="s">
        <v>1572</v>
      </c>
      <c r="D2383" s="338">
        <v>1993.0</v>
      </c>
      <c r="E2383" s="338" t="s">
        <v>15144</v>
      </c>
      <c r="F2383" s="339">
        <v>45052.0</v>
      </c>
      <c r="G2383" s="338" t="s">
        <v>5432</v>
      </c>
      <c r="H2383" s="338" t="s">
        <v>15585</v>
      </c>
      <c r="I2383" s="338" t="s">
        <v>15586</v>
      </c>
      <c r="J2383" s="338" t="s">
        <v>15587</v>
      </c>
      <c r="K2383" s="338" t="s">
        <v>4976</v>
      </c>
      <c r="L2383" s="338" t="s">
        <v>6247</v>
      </c>
      <c r="M2383" s="338" t="s">
        <v>15588</v>
      </c>
      <c r="N2383" s="338" t="s">
        <v>6979</v>
      </c>
      <c r="O2383" s="338" t="s">
        <v>15589</v>
      </c>
    </row>
    <row r="2384" ht="15.75" customHeight="1">
      <c r="A2384" s="338" t="s">
        <v>15590</v>
      </c>
      <c r="B2384" s="338" t="s">
        <v>4970</v>
      </c>
      <c r="C2384" s="338" t="s">
        <v>6323</v>
      </c>
      <c r="D2384" s="338">
        <v>1993.0</v>
      </c>
      <c r="E2384" s="338" t="s">
        <v>15011</v>
      </c>
      <c r="F2384" s="339">
        <v>45051.0</v>
      </c>
      <c r="G2384" s="338" t="s">
        <v>5783</v>
      </c>
      <c r="H2384" s="338" t="s">
        <v>9277</v>
      </c>
      <c r="I2384" s="338" t="s">
        <v>10933</v>
      </c>
      <c r="J2384" s="338" t="s">
        <v>9277</v>
      </c>
      <c r="K2384" s="338" t="s">
        <v>4976</v>
      </c>
      <c r="L2384" s="338" t="s">
        <v>5064</v>
      </c>
      <c r="M2384" s="338" t="s">
        <v>15591</v>
      </c>
      <c r="N2384" s="338" t="s">
        <v>5282</v>
      </c>
      <c r="O2384" s="338" t="s">
        <v>5150</v>
      </c>
    </row>
    <row r="2385" ht="15.75" customHeight="1">
      <c r="A2385" s="338" t="s">
        <v>15592</v>
      </c>
      <c r="B2385" s="338" t="s">
        <v>4970</v>
      </c>
      <c r="C2385" s="338" t="s">
        <v>1547</v>
      </c>
      <c r="D2385" s="338">
        <v>1993.0</v>
      </c>
      <c r="E2385" s="338" t="s">
        <v>15239</v>
      </c>
      <c r="F2385" s="339">
        <v>44963.0</v>
      </c>
      <c r="G2385" s="338" t="s">
        <v>8142</v>
      </c>
      <c r="H2385" s="338" t="s">
        <v>8102</v>
      </c>
      <c r="I2385" s="338" t="s">
        <v>8102</v>
      </c>
      <c r="J2385" s="338" t="s">
        <v>7058</v>
      </c>
      <c r="K2385" s="338" t="s">
        <v>4987</v>
      </c>
      <c r="M2385" s="338" t="s">
        <v>15593</v>
      </c>
      <c r="N2385" s="338" t="s">
        <v>8696</v>
      </c>
      <c r="O2385" s="338" t="s">
        <v>5824</v>
      </c>
    </row>
    <row r="2386" ht="15.75" customHeight="1">
      <c r="A2386" s="338" t="s">
        <v>15594</v>
      </c>
      <c r="B2386" s="338" t="s">
        <v>7737</v>
      </c>
      <c r="C2386" s="338" t="s">
        <v>1547</v>
      </c>
      <c r="D2386" s="338">
        <v>1993.0</v>
      </c>
      <c r="E2386" s="338" t="s">
        <v>15287</v>
      </c>
      <c r="F2386" s="339">
        <v>44963.0</v>
      </c>
      <c r="G2386" s="338" t="s">
        <v>5153</v>
      </c>
      <c r="H2386" s="338" t="s">
        <v>13465</v>
      </c>
      <c r="I2386" s="338" t="s">
        <v>6883</v>
      </c>
      <c r="J2386" s="338" t="s">
        <v>5229</v>
      </c>
      <c r="K2386" s="338" t="s">
        <v>5607</v>
      </c>
      <c r="M2386" s="338" t="s">
        <v>15595</v>
      </c>
      <c r="N2386" s="338" t="s">
        <v>13928</v>
      </c>
      <c r="O2386" s="338" t="s">
        <v>5096</v>
      </c>
    </row>
    <row r="2387" ht="15.75" customHeight="1">
      <c r="A2387" s="338" t="s">
        <v>15596</v>
      </c>
      <c r="B2387" s="338" t="s">
        <v>4970</v>
      </c>
      <c r="C2387" s="338" t="s">
        <v>1558</v>
      </c>
      <c r="D2387" s="338">
        <v>1993.0</v>
      </c>
      <c r="E2387" s="338" t="s">
        <v>15597</v>
      </c>
      <c r="F2387" s="339">
        <v>45020.0</v>
      </c>
      <c r="G2387" s="338" t="s">
        <v>6046</v>
      </c>
      <c r="H2387" s="338" t="s">
        <v>12161</v>
      </c>
      <c r="I2387" s="338" t="s">
        <v>15598</v>
      </c>
      <c r="J2387" s="338" t="s">
        <v>15599</v>
      </c>
      <c r="K2387" s="338" t="s">
        <v>4987</v>
      </c>
      <c r="L2387" s="338" t="s">
        <v>6039</v>
      </c>
      <c r="M2387" s="338" t="s">
        <v>15600</v>
      </c>
      <c r="N2387" s="338" t="s">
        <v>7780</v>
      </c>
      <c r="O2387" s="338" t="s">
        <v>5537</v>
      </c>
    </row>
    <row r="2388" ht="15.75" customHeight="1">
      <c r="A2388" s="338" t="s">
        <v>15601</v>
      </c>
      <c r="B2388" s="338" t="s">
        <v>4993</v>
      </c>
      <c r="C2388" s="338" t="s">
        <v>1558</v>
      </c>
      <c r="D2388" s="338">
        <v>1993.0</v>
      </c>
      <c r="E2388" s="338" t="s">
        <v>14765</v>
      </c>
      <c r="F2388" s="339">
        <v>45082.0</v>
      </c>
      <c r="G2388" s="338" t="s">
        <v>6050</v>
      </c>
      <c r="H2388" s="338" t="s">
        <v>14115</v>
      </c>
      <c r="I2388" s="338" t="s">
        <v>15602</v>
      </c>
      <c r="J2388" s="338" t="s">
        <v>8534</v>
      </c>
      <c r="K2388" s="338" t="s">
        <v>4987</v>
      </c>
      <c r="M2388" s="338" t="s">
        <v>15603</v>
      </c>
      <c r="N2388" s="338" t="s">
        <v>7874</v>
      </c>
      <c r="O2388" s="338" t="s">
        <v>5283</v>
      </c>
    </row>
    <row r="2389" ht="15.75" customHeight="1">
      <c r="A2389" s="338" t="s">
        <v>15604</v>
      </c>
      <c r="B2389" s="338" t="s">
        <v>4970</v>
      </c>
      <c r="C2389" s="338" t="s">
        <v>1537</v>
      </c>
      <c r="D2389" s="338">
        <v>1993.0</v>
      </c>
      <c r="E2389" s="338" t="s">
        <v>15062</v>
      </c>
      <c r="F2389" s="339">
        <v>45082.0</v>
      </c>
      <c r="G2389" s="338" t="s">
        <v>7332</v>
      </c>
      <c r="H2389" s="338" t="s">
        <v>12135</v>
      </c>
      <c r="I2389" s="338" t="s">
        <v>15605</v>
      </c>
      <c r="J2389" s="338" t="s">
        <v>8114</v>
      </c>
      <c r="K2389" s="338" t="s">
        <v>4987</v>
      </c>
      <c r="L2389" s="338" t="s">
        <v>5389</v>
      </c>
      <c r="M2389" s="338" t="s">
        <v>15606</v>
      </c>
      <c r="N2389" s="338" t="s">
        <v>15607</v>
      </c>
      <c r="O2389" s="338" t="s">
        <v>5294</v>
      </c>
    </row>
    <row r="2390" ht="15.75" customHeight="1">
      <c r="A2390" s="338" t="s">
        <v>15608</v>
      </c>
      <c r="B2390" s="338" t="s">
        <v>5445</v>
      </c>
      <c r="C2390" s="338" t="s">
        <v>1572</v>
      </c>
      <c r="D2390" s="338">
        <v>1993.0</v>
      </c>
      <c r="E2390" s="338" t="s">
        <v>15609</v>
      </c>
      <c r="F2390" s="339">
        <v>44933.0</v>
      </c>
      <c r="G2390" s="338" t="s">
        <v>5392</v>
      </c>
      <c r="H2390" s="338" t="s">
        <v>15610</v>
      </c>
      <c r="I2390" s="338" t="s">
        <v>15610</v>
      </c>
      <c r="J2390" s="338" t="s">
        <v>9668</v>
      </c>
      <c r="K2390" s="338" t="s">
        <v>4976</v>
      </c>
      <c r="L2390" s="338" t="s">
        <v>7014</v>
      </c>
      <c r="M2390" s="338" t="s">
        <v>15611</v>
      </c>
      <c r="N2390" s="338" t="s">
        <v>15612</v>
      </c>
      <c r="O2390" s="338" t="s">
        <v>6003</v>
      </c>
    </row>
    <row r="2391" ht="15.75" customHeight="1">
      <c r="A2391" s="338" t="s">
        <v>15613</v>
      </c>
      <c r="B2391" s="338" t="s">
        <v>7737</v>
      </c>
      <c r="C2391" s="338" t="s">
        <v>1558</v>
      </c>
      <c r="D2391" s="338">
        <v>1993.0</v>
      </c>
      <c r="E2391" s="338" t="s">
        <v>14851</v>
      </c>
      <c r="F2391" s="339">
        <v>45021.0</v>
      </c>
      <c r="G2391" s="338" t="s">
        <v>5278</v>
      </c>
      <c r="H2391" s="338" t="s">
        <v>12387</v>
      </c>
      <c r="I2391" s="338" t="s">
        <v>15614</v>
      </c>
      <c r="J2391" s="338" t="s">
        <v>15615</v>
      </c>
      <c r="K2391" s="338" t="s">
        <v>4987</v>
      </c>
      <c r="L2391" s="338" t="s">
        <v>5176</v>
      </c>
      <c r="M2391" s="338" t="s">
        <v>15616</v>
      </c>
      <c r="N2391" s="338" t="s">
        <v>7874</v>
      </c>
      <c r="O2391" s="338" t="s">
        <v>5698</v>
      </c>
    </row>
    <row r="2392" ht="15.75" customHeight="1">
      <c r="A2392" s="338" t="s">
        <v>15617</v>
      </c>
      <c r="B2392" s="338" t="s">
        <v>4970</v>
      </c>
      <c r="C2392" s="338" t="s">
        <v>1537</v>
      </c>
      <c r="D2392" s="338">
        <v>1993.0</v>
      </c>
      <c r="E2392" s="338" t="s">
        <v>15082</v>
      </c>
      <c r="F2392" s="339">
        <v>45021.0</v>
      </c>
      <c r="G2392" s="338" t="s">
        <v>5311</v>
      </c>
      <c r="H2392" s="338" t="s">
        <v>11445</v>
      </c>
      <c r="I2392" s="338" t="s">
        <v>15618</v>
      </c>
      <c r="J2392" s="338" t="s">
        <v>12067</v>
      </c>
      <c r="K2392" s="338" t="s">
        <v>4987</v>
      </c>
      <c r="L2392" s="338" t="s">
        <v>5291</v>
      </c>
      <c r="M2392" s="338" t="s">
        <v>15619</v>
      </c>
      <c r="N2392" s="338" t="s">
        <v>15309</v>
      </c>
      <c r="O2392" s="338" t="s">
        <v>5020</v>
      </c>
    </row>
    <row r="2393" ht="15.75" customHeight="1">
      <c r="A2393" s="338" t="s">
        <v>15620</v>
      </c>
      <c r="B2393" s="338" t="s">
        <v>5601</v>
      </c>
      <c r="C2393" s="338" t="s">
        <v>1547</v>
      </c>
      <c r="D2393" s="338">
        <v>1993.0</v>
      </c>
      <c r="E2393" s="338" t="s">
        <v>15621</v>
      </c>
      <c r="F2393" s="339">
        <v>45023.0</v>
      </c>
      <c r="G2393" s="338" t="s">
        <v>11608</v>
      </c>
      <c r="H2393" s="338" t="s">
        <v>15622</v>
      </c>
      <c r="I2393" s="338" t="s">
        <v>15622</v>
      </c>
      <c r="J2393" s="338" t="s">
        <v>15623</v>
      </c>
      <c r="K2393" s="338" t="s">
        <v>15624</v>
      </c>
      <c r="M2393" s="338" t="s">
        <v>15625</v>
      </c>
      <c r="N2393" s="338" t="s">
        <v>15626</v>
      </c>
      <c r="O2393" s="338" t="s">
        <v>4991</v>
      </c>
    </row>
    <row r="2394" ht="15.75" customHeight="1">
      <c r="A2394" s="338" t="s">
        <v>15627</v>
      </c>
      <c r="B2394" s="338" t="s">
        <v>8739</v>
      </c>
      <c r="C2394" s="338" t="s">
        <v>1558</v>
      </c>
      <c r="D2394" s="338">
        <v>1993.0</v>
      </c>
      <c r="E2394" s="338" t="s">
        <v>15542</v>
      </c>
      <c r="F2394" s="339">
        <v>45052.0</v>
      </c>
      <c r="G2394" s="338" t="s">
        <v>5319</v>
      </c>
      <c r="H2394" s="338" t="s">
        <v>9770</v>
      </c>
      <c r="I2394" s="338" t="s">
        <v>9770</v>
      </c>
      <c r="J2394" s="338" t="s">
        <v>7669</v>
      </c>
      <c r="K2394" s="338" t="s">
        <v>6531</v>
      </c>
      <c r="M2394" s="338" t="s">
        <v>15628</v>
      </c>
      <c r="N2394" s="338" t="s">
        <v>12121</v>
      </c>
      <c r="O2394" s="338" t="s">
        <v>5096</v>
      </c>
    </row>
    <row r="2395" ht="15.75" customHeight="1">
      <c r="A2395" s="338" t="s">
        <v>15629</v>
      </c>
      <c r="B2395" s="338" t="s">
        <v>5690</v>
      </c>
      <c r="C2395" s="338" t="s">
        <v>1547</v>
      </c>
      <c r="D2395" s="338">
        <v>1993.0</v>
      </c>
      <c r="E2395" s="338" t="s">
        <v>15262</v>
      </c>
      <c r="F2395" s="339">
        <v>45112.0</v>
      </c>
      <c r="G2395" s="338" t="s">
        <v>5453</v>
      </c>
      <c r="H2395" s="338" t="s">
        <v>10992</v>
      </c>
      <c r="I2395" s="338" t="s">
        <v>15630</v>
      </c>
      <c r="J2395" s="338" t="s">
        <v>15631</v>
      </c>
      <c r="K2395" s="338" t="s">
        <v>3074</v>
      </c>
      <c r="M2395" s="338" t="s">
        <v>15632</v>
      </c>
      <c r="N2395" s="338" t="s">
        <v>15633</v>
      </c>
      <c r="O2395" s="338" t="s">
        <v>5020</v>
      </c>
    </row>
    <row r="2396" ht="15.75" customHeight="1">
      <c r="A2396" s="338" t="s">
        <v>15634</v>
      </c>
      <c r="B2396" s="338" t="s">
        <v>7737</v>
      </c>
      <c r="C2396" s="338" t="s">
        <v>1537</v>
      </c>
      <c r="D2396" s="338">
        <v>1993.0</v>
      </c>
      <c r="E2396" s="338" t="s">
        <v>15635</v>
      </c>
      <c r="F2396" s="339">
        <v>45053.0</v>
      </c>
      <c r="G2396" s="338" t="s">
        <v>5241</v>
      </c>
      <c r="H2396" s="338" t="s">
        <v>15636</v>
      </c>
      <c r="I2396" s="338" t="s">
        <v>15637</v>
      </c>
      <c r="J2396" s="338" t="s">
        <v>15638</v>
      </c>
      <c r="K2396" s="338" t="s">
        <v>5663</v>
      </c>
      <c r="L2396" s="338" t="s">
        <v>5157</v>
      </c>
      <c r="M2396" s="338" t="s">
        <v>15639</v>
      </c>
      <c r="N2396" s="338" t="s">
        <v>15640</v>
      </c>
      <c r="O2396" s="338" t="s">
        <v>5698</v>
      </c>
    </row>
    <row r="2397" ht="15.75" customHeight="1">
      <c r="A2397" s="338" t="s">
        <v>15641</v>
      </c>
      <c r="B2397" s="338" t="s">
        <v>4993</v>
      </c>
      <c r="C2397" s="338" t="s">
        <v>1537</v>
      </c>
      <c r="D2397" s="338">
        <v>1993.0</v>
      </c>
      <c r="E2397" s="338" t="s">
        <v>15122</v>
      </c>
      <c r="F2397" s="339">
        <v>45141.0</v>
      </c>
      <c r="G2397" s="338" t="s">
        <v>5235</v>
      </c>
      <c r="H2397" s="338" t="s">
        <v>10334</v>
      </c>
      <c r="I2397" s="338" t="s">
        <v>10335</v>
      </c>
      <c r="J2397" s="338" t="s">
        <v>12365</v>
      </c>
      <c r="K2397" s="338" t="s">
        <v>4987</v>
      </c>
      <c r="L2397" s="338" t="s">
        <v>5064</v>
      </c>
      <c r="M2397" s="338" t="s">
        <v>15642</v>
      </c>
      <c r="N2397" s="338" t="s">
        <v>7780</v>
      </c>
      <c r="O2397" s="338" t="s">
        <v>5316</v>
      </c>
    </row>
    <row r="2398" ht="15.75" customHeight="1">
      <c r="A2398" s="338" t="s">
        <v>15643</v>
      </c>
      <c r="B2398" s="338" t="s">
        <v>7737</v>
      </c>
      <c r="C2398" s="338" t="s">
        <v>3713</v>
      </c>
      <c r="D2398" s="338">
        <v>1993.0</v>
      </c>
      <c r="E2398" s="338" t="s">
        <v>15089</v>
      </c>
      <c r="F2398" s="339">
        <v>45051.0</v>
      </c>
      <c r="G2398" s="338" t="s">
        <v>11632</v>
      </c>
      <c r="H2398" s="338" t="s">
        <v>8209</v>
      </c>
      <c r="I2398" s="338" t="s">
        <v>15644</v>
      </c>
      <c r="J2398" s="338" t="s">
        <v>10568</v>
      </c>
      <c r="K2398" s="338" t="s">
        <v>4987</v>
      </c>
      <c r="M2398" s="338" t="s">
        <v>15645</v>
      </c>
      <c r="N2398" s="338" t="s">
        <v>15646</v>
      </c>
      <c r="O2398" s="338" t="s">
        <v>5624</v>
      </c>
    </row>
    <row r="2399" ht="15.75" customHeight="1">
      <c r="A2399" s="338" t="s">
        <v>15647</v>
      </c>
      <c r="B2399" s="338" t="s">
        <v>7737</v>
      </c>
      <c r="C2399" s="338" t="s">
        <v>1537</v>
      </c>
      <c r="D2399" s="338">
        <v>1993.0</v>
      </c>
      <c r="E2399" s="338" t="s">
        <v>15648</v>
      </c>
      <c r="F2399" s="339">
        <v>44989.0</v>
      </c>
      <c r="G2399" s="338" t="s">
        <v>7332</v>
      </c>
      <c r="H2399" s="338" t="s">
        <v>15649</v>
      </c>
      <c r="I2399" s="338" t="s">
        <v>15650</v>
      </c>
      <c r="J2399" s="338" t="s">
        <v>14534</v>
      </c>
      <c r="K2399" s="338" t="s">
        <v>4987</v>
      </c>
      <c r="M2399" s="338" t="s">
        <v>15651</v>
      </c>
      <c r="N2399" s="338" t="s">
        <v>15652</v>
      </c>
      <c r="O2399" s="338" t="s">
        <v>5698</v>
      </c>
    </row>
    <row r="2400" ht="15.75" customHeight="1">
      <c r="A2400" s="338" t="s">
        <v>15653</v>
      </c>
      <c r="B2400" s="338" t="s">
        <v>7737</v>
      </c>
      <c r="C2400" s="338" t="s">
        <v>1601</v>
      </c>
      <c r="D2400" s="338">
        <v>1993.0</v>
      </c>
      <c r="E2400" s="338" t="s">
        <v>15406</v>
      </c>
      <c r="F2400" s="339">
        <v>45173.0</v>
      </c>
      <c r="G2400" s="338" t="s">
        <v>5411</v>
      </c>
      <c r="H2400" s="338" t="s">
        <v>14824</v>
      </c>
      <c r="I2400" s="338" t="s">
        <v>5770</v>
      </c>
      <c r="J2400" s="338" t="s">
        <v>7798</v>
      </c>
      <c r="K2400" s="338" t="s">
        <v>4987</v>
      </c>
      <c r="M2400" s="338" t="s">
        <v>15654</v>
      </c>
      <c r="N2400" s="338" t="s">
        <v>12843</v>
      </c>
      <c r="O2400" s="338" t="s">
        <v>5028</v>
      </c>
    </row>
    <row r="2401" ht="15.75" customHeight="1">
      <c r="A2401" s="338" t="s">
        <v>15655</v>
      </c>
      <c r="B2401" s="338" t="s">
        <v>7737</v>
      </c>
      <c r="C2401" s="338" t="s">
        <v>1547</v>
      </c>
      <c r="D2401" s="338">
        <v>1993.0</v>
      </c>
      <c r="E2401" s="338" t="s">
        <v>15656</v>
      </c>
      <c r="F2401" s="339">
        <v>44992.0</v>
      </c>
      <c r="G2401" s="338" t="s">
        <v>6593</v>
      </c>
      <c r="H2401" s="338" t="s">
        <v>6828</v>
      </c>
      <c r="I2401" s="338" t="s">
        <v>6828</v>
      </c>
      <c r="J2401" s="338" t="s">
        <v>15657</v>
      </c>
      <c r="K2401" s="338" t="s">
        <v>12977</v>
      </c>
      <c r="L2401" s="338" t="s">
        <v>6368</v>
      </c>
      <c r="M2401" s="338" t="s">
        <v>15658</v>
      </c>
      <c r="N2401" s="338" t="s">
        <v>7837</v>
      </c>
      <c r="O2401" s="338" t="s">
        <v>5724</v>
      </c>
    </row>
    <row r="2402" ht="15.75" customHeight="1">
      <c r="A2402" s="338" t="s">
        <v>15659</v>
      </c>
      <c r="B2402" s="338" t="s">
        <v>4970</v>
      </c>
      <c r="C2402" s="338" t="s">
        <v>1547</v>
      </c>
      <c r="D2402" s="338">
        <v>1993.0</v>
      </c>
      <c r="E2402" s="338" t="s">
        <v>15197</v>
      </c>
      <c r="F2402" s="339">
        <v>45082.0</v>
      </c>
      <c r="G2402" s="338" t="s">
        <v>6149</v>
      </c>
      <c r="H2402" s="338" t="s">
        <v>10956</v>
      </c>
      <c r="I2402" s="338" t="s">
        <v>10957</v>
      </c>
      <c r="J2402" s="338" t="s">
        <v>14284</v>
      </c>
      <c r="K2402" s="338" t="s">
        <v>5405</v>
      </c>
      <c r="L2402" s="338" t="s">
        <v>5064</v>
      </c>
      <c r="M2402" s="338" t="s">
        <v>15660</v>
      </c>
      <c r="N2402" s="338" t="s">
        <v>15661</v>
      </c>
      <c r="O2402" s="338" t="s">
        <v>5576</v>
      </c>
    </row>
    <row r="2403" ht="15.75" customHeight="1">
      <c r="A2403" s="338" t="s">
        <v>15662</v>
      </c>
      <c r="B2403" s="338" t="s">
        <v>4970</v>
      </c>
      <c r="C2403" s="338" t="s">
        <v>3713</v>
      </c>
      <c r="D2403" s="338">
        <v>1993.0</v>
      </c>
      <c r="E2403" s="338" t="s">
        <v>15122</v>
      </c>
      <c r="F2403" s="338" t="s">
        <v>5579</v>
      </c>
      <c r="G2403" s="338" t="s">
        <v>6690</v>
      </c>
      <c r="H2403" s="338" t="s">
        <v>15663</v>
      </c>
      <c r="I2403" s="338" t="s">
        <v>15663</v>
      </c>
      <c r="J2403" s="338" t="s">
        <v>10834</v>
      </c>
      <c r="K2403" s="338" t="s">
        <v>4987</v>
      </c>
      <c r="L2403" s="338" t="s">
        <v>5064</v>
      </c>
      <c r="M2403" s="338" t="s">
        <v>15664</v>
      </c>
      <c r="N2403" s="338" t="s">
        <v>15309</v>
      </c>
      <c r="O2403" s="338" t="s">
        <v>5020</v>
      </c>
    </row>
    <row r="2404" ht="15.75" customHeight="1">
      <c r="A2404" s="338" t="s">
        <v>15665</v>
      </c>
      <c r="B2404" s="338" t="s">
        <v>4993</v>
      </c>
      <c r="C2404" s="338" t="s">
        <v>1681</v>
      </c>
      <c r="D2404" s="338">
        <v>1993.0</v>
      </c>
      <c r="E2404" s="338" t="s">
        <v>15239</v>
      </c>
      <c r="F2404" s="339">
        <v>44933.0</v>
      </c>
      <c r="G2404" s="338" t="s">
        <v>6690</v>
      </c>
      <c r="H2404" s="338" t="s">
        <v>5236</v>
      </c>
      <c r="I2404" s="338" t="s">
        <v>12697</v>
      </c>
      <c r="J2404" s="338" t="s">
        <v>13567</v>
      </c>
      <c r="K2404" s="338" t="s">
        <v>4987</v>
      </c>
      <c r="L2404" s="338" t="s">
        <v>5176</v>
      </c>
      <c r="M2404" s="338" t="s">
        <v>15666</v>
      </c>
      <c r="N2404" s="338" t="s">
        <v>8082</v>
      </c>
      <c r="O2404" s="338" t="s">
        <v>4991</v>
      </c>
    </row>
    <row r="2405" ht="15.75" customHeight="1">
      <c r="A2405" s="338" t="s">
        <v>15667</v>
      </c>
      <c r="B2405" s="338" t="s">
        <v>4993</v>
      </c>
      <c r="C2405" s="338" t="s">
        <v>1601</v>
      </c>
      <c r="D2405" s="338">
        <v>1993.0</v>
      </c>
      <c r="E2405" s="338" t="s">
        <v>15249</v>
      </c>
      <c r="F2405" s="339">
        <v>45083.0</v>
      </c>
      <c r="G2405" s="338" t="s">
        <v>5931</v>
      </c>
      <c r="H2405" s="338" t="s">
        <v>15668</v>
      </c>
      <c r="I2405" s="338" t="s">
        <v>7290</v>
      </c>
      <c r="J2405" s="338" t="s">
        <v>15669</v>
      </c>
      <c r="K2405" s="338" t="s">
        <v>4987</v>
      </c>
      <c r="M2405" s="338" t="s">
        <v>15670</v>
      </c>
      <c r="N2405" s="338" t="s">
        <v>7376</v>
      </c>
      <c r="O2405" s="338" t="s">
        <v>5576</v>
      </c>
    </row>
    <row r="2406" ht="15.75" customHeight="1">
      <c r="A2406" s="338" t="s">
        <v>15671</v>
      </c>
      <c r="B2406" s="338" t="s">
        <v>4970</v>
      </c>
      <c r="C2406" s="338" t="s">
        <v>3713</v>
      </c>
      <c r="D2406" s="338">
        <v>1993.0</v>
      </c>
      <c r="E2406" s="338" t="s">
        <v>14765</v>
      </c>
      <c r="F2406" s="339">
        <v>45082.0</v>
      </c>
      <c r="G2406" s="338" t="s">
        <v>6036</v>
      </c>
      <c r="H2406" s="338" t="s">
        <v>5541</v>
      </c>
      <c r="I2406" s="338" t="s">
        <v>8422</v>
      </c>
      <c r="J2406" s="338" t="s">
        <v>11649</v>
      </c>
      <c r="K2406" s="338" t="s">
        <v>4987</v>
      </c>
      <c r="L2406" s="338" t="s">
        <v>5176</v>
      </c>
      <c r="M2406" s="338" t="s">
        <v>15672</v>
      </c>
      <c r="N2406" s="338" t="s">
        <v>12843</v>
      </c>
      <c r="O2406" s="338" t="s">
        <v>5324</v>
      </c>
    </row>
    <row r="2407" ht="15.75" customHeight="1">
      <c r="A2407" s="338" t="s">
        <v>15673</v>
      </c>
      <c r="B2407" s="338" t="s">
        <v>4970</v>
      </c>
      <c r="C2407" s="338" t="s">
        <v>1558</v>
      </c>
      <c r="D2407" s="338">
        <v>1993.0</v>
      </c>
      <c r="E2407" s="338" t="s">
        <v>15674</v>
      </c>
      <c r="F2407" s="339">
        <v>45084.0</v>
      </c>
      <c r="G2407" s="338" t="s">
        <v>5163</v>
      </c>
      <c r="H2407" s="338" t="s">
        <v>15675</v>
      </c>
      <c r="I2407" s="338" t="s">
        <v>15675</v>
      </c>
      <c r="J2407" s="338" t="s">
        <v>15676</v>
      </c>
      <c r="K2407" s="338" t="s">
        <v>9138</v>
      </c>
      <c r="L2407" s="338" t="s">
        <v>5140</v>
      </c>
      <c r="M2407" s="338" t="s">
        <v>15677</v>
      </c>
      <c r="N2407" s="338" t="s">
        <v>15678</v>
      </c>
      <c r="O2407" s="338" t="s">
        <v>5537</v>
      </c>
    </row>
    <row r="2408" ht="15.75" customHeight="1">
      <c r="A2408" s="338" t="s">
        <v>15679</v>
      </c>
      <c r="B2408" s="338" t="s">
        <v>7737</v>
      </c>
      <c r="C2408" s="338" t="s">
        <v>1558</v>
      </c>
      <c r="D2408" s="338">
        <v>1993.0</v>
      </c>
      <c r="E2408" s="338" t="s">
        <v>15272</v>
      </c>
      <c r="F2408" s="339">
        <v>45082.0</v>
      </c>
      <c r="G2408" s="338" t="s">
        <v>5319</v>
      </c>
      <c r="H2408" s="338" t="s">
        <v>6245</v>
      </c>
      <c r="I2408" s="338" t="s">
        <v>8147</v>
      </c>
      <c r="J2408" s="338" t="s">
        <v>5455</v>
      </c>
      <c r="K2408" s="338" t="s">
        <v>4987</v>
      </c>
      <c r="M2408" s="338" t="s">
        <v>15680</v>
      </c>
      <c r="N2408" s="338" t="s">
        <v>7874</v>
      </c>
      <c r="O2408" s="338" t="s">
        <v>5576</v>
      </c>
    </row>
    <row r="2409" ht="15.75" customHeight="1">
      <c r="A2409" s="338" t="s">
        <v>15681</v>
      </c>
      <c r="B2409" s="338" t="s">
        <v>7737</v>
      </c>
      <c r="C2409" s="338" t="s">
        <v>1547</v>
      </c>
      <c r="D2409" s="338">
        <v>1993.0</v>
      </c>
      <c r="E2409" s="338" t="s">
        <v>14520</v>
      </c>
      <c r="F2409" s="338" t="s">
        <v>5286</v>
      </c>
      <c r="G2409" s="338" t="s">
        <v>5473</v>
      </c>
      <c r="H2409" s="338" t="s">
        <v>15682</v>
      </c>
      <c r="I2409" s="338" t="s">
        <v>15682</v>
      </c>
      <c r="J2409" s="338" t="s">
        <v>15683</v>
      </c>
      <c r="K2409" s="338" t="s">
        <v>4987</v>
      </c>
      <c r="L2409" s="338" t="s">
        <v>5822</v>
      </c>
      <c r="M2409" s="338" t="s">
        <v>15684</v>
      </c>
      <c r="N2409" s="338" t="s">
        <v>12843</v>
      </c>
      <c r="O2409" s="338" t="s">
        <v>5677</v>
      </c>
    </row>
    <row r="2410" ht="15.75" customHeight="1">
      <c r="A2410" s="338" t="s">
        <v>15685</v>
      </c>
      <c r="B2410" s="338" t="s">
        <v>5601</v>
      </c>
      <c r="C2410" s="338" t="s">
        <v>1547</v>
      </c>
      <c r="D2410" s="338">
        <v>1993.0</v>
      </c>
      <c r="E2410" s="338" t="s">
        <v>15686</v>
      </c>
      <c r="F2410" s="339">
        <v>45083.0</v>
      </c>
      <c r="G2410" s="338" t="s">
        <v>5514</v>
      </c>
      <c r="H2410" s="338" t="s">
        <v>15687</v>
      </c>
      <c r="I2410" s="338" t="s">
        <v>15687</v>
      </c>
      <c r="J2410" s="338" t="s">
        <v>15688</v>
      </c>
      <c r="K2410" s="338" t="s">
        <v>4987</v>
      </c>
      <c r="M2410" s="338" t="s">
        <v>15689</v>
      </c>
      <c r="N2410" s="338" t="s">
        <v>15690</v>
      </c>
      <c r="O2410" s="338" t="s">
        <v>5186</v>
      </c>
    </row>
    <row r="2411" ht="15.75" customHeight="1">
      <c r="A2411" s="338" t="s">
        <v>15691</v>
      </c>
      <c r="B2411" s="338" t="s">
        <v>4970</v>
      </c>
      <c r="C2411" s="338" t="s">
        <v>3713</v>
      </c>
      <c r="D2411" s="338">
        <v>1993.0</v>
      </c>
      <c r="E2411" s="338" t="s">
        <v>15692</v>
      </c>
      <c r="F2411" s="339">
        <v>44963.0</v>
      </c>
      <c r="G2411" s="338" t="s">
        <v>8030</v>
      </c>
      <c r="H2411" s="338" t="s">
        <v>5304</v>
      </c>
      <c r="I2411" s="338" t="s">
        <v>15693</v>
      </c>
      <c r="J2411" s="338" t="s">
        <v>14236</v>
      </c>
      <c r="K2411" s="338" t="s">
        <v>4987</v>
      </c>
      <c r="L2411" s="338" t="s">
        <v>5157</v>
      </c>
      <c r="M2411" s="338" t="s">
        <v>15694</v>
      </c>
      <c r="N2411" s="338" t="s">
        <v>7780</v>
      </c>
      <c r="O2411" s="338" t="s">
        <v>5537</v>
      </c>
    </row>
    <row r="2412" ht="15.75" customHeight="1">
      <c r="A2412" s="338" t="s">
        <v>15695</v>
      </c>
      <c r="B2412" s="338" t="s">
        <v>7737</v>
      </c>
      <c r="C2412" s="338" t="s">
        <v>1547</v>
      </c>
      <c r="D2412" s="338">
        <v>1993.0</v>
      </c>
      <c r="E2412" s="338" t="s">
        <v>15105</v>
      </c>
      <c r="F2412" s="339">
        <v>45113.0</v>
      </c>
      <c r="G2412" s="338" t="s">
        <v>15696</v>
      </c>
      <c r="H2412" s="338" t="s">
        <v>15697</v>
      </c>
      <c r="I2412" s="338" t="s">
        <v>15698</v>
      </c>
      <c r="J2412" s="338" t="s">
        <v>15699</v>
      </c>
      <c r="K2412" s="338" t="s">
        <v>4987</v>
      </c>
      <c r="M2412" s="338" t="s">
        <v>15700</v>
      </c>
      <c r="N2412" s="338" t="s">
        <v>15701</v>
      </c>
      <c r="O2412" s="338" t="s">
        <v>5537</v>
      </c>
    </row>
    <row r="2413" ht="15.75" customHeight="1">
      <c r="A2413" s="338" t="s">
        <v>15702</v>
      </c>
      <c r="B2413" s="338" t="s">
        <v>4970</v>
      </c>
      <c r="C2413" s="338" t="s">
        <v>3713</v>
      </c>
      <c r="D2413" s="338">
        <v>1993.0</v>
      </c>
      <c r="E2413" s="338" t="s">
        <v>14803</v>
      </c>
      <c r="F2413" s="339">
        <v>45174.0</v>
      </c>
      <c r="G2413" s="338" t="s">
        <v>5278</v>
      </c>
      <c r="H2413" s="338" t="s">
        <v>15703</v>
      </c>
      <c r="I2413" s="338" t="s">
        <v>15704</v>
      </c>
      <c r="J2413" s="338" t="s">
        <v>13692</v>
      </c>
      <c r="K2413" s="338" t="s">
        <v>4987</v>
      </c>
      <c r="L2413" s="338" t="s">
        <v>5064</v>
      </c>
      <c r="M2413" s="338" t="s">
        <v>15705</v>
      </c>
      <c r="N2413" s="338" t="s">
        <v>13680</v>
      </c>
      <c r="O2413" s="338" t="s">
        <v>5457</v>
      </c>
    </row>
    <row r="2414" ht="15.75" customHeight="1">
      <c r="A2414" s="338" t="s">
        <v>15706</v>
      </c>
      <c r="B2414" s="338" t="s">
        <v>4970</v>
      </c>
      <c r="C2414" s="338" t="s">
        <v>1558</v>
      </c>
      <c r="D2414" s="338">
        <v>1993.0</v>
      </c>
      <c r="E2414" s="338" t="s">
        <v>15197</v>
      </c>
      <c r="F2414" s="339">
        <v>44962.0</v>
      </c>
      <c r="G2414" s="338" t="s">
        <v>5211</v>
      </c>
      <c r="H2414" s="338" t="s">
        <v>12880</v>
      </c>
      <c r="I2414" s="338" t="s">
        <v>12880</v>
      </c>
      <c r="J2414" s="338" t="s">
        <v>9518</v>
      </c>
      <c r="K2414" s="338" t="s">
        <v>4987</v>
      </c>
      <c r="L2414" s="338" t="s">
        <v>5017</v>
      </c>
      <c r="M2414" s="338" t="s">
        <v>15707</v>
      </c>
      <c r="N2414" s="338" t="s">
        <v>7780</v>
      </c>
      <c r="O2414" s="338" t="s">
        <v>5794</v>
      </c>
    </row>
    <row r="2415" ht="15.75" customHeight="1">
      <c r="A2415" s="338" t="s">
        <v>15708</v>
      </c>
      <c r="B2415" s="338" t="s">
        <v>4970</v>
      </c>
      <c r="C2415" s="338" t="s">
        <v>1547</v>
      </c>
      <c r="D2415" s="338">
        <v>1993.0</v>
      </c>
      <c r="E2415" s="338" t="s">
        <v>15122</v>
      </c>
      <c r="F2415" s="339">
        <v>45143.0</v>
      </c>
      <c r="G2415" s="338" t="s">
        <v>7217</v>
      </c>
      <c r="H2415" s="338" t="s">
        <v>11769</v>
      </c>
      <c r="I2415" s="338" t="s">
        <v>10706</v>
      </c>
      <c r="J2415" s="338" t="s">
        <v>5229</v>
      </c>
      <c r="K2415" s="338" t="s">
        <v>4987</v>
      </c>
      <c r="L2415" s="338" t="s">
        <v>7014</v>
      </c>
      <c r="M2415" s="338" t="s">
        <v>15709</v>
      </c>
      <c r="N2415" s="338" t="s">
        <v>15710</v>
      </c>
      <c r="O2415" s="338" t="s">
        <v>5096</v>
      </c>
    </row>
    <row r="2416" ht="15.75" customHeight="1">
      <c r="A2416" s="338" t="s">
        <v>15711</v>
      </c>
      <c r="B2416" s="338" t="s">
        <v>4970</v>
      </c>
      <c r="C2416" s="338" t="s">
        <v>1425</v>
      </c>
      <c r="D2416" s="338">
        <v>1993.0</v>
      </c>
      <c r="E2416" s="338" t="s">
        <v>15266</v>
      </c>
      <c r="F2416" s="339">
        <v>45080.0</v>
      </c>
      <c r="G2416" s="338" t="s">
        <v>5392</v>
      </c>
      <c r="H2416" s="338" t="s">
        <v>13224</v>
      </c>
      <c r="I2416" s="338" t="s">
        <v>15712</v>
      </c>
      <c r="J2416" s="338" t="s">
        <v>15713</v>
      </c>
      <c r="K2416" s="338" t="s">
        <v>4987</v>
      </c>
      <c r="L2416" s="338" t="s">
        <v>6729</v>
      </c>
      <c r="M2416" s="338" t="s">
        <v>15714</v>
      </c>
      <c r="N2416" s="338" t="s">
        <v>15715</v>
      </c>
      <c r="O2416" s="338" t="s">
        <v>5610</v>
      </c>
    </row>
    <row r="2417" ht="15.75" customHeight="1">
      <c r="A2417" s="338" t="s">
        <v>15716</v>
      </c>
      <c r="B2417" s="338" t="s">
        <v>7737</v>
      </c>
      <c r="C2417" s="338" t="s">
        <v>1558</v>
      </c>
      <c r="D2417" s="338">
        <v>1993.0</v>
      </c>
      <c r="E2417" s="338" t="s">
        <v>15348</v>
      </c>
      <c r="F2417" s="339">
        <v>45174.0</v>
      </c>
      <c r="G2417" s="338" t="s">
        <v>7238</v>
      </c>
      <c r="H2417" s="338" t="s">
        <v>13137</v>
      </c>
      <c r="I2417" s="338" t="s">
        <v>15717</v>
      </c>
      <c r="J2417" s="338" t="s">
        <v>6671</v>
      </c>
      <c r="K2417" s="338" t="s">
        <v>4987</v>
      </c>
      <c r="L2417" s="338" t="s">
        <v>6247</v>
      </c>
      <c r="M2417" s="338" t="s">
        <v>15718</v>
      </c>
      <c r="N2417" s="338" t="s">
        <v>8791</v>
      </c>
      <c r="O2417" s="338" t="s">
        <v>5020</v>
      </c>
    </row>
    <row r="2418" ht="15.75" customHeight="1">
      <c r="A2418" s="338" t="s">
        <v>15719</v>
      </c>
      <c r="B2418" s="338" t="s">
        <v>4993</v>
      </c>
      <c r="C2418" s="338" t="s">
        <v>1558</v>
      </c>
      <c r="D2418" s="338">
        <v>1993.0</v>
      </c>
      <c r="E2418" s="338" t="s">
        <v>14951</v>
      </c>
      <c r="F2418" s="339">
        <v>44930.0</v>
      </c>
      <c r="G2418" s="338" t="s">
        <v>11608</v>
      </c>
      <c r="H2418" s="338" t="s">
        <v>6565</v>
      </c>
      <c r="I2418" s="338" t="s">
        <v>15720</v>
      </c>
      <c r="J2418" s="338" t="s">
        <v>5253</v>
      </c>
      <c r="K2418" s="338" t="s">
        <v>4987</v>
      </c>
      <c r="L2418" s="338" t="s">
        <v>5822</v>
      </c>
      <c r="M2418" s="338" t="s">
        <v>15721</v>
      </c>
      <c r="N2418" s="338" t="s">
        <v>10766</v>
      </c>
      <c r="O2418" s="338" t="s">
        <v>5262</v>
      </c>
    </row>
    <row r="2419" ht="15.75" customHeight="1">
      <c r="A2419" s="338" t="s">
        <v>15722</v>
      </c>
      <c r="C2419" s="338" t="s">
        <v>1547</v>
      </c>
      <c r="D2419" s="338">
        <v>1993.0</v>
      </c>
      <c r="E2419" s="338" t="s">
        <v>15723</v>
      </c>
      <c r="F2419" s="339">
        <v>44992.0</v>
      </c>
      <c r="G2419" s="338" t="s">
        <v>5203</v>
      </c>
      <c r="H2419" s="338" t="s">
        <v>8630</v>
      </c>
      <c r="I2419" s="338" t="s">
        <v>15724</v>
      </c>
      <c r="J2419" s="338" t="s">
        <v>15725</v>
      </c>
      <c r="K2419" s="338" t="s">
        <v>7898</v>
      </c>
      <c r="L2419" s="338" t="s">
        <v>15726</v>
      </c>
      <c r="M2419" s="338" t="s">
        <v>15727</v>
      </c>
      <c r="N2419" s="338" t="s">
        <v>14777</v>
      </c>
      <c r="O2419" s="338" t="s">
        <v>5127</v>
      </c>
    </row>
    <row r="2420" ht="15.75" customHeight="1">
      <c r="A2420" s="338" t="s">
        <v>15728</v>
      </c>
      <c r="B2420" s="338" t="s">
        <v>8739</v>
      </c>
      <c r="C2420" s="338" t="s">
        <v>1681</v>
      </c>
      <c r="D2420" s="338">
        <v>1993.0</v>
      </c>
      <c r="E2420" s="338" t="s">
        <v>15729</v>
      </c>
      <c r="F2420" s="339">
        <v>44992.0</v>
      </c>
      <c r="G2420" s="338" t="s">
        <v>7461</v>
      </c>
      <c r="H2420" s="338" t="s">
        <v>15730</v>
      </c>
      <c r="I2420" s="338" t="s">
        <v>15730</v>
      </c>
      <c r="J2420" s="338" t="s">
        <v>15730</v>
      </c>
      <c r="K2420" s="338" t="s">
        <v>5405</v>
      </c>
      <c r="M2420" s="338" t="s">
        <v>15731</v>
      </c>
      <c r="N2420" s="338" t="s">
        <v>15732</v>
      </c>
      <c r="O2420" s="338" t="s">
        <v>5067</v>
      </c>
    </row>
    <row r="2421" ht="15.75" customHeight="1">
      <c r="A2421" s="338" t="s">
        <v>15733</v>
      </c>
      <c r="B2421" s="338" t="s">
        <v>7737</v>
      </c>
      <c r="C2421" s="338" t="s">
        <v>1558</v>
      </c>
      <c r="D2421" s="338">
        <v>1993.0</v>
      </c>
      <c r="E2421" s="338" t="s">
        <v>14951</v>
      </c>
      <c r="F2421" s="339">
        <v>45052.0</v>
      </c>
      <c r="G2421" s="338" t="s">
        <v>5352</v>
      </c>
      <c r="H2421" s="338" t="s">
        <v>15734</v>
      </c>
      <c r="I2421" s="338" t="s">
        <v>15735</v>
      </c>
      <c r="J2421" s="338" t="s">
        <v>9831</v>
      </c>
      <c r="K2421" s="338" t="s">
        <v>4987</v>
      </c>
      <c r="M2421" s="338" t="s">
        <v>15736</v>
      </c>
      <c r="N2421" s="338" t="s">
        <v>5224</v>
      </c>
      <c r="O2421" s="338" t="s">
        <v>5339</v>
      </c>
    </row>
    <row r="2422" ht="15.75" customHeight="1">
      <c r="A2422" s="338" t="s">
        <v>15737</v>
      </c>
      <c r="B2422" s="338" t="s">
        <v>4970</v>
      </c>
      <c r="C2422" s="338" t="s">
        <v>1558</v>
      </c>
      <c r="D2422" s="338">
        <v>1993.0</v>
      </c>
      <c r="E2422" s="338" t="s">
        <v>15089</v>
      </c>
      <c r="F2422" s="339">
        <v>45112.0</v>
      </c>
      <c r="G2422" s="338" t="s">
        <v>5392</v>
      </c>
      <c r="H2422" s="338" t="s">
        <v>11402</v>
      </c>
      <c r="I2422" s="338" t="s">
        <v>15738</v>
      </c>
      <c r="J2422" s="338" t="s">
        <v>8625</v>
      </c>
      <c r="K2422" s="338" t="s">
        <v>4987</v>
      </c>
      <c r="L2422" s="338" t="s">
        <v>5157</v>
      </c>
      <c r="M2422" s="338" t="s">
        <v>15739</v>
      </c>
      <c r="N2422" s="338" t="s">
        <v>6958</v>
      </c>
      <c r="O2422" s="338" t="s">
        <v>5067</v>
      </c>
    </row>
    <row r="2423" ht="15.75" customHeight="1">
      <c r="A2423" s="338" t="s">
        <v>15740</v>
      </c>
      <c r="B2423" s="338" t="s">
        <v>4970</v>
      </c>
      <c r="C2423" s="338" t="s">
        <v>1558</v>
      </c>
      <c r="D2423" s="338">
        <v>1993.0</v>
      </c>
      <c r="E2423" s="338" t="s">
        <v>15741</v>
      </c>
      <c r="F2423" s="339">
        <v>45082.0</v>
      </c>
      <c r="G2423" s="338" t="s">
        <v>6198</v>
      </c>
      <c r="H2423" s="338" t="s">
        <v>15742</v>
      </c>
      <c r="I2423" s="338" t="s">
        <v>15742</v>
      </c>
      <c r="J2423" s="338" t="s">
        <v>10365</v>
      </c>
      <c r="K2423" s="338" t="s">
        <v>4987</v>
      </c>
      <c r="M2423" s="338" t="s">
        <v>15743</v>
      </c>
      <c r="N2423" s="338" t="s">
        <v>15744</v>
      </c>
      <c r="O2423" s="338" t="s">
        <v>5028</v>
      </c>
    </row>
    <row r="2424" ht="15.75" customHeight="1">
      <c r="A2424" s="338" t="s">
        <v>15745</v>
      </c>
      <c r="B2424" s="338" t="s">
        <v>4993</v>
      </c>
      <c r="C2424" s="338" t="s">
        <v>1558</v>
      </c>
      <c r="D2424" s="338">
        <v>1993.0</v>
      </c>
      <c r="E2424" s="338" t="s">
        <v>15406</v>
      </c>
      <c r="F2424" s="339">
        <v>45172.0</v>
      </c>
      <c r="G2424" s="338" t="s">
        <v>8142</v>
      </c>
      <c r="H2424" s="338" t="s">
        <v>5979</v>
      </c>
      <c r="I2424" s="338" t="s">
        <v>15746</v>
      </c>
      <c r="J2424" s="338" t="s">
        <v>14266</v>
      </c>
      <c r="K2424" s="338" t="s">
        <v>5405</v>
      </c>
      <c r="L2424" s="338" t="s">
        <v>7014</v>
      </c>
      <c r="M2424" s="338" t="s">
        <v>15747</v>
      </c>
      <c r="N2424" s="338" t="s">
        <v>9348</v>
      </c>
      <c r="O2424" s="338" t="s">
        <v>5483</v>
      </c>
    </row>
    <row r="2425" ht="15.75" customHeight="1">
      <c r="A2425" s="338" t="s">
        <v>15748</v>
      </c>
      <c r="B2425" s="338" t="s">
        <v>4970</v>
      </c>
      <c r="C2425" s="338" t="s">
        <v>1537</v>
      </c>
      <c r="D2425" s="338">
        <v>1993.0</v>
      </c>
      <c r="E2425" s="338" t="s">
        <v>15749</v>
      </c>
      <c r="F2425" s="339">
        <v>45144.0</v>
      </c>
      <c r="G2425" s="338" t="s">
        <v>6749</v>
      </c>
      <c r="H2425" s="338" t="s">
        <v>15750</v>
      </c>
      <c r="I2425" s="338" t="s">
        <v>15751</v>
      </c>
      <c r="J2425" s="338" t="s">
        <v>8799</v>
      </c>
      <c r="K2425" s="338" t="s">
        <v>5663</v>
      </c>
      <c r="M2425" s="338" t="s">
        <v>15752</v>
      </c>
      <c r="N2425" s="338" t="s">
        <v>5758</v>
      </c>
      <c r="O2425" s="338" t="s">
        <v>5120</v>
      </c>
    </row>
    <row r="2426" ht="15.75" customHeight="1">
      <c r="A2426" s="338" t="s">
        <v>15753</v>
      </c>
      <c r="B2426" s="338" t="s">
        <v>8739</v>
      </c>
      <c r="C2426" s="338" t="s">
        <v>1558</v>
      </c>
      <c r="D2426" s="338">
        <v>1993.0</v>
      </c>
      <c r="E2426" s="338" t="s">
        <v>15754</v>
      </c>
      <c r="F2426" s="339">
        <v>45022.0</v>
      </c>
      <c r="G2426" s="338" t="s">
        <v>6690</v>
      </c>
      <c r="H2426" s="338" t="s">
        <v>14933</v>
      </c>
      <c r="I2426" s="338" t="s">
        <v>14933</v>
      </c>
      <c r="J2426" s="338" t="s">
        <v>15755</v>
      </c>
      <c r="K2426" s="338" t="s">
        <v>4987</v>
      </c>
      <c r="M2426" s="338" t="s">
        <v>15756</v>
      </c>
      <c r="N2426" s="338" t="s">
        <v>15757</v>
      </c>
      <c r="O2426" s="338" t="s">
        <v>6224</v>
      </c>
    </row>
    <row r="2427" ht="15.75" customHeight="1">
      <c r="A2427" s="338" t="s">
        <v>15758</v>
      </c>
      <c r="B2427" s="338" t="s">
        <v>4970</v>
      </c>
      <c r="C2427" s="338" t="s">
        <v>1547</v>
      </c>
      <c r="D2427" s="338">
        <v>1993.0</v>
      </c>
      <c r="E2427" s="338" t="s">
        <v>15759</v>
      </c>
      <c r="F2427" s="339">
        <v>45112.0</v>
      </c>
      <c r="G2427" s="338" t="s">
        <v>6686</v>
      </c>
      <c r="H2427" s="338" t="s">
        <v>15760</v>
      </c>
      <c r="I2427" s="338" t="s">
        <v>15761</v>
      </c>
      <c r="J2427" s="338" t="s">
        <v>7108</v>
      </c>
      <c r="K2427" s="338" t="s">
        <v>4987</v>
      </c>
      <c r="L2427" s="338" t="s">
        <v>5704</v>
      </c>
      <c r="M2427" s="338" t="s">
        <v>15762</v>
      </c>
      <c r="N2427" s="338" t="s">
        <v>15320</v>
      </c>
      <c r="O2427" s="338" t="s">
        <v>5028</v>
      </c>
    </row>
    <row r="2428" ht="15.75" customHeight="1">
      <c r="A2428" s="338" t="s">
        <v>15763</v>
      </c>
      <c r="B2428" s="338" t="s">
        <v>7737</v>
      </c>
      <c r="C2428" s="338" t="s">
        <v>1547</v>
      </c>
      <c r="D2428" s="338">
        <v>1993.0</v>
      </c>
      <c r="E2428" s="338" t="s">
        <v>15129</v>
      </c>
      <c r="F2428" s="339">
        <v>44963.0</v>
      </c>
      <c r="G2428" s="338" t="s">
        <v>5417</v>
      </c>
      <c r="H2428" s="338" t="s">
        <v>15764</v>
      </c>
      <c r="I2428" s="338" t="s">
        <v>15764</v>
      </c>
      <c r="J2428" s="338" t="s">
        <v>7990</v>
      </c>
      <c r="K2428" s="338" t="s">
        <v>5405</v>
      </c>
      <c r="M2428" s="338" t="s">
        <v>15765</v>
      </c>
      <c r="N2428" s="338" t="s">
        <v>8082</v>
      </c>
      <c r="O2428" s="338" t="s">
        <v>5087</v>
      </c>
    </row>
    <row r="2429" ht="15.75" customHeight="1">
      <c r="A2429" s="338" t="s">
        <v>15766</v>
      </c>
      <c r="B2429" s="338" t="s">
        <v>4970</v>
      </c>
      <c r="C2429" s="338" t="s">
        <v>1558</v>
      </c>
      <c r="D2429" s="338">
        <v>1993.0</v>
      </c>
      <c r="E2429" s="338" t="s">
        <v>15360</v>
      </c>
      <c r="F2429" s="339">
        <v>45022.0</v>
      </c>
      <c r="G2429" s="338" t="s">
        <v>5531</v>
      </c>
      <c r="H2429" s="338" t="s">
        <v>15767</v>
      </c>
      <c r="I2429" s="338" t="s">
        <v>15767</v>
      </c>
      <c r="J2429" s="338" t="s">
        <v>15768</v>
      </c>
      <c r="K2429" s="338" t="s">
        <v>4976</v>
      </c>
      <c r="M2429" s="338" t="s">
        <v>15769</v>
      </c>
      <c r="N2429" s="338" t="s">
        <v>7718</v>
      </c>
      <c r="O2429" s="338" t="s">
        <v>5294</v>
      </c>
    </row>
    <row r="2430" ht="15.75" customHeight="1">
      <c r="A2430" s="338" t="s">
        <v>15770</v>
      </c>
      <c r="B2430" s="338" t="s">
        <v>7737</v>
      </c>
      <c r="C2430" s="338" t="s">
        <v>1547</v>
      </c>
      <c r="D2430" s="338">
        <v>1993.0</v>
      </c>
      <c r="E2430" s="338" t="s">
        <v>15771</v>
      </c>
      <c r="F2430" s="339">
        <v>44990.0</v>
      </c>
      <c r="G2430" s="338" t="s">
        <v>5531</v>
      </c>
      <c r="H2430" s="338" t="s">
        <v>7085</v>
      </c>
      <c r="I2430" s="338" t="s">
        <v>7085</v>
      </c>
      <c r="J2430" s="338" t="s">
        <v>15772</v>
      </c>
      <c r="K2430" s="338" t="s">
        <v>5607</v>
      </c>
      <c r="M2430" s="338" t="s">
        <v>15773</v>
      </c>
      <c r="N2430" s="338" t="s">
        <v>13354</v>
      </c>
      <c r="O2430" s="338" t="s">
        <v>5160</v>
      </c>
    </row>
    <row r="2431" ht="15.75" customHeight="1">
      <c r="A2431" s="338" t="s">
        <v>15774</v>
      </c>
      <c r="B2431" s="338" t="s">
        <v>7737</v>
      </c>
      <c r="C2431" s="338" t="s">
        <v>1558</v>
      </c>
      <c r="D2431" s="338">
        <v>1993.0</v>
      </c>
      <c r="E2431" s="338" t="s">
        <v>15062</v>
      </c>
      <c r="F2431" s="339">
        <v>45112.0</v>
      </c>
      <c r="G2431" s="338" t="s">
        <v>7258</v>
      </c>
      <c r="H2431" s="338" t="s">
        <v>9695</v>
      </c>
      <c r="I2431" s="338" t="s">
        <v>9695</v>
      </c>
      <c r="J2431" s="338" t="s">
        <v>7115</v>
      </c>
      <c r="K2431" s="338" t="s">
        <v>4987</v>
      </c>
      <c r="M2431" s="338" t="s">
        <v>15775</v>
      </c>
      <c r="N2431" s="338" t="s">
        <v>11994</v>
      </c>
      <c r="O2431" s="338" t="s">
        <v>5186</v>
      </c>
    </row>
    <row r="2432" ht="15.75" customHeight="1">
      <c r="A2432" s="338" t="s">
        <v>15776</v>
      </c>
      <c r="B2432" s="338" t="s">
        <v>7737</v>
      </c>
      <c r="C2432" s="338" t="s">
        <v>1558</v>
      </c>
      <c r="D2432" s="338">
        <v>1993.0</v>
      </c>
      <c r="E2432" s="338" t="s">
        <v>14629</v>
      </c>
      <c r="F2432" s="339">
        <v>45051.0</v>
      </c>
      <c r="G2432" s="338" t="s">
        <v>5211</v>
      </c>
      <c r="H2432" s="338" t="s">
        <v>15777</v>
      </c>
      <c r="I2432" s="338" t="s">
        <v>13281</v>
      </c>
      <c r="J2432" s="338" t="s">
        <v>13281</v>
      </c>
      <c r="K2432" s="338" t="s">
        <v>4976</v>
      </c>
      <c r="M2432" s="338" t="s">
        <v>15778</v>
      </c>
      <c r="N2432" s="338" t="s">
        <v>11305</v>
      </c>
      <c r="O2432" s="338" t="s">
        <v>5794</v>
      </c>
    </row>
    <row r="2433" ht="15.75" customHeight="1">
      <c r="A2433" s="338" t="s">
        <v>15779</v>
      </c>
      <c r="B2433" s="338" t="s">
        <v>4993</v>
      </c>
      <c r="C2433" s="338" t="s">
        <v>1558</v>
      </c>
      <c r="D2433" s="338">
        <v>1993.0</v>
      </c>
      <c r="E2433" s="338" t="s">
        <v>15780</v>
      </c>
      <c r="F2433" s="339">
        <v>44962.0</v>
      </c>
      <c r="G2433" s="338" t="s">
        <v>5392</v>
      </c>
      <c r="H2433" s="338" t="s">
        <v>13038</v>
      </c>
      <c r="I2433" s="338" t="s">
        <v>15781</v>
      </c>
      <c r="J2433" s="338" t="s">
        <v>10550</v>
      </c>
      <c r="K2433" s="338" t="s">
        <v>4987</v>
      </c>
      <c r="M2433" s="338" t="s">
        <v>15782</v>
      </c>
      <c r="N2433" s="338" t="s">
        <v>12843</v>
      </c>
      <c r="O2433" s="338" t="s">
        <v>5067</v>
      </c>
    </row>
    <row r="2434" ht="15.75" customHeight="1">
      <c r="A2434" s="338" t="s">
        <v>15783</v>
      </c>
      <c r="B2434" s="338" t="s">
        <v>4970</v>
      </c>
      <c r="C2434" s="338" t="s">
        <v>1547</v>
      </c>
      <c r="D2434" s="338">
        <v>1993.0</v>
      </c>
      <c r="E2434" s="338" t="s">
        <v>14484</v>
      </c>
      <c r="F2434" s="339">
        <v>45021.0</v>
      </c>
      <c r="G2434" s="338" t="s">
        <v>6690</v>
      </c>
      <c r="H2434" s="338" t="s">
        <v>15784</v>
      </c>
      <c r="I2434" s="338" t="s">
        <v>15785</v>
      </c>
      <c r="J2434" s="338" t="s">
        <v>5814</v>
      </c>
      <c r="K2434" s="338" t="s">
        <v>4987</v>
      </c>
      <c r="L2434" s="338" t="s">
        <v>6039</v>
      </c>
      <c r="M2434" s="338" t="s">
        <v>15786</v>
      </c>
      <c r="N2434" s="338" t="s">
        <v>10126</v>
      </c>
      <c r="O2434" s="338" t="s">
        <v>5186</v>
      </c>
    </row>
    <row r="2435" ht="15.75" customHeight="1">
      <c r="A2435" s="338" t="s">
        <v>15787</v>
      </c>
      <c r="B2435" s="338" t="s">
        <v>5445</v>
      </c>
      <c r="C2435" s="338" t="s">
        <v>5309</v>
      </c>
      <c r="D2435" s="338">
        <v>1993.0</v>
      </c>
      <c r="E2435" s="338" t="s">
        <v>15116</v>
      </c>
      <c r="F2435" s="339">
        <v>45174.0</v>
      </c>
      <c r="G2435" s="338" t="s">
        <v>5453</v>
      </c>
      <c r="H2435" s="338" t="s">
        <v>10299</v>
      </c>
      <c r="I2435" s="338" t="s">
        <v>15788</v>
      </c>
      <c r="J2435" s="338" t="s">
        <v>15789</v>
      </c>
      <c r="K2435" s="338" t="s">
        <v>4987</v>
      </c>
      <c r="L2435" s="338" t="s">
        <v>4977</v>
      </c>
      <c r="M2435" s="338" t="s">
        <v>15790</v>
      </c>
      <c r="N2435" s="338" t="s">
        <v>15791</v>
      </c>
      <c r="O2435" s="338" t="s">
        <v>5248</v>
      </c>
    </row>
    <row r="2436" ht="15.75" customHeight="1">
      <c r="A2436" s="338" t="s">
        <v>15792</v>
      </c>
      <c r="B2436" s="338" t="s">
        <v>7737</v>
      </c>
      <c r="C2436" s="338" t="s">
        <v>1537</v>
      </c>
      <c r="D2436" s="338">
        <v>1993.0</v>
      </c>
      <c r="E2436" s="338" t="s">
        <v>15793</v>
      </c>
      <c r="F2436" s="339">
        <v>45050.0</v>
      </c>
      <c r="G2436" s="338" t="s">
        <v>5453</v>
      </c>
      <c r="H2436" s="338" t="s">
        <v>15794</v>
      </c>
      <c r="I2436" s="338" t="s">
        <v>15795</v>
      </c>
      <c r="J2436" s="338" t="s">
        <v>15796</v>
      </c>
      <c r="K2436" s="338" t="s">
        <v>4987</v>
      </c>
      <c r="L2436" s="338" t="s">
        <v>5084</v>
      </c>
      <c r="M2436" s="338" t="s">
        <v>15797</v>
      </c>
      <c r="N2436" s="338" t="s">
        <v>15309</v>
      </c>
      <c r="O2436" s="338" t="s">
        <v>5262</v>
      </c>
    </row>
    <row r="2437" ht="15.75" customHeight="1">
      <c r="A2437" s="338" t="s">
        <v>15798</v>
      </c>
      <c r="B2437" s="338" t="s">
        <v>5601</v>
      </c>
      <c r="C2437" s="338" t="s">
        <v>1681</v>
      </c>
      <c r="D2437" s="338">
        <v>1993.0</v>
      </c>
      <c r="E2437" s="338" t="s">
        <v>15007</v>
      </c>
      <c r="F2437" s="339">
        <v>44992.0</v>
      </c>
      <c r="G2437" s="338" t="s">
        <v>5612</v>
      </c>
      <c r="H2437" s="338" t="s">
        <v>9756</v>
      </c>
      <c r="I2437" s="338" t="s">
        <v>9756</v>
      </c>
      <c r="J2437" s="338" t="s">
        <v>9756</v>
      </c>
      <c r="K2437" s="338" t="s">
        <v>4976</v>
      </c>
      <c r="N2437" s="338" t="s">
        <v>15799</v>
      </c>
      <c r="O2437" s="338" t="s">
        <v>7435</v>
      </c>
    </row>
    <row r="2438" ht="15.75" customHeight="1">
      <c r="A2438" s="338" t="s">
        <v>15800</v>
      </c>
      <c r="B2438" s="338" t="s">
        <v>4970</v>
      </c>
      <c r="C2438" s="338" t="s">
        <v>1558</v>
      </c>
      <c r="D2438" s="338">
        <v>1993.0</v>
      </c>
      <c r="E2438" s="338" t="s">
        <v>14030</v>
      </c>
      <c r="F2438" s="339">
        <v>44964.0</v>
      </c>
      <c r="G2438" s="338" t="s">
        <v>5352</v>
      </c>
      <c r="H2438" s="338" t="s">
        <v>15801</v>
      </c>
      <c r="I2438" s="338" t="s">
        <v>15801</v>
      </c>
      <c r="J2438" s="338" t="s">
        <v>15802</v>
      </c>
      <c r="K2438" s="338" t="s">
        <v>4987</v>
      </c>
      <c r="L2438" s="338" t="s">
        <v>15803</v>
      </c>
      <c r="M2438" s="338" t="s">
        <v>15804</v>
      </c>
      <c r="N2438" s="338" t="s">
        <v>6431</v>
      </c>
      <c r="O2438" s="338" t="s">
        <v>5010</v>
      </c>
    </row>
    <row r="2439" ht="15.75" customHeight="1">
      <c r="A2439" s="338" t="s">
        <v>15805</v>
      </c>
      <c r="B2439" s="338" t="s">
        <v>7737</v>
      </c>
      <c r="C2439" s="338" t="s">
        <v>1558</v>
      </c>
      <c r="D2439" s="338">
        <v>1993.0</v>
      </c>
      <c r="E2439" s="338" t="s">
        <v>15806</v>
      </c>
      <c r="F2439" s="338" t="s">
        <v>5286</v>
      </c>
      <c r="G2439" s="338" t="s">
        <v>5453</v>
      </c>
      <c r="H2439" s="338" t="s">
        <v>13964</v>
      </c>
      <c r="I2439" s="338" t="s">
        <v>15807</v>
      </c>
      <c r="J2439" s="338" t="s">
        <v>15808</v>
      </c>
      <c r="K2439" s="338" t="s">
        <v>4987</v>
      </c>
      <c r="L2439" s="338" t="s">
        <v>7778</v>
      </c>
      <c r="N2439" s="338" t="s">
        <v>6431</v>
      </c>
      <c r="O2439" s="338" t="s">
        <v>5483</v>
      </c>
    </row>
    <row r="2440" ht="15.75" customHeight="1">
      <c r="A2440" s="338" t="s">
        <v>13385</v>
      </c>
      <c r="B2440" s="338" t="s">
        <v>4970</v>
      </c>
      <c r="C2440" s="338" t="s">
        <v>1537</v>
      </c>
      <c r="D2440" s="338">
        <v>1993.0</v>
      </c>
      <c r="E2440" s="338" t="s">
        <v>15262</v>
      </c>
      <c r="F2440" s="338" t="s">
        <v>5210</v>
      </c>
      <c r="G2440" s="338" t="s">
        <v>5311</v>
      </c>
      <c r="H2440" s="338" t="s">
        <v>11760</v>
      </c>
      <c r="I2440" s="338" t="s">
        <v>8538</v>
      </c>
      <c r="J2440" s="338" t="s">
        <v>13692</v>
      </c>
      <c r="K2440" s="338" t="s">
        <v>4987</v>
      </c>
      <c r="L2440" s="338" t="s">
        <v>5222</v>
      </c>
      <c r="M2440" s="338" t="s">
        <v>15809</v>
      </c>
      <c r="N2440" s="338" t="s">
        <v>14406</v>
      </c>
      <c r="O2440" s="338" t="s">
        <v>5248</v>
      </c>
    </row>
    <row r="2441" ht="15.75" customHeight="1">
      <c r="A2441" s="338" t="s">
        <v>15810</v>
      </c>
      <c r="B2441" s="338" t="s">
        <v>4970</v>
      </c>
      <c r="C2441" s="338" t="s">
        <v>1547</v>
      </c>
      <c r="D2441" s="338">
        <v>1993.0</v>
      </c>
      <c r="E2441" s="338" t="s">
        <v>15007</v>
      </c>
      <c r="F2441" s="339">
        <v>45143.0</v>
      </c>
      <c r="G2441" s="338" t="s">
        <v>6198</v>
      </c>
      <c r="H2441" s="338" t="s">
        <v>8988</v>
      </c>
      <c r="I2441" s="338" t="s">
        <v>15811</v>
      </c>
      <c r="J2441" s="338" t="s">
        <v>8406</v>
      </c>
      <c r="K2441" s="338" t="s">
        <v>4987</v>
      </c>
      <c r="M2441" s="338" t="s">
        <v>15812</v>
      </c>
      <c r="N2441" s="338" t="s">
        <v>14161</v>
      </c>
      <c r="O2441" s="338" t="s">
        <v>5160</v>
      </c>
    </row>
    <row r="2442" ht="15.75" customHeight="1">
      <c r="A2442" s="338" t="s">
        <v>15813</v>
      </c>
      <c r="B2442" s="338" t="s">
        <v>7737</v>
      </c>
      <c r="C2442" s="338" t="s">
        <v>1601</v>
      </c>
      <c r="D2442" s="338">
        <v>1993.0</v>
      </c>
      <c r="E2442" s="338" t="s">
        <v>15116</v>
      </c>
      <c r="F2442" s="339">
        <v>45112.0</v>
      </c>
      <c r="G2442" s="338" t="s">
        <v>5465</v>
      </c>
      <c r="H2442" s="338" t="s">
        <v>15814</v>
      </c>
      <c r="I2442" s="338" t="s">
        <v>10815</v>
      </c>
      <c r="J2442" s="338" t="s">
        <v>15815</v>
      </c>
      <c r="K2442" s="338" t="s">
        <v>4987</v>
      </c>
      <c r="L2442" s="338" t="s">
        <v>4999</v>
      </c>
      <c r="M2442" s="338" t="s">
        <v>15816</v>
      </c>
      <c r="N2442" s="338" t="s">
        <v>11994</v>
      </c>
      <c r="O2442" s="338" t="s">
        <v>5186</v>
      </c>
    </row>
    <row r="2443" ht="15.75" customHeight="1">
      <c r="A2443" s="338" t="s">
        <v>15817</v>
      </c>
      <c r="B2443" s="338" t="s">
        <v>4993</v>
      </c>
      <c r="C2443" s="338" t="s">
        <v>1547</v>
      </c>
      <c r="D2443" s="338">
        <v>1993.0</v>
      </c>
      <c r="E2443" s="338" t="s">
        <v>15249</v>
      </c>
      <c r="F2443" s="339">
        <v>44963.0</v>
      </c>
      <c r="G2443" s="338" t="s">
        <v>5342</v>
      </c>
      <c r="H2443" s="338" t="s">
        <v>15818</v>
      </c>
      <c r="I2443" s="338" t="s">
        <v>15819</v>
      </c>
      <c r="J2443" s="338" t="s">
        <v>12827</v>
      </c>
      <c r="K2443" s="338" t="s">
        <v>4976</v>
      </c>
      <c r="M2443" s="338" t="s">
        <v>15820</v>
      </c>
      <c r="N2443" s="338" t="s">
        <v>8841</v>
      </c>
      <c r="O2443" s="338" t="s">
        <v>5339</v>
      </c>
    </row>
    <row r="2444" ht="15.75" customHeight="1">
      <c r="A2444" s="338" t="s">
        <v>15821</v>
      </c>
      <c r="B2444" s="338" t="s">
        <v>4970</v>
      </c>
      <c r="C2444" s="338" t="s">
        <v>1558</v>
      </c>
      <c r="D2444" s="338">
        <v>1993.0</v>
      </c>
      <c r="E2444" s="338" t="s">
        <v>14629</v>
      </c>
      <c r="F2444" s="338" t="s">
        <v>5286</v>
      </c>
      <c r="G2444" s="338" t="s">
        <v>5426</v>
      </c>
      <c r="H2444" s="338" t="s">
        <v>15822</v>
      </c>
      <c r="I2444" s="338" t="s">
        <v>15822</v>
      </c>
      <c r="J2444" s="338" t="s">
        <v>7079</v>
      </c>
      <c r="K2444" s="338" t="s">
        <v>4987</v>
      </c>
      <c r="L2444" s="338" t="s">
        <v>6039</v>
      </c>
      <c r="M2444" s="338" t="s">
        <v>15823</v>
      </c>
      <c r="N2444" s="338" t="s">
        <v>10126</v>
      </c>
      <c r="O2444" s="338" t="s">
        <v>5339</v>
      </c>
    </row>
    <row r="2445" ht="15.75" customHeight="1">
      <c r="A2445" s="338" t="s">
        <v>15824</v>
      </c>
      <c r="B2445" s="338" t="s">
        <v>4970</v>
      </c>
      <c r="C2445" s="338" t="s">
        <v>1547</v>
      </c>
      <c r="D2445" s="338">
        <v>1994.0</v>
      </c>
      <c r="E2445" s="338" t="s">
        <v>15825</v>
      </c>
      <c r="F2445" s="339">
        <v>44994.0</v>
      </c>
      <c r="G2445" s="338" t="s">
        <v>8839</v>
      </c>
      <c r="H2445" s="338" t="s">
        <v>15826</v>
      </c>
      <c r="I2445" s="338" t="s">
        <v>4974</v>
      </c>
      <c r="J2445" s="338" t="s">
        <v>12259</v>
      </c>
      <c r="K2445" s="338" t="s">
        <v>4987</v>
      </c>
      <c r="L2445" s="338" t="s">
        <v>7014</v>
      </c>
      <c r="M2445" s="338" t="s">
        <v>15827</v>
      </c>
      <c r="N2445" s="338" t="s">
        <v>11994</v>
      </c>
      <c r="O2445" s="338" t="s">
        <v>11509</v>
      </c>
    </row>
    <row r="2446" ht="15.75" customHeight="1">
      <c r="A2446" s="338" t="s">
        <v>15828</v>
      </c>
      <c r="B2446" s="338" t="s">
        <v>4970</v>
      </c>
      <c r="C2446" s="338" t="s">
        <v>3713</v>
      </c>
      <c r="D2446" s="338">
        <v>1994.0</v>
      </c>
      <c r="E2446" s="338" t="s">
        <v>15825</v>
      </c>
      <c r="F2446" s="339">
        <v>45177.0</v>
      </c>
      <c r="G2446" s="338" t="s">
        <v>9506</v>
      </c>
      <c r="H2446" s="338" t="s">
        <v>14283</v>
      </c>
      <c r="I2446" s="338" t="s">
        <v>14283</v>
      </c>
      <c r="J2446" s="338" t="s">
        <v>5191</v>
      </c>
      <c r="K2446" s="338" t="s">
        <v>4987</v>
      </c>
      <c r="L2446" s="338" t="s">
        <v>6039</v>
      </c>
      <c r="M2446" s="338" t="s">
        <v>15829</v>
      </c>
      <c r="N2446" s="338" t="s">
        <v>10126</v>
      </c>
      <c r="O2446" s="338" t="s">
        <v>8615</v>
      </c>
    </row>
    <row r="2447" ht="15.75" customHeight="1">
      <c r="A2447" s="338" t="s">
        <v>286</v>
      </c>
      <c r="B2447" s="338" t="s">
        <v>7737</v>
      </c>
      <c r="C2447" s="338" t="s">
        <v>1547</v>
      </c>
      <c r="D2447" s="338">
        <v>1994.0</v>
      </c>
      <c r="E2447" s="338" t="s">
        <v>15830</v>
      </c>
      <c r="F2447" s="339">
        <v>45146.0</v>
      </c>
      <c r="G2447" s="338" t="s">
        <v>9506</v>
      </c>
      <c r="H2447" s="338" t="s">
        <v>7821</v>
      </c>
      <c r="I2447" s="338" t="s">
        <v>15831</v>
      </c>
      <c r="J2447" s="338" t="s">
        <v>7872</v>
      </c>
      <c r="K2447" s="338" t="s">
        <v>4987</v>
      </c>
      <c r="L2447" s="338" t="s">
        <v>10592</v>
      </c>
      <c r="M2447" s="338" t="s">
        <v>15832</v>
      </c>
      <c r="N2447" s="338" t="s">
        <v>5009</v>
      </c>
      <c r="O2447" s="338" t="s">
        <v>11509</v>
      </c>
    </row>
    <row r="2448" ht="15.75" customHeight="1">
      <c r="A2448" s="338" t="s">
        <v>15833</v>
      </c>
      <c r="B2448" s="338" t="s">
        <v>4970</v>
      </c>
      <c r="C2448" s="338" t="s">
        <v>1537</v>
      </c>
      <c r="D2448" s="338">
        <v>1994.0</v>
      </c>
      <c r="E2448" s="338" t="s">
        <v>15834</v>
      </c>
      <c r="F2448" s="339">
        <v>45054.0</v>
      </c>
      <c r="G2448" s="338" t="s">
        <v>8533</v>
      </c>
      <c r="H2448" s="338" t="s">
        <v>9005</v>
      </c>
      <c r="I2448" s="338" t="s">
        <v>9005</v>
      </c>
      <c r="J2448" s="338" t="s">
        <v>15835</v>
      </c>
      <c r="K2448" s="338" t="s">
        <v>5607</v>
      </c>
      <c r="M2448" s="338" t="s">
        <v>15836</v>
      </c>
      <c r="N2448" s="338" t="s">
        <v>5753</v>
      </c>
      <c r="O2448" s="338" t="s">
        <v>5780</v>
      </c>
    </row>
    <row r="2449" ht="15.75" customHeight="1">
      <c r="A2449" s="338" t="s">
        <v>1269</v>
      </c>
      <c r="B2449" s="338" t="s">
        <v>4970</v>
      </c>
      <c r="C2449" s="338" t="s">
        <v>1537</v>
      </c>
      <c r="D2449" s="338">
        <v>1994.0</v>
      </c>
      <c r="E2449" s="338" t="s">
        <v>15557</v>
      </c>
      <c r="F2449" s="339">
        <v>44964.0</v>
      </c>
      <c r="G2449" s="338" t="s">
        <v>10323</v>
      </c>
      <c r="H2449" s="338" t="s">
        <v>7735</v>
      </c>
      <c r="I2449" s="338" t="s">
        <v>15837</v>
      </c>
      <c r="J2449" s="338" t="s">
        <v>6361</v>
      </c>
      <c r="K2449" s="338" t="s">
        <v>4987</v>
      </c>
      <c r="L2449" s="338" t="s">
        <v>15838</v>
      </c>
      <c r="M2449" s="338" t="s">
        <v>15839</v>
      </c>
      <c r="N2449" s="338" t="s">
        <v>5224</v>
      </c>
      <c r="O2449" s="338" t="s">
        <v>7966</v>
      </c>
    </row>
    <row r="2450" ht="15.75" customHeight="1">
      <c r="A2450" s="338" t="s">
        <v>1098</v>
      </c>
      <c r="B2450" s="338" t="s">
        <v>5445</v>
      </c>
      <c r="C2450" s="338" t="s">
        <v>1572</v>
      </c>
      <c r="D2450" s="338">
        <v>1994.0</v>
      </c>
      <c r="E2450" s="338" t="s">
        <v>15840</v>
      </c>
      <c r="F2450" s="339">
        <v>45054.0</v>
      </c>
      <c r="G2450" s="338" t="s">
        <v>15841</v>
      </c>
      <c r="H2450" s="338" t="s">
        <v>15842</v>
      </c>
      <c r="I2450" s="338" t="s">
        <v>15843</v>
      </c>
      <c r="J2450" s="338" t="s">
        <v>7079</v>
      </c>
      <c r="K2450" s="338" t="s">
        <v>4987</v>
      </c>
      <c r="L2450" s="338" t="s">
        <v>14444</v>
      </c>
      <c r="M2450" s="338" t="s">
        <v>15844</v>
      </c>
      <c r="N2450" s="338" t="s">
        <v>7376</v>
      </c>
      <c r="O2450" s="338" t="s">
        <v>5010</v>
      </c>
    </row>
    <row r="2451" ht="15.75" customHeight="1">
      <c r="A2451" s="338" t="s">
        <v>1115</v>
      </c>
      <c r="B2451" s="338" t="s">
        <v>7737</v>
      </c>
      <c r="C2451" s="338" t="s">
        <v>1537</v>
      </c>
      <c r="D2451" s="338">
        <v>1994.0</v>
      </c>
      <c r="E2451" s="338" t="s">
        <v>15845</v>
      </c>
      <c r="F2451" s="339">
        <v>45175.0</v>
      </c>
      <c r="G2451" s="338" t="s">
        <v>15846</v>
      </c>
      <c r="H2451" s="338" t="s">
        <v>10395</v>
      </c>
      <c r="I2451" s="338" t="s">
        <v>15847</v>
      </c>
      <c r="J2451" s="338" t="s">
        <v>15848</v>
      </c>
      <c r="K2451" s="338" t="s">
        <v>4987</v>
      </c>
      <c r="L2451" s="338" t="s">
        <v>10384</v>
      </c>
      <c r="M2451" s="338" t="s">
        <v>15849</v>
      </c>
      <c r="N2451" s="338" t="s">
        <v>7780</v>
      </c>
      <c r="O2451" s="338" t="s">
        <v>5294</v>
      </c>
    </row>
    <row r="2452" ht="15.75" customHeight="1">
      <c r="A2452" s="338" t="s">
        <v>873</v>
      </c>
      <c r="B2452" s="338" t="s">
        <v>4970</v>
      </c>
      <c r="C2452" s="338" t="s">
        <v>1537</v>
      </c>
      <c r="D2452" s="338">
        <v>1994.0</v>
      </c>
      <c r="E2452" s="338" t="s">
        <v>15850</v>
      </c>
      <c r="F2452" s="339">
        <v>44964.0</v>
      </c>
      <c r="G2452" s="338" t="s">
        <v>15851</v>
      </c>
      <c r="H2452" s="338" t="s">
        <v>15852</v>
      </c>
      <c r="I2452" s="338" t="s">
        <v>15853</v>
      </c>
      <c r="J2452" s="338" t="s">
        <v>11941</v>
      </c>
      <c r="K2452" s="338" t="s">
        <v>4987</v>
      </c>
      <c r="L2452" s="338" t="s">
        <v>7748</v>
      </c>
      <c r="M2452" s="338" t="s">
        <v>15854</v>
      </c>
      <c r="N2452" s="338" t="s">
        <v>15855</v>
      </c>
      <c r="O2452" s="338" t="s">
        <v>5077</v>
      </c>
    </row>
    <row r="2453" ht="15.75" customHeight="1">
      <c r="A2453" s="338" t="s">
        <v>15856</v>
      </c>
      <c r="B2453" s="338" t="s">
        <v>7737</v>
      </c>
      <c r="C2453" s="338" t="s">
        <v>1537</v>
      </c>
      <c r="D2453" s="338">
        <v>1994.0</v>
      </c>
      <c r="E2453" s="338" t="s">
        <v>15857</v>
      </c>
      <c r="F2453" s="339">
        <v>44933.0</v>
      </c>
      <c r="G2453" s="338" t="s">
        <v>13526</v>
      </c>
      <c r="H2453" s="338" t="s">
        <v>14403</v>
      </c>
      <c r="I2453" s="338" t="s">
        <v>15858</v>
      </c>
      <c r="J2453" s="338" t="s">
        <v>5687</v>
      </c>
      <c r="K2453" s="338" t="s">
        <v>4987</v>
      </c>
      <c r="L2453" s="338" t="s">
        <v>10592</v>
      </c>
      <c r="M2453" s="338" t="s">
        <v>15859</v>
      </c>
      <c r="N2453" s="338" t="s">
        <v>13928</v>
      </c>
      <c r="O2453" s="338" t="s">
        <v>5077</v>
      </c>
    </row>
    <row r="2454" ht="15.75" customHeight="1">
      <c r="A2454" s="338" t="s">
        <v>15860</v>
      </c>
      <c r="B2454" s="338" t="s">
        <v>4993</v>
      </c>
      <c r="C2454" s="338" t="s">
        <v>1558</v>
      </c>
      <c r="D2454" s="338">
        <v>1994.0</v>
      </c>
      <c r="E2454" s="338" t="s">
        <v>15861</v>
      </c>
      <c r="F2454" s="339">
        <v>44991.0</v>
      </c>
      <c r="G2454" s="338" t="s">
        <v>6515</v>
      </c>
      <c r="H2454" s="338" t="s">
        <v>14386</v>
      </c>
      <c r="I2454" s="338" t="s">
        <v>14386</v>
      </c>
      <c r="J2454" s="338" t="s">
        <v>15862</v>
      </c>
      <c r="K2454" s="338" t="s">
        <v>4987</v>
      </c>
      <c r="L2454" s="338" t="s">
        <v>10384</v>
      </c>
      <c r="M2454" s="338" t="s">
        <v>15863</v>
      </c>
      <c r="N2454" s="338" t="s">
        <v>5036</v>
      </c>
      <c r="O2454" s="338" t="s">
        <v>5363</v>
      </c>
    </row>
    <row r="2455" ht="15.75" customHeight="1">
      <c r="A2455" s="338" t="s">
        <v>15864</v>
      </c>
      <c r="B2455" s="338" t="s">
        <v>7737</v>
      </c>
      <c r="C2455" s="338" t="s">
        <v>1558</v>
      </c>
      <c r="D2455" s="338">
        <v>1994.0</v>
      </c>
      <c r="E2455" s="338" t="s">
        <v>15865</v>
      </c>
      <c r="F2455" s="339">
        <v>44992.0</v>
      </c>
      <c r="G2455" s="338" t="s">
        <v>15866</v>
      </c>
      <c r="H2455" s="338" t="s">
        <v>15867</v>
      </c>
      <c r="I2455" s="338" t="s">
        <v>15867</v>
      </c>
      <c r="J2455" s="338" t="s">
        <v>15848</v>
      </c>
      <c r="K2455" s="338" t="s">
        <v>4987</v>
      </c>
      <c r="L2455" s="338" t="s">
        <v>6071</v>
      </c>
      <c r="M2455" s="338" t="s">
        <v>15868</v>
      </c>
      <c r="N2455" s="338" t="s">
        <v>7780</v>
      </c>
      <c r="O2455" s="338" t="s">
        <v>5324</v>
      </c>
    </row>
    <row r="2456" ht="15.75" customHeight="1">
      <c r="A2456" s="338" t="s">
        <v>15869</v>
      </c>
      <c r="B2456" s="338" t="s">
        <v>4970</v>
      </c>
      <c r="C2456" s="338" t="s">
        <v>1547</v>
      </c>
      <c r="D2456" s="338">
        <v>1994.0</v>
      </c>
      <c r="E2456" s="338" t="s">
        <v>15870</v>
      </c>
      <c r="F2456" s="339">
        <v>45053.0</v>
      </c>
      <c r="G2456" s="338" t="s">
        <v>15871</v>
      </c>
      <c r="H2456" s="338" t="s">
        <v>9597</v>
      </c>
      <c r="I2456" s="338" t="s">
        <v>15872</v>
      </c>
      <c r="J2456" s="338" t="s">
        <v>13960</v>
      </c>
      <c r="K2456" s="338" t="s">
        <v>4987</v>
      </c>
      <c r="L2456" s="338" t="s">
        <v>7748</v>
      </c>
      <c r="M2456" s="338" t="s">
        <v>15873</v>
      </c>
      <c r="N2456" s="338" t="s">
        <v>7886</v>
      </c>
      <c r="O2456" s="338" t="s">
        <v>5037</v>
      </c>
    </row>
    <row r="2457" ht="15.75" customHeight="1">
      <c r="A2457" s="338" t="s">
        <v>15874</v>
      </c>
      <c r="B2457" s="338" t="s">
        <v>4970</v>
      </c>
      <c r="C2457" s="338" t="s">
        <v>1537</v>
      </c>
      <c r="D2457" s="338">
        <v>1994.0</v>
      </c>
      <c r="E2457" s="338" t="s">
        <v>15875</v>
      </c>
      <c r="F2457" s="339">
        <v>44992.0</v>
      </c>
      <c r="G2457" s="338" t="s">
        <v>15876</v>
      </c>
      <c r="H2457" s="338" t="s">
        <v>6086</v>
      </c>
      <c r="I2457" s="338" t="s">
        <v>14283</v>
      </c>
      <c r="J2457" s="338" t="s">
        <v>15877</v>
      </c>
      <c r="K2457" s="338" t="s">
        <v>4987</v>
      </c>
      <c r="L2457" s="338" t="s">
        <v>12626</v>
      </c>
      <c r="M2457" s="338" t="s">
        <v>15878</v>
      </c>
      <c r="N2457" s="338" t="s">
        <v>4979</v>
      </c>
      <c r="O2457" s="338" t="s">
        <v>5715</v>
      </c>
    </row>
    <row r="2458" ht="15.75" customHeight="1">
      <c r="A2458" s="338" t="s">
        <v>15879</v>
      </c>
      <c r="B2458" s="338" t="s">
        <v>4970</v>
      </c>
      <c r="C2458" s="338" t="s">
        <v>1537</v>
      </c>
      <c r="D2458" s="338">
        <v>1994.0</v>
      </c>
      <c r="E2458" s="338" t="s">
        <v>15880</v>
      </c>
      <c r="F2458" s="339">
        <v>45084.0</v>
      </c>
      <c r="G2458" s="338" t="s">
        <v>5727</v>
      </c>
      <c r="H2458" s="338" t="s">
        <v>15881</v>
      </c>
      <c r="I2458" s="338" t="s">
        <v>15882</v>
      </c>
      <c r="J2458" s="338" t="s">
        <v>14748</v>
      </c>
      <c r="K2458" s="338" t="s">
        <v>4987</v>
      </c>
      <c r="L2458" s="338" t="s">
        <v>10384</v>
      </c>
      <c r="M2458" s="338" t="s">
        <v>15883</v>
      </c>
      <c r="N2458" s="338" t="s">
        <v>15884</v>
      </c>
      <c r="O2458" s="338" t="s">
        <v>5160</v>
      </c>
    </row>
    <row r="2459" ht="15.75" customHeight="1">
      <c r="A2459" s="338" t="s">
        <v>15885</v>
      </c>
      <c r="B2459" s="338" t="s">
        <v>4970</v>
      </c>
      <c r="C2459" s="338" t="s">
        <v>1547</v>
      </c>
      <c r="D2459" s="338">
        <v>1994.0</v>
      </c>
      <c r="E2459" s="338" t="s">
        <v>15886</v>
      </c>
      <c r="F2459" s="339">
        <v>45053.0</v>
      </c>
      <c r="G2459" s="338" t="s">
        <v>15887</v>
      </c>
      <c r="H2459" s="338" t="s">
        <v>8085</v>
      </c>
      <c r="I2459" s="338" t="s">
        <v>15888</v>
      </c>
      <c r="J2459" s="338" t="s">
        <v>13960</v>
      </c>
      <c r="K2459" s="338" t="s">
        <v>4987</v>
      </c>
      <c r="L2459" s="338" t="s">
        <v>12846</v>
      </c>
      <c r="M2459" s="338" t="s">
        <v>15889</v>
      </c>
      <c r="N2459" s="338" t="s">
        <v>13628</v>
      </c>
      <c r="O2459" s="338" t="s">
        <v>5457</v>
      </c>
    </row>
    <row r="2460" ht="15.75" customHeight="1">
      <c r="A2460" s="338" t="s">
        <v>15890</v>
      </c>
      <c r="B2460" s="338" t="s">
        <v>4970</v>
      </c>
      <c r="C2460" s="338" t="s">
        <v>1558</v>
      </c>
      <c r="D2460" s="338">
        <v>1994.0</v>
      </c>
      <c r="E2460" s="338" t="s">
        <v>15891</v>
      </c>
      <c r="F2460" s="339">
        <v>44933.0</v>
      </c>
      <c r="G2460" s="338" t="s">
        <v>10370</v>
      </c>
      <c r="H2460" s="338" t="s">
        <v>5343</v>
      </c>
      <c r="I2460" s="338" t="s">
        <v>12465</v>
      </c>
      <c r="J2460" s="338" t="s">
        <v>14486</v>
      </c>
      <c r="K2460" s="338" t="s">
        <v>4976</v>
      </c>
      <c r="L2460" s="338" t="s">
        <v>5562</v>
      </c>
      <c r="M2460" s="338" t="s">
        <v>15892</v>
      </c>
      <c r="N2460" s="338" t="s">
        <v>5282</v>
      </c>
      <c r="O2460" s="338" t="s">
        <v>5232</v>
      </c>
    </row>
    <row r="2461" ht="15.75" customHeight="1">
      <c r="A2461" s="338" t="s">
        <v>1018</v>
      </c>
      <c r="B2461" s="338" t="s">
        <v>4993</v>
      </c>
      <c r="C2461" s="338" t="s">
        <v>1558</v>
      </c>
      <c r="D2461" s="338">
        <v>1994.0</v>
      </c>
      <c r="E2461" s="338" t="s">
        <v>15893</v>
      </c>
      <c r="F2461" s="339">
        <v>45173.0</v>
      </c>
      <c r="G2461" s="338" t="s">
        <v>5812</v>
      </c>
      <c r="H2461" s="338" t="s">
        <v>13770</v>
      </c>
      <c r="I2461" s="338" t="s">
        <v>14661</v>
      </c>
      <c r="J2461" s="338" t="s">
        <v>13992</v>
      </c>
      <c r="K2461" s="338" t="s">
        <v>4987</v>
      </c>
      <c r="L2461" s="338" t="s">
        <v>6255</v>
      </c>
      <c r="M2461" s="338" t="s">
        <v>15894</v>
      </c>
      <c r="N2461" s="338" t="s">
        <v>5036</v>
      </c>
      <c r="O2461" s="338" t="s">
        <v>5283</v>
      </c>
    </row>
    <row r="2462" ht="15.75" customHeight="1">
      <c r="A2462" s="338" t="s">
        <v>15895</v>
      </c>
      <c r="B2462" s="338" t="s">
        <v>7737</v>
      </c>
      <c r="C2462" s="338" t="s">
        <v>1558</v>
      </c>
      <c r="D2462" s="338">
        <v>1994.0</v>
      </c>
      <c r="E2462" s="338" t="s">
        <v>14556</v>
      </c>
      <c r="F2462" s="339">
        <v>45175.0</v>
      </c>
      <c r="G2462" s="338" t="s">
        <v>14350</v>
      </c>
      <c r="H2462" s="338" t="s">
        <v>15896</v>
      </c>
      <c r="I2462" s="338" t="s">
        <v>15897</v>
      </c>
      <c r="J2462" s="338" t="s">
        <v>15848</v>
      </c>
      <c r="K2462" s="338" t="s">
        <v>4987</v>
      </c>
      <c r="L2462" s="338" t="s">
        <v>5074</v>
      </c>
      <c r="M2462" s="338" t="s">
        <v>15898</v>
      </c>
      <c r="N2462" s="338" t="s">
        <v>11206</v>
      </c>
      <c r="O2462" s="338" t="s">
        <v>5505</v>
      </c>
    </row>
    <row r="2463" ht="15.75" customHeight="1">
      <c r="A2463" s="338" t="s">
        <v>4296</v>
      </c>
      <c r="B2463" s="338" t="s">
        <v>4993</v>
      </c>
      <c r="C2463" s="338" t="s">
        <v>1547</v>
      </c>
      <c r="D2463" s="338">
        <v>1994.0</v>
      </c>
      <c r="E2463" s="338" t="s">
        <v>15899</v>
      </c>
      <c r="F2463" s="339">
        <v>44992.0</v>
      </c>
      <c r="G2463" s="338" t="s">
        <v>5080</v>
      </c>
      <c r="H2463" s="338" t="s">
        <v>8334</v>
      </c>
      <c r="I2463" s="338" t="s">
        <v>15900</v>
      </c>
      <c r="J2463" s="338" t="s">
        <v>9249</v>
      </c>
      <c r="K2463" s="338" t="s">
        <v>4987</v>
      </c>
      <c r="L2463" s="338" t="s">
        <v>4999</v>
      </c>
      <c r="M2463" s="338" t="s">
        <v>15901</v>
      </c>
      <c r="N2463" s="338" t="s">
        <v>4990</v>
      </c>
      <c r="O2463" s="338" t="s">
        <v>5217</v>
      </c>
    </row>
    <row r="2464" ht="15.75" customHeight="1">
      <c r="A2464" s="338" t="s">
        <v>15902</v>
      </c>
      <c r="B2464" s="338" t="s">
        <v>7737</v>
      </c>
      <c r="C2464" s="338" t="s">
        <v>1537</v>
      </c>
      <c r="D2464" s="338">
        <v>1994.0</v>
      </c>
      <c r="E2464" s="338" t="s">
        <v>15903</v>
      </c>
      <c r="F2464" s="338" t="s">
        <v>5579</v>
      </c>
      <c r="G2464" s="338" t="s">
        <v>10464</v>
      </c>
      <c r="H2464" s="338" t="s">
        <v>12767</v>
      </c>
      <c r="I2464" s="338" t="s">
        <v>12767</v>
      </c>
      <c r="J2464" s="338" t="s">
        <v>11216</v>
      </c>
      <c r="K2464" s="338" t="s">
        <v>7898</v>
      </c>
      <c r="L2464" s="338" t="s">
        <v>5377</v>
      </c>
      <c r="M2464" s="338" t="s">
        <v>15904</v>
      </c>
      <c r="N2464" s="338" t="s">
        <v>15905</v>
      </c>
      <c r="O2464" s="338" t="s">
        <v>5160</v>
      </c>
    </row>
    <row r="2465" ht="15.75" customHeight="1">
      <c r="A2465" s="338" t="s">
        <v>15906</v>
      </c>
      <c r="B2465" s="338" t="s">
        <v>7737</v>
      </c>
      <c r="C2465" s="338" t="s">
        <v>1558</v>
      </c>
      <c r="D2465" s="338">
        <v>1994.0</v>
      </c>
      <c r="E2465" s="338" t="s">
        <v>15907</v>
      </c>
      <c r="F2465" s="339">
        <v>44934.0</v>
      </c>
      <c r="G2465" s="338" t="s">
        <v>9550</v>
      </c>
      <c r="H2465" s="338" t="s">
        <v>11454</v>
      </c>
      <c r="I2465" s="338" t="s">
        <v>11454</v>
      </c>
      <c r="J2465" s="338" t="s">
        <v>15908</v>
      </c>
      <c r="K2465" s="338" t="s">
        <v>5663</v>
      </c>
      <c r="M2465" s="338" t="s">
        <v>15909</v>
      </c>
      <c r="N2465" s="338" t="s">
        <v>15910</v>
      </c>
      <c r="O2465" s="338" t="s">
        <v>5160</v>
      </c>
    </row>
    <row r="2466" ht="15.75" customHeight="1">
      <c r="A2466" s="338" t="s">
        <v>15911</v>
      </c>
      <c r="B2466" s="338" t="s">
        <v>7737</v>
      </c>
      <c r="C2466" s="338" t="s">
        <v>1537</v>
      </c>
      <c r="D2466" s="338">
        <v>1994.0</v>
      </c>
      <c r="E2466" s="338" t="s">
        <v>15912</v>
      </c>
      <c r="F2466" s="339">
        <v>45175.0</v>
      </c>
      <c r="G2466" s="338" t="s">
        <v>7077</v>
      </c>
      <c r="H2466" s="338" t="s">
        <v>12139</v>
      </c>
      <c r="I2466" s="338" t="s">
        <v>12791</v>
      </c>
      <c r="J2466" s="338" t="s">
        <v>5670</v>
      </c>
      <c r="K2466" s="338" t="s">
        <v>4987</v>
      </c>
      <c r="L2466" s="338" t="s">
        <v>15913</v>
      </c>
      <c r="M2466" s="338" t="s">
        <v>15914</v>
      </c>
      <c r="N2466" s="338" t="s">
        <v>14446</v>
      </c>
      <c r="O2466" s="338" t="s">
        <v>7966</v>
      </c>
    </row>
    <row r="2467" ht="15.75" customHeight="1">
      <c r="A2467" s="338" t="s">
        <v>15915</v>
      </c>
      <c r="B2467" s="338" t="s">
        <v>4993</v>
      </c>
      <c r="C2467" s="338" t="s">
        <v>1558</v>
      </c>
      <c r="D2467" s="338">
        <v>1994.0</v>
      </c>
      <c r="E2467" s="338" t="s">
        <v>15916</v>
      </c>
      <c r="F2467" s="339">
        <v>44932.0</v>
      </c>
      <c r="G2467" s="338" t="s">
        <v>5963</v>
      </c>
      <c r="H2467" s="338" t="s">
        <v>15917</v>
      </c>
      <c r="I2467" s="338" t="s">
        <v>14339</v>
      </c>
      <c r="J2467" s="338" t="s">
        <v>8550</v>
      </c>
      <c r="K2467" s="338" t="s">
        <v>4987</v>
      </c>
      <c r="M2467" s="338" t="s">
        <v>15918</v>
      </c>
      <c r="N2467" s="338" t="s">
        <v>14341</v>
      </c>
      <c r="O2467" s="338" t="s">
        <v>5537</v>
      </c>
    </row>
    <row r="2468" ht="15.75" customHeight="1">
      <c r="A2468" s="338" t="s">
        <v>15919</v>
      </c>
      <c r="B2468" s="338" t="s">
        <v>4970</v>
      </c>
      <c r="C2468" s="338" t="s">
        <v>1681</v>
      </c>
      <c r="D2468" s="338">
        <v>1994.0</v>
      </c>
      <c r="E2468" s="338" t="s">
        <v>15920</v>
      </c>
      <c r="F2468" s="339">
        <v>44992.0</v>
      </c>
      <c r="G2468" s="338" t="s">
        <v>5774</v>
      </c>
      <c r="H2468" s="338" t="s">
        <v>14448</v>
      </c>
      <c r="I2468" s="338" t="s">
        <v>15921</v>
      </c>
      <c r="J2468" s="338" t="s">
        <v>15922</v>
      </c>
      <c r="K2468" s="338" t="s">
        <v>7575</v>
      </c>
      <c r="L2468" s="338" t="s">
        <v>5084</v>
      </c>
      <c r="M2468" s="338" t="s">
        <v>15923</v>
      </c>
      <c r="N2468" s="338" t="s">
        <v>14452</v>
      </c>
      <c r="O2468" s="338" t="s">
        <v>5339</v>
      </c>
    </row>
    <row r="2469" ht="15.75" customHeight="1">
      <c r="A2469" s="338" t="s">
        <v>15924</v>
      </c>
      <c r="B2469" s="338" t="s">
        <v>4970</v>
      </c>
      <c r="C2469" s="338" t="s">
        <v>1558</v>
      </c>
      <c r="D2469" s="338">
        <v>1994.0</v>
      </c>
      <c r="E2469" s="338" t="s">
        <v>15925</v>
      </c>
      <c r="F2469" s="339">
        <v>45114.0</v>
      </c>
      <c r="G2469" s="338" t="s">
        <v>15926</v>
      </c>
      <c r="H2469" s="338" t="s">
        <v>15927</v>
      </c>
      <c r="I2469" s="338" t="s">
        <v>15927</v>
      </c>
      <c r="J2469" s="338" t="s">
        <v>15928</v>
      </c>
      <c r="K2469" s="338" t="s">
        <v>4987</v>
      </c>
      <c r="L2469" s="338" t="s">
        <v>5113</v>
      </c>
      <c r="M2469" s="338" t="s">
        <v>15929</v>
      </c>
      <c r="N2469" s="338" t="s">
        <v>15930</v>
      </c>
      <c r="O2469" s="338" t="s">
        <v>5248</v>
      </c>
    </row>
    <row r="2470" ht="15.75" customHeight="1">
      <c r="A2470" s="338" t="s">
        <v>15931</v>
      </c>
      <c r="B2470" s="338" t="s">
        <v>4993</v>
      </c>
      <c r="C2470" s="338" t="s">
        <v>1601</v>
      </c>
      <c r="D2470" s="338">
        <v>1994.0</v>
      </c>
      <c r="E2470" s="338" t="s">
        <v>15875</v>
      </c>
      <c r="F2470" s="339">
        <v>44932.0</v>
      </c>
      <c r="G2470" s="338" t="s">
        <v>5264</v>
      </c>
      <c r="H2470" s="338" t="s">
        <v>15932</v>
      </c>
      <c r="I2470" s="338" t="s">
        <v>15933</v>
      </c>
      <c r="J2470" s="338" t="s">
        <v>15934</v>
      </c>
      <c r="K2470" s="338" t="s">
        <v>4987</v>
      </c>
      <c r="M2470" s="338" t="s">
        <v>15935</v>
      </c>
      <c r="N2470" s="338" t="s">
        <v>12843</v>
      </c>
      <c r="O2470" s="338" t="s">
        <v>5186</v>
      </c>
    </row>
    <row r="2471" ht="15.75" customHeight="1">
      <c r="A2471" s="338" t="s">
        <v>15936</v>
      </c>
      <c r="B2471" s="338" t="s">
        <v>4993</v>
      </c>
      <c r="C2471" s="338" t="s">
        <v>1537</v>
      </c>
      <c r="D2471" s="338">
        <v>1994.0</v>
      </c>
      <c r="E2471" s="338" t="s">
        <v>15597</v>
      </c>
      <c r="F2471" s="338" t="s">
        <v>5059</v>
      </c>
      <c r="G2471" s="338" t="s">
        <v>9524</v>
      </c>
      <c r="H2471" s="338" t="s">
        <v>6589</v>
      </c>
      <c r="I2471" s="338" t="s">
        <v>15937</v>
      </c>
      <c r="J2471" s="338" t="s">
        <v>5730</v>
      </c>
      <c r="K2471" s="338" t="s">
        <v>4987</v>
      </c>
      <c r="L2471" s="338" t="s">
        <v>15938</v>
      </c>
      <c r="M2471" s="338" t="s">
        <v>15939</v>
      </c>
      <c r="N2471" s="338" t="s">
        <v>15940</v>
      </c>
      <c r="O2471" s="338" t="s">
        <v>5056</v>
      </c>
    </row>
    <row r="2472" ht="15.75" customHeight="1">
      <c r="A2472" s="338" t="s">
        <v>15941</v>
      </c>
      <c r="B2472" s="338" t="s">
        <v>7737</v>
      </c>
      <c r="C2472" s="338" t="s">
        <v>1601</v>
      </c>
      <c r="D2472" s="338">
        <v>1994.0</v>
      </c>
      <c r="E2472" s="338" t="s">
        <v>15840</v>
      </c>
      <c r="F2472" s="339">
        <v>45113.0</v>
      </c>
      <c r="G2472" s="338" t="s">
        <v>5709</v>
      </c>
      <c r="H2472" s="338" t="s">
        <v>5669</v>
      </c>
      <c r="I2472" s="338" t="s">
        <v>8168</v>
      </c>
      <c r="J2472" s="338" t="s">
        <v>8902</v>
      </c>
      <c r="K2472" s="338" t="s">
        <v>4987</v>
      </c>
      <c r="L2472" s="338" t="s">
        <v>11236</v>
      </c>
      <c r="M2472" s="338" t="s">
        <v>15942</v>
      </c>
      <c r="N2472" s="338" t="s">
        <v>4979</v>
      </c>
      <c r="O2472" s="338" t="s">
        <v>6441</v>
      </c>
    </row>
    <row r="2473" ht="15.75" customHeight="1">
      <c r="A2473" s="338" t="s">
        <v>15943</v>
      </c>
      <c r="B2473" s="338" t="s">
        <v>4970</v>
      </c>
      <c r="C2473" s="338" t="s">
        <v>3713</v>
      </c>
      <c r="D2473" s="338">
        <v>1994.0</v>
      </c>
      <c r="E2473" s="338" t="s">
        <v>15944</v>
      </c>
      <c r="F2473" s="339">
        <v>44933.0</v>
      </c>
      <c r="G2473" s="338" t="s">
        <v>5172</v>
      </c>
      <c r="H2473" s="338" t="s">
        <v>12279</v>
      </c>
      <c r="I2473" s="338" t="s">
        <v>15945</v>
      </c>
      <c r="J2473" s="338" t="s">
        <v>15946</v>
      </c>
      <c r="K2473" s="338" t="s">
        <v>4976</v>
      </c>
      <c r="L2473" s="338" t="s">
        <v>5704</v>
      </c>
      <c r="M2473" s="338" t="s">
        <v>15947</v>
      </c>
      <c r="N2473" s="338" t="s">
        <v>6431</v>
      </c>
      <c r="O2473" s="338" t="s">
        <v>5780</v>
      </c>
    </row>
    <row r="2474" ht="15.75" customHeight="1">
      <c r="A2474" s="338" t="s">
        <v>15948</v>
      </c>
      <c r="B2474" s="338" t="s">
        <v>4970</v>
      </c>
      <c r="C2474" s="338" t="s">
        <v>1558</v>
      </c>
      <c r="D2474" s="338">
        <v>1994.0</v>
      </c>
      <c r="E2474" s="338" t="s">
        <v>15949</v>
      </c>
      <c r="F2474" s="339">
        <v>45053.0</v>
      </c>
      <c r="G2474" s="338" t="s">
        <v>8593</v>
      </c>
      <c r="H2474" s="338" t="s">
        <v>15950</v>
      </c>
      <c r="I2474" s="338" t="s">
        <v>15950</v>
      </c>
      <c r="J2474" s="338" t="s">
        <v>14105</v>
      </c>
      <c r="K2474" s="338" t="s">
        <v>3074</v>
      </c>
      <c r="M2474" s="338" t="s">
        <v>15951</v>
      </c>
      <c r="N2474" s="338" t="s">
        <v>5282</v>
      </c>
      <c r="O2474" s="338" t="s">
        <v>4991</v>
      </c>
    </row>
    <row r="2475" ht="15.75" customHeight="1">
      <c r="A2475" s="338" t="s">
        <v>15952</v>
      </c>
      <c r="B2475" s="338" t="s">
        <v>4993</v>
      </c>
      <c r="C2475" s="338" t="s">
        <v>1558</v>
      </c>
      <c r="D2475" s="338">
        <v>1994.0</v>
      </c>
      <c r="E2475" s="338" t="s">
        <v>15825</v>
      </c>
      <c r="F2475" s="339">
        <v>45022.0</v>
      </c>
      <c r="G2475" s="338" t="s">
        <v>5113</v>
      </c>
      <c r="H2475" s="338" t="s">
        <v>15225</v>
      </c>
      <c r="I2475" s="338" t="s">
        <v>15953</v>
      </c>
      <c r="J2475" s="338" t="s">
        <v>9490</v>
      </c>
      <c r="K2475" s="338" t="s">
        <v>4987</v>
      </c>
      <c r="L2475" s="338" t="s">
        <v>5094</v>
      </c>
      <c r="M2475" s="338" t="s">
        <v>15954</v>
      </c>
      <c r="N2475" s="338" t="s">
        <v>4979</v>
      </c>
      <c r="O2475" s="338" t="s">
        <v>5324</v>
      </c>
    </row>
    <row r="2476" ht="15.75" customHeight="1">
      <c r="A2476" s="338" t="s">
        <v>15955</v>
      </c>
      <c r="B2476" s="338" t="s">
        <v>4970</v>
      </c>
      <c r="C2476" s="338" t="s">
        <v>1681</v>
      </c>
      <c r="D2476" s="338">
        <v>1994.0</v>
      </c>
      <c r="E2476" s="338" t="s">
        <v>15956</v>
      </c>
      <c r="F2476" s="339">
        <v>45145.0</v>
      </c>
      <c r="G2476" s="338" t="s">
        <v>15957</v>
      </c>
      <c r="H2476" s="338" t="s">
        <v>8687</v>
      </c>
      <c r="I2476" s="338" t="s">
        <v>15958</v>
      </c>
      <c r="J2476" s="338" t="s">
        <v>12787</v>
      </c>
      <c r="K2476" s="338" t="s">
        <v>4987</v>
      </c>
      <c r="L2476" s="338" t="s">
        <v>4999</v>
      </c>
      <c r="M2476" s="338" t="s">
        <v>15959</v>
      </c>
      <c r="N2476" s="338" t="s">
        <v>7874</v>
      </c>
      <c r="O2476" s="338" t="s">
        <v>5056</v>
      </c>
    </row>
    <row r="2477" ht="15.75" customHeight="1">
      <c r="A2477" s="338" t="s">
        <v>15960</v>
      </c>
      <c r="B2477" s="338" t="s">
        <v>4993</v>
      </c>
      <c r="C2477" s="338" t="s">
        <v>1537</v>
      </c>
      <c r="D2477" s="338">
        <v>1994.0</v>
      </c>
      <c r="E2477" s="338" t="s">
        <v>15834</v>
      </c>
      <c r="F2477" s="339">
        <v>45083.0</v>
      </c>
      <c r="G2477" s="338" t="s">
        <v>6487</v>
      </c>
      <c r="H2477" s="338" t="s">
        <v>15961</v>
      </c>
      <c r="I2477" s="338" t="s">
        <v>6409</v>
      </c>
      <c r="J2477" s="338" t="s">
        <v>15962</v>
      </c>
      <c r="K2477" s="338" t="s">
        <v>4987</v>
      </c>
      <c r="L2477" s="338" t="s">
        <v>5377</v>
      </c>
      <c r="M2477" s="338" t="s">
        <v>15963</v>
      </c>
      <c r="N2477" s="338" t="s">
        <v>5009</v>
      </c>
      <c r="O2477" s="338" t="s">
        <v>5715</v>
      </c>
    </row>
    <row r="2478" ht="15.75" customHeight="1">
      <c r="A2478" s="338" t="s">
        <v>15964</v>
      </c>
      <c r="B2478" s="338" t="s">
        <v>4970</v>
      </c>
      <c r="C2478" s="338" t="s">
        <v>1547</v>
      </c>
      <c r="D2478" s="338">
        <v>1994.0</v>
      </c>
      <c r="E2478" s="338" t="s">
        <v>15965</v>
      </c>
      <c r="F2478" s="339">
        <v>44932.0</v>
      </c>
      <c r="G2478" s="338" t="s">
        <v>8593</v>
      </c>
      <c r="H2478" s="338" t="s">
        <v>6553</v>
      </c>
      <c r="I2478" s="338" t="s">
        <v>6037</v>
      </c>
      <c r="J2478" s="338" t="s">
        <v>7501</v>
      </c>
      <c r="K2478" s="338" t="s">
        <v>4987</v>
      </c>
      <c r="L2478" s="338" t="s">
        <v>10592</v>
      </c>
      <c r="M2478" s="338" t="s">
        <v>15966</v>
      </c>
      <c r="N2478" s="338" t="s">
        <v>4979</v>
      </c>
      <c r="O2478" s="338" t="s">
        <v>6633</v>
      </c>
    </row>
    <row r="2479" ht="15.75" customHeight="1">
      <c r="A2479" s="338" t="s">
        <v>15967</v>
      </c>
      <c r="B2479" s="338" t="s">
        <v>4993</v>
      </c>
      <c r="C2479" s="338" t="s">
        <v>1558</v>
      </c>
      <c r="D2479" s="338">
        <v>1994.0</v>
      </c>
      <c r="E2479" s="338" t="s">
        <v>15557</v>
      </c>
      <c r="F2479" s="339">
        <v>44963.0</v>
      </c>
      <c r="G2479" s="338" t="s">
        <v>5090</v>
      </c>
      <c r="H2479" s="338" t="s">
        <v>10474</v>
      </c>
      <c r="I2479" s="338" t="s">
        <v>15968</v>
      </c>
      <c r="J2479" s="338" t="s">
        <v>8613</v>
      </c>
      <c r="K2479" s="338" t="s">
        <v>4987</v>
      </c>
      <c r="L2479" s="338" t="s">
        <v>6284</v>
      </c>
      <c r="M2479" s="338" t="s">
        <v>15969</v>
      </c>
      <c r="N2479" s="338" t="s">
        <v>15970</v>
      </c>
      <c r="O2479" s="338" t="s">
        <v>5160</v>
      </c>
    </row>
    <row r="2480" ht="15.75" customHeight="1">
      <c r="A2480" s="338" t="s">
        <v>15971</v>
      </c>
      <c r="B2480" s="338" t="s">
        <v>4970</v>
      </c>
      <c r="C2480" s="338" t="s">
        <v>1547</v>
      </c>
      <c r="D2480" s="338">
        <v>1994.0</v>
      </c>
      <c r="E2480" s="338" t="s">
        <v>15972</v>
      </c>
      <c r="F2480" s="339">
        <v>44964.0</v>
      </c>
      <c r="G2480" s="338" t="s">
        <v>11997</v>
      </c>
      <c r="H2480" s="338" t="s">
        <v>5138</v>
      </c>
      <c r="I2480" s="338" t="s">
        <v>15973</v>
      </c>
      <c r="J2480" s="338" t="s">
        <v>5921</v>
      </c>
      <c r="K2480" s="338" t="s">
        <v>4987</v>
      </c>
      <c r="L2480" s="338" t="s">
        <v>6039</v>
      </c>
      <c r="M2480" s="338" t="s">
        <v>15974</v>
      </c>
      <c r="N2480" s="338" t="s">
        <v>7780</v>
      </c>
      <c r="O2480" s="338" t="s">
        <v>5028</v>
      </c>
    </row>
    <row r="2481" ht="15.75" customHeight="1">
      <c r="A2481" s="338" t="s">
        <v>15975</v>
      </c>
      <c r="B2481" s="338" t="s">
        <v>4993</v>
      </c>
      <c r="C2481" s="338" t="s">
        <v>1558</v>
      </c>
      <c r="D2481" s="338">
        <v>1994.0</v>
      </c>
      <c r="E2481" s="338" t="s">
        <v>15976</v>
      </c>
      <c r="F2481" s="339">
        <v>45021.0</v>
      </c>
      <c r="G2481" s="338" t="s">
        <v>5137</v>
      </c>
      <c r="H2481" s="338" t="s">
        <v>11156</v>
      </c>
      <c r="I2481" s="338" t="s">
        <v>11357</v>
      </c>
      <c r="J2481" s="338" t="s">
        <v>12752</v>
      </c>
      <c r="K2481" s="338" t="s">
        <v>4987</v>
      </c>
      <c r="L2481" s="338" t="s">
        <v>7743</v>
      </c>
      <c r="M2481" s="338" t="s">
        <v>15977</v>
      </c>
      <c r="N2481" s="338" t="s">
        <v>4979</v>
      </c>
      <c r="O2481" s="338" t="s">
        <v>5028</v>
      </c>
    </row>
    <row r="2482" ht="15.75" customHeight="1">
      <c r="A2482" s="338" t="s">
        <v>15978</v>
      </c>
      <c r="B2482" s="338" t="s">
        <v>4970</v>
      </c>
      <c r="C2482" s="338" t="s">
        <v>1537</v>
      </c>
      <c r="D2482" s="338">
        <v>1994.0</v>
      </c>
      <c r="E2482" s="338" t="s">
        <v>15422</v>
      </c>
      <c r="F2482" s="339">
        <v>45082.0</v>
      </c>
      <c r="G2482" s="338" t="s">
        <v>6487</v>
      </c>
      <c r="H2482" s="338" t="s">
        <v>5031</v>
      </c>
      <c r="I2482" s="338" t="s">
        <v>9779</v>
      </c>
      <c r="J2482" s="338" t="s">
        <v>7041</v>
      </c>
      <c r="K2482" s="338" t="s">
        <v>4987</v>
      </c>
      <c r="L2482" s="338" t="s">
        <v>6394</v>
      </c>
      <c r="M2482" s="338" t="s">
        <v>15979</v>
      </c>
      <c r="N2482" s="338" t="s">
        <v>5009</v>
      </c>
      <c r="O2482" s="338" t="s">
        <v>4991</v>
      </c>
    </row>
    <row r="2483" ht="15.75" customHeight="1">
      <c r="A2483" s="338" t="s">
        <v>15980</v>
      </c>
      <c r="B2483" s="338" t="s">
        <v>7737</v>
      </c>
      <c r="C2483" s="338" t="s">
        <v>1558</v>
      </c>
      <c r="D2483" s="338">
        <v>1994.0</v>
      </c>
      <c r="E2483" s="338" t="s">
        <v>15389</v>
      </c>
      <c r="F2483" s="339">
        <v>45083.0</v>
      </c>
      <c r="G2483" s="338" t="s">
        <v>5709</v>
      </c>
      <c r="H2483" s="338" t="s">
        <v>15981</v>
      </c>
      <c r="I2483" s="338" t="s">
        <v>15982</v>
      </c>
      <c r="J2483" s="338" t="s">
        <v>11144</v>
      </c>
      <c r="K2483" s="338" t="s">
        <v>4987</v>
      </c>
      <c r="L2483" s="338" t="s">
        <v>8632</v>
      </c>
      <c r="M2483" s="338" t="s">
        <v>15983</v>
      </c>
      <c r="N2483" s="338" t="s">
        <v>15984</v>
      </c>
      <c r="O2483" s="338" t="s">
        <v>5339</v>
      </c>
    </row>
    <row r="2484" ht="15.75" customHeight="1">
      <c r="A2484" s="338" t="s">
        <v>15985</v>
      </c>
      <c r="B2484" s="338" t="s">
        <v>7737</v>
      </c>
      <c r="C2484" s="338" t="s">
        <v>1558</v>
      </c>
      <c r="D2484" s="338">
        <v>1994.0</v>
      </c>
      <c r="E2484" s="338" t="s">
        <v>14484</v>
      </c>
      <c r="F2484" s="339">
        <v>45052.0</v>
      </c>
      <c r="G2484" s="338" t="s">
        <v>6444</v>
      </c>
      <c r="H2484" s="338" t="s">
        <v>15986</v>
      </c>
      <c r="I2484" s="338" t="s">
        <v>14986</v>
      </c>
      <c r="J2484" s="338" t="s">
        <v>5244</v>
      </c>
      <c r="K2484" s="338" t="s">
        <v>4987</v>
      </c>
      <c r="L2484" s="338" t="s">
        <v>7748</v>
      </c>
      <c r="M2484" s="338" t="s">
        <v>15987</v>
      </c>
      <c r="N2484" s="338" t="s">
        <v>5009</v>
      </c>
      <c r="O2484" s="338" t="s">
        <v>5610</v>
      </c>
    </row>
    <row r="2485" ht="15.75" customHeight="1">
      <c r="A2485" s="338" t="s">
        <v>15988</v>
      </c>
      <c r="B2485" s="338" t="s">
        <v>4970</v>
      </c>
      <c r="C2485" s="338" t="s">
        <v>1558</v>
      </c>
      <c r="D2485" s="338">
        <v>1994.0</v>
      </c>
      <c r="E2485" s="338" t="s">
        <v>15916</v>
      </c>
      <c r="F2485" s="339">
        <v>45174.0</v>
      </c>
      <c r="G2485" s="338" t="s">
        <v>5060</v>
      </c>
      <c r="H2485" s="338" t="s">
        <v>10992</v>
      </c>
      <c r="I2485" s="338" t="s">
        <v>10992</v>
      </c>
      <c r="J2485" s="338" t="s">
        <v>14486</v>
      </c>
      <c r="K2485" s="338" t="s">
        <v>3074</v>
      </c>
      <c r="M2485" s="338" t="s">
        <v>15989</v>
      </c>
      <c r="N2485" s="338" t="s">
        <v>15990</v>
      </c>
      <c r="O2485" s="338" t="s">
        <v>5020</v>
      </c>
    </row>
    <row r="2486" ht="15.75" customHeight="1">
      <c r="A2486" s="338" t="s">
        <v>15991</v>
      </c>
      <c r="B2486" s="338" t="s">
        <v>4970</v>
      </c>
      <c r="C2486" s="338" t="s">
        <v>1547</v>
      </c>
      <c r="D2486" s="338">
        <v>1994.0</v>
      </c>
      <c r="E2486" s="338" t="s">
        <v>15992</v>
      </c>
      <c r="F2486" s="339">
        <v>44934.0</v>
      </c>
      <c r="G2486" s="338" t="s">
        <v>5803</v>
      </c>
      <c r="H2486" s="338" t="s">
        <v>13686</v>
      </c>
      <c r="I2486" s="338" t="s">
        <v>13686</v>
      </c>
      <c r="J2486" s="338" t="s">
        <v>13687</v>
      </c>
      <c r="K2486" s="338" t="s">
        <v>6737</v>
      </c>
      <c r="M2486" s="338" t="s">
        <v>15993</v>
      </c>
      <c r="N2486" s="338" t="s">
        <v>14202</v>
      </c>
      <c r="O2486" s="338" t="s">
        <v>5339</v>
      </c>
    </row>
    <row r="2487" ht="15.75" customHeight="1">
      <c r="A2487" s="338" t="s">
        <v>15994</v>
      </c>
      <c r="B2487" s="338" t="s">
        <v>7737</v>
      </c>
      <c r="C2487" s="338" t="s">
        <v>1558</v>
      </c>
      <c r="D2487" s="338">
        <v>1994.0</v>
      </c>
      <c r="E2487" s="338" t="s">
        <v>15992</v>
      </c>
      <c r="F2487" s="339">
        <v>45081.0</v>
      </c>
      <c r="G2487" s="338" t="s">
        <v>5137</v>
      </c>
      <c r="H2487" s="338" t="s">
        <v>5744</v>
      </c>
      <c r="I2487" s="338" t="s">
        <v>11211</v>
      </c>
      <c r="J2487" s="338" t="s">
        <v>6361</v>
      </c>
      <c r="K2487" s="338" t="s">
        <v>4987</v>
      </c>
      <c r="L2487" s="338" t="s">
        <v>12846</v>
      </c>
      <c r="M2487" s="338" t="s">
        <v>15995</v>
      </c>
      <c r="N2487" s="338" t="s">
        <v>5036</v>
      </c>
      <c r="O2487" s="338" t="s">
        <v>5087</v>
      </c>
    </row>
    <row r="2488" ht="15.75" customHeight="1">
      <c r="A2488" s="338" t="s">
        <v>15996</v>
      </c>
      <c r="B2488" s="338" t="s">
        <v>4970</v>
      </c>
      <c r="C2488" s="338" t="s">
        <v>2473</v>
      </c>
      <c r="D2488" s="338">
        <v>1994.0</v>
      </c>
      <c r="E2488" s="338" t="s">
        <v>15825</v>
      </c>
      <c r="F2488" s="339">
        <v>45052.0</v>
      </c>
      <c r="G2488" s="338" t="s">
        <v>7796</v>
      </c>
      <c r="H2488" s="338" t="s">
        <v>5952</v>
      </c>
      <c r="I2488" s="338" t="s">
        <v>5952</v>
      </c>
      <c r="J2488" s="338" t="s">
        <v>7777</v>
      </c>
      <c r="K2488" s="338" t="s">
        <v>4987</v>
      </c>
      <c r="L2488" s="338" t="s">
        <v>6039</v>
      </c>
      <c r="M2488" s="338" t="s">
        <v>15997</v>
      </c>
      <c r="N2488" s="338" t="s">
        <v>7780</v>
      </c>
      <c r="O2488" s="338" t="s">
        <v>5545</v>
      </c>
    </row>
    <row r="2489" ht="15.75" customHeight="1">
      <c r="A2489" s="338" t="s">
        <v>15998</v>
      </c>
      <c r="B2489" s="338" t="s">
        <v>4993</v>
      </c>
      <c r="C2489" s="338" t="s">
        <v>1601</v>
      </c>
      <c r="D2489" s="338">
        <v>1994.0</v>
      </c>
      <c r="E2489" s="338" t="s">
        <v>15999</v>
      </c>
      <c r="F2489" s="339">
        <v>44963.0</v>
      </c>
      <c r="G2489" s="338" t="s">
        <v>8593</v>
      </c>
      <c r="H2489" s="338" t="s">
        <v>13328</v>
      </c>
      <c r="I2489" s="338" t="s">
        <v>6796</v>
      </c>
      <c r="J2489" s="338" t="s">
        <v>16000</v>
      </c>
      <c r="K2489" s="338" t="s">
        <v>4987</v>
      </c>
      <c r="L2489" s="338" t="s">
        <v>11930</v>
      </c>
      <c r="M2489" s="338" t="s">
        <v>16001</v>
      </c>
      <c r="N2489" s="338" t="s">
        <v>5224</v>
      </c>
      <c r="O2489" s="338" t="s">
        <v>5339</v>
      </c>
    </row>
    <row r="2490" ht="15.75" customHeight="1">
      <c r="A2490" s="338" t="s">
        <v>16002</v>
      </c>
      <c r="B2490" s="338" t="s">
        <v>7737</v>
      </c>
      <c r="C2490" s="338" t="s">
        <v>1601</v>
      </c>
      <c r="D2490" s="338">
        <v>1994.0</v>
      </c>
      <c r="E2490" s="338" t="s">
        <v>15729</v>
      </c>
      <c r="F2490" s="339">
        <v>45022.0</v>
      </c>
      <c r="G2490" s="338" t="s">
        <v>9634</v>
      </c>
      <c r="H2490" s="338" t="s">
        <v>7295</v>
      </c>
      <c r="I2490" s="338" t="s">
        <v>16003</v>
      </c>
      <c r="J2490" s="338" t="s">
        <v>6022</v>
      </c>
      <c r="K2490" s="338" t="s">
        <v>4987</v>
      </c>
      <c r="L2490" s="338" t="s">
        <v>14444</v>
      </c>
      <c r="M2490" s="338" t="s">
        <v>16004</v>
      </c>
      <c r="N2490" s="338" t="s">
        <v>5036</v>
      </c>
      <c r="O2490" s="338" t="s">
        <v>5150</v>
      </c>
    </row>
    <row r="2491" ht="15.75" customHeight="1">
      <c r="A2491" s="338" t="s">
        <v>16005</v>
      </c>
      <c r="B2491" s="338" t="s">
        <v>7737</v>
      </c>
      <c r="C2491" s="338" t="s">
        <v>1558</v>
      </c>
      <c r="D2491" s="338">
        <v>1994.0</v>
      </c>
      <c r="E2491" s="338" t="s">
        <v>15861</v>
      </c>
      <c r="F2491" s="339">
        <v>44932.0</v>
      </c>
      <c r="G2491" s="338" t="s">
        <v>5709</v>
      </c>
      <c r="H2491" s="338" t="s">
        <v>11142</v>
      </c>
      <c r="I2491" s="338" t="s">
        <v>16006</v>
      </c>
      <c r="J2491" s="338" t="s">
        <v>14510</v>
      </c>
      <c r="K2491" s="338" t="s">
        <v>4987</v>
      </c>
      <c r="M2491" s="338" t="s">
        <v>16007</v>
      </c>
      <c r="N2491" s="338" t="s">
        <v>5224</v>
      </c>
      <c r="O2491" s="338" t="s">
        <v>5248</v>
      </c>
    </row>
    <row r="2492" ht="15.75" customHeight="1">
      <c r="A2492" s="338" t="s">
        <v>16008</v>
      </c>
      <c r="B2492" s="338" t="s">
        <v>4970</v>
      </c>
      <c r="C2492" s="338" t="s">
        <v>1558</v>
      </c>
      <c r="D2492" s="338">
        <v>1994.0</v>
      </c>
      <c r="E2492" s="338" t="s">
        <v>16009</v>
      </c>
      <c r="F2492" s="339">
        <v>44988.0</v>
      </c>
      <c r="G2492" s="338" t="s">
        <v>5121</v>
      </c>
      <c r="H2492" s="338" t="s">
        <v>12982</v>
      </c>
      <c r="I2492" s="338" t="s">
        <v>12982</v>
      </c>
      <c r="J2492" s="338" t="s">
        <v>16010</v>
      </c>
      <c r="K2492" s="338" t="s">
        <v>4987</v>
      </c>
      <c r="L2492" s="338" t="s">
        <v>10198</v>
      </c>
      <c r="M2492" s="338" t="s">
        <v>16011</v>
      </c>
      <c r="N2492" s="338" t="s">
        <v>16012</v>
      </c>
      <c r="O2492" s="338" t="s">
        <v>5794</v>
      </c>
    </row>
    <row r="2493" ht="15.75" customHeight="1">
      <c r="A2493" s="338" t="s">
        <v>16013</v>
      </c>
      <c r="B2493" s="338" t="s">
        <v>4993</v>
      </c>
      <c r="C2493" s="338" t="s">
        <v>1537</v>
      </c>
      <c r="D2493" s="338">
        <v>1994.0</v>
      </c>
      <c r="E2493" s="338" t="s">
        <v>15491</v>
      </c>
      <c r="F2493" s="339">
        <v>45050.0</v>
      </c>
      <c r="G2493" s="338" t="s">
        <v>5969</v>
      </c>
      <c r="H2493" s="338" t="s">
        <v>9047</v>
      </c>
      <c r="I2493" s="338" t="s">
        <v>7752</v>
      </c>
      <c r="J2493" s="338" t="s">
        <v>9500</v>
      </c>
      <c r="K2493" s="338" t="s">
        <v>4987</v>
      </c>
      <c r="L2493" s="338" t="s">
        <v>5176</v>
      </c>
      <c r="M2493" s="338" t="s">
        <v>16014</v>
      </c>
      <c r="N2493" s="338" t="s">
        <v>4990</v>
      </c>
      <c r="O2493" s="338" t="s">
        <v>5324</v>
      </c>
    </row>
    <row r="2494" ht="15.75" customHeight="1">
      <c r="A2494" s="338" t="s">
        <v>16015</v>
      </c>
      <c r="B2494" s="338" t="s">
        <v>4970</v>
      </c>
      <c r="C2494" s="338" t="s">
        <v>1537</v>
      </c>
      <c r="D2494" s="338">
        <v>1994.0</v>
      </c>
      <c r="E2494" s="338" t="s">
        <v>15999</v>
      </c>
      <c r="F2494" s="339">
        <v>44963.0</v>
      </c>
      <c r="G2494" s="338" t="s">
        <v>5129</v>
      </c>
      <c r="H2494" s="338" t="s">
        <v>12166</v>
      </c>
      <c r="I2494" s="338" t="s">
        <v>16016</v>
      </c>
      <c r="J2494" s="338" t="s">
        <v>5907</v>
      </c>
      <c r="K2494" s="338" t="s">
        <v>4987</v>
      </c>
      <c r="L2494" s="338" t="s">
        <v>5807</v>
      </c>
      <c r="M2494" s="338" t="s">
        <v>16017</v>
      </c>
      <c r="N2494" s="338" t="s">
        <v>5126</v>
      </c>
      <c r="O2494" s="338" t="s">
        <v>5423</v>
      </c>
    </row>
    <row r="2495" ht="15.75" customHeight="1">
      <c r="A2495" s="338" t="s">
        <v>16018</v>
      </c>
      <c r="B2495" s="338" t="s">
        <v>4970</v>
      </c>
      <c r="C2495" s="338" t="s">
        <v>11680</v>
      </c>
      <c r="D2495" s="338">
        <v>1994.0</v>
      </c>
      <c r="E2495" s="338" t="s">
        <v>16019</v>
      </c>
      <c r="F2495" s="339">
        <v>44962.0</v>
      </c>
      <c r="G2495" s="338" t="s">
        <v>8851</v>
      </c>
      <c r="H2495" s="338" t="s">
        <v>5328</v>
      </c>
      <c r="I2495" s="338" t="s">
        <v>16020</v>
      </c>
      <c r="J2495" s="338" t="s">
        <v>11102</v>
      </c>
      <c r="K2495" s="338" t="s">
        <v>4987</v>
      </c>
      <c r="L2495" s="338" t="s">
        <v>7743</v>
      </c>
      <c r="M2495" s="338" t="s">
        <v>16021</v>
      </c>
      <c r="N2495" s="338" t="s">
        <v>16022</v>
      </c>
      <c r="O2495" s="338" t="s">
        <v>5423</v>
      </c>
    </row>
    <row r="2496" ht="15.75" customHeight="1">
      <c r="A2496" s="338" t="s">
        <v>16023</v>
      </c>
      <c r="B2496" s="338" t="s">
        <v>4993</v>
      </c>
      <c r="C2496" s="338" t="s">
        <v>1601</v>
      </c>
      <c r="D2496" s="338">
        <v>1994.0</v>
      </c>
      <c r="E2496" s="338" t="s">
        <v>16024</v>
      </c>
      <c r="F2496" s="339">
        <v>45050.0</v>
      </c>
      <c r="G2496" s="338" t="s">
        <v>5319</v>
      </c>
      <c r="H2496" s="338" t="s">
        <v>7840</v>
      </c>
      <c r="I2496" s="338" t="s">
        <v>16025</v>
      </c>
      <c r="J2496" s="338" t="s">
        <v>15536</v>
      </c>
      <c r="K2496" s="338" t="s">
        <v>4987</v>
      </c>
      <c r="L2496" s="338" t="s">
        <v>7743</v>
      </c>
      <c r="M2496" s="338" t="s">
        <v>16026</v>
      </c>
      <c r="N2496" s="338" t="s">
        <v>11994</v>
      </c>
      <c r="O2496" s="338" t="s">
        <v>5794</v>
      </c>
    </row>
    <row r="2497" ht="15.75" customHeight="1">
      <c r="A2497" s="338" t="s">
        <v>16027</v>
      </c>
      <c r="B2497" s="338" t="s">
        <v>4970</v>
      </c>
      <c r="C2497" s="338" t="s">
        <v>1558</v>
      </c>
      <c r="D2497" s="338">
        <v>1994.0</v>
      </c>
      <c r="E2497" s="338" t="s">
        <v>16028</v>
      </c>
      <c r="F2497" s="339">
        <v>44964.0</v>
      </c>
      <c r="G2497" s="338" t="s">
        <v>5105</v>
      </c>
      <c r="H2497" s="338" t="s">
        <v>16029</v>
      </c>
      <c r="I2497" s="338" t="s">
        <v>16029</v>
      </c>
      <c r="J2497" s="338" t="s">
        <v>16030</v>
      </c>
      <c r="K2497" s="338" t="s">
        <v>3074</v>
      </c>
      <c r="L2497" s="338" t="s">
        <v>5222</v>
      </c>
      <c r="M2497" s="338" t="s">
        <v>16031</v>
      </c>
      <c r="N2497" s="338" t="s">
        <v>15172</v>
      </c>
      <c r="O2497" s="338" t="s">
        <v>5537</v>
      </c>
    </row>
    <row r="2498" ht="15.75" customHeight="1">
      <c r="A2498" s="338" t="s">
        <v>16032</v>
      </c>
      <c r="B2498" s="338" t="s">
        <v>7737</v>
      </c>
      <c r="C2498" s="338" t="s">
        <v>3713</v>
      </c>
      <c r="D2498" s="338">
        <v>1994.0</v>
      </c>
      <c r="E2498" s="338" t="s">
        <v>16033</v>
      </c>
      <c r="F2498" s="339">
        <v>45113.0</v>
      </c>
      <c r="G2498" s="338" t="s">
        <v>7849</v>
      </c>
      <c r="H2498" s="338" t="s">
        <v>6132</v>
      </c>
      <c r="I2498" s="338" t="s">
        <v>15138</v>
      </c>
      <c r="J2498" s="338" t="s">
        <v>9249</v>
      </c>
      <c r="K2498" s="338" t="s">
        <v>4987</v>
      </c>
      <c r="L2498" s="338" t="s">
        <v>14444</v>
      </c>
      <c r="M2498" s="338" t="s">
        <v>16034</v>
      </c>
      <c r="N2498" s="338" t="s">
        <v>4979</v>
      </c>
      <c r="O2498" s="338" t="s">
        <v>5471</v>
      </c>
    </row>
    <row r="2499" ht="15.75" customHeight="1">
      <c r="A2499" s="338" t="s">
        <v>16035</v>
      </c>
      <c r="B2499" s="338" t="s">
        <v>4993</v>
      </c>
      <c r="C2499" s="338" t="s">
        <v>1558</v>
      </c>
      <c r="D2499" s="338">
        <v>1994.0</v>
      </c>
      <c r="E2499" s="338" t="s">
        <v>15170</v>
      </c>
      <c r="F2499" s="339">
        <v>44990.0</v>
      </c>
      <c r="G2499" s="338" t="s">
        <v>5872</v>
      </c>
      <c r="H2499" s="338" t="s">
        <v>16036</v>
      </c>
      <c r="I2499" s="338" t="s">
        <v>14641</v>
      </c>
      <c r="J2499" s="338" t="s">
        <v>16037</v>
      </c>
      <c r="K2499" s="338" t="s">
        <v>4987</v>
      </c>
      <c r="M2499" s="338" t="s">
        <v>16038</v>
      </c>
      <c r="N2499" s="338" t="s">
        <v>7376</v>
      </c>
      <c r="O2499" s="338" t="s">
        <v>5483</v>
      </c>
    </row>
    <row r="2500" ht="15.75" customHeight="1">
      <c r="A2500" s="338" t="s">
        <v>16039</v>
      </c>
      <c r="B2500" s="338" t="s">
        <v>4993</v>
      </c>
      <c r="C2500" s="338" t="s">
        <v>1558</v>
      </c>
      <c r="D2500" s="338">
        <v>1994.0</v>
      </c>
      <c r="E2500" s="338" t="s">
        <v>15845</v>
      </c>
      <c r="F2500" s="339">
        <v>45022.0</v>
      </c>
      <c r="G2500" s="338" t="s">
        <v>5105</v>
      </c>
      <c r="H2500" s="338" t="s">
        <v>8427</v>
      </c>
      <c r="I2500" s="338" t="s">
        <v>16040</v>
      </c>
      <c r="J2500" s="338" t="s">
        <v>7115</v>
      </c>
      <c r="K2500" s="338" t="s">
        <v>4987</v>
      </c>
      <c r="L2500" s="338" t="s">
        <v>5094</v>
      </c>
      <c r="M2500" s="338" t="s">
        <v>16041</v>
      </c>
      <c r="N2500" s="338" t="s">
        <v>7886</v>
      </c>
      <c r="O2500" s="338" t="s">
        <v>5294</v>
      </c>
    </row>
    <row r="2501" ht="15.75" customHeight="1">
      <c r="A2501" s="338" t="s">
        <v>16042</v>
      </c>
      <c r="B2501" s="338" t="s">
        <v>4993</v>
      </c>
      <c r="C2501" s="338" t="s">
        <v>1558</v>
      </c>
      <c r="D2501" s="338">
        <v>1994.0</v>
      </c>
      <c r="E2501" s="338" t="s">
        <v>15956</v>
      </c>
      <c r="F2501" s="339">
        <v>45052.0</v>
      </c>
      <c r="G2501" s="338" t="s">
        <v>5121</v>
      </c>
      <c r="H2501" s="338" t="s">
        <v>6766</v>
      </c>
      <c r="I2501" s="338" t="s">
        <v>16043</v>
      </c>
      <c r="J2501" s="338" t="s">
        <v>16044</v>
      </c>
      <c r="K2501" s="338" t="s">
        <v>4987</v>
      </c>
      <c r="M2501" s="338" t="s">
        <v>16045</v>
      </c>
      <c r="N2501" s="338" t="s">
        <v>7886</v>
      </c>
      <c r="O2501" s="338" t="s">
        <v>5087</v>
      </c>
    </row>
    <row r="2502" ht="15.75" customHeight="1">
      <c r="A2502" s="338" t="s">
        <v>16046</v>
      </c>
      <c r="B2502" s="338" t="s">
        <v>4970</v>
      </c>
      <c r="C2502" s="338" t="s">
        <v>3713</v>
      </c>
      <c r="D2502" s="338">
        <v>1994.0</v>
      </c>
      <c r="E2502" s="338" t="s">
        <v>16047</v>
      </c>
      <c r="F2502" s="339">
        <v>45176.0</v>
      </c>
      <c r="G2502" s="338" t="s">
        <v>5674</v>
      </c>
      <c r="H2502" s="338" t="s">
        <v>16048</v>
      </c>
      <c r="I2502" s="338" t="s">
        <v>16049</v>
      </c>
      <c r="J2502" s="338" t="s">
        <v>16050</v>
      </c>
      <c r="K2502" s="338" t="s">
        <v>7575</v>
      </c>
      <c r="M2502" s="338" t="s">
        <v>16051</v>
      </c>
      <c r="N2502" s="338" t="s">
        <v>16052</v>
      </c>
      <c r="O2502" s="338" t="s">
        <v>5160</v>
      </c>
    </row>
    <row r="2503" ht="15.75" customHeight="1">
      <c r="A2503" s="338" t="s">
        <v>16053</v>
      </c>
      <c r="B2503" s="338" t="s">
        <v>4970</v>
      </c>
      <c r="C2503" s="338" t="s">
        <v>1547</v>
      </c>
      <c r="D2503" s="338">
        <v>1994.0</v>
      </c>
      <c r="E2503" s="338" t="s">
        <v>16054</v>
      </c>
      <c r="F2503" s="339">
        <v>44963.0</v>
      </c>
      <c r="G2503" s="338" t="s">
        <v>5080</v>
      </c>
      <c r="H2503" s="338" t="s">
        <v>5640</v>
      </c>
      <c r="I2503" s="338" t="s">
        <v>12864</v>
      </c>
      <c r="J2503" s="338" t="s">
        <v>4975</v>
      </c>
      <c r="K2503" s="338" t="s">
        <v>4987</v>
      </c>
      <c r="L2503" s="338" t="s">
        <v>11153</v>
      </c>
      <c r="M2503" s="338" t="s">
        <v>16055</v>
      </c>
      <c r="N2503" s="338" t="s">
        <v>4990</v>
      </c>
      <c r="O2503" s="338" t="s">
        <v>5852</v>
      </c>
    </row>
    <row r="2504" ht="15.75" customHeight="1">
      <c r="A2504" s="338" t="s">
        <v>16056</v>
      </c>
      <c r="B2504" s="338" t="s">
        <v>4970</v>
      </c>
      <c r="C2504" s="338" t="s">
        <v>1547</v>
      </c>
      <c r="D2504" s="338">
        <v>1994.0</v>
      </c>
      <c r="E2504" s="338" t="s">
        <v>16057</v>
      </c>
      <c r="F2504" s="339">
        <v>45022.0</v>
      </c>
      <c r="G2504" s="338" t="s">
        <v>7796</v>
      </c>
      <c r="H2504" s="338" t="s">
        <v>12198</v>
      </c>
      <c r="I2504" s="338" t="s">
        <v>16058</v>
      </c>
      <c r="J2504" s="338" t="s">
        <v>5043</v>
      </c>
      <c r="K2504" s="338" t="s">
        <v>4987</v>
      </c>
      <c r="L2504" s="338" t="s">
        <v>14444</v>
      </c>
      <c r="M2504" s="338" t="s">
        <v>16059</v>
      </c>
      <c r="N2504" s="338" t="s">
        <v>7886</v>
      </c>
      <c r="O2504" s="338" t="s">
        <v>5457</v>
      </c>
    </row>
    <row r="2505" ht="15.75" customHeight="1">
      <c r="A2505" s="338" t="s">
        <v>16060</v>
      </c>
      <c r="B2505" s="338" t="s">
        <v>4970</v>
      </c>
      <c r="C2505" s="338" t="s">
        <v>1558</v>
      </c>
      <c r="D2505" s="338">
        <v>1994.0</v>
      </c>
      <c r="E2505" s="338" t="s">
        <v>15825</v>
      </c>
      <c r="F2505" s="339">
        <v>44989.0</v>
      </c>
      <c r="G2505" s="338" t="s">
        <v>7989</v>
      </c>
      <c r="H2505" s="338" t="s">
        <v>6691</v>
      </c>
      <c r="I2505" s="338" t="s">
        <v>15888</v>
      </c>
      <c r="J2505" s="338" t="s">
        <v>16061</v>
      </c>
      <c r="K2505" s="338" t="s">
        <v>4987</v>
      </c>
      <c r="L2505" s="338" t="s">
        <v>7014</v>
      </c>
      <c r="M2505" s="338" t="s">
        <v>16062</v>
      </c>
      <c r="N2505" s="338" t="s">
        <v>16063</v>
      </c>
      <c r="O2505" s="338" t="s">
        <v>5677</v>
      </c>
    </row>
    <row r="2506" ht="15.75" customHeight="1">
      <c r="A2506" s="338" t="s">
        <v>2140</v>
      </c>
      <c r="B2506" s="338" t="s">
        <v>4993</v>
      </c>
      <c r="C2506" s="338" t="s">
        <v>1601</v>
      </c>
      <c r="D2506" s="338">
        <v>1994.0</v>
      </c>
      <c r="E2506" s="338" t="s">
        <v>15899</v>
      </c>
      <c r="F2506" s="338" t="s">
        <v>5286</v>
      </c>
      <c r="G2506" s="338" t="s">
        <v>5219</v>
      </c>
      <c r="H2506" s="338" t="s">
        <v>15534</v>
      </c>
      <c r="I2506" s="338" t="s">
        <v>16064</v>
      </c>
      <c r="J2506" s="338" t="s">
        <v>15014</v>
      </c>
      <c r="K2506" s="338" t="s">
        <v>4987</v>
      </c>
      <c r="L2506" s="338" t="s">
        <v>5034</v>
      </c>
      <c r="M2506" s="338" t="s">
        <v>16065</v>
      </c>
      <c r="N2506" s="338" t="s">
        <v>16066</v>
      </c>
      <c r="O2506" s="338" t="s">
        <v>5150</v>
      </c>
    </row>
    <row r="2507" ht="15.75" customHeight="1">
      <c r="A2507" s="338" t="s">
        <v>16067</v>
      </c>
      <c r="B2507" s="338" t="s">
        <v>4993</v>
      </c>
      <c r="C2507" s="338" t="s">
        <v>1558</v>
      </c>
      <c r="D2507" s="338">
        <v>1994.0</v>
      </c>
      <c r="E2507" s="338" t="s">
        <v>16068</v>
      </c>
      <c r="F2507" s="339">
        <v>44964.0</v>
      </c>
      <c r="G2507" s="338" t="s">
        <v>6487</v>
      </c>
      <c r="H2507" s="338" t="s">
        <v>7877</v>
      </c>
      <c r="I2507" s="338" t="s">
        <v>9027</v>
      </c>
      <c r="J2507" s="338" t="s">
        <v>12259</v>
      </c>
      <c r="K2507" s="338" t="s">
        <v>4976</v>
      </c>
      <c r="L2507" s="338" t="s">
        <v>7743</v>
      </c>
      <c r="M2507" s="338" t="s">
        <v>16069</v>
      </c>
      <c r="N2507" s="338" t="s">
        <v>5282</v>
      </c>
      <c r="O2507" s="338" t="s">
        <v>5150</v>
      </c>
    </row>
    <row r="2508" ht="15.75" customHeight="1">
      <c r="A2508" s="338" t="s">
        <v>16070</v>
      </c>
      <c r="B2508" s="338" t="s">
        <v>4970</v>
      </c>
      <c r="C2508" s="338" t="s">
        <v>1537</v>
      </c>
      <c r="D2508" s="338">
        <v>1994.0</v>
      </c>
      <c r="E2508" s="338" t="s">
        <v>16071</v>
      </c>
      <c r="F2508" s="339">
        <v>45174.0</v>
      </c>
      <c r="G2508" s="338" t="s">
        <v>7083</v>
      </c>
      <c r="H2508" s="338" t="s">
        <v>5970</v>
      </c>
      <c r="I2508" s="338" t="s">
        <v>16072</v>
      </c>
      <c r="J2508" s="338" t="s">
        <v>11216</v>
      </c>
      <c r="K2508" s="338" t="s">
        <v>4987</v>
      </c>
      <c r="L2508" s="338" t="s">
        <v>5034</v>
      </c>
      <c r="M2508" s="338" t="s">
        <v>16073</v>
      </c>
      <c r="N2508" s="338" t="s">
        <v>13510</v>
      </c>
      <c r="O2508" s="338" t="s">
        <v>5339</v>
      </c>
    </row>
    <row r="2509" ht="15.75" customHeight="1">
      <c r="A2509" s="338" t="s">
        <v>16074</v>
      </c>
      <c r="B2509" s="338" t="s">
        <v>4993</v>
      </c>
      <c r="C2509" s="338" t="s">
        <v>1558</v>
      </c>
      <c r="D2509" s="338">
        <v>1994.0</v>
      </c>
      <c r="E2509" s="338" t="s">
        <v>15886</v>
      </c>
      <c r="F2509" s="339">
        <v>45052.0</v>
      </c>
      <c r="G2509" s="338" t="s">
        <v>12154</v>
      </c>
      <c r="H2509" s="338" t="s">
        <v>16075</v>
      </c>
      <c r="I2509" s="338" t="s">
        <v>16076</v>
      </c>
      <c r="J2509" s="338" t="s">
        <v>16077</v>
      </c>
      <c r="K2509" s="338" t="s">
        <v>4987</v>
      </c>
      <c r="L2509" s="338" t="s">
        <v>5355</v>
      </c>
      <c r="M2509" s="338" t="s">
        <v>16078</v>
      </c>
      <c r="N2509" s="338" t="s">
        <v>7376</v>
      </c>
      <c r="O2509" s="338" t="s">
        <v>5262</v>
      </c>
    </row>
    <row r="2510" ht="15.75" customHeight="1">
      <c r="A2510" s="338" t="s">
        <v>16079</v>
      </c>
      <c r="B2510" s="338" t="s">
        <v>4970</v>
      </c>
      <c r="C2510" s="338" t="s">
        <v>1537</v>
      </c>
      <c r="D2510" s="338">
        <v>1994.0</v>
      </c>
      <c r="E2510" s="338" t="s">
        <v>15956</v>
      </c>
      <c r="F2510" s="339">
        <v>45082.0</v>
      </c>
      <c r="G2510" s="338" t="s">
        <v>6520</v>
      </c>
      <c r="H2510" s="338" t="s">
        <v>15481</v>
      </c>
      <c r="I2510" s="338" t="s">
        <v>16080</v>
      </c>
      <c r="J2510" s="338" t="s">
        <v>6042</v>
      </c>
      <c r="K2510" s="338" t="s">
        <v>4987</v>
      </c>
      <c r="L2510" s="338" t="s">
        <v>14444</v>
      </c>
      <c r="M2510" s="338" t="s">
        <v>16081</v>
      </c>
      <c r="N2510" s="338" t="s">
        <v>4979</v>
      </c>
      <c r="O2510" s="338" t="s">
        <v>5780</v>
      </c>
    </row>
    <row r="2511" ht="15.75" customHeight="1">
      <c r="A2511" s="338" t="s">
        <v>16082</v>
      </c>
      <c r="B2511" s="338" t="s">
        <v>5445</v>
      </c>
      <c r="C2511" s="338" t="s">
        <v>1572</v>
      </c>
      <c r="D2511" s="338">
        <v>1994.0</v>
      </c>
      <c r="E2511" s="338" t="s">
        <v>15992</v>
      </c>
      <c r="F2511" s="339">
        <v>44932.0</v>
      </c>
      <c r="G2511" s="338" t="s">
        <v>5172</v>
      </c>
      <c r="H2511" s="338" t="s">
        <v>16083</v>
      </c>
      <c r="I2511" s="338" t="s">
        <v>15110</v>
      </c>
      <c r="J2511" s="338" t="s">
        <v>12752</v>
      </c>
      <c r="K2511" s="338" t="s">
        <v>4987</v>
      </c>
      <c r="L2511" s="338" t="s">
        <v>5034</v>
      </c>
      <c r="M2511" s="338" t="s">
        <v>16084</v>
      </c>
      <c r="N2511" s="338" t="s">
        <v>5224</v>
      </c>
      <c r="O2511" s="338" t="s">
        <v>6997</v>
      </c>
    </row>
    <row r="2512" ht="15.75" customHeight="1">
      <c r="A2512" s="338" t="s">
        <v>16085</v>
      </c>
      <c r="B2512" s="338" t="s">
        <v>4970</v>
      </c>
      <c r="C2512" s="338" t="s">
        <v>3713</v>
      </c>
      <c r="D2512" s="338">
        <v>1994.0</v>
      </c>
      <c r="E2512" s="338" t="s">
        <v>16086</v>
      </c>
      <c r="F2512" s="339">
        <v>44992.0</v>
      </c>
      <c r="G2512" s="338" t="s">
        <v>9516</v>
      </c>
      <c r="H2512" s="338" t="s">
        <v>16087</v>
      </c>
      <c r="I2512" s="338" t="s">
        <v>16088</v>
      </c>
      <c r="J2512" s="338" t="s">
        <v>13290</v>
      </c>
      <c r="K2512" s="338" t="s">
        <v>4976</v>
      </c>
      <c r="L2512" s="338" t="s">
        <v>5704</v>
      </c>
      <c r="M2512" s="338" t="s">
        <v>16089</v>
      </c>
      <c r="N2512" s="338" t="s">
        <v>7718</v>
      </c>
      <c r="O2512" s="338" t="s">
        <v>5143</v>
      </c>
    </row>
    <row r="2513" ht="15.75" customHeight="1">
      <c r="A2513" s="338" t="s">
        <v>16090</v>
      </c>
      <c r="B2513" s="338" t="s">
        <v>4970</v>
      </c>
      <c r="C2513" s="338" t="s">
        <v>1558</v>
      </c>
      <c r="D2513" s="338">
        <v>1994.0</v>
      </c>
      <c r="E2513" s="338" t="s">
        <v>15741</v>
      </c>
      <c r="F2513" s="339">
        <v>45144.0</v>
      </c>
      <c r="G2513" s="338" t="s">
        <v>5969</v>
      </c>
      <c r="H2513" s="338" t="s">
        <v>11251</v>
      </c>
      <c r="I2513" s="338" t="s">
        <v>11251</v>
      </c>
      <c r="J2513" s="338" t="s">
        <v>7990</v>
      </c>
      <c r="K2513" s="338" t="s">
        <v>4987</v>
      </c>
      <c r="L2513" s="338" t="s">
        <v>6247</v>
      </c>
      <c r="M2513" s="338" t="s">
        <v>16091</v>
      </c>
      <c r="N2513" s="338" t="s">
        <v>16063</v>
      </c>
      <c r="O2513" s="338" t="s">
        <v>5028</v>
      </c>
    </row>
    <row r="2514" ht="15.75" customHeight="1">
      <c r="A2514" s="338" t="s">
        <v>16092</v>
      </c>
      <c r="B2514" s="338" t="s">
        <v>4970</v>
      </c>
      <c r="C2514" s="338" t="s">
        <v>1537</v>
      </c>
      <c r="D2514" s="338">
        <v>1994.0</v>
      </c>
      <c r="E2514" s="338" t="s">
        <v>16093</v>
      </c>
      <c r="F2514" s="339">
        <v>44962.0</v>
      </c>
      <c r="G2514" s="338" t="s">
        <v>5181</v>
      </c>
      <c r="H2514" s="338" t="s">
        <v>7557</v>
      </c>
      <c r="I2514" s="338" t="s">
        <v>16094</v>
      </c>
      <c r="J2514" s="338" t="s">
        <v>14236</v>
      </c>
      <c r="K2514" s="338" t="s">
        <v>4987</v>
      </c>
      <c r="L2514" s="338" t="s">
        <v>7014</v>
      </c>
      <c r="M2514" s="338" t="s">
        <v>16095</v>
      </c>
      <c r="N2514" s="338" t="s">
        <v>5224</v>
      </c>
      <c r="O2514" s="338" t="s">
        <v>5339</v>
      </c>
    </row>
    <row r="2515" ht="15.75" customHeight="1">
      <c r="A2515" s="338" t="s">
        <v>16096</v>
      </c>
      <c r="B2515" s="338" t="s">
        <v>7737</v>
      </c>
      <c r="C2515" s="338" t="s">
        <v>1537</v>
      </c>
      <c r="D2515" s="338">
        <v>1994.0</v>
      </c>
      <c r="E2515" s="338" t="s">
        <v>15999</v>
      </c>
      <c r="F2515" s="339">
        <v>44932.0</v>
      </c>
      <c r="G2515" s="338" t="s">
        <v>5272</v>
      </c>
      <c r="H2515" s="338" t="s">
        <v>8209</v>
      </c>
      <c r="I2515" s="338" t="s">
        <v>16097</v>
      </c>
      <c r="J2515" s="338" t="s">
        <v>11110</v>
      </c>
      <c r="K2515" s="338" t="s">
        <v>4987</v>
      </c>
      <c r="L2515" s="338" t="s">
        <v>7014</v>
      </c>
      <c r="M2515" s="338" t="s">
        <v>16098</v>
      </c>
      <c r="N2515" s="338" t="s">
        <v>5036</v>
      </c>
      <c r="O2515" s="338" t="s">
        <v>5576</v>
      </c>
    </row>
    <row r="2516" ht="15.75" customHeight="1">
      <c r="A2516" s="338" t="s">
        <v>16099</v>
      </c>
      <c r="B2516" s="338" t="s">
        <v>4970</v>
      </c>
      <c r="C2516" s="338" t="s">
        <v>1547</v>
      </c>
      <c r="D2516" s="338">
        <v>1994.0</v>
      </c>
      <c r="E2516" s="338" t="s">
        <v>15880</v>
      </c>
      <c r="F2516" s="339">
        <v>45083.0</v>
      </c>
      <c r="G2516" s="338" t="s">
        <v>5121</v>
      </c>
      <c r="H2516" s="338" t="s">
        <v>13038</v>
      </c>
      <c r="I2516" s="338" t="s">
        <v>9299</v>
      </c>
      <c r="J2516" s="338" t="s">
        <v>14881</v>
      </c>
      <c r="K2516" s="338" t="s">
        <v>4987</v>
      </c>
      <c r="M2516" s="338" t="s">
        <v>16100</v>
      </c>
      <c r="N2516" s="338" t="s">
        <v>7874</v>
      </c>
      <c r="O2516" s="338" t="s">
        <v>5824</v>
      </c>
    </row>
    <row r="2517" ht="15.75" customHeight="1">
      <c r="A2517" s="338" t="s">
        <v>16101</v>
      </c>
      <c r="B2517" s="338" t="s">
        <v>7737</v>
      </c>
      <c r="C2517" s="338" t="s">
        <v>1547</v>
      </c>
      <c r="D2517" s="338">
        <v>1994.0</v>
      </c>
      <c r="E2517" s="338" t="s">
        <v>16071</v>
      </c>
      <c r="F2517" s="339">
        <v>45022.0</v>
      </c>
      <c r="G2517" s="338" t="s">
        <v>8100</v>
      </c>
      <c r="H2517" s="338" t="s">
        <v>6750</v>
      </c>
      <c r="I2517" s="338" t="s">
        <v>16102</v>
      </c>
      <c r="J2517" s="338" t="s">
        <v>6652</v>
      </c>
      <c r="K2517" s="338" t="s">
        <v>4987</v>
      </c>
      <c r="L2517" s="338" t="s">
        <v>5971</v>
      </c>
      <c r="M2517" s="338" t="s">
        <v>16103</v>
      </c>
      <c r="N2517" s="338" t="s">
        <v>5019</v>
      </c>
      <c r="O2517" s="338" t="s">
        <v>5294</v>
      </c>
    </row>
    <row r="2518" ht="15.75" customHeight="1">
      <c r="A2518" s="338" t="s">
        <v>16104</v>
      </c>
      <c r="B2518" s="338" t="s">
        <v>7737</v>
      </c>
      <c r="C2518" s="338" t="s">
        <v>1681</v>
      </c>
      <c r="D2518" s="338">
        <v>1994.0</v>
      </c>
      <c r="E2518" s="338" t="s">
        <v>15956</v>
      </c>
      <c r="F2518" s="339">
        <v>45053.0</v>
      </c>
      <c r="G2518" s="338" t="s">
        <v>5137</v>
      </c>
      <c r="H2518" s="338" t="s">
        <v>5100</v>
      </c>
      <c r="I2518" s="338" t="s">
        <v>16105</v>
      </c>
      <c r="J2518" s="338" t="s">
        <v>16106</v>
      </c>
      <c r="K2518" s="338" t="s">
        <v>4987</v>
      </c>
      <c r="L2518" s="338" t="s">
        <v>8694</v>
      </c>
      <c r="M2518" s="338" t="s">
        <v>16107</v>
      </c>
      <c r="N2518" s="338" t="s">
        <v>13956</v>
      </c>
      <c r="O2518" s="338" t="s">
        <v>5037</v>
      </c>
    </row>
    <row r="2519" ht="15.75" customHeight="1">
      <c r="A2519" s="338" t="s">
        <v>16108</v>
      </c>
      <c r="B2519" s="338" t="s">
        <v>4970</v>
      </c>
      <c r="C2519" s="338" t="s">
        <v>1537</v>
      </c>
      <c r="D2519" s="338">
        <v>1994.0</v>
      </c>
      <c r="E2519" s="338" t="s">
        <v>15891</v>
      </c>
      <c r="F2519" s="339">
        <v>44963.0</v>
      </c>
      <c r="G2519" s="338" t="s">
        <v>5287</v>
      </c>
      <c r="H2519" s="338" t="s">
        <v>14516</v>
      </c>
      <c r="I2519" s="338" t="s">
        <v>16109</v>
      </c>
      <c r="J2519" s="338" t="s">
        <v>7422</v>
      </c>
      <c r="K2519" s="338" t="s">
        <v>4987</v>
      </c>
      <c r="L2519" s="338" t="s">
        <v>6672</v>
      </c>
      <c r="M2519" s="338" t="s">
        <v>16110</v>
      </c>
      <c r="N2519" s="338" t="s">
        <v>7780</v>
      </c>
      <c r="O2519" s="338" t="s">
        <v>5186</v>
      </c>
    </row>
    <row r="2520" ht="15.75" customHeight="1">
      <c r="A2520" s="338" t="s">
        <v>16111</v>
      </c>
      <c r="B2520" s="338" t="s">
        <v>4993</v>
      </c>
      <c r="C2520" s="338" t="s">
        <v>1558</v>
      </c>
      <c r="D2520" s="338">
        <v>1994.0</v>
      </c>
      <c r="E2520" s="338" t="s">
        <v>14556</v>
      </c>
      <c r="F2520" s="339">
        <v>45051.0</v>
      </c>
      <c r="G2520" s="338" t="s">
        <v>5287</v>
      </c>
      <c r="H2520" s="338" t="s">
        <v>5789</v>
      </c>
      <c r="I2520" s="338" t="s">
        <v>8519</v>
      </c>
      <c r="J2520" s="338" t="s">
        <v>6885</v>
      </c>
      <c r="K2520" s="338" t="s">
        <v>5607</v>
      </c>
      <c r="M2520" s="338" t="s">
        <v>16112</v>
      </c>
      <c r="N2520" s="338" t="s">
        <v>7874</v>
      </c>
      <c r="O2520" s="338" t="s">
        <v>6003</v>
      </c>
    </row>
    <row r="2521" ht="15.75" customHeight="1">
      <c r="A2521" s="338" t="s">
        <v>16113</v>
      </c>
      <c r="B2521" s="338" t="s">
        <v>7737</v>
      </c>
      <c r="C2521" s="338" t="s">
        <v>1547</v>
      </c>
      <c r="D2521" s="338">
        <v>1994.0</v>
      </c>
      <c r="E2521" s="338" t="s">
        <v>15903</v>
      </c>
      <c r="F2521" s="339">
        <v>45052.0</v>
      </c>
      <c r="G2521" s="338" t="s">
        <v>5969</v>
      </c>
      <c r="H2521" s="338" t="s">
        <v>5304</v>
      </c>
      <c r="I2521" s="338" t="s">
        <v>16114</v>
      </c>
      <c r="J2521" s="338" t="s">
        <v>10962</v>
      </c>
      <c r="K2521" s="338" t="s">
        <v>4987</v>
      </c>
      <c r="L2521" s="338" t="s">
        <v>8569</v>
      </c>
      <c r="M2521" s="338" t="s">
        <v>16115</v>
      </c>
      <c r="N2521" s="338" t="s">
        <v>16116</v>
      </c>
      <c r="O2521" s="338" t="s">
        <v>5545</v>
      </c>
    </row>
    <row r="2522" ht="15.75" customHeight="1">
      <c r="A2522" s="338" t="s">
        <v>16117</v>
      </c>
      <c r="B2522" s="338" t="s">
        <v>4970</v>
      </c>
      <c r="C2522" s="338" t="s">
        <v>1558</v>
      </c>
      <c r="D2522" s="338">
        <v>1994.0</v>
      </c>
      <c r="E2522" s="338" t="s">
        <v>15850</v>
      </c>
      <c r="F2522" s="339">
        <v>45084.0</v>
      </c>
      <c r="G2522" s="338" t="s">
        <v>10464</v>
      </c>
      <c r="H2522" s="338" t="s">
        <v>13686</v>
      </c>
      <c r="I2522" s="338" t="s">
        <v>13686</v>
      </c>
      <c r="J2522" s="338" t="s">
        <v>16118</v>
      </c>
      <c r="K2522" s="338" t="s">
        <v>6737</v>
      </c>
      <c r="M2522" s="338" t="s">
        <v>16119</v>
      </c>
      <c r="N2522" s="338" t="s">
        <v>14202</v>
      </c>
      <c r="O2522" s="338" t="s">
        <v>5248</v>
      </c>
    </row>
    <row r="2523" ht="15.75" customHeight="1">
      <c r="A2523" s="338" t="s">
        <v>16120</v>
      </c>
      <c r="B2523" s="338" t="s">
        <v>4993</v>
      </c>
      <c r="C2523" s="338" t="s">
        <v>1558</v>
      </c>
      <c r="D2523" s="338">
        <v>1994.0</v>
      </c>
      <c r="E2523" s="338" t="s">
        <v>15170</v>
      </c>
      <c r="F2523" s="339">
        <v>44990.0</v>
      </c>
      <c r="G2523" s="338" t="s">
        <v>5872</v>
      </c>
      <c r="H2523" s="338" t="s">
        <v>5273</v>
      </c>
      <c r="I2523" s="338" t="s">
        <v>13580</v>
      </c>
      <c r="J2523" s="338" t="s">
        <v>5032</v>
      </c>
      <c r="K2523" s="338" t="s">
        <v>4987</v>
      </c>
      <c r="M2523" s="338" t="s">
        <v>16121</v>
      </c>
      <c r="N2523" s="338" t="s">
        <v>10766</v>
      </c>
      <c r="O2523" s="338" t="s">
        <v>5339</v>
      </c>
    </row>
    <row r="2524" ht="15.75" customHeight="1">
      <c r="A2524" s="338" t="s">
        <v>16122</v>
      </c>
      <c r="B2524" s="338" t="s">
        <v>4970</v>
      </c>
      <c r="C2524" s="338" t="s">
        <v>1537</v>
      </c>
      <c r="D2524" s="338">
        <v>1994.0</v>
      </c>
      <c r="E2524" s="338" t="s">
        <v>16093</v>
      </c>
      <c r="F2524" s="339">
        <v>44931.0</v>
      </c>
      <c r="G2524" s="338" t="s">
        <v>8814</v>
      </c>
      <c r="H2524" s="338" t="s">
        <v>7677</v>
      </c>
      <c r="I2524" s="338" t="s">
        <v>16123</v>
      </c>
      <c r="J2524" s="338" t="s">
        <v>7049</v>
      </c>
      <c r="K2524" s="338" t="s">
        <v>4987</v>
      </c>
      <c r="M2524" s="338" t="s">
        <v>16124</v>
      </c>
      <c r="N2524" s="338" t="s">
        <v>11206</v>
      </c>
      <c r="O2524" s="338" t="s">
        <v>5160</v>
      </c>
    </row>
    <row r="2525" ht="15.75" customHeight="1">
      <c r="A2525" s="338" t="s">
        <v>16125</v>
      </c>
      <c r="B2525" s="338" t="s">
        <v>4970</v>
      </c>
      <c r="C2525" s="338" t="s">
        <v>1537</v>
      </c>
      <c r="D2525" s="338">
        <v>1994.0</v>
      </c>
      <c r="E2525" s="338" t="s">
        <v>15170</v>
      </c>
      <c r="F2525" s="339">
        <v>45143.0</v>
      </c>
      <c r="G2525" s="338" t="s">
        <v>5219</v>
      </c>
      <c r="H2525" s="338" t="s">
        <v>7923</v>
      </c>
      <c r="I2525" s="338" t="s">
        <v>12926</v>
      </c>
      <c r="J2525" s="338" t="s">
        <v>11110</v>
      </c>
      <c r="K2525" s="338" t="s">
        <v>4987</v>
      </c>
      <c r="M2525" s="338" t="s">
        <v>16126</v>
      </c>
      <c r="N2525" s="338" t="s">
        <v>5036</v>
      </c>
      <c r="O2525" s="338" t="s">
        <v>5217</v>
      </c>
    </row>
    <row r="2526" ht="15.75" customHeight="1">
      <c r="A2526" s="338" t="s">
        <v>16127</v>
      </c>
      <c r="B2526" s="338" t="s">
        <v>4993</v>
      </c>
      <c r="C2526" s="338" t="s">
        <v>1558</v>
      </c>
      <c r="D2526" s="338">
        <v>1994.0</v>
      </c>
      <c r="E2526" s="338" t="s">
        <v>16128</v>
      </c>
      <c r="F2526" s="339">
        <v>45082.0</v>
      </c>
      <c r="G2526" s="338" t="s">
        <v>6547</v>
      </c>
      <c r="H2526" s="338" t="s">
        <v>6660</v>
      </c>
      <c r="I2526" s="338" t="s">
        <v>6660</v>
      </c>
      <c r="J2526" s="338" t="s">
        <v>9467</v>
      </c>
      <c r="K2526" s="338" t="s">
        <v>4987</v>
      </c>
      <c r="L2526" s="338" t="s">
        <v>7014</v>
      </c>
      <c r="M2526" s="338" t="s">
        <v>16129</v>
      </c>
      <c r="N2526" s="338" t="s">
        <v>4979</v>
      </c>
      <c r="O2526" s="338" t="s">
        <v>5624</v>
      </c>
    </row>
    <row r="2527" ht="15.75" customHeight="1">
      <c r="A2527" s="338" t="s">
        <v>16130</v>
      </c>
      <c r="B2527" s="338" t="s">
        <v>5601</v>
      </c>
      <c r="C2527" s="338" t="s">
        <v>3713</v>
      </c>
      <c r="D2527" s="338">
        <v>1994.0</v>
      </c>
      <c r="E2527" s="338" t="s">
        <v>16131</v>
      </c>
      <c r="F2527" s="339">
        <v>44933.0</v>
      </c>
      <c r="G2527" s="338" t="s">
        <v>5385</v>
      </c>
      <c r="H2527" s="338" t="s">
        <v>14199</v>
      </c>
      <c r="I2527" s="338" t="s">
        <v>14199</v>
      </c>
      <c r="J2527" s="338" t="s">
        <v>16132</v>
      </c>
      <c r="K2527" s="338" t="s">
        <v>5607</v>
      </c>
      <c r="M2527" s="338" t="s">
        <v>16133</v>
      </c>
      <c r="N2527" s="338" t="s">
        <v>14202</v>
      </c>
      <c r="O2527" s="338" t="s">
        <v>5160</v>
      </c>
    </row>
    <row r="2528" ht="15.75" customHeight="1">
      <c r="A2528" s="338" t="s">
        <v>16134</v>
      </c>
      <c r="B2528" s="338" t="s">
        <v>7737</v>
      </c>
      <c r="C2528" s="338" t="s">
        <v>1558</v>
      </c>
      <c r="D2528" s="338">
        <v>1994.0</v>
      </c>
      <c r="E2528" s="338" t="s">
        <v>15648</v>
      </c>
      <c r="F2528" s="339">
        <v>45113.0</v>
      </c>
      <c r="G2528" s="338" t="s">
        <v>5099</v>
      </c>
      <c r="H2528" s="338" t="s">
        <v>9131</v>
      </c>
      <c r="I2528" s="338" t="s">
        <v>16135</v>
      </c>
      <c r="J2528" s="338" t="s">
        <v>12787</v>
      </c>
      <c r="K2528" s="338" t="s">
        <v>4987</v>
      </c>
      <c r="L2528" s="338" t="s">
        <v>7014</v>
      </c>
      <c r="M2528" s="338" t="s">
        <v>16136</v>
      </c>
      <c r="N2528" s="338" t="s">
        <v>7780</v>
      </c>
      <c r="O2528" s="338" t="s">
        <v>5262</v>
      </c>
    </row>
    <row r="2529" ht="15.75" customHeight="1">
      <c r="A2529" s="338" t="s">
        <v>16137</v>
      </c>
      <c r="B2529" s="338" t="s">
        <v>4970</v>
      </c>
      <c r="C2529" s="338" t="s">
        <v>1547</v>
      </c>
      <c r="D2529" s="338">
        <v>1994.0</v>
      </c>
      <c r="E2529" s="338" t="s">
        <v>16138</v>
      </c>
      <c r="F2529" s="339">
        <v>44933.0</v>
      </c>
      <c r="G2529" s="338" t="s">
        <v>5872</v>
      </c>
      <c r="H2529" s="338" t="s">
        <v>14059</v>
      </c>
      <c r="I2529" s="338" t="s">
        <v>14059</v>
      </c>
      <c r="J2529" s="338" t="s">
        <v>16139</v>
      </c>
      <c r="K2529" s="338" t="s">
        <v>5245</v>
      </c>
      <c r="M2529" s="338" t="s">
        <v>16140</v>
      </c>
      <c r="N2529" s="338" t="s">
        <v>14062</v>
      </c>
      <c r="O2529" s="338" t="s">
        <v>5120</v>
      </c>
    </row>
    <row r="2530" ht="15.75" customHeight="1">
      <c r="A2530" s="338" t="s">
        <v>16141</v>
      </c>
      <c r="B2530" s="338" t="s">
        <v>4993</v>
      </c>
      <c r="C2530" s="338" t="s">
        <v>1558</v>
      </c>
      <c r="D2530" s="338">
        <v>1994.0</v>
      </c>
      <c r="E2530" s="338" t="s">
        <v>15414</v>
      </c>
      <c r="F2530" s="339">
        <v>45051.0</v>
      </c>
      <c r="G2530" s="338" t="s">
        <v>6046</v>
      </c>
      <c r="H2530" s="338" t="s">
        <v>11598</v>
      </c>
      <c r="I2530" s="338" t="s">
        <v>16142</v>
      </c>
      <c r="J2530" s="338" t="s">
        <v>10914</v>
      </c>
      <c r="K2530" s="338" t="s">
        <v>4987</v>
      </c>
      <c r="L2530" s="338" t="s">
        <v>4977</v>
      </c>
      <c r="M2530" s="338" t="s">
        <v>16143</v>
      </c>
      <c r="N2530" s="338" t="s">
        <v>5019</v>
      </c>
      <c r="O2530" s="338" t="s">
        <v>6003</v>
      </c>
    </row>
    <row r="2531" ht="15.75" customHeight="1">
      <c r="A2531" s="338" t="s">
        <v>16144</v>
      </c>
      <c r="B2531" s="338" t="s">
        <v>5445</v>
      </c>
      <c r="C2531" s="338" t="s">
        <v>1572</v>
      </c>
      <c r="D2531" s="338">
        <v>1994.0</v>
      </c>
      <c r="E2531" s="338" t="s">
        <v>16128</v>
      </c>
      <c r="F2531" s="339">
        <v>45022.0</v>
      </c>
      <c r="G2531" s="338" t="s">
        <v>5241</v>
      </c>
      <c r="H2531" s="338" t="s">
        <v>6454</v>
      </c>
      <c r="I2531" s="338" t="s">
        <v>5605</v>
      </c>
      <c r="J2531" s="338" t="s">
        <v>11959</v>
      </c>
      <c r="K2531" s="338" t="s">
        <v>9336</v>
      </c>
      <c r="L2531" s="338" t="s">
        <v>5807</v>
      </c>
      <c r="M2531" s="338" t="s">
        <v>16145</v>
      </c>
      <c r="N2531" s="338" t="s">
        <v>6454</v>
      </c>
      <c r="O2531" s="338" t="s">
        <v>5505</v>
      </c>
    </row>
    <row r="2532" ht="15.75" customHeight="1">
      <c r="A2532" s="338" t="s">
        <v>16146</v>
      </c>
      <c r="B2532" s="338" t="s">
        <v>7737</v>
      </c>
      <c r="C2532" s="338" t="s">
        <v>1537</v>
      </c>
      <c r="D2532" s="338">
        <v>1994.0</v>
      </c>
      <c r="E2532" s="338" t="s">
        <v>16057</v>
      </c>
      <c r="F2532" s="339">
        <v>45141.0</v>
      </c>
      <c r="G2532" s="338" t="s">
        <v>5181</v>
      </c>
      <c r="H2532" s="338" t="s">
        <v>16147</v>
      </c>
      <c r="I2532" s="338" t="s">
        <v>16148</v>
      </c>
      <c r="J2532" s="338" t="s">
        <v>16149</v>
      </c>
      <c r="K2532" s="338" t="s">
        <v>4987</v>
      </c>
      <c r="L2532" s="338" t="s">
        <v>16150</v>
      </c>
      <c r="M2532" s="338" t="s">
        <v>16151</v>
      </c>
      <c r="N2532" s="338" t="s">
        <v>16152</v>
      </c>
      <c r="O2532" s="338" t="s">
        <v>5186</v>
      </c>
    </row>
    <row r="2533" ht="15.75" customHeight="1">
      <c r="A2533" s="338" t="s">
        <v>16153</v>
      </c>
      <c r="B2533" s="338" t="s">
        <v>4970</v>
      </c>
      <c r="C2533" s="338" t="s">
        <v>1547</v>
      </c>
      <c r="D2533" s="338">
        <v>1994.0</v>
      </c>
      <c r="E2533" s="338" t="s">
        <v>16154</v>
      </c>
      <c r="F2533" s="339">
        <v>44992.0</v>
      </c>
      <c r="G2533" s="338" t="s">
        <v>8851</v>
      </c>
      <c r="H2533" s="338" t="s">
        <v>9786</v>
      </c>
      <c r="I2533" s="338" t="s">
        <v>16155</v>
      </c>
      <c r="J2533" s="338" t="s">
        <v>9431</v>
      </c>
      <c r="K2533" s="338" t="s">
        <v>4976</v>
      </c>
      <c r="L2533" s="338" t="s">
        <v>5176</v>
      </c>
      <c r="M2533" s="338" t="s">
        <v>16156</v>
      </c>
      <c r="N2533" s="338" t="s">
        <v>15320</v>
      </c>
      <c r="O2533" s="338" t="s">
        <v>5120</v>
      </c>
    </row>
    <row r="2534" ht="15.75" customHeight="1">
      <c r="A2534" s="338" t="s">
        <v>16157</v>
      </c>
      <c r="B2534" s="338" t="s">
        <v>7737</v>
      </c>
      <c r="C2534" s="338" t="s">
        <v>1558</v>
      </c>
      <c r="D2534" s="338">
        <v>1994.0</v>
      </c>
      <c r="E2534" s="338" t="s">
        <v>16158</v>
      </c>
      <c r="F2534" s="339">
        <v>45083.0</v>
      </c>
      <c r="G2534" s="338" t="s">
        <v>5181</v>
      </c>
      <c r="H2534" s="338" t="s">
        <v>11921</v>
      </c>
      <c r="I2534" s="338" t="s">
        <v>16159</v>
      </c>
      <c r="J2534" s="338" t="s">
        <v>16160</v>
      </c>
      <c r="K2534" s="338" t="s">
        <v>4987</v>
      </c>
      <c r="L2534" s="338" t="s">
        <v>6039</v>
      </c>
      <c r="M2534" s="338" t="s">
        <v>16161</v>
      </c>
      <c r="N2534" s="338" t="s">
        <v>5224</v>
      </c>
      <c r="O2534" s="338" t="s">
        <v>7435</v>
      </c>
    </row>
    <row r="2535" ht="15.75" customHeight="1">
      <c r="A2535" s="338" t="s">
        <v>16162</v>
      </c>
      <c r="B2535" s="338" t="s">
        <v>4993</v>
      </c>
      <c r="C2535" s="338" t="s">
        <v>1681</v>
      </c>
      <c r="D2535" s="338">
        <v>1994.0</v>
      </c>
      <c r="E2535" s="338" t="s">
        <v>16163</v>
      </c>
      <c r="F2535" s="339">
        <v>45114.0</v>
      </c>
      <c r="G2535" s="338" t="s">
        <v>5755</v>
      </c>
      <c r="H2535" s="338" t="s">
        <v>7845</v>
      </c>
      <c r="I2535" s="338" t="s">
        <v>16164</v>
      </c>
      <c r="J2535" s="338" t="s">
        <v>16165</v>
      </c>
      <c r="K2535" s="338" t="s">
        <v>5405</v>
      </c>
      <c r="L2535" s="338" t="s">
        <v>5291</v>
      </c>
      <c r="M2535" s="338" t="s">
        <v>16166</v>
      </c>
      <c r="N2535" s="338" t="s">
        <v>11758</v>
      </c>
      <c r="O2535" s="338" t="s">
        <v>5576</v>
      </c>
    </row>
    <row r="2536" ht="15.75" customHeight="1">
      <c r="A2536" s="338" t="s">
        <v>16167</v>
      </c>
      <c r="B2536" s="338" t="s">
        <v>7737</v>
      </c>
      <c r="C2536" s="338" t="s">
        <v>1681</v>
      </c>
      <c r="D2536" s="338">
        <v>1994.0</v>
      </c>
      <c r="E2536" s="338" t="s">
        <v>14803</v>
      </c>
      <c r="F2536" s="339">
        <v>45083.0</v>
      </c>
      <c r="G2536" s="338" t="s">
        <v>6036</v>
      </c>
      <c r="H2536" s="338" t="s">
        <v>6054</v>
      </c>
      <c r="I2536" s="338" t="s">
        <v>12676</v>
      </c>
      <c r="J2536" s="338" t="s">
        <v>16168</v>
      </c>
      <c r="K2536" s="338" t="s">
        <v>4987</v>
      </c>
      <c r="L2536" s="338" t="s">
        <v>5389</v>
      </c>
      <c r="M2536" s="338" t="s">
        <v>16169</v>
      </c>
      <c r="N2536" s="338" t="s">
        <v>15984</v>
      </c>
      <c r="O2536" s="338" t="s">
        <v>5624</v>
      </c>
    </row>
    <row r="2537" ht="15.75" customHeight="1">
      <c r="A2537" s="338" t="s">
        <v>16170</v>
      </c>
      <c r="B2537" s="338" t="s">
        <v>7737</v>
      </c>
      <c r="C2537" s="338" t="s">
        <v>1681</v>
      </c>
      <c r="D2537" s="338">
        <v>1994.0</v>
      </c>
      <c r="E2537" s="338" t="s">
        <v>16171</v>
      </c>
      <c r="F2537" s="339">
        <v>44964.0</v>
      </c>
      <c r="G2537" s="338" t="s">
        <v>5241</v>
      </c>
      <c r="H2537" s="338" t="s">
        <v>16172</v>
      </c>
      <c r="I2537" s="338" t="s">
        <v>8417</v>
      </c>
      <c r="J2537" s="338" t="s">
        <v>16173</v>
      </c>
      <c r="K2537" s="338" t="s">
        <v>4976</v>
      </c>
      <c r="L2537" s="338" t="s">
        <v>16174</v>
      </c>
      <c r="M2537" s="338" t="s">
        <v>16175</v>
      </c>
      <c r="N2537" s="338" t="s">
        <v>7725</v>
      </c>
      <c r="O2537" s="338" t="s">
        <v>5780</v>
      </c>
    </row>
    <row r="2538" ht="15.75" customHeight="1">
      <c r="A2538" s="338" t="s">
        <v>16176</v>
      </c>
      <c r="B2538" s="338" t="s">
        <v>4970</v>
      </c>
      <c r="C2538" s="338" t="s">
        <v>1547</v>
      </c>
      <c r="D2538" s="338">
        <v>1994.0</v>
      </c>
      <c r="E2538" s="338" t="s">
        <v>16177</v>
      </c>
      <c r="F2538" s="339">
        <v>44931.0</v>
      </c>
      <c r="G2538" s="338" t="s">
        <v>5342</v>
      </c>
      <c r="H2538" s="338" t="s">
        <v>16178</v>
      </c>
      <c r="I2538" s="338" t="s">
        <v>15415</v>
      </c>
      <c r="J2538" s="338" t="s">
        <v>16179</v>
      </c>
      <c r="K2538" s="338" t="s">
        <v>4987</v>
      </c>
      <c r="M2538" s="338" t="s">
        <v>16180</v>
      </c>
      <c r="N2538" s="338" t="s">
        <v>16181</v>
      </c>
      <c r="O2538" s="338" t="s">
        <v>5120</v>
      </c>
    </row>
    <row r="2539" ht="15.75" customHeight="1">
      <c r="A2539" s="338" t="s">
        <v>3720</v>
      </c>
      <c r="B2539" s="338" t="s">
        <v>4970</v>
      </c>
      <c r="C2539" s="338" t="s">
        <v>1558</v>
      </c>
      <c r="D2539" s="338">
        <v>1994.0</v>
      </c>
      <c r="E2539" s="338" t="s">
        <v>15870</v>
      </c>
      <c r="F2539" s="339">
        <v>45023.0</v>
      </c>
      <c r="G2539" s="338" t="s">
        <v>5872</v>
      </c>
      <c r="H2539" s="338" t="s">
        <v>6702</v>
      </c>
      <c r="I2539" s="338" t="s">
        <v>16182</v>
      </c>
      <c r="J2539" s="338" t="s">
        <v>5420</v>
      </c>
      <c r="K2539" s="338" t="s">
        <v>4987</v>
      </c>
      <c r="L2539" s="338" t="s">
        <v>5094</v>
      </c>
      <c r="M2539" s="338" t="s">
        <v>16183</v>
      </c>
      <c r="N2539" s="338" t="s">
        <v>13869</v>
      </c>
      <c r="O2539" s="338" t="s">
        <v>5780</v>
      </c>
    </row>
    <row r="2540" ht="15.75" customHeight="1">
      <c r="A2540" s="338" t="s">
        <v>16184</v>
      </c>
      <c r="B2540" s="338" t="s">
        <v>7737</v>
      </c>
      <c r="C2540" s="338" t="s">
        <v>1601</v>
      </c>
      <c r="D2540" s="338">
        <v>1994.0</v>
      </c>
      <c r="E2540" s="338" t="s">
        <v>15875</v>
      </c>
      <c r="F2540" s="339">
        <v>45142.0</v>
      </c>
      <c r="G2540" s="338" t="s">
        <v>5432</v>
      </c>
      <c r="H2540" s="338" t="s">
        <v>7000</v>
      </c>
      <c r="I2540" s="338" t="s">
        <v>16185</v>
      </c>
      <c r="J2540" s="338" t="s">
        <v>7550</v>
      </c>
      <c r="K2540" s="338" t="s">
        <v>4987</v>
      </c>
      <c r="M2540" s="338" t="s">
        <v>16186</v>
      </c>
      <c r="N2540" s="338" t="s">
        <v>10692</v>
      </c>
      <c r="O2540" s="338" t="s">
        <v>5324</v>
      </c>
    </row>
    <row r="2541" ht="15.75" customHeight="1">
      <c r="A2541" s="338" t="s">
        <v>16187</v>
      </c>
      <c r="B2541" s="338" t="s">
        <v>4993</v>
      </c>
      <c r="C2541" s="338" t="s">
        <v>1547</v>
      </c>
      <c r="D2541" s="338">
        <v>1994.0</v>
      </c>
      <c r="E2541" s="338" t="s">
        <v>15972</v>
      </c>
      <c r="F2541" s="339">
        <v>45053.0</v>
      </c>
      <c r="G2541" s="338" t="s">
        <v>7461</v>
      </c>
      <c r="H2541" s="338" t="s">
        <v>7538</v>
      </c>
      <c r="I2541" s="338" t="s">
        <v>16188</v>
      </c>
      <c r="J2541" s="338" t="s">
        <v>16189</v>
      </c>
      <c r="K2541" s="338" t="s">
        <v>4987</v>
      </c>
      <c r="L2541" s="338" t="s">
        <v>5291</v>
      </c>
      <c r="M2541" s="338" t="s">
        <v>16190</v>
      </c>
      <c r="N2541" s="338" t="s">
        <v>16191</v>
      </c>
      <c r="O2541" s="338" t="s">
        <v>5120</v>
      </c>
    </row>
    <row r="2542" ht="15.75" customHeight="1">
      <c r="A2542" s="338" t="s">
        <v>16192</v>
      </c>
      <c r="B2542" s="338" t="s">
        <v>4970</v>
      </c>
      <c r="C2542" s="338" t="s">
        <v>3713</v>
      </c>
      <c r="D2542" s="338">
        <v>1994.0</v>
      </c>
      <c r="E2542" s="338" t="s">
        <v>16193</v>
      </c>
      <c r="F2542" s="339">
        <v>45083.0</v>
      </c>
      <c r="G2542" s="338" t="s">
        <v>5251</v>
      </c>
      <c r="H2542" s="338" t="s">
        <v>16194</v>
      </c>
      <c r="I2542" s="338" t="s">
        <v>16194</v>
      </c>
      <c r="J2542" s="338" t="s">
        <v>16195</v>
      </c>
      <c r="K2542" s="338" t="s">
        <v>4987</v>
      </c>
      <c r="L2542" s="338" t="s">
        <v>5007</v>
      </c>
      <c r="M2542" s="338" t="s">
        <v>16196</v>
      </c>
      <c r="N2542" s="338" t="s">
        <v>7780</v>
      </c>
      <c r="O2542" s="338" t="s">
        <v>5186</v>
      </c>
    </row>
    <row r="2543" ht="15.75" customHeight="1">
      <c r="A2543" s="338" t="s">
        <v>16197</v>
      </c>
      <c r="B2543" s="338" t="s">
        <v>7737</v>
      </c>
      <c r="C2543" s="338" t="s">
        <v>1558</v>
      </c>
      <c r="D2543" s="338">
        <v>1994.0</v>
      </c>
      <c r="E2543" s="338" t="s">
        <v>15105</v>
      </c>
      <c r="F2543" s="339">
        <v>44991.0</v>
      </c>
      <c r="G2543" s="338" t="s">
        <v>5319</v>
      </c>
      <c r="H2543" s="338" t="s">
        <v>8545</v>
      </c>
      <c r="I2543" s="338" t="s">
        <v>6564</v>
      </c>
      <c r="J2543" s="338" t="s">
        <v>8534</v>
      </c>
      <c r="K2543" s="338" t="s">
        <v>4987</v>
      </c>
      <c r="M2543" s="338" t="s">
        <v>16198</v>
      </c>
      <c r="N2543" s="338" t="s">
        <v>11674</v>
      </c>
      <c r="O2543" s="338" t="s">
        <v>5677</v>
      </c>
    </row>
    <row r="2544" ht="15.75" customHeight="1">
      <c r="A2544" s="338" t="s">
        <v>16199</v>
      </c>
      <c r="B2544" s="338" t="s">
        <v>7737</v>
      </c>
      <c r="C2544" s="338" t="s">
        <v>1558</v>
      </c>
      <c r="D2544" s="338">
        <v>1994.0</v>
      </c>
      <c r="E2544" s="338" t="s">
        <v>16158</v>
      </c>
      <c r="F2544" s="339">
        <v>45113.0</v>
      </c>
      <c r="G2544" s="338" t="s">
        <v>5163</v>
      </c>
      <c r="H2544" s="338" t="s">
        <v>16200</v>
      </c>
      <c r="I2544" s="338" t="s">
        <v>9917</v>
      </c>
      <c r="J2544" s="338" t="s">
        <v>14101</v>
      </c>
      <c r="K2544" s="338" t="s">
        <v>4987</v>
      </c>
      <c r="M2544" s="338" t="s">
        <v>16201</v>
      </c>
      <c r="N2544" s="338" t="s">
        <v>15517</v>
      </c>
      <c r="O2544" s="338" t="s">
        <v>5294</v>
      </c>
    </row>
    <row r="2545" ht="15.75" customHeight="1">
      <c r="A2545" s="338" t="s">
        <v>16202</v>
      </c>
      <c r="B2545" s="338" t="s">
        <v>4993</v>
      </c>
      <c r="C2545" s="338" t="s">
        <v>1558</v>
      </c>
      <c r="D2545" s="338">
        <v>1994.0</v>
      </c>
      <c r="E2545" s="338" t="s">
        <v>15875</v>
      </c>
      <c r="F2545" s="339">
        <v>45049.0</v>
      </c>
      <c r="G2545" s="338" t="s">
        <v>5674</v>
      </c>
      <c r="H2545" s="338" t="s">
        <v>8762</v>
      </c>
      <c r="I2545" s="338" t="s">
        <v>7766</v>
      </c>
      <c r="J2545" s="338" t="s">
        <v>16203</v>
      </c>
      <c r="K2545" s="338" t="s">
        <v>4987</v>
      </c>
      <c r="L2545" s="338" t="s">
        <v>7032</v>
      </c>
      <c r="M2545" s="338" t="s">
        <v>16204</v>
      </c>
      <c r="N2545" s="338" t="s">
        <v>4979</v>
      </c>
      <c r="O2545" s="338" t="s">
        <v>5610</v>
      </c>
    </row>
    <row r="2546" ht="15.75" customHeight="1">
      <c r="A2546" s="338" t="s">
        <v>16205</v>
      </c>
      <c r="B2546" s="338" t="s">
        <v>4993</v>
      </c>
      <c r="C2546" s="338" t="s">
        <v>1558</v>
      </c>
      <c r="D2546" s="338">
        <v>1994.0</v>
      </c>
      <c r="E2546" s="338" t="s">
        <v>16206</v>
      </c>
      <c r="F2546" s="339">
        <v>44932.0</v>
      </c>
      <c r="G2546" s="338" t="s">
        <v>5060</v>
      </c>
      <c r="H2546" s="338" t="s">
        <v>16207</v>
      </c>
      <c r="I2546" s="338" t="s">
        <v>16208</v>
      </c>
      <c r="J2546" s="338" t="s">
        <v>16209</v>
      </c>
      <c r="K2546" s="338" t="s">
        <v>4987</v>
      </c>
      <c r="M2546" s="338" t="s">
        <v>16210</v>
      </c>
      <c r="N2546" s="338" t="s">
        <v>11994</v>
      </c>
      <c r="O2546" s="338" t="s">
        <v>5471</v>
      </c>
    </row>
    <row r="2547" ht="15.75" customHeight="1">
      <c r="A2547" s="338" t="s">
        <v>16211</v>
      </c>
      <c r="B2547" s="338" t="s">
        <v>4970</v>
      </c>
      <c r="C2547" s="338" t="s">
        <v>1537</v>
      </c>
      <c r="D2547" s="338">
        <v>1994.0</v>
      </c>
      <c r="E2547" s="338" t="s">
        <v>15389</v>
      </c>
      <c r="F2547" s="339">
        <v>45081.0</v>
      </c>
      <c r="G2547" s="338" t="s">
        <v>8851</v>
      </c>
      <c r="H2547" s="338" t="s">
        <v>11327</v>
      </c>
      <c r="I2547" s="338" t="s">
        <v>16212</v>
      </c>
      <c r="J2547" s="338" t="s">
        <v>11327</v>
      </c>
      <c r="K2547" s="338" t="s">
        <v>4987</v>
      </c>
      <c r="L2547" s="338" t="s">
        <v>6394</v>
      </c>
      <c r="M2547" s="338" t="s">
        <v>16213</v>
      </c>
      <c r="N2547" s="338" t="s">
        <v>16214</v>
      </c>
      <c r="O2547" s="338" t="s">
        <v>5294</v>
      </c>
    </row>
    <row r="2548" ht="15.75" customHeight="1">
      <c r="A2548" s="338" t="s">
        <v>16215</v>
      </c>
      <c r="B2548" s="338" t="s">
        <v>4970</v>
      </c>
      <c r="C2548" s="338" t="s">
        <v>1558</v>
      </c>
      <c r="D2548" s="338">
        <v>1994.0</v>
      </c>
      <c r="E2548" s="338" t="s">
        <v>15899</v>
      </c>
      <c r="F2548" s="339">
        <v>44962.0</v>
      </c>
      <c r="G2548" s="338" t="s">
        <v>5251</v>
      </c>
      <c r="H2548" s="338" t="s">
        <v>5091</v>
      </c>
      <c r="I2548" s="338" t="s">
        <v>5091</v>
      </c>
      <c r="J2548" s="338" t="s">
        <v>16216</v>
      </c>
      <c r="K2548" s="338" t="s">
        <v>4987</v>
      </c>
      <c r="L2548" s="338" t="s">
        <v>4999</v>
      </c>
      <c r="M2548" s="338" t="s">
        <v>16217</v>
      </c>
      <c r="N2548" s="338" t="s">
        <v>16218</v>
      </c>
      <c r="O2548" s="338" t="s">
        <v>5037</v>
      </c>
    </row>
    <row r="2549" ht="15.75" customHeight="1">
      <c r="A2549" s="338" t="s">
        <v>16219</v>
      </c>
      <c r="B2549" s="338" t="s">
        <v>4970</v>
      </c>
      <c r="C2549" s="338" t="s">
        <v>1558</v>
      </c>
      <c r="D2549" s="338">
        <v>1994.0</v>
      </c>
      <c r="E2549" s="338" t="s">
        <v>16220</v>
      </c>
      <c r="F2549" s="339">
        <v>45023.0</v>
      </c>
      <c r="G2549" s="338" t="s">
        <v>7889</v>
      </c>
      <c r="H2549" s="338" t="s">
        <v>5381</v>
      </c>
      <c r="I2549" s="338" t="s">
        <v>5381</v>
      </c>
      <c r="J2549" s="338" t="s">
        <v>8625</v>
      </c>
      <c r="K2549" s="338" t="s">
        <v>4987</v>
      </c>
      <c r="L2549" s="338" t="s">
        <v>5094</v>
      </c>
      <c r="M2549" s="338" t="s">
        <v>16221</v>
      </c>
      <c r="N2549" s="338" t="s">
        <v>10126</v>
      </c>
      <c r="O2549" s="338" t="s">
        <v>5020</v>
      </c>
    </row>
    <row r="2550" ht="15.75" customHeight="1">
      <c r="A2550" s="338" t="s">
        <v>16222</v>
      </c>
      <c r="B2550" s="338" t="s">
        <v>4970</v>
      </c>
      <c r="C2550" s="338" t="s">
        <v>1681</v>
      </c>
      <c r="D2550" s="338">
        <v>1994.0</v>
      </c>
      <c r="E2550" s="338" t="s">
        <v>15965</v>
      </c>
      <c r="F2550" s="339">
        <v>45023.0</v>
      </c>
      <c r="G2550" s="338" t="s">
        <v>5219</v>
      </c>
      <c r="H2550" s="338" t="s">
        <v>16223</v>
      </c>
      <c r="I2550" s="338" t="s">
        <v>15221</v>
      </c>
      <c r="J2550" s="338" t="s">
        <v>5751</v>
      </c>
      <c r="K2550" s="338" t="s">
        <v>5607</v>
      </c>
      <c r="M2550" s="338" t="s">
        <v>16224</v>
      </c>
      <c r="N2550" s="338" t="s">
        <v>12217</v>
      </c>
      <c r="O2550" s="338" t="s">
        <v>16225</v>
      </c>
    </row>
    <row r="2551" ht="15.75" customHeight="1">
      <c r="A2551" s="338" t="s">
        <v>16226</v>
      </c>
      <c r="B2551" s="338" t="s">
        <v>7737</v>
      </c>
      <c r="C2551" s="338" t="s">
        <v>1558</v>
      </c>
      <c r="D2551" s="338">
        <v>1994.0</v>
      </c>
      <c r="E2551" s="338" t="s">
        <v>15880</v>
      </c>
      <c r="F2551" s="338" t="s">
        <v>5059</v>
      </c>
      <c r="G2551" s="338" t="s">
        <v>7264</v>
      </c>
      <c r="H2551" s="338" t="s">
        <v>9710</v>
      </c>
      <c r="I2551" s="338" t="s">
        <v>16227</v>
      </c>
      <c r="J2551" s="338" t="s">
        <v>16228</v>
      </c>
      <c r="K2551" s="338" t="s">
        <v>4987</v>
      </c>
      <c r="L2551" s="338" t="s">
        <v>5822</v>
      </c>
      <c r="M2551" s="338" t="s">
        <v>16229</v>
      </c>
      <c r="N2551" s="338" t="s">
        <v>5036</v>
      </c>
      <c r="O2551" s="338" t="s">
        <v>5217</v>
      </c>
    </row>
    <row r="2552" ht="15.75" customHeight="1">
      <c r="A2552" s="338" t="s">
        <v>16230</v>
      </c>
      <c r="B2552" s="338" t="s">
        <v>8739</v>
      </c>
      <c r="C2552" s="338" t="s">
        <v>1558</v>
      </c>
      <c r="D2552" s="338">
        <v>1994.0</v>
      </c>
      <c r="E2552" s="338" t="s">
        <v>15557</v>
      </c>
      <c r="F2552" s="339">
        <v>44991.0</v>
      </c>
      <c r="G2552" s="338" t="s">
        <v>7270</v>
      </c>
      <c r="H2552" s="338" t="s">
        <v>16231</v>
      </c>
      <c r="I2552" s="338" t="s">
        <v>16231</v>
      </c>
      <c r="J2552" s="338" t="s">
        <v>16232</v>
      </c>
      <c r="K2552" s="338" t="s">
        <v>4987</v>
      </c>
      <c r="L2552" s="338" t="s">
        <v>16233</v>
      </c>
      <c r="M2552" s="338" t="s">
        <v>16234</v>
      </c>
      <c r="N2552" s="338" t="s">
        <v>16235</v>
      </c>
      <c r="O2552" s="338" t="s">
        <v>5067</v>
      </c>
    </row>
    <row r="2553" ht="15.75" customHeight="1">
      <c r="A2553" s="338" t="s">
        <v>16236</v>
      </c>
      <c r="B2553" s="338" t="s">
        <v>4970</v>
      </c>
      <c r="C2553" s="338" t="s">
        <v>1537</v>
      </c>
      <c r="D2553" s="338">
        <v>1994.0</v>
      </c>
      <c r="E2553" s="338" t="s">
        <v>16237</v>
      </c>
      <c r="F2553" s="339">
        <v>45084.0</v>
      </c>
      <c r="G2553" s="338" t="s">
        <v>6428</v>
      </c>
      <c r="H2553" s="338" t="s">
        <v>16238</v>
      </c>
      <c r="I2553" s="338" t="s">
        <v>14680</v>
      </c>
      <c r="J2553" s="338" t="s">
        <v>8799</v>
      </c>
      <c r="K2553" s="338" t="s">
        <v>5663</v>
      </c>
      <c r="L2553" s="338" t="s">
        <v>5064</v>
      </c>
      <c r="M2553" s="338" t="s">
        <v>16239</v>
      </c>
      <c r="N2553" s="338" t="s">
        <v>5758</v>
      </c>
      <c r="O2553" s="338" t="s">
        <v>5160</v>
      </c>
    </row>
    <row r="2554" ht="15.75" customHeight="1">
      <c r="A2554" s="338" t="s">
        <v>16240</v>
      </c>
      <c r="B2554" s="338" t="s">
        <v>4970</v>
      </c>
      <c r="C2554" s="338" t="s">
        <v>1547</v>
      </c>
      <c r="D2554" s="338">
        <v>1994.0</v>
      </c>
      <c r="E2554" s="338" t="s">
        <v>16241</v>
      </c>
      <c r="F2554" s="339">
        <v>45021.0</v>
      </c>
      <c r="G2554" s="338" t="s">
        <v>5992</v>
      </c>
      <c r="H2554" s="338" t="s">
        <v>5833</v>
      </c>
      <c r="I2554" s="338" t="s">
        <v>10100</v>
      </c>
      <c r="J2554" s="338" t="s">
        <v>5229</v>
      </c>
      <c r="K2554" s="338" t="s">
        <v>4987</v>
      </c>
      <c r="L2554" s="338" t="s">
        <v>14444</v>
      </c>
      <c r="M2554" s="338" t="s">
        <v>16242</v>
      </c>
      <c r="N2554" s="338" t="s">
        <v>5009</v>
      </c>
      <c r="O2554" s="338" t="s">
        <v>5020</v>
      </c>
    </row>
    <row r="2555" ht="15.75" customHeight="1">
      <c r="A2555" s="338" t="s">
        <v>16243</v>
      </c>
      <c r="B2555" s="338" t="s">
        <v>4970</v>
      </c>
      <c r="C2555" s="338" t="s">
        <v>1547</v>
      </c>
      <c r="D2555" s="338">
        <v>1994.0</v>
      </c>
      <c r="E2555" s="338" t="s">
        <v>16244</v>
      </c>
      <c r="F2555" s="339">
        <v>45083.0</v>
      </c>
      <c r="G2555" s="338" t="s">
        <v>7238</v>
      </c>
      <c r="H2555" s="338" t="s">
        <v>16245</v>
      </c>
      <c r="I2555" s="338" t="s">
        <v>16246</v>
      </c>
      <c r="J2555" s="338" t="s">
        <v>10970</v>
      </c>
      <c r="K2555" s="338" t="s">
        <v>4976</v>
      </c>
      <c r="M2555" s="338" t="s">
        <v>16247</v>
      </c>
      <c r="N2555" s="338" t="s">
        <v>10581</v>
      </c>
      <c r="O2555" s="338" t="s">
        <v>5505</v>
      </c>
    </row>
    <row r="2556" ht="15.75" customHeight="1">
      <c r="A2556" s="338" t="s">
        <v>16248</v>
      </c>
      <c r="B2556" s="338" t="s">
        <v>4993</v>
      </c>
      <c r="C2556" s="338" t="s">
        <v>5309</v>
      </c>
      <c r="D2556" s="338">
        <v>1994.0</v>
      </c>
      <c r="E2556" s="338" t="s">
        <v>15834</v>
      </c>
      <c r="F2556" s="339">
        <v>45052.0</v>
      </c>
      <c r="G2556" s="338" t="s">
        <v>5196</v>
      </c>
      <c r="H2556" s="338" t="s">
        <v>14467</v>
      </c>
      <c r="I2556" s="338" t="s">
        <v>16249</v>
      </c>
      <c r="J2556" s="338" t="s">
        <v>6436</v>
      </c>
      <c r="K2556" s="338" t="s">
        <v>4987</v>
      </c>
      <c r="M2556" s="338" t="s">
        <v>16250</v>
      </c>
      <c r="N2556" s="338" t="s">
        <v>5224</v>
      </c>
      <c r="O2556" s="338" t="s">
        <v>5096</v>
      </c>
    </row>
    <row r="2557" ht="15.75" customHeight="1">
      <c r="A2557" s="338" t="s">
        <v>16251</v>
      </c>
      <c r="B2557" s="338" t="s">
        <v>5445</v>
      </c>
      <c r="C2557" s="338" t="s">
        <v>1572</v>
      </c>
      <c r="D2557" s="338">
        <v>1994.0</v>
      </c>
      <c r="E2557" s="338" t="s">
        <v>15834</v>
      </c>
      <c r="F2557" s="339">
        <v>45052.0</v>
      </c>
      <c r="G2557" s="338" t="s">
        <v>8851</v>
      </c>
      <c r="H2557" s="338" t="s">
        <v>16252</v>
      </c>
      <c r="I2557" s="338" t="s">
        <v>16252</v>
      </c>
      <c r="J2557" s="338" t="s">
        <v>16253</v>
      </c>
      <c r="K2557" s="338" t="s">
        <v>4987</v>
      </c>
      <c r="L2557" s="338" t="s">
        <v>14444</v>
      </c>
      <c r="M2557" s="338" t="s">
        <v>16254</v>
      </c>
      <c r="N2557" s="338" t="s">
        <v>16255</v>
      </c>
      <c r="O2557" s="338" t="s">
        <v>6003</v>
      </c>
    </row>
    <row r="2558" ht="15.75" customHeight="1">
      <c r="A2558" s="338" t="s">
        <v>16256</v>
      </c>
      <c r="B2558" s="338" t="s">
        <v>4970</v>
      </c>
      <c r="C2558" s="338" t="s">
        <v>1558</v>
      </c>
      <c r="D2558" s="338">
        <v>1994.0</v>
      </c>
      <c r="E2558" s="338" t="s">
        <v>16257</v>
      </c>
      <c r="F2558" s="339">
        <v>44991.0</v>
      </c>
      <c r="G2558" s="338" t="s">
        <v>5319</v>
      </c>
      <c r="H2558" s="338" t="s">
        <v>11743</v>
      </c>
      <c r="I2558" s="338" t="s">
        <v>11743</v>
      </c>
      <c r="J2558" s="338" t="s">
        <v>16000</v>
      </c>
      <c r="K2558" s="338" t="s">
        <v>4987</v>
      </c>
      <c r="M2558" s="338" t="s">
        <v>16258</v>
      </c>
      <c r="N2558" s="338" t="s">
        <v>16259</v>
      </c>
      <c r="O2558" s="338" t="s">
        <v>5483</v>
      </c>
    </row>
    <row r="2559" ht="15.75" customHeight="1">
      <c r="A2559" s="338" t="s">
        <v>16260</v>
      </c>
      <c r="B2559" s="338" t="s">
        <v>7737</v>
      </c>
      <c r="C2559" s="338" t="s">
        <v>1547</v>
      </c>
      <c r="D2559" s="338">
        <v>1994.0</v>
      </c>
      <c r="E2559" s="338" t="s">
        <v>16057</v>
      </c>
      <c r="F2559" s="339">
        <v>45144.0</v>
      </c>
      <c r="G2559" s="338" t="s">
        <v>5181</v>
      </c>
      <c r="H2559" s="338" t="s">
        <v>13565</v>
      </c>
      <c r="I2559" s="338" t="s">
        <v>16261</v>
      </c>
      <c r="J2559" s="338" t="s">
        <v>15536</v>
      </c>
      <c r="K2559" s="338" t="s">
        <v>4987</v>
      </c>
      <c r="M2559" s="338" t="s">
        <v>16262</v>
      </c>
      <c r="N2559" s="338" t="s">
        <v>14161</v>
      </c>
      <c r="O2559" s="338" t="s">
        <v>5824</v>
      </c>
    </row>
    <row r="2560" ht="15.75" customHeight="1">
      <c r="A2560" s="338" t="s">
        <v>16263</v>
      </c>
      <c r="B2560" s="338" t="s">
        <v>7737</v>
      </c>
      <c r="C2560" s="338" t="s">
        <v>1537</v>
      </c>
      <c r="D2560" s="338">
        <v>1994.0</v>
      </c>
      <c r="E2560" s="338" t="s">
        <v>15105</v>
      </c>
      <c r="F2560" s="339">
        <v>45143.0</v>
      </c>
      <c r="G2560" s="338" t="s">
        <v>5070</v>
      </c>
      <c r="H2560" s="338" t="s">
        <v>16264</v>
      </c>
      <c r="I2560" s="338" t="s">
        <v>16264</v>
      </c>
      <c r="J2560" s="338" t="s">
        <v>9467</v>
      </c>
      <c r="K2560" s="338" t="s">
        <v>4987</v>
      </c>
      <c r="M2560" s="338" t="s">
        <v>16265</v>
      </c>
      <c r="N2560" s="338" t="s">
        <v>16266</v>
      </c>
      <c r="O2560" s="338" t="s">
        <v>5370</v>
      </c>
    </row>
    <row r="2561" ht="15.75" customHeight="1">
      <c r="A2561" s="338" t="s">
        <v>16267</v>
      </c>
      <c r="B2561" s="338" t="s">
        <v>7737</v>
      </c>
      <c r="C2561" s="338" t="s">
        <v>1558</v>
      </c>
      <c r="D2561" s="338">
        <v>1994.0</v>
      </c>
      <c r="E2561" s="338" t="s">
        <v>16268</v>
      </c>
      <c r="F2561" s="339">
        <v>45082.0</v>
      </c>
      <c r="G2561" s="338" t="s">
        <v>5181</v>
      </c>
      <c r="H2561" s="338" t="s">
        <v>6698</v>
      </c>
      <c r="I2561" s="338" t="s">
        <v>16269</v>
      </c>
      <c r="J2561" s="338" t="s">
        <v>10550</v>
      </c>
      <c r="K2561" s="338" t="s">
        <v>4987</v>
      </c>
      <c r="M2561" s="338" t="s">
        <v>16270</v>
      </c>
      <c r="N2561" s="338" t="s">
        <v>5009</v>
      </c>
      <c r="O2561" s="338" t="s">
        <v>5780</v>
      </c>
    </row>
    <row r="2562" ht="15.75" customHeight="1">
      <c r="A2562" s="338" t="s">
        <v>16271</v>
      </c>
      <c r="B2562" s="338" t="s">
        <v>7737</v>
      </c>
      <c r="C2562" s="338" t="s">
        <v>1558</v>
      </c>
      <c r="D2562" s="338">
        <v>1994.0</v>
      </c>
      <c r="E2562" s="338" t="s">
        <v>14030</v>
      </c>
      <c r="F2562" s="339">
        <v>44963.0</v>
      </c>
      <c r="G2562" s="338" t="s">
        <v>5219</v>
      </c>
      <c r="H2562" s="338" t="s">
        <v>9851</v>
      </c>
      <c r="I2562" s="338" t="s">
        <v>16272</v>
      </c>
      <c r="J2562" s="338" t="s">
        <v>9831</v>
      </c>
      <c r="K2562" s="338" t="s">
        <v>4987</v>
      </c>
      <c r="L2562" s="338" t="s">
        <v>7743</v>
      </c>
      <c r="M2562" s="338" t="s">
        <v>16273</v>
      </c>
      <c r="N2562" s="338" t="s">
        <v>16022</v>
      </c>
      <c r="O2562" s="338" t="s">
        <v>6633</v>
      </c>
    </row>
    <row r="2563" ht="15.75" customHeight="1">
      <c r="A2563" s="338" t="s">
        <v>16274</v>
      </c>
      <c r="B2563" s="338" t="s">
        <v>4970</v>
      </c>
      <c r="C2563" s="338" t="s">
        <v>1558</v>
      </c>
      <c r="D2563" s="338">
        <v>1994.0</v>
      </c>
      <c r="E2563" s="338" t="s">
        <v>16275</v>
      </c>
      <c r="F2563" s="339">
        <v>45143.0</v>
      </c>
      <c r="G2563" s="338" t="s">
        <v>5603</v>
      </c>
      <c r="H2563" s="338" t="s">
        <v>16276</v>
      </c>
      <c r="I2563" s="338" t="s">
        <v>16277</v>
      </c>
      <c r="J2563" s="338" t="s">
        <v>10532</v>
      </c>
      <c r="K2563" s="338" t="s">
        <v>4987</v>
      </c>
      <c r="M2563" s="338" t="s">
        <v>16278</v>
      </c>
      <c r="N2563" s="338" t="s">
        <v>15381</v>
      </c>
      <c r="O2563" s="338" t="s">
        <v>5186</v>
      </c>
    </row>
    <row r="2564" ht="15.75" customHeight="1">
      <c r="A2564" s="338" t="s">
        <v>16279</v>
      </c>
      <c r="B2564" s="338" t="s">
        <v>4970</v>
      </c>
      <c r="C2564" s="338" t="s">
        <v>3713</v>
      </c>
      <c r="D2564" s="338">
        <v>1994.0</v>
      </c>
      <c r="E2564" s="338" t="s">
        <v>16280</v>
      </c>
      <c r="F2564" s="339">
        <v>45083.0</v>
      </c>
      <c r="G2564" s="338" t="s">
        <v>6782</v>
      </c>
      <c r="H2564" s="338" t="s">
        <v>16281</v>
      </c>
      <c r="I2564" s="338" t="s">
        <v>16282</v>
      </c>
      <c r="J2564" s="338" t="s">
        <v>16283</v>
      </c>
      <c r="K2564" s="338" t="s">
        <v>4987</v>
      </c>
      <c r="L2564" s="338" t="s">
        <v>5389</v>
      </c>
      <c r="M2564" s="338" t="s">
        <v>16284</v>
      </c>
      <c r="N2564" s="338" t="s">
        <v>12938</v>
      </c>
      <c r="O2564" s="338" t="s">
        <v>5471</v>
      </c>
    </row>
    <row r="2565" ht="15.75" customHeight="1">
      <c r="A2565" s="338" t="s">
        <v>16285</v>
      </c>
      <c r="B2565" s="338" t="s">
        <v>4970</v>
      </c>
      <c r="C2565" s="338" t="s">
        <v>1681</v>
      </c>
      <c r="D2565" s="338">
        <v>1994.0</v>
      </c>
      <c r="E2565" s="338" t="s">
        <v>16154</v>
      </c>
      <c r="F2565" s="339">
        <v>45023.0</v>
      </c>
      <c r="G2565" s="338" t="s">
        <v>5272</v>
      </c>
      <c r="H2565" s="338" t="s">
        <v>11752</v>
      </c>
      <c r="I2565" s="338" t="s">
        <v>11752</v>
      </c>
      <c r="J2565" s="338" t="s">
        <v>9618</v>
      </c>
      <c r="K2565" s="338" t="s">
        <v>4976</v>
      </c>
      <c r="M2565" s="338" t="s">
        <v>16286</v>
      </c>
      <c r="N2565" s="338" t="s">
        <v>15404</v>
      </c>
      <c r="O2565" s="338" t="s">
        <v>5423</v>
      </c>
    </row>
    <row r="2566" ht="15.75" customHeight="1">
      <c r="A2566" s="338" t="s">
        <v>16287</v>
      </c>
      <c r="B2566" s="338" t="s">
        <v>5601</v>
      </c>
      <c r="C2566" s="338" t="s">
        <v>1558</v>
      </c>
      <c r="D2566" s="338">
        <v>1994.0</v>
      </c>
      <c r="E2566" s="338" t="s">
        <v>15912</v>
      </c>
      <c r="F2566" s="339">
        <v>45145.0</v>
      </c>
      <c r="G2566" s="338" t="s">
        <v>5872</v>
      </c>
      <c r="H2566" s="338" t="s">
        <v>15675</v>
      </c>
      <c r="I2566" s="338" t="s">
        <v>15675</v>
      </c>
      <c r="J2566" s="338" t="s">
        <v>16288</v>
      </c>
      <c r="K2566" s="338" t="s">
        <v>9138</v>
      </c>
      <c r="M2566" s="338" t="s">
        <v>16289</v>
      </c>
      <c r="N2566" s="338" t="s">
        <v>15678</v>
      </c>
      <c r="O2566" s="338" t="s">
        <v>5002</v>
      </c>
    </row>
    <row r="2567" ht="15.75" customHeight="1">
      <c r="A2567" s="338" t="s">
        <v>16290</v>
      </c>
      <c r="B2567" s="338" t="s">
        <v>7737</v>
      </c>
      <c r="C2567" s="338" t="s">
        <v>1547</v>
      </c>
      <c r="D2567" s="338">
        <v>1994.0</v>
      </c>
      <c r="E2567" s="338" t="s">
        <v>15389</v>
      </c>
      <c r="F2567" s="339">
        <v>44963.0</v>
      </c>
      <c r="G2567" s="338" t="s">
        <v>5319</v>
      </c>
      <c r="H2567" s="338" t="s">
        <v>5154</v>
      </c>
      <c r="I2567" s="338" t="s">
        <v>7405</v>
      </c>
      <c r="J2567" s="338" t="s">
        <v>6404</v>
      </c>
      <c r="K2567" s="338" t="s">
        <v>4987</v>
      </c>
      <c r="M2567" s="338" t="s">
        <v>16291</v>
      </c>
      <c r="N2567" s="338" t="s">
        <v>5009</v>
      </c>
      <c r="O2567" s="338" t="s">
        <v>5576</v>
      </c>
    </row>
    <row r="2568" ht="15.75" customHeight="1">
      <c r="A2568" s="338" t="s">
        <v>16292</v>
      </c>
      <c r="B2568" s="338" t="s">
        <v>7737</v>
      </c>
      <c r="C2568" s="338" t="s">
        <v>1537</v>
      </c>
      <c r="D2568" s="338">
        <v>1994.0</v>
      </c>
      <c r="E2568" s="338" t="s">
        <v>14030</v>
      </c>
      <c r="F2568" s="339">
        <v>45174.0</v>
      </c>
      <c r="G2568" s="338" t="s">
        <v>5992</v>
      </c>
      <c r="H2568" s="338" t="s">
        <v>13393</v>
      </c>
      <c r="I2568" s="338" t="s">
        <v>16293</v>
      </c>
      <c r="J2568" s="338" t="s">
        <v>15877</v>
      </c>
      <c r="K2568" s="338" t="s">
        <v>4987</v>
      </c>
      <c r="L2568" s="338" t="s">
        <v>5377</v>
      </c>
      <c r="M2568" s="338" t="s">
        <v>16294</v>
      </c>
      <c r="N2568" s="338" t="s">
        <v>11674</v>
      </c>
      <c r="O2568" s="338" t="s">
        <v>5160</v>
      </c>
    </row>
    <row r="2569" ht="15.75" customHeight="1">
      <c r="A2569" s="338" t="s">
        <v>1448</v>
      </c>
      <c r="B2569" s="338" t="s">
        <v>4970</v>
      </c>
      <c r="C2569" s="338" t="s">
        <v>1537</v>
      </c>
      <c r="D2569" s="338">
        <v>1994.0</v>
      </c>
      <c r="E2569" s="338" t="s">
        <v>16158</v>
      </c>
      <c r="F2569" s="339">
        <v>44932.0</v>
      </c>
      <c r="G2569" s="338" t="s">
        <v>5872</v>
      </c>
      <c r="H2569" s="338" t="s">
        <v>11858</v>
      </c>
      <c r="I2569" s="338" t="s">
        <v>16295</v>
      </c>
      <c r="J2569" s="338" t="s">
        <v>14892</v>
      </c>
      <c r="K2569" s="338" t="s">
        <v>4987</v>
      </c>
      <c r="L2569" s="338" t="s">
        <v>5094</v>
      </c>
      <c r="M2569" s="338" t="s">
        <v>16296</v>
      </c>
      <c r="N2569" s="338" t="s">
        <v>4990</v>
      </c>
      <c r="O2569" s="338" t="s">
        <v>5715</v>
      </c>
    </row>
    <row r="2570" ht="15.75" customHeight="1">
      <c r="A2570" s="338" t="s">
        <v>16297</v>
      </c>
      <c r="B2570" s="338" t="s">
        <v>4970</v>
      </c>
      <c r="C2570" s="338" t="s">
        <v>1558</v>
      </c>
      <c r="D2570" s="338">
        <v>1994.0</v>
      </c>
      <c r="E2570" s="338" t="s">
        <v>15857</v>
      </c>
      <c r="F2570" s="339">
        <v>45174.0</v>
      </c>
      <c r="G2570" s="338" t="s">
        <v>5181</v>
      </c>
      <c r="H2570" s="338" t="s">
        <v>5122</v>
      </c>
      <c r="I2570" s="338" t="s">
        <v>16298</v>
      </c>
      <c r="J2570" s="338" t="s">
        <v>9206</v>
      </c>
      <c r="K2570" s="338" t="s">
        <v>4987</v>
      </c>
      <c r="L2570" s="338" t="s">
        <v>7014</v>
      </c>
      <c r="M2570" s="338" t="s">
        <v>16299</v>
      </c>
      <c r="N2570" s="338" t="s">
        <v>13680</v>
      </c>
      <c r="O2570" s="338" t="s">
        <v>5715</v>
      </c>
    </row>
    <row r="2571" ht="15.75" customHeight="1">
      <c r="A2571" s="338" t="s">
        <v>16300</v>
      </c>
      <c r="B2571" s="338" t="s">
        <v>4993</v>
      </c>
      <c r="C2571" s="338" t="s">
        <v>1601</v>
      </c>
      <c r="D2571" s="338">
        <v>1994.0</v>
      </c>
      <c r="E2571" s="338" t="s">
        <v>16301</v>
      </c>
      <c r="F2571" s="339">
        <v>45112.0</v>
      </c>
      <c r="G2571" s="338" t="s">
        <v>6536</v>
      </c>
      <c r="H2571" s="338" t="s">
        <v>5728</v>
      </c>
      <c r="I2571" s="338" t="s">
        <v>16302</v>
      </c>
      <c r="J2571" s="338" t="s">
        <v>16303</v>
      </c>
      <c r="K2571" s="338" t="s">
        <v>4987</v>
      </c>
      <c r="M2571" s="338" t="s">
        <v>16304</v>
      </c>
      <c r="N2571" s="338" t="s">
        <v>5009</v>
      </c>
      <c r="O2571" s="338" t="s">
        <v>5370</v>
      </c>
    </row>
    <row r="2572" ht="15.75" customHeight="1">
      <c r="A2572" s="338" t="s">
        <v>16305</v>
      </c>
      <c r="B2572" s="338" t="s">
        <v>7737</v>
      </c>
      <c r="C2572" s="338" t="s">
        <v>1537</v>
      </c>
      <c r="D2572" s="338">
        <v>1994.0</v>
      </c>
      <c r="E2572" s="338" t="s">
        <v>16154</v>
      </c>
      <c r="F2572" s="339">
        <v>45050.0</v>
      </c>
      <c r="G2572" s="338" t="s">
        <v>5153</v>
      </c>
      <c r="H2572" s="338" t="s">
        <v>16306</v>
      </c>
      <c r="I2572" s="338" t="s">
        <v>9454</v>
      </c>
      <c r="J2572" s="338" t="s">
        <v>8054</v>
      </c>
      <c r="K2572" s="338" t="s">
        <v>4976</v>
      </c>
      <c r="L2572" s="338" t="s">
        <v>6015</v>
      </c>
      <c r="M2572" s="338" t="s">
        <v>16307</v>
      </c>
      <c r="N2572" s="338" t="s">
        <v>16308</v>
      </c>
      <c r="O2572" s="338" t="s">
        <v>5339</v>
      </c>
    </row>
    <row r="2573" ht="15.75" customHeight="1">
      <c r="A2573" s="338" t="s">
        <v>16309</v>
      </c>
      <c r="B2573" s="338" t="s">
        <v>4970</v>
      </c>
      <c r="C2573" s="338" t="s">
        <v>1558</v>
      </c>
      <c r="D2573" s="338">
        <v>1994.0</v>
      </c>
      <c r="E2573" s="338" t="s">
        <v>16310</v>
      </c>
      <c r="F2573" s="339">
        <v>44933.0</v>
      </c>
      <c r="G2573" s="338" t="s">
        <v>5153</v>
      </c>
      <c r="H2573" s="338" t="s">
        <v>16311</v>
      </c>
      <c r="I2573" s="338" t="s">
        <v>16312</v>
      </c>
      <c r="J2573" s="338" t="s">
        <v>16313</v>
      </c>
      <c r="K2573" s="338" t="s">
        <v>5405</v>
      </c>
      <c r="L2573" s="338" t="s">
        <v>5281</v>
      </c>
      <c r="M2573" s="338" t="s">
        <v>16314</v>
      </c>
      <c r="N2573" s="338" t="s">
        <v>16315</v>
      </c>
      <c r="O2573" s="338" t="s">
        <v>5624</v>
      </c>
    </row>
    <row r="2574" ht="15.75" customHeight="1">
      <c r="A2574" s="338" t="s">
        <v>16316</v>
      </c>
      <c r="B2574" s="338" t="s">
        <v>4970</v>
      </c>
      <c r="C2574" s="338" t="s">
        <v>1537</v>
      </c>
      <c r="D2574" s="338">
        <v>1994.0</v>
      </c>
      <c r="E2574" s="338" t="s">
        <v>16317</v>
      </c>
      <c r="F2574" s="339">
        <v>45082.0</v>
      </c>
      <c r="G2574" s="338" t="s">
        <v>5296</v>
      </c>
      <c r="H2574" s="338" t="s">
        <v>16318</v>
      </c>
      <c r="I2574" s="338" t="s">
        <v>16318</v>
      </c>
      <c r="J2574" s="338" t="s">
        <v>16319</v>
      </c>
      <c r="K2574" s="338" t="s">
        <v>4976</v>
      </c>
      <c r="M2574" s="338" t="s">
        <v>16320</v>
      </c>
      <c r="N2574" s="338" t="s">
        <v>16321</v>
      </c>
      <c r="O2574" s="338" t="s">
        <v>6278</v>
      </c>
    </row>
    <row r="2575" ht="15.75" customHeight="1">
      <c r="A2575" s="338" t="s">
        <v>16322</v>
      </c>
      <c r="B2575" s="338" t="s">
        <v>4970</v>
      </c>
      <c r="C2575" s="338" t="s">
        <v>1537</v>
      </c>
      <c r="D2575" s="338">
        <v>1994.0</v>
      </c>
      <c r="E2575" s="338" t="s">
        <v>16323</v>
      </c>
      <c r="F2575" s="339">
        <v>44933.0</v>
      </c>
      <c r="G2575" s="338" t="s">
        <v>5163</v>
      </c>
      <c r="H2575" s="338" t="s">
        <v>11454</v>
      </c>
      <c r="I2575" s="338" t="s">
        <v>16324</v>
      </c>
      <c r="J2575" s="338" t="s">
        <v>15908</v>
      </c>
      <c r="K2575" s="338" t="s">
        <v>5663</v>
      </c>
      <c r="M2575" s="338" t="s">
        <v>16325</v>
      </c>
      <c r="N2575" s="338" t="s">
        <v>15910</v>
      </c>
      <c r="O2575" s="338" t="s">
        <v>5067</v>
      </c>
    </row>
    <row r="2576" ht="15.75" customHeight="1">
      <c r="A2576" s="338" t="s">
        <v>16326</v>
      </c>
      <c r="B2576" s="338" t="s">
        <v>4970</v>
      </c>
      <c r="C2576" s="338" t="s">
        <v>1558</v>
      </c>
      <c r="D2576" s="338">
        <v>1994.0</v>
      </c>
      <c r="E2576" s="338" t="s">
        <v>16093</v>
      </c>
      <c r="F2576" s="339">
        <v>44932.0</v>
      </c>
      <c r="G2576" s="338" t="s">
        <v>5287</v>
      </c>
      <c r="H2576" s="338" t="s">
        <v>10740</v>
      </c>
      <c r="I2576" s="338" t="s">
        <v>16327</v>
      </c>
      <c r="J2576" s="338" t="s">
        <v>14490</v>
      </c>
      <c r="K2576" s="338" t="s">
        <v>4976</v>
      </c>
      <c r="M2576" s="338" t="s">
        <v>16328</v>
      </c>
      <c r="N2576" s="338" t="s">
        <v>16329</v>
      </c>
      <c r="O2576" s="338" t="s">
        <v>5186</v>
      </c>
    </row>
    <row r="2577" ht="15.75" customHeight="1">
      <c r="A2577" s="338" t="s">
        <v>16330</v>
      </c>
      <c r="B2577" s="338" t="s">
        <v>7737</v>
      </c>
      <c r="C2577" s="338" t="s">
        <v>1601</v>
      </c>
      <c r="D2577" s="338">
        <v>1994.0</v>
      </c>
      <c r="E2577" s="338" t="s">
        <v>15577</v>
      </c>
      <c r="F2577" s="339">
        <v>44990.0</v>
      </c>
      <c r="G2577" s="338" t="s">
        <v>6482</v>
      </c>
      <c r="H2577" s="338" t="s">
        <v>16331</v>
      </c>
      <c r="I2577" s="338" t="s">
        <v>16332</v>
      </c>
      <c r="J2577" s="338" t="s">
        <v>16332</v>
      </c>
      <c r="K2577" s="338" t="s">
        <v>4987</v>
      </c>
      <c r="L2577" s="338" t="s">
        <v>5222</v>
      </c>
      <c r="M2577" s="338" t="s">
        <v>16333</v>
      </c>
      <c r="N2577" s="338" t="s">
        <v>7874</v>
      </c>
      <c r="O2577" s="338" t="s">
        <v>6997</v>
      </c>
    </row>
    <row r="2578" ht="15.75" customHeight="1">
      <c r="A2578" s="338" t="s">
        <v>16334</v>
      </c>
      <c r="B2578" s="338" t="s">
        <v>7737</v>
      </c>
      <c r="C2578" s="338" t="s">
        <v>1558</v>
      </c>
      <c r="D2578" s="338">
        <v>1994.0</v>
      </c>
      <c r="E2578" s="338" t="s">
        <v>16068</v>
      </c>
      <c r="F2578" s="339">
        <v>44963.0</v>
      </c>
      <c r="G2578" s="338" t="s">
        <v>5241</v>
      </c>
      <c r="H2578" s="338" t="s">
        <v>7765</v>
      </c>
      <c r="I2578" s="338" t="s">
        <v>7765</v>
      </c>
      <c r="J2578" s="338" t="s">
        <v>5597</v>
      </c>
      <c r="K2578" s="338" t="s">
        <v>4987</v>
      </c>
      <c r="L2578" s="338" t="s">
        <v>5094</v>
      </c>
      <c r="M2578" s="338" t="s">
        <v>16335</v>
      </c>
      <c r="N2578" s="338" t="s">
        <v>16336</v>
      </c>
      <c r="O2578" s="338" t="s">
        <v>5186</v>
      </c>
    </row>
    <row r="2579" ht="15.75" customHeight="1">
      <c r="A2579" s="338" t="s">
        <v>16337</v>
      </c>
      <c r="B2579" s="338" t="s">
        <v>5445</v>
      </c>
      <c r="C2579" s="338" t="s">
        <v>1601</v>
      </c>
      <c r="D2579" s="338">
        <v>1994.0</v>
      </c>
      <c r="E2579" s="338" t="s">
        <v>15845</v>
      </c>
      <c r="F2579" s="339">
        <v>45083.0</v>
      </c>
      <c r="G2579" s="338" t="s">
        <v>9683</v>
      </c>
      <c r="H2579" s="338" t="s">
        <v>16338</v>
      </c>
      <c r="I2579" s="338" t="s">
        <v>16339</v>
      </c>
      <c r="J2579" s="338" t="s">
        <v>16340</v>
      </c>
      <c r="K2579" s="338" t="s">
        <v>4976</v>
      </c>
      <c r="M2579" s="338" t="s">
        <v>16341</v>
      </c>
      <c r="N2579" s="338" t="s">
        <v>4979</v>
      </c>
      <c r="O2579" s="338" t="s">
        <v>5010</v>
      </c>
    </row>
    <row r="2580" ht="15.75" customHeight="1">
      <c r="A2580" s="338" t="s">
        <v>16342</v>
      </c>
      <c r="B2580" s="338" t="s">
        <v>4993</v>
      </c>
      <c r="C2580" s="338" t="s">
        <v>1601</v>
      </c>
      <c r="D2580" s="338">
        <v>1994.0</v>
      </c>
      <c r="E2580" s="338" t="s">
        <v>15157</v>
      </c>
      <c r="F2580" s="339">
        <v>45083.0</v>
      </c>
      <c r="G2580" s="338" t="s">
        <v>5992</v>
      </c>
      <c r="H2580" s="338" t="s">
        <v>16343</v>
      </c>
      <c r="I2580" s="338" t="s">
        <v>16344</v>
      </c>
      <c r="J2580" s="338" t="s">
        <v>16345</v>
      </c>
      <c r="K2580" s="338" t="s">
        <v>4987</v>
      </c>
      <c r="M2580" s="338" t="s">
        <v>16346</v>
      </c>
      <c r="N2580" s="338" t="s">
        <v>7376</v>
      </c>
      <c r="O2580" s="338" t="s">
        <v>5576</v>
      </c>
    </row>
    <row r="2581" ht="15.75" customHeight="1">
      <c r="A2581" s="338" t="s">
        <v>16347</v>
      </c>
      <c r="B2581" s="338" t="s">
        <v>4970</v>
      </c>
      <c r="C2581" s="338" t="s">
        <v>1537</v>
      </c>
      <c r="D2581" s="338">
        <v>1994.0</v>
      </c>
      <c r="E2581" s="338" t="s">
        <v>15965</v>
      </c>
      <c r="F2581" s="339">
        <v>45082.0</v>
      </c>
      <c r="G2581" s="338" t="s">
        <v>5872</v>
      </c>
      <c r="H2581" s="338" t="s">
        <v>6245</v>
      </c>
      <c r="I2581" s="338" t="s">
        <v>16348</v>
      </c>
      <c r="J2581" s="338" t="s">
        <v>13692</v>
      </c>
      <c r="K2581" s="338" t="s">
        <v>4987</v>
      </c>
      <c r="L2581" s="338" t="s">
        <v>14444</v>
      </c>
      <c r="M2581" s="338" t="s">
        <v>16349</v>
      </c>
      <c r="N2581" s="338" t="s">
        <v>5009</v>
      </c>
      <c r="O2581" s="338" t="s">
        <v>5294</v>
      </c>
    </row>
    <row r="2582" ht="15.75" customHeight="1">
      <c r="A2582" s="338" t="s">
        <v>16350</v>
      </c>
      <c r="B2582" s="338" t="s">
        <v>5445</v>
      </c>
      <c r="C2582" s="338" t="s">
        <v>1547</v>
      </c>
      <c r="D2582" s="338">
        <v>1994.0</v>
      </c>
      <c r="E2582" s="338" t="s">
        <v>16351</v>
      </c>
      <c r="F2582" s="339">
        <v>45145.0</v>
      </c>
      <c r="G2582" s="338" t="s">
        <v>6046</v>
      </c>
      <c r="H2582" s="338" t="s">
        <v>13043</v>
      </c>
      <c r="I2582" s="338" t="s">
        <v>13043</v>
      </c>
      <c r="J2582" s="338" t="s">
        <v>16352</v>
      </c>
      <c r="K2582" s="338" t="s">
        <v>13045</v>
      </c>
      <c r="N2582" s="338" t="s">
        <v>16353</v>
      </c>
      <c r="O2582" s="338" t="s">
        <v>5120</v>
      </c>
    </row>
    <row r="2583" ht="15.75" customHeight="1">
      <c r="A2583" s="338" t="s">
        <v>16354</v>
      </c>
      <c r="B2583" s="338" t="s">
        <v>5601</v>
      </c>
      <c r="C2583" s="338" t="s">
        <v>1547</v>
      </c>
      <c r="D2583" s="338">
        <v>1994.0</v>
      </c>
      <c r="E2583" s="338" t="s">
        <v>15865</v>
      </c>
      <c r="F2583" s="339">
        <v>44993.0</v>
      </c>
      <c r="G2583" s="338" t="s">
        <v>5219</v>
      </c>
      <c r="H2583" s="338" t="s">
        <v>13214</v>
      </c>
      <c r="I2583" s="338" t="s">
        <v>16355</v>
      </c>
      <c r="J2583" s="338" t="s">
        <v>16356</v>
      </c>
      <c r="K2583" s="338" t="s">
        <v>13217</v>
      </c>
      <c r="M2583" s="338" t="s">
        <v>16357</v>
      </c>
      <c r="N2583" s="338" t="s">
        <v>13874</v>
      </c>
      <c r="O2583" s="338" t="s">
        <v>5037</v>
      </c>
    </row>
    <row r="2584" ht="15.75" customHeight="1">
      <c r="A2584" s="338" t="s">
        <v>16358</v>
      </c>
      <c r="B2584" s="338" t="s">
        <v>4993</v>
      </c>
      <c r="C2584" s="338" t="s">
        <v>1558</v>
      </c>
      <c r="D2584" s="338">
        <v>1994.0</v>
      </c>
      <c r="E2584" s="338" t="s">
        <v>16359</v>
      </c>
      <c r="F2584" s="338" t="s">
        <v>5210</v>
      </c>
      <c r="G2584" s="338" t="s">
        <v>5319</v>
      </c>
      <c r="H2584" s="338" t="s">
        <v>7792</v>
      </c>
      <c r="I2584" s="338" t="s">
        <v>10115</v>
      </c>
      <c r="J2584" s="338" t="s">
        <v>15323</v>
      </c>
      <c r="K2584" s="338" t="s">
        <v>4987</v>
      </c>
      <c r="M2584" s="338" t="s">
        <v>16360</v>
      </c>
      <c r="N2584" s="338" t="s">
        <v>12843</v>
      </c>
      <c r="O2584" s="338" t="s">
        <v>5283</v>
      </c>
    </row>
    <row r="2585" ht="15.75" customHeight="1">
      <c r="A2585" s="338" t="s">
        <v>16361</v>
      </c>
      <c r="B2585" s="338" t="s">
        <v>7737</v>
      </c>
      <c r="C2585" s="338" t="s">
        <v>1601</v>
      </c>
      <c r="D2585" s="338">
        <v>1994.0</v>
      </c>
      <c r="E2585" s="338" t="s">
        <v>16362</v>
      </c>
      <c r="F2585" s="339">
        <v>45174.0</v>
      </c>
      <c r="G2585" s="338" t="s">
        <v>5319</v>
      </c>
      <c r="H2585" s="338" t="s">
        <v>9830</v>
      </c>
      <c r="I2585" s="338" t="s">
        <v>9830</v>
      </c>
      <c r="J2585" s="338" t="s">
        <v>7115</v>
      </c>
      <c r="K2585" s="338" t="s">
        <v>4987</v>
      </c>
      <c r="M2585" s="338" t="s">
        <v>16363</v>
      </c>
      <c r="N2585" s="338" t="s">
        <v>6958</v>
      </c>
      <c r="O2585" s="338" t="s">
        <v>5150</v>
      </c>
    </row>
    <row r="2586" ht="15.75" customHeight="1">
      <c r="A2586" s="338" t="s">
        <v>16364</v>
      </c>
      <c r="B2586" s="338" t="s">
        <v>4970</v>
      </c>
      <c r="C2586" s="338" t="s">
        <v>1537</v>
      </c>
      <c r="D2586" s="338">
        <v>1994.0</v>
      </c>
      <c r="E2586" s="338" t="s">
        <v>15157</v>
      </c>
      <c r="F2586" s="339">
        <v>45173.0</v>
      </c>
      <c r="G2586" s="338" t="s">
        <v>7320</v>
      </c>
      <c r="H2586" s="338" t="s">
        <v>12535</v>
      </c>
      <c r="I2586" s="338" t="s">
        <v>10645</v>
      </c>
      <c r="J2586" s="338" t="s">
        <v>6616</v>
      </c>
      <c r="K2586" s="338" t="s">
        <v>5245</v>
      </c>
      <c r="L2586" s="338" t="s">
        <v>5084</v>
      </c>
      <c r="M2586" s="338" t="s">
        <v>16365</v>
      </c>
      <c r="N2586" s="338" t="s">
        <v>16366</v>
      </c>
      <c r="O2586" s="338" t="s">
        <v>5028</v>
      </c>
    </row>
    <row r="2587" ht="15.75" customHeight="1">
      <c r="A2587" s="338" t="s">
        <v>16367</v>
      </c>
      <c r="B2587" s="338" t="s">
        <v>7737</v>
      </c>
      <c r="C2587" s="338" t="s">
        <v>1558</v>
      </c>
      <c r="D2587" s="338">
        <v>1994.0</v>
      </c>
      <c r="E2587" s="338" t="s">
        <v>15850</v>
      </c>
      <c r="F2587" s="339">
        <v>45051.0</v>
      </c>
      <c r="G2587" s="338" t="s">
        <v>5872</v>
      </c>
      <c r="H2587" s="338" t="s">
        <v>10870</v>
      </c>
      <c r="I2587" s="338" t="s">
        <v>6564</v>
      </c>
      <c r="J2587" s="338" t="s">
        <v>11728</v>
      </c>
      <c r="K2587" s="338" t="s">
        <v>4987</v>
      </c>
      <c r="L2587" s="338" t="s">
        <v>7743</v>
      </c>
      <c r="M2587" s="338" t="s">
        <v>16368</v>
      </c>
      <c r="N2587" s="338" t="s">
        <v>11994</v>
      </c>
      <c r="O2587" s="338" t="s">
        <v>5077</v>
      </c>
    </row>
    <row r="2588" ht="15.75" customHeight="1">
      <c r="A2588" s="338" t="s">
        <v>16369</v>
      </c>
      <c r="B2588" s="338" t="s">
        <v>4993</v>
      </c>
      <c r="C2588" s="338" t="s">
        <v>1558</v>
      </c>
      <c r="D2588" s="338">
        <v>1994.0</v>
      </c>
      <c r="E2588" s="338" t="s">
        <v>15875</v>
      </c>
      <c r="F2588" s="339">
        <v>45083.0</v>
      </c>
      <c r="G2588" s="338" t="s">
        <v>5319</v>
      </c>
      <c r="H2588" s="338" t="s">
        <v>16370</v>
      </c>
      <c r="I2588" s="338" t="s">
        <v>16370</v>
      </c>
      <c r="J2588" s="338" t="s">
        <v>14892</v>
      </c>
      <c r="K2588" s="338" t="s">
        <v>4987</v>
      </c>
      <c r="M2588" s="338" t="s">
        <v>16371</v>
      </c>
      <c r="N2588" s="338" t="s">
        <v>7780</v>
      </c>
      <c r="O2588" s="338" t="s">
        <v>5217</v>
      </c>
    </row>
    <row r="2589" ht="15.75" customHeight="1">
      <c r="A2589" s="338" t="s">
        <v>16372</v>
      </c>
      <c r="B2589" s="338" t="s">
        <v>4970</v>
      </c>
      <c r="C2589" s="338" t="s">
        <v>1558</v>
      </c>
      <c r="D2589" s="338">
        <v>1994.0</v>
      </c>
      <c r="E2589" s="338" t="s">
        <v>16068</v>
      </c>
      <c r="F2589" s="339">
        <v>45175.0</v>
      </c>
      <c r="G2589" s="338" t="s">
        <v>5272</v>
      </c>
      <c r="H2589" s="338" t="s">
        <v>16373</v>
      </c>
      <c r="I2589" s="338" t="s">
        <v>16374</v>
      </c>
      <c r="J2589" s="338" t="s">
        <v>16375</v>
      </c>
      <c r="K2589" s="338" t="s">
        <v>4987</v>
      </c>
      <c r="L2589" s="338" t="s">
        <v>5157</v>
      </c>
      <c r="M2589" s="338" t="s">
        <v>16376</v>
      </c>
      <c r="N2589" s="338" t="s">
        <v>7874</v>
      </c>
      <c r="O2589" s="338" t="s">
        <v>5186</v>
      </c>
    </row>
    <row r="2590" ht="15.75" customHeight="1">
      <c r="A2590" s="338" t="s">
        <v>16377</v>
      </c>
      <c r="B2590" s="338" t="s">
        <v>4993</v>
      </c>
      <c r="C2590" s="338" t="s">
        <v>1558</v>
      </c>
      <c r="D2590" s="338">
        <v>1994.0</v>
      </c>
      <c r="E2590" s="338" t="s">
        <v>15899</v>
      </c>
      <c r="F2590" s="339">
        <v>44963.0</v>
      </c>
      <c r="G2590" s="338" t="s">
        <v>5272</v>
      </c>
      <c r="H2590" s="338" t="s">
        <v>6779</v>
      </c>
      <c r="I2590" s="338" t="s">
        <v>11644</v>
      </c>
      <c r="J2590" s="338" t="s">
        <v>12259</v>
      </c>
      <c r="K2590" s="338" t="s">
        <v>4987</v>
      </c>
      <c r="L2590" s="338" t="s">
        <v>7014</v>
      </c>
      <c r="M2590" s="338" t="s">
        <v>16378</v>
      </c>
      <c r="N2590" s="338" t="s">
        <v>5009</v>
      </c>
      <c r="O2590" s="338" t="s">
        <v>5067</v>
      </c>
    </row>
    <row r="2591" ht="15.75" customHeight="1">
      <c r="A2591" s="338" t="s">
        <v>16379</v>
      </c>
      <c r="B2591" s="338" t="s">
        <v>4993</v>
      </c>
      <c r="C2591" s="338" t="s">
        <v>1537</v>
      </c>
      <c r="D2591" s="338">
        <v>1994.0</v>
      </c>
      <c r="E2591" s="338" t="s">
        <v>15542</v>
      </c>
      <c r="F2591" s="339">
        <v>45081.0</v>
      </c>
      <c r="G2591" s="338" t="s">
        <v>7258</v>
      </c>
      <c r="H2591" s="338" t="s">
        <v>16380</v>
      </c>
      <c r="I2591" s="338" t="s">
        <v>15649</v>
      </c>
      <c r="J2591" s="338" t="s">
        <v>14534</v>
      </c>
      <c r="K2591" s="338" t="s">
        <v>4987</v>
      </c>
      <c r="L2591" s="338" t="s">
        <v>5094</v>
      </c>
      <c r="M2591" s="338" t="s">
        <v>16381</v>
      </c>
      <c r="N2591" s="338" t="s">
        <v>16382</v>
      </c>
      <c r="O2591" s="338" t="s">
        <v>5483</v>
      </c>
    </row>
    <row r="2592" ht="15.75" customHeight="1">
      <c r="A2592" s="338" t="s">
        <v>16383</v>
      </c>
      <c r="B2592" s="338" t="s">
        <v>7737</v>
      </c>
      <c r="C2592" s="338" t="s">
        <v>1558</v>
      </c>
      <c r="D2592" s="338">
        <v>1994.0</v>
      </c>
      <c r="E2592" s="338" t="s">
        <v>16384</v>
      </c>
      <c r="F2592" s="339">
        <v>45109.0</v>
      </c>
      <c r="G2592" s="338" t="s">
        <v>9683</v>
      </c>
      <c r="H2592" s="338" t="s">
        <v>16385</v>
      </c>
      <c r="I2592" s="338" t="s">
        <v>16386</v>
      </c>
      <c r="J2592" s="338" t="s">
        <v>16386</v>
      </c>
      <c r="K2592" s="338" t="s">
        <v>4987</v>
      </c>
      <c r="M2592" s="338" t="s">
        <v>16387</v>
      </c>
      <c r="N2592" s="338" t="s">
        <v>7874</v>
      </c>
      <c r="O2592" s="338" t="s">
        <v>7389</v>
      </c>
    </row>
    <row r="2593" ht="15.75" customHeight="1">
      <c r="A2593" s="338" t="s">
        <v>16388</v>
      </c>
      <c r="B2593" s="338" t="s">
        <v>4970</v>
      </c>
      <c r="C2593" s="338" t="s">
        <v>1558</v>
      </c>
      <c r="D2593" s="338">
        <v>1994.0</v>
      </c>
      <c r="E2593" s="338" t="s">
        <v>16158</v>
      </c>
      <c r="F2593" s="339">
        <v>44962.0</v>
      </c>
      <c r="G2593" s="338" t="s">
        <v>6244</v>
      </c>
      <c r="H2593" s="338" t="s">
        <v>11156</v>
      </c>
      <c r="I2593" s="338" t="s">
        <v>16389</v>
      </c>
      <c r="J2593" s="338" t="s">
        <v>14168</v>
      </c>
      <c r="K2593" s="338" t="s">
        <v>4987</v>
      </c>
      <c r="L2593" s="338" t="s">
        <v>6247</v>
      </c>
      <c r="M2593" s="338" t="s">
        <v>16390</v>
      </c>
      <c r="N2593" s="338" t="s">
        <v>13591</v>
      </c>
      <c r="O2593" s="338" t="s">
        <v>5262</v>
      </c>
    </row>
    <row r="2594" ht="15.75" customHeight="1">
      <c r="A2594" s="338" t="s">
        <v>16391</v>
      </c>
      <c r="B2594" s="338" t="s">
        <v>4970</v>
      </c>
      <c r="C2594" s="338" t="s">
        <v>1558</v>
      </c>
      <c r="D2594" s="338">
        <v>1994.0</v>
      </c>
      <c r="E2594" s="338" t="s">
        <v>15916</v>
      </c>
      <c r="F2594" s="339">
        <v>45083.0</v>
      </c>
      <c r="G2594" s="338" t="s">
        <v>5319</v>
      </c>
      <c r="H2594" s="338" t="s">
        <v>6563</v>
      </c>
      <c r="I2594" s="338" t="s">
        <v>13094</v>
      </c>
      <c r="J2594" s="338" t="s">
        <v>7159</v>
      </c>
      <c r="K2594" s="338" t="s">
        <v>4987</v>
      </c>
      <c r="L2594" s="338" t="s">
        <v>5017</v>
      </c>
      <c r="M2594" s="338" t="s">
        <v>16392</v>
      </c>
      <c r="N2594" s="338" t="s">
        <v>5036</v>
      </c>
      <c r="O2594" s="338" t="s">
        <v>5545</v>
      </c>
    </row>
    <row r="2595" ht="15.75" customHeight="1">
      <c r="A2595" s="338" t="s">
        <v>16393</v>
      </c>
      <c r="B2595" s="338" t="s">
        <v>7737</v>
      </c>
      <c r="C2595" s="338" t="s">
        <v>1537</v>
      </c>
      <c r="D2595" s="338">
        <v>1994.0</v>
      </c>
      <c r="E2595" s="338" t="s">
        <v>16394</v>
      </c>
      <c r="F2595" s="339">
        <v>45051.0</v>
      </c>
      <c r="G2595" s="338" t="s">
        <v>5319</v>
      </c>
      <c r="H2595" s="338" t="s">
        <v>10260</v>
      </c>
      <c r="I2595" s="338" t="s">
        <v>11570</v>
      </c>
      <c r="J2595" s="338" t="s">
        <v>9467</v>
      </c>
      <c r="K2595" s="338" t="s">
        <v>4987</v>
      </c>
      <c r="L2595" s="338" t="s">
        <v>6394</v>
      </c>
      <c r="M2595" s="338" t="s">
        <v>16395</v>
      </c>
      <c r="N2595" s="338" t="s">
        <v>12843</v>
      </c>
      <c r="O2595" s="338" t="s">
        <v>5160</v>
      </c>
    </row>
    <row r="2596" ht="15.75" customHeight="1">
      <c r="A2596" s="338" t="s">
        <v>16396</v>
      </c>
      <c r="B2596" s="338" t="s">
        <v>4970</v>
      </c>
      <c r="C2596" s="338" t="s">
        <v>3713</v>
      </c>
      <c r="D2596" s="338">
        <v>1994.0</v>
      </c>
      <c r="E2596" s="338" t="s">
        <v>15105</v>
      </c>
      <c r="F2596" s="339">
        <v>44991.0</v>
      </c>
      <c r="G2596" s="338" t="s">
        <v>9705</v>
      </c>
      <c r="H2596" s="338" t="s">
        <v>16397</v>
      </c>
      <c r="I2596" s="338" t="s">
        <v>16398</v>
      </c>
      <c r="J2596" s="338" t="s">
        <v>9300</v>
      </c>
      <c r="K2596" s="338" t="s">
        <v>4987</v>
      </c>
      <c r="L2596" s="338" t="s">
        <v>5074</v>
      </c>
      <c r="M2596" s="338" t="s">
        <v>16399</v>
      </c>
      <c r="N2596" s="338" t="s">
        <v>12759</v>
      </c>
      <c r="O2596" s="338" t="s">
        <v>5339</v>
      </c>
    </row>
    <row r="2597" ht="15.75" customHeight="1">
      <c r="A2597" s="338" t="s">
        <v>16400</v>
      </c>
      <c r="B2597" s="338" t="s">
        <v>4993</v>
      </c>
      <c r="C2597" s="338" t="s">
        <v>1558</v>
      </c>
      <c r="D2597" s="338">
        <v>1994.0</v>
      </c>
      <c r="E2597" s="338" t="s">
        <v>15891</v>
      </c>
      <c r="F2597" s="339">
        <v>44962.0</v>
      </c>
      <c r="G2597" s="338" t="s">
        <v>10690</v>
      </c>
      <c r="H2597" s="338" t="s">
        <v>5353</v>
      </c>
      <c r="I2597" s="338" t="s">
        <v>16401</v>
      </c>
      <c r="J2597" s="338" t="s">
        <v>5016</v>
      </c>
      <c r="K2597" s="338" t="s">
        <v>4987</v>
      </c>
      <c r="M2597" s="338" t="s">
        <v>16402</v>
      </c>
      <c r="N2597" s="338" t="s">
        <v>7886</v>
      </c>
      <c r="O2597" s="338" t="s">
        <v>5483</v>
      </c>
    </row>
    <row r="2598" ht="15.75" customHeight="1">
      <c r="A2598" s="338" t="s">
        <v>16403</v>
      </c>
      <c r="B2598" s="338" t="s">
        <v>4970</v>
      </c>
      <c r="C2598" s="338" t="s">
        <v>3713</v>
      </c>
      <c r="D2598" s="338">
        <v>1994.0</v>
      </c>
      <c r="E2598" s="338" t="s">
        <v>16404</v>
      </c>
      <c r="F2598" s="339">
        <v>45113.0</v>
      </c>
      <c r="G2598" s="338" t="s">
        <v>5768</v>
      </c>
      <c r="H2598" s="338" t="s">
        <v>16405</v>
      </c>
      <c r="I2598" s="338" t="s">
        <v>16405</v>
      </c>
      <c r="J2598" s="338" t="s">
        <v>13352</v>
      </c>
      <c r="K2598" s="338" t="s">
        <v>4987</v>
      </c>
      <c r="L2598" s="338" t="s">
        <v>6508</v>
      </c>
      <c r="M2598" s="338" t="s">
        <v>16406</v>
      </c>
      <c r="N2598" s="338" t="s">
        <v>15320</v>
      </c>
      <c r="O2598" s="338" t="s">
        <v>5020</v>
      </c>
    </row>
    <row r="2599" ht="15.75" customHeight="1">
      <c r="A2599" s="338" t="s">
        <v>16407</v>
      </c>
      <c r="B2599" s="338" t="s">
        <v>4993</v>
      </c>
      <c r="C2599" s="338" t="s">
        <v>5309</v>
      </c>
      <c r="D2599" s="338">
        <v>1994.0</v>
      </c>
      <c r="E2599" s="338" t="s">
        <v>16024</v>
      </c>
      <c r="F2599" s="339">
        <v>45174.0</v>
      </c>
      <c r="G2599" s="338" t="s">
        <v>7332</v>
      </c>
      <c r="H2599" s="338" t="s">
        <v>5474</v>
      </c>
      <c r="I2599" s="338" t="s">
        <v>16408</v>
      </c>
      <c r="J2599" s="338" t="s">
        <v>7919</v>
      </c>
      <c r="K2599" s="338" t="s">
        <v>4987</v>
      </c>
      <c r="M2599" s="338" t="s">
        <v>16409</v>
      </c>
      <c r="N2599" s="338" t="s">
        <v>16410</v>
      </c>
      <c r="O2599" s="338" t="s">
        <v>5370</v>
      </c>
    </row>
    <row r="2600" ht="15.75" customHeight="1">
      <c r="A2600" s="338" t="s">
        <v>16411</v>
      </c>
      <c r="B2600" s="338" t="s">
        <v>4993</v>
      </c>
      <c r="C2600" s="338" t="s">
        <v>1601</v>
      </c>
      <c r="D2600" s="338">
        <v>1994.0</v>
      </c>
      <c r="E2600" s="338" t="s">
        <v>14484</v>
      </c>
      <c r="F2600" s="339">
        <v>44990.0</v>
      </c>
      <c r="G2600" s="338" t="s">
        <v>6536</v>
      </c>
      <c r="H2600" s="338" t="s">
        <v>13299</v>
      </c>
      <c r="I2600" s="338" t="s">
        <v>13299</v>
      </c>
      <c r="J2600" s="338" t="s">
        <v>16412</v>
      </c>
      <c r="K2600" s="338" t="s">
        <v>7898</v>
      </c>
      <c r="M2600" s="338" t="s">
        <v>16413</v>
      </c>
      <c r="N2600" s="338" t="s">
        <v>7780</v>
      </c>
      <c r="O2600" s="338" t="s">
        <v>5186</v>
      </c>
    </row>
    <row r="2601" ht="15.75" customHeight="1">
      <c r="A2601" s="338" t="s">
        <v>16414</v>
      </c>
      <c r="B2601" s="338" t="s">
        <v>4970</v>
      </c>
      <c r="C2601" s="338" t="s">
        <v>3713</v>
      </c>
      <c r="D2601" s="338">
        <v>1994.0</v>
      </c>
      <c r="E2601" s="338" t="s">
        <v>16415</v>
      </c>
      <c r="F2601" s="339">
        <v>45084.0</v>
      </c>
      <c r="G2601" s="338" t="s">
        <v>5181</v>
      </c>
      <c r="H2601" s="338" t="s">
        <v>13107</v>
      </c>
      <c r="I2601" s="338" t="s">
        <v>13107</v>
      </c>
      <c r="J2601" s="338" t="s">
        <v>16416</v>
      </c>
      <c r="K2601" s="338" t="s">
        <v>4987</v>
      </c>
      <c r="L2601" s="338" t="s">
        <v>5007</v>
      </c>
      <c r="M2601" s="338" t="s">
        <v>16417</v>
      </c>
      <c r="N2601" s="338" t="s">
        <v>16418</v>
      </c>
      <c r="O2601" s="338" t="s">
        <v>5096</v>
      </c>
    </row>
    <row r="2602" ht="15.75" customHeight="1">
      <c r="A2602" s="338" t="s">
        <v>16419</v>
      </c>
      <c r="B2602" s="338" t="s">
        <v>4970</v>
      </c>
      <c r="C2602" s="338" t="s">
        <v>1425</v>
      </c>
      <c r="D2602" s="338">
        <v>1994.0</v>
      </c>
      <c r="E2602" s="338" t="s">
        <v>16420</v>
      </c>
      <c r="F2602" s="339">
        <v>45174.0</v>
      </c>
      <c r="G2602" s="338" t="s">
        <v>11632</v>
      </c>
      <c r="H2602" s="338" t="s">
        <v>16421</v>
      </c>
      <c r="I2602" s="338" t="s">
        <v>16422</v>
      </c>
      <c r="J2602" s="338" t="s">
        <v>5102</v>
      </c>
      <c r="K2602" s="338" t="s">
        <v>4987</v>
      </c>
      <c r="M2602" s="338" t="s">
        <v>16423</v>
      </c>
      <c r="N2602" s="338" t="s">
        <v>12843</v>
      </c>
      <c r="O2602" s="338" t="s">
        <v>5087</v>
      </c>
    </row>
    <row r="2603" ht="15.75" customHeight="1">
      <c r="A2603" s="338" t="s">
        <v>16424</v>
      </c>
      <c r="B2603" s="338" t="s">
        <v>7737</v>
      </c>
      <c r="C2603" s="338" t="s">
        <v>1558</v>
      </c>
      <c r="D2603" s="338">
        <v>1994.0</v>
      </c>
      <c r="E2603" s="338" t="s">
        <v>15729</v>
      </c>
      <c r="F2603" s="339">
        <v>45021.0</v>
      </c>
      <c r="G2603" s="338" t="s">
        <v>7270</v>
      </c>
      <c r="H2603" s="338" t="s">
        <v>5353</v>
      </c>
      <c r="I2603" s="338" t="s">
        <v>16425</v>
      </c>
      <c r="J2603" s="338" t="s">
        <v>6217</v>
      </c>
      <c r="K2603" s="338" t="s">
        <v>4987</v>
      </c>
      <c r="M2603" s="338" t="s">
        <v>16426</v>
      </c>
      <c r="N2603" s="338" t="s">
        <v>16427</v>
      </c>
      <c r="O2603" s="338" t="s">
        <v>5294</v>
      </c>
    </row>
    <row r="2604" ht="15.75" customHeight="1">
      <c r="A2604" s="338" t="s">
        <v>16428</v>
      </c>
      <c r="B2604" s="338" t="s">
        <v>4970</v>
      </c>
      <c r="C2604" s="338" t="s">
        <v>1681</v>
      </c>
      <c r="D2604" s="338">
        <v>1994.0</v>
      </c>
      <c r="E2604" s="338" t="s">
        <v>15891</v>
      </c>
      <c r="F2604" s="339">
        <v>45113.0</v>
      </c>
      <c r="G2604" s="338" t="s">
        <v>8814</v>
      </c>
      <c r="H2604" s="338" t="s">
        <v>16429</v>
      </c>
      <c r="I2604" s="338" t="s">
        <v>16429</v>
      </c>
      <c r="J2604" s="338" t="s">
        <v>10532</v>
      </c>
      <c r="K2604" s="338" t="s">
        <v>4976</v>
      </c>
      <c r="M2604" s="338" t="s">
        <v>16430</v>
      </c>
      <c r="N2604" s="338" t="s">
        <v>7718</v>
      </c>
      <c r="O2604" s="338" t="s">
        <v>5067</v>
      </c>
    </row>
    <row r="2605" ht="15.75" customHeight="1">
      <c r="A2605" s="338" t="s">
        <v>16431</v>
      </c>
      <c r="B2605" s="338" t="s">
        <v>4970</v>
      </c>
      <c r="C2605" s="338" t="s">
        <v>1558</v>
      </c>
      <c r="D2605" s="338">
        <v>1994.0</v>
      </c>
      <c r="E2605" s="338" t="s">
        <v>16257</v>
      </c>
      <c r="F2605" s="339">
        <v>45081.0</v>
      </c>
      <c r="G2605" s="338" t="s">
        <v>6528</v>
      </c>
      <c r="H2605" s="338" t="s">
        <v>14246</v>
      </c>
      <c r="I2605" s="338" t="s">
        <v>15306</v>
      </c>
      <c r="J2605" s="338" t="s">
        <v>15307</v>
      </c>
      <c r="K2605" s="338" t="s">
        <v>4987</v>
      </c>
      <c r="L2605" s="338" t="s">
        <v>6297</v>
      </c>
      <c r="M2605" s="338" t="s">
        <v>16432</v>
      </c>
      <c r="N2605" s="338" t="s">
        <v>16433</v>
      </c>
      <c r="O2605" s="338" t="s">
        <v>5698</v>
      </c>
    </row>
    <row r="2606" ht="15.75" customHeight="1">
      <c r="A2606" s="338" t="s">
        <v>16434</v>
      </c>
      <c r="B2606" s="338" t="s">
        <v>7737</v>
      </c>
      <c r="C2606" s="338" t="s">
        <v>1558</v>
      </c>
      <c r="D2606" s="338">
        <v>1994.0</v>
      </c>
      <c r="E2606" s="338" t="s">
        <v>16420</v>
      </c>
      <c r="F2606" s="338" t="s">
        <v>5286</v>
      </c>
      <c r="G2606" s="338" t="s">
        <v>5385</v>
      </c>
      <c r="H2606" s="338" t="s">
        <v>11785</v>
      </c>
      <c r="I2606" s="338" t="s">
        <v>16435</v>
      </c>
      <c r="J2606" s="338" t="s">
        <v>5826</v>
      </c>
      <c r="K2606" s="338" t="s">
        <v>4987</v>
      </c>
      <c r="L2606" s="338" t="s">
        <v>12846</v>
      </c>
      <c r="M2606" s="338" t="s">
        <v>16436</v>
      </c>
      <c r="N2606" s="338" t="s">
        <v>16437</v>
      </c>
      <c r="O2606" s="338" t="s">
        <v>5576</v>
      </c>
    </row>
    <row r="2607" ht="15.75" customHeight="1">
      <c r="A2607" s="338" t="s">
        <v>16438</v>
      </c>
      <c r="B2607" s="338" t="s">
        <v>7737</v>
      </c>
      <c r="C2607" s="338" t="s">
        <v>1558</v>
      </c>
      <c r="D2607" s="338">
        <v>1994.0</v>
      </c>
      <c r="E2607" s="338" t="s">
        <v>15976</v>
      </c>
      <c r="F2607" s="339">
        <v>45021.0</v>
      </c>
      <c r="G2607" s="338" t="s">
        <v>5287</v>
      </c>
      <c r="H2607" s="338" t="s">
        <v>7186</v>
      </c>
      <c r="I2607" s="338" t="s">
        <v>7186</v>
      </c>
      <c r="J2607" s="338" t="s">
        <v>6162</v>
      </c>
      <c r="K2607" s="338" t="s">
        <v>4987</v>
      </c>
      <c r="L2607" s="338" t="s">
        <v>5074</v>
      </c>
      <c r="M2607" s="338" t="s">
        <v>16439</v>
      </c>
      <c r="N2607" s="338" t="s">
        <v>7886</v>
      </c>
      <c r="O2607" s="338" t="s">
        <v>5262</v>
      </c>
    </row>
    <row r="2608" ht="15.75" customHeight="1">
      <c r="A2608" s="338" t="s">
        <v>16440</v>
      </c>
      <c r="B2608" s="338" t="s">
        <v>4970</v>
      </c>
      <c r="C2608" s="338" t="s">
        <v>1547</v>
      </c>
      <c r="D2608" s="338">
        <v>1994.0</v>
      </c>
      <c r="E2608" s="338" t="s">
        <v>15857</v>
      </c>
      <c r="F2608" s="339">
        <v>45174.0</v>
      </c>
      <c r="G2608" s="338" t="s">
        <v>5392</v>
      </c>
      <c r="H2608" s="338" t="s">
        <v>5320</v>
      </c>
      <c r="I2608" s="338" t="s">
        <v>16441</v>
      </c>
      <c r="J2608" s="338" t="s">
        <v>5455</v>
      </c>
      <c r="K2608" s="338" t="s">
        <v>4987</v>
      </c>
      <c r="L2608" s="338" t="s">
        <v>7748</v>
      </c>
      <c r="M2608" s="338" t="s">
        <v>16442</v>
      </c>
      <c r="N2608" s="338" t="s">
        <v>12547</v>
      </c>
      <c r="O2608" s="338" t="s">
        <v>5294</v>
      </c>
    </row>
    <row r="2609" ht="15.75" customHeight="1">
      <c r="A2609" s="338" t="s">
        <v>16443</v>
      </c>
      <c r="B2609" s="338" t="s">
        <v>4970</v>
      </c>
      <c r="C2609" s="338" t="s">
        <v>1558</v>
      </c>
      <c r="D2609" s="338">
        <v>1994.0</v>
      </c>
      <c r="E2609" s="338" t="s">
        <v>16444</v>
      </c>
      <c r="F2609" s="339">
        <v>45111.0</v>
      </c>
      <c r="G2609" s="338" t="s">
        <v>5603</v>
      </c>
      <c r="H2609" s="338" t="s">
        <v>16445</v>
      </c>
      <c r="I2609" s="338" t="s">
        <v>12935</v>
      </c>
      <c r="J2609" s="338" t="s">
        <v>12936</v>
      </c>
      <c r="K2609" s="338" t="s">
        <v>4987</v>
      </c>
      <c r="M2609" s="338" t="s">
        <v>16446</v>
      </c>
      <c r="N2609" s="338" t="s">
        <v>12938</v>
      </c>
      <c r="O2609" s="338" t="s">
        <v>5067</v>
      </c>
    </row>
    <row r="2610" ht="15.75" customHeight="1">
      <c r="A2610" s="338" t="s">
        <v>16447</v>
      </c>
      <c r="B2610" s="338" t="s">
        <v>4993</v>
      </c>
      <c r="C2610" s="338" t="s">
        <v>1558</v>
      </c>
      <c r="D2610" s="338">
        <v>1994.0</v>
      </c>
      <c r="E2610" s="338" t="s">
        <v>15577</v>
      </c>
      <c r="F2610" s="339">
        <v>45051.0</v>
      </c>
      <c r="G2610" s="338" t="s">
        <v>11632</v>
      </c>
      <c r="H2610" s="338" t="s">
        <v>5583</v>
      </c>
      <c r="I2610" s="338" t="s">
        <v>16448</v>
      </c>
      <c r="J2610" s="338" t="s">
        <v>7807</v>
      </c>
      <c r="K2610" s="338" t="s">
        <v>4987</v>
      </c>
      <c r="L2610" s="338" t="s">
        <v>16449</v>
      </c>
      <c r="M2610" s="338" t="s">
        <v>16450</v>
      </c>
      <c r="N2610" s="338" t="s">
        <v>12843</v>
      </c>
      <c r="O2610" s="338" t="s">
        <v>5324</v>
      </c>
    </row>
    <row r="2611" ht="15.75" customHeight="1">
      <c r="A2611" s="338" t="s">
        <v>16451</v>
      </c>
      <c r="B2611" s="338" t="s">
        <v>4970</v>
      </c>
      <c r="C2611" s="338" t="s">
        <v>1558</v>
      </c>
      <c r="D2611" s="338">
        <v>1994.0</v>
      </c>
      <c r="E2611" s="338" t="s">
        <v>16452</v>
      </c>
      <c r="F2611" s="339">
        <v>45112.0</v>
      </c>
      <c r="G2611" s="338" t="s">
        <v>6415</v>
      </c>
      <c r="H2611" s="338" t="s">
        <v>16453</v>
      </c>
      <c r="I2611" s="338" t="s">
        <v>16454</v>
      </c>
      <c r="J2611" s="338" t="s">
        <v>9858</v>
      </c>
      <c r="K2611" s="338" t="s">
        <v>4987</v>
      </c>
      <c r="M2611" s="338" t="s">
        <v>16455</v>
      </c>
      <c r="N2611" s="338" t="s">
        <v>15552</v>
      </c>
      <c r="O2611" s="338" t="s">
        <v>5505</v>
      </c>
    </row>
    <row r="2612" ht="15.75" customHeight="1">
      <c r="A2612" s="338" t="s">
        <v>16456</v>
      </c>
      <c r="B2612" s="338" t="s">
        <v>4993</v>
      </c>
      <c r="C2612" s="338" t="s">
        <v>1558</v>
      </c>
      <c r="D2612" s="338">
        <v>1994.0</v>
      </c>
      <c r="E2612" s="338" t="s">
        <v>16071</v>
      </c>
      <c r="F2612" s="338" t="s">
        <v>5286</v>
      </c>
      <c r="G2612" s="338" t="s">
        <v>6415</v>
      </c>
      <c r="H2612" s="338" t="s">
        <v>6903</v>
      </c>
      <c r="I2612" s="338" t="s">
        <v>6903</v>
      </c>
      <c r="J2612" s="338" t="s">
        <v>7108</v>
      </c>
      <c r="K2612" s="338" t="s">
        <v>4976</v>
      </c>
      <c r="M2612" s="338" t="s">
        <v>16457</v>
      </c>
      <c r="N2612" s="338" t="s">
        <v>16458</v>
      </c>
      <c r="O2612" s="338" t="s">
        <v>5262</v>
      </c>
    </row>
    <row r="2613" ht="15.75" customHeight="1">
      <c r="A2613" s="338" t="s">
        <v>16459</v>
      </c>
      <c r="B2613" s="338" t="s">
        <v>4970</v>
      </c>
      <c r="C2613" s="338" t="s">
        <v>1537</v>
      </c>
      <c r="D2613" s="338">
        <v>1994.0</v>
      </c>
      <c r="E2613" s="338" t="s">
        <v>15992</v>
      </c>
      <c r="F2613" s="338" t="s">
        <v>5286</v>
      </c>
      <c r="G2613" s="338" t="s">
        <v>5402</v>
      </c>
      <c r="H2613" s="338" t="s">
        <v>11338</v>
      </c>
      <c r="I2613" s="338" t="s">
        <v>11338</v>
      </c>
      <c r="J2613" s="338" t="s">
        <v>11338</v>
      </c>
      <c r="K2613" s="338" t="s">
        <v>4987</v>
      </c>
      <c r="L2613" s="338" t="s">
        <v>5064</v>
      </c>
      <c r="M2613" s="338" t="s">
        <v>16460</v>
      </c>
      <c r="N2613" s="338" t="s">
        <v>15970</v>
      </c>
      <c r="O2613" s="338" t="s">
        <v>5576</v>
      </c>
    </row>
    <row r="2614" ht="15.75" customHeight="1">
      <c r="A2614" s="338" t="s">
        <v>16461</v>
      </c>
      <c r="B2614" s="338" t="s">
        <v>7737</v>
      </c>
      <c r="C2614" s="338" t="s">
        <v>1558</v>
      </c>
      <c r="D2614" s="338">
        <v>1994.0</v>
      </c>
      <c r="E2614" s="338" t="s">
        <v>16068</v>
      </c>
      <c r="F2614" s="339">
        <v>45051.0</v>
      </c>
      <c r="G2614" s="338" t="s">
        <v>6536</v>
      </c>
      <c r="H2614" s="338" t="s">
        <v>8881</v>
      </c>
      <c r="I2614" s="338" t="s">
        <v>9444</v>
      </c>
      <c r="J2614" s="338" t="s">
        <v>9444</v>
      </c>
      <c r="K2614" s="338" t="s">
        <v>4987</v>
      </c>
      <c r="M2614" s="338" t="s">
        <v>16462</v>
      </c>
      <c r="N2614" s="338" t="s">
        <v>16463</v>
      </c>
      <c r="O2614" s="338" t="s">
        <v>5020</v>
      </c>
    </row>
    <row r="2615" ht="15.75" customHeight="1">
      <c r="A2615" s="338" t="s">
        <v>16464</v>
      </c>
      <c r="B2615" s="338" t="s">
        <v>7737</v>
      </c>
      <c r="C2615" s="338" t="s">
        <v>3713</v>
      </c>
      <c r="D2615" s="338">
        <v>1994.0</v>
      </c>
      <c r="E2615" s="338" t="s">
        <v>16465</v>
      </c>
      <c r="F2615" s="339">
        <v>45114.0</v>
      </c>
      <c r="G2615" s="338" t="s">
        <v>5287</v>
      </c>
      <c r="H2615" s="338" t="s">
        <v>11168</v>
      </c>
      <c r="I2615" s="338" t="s">
        <v>11168</v>
      </c>
      <c r="J2615" s="338" t="s">
        <v>6885</v>
      </c>
      <c r="K2615" s="338" t="s">
        <v>5405</v>
      </c>
      <c r="M2615" s="338" t="s">
        <v>16466</v>
      </c>
      <c r="N2615" s="338" t="s">
        <v>11758</v>
      </c>
      <c r="O2615" s="338" t="s">
        <v>5576</v>
      </c>
    </row>
    <row r="2616" ht="15.75" customHeight="1">
      <c r="A2616" s="338" t="s">
        <v>16467</v>
      </c>
      <c r="B2616" s="338" t="s">
        <v>4970</v>
      </c>
      <c r="C2616" s="338" t="s">
        <v>1558</v>
      </c>
      <c r="D2616" s="338">
        <v>1994.0</v>
      </c>
      <c r="E2616" s="338" t="s">
        <v>16468</v>
      </c>
      <c r="F2616" s="339">
        <v>44933.0</v>
      </c>
      <c r="G2616" s="338" t="s">
        <v>5172</v>
      </c>
      <c r="H2616" s="338" t="s">
        <v>16469</v>
      </c>
      <c r="I2616" s="338" t="s">
        <v>16469</v>
      </c>
      <c r="J2616" s="338" t="s">
        <v>16470</v>
      </c>
      <c r="K2616" s="338" t="s">
        <v>4987</v>
      </c>
      <c r="L2616" s="338" t="s">
        <v>7430</v>
      </c>
      <c r="M2616" s="338" t="s">
        <v>16471</v>
      </c>
      <c r="N2616" s="338" t="s">
        <v>14857</v>
      </c>
      <c r="O2616" s="338" t="s">
        <v>5483</v>
      </c>
    </row>
    <row r="2617" ht="15.75" customHeight="1">
      <c r="A2617" s="338" t="s">
        <v>16472</v>
      </c>
      <c r="B2617" s="338" t="s">
        <v>4993</v>
      </c>
      <c r="C2617" s="338" t="s">
        <v>1537</v>
      </c>
      <c r="D2617" s="338">
        <v>1994.0</v>
      </c>
      <c r="E2617" s="338" t="s">
        <v>16206</v>
      </c>
      <c r="F2617" s="339">
        <v>44990.0</v>
      </c>
      <c r="G2617" s="338" t="s">
        <v>5181</v>
      </c>
      <c r="H2617" s="338" t="s">
        <v>8232</v>
      </c>
      <c r="I2617" s="338" t="s">
        <v>5274</v>
      </c>
      <c r="J2617" s="338" t="s">
        <v>6404</v>
      </c>
      <c r="K2617" s="338" t="s">
        <v>4987</v>
      </c>
      <c r="L2617" s="338" t="s">
        <v>14444</v>
      </c>
      <c r="M2617" s="338" t="s">
        <v>16473</v>
      </c>
      <c r="N2617" s="338" t="s">
        <v>16474</v>
      </c>
      <c r="O2617" s="338" t="s">
        <v>5457</v>
      </c>
    </row>
    <row r="2618" ht="15.75" customHeight="1">
      <c r="A2618" s="338" t="s">
        <v>16475</v>
      </c>
      <c r="B2618" s="338" t="s">
        <v>5445</v>
      </c>
      <c r="C2618" s="338" t="s">
        <v>1572</v>
      </c>
      <c r="D2618" s="338">
        <v>1994.0</v>
      </c>
      <c r="E2618" s="338" t="s">
        <v>15956</v>
      </c>
      <c r="F2618" s="339">
        <v>45021.0</v>
      </c>
      <c r="G2618" s="338" t="s">
        <v>9793</v>
      </c>
      <c r="H2618" s="338" t="s">
        <v>6454</v>
      </c>
      <c r="I2618" s="338" t="s">
        <v>8127</v>
      </c>
      <c r="J2618" s="338" t="s">
        <v>5480</v>
      </c>
      <c r="K2618" s="338" t="s">
        <v>9336</v>
      </c>
      <c r="M2618" s="338" t="s">
        <v>16476</v>
      </c>
      <c r="N2618" s="338" t="s">
        <v>6454</v>
      </c>
      <c r="O2618" s="338" t="s">
        <v>9753</v>
      </c>
    </row>
    <row r="2619" ht="15.75" customHeight="1">
      <c r="A2619" s="338" t="s">
        <v>16477</v>
      </c>
      <c r="B2619" s="338" t="s">
        <v>4970</v>
      </c>
      <c r="C2619" s="338" t="s">
        <v>1425</v>
      </c>
      <c r="D2619" s="338">
        <v>1994.0</v>
      </c>
      <c r="E2619" s="338" t="s">
        <v>16478</v>
      </c>
      <c r="F2619" s="339">
        <v>45111.0</v>
      </c>
      <c r="G2619" s="338" t="s">
        <v>6686</v>
      </c>
      <c r="H2619" s="338" t="s">
        <v>16479</v>
      </c>
      <c r="I2619" s="338" t="s">
        <v>16480</v>
      </c>
      <c r="J2619" s="338" t="s">
        <v>16481</v>
      </c>
      <c r="K2619" s="338" t="s">
        <v>4987</v>
      </c>
      <c r="L2619" s="338" t="s">
        <v>16233</v>
      </c>
      <c r="N2619" s="338" t="s">
        <v>16482</v>
      </c>
      <c r="O2619" s="338" t="s">
        <v>5248</v>
      </c>
    </row>
    <row r="2620" ht="15.75" customHeight="1">
      <c r="A2620" s="338" t="s">
        <v>16483</v>
      </c>
      <c r="B2620" s="338" t="s">
        <v>7737</v>
      </c>
      <c r="C2620" s="338" t="s">
        <v>1537</v>
      </c>
      <c r="D2620" s="338">
        <v>1994.0</v>
      </c>
      <c r="E2620" s="338" t="s">
        <v>16019</v>
      </c>
      <c r="F2620" s="338" t="s">
        <v>5210</v>
      </c>
      <c r="G2620" s="338" t="s">
        <v>8753</v>
      </c>
      <c r="H2620" s="338" t="s">
        <v>13443</v>
      </c>
      <c r="I2620" s="338" t="s">
        <v>14735</v>
      </c>
      <c r="J2620" s="338" t="s">
        <v>14735</v>
      </c>
      <c r="K2620" s="338" t="s">
        <v>4987</v>
      </c>
      <c r="L2620" s="338" t="s">
        <v>7748</v>
      </c>
      <c r="M2620" s="338" t="s">
        <v>16484</v>
      </c>
      <c r="N2620" s="338" t="s">
        <v>4990</v>
      </c>
      <c r="O2620" s="338" t="s">
        <v>5248</v>
      </c>
    </row>
    <row r="2621" ht="15.75" customHeight="1">
      <c r="A2621" s="338" t="s">
        <v>16485</v>
      </c>
      <c r="B2621" s="338" t="s">
        <v>4993</v>
      </c>
      <c r="C2621" s="338" t="s">
        <v>1558</v>
      </c>
      <c r="D2621" s="338">
        <v>1994.0</v>
      </c>
      <c r="E2621" s="338" t="s">
        <v>15880</v>
      </c>
      <c r="F2621" s="339">
        <v>45082.0</v>
      </c>
      <c r="G2621" s="338" t="s">
        <v>5514</v>
      </c>
      <c r="H2621" s="338" t="s">
        <v>16486</v>
      </c>
      <c r="I2621" s="338" t="s">
        <v>16487</v>
      </c>
      <c r="J2621" s="338" t="s">
        <v>5306</v>
      </c>
      <c r="K2621" s="338" t="s">
        <v>4987</v>
      </c>
      <c r="M2621" s="338" t="s">
        <v>16488</v>
      </c>
      <c r="N2621" s="338" t="s">
        <v>16489</v>
      </c>
      <c r="O2621" s="338" t="s">
        <v>5363</v>
      </c>
    </row>
    <row r="2622" ht="15.75" customHeight="1">
      <c r="A2622" s="338" t="s">
        <v>16490</v>
      </c>
      <c r="B2622" s="338" t="s">
        <v>7737</v>
      </c>
      <c r="C2622" s="338" t="s">
        <v>1558</v>
      </c>
      <c r="D2622" s="338">
        <v>1994.0</v>
      </c>
      <c r="E2622" s="338" t="s">
        <v>16415</v>
      </c>
      <c r="F2622" s="339">
        <v>44991.0</v>
      </c>
      <c r="G2622" s="338" t="s">
        <v>5432</v>
      </c>
      <c r="H2622" s="338" t="s">
        <v>14904</v>
      </c>
      <c r="I2622" s="338" t="s">
        <v>16491</v>
      </c>
      <c r="J2622" s="338" t="s">
        <v>6162</v>
      </c>
      <c r="K2622" s="338" t="s">
        <v>4987</v>
      </c>
      <c r="M2622" s="338" t="s">
        <v>16492</v>
      </c>
      <c r="N2622" s="338" t="s">
        <v>7874</v>
      </c>
      <c r="O2622" s="338" t="s">
        <v>5537</v>
      </c>
    </row>
    <row r="2623" ht="15.75" customHeight="1">
      <c r="A2623" s="338" t="s">
        <v>16493</v>
      </c>
      <c r="B2623" s="338" t="s">
        <v>4970</v>
      </c>
      <c r="C2623" s="338" t="s">
        <v>1681</v>
      </c>
      <c r="D2623" s="338">
        <v>1994.0</v>
      </c>
      <c r="E2623" s="338" t="s">
        <v>16494</v>
      </c>
      <c r="F2623" s="339">
        <v>45144.0</v>
      </c>
      <c r="G2623" s="338" t="s">
        <v>6536</v>
      </c>
      <c r="H2623" s="338" t="s">
        <v>16495</v>
      </c>
      <c r="I2623" s="338" t="s">
        <v>16496</v>
      </c>
      <c r="J2623" s="338" t="s">
        <v>16497</v>
      </c>
      <c r="K2623" s="338" t="s">
        <v>5607</v>
      </c>
      <c r="M2623" s="338" t="s">
        <v>16498</v>
      </c>
      <c r="N2623" s="338" t="s">
        <v>16499</v>
      </c>
      <c r="O2623" s="338" t="s">
        <v>5150</v>
      </c>
    </row>
    <row r="2624" ht="15.75" customHeight="1">
      <c r="A2624" s="338" t="s">
        <v>4561</v>
      </c>
      <c r="B2624" s="338" t="s">
        <v>4970</v>
      </c>
      <c r="C2624" s="338" t="s">
        <v>1547</v>
      </c>
      <c r="D2624" s="338">
        <v>1994.0</v>
      </c>
      <c r="E2624" s="338" t="s">
        <v>16138</v>
      </c>
      <c r="F2624" s="339">
        <v>44933.0</v>
      </c>
      <c r="G2624" s="338" t="s">
        <v>6741</v>
      </c>
      <c r="H2624" s="338" t="s">
        <v>16500</v>
      </c>
      <c r="I2624" s="338" t="s">
        <v>16501</v>
      </c>
      <c r="J2624" s="338" t="s">
        <v>16502</v>
      </c>
      <c r="K2624" s="338" t="s">
        <v>4976</v>
      </c>
      <c r="M2624" s="338" t="s">
        <v>16503</v>
      </c>
      <c r="N2624" s="338" t="s">
        <v>13999</v>
      </c>
      <c r="O2624" s="338" t="s">
        <v>5020</v>
      </c>
    </row>
    <row r="2625" ht="15.75" customHeight="1">
      <c r="A2625" s="338" t="s">
        <v>16504</v>
      </c>
      <c r="B2625" s="338" t="s">
        <v>4970</v>
      </c>
      <c r="C2625" s="338" t="s">
        <v>1681</v>
      </c>
      <c r="D2625" s="338">
        <v>1994.0</v>
      </c>
      <c r="E2625" s="338" t="s">
        <v>15992</v>
      </c>
      <c r="F2625" s="339">
        <v>45022.0</v>
      </c>
      <c r="G2625" s="338" t="s">
        <v>5278</v>
      </c>
      <c r="H2625" s="338" t="s">
        <v>5532</v>
      </c>
      <c r="I2625" s="338" t="s">
        <v>5532</v>
      </c>
      <c r="J2625" s="338" t="s">
        <v>11774</v>
      </c>
      <c r="K2625" s="338" t="s">
        <v>4987</v>
      </c>
      <c r="L2625" s="338" t="s">
        <v>5389</v>
      </c>
      <c r="M2625" s="338" t="s">
        <v>16505</v>
      </c>
      <c r="N2625" s="338" t="s">
        <v>15320</v>
      </c>
      <c r="O2625" s="338" t="s">
        <v>5852</v>
      </c>
    </row>
    <row r="2626" ht="15.75" customHeight="1">
      <c r="A2626" s="338" t="s">
        <v>16506</v>
      </c>
      <c r="B2626" s="338" t="s">
        <v>7737</v>
      </c>
      <c r="C2626" s="338" t="s">
        <v>1558</v>
      </c>
      <c r="D2626" s="338">
        <v>1994.0</v>
      </c>
      <c r="E2626" s="338" t="s">
        <v>15845</v>
      </c>
      <c r="F2626" s="338" t="s">
        <v>5059</v>
      </c>
      <c r="G2626" s="338" t="s">
        <v>6107</v>
      </c>
      <c r="H2626" s="338" t="s">
        <v>13113</v>
      </c>
      <c r="I2626" s="338" t="s">
        <v>13113</v>
      </c>
      <c r="J2626" s="338" t="s">
        <v>16507</v>
      </c>
      <c r="K2626" s="338" t="s">
        <v>4987</v>
      </c>
      <c r="L2626" s="338" t="s">
        <v>8790</v>
      </c>
      <c r="M2626" s="338" t="s">
        <v>16508</v>
      </c>
      <c r="N2626" s="338" t="s">
        <v>16509</v>
      </c>
      <c r="O2626" s="338" t="s">
        <v>5294</v>
      </c>
    </row>
    <row r="2627" ht="15.75" customHeight="1">
      <c r="A2627" s="338" t="s">
        <v>16510</v>
      </c>
      <c r="B2627" s="338" t="s">
        <v>5601</v>
      </c>
      <c r="C2627" s="338" t="s">
        <v>1547</v>
      </c>
      <c r="D2627" s="338">
        <v>1994.0</v>
      </c>
      <c r="E2627" s="338" t="s">
        <v>16220</v>
      </c>
      <c r="F2627" s="338" t="s">
        <v>6434</v>
      </c>
      <c r="G2627" s="338" t="s">
        <v>5163</v>
      </c>
      <c r="H2627" s="338" t="s">
        <v>16511</v>
      </c>
      <c r="I2627" s="338" t="s">
        <v>16511</v>
      </c>
      <c r="J2627" s="338" t="s">
        <v>16512</v>
      </c>
      <c r="K2627" s="338" t="s">
        <v>16513</v>
      </c>
      <c r="L2627" s="338" t="s">
        <v>9506</v>
      </c>
      <c r="M2627" s="338" t="s">
        <v>16514</v>
      </c>
      <c r="N2627" s="338" t="s">
        <v>16515</v>
      </c>
      <c r="O2627" s="338" t="s">
        <v>5677</v>
      </c>
    </row>
    <row r="2628" ht="15.75" customHeight="1">
      <c r="A2628" s="338" t="s">
        <v>16516</v>
      </c>
      <c r="B2628" s="338" t="s">
        <v>4970</v>
      </c>
      <c r="C2628" s="338" t="s">
        <v>1547</v>
      </c>
      <c r="D2628" s="338">
        <v>1994.0</v>
      </c>
      <c r="E2628" s="338" t="s">
        <v>16468</v>
      </c>
      <c r="F2628" s="339">
        <v>45176.0</v>
      </c>
      <c r="G2628" s="338" t="s">
        <v>5251</v>
      </c>
      <c r="H2628" s="338" t="s">
        <v>11042</v>
      </c>
      <c r="I2628" s="338" t="s">
        <v>11042</v>
      </c>
      <c r="J2628" s="338" t="s">
        <v>11042</v>
      </c>
      <c r="K2628" s="338" t="s">
        <v>16517</v>
      </c>
      <c r="L2628" s="338" t="s">
        <v>5935</v>
      </c>
      <c r="M2628" s="338" t="s">
        <v>16518</v>
      </c>
      <c r="N2628" s="338" t="s">
        <v>16519</v>
      </c>
      <c r="O2628" s="338" t="s">
        <v>10697</v>
      </c>
    </row>
    <row r="2629" ht="15.75" customHeight="1">
      <c r="A2629" s="338" t="s">
        <v>16520</v>
      </c>
      <c r="B2629" s="338" t="s">
        <v>4993</v>
      </c>
      <c r="C2629" s="338" t="s">
        <v>1601</v>
      </c>
      <c r="D2629" s="338">
        <v>1994.0</v>
      </c>
      <c r="E2629" s="338" t="s">
        <v>16521</v>
      </c>
      <c r="F2629" s="339">
        <v>45023.0</v>
      </c>
      <c r="G2629" s="338" t="s">
        <v>5211</v>
      </c>
      <c r="H2629" s="338" t="s">
        <v>16522</v>
      </c>
      <c r="I2629" s="338" t="s">
        <v>16523</v>
      </c>
      <c r="J2629" s="338" t="s">
        <v>16524</v>
      </c>
      <c r="K2629" s="338" t="s">
        <v>4976</v>
      </c>
      <c r="M2629" s="338" t="s">
        <v>16525</v>
      </c>
      <c r="N2629" s="338" t="s">
        <v>5851</v>
      </c>
      <c r="O2629" s="338" t="s">
        <v>5370</v>
      </c>
    </row>
    <row r="2630" ht="15.75" customHeight="1">
      <c r="A2630" s="338" t="s">
        <v>16526</v>
      </c>
      <c r="B2630" s="338" t="s">
        <v>4970</v>
      </c>
      <c r="C2630" s="338" t="s">
        <v>1558</v>
      </c>
      <c r="D2630" s="338">
        <v>1994.0</v>
      </c>
      <c r="E2630" s="338" t="s">
        <v>16415</v>
      </c>
      <c r="F2630" s="339">
        <v>45022.0</v>
      </c>
      <c r="G2630" s="338" t="s">
        <v>5571</v>
      </c>
      <c r="H2630" s="338" t="s">
        <v>5279</v>
      </c>
      <c r="I2630" s="338" t="s">
        <v>5279</v>
      </c>
      <c r="J2630" s="338" t="s">
        <v>14843</v>
      </c>
      <c r="K2630" s="338" t="s">
        <v>4987</v>
      </c>
      <c r="L2630" s="338" t="s">
        <v>6368</v>
      </c>
      <c r="M2630" s="338" t="s">
        <v>16527</v>
      </c>
      <c r="N2630" s="338" t="s">
        <v>13591</v>
      </c>
      <c r="O2630" s="338" t="s">
        <v>5339</v>
      </c>
    </row>
    <row r="2631" ht="15.75" customHeight="1">
      <c r="A2631" s="338" t="s">
        <v>16528</v>
      </c>
      <c r="B2631" s="338" t="s">
        <v>4970</v>
      </c>
      <c r="C2631" s="338" t="s">
        <v>1558</v>
      </c>
      <c r="D2631" s="338">
        <v>1994.0</v>
      </c>
      <c r="E2631" s="338" t="s">
        <v>16529</v>
      </c>
      <c r="F2631" s="339">
        <v>44992.0</v>
      </c>
      <c r="G2631" s="338" t="s">
        <v>5432</v>
      </c>
      <c r="H2631" s="338" t="s">
        <v>16530</v>
      </c>
      <c r="I2631" s="338" t="s">
        <v>11795</v>
      </c>
      <c r="J2631" s="338" t="s">
        <v>16531</v>
      </c>
      <c r="K2631" s="338" t="s">
        <v>3074</v>
      </c>
      <c r="M2631" s="338" t="s">
        <v>16532</v>
      </c>
      <c r="N2631" s="338" t="s">
        <v>14166</v>
      </c>
      <c r="O2631" s="338" t="s">
        <v>5067</v>
      </c>
    </row>
    <row r="2632" ht="15.75" customHeight="1">
      <c r="A2632" s="338" t="s">
        <v>16533</v>
      </c>
      <c r="B2632" s="338" t="s">
        <v>4993</v>
      </c>
      <c r="C2632" s="338" t="s">
        <v>1558</v>
      </c>
      <c r="D2632" s="338">
        <v>1994.0</v>
      </c>
      <c r="E2632" s="338" t="s">
        <v>16420</v>
      </c>
      <c r="F2632" s="339">
        <v>44963.0</v>
      </c>
      <c r="G2632" s="338" t="s">
        <v>5931</v>
      </c>
      <c r="H2632" s="338" t="s">
        <v>9072</v>
      </c>
      <c r="I2632" s="338" t="s">
        <v>11133</v>
      </c>
      <c r="J2632" s="338" t="s">
        <v>16534</v>
      </c>
      <c r="K2632" s="338" t="s">
        <v>4987</v>
      </c>
      <c r="L2632" s="338" t="s">
        <v>5074</v>
      </c>
      <c r="M2632" s="338" t="s">
        <v>16535</v>
      </c>
      <c r="N2632" s="338" t="s">
        <v>5036</v>
      </c>
      <c r="O2632" s="338" t="s">
        <v>5576</v>
      </c>
    </row>
    <row r="2633" ht="15.75" customHeight="1">
      <c r="A2633" s="338" t="s">
        <v>16536</v>
      </c>
      <c r="B2633" s="338" t="s">
        <v>4970</v>
      </c>
      <c r="C2633" s="338" t="s">
        <v>1558</v>
      </c>
      <c r="D2633" s="338">
        <v>1994.0</v>
      </c>
      <c r="E2633" s="338" t="s">
        <v>16093</v>
      </c>
      <c r="F2633" s="339">
        <v>45022.0</v>
      </c>
      <c r="G2633" s="338" t="s">
        <v>5465</v>
      </c>
      <c r="H2633" s="338" t="s">
        <v>16537</v>
      </c>
      <c r="I2633" s="338" t="s">
        <v>16538</v>
      </c>
      <c r="J2633" s="338" t="s">
        <v>16539</v>
      </c>
      <c r="K2633" s="338" t="s">
        <v>4987</v>
      </c>
      <c r="M2633" s="338" t="s">
        <v>16540</v>
      </c>
      <c r="N2633" s="338" t="s">
        <v>7874</v>
      </c>
      <c r="O2633" s="338" t="s">
        <v>5780</v>
      </c>
    </row>
    <row r="2634" ht="15.75" customHeight="1">
      <c r="A2634" s="338" t="s">
        <v>16541</v>
      </c>
      <c r="B2634" s="338" t="s">
        <v>7737</v>
      </c>
      <c r="C2634" s="338" t="s">
        <v>1558</v>
      </c>
      <c r="D2634" s="338">
        <v>1994.0</v>
      </c>
      <c r="E2634" s="338" t="s">
        <v>15542</v>
      </c>
      <c r="F2634" s="339">
        <v>45021.0</v>
      </c>
      <c r="G2634" s="338" t="s">
        <v>6782</v>
      </c>
      <c r="H2634" s="338" t="s">
        <v>7178</v>
      </c>
      <c r="I2634" s="338" t="s">
        <v>7178</v>
      </c>
      <c r="J2634" s="338" t="s">
        <v>5093</v>
      </c>
      <c r="K2634" s="338" t="s">
        <v>4976</v>
      </c>
      <c r="L2634" s="338" t="s">
        <v>7743</v>
      </c>
      <c r="M2634" s="338" t="s">
        <v>16542</v>
      </c>
      <c r="N2634" s="338" t="s">
        <v>4979</v>
      </c>
      <c r="O2634" s="338" t="s">
        <v>5943</v>
      </c>
    </row>
    <row r="2635" ht="15.75" customHeight="1">
      <c r="A2635" s="338" t="s">
        <v>16543</v>
      </c>
      <c r="B2635" s="338" t="s">
        <v>4970</v>
      </c>
      <c r="C2635" s="338" t="s">
        <v>3713</v>
      </c>
      <c r="D2635" s="338">
        <v>1994.0</v>
      </c>
      <c r="E2635" s="338" t="s">
        <v>16128</v>
      </c>
      <c r="F2635" s="339">
        <v>44990.0</v>
      </c>
      <c r="G2635" s="338" t="s">
        <v>5365</v>
      </c>
      <c r="H2635" s="338" t="s">
        <v>6553</v>
      </c>
      <c r="I2635" s="338" t="s">
        <v>6553</v>
      </c>
      <c r="J2635" s="338" t="s">
        <v>14101</v>
      </c>
      <c r="K2635" s="338" t="s">
        <v>4987</v>
      </c>
      <c r="L2635" s="338" t="s">
        <v>7748</v>
      </c>
      <c r="M2635" s="338" t="s">
        <v>16544</v>
      </c>
      <c r="N2635" s="338" t="s">
        <v>13956</v>
      </c>
      <c r="O2635" s="338" t="s">
        <v>5545</v>
      </c>
    </row>
    <row r="2636" ht="15.75" customHeight="1">
      <c r="A2636" s="338" t="s">
        <v>16545</v>
      </c>
      <c r="B2636" s="338" t="s">
        <v>7737</v>
      </c>
      <c r="C2636" s="338" t="s">
        <v>1558</v>
      </c>
      <c r="D2636" s="338">
        <v>1994.0</v>
      </c>
      <c r="E2636" s="338" t="s">
        <v>16257</v>
      </c>
      <c r="F2636" s="339">
        <v>44931.0</v>
      </c>
      <c r="G2636" s="338" t="s">
        <v>5465</v>
      </c>
      <c r="H2636" s="338" t="s">
        <v>7949</v>
      </c>
      <c r="I2636" s="338" t="s">
        <v>16546</v>
      </c>
      <c r="J2636" s="338" t="s">
        <v>16547</v>
      </c>
      <c r="K2636" s="338" t="s">
        <v>4987</v>
      </c>
      <c r="M2636" s="338" t="s">
        <v>16548</v>
      </c>
      <c r="N2636" s="338" t="s">
        <v>10720</v>
      </c>
      <c r="O2636" s="338" t="s">
        <v>5483</v>
      </c>
    </row>
    <row r="2637" ht="15.75" customHeight="1">
      <c r="A2637" s="338" t="s">
        <v>16549</v>
      </c>
      <c r="B2637" s="338" t="s">
        <v>7737</v>
      </c>
      <c r="C2637" s="338" t="s">
        <v>1681</v>
      </c>
      <c r="D2637" s="338">
        <v>1994.0</v>
      </c>
      <c r="E2637" s="338" t="s">
        <v>16362</v>
      </c>
      <c r="F2637" s="339">
        <v>44991.0</v>
      </c>
      <c r="G2637" s="338" t="s">
        <v>6198</v>
      </c>
      <c r="H2637" s="338" t="s">
        <v>9399</v>
      </c>
      <c r="I2637" s="338" t="s">
        <v>16550</v>
      </c>
      <c r="J2637" s="338" t="s">
        <v>11222</v>
      </c>
      <c r="K2637" s="338" t="s">
        <v>4976</v>
      </c>
      <c r="M2637" s="338" t="s">
        <v>16551</v>
      </c>
      <c r="N2637" s="338" t="s">
        <v>10581</v>
      </c>
      <c r="O2637" s="338" t="s">
        <v>5217</v>
      </c>
    </row>
    <row r="2638" ht="15.75" customHeight="1">
      <c r="A2638" s="338" t="s">
        <v>16552</v>
      </c>
      <c r="B2638" s="338" t="s">
        <v>4993</v>
      </c>
      <c r="C2638" s="338" t="s">
        <v>1601</v>
      </c>
      <c r="D2638" s="338">
        <v>1994.0</v>
      </c>
      <c r="E2638" s="338" t="s">
        <v>15857</v>
      </c>
      <c r="F2638" s="338" t="s">
        <v>5286</v>
      </c>
      <c r="G2638" s="338" t="s">
        <v>5531</v>
      </c>
      <c r="H2638" s="338" t="s">
        <v>16553</v>
      </c>
      <c r="I2638" s="338" t="s">
        <v>16554</v>
      </c>
      <c r="J2638" s="338" t="s">
        <v>16555</v>
      </c>
      <c r="K2638" s="338" t="s">
        <v>4987</v>
      </c>
      <c r="L2638" s="338" t="s">
        <v>16556</v>
      </c>
      <c r="M2638" s="338" t="s">
        <v>16557</v>
      </c>
      <c r="N2638" s="338" t="s">
        <v>7376</v>
      </c>
      <c r="O2638" s="338" t="s">
        <v>5160</v>
      </c>
    </row>
    <row r="2639" ht="15.75" customHeight="1">
      <c r="A2639" s="338" t="s">
        <v>16558</v>
      </c>
      <c r="B2639" s="338" t="s">
        <v>4993</v>
      </c>
      <c r="C2639" s="338" t="s">
        <v>1558</v>
      </c>
      <c r="D2639" s="338">
        <v>1994.0</v>
      </c>
      <c r="E2639" s="338" t="s">
        <v>16394</v>
      </c>
      <c r="F2639" s="339">
        <v>45082.0</v>
      </c>
      <c r="G2639" s="338" t="s">
        <v>5507</v>
      </c>
      <c r="H2639" s="338" t="s">
        <v>5702</v>
      </c>
      <c r="I2639" s="338" t="s">
        <v>7141</v>
      </c>
      <c r="J2639" s="338" t="s">
        <v>9323</v>
      </c>
      <c r="K2639" s="338" t="s">
        <v>4987</v>
      </c>
      <c r="L2639" s="338" t="s">
        <v>5074</v>
      </c>
      <c r="M2639" s="338" t="s">
        <v>16559</v>
      </c>
      <c r="N2639" s="338" t="s">
        <v>5126</v>
      </c>
      <c r="O2639" s="338" t="s">
        <v>5698</v>
      </c>
    </row>
    <row r="2640" ht="15.75" customHeight="1">
      <c r="A2640" s="338" t="s">
        <v>16560</v>
      </c>
      <c r="B2640" s="338" t="s">
        <v>4993</v>
      </c>
      <c r="C2640" s="338" t="s">
        <v>1558</v>
      </c>
      <c r="D2640" s="338">
        <v>1994.0</v>
      </c>
      <c r="E2640" s="338" t="s">
        <v>16054</v>
      </c>
      <c r="F2640" s="339">
        <v>45142.0</v>
      </c>
      <c r="G2640" s="338" t="s">
        <v>5768</v>
      </c>
      <c r="H2640" s="338" t="s">
        <v>9462</v>
      </c>
      <c r="I2640" s="338" t="s">
        <v>14661</v>
      </c>
      <c r="J2640" s="338" t="s">
        <v>12752</v>
      </c>
      <c r="K2640" s="338" t="s">
        <v>4987</v>
      </c>
      <c r="L2640" s="338" t="s">
        <v>7748</v>
      </c>
      <c r="M2640" s="338" t="s">
        <v>16561</v>
      </c>
      <c r="N2640" s="338" t="s">
        <v>5126</v>
      </c>
      <c r="O2640" s="338" t="s">
        <v>5087</v>
      </c>
    </row>
    <row r="2641" ht="15.75" customHeight="1">
      <c r="A2641" s="338" t="s">
        <v>16562</v>
      </c>
      <c r="B2641" s="338" t="s">
        <v>5601</v>
      </c>
      <c r="C2641" s="338" t="s">
        <v>1547</v>
      </c>
      <c r="D2641" s="338">
        <v>1994.0</v>
      </c>
      <c r="E2641" s="338" t="s">
        <v>16563</v>
      </c>
      <c r="F2641" s="339">
        <v>45083.0</v>
      </c>
      <c r="G2641" s="338" t="s">
        <v>5514</v>
      </c>
      <c r="H2641" s="338" t="s">
        <v>16564</v>
      </c>
      <c r="I2641" s="338" t="s">
        <v>16565</v>
      </c>
      <c r="J2641" s="338" t="s">
        <v>16566</v>
      </c>
      <c r="K2641" s="338" t="s">
        <v>4987</v>
      </c>
      <c r="M2641" s="338" t="s">
        <v>16567</v>
      </c>
      <c r="N2641" s="338" t="s">
        <v>16568</v>
      </c>
      <c r="O2641" s="338" t="s">
        <v>9753</v>
      </c>
    </row>
    <row r="2642" ht="15.75" customHeight="1">
      <c r="A2642" s="338" t="s">
        <v>16569</v>
      </c>
      <c r="B2642" s="338" t="s">
        <v>4970</v>
      </c>
      <c r="C2642" s="338" t="s">
        <v>1537</v>
      </c>
      <c r="D2642" s="338">
        <v>1994.0</v>
      </c>
      <c r="E2642" s="338" t="s">
        <v>15491</v>
      </c>
      <c r="F2642" s="339">
        <v>45022.0</v>
      </c>
      <c r="G2642" s="338" t="s">
        <v>7426</v>
      </c>
      <c r="H2642" s="338" t="s">
        <v>7797</v>
      </c>
      <c r="I2642" s="338" t="s">
        <v>7797</v>
      </c>
      <c r="J2642" s="338" t="s">
        <v>15014</v>
      </c>
      <c r="K2642" s="338" t="s">
        <v>4987</v>
      </c>
      <c r="L2642" s="338" t="s">
        <v>5094</v>
      </c>
      <c r="M2642" s="338" t="s">
        <v>16570</v>
      </c>
      <c r="N2642" s="338" t="s">
        <v>15020</v>
      </c>
      <c r="O2642" s="338" t="s">
        <v>5324</v>
      </c>
    </row>
    <row r="2643" ht="15.75" customHeight="1">
      <c r="A2643" s="338" t="s">
        <v>16571</v>
      </c>
      <c r="B2643" s="338" t="s">
        <v>4970</v>
      </c>
      <c r="C2643" s="338" t="s">
        <v>1547</v>
      </c>
      <c r="D2643" s="338">
        <v>1994.0</v>
      </c>
      <c r="E2643" s="338" t="s">
        <v>16572</v>
      </c>
      <c r="F2643" s="339">
        <v>44964.0</v>
      </c>
      <c r="G2643" s="338" t="s">
        <v>5365</v>
      </c>
      <c r="H2643" s="338" t="s">
        <v>11769</v>
      </c>
      <c r="I2643" s="338" t="s">
        <v>16573</v>
      </c>
      <c r="J2643" s="338" t="s">
        <v>6038</v>
      </c>
      <c r="K2643" s="338" t="s">
        <v>4976</v>
      </c>
      <c r="M2643" s="338" t="s">
        <v>16574</v>
      </c>
      <c r="N2643" s="338" t="s">
        <v>16575</v>
      </c>
      <c r="O2643" s="338" t="s">
        <v>5262</v>
      </c>
    </row>
    <row r="2644" ht="15.75" customHeight="1">
      <c r="A2644" s="338" t="s">
        <v>16576</v>
      </c>
      <c r="B2644" s="338" t="s">
        <v>4970</v>
      </c>
      <c r="C2644" s="338" t="s">
        <v>1681</v>
      </c>
      <c r="D2644" s="338">
        <v>1994.0</v>
      </c>
      <c r="E2644" s="338" t="s">
        <v>16362</v>
      </c>
      <c r="F2644" s="339">
        <v>45022.0</v>
      </c>
      <c r="G2644" s="338" t="s">
        <v>7320</v>
      </c>
      <c r="H2644" s="338" t="s">
        <v>7405</v>
      </c>
      <c r="I2644" s="338" t="s">
        <v>16577</v>
      </c>
      <c r="J2644" s="338" t="s">
        <v>7574</v>
      </c>
      <c r="K2644" s="338" t="s">
        <v>4987</v>
      </c>
      <c r="M2644" s="338" t="s">
        <v>16578</v>
      </c>
      <c r="N2644" s="338" t="s">
        <v>14622</v>
      </c>
      <c r="O2644" s="338" t="s">
        <v>6633</v>
      </c>
    </row>
    <row r="2645" ht="15.75" customHeight="1">
      <c r="A2645" s="338" t="s">
        <v>10023</v>
      </c>
      <c r="B2645" s="338" t="s">
        <v>4970</v>
      </c>
      <c r="C2645" s="338" t="s">
        <v>3713</v>
      </c>
      <c r="D2645" s="338">
        <v>1995.0</v>
      </c>
      <c r="E2645" s="338" t="s">
        <v>16579</v>
      </c>
      <c r="F2645" s="339">
        <v>44965.0</v>
      </c>
      <c r="G2645" s="338" t="s">
        <v>16580</v>
      </c>
      <c r="H2645" s="338" t="s">
        <v>5761</v>
      </c>
      <c r="I2645" s="338" t="s">
        <v>5761</v>
      </c>
      <c r="J2645" s="338" t="s">
        <v>5155</v>
      </c>
      <c r="K2645" s="338" t="s">
        <v>4987</v>
      </c>
      <c r="L2645" s="338" t="s">
        <v>12846</v>
      </c>
      <c r="M2645" s="338" t="s">
        <v>16581</v>
      </c>
      <c r="N2645" s="338" t="s">
        <v>4979</v>
      </c>
      <c r="O2645" s="338" t="s">
        <v>7016</v>
      </c>
    </row>
    <row r="2646" ht="15.75" customHeight="1">
      <c r="A2646" s="338" t="s">
        <v>16582</v>
      </c>
      <c r="B2646" s="338" t="s">
        <v>7737</v>
      </c>
      <c r="C2646" s="338" t="s">
        <v>1558</v>
      </c>
      <c r="D2646" s="338">
        <v>1995.0</v>
      </c>
      <c r="E2646" s="338" t="s">
        <v>16583</v>
      </c>
      <c r="F2646" s="339">
        <v>45144.0</v>
      </c>
      <c r="G2646" s="338" t="s">
        <v>16584</v>
      </c>
      <c r="H2646" s="338" t="s">
        <v>6344</v>
      </c>
      <c r="I2646" s="338" t="s">
        <v>6344</v>
      </c>
      <c r="J2646" s="338" t="s">
        <v>16585</v>
      </c>
      <c r="K2646" s="338" t="s">
        <v>4987</v>
      </c>
      <c r="L2646" s="338" t="s">
        <v>5176</v>
      </c>
      <c r="M2646" s="338" t="s">
        <v>16586</v>
      </c>
      <c r="N2646" s="338" t="s">
        <v>5009</v>
      </c>
      <c r="O2646" s="338" t="s">
        <v>5262</v>
      </c>
    </row>
    <row r="2647" ht="15.75" customHeight="1">
      <c r="A2647" s="338" t="s">
        <v>810</v>
      </c>
      <c r="B2647" s="338" t="s">
        <v>4970</v>
      </c>
      <c r="C2647" s="338" t="s">
        <v>3713</v>
      </c>
      <c r="D2647" s="338">
        <v>1995.0</v>
      </c>
      <c r="E2647" s="338" t="s">
        <v>16587</v>
      </c>
      <c r="F2647" s="339">
        <v>45085.0</v>
      </c>
      <c r="G2647" s="338" t="s">
        <v>6168</v>
      </c>
      <c r="H2647" s="338" t="s">
        <v>14351</v>
      </c>
      <c r="I2647" s="338" t="s">
        <v>16588</v>
      </c>
      <c r="J2647" s="338" t="s">
        <v>12156</v>
      </c>
      <c r="K2647" s="338" t="s">
        <v>4987</v>
      </c>
      <c r="L2647" s="338" t="s">
        <v>12215</v>
      </c>
      <c r="M2647" s="338" t="s">
        <v>16589</v>
      </c>
      <c r="N2647" s="338" t="s">
        <v>16590</v>
      </c>
      <c r="O2647" s="338" t="s">
        <v>5056</v>
      </c>
    </row>
    <row r="2648" ht="15.75" customHeight="1">
      <c r="A2648" s="338" t="s">
        <v>16591</v>
      </c>
      <c r="B2648" s="338" t="s">
        <v>4970</v>
      </c>
      <c r="C2648" s="338" t="s">
        <v>1681</v>
      </c>
      <c r="D2648" s="338">
        <v>1995.0</v>
      </c>
      <c r="E2648" s="338" t="s">
        <v>16592</v>
      </c>
      <c r="F2648" s="339">
        <v>44993.0</v>
      </c>
      <c r="G2648" s="338" t="s">
        <v>16593</v>
      </c>
      <c r="H2648" s="338" t="s">
        <v>5730</v>
      </c>
      <c r="I2648" s="338" t="s">
        <v>16594</v>
      </c>
      <c r="J2648" s="338" t="s">
        <v>5730</v>
      </c>
      <c r="K2648" s="338" t="s">
        <v>4987</v>
      </c>
      <c r="L2648" s="338" t="s">
        <v>16595</v>
      </c>
      <c r="M2648" s="338" t="s">
        <v>16596</v>
      </c>
      <c r="N2648" s="338" t="s">
        <v>15404</v>
      </c>
      <c r="O2648" s="338" t="s">
        <v>16597</v>
      </c>
    </row>
    <row r="2649" ht="15.75" customHeight="1">
      <c r="A2649" s="338" t="s">
        <v>73</v>
      </c>
      <c r="B2649" s="338" t="s">
        <v>4993</v>
      </c>
      <c r="C2649" s="338" t="s">
        <v>1601</v>
      </c>
      <c r="D2649" s="338">
        <v>1995.0</v>
      </c>
      <c r="E2649" s="338" t="s">
        <v>16598</v>
      </c>
      <c r="F2649" s="339">
        <v>45084.0</v>
      </c>
      <c r="G2649" s="338" t="s">
        <v>16599</v>
      </c>
      <c r="H2649" s="338" t="s">
        <v>6563</v>
      </c>
      <c r="I2649" s="338" t="s">
        <v>16600</v>
      </c>
      <c r="J2649" s="338" t="s">
        <v>7872</v>
      </c>
      <c r="K2649" s="338" t="s">
        <v>4987</v>
      </c>
      <c r="L2649" s="338" t="s">
        <v>16601</v>
      </c>
      <c r="M2649" s="338" t="s">
        <v>16602</v>
      </c>
      <c r="N2649" s="338" t="s">
        <v>5036</v>
      </c>
      <c r="O2649" s="338" t="s">
        <v>5724</v>
      </c>
    </row>
    <row r="2650" ht="15.75" customHeight="1">
      <c r="A2650" s="338" t="s">
        <v>16603</v>
      </c>
      <c r="B2650" s="338" t="s">
        <v>4970</v>
      </c>
      <c r="C2650" s="338" t="s">
        <v>3713</v>
      </c>
      <c r="D2650" s="338">
        <v>1995.0</v>
      </c>
      <c r="E2650" s="338" t="s">
        <v>16604</v>
      </c>
      <c r="F2650" s="339">
        <v>45054.0</v>
      </c>
      <c r="G2650" s="338" t="s">
        <v>5140</v>
      </c>
      <c r="H2650" s="338" t="s">
        <v>16605</v>
      </c>
      <c r="I2650" s="338" t="s">
        <v>16606</v>
      </c>
      <c r="J2650" s="338" t="s">
        <v>16470</v>
      </c>
      <c r="K2650" s="338" t="s">
        <v>4987</v>
      </c>
      <c r="L2650" s="338" t="s">
        <v>5017</v>
      </c>
      <c r="M2650" s="338" t="s">
        <v>16607</v>
      </c>
      <c r="N2650" s="338" t="s">
        <v>5282</v>
      </c>
      <c r="O2650" s="338" t="s">
        <v>5537</v>
      </c>
    </row>
    <row r="2651" ht="15.75" customHeight="1">
      <c r="A2651" s="338" t="s">
        <v>16608</v>
      </c>
      <c r="B2651" s="338" t="s">
        <v>4993</v>
      </c>
      <c r="C2651" s="338" t="s">
        <v>1601</v>
      </c>
      <c r="D2651" s="338">
        <v>1995.0</v>
      </c>
      <c r="E2651" s="338" t="s">
        <v>16579</v>
      </c>
      <c r="F2651" s="338" t="s">
        <v>5059</v>
      </c>
      <c r="G2651" s="338" t="s">
        <v>14423</v>
      </c>
      <c r="H2651" s="338" t="s">
        <v>11974</v>
      </c>
      <c r="I2651" s="338" t="s">
        <v>16609</v>
      </c>
      <c r="J2651" s="338" t="s">
        <v>5093</v>
      </c>
      <c r="K2651" s="338" t="s">
        <v>4987</v>
      </c>
      <c r="L2651" s="338" t="s">
        <v>12744</v>
      </c>
      <c r="M2651" s="338" t="s">
        <v>16610</v>
      </c>
      <c r="N2651" s="338" t="s">
        <v>7886</v>
      </c>
      <c r="O2651" s="338" t="s">
        <v>4991</v>
      </c>
    </row>
    <row r="2652" ht="15.75" customHeight="1">
      <c r="A2652" s="338" t="s">
        <v>16611</v>
      </c>
      <c r="B2652" s="338" t="s">
        <v>4970</v>
      </c>
      <c r="C2652" s="338" t="s">
        <v>3713</v>
      </c>
      <c r="D2652" s="338">
        <v>1995.0</v>
      </c>
      <c r="E2652" s="338" t="s">
        <v>16612</v>
      </c>
      <c r="F2652" s="339">
        <v>44965.0</v>
      </c>
      <c r="G2652" s="338" t="s">
        <v>16613</v>
      </c>
      <c r="H2652" s="338" t="s">
        <v>5041</v>
      </c>
      <c r="I2652" s="338" t="s">
        <v>12735</v>
      </c>
      <c r="J2652" s="338" t="s">
        <v>5043</v>
      </c>
      <c r="K2652" s="338" t="s">
        <v>4987</v>
      </c>
      <c r="L2652" s="338" t="s">
        <v>16601</v>
      </c>
      <c r="M2652" s="338" t="s">
        <v>16614</v>
      </c>
      <c r="N2652" s="338" t="s">
        <v>5036</v>
      </c>
      <c r="O2652" s="338" t="s">
        <v>16597</v>
      </c>
    </row>
    <row r="2653" ht="15.75" customHeight="1">
      <c r="A2653" s="338" t="s">
        <v>16615</v>
      </c>
      <c r="B2653" s="338" t="s">
        <v>7737</v>
      </c>
      <c r="C2653" s="338" t="s">
        <v>1537</v>
      </c>
      <c r="D2653" s="338">
        <v>1995.0</v>
      </c>
      <c r="E2653" s="338" t="s">
        <v>16616</v>
      </c>
      <c r="F2653" s="339">
        <v>44962.0</v>
      </c>
      <c r="G2653" s="338" t="s">
        <v>9634</v>
      </c>
      <c r="H2653" s="338" t="s">
        <v>12841</v>
      </c>
      <c r="I2653" s="338" t="s">
        <v>6037</v>
      </c>
      <c r="J2653" s="338" t="s">
        <v>16617</v>
      </c>
      <c r="K2653" s="338" t="s">
        <v>4987</v>
      </c>
      <c r="L2653" s="338" t="s">
        <v>6394</v>
      </c>
      <c r="M2653" s="338" t="s">
        <v>16618</v>
      </c>
      <c r="N2653" s="338" t="s">
        <v>5009</v>
      </c>
      <c r="O2653" s="338" t="s">
        <v>5087</v>
      </c>
    </row>
    <row r="2654" ht="15.75" customHeight="1">
      <c r="A2654" s="338" t="s">
        <v>122</v>
      </c>
      <c r="B2654" s="338" t="s">
        <v>7737</v>
      </c>
      <c r="C2654" s="338" t="s">
        <v>1537</v>
      </c>
      <c r="D2654" s="338">
        <v>1995.0</v>
      </c>
      <c r="E2654" s="338" t="s">
        <v>16619</v>
      </c>
      <c r="F2654" s="339">
        <v>45021.0</v>
      </c>
      <c r="G2654" s="338" t="s">
        <v>11167</v>
      </c>
      <c r="H2654" s="338" t="s">
        <v>6132</v>
      </c>
      <c r="I2654" s="338" t="s">
        <v>11937</v>
      </c>
      <c r="J2654" s="338" t="s">
        <v>7850</v>
      </c>
      <c r="K2654" s="338" t="s">
        <v>4987</v>
      </c>
      <c r="L2654" s="338" t="s">
        <v>16620</v>
      </c>
      <c r="M2654" s="338" t="s">
        <v>16621</v>
      </c>
      <c r="N2654" s="338" t="s">
        <v>4979</v>
      </c>
      <c r="O2654" s="338" t="s">
        <v>5423</v>
      </c>
    </row>
    <row r="2655" ht="15.75" customHeight="1">
      <c r="A2655" s="338" t="s">
        <v>16622</v>
      </c>
      <c r="B2655" s="338" t="s">
        <v>5690</v>
      </c>
      <c r="C2655" s="338" t="s">
        <v>1547</v>
      </c>
      <c r="D2655" s="338">
        <v>1995.0</v>
      </c>
      <c r="E2655" s="338" t="s">
        <v>16623</v>
      </c>
      <c r="F2655" s="339">
        <v>44933.0</v>
      </c>
      <c r="G2655" s="338" t="s">
        <v>7062</v>
      </c>
      <c r="H2655" s="338" t="s">
        <v>16624</v>
      </c>
      <c r="I2655" s="338" t="s">
        <v>16625</v>
      </c>
      <c r="J2655" s="338" t="s">
        <v>16626</v>
      </c>
      <c r="K2655" s="338" t="s">
        <v>4987</v>
      </c>
      <c r="L2655" s="338" t="s">
        <v>6168</v>
      </c>
      <c r="M2655" s="338" t="s">
        <v>16627</v>
      </c>
      <c r="N2655" s="338" t="s">
        <v>16628</v>
      </c>
      <c r="O2655" s="338" t="s">
        <v>5283</v>
      </c>
    </row>
    <row r="2656" ht="15.75" customHeight="1">
      <c r="A2656" s="338" t="s">
        <v>1233</v>
      </c>
      <c r="B2656" s="338" t="s">
        <v>5445</v>
      </c>
      <c r="C2656" s="338" t="s">
        <v>1572</v>
      </c>
      <c r="D2656" s="338">
        <v>1995.0</v>
      </c>
      <c r="E2656" s="338" t="s">
        <v>16612</v>
      </c>
      <c r="F2656" s="339">
        <v>44993.0</v>
      </c>
      <c r="G2656" s="338" t="s">
        <v>16629</v>
      </c>
      <c r="H2656" s="338" t="s">
        <v>16630</v>
      </c>
      <c r="I2656" s="338" t="s">
        <v>16630</v>
      </c>
      <c r="J2656" s="338" t="s">
        <v>7872</v>
      </c>
      <c r="K2656" s="338" t="s">
        <v>4987</v>
      </c>
      <c r="L2656" s="338" t="s">
        <v>7748</v>
      </c>
      <c r="M2656" s="338" t="s">
        <v>16631</v>
      </c>
      <c r="N2656" s="338" t="s">
        <v>7376</v>
      </c>
      <c r="O2656" s="338" t="s">
        <v>7215</v>
      </c>
    </row>
    <row r="2657" ht="15.75" customHeight="1">
      <c r="A2657" s="338" t="s">
        <v>16632</v>
      </c>
      <c r="B2657" s="338" t="s">
        <v>4970</v>
      </c>
      <c r="C2657" s="338" t="s">
        <v>1537</v>
      </c>
      <c r="D2657" s="338">
        <v>1995.0</v>
      </c>
      <c r="E2657" s="338" t="s">
        <v>15609</v>
      </c>
      <c r="F2657" s="339">
        <v>44964.0</v>
      </c>
      <c r="G2657" s="338" t="s">
        <v>9712</v>
      </c>
      <c r="H2657" s="338" t="s">
        <v>14480</v>
      </c>
      <c r="I2657" s="338" t="s">
        <v>14480</v>
      </c>
      <c r="J2657" s="338" t="s">
        <v>16179</v>
      </c>
      <c r="K2657" s="338" t="s">
        <v>4987</v>
      </c>
      <c r="L2657" s="338" t="s">
        <v>5389</v>
      </c>
      <c r="M2657" s="338" t="s">
        <v>16633</v>
      </c>
      <c r="N2657" s="338" t="s">
        <v>4990</v>
      </c>
      <c r="O2657" s="338" t="s">
        <v>4991</v>
      </c>
    </row>
    <row r="2658" ht="15.75" customHeight="1">
      <c r="A2658" s="338" t="s">
        <v>223</v>
      </c>
      <c r="B2658" s="338" t="s">
        <v>4970</v>
      </c>
      <c r="C2658" s="338" t="s">
        <v>1537</v>
      </c>
      <c r="D2658" s="338">
        <v>1995.0</v>
      </c>
      <c r="E2658" s="338" t="s">
        <v>16404</v>
      </c>
      <c r="F2658" s="339">
        <v>45084.0</v>
      </c>
      <c r="G2658" s="338" t="s">
        <v>12739</v>
      </c>
      <c r="H2658" s="338" t="s">
        <v>9012</v>
      </c>
      <c r="I2658" s="338" t="s">
        <v>16609</v>
      </c>
      <c r="J2658" s="338" t="s">
        <v>11102</v>
      </c>
      <c r="K2658" s="338" t="s">
        <v>4987</v>
      </c>
      <c r="L2658" s="338" t="s">
        <v>16634</v>
      </c>
      <c r="M2658" s="338" t="s">
        <v>16635</v>
      </c>
      <c r="N2658" s="338" t="s">
        <v>16022</v>
      </c>
      <c r="O2658" s="338" t="s">
        <v>6633</v>
      </c>
    </row>
    <row r="2659" ht="15.75" customHeight="1">
      <c r="A2659" s="338" t="s">
        <v>16636</v>
      </c>
      <c r="B2659" s="338" t="s">
        <v>7737</v>
      </c>
      <c r="C2659" s="338" t="s">
        <v>1537</v>
      </c>
      <c r="D2659" s="338">
        <v>1995.0</v>
      </c>
      <c r="E2659" s="338" t="s">
        <v>16637</v>
      </c>
      <c r="F2659" s="339">
        <v>45143.0</v>
      </c>
      <c r="G2659" s="338" t="s">
        <v>14295</v>
      </c>
      <c r="H2659" s="338" t="s">
        <v>16638</v>
      </c>
      <c r="I2659" s="338" t="s">
        <v>16639</v>
      </c>
      <c r="J2659" s="338" t="s">
        <v>8054</v>
      </c>
      <c r="K2659" s="338" t="s">
        <v>4987</v>
      </c>
      <c r="L2659" s="338" t="s">
        <v>4999</v>
      </c>
      <c r="M2659" s="338" t="s">
        <v>16640</v>
      </c>
      <c r="N2659" s="338" t="s">
        <v>7780</v>
      </c>
      <c r="O2659" s="338" t="s">
        <v>5294</v>
      </c>
    </row>
    <row r="2660" ht="15.75" customHeight="1">
      <c r="A2660" s="338" t="s">
        <v>16641</v>
      </c>
      <c r="B2660" s="338" t="s">
        <v>4970</v>
      </c>
      <c r="C2660" s="338" t="s">
        <v>1558</v>
      </c>
      <c r="D2660" s="338">
        <v>1995.0</v>
      </c>
      <c r="E2660" s="338" t="s">
        <v>16642</v>
      </c>
      <c r="F2660" s="339">
        <v>44933.0</v>
      </c>
      <c r="G2660" s="338" t="s">
        <v>7764</v>
      </c>
      <c r="H2660" s="338" t="s">
        <v>15927</v>
      </c>
      <c r="I2660" s="338" t="s">
        <v>15927</v>
      </c>
      <c r="J2660" s="338" t="s">
        <v>16643</v>
      </c>
      <c r="K2660" s="338" t="s">
        <v>4987</v>
      </c>
      <c r="L2660" s="338" t="s">
        <v>6039</v>
      </c>
      <c r="M2660" s="338" t="s">
        <v>16644</v>
      </c>
      <c r="N2660" s="338" t="s">
        <v>15085</v>
      </c>
      <c r="O2660" s="338" t="s">
        <v>5370</v>
      </c>
    </row>
    <row r="2661" ht="15.75" customHeight="1">
      <c r="A2661" s="338" t="s">
        <v>16645</v>
      </c>
      <c r="B2661" s="338" t="s">
        <v>4970</v>
      </c>
      <c r="C2661" s="338" t="s">
        <v>11680</v>
      </c>
      <c r="D2661" s="338">
        <v>1995.0</v>
      </c>
      <c r="E2661" s="338" t="s">
        <v>16646</v>
      </c>
      <c r="F2661" s="338" t="s">
        <v>6434</v>
      </c>
      <c r="G2661" s="338" t="s">
        <v>15152</v>
      </c>
      <c r="H2661" s="338" t="s">
        <v>5775</v>
      </c>
      <c r="I2661" s="338" t="s">
        <v>16647</v>
      </c>
      <c r="J2661" s="338" t="s">
        <v>11102</v>
      </c>
      <c r="K2661" s="338" t="s">
        <v>4987</v>
      </c>
      <c r="L2661" s="338" t="s">
        <v>16648</v>
      </c>
      <c r="M2661" s="338" t="s">
        <v>16649</v>
      </c>
      <c r="N2661" s="338" t="s">
        <v>5036</v>
      </c>
      <c r="O2661" s="338" t="s">
        <v>5046</v>
      </c>
    </row>
    <row r="2662" ht="15.75" customHeight="1">
      <c r="A2662" s="338" t="s">
        <v>16650</v>
      </c>
      <c r="B2662" s="338" t="s">
        <v>4970</v>
      </c>
      <c r="C2662" s="338" t="s">
        <v>1547</v>
      </c>
      <c r="D2662" s="338">
        <v>1995.0</v>
      </c>
      <c r="E2662" s="338" t="s">
        <v>16651</v>
      </c>
      <c r="F2662" s="339">
        <v>45053.0</v>
      </c>
      <c r="G2662" s="338" t="s">
        <v>8629</v>
      </c>
      <c r="H2662" s="338" t="s">
        <v>11769</v>
      </c>
      <c r="I2662" s="338" t="s">
        <v>16652</v>
      </c>
      <c r="J2662" s="338" t="s">
        <v>7115</v>
      </c>
      <c r="K2662" s="338" t="s">
        <v>4987</v>
      </c>
      <c r="L2662" s="338" t="s">
        <v>10420</v>
      </c>
      <c r="M2662" s="338" t="s">
        <v>16653</v>
      </c>
      <c r="N2662" s="338" t="s">
        <v>16654</v>
      </c>
      <c r="O2662" s="338" t="s">
        <v>5150</v>
      </c>
    </row>
    <row r="2663" ht="15.75" customHeight="1">
      <c r="A2663" s="338" t="s">
        <v>16655</v>
      </c>
      <c r="B2663" s="338" t="s">
        <v>5690</v>
      </c>
      <c r="C2663" s="338" t="s">
        <v>1547</v>
      </c>
      <c r="D2663" s="338">
        <v>1995.0</v>
      </c>
      <c r="E2663" s="338" t="s">
        <v>16587</v>
      </c>
      <c r="F2663" s="339">
        <v>45173.0</v>
      </c>
      <c r="G2663" s="338" t="s">
        <v>11997</v>
      </c>
      <c r="H2663" s="338" t="s">
        <v>8656</v>
      </c>
      <c r="I2663" s="338" t="s">
        <v>8770</v>
      </c>
      <c r="J2663" s="338" t="s">
        <v>16656</v>
      </c>
      <c r="K2663" s="338" t="s">
        <v>5607</v>
      </c>
      <c r="L2663" s="338" t="s">
        <v>14444</v>
      </c>
      <c r="M2663" s="338" t="s">
        <v>16657</v>
      </c>
      <c r="N2663" s="338" t="s">
        <v>10692</v>
      </c>
      <c r="O2663" s="338" t="s">
        <v>6633</v>
      </c>
    </row>
    <row r="2664" ht="15.75" customHeight="1">
      <c r="A2664" s="338" t="s">
        <v>16658</v>
      </c>
      <c r="B2664" s="338" t="s">
        <v>4970</v>
      </c>
      <c r="C2664" s="338" t="s">
        <v>1547</v>
      </c>
      <c r="D2664" s="338">
        <v>1995.0</v>
      </c>
      <c r="E2664" s="338" t="s">
        <v>16154</v>
      </c>
      <c r="F2664" s="339">
        <v>44934.0</v>
      </c>
      <c r="G2664" s="338" t="s">
        <v>16659</v>
      </c>
      <c r="H2664" s="338" t="s">
        <v>12887</v>
      </c>
      <c r="I2664" s="338" t="s">
        <v>12887</v>
      </c>
      <c r="J2664" s="338" t="s">
        <v>8652</v>
      </c>
      <c r="K2664" s="338" t="s">
        <v>4987</v>
      </c>
      <c r="L2664" s="338" t="s">
        <v>5704</v>
      </c>
      <c r="M2664" s="338" t="s">
        <v>16660</v>
      </c>
      <c r="N2664" s="338" t="s">
        <v>11994</v>
      </c>
      <c r="O2664" s="338" t="s">
        <v>5294</v>
      </c>
    </row>
    <row r="2665" ht="15.75" customHeight="1">
      <c r="A2665" s="338" t="s">
        <v>16661</v>
      </c>
      <c r="B2665" s="338" t="s">
        <v>4970</v>
      </c>
      <c r="C2665" s="338" t="s">
        <v>1558</v>
      </c>
      <c r="D2665" s="338">
        <v>1995.0</v>
      </c>
      <c r="E2665" s="338" t="s">
        <v>16662</v>
      </c>
      <c r="F2665" s="339">
        <v>44992.0</v>
      </c>
      <c r="G2665" s="338" t="s">
        <v>11132</v>
      </c>
      <c r="H2665" s="338" t="s">
        <v>16663</v>
      </c>
      <c r="I2665" s="338" t="s">
        <v>16664</v>
      </c>
      <c r="J2665" s="338" t="s">
        <v>16664</v>
      </c>
      <c r="K2665" s="338" t="s">
        <v>4987</v>
      </c>
      <c r="L2665" s="338" t="s">
        <v>5007</v>
      </c>
      <c r="M2665" s="338" t="s">
        <v>16665</v>
      </c>
      <c r="N2665" s="338" t="s">
        <v>7780</v>
      </c>
      <c r="O2665" s="338" t="s">
        <v>5283</v>
      </c>
    </row>
    <row r="2666" ht="15.75" customHeight="1">
      <c r="A2666" s="338" t="s">
        <v>16666</v>
      </c>
      <c r="B2666" s="338" t="s">
        <v>4993</v>
      </c>
      <c r="C2666" s="338" t="s">
        <v>1547</v>
      </c>
      <c r="D2666" s="338">
        <v>1995.0</v>
      </c>
      <c r="E2666" s="338" t="s">
        <v>16667</v>
      </c>
      <c r="F2666" s="339">
        <v>45114.0</v>
      </c>
      <c r="G2666" s="338" t="s">
        <v>14443</v>
      </c>
      <c r="H2666" s="338" t="s">
        <v>15675</v>
      </c>
      <c r="I2666" s="338" t="s">
        <v>15462</v>
      </c>
      <c r="J2666" s="338" t="s">
        <v>16668</v>
      </c>
      <c r="K2666" s="338" t="s">
        <v>4987</v>
      </c>
      <c r="L2666" s="338" t="s">
        <v>5971</v>
      </c>
      <c r="M2666" s="338" t="s">
        <v>16669</v>
      </c>
      <c r="N2666" s="338" t="s">
        <v>4990</v>
      </c>
      <c r="O2666" s="338" t="s">
        <v>6513</v>
      </c>
    </row>
    <row r="2667" ht="15.75" customHeight="1">
      <c r="A2667" s="338" t="s">
        <v>16670</v>
      </c>
      <c r="B2667" s="338" t="s">
        <v>7737</v>
      </c>
      <c r="C2667" s="338" t="s">
        <v>1537</v>
      </c>
      <c r="D2667" s="338">
        <v>1995.0</v>
      </c>
      <c r="E2667" s="338" t="s">
        <v>16671</v>
      </c>
      <c r="F2667" s="339">
        <v>44963.0</v>
      </c>
      <c r="G2667" s="338" t="s">
        <v>9471</v>
      </c>
      <c r="H2667" s="338" t="s">
        <v>7797</v>
      </c>
      <c r="I2667" s="338" t="s">
        <v>16672</v>
      </c>
      <c r="J2667" s="338" t="s">
        <v>8902</v>
      </c>
      <c r="K2667" s="338" t="s">
        <v>4987</v>
      </c>
      <c r="L2667" s="338" t="s">
        <v>16673</v>
      </c>
      <c r="M2667" s="338" t="s">
        <v>16674</v>
      </c>
      <c r="N2667" s="338" t="s">
        <v>5036</v>
      </c>
      <c r="O2667" s="338" t="s">
        <v>10697</v>
      </c>
    </row>
    <row r="2668" ht="15.75" customHeight="1">
      <c r="A2668" s="338" t="s">
        <v>16675</v>
      </c>
      <c r="B2668" s="338" t="s">
        <v>4970</v>
      </c>
      <c r="C2668" s="338" t="s">
        <v>1681</v>
      </c>
      <c r="D2668" s="338">
        <v>1995.0</v>
      </c>
      <c r="E2668" s="338" t="s">
        <v>16468</v>
      </c>
      <c r="F2668" s="339">
        <v>44992.0</v>
      </c>
      <c r="G2668" s="338" t="s">
        <v>16676</v>
      </c>
      <c r="H2668" s="338" t="s">
        <v>16677</v>
      </c>
      <c r="I2668" s="338" t="s">
        <v>16678</v>
      </c>
      <c r="J2668" s="338" t="s">
        <v>16679</v>
      </c>
      <c r="K2668" s="338" t="s">
        <v>4987</v>
      </c>
      <c r="L2668" s="338" t="s">
        <v>6297</v>
      </c>
      <c r="M2668" s="338" t="s">
        <v>16680</v>
      </c>
      <c r="N2668" s="338" t="s">
        <v>7780</v>
      </c>
      <c r="O2668" s="338" t="s">
        <v>5160</v>
      </c>
    </row>
    <row r="2669" ht="15.75" customHeight="1">
      <c r="A2669" s="338" t="s">
        <v>7181</v>
      </c>
      <c r="B2669" s="338" t="s">
        <v>4970</v>
      </c>
      <c r="C2669" s="338" t="s">
        <v>1537</v>
      </c>
      <c r="D2669" s="338">
        <v>1995.0</v>
      </c>
      <c r="E2669" s="338" t="s">
        <v>15648</v>
      </c>
      <c r="F2669" s="339">
        <v>45175.0</v>
      </c>
      <c r="G2669" s="338" t="s">
        <v>12756</v>
      </c>
      <c r="H2669" s="338" t="s">
        <v>16681</v>
      </c>
      <c r="I2669" s="338" t="s">
        <v>9830</v>
      </c>
      <c r="J2669" s="338" t="s">
        <v>15469</v>
      </c>
      <c r="K2669" s="338" t="s">
        <v>4987</v>
      </c>
      <c r="L2669" s="338" t="s">
        <v>4977</v>
      </c>
      <c r="M2669" s="338" t="s">
        <v>16682</v>
      </c>
      <c r="N2669" s="338" t="s">
        <v>8276</v>
      </c>
      <c r="O2669" s="338" t="s">
        <v>5471</v>
      </c>
    </row>
    <row r="2670" ht="15.75" customHeight="1">
      <c r="A2670" s="338" t="s">
        <v>16683</v>
      </c>
      <c r="B2670" s="338" t="s">
        <v>7737</v>
      </c>
      <c r="C2670" s="338" t="s">
        <v>1558</v>
      </c>
      <c r="D2670" s="338">
        <v>1995.0</v>
      </c>
      <c r="E2670" s="338" t="s">
        <v>16086</v>
      </c>
      <c r="F2670" s="339">
        <v>45022.0</v>
      </c>
      <c r="G2670" s="338" t="s">
        <v>7802</v>
      </c>
      <c r="H2670" s="338" t="s">
        <v>14944</v>
      </c>
      <c r="I2670" s="338" t="s">
        <v>16684</v>
      </c>
      <c r="J2670" s="338" t="s">
        <v>16685</v>
      </c>
      <c r="K2670" s="338" t="s">
        <v>4987</v>
      </c>
      <c r="L2670" s="338" t="s">
        <v>5064</v>
      </c>
      <c r="M2670" s="338" t="s">
        <v>16686</v>
      </c>
      <c r="N2670" s="338" t="s">
        <v>5036</v>
      </c>
      <c r="O2670" s="338" t="s">
        <v>5143</v>
      </c>
    </row>
    <row r="2671" ht="15.75" customHeight="1">
      <c r="A2671" s="338" t="s">
        <v>16687</v>
      </c>
      <c r="B2671" s="338" t="s">
        <v>4993</v>
      </c>
      <c r="C2671" s="338" t="s">
        <v>1537</v>
      </c>
      <c r="D2671" s="338">
        <v>1995.0</v>
      </c>
      <c r="E2671" s="338" t="s">
        <v>16598</v>
      </c>
      <c r="F2671" s="339">
        <v>44962.0</v>
      </c>
      <c r="G2671" s="338" t="s">
        <v>5145</v>
      </c>
      <c r="H2671" s="338" t="s">
        <v>16688</v>
      </c>
      <c r="I2671" s="338" t="s">
        <v>16689</v>
      </c>
      <c r="J2671" s="338" t="s">
        <v>16690</v>
      </c>
      <c r="K2671" s="338" t="s">
        <v>4987</v>
      </c>
      <c r="L2671" s="338" t="s">
        <v>5094</v>
      </c>
      <c r="M2671" s="338" t="s">
        <v>16691</v>
      </c>
      <c r="N2671" s="338" t="s">
        <v>5224</v>
      </c>
      <c r="O2671" s="338" t="s">
        <v>5028</v>
      </c>
    </row>
    <row r="2672" ht="15.75" customHeight="1">
      <c r="A2672" s="338" t="s">
        <v>315</v>
      </c>
      <c r="B2672" s="338" t="s">
        <v>7737</v>
      </c>
      <c r="C2672" s="338" t="s">
        <v>1537</v>
      </c>
      <c r="D2672" s="338">
        <v>1995.0</v>
      </c>
      <c r="E2672" s="338" t="s">
        <v>16692</v>
      </c>
      <c r="F2672" s="339">
        <v>44964.0</v>
      </c>
      <c r="G2672" s="338" t="s">
        <v>10323</v>
      </c>
      <c r="H2672" s="338" t="s">
        <v>11858</v>
      </c>
      <c r="I2672" s="338" t="s">
        <v>16693</v>
      </c>
      <c r="J2672" s="338" t="s">
        <v>11476</v>
      </c>
      <c r="K2672" s="338" t="s">
        <v>4976</v>
      </c>
      <c r="L2672" s="338" t="s">
        <v>12846</v>
      </c>
      <c r="M2672" s="338" t="s">
        <v>16694</v>
      </c>
      <c r="N2672" s="338" t="s">
        <v>5809</v>
      </c>
      <c r="O2672" s="338" t="s">
        <v>7456</v>
      </c>
    </row>
    <row r="2673" ht="15.75" customHeight="1">
      <c r="A2673" s="338" t="s">
        <v>16695</v>
      </c>
      <c r="B2673" s="338" t="s">
        <v>4970</v>
      </c>
      <c r="C2673" s="338" t="s">
        <v>1537</v>
      </c>
      <c r="D2673" s="338">
        <v>1995.0</v>
      </c>
      <c r="E2673" s="338" t="s">
        <v>16696</v>
      </c>
      <c r="F2673" s="339">
        <v>45143.0</v>
      </c>
      <c r="G2673" s="338" t="s">
        <v>7948</v>
      </c>
      <c r="H2673" s="338" t="s">
        <v>7923</v>
      </c>
      <c r="I2673" s="338" t="s">
        <v>8704</v>
      </c>
      <c r="J2673" s="338" t="s">
        <v>16697</v>
      </c>
      <c r="K2673" s="338" t="s">
        <v>4987</v>
      </c>
      <c r="L2673" s="338" t="s">
        <v>5377</v>
      </c>
      <c r="M2673" s="338" t="s">
        <v>16698</v>
      </c>
      <c r="N2673" s="338" t="s">
        <v>5126</v>
      </c>
      <c r="O2673" s="338" t="s">
        <v>5576</v>
      </c>
    </row>
    <row r="2674" ht="15.75" customHeight="1">
      <c r="A2674" s="338" t="s">
        <v>16699</v>
      </c>
      <c r="B2674" s="338" t="s">
        <v>4970</v>
      </c>
      <c r="C2674" s="338" t="s">
        <v>1537</v>
      </c>
      <c r="D2674" s="338">
        <v>1995.0</v>
      </c>
      <c r="E2674" s="338" t="s">
        <v>16700</v>
      </c>
      <c r="F2674" s="339">
        <v>45083.0</v>
      </c>
      <c r="G2674" s="338" t="s">
        <v>5022</v>
      </c>
      <c r="H2674" s="338" t="s">
        <v>5736</v>
      </c>
      <c r="I2674" s="338" t="s">
        <v>16701</v>
      </c>
      <c r="J2674" s="338" t="s">
        <v>6446</v>
      </c>
      <c r="K2674" s="338" t="s">
        <v>4987</v>
      </c>
      <c r="L2674" s="338" t="s">
        <v>6394</v>
      </c>
      <c r="M2674" s="338" t="s">
        <v>16702</v>
      </c>
      <c r="N2674" s="338" t="s">
        <v>4979</v>
      </c>
      <c r="O2674" s="338" t="s">
        <v>5056</v>
      </c>
    </row>
    <row r="2675" ht="15.75" customHeight="1">
      <c r="A2675" s="338" t="s">
        <v>16703</v>
      </c>
      <c r="B2675" s="338" t="s">
        <v>4970</v>
      </c>
      <c r="C2675" s="338" t="s">
        <v>1558</v>
      </c>
      <c r="D2675" s="338">
        <v>1995.0</v>
      </c>
      <c r="E2675" s="338" t="s">
        <v>16704</v>
      </c>
      <c r="F2675" s="339">
        <v>45144.0</v>
      </c>
      <c r="G2675" s="338" t="s">
        <v>6444</v>
      </c>
      <c r="H2675" s="338" t="s">
        <v>5839</v>
      </c>
      <c r="I2675" s="338" t="s">
        <v>14855</v>
      </c>
      <c r="J2675" s="338" t="s">
        <v>13352</v>
      </c>
      <c r="K2675" s="338" t="s">
        <v>4987</v>
      </c>
      <c r="L2675" s="338" t="s">
        <v>5281</v>
      </c>
      <c r="M2675" s="338" t="s">
        <v>16705</v>
      </c>
      <c r="N2675" s="338" t="s">
        <v>10126</v>
      </c>
      <c r="O2675" s="338" t="s">
        <v>5020</v>
      </c>
    </row>
    <row r="2676" ht="15.75" customHeight="1">
      <c r="A2676" s="338" t="s">
        <v>16706</v>
      </c>
      <c r="B2676" s="338" t="s">
        <v>7737</v>
      </c>
      <c r="C2676" s="338" t="s">
        <v>1558</v>
      </c>
      <c r="D2676" s="338">
        <v>1995.0</v>
      </c>
      <c r="E2676" s="338" t="s">
        <v>16642</v>
      </c>
      <c r="F2676" s="339">
        <v>45113.0</v>
      </c>
      <c r="G2676" s="338" t="s">
        <v>6378</v>
      </c>
      <c r="H2676" s="338" t="s">
        <v>12967</v>
      </c>
      <c r="I2676" s="338" t="s">
        <v>15407</v>
      </c>
      <c r="J2676" s="338" t="s">
        <v>14172</v>
      </c>
      <c r="K2676" s="338" t="s">
        <v>4987</v>
      </c>
      <c r="M2676" s="338" t="s">
        <v>16707</v>
      </c>
      <c r="N2676" s="338" t="s">
        <v>16708</v>
      </c>
      <c r="O2676" s="338" t="s">
        <v>6003</v>
      </c>
    </row>
    <row r="2677" ht="15.75" customHeight="1">
      <c r="A2677" s="338" t="s">
        <v>16709</v>
      </c>
      <c r="B2677" s="338" t="s">
        <v>4970</v>
      </c>
      <c r="C2677" s="338" t="s">
        <v>1537</v>
      </c>
      <c r="D2677" s="338">
        <v>1995.0</v>
      </c>
      <c r="E2677" s="338" t="s">
        <v>16086</v>
      </c>
      <c r="F2677" s="339">
        <v>45022.0</v>
      </c>
      <c r="G2677" s="338" t="s">
        <v>8544</v>
      </c>
      <c r="H2677" s="338" t="s">
        <v>5693</v>
      </c>
      <c r="I2677" s="338" t="s">
        <v>14021</v>
      </c>
      <c r="J2677" s="338" t="s">
        <v>14126</v>
      </c>
      <c r="K2677" s="338" t="s">
        <v>4987</v>
      </c>
      <c r="L2677" s="338" t="s">
        <v>5827</v>
      </c>
      <c r="M2677" s="338" t="s">
        <v>16710</v>
      </c>
      <c r="N2677" s="338" t="s">
        <v>7886</v>
      </c>
      <c r="O2677" s="338" t="s">
        <v>5324</v>
      </c>
    </row>
    <row r="2678" ht="15.75" customHeight="1">
      <c r="A2678" s="338" t="s">
        <v>16711</v>
      </c>
      <c r="B2678" s="338" t="s">
        <v>7737</v>
      </c>
      <c r="C2678" s="338" t="s">
        <v>1558</v>
      </c>
      <c r="D2678" s="338">
        <v>1995.0</v>
      </c>
      <c r="E2678" s="338" t="s">
        <v>16712</v>
      </c>
      <c r="F2678" s="339">
        <v>44963.0</v>
      </c>
      <c r="G2678" s="338" t="s">
        <v>5137</v>
      </c>
      <c r="H2678" s="338" t="s">
        <v>16429</v>
      </c>
      <c r="I2678" s="338" t="s">
        <v>16713</v>
      </c>
      <c r="J2678" s="338" t="s">
        <v>16714</v>
      </c>
      <c r="K2678" s="338" t="s">
        <v>4987</v>
      </c>
      <c r="L2678" s="338" t="s">
        <v>5094</v>
      </c>
      <c r="M2678" s="338" t="s">
        <v>16715</v>
      </c>
      <c r="N2678" s="338" t="s">
        <v>5066</v>
      </c>
      <c r="O2678" s="338" t="s">
        <v>5624</v>
      </c>
    </row>
    <row r="2679" ht="15.75" customHeight="1">
      <c r="A2679" s="338" t="s">
        <v>16716</v>
      </c>
      <c r="B2679" s="338" t="s">
        <v>5601</v>
      </c>
      <c r="C2679" s="338" t="s">
        <v>3713</v>
      </c>
      <c r="D2679" s="338">
        <v>1995.0</v>
      </c>
      <c r="E2679" s="338" t="s">
        <v>16717</v>
      </c>
      <c r="F2679" s="339">
        <v>44934.0</v>
      </c>
      <c r="G2679" s="338" t="s">
        <v>7895</v>
      </c>
      <c r="H2679" s="338" t="s">
        <v>16718</v>
      </c>
      <c r="I2679" s="338" t="s">
        <v>16718</v>
      </c>
      <c r="J2679" s="338" t="s">
        <v>16719</v>
      </c>
      <c r="K2679" s="338" t="s">
        <v>5607</v>
      </c>
      <c r="M2679" s="338" t="s">
        <v>16720</v>
      </c>
      <c r="N2679" s="338" t="s">
        <v>16721</v>
      </c>
      <c r="O2679" s="338" t="s">
        <v>5020</v>
      </c>
    </row>
    <row r="2680" ht="15.75" customHeight="1">
      <c r="A2680" s="338" t="s">
        <v>16722</v>
      </c>
      <c r="B2680" s="338" t="s">
        <v>4993</v>
      </c>
      <c r="C2680" s="338" t="s">
        <v>1558</v>
      </c>
      <c r="D2680" s="338">
        <v>1995.0</v>
      </c>
      <c r="E2680" s="338" t="s">
        <v>16465</v>
      </c>
      <c r="F2680" s="339">
        <v>44932.0</v>
      </c>
      <c r="G2680" s="338" t="s">
        <v>11234</v>
      </c>
      <c r="H2680" s="338" t="s">
        <v>16723</v>
      </c>
      <c r="I2680" s="338" t="s">
        <v>16724</v>
      </c>
      <c r="J2680" s="338" t="s">
        <v>11485</v>
      </c>
      <c r="K2680" s="338" t="s">
        <v>4987</v>
      </c>
      <c r="L2680" s="338" t="s">
        <v>6394</v>
      </c>
      <c r="M2680" s="338" t="s">
        <v>16725</v>
      </c>
      <c r="N2680" s="338" t="s">
        <v>5036</v>
      </c>
      <c r="O2680" s="338" t="s">
        <v>5067</v>
      </c>
    </row>
    <row r="2681" ht="15.75" customHeight="1">
      <c r="A2681" s="338" t="s">
        <v>16726</v>
      </c>
      <c r="B2681" s="338" t="s">
        <v>7737</v>
      </c>
      <c r="C2681" s="338" t="s">
        <v>1558</v>
      </c>
      <c r="D2681" s="338">
        <v>1995.0</v>
      </c>
      <c r="E2681" s="338" t="s">
        <v>16727</v>
      </c>
      <c r="F2681" s="339">
        <v>45083.0</v>
      </c>
      <c r="G2681" s="338" t="s">
        <v>5090</v>
      </c>
      <c r="H2681" s="338" t="s">
        <v>16728</v>
      </c>
      <c r="I2681" s="338" t="s">
        <v>16729</v>
      </c>
      <c r="J2681" s="338" t="s">
        <v>13692</v>
      </c>
      <c r="K2681" s="338" t="s">
        <v>4987</v>
      </c>
      <c r="M2681" s="338" t="s">
        <v>16730</v>
      </c>
      <c r="N2681" s="338" t="s">
        <v>5036</v>
      </c>
      <c r="O2681" s="338" t="s">
        <v>5087</v>
      </c>
    </row>
    <row r="2682" ht="15.75" customHeight="1">
      <c r="A2682" s="338" t="s">
        <v>16731</v>
      </c>
      <c r="B2682" s="338" t="s">
        <v>4993</v>
      </c>
      <c r="C2682" s="338" t="s">
        <v>1558</v>
      </c>
      <c r="D2682" s="338">
        <v>1995.0</v>
      </c>
      <c r="E2682" s="338" t="s">
        <v>16732</v>
      </c>
      <c r="F2682" s="339">
        <v>45083.0</v>
      </c>
      <c r="G2682" s="338" t="s">
        <v>5145</v>
      </c>
      <c r="H2682" s="338" t="s">
        <v>14339</v>
      </c>
      <c r="I2682" s="338" t="s">
        <v>16733</v>
      </c>
      <c r="J2682" s="338" t="s">
        <v>16734</v>
      </c>
      <c r="K2682" s="338" t="s">
        <v>4987</v>
      </c>
      <c r="M2682" s="338" t="s">
        <v>16735</v>
      </c>
      <c r="N2682" s="338" t="s">
        <v>15970</v>
      </c>
      <c r="O2682" s="338" t="s">
        <v>5067</v>
      </c>
    </row>
    <row r="2683" ht="15.75" customHeight="1">
      <c r="A2683" s="338" t="s">
        <v>16736</v>
      </c>
      <c r="B2683" s="338" t="s">
        <v>4970</v>
      </c>
      <c r="C2683" s="338" t="s">
        <v>1537</v>
      </c>
      <c r="D2683" s="338">
        <v>1995.0</v>
      </c>
      <c r="E2683" s="338" t="s">
        <v>16028</v>
      </c>
      <c r="F2683" s="339">
        <v>45021.0</v>
      </c>
      <c r="G2683" s="338" t="s">
        <v>7089</v>
      </c>
      <c r="H2683" s="338" t="s">
        <v>13728</v>
      </c>
      <c r="I2683" s="338" t="s">
        <v>16737</v>
      </c>
      <c r="J2683" s="338" t="s">
        <v>16738</v>
      </c>
      <c r="K2683" s="338" t="s">
        <v>4987</v>
      </c>
      <c r="L2683" s="338" t="s">
        <v>7014</v>
      </c>
      <c r="M2683" s="338" t="s">
        <v>16739</v>
      </c>
      <c r="N2683" s="338" t="s">
        <v>16740</v>
      </c>
      <c r="O2683" s="338" t="s">
        <v>4991</v>
      </c>
    </row>
    <row r="2684" ht="15.75" customHeight="1">
      <c r="A2684" s="338" t="s">
        <v>16741</v>
      </c>
      <c r="B2684" s="338" t="s">
        <v>7737</v>
      </c>
      <c r="C2684" s="338" t="s">
        <v>1558</v>
      </c>
      <c r="D2684" s="338">
        <v>1995.0</v>
      </c>
      <c r="E2684" s="338" t="s">
        <v>16642</v>
      </c>
      <c r="F2684" s="339">
        <v>45144.0</v>
      </c>
      <c r="G2684" s="338" t="s">
        <v>5969</v>
      </c>
      <c r="H2684" s="338" t="s">
        <v>16742</v>
      </c>
      <c r="I2684" s="338" t="s">
        <v>16743</v>
      </c>
      <c r="J2684" s="338" t="s">
        <v>16744</v>
      </c>
      <c r="K2684" s="338" t="s">
        <v>4987</v>
      </c>
      <c r="M2684" s="338" t="s">
        <v>16745</v>
      </c>
      <c r="N2684" s="338" t="s">
        <v>7780</v>
      </c>
      <c r="O2684" s="338" t="s">
        <v>5067</v>
      </c>
    </row>
    <row r="2685" ht="15.75" customHeight="1">
      <c r="A2685" s="338" t="s">
        <v>730</v>
      </c>
      <c r="B2685" s="338" t="s">
        <v>5445</v>
      </c>
      <c r="C2685" s="338" t="s">
        <v>1572</v>
      </c>
      <c r="D2685" s="338">
        <v>1995.0</v>
      </c>
      <c r="E2685" s="338" t="s">
        <v>16746</v>
      </c>
      <c r="F2685" s="339">
        <v>45113.0</v>
      </c>
      <c r="G2685" s="338" t="s">
        <v>9712</v>
      </c>
      <c r="H2685" s="338" t="s">
        <v>16747</v>
      </c>
      <c r="I2685" s="338" t="s">
        <v>16748</v>
      </c>
      <c r="J2685" s="338" t="s">
        <v>5730</v>
      </c>
      <c r="K2685" s="338" t="s">
        <v>4987</v>
      </c>
      <c r="L2685" s="338" t="s">
        <v>10592</v>
      </c>
      <c r="M2685" s="338" t="s">
        <v>16749</v>
      </c>
      <c r="N2685" s="338" t="s">
        <v>7376</v>
      </c>
      <c r="O2685" s="338" t="s">
        <v>7215</v>
      </c>
    </row>
    <row r="2686" ht="15.75" customHeight="1">
      <c r="A2686" s="338" t="s">
        <v>16750</v>
      </c>
      <c r="B2686" s="338" t="s">
        <v>5445</v>
      </c>
      <c r="C2686" s="338" t="s">
        <v>1572</v>
      </c>
      <c r="D2686" s="338">
        <v>1995.0</v>
      </c>
      <c r="E2686" s="338" t="s">
        <v>15648</v>
      </c>
      <c r="F2686" s="339">
        <v>45175.0</v>
      </c>
      <c r="G2686" s="338" t="s">
        <v>8593</v>
      </c>
      <c r="H2686" s="338" t="s">
        <v>16751</v>
      </c>
      <c r="I2686" s="338" t="s">
        <v>16752</v>
      </c>
      <c r="J2686" s="338" t="s">
        <v>16753</v>
      </c>
      <c r="K2686" s="338" t="s">
        <v>4987</v>
      </c>
      <c r="L2686" s="338" t="s">
        <v>4999</v>
      </c>
      <c r="M2686" s="338" t="s">
        <v>16754</v>
      </c>
      <c r="N2686" s="338" t="s">
        <v>7376</v>
      </c>
      <c r="O2686" s="338" t="s">
        <v>6224</v>
      </c>
    </row>
    <row r="2687" ht="15.75" customHeight="1">
      <c r="A2687" s="338" t="s">
        <v>16755</v>
      </c>
      <c r="B2687" s="338" t="s">
        <v>4970</v>
      </c>
      <c r="C2687" s="338" t="s">
        <v>1681</v>
      </c>
      <c r="D2687" s="338">
        <v>1995.0</v>
      </c>
      <c r="E2687" s="338" t="s">
        <v>16756</v>
      </c>
      <c r="F2687" s="339">
        <v>45052.0</v>
      </c>
      <c r="G2687" s="338" t="s">
        <v>6586</v>
      </c>
      <c r="H2687" s="338" t="s">
        <v>16757</v>
      </c>
      <c r="I2687" s="338" t="s">
        <v>16758</v>
      </c>
      <c r="J2687" s="338" t="s">
        <v>6386</v>
      </c>
      <c r="K2687" s="338" t="s">
        <v>4987</v>
      </c>
      <c r="L2687" s="338" t="s">
        <v>10384</v>
      </c>
      <c r="M2687" s="338" t="s">
        <v>16759</v>
      </c>
      <c r="N2687" s="338" t="s">
        <v>12843</v>
      </c>
      <c r="O2687" s="338" t="s">
        <v>5339</v>
      </c>
    </row>
    <row r="2688" ht="15.75" customHeight="1">
      <c r="A2688" s="338" t="s">
        <v>16760</v>
      </c>
      <c r="B2688" s="338" t="s">
        <v>4970</v>
      </c>
      <c r="C2688" s="338" t="s">
        <v>1537</v>
      </c>
      <c r="D2688" s="338">
        <v>1995.0</v>
      </c>
      <c r="E2688" s="338" t="s">
        <v>16761</v>
      </c>
      <c r="F2688" s="339">
        <v>44992.0</v>
      </c>
      <c r="G2688" s="338" t="s">
        <v>16676</v>
      </c>
      <c r="H2688" s="338" t="s">
        <v>7152</v>
      </c>
      <c r="I2688" s="338" t="s">
        <v>11368</v>
      </c>
      <c r="J2688" s="338" t="s">
        <v>5052</v>
      </c>
      <c r="K2688" s="338" t="s">
        <v>4987</v>
      </c>
      <c r="L2688" s="338" t="s">
        <v>16762</v>
      </c>
      <c r="M2688" s="338" t="s">
        <v>16763</v>
      </c>
      <c r="N2688" s="338" t="s">
        <v>12843</v>
      </c>
      <c r="O2688" s="338" t="s">
        <v>5077</v>
      </c>
    </row>
    <row r="2689" ht="15.75" customHeight="1">
      <c r="A2689" s="338" t="s">
        <v>16764</v>
      </c>
      <c r="B2689" s="338" t="s">
        <v>4970</v>
      </c>
      <c r="C2689" s="338" t="s">
        <v>1558</v>
      </c>
      <c r="D2689" s="338">
        <v>1995.0</v>
      </c>
      <c r="E2689" s="338" t="s">
        <v>16765</v>
      </c>
      <c r="F2689" s="339">
        <v>45144.0</v>
      </c>
      <c r="G2689" s="338" t="s">
        <v>6515</v>
      </c>
      <c r="H2689" s="338" t="s">
        <v>12161</v>
      </c>
      <c r="I2689" s="338" t="s">
        <v>16766</v>
      </c>
      <c r="J2689" s="338" t="s">
        <v>12140</v>
      </c>
      <c r="K2689" s="338" t="s">
        <v>4987</v>
      </c>
      <c r="L2689" s="338" t="s">
        <v>5094</v>
      </c>
      <c r="M2689" s="338" t="s">
        <v>16767</v>
      </c>
      <c r="N2689" s="338" t="s">
        <v>4990</v>
      </c>
      <c r="O2689" s="338" t="s">
        <v>5537</v>
      </c>
    </row>
    <row r="2690" ht="15.75" customHeight="1">
      <c r="A2690" s="338" t="s">
        <v>16768</v>
      </c>
      <c r="B2690" s="338" t="s">
        <v>4993</v>
      </c>
      <c r="C2690" s="338" t="s">
        <v>1558</v>
      </c>
      <c r="D2690" s="338">
        <v>1995.0</v>
      </c>
      <c r="E2690" s="338" t="s">
        <v>16579</v>
      </c>
      <c r="F2690" s="339">
        <v>44991.0</v>
      </c>
      <c r="G2690" s="338" t="s">
        <v>5963</v>
      </c>
      <c r="H2690" s="338" t="s">
        <v>5855</v>
      </c>
      <c r="I2690" s="338" t="s">
        <v>16769</v>
      </c>
      <c r="J2690" s="338" t="s">
        <v>5670</v>
      </c>
      <c r="K2690" s="338" t="s">
        <v>12977</v>
      </c>
      <c r="L2690" s="338" t="s">
        <v>7969</v>
      </c>
      <c r="M2690" s="338" t="s">
        <v>16770</v>
      </c>
      <c r="N2690" s="338" t="s">
        <v>16771</v>
      </c>
      <c r="O2690" s="338" t="s">
        <v>5056</v>
      </c>
    </row>
    <row r="2691" ht="15.75" customHeight="1">
      <c r="A2691" s="338" t="s">
        <v>16772</v>
      </c>
      <c r="B2691" s="338" t="s">
        <v>16773</v>
      </c>
      <c r="C2691" s="338" t="s">
        <v>1572</v>
      </c>
      <c r="D2691" s="338">
        <v>1995.0</v>
      </c>
      <c r="E2691" s="338" t="s">
        <v>16774</v>
      </c>
      <c r="F2691" s="338" t="s">
        <v>6434</v>
      </c>
      <c r="G2691" s="338" t="s">
        <v>16775</v>
      </c>
      <c r="H2691" s="338" t="s">
        <v>16776</v>
      </c>
      <c r="I2691" s="338" t="s">
        <v>16777</v>
      </c>
      <c r="J2691" s="338" t="s">
        <v>16778</v>
      </c>
      <c r="K2691" s="338" t="s">
        <v>7898</v>
      </c>
      <c r="M2691" s="338" t="s">
        <v>16779</v>
      </c>
      <c r="N2691" s="338" t="s">
        <v>16780</v>
      </c>
      <c r="O2691" s="338" t="s">
        <v>5610</v>
      </c>
    </row>
    <row r="2692" ht="15.75" customHeight="1">
      <c r="A2692" s="338" t="s">
        <v>16781</v>
      </c>
      <c r="B2692" s="338" t="s">
        <v>4993</v>
      </c>
      <c r="C2692" s="338" t="s">
        <v>1558</v>
      </c>
      <c r="D2692" s="338">
        <v>1995.0</v>
      </c>
      <c r="E2692" s="338" t="s">
        <v>16468</v>
      </c>
      <c r="F2692" s="339">
        <v>45113.0</v>
      </c>
      <c r="G2692" s="338" t="s">
        <v>8507</v>
      </c>
      <c r="H2692" s="338" t="s">
        <v>14532</v>
      </c>
      <c r="I2692" s="338" t="s">
        <v>16782</v>
      </c>
      <c r="J2692" s="338" t="s">
        <v>16783</v>
      </c>
      <c r="K2692" s="338" t="s">
        <v>4987</v>
      </c>
      <c r="L2692" s="338" t="s">
        <v>6071</v>
      </c>
      <c r="M2692" s="338" t="s">
        <v>16784</v>
      </c>
      <c r="N2692" s="338" t="s">
        <v>12843</v>
      </c>
      <c r="O2692" s="338" t="s">
        <v>5120</v>
      </c>
    </row>
    <row r="2693" ht="15.75" customHeight="1">
      <c r="A2693" s="338" t="s">
        <v>16785</v>
      </c>
      <c r="B2693" s="338" t="s">
        <v>4970</v>
      </c>
      <c r="C2693" s="338" t="s">
        <v>1558</v>
      </c>
      <c r="D2693" s="338">
        <v>1995.0</v>
      </c>
      <c r="E2693" s="338" t="s">
        <v>16642</v>
      </c>
      <c r="F2693" s="339">
        <v>45175.0</v>
      </c>
      <c r="G2693" s="338" t="s">
        <v>6487</v>
      </c>
      <c r="H2693" s="338" t="s">
        <v>13535</v>
      </c>
      <c r="I2693" s="338" t="s">
        <v>9063</v>
      </c>
      <c r="J2693" s="338" t="s">
        <v>5052</v>
      </c>
      <c r="K2693" s="338" t="s">
        <v>4987</v>
      </c>
      <c r="L2693" s="338" t="s">
        <v>16786</v>
      </c>
      <c r="M2693" s="338" t="s">
        <v>16787</v>
      </c>
      <c r="N2693" s="338" t="s">
        <v>5126</v>
      </c>
      <c r="O2693" s="338" t="s">
        <v>5624</v>
      </c>
    </row>
    <row r="2694" ht="15.75" customHeight="1">
      <c r="A2694" s="338" t="s">
        <v>16788</v>
      </c>
      <c r="B2694" s="338" t="s">
        <v>7737</v>
      </c>
      <c r="C2694" s="338" t="s">
        <v>1601</v>
      </c>
      <c r="D2694" s="338">
        <v>1995.0</v>
      </c>
      <c r="E2694" s="338" t="s">
        <v>16028</v>
      </c>
      <c r="F2694" s="339">
        <v>44933.0</v>
      </c>
      <c r="G2694" s="338" t="s">
        <v>10344</v>
      </c>
      <c r="H2694" s="338" t="s">
        <v>15986</v>
      </c>
      <c r="I2694" s="338" t="s">
        <v>16789</v>
      </c>
      <c r="J2694" s="338" t="s">
        <v>16790</v>
      </c>
      <c r="K2694" s="338" t="s">
        <v>4987</v>
      </c>
      <c r="M2694" s="338" t="s">
        <v>16791</v>
      </c>
      <c r="N2694" s="338" t="s">
        <v>16410</v>
      </c>
      <c r="O2694" s="338" t="s">
        <v>5262</v>
      </c>
    </row>
    <row r="2695" ht="15.75" customHeight="1">
      <c r="A2695" s="338" t="s">
        <v>16792</v>
      </c>
      <c r="B2695" s="338" t="s">
        <v>5445</v>
      </c>
      <c r="C2695" s="338" t="s">
        <v>1558</v>
      </c>
      <c r="D2695" s="338">
        <v>1995.0</v>
      </c>
      <c r="E2695" s="338" t="s">
        <v>14783</v>
      </c>
      <c r="F2695" s="339">
        <v>45144.0</v>
      </c>
      <c r="G2695" s="338" t="s">
        <v>10353</v>
      </c>
      <c r="H2695" s="338" t="s">
        <v>16793</v>
      </c>
      <c r="I2695" s="338" t="s">
        <v>16794</v>
      </c>
      <c r="J2695" s="338" t="s">
        <v>16795</v>
      </c>
      <c r="K2695" s="338" t="s">
        <v>3074</v>
      </c>
      <c r="L2695" s="338" t="s">
        <v>7748</v>
      </c>
      <c r="M2695" s="338" t="s">
        <v>16796</v>
      </c>
      <c r="N2695" s="338" t="s">
        <v>5036</v>
      </c>
      <c r="O2695" s="338" t="s">
        <v>5283</v>
      </c>
    </row>
    <row r="2696" ht="15.75" customHeight="1">
      <c r="A2696" s="338" t="s">
        <v>16797</v>
      </c>
      <c r="B2696" s="338" t="s">
        <v>4970</v>
      </c>
      <c r="C2696" s="338" t="s">
        <v>3713</v>
      </c>
      <c r="D2696" s="338">
        <v>1995.0</v>
      </c>
      <c r="E2696" s="338" t="s">
        <v>16798</v>
      </c>
      <c r="F2696" s="339">
        <v>45053.0</v>
      </c>
      <c r="G2696" s="338" t="s">
        <v>8011</v>
      </c>
      <c r="H2696" s="338" t="s">
        <v>12259</v>
      </c>
      <c r="I2696" s="338" t="s">
        <v>16799</v>
      </c>
      <c r="J2696" s="338" t="s">
        <v>9249</v>
      </c>
      <c r="K2696" s="338" t="s">
        <v>4976</v>
      </c>
      <c r="L2696" s="338" t="s">
        <v>5157</v>
      </c>
      <c r="M2696" s="338" t="s">
        <v>16800</v>
      </c>
      <c r="N2696" s="338" t="s">
        <v>16801</v>
      </c>
      <c r="O2696" s="338" t="s">
        <v>5943</v>
      </c>
    </row>
    <row r="2697" ht="15.75" customHeight="1">
      <c r="A2697" s="338" t="s">
        <v>16802</v>
      </c>
      <c r="B2697" s="338" t="s">
        <v>7737</v>
      </c>
      <c r="C2697" s="338" t="s">
        <v>1558</v>
      </c>
      <c r="D2697" s="338">
        <v>1995.0</v>
      </c>
      <c r="E2697" s="338" t="s">
        <v>16732</v>
      </c>
      <c r="F2697" s="339">
        <v>44932.0</v>
      </c>
      <c r="G2697" s="338" t="s">
        <v>5121</v>
      </c>
      <c r="H2697" s="338" t="s">
        <v>16803</v>
      </c>
      <c r="I2697" s="338" t="s">
        <v>16804</v>
      </c>
      <c r="J2697" s="338" t="s">
        <v>10760</v>
      </c>
      <c r="K2697" s="338" t="s">
        <v>4987</v>
      </c>
      <c r="L2697" s="338" t="s">
        <v>5176</v>
      </c>
      <c r="M2697" s="338" t="s">
        <v>16805</v>
      </c>
      <c r="N2697" s="338" t="s">
        <v>5009</v>
      </c>
      <c r="O2697" s="338" t="s">
        <v>6003</v>
      </c>
    </row>
    <row r="2698" ht="15.75" customHeight="1">
      <c r="A2698" s="338" t="s">
        <v>16806</v>
      </c>
      <c r="B2698" s="338" t="s">
        <v>4970</v>
      </c>
      <c r="C2698" s="338" t="s">
        <v>1537</v>
      </c>
      <c r="D2698" s="338">
        <v>1995.0</v>
      </c>
      <c r="E2698" s="338" t="s">
        <v>16465</v>
      </c>
      <c r="F2698" s="339">
        <v>45112.0</v>
      </c>
      <c r="G2698" s="338" t="s">
        <v>5743</v>
      </c>
      <c r="H2698" s="338" t="s">
        <v>16807</v>
      </c>
      <c r="I2698" s="338" t="s">
        <v>16808</v>
      </c>
      <c r="J2698" s="338" t="s">
        <v>11941</v>
      </c>
      <c r="K2698" s="338" t="s">
        <v>5245</v>
      </c>
      <c r="L2698" s="338" t="s">
        <v>6015</v>
      </c>
      <c r="M2698" s="338" t="s">
        <v>16809</v>
      </c>
      <c r="N2698" s="338" t="s">
        <v>7886</v>
      </c>
      <c r="O2698" s="338" t="s">
        <v>5186</v>
      </c>
    </row>
    <row r="2699" ht="15.75" customHeight="1">
      <c r="A2699" s="338" t="s">
        <v>16810</v>
      </c>
      <c r="B2699" s="338" t="s">
        <v>4970</v>
      </c>
      <c r="C2699" s="338" t="s">
        <v>1537</v>
      </c>
      <c r="D2699" s="338">
        <v>1995.0</v>
      </c>
      <c r="E2699" s="338" t="s">
        <v>16732</v>
      </c>
      <c r="F2699" s="339">
        <v>45022.0</v>
      </c>
      <c r="G2699" s="338" t="s">
        <v>6547</v>
      </c>
      <c r="H2699" s="338" t="s">
        <v>14895</v>
      </c>
      <c r="I2699" s="338" t="s">
        <v>9103</v>
      </c>
      <c r="J2699" s="338" t="s">
        <v>5777</v>
      </c>
      <c r="K2699" s="338" t="s">
        <v>4987</v>
      </c>
      <c r="M2699" s="338" t="s">
        <v>16811</v>
      </c>
      <c r="N2699" s="338" t="s">
        <v>4979</v>
      </c>
      <c r="O2699" s="338" t="s">
        <v>5160</v>
      </c>
    </row>
    <row r="2700" ht="15.75" customHeight="1">
      <c r="A2700" s="338" t="s">
        <v>16812</v>
      </c>
      <c r="B2700" s="338" t="s">
        <v>7737</v>
      </c>
      <c r="C2700" s="338" t="s">
        <v>1547</v>
      </c>
      <c r="D2700" s="338">
        <v>1995.0</v>
      </c>
      <c r="E2700" s="338" t="s">
        <v>16813</v>
      </c>
      <c r="F2700" s="339">
        <v>45084.0</v>
      </c>
      <c r="G2700" s="338" t="s">
        <v>7948</v>
      </c>
      <c r="H2700" s="338" t="s">
        <v>5073</v>
      </c>
      <c r="I2700" s="338" t="s">
        <v>13603</v>
      </c>
      <c r="J2700" s="338" t="s">
        <v>5073</v>
      </c>
      <c r="K2700" s="338" t="s">
        <v>4987</v>
      </c>
      <c r="L2700" s="338" t="s">
        <v>6284</v>
      </c>
      <c r="M2700" s="338" t="s">
        <v>16814</v>
      </c>
      <c r="N2700" s="338" t="s">
        <v>4979</v>
      </c>
      <c r="O2700" s="338" t="s">
        <v>10697</v>
      </c>
    </row>
    <row r="2701" ht="15.75" customHeight="1">
      <c r="A2701" s="338" t="s">
        <v>16815</v>
      </c>
      <c r="B2701" s="338" t="s">
        <v>4970</v>
      </c>
      <c r="C2701" s="338" t="s">
        <v>1537</v>
      </c>
      <c r="D2701" s="338">
        <v>1995.0</v>
      </c>
      <c r="E2701" s="338" t="s">
        <v>16563</v>
      </c>
      <c r="F2701" s="339">
        <v>44964.0</v>
      </c>
      <c r="G2701" s="338" t="s">
        <v>5743</v>
      </c>
      <c r="H2701" s="338" t="s">
        <v>10328</v>
      </c>
      <c r="I2701" s="338" t="s">
        <v>7735</v>
      </c>
      <c r="J2701" s="338" t="s">
        <v>16106</v>
      </c>
      <c r="K2701" s="338" t="s">
        <v>4987</v>
      </c>
      <c r="L2701" s="338" t="s">
        <v>12855</v>
      </c>
      <c r="M2701" s="338" t="s">
        <v>16816</v>
      </c>
      <c r="N2701" s="338" t="s">
        <v>16817</v>
      </c>
      <c r="O2701" s="338" t="s">
        <v>7838</v>
      </c>
    </row>
    <row r="2702" ht="15.75" customHeight="1">
      <c r="A2702" s="338" t="s">
        <v>16818</v>
      </c>
      <c r="B2702" s="338" t="s">
        <v>7737</v>
      </c>
      <c r="C2702" s="338" t="s">
        <v>1537</v>
      </c>
      <c r="D2702" s="338">
        <v>1995.0</v>
      </c>
      <c r="E2702" s="338" t="s">
        <v>16819</v>
      </c>
      <c r="F2702" s="339">
        <v>45112.0</v>
      </c>
      <c r="G2702" s="338" t="s">
        <v>5113</v>
      </c>
      <c r="H2702" s="338" t="s">
        <v>10183</v>
      </c>
      <c r="I2702" s="338" t="s">
        <v>15482</v>
      </c>
      <c r="J2702" s="338" t="s">
        <v>11248</v>
      </c>
      <c r="K2702" s="338" t="s">
        <v>5607</v>
      </c>
      <c r="L2702" s="338" t="s">
        <v>16820</v>
      </c>
      <c r="M2702" s="338" t="s">
        <v>16821</v>
      </c>
      <c r="N2702" s="338" t="s">
        <v>16822</v>
      </c>
      <c r="O2702" s="338" t="s">
        <v>5002</v>
      </c>
    </row>
    <row r="2703" ht="15.75" customHeight="1">
      <c r="A2703" s="338" t="s">
        <v>16823</v>
      </c>
      <c r="B2703" s="338" t="s">
        <v>4970</v>
      </c>
      <c r="C2703" s="338" t="s">
        <v>1537</v>
      </c>
      <c r="D2703" s="338">
        <v>1995.0</v>
      </c>
      <c r="E2703" s="338" t="s">
        <v>16598</v>
      </c>
      <c r="F2703" s="339">
        <v>45082.0</v>
      </c>
      <c r="G2703" s="338" t="s">
        <v>14295</v>
      </c>
      <c r="H2703" s="338" t="s">
        <v>16824</v>
      </c>
      <c r="I2703" s="338" t="s">
        <v>16825</v>
      </c>
      <c r="J2703" s="338" t="s">
        <v>6042</v>
      </c>
      <c r="K2703" s="338" t="s">
        <v>4987</v>
      </c>
      <c r="L2703" s="338" t="s">
        <v>16634</v>
      </c>
      <c r="M2703" s="338" t="s">
        <v>16826</v>
      </c>
      <c r="N2703" s="338" t="s">
        <v>12843</v>
      </c>
      <c r="O2703" s="338" t="s">
        <v>5186</v>
      </c>
    </row>
    <row r="2704" ht="15.75" customHeight="1">
      <c r="A2704" s="338" t="s">
        <v>16827</v>
      </c>
      <c r="B2704" s="338" t="s">
        <v>4970</v>
      </c>
      <c r="C2704" s="338" t="s">
        <v>2473</v>
      </c>
      <c r="D2704" s="338">
        <v>1995.0</v>
      </c>
      <c r="E2704" s="338" t="s">
        <v>16579</v>
      </c>
      <c r="F2704" s="339">
        <v>45053.0</v>
      </c>
      <c r="G2704" s="338" t="s">
        <v>5137</v>
      </c>
      <c r="H2704" s="338" t="s">
        <v>13713</v>
      </c>
      <c r="I2704" s="338" t="s">
        <v>16828</v>
      </c>
      <c r="J2704" s="338" t="s">
        <v>16829</v>
      </c>
      <c r="K2704" s="338" t="s">
        <v>5607</v>
      </c>
      <c r="L2704" s="338" t="s">
        <v>4999</v>
      </c>
      <c r="M2704" s="338" t="s">
        <v>16830</v>
      </c>
      <c r="N2704" s="338" t="s">
        <v>13717</v>
      </c>
      <c r="O2704" s="338" t="s">
        <v>5545</v>
      </c>
    </row>
    <row r="2705" ht="15.75" customHeight="1">
      <c r="A2705" s="338" t="s">
        <v>16831</v>
      </c>
      <c r="B2705" s="338" t="s">
        <v>4970</v>
      </c>
      <c r="C2705" s="338" t="s">
        <v>1547</v>
      </c>
      <c r="D2705" s="338">
        <v>1995.0</v>
      </c>
      <c r="E2705" s="338" t="s">
        <v>16832</v>
      </c>
      <c r="F2705" s="339">
        <v>45083.0</v>
      </c>
      <c r="G2705" s="338" t="s">
        <v>5846</v>
      </c>
      <c r="H2705" s="338" t="s">
        <v>13465</v>
      </c>
      <c r="I2705" s="338" t="s">
        <v>8303</v>
      </c>
      <c r="J2705" s="338" t="s">
        <v>9431</v>
      </c>
      <c r="K2705" s="338" t="s">
        <v>4987</v>
      </c>
      <c r="L2705" s="338" t="s">
        <v>5094</v>
      </c>
      <c r="M2705" s="338" t="s">
        <v>16833</v>
      </c>
      <c r="N2705" s="338" t="s">
        <v>16834</v>
      </c>
      <c r="O2705" s="338" t="s">
        <v>5457</v>
      </c>
    </row>
    <row r="2706" ht="15.75" customHeight="1">
      <c r="A2706" s="338" t="s">
        <v>16835</v>
      </c>
      <c r="B2706" s="338" t="s">
        <v>7737</v>
      </c>
      <c r="C2706" s="338" t="s">
        <v>1601</v>
      </c>
      <c r="D2706" s="338">
        <v>1995.0</v>
      </c>
      <c r="E2706" s="338" t="s">
        <v>16138</v>
      </c>
      <c r="F2706" s="339">
        <v>44991.0</v>
      </c>
      <c r="G2706" s="338" t="s">
        <v>5674</v>
      </c>
      <c r="H2706" s="338" t="s">
        <v>7865</v>
      </c>
      <c r="I2706" s="338" t="s">
        <v>16836</v>
      </c>
      <c r="J2706" s="338" t="s">
        <v>14735</v>
      </c>
      <c r="K2706" s="338" t="s">
        <v>4987</v>
      </c>
      <c r="M2706" s="338" t="s">
        <v>16837</v>
      </c>
      <c r="N2706" s="338" t="s">
        <v>5036</v>
      </c>
      <c r="O2706" s="338" t="s">
        <v>5028</v>
      </c>
    </row>
    <row r="2707" ht="15.75" customHeight="1">
      <c r="A2707" s="338" t="s">
        <v>16838</v>
      </c>
      <c r="B2707" s="338" t="s">
        <v>7737</v>
      </c>
      <c r="C2707" s="338" t="s">
        <v>1547</v>
      </c>
      <c r="D2707" s="338">
        <v>1995.0</v>
      </c>
      <c r="E2707" s="338" t="s">
        <v>16832</v>
      </c>
      <c r="F2707" s="339">
        <v>45083.0</v>
      </c>
      <c r="G2707" s="338" t="s">
        <v>5129</v>
      </c>
      <c r="H2707" s="338" t="s">
        <v>16839</v>
      </c>
      <c r="I2707" s="338" t="s">
        <v>16839</v>
      </c>
      <c r="J2707" s="338" t="s">
        <v>7515</v>
      </c>
      <c r="K2707" s="338" t="s">
        <v>4987</v>
      </c>
      <c r="L2707" s="338" t="s">
        <v>6647</v>
      </c>
      <c r="M2707" s="338" t="s">
        <v>16840</v>
      </c>
      <c r="N2707" s="338" t="s">
        <v>15970</v>
      </c>
      <c r="O2707" s="338" t="s">
        <v>5150</v>
      </c>
    </row>
    <row r="2708" ht="15.75" customHeight="1">
      <c r="A2708" s="338" t="s">
        <v>16841</v>
      </c>
      <c r="B2708" s="338" t="s">
        <v>5445</v>
      </c>
      <c r="C2708" s="338" t="s">
        <v>1547</v>
      </c>
      <c r="D2708" s="338">
        <v>1995.0</v>
      </c>
      <c r="E2708" s="338" t="s">
        <v>16404</v>
      </c>
      <c r="F2708" s="339">
        <v>45114.0</v>
      </c>
      <c r="G2708" s="338" t="s">
        <v>5196</v>
      </c>
      <c r="H2708" s="338" t="s">
        <v>13545</v>
      </c>
      <c r="I2708" s="338" t="s">
        <v>15230</v>
      </c>
      <c r="J2708" s="338" t="s">
        <v>16842</v>
      </c>
      <c r="K2708" s="338" t="s">
        <v>4987</v>
      </c>
      <c r="L2708" s="338" t="s">
        <v>6071</v>
      </c>
      <c r="M2708" s="338" t="s">
        <v>16843</v>
      </c>
      <c r="N2708" s="338" t="s">
        <v>4979</v>
      </c>
      <c r="O2708" s="338" t="s">
        <v>5262</v>
      </c>
    </row>
    <row r="2709" ht="15.75" customHeight="1">
      <c r="A2709" s="338" t="s">
        <v>16844</v>
      </c>
      <c r="B2709" s="338" t="s">
        <v>7737</v>
      </c>
      <c r="C2709" s="338" t="s">
        <v>1558</v>
      </c>
      <c r="D2709" s="338">
        <v>1995.0</v>
      </c>
      <c r="E2709" s="338" t="s">
        <v>16692</v>
      </c>
      <c r="F2709" s="339">
        <v>45144.0</v>
      </c>
      <c r="G2709" s="338" t="s">
        <v>5080</v>
      </c>
      <c r="H2709" s="338" t="s">
        <v>7840</v>
      </c>
      <c r="I2709" s="338" t="s">
        <v>14315</v>
      </c>
      <c r="J2709" s="338" t="s">
        <v>7501</v>
      </c>
      <c r="K2709" s="338" t="s">
        <v>4987</v>
      </c>
      <c r="L2709" s="338" t="s">
        <v>15913</v>
      </c>
      <c r="M2709" s="338" t="s">
        <v>16845</v>
      </c>
      <c r="N2709" s="338" t="s">
        <v>5036</v>
      </c>
      <c r="O2709" s="338" t="s">
        <v>5096</v>
      </c>
    </row>
    <row r="2710" ht="15.75" customHeight="1">
      <c r="A2710" s="338" t="s">
        <v>16846</v>
      </c>
      <c r="B2710" s="338" t="s">
        <v>4970</v>
      </c>
      <c r="C2710" s="338" t="s">
        <v>1537</v>
      </c>
      <c r="D2710" s="338">
        <v>1995.0</v>
      </c>
      <c r="E2710" s="338" t="s">
        <v>16244</v>
      </c>
      <c r="F2710" s="339">
        <v>45051.0</v>
      </c>
      <c r="G2710" s="338" t="s">
        <v>6515</v>
      </c>
      <c r="H2710" s="338" t="s">
        <v>8855</v>
      </c>
      <c r="I2710" s="338" t="s">
        <v>16847</v>
      </c>
      <c r="J2710" s="338" t="s">
        <v>11327</v>
      </c>
      <c r="K2710" s="338" t="s">
        <v>4987</v>
      </c>
      <c r="L2710" s="338" t="s">
        <v>12846</v>
      </c>
      <c r="M2710" s="338" t="s">
        <v>16848</v>
      </c>
      <c r="N2710" s="338" t="s">
        <v>4979</v>
      </c>
      <c r="O2710" s="338" t="s">
        <v>5067</v>
      </c>
    </row>
    <row r="2711" ht="15.75" customHeight="1">
      <c r="A2711" s="338" t="s">
        <v>16849</v>
      </c>
      <c r="B2711" s="338" t="s">
        <v>4970</v>
      </c>
      <c r="C2711" s="338" t="s">
        <v>3713</v>
      </c>
      <c r="D2711" s="338">
        <v>1995.0</v>
      </c>
      <c r="E2711" s="338" t="s">
        <v>16850</v>
      </c>
      <c r="F2711" s="339">
        <v>45052.0</v>
      </c>
      <c r="G2711" s="338" t="s">
        <v>5872</v>
      </c>
      <c r="H2711" s="338" t="s">
        <v>13521</v>
      </c>
      <c r="I2711" s="338" t="s">
        <v>13521</v>
      </c>
      <c r="J2711" s="338" t="s">
        <v>14517</v>
      </c>
      <c r="K2711" s="338" t="s">
        <v>4987</v>
      </c>
      <c r="M2711" s="338" t="s">
        <v>16851</v>
      </c>
      <c r="N2711" s="338" t="s">
        <v>4990</v>
      </c>
      <c r="O2711" s="338" t="s">
        <v>5056</v>
      </c>
    </row>
    <row r="2712" ht="15.75" customHeight="1">
      <c r="A2712" s="338" t="s">
        <v>16852</v>
      </c>
      <c r="B2712" s="338" t="s">
        <v>4993</v>
      </c>
      <c r="C2712" s="338" t="s">
        <v>1547</v>
      </c>
      <c r="D2712" s="338">
        <v>1995.0</v>
      </c>
      <c r="E2712" s="338" t="s">
        <v>16853</v>
      </c>
      <c r="F2712" s="339">
        <v>44992.0</v>
      </c>
      <c r="G2712" s="338" t="s">
        <v>7889</v>
      </c>
      <c r="H2712" s="338" t="s">
        <v>9601</v>
      </c>
      <c r="I2712" s="338" t="s">
        <v>12697</v>
      </c>
      <c r="J2712" s="338" t="s">
        <v>5455</v>
      </c>
      <c r="K2712" s="338" t="s">
        <v>4987</v>
      </c>
      <c r="L2712" s="338" t="s">
        <v>10384</v>
      </c>
      <c r="M2712" s="338" t="s">
        <v>16854</v>
      </c>
      <c r="N2712" s="338" t="s">
        <v>12843</v>
      </c>
      <c r="O2712" s="338" t="s">
        <v>8056</v>
      </c>
    </row>
    <row r="2713" ht="15.75" customHeight="1">
      <c r="A2713" s="338" t="s">
        <v>16855</v>
      </c>
      <c r="B2713" s="338" t="s">
        <v>4970</v>
      </c>
      <c r="C2713" s="338" t="s">
        <v>1537</v>
      </c>
      <c r="D2713" s="338">
        <v>1995.0</v>
      </c>
      <c r="E2713" s="338" t="s">
        <v>16623</v>
      </c>
      <c r="F2713" s="339">
        <v>45052.0</v>
      </c>
      <c r="G2713" s="338" t="s">
        <v>5090</v>
      </c>
      <c r="H2713" s="338" t="s">
        <v>9454</v>
      </c>
      <c r="I2713" s="338" t="s">
        <v>9454</v>
      </c>
      <c r="J2713" s="338" t="s">
        <v>7099</v>
      </c>
      <c r="K2713" s="338" t="s">
        <v>4987</v>
      </c>
      <c r="L2713" s="338" t="s">
        <v>6039</v>
      </c>
      <c r="M2713" s="338" t="s">
        <v>16856</v>
      </c>
      <c r="N2713" s="338" t="s">
        <v>16489</v>
      </c>
      <c r="O2713" s="338" t="s">
        <v>5020</v>
      </c>
    </row>
    <row r="2714" ht="15.75" customHeight="1">
      <c r="A2714" s="338" t="s">
        <v>16857</v>
      </c>
      <c r="B2714" s="338" t="s">
        <v>4970</v>
      </c>
      <c r="C2714" s="338" t="s">
        <v>1601</v>
      </c>
      <c r="D2714" s="338">
        <v>1995.0</v>
      </c>
      <c r="E2714" s="338" t="s">
        <v>16177</v>
      </c>
      <c r="F2714" s="339">
        <v>45084.0</v>
      </c>
      <c r="G2714" s="338" t="s">
        <v>11141</v>
      </c>
      <c r="H2714" s="338" t="s">
        <v>8009</v>
      </c>
      <c r="I2714" s="338" t="s">
        <v>8009</v>
      </c>
      <c r="J2714" s="338" t="s">
        <v>12787</v>
      </c>
      <c r="K2714" s="338" t="s">
        <v>4987</v>
      </c>
      <c r="L2714" s="338" t="s">
        <v>5222</v>
      </c>
      <c r="M2714" s="338" t="s">
        <v>16858</v>
      </c>
      <c r="N2714" s="338" t="s">
        <v>16859</v>
      </c>
      <c r="O2714" s="338" t="s">
        <v>5423</v>
      </c>
    </row>
    <row r="2715" ht="15.75" customHeight="1">
      <c r="A2715" s="338" t="s">
        <v>16860</v>
      </c>
      <c r="B2715" s="338" t="s">
        <v>7737</v>
      </c>
      <c r="C2715" s="338" t="s">
        <v>1601</v>
      </c>
      <c r="D2715" s="338">
        <v>1995.0</v>
      </c>
      <c r="E2715" s="338" t="s">
        <v>16861</v>
      </c>
      <c r="F2715" s="339">
        <v>45022.0</v>
      </c>
      <c r="G2715" s="338" t="s">
        <v>15114</v>
      </c>
      <c r="H2715" s="338" t="s">
        <v>16862</v>
      </c>
      <c r="I2715" s="338" t="s">
        <v>15897</v>
      </c>
      <c r="J2715" s="338" t="s">
        <v>15848</v>
      </c>
      <c r="K2715" s="338" t="s">
        <v>4987</v>
      </c>
      <c r="L2715" s="338" t="s">
        <v>7748</v>
      </c>
      <c r="M2715" s="338" t="s">
        <v>16863</v>
      </c>
      <c r="N2715" s="338" t="s">
        <v>11206</v>
      </c>
      <c r="O2715" s="338" t="s">
        <v>6003</v>
      </c>
    </row>
    <row r="2716" ht="15.75" customHeight="1">
      <c r="A2716" s="338" t="s">
        <v>16864</v>
      </c>
      <c r="B2716" s="338" t="s">
        <v>4970</v>
      </c>
      <c r="C2716" s="338" t="s">
        <v>3713</v>
      </c>
      <c r="D2716" s="338">
        <v>1995.0</v>
      </c>
      <c r="E2716" s="338" t="s">
        <v>16138</v>
      </c>
      <c r="F2716" s="339">
        <v>45023.0</v>
      </c>
      <c r="G2716" s="338" t="s">
        <v>6391</v>
      </c>
      <c r="H2716" s="338" t="s">
        <v>6379</v>
      </c>
      <c r="I2716" s="338" t="s">
        <v>4974</v>
      </c>
      <c r="J2716" s="338" t="s">
        <v>13567</v>
      </c>
      <c r="K2716" s="338" t="s">
        <v>4987</v>
      </c>
      <c r="M2716" s="338" t="s">
        <v>16865</v>
      </c>
      <c r="N2716" s="338" t="s">
        <v>11994</v>
      </c>
      <c r="O2716" s="338" t="s">
        <v>5193</v>
      </c>
    </row>
    <row r="2717" ht="15.75" customHeight="1">
      <c r="A2717" s="338" t="s">
        <v>16866</v>
      </c>
      <c r="B2717" s="338" t="s">
        <v>7737</v>
      </c>
      <c r="C2717" s="338" t="s">
        <v>1537</v>
      </c>
      <c r="D2717" s="338">
        <v>1995.0</v>
      </c>
      <c r="E2717" s="338" t="s">
        <v>16696</v>
      </c>
      <c r="F2717" s="338" t="s">
        <v>5286</v>
      </c>
      <c r="G2717" s="338" t="s">
        <v>9570</v>
      </c>
      <c r="H2717" s="338" t="s">
        <v>11188</v>
      </c>
      <c r="I2717" s="338" t="s">
        <v>10764</v>
      </c>
      <c r="J2717" s="338" t="s">
        <v>5777</v>
      </c>
      <c r="K2717" s="338" t="s">
        <v>4987</v>
      </c>
      <c r="L2717" s="338" t="s">
        <v>10592</v>
      </c>
      <c r="M2717" s="338" t="s">
        <v>16867</v>
      </c>
      <c r="N2717" s="338" t="s">
        <v>4990</v>
      </c>
      <c r="O2717" s="338" t="s">
        <v>5127</v>
      </c>
    </row>
    <row r="2718" ht="15.75" customHeight="1">
      <c r="A2718" s="338" t="s">
        <v>16868</v>
      </c>
      <c r="B2718" s="338" t="s">
        <v>4970</v>
      </c>
      <c r="C2718" s="338" t="s">
        <v>3713</v>
      </c>
      <c r="D2718" s="338">
        <v>1995.0</v>
      </c>
      <c r="E2718" s="338" t="s">
        <v>16563</v>
      </c>
      <c r="F2718" s="339">
        <v>44990.0</v>
      </c>
      <c r="G2718" s="338" t="s">
        <v>5181</v>
      </c>
      <c r="H2718" s="338" t="s">
        <v>5154</v>
      </c>
      <c r="I2718" s="338" t="s">
        <v>8770</v>
      </c>
      <c r="J2718" s="338" t="s">
        <v>16869</v>
      </c>
      <c r="K2718" s="338" t="s">
        <v>4987</v>
      </c>
      <c r="L2718" s="338" t="s">
        <v>6394</v>
      </c>
      <c r="M2718" s="338" t="s">
        <v>16870</v>
      </c>
      <c r="N2718" s="338" t="s">
        <v>5009</v>
      </c>
      <c r="O2718" s="338" t="s">
        <v>5028</v>
      </c>
    </row>
    <row r="2719" ht="15.75" customHeight="1">
      <c r="A2719" s="338" t="s">
        <v>16871</v>
      </c>
      <c r="B2719" s="338" t="s">
        <v>4993</v>
      </c>
      <c r="C2719" s="338" t="s">
        <v>1558</v>
      </c>
      <c r="D2719" s="338">
        <v>1995.0</v>
      </c>
      <c r="E2719" s="338" t="s">
        <v>16521</v>
      </c>
      <c r="F2719" s="339">
        <v>45082.0</v>
      </c>
      <c r="G2719" s="338" t="s">
        <v>9683</v>
      </c>
      <c r="H2719" s="338" t="s">
        <v>16872</v>
      </c>
      <c r="I2719" s="338" t="s">
        <v>16872</v>
      </c>
      <c r="J2719" s="338" t="s">
        <v>6554</v>
      </c>
      <c r="K2719" s="338" t="s">
        <v>4987</v>
      </c>
      <c r="L2719" s="338" t="s">
        <v>5176</v>
      </c>
      <c r="M2719" s="338" t="s">
        <v>16873</v>
      </c>
      <c r="N2719" s="338" t="s">
        <v>15970</v>
      </c>
      <c r="O2719" s="338" t="s">
        <v>5067</v>
      </c>
    </row>
    <row r="2720" ht="15.75" customHeight="1">
      <c r="A2720" s="338" t="s">
        <v>16874</v>
      </c>
      <c r="B2720" s="338" t="s">
        <v>4970</v>
      </c>
      <c r="C2720" s="338" t="s">
        <v>1537</v>
      </c>
      <c r="D2720" s="338">
        <v>1995.0</v>
      </c>
      <c r="E2720" s="338" t="s">
        <v>14783</v>
      </c>
      <c r="F2720" s="339">
        <v>45082.0</v>
      </c>
      <c r="G2720" s="338" t="s">
        <v>5129</v>
      </c>
      <c r="H2720" s="338" t="s">
        <v>14462</v>
      </c>
      <c r="I2720" s="338" t="s">
        <v>16109</v>
      </c>
      <c r="J2720" s="338" t="s">
        <v>10653</v>
      </c>
      <c r="K2720" s="338" t="s">
        <v>4987</v>
      </c>
      <c r="L2720" s="338" t="s">
        <v>7748</v>
      </c>
      <c r="M2720" s="338" t="s">
        <v>16875</v>
      </c>
      <c r="N2720" s="338" t="s">
        <v>5009</v>
      </c>
      <c r="O2720" s="338" t="s">
        <v>5537</v>
      </c>
    </row>
    <row r="2721" ht="15.75" customHeight="1">
      <c r="A2721" s="338" t="s">
        <v>16876</v>
      </c>
      <c r="B2721" s="338" t="s">
        <v>4970</v>
      </c>
      <c r="C2721" s="338" t="s">
        <v>1425</v>
      </c>
      <c r="D2721" s="338">
        <v>1995.0</v>
      </c>
      <c r="E2721" s="338" t="s">
        <v>16521</v>
      </c>
      <c r="F2721" s="339">
        <v>45142.0</v>
      </c>
      <c r="G2721" s="338" t="s">
        <v>5674</v>
      </c>
      <c r="H2721" s="338" t="s">
        <v>16877</v>
      </c>
      <c r="I2721" s="338" t="s">
        <v>16878</v>
      </c>
      <c r="J2721" s="338" t="s">
        <v>10459</v>
      </c>
      <c r="K2721" s="338" t="s">
        <v>4987</v>
      </c>
      <c r="L2721" s="338" t="s">
        <v>5084</v>
      </c>
      <c r="M2721" s="338" t="s">
        <v>16879</v>
      </c>
      <c r="N2721" s="338" t="s">
        <v>16880</v>
      </c>
      <c r="O2721" s="338" t="s">
        <v>5794</v>
      </c>
    </row>
    <row r="2722" ht="15.75" customHeight="1">
      <c r="A2722" s="338" t="s">
        <v>16881</v>
      </c>
      <c r="B2722" s="338" t="s">
        <v>4993</v>
      </c>
      <c r="C2722" s="338" t="s">
        <v>1558</v>
      </c>
      <c r="D2722" s="338">
        <v>1995.0</v>
      </c>
      <c r="E2722" s="338" t="s">
        <v>16882</v>
      </c>
      <c r="F2722" s="339">
        <v>44932.0</v>
      </c>
      <c r="G2722" s="338" t="s">
        <v>7889</v>
      </c>
      <c r="H2722" s="338" t="s">
        <v>8232</v>
      </c>
      <c r="I2722" s="338" t="s">
        <v>16883</v>
      </c>
      <c r="J2722" s="338" t="s">
        <v>6162</v>
      </c>
      <c r="K2722" s="338" t="s">
        <v>4987</v>
      </c>
      <c r="L2722" s="338" t="s">
        <v>7748</v>
      </c>
      <c r="M2722" s="338" t="s">
        <v>16884</v>
      </c>
      <c r="N2722" s="338" t="s">
        <v>16885</v>
      </c>
      <c r="O2722" s="338" t="s">
        <v>5537</v>
      </c>
    </row>
    <row r="2723" ht="15.75" customHeight="1">
      <c r="A2723" s="338" t="s">
        <v>16886</v>
      </c>
      <c r="B2723" s="338" t="s">
        <v>4970</v>
      </c>
      <c r="C2723" s="338" t="s">
        <v>1537</v>
      </c>
      <c r="D2723" s="338">
        <v>1995.0</v>
      </c>
      <c r="E2723" s="338" t="s">
        <v>16765</v>
      </c>
      <c r="F2723" s="339">
        <v>44991.0</v>
      </c>
      <c r="G2723" s="338" t="s">
        <v>10344</v>
      </c>
      <c r="H2723" s="338" t="s">
        <v>6589</v>
      </c>
      <c r="I2723" s="338" t="s">
        <v>16887</v>
      </c>
      <c r="J2723" s="338" t="s">
        <v>6042</v>
      </c>
      <c r="K2723" s="338" t="s">
        <v>5607</v>
      </c>
      <c r="L2723" s="338" t="s">
        <v>6394</v>
      </c>
      <c r="M2723" s="338" t="s">
        <v>16888</v>
      </c>
      <c r="N2723" s="338" t="s">
        <v>4979</v>
      </c>
      <c r="O2723" s="338" t="s">
        <v>5193</v>
      </c>
    </row>
    <row r="2724" ht="15.75" customHeight="1">
      <c r="A2724" s="338" t="s">
        <v>16889</v>
      </c>
      <c r="B2724" s="338" t="s">
        <v>7737</v>
      </c>
      <c r="C2724" s="338" t="s">
        <v>1558</v>
      </c>
      <c r="D2724" s="338">
        <v>1995.0</v>
      </c>
      <c r="E2724" s="338" t="s">
        <v>16890</v>
      </c>
      <c r="F2724" s="339">
        <v>45083.0</v>
      </c>
      <c r="G2724" s="338" t="s">
        <v>8593</v>
      </c>
      <c r="H2724" s="338" t="s">
        <v>5669</v>
      </c>
      <c r="I2724" s="338" t="s">
        <v>8505</v>
      </c>
      <c r="J2724" s="338" t="s">
        <v>14881</v>
      </c>
      <c r="K2724" s="338" t="s">
        <v>4976</v>
      </c>
      <c r="M2724" s="338" t="s">
        <v>16891</v>
      </c>
      <c r="N2724" s="338" t="s">
        <v>15381</v>
      </c>
      <c r="O2724" s="338" t="s">
        <v>5150</v>
      </c>
    </row>
    <row r="2725" ht="15.75" customHeight="1">
      <c r="A2725" s="338" t="s">
        <v>16892</v>
      </c>
      <c r="B2725" s="338" t="s">
        <v>7737</v>
      </c>
      <c r="C2725" s="338" t="s">
        <v>1547</v>
      </c>
      <c r="D2725" s="338">
        <v>1995.0</v>
      </c>
      <c r="E2725" s="338" t="s">
        <v>16756</v>
      </c>
      <c r="F2725" s="339">
        <v>45113.0</v>
      </c>
      <c r="G2725" s="338" t="s">
        <v>5674</v>
      </c>
      <c r="H2725" s="338" t="s">
        <v>14701</v>
      </c>
      <c r="I2725" s="338" t="s">
        <v>7752</v>
      </c>
      <c r="J2725" s="338" t="s">
        <v>11941</v>
      </c>
      <c r="K2725" s="338" t="s">
        <v>4987</v>
      </c>
      <c r="L2725" s="338" t="s">
        <v>5094</v>
      </c>
      <c r="M2725" s="338" t="s">
        <v>16893</v>
      </c>
      <c r="N2725" s="338" t="s">
        <v>5224</v>
      </c>
      <c r="O2725" s="338" t="s">
        <v>5160</v>
      </c>
    </row>
    <row r="2726" ht="15.75" customHeight="1">
      <c r="A2726" s="338" t="s">
        <v>11823</v>
      </c>
      <c r="B2726" s="338" t="s">
        <v>4993</v>
      </c>
      <c r="C2726" s="338" t="s">
        <v>1558</v>
      </c>
      <c r="D2726" s="338">
        <v>1995.0</v>
      </c>
      <c r="E2726" s="338" t="s">
        <v>16692</v>
      </c>
      <c r="F2726" s="339">
        <v>45174.0</v>
      </c>
      <c r="G2726" s="338" t="s">
        <v>5121</v>
      </c>
      <c r="H2726" s="338" t="s">
        <v>16894</v>
      </c>
      <c r="I2726" s="338" t="s">
        <v>16895</v>
      </c>
      <c r="J2726" s="338" t="s">
        <v>13447</v>
      </c>
      <c r="K2726" s="338" t="s">
        <v>4987</v>
      </c>
      <c r="M2726" s="338" t="s">
        <v>16896</v>
      </c>
      <c r="N2726" s="338" t="s">
        <v>16897</v>
      </c>
      <c r="O2726" s="338" t="s">
        <v>5294</v>
      </c>
    </row>
    <row r="2727" ht="15.75" customHeight="1">
      <c r="A2727" s="338" t="s">
        <v>16898</v>
      </c>
      <c r="B2727" s="338" t="s">
        <v>4970</v>
      </c>
      <c r="C2727" s="338" t="s">
        <v>1601</v>
      </c>
      <c r="D2727" s="338">
        <v>1995.0</v>
      </c>
      <c r="E2727" s="338" t="s">
        <v>16899</v>
      </c>
      <c r="F2727" s="339">
        <v>45175.0</v>
      </c>
      <c r="G2727" s="338" t="s">
        <v>6391</v>
      </c>
      <c r="H2727" s="338" t="s">
        <v>12219</v>
      </c>
      <c r="I2727" s="338" t="s">
        <v>16900</v>
      </c>
      <c r="J2727" s="338" t="s">
        <v>12827</v>
      </c>
      <c r="K2727" s="338" t="s">
        <v>4976</v>
      </c>
      <c r="L2727" s="338" t="s">
        <v>5807</v>
      </c>
      <c r="M2727" s="338" t="s">
        <v>16901</v>
      </c>
      <c r="N2727" s="338" t="s">
        <v>5066</v>
      </c>
      <c r="O2727" s="338" t="s">
        <v>5408</v>
      </c>
    </row>
    <row r="2728" ht="15.75" customHeight="1">
      <c r="A2728" s="338" t="s">
        <v>16902</v>
      </c>
      <c r="B2728" s="338" t="s">
        <v>4970</v>
      </c>
      <c r="C2728" s="338" t="s">
        <v>1537</v>
      </c>
      <c r="D2728" s="338">
        <v>1995.0</v>
      </c>
      <c r="E2728" s="338" t="s">
        <v>16765</v>
      </c>
      <c r="F2728" s="339">
        <v>45175.0</v>
      </c>
      <c r="G2728" s="338" t="s">
        <v>5121</v>
      </c>
      <c r="H2728" s="338" t="s">
        <v>15212</v>
      </c>
      <c r="I2728" s="338" t="s">
        <v>15213</v>
      </c>
      <c r="J2728" s="338" t="s">
        <v>16539</v>
      </c>
      <c r="K2728" s="338" t="s">
        <v>4987</v>
      </c>
      <c r="L2728" s="338" t="s">
        <v>5064</v>
      </c>
      <c r="M2728" s="338" t="s">
        <v>16903</v>
      </c>
      <c r="N2728" s="338" t="s">
        <v>15970</v>
      </c>
      <c r="O2728" s="338" t="s">
        <v>5471</v>
      </c>
    </row>
    <row r="2729" ht="15.75" customHeight="1">
      <c r="A2729" s="338" t="s">
        <v>16904</v>
      </c>
      <c r="B2729" s="338" t="s">
        <v>4993</v>
      </c>
      <c r="C2729" s="338" t="s">
        <v>1558</v>
      </c>
      <c r="D2729" s="338">
        <v>1995.0</v>
      </c>
      <c r="E2729" s="338" t="s">
        <v>16637</v>
      </c>
      <c r="F2729" s="339">
        <v>45143.0</v>
      </c>
      <c r="G2729" s="338" t="s">
        <v>7361</v>
      </c>
      <c r="H2729" s="338" t="s">
        <v>16905</v>
      </c>
      <c r="I2729" s="338" t="s">
        <v>16906</v>
      </c>
      <c r="J2729" s="338" t="s">
        <v>16907</v>
      </c>
      <c r="K2729" s="338" t="s">
        <v>4987</v>
      </c>
      <c r="L2729" s="338" t="s">
        <v>5108</v>
      </c>
      <c r="M2729" s="338" t="s">
        <v>16908</v>
      </c>
      <c r="N2729" s="338" t="s">
        <v>13680</v>
      </c>
      <c r="O2729" s="338" t="s">
        <v>5370</v>
      </c>
    </row>
    <row r="2730" ht="15.75" customHeight="1">
      <c r="A2730" s="338" t="s">
        <v>16909</v>
      </c>
      <c r="B2730" s="338" t="s">
        <v>4970</v>
      </c>
      <c r="C2730" s="338" t="s">
        <v>1558</v>
      </c>
      <c r="D2730" s="338">
        <v>1995.0</v>
      </c>
      <c r="E2730" s="338" t="s">
        <v>16819</v>
      </c>
      <c r="F2730" s="338" t="s">
        <v>5286</v>
      </c>
      <c r="G2730" s="338" t="s">
        <v>5060</v>
      </c>
      <c r="H2730" s="338" t="s">
        <v>11620</v>
      </c>
      <c r="I2730" s="338" t="s">
        <v>16910</v>
      </c>
      <c r="J2730" s="338" t="s">
        <v>16911</v>
      </c>
      <c r="K2730" s="338" t="s">
        <v>4987</v>
      </c>
      <c r="L2730" s="338" t="s">
        <v>5971</v>
      </c>
      <c r="M2730" s="338" t="s">
        <v>16912</v>
      </c>
      <c r="N2730" s="338" t="s">
        <v>5224</v>
      </c>
      <c r="O2730" s="338" t="s">
        <v>5002</v>
      </c>
    </row>
    <row r="2731" ht="15.75" customHeight="1">
      <c r="A2731" s="338" t="s">
        <v>16913</v>
      </c>
      <c r="B2731" s="338" t="s">
        <v>4970</v>
      </c>
      <c r="C2731" s="338" t="s">
        <v>1558</v>
      </c>
      <c r="D2731" s="338">
        <v>1995.0</v>
      </c>
      <c r="E2731" s="338" t="s">
        <v>16914</v>
      </c>
      <c r="F2731" s="339">
        <v>45023.0</v>
      </c>
      <c r="G2731" s="338" t="s">
        <v>5196</v>
      </c>
      <c r="H2731" s="338" t="s">
        <v>16915</v>
      </c>
      <c r="I2731" s="338" t="s">
        <v>16915</v>
      </c>
      <c r="J2731" s="338" t="s">
        <v>16916</v>
      </c>
      <c r="K2731" s="338" t="s">
        <v>4987</v>
      </c>
      <c r="L2731" s="338" t="s">
        <v>6113</v>
      </c>
      <c r="M2731" s="338" t="s">
        <v>16917</v>
      </c>
      <c r="N2731" s="338" t="s">
        <v>16918</v>
      </c>
      <c r="O2731" s="338" t="s">
        <v>5010</v>
      </c>
    </row>
    <row r="2732" ht="15.75" customHeight="1">
      <c r="A2732" s="338" t="s">
        <v>16919</v>
      </c>
      <c r="B2732" s="338" t="s">
        <v>4993</v>
      </c>
      <c r="C2732" s="338" t="s">
        <v>1547</v>
      </c>
      <c r="D2732" s="338">
        <v>1995.0</v>
      </c>
      <c r="E2732" s="338" t="s">
        <v>16244</v>
      </c>
      <c r="F2732" s="338" t="s">
        <v>5286</v>
      </c>
      <c r="G2732" s="338" t="s">
        <v>5113</v>
      </c>
      <c r="H2732" s="338" t="s">
        <v>8058</v>
      </c>
      <c r="I2732" s="338" t="s">
        <v>16920</v>
      </c>
      <c r="J2732" s="338" t="s">
        <v>16921</v>
      </c>
      <c r="K2732" s="338" t="s">
        <v>4987</v>
      </c>
      <c r="L2732" s="338" t="s">
        <v>14444</v>
      </c>
      <c r="M2732" s="338" t="s">
        <v>16922</v>
      </c>
      <c r="N2732" s="338" t="s">
        <v>4990</v>
      </c>
      <c r="O2732" s="338" t="s">
        <v>5186</v>
      </c>
    </row>
    <row r="2733" ht="15.75" customHeight="1">
      <c r="A2733" s="338" t="s">
        <v>16923</v>
      </c>
      <c r="B2733" s="338" t="s">
        <v>4970</v>
      </c>
      <c r="C2733" s="338" t="s">
        <v>1537</v>
      </c>
      <c r="D2733" s="338">
        <v>1995.0</v>
      </c>
      <c r="E2733" s="338" t="s">
        <v>16717</v>
      </c>
      <c r="F2733" s="339">
        <v>45144.0</v>
      </c>
      <c r="G2733" s="338" t="s">
        <v>5701</v>
      </c>
      <c r="H2733" s="338" t="s">
        <v>14679</v>
      </c>
      <c r="I2733" s="338" t="s">
        <v>14680</v>
      </c>
      <c r="J2733" s="338" t="s">
        <v>8799</v>
      </c>
      <c r="K2733" s="338" t="s">
        <v>5663</v>
      </c>
      <c r="L2733" s="338" t="s">
        <v>6381</v>
      </c>
      <c r="M2733" s="338" t="s">
        <v>16924</v>
      </c>
      <c r="N2733" s="338" t="s">
        <v>5758</v>
      </c>
      <c r="O2733" s="338" t="s">
        <v>5794</v>
      </c>
    </row>
    <row r="2734" ht="15.75" customHeight="1">
      <c r="A2734" s="338" t="s">
        <v>16925</v>
      </c>
      <c r="B2734" s="338" t="s">
        <v>4970</v>
      </c>
      <c r="C2734" s="338" t="s">
        <v>3713</v>
      </c>
      <c r="D2734" s="338">
        <v>1995.0</v>
      </c>
      <c r="E2734" s="338" t="s">
        <v>16521</v>
      </c>
      <c r="F2734" s="339">
        <v>45113.0</v>
      </c>
      <c r="G2734" s="338" t="s">
        <v>5070</v>
      </c>
      <c r="H2734" s="338" t="s">
        <v>14657</v>
      </c>
      <c r="I2734" s="338" t="s">
        <v>16926</v>
      </c>
      <c r="J2734" s="338" t="s">
        <v>10653</v>
      </c>
      <c r="K2734" s="338" t="s">
        <v>4987</v>
      </c>
      <c r="L2734" s="338" t="s">
        <v>5034</v>
      </c>
      <c r="M2734" s="338" t="s">
        <v>16927</v>
      </c>
      <c r="N2734" s="338" t="s">
        <v>7886</v>
      </c>
      <c r="O2734" s="338" t="s">
        <v>5160</v>
      </c>
    </row>
    <row r="2735" ht="15.75" customHeight="1">
      <c r="A2735" s="338" t="s">
        <v>16928</v>
      </c>
      <c r="B2735" s="338" t="s">
        <v>7737</v>
      </c>
      <c r="C2735" s="338" t="s">
        <v>1558</v>
      </c>
      <c r="D2735" s="338">
        <v>1995.0</v>
      </c>
      <c r="E2735" s="338" t="s">
        <v>16765</v>
      </c>
      <c r="F2735" s="339">
        <v>44991.0</v>
      </c>
      <c r="G2735" s="338" t="s">
        <v>5287</v>
      </c>
      <c r="H2735" s="338" t="s">
        <v>14104</v>
      </c>
      <c r="I2735" s="338" t="s">
        <v>16929</v>
      </c>
      <c r="J2735" s="338" t="s">
        <v>11144</v>
      </c>
      <c r="K2735" s="338" t="s">
        <v>4987</v>
      </c>
      <c r="L2735" s="338" t="s">
        <v>5064</v>
      </c>
      <c r="M2735" s="338" t="s">
        <v>16930</v>
      </c>
      <c r="N2735" s="338" t="s">
        <v>5036</v>
      </c>
      <c r="O2735" s="338" t="s">
        <v>5232</v>
      </c>
    </row>
    <row r="2736" ht="15.75" customHeight="1">
      <c r="A2736" s="338" t="s">
        <v>16931</v>
      </c>
      <c r="B2736" s="338" t="s">
        <v>4970</v>
      </c>
      <c r="C2736" s="338" t="s">
        <v>1558</v>
      </c>
      <c r="D2736" s="338">
        <v>1995.0</v>
      </c>
      <c r="E2736" s="338" t="s">
        <v>16765</v>
      </c>
      <c r="F2736" s="339">
        <v>45144.0</v>
      </c>
      <c r="G2736" s="338" t="s">
        <v>5319</v>
      </c>
      <c r="H2736" s="338" t="s">
        <v>16932</v>
      </c>
      <c r="I2736" s="338" t="s">
        <v>16932</v>
      </c>
      <c r="J2736" s="338" t="s">
        <v>16933</v>
      </c>
      <c r="K2736" s="338" t="s">
        <v>4987</v>
      </c>
      <c r="M2736" s="338" t="s">
        <v>16934</v>
      </c>
      <c r="N2736" s="338" t="s">
        <v>15309</v>
      </c>
      <c r="O2736" s="338" t="s">
        <v>5186</v>
      </c>
    </row>
    <row r="2737" ht="15.75" customHeight="1">
      <c r="A2737" s="338" t="s">
        <v>16935</v>
      </c>
      <c r="B2737" s="338" t="s">
        <v>4970</v>
      </c>
      <c r="C2737" s="338" t="s">
        <v>1537</v>
      </c>
      <c r="D2737" s="338">
        <v>1995.0</v>
      </c>
      <c r="E2737" s="338" t="s">
        <v>15870</v>
      </c>
      <c r="F2737" s="339">
        <v>45113.0</v>
      </c>
      <c r="G2737" s="338" t="s">
        <v>5172</v>
      </c>
      <c r="H2737" s="338" t="s">
        <v>14516</v>
      </c>
      <c r="I2737" s="338" t="s">
        <v>16936</v>
      </c>
      <c r="J2737" s="338" t="s">
        <v>16937</v>
      </c>
      <c r="K2737" s="338" t="s">
        <v>4987</v>
      </c>
      <c r="L2737" s="338" t="s">
        <v>6247</v>
      </c>
      <c r="M2737" s="338" t="s">
        <v>16938</v>
      </c>
      <c r="N2737" s="338" t="s">
        <v>5036</v>
      </c>
      <c r="O2737" s="338" t="s">
        <v>5248</v>
      </c>
    </row>
    <row r="2738" ht="15.75" customHeight="1">
      <c r="A2738" s="338" t="s">
        <v>16939</v>
      </c>
      <c r="B2738" s="338" t="s">
        <v>7737</v>
      </c>
      <c r="C2738" s="338" t="s">
        <v>1537</v>
      </c>
      <c r="D2738" s="338">
        <v>1995.0</v>
      </c>
      <c r="E2738" s="338" t="s">
        <v>16671</v>
      </c>
      <c r="F2738" s="339">
        <v>45174.0</v>
      </c>
      <c r="G2738" s="338" t="s">
        <v>7849</v>
      </c>
      <c r="H2738" s="338" t="s">
        <v>14122</v>
      </c>
      <c r="I2738" s="338" t="s">
        <v>14247</v>
      </c>
      <c r="J2738" s="338" t="s">
        <v>16783</v>
      </c>
      <c r="K2738" s="338" t="s">
        <v>4987</v>
      </c>
      <c r="L2738" s="338" t="s">
        <v>5355</v>
      </c>
      <c r="M2738" s="338" t="s">
        <v>16940</v>
      </c>
      <c r="N2738" s="338" t="s">
        <v>4990</v>
      </c>
      <c r="O2738" s="338" t="s">
        <v>5096</v>
      </c>
    </row>
    <row r="2739" ht="15.75" customHeight="1">
      <c r="A2739" s="338" t="s">
        <v>16941</v>
      </c>
      <c r="B2739" s="338" t="s">
        <v>4970</v>
      </c>
      <c r="C2739" s="338" t="s">
        <v>1558</v>
      </c>
      <c r="D2739" s="338">
        <v>1995.0</v>
      </c>
      <c r="E2739" s="338" t="s">
        <v>16942</v>
      </c>
      <c r="F2739" s="339">
        <v>45053.0</v>
      </c>
      <c r="G2739" s="338" t="s">
        <v>5219</v>
      </c>
      <c r="H2739" s="338" t="s">
        <v>13959</v>
      </c>
      <c r="I2739" s="338" t="s">
        <v>13959</v>
      </c>
      <c r="J2739" s="338" t="s">
        <v>14837</v>
      </c>
      <c r="K2739" s="338" t="s">
        <v>4987</v>
      </c>
      <c r="L2739" s="338" t="s">
        <v>12125</v>
      </c>
      <c r="M2739" s="338" t="s">
        <v>16943</v>
      </c>
      <c r="N2739" s="338" t="s">
        <v>16944</v>
      </c>
      <c r="O2739" s="338" t="s">
        <v>6003</v>
      </c>
    </row>
    <row r="2740" ht="15.75" customHeight="1">
      <c r="A2740" s="338" t="s">
        <v>16945</v>
      </c>
      <c r="B2740" s="338" t="s">
        <v>7737</v>
      </c>
      <c r="C2740" s="338" t="s">
        <v>1558</v>
      </c>
      <c r="D2740" s="338">
        <v>1995.0</v>
      </c>
      <c r="E2740" s="338" t="s">
        <v>16819</v>
      </c>
      <c r="F2740" s="339">
        <v>45174.0</v>
      </c>
      <c r="G2740" s="338" t="s">
        <v>5701</v>
      </c>
      <c r="H2740" s="338" t="s">
        <v>5367</v>
      </c>
      <c r="I2740" s="338" t="s">
        <v>5367</v>
      </c>
      <c r="J2740" s="338" t="s">
        <v>5244</v>
      </c>
      <c r="K2740" s="338" t="s">
        <v>5607</v>
      </c>
      <c r="L2740" s="338" t="s">
        <v>7748</v>
      </c>
      <c r="M2740" s="338" t="s">
        <v>16946</v>
      </c>
      <c r="N2740" s="338" t="s">
        <v>5753</v>
      </c>
      <c r="O2740" s="338" t="s">
        <v>5010</v>
      </c>
    </row>
    <row r="2741" ht="15.75" customHeight="1">
      <c r="A2741" s="338" t="s">
        <v>16947</v>
      </c>
      <c r="B2741" s="338" t="s">
        <v>4993</v>
      </c>
      <c r="C2741" s="338" t="s">
        <v>1601</v>
      </c>
      <c r="D2741" s="338">
        <v>1995.0</v>
      </c>
      <c r="E2741" s="338" t="s">
        <v>16819</v>
      </c>
      <c r="F2741" s="339">
        <v>45051.0</v>
      </c>
      <c r="G2741" s="338" t="s">
        <v>5060</v>
      </c>
      <c r="H2741" s="338" t="s">
        <v>13589</v>
      </c>
      <c r="I2741" s="338" t="s">
        <v>15535</v>
      </c>
      <c r="J2741" s="338" t="s">
        <v>16948</v>
      </c>
      <c r="K2741" s="338" t="s">
        <v>4987</v>
      </c>
      <c r="M2741" s="338" t="s">
        <v>16949</v>
      </c>
      <c r="N2741" s="338" t="s">
        <v>7376</v>
      </c>
      <c r="O2741" s="338" t="s">
        <v>5262</v>
      </c>
    </row>
    <row r="2742" ht="15.75" customHeight="1">
      <c r="A2742" s="338" t="s">
        <v>16950</v>
      </c>
      <c r="B2742" s="338" t="s">
        <v>4970</v>
      </c>
      <c r="C2742" s="338" t="s">
        <v>1425</v>
      </c>
      <c r="D2742" s="338">
        <v>1995.0</v>
      </c>
      <c r="E2742" s="338" t="s">
        <v>16951</v>
      </c>
      <c r="F2742" s="339">
        <v>45112.0</v>
      </c>
      <c r="G2742" s="338" t="s">
        <v>5090</v>
      </c>
      <c r="H2742" s="338" t="s">
        <v>5138</v>
      </c>
      <c r="I2742" s="338" t="s">
        <v>16952</v>
      </c>
      <c r="J2742" s="338" t="s">
        <v>5116</v>
      </c>
      <c r="K2742" s="338" t="s">
        <v>4987</v>
      </c>
      <c r="L2742" s="338" t="s">
        <v>5355</v>
      </c>
      <c r="M2742" s="338" t="s">
        <v>16953</v>
      </c>
      <c r="N2742" s="338" t="s">
        <v>5036</v>
      </c>
      <c r="O2742" s="338" t="s">
        <v>5020</v>
      </c>
    </row>
    <row r="2743" ht="15.75" customHeight="1">
      <c r="A2743" s="338" t="s">
        <v>16954</v>
      </c>
      <c r="B2743" s="338" t="s">
        <v>4970</v>
      </c>
      <c r="C2743" s="338" t="s">
        <v>1537</v>
      </c>
      <c r="D2743" s="338">
        <v>1995.0</v>
      </c>
      <c r="E2743" s="338" t="s">
        <v>16955</v>
      </c>
      <c r="F2743" s="339">
        <v>45174.0</v>
      </c>
      <c r="G2743" s="338" t="s">
        <v>7989</v>
      </c>
      <c r="H2743" s="338" t="s">
        <v>5061</v>
      </c>
      <c r="I2743" s="338" t="s">
        <v>16956</v>
      </c>
      <c r="J2743" s="338" t="s">
        <v>5907</v>
      </c>
      <c r="K2743" s="338" t="s">
        <v>4987</v>
      </c>
      <c r="L2743" s="338" t="s">
        <v>7748</v>
      </c>
      <c r="M2743" s="338" t="s">
        <v>16957</v>
      </c>
      <c r="N2743" s="338" t="s">
        <v>12158</v>
      </c>
      <c r="O2743" s="338" t="s">
        <v>5020</v>
      </c>
    </row>
    <row r="2744" ht="15.75" customHeight="1">
      <c r="A2744" s="338" t="s">
        <v>16958</v>
      </c>
      <c r="B2744" s="338" t="s">
        <v>7737</v>
      </c>
      <c r="C2744" s="338" t="s">
        <v>1558</v>
      </c>
      <c r="D2744" s="338">
        <v>1995.0</v>
      </c>
      <c r="E2744" s="338" t="s">
        <v>16819</v>
      </c>
      <c r="F2744" s="339">
        <v>45113.0</v>
      </c>
      <c r="G2744" s="338" t="s">
        <v>6547</v>
      </c>
      <c r="H2744" s="338" t="s">
        <v>9462</v>
      </c>
      <c r="I2744" s="338" t="s">
        <v>15299</v>
      </c>
      <c r="J2744" s="338" t="s">
        <v>5554</v>
      </c>
      <c r="K2744" s="338" t="s">
        <v>4987</v>
      </c>
      <c r="L2744" s="338" t="s">
        <v>7014</v>
      </c>
      <c r="M2744" s="338" t="s">
        <v>16959</v>
      </c>
      <c r="N2744" s="338" t="s">
        <v>16960</v>
      </c>
      <c r="O2744" s="338" t="s">
        <v>5294</v>
      </c>
    </row>
    <row r="2745" ht="15.75" customHeight="1">
      <c r="A2745" s="338" t="s">
        <v>16961</v>
      </c>
      <c r="B2745" s="338" t="s">
        <v>4970</v>
      </c>
      <c r="C2745" s="338" t="s">
        <v>1558</v>
      </c>
      <c r="D2745" s="338">
        <v>1995.0</v>
      </c>
      <c r="E2745" s="338" t="s">
        <v>15972</v>
      </c>
      <c r="F2745" s="339">
        <v>45052.0</v>
      </c>
      <c r="G2745" s="338" t="s">
        <v>5181</v>
      </c>
      <c r="H2745" s="338" t="s">
        <v>6160</v>
      </c>
      <c r="I2745" s="338" t="s">
        <v>14921</v>
      </c>
      <c r="J2745" s="338" t="s">
        <v>9853</v>
      </c>
      <c r="K2745" s="338" t="s">
        <v>4987</v>
      </c>
      <c r="L2745" s="338" t="s">
        <v>6447</v>
      </c>
      <c r="M2745" s="338" t="s">
        <v>16962</v>
      </c>
      <c r="N2745" s="338" t="s">
        <v>14622</v>
      </c>
      <c r="O2745" s="338" t="s">
        <v>5217</v>
      </c>
    </row>
    <row r="2746" ht="15.75" customHeight="1">
      <c r="A2746" s="338" t="s">
        <v>16963</v>
      </c>
      <c r="B2746" s="338" t="s">
        <v>4970</v>
      </c>
      <c r="C2746" s="338" t="s">
        <v>3713</v>
      </c>
      <c r="D2746" s="338">
        <v>1995.0</v>
      </c>
      <c r="E2746" s="338" t="s">
        <v>16592</v>
      </c>
      <c r="F2746" s="339">
        <v>45022.0</v>
      </c>
      <c r="G2746" s="338" t="s">
        <v>7461</v>
      </c>
      <c r="H2746" s="338" t="s">
        <v>15801</v>
      </c>
      <c r="I2746" s="338" t="s">
        <v>15801</v>
      </c>
      <c r="J2746" s="338" t="s">
        <v>16964</v>
      </c>
      <c r="K2746" s="338" t="s">
        <v>4987</v>
      </c>
      <c r="L2746" s="338" t="s">
        <v>5017</v>
      </c>
      <c r="M2746" s="338" t="s">
        <v>16965</v>
      </c>
      <c r="N2746" s="338" t="s">
        <v>9714</v>
      </c>
      <c r="O2746" s="338" t="s">
        <v>5020</v>
      </c>
    </row>
    <row r="2747" ht="15.75" customHeight="1">
      <c r="A2747" s="338" t="s">
        <v>16966</v>
      </c>
      <c r="B2747" s="338" t="s">
        <v>4970</v>
      </c>
      <c r="C2747" s="338" t="s">
        <v>1537</v>
      </c>
      <c r="D2747" s="338">
        <v>1995.0</v>
      </c>
      <c r="E2747" s="338" t="s">
        <v>16612</v>
      </c>
      <c r="F2747" s="339">
        <v>45112.0</v>
      </c>
      <c r="G2747" s="338" t="s">
        <v>7864</v>
      </c>
      <c r="H2747" s="338" t="s">
        <v>7983</v>
      </c>
      <c r="I2747" s="338" t="s">
        <v>16967</v>
      </c>
      <c r="J2747" s="338" t="s">
        <v>13692</v>
      </c>
      <c r="K2747" s="338" t="s">
        <v>4987</v>
      </c>
      <c r="L2747" s="338" t="s">
        <v>16968</v>
      </c>
      <c r="M2747" s="338" t="s">
        <v>16969</v>
      </c>
      <c r="N2747" s="338" t="s">
        <v>4990</v>
      </c>
      <c r="O2747" s="338" t="s">
        <v>5780</v>
      </c>
    </row>
    <row r="2748" ht="15.75" customHeight="1">
      <c r="A2748" s="338" t="s">
        <v>16970</v>
      </c>
      <c r="B2748" s="338" t="s">
        <v>4970</v>
      </c>
      <c r="C2748" s="338" t="s">
        <v>1425</v>
      </c>
      <c r="D2748" s="338">
        <v>1995.0</v>
      </c>
      <c r="E2748" s="338" t="s">
        <v>16494</v>
      </c>
      <c r="F2748" s="339">
        <v>44990.0</v>
      </c>
      <c r="G2748" s="338" t="s">
        <v>5287</v>
      </c>
      <c r="H2748" s="338" t="s">
        <v>7580</v>
      </c>
      <c r="I2748" s="338" t="s">
        <v>10348</v>
      </c>
      <c r="J2748" s="338" t="s">
        <v>12947</v>
      </c>
      <c r="K2748" s="338" t="s">
        <v>4987</v>
      </c>
      <c r="L2748" s="338" t="s">
        <v>5017</v>
      </c>
      <c r="M2748" s="338" t="s">
        <v>16971</v>
      </c>
      <c r="N2748" s="338" t="s">
        <v>5282</v>
      </c>
      <c r="O2748" s="338" t="s">
        <v>5028</v>
      </c>
    </row>
    <row r="2749" ht="15.75" customHeight="1">
      <c r="A2749" s="338" t="s">
        <v>16972</v>
      </c>
      <c r="B2749" s="338" t="s">
        <v>4970</v>
      </c>
      <c r="C2749" s="338" t="s">
        <v>1547</v>
      </c>
      <c r="D2749" s="338">
        <v>1995.0</v>
      </c>
      <c r="E2749" s="338" t="s">
        <v>16973</v>
      </c>
      <c r="F2749" s="339">
        <v>44991.0</v>
      </c>
      <c r="G2749" s="338" t="s">
        <v>5319</v>
      </c>
      <c r="H2749" s="338" t="s">
        <v>6346</v>
      </c>
      <c r="I2749" s="338" t="s">
        <v>6346</v>
      </c>
      <c r="J2749" s="338" t="s">
        <v>4975</v>
      </c>
      <c r="K2749" s="338" t="s">
        <v>4987</v>
      </c>
      <c r="L2749" s="338" t="s">
        <v>5222</v>
      </c>
      <c r="M2749" s="338" t="s">
        <v>16974</v>
      </c>
      <c r="N2749" s="338" t="s">
        <v>10126</v>
      </c>
      <c r="O2749" s="338" t="s">
        <v>5150</v>
      </c>
    </row>
    <row r="2750" ht="15.75" customHeight="1">
      <c r="A2750" s="338" t="s">
        <v>16975</v>
      </c>
      <c r="B2750" s="338" t="s">
        <v>4993</v>
      </c>
      <c r="C2750" s="338" t="s">
        <v>1558</v>
      </c>
      <c r="D2750" s="338">
        <v>1995.0</v>
      </c>
      <c r="E2750" s="338" t="s">
        <v>16047</v>
      </c>
      <c r="F2750" s="339">
        <v>44962.0</v>
      </c>
      <c r="G2750" s="338" t="s">
        <v>5235</v>
      </c>
      <c r="H2750" s="338" t="s">
        <v>9933</v>
      </c>
      <c r="I2750" s="338" t="s">
        <v>16976</v>
      </c>
      <c r="J2750" s="338" t="s">
        <v>5016</v>
      </c>
      <c r="K2750" s="338" t="s">
        <v>4987</v>
      </c>
      <c r="M2750" s="338" t="s">
        <v>16977</v>
      </c>
      <c r="N2750" s="338" t="s">
        <v>11290</v>
      </c>
      <c r="O2750" s="338" t="s">
        <v>5186</v>
      </c>
    </row>
    <row r="2751" ht="15.75" customHeight="1">
      <c r="A2751" s="338" t="s">
        <v>16978</v>
      </c>
      <c r="B2751" s="338" t="s">
        <v>4970</v>
      </c>
      <c r="C2751" s="338" t="s">
        <v>1681</v>
      </c>
      <c r="D2751" s="338">
        <v>1995.0</v>
      </c>
      <c r="E2751" s="338" t="s">
        <v>16646</v>
      </c>
      <c r="F2751" s="339">
        <v>44933.0</v>
      </c>
      <c r="G2751" s="338" t="s">
        <v>5129</v>
      </c>
      <c r="H2751" s="338" t="s">
        <v>6086</v>
      </c>
      <c r="I2751" s="338" t="s">
        <v>16979</v>
      </c>
      <c r="J2751" s="338" t="s">
        <v>9206</v>
      </c>
      <c r="K2751" s="338" t="s">
        <v>4987</v>
      </c>
      <c r="L2751" s="338" t="s">
        <v>5166</v>
      </c>
      <c r="M2751" s="338" t="s">
        <v>16980</v>
      </c>
      <c r="N2751" s="338" t="s">
        <v>16022</v>
      </c>
      <c r="O2751" s="338" t="s">
        <v>9387</v>
      </c>
    </row>
    <row r="2752" ht="15.75" customHeight="1">
      <c r="A2752" s="338" t="s">
        <v>16981</v>
      </c>
      <c r="B2752" s="338" t="s">
        <v>4970</v>
      </c>
      <c r="C2752" s="338" t="s">
        <v>2473</v>
      </c>
      <c r="D2752" s="338">
        <v>1995.0</v>
      </c>
      <c r="E2752" s="338" t="s">
        <v>16047</v>
      </c>
      <c r="F2752" s="339">
        <v>44990.0</v>
      </c>
      <c r="G2752" s="338" t="s">
        <v>10690</v>
      </c>
      <c r="H2752" s="338" t="s">
        <v>14462</v>
      </c>
      <c r="I2752" s="338" t="s">
        <v>11698</v>
      </c>
      <c r="J2752" s="338" t="s">
        <v>8804</v>
      </c>
      <c r="K2752" s="338" t="s">
        <v>4987</v>
      </c>
      <c r="L2752" s="338" t="s">
        <v>5074</v>
      </c>
      <c r="M2752" s="338" t="s">
        <v>16982</v>
      </c>
      <c r="N2752" s="338" t="s">
        <v>7886</v>
      </c>
      <c r="O2752" s="338" t="s">
        <v>5537</v>
      </c>
    </row>
    <row r="2753" ht="15.75" customHeight="1">
      <c r="A2753" s="338" t="s">
        <v>16983</v>
      </c>
      <c r="B2753" s="338" t="s">
        <v>8739</v>
      </c>
      <c r="C2753" s="338" t="s">
        <v>1547</v>
      </c>
      <c r="D2753" s="338">
        <v>1995.0</v>
      </c>
      <c r="E2753" s="338" t="s">
        <v>16692</v>
      </c>
      <c r="F2753" s="339">
        <v>45052.0</v>
      </c>
      <c r="G2753" s="338" t="s">
        <v>5402</v>
      </c>
      <c r="H2753" s="338" t="s">
        <v>16984</v>
      </c>
      <c r="I2753" s="338" t="s">
        <v>16984</v>
      </c>
      <c r="J2753" s="338" t="s">
        <v>16985</v>
      </c>
      <c r="K2753" s="338" t="s">
        <v>5245</v>
      </c>
      <c r="M2753" s="338" t="s">
        <v>16986</v>
      </c>
      <c r="N2753" s="338" t="s">
        <v>9372</v>
      </c>
      <c r="O2753" s="338" t="s">
        <v>5370</v>
      </c>
    </row>
    <row r="2754" ht="15.75" customHeight="1">
      <c r="A2754" s="338" t="s">
        <v>16987</v>
      </c>
      <c r="B2754" s="338" t="s">
        <v>5601</v>
      </c>
      <c r="C2754" s="338" t="s">
        <v>1558</v>
      </c>
      <c r="D2754" s="338">
        <v>1995.0</v>
      </c>
      <c r="E2754" s="338" t="s">
        <v>16988</v>
      </c>
      <c r="F2754" s="339">
        <v>44934.0</v>
      </c>
      <c r="G2754" s="338" t="s">
        <v>5846</v>
      </c>
      <c r="H2754" s="338" t="s">
        <v>9142</v>
      </c>
      <c r="I2754" s="338" t="s">
        <v>16989</v>
      </c>
      <c r="J2754" s="338" t="s">
        <v>16990</v>
      </c>
      <c r="K2754" s="338" t="s">
        <v>16991</v>
      </c>
      <c r="L2754" s="338" t="s">
        <v>5822</v>
      </c>
      <c r="M2754" s="338" t="s">
        <v>16992</v>
      </c>
      <c r="N2754" s="338" t="s">
        <v>15172</v>
      </c>
      <c r="O2754" s="338" t="s">
        <v>6084</v>
      </c>
    </row>
    <row r="2755" ht="15.75" customHeight="1">
      <c r="A2755" s="338" t="s">
        <v>16993</v>
      </c>
      <c r="B2755" s="338" t="s">
        <v>4970</v>
      </c>
      <c r="C2755" s="338" t="s">
        <v>1558</v>
      </c>
      <c r="D2755" s="338">
        <v>1995.0</v>
      </c>
      <c r="E2755" s="338" t="s">
        <v>16861</v>
      </c>
      <c r="F2755" s="338" t="s">
        <v>5059</v>
      </c>
      <c r="G2755" s="338" t="s">
        <v>7864</v>
      </c>
      <c r="H2755" s="338" t="s">
        <v>5381</v>
      </c>
      <c r="I2755" s="338" t="s">
        <v>5381</v>
      </c>
      <c r="J2755" s="338" t="s">
        <v>5381</v>
      </c>
      <c r="K2755" s="338" t="s">
        <v>4987</v>
      </c>
      <c r="L2755" s="338" t="s">
        <v>5074</v>
      </c>
      <c r="M2755" s="338" t="s">
        <v>16994</v>
      </c>
      <c r="N2755" s="338" t="s">
        <v>16995</v>
      </c>
      <c r="O2755" s="338" t="s">
        <v>5028</v>
      </c>
    </row>
    <row r="2756" ht="15.75" customHeight="1">
      <c r="A2756" s="338" t="s">
        <v>16996</v>
      </c>
      <c r="B2756" s="338" t="s">
        <v>5445</v>
      </c>
      <c r="C2756" s="338" t="s">
        <v>1572</v>
      </c>
      <c r="D2756" s="338">
        <v>1995.0</v>
      </c>
      <c r="E2756" s="338" t="s">
        <v>16819</v>
      </c>
      <c r="F2756" s="339">
        <v>44933.0</v>
      </c>
      <c r="G2756" s="338" t="s">
        <v>6391</v>
      </c>
      <c r="H2756" s="338" t="s">
        <v>16997</v>
      </c>
      <c r="I2756" s="338" t="s">
        <v>16998</v>
      </c>
      <c r="J2756" s="338" t="s">
        <v>7807</v>
      </c>
      <c r="K2756" s="338" t="s">
        <v>4987</v>
      </c>
      <c r="M2756" s="338" t="s">
        <v>16999</v>
      </c>
      <c r="N2756" s="338" t="s">
        <v>17000</v>
      </c>
      <c r="O2756" s="338" t="s">
        <v>6224</v>
      </c>
    </row>
    <row r="2757" ht="15.75" customHeight="1">
      <c r="A2757" s="338" t="s">
        <v>17001</v>
      </c>
      <c r="B2757" s="338" t="s">
        <v>4970</v>
      </c>
      <c r="C2757" s="338" t="s">
        <v>1681</v>
      </c>
      <c r="D2757" s="338">
        <v>1995.0</v>
      </c>
      <c r="E2757" s="338" t="s">
        <v>17002</v>
      </c>
      <c r="F2757" s="339">
        <v>45052.0</v>
      </c>
      <c r="G2757" s="338" t="s">
        <v>5163</v>
      </c>
      <c r="H2757" s="338" t="s">
        <v>13120</v>
      </c>
      <c r="I2757" s="338" t="s">
        <v>11243</v>
      </c>
      <c r="J2757" s="338" t="s">
        <v>16679</v>
      </c>
      <c r="K2757" s="338" t="s">
        <v>4976</v>
      </c>
      <c r="L2757" s="338" t="s">
        <v>6039</v>
      </c>
      <c r="M2757" s="338" t="s">
        <v>17003</v>
      </c>
      <c r="N2757" s="338" t="s">
        <v>17004</v>
      </c>
      <c r="O2757" s="338" t="s">
        <v>5150</v>
      </c>
    </row>
    <row r="2758" ht="15.75" customHeight="1">
      <c r="A2758" s="338" t="s">
        <v>17005</v>
      </c>
      <c r="B2758" s="338" t="s">
        <v>4970</v>
      </c>
      <c r="C2758" s="338" t="s">
        <v>1537</v>
      </c>
      <c r="D2758" s="338">
        <v>1995.0</v>
      </c>
      <c r="E2758" s="338" t="s">
        <v>17002</v>
      </c>
      <c r="F2758" s="339">
        <v>44989.0</v>
      </c>
      <c r="G2758" s="338" t="s">
        <v>5181</v>
      </c>
      <c r="H2758" s="338" t="s">
        <v>17006</v>
      </c>
      <c r="I2758" s="338" t="s">
        <v>9551</v>
      </c>
      <c r="J2758" s="338" t="s">
        <v>17007</v>
      </c>
      <c r="K2758" s="338" t="s">
        <v>4987</v>
      </c>
      <c r="L2758" s="338" t="s">
        <v>6394</v>
      </c>
      <c r="M2758" s="338" t="s">
        <v>17008</v>
      </c>
      <c r="N2758" s="338" t="s">
        <v>4979</v>
      </c>
      <c r="O2758" s="338" t="s">
        <v>5283</v>
      </c>
    </row>
    <row r="2759" ht="15.75" customHeight="1">
      <c r="A2759" s="338" t="s">
        <v>17009</v>
      </c>
      <c r="B2759" s="338" t="s">
        <v>4970</v>
      </c>
      <c r="C2759" s="338" t="s">
        <v>1425</v>
      </c>
      <c r="D2759" s="338">
        <v>1995.0</v>
      </c>
      <c r="E2759" s="338" t="s">
        <v>15609</v>
      </c>
      <c r="F2759" s="339">
        <v>44932.0</v>
      </c>
      <c r="G2759" s="338" t="s">
        <v>5251</v>
      </c>
      <c r="H2759" s="338" t="s">
        <v>10348</v>
      </c>
      <c r="I2759" s="338" t="s">
        <v>10348</v>
      </c>
      <c r="J2759" s="338" t="s">
        <v>13839</v>
      </c>
      <c r="K2759" s="338" t="s">
        <v>4987</v>
      </c>
      <c r="L2759" s="338" t="s">
        <v>5176</v>
      </c>
      <c r="M2759" s="338" t="s">
        <v>17010</v>
      </c>
      <c r="N2759" s="338" t="s">
        <v>17011</v>
      </c>
      <c r="O2759" s="338" t="s">
        <v>5087</v>
      </c>
    </row>
    <row r="2760" ht="15.75" customHeight="1">
      <c r="A2760" s="338" t="s">
        <v>17012</v>
      </c>
      <c r="B2760" s="338" t="s">
        <v>4970</v>
      </c>
      <c r="C2760" s="338" t="s">
        <v>1547</v>
      </c>
      <c r="D2760" s="338">
        <v>1995.0</v>
      </c>
      <c r="E2760" s="338" t="s">
        <v>16563</v>
      </c>
      <c r="F2760" s="339">
        <v>44990.0</v>
      </c>
      <c r="G2760" s="338" t="s">
        <v>5251</v>
      </c>
      <c r="H2760" s="338" t="s">
        <v>7962</v>
      </c>
      <c r="I2760" s="338" t="s">
        <v>17013</v>
      </c>
      <c r="J2760" s="338" t="s">
        <v>8579</v>
      </c>
      <c r="K2760" s="338" t="s">
        <v>4987</v>
      </c>
      <c r="L2760" s="338" t="s">
        <v>6255</v>
      </c>
      <c r="M2760" s="338" t="s">
        <v>17014</v>
      </c>
      <c r="N2760" s="338" t="s">
        <v>17015</v>
      </c>
      <c r="O2760" s="338" t="s">
        <v>10697</v>
      </c>
    </row>
    <row r="2761" ht="15.75" customHeight="1">
      <c r="A2761" s="338" t="s">
        <v>17016</v>
      </c>
      <c r="B2761" s="338" t="s">
        <v>4970</v>
      </c>
      <c r="C2761" s="338" t="s">
        <v>1537</v>
      </c>
      <c r="D2761" s="338">
        <v>1995.0</v>
      </c>
      <c r="E2761" s="338" t="s">
        <v>16612</v>
      </c>
      <c r="F2761" s="339">
        <v>44991.0</v>
      </c>
      <c r="G2761" s="338" t="s">
        <v>5701</v>
      </c>
      <c r="H2761" s="338" t="s">
        <v>6245</v>
      </c>
      <c r="I2761" s="338" t="s">
        <v>12697</v>
      </c>
      <c r="J2761" s="338" t="s">
        <v>12787</v>
      </c>
      <c r="K2761" s="338" t="s">
        <v>4987</v>
      </c>
      <c r="L2761" s="338" t="s">
        <v>12215</v>
      </c>
      <c r="M2761" s="338" t="s">
        <v>17017</v>
      </c>
      <c r="N2761" s="338" t="s">
        <v>5009</v>
      </c>
      <c r="O2761" s="338" t="s">
        <v>6003</v>
      </c>
    </row>
    <row r="2762" ht="15.75" customHeight="1">
      <c r="A2762" s="338" t="s">
        <v>17018</v>
      </c>
      <c r="B2762" s="338" t="s">
        <v>4970</v>
      </c>
      <c r="C2762" s="338" t="s">
        <v>1601</v>
      </c>
      <c r="D2762" s="338">
        <v>1995.0</v>
      </c>
      <c r="E2762" s="338" t="s">
        <v>16727</v>
      </c>
      <c r="F2762" s="339">
        <v>45112.0</v>
      </c>
      <c r="G2762" s="338" t="s">
        <v>7361</v>
      </c>
      <c r="H2762" s="338" t="s">
        <v>17019</v>
      </c>
      <c r="I2762" s="338" t="s">
        <v>17020</v>
      </c>
      <c r="J2762" s="338" t="s">
        <v>17021</v>
      </c>
      <c r="K2762" s="338" t="s">
        <v>5245</v>
      </c>
      <c r="M2762" s="338" t="s">
        <v>17022</v>
      </c>
      <c r="N2762" s="338" t="s">
        <v>17023</v>
      </c>
      <c r="O2762" s="338" t="s">
        <v>5283</v>
      </c>
    </row>
    <row r="2763" ht="15.75" customHeight="1">
      <c r="A2763" s="338" t="s">
        <v>17024</v>
      </c>
      <c r="B2763" s="338" t="s">
        <v>4993</v>
      </c>
      <c r="C2763" s="338" t="s">
        <v>1601</v>
      </c>
      <c r="D2763" s="338">
        <v>1995.0</v>
      </c>
      <c r="E2763" s="338" t="s">
        <v>16583</v>
      </c>
      <c r="F2763" s="339">
        <v>44931.0</v>
      </c>
      <c r="G2763" s="338" t="s">
        <v>5219</v>
      </c>
      <c r="H2763" s="338" t="s">
        <v>11312</v>
      </c>
      <c r="I2763" s="338" t="s">
        <v>15234</v>
      </c>
      <c r="J2763" s="338" t="s">
        <v>15235</v>
      </c>
      <c r="K2763" s="338" t="s">
        <v>5607</v>
      </c>
      <c r="M2763" s="338" t="s">
        <v>17025</v>
      </c>
      <c r="N2763" s="338" t="s">
        <v>15237</v>
      </c>
      <c r="O2763" s="338" t="s">
        <v>5028</v>
      </c>
    </row>
    <row r="2764" ht="15.75" customHeight="1">
      <c r="A2764" s="338" t="s">
        <v>17026</v>
      </c>
      <c r="B2764" s="338" t="s">
        <v>4970</v>
      </c>
      <c r="C2764" s="338" t="s">
        <v>3713</v>
      </c>
      <c r="D2764" s="338">
        <v>1995.0</v>
      </c>
      <c r="E2764" s="338" t="s">
        <v>16955</v>
      </c>
      <c r="F2764" s="339">
        <v>45144.0</v>
      </c>
      <c r="G2764" s="338" t="s">
        <v>5113</v>
      </c>
      <c r="H2764" s="338" t="s">
        <v>17027</v>
      </c>
      <c r="I2764" s="338" t="s">
        <v>17028</v>
      </c>
      <c r="J2764" s="338" t="s">
        <v>14683</v>
      </c>
      <c r="K2764" s="338" t="s">
        <v>4987</v>
      </c>
      <c r="L2764" s="338" t="s">
        <v>5389</v>
      </c>
      <c r="M2764" s="338" t="s">
        <v>17029</v>
      </c>
      <c r="N2764" s="338" t="s">
        <v>10126</v>
      </c>
      <c r="O2764" s="338" t="s">
        <v>5217</v>
      </c>
    </row>
    <row r="2765" ht="15.75" customHeight="1">
      <c r="A2765" s="338" t="s">
        <v>17030</v>
      </c>
      <c r="B2765" s="338" t="s">
        <v>4970</v>
      </c>
      <c r="C2765" s="338" t="s">
        <v>1558</v>
      </c>
      <c r="D2765" s="338">
        <v>1995.0</v>
      </c>
      <c r="E2765" s="338" t="s">
        <v>16832</v>
      </c>
      <c r="F2765" s="339">
        <v>44932.0</v>
      </c>
      <c r="G2765" s="338" t="s">
        <v>5163</v>
      </c>
      <c r="H2765" s="338" t="s">
        <v>14933</v>
      </c>
      <c r="I2765" s="338" t="s">
        <v>14933</v>
      </c>
      <c r="J2765" s="338" t="s">
        <v>15755</v>
      </c>
      <c r="K2765" s="338" t="s">
        <v>4987</v>
      </c>
      <c r="M2765" s="338" t="s">
        <v>17031</v>
      </c>
      <c r="N2765" s="338" t="s">
        <v>17032</v>
      </c>
      <c r="O2765" s="338" t="s">
        <v>5610</v>
      </c>
    </row>
    <row r="2766" ht="15.75" customHeight="1">
      <c r="A2766" s="338" t="s">
        <v>17033</v>
      </c>
      <c r="B2766" s="338" t="s">
        <v>7737</v>
      </c>
      <c r="C2766" s="338" t="s">
        <v>1558</v>
      </c>
      <c r="D2766" s="338">
        <v>1995.0</v>
      </c>
      <c r="E2766" s="338" t="s">
        <v>17034</v>
      </c>
      <c r="F2766" s="339">
        <v>45051.0</v>
      </c>
      <c r="G2766" s="338" t="s">
        <v>7889</v>
      </c>
      <c r="H2766" s="338" t="s">
        <v>7816</v>
      </c>
      <c r="I2766" s="338" t="s">
        <v>17035</v>
      </c>
      <c r="J2766" s="338" t="s">
        <v>14486</v>
      </c>
      <c r="K2766" s="338" t="s">
        <v>4987</v>
      </c>
      <c r="M2766" s="338" t="s">
        <v>17036</v>
      </c>
      <c r="N2766" s="338" t="s">
        <v>5224</v>
      </c>
      <c r="O2766" s="338" t="s">
        <v>5120</v>
      </c>
    </row>
    <row r="2767" ht="15.75" customHeight="1">
      <c r="A2767" s="338" t="s">
        <v>4079</v>
      </c>
      <c r="B2767" s="338" t="s">
        <v>4970</v>
      </c>
      <c r="C2767" s="338" t="s">
        <v>1547</v>
      </c>
      <c r="D2767" s="338">
        <v>1995.0</v>
      </c>
      <c r="E2767" s="338" t="s">
        <v>16598</v>
      </c>
      <c r="F2767" s="339">
        <v>44964.0</v>
      </c>
      <c r="G2767" s="338" t="s">
        <v>5163</v>
      </c>
      <c r="H2767" s="338" t="s">
        <v>13985</v>
      </c>
      <c r="I2767" s="338" t="s">
        <v>13985</v>
      </c>
      <c r="J2767" s="338" t="s">
        <v>17037</v>
      </c>
      <c r="K2767" s="338" t="s">
        <v>4976</v>
      </c>
      <c r="L2767" s="338" t="s">
        <v>5140</v>
      </c>
      <c r="M2767" s="338" t="s">
        <v>17038</v>
      </c>
      <c r="N2767" s="338" t="s">
        <v>12667</v>
      </c>
      <c r="O2767" s="338" t="s">
        <v>5471</v>
      </c>
    </row>
    <row r="2768" ht="15.75" customHeight="1">
      <c r="A2768" s="338" t="s">
        <v>9354</v>
      </c>
      <c r="B2768" s="338" t="s">
        <v>4970</v>
      </c>
      <c r="C2768" s="338" t="s">
        <v>1537</v>
      </c>
      <c r="D2768" s="338">
        <v>1995.0</v>
      </c>
      <c r="E2768" s="338" t="s">
        <v>16819</v>
      </c>
      <c r="F2768" s="339">
        <v>45143.0</v>
      </c>
      <c r="G2768" s="338" t="s">
        <v>5196</v>
      </c>
      <c r="H2768" s="338" t="s">
        <v>5970</v>
      </c>
      <c r="I2768" s="338" t="s">
        <v>17039</v>
      </c>
      <c r="J2768" s="338" t="s">
        <v>11216</v>
      </c>
      <c r="K2768" s="338" t="s">
        <v>4987</v>
      </c>
      <c r="L2768" s="338" t="s">
        <v>5377</v>
      </c>
      <c r="M2768" s="338" t="s">
        <v>17040</v>
      </c>
      <c r="N2768" s="338" t="s">
        <v>5036</v>
      </c>
      <c r="O2768" s="338" t="s">
        <v>5150</v>
      </c>
    </row>
    <row r="2769" ht="15.75" customHeight="1">
      <c r="A2769" s="338" t="s">
        <v>17041</v>
      </c>
      <c r="B2769" s="338" t="s">
        <v>7737</v>
      </c>
      <c r="C2769" s="338" t="s">
        <v>1547</v>
      </c>
      <c r="D2769" s="338">
        <v>1995.0</v>
      </c>
      <c r="E2769" s="338" t="s">
        <v>15648</v>
      </c>
      <c r="F2769" s="339">
        <v>45083.0</v>
      </c>
      <c r="G2769" s="338" t="s">
        <v>6421</v>
      </c>
      <c r="H2769" s="338" t="s">
        <v>10756</v>
      </c>
      <c r="I2769" s="338" t="s">
        <v>17042</v>
      </c>
      <c r="J2769" s="338" t="s">
        <v>17043</v>
      </c>
      <c r="K2769" s="338" t="s">
        <v>9336</v>
      </c>
      <c r="M2769" s="338" t="s">
        <v>17044</v>
      </c>
      <c r="N2769" s="338" t="s">
        <v>15103</v>
      </c>
      <c r="O2769" s="338" t="s">
        <v>5120</v>
      </c>
    </row>
    <row r="2770" ht="15.75" customHeight="1">
      <c r="A2770" s="338" t="s">
        <v>17045</v>
      </c>
      <c r="B2770" s="338" t="s">
        <v>4993</v>
      </c>
      <c r="C2770" s="338" t="s">
        <v>1558</v>
      </c>
      <c r="D2770" s="338">
        <v>1995.0</v>
      </c>
      <c r="E2770" s="338" t="s">
        <v>16587</v>
      </c>
      <c r="F2770" s="339">
        <v>45174.0</v>
      </c>
      <c r="G2770" s="338" t="s">
        <v>5241</v>
      </c>
      <c r="H2770" s="338" t="s">
        <v>17046</v>
      </c>
      <c r="I2770" s="338" t="s">
        <v>17046</v>
      </c>
      <c r="J2770" s="338" t="s">
        <v>7550</v>
      </c>
      <c r="K2770" s="338" t="s">
        <v>4987</v>
      </c>
      <c r="L2770" s="338" t="s">
        <v>5157</v>
      </c>
      <c r="M2770" s="338" t="s">
        <v>17047</v>
      </c>
      <c r="N2770" s="338" t="s">
        <v>17048</v>
      </c>
      <c r="O2770" s="338" t="s">
        <v>5283</v>
      </c>
    </row>
    <row r="2771" ht="15.75" customHeight="1">
      <c r="A2771" s="338" t="s">
        <v>17049</v>
      </c>
      <c r="B2771" s="338" t="s">
        <v>4970</v>
      </c>
      <c r="C2771" s="338" t="s">
        <v>1425</v>
      </c>
      <c r="D2771" s="338">
        <v>1995.0</v>
      </c>
      <c r="E2771" s="338" t="s">
        <v>16667</v>
      </c>
      <c r="F2771" s="339">
        <v>45022.0</v>
      </c>
      <c r="G2771" s="338" t="s">
        <v>5145</v>
      </c>
      <c r="H2771" s="338" t="s">
        <v>17050</v>
      </c>
      <c r="I2771" s="338" t="s">
        <v>12743</v>
      </c>
      <c r="J2771" s="338" t="s">
        <v>7473</v>
      </c>
      <c r="K2771" s="338" t="s">
        <v>5245</v>
      </c>
      <c r="L2771" s="338" t="s">
        <v>5094</v>
      </c>
      <c r="M2771" s="338" t="s">
        <v>17051</v>
      </c>
      <c r="N2771" s="338" t="s">
        <v>17052</v>
      </c>
      <c r="O2771" s="338" t="s">
        <v>5576</v>
      </c>
    </row>
    <row r="2772" ht="15.75" customHeight="1">
      <c r="A2772" s="338" t="s">
        <v>17053</v>
      </c>
      <c r="B2772" s="338" t="s">
        <v>4970</v>
      </c>
      <c r="C2772" s="338" t="s">
        <v>1558</v>
      </c>
      <c r="D2772" s="338">
        <v>1995.0</v>
      </c>
      <c r="E2772" s="338" t="s">
        <v>16832</v>
      </c>
      <c r="F2772" s="339">
        <v>45081.0</v>
      </c>
      <c r="G2772" s="338" t="s">
        <v>5172</v>
      </c>
      <c r="H2772" s="338" t="s">
        <v>5952</v>
      </c>
      <c r="I2772" s="338" t="s">
        <v>7041</v>
      </c>
      <c r="J2772" s="338" t="s">
        <v>7041</v>
      </c>
      <c r="K2772" s="338" t="s">
        <v>4987</v>
      </c>
      <c r="L2772" s="338" t="s">
        <v>5094</v>
      </c>
      <c r="M2772" s="338" t="s">
        <v>17054</v>
      </c>
      <c r="N2772" s="338" t="s">
        <v>12055</v>
      </c>
      <c r="O2772" s="338" t="s">
        <v>5067</v>
      </c>
    </row>
    <row r="2773" ht="15.75" customHeight="1">
      <c r="A2773" s="338" t="s">
        <v>17055</v>
      </c>
      <c r="B2773" s="338" t="s">
        <v>4970</v>
      </c>
      <c r="C2773" s="338" t="s">
        <v>1547</v>
      </c>
      <c r="D2773" s="338">
        <v>1995.0</v>
      </c>
      <c r="E2773" s="338" t="s">
        <v>16275</v>
      </c>
      <c r="F2773" s="339">
        <v>44992.0</v>
      </c>
      <c r="G2773" s="338" t="s">
        <v>5113</v>
      </c>
      <c r="H2773" s="338" t="s">
        <v>12169</v>
      </c>
      <c r="I2773" s="338" t="s">
        <v>8168</v>
      </c>
      <c r="J2773" s="338" t="s">
        <v>12251</v>
      </c>
      <c r="K2773" s="338" t="s">
        <v>4987</v>
      </c>
      <c r="M2773" s="338" t="s">
        <v>17056</v>
      </c>
      <c r="N2773" s="338" t="s">
        <v>4979</v>
      </c>
      <c r="O2773" s="338" t="s">
        <v>5943</v>
      </c>
    </row>
    <row r="2774" ht="15.75" customHeight="1">
      <c r="A2774" s="338" t="s">
        <v>17057</v>
      </c>
      <c r="B2774" s="338" t="s">
        <v>4970</v>
      </c>
      <c r="C2774" s="338" t="s">
        <v>1547</v>
      </c>
      <c r="D2774" s="338">
        <v>1995.0</v>
      </c>
      <c r="E2774" s="338" t="s">
        <v>17058</v>
      </c>
      <c r="F2774" s="339">
        <v>45023.0</v>
      </c>
      <c r="G2774" s="338" t="s">
        <v>5163</v>
      </c>
      <c r="H2774" s="338" t="s">
        <v>6843</v>
      </c>
      <c r="I2774" s="338" t="s">
        <v>17059</v>
      </c>
      <c r="J2774" s="338" t="s">
        <v>17059</v>
      </c>
      <c r="K2774" s="338" t="s">
        <v>4976</v>
      </c>
      <c r="M2774" s="338" t="s">
        <v>17060</v>
      </c>
      <c r="N2774" s="338" t="s">
        <v>17061</v>
      </c>
      <c r="O2774" s="338" t="s">
        <v>5780</v>
      </c>
    </row>
    <row r="2775" ht="15.75" customHeight="1">
      <c r="A2775" s="338" t="s">
        <v>17062</v>
      </c>
      <c r="B2775" s="338" t="s">
        <v>4970</v>
      </c>
      <c r="C2775" s="338" t="s">
        <v>1537</v>
      </c>
      <c r="D2775" s="338">
        <v>1995.0</v>
      </c>
      <c r="E2775" s="338" t="s">
        <v>17063</v>
      </c>
      <c r="F2775" s="339">
        <v>45023.0</v>
      </c>
      <c r="G2775" s="338" t="s">
        <v>5872</v>
      </c>
      <c r="H2775" s="338" t="s">
        <v>17064</v>
      </c>
      <c r="I2775" s="338" t="s">
        <v>17065</v>
      </c>
      <c r="J2775" s="338" t="s">
        <v>17066</v>
      </c>
      <c r="K2775" s="338" t="s">
        <v>6531</v>
      </c>
      <c r="N2775" s="338" t="s">
        <v>17067</v>
      </c>
      <c r="O2775" s="338" t="s">
        <v>5339</v>
      </c>
    </row>
    <row r="2776" ht="15.75" customHeight="1">
      <c r="A2776" s="338" t="s">
        <v>17068</v>
      </c>
      <c r="B2776" s="338" t="s">
        <v>4993</v>
      </c>
      <c r="C2776" s="338" t="s">
        <v>1601</v>
      </c>
      <c r="D2776" s="338">
        <v>1995.0</v>
      </c>
      <c r="E2776" s="338" t="s">
        <v>16756</v>
      </c>
      <c r="F2776" s="339">
        <v>45111.0</v>
      </c>
      <c r="G2776" s="338" t="s">
        <v>6107</v>
      </c>
      <c r="H2776" s="338" t="s">
        <v>10334</v>
      </c>
      <c r="I2776" s="338" t="s">
        <v>17069</v>
      </c>
      <c r="J2776" s="338" t="s">
        <v>15181</v>
      </c>
      <c r="K2776" s="338" t="s">
        <v>4987</v>
      </c>
      <c r="L2776" s="338" t="s">
        <v>5074</v>
      </c>
      <c r="M2776" s="338" t="s">
        <v>17070</v>
      </c>
      <c r="N2776" s="338" t="s">
        <v>17071</v>
      </c>
      <c r="O2776" s="338" t="s">
        <v>5143</v>
      </c>
    </row>
    <row r="2777" ht="15.75" customHeight="1">
      <c r="A2777" s="338" t="s">
        <v>17072</v>
      </c>
      <c r="B2777" s="338" t="s">
        <v>4970</v>
      </c>
      <c r="C2777" s="338" t="s">
        <v>1547</v>
      </c>
      <c r="D2777" s="338">
        <v>1995.0</v>
      </c>
      <c r="E2777" s="338" t="s">
        <v>16853</v>
      </c>
      <c r="F2777" s="339">
        <v>45175.0</v>
      </c>
      <c r="G2777" s="338" t="s">
        <v>8753</v>
      </c>
      <c r="H2777" s="338" t="s">
        <v>17073</v>
      </c>
      <c r="I2777" s="338" t="s">
        <v>17073</v>
      </c>
      <c r="J2777" s="338" t="s">
        <v>11468</v>
      </c>
      <c r="K2777" s="338" t="s">
        <v>4987</v>
      </c>
      <c r="L2777" s="338" t="s">
        <v>5157</v>
      </c>
      <c r="M2777" s="338" t="s">
        <v>17074</v>
      </c>
      <c r="N2777" s="338" t="s">
        <v>11994</v>
      </c>
      <c r="O2777" s="338" t="s">
        <v>5457</v>
      </c>
    </row>
    <row r="2778" ht="15.75" customHeight="1">
      <c r="A2778" s="338" t="s">
        <v>17075</v>
      </c>
      <c r="B2778" s="338" t="s">
        <v>4993</v>
      </c>
      <c r="C2778" s="338" t="s">
        <v>1601</v>
      </c>
      <c r="D2778" s="338">
        <v>1995.0</v>
      </c>
      <c r="E2778" s="338" t="s">
        <v>17002</v>
      </c>
      <c r="F2778" s="338" t="s">
        <v>5286</v>
      </c>
      <c r="G2778" s="338" t="s">
        <v>5783</v>
      </c>
      <c r="H2778" s="338" t="s">
        <v>17076</v>
      </c>
      <c r="I2778" s="338" t="s">
        <v>17077</v>
      </c>
      <c r="J2778" s="338" t="s">
        <v>16744</v>
      </c>
      <c r="K2778" s="338" t="s">
        <v>5245</v>
      </c>
      <c r="M2778" s="338" t="s">
        <v>17078</v>
      </c>
      <c r="N2778" s="338" t="s">
        <v>5036</v>
      </c>
      <c r="O2778" s="338" t="s">
        <v>5483</v>
      </c>
    </row>
    <row r="2779" ht="15.75" customHeight="1">
      <c r="A2779" s="338" t="s">
        <v>17079</v>
      </c>
      <c r="B2779" s="338" t="s">
        <v>4970</v>
      </c>
      <c r="C2779" s="338" t="s">
        <v>3713</v>
      </c>
      <c r="D2779" s="338">
        <v>1995.0</v>
      </c>
      <c r="E2779" s="338" t="s">
        <v>17080</v>
      </c>
      <c r="F2779" s="339">
        <v>45175.0</v>
      </c>
      <c r="G2779" s="338" t="s">
        <v>5121</v>
      </c>
      <c r="H2779" s="338" t="s">
        <v>9710</v>
      </c>
      <c r="I2779" s="338" t="s">
        <v>12185</v>
      </c>
      <c r="J2779" s="338" t="s">
        <v>14284</v>
      </c>
      <c r="K2779" s="338" t="s">
        <v>4987</v>
      </c>
      <c r="L2779" s="338" t="s">
        <v>7014</v>
      </c>
      <c r="M2779" s="338" t="s">
        <v>17081</v>
      </c>
      <c r="N2779" s="338" t="s">
        <v>5036</v>
      </c>
      <c r="O2779" s="338" t="s">
        <v>6633</v>
      </c>
    </row>
    <row r="2780" ht="15.75" customHeight="1">
      <c r="A2780" s="338" t="s">
        <v>17082</v>
      </c>
      <c r="B2780" s="338" t="s">
        <v>4970</v>
      </c>
      <c r="C2780" s="338" t="s">
        <v>1558</v>
      </c>
      <c r="D2780" s="338">
        <v>1995.0</v>
      </c>
      <c r="E2780" s="338" t="s">
        <v>16616</v>
      </c>
      <c r="F2780" s="339">
        <v>45023.0</v>
      </c>
      <c r="G2780" s="338" t="s">
        <v>5755</v>
      </c>
      <c r="H2780" s="338" t="s">
        <v>10828</v>
      </c>
      <c r="I2780" s="338" t="s">
        <v>17083</v>
      </c>
      <c r="J2780" s="338" t="s">
        <v>14284</v>
      </c>
      <c r="K2780" s="338" t="s">
        <v>12977</v>
      </c>
      <c r="L2780" s="338" t="s">
        <v>5389</v>
      </c>
      <c r="M2780" s="338" t="s">
        <v>17084</v>
      </c>
      <c r="N2780" s="338" t="s">
        <v>10126</v>
      </c>
      <c r="O2780" s="338" t="s">
        <v>5545</v>
      </c>
    </row>
    <row r="2781" ht="15.75" customHeight="1">
      <c r="A2781" s="338" t="s">
        <v>17085</v>
      </c>
      <c r="B2781" s="338" t="s">
        <v>4970</v>
      </c>
      <c r="C2781" s="338" t="s">
        <v>1558</v>
      </c>
      <c r="D2781" s="338">
        <v>1995.0</v>
      </c>
      <c r="E2781" s="338" t="s">
        <v>14783</v>
      </c>
      <c r="F2781" s="339">
        <v>45112.0</v>
      </c>
      <c r="G2781" s="338" t="s">
        <v>5319</v>
      </c>
      <c r="H2781" s="338" t="s">
        <v>8968</v>
      </c>
      <c r="I2781" s="338" t="s">
        <v>13540</v>
      </c>
      <c r="J2781" s="338" t="s">
        <v>13612</v>
      </c>
      <c r="K2781" s="338" t="s">
        <v>4987</v>
      </c>
      <c r="M2781" s="338" t="s">
        <v>17086</v>
      </c>
      <c r="N2781" s="338" t="s">
        <v>8297</v>
      </c>
      <c r="O2781" s="338" t="s">
        <v>5537</v>
      </c>
    </row>
    <row r="2782" ht="15.75" customHeight="1">
      <c r="A2782" s="338" t="s">
        <v>17087</v>
      </c>
      <c r="B2782" s="338" t="s">
        <v>4993</v>
      </c>
      <c r="C2782" s="338" t="s">
        <v>1601</v>
      </c>
      <c r="D2782" s="338">
        <v>1995.0</v>
      </c>
      <c r="E2782" s="338" t="s">
        <v>16138</v>
      </c>
      <c r="F2782" s="339">
        <v>45174.0</v>
      </c>
      <c r="G2782" s="338" t="s">
        <v>6659</v>
      </c>
      <c r="H2782" s="338" t="s">
        <v>12035</v>
      </c>
      <c r="I2782" s="338" t="s">
        <v>8807</v>
      </c>
      <c r="J2782" s="338" t="s">
        <v>7798</v>
      </c>
      <c r="K2782" s="338" t="s">
        <v>4987</v>
      </c>
      <c r="L2782" s="338" t="s">
        <v>5827</v>
      </c>
      <c r="M2782" s="338" t="s">
        <v>17088</v>
      </c>
      <c r="N2782" s="338" t="s">
        <v>15970</v>
      </c>
      <c r="O2782" s="338" t="s">
        <v>5186</v>
      </c>
    </row>
    <row r="2783" ht="15.75" customHeight="1">
      <c r="A2783" s="338" t="s">
        <v>17089</v>
      </c>
      <c r="B2783" s="338" t="s">
        <v>4970</v>
      </c>
      <c r="C2783" s="338" t="s">
        <v>3713</v>
      </c>
      <c r="D2783" s="338">
        <v>1995.0</v>
      </c>
      <c r="E2783" s="338" t="s">
        <v>16468</v>
      </c>
      <c r="F2783" s="339">
        <v>45174.0</v>
      </c>
      <c r="G2783" s="338" t="s">
        <v>5219</v>
      </c>
      <c r="H2783" s="338" t="s">
        <v>10560</v>
      </c>
      <c r="I2783" s="338" t="s">
        <v>17090</v>
      </c>
      <c r="J2783" s="338" t="s">
        <v>16869</v>
      </c>
      <c r="K2783" s="338" t="s">
        <v>4987</v>
      </c>
      <c r="L2783" s="338" t="s">
        <v>7743</v>
      </c>
      <c r="M2783" s="338" t="s">
        <v>17091</v>
      </c>
      <c r="N2783" s="338" t="s">
        <v>5224</v>
      </c>
      <c r="O2783" s="338" t="s">
        <v>5294</v>
      </c>
    </row>
    <row r="2784" ht="15.75" customHeight="1">
      <c r="A2784" s="338" t="s">
        <v>17092</v>
      </c>
      <c r="B2784" s="338" t="s">
        <v>4970</v>
      </c>
      <c r="C2784" s="338" t="s">
        <v>1547</v>
      </c>
      <c r="D2784" s="338">
        <v>1995.0</v>
      </c>
      <c r="E2784" s="338" t="s">
        <v>16563</v>
      </c>
      <c r="F2784" s="339">
        <v>45142.0</v>
      </c>
      <c r="G2784" s="338" t="s">
        <v>5453</v>
      </c>
      <c r="H2784" s="338" t="s">
        <v>11282</v>
      </c>
      <c r="I2784" s="338" t="s">
        <v>12959</v>
      </c>
      <c r="J2784" s="338" t="s">
        <v>17093</v>
      </c>
      <c r="K2784" s="338" t="s">
        <v>4987</v>
      </c>
      <c r="M2784" s="338" t="s">
        <v>17094</v>
      </c>
      <c r="N2784" s="338" t="s">
        <v>9372</v>
      </c>
      <c r="O2784" s="338" t="s">
        <v>5160</v>
      </c>
    </row>
    <row r="2785" ht="15.75" customHeight="1">
      <c r="A2785" s="338" t="s">
        <v>17095</v>
      </c>
      <c r="B2785" s="338" t="s">
        <v>4970</v>
      </c>
      <c r="C2785" s="338" t="s">
        <v>1547</v>
      </c>
      <c r="D2785" s="338">
        <v>1995.0</v>
      </c>
      <c r="E2785" s="338" t="s">
        <v>17096</v>
      </c>
      <c r="F2785" s="339">
        <v>45144.0</v>
      </c>
      <c r="G2785" s="338" t="s">
        <v>5385</v>
      </c>
      <c r="H2785" s="338" t="s">
        <v>17097</v>
      </c>
      <c r="I2785" s="338" t="s">
        <v>17097</v>
      </c>
      <c r="J2785" s="338" t="s">
        <v>17098</v>
      </c>
      <c r="K2785" s="338" t="s">
        <v>4987</v>
      </c>
      <c r="M2785" s="338" t="s">
        <v>17099</v>
      </c>
      <c r="N2785" s="338" t="s">
        <v>17100</v>
      </c>
      <c r="O2785" s="338" t="s">
        <v>5624</v>
      </c>
    </row>
    <row r="2786" ht="15.75" customHeight="1">
      <c r="A2786" s="338" t="s">
        <v>17101</v>
      </c>
      <c r="B2786" s="338" t="s">
        <v>7737</v>
      </c>
      <c r="C2786" s="338" t="s">
        <v>1558</v>
      </c>
      <c r="D2786" s="338">
        <v>1995.0</v>
      </c>
      <c r="E2786" s="338" t="s">
        <v>17002</v>
      </c>
      <c r="F2786" s="339">
        <v>45083.0</v>
      </c>
      <c r="G2786" s="338" t="s">
        <v>5181</v>
      </c>
      <c r="H2786" s="338" t="s">
        <v>10962</v>
      </c>
      <c r="I2786" s="338" t="s">
        <v>17102</v>
      </c>
      <c r="J2786" s="338" t="s">
        <v>12510</v>
      </c>
      <c r="K2786" s="338" t="s">
        <v>4987</v>
      </c>
      <c r="L2786" s="338" t="s">
        <v>5094</v>
      </c>
      <c r="M2786" s="338" t="s">
        <v>17103</v>
      </c>
      <c r="N2786" s="338" t="s">
        <v>5009</v>
      </c>
      <c r="O2786" s="338" t="s">
        <v>5120</v>
      </c>
    </row>
    <row r="2787" ht="15.75" customHeight="1">
      <c r="A2787" s="338" t="s">
        <v>17104</v>
      </c>
      <c r="B2787" s="338" t="s">
        <v>4970</v>
      </c>
      <c r="C2787" s="338" t="s">
        <v>1547</v>
      </c>
      <c r="D2787" s="338">
        <v>1995.0</v>
      </c>
      <c r="E2787" s="338" t="s">
        <v>16667</v>
      </c>
      <c r="F2787" s="339">
        <v>45144.0</v>
      </c>
      <c r="G2787" s="338" t="s">
        <v>6075</v>
      </c>
      <c r="H2787" s="338" t="s">
        <v>17105</v>
      </c>
      <c r="I2787" s="338" t="s">
        <v>17106</v>
      </c>
      <c r="J2787" s="338" t="s">
        <v>17107</v>
      </c>
      <c r="K2787" s="338" t="s">
        <v>4976</v>
      </c>
      <c r="L2787" s="338" t="s">
        <v>17108</v>
      </c>
      <c r="M2787" s="338" t="s">
        <v>17109</v>
      </c>
      <c r="N2787" s="338" t="s">
        <v>17110</v>
      </c>
      <c r="O2787" s="338" t="s">
        <v>5077</v>
      </c>
    </row>
    <row r="2788" ht="15.75" customHeight="1">
      <c r="A2788" s="338" t="s">
        <v>17111</v>
      </c>
      <c r="B2788" s="338" t="s">
        <v>7737</v>
      </c>
      <c r="C2788" s="338" t="s">
        <v>1547</v>
      </c>
      <c r="D2788" s="338">
        <v>1995.0</v>
      </c>
      <c r="E2788" s="338" t="s">
        <v>16468</v>
      </c>
      <c r="F2788" s="339">
        <v>45114.0</v>
      </c>
      <c r="G2788" s="338" t="s">
        <v>6068</v>
      </c>
      <c r="H2788" s="338" t="s">
        <v>7859</v>
      </c>
      <c r="I2788" s="338" t="s">
        <v>17112</v>
      </c>
      <c r="J2788" s="338" t="s">
        <v>17113</v>
      </c>
      <c r="K2788" s="338" t="s">
        <v>4987</v>
      </c>
      <c r="M2788" s="338" t="s">
        <v>17114</v>
      </c>
      <c r="N2788" s="338" t="s">
        <v>5036</v>
      </c>
      <c r="O2788" s="338" t="s">
        <v>5262</v>
      </c>
    </row>
    <row r="2789" ht="15.75" customHeight="1">
      <c r="A2789" s="338" t="s">
        <v>17115</v>
      </c>
      <c r="B2789" s="338" t="s">
        <v>4970</v>
      </c>
      <c r="C2789" s="338" t="s">
        <v>1601</v>
      </c>
      <c r="D2789" s="338">
        <v>1995.0</v>
      </c>
      <c r="E2789" s="338" t="s">
        <v>16765</v>
      </c>
      <c r="F2789" s="339">
        <v>44933.0</v>
      </c>
      <c r="G2789" s="338" t="s">
        <v>5311</v>
      </c>
      <c r="H2789" s="338" t="s">
        <v>13125</v>
      </c>
      <c r="I2789" s="338" t="s">
        <v>17116</v>
      </c>
      <c r="J2789" s="338" t="s">
        <v>17117</v>
      </c>
      <c r="K2789" s="338" t="s">
        <v>5607</v>
      </c>
      <c r="M2789" s="338" t="s">
        <v>17118</v>
      </c>
      <c r="N2789" s="338" t="s">
        <v>9361</v>
      </c>
      <c r="O2789" s="338" t="s">
        <v>5715</v>
      </c>
    </row>
    <row r="2790" ht="15.75" customHeight="1">
      <c r="A2790" s="338" t="s">
        <v>17119</v>
      </c>
      <c r="B2790" s="338" t="s">
        <v>7737</v>
      </c>
      <c r="C2790" s="338" t="s">
        <v>1558</v>
      </c>
      <c r="D2790" s="338">
        <v>1995.0</v>
      </c>
      <c r="E2790" s="338" t="s">
        <v>16404</v>
      </c>
      <c r="F2790" s="339">
        <v>45052.0</v>
      </c>
      <c r="G2790" s="338" t="s">
        <v>5181</v>
      </c>
      <c r="H2790" s="338" t="s">
        <v>11728</v>
      </c>
      <c r="I2790" s="338" t="s">
        <v>11728</v>
      </c>
      <c r="J2790" s="338" t="s">
        <v>11728</v>
      </c>
      <c r="K2790" s="338" t="s">
        <v>4987</v>
      </c>
      <c r="M2790" s="338" t="s">
        <v>17120</v>
      </c>
      <c r="N2790" s="338" t="s">
        <v>11994</v>
      </c>
      <c r="O2790" s="338" t="s">
        <v>5294</v>
      </c>
    </row>
    <row r="2791" ht="15.75" customHeight="1">
      <c r="A2791" s="338" t="s">
        <v>17121</v>
      </c>
      <c r="B2791" s="338" t="s">
        <v>7737</v>
      </c>
      <c r="C2791" s="338" t="s">
        <v>1558</v>
      </c>
      <c r="D2791" s="338">
        <v>1995.0</v>
      </c>
      <c r="E2791" s="338" t="s">
        <v>16465</v>
      </c>
      <c r="F2791" s="339">
        <v>45021.0</v>
      </c>
      <c r="G2791" s="338" t="s">
        <v>9705</v>
      </c>
      <c r="H2791" s="338" t="s">
        <v>16500</v>
      </c>
      <c r="I2791" s="338" t="s">
        <v>17122</v>
      </c>
      <c r="J2791" s="338" t="s">
        <v>17043</v>
      </c>
      <c r="K2791" s="338" t="s">
        <v>4987</v>
      </c>
      <c r="M2791" s="338" t="s">
        <v>17123</v>
      </c>
      <c r="N2791" s="338" t="s">
        <v>7874</v>
      </c>
      <c r="O2791" s="338" t="s">
        <v>5483</v>
      </c>
    </row>
    <row r="2792" ht="15.75" customHeight="1">
      <c r="A2792" s="338" t="s">
        <v>17124</v>
      </c>
      <c r="B2792" s="338" t="s">
        <v>4970</v>
      </c>
      <c r="C2792" s="338" t="s">
        <v>1537</v>
      </c>
      <c r="D2792" s="338">
        <v>1995.0</v>
      </c>
      <c r="E2792" s="338" t="s">
        <v>16220</v>
      </c>
      <c r="F2792" s="338" t="s">
        <v>5286</v>
      </c>
      <c r="G2792" s="338" t="s">
        <v>6036</v>
      </c>
      <c r="H2792" s="338" t="s">
        <v>12748</v>
      </c>
      <c r="I2792" s="338" t="s">
        <v>12748</v>
      </c>
      <c r="J2792" s="338" t="s">
        <v>8054</v>
      </c>
      <c r="K2792" s="338" t="s">
        <v>4987</v>
      </c>
      <c r="L2792" s="338" t="s">
        <v>5094</v>
      </c>
      <c r="M2792" s="338" t="s">
        <v>17125</v>
      </c>
      <c r="N2792" s="338" t="s">
        <v>5036</v>
      </c>
      <c r="O2792" s="338" t="s">
        <v>5780</v>
      </c>
    </row>
    <row r="2793" ht="15.75" customHeight="1">
      <c r="A2793" s="338" t="s">
        <v>17126</v>
      </c>
      <c r="B2793" s="338" t="s">
        <v>4970</v>
      </c>
      <c r="C2793" s="338" t="s">
        <v>1681</v>
      </c>
      <c r="D2793" s="338">
        <v>1995.0</v>
      </c>
      <c r="E2793" s="338" t="s">
        <v>16798</v>
      </c>
      <c r="F2793" s="339">
        <v>45083.0</v>
      </c>
      <c r="G2793" s="338" t="s">
        <v>5327</v>
      </c>
      <c r="H2793" s="338" t="s">
        <v>10940</v>
      </c>
      <c r="I2793" s="338" t="s">
        <v>17127</v>
      </c>
      <c r="J2793" s="338" t="s">
        <v>11718</v>
      </c>
      <c r="K2793" s="338" t="s">
        <v>4987</v>
      </c>
      <c r="L2793" s="338" t="s">
        <v>4977</v>
      </c>
      <c r="M2793" s="338" t="s">
        <v>17128</v>
      </c>
      <c r="N2793" s="338" t="s">
        <v>11810</v>
      </c>
      <c r="O2793" s="338" t="s">
        <v>5232</v>
      </c>
    </row>
    <row r="2794" ht="15.75" customHeight="1">
      <c r="A2794" s="338" t="s">
        <v>17129</v>
      </c>
      <c r="B2794" s="338" t="s">
        <v>5601</v>
      </c>
      <c r="C2794" s="338" t="s">
        <v>1547</v>
      </c>
      <c r="D2794" s="338">
        <v>1995.0</v>
      </c>
      <c r="E2794" s="338" t="s">
        <v>17130</v>
      </c>
      <c r="F2794" s="339">
        <v>45052.0</v>
      </c>
      <c r="G2794" s="338" t="s">
        <v>6050</v>
      </c>
      <c r="H2794" s="338" t="s">
        <v>17131</v>
      </c>
      <c r="I2794" s="338" t="s">
        <v>17132</v>
      </c>
      <c r="J2794" s="338" t="s">
        <v>17133</v>
      </c>
      <c r="K2794" s="338" t="s">
        <v>5607</v>
      </c>
      <c r="M2794" s="338" t="s">
        <v>17134</v>
      </c>
      <c r="N2794" s="338" t="s">
        <v>17135</v>
      </c>
      <c r="O2794" s="338" t="s">
        <v>5780</v>
      </c>
    </row>
    <row r="2795" ht="15.75" customHeight="1">
      <c r="A2795" s="338" t="s">
        <v>17136</v>
      </c>
      <c r="B2795" s="338" t="s">
        <v>4970</v>
      </c>
      <c r="C2795" s="338" t="s">
        <v>1547</v>
      </c>
      <c r="D2795" s="338">
        <v>1995.0</v>
      </c>
      <c r="E2795" s="338" t="s">
        <v>17137</v>
      </c>
      <c r="F2795" s="339">
        <v>44992.0</v>
      </c>
      <c r="G2795" s="338" t="s">
        <v>6782</v>
      </c>
      <c r="H2795" s="338" t="s">
        <v>17138</v>
      </c>
      <c r="I2795" s="338" t="s">
        <v>17138</v>
      </c>
      <c r="J2795" s="338" t="s">
        <v>17139</v>
      </c>
      <c r="K2795" s="338" t="s">
        <v>4987</v>
      </c>
      <c r="L2795" s="338" t="s">
        <v>5561</v>
      </c>
      <c r="M2795" s="338" t="s">
        <v>17140</v>
      </c>
      <c r="N2795" s="338" t="s">
        <v>8841</v>
      </c>
      <c r="O2795" s="338" t="s">
        <v>6633</v>
      </c>
    </row>
    <row r="2796" ht="15.75" customHeight="1">
      <c r="A2796" s="338" t="s">
        <v>17141</v>
      </c>
      <c r="B2796" s="338" t="s">
        <v>4970</v>
      </c>
      <c r="C2796" s="338" t="s">
        <v>1558</v>
      </c>
      <c r="D2796" s="338">
        <v>1995.0</v>
      </c>
      <c r="E2796" s="338" t="s">
        <v>16756</v>
      </c>
      <c r="F2796" s="339">
        <v>45083.0</v>
      </c>
      <c r="G2796" s="338" t="s">
        <v>6031</v>
      </c>
      <c r="H2796" s="338" t="s">
        <v>17142</v>
      </c>
      <c r="I2796" s="338" t="s">
        <v>17142</v>
      </c>
      <c r="J2796" s="338" t="s">
        <v>17143</v>
      </c>
      <c r="K2796" s="338" t="s">
        <v>4987</v>
      </c>
      <c r="L2796" s="338" t="s">
        <v>17144</v>
      </c>
      <c r="M2796" s="338" t="s">
        <v>17145</v>
      </c>
      <c r="N2796" s="338" t="s">
        <v>17146</v>
      </c>
      <c r="O2796" s="338" t="s">
        <v>5020</v>
      </c>
    </row>
    <row r="2797" ht="15.75" customHeight="1">
      <c r="A2797" s="338" t="s">
        <v>17147</v>
      </c>
      <c r="B2797" s="338" t="s">
        <v>4970</v>
      </c>
      <c r="C2797" s="338" t="s">
        <v>1558</v>
      </c>
      <c r="D2797" s="338">
        <v>1995.0</v>
      </c>
      <c r="E2797" s="338" t="s">
        <v>17148</v>
      </c>
      <c r="F2797" s="339">
        <v>45144.0</v>
      </c>
      <c r="G2797" s="338" t="s">
        <v>5163</v>
      </c>
      <c r="H2797" s="338" t="s">
        <v>17149</v>
      </c>
      <c r="I2797" s="338" t="s">
        <v>17150</v>
      </c>
      <c r="J2797" s="338" t="s">
        <v>17151</v>
      </c>
      <c r="K2797" s="338" t="s">
        <v>4987</v>
      </c>
      <c r="M2797" s="338" t="s">
        <v>17152</v>
      </c>
      <c r="N2797" s="338" t="s">
        <v>4990</v>
      </c>
      <c r="O2797" s="338" t="s">
        <v>5248</v>
      </c>
    </row>
    <row r="2798" ht="15.75" customHeight="1">
      <c r="A2798" s="338" t="s">
        <v>17153</v>
      </c>
      <c r="B2798" s="338" t="s">
        <v>7737</v>
      </c>
      <c r="C2798" s="338" t="s">
        <v>1601</v>
      </c>
      <c r="D2798" s="338">
        <v>1995.0</v>
      </c>
      <c r="E2798" s="338" t="s">
        <v>14783</v>
      </c>
      <c r="F2798" s="339">
        <v>45082.0</v>
      </c>
      <c r="G2798" s="338" t="s">
        <v>5311</v>
      </c>
      <c r="H2798" s="338" t="s">
        <v>11356</v>
      </c>
      <c r="I2798" s="338" t="s">
        <v>17154</v>
      </c>
      <c r="J2798" s="338" t="s">
        <v>15179</v>
      </c>
      <c r="K2798" s="338" t="s">
        <v>4987</v>
      </c>
      <c r="M2798" s="338" t="s">
        <v>17155</v>
      </c>
      <c r="N2798" s="338" t="s">
        <v>5224</v>
      </c>
      <c r="O2798" s="338" t="s">
        <v>6003</v>
      </c>
    </row>
    <row r="2799" ht="15.75" customHeight="1">
      <c r="A2799" s="338" t="s">
        <v>17156</v>
      </c>
      <c r="B2799" s="338" t="s">
        <v>5601</v>
      </c>
      <c r="C2799" s="338" t="s">
        <v>3713</v>
      </c>
      <c r="D2799" s="338">
        <v>1995.0</v>
      </c>
      <c r="E2799" s="338" t="s">
        <v>17157</v>
      </c>
      <c r="F2799" s="339">
        <v>45053.0</v>
      </c>
      <c r="G2799" s="338" t="s">
        <v>5287</v>
      </c>
      <c r="H2799" s="338" t="s">
        <v>14199</v>
      </c>
      <c r="I2799" s="338" t="s">
        <v>17158</v>
      </c>
      <c r="J2799" s="338" t="s">
        <v>9423</v>
      </c>
      <c r="K2799" s="338" t="s">
        <v>5607</v>
      </c>
      <c r="M2799" s="338" t="s">
        <v>17159</v>
      </c>
      <c r="N2799" s="338" t="s">
        <v>13928</v>
      </c>
      <c r="O2799" s="338" t="s">
        <v>5545</v>
      </c>
    </row>
    <row r="2800" ht="15.75" customHeight="1">
      <c r="A2800" s="338" t="s">
        <v>17160</v>
      </c>
      <c r="B2800" s="338" t="s">
        <v>5601</v>
      </c>
      <c r="C2800" s="338" t="s">
        <v>1547</v>
      </c>
      <c r="D2800" s="338">
        <v>1995.0</v>
      </c>
      <c r="E2800" s="338" t="s">
        <v>16765</v>
      </c>
      <c r="F2800" s="339">
        <v>45052.0</v>
      </c>
      <c r="G2800" s="338" t="s">
        <v>8753</v>
      </c>
      <c r="H2800" s="338" t="s">
        <v>10956</v>
      </c>
      <c r="I2800" s="338" t="s">
        <v>10957</v>
      </c>
      <c r="J2800" s="338" t="s">
        <v>17161</v>
      </c>
      <c r="K2800" s="338" t="s">
        <v>4987</v>
      </c>
      <c r="M2800" s="338" t="s">
        <v>17162</v>
      </c>
      <c r="N2800" s="338" t="s">
        <v>17163</v>
      </c>
      <c r="O2800" s="338" t="s">
        <v>5363</v>
      </c>
    </row>
    <row r="2801" ht="15.75" customHeight="1">
      <c r="A2801" s="338" t="s">
        <v>17164</v>
      </c>
      <c r="B2801" s="338" t="s">
        <v>4993</v>
      </c>
      <c r="C2801" s="338" t="s">
        <v>1601</v>
      </c>
      <c r="D2801" s="338">
        <v>1995.0</v>
      </c>
      <c r="E2801" s="338" t="s">
        <v>16727</v>
      </c>
      <c r="F2801" s="338" t="s">
        <v>5059</v>
      </c>
      <c r="G2801" s="338" t="s">
        <v>8142</v>
      </c>
      <c r="H2801" s="338" t="s">
        <v>10488</v>
      </c>
      <c r="I2801" s="338" t="s">
        <v>10488</v>
      </c>
      <c r="J2801" s="338" t="s">
        <v>7049</v>
      </c>
      <c r="K2801" s="338" t="s">
        <v>4987</v>
      </c>
      <c r="M2801" s="338" t="s">
        <v>17165</v>
      </c>
      <c r="N2801" s="338" t="s">
        <v>10692</v>
      </c>
      <c r="O2801" s="338" t="s">
        <v>5715</v>
      </c>
    </row>
    <row r="2802" ht="15.75" customHeight="1">
      <c r="A2802" s="338" t="s">
        <v>17166</v>
      </c>
      <c r="B2802" s="338" t="s">
        <v>4993</v>
      </c>
      <c r="C2802" s="338" t="s">
        <v>1558</v>
      </c>
      <c r="D2802" s="338">
        <v>1995.0</v>
      </c>
      <c r="E2802" s="338" t="s">
        <v>16761</v>
      </c>
      <c r="F2802" s="339">
        <v>45083.0</v>
      </c>
      <c r="G2802" s="338" t="s">
        <v>5219</v>
      </c>
      <c r="H2802" s="338" t="s">
        <v>17167</v>
      </c>
      <c r="I2802" s="338" t="s">
        <v>17168</v>
      </c>
      <c r="J2802" s="338" t="s">
        <v>14486</v>
      </c>
      <c r="K2802" s="338" t="s">
        <v>4976</v>
      </c>
      <c r="L2802" s="338" t="s">
        <v>17169</v>
      </c>
      <c r="M2802" s="338" t="s">
        <v>17170</v>
      </c>
      <c r="N2802" s="338" t="s">
        <v>10126</v>
      </c>
      <c r="O2802" s="338" t="s">
        <v>5339</v>
      </c>
    </row>
    <row r="2803" ht="15.75" customHeight="1">
      <c r="A2803" s="338" t="s">
        <v>17171</v>
      </c>
      <c r="B2803" s="338" t="s">
        <v>4970</v>
      </c>
      <c r="C2803" s="338" t="s">
        <v>1558</v>
      </c>
      <c r="D2803" s="338">
        <v>1995.0</v>
      </c>
      <c r="E2803" s="338" t="s">
        <v>16163</v>
      </c>
      <c r="F2803" s="339">
        <v>45113.0</v>
      </c>
      <c r="G2803" s="338" t="s">
        <v>5203</v>
      </c>
      <c r="H2803" s="338" t="s">
        <v>17172</v>
      </c>
      <c r="I2803" s="338" t="s">
        <v>17172</v>
      </c>
      <c r="J2803" s="338" t="s">
        <v>10415</v>
      </c>
      <c r="K2803" s="338" t="s">
        <v>4976</v>
      </c>
      <c r="M2803" s="338" t="s">
        <v>17173</v>
      </c>
      <c r="N2803" s="338" t="s">
        <v>10581</v>
      </c>
      <c r="O2803" s="338" t="s">
        <v>5780</v>
      </c>
    </row>
    <row r="2804" ht="15.75" customHeight="1">
      <c r="A2804" s="338" t="s">
        <v>17174</v>
      </c>
      <c r="B2804" s="338" t="s">
        <v>4970</v>
      </c>
      <c r="C2804" s="338" t="s">
        <v>1558</v>
      </c>
      <c r="D2804" s="338">
        <v>1995.0</v>
      </c>
      <c r="E2804" s="338" t="s">
        <v>15907</v>
      </c>
      <c r="F2804" s="338" t="s">
        <v>5059</v>
      </c>
      <c r="G2804" s="338" t="s">
        <v>5287</v>
      </c>
      <c r="H2804" s="338" t="s">
        <v>9770</v>
      </c>
      <c r="I2804" s="338" t="s">
        <v>9770</v>
      </c>
      <c r="J2804" s="338" t="s">
        <v>17175</v>
      </c>
      <c r="K2804" s="338" t="s">
        <v>6531</v>
      </c>
      <c r="M2804" s="338" t="s">
        <v>17176</v>
      </c>
      <c r="N2804" s="338" t="s">
        <v>15172</v>
      </c>
      <c r="O2804" s="338" t="s">
        <v>5120</v>
      </c>
    </row>
    <row r="2805" ht="15.75" customHeight="1">
      <c r="A2805" s="338" t="s">
        <v>17177</v>
      </c>
      <c r="B2805" s="338" t="s">
        <v>4970</v>
      </c>
      <c r="C2805" s="338" t="s">
        <v>1558</v>
      </c>
      <c r="D2805" s="338">
        <v>1995.0</v>
      </c>
      <c r="E2805" s="338" t="s">
        <v>16563</v>
      </c>
      <c r="F2805" s="339">
        <v>45113.0</v>
      </c>
      <c r="G2805" s="338" t="s">
        <v>8753</v>
      </c>
      <c r="H2805" s="338" t="s">
        <v>17083</v>
      </c>
      <c r="I2805" s="338" t="s">
        <v>17083</v>
      </c>
      <c r="J2805" s="338" t="s">
        <v>14284</v>
      </c>
      <c r="K2805" s="338" t="s">
        <v>4987</v>
      </c>
      <c r="L2805" s="338" t="s">
        <v>6297</v>
      </c>
      <c r="M2805" s="338" t="s">
        <v>17178</v>
      </c>
      <c r="N2805" s="338" t="s">
        <v>10126</v>
      </c>
      <c r="O2805" s="338" t="s">
        <v>5610</v>
      </c>
    </row>
    <row r="2806" ht="15.75" customHeight="1">
      <c r="A2806" s="338" t="s">
        <v>17179</v>
      </c>
      <c r="B2806" s="338" t="s">
        <v>7737</v>
      </c>
      <c r="C2806" s="338" t="s">
        <v>1558</v>
      </c>
      <c r="D2806" s="338">
        <v>1995.0</v>
      </c>
      <c r="E2806" s="338" t="s">
        <v>16494</v>
      </c>
      <c r="F2806" s="339">
        <v>44963.0</v>
      </c>
      <c r="G2806" s="338" t="s">
        <v>7426</v>
      </c>
      <c r="H2806" s="338" t="s">
        <v>15917</v>
      </c>
      <c r="I2806" s="338" t="s">
        <v>12395</v>
      </c>
      <c r="J2806" s="338" t="s">
        <v>8080</v>
      </c>
      <c r="K2806" s="338" t="s">
        <v>4987</v>
      </c>
      <c r="M2806" s="338" t="s">
        <v>17180</v>
      </c>
      <c r="N2806" s="338" t="s">
        <v>5224</v>
      </c>
      <c r="O2806" s="338" t="s">
        <v>5537</v>
      </c>
    </row>
    <row r="2807" ht="15.75" customHeight="1">
      <c r="A2807" s="338" t="s">
        <v>17181</v>
      </c>
      <c r="B2807" s="338" t="s">
        <v>4970</v>
      </c>
      <c r="C2807" s="338" t="s">
        <v>1425</v>
      </c>
      <c r="D2807" s="338">
        <v>1995.0</v>
      </c>
      <c r="E2807" s="338" t="s">
        <v>16047</v>
      </c>
      <c r="F2807" s="339">
        <v>44989.0</v>
      </c>
      <c r="G2807" s="338" t="s">
        <v>11632</v>
      </c>
      <c r="H2807" s="338" t="s">
        <v>6006</v>
      </c>
      <c r="I2807" s="338" t="s">
        <v>6006</v>
      </c>
      <c r="J2807" s="338" t="s">
        <v>8677</v>
      </c>
      <c r="K2807" s="338" t="s">
        <v>5083</v>
      </c>
      <c r="M2807" s="338" t="s">
        <v>17182</v>
      </c>
      <c r="N2807" s="338" t="s">
        <v>17183</v>
      </c>
      <c r="O2807" s="338" t="s">
        <v>5537</v>
      </c>
    </row>
    <row r="2808" ht="15.75" customHeight="1">
      <c r="A2808" s="338" t="s">
        <v>17184</v>
      </c>
      <c r="B2808" s="338" t="s">
        <v>4970</v>
      </c>
      <c r="C2808" s="338" t="s">
        <v>1558</v>
      </c>
      <c r="D2808" s="338">
        <v>1995.0</v>
      </c>
      <c r="E2808" s="338" t="s">
        <v>16637</v>
      </c>
      <c r="F2808" s="339">
        <v>45144.0</v>
      </c>
      <c r="G2808" s="338" t="s">
        <v>8814</v>
      </c>
      <c r="H2808" s="338" t="s">
        <v>17185</v>
      </c>
      <c r="I2808" s="338" t="s">
        <v>14346</v>
      </c>
      <c r="J2808" s="338" t="s">
        <v>17186</v>
      </c>
      <c r="K2808" s="338" t="s">
        <v>4987</v>
      </c>
      <c r="M2808" s="338" t="s">
        <v>17187</v>
      </c>
      <c r="N2808" s="338" t="s">
        <v>17188</v>
      </c>
      <c r="O2808" s="338" t="s">
        <v>5248</v>
      </c>
    </row>
    <row r="2809" ht="15.75" customHeight="1">
      <c r="A2809" s="338" t="s">
        <v>17189</v>
      </c>
      <c r="B2809" s="338" t="s">
        <v>7737</v>
      </c>
      <c r="C2809" s="338" t="s">
        <v>1558</v>
      </c>
      <c r="D2809" s="338">
        <v>1995.0</v>
      </c>
      <c r="E2809" s="338" t="s">
        <v>16712</v>
      </c>
      <c r="F2809" s="339">
        <v>45113.0</v>
      </c>
      <c r="G2809" s="338" t="s">
        <v>10690</v>
      </c>
      <c r="H2809" s="338" t="s">
        <v>13328</v>
      </c>
      <c r="I2809" s="338" t="s">
        <v>17190</v>
      </c>
      <c r="J2809" s="338" t="s">
        <v>17191</v>
      </c>
      <c r="K2809" s="338" t="s">
        <v>4976</v>
      </c>
      <c r="M2809" s="338" t="s">
        <v>17192</v>
      </c>
      <c r="N2809" s="338" t="s">
        <v>17193</v>
      </c>
      <c r="O2809" s="338" t="s">
        <v>6003</v>
      </c>
    </row>
    <row r="2810" ht="15.75" customHeight="1">
      <c r="A2810" s="338" t="s">
        <v>17194</v>
      </c>
      <c r="B2810" s="338" t="s">
        <v>4970</v>
      </c>
      <c r="C2810" s="338" t="s">
        <v>1558</v>
      </c>
      <c r="D2810" s="338">
        <v>1995.0</v>
      </c>
      <c r="E2810" s="338" t="s">
        <v>16616</v>
      </c>
      <c r="F2810" s="339">
        <v>45052.0</v>
      </c>
      <c r="G2810" s="338" t="s">
        <v>7426</v>
      </c>
      <c r="H2810" s="338" t="s">
        <v>17195</v>
      </c>
      <c r="I2810" s="338" t="s">
        <v>17196</v>
      </c>
      <c r="J2810" s="338" t="s">
        <v>17197</v>
      </c>
      <c r="K2810" s="338" t="s">
        <v>4987</v>
      </c>
      <c r="L2810" s="338" t="s">
        <v>8603</v>
      </c>
      <c r="M2810" s="338" t="s">
        <v>17198</v>
      </c>
      <c r="N2810" s="338" t="s">
        <v>17199</v>
      </c>
      <c r="O2810" s="338" t="s">
        <v>5370</v>
      </c>
    </row>
    <row r="2811" ht="15.75" customHeight="1">
      <c r="A2811" s="338" t="s">
        <v>17200</v>
      </c>
      <c r="B2811" s="338" t="s">
        <v>4993</v>
      </c>
      <c r="C2811" s="338" t="s">
        <v>1537</v>
      </c>
      <c r="D2811" s="338">
        <v>1995.0</v>
      </c>
      <c r="E2811" s="338" t="s">
        <v>16671</v>
      </c>
      <c r="F2811" s="339">
        <v>44931.0</v>
      </c>
      <c r="G2811" s="338" t="s">
        <v>7258</v>
      </c>
      <c r="H2811" s="338" t="s">
        <v>8881</v>
      </c>
      <c r="I2811" s="338" t="s">
        <v>17201</v>
      </c>
      <c r="J2811" s="338" t="s">
        <v>8613</v>
      </c>
      <c r="K2811" s="338" t="s">
        <v>4987</v>
      </c>
      <c r="M2811" s="338" t="s">
        <v>17202</v>
      </c>
      <c r="N2811" s="338" t="s">
        <v>7376</v>
      </c>
      <c r="O2811" s="338" t="s">
        <v>5324</v>
      </c>
    </row>
    <row r="2812" ht="15.75" customHeight="1">
      <c r="A2812" s="338" t="s">
        <v>17203</v>
      </c>
      <c r="B2812" s="338" t="s">
        <v>4970</v>
      </c>
      <c r="C2812" s="338" t="s">
        <v>1547</v>
      </c>
      <c r="D2812" s="338">
        <v>1995.0</v>
      </c>
      <c r="E2812" s="338" t="s">
        <v>16494</v>
      </c>
      <c r="F2812" s="339">
        <v>45022.0</v>
      </c>
      <c r="G2812" s="338" t="s">
        <v>6050</v>
      </c>
      <c r="H2812" s="338" t="s">
        <v>8988</v>
      </c>
      <c r="I2812" s="338" t="s">
        <v>17204</v>
      </c>
      <c r="J2812" s="338" t="s">
        <v>6652</v>
      </c>
      <c r="K2812" s="338" t="s">
        <v>4987</v>
      </c>
      <c r="L2812" s="338" t="s">
        <v>6071</v>
      </c>
      <c r="M2812" s="338" t="s">
        <v>17205</v>
      </c>
      <c r="N2812" s="338" t="s">
        <v>5009</v>
      </c>
      <c r="O2812" s="338" t="s">
        <v>5150</v>
      </c>
    </row>
    <row r="2813" ht="15.75" customHeight="1">
      <c r="A2813" s="338" t="s">
        <v>17206</v>
      </c>
      <c r="B2813" s="338" t="s">
        <v>4970</v>
      </c>
      <c r="C2813" s="338" t="s">
        <v>3713</v>
      </c>
      <c r="D2813" s="338">
        <v>1995.0</v>
      </c>
      <c r="E2813" s="338" t="s">
        <v>16951</v>
      </c>
      <c r="F2813" s="339">
        <v>44932.0</v>
      </c>
      <c r="G2813" s="338" t="s">
        <v>5931</v>
      </c>
      <c r="H2813" s="338" t="s">
        <v>11988</v>
      </c>
      <c r="I2813" s="338" t="s">
        <v>17207</v>
      </c>
      <c r="J2813" s="338" t="s">
        <v>6568</v>
      </c>
      <c r="K2813" s="338" t="s">
        <v>4987</v>
      </c>
      <c r="L2813" s="338" t="s">
        <v>5108</v>
      </c>
      <c r="M2813" s="338" t="s">
        <v>17208</v>
      </c>
      <c r="N2813" s="338" t="s">
        <v>17209</v>
      </c>
      <c r="O2813" s="338" t="s">
        <v>5339</v>
      </c>
    </row>
    <row r="2814" ht="15.75" customHeight="1">
      <c r="A2814" s="338" t="s">
        <v>17210</v>
      </c>
      <c r="B2814" s="338" t="s">
        <v>5445</v>
      </c>
      <c r="C2814" s="338" t="s">
        <v>1572</v>
      </c>
      <c r="D2814" s="338">
        <v>1995.0</v>
      </c>
      <c r="E2814" s="338" t="s">
        <v>17211</v>
      </c>
      <c r="F2814" s="339">
        <v>45082.0</v>
      </c>
      <c r="G2814" s="338" t="s">
        <v>7426</v>
      </c>
      <c r="H2814" s="338" t="s">
        <v>6454</v>
      </c>
      <c r="I2814" s="338" t="s">
        <v>17212</v>
      </c>
      <c r="J2814" s="338" t="s">
        <v>10914</v>
      </c>
      <c r="K2814" s="338" t="s">
        <v>9336</v>
      </c>
      <c r="L2814" s="338" t="s">
        <v>5807</v>
      </c>
      <c r="M2814" s="338" t="s">
        <v>17213</v>
      </c>
      <c r="N2814" s="338" t="s">
        <v>5126</v>
      </c>
      <c r="O2814" s="338" t="s">
        <v>6930</v>
      </c>
    </row>
    <row r="2815" ht="15.75" customHeight="1">
      <c r="A2815" s="338" t="s">
        <v>17214</v>
      </c>
      <c r="B2815" s="338" t="s">
        <v>4993</v>
      </c>
      <c r="C2815" s="338" t="s">
        <v>1547</v>
      </c>
      <c r="D2815" s="338">
        <v>1995.0</v>
      </c>
      <c r="E2815" s="338" t="s">
        <v>16813</v>
      </c>
      <c r="F2815" s="339">
        <v>45113.0</v>
      </c>
      <c r="G2815" s="338" t="s">
        <v>7989</v>
      </c>
      <c r="H2815" s="338" t="s">
        <v>17215</v>
      </c>
      <c r="I2815" s="338" t="s">
        <v>17216</v>
      </c>
      <c r="J2815" s="338" t="s">
        <v>8080</v>
      </c>
      <c r="K2815" s="338" t="s">
        <v>4987</v>
      </c>
      <c r="L2815" s="338" t="s">
        <v>5074</v>
      </c>
      <c r="M2815" s="338" t="s">
        <v>17217</v>
      </c>
      <c r="N2815" s="338" t="s">
        <v>5126</v>
      </c>
      <c r="O2815" s="338" t="s">
        <v>5186</v>
      </c>
    </row>
    <row r="2816" ht="15.75" customHeight="1">
      <c r="A2816" s="338" t="s">
        <v>17218</v>
      </c>
      <c r="B2816" s="338" t="s">
        <v>4993</v>
      </c>
      <c r="C2816" s="338" t="s">
        <v>1558</v>
      </c>
      <c r="D2816" s="338">
        <v>1995.0</v>
      </c>
      <c r="E2816" s="338" t="s">
        <v>17219</v>
      </c>
      <c r="F2816" s="338" t="s">
        <v>5286</v>
      </c>
      <c r="G2816" s="338" t="s">
        <v>7989</v>
      </c>
      <c r="H2816" s="338" t="s">
        <v>14712</v>
      </c>
      <c r="I2816" s="338" t="s">
        <v>17220</v>
      </c>
      <c r="J2816" s="338" t="s">
        <v>17221</v>
      </c>
      <c r="K2816" s="338" t="s">
        <v>4987</v>
      </c>
      <c r="L2816" s="338" t="s">
        <v>6368</v>
      </c>
      <c r="M2816" s="338" t="s">
        <v>17222</v>
      </c>
      <c r="N2816" s="338" t="s">
        <v>12843</v>
      </c>
      <c r="O2816" s="338" t="s">
        <v>5677</v>
      </c>
    </row>
    <row r="2817" ht="15.75" customHeight="1">
      <c r="A2817" s="338" t="s">
        <v>17223</v>
      </c>
      <c r="B2817" s="338" t="s">
        <v>4970</v>
      </c>
      <c r="C2817" s="338" t="s">
        <v>3713</v>
      </c>
      <c r="D2817" s="338">
        <v>1995.0</v>
      </c>
      <c r="E2817" s="338" t="s">
        <v>16275</v>
      </c>
      <c r="F2817" s="339">
        <v>45021.0</v>
      </c>
      <c r="G2817" s="338" t="s">
        <v>5473</v>
      </c>
      <c r="H2817" s="338" t="s">
        <v>12514</v>
      </c>
      <c r="I2817" s="338" t="s">
        <v>15184</v>
      </c>
      <c r="J2817" s="338" t="s">
        <v>10868</v>
      </c>
      <c r="K2817" s="338" t="s">
        <v>4987</v>
      </c>
      <c r="L2817" s="338" t="s">
        <v>5074</v>
      </c>
      <c r="M2817" s="338" t="s">
        <v>17224</v>
      </c>
      <c r="N2817" s="338" t="s">
        <v>7874</v>
      </c>
      <c r="O2817" s="338" t="s">
        <v>5576</v>
      </c>
    </row>
    <row r="2818" ht="15.75" customHeight="1">
      <c r="A2818" s="338" t="s">
        <v>17225</v>
      </c>
      <c r="B2818" s="338" t="s">
        <v>8739</v>
      </c>
      <c r="C2818" s="338" t="s">
        <v>1547</v>
      </c>
      <c r="D2818" s="338">
        <v>1995.0</v>
      </c>
      <c r="E2818" s="338" t="s">
        <v>17226</v>
      </c>
      <c r="F2818" s="339">
        <v>45114.0</v>
      </c>
      <c r="G2818" s="338" t="s">
        <v>7217</v>
      </c>
      <c r="H2818" s="338" t="s">
        <v>17227</v>
      </c>
      <c r="I2818" s="338" t="s">
        <v>13043</v>
      </c>
      <c r="J2818" s="338" t="s">
        <v>17228</v>
      </c>
      <c r="K2818" s="338" t="s">
        <v>13045</v>
      </c>
      <c r="L2818" s="338" t="s">
        <v>8603</v>
      </c>
      <c r="M2818" s="338" t="s">
        <v>17229</v>
      </c>
      <c r="N2818" s="338" t="s">
        <v>17230</v>
      </c>
      <c r="O2818" s="338" t="s">
        <v>5698</v>
      </c>
    </row>
    <row r="2819" ht="15.75" customHeight="1">
      <c r="A2819" s="338" t="s">
        <v>17231</v>
      </c>
      <c r="B2819" s="338" t="s">
        <v>4970</v>
      </c>
      <c r="C2819" s="338" t="s">
        <v>1547</v>
      </c>
      <c r="D2819" s="338">
        <v>1995.0</v>
      </c>
      <c r="E2819" s="338" t="s">
        <v>16882</v>
      </c>
      <c r="F2819" s="339">
        <v>45083.0</v>
      </c>
      <c r="G2819" s="338" t="s">
        <v>5473</v>
      </c>
      <c r="H2819" s="338" t="s">
        <v>6032</v>
      </c>
      <c r="I2819" s="338" t="s">
        <v>17232</v>
      </c>
      <c r="J2819" s="338" t="s">
        <v>11774</v>
      </c>
      <c r="K2819" s="338" t="s">
        <v>5607</v>
      </c>
      <c r="M2819" s="338" t="s">
        <v>17233</v>
      </c>
      <c r="N2819" s="338" t="s">
        <v>15172</v>
      </c>
      <c r="O2819" s="338" t="s">
        <v>5217</v>
      </c>
    </row>
    <row r="2820" ht="15.75" customHeight="1">
      <c r="A2820" s="338" t="s">
        <v>17234</v>
      </c>
      <c r="B2820" s="338" t="s">
        <v>5601</v>
      </c>
      <c r="C2820" s="338" t="s">
        <v>1547</v>
      </c>
      <c r="D2820" s="338">
        <v>1995.0</v>
      </c>
      <c r="E2820" s="338" t="s">
        <v>16163</v>
      </c>
      <c r="F2820" s="339">
        <v>45084.0</v>
      </c>
      <c r="G2820" s="338" t="s">
        <v>5287</v>
      </c>
      <c r="H2820" s="338" t="s">
        <v>13319</v>
      </c>
      <c r="I2820" s="338" t="s">
        <v>13320</v>
      </c>
      <c r="J2820" s="338" t="s">
        <v>17235</v>
      </c>
      <c r="K2820" s="338" t="s">
        <v>4976</v>
      </c>
      <c r="M2820" s="338" t="s">
        <v>17236</v>
      </c>
      <c r="N2820" s="338" t="s">
        <v>17237</v>
      </c>
      <c r="O2820" s="338" t="s">
        <v>5087</v>
      </c>
    </row>
    <row r="2821" ht="15.75" customHeight="1">
      <c r="A2821" s="338" t="s">
        <v>17238</v>
      </c>
      <c r="B2821" s="338" t="s">
        <v>4970</v>
      </c>
      <c r="C2821" s="338" t="s">
        <v>1547</v>
      </c>
      <c r="D2821" s="338">
        <v>1995.0</v>
      </c>
      <c r="E2821" s="338" t="s">
        <v>16955</v>
      </c>
      <c r="F2821" s="339">
        <v>44990.0</v>
      </c>
      <c r="G2821" s="338" t="s">
        <v>7426</v>
      </c>
      <c r="H2821" s="338" t="s">
        <v>8374</v>
      </c>
      <c r="I2821" s="338" t="s">
        <v>8374</v>
      </c>
      <c r="J2821" s="338" t="s">
        <v>5191</v>
      </c>
      <c r="K2821" s="338" t="s">
        <v>5607</v>
      </c>
      <c r="L2821" s="338" t="s">
        <v>5389</v>
      </c>
      <c r="M2821" s="338" t="s">
        <v>17239</v>
      </c>
      <c r="N2821" s="338" t="s">
        <v>17240</v>
      </c>
      <c r="O2821" s="338" t="s">
        <v>5143</v>
      </c>
    </row>
    <row r="2822" ht="15.75" customHeight="1">
      <c r="A2822" s="338" t="s">
        <v>17241</v>
      </c>
      <c r="B2822" s="338" t="s">
        <v>4970</v>
      </c>
      <c r="C2822" s="338" t="s">
        <v>3713</v>
      </c>
      <c r="D2822" s="338">
        <v>1995.0</v>
      </c>
      <c r="E2822" s="338" t="s">
        <v>16642</v>
      </c>
      <c r="F2822" s="339">
        <v>44962.0</v>
      </c>
      <c r="G2822" s="338" t="s">
        <v>10690</v>
      </c>
      <c r="H2822" s="338" t="s">
        <v>17242</v>
      </c>
      <c r="I2822" s="338" t="s">
        <v>17243</v>
      </c>
      <c r="J2822" s="338" t="s">
        <v>11649</v>
      </c>
      <c r="K2822" s="338" t="s">
        <v>4987</v>
      </c>
      <c r="L2822" s="338" t="s">
        <v>5961</v>
      </c>
      <c r="M2822" s="338" t="s">
        <v>17244</v>
      </c>
      <c r="N2822" s="338" t="s">
        <v>7886</v>
      </c>
      <c r="O2822" s="338" t="s">
        <v>5505</v>
      </c>
    </row>
    <row r="2823" ht="15.75" customHeight="1">
      <c r="A2823" s="338" t="s">
        <v>17245</v>
      </c>
      <c r="B2823" s="338" t="s">
        <v>7737</v>
      </c>
      <c r="C2823" s="338" t="s">
        <v>1537</v>
      </c>
      <c r="D2823" s="338">
        <v>1995.0</v>
      </c>
      <c r="E2823" s="338" t="s">
        <v>16951</v>
      </c>
      <c r="F2823" s="339">
        <v>44961.0</v>
      </c>
      <c r="G2823" s="338" t="s">
        <v>7238</v>
      </c>
      <c r="H2823" s="338" t="s">
        <v>11685</v>
      </c>
      <c r="I2823" s="338" t="s">
        <v>11685</v>
      </c>
      <c r="J2823" s="338" t="s">
        <v>5435</v>
      </c>
      <c r="K2823" s="338" t="s">
        <v>4987</v>
      </c>
      <c r="L2823" s="338" t="s">
        <v>5017</v>
      </c>
      <c r="M2823" s="338" t="s">
        <v>17246</v>
      </c>
      <c r="N2823" s="338" t="s">
        <v>14286</v>
      </c>
      <c r="O2823" s="338" t="s">
        <v>5505</v>
      </c>
    </row>
    <row r="2824" ht="15.75" customHeight="1">
      <c r="A2824" s="338" t="s">
        <v>17247</v>
      </c>
      <c r="B2824" s="338" t="s">
        <v>4970</v>
      </c>
      <c r="C2824" s="338" t="s">
        <v>1558</v>
      </c>
      <c r="D2824" s="338">
        <v>1995.0</v>
      </c>
      <c r="E2824" s="338" t="s">
        <v>16619</v>
      </c>
      <c r="F2824" s="339">
        <v>45052.0</v>
      </c>
      <c r="G2824" s="338" t="s">
        <v>6075</v>
      </c>
      <c r="H2824" s="338" t="s">
        <v>17248</v>
      </c>
      <c r="I2824" s="338" t="s">
        <v>17248</v>
      </c>
      <c r="J2824" s="338" t="s">
        <v>17249</v>
      </c>
      <c r="K2824" s="338" t="s">
        <v>4987</v>
      </c>
      <c r="L2824" s="338" t="s">
        <v>6153</v>
      </c>
      <c r="M2824" s="338" t="s">
        <v>17250</v>
      </c>
      <c r="N2824" s="338" t="s">
        <v>15320</v>
      </c>
      <c r="O2824" s="338" t="s">
        <v>5370</v>
      </c>
    </row>
    <row r="2825" ht="15.75" customHeight="1">
      <c r="A2825" s="338" t="s">
        <v>17251</v>
      </c>
      <c r="B2825" s="338" t="s">
        <v>7737</v>
      </c>
      <c r="C2825" s="338" t="s">
        <v>1558</v>
      </c>
      <c r="D2825" s="338">
        <v>1995.0</v>
      </c>
      <c r="E2825" s="338" t="s">
        <v>17211</v>
      </c>
      <c r="F2825" s="339">
        <v>44989.0</v>
      </c>
      <c r="G2825" s="338" t="s">
        <v>5768</v>
      </c>
      <c r="H2825" s="338" t="s">
        <v>17252</v>
      </c>
      <c r="I2825" s="338" t="s">
        <v>17253</v>
      </c>
      <c r="J2825" s="338" t="s">
        <v>15323</v>
      </c>
      <c r="K2825" s="338" t="s">
        <v>4987</v>
      </c>
      <c r="M2825" s="338" t="s">
        <v>17254</v>
      </c>
      <c r="N2825" s="338" t="s">
        <v>7886</v>
      </c>
      <c r="O2825" s="338" t="s">
        <v>5010</v>
      </c>
    </row>
    <row r="2826" ht="15.75" customHeight="1">
      <c r="A2826" s="338" t="s">
        <v>17255</v>
      </c>
      <c r="B2826" s="338" t="s">
        <v>4970</v>
      </c>
      <c r="C2826" s="338" t="s">
        <v>1558</v>
      </c>
      <c r="D2826" s="338">
        <v>1995.0</v>
      </c>
      <c r="E2826" s="338" t="s">
        <v>17256</v>
      </c>
      <c r="F2826" s="339">
        <v>45050.0</v>
      </c>
      <c r="G2826" s="338" t="s">
        <v>6686</v>
      </c>
      <c r="H2826" s="338" t="s">
        <v>15306</v>
      </c>
      <c r="I2826" s="338" t="s">
        <v>15306</v>
      </c>
      <c r="J2826" s="338" t="s">
        <v>17257</v>
      </c>
      <c r="K2826" s="338" t="s">
        <v>4987</v>
      </c>
      <c r="L2826" s="338" t="s">
        <v>5291</v>
      </c>
      <c r="N2826" s="338" t="s">
        <v>17258</v>
      </c>
      <c r="O2826" s="338" t="s">
        <v>5794</v>
      </c>
    </row>
    <row r="2827" ht="15.75" customHeight="1">
      <c r="A2827" s="338" t="s">
        <v>17259</v>
      </c>
      <c r="B2827" s="338" t="s">
        <v>4970</v>
      </c>
      <c r="C2827" s="338" t="s">
        <v>1558</v>
      </c>
      <c r="D2827" s="338">
        <v>1995.0</v>
      </c>
      <c r="E2827" s="338" t="s">
        <v>16942</v>
      </c>
      <c r="F2827" s="339">
        <v>45174.0</v>
      </c>
      <c r="G2827" s="338" t="s">
        <v>6244</v>
      </c>
      <c r="H2827" s="338" t="s">
        <v>5343</v>
      </c>
      <c r="I2827" s="338" t="s">
        <v>17260</v>
      </c>
      <c r="J2827" s="338" t="s">
        <v>14486</v>
      </c>
      <c r="K2827" s="338" t="s">
        <v>4976</v>
      </c>
      <c r="L2827" s="338" t="s">
        <v>5281</v>
      </c>
      <c r="M2827" s="338" t="s">
        <v>17261</v>
      </c>
      <c r="N2827" s="338" t="s">
        <v>13999</v>
      </c>
      <c r="O2827" s="338" t="s">
        <v>5545</v>
      </c>
    </row>
    <row r="2828" ht="15.75" customHeight="1">
      <c r="A2828" s="338" t="s">
        <v>17262</v>
      </c>
      <c r="B2828" s="338" t="s">
        <v>8739</v>
      </c>
      <c r="C2828" s="338" t="s">
        <v>1547</v>
      </c>
      <c r="D2828" s="338">
        <v>1995.0</v>
      </c>
      <c r="E2828" s="338" t="s">
        <v>17263</v>
      </c>
      <c r="F2828" s="339">
        <v>45084.0</v>
      </c>
      <c r="G2828" s="338" t="s">
        <v>10690</v>
      </c>
      <c r="H2828" s="338" t="s">
        <v>17264</v>
      </c>
      <c r="I2828" s="338" t="s">
        <v>17264</v>
      </c>
      <c r="J2828" s="338" t="s">
        <v>14284</v>
      </c>
      <c r="K2828" s="338" t="s">
        <v>17265</v>
      </c>
      <c r="N2828" s="338" t="s">
        <v>17266</v>
      </c>
      <c r="O2828" s="338" t="s">
        <v>17267</v>
      </c>
    </row>
    <row r="2829" ht="15.75" customHeight="1">
      <c r="A2829" s="338" t="s">
        <v>17268</v>
      </c>
      <c r="B2829" s="338" t="s">
        <v>7737</v>
      </c>
      <c r="C2829" s="338" t="s">
        <v>1558</v>
      </c>
      <c r="D2829" s="338">
        <v>1995.0</v>
      </c>
      <c r="E2829" s="338" t="s">
        <v>15609</v>
      </c>
      <c r="F2829" s="339">
        <v>45050.0</v>
      </c>
      <c r="G2829" s="338" t="s">
        <v>6244</v>
      </c>
      <c r="H2829" s="338" t="s">
        <v>14562</v>
      </c>
      <c r="I2829" s="338" t="s">
        <v>14562</v>
      </c>
      <c r="J2829" s="338" t="s">
        <v>14780</v>
      </c>
      <c r="K2829" s="338" t="s">
        <v>4976</v>
      </c>
      <c r="L2829" s="338" t="s">
        <v>6039</v>
      </c>
      <c r="M2829" s="338" t="s">
        <v>17269</v>
      </c>
      <c r="N2829" s="338" t="s">
        <v>9236</v>
      </c>
      <c r="O2829" s="338" t="s">
        <v>6003</v>
      </c>
    </row>
    <row r="2830" ht="15.75" customHeight="1">
      <c r="A2830" s="338" t="s">
        <v>17270</v>
      </c>
      <c r="B2830" s="338" t="s">
        <v>7737</v>
      </c>
      <c r="C2830" s="338" t="s">
        <v>1681</v>
      </c>
      <c r="D2830" s="338">
        <v>1995.0</v>
      </c>
      <c r="E2830" s="338" t="s">
        <v>16028</v>
      </c>
      <c r="F2830" s="339">
        <v>45112.0</v>
      </c>
      <c r="G2830" s="338" t="s">
        <v>5473</v>
      </c>
      <c r="H2830" s="338" t="s">
        <v>6144</v>
      </c>
      <c r="I2830" s="338" t="s">
        <v>7545</v>
      </c>
      <c r="J2830" s="338" t="s">
        <v>6404</v>
      </c>
      <c r="K2830" s="338" t="s">
        <v>4987</v>
      </c>
      <c r="L2830" s="338" t="s">
        <v>5822</v>
      </c>
      <c r="M2830" s="338" t="s">
        <v>17271</v>
      </c>
      <c r="N2830" s="338" t="s">
        <v>7874</v>
      </c>
      <c r="O2830" s="338" t="s">
        <v>5408</v>
      </c>
    </row>
    <row r="2831" ht="15.75" customHeight="1">
      <c r="A2831" s="338" t="s">
        <v>17272</v>
      </c>
      <c r="B2831" s="338" t="s">
        <v>4993</v>
      </c>
      <c r="C2831" s="338" t="s">
        <v>1547</v>
      </c>
      <c r="D2831" s="338">
        <v>1995.0</v>
      </c>
      <c r="E2831" s="338" t="s">
        <v>16832</v>
      </c>
      <c r="F2831" s="339">
        <v>44932.0</v>
      </c>
      <c r="G2831" s="338" t="s">
        <v>5411</v>
      </c>
      <c r="H2831" s="338" t="s">
        <v>7113</v>
      </c>
      <c r="I2831" s="338" t="s">
        <v>9019</v>
      </c>
      <c r="J2831" s="338" t="s">
        <v>7798</v>
      </c>
      <c r="K2831" s="338" t="s">
        <v>4987</v>
      </c>
      <c r="L2831" s="338" t="s">
        <v>5064</v>
      </c>
      <c r="M2831" s="338" t="s">
        <v>17273</v>
      </c>
      <c r="N2831" s="338" t="s">
        <v>17274</v>
      </c>
      <c r="O2831" s="338" t="s">
        <v>5217</v>
      </c>
    </row>
    <row r="2832" ht="15.75" customHeight="1">
      <c r="A2832" s="338" t="s">
        <v>17275</v>
      </c>
      <c r="B2832" s="338" t="s">
        <v>4993</v>
      </c>
      <c r="C2832" s="338" t="s">
        <v>1601</v>
      </c>
      <c r="D2832" s="338">
        <v>1995.0</v>
      </c>
      <c r="E2832" s="338" t="s">
        <v>15870</v>
      </c>
      <c r="F2832" s="339">
        <v>45022.0</v>
      </c>
      <c r="G2832" s="338" t="s">
        <v>6244</v>
      </c>
      <c r="H2832" s="338" t="s">
        <v>9102</v>
      </c>
      <c r="I2832" s="338" t="s">
        <v>9102</v>
      </c>
      <c r="J2832" s="338" t="s">
        <v>15498</v>
      </c>
      <c r="K2832" s="338" t="s">
        <v>4987</v>
      </c>
      <c r="M2832" s="338" t="s">
        <v>17276</v>
      </c>
      <c r="N2832" s="338" t="s">
        <v>5224</v>
      </c>
      <c r="O2832" s="338" t="s">
        <v>7215</v>
      </c>
    </row>
    <row r="2833" ht="15.75" customHeight="1">
      <c r="A2833" s="338" t="s">
        <v>17277</v>
      </c>
      <c r="B2833" s="338" t="s">
        <v>4970</v>
      </c>
      <c r="C2833" s="338" t="s">
        <v>3713</v>
      </c>
      <c r="D2833" s="338">
        <v>1995.0</v>
      </c>
      <c r="E2833" s="338" t="s">
        <v>17278</v>
      </c>
      <c r="F2833" s="339">
        <v>45113.0</v>
      </c>
      <c r="G2833" s="338" t="s">
        <v>5411</v>
      </c>
      <c r="H2833" s="338" t="s">
        <v>14983</v>
      </c>
      <c r="I2833" s="338" t="s">
        <v>14983</v>
      </c>
      <c r="J2833" s="338" t="s">
        <v>17279</v>
      </c>
      <c r="K2833" s="338" t="s">
        <v>4987</v>
      </c>
      <c r="L2833" s="338" t="s">
        <v>5084</v>
      </c>
      <c r="M2833" s="338" t="s">
        <v>17280</v>
      </c>
      <c r="N2833" s="338" t="s">
        <v>9714</v>
      </c>
      <c r="O2833" s="338" t="s">
        <v>5020</v>
      </c>
    </row>
    <row r="2834" ht="15.75" customHeight="1">
      <c r="A2834" s="338" t="s">
        <v>17281</v>
      </c>
      <c r="B2834" s="338" t="s">
        <v>4970</v>
      </c>
      <c r="C2834" s="338" t="s">
        <v>1547</v>
      </c>
      <c r="D2834" s="338">
        <v>1995.0</v>
      </c>
      <c r="E2834" s="338" t="s">
        <v>15907</v>
      </c>
      <c r="F2834" s="339">
        <v>45023.0</v>
      </c>
      <c r="G2834" s="338" t="s">
        <v>6036</v>
      </c>
      <c r="H2834" s="338" t="s">
        <v>11168</v>
      </c>
      <c r="I2834" s="338" t="s">
        <v>11168</v>
      </c>
      <c r="J2834" s="338" t="s">
        <v>17282</v>
      </c>
      <c r="K2834" s="338" t="s">
        <v>5405</v>
      </c>
      <c r="M2834" s="338" t="s">
        <v>17283</v>
      </c>
      <c r="N2834" s="338" t="s">
        <v>11758</v>
      </c>
      <c r="O2834" s="338" t="s">
        <v>5677</v>
      </c>
    </row>
    <row r="2835" ht="15.75" customHeight="1">
      <c r="A2835" s="338" t="s">
        <v>17284</v>
      </c>
      <c r="B2835" s="338" t="s">
        <v>16773</v>
      </c>
      <c r="C2835" s="338" t="s">
        <v>1547</v>
      </c>
      <c r="D2835" s="338">
        <v>1995.0</v>
      </c>
      <c r="E2835" s="338" t="s">
        <v>17285</v>
      </c>
      <c r="F2835" s="339">
        <v>45175.0</v>
      </c>
      <c r="G2835" s="338" t="s">
        <v>5507</v>
      </c>
      <c r="H2835" s="338" t="s">
        <v>17286</v>
      </c>
      <c r="I2835" s="338" t="s">
        <v>17287</v>
      </c>
      <c r="J2835" s="338" t="s">
        <v>17288</v>
      </c>
      <c r="K2835" s="338" t="s">
        <v>5607</v>
      </c>
      <c r="M2835" s="338" t="s">
        <v>17289</v>
      </c>
      <c r="N2835" s="338" t="s">
        <v>12642</v>
      </c>
      <c r="O2835" s="338" t="s">
        <v>6003</v>
      </c>
    </row>
    <row r="2836" ht="15.75" customHeight="1">
      <c r="A2836" s="338" t="s">
        <v>17290</v>
      </c>
      <c r="B2836" s="338" t="s">
        <v>4993</v>
      </c>
      <c r="C2836" s="338" t="s">
        <v>1601</v>
      </c>
      <c r="D2836" s="338">
        <v>1995.0</v>
      </c>
      <c r="E2836" s="338" t="s">
        <v>17291</v>
      </c>
      <c r="F2836" s="339">
        <v>45051.0</v>
      </c>
      <c r="G2836" s="338" t="s">
        <v>5453</v>
      </c>
      <c r="H2836" s="338" t="s">
        <v>17292</v>
      </c>
      <c r="I2836" s="338" t="s">
        <v>17292</v>
      </c>
      <c r="J2836" s="338" t="s">
        <v>10424</v>
      </c>
      <c r="K2836" s="338" t="s">
        <v>5245</v>
      </c>
      <c r="M2836" s="338" t="s">
        <v>17293</v>
      </c>
      <c r="N2836" s="338" t="s">
        <v>17294</v>
      </c>
      <c r="O2836" s="338" t="s">
        <v>5294</v>
      </c>
    </row>
    <row r="2837" ht="15.75" customHeight="1">
      <c r="A2837" s="338" t="s">
        <v>17295</v>
      </c>
      <c r="B2837" s="338" t="s">
        <v>7737</v>
      </c>
      <c r="C2837" s="338" t="s">
        <v>1558</v>
      </c>
      <c r="D2837" s="338">
        <v>1995.0</v>
      </c>
      <c r="E2837" s="338" t="s">
        <v>16154</v>
      </c>
      <c r="F2837" s="339">
        <v>45021.0</v>
      </c>
      <c r="G2837" s="338" t="s">
        <v>5365</v>
      </c>
      <c r="H2837" s="338" t="s">
        <v>17296</v>
      </c>
      <c r="I2837" s="338" t="s">
        <v>17296</v>
      </c>
      <c r="J2837" s="338" t="s">
        <v>17297</v>
      </c>
      <c r="K2837" s="338" t="s">
        <v>4987</v>
      </c>
      <c r="M2837" s="338" t="s">
        <v>17298</v>
      </c>
      <c r="N2837" s="338" t="s">
        <v>17299</v>
      </c>
      <c r="O2837" s="338" t="s">
        <v>5028</v>
      </c>
    </row>
    <row r="2838" ht="15.75" customHeight="1">
      <c r="A2838" s="338" t="s">
        <v>17300</v>
      </c>
      <c r="B2838" s="338" t="s">
        <v>4970</v>
      </c>
      <c r="C2838" s="338" t="s">
        <v>1558</v>
      </c>
      <c r="D2838" s="338">
        <v>1995.0</v>
      </c>
      <c r="E2838" s="338" t="s">
        <v>16798</v>
      </c>
      <c r="F2838" s="339">
        <v>45053.0</v>
      </c>
      <c r="G2838" s="338" t="s">
        <v>8090</v>
      </c>
      <c r="H2838" s="338" t="s">
        <v>17301</v>
      </c>
      <c r="I2838" s="338" t="s">
        <v>17301</v>
      </c>
      <c r="J2838" s="338" t="s">
        <v>17302</v>
      </c>
      <c r="K2838" s="338" t="s">
        <v>6949</v>
      </c>
      <c r="M2838" s="338" t="s">
        <v>17303</v>
      </c>
      <c r="N2838" s="338" t="s">
        <v>17304</v>
      </c>
      <c r="O2838" s="338" t="s">
        <v>5160</v>
      </c>
    </row>
    <row r="2839" ht="15.75" customHeight="1">
      <c r="A2839" s="338" t="s">
        <v>17305</v>
      </c>
      <c r="B2839" s="338" t="s">
        <v>7737</v>
      </c>
      <c r="C2839" s="338" t="s">
        <v>1558</v>
      </c>
      <c r="D2839" s="338">
        <v>1995.0</v>
      </c>
      <c r="E2839" s="338" t="s">
        <v>17306</v>
      </c>
      <c r="F2839" s="339">
        <v>45051.0</v>
      </c>
      <c r="G2839" s="338" t="s">
        <v>5514</v>
      </c>
      <c r="H2839" s="338" t="s">
        <v>17307</v>
      </c>
      <c r="I2839" s="338" t="s">
        <v>17308</v>
      </c>
      <c r="J2839" s="338" t="s">
        <v>14376</v>
      </c>
      <c r="K2839" s="338" t="s">
        <v>4976</v>
      </c>
      <c r="M2839" s="338" t="s">
        <v>17309</v>
      </c>
      <c r="N2839" s="338" t="s">
        <v>17032</v>
      </c>
      <c r="O2839" s="338" t="s">
        <v>4991</v>
      </c>
    </row>
    <row r="2840" ht="15.75" customHeight="1">
      <c r="A2840" s="338" t="s">
        <v>17310</v>
      </c>
      <c r="B2840" s="338" t="s">
        <v>4970</v>
      </c>
      <c r="C2840" s="338" t="s">
        <v>1537</v>
      </c>
      <c r="D2840" s="338">
        <v>1995.0</v>
      </c>
      <c r="E2840" s="338" t="s">
        <v>15609</v>
      </c>
      <c r="F2840" s="339">
        <v>45083.0</v>
      </c>
      <c r="G2840" s="338" t="s">
        <v>6036</v>
      </c>
      <c r="H2840" s="338" t="s">
        <v>5719</v>
      </c>
      <c r="I2840" s="338" t="s">
        <v>6511</v>
      </c>
      <c r="J2840" s="338" t="s">
        <v>16547</v>
      </c>
      <c r="K2840" s="338" t="s">
        <v>4976</v>
      </c>
      <c r="L2840" s="338" t="s">
        <v>10384</v>
      </c>
      <c r="M2840" s="338" t="s">
        <v>17311</v>
      </c>
      <c r="N2840" s="338" t="s">
        <v>11994</v>
      </c>
      <c r="O2840" s="338" t="s">
        <v>5067</v>
      </c>
    </row>
    <row r="2841" ht="15.75" customHeight="1">
      <c r="A2841" s="338" t="s">
        <v>17312</v>
      </c>
      <c r="B2841" s="338" t="s">
        <v>4993</v>
      </c>
      <c r="C2841" s="338" t="s">
        <v>1601</v>
      </c>
      <c r="D2841" s="338">
        <v>1995.0</v>
      </c>
      <c r="E2841" s="338" t="s">
        <v>15609</v>
      </c>
      <c r="F2841" s="339">
        <v>45143.0</v>
      </c>
      <c r="G2841" s="338" t="s">
        <v>5352</v>
      </c>
      <c r="H2841" s="338" t="s">
        <v>9047</v>
      </c>
      <c r="I2841" s="338" t="s">
        <v>17313</v>
      </c>
      <c r="J2841" s="338" t="s">
        <v>9891</v>
      </c>
      <c r="K2841" s="338" t="s">
        <v>4987</v>
      </c>
      <c r="M2841" s="338" t="s">
        <v>17314</v>
      </c>
      <c r="N2841" s="338" t="s">
        <v>17315</v>
      </c>
      <c r="O2841" s="338" t="s">
        <v>5316</v>
      </c>
    </row>
    <row r="2842" ht="15.75" customHeight="1">
      <c r="A2842" s="338" t="s">
        <v>17316</v>
      </c>
      <c r="C2842" s="338" t="s">
        <v>1547</v>
      </c>
      <c r="D2842" s="338">
        <v>1995.0</v>
      </c>
      <c r="E2842" s="338" t="s">
        <v>17317</v>
      </c>
      <c r="F2842" s="339">
        <v>44992.0</v>
      </c>
      <c r="G2842" s="338" t="s">
        <v>5278</v>
      </c>
      <c r="H2842" s="338" t="s">
        <v>14766</v>
      </c>
      <c r="I2842" s="338" t="s">
        <v>17318</v>
      </c>
      <c r="J2842" s="338" t="s">
        <v>16132</v>
      </c>
      <c r="K2842" s="338" t="s">
        <v>5607</v>
      </c>
      <c r="M2842" s="338" t="s">
        <v>17319</v>
      </c>
      <c r="N2842" s="338" t="s">
        <v>11758</v>
      </c>
      <c r="O2842" s="338" t="s">
        <v>5537</v>
      </c>
    </row>
    <row r="2843" ht="15.75" customHeight="1">
      <c r="A2843" s="338" t="s">
        <v>17320</v>
      </c>
      <c r="B2843" s="338" t="s">
        <v>4970</v>
      </c>
      <c r="C2843" s="338" t="s">
        <v>1537</v>
      </c>
      <c r="D2843" s="338">
        <v>1995.0</v>
      </c>
      <c r="E2843" s="338" t="s">
        <v>16220</v>
      </c>
      <c r="F2843" s="339">
        <v>45173.0</v>
      </c>
      <c r="G2843" s="338" t="s">
        <v>17321</v>
      </c>
      <c r="H2843" s="338" t="s">
        <v>17322</v>
      </c>
      <c r="I2843" s="338" t="s">
        <v>17322</v>
      </c>
      <c r="J2843" s="338" t="s">
        <v>16283</v>
      </c>
      <c r="K2843" s="338" t="s">
        <v>4987</v>
      </c>
      <c r="L2843" s="338" t="s">
        <v>5074</v>
      </c>
      <c r="M2843" s="338" t="s">
        <v>17323</v>
      </c>
      <c r="N2843" s="338" t="s">
        <v>16063</v>
      </c>
      <c r="O2843" s="338" t="s">
        <v>5010</v>
      </c>
    </row>
    <row r="2844" ht="15.75" customHeight="1">
      <c r="A2844" s="338" t="s">
        <v>17324</v>
      </c>
      <c r="B2844" s="338" t="s">
        <v>4970</v>
      </c>
      <c r="C2844" s="338" t="s">
        <v>1547</v>
      </c>
      <c r="D2844" s="338">
        <v>1995.0</v>
      </c>
      <c r="E2844" s="338" t="s">
        <v>17137</v>
      </c>
      <c r="F2844" s="339">
        <v>45022.0</v>
      </c>
      <c r="G2844" s="338" t="s">
        <v>6705</v>
      </c>
      <c r="H2844" s="338" t="s">
        <v>9277</v>
      </c>
      <c r="I2844" s="338" t="s">
        <v>17325</v>
      </c>
      <c r="J2844" s="338" t="s">
        <v>17326</v>
      </c>
      <c r="K2844" s="338" t="s">
        <v>4976</v>
      </c>
      <c r="M2844" s="338" t="s">
        <v>17327</v>
      </c>
      <c r="N2844" s="338" t="s">
        <v>15085</v>
      </c>
      <c r="O2844" s="338" t="s">
        <v>5002</v>
      </c>
    </row>
    <row r="2845" ht="15.75" customHeight="1">
      <c r="A2845" s="338" t="s">
        <v>17328</v>
      </c>
      <c r="B2845" s="338" t="s">
        <v>4993</v>
      </c>
      <c r="C2845" s="338" t="s">
        <v>1572</v>
      </c>
      <c r="D2845" s="338">
        <v>1996.0</v>
      </c>
      <c r="E2845" s="338" t="s">
        <v>17329</v>
      </c>
      <c r="F2845" s="339">
        <v>45052.0</v>
      </c>
      <c r="G2845" s="338" t="s">
        <v>9712</v>
      </c>
      <c r="H2845" s="338" t="s">
        <v>12271</v>
      </c>
      <c r="I2845" s="338" t="s">
        <v>16076</v>
      </c>
      <c r="J2845" s="338" t="s">
        <v>17330</v>
      </c>
      <c r="K2845" s="338" t="s">
        <v>4987</v>
      </c>
      <c r="L2845" s="338" t="s">
        <v>14335</v>
      </c>
      <c r="M2845" s="338" t="s">
        <v>17331</v>
      </c>
      <c r="N2845" s="338" t="s">
        <v>15237</v>
      </c>
      <c r="O2845" s="338" t="s">
        <v>5010</v>
      </c>
    </row>
    <row r="2846" ht="15.75" customHeight="1">
      <c r="A2846" s="338" t="s">
        <v>410</v>
      </c>
      <c r="B2846" s="338" t="s">
        <v>7737</v>
      </c>
      <c r="C2846" s="338" t="s">
        <v>1537</v>
      </c>
      <c r="D2846" s="338">
        <v>1996.0</v>
      </c>
      <c r="E2846" s="338" t="s">
        <v>17332</v>
      </c>
      <c r="F2846" s="338" t="s">
        <v>5059</v>
      </c>
      <c r="G2846" s="338" t="s">
        <v>17333</v>
      </c>
      <c r="H2846" s="338" t="s">
        <v>14403</v>
      </c>
      <c r="I2846" s="338" t="s">
        <v>15858</v>
      </c>
      <c r="J2846" s="338" t="s">
        <v>15469</v>
      </c>
      <c r="K2846" s="338" t="s">
        <v>4987</v>
      </c>
      <c r="L2846" s="338" t="s">
        <v>15938</v>
      </c>
      <c r="M2846" s="338" t="s">
        <v>17334</v>
      </c>
      <c r="N2846" s="338" t="s">
        <v>5224</v>
      </c>
      <c r="O2846" s="338" t="s">
        <v>7838</v>
      </c>
    </row>
    <row r="2847" ht="15.75" customHeight="1">
      <c r="A2847" s="338" t="s">
        <v>17335</v>
      </c>
      <c r="B2847" s="338" t="s">
        <v>7737</v>
      </c>
      <c r="C2847" s="338" t="s">
        <v>1547</v>
      </c>
      <c r="D2847" s="338">
        <v>1996.0</v>
      </c>
      <c r="E2847" s="338" t="s">
        <v>17336</v>
      </c>
      <c r="F2847" s="339">
        <v>45113.0</v>
      </c>
      <c r="G2847" s="338" t="s">
        <v>17337</v>
      </c>
      <c r="H2847" s="338" t="s">
        <v>14574</v>
      </c>
      <c r="I2847" s="338" t="s">
        <v>12199</v>
      </c>
      <c r="J2847" s="338" t="s">
        <v>16679</v>
      </c>
      <c r="K2847" s="338" t="s">
        <v>4987</v>
      </c>
      <c r="L2847" s="338" t="s">
        <v>7328</v>
      </c>
      <c r="M2847" s="338" t="s">
        <v>17338</v>
      </c>
      <c r="N2847" s="338" t="s">
        <v>17339</v>
      </c>
      <c r="O2847" s="338" t="s">
        <v>6278</v>
      </c>
    </row>
    <row r="2848" ht="15.75" customHeight="1">
      <c r="A2848" s="338" t="s">
        <v>6299</v>
      </c>
      <c r="B2848" s="338" t="s">
        <v>4970</v>
      </c>
      <c r="C2848" s="338" t="s">
        <v>1425</v>
      </c>
      <c r="D2848" s="338">
        <v>1996.0</v>
      </c>
      <c r="E2848" s="338" t="s">
        <v>17157</v>
      </c>
      <c r="F2848" s="339">
        <v>44992.0</v>
      </c>
      <c r="G2848" s="338" t="s">
        <v>17340</v>
      </c>
      <c r="H2848" s="338" t="s">
        <v>5952</v>
      </c>
      <c r="I2848" s="338" t="s">
        <v>17341</v>
      </c>
      <c r="J2848" s="338" t="s">
        <v>17342</v>
      </c>
      <c r="K2848" s="338" t="s">
        <v>4987</v>
      </c>
      <c r="L2848" s="338" t="s">
        <v>5822</v>
      </c>
      <c r="M2848" s="338" t="s">
        <v>17343</v>
      </c>
      <c r="N2848" s="338" t="s">
        <v>17344</v>
      </c>
      <c r="O2848" s="338" t="s">
        <v>5150</v>
      </c>
    </row>
    <row r="2849" ht="15.75" customHeight="1">
      <c r="A2849" s="338" t="s">
        <v>17345</v>
      </c>
      <c r="B2849" s="338" t="s">
        <v>4970</v>
      </c>
      <c r="C2849" s="338" t="s">
        <v>3713</v>
      </c>
      <c r="D2849" s="338">
        <v>1996.0</v>
      </c>
      <c r="E2849" s="338" t="s">
        <v>17346</v>
      </c>
      <c r="F2849" s="339">
        <v>45084.0</v>
      </c>
      <c r="G2849" s="338" t="s">
        <v>17347</v>
      </c>
      <c r="H2849" s="338" t="s">
        <v>6553</v>
      </c>
      <c r="I2849" s="338" t="s">
        <v>17348</v>
      </c>
      <c r="J2849" s="338" t="s">
        <v>5043</v>
      </c>
      <c r="K2849" s="338" t="s">
        <v>4987</v>
      </c>
      <c r="L2849" s="338" t="s">
        <v>5166</v>
      </c>
      <c r="M2849" s="338" t="s">
        <v>17349</v>
      </c>
      <c r="N2849" s="338" t="s">
        <v>17350</v>
      </c>
      <c r="O2849" s="338" t="s">
        <v>17351</v>
      </c>
    </row>
    <row r="2850" ht="15.75" customHeight="1">
      <c r="A2850" s="338" t="s">
        <v>17352</v>
      </c>
      <c r="B2850" s="338" t="s">
        <v>4970</v>
      </c>
      <c r="C2850" s="338" t="s">
        <v>1537</v>
      </c>
      <c r="D2850" s="338">
        <v>1996.0</v>
      </c>
      <c r="E2850" s="338" t="s">
        <v>16853</v>
      </c>
      <c r="F2850" s="339">
        <v>44964.0</v>
      </c>
      <c r="G2850" s="338" t="s">
        <v>17353</v>
      </c>
      <c r="H2850" s="338" t="s">
        <v>14480</v>
      </c>
      <c r="I2850" s="338" t="s">
        <v>17354</v>
      </c>
      <c r="J2850" s="338" t="s">
        <v>14284</v>
      </c>
      <c r="K2850" s="338" t="s">
        <v>4987</v>
      </c>
      <c r="L2850" s="338" t="s">
        <v>4977</v>
      </c>
      <c r="M2850" s="338" t="s">
        <v>17355</v>
      </c>
      <c r="N2850" s="338" t="s">
        <v>17344</v>
      </c>
      <c r="O2850" s="338" t="s">
        <v>5576</v>
      </c>
    </row>
    <row r="2851" ht="15.75" customHeight="1">
      <c r="A2851" s="338" t="s">
        <v>17356</v>
      </c>
      <c r="B2851" s="338" t="s">
        <v>4970</v>
      </c>
      <c r="C2851" s="338" t="s">
        <v>3713</v>
      </c>
      <c r="D2851" s="338">
        <v>1996.0</v>
      </c>
      <c r="E2851" s="338" t="s">
        <v>17148</v>
      </c>
      <c r="F2851" s="339">
        <v>44934.0</v>
      </c>
      <c r="G2851" s="338" t="s">
        <v>17357</v>
      </c>
      <c r="H2851" s="338" t="s">
        <v>7877</v>
      </c>
      <c r="I2851" s="338" t="s">
        <v>9027</v>
      </c>
      <c r="J2851" s="338" t="s">
        <v>17358</v>
      </c>
      <c r="K2851" s="338" t="s">
        <v>4987</v>
      </c>
      <c r="L2851" s="338" t="s">
        <v>5389</v>
      </c>
      <c r="M2851" s="338" t="s">
        <v>17359</v>
      </c>
      <c r="N2851" s="338" t="s">
        <v>5282</v>
      </c>
      <c r="O2851" s="338" t="s">
        <v>5020</v>
      </c>
    </row>
    <row r="2852" ht="15.75" customHeight="1">
      <c r="A2852" s="338" t="s">
        <v>613</v>
      </c>
      <c r="B2852" s="338" t="s">
        <v>7737</v>
      </c>
      <c r="C2852" s="338" t="s">
        <v>1537</v>
      </c>
      <c r="D2852" s="338">
        <v>1996.0</v>
      </c>
      <c r="E2852" s="338" t="s">
        <v>17360</v>
      </c>
      <c r="F2852" s="339">
        <v>44933.0</v>
      </c>
      <c r="G2852" s="338" t="s">
        <v>17361</v>
      </c>
      <c r="H2852" s="338" t="s">
        <v>5106</v>
      </c>
      <c r="I2852" s="338" t="s">
        <v>17362</v>
      </c>
      <c r="J2852" s="338" t="s">
        <v>7031</v>
      </c>
      <c r="K2852" s="338" t="s">
        <v>4987</v>
      </c>
      <c r="L2852" s="338" t="s">
        <v>14335</v>
      </c>
      <c r="M2852" s="338" t="s">
        <v>17363</v>
      </c>
      <c r="N2852" s="338" t="s">
        <v>5009</v>
      </c>
      <c r="O2852" s="338" t="s">
        <v>5780</v>
      </c>
    </row>
    <row r="2853" ht="15.75" customHeight="1">
      <c r="A2853" s="338" t="s">
        <v>17364</v>
      </c>
      <c r="B2853" s="338" t="s">
        <v>4993</v>
      </c>
      <c r="C2853" s="338" t="s">
        <v>1558</v>
      </c>
      <c r="D2853" s="338">
        <v>1996.0</v>
      </c>
      <c r="E2853" s="338" t="s">
        <v>17365</v>
      </c>
      <c r="F2853" s="339">
        <v>45175.0</v>
      </c>
      <c r="G2853" s="338" t="s">
        <v>7802</v>
      </c>
      <c r="H2853" s="338" t="s">
        <v>9831</v>
      </c>
      <c r="I2853" s="338" t="s">
        <v>12818</v>
      </c>
      <c r="J2853" s="338" t="s">
        <v>9831</v>
      </c>
      <c r="K2853" s="338" t="s">
        <v>4987</v>
      </c>
      <c r="L2853" s="338" t="s">
        <v>5215</v>
      </c>
      <c r="M2853" s="338" t="s">
        <v>17366</v>
      </c>
      <c r="N2853" s="338" t="s">
        <v>7886</v>
      </c>
      <c r="O2853" s="338" t="s">
        <v>5160</v>
      </c>
    </row>
    <row r="2854" ht="15.75" customHeight="1">
      <c r="A2854" s="338" t="s">
        <v>17367</v>
      </c>
      <c r="B2854" s="338" t="s">
        <v>4970</v>
      </c>
      <c r="C2854" s="338" t="s">
        <v>1547</v>
      </c>
      <c r="D2854" s="338">
        <v>1996.0</v>
      </c>
      <c r="E2854" s="338" t="s">
        <v>17368</v>
      </c>
      <c r="F2854" s="339">
        <v>44934.0</v>
      </c>
      <c r="G2854" s="338" t="s">
        <v>17369</v>
      </c>
      <c r="H2854" s="338" t="s">
        <v>16087</v>
      </c>
      <c r="I2854" s="338" t="s">
        <v>17370</v>
      </c>
      <c r="J2854" s="338" t="s">
        <v>17371</v>
      </c>
      <c r="K2854" s="338" t="s">
        <v>4976</v>
      </c>
      <c r="M2854" s="338" t="s">
        <v>17372</v>
      </c>
      <c r="N2854" s="338" t="s">
        <v>7718</v>
      </c>
      <c r="O2854" s="338" t="s">
        <v>5483</v>
      </c>
    </row>
    <row r="2855" ht="15.75" customHeight="1">
      <c r="A2855" s="338" t="s">
        <v>1287</v>
      </c>
      <c r="B2855" s="338" t="s">
        <v>7737</v>
      </c>
      <c r="C2855" s="338" t="s">
        <v>1537</v>
      </c>
      <c r="D2855" s="338">
        <v>1996.0</v>
      </c>
      <c r="E2855" s="338" t="s">
        <v>16177</v>
      </c>
      <c r="F2855" s="339">
        <v>45022.0</v>
      </c>
      <c r="G2855" s="338" t="s">
        <v>17373</v>
      </c>
      <c r="H2855" s="338" t="s">
        <v>15852</v>
      </c>
      <c r="I2855" s="338" t="s">
        <v>6037</v>
      </c>
      <c r="J2855" s="338" t="s">
        <v>17374</v>
      </c>
      <c r="K2855" s="338" t="s">
        <v>4987</v>
      </c>
      <c r="L2855" s="338" t="s">
        <v>17375</v>
      </c>
      <c r="M2855" s="338" t="s">
        <v>17376</v>
      </c>
      <c r="N2855" s="338" t="s">
        <v>4979</v>
      </c>
      <c r="O2855" s="338" t="s">
        <v>5677</v>
      </c>
    </row>
    <row r="2856" ht="15.75" customHeight="1">
      <c r="A2856" s="338" t="s">
        <v>17377</v>
      </c>
      <c r="B2856" s="338" t="s">
        <v>7737</v>
      </c>
      <c r="C2856" s="338" t="s">
        <v>1558</v>
      </c>
      <c r="D2856" s="338">
        <v>1996.0</v>
      </c>
      <c r="E2856" s="338" t="s">
        <v>17378</v>
      </c>
      <c r="F2856" s="338" t="s">
        <v>5059</v>
      </c>
      <c r="G2856" s="338" t="s">
        <v>7751</v>
      </c>
      <c r="H2856" s="338" t="s">
        <v>12920</v>
      </c>
      <c r="I2856" s="338" t="s">
        <v>16684</v>
      </c>
      <c r="J2856" s="338" t="s">
        <v>16685</v>
      </c>
      <c r="K2856" s="338" t="s">
        <v>4987</v>
      </c>
      <c r="L2856" s="338" t="s">
        <v>5176</v>
      </c>
      <c r="M2856" s="338" t="s">
        <v>17379</v>
      </c>
      <c r="N2856" s="338" t="s">
        <v>5036</v>
      </c>
      <c r="O2856" s="338" t="s">
        <v>5248</v>
      </c>
    </row>
    <row r="2857" ht="15.75" customHeight="1">
      <c r="A2857" s="338" t="s">
        <v>24</v>
      </c>
      <c r="B2857" s="338" t="s">
        <v>5445</v>
      </c>
      <c r="C2857" s="338" t="s">
        <v>1601</v>
      </c>
      <c r="D2857" s="338">
        <v>1996.0</v>
      </c>
      <c r="E2857" s="338" t="s">
        <v>17380</v>
      </c>
      <c r="F2857" s="339">
        <v>45112.0</v>
      </c>
      <c r="G2857" s="338" t="s">
        <v>16676</v>
      </c>
      <c r="H2857" s="338" t="s">
        <v>9601</v>
      </c>
      <c r="I2857" s="338" t="s">
        <v>17381</v>
      </c>
      <c r="J2857" s="338" t="s">
        <v>9159</v>
      </c>
      <c r="K2857" s="338" t="s">
        <v>4987</v>
      </c>
      <c r="L2857" s="338" t="s">
        <v>15938</v>
      </c>
      <c r="M2857" s="338" t="s">
        <v>17382</v>
      </c>
      <c r="N2857" s="338" t="s">
        <v>7376</v>
      </c>
      <c r="O2857" s="338" t="s">
        <v>5120</v>
      </c>
    </row>
    <row r="2858" ht="15.75" customHeight="1">
      <c r="A2858" s="338" t="s">
        <v>17383</v>
      </c>
      <c r="B2858" s="338" t="s">
        <v>5690</v>
      </c>
      <c r="C2858" s="338" t="s">
        <v>1547</v>
      </c>
      <c r="D2858" s="338">
        <v>1996.0</v>
      </c>
      <c r="E2858" s="338" t="s">
        <v>17384</v>
      </c>
      <c r="F2858" s="339">
        <v>45022.0</v>
      </c>
      <c r="G2858" s="338" t="s">
        <v>5080</v>
      </c>
      <c r="H2858" s="338" t="s">
        <v>5798</v>
      </c>
      <c r="I2858" s="338" t="s">
        <v>17385</v>
      </c>
      <c r="J2858" s="338" t="s">
        <v>8777</v>
      </c>
      <c r="K2858" s="338" t="s">
        <v>5245</v>
      </c>
      <c r="L2858" s="338" t="s">
        <v>5222</v>
      </c>
      <c r="M2858" s="338" t="s">
        <v>17386</v>
      </c>
      <c r="N2858" s="338" t="s">
        <v>9372</v>
      </c>
      <c r="O2858" s="338" t="s">
        <v>5067</v>
      </c>
    </row>
    <row r="2859" ht="15.75" customHeight="1">
      <c r="A2859" s="338" t="s">
        <v>17387</v>
      </c>
      <c r="B2859" s="338" t="s">
        <v>4970</v>
      </c>
      <c r="C2859" s="338" t="s">
        <v>1558</v>
      </c>
      <c r="D2859" s="338">
        <v>1996.0</v>
      </c>
      <c r="E2859" s="338" t="s">
        <v>17388</v>
      </c>
      <c r="F2859" s="339">
        <v>44992.0</v>
      </c>
      <c r="G2859" s="338" t="s">
        <v>17389</v>
      </c>
      <c r="H2859" s="338" t="s">
        <v>6345</v>
      </c>
      <c r="I2859" s="338" t="s">
        <v>6345</v>
      </c>
      <c r="J2859" s="338" t="s">
        <v>7031</v>
      </c>
      <c r="K2859" s="338" t="s">
        <v>4987</v>
      </c>
      <c r="L2859" s="338" t="s">
        <v>6394</v>
      </c>
      <c r="M2859" s="338" t="s">
        <v>17390</v>
      </c>
      <c r="N2859" s="338" t="s">
        <v>7886</v>
      </c>
      <c r="O2859" s="338" t="s">
        <v>5408</v>
      </c>
    </row>
    <row r="2860" ht="15.75" customHeight="1">
      <c r="A2860" s="338" t="s">
        <v>1167</v>
      </c>
      <c r="B2860" s="338" t="s">
        <v>4970</v>
      </c>
      <c r="C2860" s="338" t="s">
        <v>1537</v>
      </c>
      <c r="D2860" s="338">
        <v>1996.0</v>
      </c>
      <c r="E2860" s="338" t="s">
        <v>17391</v>
      </c>
      <c r="F2860" s="339">
        <v>45023.0</v>
      </c>
      <c r="G2860" s="338" t="s">
        <v>17392</v>
      </c>
      <c r="H2860" s="338" t="s">
        <v>16681</v>
      </c>
      <c r="I2860" s="338" t="s">
        <v>16546</v>
      </c>
      <c r="J2860" s="338" t="s">
        <v>5777</v>
      </c>
      <c r="K2860" s="338" t="s">
        <v>4987</v>
      </c>
      <c r="L2860" s="338" t="s">
        <v>15938</v>
      </c>
      <c r="M2860" s="338" t="s">
        <v>17393</v>
      </c>
      <c r="N2860" s="338" t="s">
        <v>12843</v>
      </c>
      <c r="O2860" s="338" t="s">
        <v>6513</v>
      </c>
    </row>
    <row r="2861" ht="15.75" customHeight="1">
      <c r="A2861" s="338" t="s">
        <v>17394</v>
      </c>
      <c r="B2861" s="338" t="s">
        <v>4970</v>
      </c>
      <c r="C2861" s="338" t="s">
        <v>3713</v>
      </c>
      <c r="D2861" s="338">
        <v>1996.0</v>
      </c>
      <c r="E2861" s="338" t="s">
        <v>17395</v>
      </c>
      <c r="F2861" s="339">
        <v>45053.0</v>
      </c>
      <c r="G2861" s="338" t="s">
        <v>17396</v>
      </c>
      <c r="H2861" s="338" t="s">
        <v>6132</v>
      </c>
      <c r="I2861" s="338" t="s">
        <v>15138</v>
      </c>
      <c r="J2861" s="338" t="s">
        <v>17397</v>
      </c>
      <c r="K2861" s="338" t="s">
        <v>4987</v>
      </c>
      <c r="L2861" s="338" t="s">
        <v>7743</v>
      </c>
      <c r="M2861" s="338" t="s">
        <v>17398</v>
      </c>
      <c r="N2861" s="338" t="s">
        <v>16834</v>
      </c>
      <c r="O2861" s="338" t="s">
        <v>5740</v>
      </c>
    </row>
    <row r="2862" ht="15.75" customHeight="1">
      <c r="A2862" s="338" t="s">
        <v>17399</v>
      </c>
      <c r="B2862" s="338" t="s">
        <v>4970</v>
      </c>
      <c r="C2862" s="338" t="s">
        <v>1547</v>
      </c>
      <c r="D2862" s="338">
        <v>1996.0</v>
      </c>
      <c r="E2862" s="338" t="s">
        <v>17400</v>
      </c>
      <c r="F2862" s="339">
        <v>45022.0</v>
      </c>
      <c r="G2862" s="338" t="s">
        <v>9499</v>
      </c>
      <c r="H2862" s="338" t="s">
        <v>11743</v>
      </c>
      <c r="I2862" s="338" t="s">
        <v>12891</v>
      </c>
      <c r="J2862" s="338" t="s">
        <v>17401</v>
      </c>
      <c r="K2862" s="338" t="s">
        <v>4987</v>
      </c>
      <c r="L2862" s="338" t="s">
        <v>5074</v>
      </c>
      <c r="M2862" s="338" t="s">
        <v>17402</v>
      </c>
      <c r="N2862" s="338" t="s">
        <v>4990</v>
      </c>
      <c r="O2862" s="338" t="s">
        <v>5294</v>
      </c>
    </row>
    <row r="2863" ht="15.75" customHeight="1">
      <c r="A2863" s="338" t="s">
        <v>17403</v>
      </c>
      <c r="B2863" s="338" t="s">
        <v>4970</v>
      </c>
      <c r="C2863" s="338" t="s">
        <v>3713</v>
      </c>
      <c r="D2863" s="338">
        <v>1996.0</v>
      </c>
      <c r="E2863" s="338" t="s">
        <v>17404</v>
      </c>
      <c r="F2863" s="339">
        <v>45114.0</v>
      </c>
      <c r="G2863" s="338" t="s">
        <v>11148</v>
      </c>
      <c r="H2863" s="338" t="s">
        <v>17405</v>
      </c>
      <c r="I2863" s="338" t="s">
        <v>6051</v>
      </c>
      <c r="J2863" s="338" t="s">
        <v>5229</v>
      </c>
      <c r="K2863" s="338" t="s">
        <v>4987</v>
      </c>
      <c r="L2863" s="338" t="s">
        <v>7748</v>
      </c>
      <c r="M2863" s="338" t="s">
        <v>17406</v>
      </c>
      <c r="N2863" s="338" t="s">
        <v>5009</v>
      </c>
      <c r="O2863" s="338" t="s">
        <v>5046</v>
      </c>
    </row>
    <row r="2864" ht="15.75" customHeight="1">
      <c r="A2864" s="338" t="s">
        <v>17407</v>
      </c>
      <c r="B2864" s="338" t="s">
        <v>7737</v>
      </c>
      <c r="C2864" s="338" t="s">
        <v>1558</v>
      </c>
      <c r="D2864" s="338">
        <v>1996.0</v>
      </c>
      <c r="E2864" s="338" t="s">
        <v>17388</v>
      </c>
      <c r="F2864" s="339">
        <v>44991.0</v>
      </c>
      <c r="G2864" s="338" t="s">
        <v>15926</v>
      </c>
      <c r="H2864" s="338" t="s">
        <v>8687</v>
      </c>
      <c r="I2864" s="338" t="s">
        <v>17408</v>
      </c>
      <c r="J2864" s="338" t="s">
        <v>4975</v>
      </c>
      <c r="K2864" s="338" t="s">
        <v>4987</v>
      </c>
      <c r="L2864" s="338" t="s">
        <v>11153</v>
      </c>
      <c r="M2864" s="338" t="s">
        <v>17409</v>
      </c>
      <c r="N2864" s="338" t="s">
        <v>17410</v>
      </c>
      <c r="O2864" s="338" t="s">
        <v>5537</v>
      </c>
    </row>
    <row r="2865" ht="15.75" customHeight="1">
      <c r="A2865" s="338" t="s">
        <v>17411</v>
      </c>
      <c r="B2865" s="338" t="s">
        <v>4970</v>
      </c>
      <c r="C2865" s="338" t="s">
        <v>1547</v>
      </c>
      <c r="D2865" s="338">
        <v>1996.0</v>
      </c>
      <c r="E2865" s="338" t="s">
        <v>17412</v>
      </c>
      <c r="F2865" s="339">
        <v>45023.0</v>
      </c>
      <c r="G2865" s="338" t="s">
        <v>13551</v>
      </c>
      <c r="H2865" s="338" t="s">
        <v>13137</v>
      </c>
      <c r="I2865" s="338" t="s">
        <v>17413</v>
      </c>
      <c r="J2865" s="338" t="s">
        <v>16106</v>
      </c>
      <c r="K2865" s="338" t="s">
        <v>4987</v>
      </c>
      <c r="L2865" s="338" t="s">
        <v>5034</v>
      </c>
      <c r="M2865" s="338" t="s">
        <v>17414</v>
      </c>
      <c r="N2865" s="338" t="s">
        <v>10126</v>
      </c>
      <c r="O2865" s="338" t="s">
        <v>8635</v>
      </c>
    </row>
    <row r="2866" ht="15.75" customHeight="1">
      <c r="A2866" s="338" t="s">
        <v>17415</v>
      </c>
      <c r="B2866" s="338" t="s">
        <v>4970</v>
      </c>
      <c r="C2866" s="338" t="s">
        <v>1537</v>
      </c>
      <c r="D2866" s="338">
        <v>1996.0</v>
      </c>
      <c r="E2866" s="338" t="s">
        <v>17416</v>
      </c>
      <c r="F2866" s="339">
        <v>45144.0</v>
      </c>
      <c r="G2866" s="338" t="s">
        <v>7948</v>
      </c>
      <c r="H2866" s="338" t="s">
        <v>10183</v>
      </c>
      <c r="I2866" s="338" t="s">
        <v>10324</v>
      </c>
      <c r="J2866" s="338" t="s">
        <v>11248</v>
      </c>
      <c r="K2866" s="338" t="s">
        <v>4987</v>
      </c>
      <c r="L2866" s="338" t="s">
        <v>12744</v>
      </c>
      <c r="M2866" s="338" t="s">
        <v>17417</v>
      </c>
      <c r="N2866" s="338" t="s">
        <v>7780</v>
      </c>
      <c r="O2866" s="338" t="s">
        <v>5423</v>
      </c>
    </row>
    <row r="2867" ht="15.75" customHeight="1">
      <c r="A2867" s="338" t="s">
        <v>17418</v>
      </c>
      <c r="B2867" s="338" t="s">
        <v>4970</v>
      </c>
      <c r="C2867" s="338" t="s">
        <v>1547</v>
      </c>
      <c r="D2867" s="338">
        <v>1996.0</v>
      </c>
      <c r="E2867" s="338" t="s">
        <v>17419</v>
      </c>
      <c r="F2867" s="339">
        <v>44963.0</v>
      </c>
      <c r="G2867" s="338" t="s">
        <v>6428</v>
      </c>
      <c r="H2867" s="338" t="s">
        <v>8131</v>
      </c>
      <c r="I2867" s="338" t="s">
        <v>7523</v>
      </c>
      <c r="J2867" s="338" t="s">
        <v>17420</v>
      </c>
      <c r="K2867" s="338" t="s">
        <v>4987</v>
      </c>
      <c r="M2867" s="338" t="s">
        <v>17421</v>
      </c>
      <c r="N2867" s="338" t="s">
        <v>11674</v>
      </c>
      <c r="O2867" s="338" t="s">
        <v>5262</v>
      </c>
    </row>
    <row r="2868" ht="15.75" customHeight="1">
      <c r="A2868" s="338" t="s">
        <v>17422</v>
      </c>
      <c r="B2868" s="338" t="s">
        <v>4970</v>
      </c>
      <c r="C2868" s="338" t="s">
        <v>1558</v>
      </c>
      <c r="D2868" s="338">
        <v>1996.0</v>
      </c>
      <c r="E2868" s="338" t="s">
        <v>17423</v>
      </c>
      <c r="F2868" s="338" t="s">
        <v>5059</v>
      </c>
      <c r="G2868" s="338" t="s">
        <v>13588</v>
      </c>
      <c r="H2868" s="338" t="s">
        <v>17424</v>
      </c>
      <c r="I2868" s="338" t="s">
        <v>17425</v>
      </c>
      <c r="J2868" s="338" t="s">
        <v>17426</v>
      </c>
      <c r="K2868" s="338" t="s">
        <v>4987</v>
      </c>
      <c r="L2868" s="338" t="s">
        <v>5389</v>
      </c>
      <c r="M2868" s="338" t="s">
        <v>17427</v>
      </c>
      <c r="N2868" s="338" t="s">
        <v>4990</v>
      </c>
      <c r="O2868" s="338" t="s">
        <v>5283</v>
      </c>
    </row>
    <row r="2869" ht="15.75" customHeight="1">
      <c r="A2869" s="338" t="s">
        <v>17428</v>
      </c>
      <c r="B2869" s="338" t="s">
        <v>4970</v>
      </c>
      <c r="C2869" s="338" t="s">
        <v>1547</v>
      </c>
      <c r="D2869" s="338">
        <v>1996.0</v>
      </c>
      <c r="E2869" s="338" t="s">
        <v>17429</v>
      </c>
      <c r="F2869" s="339">
        <v>45083.0</v>
      </c>
      <c r="G2869" s="338" t="s">
        <v>5113</v>
      </c>
      <c r="H2869" s="338" t="s">
        <v>10436</v>
      </c>
      <c r="I2869" s="338" t="s">
        <v>10436</v>
      </c>
      <c r="J2869" s="338" t="s">
        <v>11256</v>
      </c>
      <c r="K2869" s="338" t="s">
        <v>5405</v>
      </c>
      <c r="L2869" s="338" t="s">
        <v>5064</v>
      </c>
      <c r="M2869" s="338" t="s">
        <v>17430</v>
      </c>
      <c r="N2869" s="338" t="s">
        <v>17431</v>
      </c>
      <c r="O2869" s="338" t="s">
        <v>5715</v>
      </c>
    </row>
    <row r="2870" ht="15.75" customHeight="1">
      <c r="A2870" s="338" t="s">
        <v>17432</v>
      </c>
      <c r="B2870" s="338" t="s">
        <v>4970</v>
      </c>
      <c r="C2870" s="338" t="s">
        <v>3713</v>
      </c>
      <c r="D2870" s="338">
        <v>1996.0</v>
      </c>
      <c r="E2870" s="338" t="s">
        <v>17433</v>
      </c>
      <c r="F2870" s="339">
        <v>44992.0</v>
      </c>
      <c r="G2870" s="338" t="s">
        <v>6378</v>
      </c>
      <c r="H2870" s="338" t="s">
        <v>17434</v>
      </c>
      <c r="I2870" s="338" t="s">
        <v>16887</v>
      </c>
      <c r="J2870" s="338" t="s">
        <v>17435</v>
      </c>
      <c r="K2870" s="338" t="s">
        <v>4987</v>
      </c>
      <c r="L2870" s="338" t="s">
        <v>4988</v>
      </c>
      <c r="M2870" s="338" t="s">
        <v>17436</v>
      </c>
      <c r="N2870" s="338" t="s">
        <v>5816</v>
      </c>
      <c r="O2870" s="338" t="s">
        <v>5087</v>
      </c>
    </row>
    <row r="2871" ht="15.75" customHeight="1">
      <c r="A2871" s="338" t="s">
        <v>17437</v>
      </c>
      <c r="B2871" s="338" t="s">
        <v>4970</v>
      </c>
      <c r="C2871" s="338" t="s">
        <v>1547</v>
      </c>
      <c r="D2871" s="338">
        <v>1996.0</v>
      </c>
      <c r="E2871" s="338" t="s">
        <v>17438</v>
      </c>
      <c r="F2871" s="338" t="s">
        <v>6434</v>
      </c>
      <c r="G2871" s="338" t="s">
        <v>8606</v>
      </c>
      <c r="H2871" s="338" t="s">
        <v>14658</v>
      </c>
      <c r="I2871" s="338" t="s">
        <v>14658</v>
      </c>
      <c r="J2871" s="338" t="s">
        <v>14658</v>
      </c>
      <c r="K2871" s="338" t="s">
        <v>4987</v>
      </c>
      <c r="L2871" s="338" t="s">
        <v>5140</v>
      </c>
      <c r="M2871" s="338" t="s">
        <v>17439</v>
      </c>
      <c r="N2871" s="338" t="s">
        <v>10126</v>
      </c>
      <c r="O2871" s="338" t="s">
        <v>10697</v>
      </c>
    </row>
    <row r="2872" ht="15.75" customHeight="1">
      <c r="A2872" s="338" t="s">
        <v>17440</v>
      </c>
      <c r="B2872" s="338" t="s">
        <v>7737</v>
      </c>
      <c r="C2872" s="338" t="s">
        <v>1558</v>
      </c>
      <c r="D2872" s="338">
        <v>1996.0</v>
      </c>
      <c r="E2872" s="338" t="s">
        <v>17329</v>
      </c>
      <c r="F2872" s="339">
        <v>45083.0</v>
      </c>
      <c r="G2872" s="338" t="s">
        <v>5070</v>
      </c>
      <c r="H2872" s="338" t="s">
        <v>7207</v>
      </c>
      <c r="I2872" s="338" t="s">
        <v>17441</v>
      </c>
      <c r="J2872" s="338" t="s">
        <v>7207</v>
      </c>
      <c r="K2872" s="338" t="s">
        <v>4987</v>
      </c>
      <c r="L2872" s="338" t="s">
        <v>12855</v>
      </c>
      <c r="M2872" s="338" t="s">
        <v>17442</v>
      </c>
      <c r="N2872" s="338" t="s">
        <v>7886</v>
      </c>
      <c r="O2872" s="338" t="s">
        <v>5824</v>
      </c>
    </row>
    <row r="2873" ht="15.75" customHeight="1">
      <c r="A2873" s="338" t="s">
        <v>17443</v>
      </c>
      <c r="B2873" s="338" t="s">
        <v>4970</v>
      </c>
      <c r="C2873" s="338" t="s">
        <v>1558</v>
      </c>
      <c r="D2873" s="338">
        <v>1996.0</v>
      </c>
      <c r="E2873" s="338" t="s">
        <v>15907</v>
      </c>
      <c r="F2873" s="339">
        <v>44933.0</v>
      </c>
      <c r="G2873" s="338" t="s">
        <v>7029</v>
      </c>
      <c r="H2873" s="338" t="s">
        <v>5640</v>
      </c>
      <c r="I2873" s="338" t="s">
        <v>5628</v>
      </c>
      <c r="J2873" s="338" t="s">
        <v>5093</v>
      </c>
      <c r="K2873" s="338" t="s">
        <v>4987</v>
      </c>
      <c r="L2873" s="338" t="s">
        <v>8694</v>
      </c>
      <c r="M2873" s="338" t="s">
        <v>17444</v>
      </c>
      <c r="N2873" s="338" t="s">
        <v>5066</v>
      </c>
      <c r="O2873" s="338" t="s">
        <v>5232</v>
      </c>
    </row>
    <row r="2874" ht="15.75" customHeight="1">
      <c r="A2874" s="338" t="s">
        <v>17445</v>
      </c>
      <c r="B2874" s="338" t="s">
        <v>4993</v>
      </c>
      <c r="C2874" s="338" t="s">
        <v>1558</v>
      </c>
      <c r="D2874" s="338">
        <v>1996.0</v>
      </c>
      <c r="E2874" s="338" t="s">
        <v>17433</v>
      </c>
      <c r="F2874" s="339">
        <v>45175.0</v>
      </c>
      <c r="G2874" s="338" t="s">
        <v>11997</v>
      </c>
      <c r="H2874" s="338" t="s">
        <v>7872</v>
      </c>
      <c r="I2874" s="338" t="s">
        <v>7872</v>
      </c>
      <c r="J2874" s="338" t="s">
        <v>7872</v>
      </c>
      <c r="K2874" s="338" t="s">
        <v>4987</v>
      </c>
      <c r="L2874" s="338" t="s">
        <v>6015</v>
      </c>
      <c r="M2874" s="338" t="s">
        <v>17446</v>
      </c>
      <c r="N2874" s="338" t="s">
        <v>17447</v>
      </c>
      <c r="O2874" s="338" t="s">
        <v>5576</v>
      </c>
    </row>
    <row r="2875" ht="15.75" customHeight="1">
      <c r="A2875" s="338" t="s">
        <v>17448</v>
      </c>
      <c r="B2875" s="338" t="s">
        <v>7737</v>
      </c>
      <c r="C2875" s="338" t="s">
        <v>1425</v>
      </c>
      <c r="D2875" s="338">
        <v>1996.0</v>
      </c>
      <c r="E2875" s="338" t="s">
        <v>17449</v>
      </c>
      <c r="F2875" s="339">
        <v>45050.0</v>
      </c>
      <c r="G2875" s="338" t="s">
        <v>5674</v>
      </c>
      <c r="H2875" s="338" t="s">
        <v>6811</v>
      </c>
      <c r="I2875" s="338" t="s">
        <v>17450</v>
      </c>
      <c r="J2875" s="338" t="s">
        <v>15092</v>
      </c>
      <c r="K2875" s="338" t="s">
        <v>4987</v>
      </c>
      <c r="L2875" s="338" t="s">
        <v>7743</v>
      </c>
      <c r="M2875" s="338" t="s">
        <v>17451</v>
      </c>
      <c r="N2875" s="338" t="s">
        <v>7780</v>
      </c>
      <c r="O2875" s="338" t="s">
        <v>5186</v>
      </c>
    </row>
    <row r="2876" ht="15.75" customHeight="1">
      <c r="A2876" s="338" t="s">
        <v>17452</v>
      </c>
      <c r="B2876" s="338" t="s">
        <v>7737</v>
      </c>
      <c r="C2876" s="338" t="s">
        <v>1558</v>
      </c>
      <c r="D2876" s="338">
        <v>1996.0</v>
      </c>
      <c r="E2876" s="338" t="s">
        <v>17453</v>
      </c>
      <c r="F2876" s="339">
        <v>45175.0</v>
      </c>
      <c r="G2876" s="338" t="s">
        <v>10344</v>
      </c>
      <c r="H2876" s="338" t="s">
        <v>17454</v>
      </c>
      <c r="I2876" s="338" t="s">
        <v>17455</v>
      </c>
      <c r="J2876" s="338" t="s">
        <v>15877</v>
      </c>
      <c r="K2876" s="338" t="s">
        <v>4987</v>
      </c>
      <c r="L2876" s="338" t="s">
        <v>5034</v>
      </c>
      <c r="M2876" s="338" t="s">
        <v>17456</v>
      </c>
      <c r="N2876" s="338" t="s">
        <v>17274</v>
      </c>
      <c r="O2876" s="338" t="s">
        <v>5096</v>
      </c>
    </row>
    <row r="2877" ht="15.75" customHeight="1">
      <c r="A2877" s="338" t="s">
        <v>1060</v>
      </c>
      <c r="B2877" s="338" t="s">
        <v>5445</v>
      </c>
      <c r="C2877" s="338" t="s">
        <v>1572</v>
      </c>
      <c r="D2877" s="338">
        <v>1996.0</v>
      </c>
      <c r="E2877" s="338" t="s">
        <v>17317</v>
      </c>
      <c r="F2877" s="338" t="s">
        <v>5059</v>
      </c>
      <c r="G2877" s="338" t="s">
        <v>11973</v>
      </c>
      <c r="H2877" s="338" t="s">
        <v>13559</v>
      </c>
      <c r="I2877" s="338" t="s">
        <v>10488</v>
      </c>
      <c r="J2877" s="338" t="s">
        <v>8579</v>
      </c>
      <c r="K2877" s="338" t="s">
        <v>4987</v>
      </c>
      <c r="L2877" s="338" t="s">
        <v>16620</v>
      </c>
      <c r="M2877" s="338" t="s">
        <v>17457</v>
      </c>
      <c r="N2877" s="338" t="s">
        <v>5843</v>
      </c>
      <c r="O2877" s="338" t="s">
        <v>5283</v>
      </c>
    </row>
    <row r="2878" ht="15.75" customHeight="1">
      <c r="A2878" s="338" t="s">
        <v>17458</v>
      </c>
      <c r="B2878" s="338" t="s">
        <v>4970</v>
      </c>
      <c r="C2878" s="338" t="s">
        <v>1558</v>
      </c>
      <c r="D2878" s="338">
        <v>1996.0</v>
      </c>
      <c r="E2878" s="338" t="s">
        <v>17459</v>
      </c>
      <c r="F2878" s="339">
        <v>44933.0</v>
      </c>
      <c r="G2878" s="338" t="s">
        <v>15198</v>
      </c>
      <c r="H2878" s="338" t="s">
        <v>14448</v>
      </c>
      <c r="I2878" s="338" t="s">
        <v>15921</v>
      </c>
      <c r="J2878" s="338" t="s">
        <v>8534</v>
      </c>
      <c r="K2878" s="338" t="s">
        <v>7575</v>
      </c>
      <c r="L2878" s="338" t="s">
        <v>7748</v>
      </c>
      <c r="M2878" s="338" t="s">
        <v>17460</v>
      </c>
      <c r="N2878" s="338" t="s">
        <v>5036</v>
      </c>
      <c r="O2878" s="338" t="s">
        <v>5780</v>
      </c>
    </row>
    <row r="2879" ht="15.75" customHeight="1">
      <c r="A2879" s="338" t="s">
        <v>17461</v>
      </c>
      <c r="B2879" s="338" t="s">
        <v>4970</v>
      </c>
      <c r="C2879" s="338" t="s">
        <v>1537</v>
      </c>
      <c r="D2879" s="338">
        <v>1996.0</v>
      </c>
      <c r="E2879" s="338" t="s">
        <v>17317</v>
      </c>
      <c r="F2879" s="339">
        <v>44932.0</v>
      </c>
      <c r="G2879" s="338" t="s">
        <v>14443</v>
      </c>
      <c r="H2879" s="338" t="s">
        <v>10395</v>
      </c>
      <c r="I2879" s="338" t="s">
        <v>17462</v>
      </c>
      <c r="J2879" s="338" t="s">
        <v>6361</v>
      </c>
      <c r="K2879" s="338" t="s">
        <v>4987</v>
      </c>
      <c r="L2879" s="338" t="s">
        <v>16620</v>
      </c>
      <c r="M2879" s="338" t="s">
        <v>17463</v>
      </c>
      <c r="N2879" s="338" t="s">
        <v>17464</v>
      </c>
      <c r="O2879" s="338" t="s">
        <v>5217</v>
      </c>
    </row>
    <row r="2880" ht="15.75" customHeight="1">
      <c r="A2880" s="338" t="s">
        <v>17465</v>
      </c>
      <c r="B2880" s="338" t="s">
        <v>4970</v>
      </c>
      <c r="C2880" s="338" t="s">
        <v>1558</v>
      </c>
      <c r="D2880" s="338">
        <v>1996.0</v>
      </c>
      <c r="E2880" s="338" t="s">
        <v>17466</v>
      </c>
      <c r="F2880" s="339">
        <v>45050.0</v>
      </c>
      <c r="G2880" s="338" t="s">
        <v>6428</v>
      </c>
      <c r="H2880" s="338" t="s">
        <v>8427</v>
      </c>
      <c r="I2880" s="338" t="s">
        <v>17467</v>
      </c>
      <c r="J2880" s="338" t="s">
        <v>8579</v>
      </c>
      <c r="K2880" s="338" t="s">
        <v>4987</v>
      </c>
      <c r="L2880" s="338" t="s">
        <v>7743</v>
      </c>
      <c r="M2880" s="338" t="s">
        <v>17468</v>
      </c>
      <c r="N2880" s="338" t="s">
        <v>11994</v>
      </c>
      <c r="O2880" s="338" t="s">
        <v>5217</v>
      </c>
    </row>
    <row r="2881" ht="15.75" customHeight="1">
      <c r="A2881" s="338" t="s">
        <v>17469</v>
      </c>
      <c r="B2881" s="338" t="s">
        <v>7737</v>
      </c>
      <c r="C2881" s="338" t="s">
        <v>1537</v>
      </c>
      <c r="D2881" s="338">
        <v>1996.0</v>
      </c>
      <c r="E2881" s="338" t="s">
        <v>17470</v>
      </c>
      <c r="F2881" s="339">
        <v>45084.0</v>
      </c>
      <c r="G2881" s="338" t="s">
        <v>17471</v>
      </c>
      <c r="H2881" s="338" t="s">
        <v>17472</v>
      </c>
      <c r="I2881" s="338" t="s">
        <v>6409</v>
      </c>
      <c r="J2881" s="338" t="s">
        <v>15962</v>
      </c>
      <c r="K2881" s="338" t="s">
        <v>4987</v>
      </c>
      <c r="L2881" s="338" t="s">
        <v>14444</v>
      </c>
      <c r="M2881" s="338" t="s">
        <v>17473</v>
      </c>
      <c r="N2881" s="338" t="s">
        <v>17474</v>
      </c>
      <c r="O2881" s="338" t="s">
        <v>5150</v>
      </c>
    </row>
    <row r="2882" ht="15.75" customHeight="1">
      <c r="A2882" s="338" t="s">
        <v>17475</v>
      </c>
      <c r="B2882" s="338" t="s">
        <v>4970</v>
      </c>
      <c r="C2882" s="338" t="s">
        <v>1558</v>
      </c>
      <c r="D2882" s="338">
        <v>1996.0</v>
      </c>
      <c r="E2882" s="338" t="s">
        <v>17476</v>
      </c>
      <c r="F2882" s="339">
        <v>44964.0</v>
      </c>
      <c r="G2882" s="338" t="s">
        <v>5812</v>
      </c>
      <c r="H2882" s="338" t="s">
        <v>17477</v>
      </c>
      <c r="I2882" s="338" t="s">
        <v>17478</v>
      </c>
      <c r="J2882" s="338" t="s">
        <v>17479</v>
      </c>
      <c r="K2882" s="338" t="s">
        <v>4987</v>
      </c>
      <c r="L2882" s="338" t="s">
        <v>16233</v>
      </c>
      <c r="M2882" s="338" t="s">
        <v>17480</v>
      </c>
      <c r="N2882" s="338" t="s">
        <v>17481</v>
      </c>
      <c r="O2882" s="338" t="s">
        <v>5186</v>
      </c>
    </row>
    <row r="2883" ht="15.75" customHeight="1">
      <c r="A2883" s="338" t="s">
        <v>17482</v>
      </c>
      <c r="B2883" s="338" t="s">
        <v>4970</v>
      </c>
      <c r="C2883" s="338" t="s">
        <v>1537</v>
      </c>
      <c r="D2883" s="338">
        <v>1996.0</v>
      </c>
      <c r="E2883" s="338" t="s">
        <v>17368</v>
      </c>
      <c r="F2883" s="339">
        <v>45112.0</v>
      </c>
      <c r="G2883" s="338" t="s">
        <v>7870</v>
      </c>
      <c r="H2883" s="338" t="s">
        <v>5138</v>
      </c>
      <c r="I2883" s="338" t="s">
        <v>5138</v>
      </c>
      <c r="J2883" s="338" t="s">
        <v>5687</v>
      </c>
      <c r="K2883" s="338" t="s">
        <v>4987</v>
      </c>
      <c r="L2883" s="338" t="s">
        <v>6394</v>
      </c>
      <c r="M2883" s="338" t="s">
        <v>17483</v>
      </c>
      <c r="N2883" s="338" t="s">
        <v>5009</v>
      </c>
      <c r="O2883" s="338" t="s">
        <v>5294</v>
      </c>
    </row>
    <row r="2884" ht="15.75" customHeight="1">
      <c r="A2884" s="338" t="s">
        <v>17484</v>
      </c>
      <c r="B2884" s="338" t="s">
        <v>4970</v>
      </c>
      <c r="C2884" s="338" t="s">
        <v>1558</v>
      </c>
      <c r="D2884" s="338">
        <v>1996.0</v>
      </c>
      <c r="E2884" s="338" t="s">
        <v>16651</v>
      </c>
      <c r="F2884" s="339">
        <v>44933.0</v>
      </c>
      <c r="G2884" s="338" t="s">
        <v>5674</v>
      </c>
      <c r="H2884" s="338" t="s">
        <v>16373</v>
      </c>
      <c r="I2884" s="338" t="s">
        <v>17028</v>
      </c>
      <c r="J2884" s="338" t="s">
        <v>6671</v>
      </c>
      <c r="K2884" s="338" t="s">
        <v>4987</v>
      </c>
      <c r="M2884" s="338" t="s">
        <v>17485</v>
      </c>
      <c r="N2884" s="338" t="s">
        <v>10126</v>
      </c>
      <c r="O2884" s="338" t="s">
        <v>5545</v>
      </c>
    </row>
    <row r="2885" ht="15.75" customHeight="1">
      <c r="A2885" s="338" t="s">
        <v>17486</v>
      </c>
      <c r="B2885" s="338" t="s">
        <v>7737</v>
      </c>
      <c r="C2885" s="338" t="s">
        <v>1558</v>
      </c>
      <c r="D2885" s="338">
        <v>1996.0</v>
      </c>
      <c r="E2885" s="338" t="s">
        <v>17429</v>
      </c>
      <c r="F2885" s="339">
        <v>44932.0</v>
      </c>
      <c r="G2885" s="338" t="s">
        <v>7895</v>
      </c>
      <c r="H2885" s="338" t="s">
        <v>15981</v>
      </c>
      <c r="I2885" s="338" t="s">
        <v>17487</v>
      </c>
      <c r="J2885" s="338" t="s">
        <v>15848</v>
      </c>
      <c r="K2885" s="338" t="s">
        <v>4987</v>
      </c>
      <c r="L2885" s="338" t="s">
        <v>7091</v>
      </c>
      <c r="M2885" s="338" t="s">
        <v>17488</v>
      </c>
      <c r="N2885" s="338" t="s">
        <v>4990</v>
      </c>
      <c r="O2885" s="338" t="s">
        <v>5186</v>
      </c>
    </row>
    <row r="2886" ht="15.75" customHeight="1">
      <c r="A2886" s="338" t="s">
        <v>17489</v>
      </c>
      <c r="B2886" s="338" t="s">
        <v>4970</v>
      </c>
      <c r="C2886" s="338" t="s">
        <v>1558</v>
      </c>
      <c r="D2886" s="338">
        <v>1996.0</v>
      </c>
      <c r="E2886" s="338" t="s">
        <v>17490</v>
      </c>
      <c r="F2886" s="339">
        <v>45083.0</v>
      </c>
      <c r="G2886" s="338" t="s">
        <v>6586</v>
      </c>
      <c r="H2886" s="338" t="s">
        <v>17491</v>
      </c>
      <c r="I2886" s="338" t="s">
        <v>17492</v>
      </c>
      <c r="J2886" s="338" t="s">
        <v>17492</v>
      </c>
      <c r="K2886" s="338" t="s">
        <v>4987</v>
      </c>
      <c r="L2886" s="338" t="s">
        <v>6190</v>
      </c>
      <c r="M2886" s="338" t="s">
        <v>17493</v>
      </c>
      <c r="N2886" s="338" t="s">
        <v>9728</v>
      </c>
      <c r="O2886" s="338" t="s">
        <v>5143</v>
      </c>
    </row>
    <row r="2887" ht="15.75" customHeight="1">
      <c r="A2887" s="338" t="s">
        <v>17494</v>
      </c>
      <c r="B2887" s="338" t="s">
        <v>4970</v>
      </c>
      <c r="C2887" s="338" t="s">
        <v>2473</v>
      </c>
      <c r="D2887" s="338">
        <v>1996.0</v>
      </c>
      <c r="E2887" s="338" t="s">
        <v>17495</v>
      </c>
      <c r="F2887" s="339">
        <v>45143.0</v>
      </c>
      <c r="G2887" s="338" t="s">
        <v>5129</v>
      </c>
      <c r="H2887" s="338" t="s">
        <v>6721</v>
      </c>
      <c r="I2887" s="338" t="s">
        <v>4974</v>
      </c>
      <c r="J2887" s="338" t="s">
        <v>14940</v>
      </c>
      <c r="K2887" s="338" t="s">
        <v>4987</v>
      </c>
      <c r="L2887" s="338" t="s">
        <v>5960</v>
      </c>
      <c r="M2887" s="338" t="s">
        <v>17496</v>
      </c>
      <c r="N2887" s="338" t="s">
        <v>5009</v>
      </c>
      <c r="O2887" s="338" t="s">
        <v>5483</v>
      </c>
    </row>
    <row r="2888" ht="15.75" customHeight="1">
      <c r="A2888" s="338" t="s">
        <v>17497</v>
      </c>
      <c r="B2888" s="338" t="s">
        <v>4970</v>
      </c>
      <c r="C2888" s="338" t="s">
        <v>3713</v>
      </c>
      <c r="D2888" s="338">
        <v>1996.0</v>
      </c>
      <c r="E2888" s="338" t="s">
        <v>17498</v>
      </c>
      <c r="F2888" s="339">
        <v>44964.0</v>
      </c>
      <c r="G2888" s="338" t="s">
        <v>6515</v>
      </c>
      <c r="H2888" s="338" t="s">
        <v>17499</v>
      </c>
      <c r="I2888" s="338" t="s">
        <v>17499</v>
      </c>
      <c r="J2888" s="338" t="s">
        <v>17500</v>
      </c>
      <c r="K2888" s="338" t="s">
        <v>4987</v>
      </c>
      <c r="L2888" s="338" t="s">
        <v>5291</v>
      </c>
      <c r="M2888" s="338" t="s">
        <v>17501</v>
      </c>
      <c r="N2888" s="338" t="s">
        <v>17502</v>
      </c>
      <c r="O2888" s="338" t="s">
        <v>5294</v>
      </c>
    </row>
    <row r="2889" ht="15.75" customHeight="1">
      <c r="A2889" s="338" t="s">
        <v>17503</v>
      </c>
      <c r="B2889" s="338" t="s">
        <v>7737</v>
      </c>
      <c r="C2889" s="338" t="s">
        <v>1558</v>
      </c>
      <c r="D2889" s="338">
        <v>1996.0</v>
      </c>
      <c r="E2889" s="338" t="s">
        <v>17466</v>
      </c>
      <c r="F2889" s="339">
        <v>45082.0</v>
      </c>
      <c r="G2889" s="338" t="s">
        <v>14295</v>
      </c>
      <c r="H2889" s="338" t="s">
        <v>15896</v>
      </c>
      <c r="I2889" s="338" t="s">
        <v>17504</v>
      </c>
      <c r="J2889" s="338" t="s">
        <v>7041</v>
      </c>
      <c r="K2889" s="338" t="s">
        <v>4987</v>
      </c>
      <c r="L2889" s="338" t="s">
        <v>5053</v>
      </c>
      <c r="M2889" s="338" t="s">
        <v>17505</v>
      </c>
      <c r="N2889" s="338" t="s">
        <v>11674</v>
      </c>
      <c r="O2889" s="338" t="s">
        <v>5028</v>
      </c>
    </row>
    <row r="2890" ht="15.75" customHeight="1">
      <c r="A2890" s="338" t="s">
        <v>12969</v>
      </c>
      <c r="B2890" s="338" t="s">
        <v>7737</v>
      </c>
      <c r="C2890" s="338" t="s">
        <v>1547</v>
      </c>
      <c r="D2890" s="338">
        <v>1996.0</v>
      </c>
      <c r="E2890" s="338" t="s">
        <v>17506</v>
      </c>
      <c r="F2890" s="339">
        <v>45114.0</v>
      </c>
      <c r="G2890" s="338" t="s">
        <v>5105</v>
      </c>
      <c r="H2890" s="338" t="s">
        <v>12198</v>
      </c>
      <c r="I2890" s="338" t="s">
        <v>12199</v>
      </c>
      <c r="J2890" s="338" t="s">
        <v>12198</v>
      </c>
      <c r="K2890" s="338" t="s">
        <v>4976</v>
      </c>
      <c r="L2890" s="338" t="s">
        <v>4999</v>
      </c>
      <c r="M2890" s="338" t="s">
        <v>17507</v>
      </c>
      <c r="N2890" s="338" t="s">
        <v>11994</v>
      </c>
      <c r="O2890" s="338" t="s">
        <v>17508</v>
      </c>
    </row>
    <row r="2891" ht="15.75" customHeight="1">
      <c r="A2891" s="338" t="s">
        <v>17509</v>
      </c>
      <c r="B2891" s="338" t="s">
        <v>4970</v>
      </c>
      <c r="C2891" s="338" t="s">
        <v>1547</v>
      </c>
      <c r="D2891" s="338">
        <v>1996.0</v>
      </c>
      <c r="E2891" s="338" t="s">
        <v>17510</v>
      </c>
      <c r="F2891" s="339">
        <v>44992.0</v>
      </c>
      <c r="G2891" s="338" t="s">
        <v>5070</v>
      </c>
      <c r="H2891" s="338" t="s">
        <v>17511</v>
      </c>
      <c r="I2891" s="338" t="s">
        <v>17512</v>
      </c>
      <c r="J2891" s="338" t="s">
        <v>17513</v>
      </c>
      <c r="K2891" s="338" t="s">
        <v>4987</v>
      </c>
      <c r="L2891" s="338" t="s">
        <v>17514</v>
      </c>
      <c r="M2891" s="338" t="s">
        <v>17515</v>
      </c>
      <c r="N2891" s="338" t="s">
        <v>17274</v>
      </c>
      <c r="O2891" s="338" t="s">
        <v>5087</v>
      </c>
    </row>
    <row r="2892" ht="15.75" customHeight="1">
      <c r="A2892" s="338" t="s">
        <v>17516</v>
      </c>
      <c r="B2892" s="338" t="s">
        <v>4970</v>
      </c>
      <c r="C2892" s="338" t="s">
        <v>1601</v>
      </c>
      <c r="D2892" s="338">
        <v>1996.0</v>
      </c>
      <c r="E2892" s="338" t="s">
        <v>17416</v>
      </c>
      <c r="F2892" s="339">
        <v>45144.0</v>
      </c>
      <c r="G2892" s="338" t="s">
        <v>9516</v>
      </c>
      <c r="H2892" s="338" t="s">
        <v>12166</v>
      </c>
      <c r="I2892" s="338" t="s">
        <v>10024</v>
      </c>
      <c r="J2892" s="338" t="s">
        <v>7501</v>
      </c>
      <c r="K2892" s="338" t="s">
        <v>12977</v>
      </c>
      <c r="L2892" s="338" t="s">
        <v>10592</v>
      </c>
      <c r="M2892" s="338" t="s">
        <v>17517</v>
      </c>
      <c r="N2892" s="338" t="s">
        <v>16771</v>
      </c>
      <c r="O2892" s="338" t="s">
        <v>5780</v>
      </c>
    </row>
    <row r="2893" ht="15.75" customHeight="1">
      <c r="A2893" s="338" t="s">
        <v>17518</v>
      </c>
      <c r="B2893" s="338" t="s">
        <v>4970</v>
      </c>
      <c r="C2893" s="338" t="s">
        <v>1537</v>
      </c>
      <c r="D2893" s="338">
        <v>1996.0</v>
      </c>
      <c r="E2893" s="338" t="s">
        <v>15528</v>
      </c>
      <c r="F2893" s="339">
        <v>45083.0</v>
      </c>
      <c r="G2893" s="338" t="s">
        <v>6378</v>
      </c>
      <c r="H2893" s="338" t="s">
        <v>9597</v>
      </c>
      <c r="I2893" s="338" t="s">
        <v>12697</v>
      </c>
      <c r="J2893" s="338" t="s">
        <v>10653</v>
      </c>
      <c r="K2893" s="338" t="s">
        <v>4987</v>
      </c>
      <c r="L2893" s="338" t="s">
        <v>6255</v>
      </c>
      <c r="M2893" s="338" t="s">
        <v>17519</v>
      </c>
      <c r="N2893" s="338" t="s">
        <v>17520</v>
      </c>
      <c r="O2893" s="338" t="s">
        <v>5077</v>
      </c>
    </row>
    <row r="2894" ht="15.75" customHeight="1">
      <c r="A2894" s="338" t="s">
        <v>17521</v>
      </c>
      <c r="B2894" s="338" t="s">
        <v>4993</v>
      </c>
      <c r="C2894" s="338" t="s">
        <v>1558</v>
      </c>
      <c r="D2894" s="338">
        <v>1996.0</v>
      </c>
      <c r="E2894" s="338" t="s">
        <v>17510</v>
      </c>
      <c r="F2894" s="339">
        <v>45022.0</v>
      </c>
      <c r="G2894" s="338" t="s">
        <v>6515</v>
      </c>
      <c r="H2894" s="338" t="s">
        <v>7765</v>
      </c>
      <c r="I2894" s="338" t="s">
        <v>17522</v>
      </c>
      <c r="J2894" s="338" t="s">
        <v>5267</v>
      </c>
      <c r="K2894" s="338" t="s">
        <v>4987</v>
      </c>
      <c r="L2894" s="338" t="s">
        <v>6015</v>
      </c>
      <c r="M2894" s="338" t="s">
        <v>17523</v>
      </c>
      <c r="N2894" s="338" t="s">
        <v>5009</v>
      </c>
      <c r="O2894" s="338" t="s">
        <v>5120</v>
      </c>
    </row>
    <row r="2895" ht="15.75" customHeight="1">
      <c r="A2895" s="338" t="s">
        <v>17524</v>
      </c>
      <c r="B2895" s="338" t="s">
        <v>4970</v>
      </c>
      <c r="C2895" s="338" t="s">
        <v>1537</v>
      </c>
      <c r="D2895" s="338">
        <v>1996.0</v>
      </c>
      <c r="E2895" s="338" t="s">
        <v>17525</v>
      </c>
      <c r="F2895" s="339">
        <v>45175.0</v>
      </c>
      <c r="G2895" s="338" t="s">
        <v>5251</v>
      </c>
      <c r="H2895" s="338" t="s">
        <v>16663</v>
      </c>
      <c r="I2895" s="338" t="s">
        <v>17526</v>
      </c>
      <c r="J2895" s="338" t="s">
        <v>17527</v>
      </c>
      <c r="K2895" s="338" t="s">
        <v>4987</v>
      </c>
      <c r="L2895" s="338" t="s">
        <v>5222</v>
      </c>
      <c r="M2895" s="338" t="s">
        <v>17528</v>
      </c>
      <c r="N2895" s="338" t="s">
        <v>7780</v>
      </c>
      <c r="O2895" s="338" t="s">
        <v>5457</v>
      </c>
    </row>
    <row r="2896" ht="15.75" customHeight="1">
      <c r="A2896" s="338" t="s">
        <v>17529</v>
      </c>
      <c r="B2896" s="338" t="s">
        <v>4993</v>
      </c>
      <c r="C2896" s="338" t="s">
        <v>1572</v>
      </c>
      <c r="D2896" s="338">
        <v>1996.0</v>
      </c>
      <c r="E2896" s="338" t="s">
        <v>17419</v>
      </c>
      <c r="F2896" s="339">
        <v>45113.0</v>
      </c>
      <c r="G2896" s="338" t="s">
        <v>7849</v>
      </c>
      <c r="H2896" s="338" t="s">
        <v>15174</v>
      </c>
      <c r="I2896" s="338" t="s">
        <v>12818</v>
      </c>
      <c r="J2896" s="338" t="s">
        <v>17530</v>
      </c>
      <c r="K2896" s="338" t="s">
        <v>4976</v>
      </c>
      <c r="L2896" s="338" t="s">
        <v>12942</v>
      </c>
      <c r="M2896" s="338" t="s">
        <v>17531</v>
      </c>
      <c r="N2896" s="338" t="s">
        <v>7376</v>
      </c>
      <c r="O2896" s="338" t="s">
        <v>7435</v>
      </c>
    </row>
    <row r="2897" ht="15.75" customHeight="1">
      <c r="A2897" s="338" t="s">
        <v>17532</v>
      </c>
      <c r="B2897" s="338" t="s">
        <v>7737</v>
      </c>
      <c r="C2897" s="338" t="s">
        <v>1537</v>
      </c>
      <c r="D2897" s="338">
        <v>1996.0</v>
      </c>
      <c r="E2897" s="338" t="s">
        <v>17533</v>
      </c>
      <c r="F2897" s="339">
        <v>45052.0</v>
      </c>
      <c r="G2897" s="338" t="s">
        <v>7077</v>
      </c>
      <c r="H2897" s="338" t="s">
        <v>8421</v>
      </c>
      <c r="I2897" s="338" t="s">
        <v>13328</v>
      </c>
      <c r="J2897" s="338" t="s">
        <v>7058</v>
      </c>
      <c r="K2897" s="338" t="s">
        <v>4987</v>
      </c>
      <c r="L2897" s="338" t="s">
        <v>15126</v>
      </c>
      <c r="M2897" s="338" t="s">
        <v>17534</v>
      </c>
      <c r="N2897" s="338" t="s">
        <v>5036</v>
      </c>
      <c r="O2897" s="338" t="s">
        <v>5120</v>
      </c>
    </row>
    <row r="2898" ht="15.75" customHeight="1">
      <c r="A2898" s="338" t="s">
        <v>17535</v>
      </c>
      <c r="B2898" s="338" t="s">
        <v>4970</v>
      </c>
      <c r="C2898" s="338" t="s">
        <v>1537</v>
      </c>
      <c r="D2898" s="338">
        <v>1996.0</v>
      </c>
      <c r="E2898" s="338" t="s">
        <v>17536</v>
      </c>
      <c r="F2898" s="339">
        <v>45022.0</v>
      </c>
      <c r="G2898" s="338" t="s">
        <v>6378</v>
      </c>
      <c r="H2898" s="338" t="s">
        <v>17537</v>
      </c>
      <c r="I2898" s="338" t="s">
        <v>10291</v>
      </c>
      <c r="J2898" s="338" t="s">
        <v>5687</v>
      </c>
      <c r="K2898" s="338" t="s">
        <v>4987</v>
      </c>
      <c r="L2898" s="338" t="s">
        <v>10592</v>
      </c>
      <c r="M2898" s="338" t="s">
        <v>17538</v>
      </c>
      <c r="N2898" s="338" t="s">
        <v>4979</v>
      </c>
      <c r="O2898" s="338" t="s">
        <v>5037</v>
      </c>
    </row>
    <row r="2899" ht="15.75" customHeight="1">
      <c r="A2899" s="338" t="s">
        <v>17539</v>
      </c>
      <c r="B2899" s="338" t="s">
        <v>7737</v>
      </c>
      <c r="C2899" s="338" t="s">
        <v>1558</v>
      </c>
      <c r="D2899" s="338">
        <v>1996.0</v>
      </c>
      <c r="E2899" s="338" t="s">
        <v>17490</v>
      </c>
      <c r="F2899" s="339">
        <v>45020.0</v>
      </c>
      <c r="G2899" s="338" t="s">
        <v>5145</v>
      </c>
      <c r="H2899" s="338" t="s">
        <v>17540</v>
      </c>
      <c r="I2899" s="338" t="s">
        <v>16159</v>
      </c>
      <c r="J2899" s="338" t="s">
        <v>15323</v>
      </c>
      <c r="K2899" s="338" t="s">
        <v>4987</v>
      </c>
      <c r="L2899" s="338" t="s">
        <v>5074</v>
      </c>
      <c r="M2899" s="338" t="s">
        <v>17541</v>
      </c>
      <c r="N2899" s="338" t="s">
        <v>5126</v>
      </c>
      <c r="O2899" s="338" t="s">
        <v>5010</v>
      </c>
    </row>
    <row r="2900" ht="15.75" customHeight="1">
      <c r="A2900" s="338" t="s">
        <v>17542</v>
      </c>
      <c r="B2900" s="338" t="s">
        <v>7737</v>
      </c>
      <c r="C2900" s="338" t="s">
        <v>1558</v>
      </c>
      <c r="D2900" s="338">
        <v>1996.0</v>
      </c>
      <c r="E2900" s="338" t="s">
        <v>17368</v>
      </c>
      <c r="F2900" s="339">
        <v>45143.0</v>
      </c>
      <c r="G2900" s="338" t="s">
        <v>7083</v>
      </c>
      <c r="H2900" s="338" t="s">
        <v>6012</v>
      </c>
      <c r="I2900" s="338" t="s">
        <v>17543</v>
      </c>
      <c r="J2900" s="338" t="s">
        <v>5093</v>
      </c>
      <c r="K2900" s="338" t="s">
        <v>4987</v>
      </c>
      <c r="L2900" s="338" t="s">
        <v>14444</v>
      </c>
      <c r="M2900" s="338" t="s">
        <v>17544</v>
      </c>
      <c r="N2900" s="338" t="s">
        <v>12843</v>
      </c>
      <c r="O2900" s="338" t="s">
        <v>5677</v>
      </c>
    </row>
    <row r="2901" ht="15.75" customHeight="1">
      <c r="A2901" s="338" t="s">
        <v>17545</v>
      </c>
      <c r="B2901" s="338" t="s">
        <v>7737</v>
      </c>
      <c r="C2901" s="338" t="s">
        <v>1601</v>
      </c>
      <c r="D2901" s="338">
        <v>1996.0</v>
      </c>
      <c r="E2901" s="338" t="s">
        <v>16798</v>
      </c>
      <c r="F2901" s="339">
        <v>45083.0</v>
      </c>
      <c r="G2901" s="338" t="s">
        <v>5172</v>
      </c>
      <c r="H2901" s="338" t="s">
        <v>6351</v>
      </c>
      <c r="I2901" s="338" t="s">
        <v>17546</v>
      </c>
      <c r="J2901" s="338" t="s">
        <v>5907</v>
      </c>
      <c r="K2901" s="338" t="s">
        <v>4987</v>
      </c>
      <c r="L2901" s="338" t="s">
        <v>12942</v>
      </c>
      <c r="M2901" s="338" t="s">
        <v>17547</v>
      </c>
      <c r="N2901" s="338" t="s">
        <v>12843</v>
      </c>
      <c r="O2901" s="338" t="s">
        <v>5046</v>
      </c>
    </row>
    <row r="2902" ht="15.75" customHeight="1">
      <c r="A2902" s="338" t="s">
        <v>17548</v>
      </c>
      <c r="B2902" s="338" t="s">
        <v>4993</v>
      </c>
      <c r="C2902" s="338" t="s">
        <v>1537</v>
      </c>
      <c r="D2902" s="338">
        <v>1996.0</v>
      </c>
      <c r="E2902" s="338" t="s">
        <v>17433</v>
      </c>
      <c r="F2902" s="339">
        <v>45051.0</v>
      </c>
      <c r="G2902" s="338" t="s">
        <v>5145</v>
      </c>
      <c r="H2902" s="338" t="s">
        <v>7639</v>
      </c>
      <c r="I2902" s="338" t="s">
        <v>14339</v>
      </c>
      <c r="J2902" s="338" t="s">
        <v>8550</v>
      </c>
      <c r="K2902" s="338" t="s">
        <v>4987</v>
      </c>
      <c r="M2902" s="338" t="s">
        <v>17549</v>
      </c>
      <c r="N2902" s="338" t="s">
        <v>7376</v>
      </c>
      <c r="O2902" s="338" t="s">
        <v>4991</v>
      </c>
    </row>
    <row r="2903" ht="15.75" customHeight="1">
      <c r="A2903" s="338" t="s">
        <v>17550</v>
      </c>
      <c r="B2903" s="338" t="s">
        <v>4970</v>
      </c>
      <c r="C2903" s="338" t="s">
        <v>1537</v>
      </c>
      <c r="D2903" s="338">
        <v>1996.0</v>
      </c>
      <c r="E2903" s="338" t="s">
        <v>16651</v>
      </c>
      <c r="F2903" s="338" t="s">
        <v>5286</v>
      </c>
      <c r="G2903" s="338" t="s">
        <v>7077</v>
      </c>
      <c r="H2903" s="338" t="s">
        <v>15246</v>
      </c>
      <c r="I2903" s="338" t="s">
        <v>15853</v>
      </c>
      <c r="J2903" s="338" t="s">
        <v>5191</v>
      </c>
      <c r="K2903" s="338" t="s">
        <v>4987</v>
      </c>
      <c r="L2903" s="338" t="s">
        <v>6394</v>
      </c>
      <c r="M2903" s="338" t="s">
        <v>17551</v>
      </c>
      <c r="N2903" s="338" t="s">
        <v>5224</v>
      </c>
      <c r="O2903" s="338" t="s">
        <v>5576</v>
      </c>
    </row>
    <row r="2904" ht="15.75" customHeight="1">
      <c r="A2904" s="338" t="s">
        <v>17552</v>
      </c>
      <c r="B2904" s="338" t="s">
        <v>4993</v>
      </c>
      <c r="C2904" s="338" t="s">
        <v>1558</v>
      </c>
      <c r="D2904" s="338">
        <v>1996.0</v>
      </c>
      <c r="E2904" s="338" t="s">
        <v>17553</v>
      </c>
      <c r="F2904" s="339">
        <v>45113.0</v>
      </c>
      <c r="G2904" s="338" t="s">
        <v>5105</v>
      </c>
      <c r="H2904" s="338" t="s">
        <v>17554</v>
      </c>
      <c r="I2904" s="338" t="s">
        <v>15462</v>
      </c>
      <c r="J2904" s="338" t="s">
        <v>17555</v>
      </c>
      <c r="K2904" s="338" t="s">
        <v>4976</v>
      </c>
      <c r="L2904" s="338" t="s">
        <v>5017</v>
      </c>
      <c r="M2904" s="338" t="s">
        <v>17556</v>
      </c>
      <c r="N2904" s="338" t="s">
        <v>10126</v>
      </c>
      <c r="O2904" s="338" t="s">
        <v>6278</v>
      </c>
    </row>
    <row r="2905" ht="15.75" customHeight="1">
      <c r="A2905" s="338" t="s">
        <v>17557</v>
      </c>
      <c r="B2905" s="338" t="s">
        <v>7737</v>
      </c>
      <c r="C2905" s="338" t="s">
        <v>1537</v>
      </c>
      <c r="D2905" s="338">
        <v>1996.0</v>
      </c>
      <c r="E2905" s="338" t="s">
        <v>17365</v>
      </c>
      <c r="F2905" s="339">
        <v>45112.0</v>
      </c>
      <c r="G2905" s="338" t="s">
        <v>5099</v>
      </c>
      <c r="H2905" s="338" t="s">
        <v>9023</v>
      </c>
      <c r="I2905" s="338" t="s">
        <v>17558</v>
      </c>
      <c r="J2905" s="338" t="s">
        <v>11941</v>
      </c>
      <c r="K2905" s="338" t="s">
        <v>4987</v>
      </c>
      <c r="L2905" s="338" t="s">
        <v>6394</v>
      </c>
      <c r="M2905" s="338" t="s">
        <v>17559</v>
      </c>
      <c r="N2905" s="338" t="s">
        <v>17560</v>
      </c>
      <c r="O2905" s="338" t="s">
        <v>5324</v>
      </c>
    </row>
    <row r="2906" ht="15.75" customHeight="1">
      <c r="A2906" s="338" t="s">
        <v>17561</v>
      </c>
      <c r="B2906" s="338" t="s">
        <v>8739</v>
      </c>
      <c r="C2906" s="338" t="s">
        <v>3713</v>
      </c>
      <c r="D2906" s="338">
        <v>1996.0</v>
      </c>
      <c r="E2906" s="338" t="s">
        <v>17498</v>
      </c>
      <c r="F2906" s="338" t="s">
        <v>5286</v>
      </c>
      <c r="G2906" s="338" t="s">
        <v>5060</v>
      </c>
      <c r="H2906" s="338" t="s">
        <v>11626</v>
      </c>
      <c r="I2906" s="338" t="s">
        <v>17562</v>
      </c>
      <c r="J2906" s="338" t="s">
        <v>17563</v>
      </c>
      <c r="K2906" s="338" t="s">
        <v>4976</v>
      </c>
      <c r="L2906" s="338" t="s">
        <v>5291</v>
      </c>
      <c r="M2906" s="338" t="s">
        <v>17564</v>
      </c>
      <c r="N2906" s="338" t="s">
        <v>17565</v>
      </c>
      <c r="O2906" s="338" t="s">
        <v>5096</v>
      </c>
    </row>
    <row r="2907" ht="15.75" customHeight="1">
      <c r="A2907" s="338" t="s">
        <v>17566</v>
      </c>
      <c r="B2907" s="338" t="s">
        <v>7737</v>
      </c>
      <c r="C2907" s="338" t="s">
        <v>1547</v>
      </c>
      <c r="D2907" s="338">
        <v>1996.0</v>
      </c>
      <c r="E2907" s="338" t="s">
        <v>17380</v>
      </c>
      <c r="F2907" s="339">
        <v>45144.0</v>
      </c>
      <c r="G2907" s="338" t="s">
        <v>7889</v>
      </c>
      <c r="H2907" s="338" t="s">
        <v>16172</v>
      </c>
      <c r="I2907" s="338" t="s">
        <v>13133</v>
      </c>
      <c r="J2907" s="338" t="s">
        <v>11268</v>
      </c>
      <c r="K2907" s="338" t="s">
        <v>4987</v>
      </c>
      <c r="L2907" s="338" t="s">
        <v>7014</v>
      </c>
      <c r="M2907" s="338" t="s">
        <v>17567</v>
      </c>
      <c r="N2907" s="338" t="s">
        <v>5224</v>
      </c>
      <c r="O2907" s="338" t="s">
        <v>5002</v>
      </c>
    </row>
    <row r="2908" ht="15.75" customHeight="1">
      <c r="A2908" s="338" t="s">
        <v>17568</v>
      </c>
      <c r="B2908" s="338" t="s">
        <v>5601</v>
      </c>
      <c r="C2908" s="338" t="s">
        <v>3713</v>
      </c>
      <c r="D2908" s="338">
        <v>1996.0</v>
      </c>
      <c r="E2908" s="338" t="s">
        <v>17569</v>
      </c>
      <c r="F2908" s="339">
        <v>45023.0</v>
      </c>
      <c r="G2908" s="338" t="s">
        <v>5105</v>
      </c>
      <c r="H2908" s="338" t="s">
        <v>17570</v>
      </c>
      <c r="I2908" s="338" t="s">
        <v>17571</v>
      </c>
      <c r="J2908" s="338" t="s">
        <v>17572</v>
      </c>
      <c r="K2908" s="338" t="s">
        <v>10219</v>
      </c>
      <c r="M2908" s="338" t="s">
        <v>17573</v>
      </c>
      <c r="N2908" s="338" t="s">
        <v>17574</v>
      </c>
      <c r="O2908" s="338" t="s">
        <v>5780</v>
      </c>
    </row>
    <row r="2909" ht="15.75" customHeight="1">
      <c r="A2909" s="338" t="s">
        <v>17575</v>
      </c>
      <c r="B2909" s="338" t="s">
        <v>4970</v>
      </c>
      <c r="C2909" s="338" t="s">
        <v>1558</v>
      </c>
      <c r="D2909" s="338">
        <v>1996.0</v>
      </c>
      <c r="E2909" s="338" t="s">
        <v>17576</v>
      </c>
      <c r="F2909" s="339">
        <v>45053.0</v>
      </c>
      <c r="G2909" s="338" t="s">
        <v>5969</v>
      </c>
      <c r="H2909" s="338" t="s">
        <v>7841</v>
      </c>
      <c r="I2909" s="338" t="s">
        <v>7841</v>
      </c>
      <c r="J2909" s="338" t="s">
        <v>7841</v>
      </c>
      <c r="K2909" s="338" t="s">
        <v>4987</v>
      </c>
      <c r="L2909" s="338" t="s">
        <v>5281</v>
      </c>
      <c r="M2909" s="338" t="s">
        <v>17577</v>
      </c>
      <c r="N2909" s="338" t="s">
        <v>11994</v>
      </c>
      <c r="O2909" s="338" t="s">
        <v>5316</v>
      </c>
    </row>
    <row r="2910" ht="15.75" customHeight="1">
      <c r="A2910" s="338" t="s">
        <v>17578</v>
      </c>
      <c r="B2910" s="338" t="s">
        <v>4970</v>
      </c>
      <c r="C2910" s="338" t="s">
        <v>1558</v>
      </c>
      <c r="D2910" s="338">
        <v>1996.0</v>
      </c>
      <c r="E2910" s="338" t="s">
        <v>17498</v>
      </c>
      <c r="F2910" s="338" t="s">
        <v>6434</v>
      </c>
      <c r="G2910" s="338" t="s">
        <v>7864</v>
      </c>
      <c r="H2910" s="338" t="s">
        <v>11653</v>
      </c>
      <c r="I2910" s="338" t="s">
        <v>11653</v>
      </c>
      <c r="J2910" s="338" t="s">
        <v>17579</v>
      </c>
      <c r="K2910" s="338" t="s">
        <v>4976</v>
      </c>
      <c r="L2910" s="338" t="s">
        <v>4988</v>
      </c>
      <c r="M2910" s="338" t="s">
        <v>17580</v>
      </c>
      <c r="N2910" s="338" t="s">
        <v>7718</v>
      </c>
      <c r="O2910" s="338" t="s">
        <v>6513</v>
      </c>
    </row>
    <row r="2911" ht="15.75" customHeight="1">
      <c r="A2911" s="338" t="s">
        <v>17581</v>
      </c>
      <c r="B2911" s="338" t="s">
        <v>7737</v>
      </c>
      <c r="C2911" s="338" t="s">
        <v>1537</v>
      </c>
      <c r="D2911" s="338">
        <v>1996.0</v>
      </c>
      <c r="E2911" s="338" t="s">
        <v>17412</v>
      </c>
      <c r="F2911" s="339">
        <v>45174.0</v>
      </c>
      <c r="G2911" s="338" t="s">
        <v>5743</v>
      </c>
      <c r="H2911" s="338" t="s">
        <v>8421</v>
      </c>
      <c r="I2911" s="338" t="s">
        <v>17582</v>
      </c>
      <c r="J2911" s="338" t="s">
        <v>6042</v>
      </c>
      <c r="K2911" s="338" t="s">
        <v>4987</v>
      </c>
      <c r="L2911" s="338" t="s">
        <v>14335</v>
      </c>
      <c r="M2911" s="338" t="s">
        <v>17583</v>
      </c>
      <c r="N2911" s="338" t="s">
        <v>5036</v>
      </c>
      <c r="O2911" s="338" t="s">
        <v>5096</v>
      </c>
    </row>
    <row r="2912" ht="15.75" customHeight="1">
      <c r="A2912" s="338" t="s">
        <v>17584</v>
      </c>
      <c r="B2912" s="338" t="s">
        <v>4970</v>
      </c>
      <c r="C2912" s="338" t="s">
        <v>1537</v>
      </c>
      <c r="D2912" s="338">
        <v>1996.0</v>
      </c>
      <c r="E2912" s="338" t="s">
        <v>17510</v>
      </c>
      <c r="F2912" s="339">
        <v>45022.0</v>
      </c>
      <c r="G2912" s="338" t="s">
        <v>5080</v>
      </c>
      <c r="H2912" s="338" t="s">
        <v>5061</v>
      </c>
      <c r="I2912" s="338" t="s">
        <v>17585</v>
      </c>
      <c r="J2912" s="338" t="s">
        <v>11102</v>
      </c>
      <c r="K2912" s="338" t="s">
        <v>4987</v>
      </c>
      <c r="L2912" s="338" t="s">
        <v>17586</v>
      </c>
      <c r="M2912" s="338" t="s">
        <v>17587</v>
      </c>
      <c r="N2912" s="338" t="s">
        <v>7780</v>
      </c>
      <c r="O2912" s="338" t="s">
        <v>5294</v>
      </c>
    </row>
    <row r="2913" ht="15.75" customHeight="1">
      <c r="A2913" s="338" t="s">
        <v>17588</v>
      </c>
      <c r="B2913" s="338" t="s">
        <v>7737</v>
      </c>
      <c r="C2913" s="338" t="s">
        <v>11680</v>
      </c>
      <c r="D2913" s="338">
        <v>1996.0</v>
      </c>
      <c r="E2913" s="338" t="s">
        <v>17533</v>
      </c>
      <c r="F2913" s="339">
        <v>44963.0</v>
      </c>
      <c r="G2913" s="338" t="s">
        <v>5755</v>
      </c>
      <c r="H2913" s="338" t="s">
        <v>11570</v>
      </c>
      <c r="I2913" s="338" t="s">
        <v>11570</v>
      </c>
      <c r="J2913" s="338" t="s">
        <v>9467</v>
      </c>
      <c r="K2913" s="338" t="s">
        <v>4987</v>
      </c>
      <c r="L2913" s="338" t="s">
        <v>7014</v>
      </c>
      <c r="M2913" s="338" t="s">
        <v>17589</v>
      </c>
      <c r="N2913" s="338" t="s">
        <v>14286</v>
      </c>
      <c r="O2913" s="338" t="s">
        <v>5217</v>
      </c>
    </row>
    <row r="2914" ht="15.75" customHeight="1">
      <c r="A2914" s="338" t="s">
        <v>762</v>
      </c>
      <c r="B2914" s="338" t="s">
        <v>4970</v>
      </c>
      <c r="C2914" s="338" t="s">
        <v>1537</v>
      </c>
      <c r="D2914" s="338">
        <v>1996.0</v>
      </c>
      <c r="E2914" s="338" t="s">
        <v>17590</v>
      </c>
      <c r="F2914" s="339">
        <v>45113.0</v>
      </c>
      <c r="G2914" s="338" t="s">
        <v>17591</v>
      </c>
      <c r="H2914" s="338" t="s">
        <v>6563</v>
      </c>
      <c r="I2914" s="338" t="s">
        <v>17592</v>
      </c>
      <c r="J2914" s="338" t="s">
        <v>5730</v>
      </c>
      <c r="K2914" s="338" t="s">
        <v>4987</v>
      </c>
      <c r="L2914" s="338" t="s">
        <v>14335</v>
      </c>
      <c r="M2914" s="338" t="s">
        <v>17593</v>
      </c>
      <c r="N2914" s="338" t="s">
        <v>7874</v>
      </c>
      <c r="O2914" s="338" t="s">
        <v>5423</v>
      </c>
    </row>
    <row r="2915" ht="15.75" customHeight="1">
      <c r="A2915" s="338" t="s">
        <v>17594</v>
      </c>
      <c r="B2915" s="338" t="s">
        <v>7737</v>
      </c>
      <c r="C2915" s="338" t="s">
        <v>1572</v>
      </c>
      <c r="D2915" s="338">
        <v>1996.0</v>
      </c>
      <c r="E2915" s="338" t="s">
        <v>17157</v>
      </c>
      <c r="F2915" s="339">
        <v>45144.0</v>
      </c>
      <c r="G2915" s="338" t="s">
        <v>7796</v>
      </c>
      <c r="H2915" s="338" t="s">
        <v>5839</v>
      </c>
      <c r="I2915" s="338" t="s">
        <v>17595</v>
      </c>
      <c r="J2915" s="338" t="s">
        <v>17595</v>
      </c>
      <c r="K2915" s="338" t="s">
        <v>4987</v>
      </c>
      <c r="L2915" s="338" t="s">
        <v>5176</v>
      </c>
      <c r="M2915" s="338" t="s">
        <v>17596</v>
      </c>
      <c r="N2915" s="338" t="s">
        <v>5009</v>
      </c>
      <c r="O2915" s="338" t="s">
        <v>7215</v>
      </c>
    </row>
    <row r="2916" ht="15.75" customHeight="1">
      <c r="A2916" s="338" t="s">
        <v>17597</v>
      </c>
      <c r="B2916" s="338" t="s">
        <v>4993</v>
      </c>
      <c r="C2916" s="338" t="s">
        <v>1601</v>
      </c>
      <c r="D2916" s="338">
        <v>1996.0</v>
      </c>
      <c r="E2916" s="338" t="s">
        <v>17598</v>
      </c>
      <c r="F2916" s="339">
        <v>45144.0</v>
      </c>
      <c r="G2916" s="338" t="s">
        <v>5272</v>
      </c>
      <c r="H2916" s="338" t="s">
        <v>7373</v>
      </c>
      <c r="I2916" s="338" t="s">
        <v>17599</v>
      </c>
      <c r="J2916" s="338" t="s">
        <v>9696</v>
      </c>
      <c r="K2916" s="338" t="s">
        <v>4987</v>
      </c>
      <c r="L2916" s="338" t="s">
        <v>5355</v>
      </c>
      <c r="M2916" s="338" t="s">
        <v>17600</v>
      </c>
      <c r="N2916" s="338" t="s">
        <v>4990</v>
      </c>
      <c r="O2916" s="338" t="s">
        <v>5324</v>
      </c>
    </row>
    <row r="2917" ht="15.75" customHeight="1">
      <c r="A2917" s="338" t="s">
        <v>17601</v>
      </c>
      <c r="B2917" s="338" t="s">
        <v>4970</v>
      </c>
      <c r="C2917" s="338" t="s">
        <v>1558</v>
      </c>
      <c r="D2917" s="338">
        <v>1996.0</v>
      </c>
      <c r="E2917" s="338" t="s">
        <v>17602</v>
      </c>
      <c r="F2917" s="339">
        <v>45022.0</v>
      </c>
      <c r="G2917" s="338" t="s">
        <v>5709</v>
      </c>
      <c r="H2917" s="338" t="s">
        <v>7405</v>
      </c>
      <c r="I2917" s="338" t="s">
        <v>17603</v>
      </c>
      <c r="J2917" s="338" t="s">
        <v>8902</v>
      </c>
      <c r="K2917" s="338" t="s">
        <v>4987</v>
      </c>
      <c r="L2917" s="338" t="s">
        <v>14444</v>
      </c>
      <c r="M2917" s="338" t="s">
        <v>17604</v>
      </c>
      <c r="N2917" s="338" t="s">
        <v>16834</v>
      </c>
      <c r="O2917" s="338" t="s">
        <v>10697</v>
      </c>
    </row>
    <row r="2918" ht="15.75" customHeight="1">
      <c r="A2918" s="338" t="s">
        <v>17605</v>
      </c>
      <c r="B2918" s="338" t="s">
        <v>4970</v>
      </c>
      <c r="C2918" s="338" t="s">
        <v>1537</v>
      </c>
      <c r="D2918" s="338">
        <v>1996.0</v>
      </c>
      <c r="E2918" s="338" t="s">
        <v>17400</v>
      </c>
      <c r="F2918" s="339">
        <v>45019.0</v>
      </c>
      <c r="G2918" s="338" t="s">
        <v>5145</v>
      </c>
      <c r="H2918" s="338" t="s">
        <v>17606</v>
      </c>
      <c r="I2918" s="338" t="s">
        <v>17607</v>
      </c>
      <c r="J2918" s="338" t="s">
        <v>17608</v>
      </c>
      <c r="K2918" s="338" t="s">
        <v>4987</v>
      </c>
      <c r="L2918" s="338" t="s">
        <v>5222</v>
      </c>
      <c r="M2918" s="338" t="s">
        <v>17609</v>
      </c>
      <c r="N2918" s="338" t="s">
        <v>15381</v>
      </c>
      <c r="O2918" s="338" t="s">
        <v>5020</v>
      </c>
    </row>
    <row r="2919" ht="15.75" customHeight="1">
      <c r="A2919" s="338" t="s">
        <v>17610</v>
      </c>
      <c r="B2919" s="338" t="s">
        <v>4970</v>
      </c>
      <c r="C2919" s="338" t="s">
        <v>1547</v>
      </c>
      <c r="D2919" s="338">
        <v>1996.0</v>
      </c>
      <c r="E2919" s="338" t="s">
        <v>17611</v>
      </c>
      <c r="F2919" s="339">
        <v>45145.0</v>
      </c>
      <c r="G2919" s="338" t="s">
        <v>11997</v>
      </c>
      <c r="H2919" s="338" t="s">
        <v>13946</v>
      </c>
      <c r="I2919" s="338" t="s">
        <v>13946</v>
      </c>
      <c r="J2919" s="338" t="s">
        <v>17612</v>
      </c>
      <c r="K2919" s="338" t="s">
        <v>10219</v>
      </c>
      <c r="M2919" s="338" t="s">
        <v>17613</v>
      </c>
      <c r="N2919" s="338" t="s">
        <v>17614</v>
      </c>
      <c r="O2919" s="338" t="s">
        <v>16225</v>
      </c>
    </row>
    <row r="2920" ht="15.75" customHeight="1">
      <c r="A2920" s="338" t="s">
        <v>17615</v>
      </c>
      <c r="B2920" s="338" t="s">
        <v>4993</v>
      </c>
      <c r="C2920" s="338" t="s">
        <v>1537</v>
      </c>
      <c r="D2920" s="338">
        <v>1996.0</v>
      </c>
      <c r="E2920" s="338" t="s">
        <v>17391</v>
      </c>
      <c r="F2920" s="338" t="s">
        <v>5210</v>
      </c>
      <c r="G2920" s="338" t="s">
        <v>5196</v>
      </c>
      <c r="H2920" s="338" t="s">
        <v>8881</v>
      </c>
      <c r="I2920" s="338" t="s">
        <v>17616</v>
      </c>
      <c r="J2920" s="338" t="s">
        <v>16937</v>
      </c>
      <c r="K2920" s="338" t="s">
        <v>3074</v>
      </c>
      <c r="L2920" s="338" t="s">
        <v>14444</v>
      </c>
      <c r="M2920" s="338" t="s">
        <v>17617</v>
      </c>
      <c r="N2920" s="338" t="s">
        <v>5009</v>
      </c>
      <c r="O2920" s="338" t="s">
        <v>5067</v>
      </c>
    </row>
    <row r="2921" ht="15.75" customHeight="1">
      <c r="A2921" s="338" t="s">
        <v>17618</v>
      </c>
      <c r="B2921" s="338" t="s">
        <v>4970</v>
      </c>
      <c r="C2921" s="338" t="s">
        <v>1537</v>
      </c>
      <c r="D2921" s="338">
        <v>1996.0</v>
      </c>
      <c r="E2921" s="338" t="s">
        <v>17602</v>
      </c>
      <c r="F2921" s="339">
        <v>45174.0</v>
      </c>
      <c r="G2921" s="338" t="s">
        <v>5709</v>
      </c>
      <c r="H2921" s="338" t="s">
        <v>7152</v>
      </c>
      <c r="I2921" s="338" t="s">
        <v>17619</v>
      </c>
      <c r="J2921" s="338" t="s">
        <v>5043</v>
      </c>
      <c r="K2921" s="338" t="s">
        <v>4987</v>
      </c>
      <c r="L2921" s="338" t="s">
        <v>10592</v>
      </c>
      <c r="M2921" s="338" t="s">
        <v>17620</v>
      </c>
      <c r="N2921" s="338" t="s">
        <v>7886</v>
      </c>
      <c r="O2921" s="338" t="s">
        <v>5077</v>
      </c>
    </row>
    <row r="2922" ht="15.75" customHeight="1">
      <c r="A2922" s="338" t="s">
        <v>17621</v>
      </c>
      <c r="B2922" s="338" t="s">
        <v>4970</v>
      </c>
      <c r="C2922" s="338" t="s">
        <v>3713</v>
      </c>
      <c r="D2922" s="338">
        <v>1996.0</v>
      </c>
      <c r="E2922" s="338" t="s">
        <v>17490</v>
      </c>
      <c r="F2922" s="339">
        <v>44963.0</v>
      </c>
      <c r="G2922" s="338" t="s">
        <v>5163</v>
      </c>
      <c r="H2922" s="338" t="s">
        <v>6281</v>
      </c>
      <c r="I2922" s="338" t="s">
        <v>17622</v>
      </c>
      <c r="J2922" s="338" t="s">
        <v>6229</v>
      </c>
      <c r="K2922" s="338" t="s">
        <v>4987</v>
      </c>
      <c r="L2922" s="338" t="s">
        <v>5094</v>
      </c>
      <c r="M2922" s="338" t="s">
        <v>17623</v>
      </c>
      <c r="N2922" s="338" t="s">
        <v>5009</v>
      </c>
      <c r="O2922" s="338" t="s">
        <v>5294</v>
      </c>
    </row>
    <row r="2923" ht="15.75" customHeight="1">
      <c r="A2923" s="338" t="s">
        <v>17624</v>
      </c>
      <c r="B2923" s="338" t="s">
        <v>4970</v>
      </c>
      <c r="C2923" s="338" t="s">
        <v>1558</v>
      </c>
      <c r="D2923" s="338">
        <v>1996.0</v>
      </c>
      <c r="E2923" s="338" t="s">
        <v>17625</v>
      </c>
      <c r="F2923" s="339">
        <v>45052.0</v>
      </c>
      <c r="G2923" s="338" t="s">
        <v>5872</v>
      </c>
      <c r="H2923" s="338" t="s">
        <v>7350</v>
      </c>
      <c r="I2923" s="338" t="s">
        <v>7350</v>
      </c>
      <c r="J2923" s="338" t="s">
        <v>17626</v>
      </c>
      <c r="K2923" s="338" t="s">
        <v>4987</v>
      </c>
      <c r="M2923" s="338" t="s">
        <v>17627</v>
      </c>
      <c r="N2923" s="338" t="s">
        <v>17274</v>
      </c>
      <c r="O2923" s="338" t="s">
        <v>4991</v>
      </c>
    </row>
    <row r="2924" ht="15.75" customHeight="1">
      <c r="A2924" s="338" t="s">
        <v>17628</v>
      </c>
      <c r="B2924" s="338" t="s">
        <v>4970</v>
      </c>
      <c r="C2924" s="338" t="s">
        <v>1558</v>
      </c>
      <c r="D2924" s="338">
        <v>1996.0</v>
      </c>
      <c r="E2924" s="338" t="s">
        <v>17416</v>
      </c>
      <c r="F2924" s="339">
        <v>44933.0</v>
      </c>
      <c r="G2924" s="338" t="s">
        <v>5163</v>
      </c>
      <c r="H2924" s="338" t="s">
        <v>14837</v>
      </c>
      <c r="I2924" s="338" t="s">
        <v>14837</v>
      </c>
      <c r="J2924" s="338" t="s">
        <v>14837</v>
      </c>
      <c r="K2924" s="338" t="s">
        <v>4987</v>
      </c>
      <c r="L2924" s="338" t="s">
        <v>13513</v>
      </c>
      <c r="M2924" s="338" t="s">
        <v>17629</v>
      </c>
      <c r="N2924" s="338" t="s">
        <v>17630</v>
      </c>
      <c r="O2924" s="338" t="s">
        <v>5028</v>
      </c>
    </row>
    <row r="2925" ht="15.75" customHeight="1">
      <c r="A2925" s="338" t="s">
        <v>17631</v>
      </c>
      <c r="B2925" s="338" t="s">
        <v>4970</v>
      </c>
      <c r="C2925" s="338" t="s">
        <v>1681</v>
      </c>
      <c r="D2925" s="338">
        <v>1996.0</v>
      </c>
      <c r="E2925" s="338" t="s">
        <v>17632</v>
      </c>
      <c r="F2925" s="339">
        <v>44992.0</v>
      </c>
      <c r="G2925" s="338" t="s">
        <v>8011</v>
      </c>
      <c r="H2925" s="338" t="s">
        <v>5945</v>
      </c>
      <c r="I2925" s="338" t="s">
        <v>12921</v>
      </c>
      <c r="J2925" s="338" t="s">
        <v>15877</v>
      </c>
      <c r="K2925" s="338" t="s">
        <v>4987</v>
      </c>
      <c r="L2925" s="338" t="s">
        <v>5215</v>
      </c>
      <c r="M2925" s="338" t="s">
        <v>17633</v>
      </c>
      <c r="N2925" s="338" t="s">
        <v>4990</v>
      </c>
      <c r="O2925" s="338" t="s">
        <v>7456</v>
      </c>
    </row>
    <row r="2926" ht="15.75" customHeight="1">
      <c r="A2926" s="338" t="s">
        <v>17634</v>
      </c>
      <c r="B2926" s="338" t="s">
        <v>4970</v>
      </c>
      <c r="C2926" s="338" t="s">
        <v>1558</v>
      </c>
      <c r="D2926" s="338">
        <v>1996.0</v>
      </c>
      <c r="E2926" s="338" t="s">
        <v>17635</v>
      </c>
      <c r="F2926" s="339">
        <v>45144.0</v>
      </c>
      <c r="G2926" s="338" t="s">
        <v>5113</v>
      </c>
      <c r="H2926" s="338" t="s">
        <v>14945</v>
      </c>
      <c r="I2926" s="338" t="s">
        <v>14945</v>
      </c>
      <c r="J2926" s="338" t="s">
        <v>15669</v>
      </c>
      <c r="K2926" s="338" t="s">
        <v>4987</v>
      </c>
      <c r="L2926" s="338" t="s">
        <v>5291</v>
      </c>
      <c r="M2926" s="338" t="s">
        <v>17636</v>
      </c>
      <c r="N2926" s="338" t="s">
        <v>17637</v>
      </c>
      <c r="O2926" s="338" t="s">
        <v>5160</v>
      </c>
    </row>
    <row r="2927" ht="15.75" customHeight="1">
      <c r="A2927" s="338" t="s">
        <v>17638</v>
      </c>
      <c r="B2927" s="338" t="s">
        <v>4993</v>
      </c>
      <c r="C2927" s="338" t="s">
        <v>1558</v>
      </c>
      <c r="D2927" s="338">
        <v>1996.0</v>
      </c>
      <c r="E2927" s="338" t="s">
        <v>17639</v>
      </c>
      <c r="F2927" s="338" t="s">
        <v>7492</v>
      </c>
      <c r="G2927" s="338" t="s">
        <v>8851</v>
      </c>
      <c r="H2927" s="338" t="s">
        <v>5583</v>
      </c>
      <c r="I2927" s="338" t="s">
        <v>5583</v>
      </c>
      <c r="J2927" s="338" t="s">
        <v>17640</v>
      </c>
      <c r="K2927" s="338" t="s">
        <v>4987</v>
      </c>
      <c r="L2927" s="338" t="s">
        <v>5094</v>
      </c>
      <c r="M2927" s="338" t="s">
        <v>17641</v>
      </c>
      <c r="N2927" s="338" t="s">
        <v>9108</v>
      </c>
      <c r="O2927" s="338" t="s">
        <v>5483</v>
      </c>
    </row>
    <row r="2928" ht="15.75" customHeight="1">
      <c r="A2928" s="338" t="s">
        <v>17642</v>
      </c>
      <c r="B2928" s="338" t="s">
        <v>7737</v>
      </c>
      <c r="C2928" s="338" t="s">
        <v>1558</v>
      </c>
      <c r="D2928" s="338">
        <v>1996.0</v>
      </c>
      <c r="E2928" s="338" t="s">
        <v>17643</v>
      </c>
      <c r="F2928" s="339">
        <v>44963.0</v>
      </c>
      <c r="G2928" s="338" t="s">
        <v>5172</v>
      </c>
      <c r="H2928" s="338" t="s">
        <v>6660</v>
      </c>
      <c r="I2928" s="338" t="s">
        <v>7765</v>
      </c>
      <c r="J2928" s="338" t="s">
        <v>17644</v>
      </c>
      <c r="K2928" s="338" t="s">
        <v>4987</v>
      </c>
      <c r="L2928" s="338" t="s">
        <v>8694</v>
      </c>
      <c r="M2928" s="338" t="s">
        <v>17645</v>
      </c>
      <c r="N2928" s="338" t="s">
        <v>5224</v>
      </c>
      <c r="O2928" s="338" t="s">
        <v>5248</v>
      </c>
    </row>
    <row r="2929" ht="15.75" customHeight="1">
      <c r="A2929" s="338" t="s">
        <v>17646</v>
      </c>
      <c r="B2929" s="338" t="s">
        <v>4993</v>
      </c>
      <c r="C2929" s="338" t="s">
        <v>1558</v>
      </c>
      <c r="D2929" s="338">
        <v>1996.0</v>
      </c>
      <c r="E2929" s="338" t="s">
        <v>17506</v>
      </c>
      <c r="F2929" s="339">
        <v>45112.0</v>
      </c>
      <c r="G2929" s="338" t="s">
        <v>5710</v>
      </c>
      <c r="H2929" s="338" t="s">
        <v>7186</v>
      </c>
      <c r="I2929" s="338" t="s">
        <v>16956</v>
      </c>
      <c r="J2929" s="338" t="s">
        <v>5191</v>
      </c>
      <c r="K2929" s="338" t="s">
        <v>4987</v>
      </c>
      <c r="M2929" s="338" t="s">
        <v>17647</v>
      </c>
      <c r="N2929" s="338" t="s">
        <v>14598</v>
      </c>
      <c r="O2929" s="338" t="s">
        <v>5624</v>
      </c>
    </row>
    <row r="2930" ht="15.75" customHeight="1">
      <c r="A2930" s="338" t="s">
        <v>17648</v>
      </c>
      <c r="B2930" s="338" t="s">
        <v>4970</v>
      </c>
      <c r="C2930" s="338" t="s">
        <v>3713</v>
      </c>
      <c r="D2930" s="338">
        <v>1996.0</v>
      </c>
      <c r="E2930" s="338" t="s">
        <v>16310</v>
      </c>
      <c r="F2930" s="339">
        <v>44991.0</v>
      </c>
      <c r="G2930" s="338" t="s">
        <v>5241</v>
      </c>
      <c r="H2930" s="338" t="s">
        <v>16048</v>
      </c>
      <c r="I2930" s="338" t="s">
        <v>16956</v>
      </c>
      <c r="J2930" s="338" t="s">
        <v>6404</v>
      </c>
      <c r="K2930" s="338" t="s">
        <v>4987</v>
      </c>
      <c r="L2930" s="338" t="s">
        <v>10654</v>
      </c>
      <c r="M2930" s="338" t="s">
        <v>17649</v>
      </c>
      <c r="N2930" s="338" t="s">
        <v>13510</v>
      </c>
      <c r="O2930" s="338" t="s">
        <v>5324</v>
      </c>
    </row>
    <row r="2931" ht="15.75" customHeight="1">
      <c r="A2931" s="338" t="s">
        <v>17650</v>
      </c>
      <c r="B2931" s="338" t="s">
        <v>4993</v>
      </c>
      <c r="C2931" s="338" t="s">
        <v>1601</v>
      </c>
      <c r="D2931" s="338">
        <v>1996.0</v>
      </c>
      <c r="E2931" s="338" t="s">
        <v>17470</v>
      </c>
      <c r="F2931" s="339">
        <v>45082.0</v>
      </c>
      <c r="G2931" s="338" t="s">
        <v>8507</v>
      </c>
      <c r="H2931" s="338" t="s">
        <v>13770</v>
      </c>
      <c r="I2931" s="338" t="s">
        <v>17651</v>
      </c>
      <c r="J2931" s="338" t="s">
        <v>6361</v>
      </c>
      <c r="K2931" s="338" t="s">
        <v>4987</v>
      </c>
      <c r="L2931" s="338" t="s">
        <v>12846</v>
      </c>
      <c r="M2931" s="338" t="s">
        <v>17652</v>
      </c>
      <c r="N2931" s="338" t="s">
        <v>17653</v>
      </c>
      <c r="O2931" s="338" t="s">
        <v>5143</v>
      </c>
    </row>
    <row r="2932" ht="15.75" customHeight="1">
      <c r="A2932" s="338" t="s">
        <v>17654</v>
      </c>
      <c r="B2932" s="338" t="s">
        <v>4970</v>
      </c>
      <c r="C2932" s="338" t="s">
        <v>1558</v>
      </c>
      <c r="D2932" s="338">
        <v>1996.0</v>
      </c>
      <c r="E2932" s="338" t="s">
        <v>17449</v>
      </c>
      <c r="F2932" s="338" t="s">
        <v>5286</v>
      </c>
      <c r="G2932" s="338" t="s">
        <v>5219</v>
      </c>
      <c r="H2932" s="338" t="s">
        <v>17142</v>
      </c>
      <c r="I2932" s="338" t="s">
        <v>17142</v>
      </c>
      <c r="J2932" s="338" t="s">
        <v>17142</v>
      </c>
      <c r="K2932" s="338" t="s">
        <v>4987</v>
      </c>
      <c r="L2932" s="338" t="s">
        <v>5007</v>
      </c>
      <c r="M2932" s="338" t="s">
        <v>17655</v>
      </c>
      <c r="N2932" s="338" t="s">
        <v>16568</v>
      </c>
      <c r="O2932" s="338" t="s">
        <v>5186</v>
      </c>
    </row>
    <row r="2933" ht="15.75" customHeight="1">
      <c r="A2933" s="338" t="s">
        <v>17656</v>
      </c>
      <c r="B2933" s="338" t="s">
        <v>4970</v>
      </c>
      <c r="C2933" s="338" t="s">
        <v>1558</v>
      </c>
      <c r="D2933" s="338">
        <v>1996.0</v>
      </c>
      <c r="E2933" s="338" t="s">
        <v>17657</v>
      </c>
      <c r="F2933" s="339">
        <v>44964.0</v>
      </c>
      <c r="G2933" s="338" t="s">
        <v>5872</v>
      </c>
      <c r="H2933" s="338" t="s">
        <v>15039</v>
      </c>
      <c r="I2933" s="338" t="s">
        <v>15039</v>
      </c>
      <c r="J2933" s="338" t="s">
        <v>11898</v>
      </c>
      <c r="K2933" s="338" t="s">
        <v>4976</v>
      </c>
      <c r="M2933" s="338" t="s">
        <v>17658</v>
      </c>
      <c r="N2933" s="338" t="s">
        <v>7718</v>
      </c>
      <c r="O2933" s="338" t="s">
        <v>5576</v>
      </c>
    </row>
    <row r="2934" ht="15.75" customHeight="1">
      <c r="A2934" s="338" t="s">
        <v>17659</v>
      </c>
      <c r="B2934" s="338" t="s">
        <v>7737</v>
      </c>
      <c r="C2934" s="338" t="s">
        <v>1681</v>
      </c>
      <c r="D2934" s="338">
        <v>1996.0</v>
      </c>
      <c r="E2934" s="338" t="s">
        <v>17660</v>
      </c>
      <c r="F2934" s="339">
        <v>45114.0</v>
      </c>
      <c r="G2934" s="338" t="s">
        <v>6378</v>
      </c>
      <c r="H2934" s="338" t="s">
        <v>17661</v>
      </c>
      <c r="I2934" s="338" t="s">
        <v>17662</v>
      </c>
      <c r="J2934" s="338" t="s">
        <v>17663</v>
      </c>
      <c r="K2934" s="338" t="s">
        <v>3074</v>
      </c>
      <c r="L2934" s="338" t="s">
        <v>5561</v>
      </c>
      <c r="M2934" s="338" t="s">
        <v>17664</v>
      </c>
      <c r="N2934" s="338" t="s">
        <v>14166</v>
      </c>
      <c r="O2934" s="338" t="s">
        <v>5624</v>
      </c>
    </row>
    <row r="2935" ht="15.75" customHeight="1">
      <c r="A2935" s="338" t="s">
        <v>17665</v>
      </c>
      <c r="B2935" s="338" t="s">
        <v>7737</v>
      </c>
      <c r="C2935" s="338" t="s">
        <v>1558</v>
      </c>
      <c r="D2935" s="338">
        <v>1996.0</v>
      </c>
      <c r="E2935" s="338" t="s">
        <v>16798</v>
      </c>
      <c r="F2935" s="339">
        <v>44991.0</v>
      </c>
      <c r="G2935" s="338" t="s">
        <v>5963</v>
      </c>
      <c r="H2935" s="338" t="s">
        <v>14386</v>
      </c>
      <c r="I2935" s="338" t="s">
        <v>17666</v>
      </c>
      <c r="J2935" s="338" t="s">
        <v>16790</v>
      </c>
      <c r="K2935" s="338" t="s">
        <v>4987</v>
      </c>
      <c r="M2935" s="338" t="s">
        <v>17667</v>
      </c>
      <c r="N2935" s="338" t="s">
        <v>16410</v>
      </c>
      <c r="O2935" s="338" t="s">
        <v>5794</v>
      </c>
    </row>
    <row r="2936" ht="15.75" customHeight="1">
      <c r="A2936" s="338" t="s">
        <v>17668</v>
      </c>
      <c r="B2936" s="338" t="s">
        <v>4970</v>
      </c>
      <c r="C2936" s="338" t="s">
        <v>1537</v>
      </c>
      <c r="D2936" s="338">
        <v>1996.0</v>
      </c>
      <c r="E2936" s="338" t="s">
        <v>17598</v>
      </c>
      <c r="F2936" s="339">
        <v>45051.0</v>
      </c>
      <c r="G2936" s="338" t="s">
        <v>5121</v>
      </c>
      <c r="H2936" s="338" t="s">
        <v>14927</v>
      </c>
      <c r="I2936" s="338" t="s">
        <v>11491</v>
      </c>
      <c r="J2936" s="338" t="s">
        <v>11216</v>
      </c>
      <c r="K2936" s="338" t="s">
        <v>4987</v>
      </c>
      <c r="L2936" s="338" t="s">
        <v>7014</v>
      </c>
      <c r="M2936" s="338" t="s">
        <v>17669</v>
      </c>
      <c r="N2936" s="338" t="s">
        <v>4990</v>
      </c>
      <c r="O2936" s="338" t="s">
        <v>5294</v>
      </c>
    </row>
    <row r="2937" ht="15.75" customHeight="1">
      <c r="A2937" s="338" t="s">
        <v>17670</v>
      </c>
      <c r="B2937" s="338" t="s">
        <v>4993</v>
      </c>
      <c r="C2937" s="338" t="s">
        <v>1558</v>
      </c>
      <c r="D2937" s="338">
        <v>1996.0</v>
      </c>
      <c r="E2937" s="338" t="s">
        <v>17157</v>
      </c>
      <c r="F2937" s="339">
        <v>45052.0</v>
      </c>
      <c r="G2937" s="338" t="s">
        <v>6428</v>
      </c>
      <c r="H2937" s="338" t="s">
        <v>10940</v>
      </c>
      <c r="I2937" s="338" t="s">
        <v>12618</v>
      </c>
      <c r="J2937" s="338" t="s">
        <v>6386</v>
      </c>
      <c r="K2937" s="338" t="s">
        <v>4987</v>
      </c>
      <c r="M2937" s="338" t="s">
        <v>17671</v>
      </c>
      <c r="N2937" s="338" t="s">
        <v>17520</v>
      </c>
      <c r="O2937" s="338" t="s">
        <v>5576</v>
      </c>
    </row>
    <row r="2938" ht="15.75" customHeight="1">
      <c r="A2938" s="338" t="s">
        <v>17672</v>
      </c>
      <c r="B2938" s="338" t="s">
        <v>4970</v>
      </c>
      <c r="C2938" s="338" t="s">
        <v>1547</v>
      </c>
      <c r="D2938" s="338">
        <v>1996.0</v>
      </c>
      <c r="E2938" s="338" t="s">
        <v>17317</v>
      </c>
      <c r="F2938" s="339">
        <v>45023.0</v>
      </c>
      <c r="G2938" s="338" t="s">
        <v>5969</v>
      </c>
      <c r="H2938" s="338" t="s">
        <v>7538</v>
      </c>
      <c r="I2938" s="338" t="s">
        <v>7538</v>
      </c>
      <c r="J2938" s="338" t="s">
        <v>10694</v>
      </c>
      <c r="K2938" s="338" t="s">
        <v>4987</v>
      </c>
      <c r="L2938" s="338" t="s">
        <v>5084</v>
      </c>
      <c r="M2938" s="338" t="s">
        <v>17673</v>
      </c>
      <c r="N2938" s="338" t="s">
        <v>4990</v>
      </c>
      <c r="O2938" s="338" t="s">
        <v>10697</v>
      </c>
    </row>
    <row r="2939" ht="15.75" customHeight="1">
      <c r="A2939" s="338" t="s">
        <v>17674</v>
      </c>
      <c r="B2939" s="338" t="s">
        <v>4970</v>
      </c>
      <c r="C2939" s="338" t="s">
        <v>1681</v>
      </c>
      <c r="D2939" s="338">
        <v>1996.0</v>
      </c>
      <c r="E2939" s="338" t="s">
        <v>17495</v>
      </c>
      <c r="F2939" s="339">
        <v>44964.0</v>
      </c>
      <c r="G2939" s="338" t="s">
        <v>5090</v>
      </c>
      <c r="H2939" s="338" t="s">
        <v>8085</v>
      </c>
      <c r="I2939" s="338" t="s">
        <v>8085</v>
      </c>
      <c r="J2939" s="338" t="s">
        <v>12827</v>
      </c>
      <c r="K2939" s="338" t="s">
        <v>4976</v>
      </c>
      <c r="L2939" s="338" t="s">
        <v>7014</v>
      </c>
      <c r="M2939" s="338" t="s">
        <v>17675</v>
      </c>
      <c r="N2939" s="338" t="s">
        <v>4979</v>
      </c>
      <c r="O2939" s="338" t="s">
        <v>5037</v>
      </c>
    </row>
    <row r="2940" ht="15.75" customHeight="1">
      <c r="A2940" s="338" t="s">
        <v>17676</v>
      </c>
      <c r="B2940" s="338" t="s">
        <v>4993</v>
      </c>
      <c r="C2940" s="338" t="s">
        <v>1547</v>
      </c>
      <c r="D2940" s="338">
        <v>1996.0</v>
      </c>
      <c r="E2940" s="338" t="s">
        <v>17332</v>
      </c>
      <c r="F2940" s="339">
        <v>45022.0</v>
      </c>
      <c r="G2940" s="338" t="s">
        <v>7948</v>
      </c>
      <c r="H2940" s="338" t="s">
        <v>14532</v>
      </c>
      <c r="I2940" s="338" t="s">
        <v>17677</v>
      </c>
      <c r="J2940" s="338" t="s">
        <v>5191</v>
      </c>
      <c r="K2940" s="338" t="s">
        <v>4987</v>
      </c>
      <c r="L2940" s="338" t="s">
        <v>5827</v>
      </c>
      <c r="M2940" s="338" t="s">
        <v>17678</v>
      </c>
      <c r="N2940" s="338" t="s">
        <v>7874</v>
      </c>
      <c r="O2940" s="338" t="s">
        <v>5457</v>
      </c>
    </row>
    <row r="2941" ht="15.75" customHeight="1">
      <c r="A2941" s="338" t="s">
        <v>17679</v>
      </c>
      <c r="B2941" s="338" t="s">
        <v>4993</v>
      </c>
      <c r="C2941" s="338" t="s">
        <v>1558</v>
      </c>
      <c r="D2941" s="338">
        <v>1996.0</v>
      </c>
      <c r="E2941" s="338" t="s">
        <v>17680</v>
      </c>
      <c r="F2941" s="339">
        <v>45174.0</v>
      </c>
      <c r="G2941" s="338" t="s">
        <v>6741</v>
      </c>
      <c r="H2941" s="338" t="s">
        <v>17681</v>
      </c>
      <c r="I2941" s="338" t="s">
        <v>17682</v>
      </c>
      <c r="J2941" s="338" t="s">
        <v>17683</v>
      </c>
      <c r="K2941" s="338" t="s">
        <v>4987</v>
      </c>
      <c r="L2941" s="338" t="s">
        <v>5176</v>
      </c>
      <c r="M2941" s="338" t="s">
        <v>17684</v>
      </c>
      <c r="N2941" s="338" t="s">
        <v>5009</v>
      </c>
      <c r="O2941" s="338" t="s">
        <v>5067</v>
      </c>
    </row>
    <row r="2942" ht="15.75" customHeight="1">
      <c r="A2942" s="338" t="s">
        <v>17685</v>
      </c>
      <c r="B2942" s="338" t="s">
        <v>4993</v>
      </c>
      <c r="C2942" s="338" t="s">
        <v>1601</v>
      </c>
      <c r="D2942" s="338">
        <v>1996.0</v>
      </c>
      <c r="E2942" s="338" t="s">
        <v>17686</v>
      </c>
      <c r="F2942" s="339">
        <v>44990.0</v>
      </c>
      <c r="G2942" s="338" t="s">
        <v>5060</v>
      </c>
      <c r="H2942" s="338" t="s">
        <v>15284</v>
      </c>
      <c r="I2942" s="338" t="s">
        <v>17687</v>
      </c>
      <c r="J2942" s="338" t="s">
        <v>9444</v>
      </c>
      <c r="K2942" s="338" t="s">
        <v>4987</v>
      </c>
      <c r="L2942" s="338" t="s">
        <v>17688</v>
      </c>
      <c r="M2942" s="338" t="s">
        <v>17689</v>
      </c>
      <c r="N2942" s="338" t="s">
        <v>5036</v>
      </c>
      <c r="O2942" s="338" t="s">
        <v>5028</v>
      </c>
    </row>
    <row r="2943" ht="15.75" customHeight="1">
      <c r="A2943" s="338" t="s">
        <v>17690</v>
      </c>
      <c r="B2943" s="338" t="s">
        <v>4993</v>
      </c>
      <c r="C2943" s="338" t="s">
        <v>1681</v>
      </c>
      <c r="D2943" s="338">
        <v>1996.0</v>
      </c>
      <c r="E2943" s="338" t="s">
        <v>17632</v>
      </c>
      <c r="F2943" s="339">
        <v>44991.0</v>
      </c>
      <c r="G2943" s="338" t="s">
        <v>5755</v>
      </c>
      <c r="H2943" s="338" t="s">
        <v>5122</v>
      </c>
      <c r="I2943" s="338" t="s">
        <v>17691</v>
      </c>
      <c r="J2943" s="338" t="s">
        <v>10685</v>
      </c>
      <c r="K2943" s="338" t="s">
        <v>4987</v>
      </c>
      <c r="L2943" s="338" t="s">
        <v>10592</v>
      </c>
      <c r="M2943" s="338" t="s">
        <v>17692</v>
      </c>
      <c r="N2943" s="338" t="s">
        <v>12843</v>
      </c>
      <c r="O2943" s="338" t="s">
        <v>10697</v>
      </c>
    </row>
    <row r="2944" ht="15.75" customHeight="1">
      <c r="A2944" s="338" t="s">
        <v>17693</v>
      </c>
      <c r="B2944" s="338" t="s">
        <v>4970</v>
      </c>
      <c r="C2944" s="338" t="s">
        <v>1547</v>
      </c>
      <c r="D2944" s="338">
        <v>1996.0</v>
      </c>
      <c r="E2944" s="338" t="s">
        <v>16163</v>
      </c>
      <c r="F2944" s="339">
        <v>45021.0</v>
      </c>
      <c r="G2944" s="338" t="s">
        <v>5163</v>
      </c>
      <c r="H2944" s="338" t="s">
        <v>12035</v>
      </c>
      <c r="I2944" s="338" t="s">
        <v>14146</v>
      </c>
      <c r="J2944" s="338" t="s">
        <v>14126</v>
      </c>
      <c r="K2944" s="338" t="s">
        <v>4987</v>
      </c>
      <c r="M2944" s="338" t="s">
        <v>17694</v>
      </c>
      <c r="N2944" s="338" t="s">
        <v>17695</v>
      </c>
      <c r="O2944" s="338" t="s">
        <v>5324</v>
      </c>
    </row>
    <row r="2945" ht="15.75" customHeight="1">
      <c r="A2945" s="338" t="s">
        <v>17696</v>
      </c>
      <c r="B2945" s="338" t="s">
        <v>4970</v>
      </c>
      <c r="C2945" s="338" t="s">
        <v>1558</v>
      </c>
      <c r="D2945" s="338">
        <v>1996.0</v>
      </c>
      <c r="E2945" s="338" t="s">
        <v>17602</v>
      </c>
      <c r="F2945" s="339">
        <v>45021.0</v>
      </c>
      <c r="G2945" s="338" t="s">
        <v>5163</v>
      </c>
      <c r="H2945" s="338" t="s">
        <v>17697</v>
      </c>
      <c r="I2945" s="338" t="s">
        <v>17698</v>
      </c>
      <c r="J2945" s="338" t="s">
        <v>17699</v>
      </c>
      <c r="K2945" s="338" t="s">
        <v>4987</v>
      </c>
      <c r="L2945" s="338" t="s">
        <v>6247</v>
      </c>
      <c r="M2945" s="338" t="s">
        <v>17700</v>
      </c>
      <c r="N2945" s="338" t="s">
        <v>17701</v>
      </c>
      <c r="O2945" s="338" t="s">
        <v>5794</v>
      </c>
    </row>
    <row r="2946" ht="15.75" customHeight="1">
      <c r="A2946" s="338" t="s">
        <v>17702</v>
      </c>
      <c r="B2946" s="338" t="s">
        <v>7737</v>
      </c>
      <c r="C2946" s="338" t="s">
        <v>1537</v>
      </c>
      <c r="D2946" s="338">
        <v>1996.0</v>
      </c>
      <c r="E2946" s="338" t="s">
        <v>16914</v>
      </c>
      <c r="F2946" s="339">
        <v>45021.0</v>
      </c>
      <c r="G2946" s="338" t="s">
        <v>5105</v>
      </c>
      <c r="H2946" s="338" t="s">
        <v>17703</v>
      </c>
      <c r="I2946" s="338" t="s">
        <v>17704</v>
      </c>
      <c r="J2946" s="338" t="s">
        <v>5244</v>
      </c>
      <c r="K2946" s="338" t="s">
        <v>4987</v>
      </c>
      <c r="L2946" s="338" t="s">
        <v>4999</v>
      </c>
      <c r="M2946" s="338" t="s">
        <v>17705</v>
      </c>
      <c r="N2946" s="338" t="s">
        <v>12843</v>
      </c>
      <c r="O2946" s="338" t="s">
        <v>7215</v>
      </c>
    </row>
    <row r="2947" ht="15.75" customHeight="1">
      <c r="A2947" s="338" t="s">
        <v>17706</v>
      </c>
      <c r="B2947" s="338" t="s">
        <v>4970</v>
      </c>
      <c r="C2947" s="338" t="s">
        <v>1537</v>
      </c>
      <c r="D2947" s="338">
        <v>1996.0</v>
      </c>
      <c r="E2947" s="338" t="s">
        <v>17707</v>
      </c>
      <c r="F2947" s="338" t="s">
        <v>5286</v>
      </c>
      <c r="G2947" s="338" t="s">
        <v>5319</v>
      </c>
      <c r="H2947" s="338" t="s">
        <v>7438</v>
      </c>
      <c r="I2947" s="338" t="s">
        <v>17708</v>
      </c>
      <c r="J2947" s="338" t="s">
        <v>7049</v>
      </c>
      <c r="K2947" s="338" t="s">
        <v>4987</v>
      </c>
      <c r="M2947" s="338" t="s">
        <v>17709</v>
      </c>
      <c r="N2947" s="338" t="s">
        <v>17710</v>
      </c>
      <c r="O2947" s="338" t="s">
        <v>5096</v>
      </c>
    </row>
    <row r="2948" ht="15.75" customHeight="1">
      <c r="A2948" s="338" t="s">
        <v>17711</v>
      </c>
      <c r="B2948" s="338" t="s">
        <v>7737</v>
      </c>
      <c r="C2948" s="338" t="s">
        <v>1547</v>
      </c>
      <c r="D2948" s="338">
        <v>1996.0</v>
      </c>
      <c r="E2948" s="338" t="s">
        <v>17498</v>
      </c>
      <c r="F2948" s="339">
        <v>45113.0</v>
      </c>
      <c r="G2948" s="338" t="s">
        <v>5145</v>
      </c>
      <c r="H2948" s="338" t="s">
        <v>17712</v>
      </c>
      <c r="I2948" s="338" t="s">
        <v>17713</v>
      </c>
      <c r="J2948" s="338" t="s">
        <v>6022</v>
      </c>
      <c r="K2948" s="338" t="s">
        <v>4987</v>
      </c>
      <c r="L2948" s="338" t="s">
        <v>10384</v>
      </c>
      <c r="M2948" s="338" t="s">
        <v>17714</v>
      </c>
      <c r="N2948" s="338" t="s">
        <v>17715</v>
      </c>
      <c r="O2948" s="338" t="s">
        <v>5020</v>
      </c>
    </row>
    <row r="2949" ht="15.75" customHeight="1">
      <c r="A2949" s="338" t="s">
        <v>17716</v>
      </c>
      <c r="B2949" s="338" t="s">
        <v>7737</v>
      </c>
      <c r="C2949" s="338" t="s">
        <v>1558</v>
      </c>
      <c r="D2949" s="338">
        <v>1996.0</v>
      </c>
      <c r="E2949" s="338" t="s">
        <v>17639</v>
      </c>
      <c r="F2949" s="339">
        <v>44932.0</v>
      </c>
      <c r="G2949" s="338" t="s">
        <v>7089</v>
      </c>
      <c r="H2949" s="338" t="s">
        <v>5014</v>
      </c>
      <c r="I2949" s="338" t="s">
        <v>17717</v>
      </c>
      <c r="J2949" s="338" t="s">
        <v>7159</v>
      </c>
      <c r="K2949" s="338" t="s">
        <v>4987</v>
      </c>
      <c r="L2949" s="338" t="s">
        <v>14444</v>
      </c>
      <c r="M2949" s="338" t="s">
        <v>17718</v>
      </c>
      <c r="N2949" s="338" t="s">
        <v>4990</v>
      </c>
      <c r="O2949" s="338" t="s">
        <v>5232</v>
      </c>
    </row>
    <row r="2950" ht="15.75" customHeight="1">
      <c r="A2950" s="338" t="s">
        <v>17719</v>
      </c>
      <c r="B2950" s="338" t="s">
        <v>4993</v>
      </c>
      <c r="C2950" s="338" t="s">
        <v>1558</v>
      </c>
      <c r="D2950" s="338">
        <v>1996.0</v>
      </c>
      <c r="E2950" s="338" t="s">
        <v>17720</v>
      </c>
      <c r="F2950" s="339">
        <v>45143.0</v>
      </c>
      <c r="G2950" s="338" t="s">
        <v>6482</v>
      </c>
      <c r="H2950" s="338" t="s">
        <v>9657</v>
      </c>
      <c r="I2950" s="338" t="s">
        <v>14842</v>
      </c>
      <c r="J2950" s="338" t="s">
        <v>5814</v>
      </c>
      <c r="K2950" s="338" t="s">
        <v>4987</v>
      </c>
      <c r="M2950" s="338" t="s">
        <v>17721</v>
      </c>
      <c r="N2950" s="338" t="s">
        <v>5126</v>
      </c>
      <c r="O2950" s="338" t="s">
        <v>5576</v>
      </c>
    </row>
    <row r="2951" ht="15.75" customHeight="1">
      <c r="A2951" s="338" t="s">
        <v>17722</v>
      </c>
      <c r="B2951" s="338" t="s">
        <v>4970</v>
      </c>
      <c r="C2951" s="338" t="s">
        <v>1558</v>
      </c>
      <c r="D2951" s="338">
        <v>1996.0</v>
      </c>
      <c r="E2951" s="338" t="s">
        <v>17723</v>
      </c>
      <c r="F2951" s="339">
        <v>45113.0</v>
      </c>
      <c r="G2951" s="338" t="s">
        <v>7889</v>
      </c>
      <c r="H2951" s="338" t="s">
        <v>5381</v>
      </c>
      <c r="I2951" s="338" t="s">
        <v>5381</v>
      </c>
      <c r="J2951" s="338" t="s">
        <v>5381</v>
      </c>
      <c r="K2951" s="338" t="s">
        <v>4987</v>
      </c>
      <c r="L2951" s="338" t="s">
        <v>5094</v>
      </c>
      <c r="M2951" s="338" t="s">
        <v>17724</v>
      </c>
      <c r="N2951" s="338" t="s">
        <v>10126</v>
      </c>
      <c r="O2951" s="338" t="s">
        <v>5294</v>
      </c>
    </row>
    <row r="2952" ht="15.75" customHeight="1">
      <c r="A2952" s="338" t="s">
        <v>17725</v>
      </c>
      <c r="B2952" s="338" t="s">
        <v>7737</v>
      </c>
      <c r="C2952" s="338" t="s">
        <v>1558</v>
      </c>
      <c r="D2952" s="338">
        <v>1996.0</v>
      </c>
      <c r="E2952" s="338" t="s">
        <v>17449</v>
      </c>
      <c r="F2952" s="339">
        <v>45143.0</v>
      </c>
      <c r="G2952" s="338" t="s">
        <v>5060</v>
      </c>
      <c r="H2952" s="338" t="s">
        <v>17726</v>
      </c>
      <c r="I2952" s="338" t="s">
        <v>16804</v>
      </c>
      <c r="J2952" s="338" t="s">
        <v>10760</v>
      </c>
      <c r="K2952" s="338" t="s">
        <v>4987</v>
      </c>
      <c r="L2952" s="338" t="s">
        <v>5176</v>
      </c>
      <c r="M2952" s="338" t="s">
        <v>17727</v>
      </c>
      <c r="N2952" s="338" t="s">
        <v>5009</v>
      </c>
      <c r="O2952" s="338" t="s">
        <v>6003</v>
      </c>
    </row>
    <row r="2953" ht="15.75" customHeight="1">
      <c r="A2953" s="338" t="s">
        <v>17728</v>
      </c>
      <c r="B2953" s="338" t="s">
        <v>4970</v>
      </c>
      <c r="C2953" s="338" t="s">
        <v>1537</v>
      </c>
      <c r="D2953" s="338">
        <v>1996.0</v>
      </c>
      <c r="E2953" s="338" t="s">
        <v>17553</v>
      </c>
      <c r="F2953" s="339">
        <v>45111.0</v>
      </c>
      <c r="G2953" s="338" t="s">
        <v>5872</v>
      </c>
      <c r="H2953" s="338" t="s">
        <v>17729</v>
      </c>
      <c r="I2953" s="338" t="s">
        <v>15882</v>
      </c>
      <c r="J2953" s="338" t="s">
        <v>17730</v>
      </c>
      <c r="K2953" s="338" t="s">
        <v>4987</v>
      </c>
      <c r="L2953" s="338" t="s">
        <v>6247</v>
      </c>
      <c r="M2953" s="338" t="s">
        <v>17731</v>
      </c>
      <c r="N2953" s="338" t="s">
        <v>17732</v>
      </c>
      <c r="O2953" s="338" t="s">
        <v>5316</v>
      </c>
    </row>
    <row r="2954" ht="15.75" customHeight="1">
      <c r="A2954" s="338" t="s">
        <v>17733</v>
      </c>
      <c r="B2954" s="338" t="s">
        <v>4970</v>
      </c>
      <c r="C2954" s="338" t="s">
        <v>1681</v>
      </c>
      <c r="D2954" s="338">
        <v>1996.0</v>
      </c>
      <c r="E2954" s="338" t="s">
        <v>17368</v>
      </c>
      <c r="F2954" s="339">
        <v>45175.0</v>
      </c>
      <c r="G2954" s="338" t="s">
        <v>5153</v>
      </c>
      <c r="H2954" s="338" t="s">
        <v>17734</v>
      </c>
      <c r="I2954" s="338" t="s">
        <v>17735</v>
      </c>
      <c r="J2954" s="338" t="s">
        <v>17736</v>
      </c>
      <c r="K2954" s="338" t="s">
        <v>4987</v>
      </c>
      <c r="L2954" s="338" t="s">
        <v>7143</v>
      </c>
      <c r="M2954" s="338" t="s">
        <v>17737</v>
      </c>
      <c r="N2954" s="338" t="s">
        <v>17738</v>
      </c>
      <c r="O2954" s="338" t="s">
        <v>5324</v>
      </c>
    </row>
    <row r="2955" ht="15.75" customHeight="1">
      <c r="A2955" s="338" t="s">
        <v>17739</v>
      </c>
      <c r="B2955" s="338" t="s">
        <v>7737</v>
      </c>
      <c r="C2955" s="338" t="s">
        <v>1537</v>
      </c>
      <c r="D2955" s="338">
        <v>1996.0</v>
      </c>
      <c r="E2955" s="338" t="s">
        <v>16310</v>
      </c>
      <c r="F2955" s="339">
        <v>45082.0</v>
      </c>
      <c r="G2955" s="338" t="s">
        <v>6547</v>
      </c>
      <c r="H2955" s="338" t="s">
        <v>11216</v>
      </c>
      <c r="I2955" s="338" t="s">
        <v>17740</v>
      </c>
      <c r="J2955" s="338" t="s">
        <v>11216</v>
      </c>
      <c r="K2955" s="338" t="s">
        <v>5245</v>
      </c>
      <c r="L2955" s="338" t="s">
        <v>7748</v>
      </c>
      <c r="M2955" s="338" t="s">
        <v>17741</v>
      </c>
      <c r="N2955" s="338" t="s">
        <v>17742</v>
      </c>
      <c r="O2955" s="338" t="s">
        <v>5028</v>
      </c>
    </row>
    <row r="2956" ht="15.75" customHeight="1">
      <c r="A2956" s="338" t="s">
        <v>17743</v>
      </c>
      <c r="B2956" s="338" t="s">
        <v>5445</v>
      </c>
      <c r="C2956" s="338" t="s">
        <v>1537</v>
      </c>
      <c r="D2956" s="338">
        <v>1996.0</v>
      </c>
      <c r="E2956" s="338" t="s">
        <v>17378</v>
      </c>
      <c r="F2956" s="338" t="s">
        <v>5059</v>
      </c>
      <c r="G2956" s="338" t="s">
        <v>5172</v>
      </c>
      <c r="H2956" s="338" t="s">
        <v>14762</v>
      </c>
      <c r="I2956" s="338" t="s">
        <v>17744</v>
      </c>
      <c r="J2956" s="338" t="s">
        <v>17745</v>
      </c>
      <c r="K2956" s="338" t="s">
        <v>4987</v>
      </c>
      <c r="M2956" s="338" t="s">
        <v>17746</v>
      </c>
      <c r="N2956" s="338" t="s">
        <v>7376</v>
      </c>
      <c r="O2956" s="338" t="s">
        <v>5339</v>
      </c>
    </row>
    <row r="2957" ht="15.75" customHeight="1">
      <c r="A2957" s="338" t="s">
        <v>17747</v>
      </c>
      <c r="B2957" s="338" t="s">
        <v>4970</v>
      </c>
      <c r="C2957" s="338" t="s">
        <v>1425</v>
      </c>
      <c r="D2957" s="338">
        <v>1996.0</v>
      </c>
      <c r="E2957" s="338" t="s">
        <v>15907</v>
      </c>
      <c r="F2957" s="339">
        <v>44931.0</v>
      </c>
      <c r="G2957" s="338" t="s">
        <v>5153</v>
      </c>
      <c r="H2957" s="338" t="s">
        <v>10050</v>
      </c>
      <c r="I2957" s="338" t="s">
        <v>11362</v>
      </c>
      <c r="J2957" s="338" t="s">
        <v>17748</v>
      </c>
      <c r="K2957" s="338" t="s">
        <v>4987</v>
      </c>
      <c r="L2957" s="338" t="s">
        <v>5281</v>
      </c>
      <c r="M2957" s="338" t="s">
        <v>17749</v>
      </c>
      <c r="N2957" s="338" t="s">
        <v>17344</v>
      </c>
      <c r="O2957" s="338" t="s">
        <v>5698</v>
      </c>
    </row>
    <row r="2958" ht="15.75" customHeight="1">
      <c r="A2958" s="338" t="s">
        <v>17750</v>
      </c>
      <c r="B2958" s="338" t="s">
        <v>4970</v>
      </c>
      <c r="C2958" s="338" t="s">
        <v>1558</v>
      </c>
      <c r="D2958" s="338">
        <v>1996.0</v>
      </c>
      <c r="E2958" s="338" t="s">
        <v>17453</v>
      </c>
      <c r="F2958" s="339">
        <v>45083.0</v>
      </c>
      <c r="G2958" s="338" t="s">
        <v>5453</v>
      </c>
      <c r="H2958" s="338" t="s">
        <v>17751</v>
      </c>
      <c r="I2958" s="338" t="s">
        <v>17751</v>
      </c>
      <c r="J2958" s="338" t="s">
        <v>17752</v>
      </c>
      <c r="K2958" s="338" t="s">
        <v>4987</v>
      </c>
      <c r="L2958" s="338" t="s">
        <v>12125</v>
      </c>
      <c r="M2958" s="338" t="s">
        <v>17753</v>
      </c>
      <c r="N2958" s="338" t="s">
        <v>17754</v>
      </c>
      <c r="O2958" s="338" t="s">
        <v>5010</v>
      </c>
    </row>
    <row r="2959" ht="15.75" customHeight="1">
      <c r="A2959" s="338" t="s">
        <v>17755</v>
      </c>
      <c r="B2959" s="338" t="s">
        <v>4970</v>
      </c>
      <c r="C2959" s="338" t="s">
        <v>1558</v>
      </c>
      <c r="D2959" s="338">
        <v>1996.0</v>
      </c>
      <c r="E2959" s="338" t="s">
        <v>17756</v>
      </c>
      <c r="F2959" s="339">
        <v>45084.0</v>
      </c>
      <c r="G2959" s="338" t="s">
        <v>8851</v>
      </c>
      <c r="H2959" s="338" t="s">
        <v>17757</v>
      </c>
      <c r="I2959" s="338" t="s">
        <v>17758</v>
      </c>
      <c r="J2959" s="338" t="s">
        <v>17759</v>
      </c>
      <c r="K2959" s="338" t="s">
        <v>4976</v>
      </c>
      <c r="M2959" s="338" t="s">
        <v>17760</v>
      </c>
      <c r="N2959" s="338" t="s">
        <v>7718</v>
      </c>
      <c r="O2959" s="338" t="s">
        <v>6003</v>
      </c>
    </row>
    <row r="2960" ht="15.75" customHeight="1">
      <c r="A2960" s="338" t="s">
        <v>17761</v>
      </c>
      <c r="B2960" s="338" t="s">
        <v>4970</v>
      </c>
      <c r="C2960" s="338" t="s">
        <v>3713</v>
      </c>
      <c r="D2960" s="338">
        <v>1996.0</v>
      </c>
      <c r="E2960" s="338" t="s">
        <v>17416</v>
      </c>
      <c r="F2960" s="338" t="s">
        <v>5286</v>
      </c>
      <c r="G2960" s="338" t="s">
        <v>5319</v>
      </c>
      <c r="H2960" s="338" t="s">
        <v>8131</v>
      </c>
      <c r="I2960" s="338" t="s">
        <v>15138</v>
      </c>
      <c r="J2960" s="338" t="s">
        <v>17043</v>
      </c>
      <c r="K2960" s="338" t="s">
        <v>4987</v>
      </c>
      <c r="L2960" s="338" t="s">
        <v>6394</v>
      </c>
      <c r="M2960" s="338" t="s">
        <v>17762</v>
      </c>
      <c r="N2960" s="338" t="s">
        <v>5036</v>
      </c>
      <c r="O2960" s="338" t="s">
        <v>5677</v>
      </c>
    </row>
    <row r="2961" ht="15.75" customHeight="1">
      <c r="A2961" s="338" t="s">
        <v>17763</v>
      </c>
      <c r="B2961" s="338" t="s">
        <v>4970</v>
      </c>
      <c r="C2961" s="338" t="s">
        <v>3713</v>
      </c>
      <c r="D2961" s="338">
        <v>1996.0</v>
      </c>
      <c r="E2961" s="338" t="s">
        <v>17764</v>
      </c>
      <c r="F2961" s="338" t="s">
        <v>5286</v>
      </c>
      <c r="G2961" s="338" t="s">
        <v>6068</v>
      </c>
      <c r="H2961" s="338" t="s">
        <v>5939</v>
      </c>
      <c r="I2961" s="338" t="s">
        <v>17765</v>
      </c>
      <c r="J2961" s="338" t="s">
        <v>4975</v>
      </c>
      <c r="K2961" s="338" t="s">
        <v>4987</v>
      </c>
      <c r="L2961" s="338" t="s">
        <v>5355</v>
      </c>
      <c r="M2961" s="338" t="s">
        <v>17766</v>
      </c>
      <c r="N2961" s="338" t="s">
        <v>7455</v>
      </c>
      <c r="O2961" s="338" t="s">
        <v>5294</v>
      </c>
    </row>
    <row r="2962" ht="15.75" customHeight="1">
      <c r="A2962" s="338" t="s">
        <v>17767</v>
      </c>
      <c r="B2962" s="338" t="s">
        <v>4970</v>
      </c>
      <c r="C2962" s="338" t="s">
        <v>1547</v>
      </c>
      <c r="D2962" s="338">
        <v>1996.0</v>
      </c>
      <c r="E2962" s="338" t="s">
        <v>17346</v>
      </c>
      <c r="F2962" s="339">
        <v>45175.0</v>
      </c>
      <c r="G2962" s="338" t="s">
        <v>5060</v>
      </c>
      <c r="H2962" s="338" t="s">
        <v>17768</v>
      </c>
      <c r="I2962" s="338" t="s">
        <v>17769</v>
      </c>
      <c r="J2962" s="338" t="s">
        <v>17770</v>
      </c>
      <c r="K2962" s="338" t="s">
        <v>4976</v>
      </c>
      <c r="L2962" s="338" t="s">
        <v>5389</v>
      </c>
      <c r="M2962" s="338" t="s">
        <v>17771</v>
      </c>
      <c r="N2962" s="338" t="s">
        <v>13999</v>
      </c>
      <c r="O2962" s="338" t="s">
        <v>5457</v>
      </c>
    </row>
    <row r="2963" ht="15.75" customHeight="1">
      <c r="A2963" s="338" t="s">
        <v>17772</v>
      </c>
      <c r="B2963" s="338" t="s">
        <v>4970</v>
      </c>
      <c r="C2963" s="338" t="s">
        <v>1537</v>
      </c>
      <c r="D2963" s="338">
        <v>1996.0</v>
      </c>
      <c r="E2963" s="338" t="s">
        <v>17773</v>
      </c>
      <c r="F2963" s="339">
        <v>45143.0</v>
      </c>
      <c r="G2963" s="338" t="s">
        <v>7889</v>
      </c>
      <c r="H2963" s="338" t="s">
        <v>14516</v>
      </c>
      <c r="I2963" s="338" t="s">
        <v>7327</v>
      </c>
      <c r="J2963" s="338" t="s">
        <v>14735</v>
      </c>
      <c r="K2963" s="338" t="s">
        <v>4987</v>
      </c>
      <c r="L2963" s="338" t="s">
        <v>7014</v>
      </c>
      <c r="M2963" s="338" t="s">
        <v>17774</v>
      </c>
      <c r="N2963" s="338" t="s">
        <v>5036</v>
      </c>
      <c r="O2963" s="338" t="s">
        <v>5316</v>
      </c>
    </row>
    <row r="2964" ht="15.75" customHeight="1">
      <c r="A2964" s="338" t="s">
        <v>17775</v>
      </c>
      <c r="B2964" s="338" t="s">
        <v>4970</v>
      </c>
      <c r="C2964" s="338" t="s">
        <v>1558</v>
      </c>
      <c r="D2964" s="338">
        <v>1996.0</v>
      </c>
      <c r="E2964" s="338" t="s">
        <v>17590</v>
      </c>
      <c r="F2964" s="339">
        <v>45021.0</v>
      </c>
      <c r="G2964" s="338" t="s">
        <v>6244</v>
      </c>
      <c r="H2964" s="338" t="s">
        <v>17776</v>
      </c>
      <c r="I2964" s="338" t="s">
        <v>17776</v>
      </c>
      <c r="J2964" s="338" t="s">
        <v>17777</v>
      </c>
      <c r="K2964" s="338" t="s">
        <v>4987</v>
      </c>
      <c r="L2964" s="338" t="s">
        <v>6039</v>
      </c>
      <c r="M2964" s="338" t="s">
        <v>17778</v>
      </c>
      <c r="N2964" s="338" t="s">
        <v>17779</v>
      </c>
      <c r="O2964" s="338" t="s">
        <v>5483</v>
      </c>
    </row>
    <row r="2965" ht="15.75" customHeight="1">
      <c r="A2965" s="338" t="s">
        <v>17780</v>
      </c>
      <c r="B2965" s="338" t="s">
        <v>5601</v>
      </c>
      <c r="C2965" s="338" t="s">
        <v>1558</v>
      </c>
      <c r="D2965" s="338">
        <v>1996.0</v>
      </c>
      <c r="E2965" s="338" t="s">
        <v>17781</v>
      </c>
      <c r="F2965" s="339">
        <v>44933.0</v>
      </c>
      <c r="G2965" s="338" t="s">
        <v>8814</v>
      </c>
      <c r="H2965" s="338" t="s">
        <v>17782</v>
      </c>
      <c r="I2965" s="338" t="s">
        <v>17782</v>
      </c>
      <c r="J2965" s="338" t="s">
        <v>17783</v>
      </c>
      <c r="K2965" s="338" t="s">
        <v>5607</v>
      </c>
      <c r="M2965" s="338" t="s">
        <v>17784</v>
      </c>
      <c r="N2965" s="338" t="s">
        <v>17785</v>
      </c>
      <c r="O2965" s="338" t="s">
        <v>5339</v>
      </c>
    </row>
    <row r="2966" ht="15.75" customHeight="1">
      <c r="A2966" s="338" t="s">
        <v>17786</v>
      </c>
      <c r="B2966" s="338" t="s">
        <v>7737</v>
      </c>
      <c r="C2966" s="338" t="s">
        <v>1558</v>
      </c>
      <c r="D2966" s="338">
        <v>1996.0</v>
      </c>
      <c r="E2966" s="338" t="s">
        <v>17707</v>
      </c>
      <c r="F2966" s="339">
        <v>44963.0</v>
      </c>
      <c r="G2966" s="338" t="s">
        <v>6046</v>
      </c>
      <c r="H2966" s="338" t="s">
        <v>6698</v>
      </c>
      <c r="I2966" s="338" t="s">
        <v>17787</v>
      </c>
      <c r="J2966" s="338" t="s">
        <v>5597</v>
      </c>
      <c r="K2966" s="338" t="s">
        <v>4987</v>
      </c>
      <c r="L2966" s="338" t="s">
        <v>7014</v>
      </c>
      <c r="M2966" s="338" t="s">
        <v>17788</v>
      </c>
      <c r="N2966" s="338" t="s">
        <v>7886</v>
      </c>
      <c r="O2966" s="338" t="s">
        <v>5624</v>
      </c>
    </row>
    <row r="2967" ht="15.75" customHeight="1">
      <c r="A2967" s="338" t="s">
        <v>17789</v>
      </c>
      <c r="B2967" s="338" t="s">
        <v>7737</v>
      </c>
      <c r="C2967" s="338" t="s">
        <v>1547</v>
      </c>
      <c r="D2967" s="338">
        <v>1996.0</v>
      </c>
      <c r="E2967" s="338" t="s">
        <v>17723</v>
      </c>
      <c r="F2967" s="339">
        <v>44963.0</v>
      </c>
      <c r="G2967" s="338" t="s">
        <v>5287</v>
      </c>
      <c r="H2967" s="338" t="s">
        <v>12499</v>
      </c>
      <c r="I2967" s="338" t="s">
        <v>8369</v>
      </c>
      <c r="J2967" s="338" t="s">
        <v>12140</v>
      </c>
      <c r="K2967" s="338" t="s">
        <v>4976</v>
      </c>
      <c r="M2967" s="338" t="s">
        <v>17790</v>
      </c>
      <c r="N2967" s="338" t="s">
        <v>15381</v>
      </c>
      <c r="O2967" s="338" t="s">
        <v>9307</v>
      </c>
    </row>
    <row r="2968" ht="15.75" customHeight="1">
      <c r="A2968" s="338" t="s">
        <v>17791</v>
      </c>
      <c r="B2968" s="338" t="s">
        <v>4970</v>
      </c>
      <c r="C2968" s="338" t="s">
        <v>1547</v>
      </c>
      <c r="D2968" s="338">
        <v>1996.0</v>
      </c>
      <c r="E2968" s="338" t="s">
        <v>17449</v>
      </c>
      <c r="F2968" s="339">
        <v>44963.0</v>
      </c>
      <c r="G2968" s="338" t="s">
        <v>9110</v>
      </c>
      <c r="H2968" s="338" t="s">
        <v>17792</v>
      </c>
      <c r="I2968" s="338" t="s">
        <v>8838</v>
      </c>
      <c r="J2968" s="338" t="s">
        <v>17793</v>
      </c>
      <c r="K2968" s="338" t="s">
        <v>4987</v>
      </c>
      <c r="M2968" s="338" t="s">
        <v>17794</v>
      </c>
      <c r="N2968" s="338" t="s">
        <v>13028</v>
      </c>
      <c r="O2968" s="338" t="s">
        <v>5160</v>
      </c>
    </row>
    <row r="2969" ht="15.75" customHeight="1">
      <c r="A2969" s="338" t="s">
        <v>17795</v>
      </c>
      <c r="B2969" s="338" t="s">
        <v>4970</v>
      </c>
      <c r="C2969" s="338" t="s">
        <v>1537</v>
      </c>
      <c r="D2969" s="338">
        <v>1996.0</v>
      </c>
      <c r="E2969" s="338" t="s">
        <v>17433</v>
      </c>
      <c r="F2969" s="339">
        <v>45021.0</v>
      </c>
      <c r="G2969" s="338" t="s">
        <v>5872</v>
      </c>
      <c r="H2969" s="338" t="s">
        <v>17796</v>
      </c>
      <c r="I2969" s="338" t="s">
        <v>17797</v>
      </c>
      <c r="J2969" s="338" t="s">
        <v>11327</v>
      </c>
      <c r="K2969" s="338" t="s">
        <v>4987</v>
      </c>
      <c r="L2969" s="338" t="s">
        <v>14444</v>
      </c>
      <c r="M2969" s="338" t="s">
        <v>17798</v>
      </c>
      <c r="N2969" s="338" t="s">
        <v>4979</v>
      </c>
      <c r="O2969" s="338" t="s">
        <v>5283</v>
      </c>
    </row>
    <row r="2970" ht="15.75" customHeight="1">
      <c r="A2970" s="338" t="s">
        <v>17799</v>
      </c>
      <c r="B2970" s="338" t="s">
        <v>7737</v>
      </c>
      <c r="C2970" s="338" t="s">
        <v>1547</v>
      </c>
      <c r="D2970" s="338">
        <v>1996.0</v>
      </c>
      <c r="E2970" s="338" t="s">
        <v>17643</v>
      </c>
      <c r="F2970" s="339">
        <v>44963.0</v>
      </c>
      <c r="G2970" s="338" t="s">
        <v>5163</v>
      </c>
      <c r="H2970" s="338" t="s">
        <v>13565</v>
      </c>
      <c r="I2970" s="338" t="s">
        <v>17800</v>
      </c>
      <c r="J2970" s="338" t="s">
        <v>5100</v>
      </c>
      <c r="K2970" s="338" t="s">
        <v>4987</v>
      </c>
      <c r="L2970" s="338" t="s">
        <v>12846</v>
      </c>
      <c r="M2970" s="338" t="s">
        <v>17801</v>
      </c>
      <c r="N2970" s="338" t="s">
        <v>7874</v>
      </c>
      <c r="O2970" s="338" t="s">
        <v>5002</v>
      </c>
    </row>
    <row r="2971" ht="15.75" customHeight="1">
      <c r="A2971" s="338" t="s">
        <v>17802</v>
      </c>
      <c r="B2971" s="338" t="s">
        <v>4970</v>
      </c>
      <c r="C2971" s="338" t="s">
        <v>3713</v>
      </c>
      <c r="D2971" s="338">
        <v>1996.0</v>
      </c>
      <c r="E2971" s="338" t="s">
        <v>16798</v>
      </c>
      <c r="F2971" s="339">
        <v>45112.0</v>
      </c>
      <c r="G2971" s="338" t="s">
        <v>5070</v>
      </c>
      <c r="H2971" s="338" t="s">
        <v>9730</v>
      </c>
      <c r="I2971" s="338" t="s">
        <v>17803</v>
      </c>
      <c r="J2971" s="338" t="s">
        <v>8579</v>
      </c>
      <c r="K2971" s="338" t="s">
        <v>4987</v>
      </c>
      <c r="L2971" s="338" t="s">
        <v>5166</v>
      </c>
      <c r="M2971" s="338" t="s">
        <v>17804</v>
      </c>
      <c r="N2971" s="338" t="s">
        <v>4990</v>
      </c>
      <c r="O2971" s="338" t="s">
        <v>5715</v>
      </c>
    </row>
    <row r="2972" ht="15.75" customHeight="1">
      <c r="A2972" s="338" t="s">
        <v>17805</v>
      </c>
      <c r="B2972" s="338" t="s">
        <v>4970</v>
      </c>
      <c r="C2972" s="338" t="s">
        <v>1558</v>
      </c>
      <c r="D2972" s="338">
        <v>1996.0</v>
      </c>
      <c r="E2972" s="338" t="s">
        <v>17419</v>
      </c>
      <c r="F2972" s="339">
        <v>45113.0</v>
      </c>
      <c r="G2972" s="338" t="s">
        <v>5070</v>
      </c>
      <c r="H2972" s="338" t="s">
        <v>16231</v>
      </c>
      <c r="I2972" s="338" t="s">
        <v>16231</v>
      </c>
      <c r="J2972" s="338" t="s">
        <v>15981</v>
      </c>
      <c r="K2972" s="338" t="s">
        <v>4987</v>
      </c>
      <c r="L2972" s="338" t="s">
        <v>5389</v>
      </c>
      <c r="M2972" s="338" t="s">
        <v>17806</v>
      </c>
      <c r="N2972" s="338" t="s">
        <v>10126</v>
      </c>
      <c r="O2972" s="338" t="s">
        <v>5248</v>
      </c>
    </row>
    <row r="2973" ht="15.75" customHeight="1">
      <c r="A2973" s="338" t="s">
        <v>17807</v>
      </c>
      <c r="B2973" s="338" t="s">
        <v>5445</v>
      </c>
      <c r="C2973" s="338" t="s">
        <v>1601</v>
      </c>
      <c r="D2973" s="338">
        <v>1996.0</v>
      </c>
      <c r="E2973" s="338" t="s">
        <v>15907</v>
      </c>
      <c r="F2973" s="338" t="s">
        <v>5286</v>
      </c>
      <c r="G2973" s="338" t="s">
        <v>5163</v>
      </c>
      <c r="H2973" s="338" t="s">
        <v>17808</v>
      </c>
      <c r="I2973" s="338" t="s">
        <v>17809</v>
      </c>
      <c r="J2973" s="338" t="s">
        <v>8534</v>
      </c>
      <c r="K2973" s="338" t="s">
        <v>4987</v>
      </c>
      <c r="M2973" s="338" t="s">
        <v>17810</v>
      </c>
      <c r="N2973" s="338" t="s">
        <v>7376</v>
      </c>
      <c r="O2973" s="338" t="s">
        <v>5010</v>
      </c>
    </row>
    <row r="2974" ht="15.75" customHeight="1">
      <c r="A2974" s="338" t="s">
        <v>17811</v>
      </c>
      <c r="B2974" s="338" t="s">
        <v>7737</v>
      </c>
      <c r="C2974" s="338" t="s">
        <v>1558</v>
      </c>
      <c r="D2974" s="338">
        <v>1996.0</v>
      </c>
      <c r="E2974" s="338" t="s">
        <v>17453</v>
      </c>
      <c r="F2974" s="339">
        <v>45051.0</v>
      </c>
      <c r="G2974" s="338" t="s">
        <v>5319</v>
      </c>
      <c r="H2974" s="338" t="s">
        <v>17812</v>
      </c>
      <c r="I2974" s="338" t="s">
        <v>17812</v>
      </c>
      <c r="J2974" s="338" t="s">
        <v>17813</v>
      </c>
      <c r="K2974" s="338" t="s">
        <v>4987</v>
      </c>
      <c r="L2974" s="338" t="s">
        <v>6247</v>
      </c>
      <c r="M2974" s="338" t="s">
        <v>17814</v>
      </c>
      <c r="N2974" s="338" t="s">
        <v>13628</v>
      </c>
      <c r="O2974" s="338" t="s">
        <v>6997</v>
      </c>
    </row>
    <row r="2975" ht="15.75" customHeight="1">
      <c r="A2975" s="338" t="s">
        <v>17815</v>
      </c>
      <c r="B2975" s="338" t="s">
        <v>7737</v>
      </c>
      <c r="C2975" s="338" t="s">
        <v>1547</v>
      </c>
      <c r="D2975" s="338">
        <v>1996.0</v>
      </c>
      <c r="E2975" s="338" t="s">
        <v>17816</v>
      </c>
      <c r="F2975" s="339">
        <v>45113.0</v>
      </c>
      <c r="G2975" s="338" t="s">
        <v>5060</v>
      </c>
      <c r="H2975" s="338" t="s">
        <v>7840</v>
      </c>
      <c r="I2975" s="338" t="s">
        <v>15485</v>
      </c>
      <c r="J2975" s="338" t="s">
        <v>11110</v>
      </c>
      <c r="K2975" s="338" t="s">
        <v>4987</v>
      </c>
      <c r="L2975" s="338" t="s">
        <v>5215</v>
      </c>
      <c r="M2975" s="338" t="s">
        <v>17817</v>
      </c>
      <c r="N2975" s="338" t="s">
        <v>11994</v>
      </c>
      <c r="O2975" s="338" t="s">
        <v>7456</v>
      </c>
    </row>
    <row r="2976" ht="15.75" customHeight="1">
      <c r="A2976" s="338" t="s">
        <v>17818</v>
      </c>
      <c r="B2976" s="338" t="s">
        <v>5445</v>
      </c>
      <c r="C2976" s="338" t="s">
        <v>1558</v>
      </c>
      <c r="D2976" s="338">
        <v>1996.0</v>
      </c>
      <c r="E2976" s="338" t="s">
        <v>17819</v>
      </c>
      <c r="F2976" s="339">
        <v>45084.0</v>
      </c>
      <c r="G2976" s="338" t="s">
        <v>8100</v>
      </c>
      <c r="H2976" s="338" t="s">
        <v>8322</v>
      </c>
      <c r="I2976" s="338" t="s">
        <v>8322</v>
      </c>
      <c r="J2976" s="338" t="s">
        <v>17820</v>
      </c>
      <c r="K2976" s="338" t="s">
        <v>5607</v>
      </c>
      <c r="M2976" s="338" t="s">
        <v>17821</v>
      </c>
      <c r="N2976" s="338" t="s">
        <v>13928</v>
      </c>
      <c r="O2976" s="338" t="s">
        <v>5677</v>
      </c>
    </row>
    <row r="2977" ht="15.75" customHeight="1">
      <c r="A2977" s="338" t="s">
        <v>17822</v>
      </c>
      <c r="B2977" s="338" t="s">
        <v>4993</v>
      </c>
      <c r="C2977" s="338" t="s">
        <v>1558</v>
      </c>
      <c r="D2977" s="338">
        <v>1996.0</v>
      </c>
      <c r="E2977" s="338" t="s">
        <v>17388</v>
      </c>
      <c r="F2977" s="339">
        <v>45082.0</v>
      </c>
      <c r="G2977" s="338" t="s">
        <v>5287</v>
      </c>
      <c r="H2977" s="338" t="s">
        <v>9851</v>
      </c>
      <c r="I2977" s="338" t="s">
        <v>17823</v>
      </c>
      <c r="J2977" s="338" t="s">
        <v>10653</v>
      </c>
      <c r="K2977" s="338" t="s">
        <v>4987</v>
      </c>
      <c r="L2977" s="338" t="s">
        <v>7743</v>
      </c>
      <c r="M2977" s="338" t="s">
        <v>17824</v>
      </c>
      <c r="N2977" s="338" t="s">
        <v>17825</v>
      </c>
      <c r="O2977" s="338" t="s">
        <v>5457</v>
      </c>
    </row>
    <row r="2978" ht="15.75" customHeight="1">
      <c r="A2978" s="338" t="s">
        <v>4678</v>
      </c>
      <c r="B2978" s="338" t="s">
        <v>4993</v>
      </c>
      <c r="C2978" s="338" t="s">
        <v>1547</v>
      </c>
      <c r="D2978" s="338">
        <v>1996.0</v>
      </c>
      <c r="E2978" s="338" t="s">
        <v>17419</v>
      </c>
      <c r="F2978" s="339">
        <v>45144.0</v>
      </c>
      <c r="G2978" s="338" t="s">
        <v>8753</v>
      </c>
      <c r="H2978" s="338" t="s">
        <v>5769</v>
      </c>
      <c r="I2978" s="338" t="s">
        <v>17826</v>
      </c>
      <c r="J2978" s="338" t="s">
        <v>5199</v>
      </c>
      <c r="K2978" s="338" t="s">
        <v>5607</v>
      </c>
      <c r="M2978" s="338" t="s">
        <v>17827</v>
      </c>
      <c r="N2978" s="338" t="s">
        <v>17828</v>
      </c>
      <c r="O2978" s="338" t="s">
        <v>5545</v>
      </c>
    </row>
    <row r="2979" ht="15.75" customHeight="1">
      <c r="A2979" s="338" t="s">
        <v>17829</v>
      </c>
      <c r="B2979" s="338" t="s">
        <v>4970</v>
      </c>
      <c r="C2979" s="338" t="s">
        <v>1558</v>
      </c>
      <c r="D2979" s="338">
        <v>1996.0</v>
      </c>
      <c r="E2979" s="338" t="s">
        <v>15907</v>
      </c>
      <c r="F2979" s="339">
        <v>45173.0</v>
      </c>
      <c r="G2979" s="338" t="s">
        <v>6782</v>
      </c>
      <c r="H2979" s="338" t="s">
        <v>17830</v>
      </c>
      <c r="I2979" s="338" t="s">
        <v>17830</v>
      </c>
      <c r="J2979" s="338" t="s">
        <v>17297</v>
      </c>
      <c r="K2979" s="338" t="s">
        <v>4987</v>
      </c>
      <c r="L2979" s="338" t="s">
        <v>5084</v>
      </c>
      <c r="M2979" s="338" t="s">
        <v>17831</v>
      </c>
      <c r="N2979" s="338" t="s">
        <v>16259</v>
      </c>
      <c r="O2979" s="338" t="s">
        <v>5248</v>
      </c>
    </row>
    <row r="2980" ht="15.75" customHeight="1">
      <c r="A2980" s="338" t="s">
        <v>17832</v>
      </c>
      <c r="B2980" s="338" t="s">
        <v>4970</v>
      </c>
      <c r="C2980" s="338" t="s">
        <v>1558</v>
      </c>
      <c r="D2980" s="338">
        <v>1996.0</v>
      </c>
      <c r="E2980" s="338" t="s">
        <v>17833</v>
      </c>
      <c r="F2980" s="339">
        <v>45144.0</v>
      </c>
      <c r="G2980" s="338" t="s">
        <v>5327</v>
      </c>
      <c r="H2980" s="338" t="s">
        <v>12887</v>
      </c>
      <c r="I2980" s="338" t="s">
        <v>11579</v>
      </c>
      <c r="J2980" s="338" t="s">
        <v>17834</v>
      </c>
      <c r="K2980" s="338" t="s">
        <v>4987</v>
      </c>
      <c r="M2980" s="338" t="s">
        <v>17835</v>
      </c>
      <c r="N2980" s="338" t="s">
        <v>11994</v>
      </c>
      <c r="O2980" s="338" t="s">
        <v>5423</v>
      </c>
    </row>
    <row r="2981" ht="15.75" customHeight="1">
      <c r="A2981" s="338" t="s">
        <v>17836</v>
      </c>
      <c r="B2981" s="338" t="s">
        <v>7737</v>
      </c>
      <c r="C2981" s="338" t="s">
        <v>1537</v>
      </c>
      <c r="D2981" s="338">
        <v>1996.0</v>
      </c>
      <c r="E2981" s="338" t="s">
        <v>17632</v>
      </c>
      <c r="F2981" s="339">
        <v>45083.0</v>
      </c>
      <c r="G2981" s="338" t="s">
        <v>5153</v>
      </c>
      <c r="H2981" s="338" t="s">
        <v>14679</v>
      </c>
      <c r="I2981" s="338" t="s">
        <v>17837</v>
      </c>
      <c r="J2981" s="338" t="s">
        <v>8799</v>
      </c>
      <c r="K2981" s="338" t="s">
        <v>5663</v>
      </c>
      <c r="M2981" s="338" t="s">
        <v>17838</v>
      </c>
      <c r="N2981" s="338" t="s">
        <v>5758</v>
      </c>
      <c r="O2981" s="338" t="s">
        <v>5324</v>
      </c>
    </row>
    <row r="2982" ht="15.75" customHeight="1">
      <c r="A2982" s="338" t="s">
        <v>17839</v>
      </c>
      <c r="B2982" s="338" t="s">
        <v>4970</v>
      </c>
      <c r="C2982" s="338" t="s">
        <v>1425</v>
      </c>
      <c r="D2982" s="338">
        <v>1996.0</v>
      </c>
      <c r="E2982" s="338" t="s">
        <v>17336</v>
      </c>
      <c r="F2982" s="339">
        <v>45143.0</v>
      </c>
      <c r="G2982" s="338" t="s">
        <v>9705</v>
      </c>
      <c r="H2982" s="338" t="s">
        <v>9647</v>
      </c>
      <c r="I2982" s="338" t="s">
        <v>17840</v>
      </c>
      <c r="J2982" s="338" t="s">
        <v>6630</v>
      </c>
      <c r="K2982" s="338" t="s">
        <v>4987</v>
      </c>
      <c r="L2982" s="338" t="s">
        <v>5389</v>
      </c>
      <c r="M2982" s="338" t="s">
        <v>17841</v>
      </c>
      <c r="N2982" s="338" t="s">
        <v>11206</v>
      </c>
      <c r="O2982" s="338" t="s">
        <v>6997</v>
      </c>
    </row>
    <row r="2983" ht="15.75" customHeight="1">
      <c r="A2983" s="338" t="s">
        <v>17842</v>
      </c>
      <c r="B2983" s="338" t="s">
        <v>4993</v>
      </c>
      <c r="C2983" s="338" t="s">
        <v>1601</v>
      </c>
      <c r="D2983" s="338">
        <v>1996.0</v>
      </c>
      <c r="E2983" s="338" t="s">
        <v>17490</v>
      </c>
      <c r="F2983" s="339">
        <v>45021.0</v>
      </c>
      <c r="G2983" s="338" t="s">
        <v>5181</v>
      </c>
      <c r="H2983" s="338" t="s">
        <v>11670</v>
      </c>
      <c r="I2983" s="338" t="s">
        <v>17843</v>
      </c>
      <c r="J2983" s="338" t="s">
        <v>17844</v>
      </c>
      <c r="K2983" s="338" t="s">
        <v>4987</v>
      </c>
      <c r="M2983" s="338" t="s">
        <v>17845</v>
      </c>
      <c r="N2983" s="338" t="s">
        <v>17846</v>
      </c>
      <c r="O2983" s="338" t="s">
        <v>5010</v>
      </c>
    </row>
    <row r="2984" ht="15.75" customHeight="1">
      <c r="A2984" s="338" t="s">
        <v>17847</v>
      </c>
      <c r="B2984" s="338" t="s">
        <v>4993</v>
      </c>
      <c r="C2984" s="338" t="s">
        <v>1558</v>
      </c>
      <c r="D2984" s="338">
        <v>1996.0</v>
      </c>
      <c r="E2984" s="338" t="s">
        <v>17449</v>
      </c>
      <c r="F2984" s="338" t="s">
        <v>5210</v>
      </c>
      <c r="G2984" s="338" t="s">
        <v>7247</v>
      </c>
      <c r="H2984" s="338" t="s">
        <v>6711</v>
      </c>
      <c r="I2984" s="338" t="s">
        <v>17848</v>
      </c>
      <c r="J2984" s="338" t="s">
        <v>17849</v>
      </c>
      <c r="K2984" s="338" t="s">
        <v>4987</v>
      </c>
      <c r="L2984" s="338" t="s">
        <v>6071</v>
      </c>
      <c r="M2984" s="338" t="s">
        <v>17850</v>
      </c>
      <c r="N2984" s="338" t="s">
        <v>16834</v>
      </c>
      <c r="O2984" s="338" t="s">
        <v>5143</v>
      </c>
    </row>
    <row r="2985" ht="15.75" customHeight="1">
      <c r="A2985" s="338" t="s">
        <v>17851</v>
      </c>
      <c r="B2985" s="338" t="s">
        <v>4970</v>
      </c>
      <c r="C2985" s="338" t="s">
        <v>1558</v>
      </c>
      <c r="D2985" s="338">
        <v>1996.0</v>
      </c>
      <c r="E2985" s="338" t="s">
        <v>17852</v>
      </c>
      <c r="F2985" s="338" t="s">
        <v>5059</v>
      </c>
      <c r="G2985" s="338" t="s">
        <v>6036</v>
      </c>
      <c r="H2985" s="338" t="s">
        <v>17853</v>
      </c>
      <c r="I2985" s="338" t="s">
        <v>17853</v>
      </c>
      <c r="J2985" s="338" t="s">
        <v>17854</v>
      </c>
      <c r="K2985" s="338" t="s">
        <v>5245</v>
      </c>
      <c r="M2985" s="338" t="s">
        <v>17855</v>
      </c>
      <c r="N2985" s="338" t="s">
        <v>9372</v>
      </c>
      <c r="O2985" s="338" t="s">
        <v>5794</v>
      </c>
    </row>
    <row r="2986" ht="15.75" customHeight="1">
      <c r="A2986" s="338" t="s">
        <v>17856</v>
      </c>
      <c r="B2986" s="338" t="s">
        <v>7737</v>
      </c>
      <c r="C2986" s="338" t="s">
        <v>3713</v>
      </c>
      <c r="D2986" s="338">
        <v>1996.0</v>
      </c>
      <c r="E2986" s="338" t="s">
        <v>16717</v>
      </c>
      <c r="F2986" s="339">
        <v>44932.0</v>
      </c>
      <c r="G2986" s="338" t="s">
        <v>11632</v>
      </c>
      <c r="H2986" s="338" t="s">
        <v>10560</v>
      </c>
      <c r="I2986" s="338" t="s">
        <v>17857</v>
      </c>
      <c r="J2986" s="338" t="s">
        <v>6022</v>
      </c>
      <c r="K2986" s="338" t="s">
        <v>4987</v>
      </c>
      <c r="L2986" s="338" t="s">
        <v>5377</v>
      </c>
      <c r="M2986" s="338" t="s">
        <v>17858</v>
      </c>
      <c r="N2986" s="338" t="s">
        <v>15970</v>
      </c>
      <c r="O2986" s="338" t="s">
        <v>5576</v>
      </c>
    </row>
    <row r="2987" ht="15.75" customHeight="1">
      <c r="A2987" s="338" t="s">
        <v>17859</v>
      </c>
      <c r="B2987" s="338" t="s">
        <v>4970</v>
      </c>
      <c r="C2987" s="338" t="s">
        <v>1558</v>
      </c>
      <c r="D2987" s="338">
        <v>1996.0</v>
      </c>
      <c r="E2987" s="338" t="s">
        <v>17388</v>
      </c>
      <c r="F2987" s="338" t="s">
        <v>5059</v>
      </c>
      <c r="G2987" s="338" t="s">
        <v>6031</v>
      </c>
      <c r="H2987" s="338" t="s">
        <v>17860</v>
      </c>
      <c r="I2987" s="338" t="s">
        <v>17860</v>
      </c>
      <c r="J2987" s="338" t="s">
        <v>14038</v>
      </c>
      <c r="K2987" s="338" t="s">
        <v>4987</v>
      </c>
      <c r="L2987" s="338" t="s">
        <v>5291</v>
      </c>
      <c r="M2987" s="338" t="s">
        <v>17861</v>
      </c>
      <c r="N2987" s="338" t="s">
        <v>17862</v>
      </c>
      <c r="O2987" s="338" t="s">
        <v>5537</v>
      </c>
    </row>
    <row r="2988" ht="15.75" customHeight="1">
      <c r="A2988" s="338" t="s">
        <v>17863</v>
      </c>
      <c r="B2988" s="338" t="s">
        <v>4970</v>
      </c>
      <c r="C2988" s="338" t="s">
        <v>3713</v>
      </c>
      <c r="D2988" s="338">
        <v>1996.0</v>
      </c>
      <c r="E2988" s="338" t="s">
        <v>17625</v>
      </c>
      <c r="F2988" s="339">
        <v>44963.0</v>
      </c>
      <c r="G2988" s="338" t="s">
        <v>5219</v>
      </c>
      <c r="H2988" s="338" t="s">
        <v>5304</v>
      </c>
      <c r="I2988" s="338" t="s">
        <v>17864</v>
      </c>
      <c r="J2988" s="338" t="s">
        <v>14486</v>
      </c>
      <c r="K2988" s="338" t="s">
        <v>4976</v>
      </c>
      <c r="L2988" s="338" t="s">
        <v>12942</v>
      </c>
      <c r="M2988" s="338" t="s">
        <v>17865</v>
      </c>
      <c r="N2988" s="338" t="s">
        <v>11994</v>
      </c>
      <c r="O2988" s="338" t="s">
        <v>5715</v>
      </c>
    </row>
    <row r="2989" ht="15.75" customHeight="1">
      <c r="A2989" s="338" t="s">
        <v>17866</v>
      </c>
      <c r="B2989" s="338" t="s">
        <v>4970</v>
      </c>
      <c r="C2989" s="338" t="s">
        <v>1547</v>
      </c>
      <c r="D2989" s="338">
        <v>1996.0</v>
      </c>
      <c r="E2989" s="338" t="s">
        <v>17867</v>
      </c>
      <c r="F2989" s="339">
        <v>45021.0</v>
      </c>
      <c r="G2989" s="338" t="s">
        <v>6705</v>
      </c>
      <c r="H2989" s="338" t="s">
        <v>17868</v>
      </c>
      <c r="I2989" s="338" t="s">
        <v>17869</v>
      </c>
      <c r="J2989" s="338" t="s">
        <v>13407</v>
      </c>
      <c r="K2989" s="338" t="s">
        <v>12977</v>
      </c>
      <c r="M2989" s="338" t="s">
        <v>17870</v>
      </c>
      <c r="N2989" s="338" t="s">
        <v>17871</v>
      </c>
      <c r="O2989" s="338" t="s">
        <v>6278</v>
      </c>
    </row>
    <row r="2990" ht="15.75" customHeight="1">
      <c r="A2990" s="338" t="s">
        <v>17872</v>
      </c>
      <c r="B2990" s="338" t="s">
        <v>4970</v>
      </c>
      <c r="C2990" s="338" t="s">
        <v>1558</v>
      </c>
      <c r="D2990" s="338">
        <v>1996.0</v>
      </c>
      <c r="E2990" s="338" t="s">
        <v>17404</v>
      </c>
      <c r="F2990" s="339">
        <v>45112.0</v>
      </c>
      <c r="G2990" s="338" t="s">
        <v>7247</v>
      </c>
      <c r="H2990" s="338" t="s">
        <v>17873</v>
      </c>
      <c r="I2990" s="338" t="s">
        <v>17873</v>
      </c>
      <c r="J2990" s="338" t="s">
        <v>17873</v>
      </c>
      <c r="K2990" s="338" t="s">
        <v>4987</v>
      </c>
      <c r="L2990" s="338" t="s">
        <v>6039</v>
      </c>
      <c r="M2990" s="338" t="s">
        <v>17874</v>
      </c>
      <c r="N2990" s="338" t="s">
        <v>12938</v>
      </c>
      <c r="O2990" s="338" t="s">
        <v>5576</v>
      </c>
    </row>
    <row r="2991" ht="15.75" customHeight="1">
      <c r="A2991" s="338" t="s">
        <v>17875</v>
      </c>
      <c r="C2991" s="338" t="s">
        <v>1547</v>
      </c>
      <c r="D2991" s="338">
        <v>1996.0</v>
      </c>
      <c r="E2991" s="338" t="s">
        <v>17876</v>
      </c>
      <c r="F2991" s="339">
        <v>45022.0</v>
      </c>
      <c r="G2991" s="338" t="s">
        <v>6149</v>
      </c>
      <c r="H2991" s="338" t="s">
        <v>17877</v>
      </c>
      <c r="I2991" s="338" t="s">
        <v>17878</v>
      </c>
      <c r="J2991" s="338" t="s">
        <v>17879</v>
      </c>
      <c r="K2991" s="338" t="s">
        <v>5245</v>
      </c>
      <c r="M2991" s="338" t="s">
        <v>17880</v>
      </c>
      <c r="N2991" s="338" t="s">
        <v>17881</v>
      </c>
      <c r="O2991" s="338" t="s">
        <v>6224</v>
      </c>
    </row>
    <row r="2992" ht="15.75" customHeight="1">
      <c r="A2992" s="338" t="s">
        <v>17882</v>
      </c>
      <c r="B2992" s="338" t="s">
        <v>7737</v>
      </c>
      <c r="C2992" s="338" t="s">
        <v>1558</v>
      </c>
      <c r="D2992" s="338">
        <v>1996.0</v>
      </c>
      <c r="E2992" s="338" t="s">
        <v>16310</v>
      </c>
      <c r="F2992" s="339">
        <v>44991.0</v>
      </c>
      <c r="G2992" s="338" t="s">
        <v>6547</v>
      </c>
      <c r="H2992" s="338" t="s">
        <v>11142</v>
      </c>
      <c r="I2992" s="338" t="s">
        <v>17883</v>
      </c>
      <c r="J2992" s="338" t="s">
        <v>15599</v>
      </c>
      <c r="K2992" s="338" t="s">
        <v>4987</v>
      </c>
      <c r="M2992" s="338" t="s">
        <v>17884</v>
      </c>
      <c r="N2992" s="338" t="s">
        <v>5224</v>
      </c>
      <c r="O2992" s="338" t="s">
        <v>5262</v>
      </c>
    </row>
    <row r="2993" ht="15.75" customHeight="1">
      <c r="A2993" s="338" t="s">
        <v>17885</v>
      </c>
      <c r="B2993" s="338" t="s">
        <v>4993</v>
      </c>
      <c r="C2993" s="338" t="s">
        <v>1681</v>
      </c>
      <c r="D2993" s="338">
        <v>1996.0</v>
      </c>
      <c r="E2993" s="338" t="s">
        <v>17157</v>
      </c>
      <c r="F2993" s="339">
        <v>44933.0</v>
      </c>
      <c r="G2993" s="338" t="s">
        <v>6659</v>
      </c>
      <c r="H2993" s="338" t="s">
        <v>17886</v>
      </c>
      <c r="I2993" s="338" t="s">
        <v>17887</v>
      </c>
      <c r="J2993" s="338" t="s">
        <v>17888</v>
      </c>
      <c r="K2993" s="338" t="s">
        <v>4987</v>
      </c>
      <c r="L2993" s="338" t="s">
        <v>13513</v>
      </c>
      <c r="M2993" s="338" t="s">
        <v>17889</v>
      </c>
      <c r="N2993" s="338" t="s">
        <v>14857</v>
      </c>
      <c r="O2993" s="338" t="s">
        <v>5150</v>
      </c>
    </row>
    <row r="2994" ht="15.75" customHeight="1">
      <c r="A2994" s="338" t="s">
        <v>17890</v>
      </c>
      <c r="B2994" s="338" t="s">
        <v>4993</v>
      </c>
      <c r="C2994" s="338" t="s">
        <v>1558</v>
      </c>
      <c r="D2994" s="338">
        <v>1996.0</v>
      </c>
      <c r="E2994" s="338" t="s">
        <v>17336</v>
      </c>
      <c r="F2994" s="339">
        <v>45021.0</v>
      </c>
      <c r="G2994" s="338" t="s">
        <v>5392</v>
      </c>
      <c r="H2994" s="338" t="s">
        <v>6691</v>
      </c>
      <c r="I2994" s="338" t="s">
        <v>15822</v>
      </c>
      <c r="J2994" s="338" t="s">
        <v>17891</v>
      </c>
      <c r="K2994" s="338" t="s">
        <v>4987</v>
      </c>
      <c r="L2994" s="338" t="s">
        <v>5355</v>
      </c>
      <c r="M2994" s="338" t="s">
        <v>17892</v>
      </c>
      <c r="N2994" s="338" t="s">
        <v>17274</v>
      </c>
      <c r="O2994" s="338" t="s">
        <v>5545</v>
      </c>
    </row>
    <row r="2995" ht="15.75" customHeight="1">
      <c r="A2995" s="338" t="s">
        <v>17893</v>
      </c>
      <c r="B2995" s="338" t="s">
        <v>4993</v>
      </c>
      <c r="C2995" s="338" t="s">
        <v>1547</v>
      </c>
      <c r="D2995" s="338">
        <v>1996.0</v>
      </c>
      <c r="E2995" s="338" t="s">
        <v>16667</v>
      </c>
      <c r="F2995" s="339">
        <v>44932.0</v>
      </c>
      <c r="G2995" s="338" t="s">
        <v>8030</v>
      </c>
      <c r="H2995" s="338" t="s">
        <v>17894</v>
      </c>
      <c r="I2995" s="338" t="s">
        <v>17894</v>
      </c>
      <c r="J2995" s="338" t="s">
        <v>12251</v>
      </c>
      <c r="K2995" s="338" t="s">
        <v>4987</v>
      </c>
      <c r="M2995" s="338" t="s">
        <v>17895</v>
      </c>
      <c r="N2995" s="338" t="s">
        <v>17896</v>
      </c>
      <c r="O2995" s="338" t="s">
        <v>5794</v>
      </c>
    </row>
    <row r="2996" ht="15.75" customHeight="1">
      <c r="A2996" s="338" t="s">
        <v>17897</v>
      </c>
      <c r="B2996" s="338" t="s">
        <v>7737</v>
      </c>
      <c r="C2996" s="338" t="s">
        <v>1558</v>
      </c>
      <c r="D2996" s="338">
        <v>1996.0</v>
      </c>
      <c r="E2996" s="338" t="s">
        <v>17400</v>
      </c>
      <c r="F2996" s="338" t="s">
        <v>5210</v>
      </c>
      <c r="G2996" s="338" t="s">
        <v>8035</v>
      </c>
      <c r="H2996" s="338" t="s">
        <v>17898</v>
      </c>
      <c r="I2996" s="338" t="s">
        <v>17899</v>
      </c>
      <c r="J2996" s="338" t="s">
        <v>17900</v>
      </c>
      <c r="K2996" s="338" t="s">
        <v>4987</v>
      </c>
      <c r="L2996" s="338" t="s">
        <v>6039</v>
      </c>
      <c r="M2996" s="338" t="s">
        <v>17901</v>
      </c>
      <c r="N2996" s="338" t="s">
        <v>10126</v>
      </c>
      <c r="O2996" s="338" t="s">
        <v>5020</v>
      </c>
    </row>
    <row r="2997" ht="15.75" customHeight="1">
      <c r="A2997" s="338" t="s">
        <v>17902</v>
      </c>
      <c r="B2997" s="338" t="s">
        <v>7737</v>
      </c>
      <c r="C2997" s="338" t="s">
        <v>1537</v>
      </c>
      <c r="D2997" s="338">
        <v>1996.0</v>
      </c>
      <c r="E2997" s="338" t="s">
        <v>17490</v>
      </c>
      <c r="F2997" s="339">
        <v>45048.0</v>
      </c>
      <c r="G2997" s="338" t="s">
        <v>5327</v>
      </c>
      <c r="H2997" s="338" t="s">
        <v>17903</v>
      </c>
      <c r="I2997" s="338" t="s">
        <v>17903</v>
      </c>
      <c r="J2997" s="338" t="s">
        <v>13250</v>
      </c>
      <c r="K2997" s="338" t="s">
        <v>4987</v>
      </c>
      <c r="L2997" s="338" t="s">
        <v>5074</v>
      </c>
      <c r="M2997" s="338" t="s">
        <v>17904</v>
      </c>
      <c r="N2997" s="338" t="s">
        <v>7780</v>
      </c>
      <c r="O2997" s="338" t="s">
        <v>5483</v>
      </c>
    </row>
    <row r="2998" ht="15.75" customHeight="1">
      <c r="A2998" s="338" t="s">
        <v>17905</v>
      </c>
      <c r="B2998" s="338" t="s">
        <v>7737</v>
      </c>
      <c r="C2998" s="338" t="s">
        <v>1558</v>
      </c>
      <c r="D2998" s="338">
        <v>1996.0</v>
      </c>
      <c r="E2998" s="338" t="s">
        <v>16774</v>
      </c>
      <c r="F2998" s="338" t="s">
        <v>5059</v>
      </c>
      <c r="G2998" s="338" t="s">
        <v>5931</v>
      </c>
      <c r="H2998" s="338" t="s">
        <v>8343</v>
      </c>
      <c r="I2998" s="338" t="s">
        <v>14658</v>
      </c>
      <c r="J2998" s="338" t="s">
        <v>6267</v>
      </c>
      <c r="K2998" s="338" t="s">
        <v>4987</v>
      </c>
      <c r="M2998" s="338" t="s">
        <v>17906</v>
      </c>
      <c r="N2998" s="338" t="s">
        <v>5066</v>
      </c>
      <c r="O2998" s="338" t="s">
        <v>5087</v>
      </c>
    </row>
    <row r="2999" ht="15.75" customHeight="1">
      <c r="A2999" s="338" t="s">
        <v>17907</v>
      </c>
      <c r="B2999" s="338" t="s">
        <v>4970</v>
      </c>
      <c r="C2999" s="338" t="s">
        <v>1558</v>
      </c>
      <c r="D2999" s="338">
        <v>1996.0</v>
      </c>
      <c r="E2999" s="338" t="s">
        <v>17625</v>
      </c>
      <c r="F2999" s="339">
        <v>45174.0</v>
      </c>
      <c r="G2999" s="338" t="s">
        <v>6036</v>
      </c>
      <c r="H2999" s="338" t="s">
        <v>17908</v>
      </c>
      <c r="I2999" s="338" t="s">
        <v>17908</v>
      </c>
      <c r="J2999" s="338" t="s">
        <v>17007</v>
      </c>
      <c r="K2999" s="338" t="s">
        <v>4987</v>
      </c>
      <c r="L2999" s="338" t="s">
        <v>6508</v>
      </c>
      <c r="M2999" s="338" t="s">
        <v>17909</v>
      </c>
      <c r="N2999" s="338" t="s">
        <v>17240</v>
      </c>
      <c r="O2999" s="338" t="s">
        <v>5010</v>
      </c>
    </row>
    <row r="3000" ht="15.75" customHeight="1">
      <c r="A3000" s="338" t="s">
        <v>17910</v>
      </c>
      <c r="B3000" s="338" t="s">
        <v>4993</v>
      </c>
      <c r="C3000" s="338" t="s">
        <v>1558</v>
      </c>
      <c r="D3000" s="338">
        <v>1996.0</v>
      </c>
      <c r="E3000" s="338" t="s">
        <v>17553</v>
      </c>
      <c r="F3000" s="339">
        <v>44990.0</v>
      </c>
      <c r="G3000" s="338" t="s">
        <v>5060</v>
      </c>
      <c r="H3000" s="338" t="s">
        <v>14571</v>
      </c>
      <c r="I3000" s="338" t="s">
        <v>17911</v>
      </c>
      <c r="J3000" s="338" t="s">
        <v>17221</v>
      </c>
      <c r="K3000" s="338" t="s">
        <v>4987</v>
      </c>
      <c r="M3000" s="338" t="s">
        <v>17912</v>
      </c>
      <c r="N3000" s="338" t="s">
        <v>15970</v>
      </c>
      <c r="O3000" s="338" t="s">
        <v>5294</v>
      </c>
    </row>
    <row r="3001" ht="15.75" customHeight="1">
      <c r="A3001" s="338" t="s">
        <v>17913</v>
      </c>
      <c r="B3001" s="338" t="s">
        <v>7737</v>
      </c>
      <c r="C3001" s="338" t="s">
        <v>1558</v>
      </c>
      <c r="D3001" s="338">
        <v>1996.0</v>
      </c>
      <c r="E3001" s="338" t="s">
        <v>17533</v>
      </c>
      <c r="F3001" s="339">
        <v>44962.0</v>
      </c>
      <c r="G3001" s="338" t="s">
        <v>6528</v>
      </c>
      <c r="H3001" s="338" t="s">
        <v>6120</v>
      </c>
      <c r="I3001" s="338" t="s">
        <v>10115</v>
      </c>
      <c r="J3001" s="338" t="s">
        <v>9853</v>
      </c>
      <c r="K3001" s="338" t="s">
        <v>4987</v>
      </c>
      <c r="L3001" s="338" t="s">
        <v>7748</v>
      </c>
      <c r="M3001" s="338" t="s">
        <v>17914</v>
      </c>
      <c r="N3001" s="338" t="s">
        <v>6958</v>
      </c>
      <c r="O3001" s="338" t="s">
        <v>5067</v>
      </c>
    </row>
    <row r="3002" ht="15.75" customHeight="1">
      <c r="A3002" s="338" t="s">
        <v>17915</v>
      </c>
      <c r="B3002" s="338" t="s">
        <v>4970</v>
      </c>
      <c r="C3002" s="338" t="s">
        <v>1558</v>
      </c>
      <c r="D3002" s="338">
        <v>1996.0</v>
      </c>
      <c r="E3002" s="338" t="s">
        <v>17598</v>
      </c>
      <c r="F3002" s="339">
        <v>45021.0</v>
      </c>
      <c r="G3002" s="338" t="s">
        <v>5287</v>
      </c>
      <c r="H3002" s="338" t="s">
        <v>17916</v>
      </c>
      <c r="I3002" s="338" t="s">
        <v>17916</v>
      </c>
      <c r="J3002" s="338" t="s">
        <v>11941</v>
      </c>
      <c r="K3002" s="338" t="s">
        <v>4987</v>
      </c>
      <c r="M3002" s="338" t="s">
        <v>17917</v>
      </c>
      <c r="N3002" s="338" t="s">
        <v>15320</v>
      </c>
      <c r="O3002" s="338" t="s">
        <v>5339</v>
      </c>
    </row>
    <row r="3003" ht="15.75" customHeight="1">
      <c r="A3003" s="338" t="s">
        <v>17918</v>
      </c>
      <c r="B3003" s="338" t="s">
        <v>5601</v>
      </c>
      <c r="C3003" s="338" t="s">
        <v>1547</v>
      </c>
      <c r="D3003" s="338">
        <v>1996.0</v>
      </c>
      <c r="E3003" s="338" t="s">
        <v>17919</v>
      </c>
      <c r="F3003" s="339">
        <v>45113.0</v>
      </c>
      <c r="G3003" s="338" t="s">
        <v>5319</v>
      </c>
      <c r="H3003" s="338" t="s">
        <v>10997</v>
      </c>
      <c r="I3003" s="338" t="s">
        <v>17920</v>
      </c>
      <c r="J3003" s="338" t="s">
        <v>17921</v>
      </c>
      <c r="K3003" s="338" t="s">
        <v>6949</v>
      </c>
      <c r="M3003" s="338" t="s">
        <v>17922</v>
      </c>
      <c r="N3003" s="338" t="s">
        <v>10066</v>
      </c>
      <c r="O3003" s="338" t="s">
        <v>5824</v>
      </c>
    </row>
    <row r="3004" ht="15.75" customHeight="1">
      <c r="A3004" s="338" t="s">
        <v>8508</v>
      </c>
      <c r="B3004" s="338" t="s">
        <v>5445</v>
      </c>
      <c r="C3004" s="338" t="s">
        <v>1601</v>
      </c>
      <c r="D3004" s="338">
        <v>1996.0</v>
      </c>
      <c r="E3004" s="338" t="s">
        <v>17453</v>
      </c>
      <c r="F3004" s="339">
        <v>44962.0</v>
      </c>
      <c r="G3004" s="338" t="s">
        <v>7361</v>
      </c>
      <c r="H3004" s="338" t="s">
        <v>8095</v>
      </c>
      <c r="I3004" s="338" t="s">
        <v>17923</v>
      </c>
      <c r="J3004" s="338" t="s">
        <v>12264</v>
      </c>
      <c r="K3004" s="338" t="s">
        <v>17924</v>
      </c>
      <c r="L3004" s="338" t="s">
        <v>7014</v>
      </c>
      <c r="M3004" s="338" t="s">
        <v>17925</v>
      </c>
      <c r="N3004" s="338" t="s">
        <v>7780</v>
      </c>
      <c r="O3004" s="338" t="s">
        <v>5186</v>
      </c>
    </row>
    <row r="3005" ht="15.75" customHeight="1">
      <c r="A3005" s="338" t="s">
        <v>17926</v>
      </c>
      <c r="B3005" s="338" t="s">
        <v>4970</v>
      </c>
      <c r="C3005" s="338" t="s">
        <v>1547</v>
      </c>
      <c r="D3005" s="338">
        <v>1996.0</v>
      </c>
      <c r="E3005" s="338" t="s">
        <v>17378</v>
      </c>
      <c r="F3005" s="339">
        <v>44963.0</v>
      </c>
      <c r="G3005" s="338" t="s">
        <v>5153</v>
      </c>
      <c r="H3005" s="338" t="s">
        <v>5819</v>
      </c>
      <c r="I3005" s="338" t="s">
        <v>17927</v>
      </c>
      <c r="J3005" s="338" t="s">
        <v>5155</v>
      </c>
      <c r="K3005" s="338" t="s">
        <v>4987</v>
      </c>
      <c r="L3005" s="338" t="s">
        <v>7743</v>
      </c>
      <c r="M3005" s="338" t="s">
        <v>17928</v>
      </c>
      <c r="N3005" s="338" t="s">
        <v>11994</v>
      </c>
      <c r="O3005" s="338" t="s">
        <v>5150</v>
      </c>
    </row>
    <row r="3006" ht="15.75" customHeight="1">
      <c r="A3006" s="338" t="s">
        <v>17929</v>
      </c>
      <c r="B3006" s="338" t="s">
        <v>4970</v>
      </c>
      <c r="C3006" s="338" t="s">
        <v>3713</v>
      </c>
      <c r="D3006" s="338">
        <v>1996.0</v>
      </c>
      <c r="E3006" s="338" t="s">
        <v>17930</v>
      </c>
      <c r="F3006" s="339">
        <v>45083.0</v>
      </c>
      <c r="G3006" s="338" t="s">
        <v>7217</v>
      </c>
      <c r="H3006" s="338" t="s">
        <v>5541</v>
      </c>
      <c r="I3006" s="338" t="s">
        <v>8846</v>
      </c>
      <c r="J3006" s="338" t="s">
        <v>14683</v>
      </c>
      <c r="K3006" s="338" t="s">
        <v>4987</v>
      </c>
      <c r="M3006" s="338" t="s">
        <v>17931</v>
      </c>
      <c r="N3006" s="338" t="s">
        <v>5009</v>
      </c>
      <c r="O3006" s="338" t="s">
        <v>5677</v>
      </c>
    </row>
    <row r="3007" ht="15.75" customHeight="1">
      <c r="A3007" s="338" t="s">
        <v>17932</v>
      </c>
      <c r="B3007" s="338" t="s">
        <v>4970</v>
      </c>
      <c r="C3007" s="338" t="s">
        <v>1558</v>
      </c>
      <c r="D3007" s="338">
        <v>1996.0</v>
      </c>
      <c r="E3007" s="338" t="s">
        <v>17400</v>
      </c>
      <c r="F3007" s="339">
        <v>45051.0</v>
      </c>
      <c r="G3007" s="338" t="s">
        <v>11632</v>
      </c>
      <c r="H3007" s="338" t="s">
        <v>12935</v>
      </c>
      <c r="I3007" s="338" t="s">
        <v>17933</v>
      </c>
      <c r="J3007" s="338" t="s">
        <v>17934</v>
      </c>
      <c r="K3007" s="338" t="s">
        <v>4987</v>
      </c>
      <c r="M3007" s="338" t="s">
        <v>17935</v>
      </c>
      <c r="N3007" s="338" t="s">
        <v>17936</v>
      </c>
      <c r="O3007" s="338" t="s">
        <v>5283</v>
      </c>
    </row>
    <row r="3008" ht="15.75" customHeight="1">
      <c r="A3008" s="338" t="s">
        <v>17937</v>
      </c>
      <c r="B3008" s="338" t="s">
        <v>4993</v>
      </c>
      <c r="C3008" s="338" t="s">
        <v>1558</v>
      </c>
      <c r="D3008" s="338">
        <v>1996.0</v>
      </c>
      <c r="E3008" s="338" t="s">
        <v>17495</v>
      </c>
      <c r="F3008" s="339">
        <v>44964.0</v>
      </c>
      <c r="G3008" s="338" t="s">
        <v>5311</v>
      </c>
      <c r="H3008" s="338" t="s">
        <v>9794</v>
      </c>
      <c r="I3008" s="338" t="s">
        <v>12199</v>
      </c>
      <c r="J3008" s="338" t="s">
        <v>9796</v>
      </c>
      <c r="K3008" s="338" t="s">
        <v>9336</v>
      </c>
      <c r="L3008" s="338" t="s">
        <v>5084</v>
      </c>
      <c r="M3008" s="338" t="s">
        <v>17938</v>
      </c>
      <c r="N3008" s="338" t="s">
        <v>12201</v>
      </c>
      <c r="O3008" s="338" t="s">
        <v>5127</v>
      </c>
    </row>
    <row r="3009" ht="15.75" customHeight="1">
      <c r="A3009" s="338" t="s">
        <v>17939</v>
      </c>
      <c r="B3009" s="338" t="s">
        <v>4970</v>
      </c>
      <c r="C3009" s="338" t="s">
        <v>1547</v>
      </c>
      <c r="D3009" s="338">
        <v>1996.0</v>
      </c>
      <c r="E3009" s="338" t="s">
        <v>16717</v>
      </c>
      <c r="F3009" s="339">
        <v>45143.0</v>
      </c>
      <c r="G3009" s="338" t="s">
        <v>5163</v>
      </c>
      <c r="H3009" s="338" t="s">
        <v>8036</v>
      </c>
      <c r="I3009" s="338" t="s">
        <v>17940</v>
      </c>
      <c r="J3009" s="338" t="s">
        <v>13612</v>
      </c>
      <c r="K3009" s="338" t="s">
        <v>4987</v>
      </c>
      <c r="L3009" s="338" t="s">
        <v>7091</v>
      </c>
      <c r="M3009" s="338" t="s">
        <v>17941</v>
      </c>
      <c r="N3009" s="338" t="s">
        <v>17942</v>
      </c>
      <c r="O3009" s="338" t="s">
        <v>5576</v>
      </c>
    </row>
    <row r="3010" ht="15.75" customHeight="1">
      <c r="A3010" s="338" t="s">
        <v>17943</v>
      </c>
      <c r="B3010" s="338" t="s">
        <v>7737</v>
      </c>
      <c r="C3010" s="338" t="s">
        <v>1601</v>
      </c>
      <c r="D3010" s="338">
        <v>1996.0</v>
      </c>
      <c r="E3010" s="338" t="s">
        <v>17157</v>
      </c>
      <c r="F3010" s="339">
        <v>45052.0</v>
      </c>
      <c r="G3010" s="338" t="s">
        <v>5163</v>
      </c>
      <c r="H3010" s="338" t="s">
        <v>15986</v>
      </c>
      <c r="I3010" s="338" t="s">
        <v>17944</v>
      </c>
      <c r="J3010" s="338" t="s">
        <v>6208</v>
      </c>
      <c r="K3010" s="338" t="s">
        <v>4987</v>
      </c>
      <c r="L3010" s="338" t="s">
        <v>17945</v>
      </c>
      <c r="M3010" s="338" t="s">
        <v>17946</v>
      </c>
      <c r="N3010" s="338" t="s">
        <v>17947</v>
      </c>
      <c r="O3010" s="338" t="s">
        <v>5294</v>
      </c>
    </row>
    <row r="3011" ht="15.75" customHeight="1">
      <c r="A3011" s="338" t="s">
        <v>17948</v>
      </c>
      <c r="B3011" s="338" t="s">
        <v>4993</v>
      </c>
      <c r="C3011" s="338" t="s">
        <v>1558</v>
      </c>
      <c r="D3011" s="338">
        <v>1996.0</v>
      </c>
      <c r="E3011" s="338" t="s">
        <v>16774</v>
      </c>
      <c r="F3011" s="339">
        <v>45143.0</v>
      </c>
      <c r="G3011" s="338" t="s">
        <v>5172</v>
      </c>
      <c r="H3011" s="338" t="s">
        <v>8545</v>
      </c>
      <c r="I3011" s="338" t="s">
        <v>17949</v>
      </c>
      <c r="J3011" s="338" t="s">
        <v>6162</v>
      </c>
      <c r="K3011" s="338" t="s">
        <v>4987</v>
      </c>
      <c r="L3011" s="338" t="s">
        <v>7045</v>
      </c>
      <c r="M3011" s="338" t="s">
        <v>17950</v>
      </c>
      <c r="N3011" s="338" t="s">
        <v>11674</v>
      </c>
      <c r="O3011" s="338" t="s">
        <v>5483</v>
      </c>
    </row>
    <row r="3012" ht="15.75" customHeight="1">
      <c r="A3012" s="338" t="s">
        <v>17951</v>
      </c>
      <c r="B3012" s="338" t="s">
        <v>4970</v>
      </c>
      <c r="C3012" s="338" t="s">
        <v>1547</v>
      </c>
      <c r="D3012" s="338">
        <v>1996.0</v>
      </c>
      <c r="E3012" s="338" t="s">
        <v>17686</v>
      </c>
      <c r="F3012" s="339">
        <v>45143.0</v>
      </c>
      <c r="G3012" s="338" t="s">
        <v>5203</v>
      </c>
      <c r="H3012" s="338" t="s">
        <v>10623</v>
      </c>
      <c r="I3012" s="338" t="s">
        <v>17952</v>
      </c>
      <c r="J3012" s="338" t="s">
        <v>11110</v>
      </c>
      <c r="K3012" s="338" t="s">
        <v>4987</v>
      </c>
      <c r="L3012" s="338" t="s">
        <v>7014</v>
      </c>
      <c r="M3012" s="338" t="s">
        <v>17953</v>
      </c>
      <c r="N3012" s="338" t="s">
        <v>17954</v>
      </c>
      <c r="O3012" s="338" t="s">
        <v>5193</v>
      </c>
    </row>
    <row r="3013" ht="15.75" customHeight="1">
      <c r="A3013" s="338" t="s">
        <v>17955</v>
      </c>
      <c r="B3013" s="338" t="s">
        <v>4970</v>
      </c>
      <c r="C3013" s="338" t="s">
        <v>1547</v>
      </c>
      <c r="D3013" s="338">
        <v>1996.0</v>
      </c>
      <c r="E3013" s="338" t="s">
        <v>17956</v>
      </c>
      <c r="F3013" s="339">
        <v>45083.0</v>
      </c>
      <c r="G3013" s="338" t="s">
        <v>6306</v>
      </c>
      <c r="H3013" s="338" t="s">
        <v>9916</v>
      </c>
      <c r="I3013" s="338" t="s">
        <v>17957</v>
      </c>
      <c r="J3013" s="338" t="s">
        <v>11403</v>
      </c>
      <c r="K3013" s="338" t="s">
        <v>4987</v>
      </c>
      <c r="N3013" s="338" t="s">
        <v>12999</v>
      </c>
      <c r="O3013" s="338" t="s">
        <v>5780</v>
      </c>
    </row>
    <row r="3014" ht="15.75" customHeight="1">
      <c r="A3014" s="338" t="s">
        <v>17958</v>
      </c>
      <c r="B3014" s="338" t="s">
        <v>4970</v>
      </c>
      <c r="C3014" s="338" t="s">
        <v>1681</v>
      </c>
      <c r="D3014" s="338">
        <v>1996.0</v>
      </c>
      <c r="E3014" s="338" t="s">
        <v>17959</v>
      </c>
      <c r="F3014" s="339">
        <v>45083.0</v>
      </c>
      <c r="G3014" s="338" t="s">
        <v>10690</v>
      </c>
      <c r="H3014" s="338" t="s">
        <v>17960</v>
      </c>
      <c r="I3014" s="338" t="s">
        <v>17961</v>
      </c>
      <c r="J3014" s="338" t="s">
        <v>17161</v>
      </c>
      <c r="K3014" s="338" t="s">
        <v>4976</v>
      </c>
      <c r="M3014" s="338" t="s">
        <v>17962</v>
      </c>
      <c r="N3014" s="338" t="s">
        <v>17110</v>
      </c>
      <c r="O3014" s="338" t="s">
        <v>5120</v>
      </c>
    </row>
    <row r="3015" ht="15.75" customHeight="1">
      <c r="A3015" s="338" t="s">
        <v>17963</v>
      </c>
      <c r="B3015" s="338" t="s">
        <v>4970</v>
      </c>
      <c r="C3015" s="338" t="s">
        <v>3713</v>
      </c>
      <c r="D3015" s="338">
        <v>1996.0</v>
      </c>
      <c r="E3015" s="338" t="s">
        <v>17495</v>
      </c>
      <c r="F3015" s="339">
        <v>44963.0</v>
      </c>
      <c r="G3015" s="338" t="s">
        <v>5783</v>
      </c>
      <c r="H3015" s="338" t="s">
        <v>5164</v>
      </c>
      <c r="I3015" s="338" t="s">
        <v>17964</v>
      </c>
      <c r="J3015" s="338" t="s">
        <v>15877</v>
      </c>
      <c r="K3015" s="338" t="s">
        <v>4987</v>
      </c>
      <c r="M3015" s="338" t="s">
        <v>17965</v>
      </c>
      <c r="N3015" s="338" t="s">
        <v>17966</v>
      </c>
      <c r="O3015" s="338" t="s">
        <v>5943</v>
      </c>
    </row>
    <row r="3016" ht="15.75" customHeight="1">
      <c r="A3016" s="338" t="s">
        <v>17967</v>
      </c>
      <c r="B3016" s="338" t="s">
        <v>5445</v>
      </c>
      <c r="C3016" s="338" t="s">
        <v>1572</v>
      </c>
      <c r="D3016" s="338">
        <v>1996.0</v>
      </c>
      <c r="E3016" s="338" t="s">
        <v>16774</v>
      </c>
      <c r="F3016" s="339">
        <v>45051.0</v>
      </c>
      <c r="G3016" s="338" t="s">
        <v>5311</v>
      </c>
      <c r="H3016" s="338" t="s">
        <v>17968</v>
      </c>
      <c r="I3016" s="338" t="s">
        <v>15720</v>
      </c>
      <c r="J3016" s="338" t="s">
        <v>9467</v>
      </c>
      <c r="K3016" s="338" t="s">
        <v>4987</v>
      </c>
      <c r="M3016" s="338" t="s">
        <v>17969</v>
      </c>
      <c r="N3016" s="338" t="s">
        <v>17970</v>
      </c>
      <c r="O3016" s="338" t="s">
        <v>5363</v>
      </c>
    </row>
    <row r="3017" ht="15.75" customHeight="1">
      <c r="A3017" s="338" t="s">
        <v>17971</v>
      </c>
      <c r="B3017" s="338" t="s">
        <v>4970</v>
      </c>
      <c r="C3017" s="338" t="s">
        <v>1558</v>
      </c>
      <c r="D3017" s="338">
        <v>1996.0</v>
      </c>
      <c r="E3017" s="338" t="s">
        <v>16163</v>
      </c>
      <c r="F3017" s="339">
        <v>44962.0</v>
      </c>
      <c r="G3017" s="338" t="s">
        <v>8814</v>
      </c>
      <c r="H3017" s="338" t="s">
        <v>9710</v>
      </c>
      <c r="I3017" s="338" t="s">
        <v>17972</v>
      </c>
      <c r="J3017" s="338" t="s">
        <v>17973</v>
      </c>
      <c r="K3017" s="338" t="s">
        <v>4987</v>
      </c>
      <c r="L3017" s="338" t="s">
        <v>5176</v>
      </c>
      <c r="M3017" s="338" t="s">
        <v>17974</v>
      </c>
      <c r="N3017" s="338" t="s">
        <v>17975</v>
      </c>
      <c r="O3017" s="338" t="s">
        <v>5576</v>
      </c>
    </row>
    <row r="3018" ht="15.75" customHeight="1">
      <c r="A3018" s="338" t="s">
        <v>17976</v>
      </c>
      <c r="B3018" s="338" t="s">
        <v>7737</v>
      </c>
      <c r="C3018" s="338" t="s">
        <v>1558</v>
      </c>
      <c r="D3018" s="338">
        <v>1996.0</v>
      </c>
      <c r="E3018" s="338" t="s">
        <v>17506</v>
      </c>
      <c r="F3018" s="339">
        <v>45174.0</v>
      </c>
      <c r="G3018" s="338" t="s">
        <v>5278</v>
      </c>
      <c r="H3018" s="338" t="s">
        <v>12000</v>
      </c>
      <c r="I3018" s="338" t="s">
        <v>7128</v>
      </c>
      <c r="J3018" s="338" t="s">
        <v>5597</v>
      </c>
      <c r="K3018" s="338" t="s">
        <v>4987</v>
      </c>
      <c r="M3018" s="338" t="s">
        <v>17977</v>
      </c>
      <c r="N3018" s="338" t="s">
        <v>17274</v>
      </c>
      <c r="O3018" s="338" t="s">
        <v>5046</v>
      </c>
    </row>
    <row r="3019" ht="15.75" customHeight="1">
      <c r="A3019" s="338" t="s">
        <v>17978</v>
      </c>
      <c r="B3019" s="338" t="s">
        <v>4993</v>
      </c>
      <c r="C3019" s="338" t="s">
        <v>1558</v>
      </c>
      <c r="D3019" s="338">
        <v>1996.0</v>
      </c>
      <c r="E3019" s="338" t="s">
        <v>17336</v>
      </c>
      <c r="F3019" s="339">
        <v>45082.0</v>
      </c>
      <c r="G3019" s="338" t="s">
        <v>7217</v>
      </c>
      <c r="H3019" s="338" t="s">
        <v>10674</v>
      </c>
      <c r="I3019" s="338" t="s">
        <v>17979</v>
      </c>
      <c r="J3019" s="338" t="s">
        <v>5746</v>
      </c>
      <c r="K3019" s="338" t="s">
        <v>4987</v>
      </c>
      <c r="L3019" s="338" t="s">
        <v>7748</v>
      </c>
      <c r="M3019" s="338" t="s">
        <v>17980</v>
      </c>
      <c r="N3019" s="338" t="s">
        <v>17981</v>
      </c>
      <c r="O3019" s="338" t="s">
        <v>5483</v>
      </c>
    </row>
    <row r="3020" ht="15.75" customHeight="1">
      <c r="A3020" s="338" t="s">
        <v>17982</v>
      </c>
      <c r="B3020" s="338" t="s">
        <v>7737</v>
      </c>
      <c r="C3020" s="338" t="s">
        <v>1558</v>
      </c>
      <c r="D3020" s="338">
        <v>1996.0</v>
      </c>
      <c r="E3020" s="338" t="s">
        <v>17983</v>
      </c>
      <c r="F3020" s="338" t="s">
        <v>5286</v>
      </c>
      <c r="G3020" s="338" t="s">
        <v>7461</v>
      </c>
      <c r="H3020" s="338" t="s">
        <v>17984</v>
      </c>
      <c r="I3020" s="338" t="s">
        <v>17985</v>
      </c>
      <c r="J3020" s="338" t="s">
        <v>14284</v>
      </c>
      <c r="K3020" s="338" t="s">
        <v>4987</v>
      </c>
      <c r="M3020" s="338" t="s">
        <v>17986</v>
      </c>
      <c r="N3020" s="338" t="s">
        <v>15020</v>
      </c>
      <c r="O3020" s="338" t="s">
        <v>5248</v>
      </c>
    </row>
    <row r="3021" ht="15.75" customHeight="1">
      <c r="A3021" s="338" t="s">
        <v>17987</v>
      </c>
      <c r="B3021" s="338" t="s">
        <v>4970</v>
      </c>
      <c r="C3021" s="338" t="s">
        <v>1558</v>
      </c>
      <c r="D3021" s="338">
        <v>1996.0</v>
      </c>
      <c r="E3021" s="338" t="s">
        <v>17490</v>
      </c>
      <c r="F3021" s="339">
        <v>44962.0</v>
      </c>
      <c r="G3021" s="338" t="s">
        <v>7361</v>
      </c>
      <c r="H3021" s="338" t="s">
        <v>17988</v>
      </c>
      <c r="I3021" s="338" t="s">
        <v>16375</v>
      </c>
      <c r="J3021" s="338" t="s">
        <v>16783</v>
      </c>
      <c r="K3021" s="338" t="s">
        <v>4987</v>
      </c>
      <c r="M3021" s="338" t="s">
        <v>17989</v>
      </c>
      <c r="N3021" s="338" t="s">
        <v>11206</v>
      </c>
      <c r="O3021" s="338" t="s">
        <v>5186</v>
      </c>
    </row>
    <row r="3022" ht="15.75" customHeight="1">
      <c r="A3022" s="338" t="s">
        <v>17990</v>
      </c>
      <c r="B3022" s="338" t="s">
        <v>4993</v>
      </c>
      <c r="C3022" s="338" t="s">
        <v>1601</v>
      </c>
      <c r="D3022" s="338">
        <v>1996.0</v>
      </c>
      <c r="E3022" s="338" t="s">
        <v>17553</v>
      </c>
      <c r="F3022" s="339">
        <v>44961.0</v>
      </c>
      <c r="G3022" s="338" t="s">
        <v>6536</v>
      </c>
      <c r="H3022" s="338" t="s">
        <v>5031</v>
      </c>
      <c r="I3022" s="338" t="s">
        <v>14586</v>
      </c>
      <c r="J3022" s="338" t="s">
        <v>17849</v>
      </c>
      <c r="K3022" s="338" t="s">
        <v>4976</v>
      </c>
      <c r="L3022" s="338" t="s">
        <v>7014</v>
      </c>
      <c r="M3022" s="338" t="s">
        <v>17991</v>
      </c>
      <c r="N3022" s="338" t="s">
        <v>11674</v>
      </c>
      <c r="O3022" s="338" t="s">
        <v>5370</v>
      </c>
    </row>
    <row r="3023" ht="15.75" customHeight="1">
      <c r="A3023" s="338" t="s">
        <v>17992</v>
      </c>
      <c r="B3023" s="338" t="s">
        <v>4970</v>
      </c>
      <c r="C3023" s="338" t="s">
        <v>3713</v>
      </c>
      <c r="D3023" s="338">
        <v>1996.0</v>
      </c>
      <c r="E3023" s="338" t="s">
        <v>17336</v>
      </c>
      <c r="F3023" s="339">
        <v>45083.0</v>
      </c>
      <c r="G3023" s="338" t="s">
        <v>8090</v>
      </c>
      <c r="H3023" s="338" t="s">
        <v>10956</v>
      </c>
      <c r="I3023" s="338" t="s">
        <v>10957</v>
      </c>
      <c r="J3023" s="338" t="s">
        <v>7099</v>
      </c>
      <c r="K3023" s="338" t="s">
        <v>4987</v>
      </c>
      <c r="L3023" s="338" t="s">
        <v>5914</v>
      </c>
      <c r="M3023" s="338" t="s">
        <v>17993</v>
      </c>
      <c r="N3023" s="338" t="s">
        <v>17994</v>
      </c>
      <c r="O3023" s="338" t="s">
        <v>5339</v>
      </c>
    </row>
    <row r="3024" ht="15.75" customHeight="1">
      <c r="A3024" s="338" t="s">
        <v>17995</v>
      </c>
      <c r="B3024" s="338" t="s">
        <v>4970</v>
      </c>
      <c r="C3024" s="338" t="s">
        <v>1558</v>
      </c>
      <c r="D3024" s="338">
        <v>1996.0</v>
      </c>
      <c r="E3024" s="338" t="s">
        <v>17707</v>
      </c>
      <c r="F3024" s="339">
        <v>45175.0</v>
      </c>
      <c r="G3024" s="338" t="s">
        <v>11608</v>
      </c>
      <c r="H3024" s="338" t="s">
        <v>17019</v>
      </c>
      <c r="I3024" s="338" t="s">
        <v>17996</v>
      </c>
      <c r="J3024" s="338" t="s">
        <v>17997</v>
      </c>
      <c r="K3024" s="338" t="s">
        <v>5245</v>
      </c>
      <c r="M3024" s="338" t="s">
        <v>17998</v>
      </c>
      <c r="N3024" s="338" t="s">
        <v>5009</v>
      </c>
      <c r="O3024" s="338" t="s">
        <v>5143</v>
      </c>
    </row>
    <row r="3025" ht="15.75" customHeight="1">
      <c r="A3025" s="338" t="s">
        <v>17999</v>
      </c>
      <c r="B3025" s="338" t="s">
        <v>7737</v>
      </c>
      <c r="C3025" s="338" t="s">
        <v>1558</v>
      </c>
      <c r="D3025" s="338">
        <v>1996.0</v>
      </c>
      <c r="E3025" s="338" t="s">
        <v>17495</v>
      </c>
      <c r="F3025" s="339">
        <v>45051.0</v>
      </c>
      <c r="G3025" s="338" t="s">
        <v>5319</v>
      </c>
      <c r="H3025" s="338" t="s">
        <v>11921</v>
      </c>
      <c r="I3025" s="338" t="s">
        <v>11187</v>
      </c>
      <c r="J3025" s="338" t="s">
        <v>18000</v>
      </c>
      <c r="K3025" s="338" t="s">
        <v>4987</v>
      </c>
      <c r="M3025" s="338" t="s">
        <v>18001</v>
      </c>
      <c r="N3025" s="338" t="s">
        <v>7886</v>
      </c>
      <c r="O3025" s="338" t="s">
        <v>5505</v>
      </c>
    </row>
    <row r="3026" ht="15.75" customHeight="1">
      <c r="A3026" s="338" t="s">
        <v>18002</v>
      </c>
      <c r="B3026" s="338" t="s">
        <v>5601</v>
      </c>
      <c r="C3026" s="338" t="s">
        <v>1558</v>
      </c>
      <c r="D3026" s="338">
        <v>1996.0</v>
      </c>
      <c r="E3026" s="338" t="s">
        <v>18003</v>
      </c>
      <c r="F3026" s="339">
        <v>45144.0</v>
      </c>
      <c r="G3026" s="338" t="s">
        <v>5447</v>
      </c>
      <c r="H3026" s="338" t="s">
        <v>11988</v>
      </c>
      <c r="I3026" s="338" t="s">
        <v>11988</v>
      </c>
      <c r="J3026" s="338" t="s">
        <v>11988</v>
      </c>
      <c r="K3026" s="338" t="s">
        <v>4987</v>
      </c>
      <c r="L3026" s="338" t="s">
        <v>6153</v>
      </c>
      <c r="M3026" s="338" t="s">
        <v>18004</v>
      </c>
      <c r="N3026" s="338" t="s">
        <v>18005</v>
      </c>
      <c r="O3026" s="338" t="s">
        <v>5186</v>
      </c>
    </row>
    <row r="3027" ht="15.75" customHeight="1">
      <c r="A3027" s="338" t="s">
        <v>18006</v>
      </c>
      <c r="B3027" s="338" t="s">
        <v>4970</v>
      </c>
      <c r="C3027" s="338" t="s">
        <v>1558</v>
      </c>
      <c r="D3027" s="338">
        <v>1996.0</v>
      </c>
      <c r="E3027" s="338" t="s">
        <v>17930</v>
      </c>
      <c r="F3027" s="339">
        <v>45113.0</v>
      </c>
      <c r="G3027" s="338" t="s">
        <v>5278</v>
      </c>
      <c r="H3027" s="338" t="s">
        <v>8036</v>
      </c>
      <c r="I3027" s="338" t="s">
        <v>13677</v>
      </c>
      <c r="J3027" s="338" t="s">
        <v>18007</v>
      </c>
      <c r="K3027" s="338" t="s">
        <v>4976</v>
      </c>
      <c r="M3027" s="338" t="s">
        <v>18008</v>
      </c>
      <c r="N3027" s="338" t="s">
        <v>13680</v>
      </c>
      <c r="O3027" s="338" t="s">
        <v>5067</v>
      </c>
    </row>
    <row r="3028" ht="15.75" customHeight="1">
      <c r="A3028" s="338" t="s">
        <v>18009</v>
      </c>
      <c r="B3028" s="338" t="s">
        <v>4993</v>
      </c>
      <c r="C3028" s="338" t="s">
        <v>1601</v>
      </c>
      <c r="D3028" s="338">
        <v>1996.0</v>
      </c>
      <c r="E3028" s="338" t="s">
        <v>17720</v>
      </c>
      <c r="F3028" s="339">
        <v>45143.0</v>
      </c>
      <c r="G3028" s="338" t="s">
        <v>5432</v>
      </c>
      <c r="H3028" s="338" t="s">
        <v>15457</v>
      </c>
      <c r="I3028" s="338" t="s">
        <v>18010</v>
      </c>
      <c r="J3028" s="338" t="s">
        <v>16412</v>
      </c>
      <c r="K3028" s="338" t="s">
        <v>4987</v>
      </c>
      <c r="L3028" s="338" t="s">
        <v>10384</v>
      </c>
      <c r="M3028" s="338" t="s">
        <v>18011</v>
      </c>
      <c r="N3028" s="338" t="s">
        <v>11994</v>
      </c>
      <c r="O3028" s="338" t="s">
        <v>5087</v>
      </c>
    </row>
    <row r="3029" ht="15.75" customHeight="1">
      <c r="A3029" s="338" t="s">
        <v>18012</v>
      </c>
      <c r="B3029" s="338" t="s">
        <v>7737</v>
      </c>
      <c r="C3029" s="338" t="s">
        <v>1547</v>
      </c>
      <c r="D3029" s="338">
        <v>1996.0</v>
      </c>
      <c r="E3029" s="338" t="s">
        <v>17429</v>
      </c>
      <c r="F3029" s="339">
        <v>45052.0</v>
      </c>
      <c r="G3029" s="338" t="s">
        <v>5211</v>
      </c>
      <c r="H3029" s="338" t="s">
        <v>11837</v>
      </c>
      <c r="I3029" s="338" t="s">
        <v>18013</v>
      </c>
      <c r="J3029" s="338" t="s">
        <v>18014</v>
      </c>
      <c r="K3029" s="338" t="s">
        <v>4987</v>
      </c>
      <c r="M3029" s="338" t="s">
        <v>18015</v>
      </c>
      <c r="N3029" s="338" t="s">
        <v>5126</v>
      </c>
      <c r="O3029" s="338" t="s">
        <v>5457</v>
      </c>
    </row>
    <row r="3030" ht="15.75" customHeight="1">
      <c r="A3030" s="338" t="s">
        <v>18016</v>
      </c>
      <c r="B3030" s="338" t="s">
        <v>7737</v>
      </c>
      <c r="C3030" s="338" t="s">
        <v>1558</v>
      </c>
      <c r="D3030" s="338">
        <v>1996.0</v>
      </c>
      <c r="E3030" s="338" t="s">
        <v>17495</v>
      </c>
      <c r="F3030" s="339">
        <v>44932.0</v>
      </c>
      <c r="G3030" s="338" t="s">
        <v>6593</v>
      </c>
      <c r="H3030" s="338" t="s">
        <v>11156</v>
      </c>
      <c r="I3030" s="338" t="s">
        <v>18017</v>
      </c>
      <c r="J3030" s="338" t="s">
        <v>9853</v>
      </c>
      <c r="K3030" s="338" t="s">
        <v>4987</v>
      </c>
      <c r="M3030" s="338" t="s">
        <v>18018</v>
      </c>
      <c r="N3030" s="338" t="s">
        <v>12843</v>
      </c>
      <c r="O3030" s="338" t="s">
        <v>5096</v>
      </c>
    </row>
    <row r="3031" ht="15.75" customHeight="1">
      <c r="A3031" s="338" t="s">
        <v>18019</v>
      </c>
      <c r="B3031" s="338" t="s">
        <v>4993</v>
      </c>
      <c r="C3031" s="338" t="s">
        <v>1547</v>
      </c>
      <c r="D3031" s="338">
        <v>1996.0</v>
      </c>
      <c r="E3031" s="338" t="s">
        <v>17867</v>
      </c>
      <c r="F3031" s="339">
        <v>45022.0</v>
      </c>
      <c r="G3031" s="338" t="s">
        <v>5365</v>
      </c>
      <c r="H3031" s="338" t="s">
        <v>18020</v>
      </c>
      <c r="I3031" s="338" t="s">
        <v>18021</v>
      </c>
      <c r="J3031" s="338" t="s">
        <v>18022</v>
      </c>
      <c r="K3031" s="338" t="s">
        <v>4987</v>
      </c>
      <c r="M3031" s="338" t="s">
        <v>18023</v>
      </c>
      <c r="N3031" s="338" t="s">
        <v>18024</v>
      </c>
      <c r="O3031" s="338" t="s">
        <v>5483</v>
      </c>
    </row>
    <row r="3032" ht="15.75" customHeight="1">
      <c r="A3032" s="338" t="s">
        <v>18025</v>
      </c>
      <c r="B3032" s="338" t="s">
        <v>7737</v>
      </c>
      <c r="C3032" s="338" t="s">
        <v>1681</v>
      </c>
      <c r="D3032" s="338">
        <v>1996.0</v>
      </c>
      <c r="E3032" s="338" t="s">
        <v>18026</v>
      </c>
      <c r="F3032" s="338" t="s">
        <v>5286</v>
      </c>
      <c r="G3032" s="338" t="s">
        <v>11608</v>
      </c>
      <c r="H3032" s="338" t="s">
        <v>6436</v>
      </c>
      <c r="I3032" s="338" t="s">
        <v>18027</v>
      </c>
      <c r="J3032" s="338" t="s">
        <v>16783</v>
      </c>
      <c r="K3032" s="338" t="s">
        <v>4987</v>
      </c>
      <c r="M3032" s="338" t="s">
        <v>18028</v>
      </c>
      <c r="N3032" s="338" t="s">
        <v>18029</v>
      </c>
      <c r="O3032" s="338" t="s">
        <v>5677</v>
      </c>
    </row>
    <row r="3033" ht="15.75" customHeight="1">
      <c r="A3033" s="338" t="s">
        <v>18030</v>
      </c>
      <c r="B3033" s="338" t="s">
        <v>4970</v>
      </c>
      <c r="C3033" s="338" t="s">
        <v>1681</v>
      </c>
      <c r="D3033" s="338">
        <v>1996.0</v>
      </c>
      <c r="E3033" s="338" t="s">
        <v>17510</v>
      </c>
      <c r="F3033" s="339">
        <v>45022.0</v>
      </c>
      <c r="G3033" s="338" t="s">
        <v>8100</v>
      </c>
      <c r="H3033" s="338" t="s">
        <v>6144</v>
      </c>
      <c r="I3033" s="338" t="s">
        <v>18031</v>
      </c>
      <c r="J3033" s="338" t="s">
        <v>9206</v>
      </c>
      <c r="K3033" s="338" t="s">
        <v>4987</v>
      </c>
      <c r="L3033" s="338" t="s">
        <v>5971</v>
      </c>
      <c r="M3033" s="338" t="s">
        <v>18032</v>
      </c>
      <c r="N3033" s="338" t="s">
        <v>6147</v>
      </c>
      <c r="O3033" s="338" t="s">
        <v>5852</v>
      </c>
    </row>
    <row r="3034" ht="15.75" customHeight="1">
      <c r="A3034" s="338" t="s">
        <v>18033</v>
      </c>
      <c r="B3034" s="338" t="s">
        <v>4970</v>
      </c>
      <c r="C3034" s="338" t="s">
        <v>3713</v>
      </c>
      <c r="D3034" s="338">
        <v>1996.0</v>
      </c>
      <c r="E3034" s="338" t="s">
        <v>17602</v>
      </c>
      <c r="F3034" s="339">
        <v>44991.0</v>
      </c>
      <c r="G3034" s="338" t="s">
        <v>5385</v>
      </c>
      <c r="H3034" s="338" t="s">
        <v>5091</v>
      </c>
      <c r="I3034" s="338" t="s">
        <v>5091</v>
      </c>
      <c r="J3034" s="338" t="s">
        <v>11774</v>
      </c>
      <c r="K3034" s="338" t="s">
        <v>5607</v>
      </c>
      <c r="L3034" s="338" t="s">
        <v>4977</v>
      </c>
      <c r="M3034" s="338" t="s">
        <v>18034</v>
      </c>
      <c r="N3034" s="338" t="s">
        <v>15172</v>
      </c>
      <c r="O3034" s="338" t="s">
        <v>5077</v>
      </c>
    </row>
    <row r="3035" ht="15.75" customHeight="1">
      <c r="A3035" s="338" t="s">
        <v>18035</v>
      </c>
      <c r="B3035" s="338" t="s">
        <v>7737</v>
      </c>
      <c r="C3035" s="338" t="s">
        <v>1558</v>
      </c>
      <c r="D3035" s="338">
        <v>1996.0</v>
      </c>
      <c r="E3035" s="338" t="s">
        <v>17378</v>
      </c>
      <c r="F3035" s="339">
        <v>45141.0</v>
      </c>
      <c r="G3035" s="338" t="s">
        <v>5603</v>
      </c>
      <c r="H3035" s="338" t="s">
        <v>7865</v>
      </c>
      <c r="I3035" s="338" t="s">
        <v>11940</v>
      </c>
      <c r="J3035" s="338" t="s">
        <v>18036</v>
      </c>
      <c r="K3035" s="338" t="s">
        <v>4987</v>
      </c>
      <c r="M3035" s="338" t="s">
        <v>18037</v>
      </c>
      <c r="N3035" s="338" t="s">
        <v>18038</v>
      </c>
      <c r="O3035" s="338" t="s">
        <v>5186</v>
      </c>
    </row>
    <row r="3036" ht="15.75" customHeight="1">
      <c r="A3036" s="338" t="s">
        <v>18039</v>
      </c>
      <c r="B3036" s="338" t="s">
        <v>4970</v>
      </c>
      <c r="C3036" s="338" t="s">
        <v>1537</v>
      </c>
      <c r="D3036" s="338">
        <v>1996.0</v>
      </c>
      <c r="E3036" s="338" t="s">
        <v>17459</v>
      </c>
      <c r="F3036" s="339">
        <v>45021.0</v>
      </c>
      <c r="G3036" s="338" t="s">
        <v>7167</v>
      </c>
      <c r="H3036" s="338" t="s">
        <v>14157</v>
      </c>
      <c r="I3036" s="338" t="s">
        <v>17322</v>
      </c>
      <c r="J3036" s="338" t="s">
        <v>11468</v>
      </c>
      <c r="K3036" s="338" t="s">
        <v>4987</v>
      </c>
      <c r="L3036" s="338" t="s">
        <v>7014</v>
      </c>
      <c r="M3036" s="338" t="s">
        <v>18040</v>
      </c>
      <c r="N3036" s="338" t="s">
        <v>5126</v>
      </c>
      <c r="O3036" s="338" t="s">
        <v>5020</v>
      </c>
    </row>
    <row r="3037" ht="15.75" customHeight="1">
      <c r="A3037" s="338" t="s">
        <v>18041</v>
      </c>
      <c r="B3037" s="338" t="s">
        <v>4993</v>
      </c>
      <c r="C3037" s="338" t="s">
        <v>1681</v>
      </c>
      <c r="D3037" s="338">
        <v>1996.0</v>
      </c>
      <c r="E3037" s="338" t="s">
        <v>17433</v>
      </c>
      <c r="F3037" s="339">
        <v>44963.0</v>
      </c>
      <c r="G3037" s="338" t="s">
        <v>6260</v>
      </c>
      <c r="H3037" s="338" t="s">
        <v>7079</v>
      </c>
      <c r="I3037" s="338" t="s">
        <v>18042</v>
      </c>
      <c r="J3037" s="338" t="s">
        <v>7079</v>
      </c>
      <c r="K3037" s="338" t="s">
        <v>4987</v>
      </c>
      <c r="M3037" s="338" t="s">
        <v>18043</v>
      </c>
      <c r="N3037" s="338" t="s">
        <v>16489</v>
      </c>
      <c r="O3037" s="338" t="s">
        <v>5471</v>
      </c>
    </row>
    <row r="3038" ht="15.75" customHeight="1">
      <c r="A3038" s="338" t="s">
        <v>18044</v>
      </c>
      <c r="B3038" s="338" t="s">
        <v>4970</v>
      </c>
      <c r="C3038" s="338" t="s">
        <v>1547</v>
      </c>
      <c r="D3038" s="338">
        <v>1996.0</v>
      </c>
      <c r="E3038" s="338" t="s">
        <v>16717</v>
      </c>
      <c r="F3038" s="338" t="s">
        <v>5286</v>
      </c>
      <c r="G3038" s="338" t="s">
        <v>8142</v>
      </c>
      <c r="H3038" s="338" t="s">
        <v>12279</v>
      </c>
      <c r="I3038" s="338" t="s">
        <v>18045</v>
      </c>
      <c r="J3038" s="338" t="s">
        <v>14892</v>
      </c>
      <c r="K3038" s="338" t="s">
        <v>4987</v>
      </c>
      <c r="L3038" s="338" t="s">
        <v>4999</v>
      </c>
      <c r="M3038" s="338" t="s">
        <v>18046</v>
      </c>
      <c r="N3038" s="338" t="s">
        <v>5816</v>
      </c>
      <c r="O3038" s="338" t="s">
        <v>5232</v>
      </c>
    </row>
    <row r="3039" ht="15.75" customHeight="1">
      <c r="A3039" s="338" t="s">
        <v>18047</v>
      </c>
      <c r="B3039" s="338" t="s">
        <v>4970</v>
      </c>
      <c r="C3039" s="338" t="s">
        <v>1537</v>
      </c>
      <c r="D3039" s="338">
        <v>1996.0</v>
      </c>
      <c r="E3039" s="338" t="s">
        <v>17643</v>
      </c>
      <c r="F3039" s="339">
        <v>45142.0</v>
      </c>
      <c r="G3039" s="338" t="s">
        <v>5411</v>
      </c>
      <c r="H3039" s="338" t="s">
        <v>18048</v>
      </c>
      <c r="I3039" s="338" t="s">
        <v>18049</v>
      </c>
      <c r="J3039" s="338" t="s">
        <v>18050</v>
      </c>
      <c r="K3039" s="338" t="s">
        <v>4987</v>
      </c>
      <c r="M3039" s="338" t="s">
        <v>18051</v>
      </c>
      <c r="N3039" s="338" t="s">
        <v>18052</v>
      </c>
      <c r="O3039" s="338" t="s">
        <v>6003</v>
      </c>
    </row>
    <row r="3040" ht="15.75" customHeight="1">
      <c r="A3040" s="338" t="s">
        <v>18053</v>
      </c>
      <c r="B3040" s="338" t="s">
        <v>4970</v>
      </c>
      <c r="C3040" s="338" t="s">
        <v>1558</v>
      </c>
      <c r="D3040" s="338">
        <v>1996.0</v>
      </c>
      <c r="E3040" s="338" t="s">
        <v>17365</v>
      </c>
      <c r="F3040" s="339">
        <v>45172.0</v>
      </c>
      <c r="G3040" s="338" t="s">
        <v>18054</v>
      </c>
      <c r="H3040" s="338" t="s">
        <v>18055</v>
      </c>
      <c r="I3040" s="338" t="s">
        <v>18056</v>
      </c>
      <c r="J3040" s="338" t="s">
        <v>18057</v>
      </c>
      <c r="K3040" s="338" t="s">
        <v>4987</v>
      </c>
      <c r="M3040" s="338" t="s">
        <v>18058</v>
      </c>
      <c r="N3040" s="338" t="s">
        <v>18059</v>
      </c>
      <c r="O3040" s="338" t="s">
        <v>5143</v>
      </c>
    </row>
    <row r="3041" ht="15.75" customHeight="1">
      <c r="A3041" s="338" t="s">
        <v>18060</v>
      </c>
      <c r="B3041" s="338" t="s">
        <v>4970</v>
      </c>
      <c r="C3041" s="338" t="s">
        <v>1547</v>
      </c>
      <c r="D3041" s="338">
        <v>1996.0</v>
      </c>
      <c r="E3041" s="338" t="s">
        <v>17400</v>
      </c>
      <c r="F3041" s="339">
        <v>45112.0</v>
      </c>
      <c r="G3041" s="338" t="s">
        <v>5296</v>
      </c>
      <c r="H3041" s="338" t="s">
        <v>5320</v>
      </c>
      <c r="I3041" s="338" t="s">
        <v>18061</v>
      </c>
      <c r="J3041" s="338" t="s">
        <v>14126</v>
      </c>
      <c r="K3041" s="338" t="s">
        <v>4987</v>
      </c>
      <c r="M3041" s="338" t="s">
        <v>18062</v>
      </c>
      <c r="N3041" s="338" t="s">
        <v>7874</v>
      </c>
      <c r="O3041" s="338" t="s">
        <v>5120</v>
      </c>
    </row>
    <row r="3042" ht="15.75" customHeight="1">
      <c r="A3042" s="338" t="s">
        <v>18063</v>
      </c>
      <c r="B3042" s="338" t="s">
        <v>4970</v>
      </c>
      <c r="C3042" s="338" t="s">
        <v>1558</v>
      </c>
      <c r="D3042" s="338">
        <v>1996.0</v>
      </c>
      <c r="E3042" s="338" t="s">
        <v>17598</v>
      </c>
      <c r="F3042" s="339">
        <v>45113.0</v>
      </c>
      <c r="G3042" s="338" t="s">
        <v>6149</v>
      </c>
      <c r="H3042" s="338" t="s">
        <v>14855</v>
      </c>
      <c r="I3042" s="338" t="s">
        <v>14855</v>
      </c>
      <c r="J3042" s="338" t="s">
        <v>18064</v>
      </c>
      <c r="K3042" s="338" t="s">
        <v>4987</v>
      </c>
      <c r="L3042" s="338" t="s">
        <v>5084</v>
      </c>
      <c r="M3042" s="338" t="s">
        <v>18065</v>
      </c>
      <c r="N3042" s="338" t="s">
        <v>18066</v>
      </c>
      <c r="O3042" s="338" t="s">
        <v>5077</v>
      </c>
    </row>
    <row r="3043" ht="15.75" customHeight="1">
      <c r="A3043" s="338" t="s">
        <v>18067</v>
      </c>
      <c r="B3043" s="338" t="s">
        <v>7737</v>
      </c>
      <c r="C3043" s="338" t="s">
        <v>1558</v>
      </c>
      <c r="D3043" s="338">
        <v>1996.0</v>
      </c>
      <c r="E3043" s="338" t="s">
        <v>17707</v>
      </c>
      <c r="F3043" s="339">
        <v>44990.0</v>
      </c>
      <c r="G3043" s="338" t="s">
        <v>8933</v>
      </c>
      <c r="H3043" s="338" t="s">
        <v>18068</v>
      </c>
      <c r="I3043" s="338" t="s">
        <v>16733</v>
      </c>
      <c r="J3043" s="338" t="s">
        <v>14735</v>
      </c>
      <c r="K3043" s="338" t="s">
        <v>4987</v>
      </c>
      <c r="M3043" s="338" t="s">
        <v>18069</v>
      </c>
      <c r="N3043" s="338" t="s">
        <v>15970</v>
      </c>
      <c r="O3043" s="338" t="s">
        <v>5283</v>
      </c>
    </row>
    <row r="3044" ht="15.75" customHeight="1">
      <c r="A3044" s="338" t="s">
        <v>18070</v>
      </c>
      <c r="B3044" s="338" t="s">
        <v>4993</v>
      </c>
      <c r="C3044" s="338" t="s">
        <v>1558</v>
      </c>
      <c r="D3044" s="338">
        <v>1996.0</v>
      </c>
      <c r="E3044" s="338" t="s">
        <v>17536</v>
      </c>
      <c r="F3044" s="339">
        <v>45109.0</v>
      </c>
      <c r="G3044" s="338" t="s">
        <v>6482</v>
      </c>
      <c r="H3044" s="338" t="s">
        <v>18071</v>
      </c>
      <c r="I3044" s="338" t="s">
        <v>18072</v>
      </c>
      <c r="J3044" s="338" t="s">
        <v>18073</v>
      </c>
      <c r="K3044" s="338" t="s">
        <v>4987</v>
      </c>
      <c r="L3044" s="338" t="s">
        <v>6284</v>
      </c>
      <c r="M3044" s="338" t="s">
        <v>18074</v>
      </c>
      <c r="N3044" s="338" t="s">
        <v>18075</v>
      </c>
      <c r="O3044" s="338" t="s">
        <v>5370</v>
      </c>
    </row>
    <row r="3045" ht="15.75" customHeight="1">
      <c r="A3045" s="338" t="s">
        <v>18076</v>
      </c>
      <c r="B3045" s="338" t="s">
        <v>4970</v>
      </c>
      <c r="C3045" s="338" t="s">
        <v>1547</v>
      </c>
      <c r="D3045" s="338">
        <v>1997.0</v>
      </c>
      <c r="E3045" s="338" t="s">
        <v>18077</v>
      </c>
      <c r="F3045" s="339">
        <v>45145.0</v>
      </c>
      <c r="G3045" s="338" t="s">
        <v>15866</v>
      </c>
      <c r="H3045" s="338" t="s">
        <v>14351</v>
      </c>
      <c r="I3045" s="338" t="s">
        <v>14247</v>
      </c>
      <c r="J3045" s="338" t="s">
        <v>7501</v>
      </c>
      <c r="K3045" s="338" t="s">
        <v>4987</v>
      </c>
      <c r="L3045" s="338" t="s">
        <v>6394</v>
      </c>
      <c r="M3045" s="338" t="s">
        <v>18078</v>
      </c>
      <c r="N3045" s="338" t="s">
        <v>15381</v>
      </c>
      <c r="O3045" s="338" t="s">
        <v>5046</v>
      </c>
    </row>
    <row r="3046" ht="15.75" customHeight="1">
      <c r="A3046" s="338" t="s">
        <v>18079</v>
      </c>
      <c r="B3046" s="338" t="s">
        <v>4970</v>
      </c>
      <c r="C3046" s="338" t="s">
        <v>1547</v>
      </c>
      <c r="D3046" s="338">
        <v>1997.0</v>
      </c>
      <c r="E3046" s="338" t="s">
        <v>18080</v>
      </c>
      <c r="F3046" s="339">
        <v>45176.0</v>
      </c>
      <c r="G3046" s="338" t="s">
        <v>14270</v>
      </c>
      <c r="H3046" s="338" t="s">
        <v>17499</v>
      </c>
      <c r="I3046" s="338" t="s">
        <v>17499</v>
      </c>
      <c r="J3046" s="338" t="s">
        <v>17420</v>
      </c>
      <c r="K3046" s="338" t="s">
        <v>4987</v>
      </c>
      <c r="L3046" s="338" t="s">
        <v>5074</v>
      </c>
      <c r="M3046" s="338" t="s">
        <v>18081</v>
      </c>
      <c r="N3046" s="338" t="s">
        <v>7780</v>
      </c>
      <c r="O3046" s="338" t="s">
        <v>5949</v>
      </c>
    </row>
    <row r="3047" ht="15.75" customHeight="1">
      <c r="A3047" s="338" t="s">
        <v>1221</v>
      </c>
      <c r="B3047" s="338" t="s">
        <v>7737</v>
      </c>
      <c r="C3047" s="338" t="s">
        <v>1547</v>
      </c>
      <c r="D3047" s="338">
        <v>1997.0</v>
      </c>
      <c r="E3047" s="338" t="s">
        <v>18082</v>
      </c>
      <c r="F3047" s="339">
        <v>45145.0</v>
      </c>
      <c r="G3047" s="338" t="s">
        <v>8533</v>
      </c>
      <c r="H3047" s="338" t="s">
        <v>7735</v>
      </c>
      <c r="I3047" s="338" t="s">
        <v>7735</v>
      </c>
      <c r="J3047" s="338" t="s">
        <v>16679</v>
      </c>
      <c r="K3047" s="338" t="s">
        <v>4987</v>
      </c>
      <c r="L3047" s="338" t="s">
        <v>18083</v>
      </c>
      <c r="M3047" s="338" t="s">
        <v>18084</v>
      </c>
      <c r="N3047" s="338" t="s">
        <v>5224</v>
      </c>
      <c r="O3047" s="338" t="s">
        <v>18085</v>
      </c>
    </row>
    <row r="3048" ht="15.75" customHeight="1">
      <c r="A3048" s="338" t="s">
        <v>18086</v>
      </c>
      <c r="B3048" s="338" t="s">
        <v>7737</v>
      </c>
      <c r="C3048" s="338" t="s">
        <v>1537</v>
      </c>
      <c r="D3048" s="338">
        <v>1997.0</v>
      </c>
      <c r="E3048" s="338" t="s">
        <v>18087</v>
      </c>
      <c r="F3048" s="339">
        <v>45114.0</v>
      </c>
      <c r="G3048" s="338" t="s">
        <v>18088</v>
      </c>
      <c r="H3048" s="338" t="s">
        <v>9005</v>
      </c>
      <c r="I3048" s="338" t="s">
        <v>9005</v>
      </c>
      <c r="J3048" s="338" t="s">
        <v>11102</v>
      </c>
      <c r="K3048" s="338" t="s">
        <v>5607</v>
      </c>
      <c r="L3048" s="338" t="s">
        <v>18089</v>
      </c>
      <c r="M3048" s="338" t="s">
        <v>18090</v>
      </c>
      <c r="N3048" s="338" t="s">
        <v>4990</v>
      </c>
      <c r="O3048" s="338" t="s">
        <v>5824</v>
      </c>
    </row>
    <row r="3049" ht="15.75" customHeight="1">
      <c r="A3049" s="338" t="s">
        <v>18091</v>
      </c>
      <c r="B3049" s="338" t="s">
        <v>7737</v>
      </c>
      <c r="C3049" s="338" t="s">
        <v>1601</v>
      </c>
      <c r="D3049" s="338">
        <v>1997.0</v>
      </c>
      <c r="E3049" s="338" t="s">
        <v>18092</v>
      </c>
      <c r="F3049" s="338" t="s">
        <v>5059</v>
      </c>
      <c r="G3049" s="338" t="s">
        <v>18093</v>
      </c>
      <c r="H3049" s="338" t="s">
        <v>18094</v>
      </c>
      <c r="I3049" s="338" t="s">
        <v>14387</v>
      </c>
      <c r="J3049" s="338" t="s">
        <v>14387</v>
      </c>
      <c r="K3049" s="338" t="s">
        <v>4987</v>
      </c>
      <c r="L3049" s="338" t="s">
        <v>13541</v>
      </c>
      <c r="M3049" s="338" t="s">
        <v>18095</v>
      </c>
      <c r="N3049" s="338" t="s">
        <v>13869</v>
      </c>
      <c r="O3049" s="338" t="s">
        <v>5143</v>
      </c>
    </row>
    <row r="3050" ht="15.75" customHeight="1">
      <c r="A3050" s="338" t="s">
        <v>18096</v>
      </c>
      <c r="B3050" s="338" t="s">
        <v>4970</v>
      </c>
      <c r="C3050" s="338" t="s">
        <v>1547</v>
      </c>
      <c r="D3050" s="338">
        <v>1997.0</v>
      </c>
      <c r="E3050" s="338" t="s">
        <v>18097</v>
      </c>
      <c r="F3050" s="339">
        <v>45175.0</v>
      </c>
      <c r="G3050" s="338" t="s">
        <v>5080</v>
      </c>
      <c r="H3050" s="338" t="s">
        <v>7072</v>
      </c>
      <c r="I3050" s="338" t="s">
        <v>18098</v>
      </c>
      <c r="J3050" s="338" t="s">
        <v>11256</v>
      </c>
      <c r="K3050" s="338" t="s">
        <v>5607</v>
      </c>
      <c r="L3050" s="338" t="s">
        <v>15913</v>
      </c>
      <c r="M3050" s="338" t="s">
        <v>18099</v>
      </c>
      <c r="N3050" s="338" t="s">
        <v>18100</v>
      </c>
      <c r="O3050" s="338" t="s">
        <v>7745</v>
      </c>
    </row>
    <row r="3051" ht="15.75" customHeight="1">
      <c r="A3051" s="338" t="s">
        <v>18101</v>
      </c>
      <c r="B3051" s="338" t="s">
        <v>4970</v>
      </c>
      <c r="C3051" s="338" t="s">
        <v>1547</v>
      </c>
      <c r="D3051" s="338">
        <v>1997.0</v>
      </c>
      <c r="E3051" s="338" t="s">
        <v>18102</v>
      </c>
      <c r="F3051" s="339">
        <v>44993.0</v>
      </c>
      <c r="G3051" s="338" t="s">
        <v>18103</v>
      </c>
      <c r="H3051" s="338" t="s">
        <v>12161</v>
      </c>
      <c r="I3051" s="338" t="s">
        <v>18104</v>
      </c>
      <c r="J3051" s="338" t="s">
        <v>5093</v>
      </c>
      <c r="K3051" s="338" t="s">
        <v>4987</v>
      </c>
      <c r="L3051" s="338" t="s">
        <v>5064</v>
      </c>
      <c r="M3051" s="338" t="s">
        <v>18105</v>
      </c>
      <c r="N3051" s="338" t="s">
        <v>10126</v>
      </c>
      <c r="O3051" s="338" t="s">
        <v>5824</v>
      </c>
    </row>
    <row r="3052" ht="15.75" customHeight="1">
      <c r="A3052" s="338" t="s">
        <v>18106</v>
      </c>
      <c r="B3052" s="338" t="s">
        <v>4970</v>
      </c>
      <c r="C3052" s="338" t="s">
        <v>1537</v>
      </c>
      <c r="D3052" s="338">
        <v>1997.0</v>
      </c>
      <c r="E3052" s="338" t="s">
        <v>18107</v>
      </c>
      <c r="F3052" s="339">
        <v>44964.0</v>
      </c>
      <c r="G3052" s="338" t="s">
        <v>18108</v>
      </c>
      <c r="H3052" s="338" t="s">
        <v>8656</v>
      </c>
      <c r="I3052" s="338" t="s">
        <v>10295</v>
      </c>
      <c r="J3052" s="338" t="s">
        <v>18109</v>
      </c>
      <c r="K3052" s="338" t="s">
        <v>4987</v>
      </c>
      <c r="L3052" s="338" t="s">
        <v>18110</v>
      </c>
      <c r="M3052" s="338" t="s">
        <v>18111</v>
      </c>
      <c r="N3052" s="338" t="s">
        <v>7886</v>
      </c>
      <c r="O3052" s="338" t="s">
        <v>5046</v>
      </c>
    </row>
    <row r="3053" ht="15.75" customHeight="1">
      <c r="A3053" s="338" t="s">
        <v>18112</v>
      </c>
      <c r="B3053" s="338" t="s">
        <v>4970</v>
      </c>
      <c r="C3053" s="338" t="s">
        <v>1547</v>
      </c>
      <c r="D3053" s="338">
        <v>1997.0</v>
      </c>
      <c r="E3053" s="338" t="s">
        <v>18113</v>
      </c>
      <c r="F3053" s="339">
        <v>45053.0</v>
      </c>
      <c r="G3053" s="338" t="s">
        <v>18114</v>
      </c>
      <c r="H3053" s="338" t="s">
        <v>6379</v>
      </c>
      <c r="I3053" s="338" t="s">
        <v>18115</v>
      </c>
      <c r="J3053" s="338" t="s">
        <v>11941</v>
      </c>
      <c r="K3053" s="338" t="s">
        <v>12977</v>
      </c>
      <c r="L3053" s="338" t="s">
        <v>15126</v>
      </c>
      <c r="M3053" s="338" t="s">
        <v>18116</v>
      </c>
      <c r="N3053" s="338" t="s">
        <v>4979</v>
      </c>
      <c r="O3053" s="338" t="s">
        <v>9307</v>
      </c>
    </row>
    <row r="3054" ht="15.75" customHeight="1">
      <c r="A3054" s="338" t="s">
        <v>18117</v>
      </c>
      <c r="B3054" s="338" t="s">
        <v>4970</v>
      </c>
      <c r="C3054" s="338" t="s">
        <v>1537</v>
      </c>
      <c r="D3054" s="338">
        <v>1997.0</v>
      </c>
      <c r="E3054" s="338" t="s">
        <v>17919</v>
      </c>
      <c r="F3054" s="339">
        <v>45175.0</v>
      </c>
      <c r="G3054" s="338" t="s">
        <v>16659</v>
      </c>
      <c r="H3054" s="338" t="s">
        <v>18118</v>
      </c>
      <c r="I3054" s="338" t="s">
        <v>17028</v>
      </c>
      <c r="J3054" s="338" t="s">
        <v>7115</v>
      </c>
      <c r="K3054" s="338" t="s">
        <v>4987</v>
      </c>
      <c r="L3054" s="338" t="s">
        <v>15938</v>
      </c>
      <c r="M3054" s="338" t="s">
        <v>18119</v>
      </c>
      <c r="N3054" s="338" t="s">
        <v>7874</v>
      </c>
      <c r="O3054" s="338" t="s">
        <v>5217</v>
      </c>
    </row>
    <row r="3055" ht="15.75" customHeight="1">
      <c r="A3055" s="338" t="s">
        <v>18120</v>
      </c>
      <c r="B3055" s="338" t="s">
        <v>4970</v>
      </c>
      <c r="C3055" s="338" t="s">
        <v>3713</v>
      </c>
      <c r="D3055" s="338">
        <v>1997.0</v>
      </c>
      <c r="E3055" s="338" t="s">
        <v>18121</v>
      </c>
      <c r="F3055" s="339">
        <v>45053.0</v>
      </c>
      <c r="G3055" s="338" t="s">
        <v>18122</v>
      </c>
      <c r="H3055" s="338" t="s">
        <v>14283</v>
      </c>
      <c r="I3055" s="338" t="s">
        <v>14283</v>
      </c>
      <c r="J3055" s="338" t="s">
        <v>18123</v>
      </c>
      <c r="K3055" s="338" t="s">
        <v>4987</v>
      </c>
      <c r="L3055" s="338" t="s">
        <v>5176</v>
      </c>
      <c r="M3055" s="338" t="s">
        <v>18124</v>
      </c>
      <c r="N3055" s="338" t="s">
        <v>10126</v>
      </c>
      <c r="O3055" s="338" t="s">
        <v>8615</v>
      </c>
    </row>
    <row r="3056" ht="15.75" customHeight="1">
      <c r="A3056" s="338" t="s">
        <v>18125</v>
      </c>
      <c r="B3056" s="338" t="s">
        <v>4970</v>
      </c>
      <c r="C3056" s="338" t="s">
        <v>3713</v>
      </c>
      <c r="D3056" s="338">
        <v>1997.0</v>
      </c>
      <c r="E3056" s="338" t="s">
        <v>18126</v>
      </c>
      <c r="F3056" s="339">
        <v>44965.0</v>
      </c>
      <c r="G3056" s="338" t="s">
        <v>18127</v>
      </c>
      <c r="H3056" s="338" t="s">
        <v>7295</v>
      </c>
      <c r="I3056" s="338" t="s">
        <v>11761</v>
      </c>
      <c r="J3056" s="338" t="s">
        <v>16470</v>
      </c>
      <c r="K3056" s="338" t="s">
        <v>4987</v>
      </c>
      <c r="L3056" s="338" t="s">
        <v>5377</v>
      </c>
      <c r="M3056" s="338" t="s">
        <v>18128</v>
      </c>
      <c r="N3056" s="338" t="s">
        <v>16834</v>
      </c>
      <c r="O3056" s="338" t="s">
        <v>7887</v>
      </c>
    </row>
    <row r="3057" ht="15.75" customHeight="1">
      <c r="A3057" s="338" t="s">
        <v>18129</v>
      </c>
      <c r="B3057" s="338" t="s">
        <v>7737</v>
      </c>
      <c r="C3057" s="338" t="s">
        <v>1558</v>
      </c>
      <c r="D3057" s="338">
        <v>1997.0</v>
      </c>
      <c r="E3057" s="338" t="s">
        <v>18130</v>
      </c>
      <c r="F3057" s="339">
        <v>45085.0</v>
      </c>
      <c r="G3057" s="338" t="s">
        <v>18131</v>
      </c>
      <c r="H3057" s="338" t="s">
        <v>14266</v>
      </c>
      <c r="I3057" s="338" t="s">
        <v>18132</v>
      </c>
      <c r="J3057" s="338" t="s">
        <v>14266</v>
      </c>
      <c r="K3057" s="338" t="s">
        <v>5405</v>
      </c>
      <c r="L3057" s="338" t="s">
        <v>5094</v>
      </c>
      <c r="M3057" s="338" t="s">
        <v>18133</v>
      </c>
      <c r="N3057" s="338" t="s">
        <v>18134</v>
      </c>
      <c r="O3057" s="338" t="s">
        <v>5077</v>
      </c>
    </row>
    <row r="3058" ht="15.75" customHeight="1">
      <c r="A3058" s="338" t="s">
        <v>18135</v>
      </c>
      <c r="B3058" s="338" t="s">
        <v>4993</v>
      </c>
      <c r="C3058" s="338" t="s">
        <v>1547</v>
      </c>
      <c r="D3058" s="338">
        <v>1997.0</v>
      </c>
      <c r="E3058" s="338" t="s">
        <v>18136</v>
      </c>
      <c r="F3058" s="339">
        <v>45053.0</v>
      </c>
      <c r="G3058" s="338" t="s">
        <v>18137</v>
      </c>
      <c r="H3058" s="338" t="s">
        <v>7821</v>
      </c>
      <c r="I3058" s="338" t="s">
        <v>18138</v>
      </c>
      <c r="J3058" s="338" t="s">
        <v>10962</v>
      </c>
      <c r="K3058" s="338" t="s">
        <v>4987</v>
      </c>
      <c r="L3058" s="338" t="s">
        <v>16634</v>
      </c>
      <c r="M3058" s="338" t="s">
        <v>18139</v>
      </c>
      <c r="N3058" s="338" t="s">
        <v>4979</v>
      </c>
      <c r="O3058" s="338" t="s">
        <v>5492</v>
      </c>
    </row>
    <row r="3059" ht="15.75" customHeight="1">
      <c r="A3059" s="338" t="s">
        <v>586</v>
      </c>
      <c r="B3059" s="338" t="s">
        <v>7737</v>
      </c>
      <c r="C3059" s="338" t="s">
        <v>1537</v>
      </c>
      <c r="D3059" s="338">
        <v>1997.0</v>
      </c>
      <c r="E3059" s="338" t="s">
        <v>18140</v>
      </c>
      <c r="F3059" s="339">
        <v>44992.0</v>
      </c>
      <c r="G3059" s="338" t="s">
        <v>18141</v>
      </c>
      <c r="H3059" s="338" t="s">
        <v>13535</v>
      </c>
      <c r="I3059" s="338" t="s">
        <v>18142</v>
      </c>
      <c r="J3059" s="338" t="s">
        <v>7574</v>
      </c>
      <c r="K3059" s="338" t="s">
        <v>4987</v>
      </c>
      <c r="L3059" s="338" t="s">
        <v>16634</v>
      </c>
      <c r="M3059" s="338" t="s">
        <v>18143</v>
      </c>
      <c r="N3059" s="338" t="s">
        <v>4990</v>
      </c>
      <c r="O3059" s="338" t="s">
        <v>5020</v>
      </c>
    </row>
    <row r="3060" ht="15.75" customHeight="1">
      <c r="A3060" s="338" t="s">
        <v>18144</v>
      </c>
      <c r="B3060" s="338" t="s">
        <v>4993</v>
      </c>
      <c r="C3060" s="338" t="s">
        <v>1537</v>
      </c>
      <c r="D3060" s="338">
        <v>1997.0</v>
      </c>
      <c r="E3060" s="338" t="s">
        <v>18145</v>
      </c>
      <c r="F3060" s="339">
        <v>45050.0</v>
      </c>
      <c r="G3060" s="338" t="s">
        <v>18146</v>
      </c>
      <c r="H3060" s="338" t="s">
        <v>18147</v>
      </c>
      <c r="I3060" s="338" t="s">
        <v>6796</v>
      </c>
      <c r="J3060" s="338" t="s">
        <v>18148</v>
      </c>
      <c r="K3060" s="338" t="s">
        <v>4987</v>
      </c>
      <c r="L3060" s="338" t="s">
        <v>5827</v>
      </c>
      <c r="M3060" s="338" t="s">
        <v>18149</v>
      </c>
      <c r="N3060" s="338" t="s">
        <v>5224</v>
      </c>
      <c r="O3060" s="338" t="s">
        <v>5160</v>
      </c>
    </row>
    <row r="3061" ht="15.75" customHeight="1">
      <c r="A3061" s="338" t="s">
        <v>44</v>
      </c>
      <c r="B3061" s="338" t="s">
        <v>4970</v>
      </c>
      <c r="C3061" s="338" t="s">
        <v>1537</v>
      </c>
      <c r="D3061" s="338">
        <v>1997.0</v>
      </c>
      <c r="E3061" s="338" t="s">
        <v>18150</v>
      </c>
      <c r="F3061" s="339">
        <v>45052.0</v>
      </c>
      <c r="G3061" s="338" t="s">
        <v>18151</v>
      </c>
      <c r="H3061" s="338" t="s">
        <v>5736</v>
      </c>
      <c r="I3061" s="338" t="s">
        <v>18152</v>
      </c>
      <c r="J3061" s="338" t="s">
        <v>5670</v>
      </c>
      <c r="K3061" s="338" t="s">
        <v>4987</v>
      </c>
      <c r="L3061" s="338" t="s">
        <v>15146</v>
      </c>
      <c r="M3061" s="338" t="s">
        <v>18153</v>
      </c>
      <c r="N3061" s="338" t="s">
        <v>4990</v>
      </c>
      <c r="O3061" s="338" t="s">
        <v>5002</v>
      </c>
    </row>
    <row r="3062" ht="15.75" customHeight="1">
      <c r="A3062" s="338" t="s">
        <v>18154</v>
      </c>
      <c r="B3062" s="338" t="s">
        <v>7737</v>
      </c>
      <c r="C3062" s="338" t="s">
        <v>1537</v>
      </c>
      <c r="D3062" s="338">
        <v>1997.0</v>
      </c>
      <c r="E3062" s="338" t="s">
        <v>16988</v>
      </c>
      <c r="F3062" s="339">
        <v>45141.0</v>
      </c>
      <c r="G3062" s="338" t="s">
        <v>17144</v>
      </c>
      <c r="H3062" s="338" t="s">
        <v>6132</v>
      </c>
      <c r="I3062" s="338" t="s">
        <v>11937</v>
      </c>
      <c r="J3062" s="338" t="s">
        <v>6361</v>
      </c>
      <c r="K3062" s="338" t="s">
        <v>4987</v>
      </c>
      <c r="L3062" s="338" t="s">
        <v>18155</v>
      </c>
      <c r="M3062" s="338" t="s">
        <v>18156</v>
      </c>
      <c r="N3062" s="338" t="s">
        <v>4979</v>
      </c>
      <c r="O3062" s="338" t="s">
        <v>5852</v>
      </c>
    </row>
    <row r="3063" ht="15.75" customHeight="1">
      <c r="A3063" s="338" t="s">
        <v>18157</v>
      </c>
      <c r="B3063" s="338" t="s">
        <v>4970</v>
      </c>
      <c r="C3063" s="338" t="s">
        <v>1425</v>
      </c>
      <c r="D3063" s="338">
        <v>1997.0</v>
      </c>
      <c r="E3063" s="338" t="s">
        <v>14992</v>
      </c>
      <c r="F3063" s="339">
        <v>45113.0</v>
      </c>
      <c r="G3063" s="338" t="s">
        <v>12034</v>
      </c>
      <c r="H3063" s="338" t="s">
        <v>16638</v>
      </c>
      <c r="I3063" s="338" t="s">
        <v>18158</v>
      </c>
      <c r="J3063" s="338" t="s">
        <v>11468</v>
      </c>
      <c r="K3063" s="338" t="s">
        <v>4976</v>
      </c>
      <c r="L3063" s="338" t="s">
        <v>12846</v>
      </c>
      <c r="M3063" s="338" t="s">
        <v>18159</v>
      </c>
      <c r="N3063" s="338" t="s">
        <v>18160</v>
      </c>
      <c r="O3063" s="338" t="s">
        <v>5186</v>
      </c>
    </row>
    <row r="3064" ht="15.75" customHeight="1">
      <c r="A3064" s="338" t="s">
        <v>7390</v>
      </c>
      <c r="B3064" s="338" t="s">
        <v>5445</v>
      </c>
      <c r="C3064" s="338" t="s">
        <v>1572</v>
      </c>
      <c r="D3064" s="338">
        <v>1997.0</v>
      </c>
      <c r="E3064" s="338" t="s">
        <v>18161</v>
      </c>
      <c r="F3064" s="339">
        <v>44992.0</v>
      </c>
      <c r="G3064" s="338" t="s">
        <v>7776</v>
      </c>
      <c r="H3064" s="338" t="s">
        <v>11957</v>
      </c>
      <c r="I3064" s="338" t="s">
        <v>11957</v>
      </c>
      <c r="J3064" s="338" t="s">
        <v>14743</v>
      </c>
      <c r="K3064" s="338" t="s">
        <v>4987</v>
      </c>
      <c r="L3064" s="338" t="s">
        <v>15146</v>
      </c>
      <c r="M3064" s="338" t="s">
        <v>18162</v>
      </c>
      <c r="N3064" s="338" t="s">
        <v>7376</v>
      </c>
      <c r="O3064" s="338" t="s">
        <v>5483</v>
      </c>
    </row>
    <row r="3065" ht="15.75" customHeight="1">
      <c r="A3065" s="338" t="s">
        <v>18163</v>
      </c>
      <c r="B3065" s="338" t="s">
        <v>7737</v>
      </c>
      <c r="C3065" s="338" t="s">
        <v>1537</v>
      </c>
      <c r="D3065" s="338">
        <v>1997.0</v>
      </c>
      <c r="E3065" s="338" t="s">
        <v>18164</v>
      </c>
      <c r="F3065" s="338" t="s">
        <v>5286</v>
      </c>
      <c r="G3065" s="338" t="s">
        <v>12041</v>
      </c>
      <c r="H3065" s="338" t="s">
        <v>7923</v>
      </c>
      <c r="I3065" s="338" t="s">
        <v>17582</v>
      </c>
      <c r="J3065" s="338" t="s">
        <v>11476</v>
      </c>
      <c r="K3065" s="338" t="s">
        <v>4987</v>
      </c>
      <c r="L3065" s="338" t="s">
        <v>18165</v>
      </c>
      <c r="M3065" s="338" t="s">
        <v>18166</v>
      </c>
      <c r="N3065" s="338" t="s">
        <v>5036</v>
      </c>
      <c r="O3065" s="338" t="s">
        <v>5576</v>
      </c>
    </row>
    <row r="3066" ht="15.75" customHeight="1">
      <c r="A3066" s="338" t="s">
        <v>1109</v>
      </c>
      <c r="B3066" s="338" t="s">
        <v>7737</v>
      </c>
      <c r="C3066" s="338" t="s">
        <v>1537</v>
      </c>
      <c r="D3066" s="338">
        <v>1997.0</v>
      </c>
      <c r="E3066" s="338" t="s">
        <v>17657</v>
      </c>
      <c r="F3066" s="339">
        <v>45083.0</v>
      </c>
      <c r="G3066" s="338" t="s">
        <v>18167</v>
      </c>
      <c r="H3066" s="338" t="s">
        <v>5668</v>
      </c>
      <c r="I3066" s="338" t="s">
        <v>6037</v>
      </c>
      <c r="J3066" s="338" t="s">
        <v>8804</v>
      </c>
      <c r="K3066" s="338" t="s">
        <v>4987</v>
      </c>
      <c r="L3066" s="338" t="s">
        <v>18168</v>
      </c>
      <c r="M3066" s="338" t="s">
        <v>18169</v>
      </c>
      <c r="N3066" s="338" t="s">
        <v>5036</v>
      </c>
      <c r="O3066" s="338" t="s">
        <v>5046</v>
      </c>
    </row>
    <row r="3067" ht="15.75" customHeight="1">
      <c r="A3067" s="338" t="s">
        <v>18170</v>
      </c>
      <c r="B3067" s="338" t="s">
        <v>7737</v>
      </c>
      <c r="C3067" s="338" t="s">
        <v>1572</v>
      </c>
      <c r="D3067" s="338">
        <v>1997.0</v>
      </c>
      <c r="E3067" s="338" t="s">
        <v>18082</v>
      </c>
      <c r="F3067" s="339">
        <v>45024.0</v>
      </c>
      <c r="G3067" s="338" t="s">
        <v>15846</v>
      </c>
      <c r="H3067" s="338" t="s">
        <v>7896</v>
      </c>
      <c r="I3067" s="338" t="s">
        <v>7896</v>
      </c>
      <c r="J3067" s="338" t="s">
        <v>18171</v>
      </c>
      <c r="K3067" s="338" t="s">
        <v>7898</v>
      </c>
      <c r="M3067" s="338" t="s">
        <v>18172</v>
      </c>
      <c r="N3067" s="338" t="s">
        <v>14777</v>
      </c>
      <c r="O3067" s="338" t="s">
        <v>5127</v>
      </c>
    </row>
    <row r="3068" ht="15.75" customHeight="1">
      <c r="A3068" s="338" t="s">
        <v>18173</v>
      </c>
      <c r="B3068" s="338" t="s">
        <v>4970</v>
      </c>
      <c r="C3068" s="338" t="s">
        <v>1425</v>
      </c>
      <c r="D3068" s="338">
        <v>1997.0</v>
      </c>
      <c r="E3068" s="338" t="s">
        <v>18145</v>
      </c>
      <c r="F3068" s="339">
        <v>44963.0</v>
      </c>
      <c r="G3068" s="338" t="s">
        <v>18174</v>
      </c>
      <c r="H3068" s="338" t="s">
        <v>5952</v>
      </c>
      <c r="I3068" s="338" t="s">
        <v>17341</v>
      </c>
      <c r="J3068" s="338" t="s">
        <v>17342</v>
      </c>
      <c r="K3068" s="338" t="s">
        <v>4987</v>
      </c>
      <c r="L3068" s="338" t="s">
        <v>6284</v>
      </c>
      <c r="M3068" s="338" t="s">
        <v>18175</v>
      </c>
      <c r="N3068" s="338" t="s">
        <v>17344</v>
      </c>
      <c r="O3068" s="338" t="s">
        <v>6278</v>
      </c>
    </row>
    <row r="3069" ht="15.75" customHeight="1">
      <c r="A3069" s="338" t="s">
        <v>18176</v>
      </c>
      <c r="B3069" s="338" t="s">
        <v>4970</v>
      </c>
      <c r="C3069" s="338" t="s">
        <v>1537</v>
      </c>
      <c r="D3069" s="338">
        <v>1997.0</v>
      </c>
      <c r="E3069" s="338" t="s">
        <v>18161</v>
      </c>
      <c r="F3069" s="339">
        <v>44964.0</v>
      </c>
      <c r="G3069" s="338" t="s">
        <v>15846</v>
      </c>
      <c r="H3069" s="338" t="s">
        <v>15246</v>
      </c>
      <c r="I3069" s="338" t="s">
        <v>18177</v>
      </c>
      <c r="J3069" s="338" t="s">
        <v>5191</v>
      </c>
      <c r="K3069" s="338" t="s">
        <v>4987</v>
      </c>
      <c r="L3069" s="338" t="s">
        <v>14335</v>
      </c>
      <c r="M3069" s="338" t="s">
        <v>18178</v>
      </c>
      <c r="N3069" s="338" t="s">
        <v>6958</v>
      </c>
      <c r="O3069" s="338" t="s">
        <v>7887</v>
      </c>
    </row>
    <row r="3070" ht="15.75" customHeight="1">
      <c r="A3070" s="338" t="s">
        <v>81</v>
      </c>
      <c r="B3070" s="338" t="s">
        <v>7737</v>
      </c>
      <c r="C3070" s="338" t="s">
        <v>1558</v>
      </c>
      <c r="D3070" s="338">
        <v>1997.0</v>
      </c>
      <c r="E3070" s="338" t="s">
        <v>18121</v>
      </c>
      <c r="F3070" s="339">
        <v>45114.0</v>
      </c>
      <c r="G3070" s="338" t="s">
        <v>16659</v>
      </c>
      <c r="H3070" s="338" t="s">
        <v>7127</v>
      </c>
      <c r="I3070" s="338" t="s">
        <v>14256</v>
      </c>
      <c r="J3070" s="338" t="s">
        <v>4975</v>
      </c>
      <c r="K3070" s="338" t="s">
        <v>4987</v>
      </c>
      <c r="L3070" s="338" t="s">
        <v>6394</v>
      </c>
      <c r="M3070" s="338" t="s">
        <v>18179</v>
      </c>
      <c r="N3070" s="338" t="s">
        <v>7886</v>
      </c>
      <c r="O3070" s="338" t="s">
        <v>5408</v>
      </c>
    </row>
    <row r="3071" ht="15.75" customHeight="1">
      <c r="A3071" s="338" t="s">
        <v>18180</v>
      </c>
      <c r="B3071" s="338" t="s">
        <v>7737</v>
      </c>
      <c r="C3071" s="338" t="s">
        <v>1547</v>
      </c>
      <c r="D3071" s="338">
        <v>1997.0</v>
      </c>
      <c r="E3071" s="338" t="s">
        <v>18181</v>
      </c>
      <c r="F3071" s="339">
        <v>45145.0</v>
      </c>
      <c r="G3071" s="338" t="s">
        <v>18182</v>
      </c>
      <c r="H3071" s="338" t="s">
        <v>18183</v>
      </c>
      <c r="I3071" s="338" t="s">
        <v>18183</v>
      </c>
      <c r="J3071" s="338" t="s">
        <v>8652</v>
      </c>
      <c r="K3071" s="338" t="s">
        <v>4987</v>
      </c>
      <c r="L3071" s="338" t="s">
        <v>5215</v>
      </c>
      <c r="M3071" s="338" t="s">
        <v>18184</v>
      </c>
      <c r="N3071" s="338" t="s">
        <v>4990</v>
      </c>
      <c r="O3071" s="338" t="s">
        <v>5537</v>
      </c>
    </row>
    <row r="3072" ht="15.75" customHeight="1">
      <c r="A3072" s="338" t="s">
        <v>18185</v>
      </c>
      <c r="B3072" s="338" t="s">
        <v>7737</v>
      </c>
      <c r="C3072" s="338" t="s">
        <v>3713</v>
      </c>
      <c r="D3072" s="338">
        <v>1997.0</v>
      </c>
      <c r="E3072" s="338" t="s">
        <v>18186</v>
      </c>
      <c r="F3072" s="339">
        <v>44964.0</v>
      </c>
      <c r="G3072" s="338" t="s">
        <v>5743</v>
      </c>
      <c r="H3072" s="338" t="s">
        <v>6012</v>
      </c>
      <c r="I3072" s="338" t="s">
        <v>15138</v>
      </c>
      <c r="J3072" s="338" t="s">
        <v>18104</v>
      </c>
      <c r="K3072" s="338" t="s">
        <v>4987</v>
      </c>
      <c r="L3072" s="338" t="s">
        <v>7743</v>
      </c>
      <c r="M3072" s="338" t="s">
        <v>18187</v>
      </c>
      <c r="N3072" s="338" t="s">
        <v>16771</v>
      </c>
      <c r="O3072" s="338" t="s">
        <v>10697</v>
      </c>
    </row>
    <row r="3073" ht="15.75" customHeight="1">
      <c r="A3073" s="338" t="s">
        <v>18188</v>
      </c>
      <c r="B3073" s="338" t="s">
        <v>4970</v>
      </c>
      <c r="C3073" s="338" t="s">
        <v>1425</v>
      </c>
      <c r="D3073" s="338">
        <v>1997.0</v>
      </c>
      <c r="E3073" s="338" t="s">
        <v>18113</v>
      </c>
      <c r="F3073" s="339">
        <v>45112.0</v>
      </c>
      <c r="G3073" s="338" t="s">
        <v>18189</v>
      </c>
      <c r="H3073" s="338" t="s">
        <v>18190</v>
      </c>
      <c r="I3073" s="338" t="s">
        <v>18191</v>
      </c>
      <c r="J3073" s="338" t="s">
        <v>18192</v>
      </c>
      <c r="K3073" s="338" t="s">
        <v>4987</v>
      </c>
      <c r="L3073" s="338" t="s">
        <v>6071</v>
      </c>
      <c r="M3073" s="338" t="s">
        <v>18193</v>
      </c>
      <c r="N3073" s="338" t="s">
        <v>18194</v>
      </c>
      <c r="O3073" s="338" t="s">
        <v>5294</v>
      </c>
    </row>
    <row r="3074" ht="15.75" customHeight="1">
      <c r="A3074" s="338" t="s">
        <v>18195</v>
      </c>
      <c r="B3074" s="338" t="s">
        <v>4970</v>
      </c>
      <c r="C3074" s="338" t="s">
        <v>1537</v>
      </c>
      <c r="D3074" s="338">
        <v>1997.0</v>
      </c>
      <c r="E3074" s="338" t="s">
        <v>18196</v>
      </c>
      <c r="F3074" s="339">
        <v>44963.0</v>
      </c>
      <c r="G3074" s="338" t="s">
        <v>6372</v>
      </c>
      <c r="H3074" s="338" t="s">
        <v>13714</v>
      </c>
      <c r="I3074" s="338" t="s">
        <v>7164</v>
      </c>
      <c r="J3074" s="338" t="s">
        <v>9431</v>
      </c>
      <c r="K3074" s="338" t="s">
        <v>4987</v>
      </c>
      <c r="L3074" s="338" t="s">
        <v>15938</v>
      </c>
      <c r="M3074" s="338" t="s">
        <v>18197</v>
      </c>
      <c r="N3074" s="338" t="s">
        <v>18198</v>
      </c>
      <c r="O3074" s="338" t="s">
        <v>5087</v>
      </c>
    </row>
    <row r="3075" ht="15.75" customHeight="1">
      <c r="A3075" s="338" t="s">
        <v>18199</v>
      </c>
      <c r="B3075" s="338" t="s">
        <v>4970</v>
      </c>
      <c r="C3075" s="338" t="s">
        <v>1547</v>
      </c>
      <c r="D3075" s="338">
        <v>1997.0</v>
      </c>
      <c r="E3075" s="338" t="s">
        <v>18200</v>
      </c>
      <c r="F3075" s="339">
        <v>44964.0</v>
      </c>
      <c r="G3075" s="338" t="s">
        <v>18201</v>
      </c>
      <c r="H3075" s="338" t="s">
        <v>18202</v>
      </c>
      <c r="I3075" s="338" t="s">
        <v>18203</v>
      </c>
      <c r="J3075" s="338" t="s">
        <v>18204</v>
      </c>
      <c r="K3075" s="338" t="s">
        <v>5245</v>
      </c>
      <c r="M3075" s="338" t="s">
        <v>18205</v>
      </c>
      <c r="N3075" s="338" t="s">
        <v>18206</v>
      </c>
      <c r="O3075" s="338" t="s">
        <v>6003</v>
      </c>
    </row>
    <row r="3076" ht="15.75" customHeight="1">
      <c r="A3076" s="338" t="s">
        <v>18207</v>
      </c>
      <c r="B3076" s="338" t="s">
        <v>7737</v>
      </c>
      <c r="C3076" s="338" t="s">
        <v>1558</v>
      </c>
      <c r="D3076" s="338">
        <v>1997.0</v>
      </c>
      <c r="E3076" s="338" t="s">
        <v>17384</v>
      </c>
      <c r="F3076" s="339">
        <v>45175.0</v>
      </c>
      <c r="G3076" s="338" t="s">
        <v>10309</v>
      </c>
      <c r="H3076" s="338" t="s">
        <v>15896</v>
      </c>
      <c r="I3076" s="338" t="s">
        <v>18208</v>
      </c>
      <c r="J3076" s="338" t="s">
        <v>15848</v>
      </c>
      <c r="K3076" s="338" t="s">
        <v>4987</v>
      </c>
      <c r="L3076" s="338" t="s">
        <v>14444</v>
      </c>
      <c r="M3076" s="338" t="s">
        <v>18209</v>
      </c>
      <c r="N3076" s="338" t="s">
        <v>5036</v>
      </c>
      <c r="O3076" s="338" t="s">
        <v>5505</v>
      </c>
    </row>
    <row r="3077" ht="15.75" customHeight="1">
      <c r="A3077" s="338" t="s">
        <v>18210</v>
      </c>
      <c r="B3077" s="338" t="s">
        <v>4970</v>
      </c>
      <c r="C3077" s="338" t="s">
        <v>1681</v>
      </c>
      <c r="D3077" s="338">
        <v>1997.0</v>
      </c>
      <c r="E3077" s="338" t="s">
        <v>17498</v>
      </c>
      <c r="F3077" s="339">
        <v>45114.0</v>
      </c>
      <c r="G3077" s="338" t="s">
        <v>18182</v>
      </c>
      <c r="H3077" s="338" t="s">
        <v>5343</v>
      </c>
      <c r="I3077" s="338" t="s">
        <v>18211</v>
      </c>
      <c r="J3077" s="338" t="s">
        <v>5155</v>
      </c>
      <c r="K3077" s="338" t="s">
        <v>4987</v>
      </c>
      <c r="L3077" s="338" t="s">
        <v>5377</v>
      </c>
      <c r="M3077" s="338" t="s">
        <v>18212</v>
      </c>
      <c r="N3077" s="338" t="s">
        <v>18194</v>
      </c>
      <c r="O3077" s="338" t="s">
        <v>5056</v>
      </c>
    </row>
    <row r="3078" ht="15.75" customHeight="1">
      <c r="A3078" s="338" t="s">
        <v>18213</v>
      </c>
      <c r="B3078" s="338" t="s">
        <v>4993</v>
      </c>
      <c r="C3078" s="338" t="s">
        <v>1537</v>
      </c>
      <c r="D3078" s="338">
        <v>1997.0</v>
      </c>
      <c r="E3078" s="338" t="s">
        <v>18214</v>
      </c>
      <c r="F3078" s="339">
        <v>45051.0</v>
      </c>
      <c r="G3078" s="338" t="s">
        <v>6403</v>
      </c>
      <c r="H3078" s="338" t="s">
        <v>15917</v>
      </c>
      <c r="I3078" s="338" t="s">
        <v>18215</v>
      </c>
      <c r="J3078" s="338" t="s">
        <v>14510</v>
      </c>
      <c r="K3078" s="338" t="s">
        <v>4987</v>
      </c>
      <c r="L3078" s="338" t="s">
        <v>10592</v>
      </c>
      <c r="M3078" s="338" t="s">
        <v>18216</v>
      </c>
      <c r="N3078" s="338" t="s">
        <v>7376</v>
      </c>
      <c r="O3078" s="338" t="s">
        <v>5248</v>
      </c>
    </row>
    <row r="3079" ht="15.75" customHeight="1">
      <c r="A3079" s="338" t="s">
        <v>18217</v>
      </c>
      <c r="B3079" s="338" t="s">
        <v>5445</v>
      </c>
      <c r="C3079" s="338" t="s">
        <v>1572</v>
      </c>
      <c r="D3079" s="338">
        <v>1997.0</v>
      </c>
      <c r="E3079" s="338" t="s">
        <v>18186</v>
      </c>
      <c r="F3079" s="339">
        <v>44964.0</v>
      </c>
      <c r="G3079" s="338" t="s">
        <v>6407</v>
      </c>
      <c r="H3079" s="338" t="s">
        <v>6454</v>
      </c>
      <c r="I3079" s="338" t="s">
        <v>18218</v>
      </c>
      <c r="J3079" s="338" t="s">
        <v>14881</v>
      </c>
      <c r="K3079" s="338" t="s">
        <v>4987</v>
      </c>
      <c r="L3079" s="338" t="s">
        <v>6394</v>
      </c>
      <c r="M3079" s="338" t="s">
        <v>18219</v>
      </c>
      <c r="N3079" s="338" t="s">
        <v>5224</v>
      </c>
      <c r="O3079" s="338" t="s">
        <v>5370</v>
      </c>
    </row>
    <row r="3080" ht="15.75" customHeight="1">
      <c r="A3080" s="338" t="s">
        <v>18220</v>
      </c>
      <c r="B3080" s="338" t="s">
        <v>7737</v>
      </c>
      <c r="C3080" s="338" t="s">
        <v>1558</v>
      </c>
      <c r="D3080" s="338">
        <v>1997.0</v>
      </c>
      <c r="E3080" s="338" t="s">
        <v>17660</v>
      </c>
      <c r="F3080" s="339">
        <v>44932.0</v>
      </c>
      <c r="G3080" s="338" t="s">
        <v>5755</v>
      </c>
      <c r="H3080" s="338" t="s">
        <v>16894</v>
      </c>
      <c r="I3080" s="338" t="s">
        <v>18221</v>
      </c>
      <c r="J3080" s="338" t="s">
        <v>18222</v>
      </c>
      <c r="K3080" s="338" t="s">
        <v>4987</v>
      </c>
      <c r="L3080" s="338" t="s">
        <v>5094</v>
      </c>
      <c r="M3080" s="338" t="s">
        <v>18223</v>
      </c>
      <c r="N3080" s="338" t="s">
        <v>4990</v>
      </c>
      <c r="O3080" s="338" t="s">
        <v>5087</v>
      </c>
    </row>
    <row r="3081" ht="15.75" customHeight="1">
      <c r="A3081" s="338" t="s">
        <v>18224</v>
      </c>
      <c r="B3081" s="338" t="s">
        <v>4970</v>
      </c>
      <c r="C3081" s="338" t="s">
        <v>3713</v>
      </c>
      <c r="D3081" s="338">
        <v>1997.0</v>
      </c>
      <c r="E3081" s="338" t="s">
        <v>18186</v>
      </c>
      <c r="F3081" s="339">
        <v>45083.0</v>
      </c>
      <c r="G3081" s="338" t="s">
        <v>5105</v>
      </c>
      <c r="H3081" s="338" t="s">
        <v>5073</v>
      </c>
      <c r="I3081" s="338" t="s">
        <v>18225</v>
      </c>
      <c r="J3081" s="338" t="s">
        <v>8625</v>
      </c>
      <c r="K3081" s="338" t="s">
        <v>4987</v>
      </c>
      <c r="L3081" s="338" t="s">
        <v>5377</v>
      </c>
      <c r="M3081" s="338" t="s">
        <v>18226</v>
      </c>
      <c r="N3081" s="338" t="s">
        <v>4979</v>
      </c>
      <c r="O3081" s="338" t="s">
        <v>5949</v>
      </c>
    </row>
    <row r="3082" ht="15.75" customHeight="1">
      <c r="A3082" s="338" t="s">
        <v>18227</v>
      </c>
      <c r="B3082" s="338" t="s">
        <v>4993</v>
      </c>
      <c r="C3082" s="338" t="s">
        <v>1558</v>
      </c>
      <c r="D3082" s="338">
        <v>1997.0</v>
      </c>
      <c r="E3082" s="338" t="s">
        <v>18150</v>
      </c>
      <c r="F3082" s="339">
        <v>45112.0</v>
      </c>
      <c r="G3082" s="338" t="s">
        <v>5113</v>
      </c>
      <c r="H3082" s="338" t="s">
        <v>18228</v>
      </c>
      <c r="I3082" s="338" t="s">
        <v>18229</v>
      </c>
      <c r="J3082" s="338" t="s">
        <v>18230</v>
      </c>
      <c r="K3082" s="338" t="s">
        <v>4987</v>
      </c>
      <c r="L3082" s="338" t="s">
        <v>5222</v>
      </c>
      <c r="M3082" s="338" t="s">
        <v>18231</v>
      </c>
      <c r="N3082" s="338" t="s">
        <v>5009</v>
      </c>
      <c r="O3082" s="338" t="s">
        <v>5028</v>
      </c>
    </row>
    <row r="3083" ht="15.75" customHeight="1">
      <c r="A3083" s="338" t="s">
        <v>18232</v>
      </c>
      <c r="C3083" s="338" t="s">
        <v>1572</v>
      </c>
      <c r="D3083" s="338">
        <v>1997.0</v>
      </c>
      <c r="E3083" s="338" t="s">
        <v>18233</v>
      </c>
      <c r="F3083" s="338" t="s">
        <v>6434</v>
      </c>
      <c r="G3083" s="338" t="s">
        <v>6520</v>
      </c>
      <c r="H3083" s="338" t="s">
        <v>18234</v>
      </c>
      <c r="I3083" s="338" t="s">
        <v>18235</v>
      </c>
      <c r="J3083" s="338" t="s">
        <v>18236</v>
      </c>
      <c r="K3083" s="338" t="s">
        <v>7898</v>
      </c>
      <c r="M3083" s="338" t="s">
        <v>18237</v>
      </c>
      <c r="N3083" s="338" t="s">
        <v>18238</v>
      </c>
      <c r="O3083" s="338" t="s">
        <v>7215</v>
      </c>
    </row>
    <row r="3084" ht="15.75" customHeight="1">
      <c r="A3084" s="338" t="s">
        <v>18239</v>
      </c>
      <c r="B3084" s="338" t="s">
        <v>4970</v>
      </c>
      <c r="C3084" s="338" t="s">
        <v>1537</v>
      </c>
      <c r="D3084" s="338">
        <v>1997.0</v>
      </c>
      <c r="E3084" s="338" t="s">
        <v>18240</v>
      </c>
      <c r="F3084" s="339">
        <v>45175.0</v>
      </c>
      <c r="G3084" s="338" t="s">
        <v>9570</v>
      </c>
      <c r="H3084" s="338" t="s">
        <v>16048</v>
      </c>
      <c r="I3084" s="338" t="s">
        <v>5940</v>
      </c>
      <c r="J3084" s="338" t="s">
        <v>9206</v>
      </c>
      <c r="K3084" s="338" t="s">
        <v>4987</v>
      </c>
      <c r="L3084" s="338" t="s">
        <v>7748</v>
      </c>
      <c r="M3084" s="338" t="s">
        <v>18241</v>
      </c>
      <c r="N3084" s="338" t="s">
        <v>12077</v>
      </c>
      <c r="O3084" s="338" t="s">
        <v>5232</v>
      </c>
    </row>
    <row r="3085" ht="15.75" customHeight="1">
      <c r="A3085" s="338" t="s">
        <v>18242</v>
      </c>
      <c r="B3085" s="338" t="s">
        <v>7737</v>
      </c>
      <c r="C3085" s="338" t="s">
        <v>1558</v>
      </c>
      <c r="D3085" s="338">
        <v>1997.0</v>
      </c>
      <c r="E3085" s="338" t="s">
        <v>16988</v>
      </c>
      <c r="F3085" s="339">
        <v>44991.0</v>
      </c>
      <c r="G3085" s="338" t="s">
        <v>7140</v>
      </c>
      <c r="H3085" s="338" t="s">
        <v>16029</v>
      </c>
      <c r="I3085" s="338" t="s">
        <v>9299</v>
      </c>
      <c r="J3085" s="338" t="s">
        <v>13612</v>
      </c>
      <c r="K3085" s="338" t="s">
        <v>4987</v>
      </c>
      <c r="L3085" s="338" t="s">
        <v>12942</v>
      </c>
      <c r="M3085" s="338" t="s">
        <v>18243</v>
      </c>
      <c r="N3085" s="338" t="s">
        <v>7886</v>
      </c>
      <c r="O3085" s="338" t="s">
        <v>5624</v>
      </c>
    </row>
    <row r="3086" ht="15.75" customHeight="1">
      <c r="A3086" s="338" t="s">
        <v>18244</v>
      </c>
      <c r="B3086" s="338" t="s">
        <v>7737</v>
      </c>
      <c r="C3086" s="338" t="s">
        <v>1537</v>
      </c>
      <c r="D3086" s="338">
        <v>1997.0</v>
      </c>
      <c r="E3086" s="338" t="s">
        <v>17876</v>
      </c>
      <c r="F3086" s="339">
        <v>45142.0</v>
      </c>
      <c r="G3086" s="338" t="s">
        <v>18245</v>
      </c>
      <c r="H3086" s="338" t="s">
        <v>15481</v>
      </c>
      <c r="I3086" s="338" t="s">
        <v>18246</v>
      </c>
      <c r="J3086" s="338" t="s">
        <v>6776</v>
      </c>
      <c r="K3086" s="338" t="s">
        <v>4987</v>
      </c>
      <c r="L3086" s="338" t="s">
        <v>14444</v>
      </c>
      <c r="M3086" s="338" t="s">
        <v>18247</v>
      </c>
      <c r="N3086" s="338" t="s">
        <v>18248</v>
      </c>
      <c r="O3086" s="338" t="s">
        <v>5143</v>
      </c>
    </row>
    <row r="3087" ht="15.75" customHeight="1">
      <c r="A3087" s="338" t="s">
        <v>1224</v>
      </c>
      <c r="B3087" s="338" t="s">
        <v>7737</v>
      </c>
      <c r="C3087" s="338" t="s">
        <v>1537</v>
      </c>
      <c r="D3087" s="338">
        <v>1997.0</v>
      </c>
      <c r="E3087" s="338" t="s">
        <v>18082</v>
      </c>
      <c r="F3087" s="339">
        <v>45052.0</v>
      </c>
      <c r="G3087" s="338" t="s">
        <v>18151</v>
      </c>
      <c r="H3087" s="338" t="s">
        <v>6265</v>
      </c>
      <c r="I3087" s="338" t="s">
        <v>18249</v>
      </c>
      <c r="J3087" s="338" t="s">
        <v>11476</v>
      </c>
      <c r="K3087" s="338" t="s">
        <v>4976</v>
      </c>
      <c r="L3087" s="338" t="s">
        <v>18250</v>
      </c>
      <c r="M3087" s="338" t="s">
        <v>18251</v>
      </c>
      <c r="N3087" s="338" t="s">
        <v>5809</v>
      </c>
      <c r="O3087" s="338" t="s">
        <v>5471</v>
      </c>
    </row>
    <row r="3088" ht="15.75" customHeight="1">
      <c r="A3088" s="338" t="s">
        <v>18252</v>
      </c>
      <c r="B3088" s="338" t="s">
        <v>7737</v>
      </c>
      <c r="C3088" s="338" t="s">
        <v>1537</v>
      </c>
      <c r="D3088" s="338">
        <v>1997.0</v>
      </c>
      <c r="E3088" s="338" t="s">
        <v>18253</v>
      </c>
      <c r="F3088" s="339">
        <v>45172.0</v>
      </c>
      <c r="G3088" s="338" t="s">
        <v>7948</v>
      </c>
      <c r="H3088" s="338" t="s">
        <v>15852</v>
      </c>
      <c r="I3088" s="338" t="s">
        <v>15853</v>
      </c>
      <c r="J3088" s="338" t="s">
        <v>16783</v>
      </c>
      <c r="K3088" s="338" t="s">
        <v>4987</v>
      </c>
      <c r="L3088" s="338" t="s">
        <v>18254</v>
      </c>
      <c r="M3088" s="338" t="s">
        <v>18255</v>
      </c>
      <c r="N3088" s="338" t="s">
        <v>18256</v>
      </c>
      <c r="O3088" s="338" t="s">
        <v>5423</v>
      </c>
    </row>
    <row r="3089" ht="15.75" customHeight="1">
      <c r="A3089" s="338" t="s">
        <v>18257</v>
      </c>
      <c r="B3089" s="338" t="s">
        <v>7737</v>
      </c>
      <c r="C3089" s="338" t="s">
        <v>1537</v>
      </c>
      <c r="D3089" s="338">
        <v>1997.0</v>
      </c>
      <c r="E3089" s="338" t="s">
        <v>18258</v>
      </c>
      <c r="F3089" s="339">
        <v>44963.0</v>
      </c>
      <c r="G3089" s="338" t="s">
        <v>11997</v>
      </c>
      <c r="H3089" s="338" t="s">
        <v>12139</v>
      </c>
      <c r="I3089" s="338" t="s">
        <v>18259</v>
      </c>
      <c r="J3089" s="338" t="s">
        <v>7850</v>
      </c>
      <c r="K3089" s="338" t="s">
        <v>4987</v>
      </c>
      <c r="L3089" s="338" t="s">
        <v>16968</v>
      </c>
      <c r="M3089" s="338" t="s">
        <v>18260</v>
      </c>
      <c r="N3089" s="338" t="s">
        <v>5009</v>
      </c>
      <c r="O3089" s="338" t="s">
        <v>5077</v>
      </c>
    </row>
    <row r="3090" ht="15.75" customHeight="1">
      <c r="A3090" s="338" t="s">
        <v>18261</v>
      </c>
      <c r="B3090" s="338" t="s">
        <v>4970</v>
      </c>
      <c r="C3090" s="338" t="s">
        <v>11680</v>
      </c>
      <c r="D3090" s="338">
        <v>1997.0</v>
      </c>
      <c r="E3090" s="338" t="s">
        <v>18262</v>
      </c>
      <c r="F3090" s="339">
        <v>45084.0</v>
      </c>
      <c r="G3090" s="338" t="s">
        <v>7140</v>
      </c>
      <c r="H3090" s="338" t="s">
        <v>7740</v>
      </c>
      <c r="I3090" s="338" t="s">
        <v>7740</v>
      </c>
      <c r="J3090" s="338" t="s">
        <v>11485</v>
      </c>
      <c r="K3090" s="338" t="s">
        <v>5607</v>
      </c>
      <c r="L3090" s="338" t="s">
        <v>5074</v>
      </c>
      <c r="M3090" s="338" t="s">
        <v>18263</v>
      </c>
      <c r="N3090" s="338" t="s">
        <v>15172</v>
      </c>
      <c r="O3090" s="338" t="s">
        <v>5127</v>
      </c>
    </row>
    <row r="3091" ht="15.75" customHeight="1">
      <c r="A3091" s="338" t="s">
        <v>18264</v>
      </c>
      <c r="B3091" s="338" t="s">
        <v>4970</v>
      </c>
      <c r="C3091" s="338" t="s">
        <v>1558</v>
      </c>
      <c r="D3091" s="338">
        <v>1997.0</v>
      </c>
      <c r="E3091" s="338" t="s">
        <v>18126</v>
      </c>
      <c r="F3091" s="339">
        <v>44964.0</v>
      </c>
      <c r="G3091" s="338" t="s">
        <v>5049</v>
      </c>
      <c r="H3091" s="338" t="s">
        <v>18265</v>
      </c>
      <c r="I3091" s="338" t="s">
        <v>18266</v>
      </c>
      <c r="J3091" s="338" t="s">
        <v>14218</v>
      </c>
      <c r="K3091" s="338" t="s">
        <v>4976</v>
      </c>
      <c r="L3091" s="338" t="s">
        <v>5007</v>
      </c>
      <c r="M3091" s="338" t="s">
        <v>18267</v>
      </c>
      <c r="N3091" s="338" t="s">
        <v>18268</v>
      </c>
      <c r="O3091" s="338" t="s">
        <v>5283</v>
      </c>
    </row>
    <row r="3092" ht="15.75" customHeight="1">
      <c r="A3092" s="338" t="s">
        <v>18269</v>
      </c>
      <c r="B3092" s="338" t="s">
        <v>7737</v>
      </c>
      <c r="C3092" s="338" t="s">
        <v>1537</v>
      </c>
      <c r="D3092" s="338">
        <v>1997.0</v>
      </c>
      <c r="E3092" s="338" t="s">
        <v>18270</v>
      </c>
      <c r="F3092" s="339">
        <v>44962.0</v>
      </c>
      <c r="G3092" s="338" t="s">
        <v>4983</v>
      </c>
      <c r="H3092" s="338" t="s">
        <v>18271</v>
      </c>
      <c r="I3092" s="338" t="s">
        <v>18272</v>
      </c>
      <c r="J3092" s="338" t="s">
        <v>18273</v>
      </c>
      <c r="K3092" s="338" t="s">
        <v>4987</v>
      </c>
      <c r="L3092" s="338" t="s">
        <v>7743</v>
      </c>
      <c r="M3092" s="338" t="s">
        <v>18274</v>
      </c>
      <c r="N3092" s="338" t="s">
        <v>18275</v>
      </c>
      <c r="O3092" s="338" t="s">
        <v>5186</v>
      </c>
    </row>
    <row r="3093" ht="15.75" customHeight="1">
      <c r="A3093" s="338" t="s">
        <v>18276</v>
      </c>
      <c r="B3093" s="338" t="s">
        <v>4970</v>
      </c>
      <c r="C3093" s="338" t="s">
        <v>1558</v>
      </c>
      <c r="D3093" s="338">
        <v>1997.0</v>
      </c>
      <c r="E3093" s="338" t="s">
        <v>17867</v>
      </c>
      <c r="F3093" s="339">
        <v>44963.0</v>
      </c>
      <c r="G3093" s="338" t="s">
        <v>9634</v>
      </c>
      <c r="H3093" s="338" t="s">
        <v>18277</v>
      </c>
      <c r="I3093" s="338" t="s">
        <v>12275</v>
      </c>
      <c r="J3093" s="338" t="s">
        <v>18278</v>
      </c>
      <c r="K3093" s="338" t="s">
        <v>4987</v>
      </c>
      <c r="M3093" s="338" t="s">
        <v>18279</v>
      </c>
      <c r="N3093" s="338" t="s">
        <v>7874</v>
      </c>
      <c r="O3093" s="338" t="s">
        <v>5248</v>
      </c>
    </row>
    <row r="3094" ht="15.75" customHeight="1">
      <c r="A3094" s="338" t="s">
        <v>18280</v>
      </c>
      <c r="B3094" s="338" t="s">
        <v>7737</v>
      </c>
      <c r="C3094" s="338" t="s">
        <v>1601</v>
      </c>
      <c r="D3094" s="338">
        <v>1997.0</v>
      </c>
      <c r="E3094" s="338" t="s">
        <v>18281</v>
      </c>
      <c r="F3094" s="339">
        <v>44933.0</v>
      </c>
      <c r="G3094" s="338" t="s">
        <v>7140</v>
      </c>
      <c r="H3094" s="338" t="s">
        <v>5911</v>
      </c>
      <c r="I3094" s="338" t="s">
        <v>18282</v>
      </c>
      <c r="J3094" s="338" t="s">
        <v>13960</v>
      </c>
      <c r="K3094" s="338" t="s">
        <v>4987</v>
      </c>
      <c r="L3094" s="338" t="s">
        <v>11153</v>
      </c>
      <c r="M3094" s="338" t="s">
        <v>18283</v>
      </c>
      <c r="N3094" s="338" t="s">
        <v>18194</v>
      </c>
      <c r="O3094" s="338" t="s">
        <v>6513</v>
      </c>
    </row>
    <row r="3095" ht="15.75" customHeight="1">
      <c r="A3095" s="338" t="s">
        <v>18284</v>
      </c>
      <c r="B3095" s="338" t="s">
        <v>4970</v>
      </c>
      <c r="C3095" s="338" t="s">
        <v>3713</v>
      </c>
      <c r="D3095" s="338">
        <v>1997.0</v>
      </c>
      <c r="E3095" s="338" t="s">
        <v>14992</v>
      </c>
      <c r="F3095" s="339">
        <v>45175.0</v>
      </c>
      <c r="G3095" s="338" t="s">
        <v>8606</v>
      </c>
      <c r="H3095" s="338" t="s">
        <v>17097</v>
      </c>
      <c r="I3095" s="338" t="s">
        <v>17097</v>
      </c>
      <c r="J3095" s="338" t="s">
        <v>6042</v>
      </c>
      <c r="K3095" s="338" t="s">
        <v>4987</v>
      </c>
      <c r="L3095" s="338" t="s">
        <v>5074</v>
      </c>
      <c r="M3095" s="338" t="s">
        <v>18285</v>
      </c>
      <c r="N3095" s="338" t="s">
        <v>10126</v>
      </c>
      <c r="O3095" s="338" t="s">
        <v>5624</v>
      </c>
    </row>
    <row r="3096" ht="15.75" customHeight="1">
      <c r="A3096" s="338" t="s">
        <v>18286</v>
      </c>
      <c r="B3096" s="338" t="s">
        <v>4970</v>
      </c>
      <c r="C3096" s="338" t="s">
        <v>1558</v>
      </c>
      <c r="D3096" s="338">
        <v>1997.0</v>
      </c>
      <c r="E3096" s="338" t="s">
        <v>18287</v>
      </c>
      <c r="F3096" s="339">
        <v>45113.0</v>
      </c>
      <c r="G3096" s="338" t="s">
        <v>5196</v>
      </c>
      <c r="H3096" s="338" t="s">
        <v>16625</v>
      </c>
      <c r="I3096" s="338" t="s">
        <v>16625</v>
      </c>
      <c r="J3096" s="338" t="s">
        <v>18288</v>
      </c>
      <c r="K3096" s="338" t="s">
        <v>4987</v>
      </c>
      <c r="L3096" s="338" t="s">
        <v>13513</v>
      </c>
      <c r="M3096" s="338" t="s">
        <v>18289</v>
      </c>
      <c r="N3096" s="338" t="s">
        <v>15320</v>
      </c>
      <c r="O3096" s="338" t="s">
        <v>5143</v>
      </c>
    </row>
    <row r="3097" ht="15.75" customHeight="1">
      <c r="A3097" s="338" t="s">
        <v>18290</v>
      </c>
      <c r="B3097" s="338" t="s">
        <v>7737</v>
      </c>
      <c r="C3097" s="338" t="s">
        <v>1558</v>
      </c>
      <c r="D3097" s="338">
        <v>1997.0</v>
      </c>
      <c r="E3097" s="338" t="s">
        <v>18126</v>
      </c>
      <c r="F3097" s="339">
        <v>45022.0</v>
      </c>
      <c r="G3097" s="338" t="s">
        <v>5701</v>
      </c>
      <c r="H3097" s="338" t="s">
        <v>8058</v>
      </c>
      <c r="I3097" s="338" t="s">
        <v>14346</v>
      </c>
      <c r="J3097" s="338" t="s">
        <v>7380</v>
      </c>
      <c r="K3097" s="338" t="s">
        <v>4987</v>
      </c>
      <c r="L3097" s="338" t="s">
        <v>5377</v>
      </c>
      <c r="M3097" s="338" t="s">
        <v>18291</v>
      </c>
      <c r="N3097" s="338" t="s">
        <v>5009</v>
      </c>
      <c r="O3097" s="338" t="s">
        <v>6003</v>
      </c>
    </row>
    <row r="3098" ht="15.75" customHeight="1">
      <c r="A3098" s="338" t="s">
        <v>18292</v>
      </c>
      <c r="B3098" s="338" t="s">
        <v>4970</v>
      </c>
      <c r="C3098" s="338" t="s">
        <v>1681</v>
      </c>
      <c r="D3098" s="338">
        <v>1997.0</v>
      </c>
      <c r="E3098" s="338" t="s">
        <v>18293</v>
      </c>
      <c r="F3098" s="339">
        <v>45175.0</v>
      </c>
      <c r="G3098" s="338" t="s">
        <v>5251</v>
      </c>
      <c r="H3098" s="338" t="s">
        <v>9399</v>
      </c>
      <c r="I3098" s="338" t="s">
        <v>13351</v>
      </c>
      <c r="J3098" s="338" t="s">
        <v>18294</v>
      </c>
      <c r="K3098" s="338" t="s">
        <v>4976</v>
      </c>
      <c r="L3098" s="338" t="s">
        <v>5064</v>
      </c>
      <c r="M3098" s="338" t="s">
        <v>18295</v>
      </c>
      <c r="N3098" s="338" t="s">
        <v>18296</v>
      </c>
      <c r="O3098" s="338" t="s">
        <v>5715</v>
      </c>
    </row>
    <row r="3099" ht="15.75" customHeight="1">
      <c r="A3099" s="338" t="s">
        <v>18297</v>
      </c>
      <c r="B3099" s="338" t="s">
        <v>4970</v>
      </c>
      <c r="C3099" s="338" t="s">
        <v>1558</v>
      </c>
      <c r="D3099" s="338">
        <v>1997.0</v>
      </c>
      <c r="E3099" s="338" t="s">
        <v>18298</v>
      </c>
      <c r="F3099" s="339">
        <v>44964.0</v>
      </c>
      <c r="G3099" s="338" t="s">
        <v>7140</v>
      </c>
      <c r="H3099" s="338" t="s">
        <v>15927</v>
      </c>
      <c r="I3099" s="338" t="s">
        <v>15927</v>
      </c>
      <c r="J3099" s="338" t="s">
        <v>18299</v>
      </c>
      <c r="K3099" s="338" t="s">
        <v>4987</v>
      </c>
      <c r="L3099" s="338" t="s">
        <v>6153</v>
      </c>
      <c r="M3099" s="338" t="s">
        <v>18300</v>
      </c>
      <c r="N3099" s="338" t="s">
        <v>18301</v>
      </c>
      <c r="O3099" s="338" t="s">
        <v>5677</v>
      </c>
    </row>
    <row r="3100" ht="15.75" customHeight="1">
      <c r="A3100" s="338" t="s">
        <v>18302</v>
      </c>
      <c r="B3100" s="338" t="s">
        <v>4970</v>
      </c>
      <c r="C3100" s="338" t="s">
        <v>3713</v>
      </c>
      <c r="D3100" s="338">
        <v>1997.0</v>
      </c>
      <c r="E3100" s="338" t="s">
        <v>18303</v>
      </c>
      <c r="F3100" s="339">
        <v>45113.0</v>
      </c>
      <c r="G3100" s="338" t="s">
        <v>6586</v>
      </c>
      <c r="H3100" s="338" t="s">
        <v>6086</v>
      </c>
      <c r="I3100" s="338" t="s">
        <v>18304</v>
      </c>
      <c r="J3100" s="338" t="s">
        <v>6346</v>
      </c>
      <c r="K3100" s="338" t="s">
        <v>4987</v>
      </c>
      <c r="L3100" s="338" t="s">
        <v>4977</v>
      </c>
      <c r="M3100" s="338" t="s">
        <v>18305</v>
      </c>
      <c r="N3100" s="338" t="s">
        <v>18306</v>
      </c>
      <c r="O3100" s="338" t="s">
        <v>5852</v>
      </c>
    </row>
    <row r="3101" ht="15.75" customHeight="1">
      <c r="A3101" s="338" t="s">
        <v>18307</v>
      </c>
      <c r="B3101" s="338" t="s">
        <v>4970</v>
      </c>
      <c r="C3101" s="338" t="s">
        <v>1537</v>
      </c>
      <c r="D3101" s="338">
        <v>1997.0</v>
      </c>
      <c r="E3101" s="338" t="s">
        <v>18308</v>
      </c>
      <c r="F3101" s="339">
        <v>45113.0</v>
      </c>
      <c r="G3101" s="338" t="s">
        <v>7833</v>
      </c>
      <c r="H3101" s="338" t="s">
        <v>6589</v>
      </c>
      <c r="I3101" s="338" t="s">
        <v>18309</v>
      </c>
      <c r="J3101" s="338" t="s">
        <v>5730</v>
      </c>
      <c r="K3101" s="338" t="s">
        <v>4987</v>
      </c>
      <c r="L3101" s="338" t="s">
        <v>15938</v>
      </c>
      <c r="M3101" s="338" t="s">
        <v>18310</v>
      </c>
      <c r="N3101" s="338" t="s">
        <v>4979</v>
      </c>
      <c r="O3101" s="338" t="s">
        <v>10697</v>
      </c>
    </row>
    <row r="3102" ht="15.75" customHeight="1">
      <c r="A3102" s="338" t="s">
        <v>18311</v>
      </c>
      <c r="B3102" s="338" t="s">
        <v>4970</v>
      </c>
      <c r="C3102" s="338" t="s">
        <v>3713</v>
      </c>
      <c r="D3102" s="338">
        <v>1997.0</v>
      </c>
      <c r="E3102" s="338" t="s">
        <v>18092</v>
      </c>
      <c r="F3102" s="339">
        <v>45175.0</v>
      </c>
      <c r="G3102" s="338" t="s">
        <v>5797</v>
      </c>
      <c r="H3102" s="338" t="s">
        <v>18312</v>
      </c>
      <c r="I3102" s="338" t="s">
        <v>18312</v>
      </c>
      <c r="J3102" s="338" t="s">
        <v>5687</v>
      </c>
      <c r="K3102" s="338" t="s">
        <v>4987</v>
      </c>
      <c r="L3102" s="338" t="s">
        <v>5215</v>
      </c>
      <c r="M3102" s="338" t="s">
        <v>18313</v>
      </c>
      <c r="N3102" s="338" t="s">
        <v>5816</v>
      </c>
      <c r="O3102" s="338" t="s">
        <v>5483</v>
      </c>
    </row>
    <row r="3103" ht="15.75" customHeight="1">
      <c r="A3103" s="338" t="s">
        <v>18314</v>
      </c>
      <c r="B3103" s="338" t="s">
        <v>4970</v>
      </c>
      <c r="C3103" s="338" t="s">
        <v>1537</v>
      </c>
      <c r="D3103" s="338">
        <v>1997.0</v>
      </c>
      <c r="E3103" s="338" t="s">
        <v>18315</v>
      </c>
      <c r="F3103" s="338" t="s">
        <v>5286</v>
      </c>
      <c r="G3103" s="338" t="s">
        <v>7062</v>
      </c>
      <c r="H3103" s="338" t="s">
        <v>6351</v>
      </c>
      <c r="I3103" s="338" t="s">
        <v>18316</v>
      </c>
      <c r="J3103" s="338" t="s">
        <v>8579</v>
      </c>
      <c r="K3103" s="338" t="s">
        <v>4987</v>
      </c>
      <c r="L3103" s="338" t="s">
        <v>6394</v>
      </c>
      <c r="M3103" s="338" t="s">
        <v>18317</v>
      </c>
      <c r="N3103" s="338" t="s">
        <v>15970</v>
      </c>
      <c r="O3103" s="338" t="s">
        <v>5852</v>
      </c>
    </row>
    <row r="3104" ht="15.75" customHeight="1">
      <c r="A3104" s="338" t="s">
        <v>18318</v>
      </c>
      <c r="B3104" s="338" t="s">
        <v>4970</v>
      </c>
      <c r="C3104" s="338" t="s">
        <v>1537</v>
      </c>
      <c r="D3104" s="338">
        <v>1997.0</v>
      </c>
      <c r="E3104" s="338" t="s">
        <v>18319</v>
      </c>
      <c r="F3104" s="339">
        <v>45022.0</v>
      </c>
      <c r="G3104" s="338" t="s">
        <v>18146</v>
      </c>
      <c r="H3104" s="338" t="s">
        <v>12219</v>
      </c>
      <c r="I3104" s="338" t="s">
        <v>18320</v>
      </c>
      <c r="J3104" s="338" t="s">
        <v>11102</v>
      </c>
      <c r="K3104" s="338" t="s">
        <v>4987</v>
      </c>
      <c r="L3104" s="338" t="s">
        <v>12846</v>
      </c>
      <c r="M3104" s="338" t="s">
        <v>18321</v>
      </c>
      <c r="N3104" s="338" t="s">
        <v>5036</v>
      </c>
      <c r="O3104" s="338" t="s">
        <v>5002</v>
      </c>
    </row>
    <row r="3105" ht="15.75" customHeight="1">
      <c r="A3105" s="338" t="s">
        <v>18322</v>
      </c>
      <c r="B3105" s="338" t="s">
        <v>4970</v>
      </c>
      <c r="C3105" s="338" t="s">
        <v>3713</v>
      </c>
      <c r="D3105" s="338">
        <v>1997.0</v>
      </c>
      <c r="E3105" s="338" t="s">
        <v>18303</v>
      </c>
      <c r="F3105" s="339">
        <v>45083.0</v>
      </c>
      <c r="G3105" s="338" t="s">
        <v>5743</v>
      </c>
      <c r="H3105" s="338" t="s">
        <v>17027</v>
      </c>
      <c r="I3105" s="338" t="s">
        <v>18323</v>
      </c>
      <c r="J3105" s="338" t="s">
        <v>12156</v>
      </c>
      <c r="K3105" s="338" t="s">
        <v>4987</v>
      </c>
      <c r="L3105" s="338" t="s">
        <v>5034</v>
      </c>
      <c r="M3105" s="338" t="s">
        <v>18324</v>
      </c>
      <c r="N3105" s="338" t="s">
        <v>5009</v>
      </c>
      <c r="O3105" s="338" t="s">
        <v>5217</v>
      </c>
    </row>
    <row r="3106" ht="15.75" customHeight="1">
      <c r="A3106" s="338" t="s">
        <v>18325</v>
      </c>
      <c r="B3106" s="338" t="s">
        <v>4993</v>
      </c>
      <c r="C3106" s="338" t="s">
        <v>1558</v>
      </c>
      <c r="D3106" s="338">
        <v>1997.0</v>
      </c>
      <c r="E3106" s="338" t="s">
        <v>17660</v>
      </c>
      <c r="F3106" s="338" t="s">
        <v>5286</v>
      </c>
      <c r="G3106" s="338" t="s">
        <v>7883</v>
      </c>
      <c r="H3106" s="338" t="s">
        <v>18326</v>
      </c>
      <c r="I3106" s="338" t="s">
        <v>18327</v>
      </c>
      <c r="J3106" s="338" t="s">
        <v>5016</v>
      </c>
      <c r="K3106" s="338" t="s">
        <v>4987</v>
      </c>
      <c r="L3106" s="338" t="s">
        <v>7014</v>
      </c>
      <c r="M3106" s="338" t="s">
        <v>18328</v>
      </c>
      <c r="N3106" s="338" t="s">
        <v>4979</v>
      </c>
      <c r="O3106" s="338" t="s">
        <v>5483</v>
      </c>
    </row>
    <row r="3107" ht="15.75" customHeight="1">
      <c r="A3107" s="338" t="s">
        <v>18329</v>
      </c>
      <c r="B3107" s="338" t="s">
        <v>4970</v>
      </c>
      <c r="C3107" s="338" t="s">
        <v>1537</v>
      </c>
      <c r="D3107" s="338">
        <v>1997.0</v>
      </c>
      <c r="E3107" s="338" t="s">
        <v>18330</v>
      </c>
      <c r="F3107" s="339">
        <v>44963.0</v>
      </c>
      <c r="G3107" s="338" t="s">
        <v>7849</v>
      </c>
      <c r="H3107" s="338" t="s">
        <v>6271</v>
      </c>
      <c r="I3107" s="338" t="s">
        <v>12023</v>
      </c>
      <c r="J3107" s="338" t="s">
        <v>5670</v>
      </c>
      <c r="K3107" s="338" t="s">
        <v>4987</v>
      </c>
      <c r="L3107" s="338" t="s">
        <v>16634</v>
      </c>
      <c r="M3107" s="338" t="s">
        <v>18331</v>
      </c>
      <c r="N3107" s="338" t="s">
        <v>4990</v>
      </c>
      <c r="O3107" s="338" t="s">
        <v>5150</v>
      </c>
    </row>
    <row r="3108" ht="15.75" customHeight="1">
      <c r="A3108" s="338" t="s">
        <v>18332</v>
      </c>
      <c r="B3108" s="338" t="s">
        <v>4970</v>
      </c>
      <c r="C3108" s="338" t="s">
        <v>1681</v>
      </c>
      <c r="D3108" s="338">
        <v>1997.0</v>
      </c>
      <c r="E3108" s="338" t="s">
        <v>18121</v>
      </c>
      <c r="F3108" s="339">
        <v>44992.0</v>
      </c>
      <c r="G3108" s="338" t="s">
        <v>6403</v>
      </c>
      <c r="H3108" s="338" t="s">
        <v>5668</v>
      </c>
      <c r="I3108" s="338" t="s">
        <v>9852</v>
      </c>
      <c r="J3108" s="338" t="s">
        <v>18333</v>
      </c>
      <c r="K3108" s="338" t="s">
        <v>4987</v>
      </c>
      <c r="L3108" s="338" t="s">
        <v>5215</v>
      </c>
      <c r="M3108" s="338" t="s">
        <v>18334</v>
      </c>
      <c r="N3108" s="338" t="s">
        <v>18335</v>
      </c>
      <c r="O3108" s="338" t="s">
        <v>5949</v>
      </c>
    </row>
    <row r="3109" ht="15.75" customHeight="1">
      <c r="A3109" s="338" t="s">
        <v>16162</v>
      </c>
      <c r="B3109" s="338" t="s">
        <v>4970</v>
      </c>
      <c r="C3109" s="338" t="s">
        <v>1537</v>
      </c>
      <c r="D3109" s="338">
        <v>1997.0</v>
      </c>
      <c r="E3109" s="338" t="s">
        <v>18121</v>
      </c>
      <c r="F3109" s="339">
        <v>44932.0</v>
      </c>
      <c r="G3109" s="338" t="s">
        <v>9570</v>
      </c>
      <c r="H3109" s="338" t="s">
        <v>8902</v>
      </c>
      <c r="I3109" s="338" t="s">
        <v>18336</v>
      </c>
      <c r="J3109" s="338" t="s">
        <v>8902</v>
      </c>
      <c r="K3109" s="338" t="s">
        <v>4987</v>
      </c>
      <c r="L3109" s="338" t="s">
        <v>14335</v>
      </c>
      <c r="M3109" s="338" t="s">
        <v>18337</v>
      </c>
      <c r="N3109" s="338" t="s">
        <v>12759</v>
      </c>
      <c r="O3109" s="338" t="s">
        <v>18338</v>
      </c>
    </row>
    <row r="3110" ht="15.75" customHeight="1">
      <c r="A3110" s="338" t="s">
        <v>18339</v>
      </c>
      <c r="B3110" s="338" t="s">
        <v>4970</v>
      </c>
      <c r="C3110" s="338" t="s">
        <v>1425</v>
      </c>
      <c r="D3110" s="338">
        <v>1997.0</v>
      </c>
      <c r="E3110" s="338" t="s">
        <v>18315</v>
      </c>
      <c r="F3110" s="338" t="s">
        <v>5286</v>
      </c>
      <c r="G3110" s="338" t="s">
        <v>5709</v>
      </c>
      <c r="H3110" s="338" t="s">
        <v>15361</v>
      </c>
      <c r="I3110" s="338" t="s">
        <v>18340</v>
      </c>
      <c r="J3110" s="338" t="s">
        <v>18278</v>
      </c>
      <c r="K3110" s="338" t="s">
        <v>4987</v>
      </c>
      <c r="L3110" s="338" t="s">
        <v>7748</v>
      </c>
      <c r="M3110" s="338" t="s">
        <v>18341</v>
      </c>
      <c r="N3110" s="338" t="s">
        <v>17344</v>
      </c>
      <c r="O3110" s="338" t="s">
        <v>5624</v>
      </c>
    </row>
    <row r="3111" ht="15.75" customHeight="1">
      <c r="A3111" s="338" t="s">
        <v>18342</v>
      </c>
      <c r="B3111" s="338" t="s">
        <v>7737</v>
      </c>
      <c r="C3111" s="338" t="s">
        <v>1558</v>
      </c>
      <c r="D3111" s="338">
        <v>1997.0</v>
      </c>
      <c r="E3111" s="338" t="s">
        <v>18026</v>
      </c>
      <c r="F3111" s="339">
        <v>45022.0</v>
      </c>
      <c r="G3111" s="338" t="s">
        <v>5272</v>
      </c>
      <c r="H3111" s="338" t="s">
        <v>6779</v>
      </c>
      <c r="I3111" s="338" t="s">
        <v>7227</v>
      </c>
      <c r="J3111" s="338" t="s">
        <v>7227</v>
      </c>
      <c r="K3111" s="338" t="s">
        <v>4976</v>
      </c>
      <c r="L3111" s="338" t="s">
        <v>7014</v>
      </c>
      <c r="M3111" s="338" t="s">
        <v>18343</v>
      </c>
      <c r="N3111" s="338" t="s">
        <v>5036</v>
      </c>
      <c r="O3111" s="338" t="s">
        <v>5483</v>
      </c>
    </row>
    <row r="3112" ht="15.75" customHeight="1">
      <c r="A3112" s="338" t="s">
        <v>18344</v>
      </c>
      <c r="B3112" s="338" t="s">
        <v>4970</v>
      </c>
      <c r="C3112" s="338" t="s">
        <v>1537</v>
      </c>
      <c r="D3112" s="338">
        <v>1997.0</v>
      </c>
      <c r="E3112" s="338" t="s">
        <v>17876</v>
      </c>
      <c r="F3112" s="339">
        <v>44992.0</v>
      </c>
      <c r="G3112" s="338" t="s">
        <v>8011</v>
      </c>
      <c r="H3112" s="338" t="s">
        <v>13188</v>
      </c>
      <c r="I3112" s="338" t="s">
        <v>18345</v>
      </c>
      <c r="J3112" s="338" t="s">
        <v>8625</v>
      </c>
      <c r="K3112" s="338" t="s">
        <v>4987</v>
      </c>
      <c r="L3112" s="338" t="s">
        <v>5074</v>
      </c>
      <c r="M3112" s="338" t="s">
        <v>18346</v>
      </c>
      <c r="N3112" s="338" t="s">
        <v>12843</v>
      </c>
      <c r="O3112" s="338" t="s">
        <v>5324</v>
      </c>
    </row>
    <row r="3113" ht="15.75" customHeight="1">
      <c r="A3113" s="338" t="s">
        <v>18347</v>
      </c>
      <c r="B3113" s="338" t="s">
        <v>7737</v>
      </c>
      <c r="C3113" s="338" t="s">
        <v>1537</v>
      </c>
      <c r="D3113" s="338">
        <v>1997.0</v>
      </c>
      <c r="E3113" s="338" t="s">
        <v>18186</v>
      </c>
      <c r="F3113" s="339">
        <v>45110.0</v>
      </c>
      <c r="G3113" s="338" t="s">
        <v>5797</v>
      </c>
      <c r="H3113" s="338" t="s">
        <v>18348</v>
      </c>
      <c r="I3113" s="338" t="s">
        <v>16639</v>
      </c>
      <c r="J3113" s="338" t="s">
        <v>18349</v>
      </c>
      <c r="K3113" s="338" t="s">
        <v>4987</v>
      </c>
      <c r="L3113" s="338" t="s">
        <v>7748</v>
      </c>
      <c r="M3113" s="338" t="s">
        <v>18350</v>
      </c>
      <c r="N3113" s="338" t="s">
        <v>7780</v>
      </c>
      <c r="O3113" s="338" t="s">
        <v>5028</v>
      </c>
    </row>
    <row r="3114" ht="15.75" customHeight="1">
      <c r="A3114" s="338" t="s">
        <v>18351</v>
      </c>
      <c r="B3114" s="338" t="s">
        <v>4993</v>
      </c>
      <c r="C3114" s="338" t="s">
        <v>1558</v>
      </c>
      <c r="D3114" s="338">
        <v>1997.0</v>
      </c>
      <c r="E3114" s="338" t="s">
        <v>18352</v>
      </c>
      <c r="F3114" s="339">
        <v>45049.0</v>
      </c>
      <c r="G3114" s="338" t="s">
        <v>5755</v>
      </c>
      <c r="H3114" s="338" t="s">
        <v>18353</v>
      </c>
      <c r="I3114" s="338" t="s">
        <v>18354</v>
      </c>
      <c r="J3114" s="338" t="s">
        <v>18355</v>
      </c>
      <c r="K3114" s="338" t="s">
        <v>4976</v>
      </c>
      <c r="L3114" s="338" t="s">
        <v>7014</v>
      </c>
      <c r="M3114" s="338" t="s">
        <v>18356</v>
      </c>
      <c r="N3114" s="338" t="s">
        <v>4990</v>
      </c>
      <c r="O3114" s="338" t="s">
        <v>5483</v>
      </c>
    </row>
    <row r="3115" ht="15.75" customHeight="1">
      <c r="A3115" s="338" t="s">
        <v>18357</v>
      </c>
      <c r="B3115" s="338" t="s">
        <v>4993</v>
      </c>
      <c r="C3115" s="338" t="s">
        <v>1681</v>
      </c>
      <c r="D3115" s="338">
        <v>1997.0</v>
      </c>
      <c r="E3115" s="338" t="s">
        <v>17384</v>
      </c>
      <c r="F3115" s="339">
        <v>45144.0</v>
      </c>
      <c r="G3115" s="338" t="s">
        <v>5145</v>
      </c>
      <c r="H3115" s="338" t="s">
        <v>17138</v>
      </c>
      <c r="I3115" s="338" t="s">
        <v>17138</v>
      </c>
      <c r="J3115" s="338" t="s">
        <v>18358</v>
      </c>
      <c r="K3115" s="338" t="s">
        <v>4987</v>
      </c>
      <c r="L3115" s="338" t="s">
        <v>5094</v>
      </c>
      <c r="M3115" s="338" t="s">
        <v>18359</v>
      </c>
      <c r="N3115" s="338" t="s">
        <v>18360</v>
      </c>
      <c r="O3115" s="338" t="s">
        <v>5056</v>
      </c>
    </row>
    <row r="3116" ht="15.75" customHeight="1">
      <c r="A3116" s="338" t="s">
        <v>18361</v>
      </c>
      <c r="C3116" s="338" t="s">
        <v>1547</v>
      </c>
      <c r="D3116" s="338">
        <v>1997.0</v>
      </c>
      <c r="E3116" s="338" t="s">
        <v>18362</v>
      </c>
      <c r="F3116" s="339">
        <v>45114.0</v>
      </c>
      <c r="G3116" s="338" t="s">
        <v>6547</v>
      </c>
      <c r="H3116" s="338" t="s">
        <v>11454</v>
      </c>
      <c r="I3116" s="338" t="s">
        <v>8822</v>
      </c>
      <c r="J3116" s="338" t="s">
        <v>12895</v>
      </c>
      <c r="K3116" s="338" t="s">
        <v>5663</v>
      </c>
      <c r="L3116" s="338" t="s">
        <v>12948</v>
      </c>
      <c r="M3116" s="338" t="s">
        <v>18363</v>
      </c>
      <c r="N3116" s="338" t="s">
        <v>18364</v>
      </c>
      <c r="O3116" s="338" t="s">
        <v>5186</v>
      </c>
    </row>
    <row r="3117" ht="15.75" customHeight="1">
      <c r="A3117" s="338" t="s">
        <v>18365</v>
      </c>
      <c r="B3117" s="338" t="s">
        <v>4993</v>
      </c>
      <c r="C3117" s="338" t="s">
        <v>1601</v>
      </c>
      <c r="D3117" s="338">
        <v>1997.0</v>
      </c>
      <c r="E3117" s="338" t="s">
        <v>18366</v>
      </c>
      <c r="F3117" s="339">
        <v>45174.0</v>
      </c>
      <c r="G3117" s="338" t="s">
        <v>5153</v>
      </c>
      <c r="H3117" s="338" t="s">
        <v>13589</v>
      </c>
      <c r="I3117" s="338" t="s">
        <v>18367</v>
      </c>
      <c r="J3117" s="338" t="s">
        <v>13992</v>
      </c>
      <c r="K3117" s="338" t="s">
        <v>4976</v>
      </c>
      <c r="L3117" s="338" t="s">
        <v>10654</v>
      </c>
      <c r="M3117" s="338" t="s">
        <v>18368</v>
      </c>
      <c r="N3117" s="338" t="s">
        <v>15381</v>
      </c>
      <c r="O3117" s="338" t="s">
        <v>5143</v>
      </c>
    </row>
    <row r="3118" ht="15.75" customHeight="1">
      <c r="A3118" s="338" t="s">
        <v>18369</v>
      </c>
      <c r="B3118" s="338" t="s">
        <v>4970</v>
      </c>
      <c r="C3118" s="338" t="s">
        <v>1537</v>
      </c>
      <c r="D3118" s="338">
        <v>1997.0</v>
      </c>
      <c r="E3118" s="338" t="s">
        <v>18240</v>
      </c>
      <c r="F3118" s="338" t="s">
        <v>5286</v>
      </c>
      <c r="G3118" s="338" t="s">
        <v>8587</v>
      </c>
      <c r="H3118" s="338" t="s">
        <v>18370</v>
      </c>
      <c r="I3118" s="338" t="s">
        <v>18371</v>
      </c>
      <c r="J3118" s="338" t="s">
        <v>18372</v>
      </c>
      <c r="K3118" s="338" t="s">
        <v>4987</v>
      </c>
      <c r="L3118" s="338" t="s">
        <v>6394</v>
      </c>
      <c r="M3118" s="338" t="s">
        <v>18373</v>
      </c>
      <c r="N3118" s="338" t="s">
        <v>18335</v>
      </c>
      <c r="O3118" s="338" t="s">
        <v>5002</v>
      </c>
    </row>
    <row r="3119" ht="15.75" customHeight="1">
      <c r="A3119" s="338" t="s">
        <v>18374</v>
      </c>
      <c r="B3119" s="338" t="s">
        <v>7737</v>
      </c>
      <c r="C3119" s="338" t="s">
        <v>1537</v>
      </c>
      <c r="D3119" s="338">
        <v>1997.0</v>
      </c>
      <c r="E3119" s="338" t="s">
        <v>17867</v>
      </c>
      <c r="F3119" s="339">
        <v>45051.0</v>
      </c>
      <c r="G3119" s="338" t="s">
        <v>6403</v>
      </c>
      <c r="H3119" s="338" t="s">
        <v>12373</v>
      </c>
      <c r="I3119" s="338" t="s">
        <v>18375</v>
      </c>
      <c r="J3119" s="338" t="s">
        <v>7574</v>
      </c>
      <c r="K3119" s="338" t="s">
        <v>4987</v>
      </c>
      <c r="L3119" s="338" t="s">
        <v>16634</v>
      </c>
      <c r="M3119" s="338" t="s">
        <v>18376</v>
      </c>
      <c r="N3119" s="338" t="s">
        <v>5224</v>
      </c>
      <c r="O3119" s="338" t="s">
        <v>4991</v>
      </c>
    </row>
    <row r="3120" ht="15.75" customHeight="1">
      <c r="A3120" s="338" t="s">
        <v>18377</v>
      </c>
      <c r="B3120" s="338" t="s">
        <v>7737</v>
      </c>
      <c r="C3120" s="338" t="s">
        <v>1558</v>
      </c>
      <c r="D3120" s="338">
        <v>1997.0</v>
      </c>
      <c r="E3120" s="338" t="s">
        <v>18378</v>
      </c>
      <c r="F3120" s="339">
        <v>45083.0</v>
      </c>
      <c r="G3120" s="338" t="s">
        <v>5603</v>
      </c>
      <c r="H3120" s="338" t="s">
        <v>18379</v>
      </c>
      <c r="I3120" s="338" t="s">
        <v>18379</v>
      </c>
      <c r="J3120" s="338" t="s">
        <v>16030</v>
      </c>
      <c r="K3120" s="338" t="s">
        <v>4976</v>
      </c>
      <c r="M3120" s="338" t="s">
        <v>18380</v>
      </c>
      <c r="N3120" s="338" t="s">
        <v>6491</v>
      </c>
      <c r="O3120" s="338" t="s">
        <v>5186</v>
      </c>
    </row>
    <row r="3121" ht="15.75" customHeight="1">
      <c r="A3121" s="338" t="s">
        <v>9291</v>
      </c>
      <c r="B3121" s="338" t="s">
        <v>4970</v>
      </c>
      <c r="C3121" s="338" t="s">
        <v>1547</v>
      </c>
      <c r="D3121" s="338">
        <v>1997.0</v>
      </c>
      <c r="E3121" s="338" t="s">
        <v>18381</v>
      </c>
      <c r="F3121" s="338" t="s">
        <v>5286</v>
      </c>
      <c r="G3121" s="338" t="s">
        <v>6705</v>
      </c>
      <c r="H3121" s="338" t="s">
        <v>18382</v>
      </c>
      <c r="I3121" s="338" t="s">
        <v>18382</v>
      </c>
      <c r="J3121" s="338" t="s">
        <v>9858</v>
      </c>
      <c r="K3121" s="338" t="s">
        <v>5245</v>
      </c>
      <c r="M3121" s="338" t="s">
        <v>18383</v>
      </c>
      <c r="N3121" s="338" t="s">
        <v>17052</v>
      </c>
      <c r="O3121" s="338" t="s">
        <v>5120</v>
      </c>
    </row>
    <row r="3122" ht="15.75" customHeight="1">
      <c r="A3122" s="338" t="s">
        <v>18384</v>
      </c>
      <c r="B3122" s="338" t="s">
        <v>4993</v>
      </c>
      <c r="C3122" s="338" t="s">
        <v>1558</v>
      </c>
      <c r="D3122" s="338">
        <v>1997.0</v>
      </c>
      <c r="E3122" s="338" t="s">
        <v>18082</v>
      </c>
      <c r="F3122" s="339">
        <v>45052.0</v>
      </c>
      <c r="G3122" s="338" t="s">
        <v>7796</v>
      </c>
      <c r="H3122" s="338" t="s">
        <v>18385</v>
      </c>
      <c r="I3122" s="338" t="s">
        <v>16264</v>
      </c>
      <c r="J3122" s="338" t="s">
        <v>18386</v>
      </c>
      <c r="K3122" s="338" t="s">
        <v>4987</v>
      </c>
      <c r="L3122" s="338" t="s">
        <v>12942</v>
      </c>
      <c r="M3122" s="338" t="s">
        <v>18387</v>
      </c>
      <c r="N3122" s="338" t="s">
        <v>18335</v>
      </c>
      <c r="O3122" s="338" t="s">
        <v>5020</v>
      </c>
    </row>
    <row r="3123" ht="15.75" customHeight="1">
      <c r="A3123" s="338" t="s">
        <v>18388</v>
      </c>
      <c r="B3123" s="338" t="s">
        <v>4970</v>
      </c>
      <c r="C3123" s="338" t="s">
        <v>1547</v>
      </c>
      <c r="D3123" s="338">
        <v>1997.0</v>
      </c>
      <c r="E3123" s="338" t="s">
        <v>18258</v>
      </c>
      <c r="F3123" s="339">
        <v>45022.0</v>
      </c>
      <c r="G3123" s="338" t="s">
        <v>5181</v>
      </c>
      <c r="H3123" s="338" t="s">
        <v>10756</v>
      </c>
      <c r="I3123" s="338" t="s">
        <v>18389</v>
      </c>
      <c r="J3123" s="338" t="s">
        <v>18390</v>
      </c>
      <c r="K3123" s="338" t="s">
        <v>4987</v>
      </c>
      <c r="M3123" s="338" t="s">
        <v>18391</v>
      </c>
      <c r="N3123" s="338" t="s">
        <v>17520</v>
      </c>
      <c r="O3123" s="338" t="s">
        <v>5780</v>
      </c>
    </row>
    <row r="3124" ht="15.75" customHeight="1">
      <c r="A3124" s="338" t="s">
        <v>18392</v>
      </c>
      <c r="B3124" s="338" t="s">
        <v>4970</v>
      </c>
      <c r="C3124" s="338" t="s">
        <v>1547</v>
      </c>
      <c r="D3124" s="338">
        <v>1997.0</v>
      </c>
      <c r="E3124" s="338" t="s">
        <v>18393</v>
      </c>
      <c r="F3124" s="339">
        <v>45114.0</v>
      </c>
      <c r="G3124" s="338" t="s">
        <v>4983</v>
      </c>
      <c r="H3124" s="338" t="s">
        <v>18394</v>
      </c>
      <c r="I3124" s="338" t="s">
        <v>18394</v>
      </c>
      <c r="J3124" s="338" t="s">
        <v>18395</v>
      </c>
      <c r="K3124" s="338" t="s">
        <v>6531</v>
      </c>
      <c r="M3124" s="338" t="s">
        <v>18396</v>
      </c>
      <c r="N3124" s="338" t="s">
        <v>17067</v>
      </c>
      <c r="O3124" s="338" t="s">
        <v>5471</v>
      </c>
    </row>
    <row r="3125" ht="15.75" customHeight="1">
      <c r="A3125" s="338" t="s">
        <v>18397</v>
      </c>
      <c r="B3125" s="338" t="s">
        <v>7737</v>
      </c>
      <c r="C3125" s="338" t="s">
        <v>1537</v>
      </c>
      <c r="D3125" s="338">
        <v>1997.0</v>
      </c>
      <c r="E3125" s="338" t="s">
        <v>17723</v>
      </c>
      <c r="F3125" s="339">
        <v>45082.0</v>
      </c>
      <c r="G3125" s="338" t="s">
        <v>5701</v>
      </c>
      <c r="H3125" s="338" t="s">
        <v>12920</v>
      </c>
      <c r="I3125" s="338" t="s">
        <v>10051</v>
      </c>
      <c r="J3125" s="338" t="s">
        <v>16790</v>
      </c>
      <c r="K3125" s="338" t="s">
        <v>4987</v>
      </c>
      <c r="L3125" s="338" t="s">
        <v>4999</v>
      </c>
      <c r="M3125" s="338" t="s">
        <v>18398</v>
      </c>
      <c r="N3125" s="338" t="s">
        <v>17560</v>
      </c>
      <c r="O3125" s="338" t="s">
        <v>5010</v>
      </c>
    </row>
    <row r="3126" ht="15.75" customHeight="1">
      <c r="A3126" s="338" t="s">
        <v>18399</v>
      </c>
      <c r="B3126" s="338" t="s">
        <v>4970</v>
      </c>
      <c r="C3126" s="338" t="s">
        <v>1537</v>
      </c>
      <c r="D3126" s="338">
        <v>1997.0</v>
      </c>
      <c r="E3126" s="338" t="s">
        <v>18298</v>
      </c>
      <c r="F3126" s="339">
        <v>44932.0</v>
      </c>
      <c r="G3126" s="338" t="s">
        <v>5129</v>
      </c>
      <c r="H3126" s="338" t="s">
        <v>11312</v>
      </c>
      <c r="I3126" s="338" t="s">
        <v>18400</v>
      </c>
      <c r="J3126" s="338" t="s">
        <v>13692</v>
      </c>
      <c r="K3126" s="338" t="s">
        <v>4987</v>
      </c>
      <c r="L3126" s="338" t="s">
        <v>7743</v>
      </c>
      <c r="M3126" s="338" t="s">
        <v>18401</v>
      </c>
      <c r="N3126" s="338" t="s">
        <v>4979</v>
      </c>
      <c r="O3126" s="338" t="s">
        <v>5324</v>
      </c>
    </row>
    <row r="3127" ht="15.75" customHeight="1">
      <c r="A3127" s="338" t="s">
        <v>18402</v>
      </c>
      <c r="B3127" s="338" t="s">
        <v>4993</v>
      </c>
      <c r="C3127" s="338" t="s">
        <v>1558</v>
      </c>
      <c r="D3127" s="338">
        <v>1997.0</v>
      </c>
      <c r="E3127" s="338" t="s">
        <v>18196</v>
      </c>
      <c r="F3127" s="339">
        <v>44990.0</v>
      </c>
      <c r="G3127" s="338" t="s">
        <v>7121</v>
      </c>
      <c r="H3127" s="338" t="s">
        <v>14467</v>
      </c>
      <c r="I3127" s="338" t="s">
        <v>18403</v>
      </c>
      <c r="J3127" s="338" t="s">
        <v>5093</v>
      </c>
      <c r="K3127" s="338" t="s">
        <v>4987</v>
      </c>
      <c r="L3127" s="338" t="s">
        <v>14335</v>
      </c>
      <c r="M3127" s="338" t="s">
        <v>18404</v>
      </c>
      <c r="N3127" s="338" t="s">
        <v>7376</v>
      </c>
      <c r="O3127" s="338" t="s">
        <v>5483</v>
      </c>
    </row>
    <row r="3128" ht="15.75" customHeight="1">
      <c r="A3128" s="338" t="s">
        <v>18405</v>
      </c>
      <c r="B3128" s="338" t="s">
        <v>5690</v>
      </c>
      <c r="C3128" s="338" t="s">
        <v>1558</v>
      </c>
      <c r="D3128" s="338">
        <v>1997.0</v>
      </c>
      <c r="E3128" s="338" t="s">
        <v>18406</v>
      </c>
      <c r="F3128" s="339">
        <v>44932.0</v>
      </c>
      <c r="G3128" s="338" t="s">
        <v>7952</v>
      </c>
      <c r="H3128" s="338" t="s">
        <v>18407</v>
      </c>
      <c r="I3128" s="338" t="s">
        <v>18407</v>
      </c>
      <c r="J3128" s="338" t="s">
        <v>18407</v>
      </c>
      <c r="K3128" s="338" t="s">
        <v>4987</v>
      </c>
      <c r="L3128" s="338" t="s">
        <v>5140</v>
      </c>
      <c r="M3128" s="338" t="s">
        <v>18408</v>
      </c>
      <c r="N3128" s="338" t="s">
        <v>18409</v>
      </c>
      <c r="O3128" s="338" t="s">
        <v>5370</v>
      </c>
    </row>
    <row r="3129" ht="15.75" customHeight="1">
      <c r="A3129" s="338" t="s">
        <v>18410</v>
      </c>
      <c r="B3129" s="338" t="s">
        <v>4970</v>
      </c>
      <c r="C3129" s="338" t="s">
        <v>1547</v>
      </c>
      <c r="D3129" s="338">
        <v>1997.0</v>
      </c>
      <c r="E3129" s="338" t="s">
        <v>18196</v>
      </c>
      <c r="F3129" s="339">
        <v>45023.0</v>
      </c>
      <c r="G3129" s="338" t="s">
        <v>5080</v>
      </c>
      <c r="H3129" s="338" t="s">
        <v>15675</v>
      </c>
      <c r="I3129" s="338" t="s">
        <v>18411</v>
      </c>
      <c r="J3129" s="338" t="s">
        <v>7380</v>
      </c>
      <c r="K3129" s="338" t="s">
        <v>4987</v>
      </c>
      <c r="L3129" s="338" t="s">
        <v>4999</v>
      </c>
      <c r="M3129" s="338" t="s">
        <v>18412</v>
      </c>
      <c r="N3129" s="338" t="s">
        <v>17975</v>
      </c>
      <c r="O3129" s="338" t="s">
        <v>5545</v>
      </c>
    </row>
    <row r="3130" ht="15.75" customHeight="1">
      <c r="A3130" s="338" t="s">
        <v>18413</v>
      </c>
      <c r="B3130" s="338" t="s">
        <v>4970</v>
      </c>
      <c r="C3130" s="338" t="s">
        <v>1558</v>
      </c>
      <c r="D3130" s="338">
        <v>1997.0</v>
      </c>
      <c r="E3130" s="338" t="s">
        <v>18240</v>
      </c>
      <c r="F3130" s="338" t="s">
        <v>5059</v>
      </c>
      <c r="G3130" s="338" t="s">
        <v>7461</v>
      </c>
      <c r="H3130" s="338" t="s">
        <v>18414</v>
      </c>
      <c r="I3130" s="338" t="s">
        <v>18414</v>
      </c>
      <c r="J3130" s="338" t="s">
        <v>18415</v>
      </c>
      <c r="K3130" s="338" t="s">
        <v>4987</v>
      </c>
      <c r="L3130" s="338" t="s">
        <v>6381</v>
      </c>
      <c r="M3130" s="338" t="s">
        <v>18416</v>
      </c>
      <c r="N3130" s="338" t="s">
        <v>17520</v>
      </c>
      <c r="O3130" s="338" t="s">
        <v>5217</v>
      </c>
    </row>
    <row r="3131" ht="15.75" customHeight="1">
      <c r="A3131" s="338" t="s">
        <v>18417</v>
      </c>
      <c r="B3131" s="338" t="s">
        <v>4993</v>
      </c>
      <c r="C3131" s="338" t="s">
        <v>1547</v>
      </c>
      <c r="D3131" s="338">
        <v>1997.0</v>
      </c>
      <c r="E3131" s="338" t="s">
        <v>18418</v>
      </c>
      <c r="F3131" s="339">
        <v>44993.0</v>
      </c>
      <c r="G3131" s="338" t="s">
        <v>5743</v>
      </c>
      <c r="H3131" s="338" t="s">
        <v>18419</v>
      </c>
      <c r="I3131" s="338" t="s">
        <v>18419</v>
      </c>
      <c r="J3131" s="338" t="s">
        <v>18420</v>
      </c>
      <c r="K3131" s="338" t="s">
        <v>13045</v>
      </c>
      <c r="L3131" s="338" t="s">
        <v>13526</v>
      </c>
      <c r="M3131" s="338" t="s">
        <v>18421</v>
      </c>
      <c r="N3131" s="338" t="s">
        <v>13046</v>
      </c>
      <c r="O3131" s="338" t="s">
        <v>5143</v>
      </c>
    </row>
    <row r="3132" ht="15.75" customHeight="1">
      <c r="A3132" s="338" t="s">
        <v>18422</v>
      </c>
      <c r="B3132" s="338" t="s">
        <v>4970</v>
      </c>
      <c r="C3132" s="338" t="s">
        <v>1537</v>
      </c>
      <c r="D3132" s="338">
        <v>1997.0</v>
      </c>
      <c r="E3132" s="338" t="s">
        <v>18258</v>
      </c>
      <c r="F3132" s="339">
        <v>45142.0</v>
      </c>
      <c r="G3132" s="338" t="s">
        <v>5674</v>
      </c>
      <c r="H3132" s="338" t="s">
        <v>15058</v>
      </c>
      <c r="I3132" s="338" t="s">
        <v>8921</v>
      </c>
      <c r="J3132" s="338" t="s">
        <v>11216</v>
      </c>
      <c r="K3132" s="338" t="s">
        <v>4987</v>
      </c>
      <c r="L3132" s="338" t="s">
        <v>7748</v>
      </c>
      <c r="M3132" s="338" t="s">
        <v>18423</v>
      </c>
      <c r="N3132" s="338" t="s">
        <v>18194</v>
      </c>
      <c r="O3132" s="338" t="s">
        <v>5483</v>
      </c>
    </row>
    <row r="3133" ht="15.75" customHeight="1">
      <c r="A3133" s="338" t="s">
        <v>18424</v>
      </c>
      <c r="B3133" s="338" t="s">
        <v>4970</v>
      </c>
      <c r="C3133" s="338" t="s">
        <v>1425</v>
      </c>
      <c r="D3133" s="338">
        <v>1997.0</v>
      </c>
      <c r="E3133" s="338" t="s">
        <v>17632</v>
      </c>
      <c r="F3133" s="339">
        <v>45143.0</v>
      </c>
      <c r="G3133" s="338" t="s">
        <v>5145</v>
      </c>
      <c r="H3133" s="338" t="s">
        <v>5970</v>
      </c>
      <c r="I3133" s="338" t="s">
        <v>18425</v>
      </c>
      <c r="J3133" s="338" t="s">
        <v>15025</v>
      </c>
      <c r="K3133" s="338" t="s">
        <v>4976</v>
      </c>
      <c r="L3133" s="338" t="s">
        <v>7743</v>
      </c>
      <c r="M3133" s="338" t="s">
        <v>18426</v>
      </c>
      <c r="N3133" s="338" t="s">
        <v>13140</v>
      </c>
      <c r="O3133" s="338" t="s">
        <v>5780</v>
      </c>
    </row>
    <row r="3134" ht="15.75" customHeight="1">
      <c r="A3134" s="338" t="s">
        <v>18427</v>
      </c>
      <c r="B3134" s="338" t="s">
        <v>4970</v>
      </c>
      <c r="C3134" s="338" t="s">
        <v>1558</v>
      </c>
      <c r="D3134" s="338">
        <v>1997.0</v>
      </c>
      <c r="E3134" s="338" t="s">
        <v>18121</v>
      </c>
      <c r="F3134" s="339">
        <v>44931.0</v>
      </c>
      <c r="G3134" s="338" t="s">
        <v>5272</v>
      </c>
      <c r="H3134" s="338" t="s">
        <v>18428</v>
      </c>
      <c r="I3134" s="338" t="s">
        <v>5031</v>
      </c>
      <c r="J3134" s="338" t="s">
        <v>18429</v>
      </c>
      <c r="K3134" s="338" t="s">
        <v>4976</v>
      </c>
      <c r="L3134" s="338" t="s">
        <v>7014</v>
      </c>
      <c r="M3134" s="338" t="s">
        <v>18430</v>
      </c>
      <c r="N3134" s="338" t="s">
        <v>12843</v>
      </c>
      <c r="O3134" s="338" t="s">
        <v>5624</v>
      </c>
    </row>
    <row r="3135" ht="15.75" customHeight="1">
      <c r="A3135" s="338" t="s">
        <v>18431</v>
      </c>
      <c r="B3135" s="338" t="s">
        <v>7737</v>
      </c>
      <c r="C3135" s="338" t="s">
        <v>1601</v>
      </c>
      <c r="D3135" s="338">
        <v>1997.0</v>
      </c>
      <c r="E3135" s="338" t="s">
        <v>18107</v>
      </c>
      <c r="F3135" s="339">
        <v>45052.0</v>
      </c>
      <c r="G3135" s="338" t="s">
        <v>6444</v>
      </c>
      <c r="H3135" s="338" t="s">
        <v>9072</v>
      </c>
      <c r="I3135" s="338" t="s">
        <v>18432</v>
      </c>
      <c r="J3135" s="338" t="s">
        <v>18432</v>
      </c>
      <c r="K3135" s="338" t="s">
        <v>4976</v>
      </c>
      <c r="L3135" s="338" t="s">
        <v>4999</v>
      </c>
      <c r="M3135" s="338" t="s">
        <v>18433</v>
      </c>
      <c r="N3135" s="338" t="s">
        <v>15381</v>
      </c>
      <c r="O3135" s="338" t="s">
        <v>5143</v>
      </c>
    </row>
    <row r="3136" ht="15.75" customHeight="1">
      <c r="A3136" s="338" t="s">
        <v>18434</v>
      </c>
      <c r="B3136" s="338" t="s">
        <v>4970</v>
      </c>
      <c r="C3136" s="338" t="s">
        <v>1558</v>
      </c>
      <c r="D3136" s="338">
        <v>1997.0</v>
      </c>
      <c r="E3136" s="338" t="s">
        <v>18102</v>
      </c>
      <c r="F3136" s="339">
        <v>44933.0</v>
      </c>
      <c r="G3136" s="338" t="s">
        <v>14368</v>
      </c>
      <c r="H3136" s="338" t="s">
        <v>6553</v>
      </c>
      <c r="I3136" s="338" t="s">
        <v>18435</v>
      </c>
      <c r="J3136" s="338" t="s">
        <v>6446</v>
      </c>
      <c r="K3136" s="338" t="s">
        <v>4987</v>
      </c>
      <c r="L3136" s="338" t="s">
        <v>5074</v>
      </c>
      <c r="M3136" s="338" t="s">
        <v>18436</v>
      </c>
      <c r="N3136" s="338" t="s">
        <v>13956</v>
      </c>
      <c r="O3136" s="338" t="s">
        <v>5262</v>
      </c>
    </row>
    <row r="3137" ht="15.75" customHeight="1">
      <c r="A3137" s="338" t="s">
        <v>18437</v>
      </c>
      <c r="B3137" s="338" t="s">
        <v>5601</v>
      </c>
      <c r="C3137" s="338" t="s">
        <v>1547</v>
      </c>
      <c r="D3137" s="338">
        <v>1997.0</v>
      </c>
      <c r="E3137" s="338" t="s">
        <v>18438</v>
      </c>
      <c r="F3137" s="339">
        <v>45145.0</v>
      </c>
      <c r="G3137" s="338" t="s">
        <v>5145</v>
      </c>
      <c r="H3137" s="338" t="s">
        <v>13043</v>
      </c>
      <c r="I3137" s="338" t="s">
        <v>13043</v>
      </c>
      <c r="J3137" s="338" t="s">
        <v>18439</v>
      </c>
      <c r="K3137" s="338" t="s">
        <v>13045</v>
      </c>
      <c r="M3137" s="338" t="s">
        <v>18440</v>
      </c>
      <c r="N3137" s="338" t="s">
        <v>16353</v>
      </c>
      <c r="O3137" s="338" t="s">
        <v>5028</v>
      </c>
    </row>
    <row r="3138" ht="15.75" customHeight="1">
      <c r="A3138" s="338" t="s">
        <v>18441</v>
      </c>
      <c r="B3138" s="338" t="s">
        <v>4970</v>
      </c>
      <c r="C3138" s="338" t="s">
        <v>1537</v>
      </c>
      <c r="D3138" s="338">
        <v>1997.0</v>
      </c>
      <c r="E3138" s="338" t="s">
        <v>17660</v>
      </c>
      <c r="F3138" s="339">
        <v>45113.0</v>
      </c>
      <c r="G3138" s="338" t="s">
        <v>6378</v>
      </c>
      <c r="H3138" s="338" t="s">
        <v>5073</v>
      </c>
      <c r="I3138" s="338" t="s">
        <v>18442</v>
      </c>
      <c r="J3138" s="338" t="s">
        <v>5073</v>
      </c>
      <c r="K3138" s="338" t="s">
        <v>4987</v>
      </c>
      <c r="L3138" s="338" t="s">
        <v>6394</v>
      </c>
      <c r="M3138" s="338" t="s">
        <v>18443</v>
      </c>
      <c r="N3138" s="338" t="s">
        <v>11994</v>
      </c>
      <c r="O3138" s="338" t="s">
        <v>5423</v>
      </c>
    </row>
    <row r="3139" ht="15.75" customHeight="1">
      <c r="A3139" s="338" t="s">
        <v>18444</v>
      </c>
      <c r="B3139" s="338" t="s">
        <v>4970</v>
      </c>
      <c r="C3139" s="338" t="s">
        <v>2473</v>
      </c>
      <c r="D3139" s="338">
        <v>1997.0</v>
      </c>
      <c r="E3139" s="338" t="s">
        <v>18126</v>
      </c>
      <c r="F3139" s="339">
        <v>45143.0</v>
      </c>
      <c r="G3139" s="338" t="s">
        <v>5121</v>
      </c>
      <c r="H3139" s="338" t="s">
        <v>17354</v>
      </c>
      <c r="I3139" s="338" t="s">
        <v>11362</v>
      </c>
      <c r="J3139" s="338" t="s">
        <v>18445</v>
      </c>
      <c r="K3139" s="338" t="s">
        <v>4987</v>
      </c>
      <c r="L3139" s="338" t="s">
        <v>5084</v>
      </c>
      <c r="M3139" s="338" t="s">
        <v>18446</v>
      </c>
      <c r="N3139" s="338" t="s">
        <v>14372</v>
      </c>
      <c r="O3139" s="338" t="s">
        <v>6003</v>
      </c>
    </row>
    <row r="3140" ht="15.75" customHeight="1">
      <c r="A3140" s="338" t="s">
        <v>18447</v>
      </c>
      <c r="B3140" s="338" t="s">
        <v>4993</v>
      </c>
      <c r="C3140" s="338" t="s">
        <v>1558</v>
      </c>
      <c r="D3140" s="338">
        <v>1997.0</v>
      </c>
      <c r="E3140" s="338" t="s">
        <v>18448</v>
      </c>
      <c r="F3140" s="339">
        <v>44962.0</v>
      </c>
      <c r="G3140" s="338" t="s">
        <v>8851</v>
      </c>
      <c r="H3140" s="338" t="s">
        <v>16075</v>
      </c>
      <c r="I3140" s="338" t="s">
        <v>18449</v>
      </c>
      <c r="J3140" s="338" t="s">
        <v>16077</v>
      </c>
      <c r="K3140" s="338" t="s">
        <v>4987</v>
      </c>
      <c r="L3140" s="338" t="s">
        <v>5827</v>
      </c>
      <c r="M3140" s="338" t="s">
        <v>18450</v>
      </c>
      <c r="N3140" s="338" t="s">
        <v>7376</v>
      </c>
      <c r="O3140" s="338" t="s">
        <v>5624</v>
      </c>
    </row>
    <row r="3141" ht="15.75" customHeight="1">
      <c r="A3141" s="338" t="s">
        <v>18451</v>
      </c>
      <c r="B3141" s="338" t="s">
        <v>7737</v>
      </c>
      <c r="C3141" s="338" t="s">
        <v>1558</v>
      </c>
      <c r="D3141" s="338">
        <v>1997.0</v>
      </c>
      <c r="E3141" s="338" t="s">
        <v>18452</v>
      </c>
      <c r="F3141" s="339">
        <v>45111.0</v>
      </c>
      <c r="G3141" s="338" t="s">
        <v>8142</v>
      </c>
      <c r="H3141" s="338" t="s">
        <v>10888</v>
      </c>
      <c r="I3141" s="338" t="s">
        <v>18453</v>
      </c>
      <c r="J3141" s="338" t="s">
        <v>18454</v>
      </c>
      <c r="K3141" s="338" t="s">
        <v>4987</v>
      </c>
      <c r="M3141" s="338" t="s">
        <v>18455</v>
      </c>
      <c r="N3141" s="338" t="s">
        <v>7780</v>
      </c>
      <c r="O3141" s="338" t="s">
        <v>5283</v>
      </c>
    </row>
    <row r="3142" ht="15.75" customHeight="1">
      <c r="A3142" s="338" t="s">
        <v>18456</v>
      </c>
      <c r="B3142" s="338" t="s">
        <v>4970</v>
      </c>
      <c r="C3142" s="338" t="s">
        <v>1681</v>
      </c>
      <c r="D3142" s="338">
        <v>1997.0</v>
      </c>
      <c r="E3142" s="338" t="s">
        <v>18448</v>
      </c>
      <c r="F3142" s="339">
        <v>45175.0</v>
      </c>
      <c r="G3142" s="338" t="s">
        <v>7952</v>
      </c>
      <c r="H3142" s="338" t="s">
        <v>16803</v>
      </c>
      <c r="I3142" s="338" t="s">
        <v>18457</v>
      </c>
      <c r="J3142" s="338" t="s">
        <v>18457</v>
      </c>
      <c r="K3142" s="338" t="s">
        <v>4987</v>
      </c>
      <c r="L3142" s="338" t="s">
        <v>5807</v>
      </c>
      <c r="M3142" s="338" t="s">
        <v>18458</v>
      </c>
      <c r="N3142" s="338" t="s">
        <v>5009</v>
      </c>
      <c r="O3142" s="338" t="s">
        <v>5087</v>
      </c>
    </row>
    <row r="3143" ht="15.75" customHeight="1">
      <c r="A3143" s="338" t="s">
        <v>18459</v>
      </c>
      <c r="B3143" s="338" t="s">
        <v>4970</v>
      </c>
      <c r="C3143" s="338" t="s">
        <v>1547</v>
      </c>
      <c r="D3143" s="338">
        <v>1997.0</v>
      </c>
      <c r="E3143" s="338" t="s">
        <v>18102</v>
      </c>
      <c r="F3143" s="338" t="s">
        <v>5059</v>
      </c>
      <c r="G3143" s="338" t="s">
        <v>5153</v>
      </c>
      <c r="H3143" s="338" t="s">
        <v>12083</v>
      </c>
      <c r="I3143" s="338" t="s">
        <v>12083</v>
      </c>
      <c r="J3143" s="338" t="s">
        <v>11268</v>
      </c>
      <c r="K3143" s="338" t="s">
        <v>4987</v>
      </c>
      <c r="M3143" s="338" t="s">
        <v>18460</v>
      </c>
      <c r="N3143" s="338" t="s">
        <v>5036</v>
      </c>
      <c r="O3143" s="338" t="s">
        <v>5677</v>
      </c>
    </row>
    <row r="3144" ht="15.75" customHeight="1">
      <c r="A3144" s="338" t="s">
        <v>18461</v>
      </c>
      <c r="B3144" s="338" t="s">
        <v>7737</v>
      </c>
      <c r="C3144" s="338" t="s">
        <v>1558</v>
      </c>
      <c r="D3144" s="338">
        <v>1997.0</v>
      </c>
      <c r="E3144" s="338" t="s">
        <v>18270</v>
      </c>
      <c r="F3144" s="339">
        <v>45051.0</v>
      </c>
      <c r="G3144" s="338" t="s">
        <v>5872</v>
      </c>
      <c r="H3144" s="338" t="s">
        <v>11785</v>
      </c>
      <c r="I3144" s="338" t="s">
        <v>18462</v>
      </c>
      <c r="J3144" s="338" t="s">
        <v>18463</v>
      </c>
      <c r="K3144" s="338" t="s">
        <v>4987</v>
      </c>
      <c r="L3144" s="338" t="s">
        <v>5064</v>
      </c>
      <c r="M3144" s="338" t="s">
        <v>18464</v>
      </c>
      <c r="N3144" s="338" t="s">
        <v>17560</v>
      </c>
      <c r="O3144" s="338" t="s">
        <v>5294</v>
      </c>
    </row>
    <row r="3145" ht="15.75" customHeight="1">
      <c r="A3145" s="338" t="s">
        <v>18465</v>
      </c>
      <c r="B3145" s="338" t="s">
        <v>4970</v>
      </c>
      <c r="C3145" s="338" t="s">
        <v>1537</v>
      </c>
      <c r="D3145" s="338">
        <v>1997.0</v>
      </c>
      <c r="E3145" s="338" t="s">
        <v>18315</v>
      </c>
      <c r="F3145" s="339">
        <v>44963.0</v>
      </c>
      <c r="G3145" s="338" t="s">
        <v>5969</v>
      </c>
      <c r="H3145" s="338" t="s">
        <v>18466</v>
      </c>
      <c r="I3145" s="338" t="s">
        <v>11002</v>
      </c>
      <c r="J3145" s="338" t="s">
        <v>9467</v>
      </c>
      <c r="K3145" s="338" t="s">
        <v>4987</v>
      </c>
      <c r="L3145" s="338" t="s">
        <v>7014</v>
      </c>
      <c r="M3145" s="338" t="s">
        <v>18467</v>
      </c>
      <c r="N3145" s="338" t="s">
        <v>7780</v>
      </c>
      <c r="O3145" s="338" t="s">
        <v>5262</v>
      </c>
    </row>
    <row r="3146" ht="15.75" customHeight="1">
      <c r="A3146" s="338" t="s">
        <v>18468</v>
      </c>
      <c r="B3146" s="338" t="s">
        <v>4970</v>
      </c>
      <c r="C3146" s="338" t="s">
        <v>1547</v>
      </c>
      <c r="D3146" s="338">
        <v>1997.0</v>
      </c>
      <c r="E3146" s="338" t="s">
        <v>18186</v>
      </c>
      <c r="F3146" s="339">
        <v>45053.0</v>
      </c>
      <c r="G3146" s="338" t="s">
        <v>5196</v>
      </c>
      <c r="H3146" s="338" t="s">
        <v>14059</v>
      </c>
      <c r="I3146" s="338" t="s">
        <v>18469</v>
      </c>
      <c r="J3146" s="338" t="s">
        <v>18470</v>
      </c>
      <c r="K3146" s="338" t="s">
        <v>5245</v>
      </c>
      <c r="M3146" s="338" t="s">
        <v>18471</v>
      </c>
      <c r="N3146" s="338" t="s">
        <v>9372</v>
      </c>
      <c r="O3146" s="338" t="s">
        <v>5545</v>
      </c>
    </row>
    <row r="3147" ht="15.75" customHeight="1">
      <c r="A3147" s="338" t="s">
        <v>18472</v>
      </c>
      <c r="B3147" s="338" t="s">
        <v>4993</v>
      </c>
      <c r="C3147" s="338" t="s">
        <v>1558</v>
      </c>
      <c r="D3147" s="338">
        <v>1997.0</v>
      </c>
      <c r="E3147" s="338" t="s">
        <v>18281</v>
      </c>
      <c r="F3147" s="339">
        <v>45174.0</v>
      </c>
      <c r="G3147" s="338" t="s">
        <v>8753</v>
      </c>
      <c r="H3147" s="338" t="s">
        <v>6416</v>
      </c>
      <c r="I3147" s="338" t="s">
        <v>18473</v>
      </c>
      <c r="J3147" s="338" t="s">
        <v>18474</v>
      </c>
      <c r="K3147" s="338" t="s">
        <v>4987</v>
      </c>
      <c r="M3147" s="338" t="s">
        <v>18475</v>
      </c>
      <c r="N3147" s="338" t="s">
        <v>15970</v>
      </c>
      <c r="O3147" s="338" t="s">
        <v>5028</v>
      </c>
    </row>
    <row r="3148" ht="15.75" customHeight="1">
      <c r="A3148" s="338" t="s">
        <v>18476</v>
      </c>
      <c r="B3148" s="338" t="s">
        <v>4970</v>
      </c>
      <c r="C3148" s="338" t="s">
        <v>3713</v>
      </c>
      <c r="D3148" s="338">
        <v>1997.0</v>
      </c>
      <c r="E3148" s="338" t="s">
        <v>18080</v>
      </c>
      <c r="F3148" s="339">
        <v>45022.0</v>
      </c>
      <c r="G3148" s="338" t="s">
        <v>5319</v>
      </c>
      <c r="H3148" s="338" t="s">
        <v>15119</v>
      </c>
      <c r="I3148" s="338" t="s">
        <v>15119</v>
      </c>
      <c r="J3148" s="338" t="s">
        <v>8613</v>
      </c>
      <c r="K3148" s="338" t="s">
        <v>4987</v>
      </c>
      <c r="L3148" s="338" t="s">
        <v>6047</v>
      </c>
      <c r="M3148" s="338" t="s">
        <v>18477</v>
      </c>
      <c r="N3148" s="338" t="s">
        <v>13391</v>
      </c>
      <c r="O3148" s="338" t="s">
        <v>5715</v>
      </c>
    </row>
    <row r="3149" ht="15.75" customHeight="1">
      <c r="A3149" s="338" t="s">
        <v>18478</v>
      </c>
      <c r="B3149" s="338" t="s">
        <v>4993</v>
      </c>
      <c r="C3149" s="338" t="s">
        <v>1537</v>
      </c>
      <c r="D3149" s="338">
        <v>1997.0</v>
      </c>
      <c r="E3149" s="338" t="s">
        <v>18140</v>
      </c>
      <c r="F3149" s="339">
        <v>45022.0</v>
      </c>
      <c r="G3149" s="338" t="s">
        <v>8100</v>
      </c>
      <c r="H3149" s="338" t="s">
        <v>10474</v>
      </c>
      <c r="I3149" s="338" t="s">
        <v>18479</v>
      </c>
      <c r="J3149" s="338" t="s">
        <v>16948</v>
      </c>
      <c r="K3149" s="338" t="s">
        <v>4987</v>
      </c>
      <c r="M3149" s="338" t="s">
        <v>18480</v>
      </c>
      <c r="N3149" s="338" t="s">
        <v>11206</v>
      </c>
      <c r="O3149" s="338" t="s">
        <v>5537</v>
      </c>
    </row>
    <row r="3150" ht="15.75" customHeight="1">
      <c r="A3150" s="338" t="s">
        <v>18481</v>
      </c>
      <c r="B3150" s="338" t="s">
        <v>4970</v>
      </c>
      <c r="C3150" s="338" t="s">
        <v>1537</v>
      </c>
      <c r="D3150" s="338">
        <v>1997.0</v>
      </c>
      <c r="E3150" s="338" t="s">
        <v>13890</v>
      </c>
      <c r="F3150" s="339">
        <v>45113.0</v>
      </c>
      <c r="G3150" s="338" t="s">
        <v>6515</v>
      </c>
      <c r="H3150" s="338" t="s">
        <v>16862</v>
      </c>
      <c r="I3150" s="338" t="s">
        <v>16862</v>
      </c>
      <c r="J3150" s="338" t="s">
        <v>17873</v>
      </c>
      <c r="K3150" s="338" t="s">
        <v>4987</v>
      </c>
      <c r="L3150" s="338" t="s">
        <v>7014</v>
      </c>
      <c r="M3150" s="338" t="s">
        <v>18482</v>
      </c>
      <c r="N3150" s="338" t="s">
        <v>18483</v>
      </c>
      <c r="O3150" s="338" t="s">
        <v>5020</v>
      </c>
    </row>
    <row r="3151" ht="15.75" customHeight="1">
      <c r="A3151" s="338" t="s">
        <v>18484</v>
      </c>
      <c r="B3151" s="338" t="s">
        <v>7737</v>
      </c>
      <c r="C3151" s="338" t="s">
        <v>1537</v>
      </c>
      <c r="D3151" s="338">
        <v>1997.0</v>
      </c>
      <c r="E3151" s="338" t="s">
        <v>14992</v>
      </c>
      <c r="F3151" s="339">
        <v>45171.0</v>
      </c>
      <c r="G3151" s="338" t="s">
        <v>5181</v>
      </c>
      <c r="H3151" s="338" t="s">
        <v>11480</v>
      </c>
      <c r="I3151" s="338" t="s">
        <v>18485</v>
      </c>
      <c r="J3151" s="338" t="s">
        <v>17640</v>
      </c>
      <c r="K3151" s="338" t="s">
        <v>4987</v>
      </c>
      <c r="L3151" s="338" t="s">
        <v>5971</v>
      </c>
      <c r="M3151" s="338" t="s">
        <v>18486</v>
      </c>
      <c r="N3151" s="338" t="s">
        <v>18487</v>
      </c>
      <c r="O3151" s="338" t="s">
        <v>5262</v>
      </c>
    </row>
    <row r="3152" ht="15.75" customHeight="1">
      <c r="A3152" s="338" t="s">
        <v>18488</v>
      </c>
      <c r="B3152" s="338" t="s">
        <v>4970</v>
      </c>
      <c r="C3152" s="338" t="s">
        <v>1547</v>
      </c>
      <c r="D3152" s="338">
        <v>1997.0</v>
      </c>
      <c r="E3152" s="338" t="s">
        <v>18107</v>
      </c>
      <c r="F3152" s="339">
        <v>44992.0</v>
      </c>
      <c r="G3152" s="338" t="s">
        <v>5264</v>
      </c>
      <c r="H3152" s="338" t="s">
        <v>18489</v>
      </c>
      <c r="I3152" s="338" t="s">
        <v>18489</v>
      </c>
      <c r="J3152" s="338" t="s">
        <v>17934</v>
      </c>
      <c r="K3152" s="338" t="s">
        <v>4987</v>
      </c>
      <c r="L3152" s="338" t="s">
        <v>5017</v>
      </c>
      <c r="M3152" s="338" t="s">
        <v>18490</v>
      </c>
      <c r="N3152" s="338" t="s">
        <v>15309</v>
      </c>
      <c r="O3152" s="338" t="s">
        <v>5087</v>
      </c>
    </row>
    <row r="3153" ht="15.75" customHeight="1">
      <c r="A3153" s="338" t="s">
        <v>18491</v>
      </c>
      <c r="B3153" s="338" t="s">
        <v>7737</v>
      </c>
      <c r="C3153" s="338" t="s">
        <v>1681</v>
      </c>
      <c r="D3153" s="338">
        <v>1997.0</v>
      </c>
      <c r="E3153" s="338" t="s">
        <v>18492</v>
      </c>
      <c r="F3153" s="338" t="s">
        <v>5059</v>
      </c>
      <c r="G3153" s="338" t="s">
        <v>5113</v>
      </c>
      <c r="H3153" s="338" t="s">
        <v>5041</v>
      </c>
      <c r="I3153" s="338" t="s">
        <v>6366</v>
      </c>
      <c r="J3153" s="338" t="s">
        <v>18493</v>
      </c>
      <c r="K3153" s="338" t="s">
        <v>4987</v>
      </c>
      <c r="L3153" s="338" t="s">
        <v>5807</v>
      </c>
      <c r="M3153" s="338" t="s">
        <v>18494</v>
      </c>
      <c r="N3153" s="338" t="s">
        <v>18495</v>
      </c>
      <c r="O3153" s="338" t="s">
        <v>5127</v>
      </c>
    </row>
    <row r="3154" ht="15.75" customHeight="1">
      <c r="A3154" s="338" t="s">
        <v>18496</v>
      </c>
      <c r="B3154" s="338" t="s">
        <v>5601</v>
      </c>
      <c r="C3154" s="338" t="s">
        <v>3713</v>
      </c>
      <c r="D3154" s="338">
        <v>1997.0</v>
      </c>
      <c r="E3154" s="338" t="s">
        <v>18497</v>
      </c>
      <c r="F3154" s="339">
        <v>45023.0</v>
      </c>
      <c r="G3154" s="338" t="s">
        <v>5181</v>
      </c>
      <c r="H3154" s="338" t="s">
        <v>18498</v>
      </c>
      <c r="I3154" s="338" t="s">
        <v>18498</v>
      </c>
      <c r="J3154" s="338" t="s">
        <v>18499</v>
      </c>
      <c r="K3154" s="338" t="s">
        <v>7898</v>
      </c>
      <c r="N3154" s="338" t="s">
        <v>18500</v>
      </c>
      <c r="O3154" s="338" t="s">
        <v>5150</v>
      </c>
    </row>
    <row r="3155" ht="15.75" customHeight="1">
      <c r="A3155" s="338" t="s">
        <v>18501</v>
      </c>
      <c r="B3155" s="338" t="s">
        <v>4970</v>
      </c>
      <c r="C3155" s="338" t="s">
        <v>1547</v>
      </c>
      <c r="D3155" s="338">
        <v>1997.0</v>
      </c>
      <c r="E3155" s="338" t="s">
        <v>18492</v>
      </c>
      <c r="F3155" s="339">
        <v>45023.0</v>
      </c>
      <c r="G3155" s="338" t="s">
        <v>5129</v>
      </c>
      <c r="H3155" s="338" t="s">
        <v>9770</v>
      </c>
      <c r="I3155" s="338" t="s">
        <v>9770</v>
      </c>
      <c r="J3155" s="338" t="s">
        <v>18502</v>
      </c>
      <c r="K3155" s="338" t="s">
        <v>6531</v>
      </c>
      <c r="M3155" s="338" t="s">
        <v>18503</v>
      </c>
      <c r="N3155" s="338" t="s">
        <v>12121</v>
      </c>
      <c r="O3155" s="338" t="s">
        <v>5120</v>
      </c>
    </row>
    <row r="3156" ht="15.75" customHeight="1">
      <c r="A3156" s="338" t="s">
        <v>18504</v>
      </c>
      <c r="B3156" s="338" t="s">
        <v>4970</v>
      </c>
      <c r="C3156" s="338" t="s">
        <v>1537</v>
      </c>
      <c r="D3156" s="338">
        <v>1997.0</v>
      </c>
      <c r="E3156" s="338" t="s">
        <v>18505</v>
      </c>
      <c r="F3156" s="339">
        <v>44931.0</v>
      </c>
      <c r="G3156" s="338" t="s">
        <v>5219</v>
      </c>
      <c r="H3156" s="338" t="s">
        <v>18506</v>
      </c>
      <c r="I3156" s="338" t="s">
        <v>15119</v>
      </c>
      <c r="J3156" s="338" t="s">
        <v>11327</v>
      </c>
      <c r="K3156" s="338" t="s">
        <v>4987</v>
      </c>
      <c r="L3156" s="338" t="s">
        <v>12846</v>
      </c>
      <c r="M3156" s="338" t="s">
        <v>18507</v>
      </c>
      <c r="N3156" s="338" t="s">
        <v>4979</v>
      </c>
      <c r="O3156" s="338" t="s">
        <v>5624</v>
      </c>
    </row>
    <row r="3157" ht="15.75" customHeight="1">
      <c r="A3157" s="338" t="s">
        <v>18508</v>
      </c>
      <c r="B3157" s="338" t="s">
        <v>4993</v>
      </c>
      <c r="C3157" s="338" t="s">
        <v>1558</v>
      </c>
      <c r="D3157" s="338">
        <v>1997.0</v>
      </c>
      <c r="E3157" s="338" t="s">
        <v>18270</v>
      </c>
      <c r="F3157" s="339">
        <v>44990.0</v>
      </c>
      <c r="G3157" s="338" t="s">
        <v>5219</v>
      </c>
      <c r="H3157" s="338" t="s">
        <v>5450</v>
      </c>
      <c r="I3157" s="338" t="s">
        <v>18509</v>
      </c>
      <c r="J3157" s="338" t="s">
        <v>18510</v>
      </c>
      <c r="K3157" s="338" t="s">
        <v>4987</v>
      </c>
      <c r="L3157" s="338" t="s">
        <v>5291</v>
      </c>
      <c r="M3157" s="338" t="s">
        <v>18511</v>
      </c>
      <c r="N3157" s="338" t="s">
        <v>7376</v>
      </c>
      <c r="O3157" s="338" t="s">
        <v>5020</v>
      </c>
    </row>
    <row r="3158" ht="15.75" customHeight="1">
      <c r="A3158" s="338" t="s">
        <v>18512</v>
      </c>
      <c r="B3158" s="338" t="s">
        <v>4970</v>
      </c>
      <c r="C3158" s="338" t="s">
        <v>1558</v>
      </c>
      <c r="D3158" s="338">
        <v>1997.0</v>
      </c>
      <c r="E3158" s="338" t="s">
        <v>18513</v>
      </c>
      <c r="F3158" s="339">
        <v>45022.0</v>
      </c>
      <c r="G3158" s="338" t="s">
        <v>5153</v>
      </c>
      <c r="H3158" s="338" t="s">
        <v>14921</v>
      </c>
      <c r="I3158" s="338" t="s">
        <v>14921</v>
      </c>
      <c r="J3158" s="338" t="s">
        <v>16744</v>
      </c>
      <c r="K3158" s="338" t="s">
        <v>4987</v>
      </c>
      <c r="L3158" s="338" t="s">
        <v>5084</v>
      </c>
      <c r="M3158" s="338" t="s">
        <v>18514</v>
      </c>
      <c r="N3158" s="338" t="s">
        <v>17274</v>
      </c>
      <c r="O3158" s="338" t="s">
        <v>5624</v>
      </c>
    </row>
    <row r="3159" ht="15.75" customHeight="1">
      <c r="A3159" s="338" t="s">
        <v>18515</v>
      </c>
      <c r="B3159" s="338" t="s">
        <v>7737</v>
      </c>
      <c r="C3159" s="338" t="s">
        <v>1558</v>
      </c>
      <c r="D3159" s="338">
        <v>1997.0</v>
      </c>
      <c r="E3159" s="338" t="s">
        <v>18145</v>
      </c>
      <c r="F3159" s="339">
        <v>45143.0</v>
      </c>
      <c r="G3159" s="338" t="s">
        <v>5060</v>
      </c>
      <c r="H3159" s="338" t="s">
        <v>16688</v>
      </c>
      <c r="I3159" s="338" t="s">
        <v>18516</v>
      </c>
      <c r="J3159" s="338" t="s">
        <v>16077</v>
      </c>
      <c r="K3159" s="338" t="s">
        <v>4987</v>
      </c>
      <c r="L3159" s="338" t="s">
        <v>5377</v>
      </c>
      <c r="M3159" s="338" t="s">
        <v>18517</v>
      </c>
      <c r="N3159" s="338" t="s">
        <v>5036</v>
      </c>
      <c r="O3159" s="338" t="s">
        <v>5217</v>
      </c>
    </row>
    <row r="3160" ht="15.75" customHeight="1">
      <c r="A3160" s="338" t="s">
        <v>18518</v>
      </c>
      <c r="B3160" s="338" t="s">
        <v>4970</v>
      </c>
      <c r="C3160" s="338" t="s">
        <v>1558</v>
      </c>
      <c r="D3160" s="338">
        <v>1997.0</v>
      </c>
      <c r="E3160" s="338" t="s">
        <v>18519</v>
      </c>
      <c r="F3160" s="339">
        <v>45114.0</v>
      </c>
      <c r="G3160" s="338" t="s">
        <v>5251</v>
      </c>
      <c r="H3160" s="338" t="s">
        <v>18520</v>
      </c>
      <c r="I3160" s="338" t="s">
        <v>18521</v>
      </c>
      <c r="J3160" s="338" t="s">
        <v>18522</v>
      </c>
      <c r="K3160" s="338" t="s">
        <v>3074</v>
      </c>
      <c r="M3160" s="338" t="s">
        <v>18523</v>
      </c>
      <c r="N3160" s="338" t="s">
        <v>18524</v>
      </c>
      <c r="O3160" s="338" t="s">
        <v>5698</v>
      </c>
    </row>
    <row r="3161" ht="15.75" customHeight="1">
      <c r="A3161" s="338" t="s">
        <v>18525</v>
      </c>
      <c r="B3161" s="338" t="s">
        <v>4993</v>
      </c>
      <c r="C3161" s="338" t="s">
        <v>1537</v>
      </c>
      <c r="D3161" s="338">
        <v>1997.0</v>
      </c>
      <c r="E3161" s="338" t="s">
        <v>18452</v>
      </c>
      <c r="F3161" s="339">
        <v>45110.0</v>
      </c>
      <c r="G3161" s="338" t="s">
        <v>11608</v>
      </c>
      <c r="H3161" s="338" t="s">
        <v>18526</v>
      </c>
      <c r="I3161" s="338" t="s">
        <v>18526</v>
      </c>
      <c r="J3161" s="338" t="s">
        <v>18527</v>
      </c>
      <c r="K3161" s="338" t="s">
        <v>4987</v>
      </c>
      <c r="L3161" s="338" t="s">
        <v>6039</v>
      </c>
      <c r="M3161" s="338" t="s">
        <v>18528</v>
      </c>
      <c r="N3161" s="338" t="s">
        <v>5224</v>
      </c>
      <c r="O3161" s="338" t="s">
        <v>5339</v>
      </c>
    </row>
    <row r="3162" ht="15.75" customHeight="1">
      <c r="A3162" s="338" t="s">
        <v>18529</v>
      </c>
      <c r="B3162" s="338" t="s">
        <v>4970</v>
      </c>
      <c r="C3162" s="338" t="s">
        <v>1537</v>
      </c>
      <c r="D3162" s="338">
        <v>1997.0</v>
      </c>
      <c r="E3162" s="338" t="s">
        <v>17764</v>
      </c>
      <c r="F3162" s="339">
        <v>44964.0</v>
      </c>
      <c r="G3162" s="338" t="s">
        <v>8035</v>
      </c>
      <c r="H3162" s="338" t="s">
        <v>13521</v>
      </c>
      <c r="I3162" s="338" t="s">
        <v>18530</v>
      </c>
      <c r="J3162" s="338" t="s">
        <v>6776</v>
      </c>
      <c r="K3162" s="338" t="s">
        <v>4987</v>
      </c>
      <c r="L3162" s="338" t="s">
        <v>7014</v>
      </c>
      <c r="M3162" s="338" t="s">
        <v>18531</v>
      </c>
      <c r="N3162" s="338" t="s">
        <v>4979</v>
      </c>
      <c r="O3162" s="338" t="s">
        <v>5724</v>
      </c>
    </row>
    <row r="3163" ht="15.75" customHeight="1">
      <c r="A3163" s="338" t="s">
        <v>18532</v>
      </c>
      <c r="B3163" s="338" t="s">
        <v>4970</v>
      </c>
      <c r="C3163" s="338" t="s">
        <v>1558</v>
      </c>
      <c r="D3163" s="338">
        <v>1997.0</v>
      </c>
      <c r="E3163" s="338" t="s">
        <v>17657</v>
      </c>
      <c r="F3163" s="339">
        <v>44932.0</v>
      </c>
      <c r="G3163" s="338" t="s">
        <v>5272</v>
      </c>
      <c r="H3163" s="338" t="s">
        <v>8663</v>
      </c>
      <c r="I3163" s="338" t="s">
        <v>18533</v>
      </c>
      <c r="J3163" s="338" t="s">
        <v>14881</v>
      </c>
      <c r="K3163" s="338" t="s">
        <v>4987</v>
      </c>
      <c r="M3163" s="338" t="s">
        <v>18534</v>
      </c>
      <c r="N3163" s="338" t="s">
        <v>4979</v>
      </c>
      <c r="O3163" s="338" t="s">
        <v>5067</v>
      </c>
    </row>
    <row r="3164" ht="15.75" customHeight="1">
      <c r="A3164" s="338" t="s">
        <v>18535</v>
      </c>
      <c r="B3164" s="338" t="s">
        <v>4970</v>
      </c>
      <c r="C3164" s="338" t="s">
        <v>1537</v>
      </c>
      <c r="D3164" s="338">
        <v>1997.0</v>
      </c>
      <c r="E3164" s="338" t="s">
        <v>17723</v>
      </c>
      <c r="F3164" s="339">
        <v>45051.0</v>
      </c>
      <c r="G3164" s="338" t="s">
        <v>5145</v>
      </c>
      <c r="H3164" s="338" t="s">
        <v>15450</v>
      </c>
      <c r="I3164" s="338" t="s">
        <v>12013</v>
      </c>
      <c r="J3164" s="338" t="s">
        <v>7041</v>
      </c>
      <c r="K3164" s="338" t="s">
        <v>4987</v>
      </c>
      <c r="L3164" s="338" t="s">
        <v>10592</v>
      </c>
      <c r="M3164" s="338" t="s">
        <v>18536</v>
      </c>
      <c r="N3164" s="338" t="s">
        <v>7874</v>
      </c>
      <c r="O3164" s="338" t="s">
        <v>5232</v>
      </c>
    </row>
    <row r="3165" ht="15.75" customHeight="1">
      <c r="A3165" s="338" t="s">
        <v>18537</v>
      </c>
      <c r="B3165" s="338" t="s">
        <v>4970</v>
      </c>
      <c r="C3165" s="338" t="s">
        <v>3713</v>
      </c>
      <c r="D3165" s="338">
        <v>1997.0</v>
      </c>
      <c r="E3165" s="338" t="s">
        <v>18080</v>
      </c>
      <c r="F3165" s="339">
        <v>44991.0</v>
      </c>
      <c r="G3165" s="338" t="s">
        <v>5219</v>
      </c>
      <c r="H3165" s="338" t="s">
        <v>13565</v>
      </c>
      <c r="I3165" s="338" t="s">
        <v>18538</v>
      </c>
      <c r="J3165" s="338" t="s">
        <v>5229</v>
      </c>
      <c r="K3165" s="338" t="s">
        <v>4987</v>
      </c>
      <c r="L3165" s="338" t="s">
        <v>11930</v>
      </c>
      <c r="M3165" s="338" t="s">
        <v>18539</v>
      </c>
      <c r="N3165" s="338" t="s">
        <v>5126</v>
      </c>
      <c r="O3165" s="338" t="s">
        <v>5943</v>
      </c>
    </row>
    <row r="3166" ht="15.75" customHeight="1">
      <c r="A3166" s="338" t="s">
        <v>18540</v>
      </c>
      <c r="B3166" s="338" t="s">
        <v>4970</v>
      </c>
      <c r="C3166" s="338" t="s">
        <v>1547</v>
      </c>
      <c r="D3166" s="338">
        <v>1997.0</v>
      </c>
      <c r="E3166" s="338" t="s">
        <v>18541</v>
      </c>
      <c r="F3166" s="338" t="s">
        <v>5059</v>
      </c>
      <c r="G3166" s="338" t="s">
        <v>5241</v>
      </c>
      <c r="H3166" s="338" t="s">
        <v>5228</v>
      </c>
      <c r="I3166" s="338" t="s">
        <v>18469</v>
      </c>
      <c r="J3166" s="338" t="s">
        <v>6404</v>
      </c>
      <c r="K3166" s="338" t="s">
        <v>4987</v>
      </c>
      <c r="L3166" s="338" t="s">
        <v>5017</v>
      </c>
      <c r="M3166" s="338" t="s">
        <v>18542</v>
      </c>
      <c r="N3166" s="338" t="s">
        <v>12239</v>
      </c>
      <c r="O3166" s="338" t="s">
        <v>5096</v>
      </c>
    </row>
    <row r="3167" ht="15.75" customHeight="1">
      <c r="A3167" s="338" t="s">
        <v>18543</v>
      </c>
      <c r="B3167" s="338" t="s">
        <v>4970</v>
      </c>
      <c r="C3167" s="338" t="s">
        <v>1547</v>
      </c>
      <c r="D3167" s="338">
        <v>1997.0</v>
      </c>
      <c r="E3167" s="338" t="s">
        <v>17438</v>
      </c>
      <c r="F3167" s="339">
        <v>45023.0</v>
      </c>
      <c r="G3167" s="338" t="s">
        <v>5278</v>
      </c>
      <c r="H3167" s="338" t="s">
        <v>18544</v>
      </c>
      <c r="I3167" s="338" t="s">
        <v>18544</v>
      </c>
      <c r="J3167" s="338" t="s">
        <v>16539</v>
      </c>
      <c r="K3167" s="338" t="s">
        <v>4987</v>
      </c>
      <c r="L3167" s="338" t="s">
        <v>5064</v>
      </c>
      <c r="M3167" s="338" t="s">
        <v>18545</v>
      </c>
      <c r="N3167" s="338" t="s">
        <v>17630</v>
      </c>
      <c r="O3167" s="338" t="s">
        <v>4991</v>
      </c>
    </row>
    <row r="3168" ht="15.75" customHeight="1">
      <c r="A3168" s="338" t="s">
        <v>18546</v>
      </c>
      <c r="B3168" s="338" t="s">
        <v>4970</v>
      </c>
      <c r="C3168" s="338" t="s">
        <v>1547</v>
      </c>
      <c r="D3168" s="338">
        <v>1997.0</v>
      </c>
      <c r="E3168" s="338" t="s">
        <v>18126</v>
      </c>
      <c r="F3168" s="339">
        <v>44932.0</v>
      </c>
      <c r="G3168" s="338" t="s">
        <v>5432</v>
      </c>
      <c r="H3168" s="338" t="s">
        <v>14104</v>
      </c>
      <c r="I3168" s="338" t="s">
        <v>18547</v>
      </c>
      <c r="J3168" s="338" t="s">
        <v>6386</v>
      </c>
      <c r="K3168" s="338" t="s">
        <v>4987</v>
      </c>
      <c r="L3168" s="338" t="s">
        <v>5807</v>
      </c>
      <c r="M3168" s="338" t="s">
        <v>18548</v>
      </c>
      <c r="N3168" s="338" t="s">
        <v>7874</v>
      </c>
      <c r="O3168" s="338" t="s">
        <v>5624</v>
      </c>
    </row>
    <row r="3169" ht="15.75" customHeight="1">
      <c r="A3169" s="338" t="s">
        <v>18549</v>
      </c>
      <c r="B3169" s="338" t="s">
        <v>4970</v>
      </c>
      <c r="C3169" s="338" t="s">
        <v>1558</v>
      </c>
      <c r="D3169" s="338">
        <v>1997.0</v>
      </c>
      <c r="E3169" s="338" t="s">
        <v>18087</v>
      </c>
      <c r="F3169" s="339">
        <v>45052.0</v>
      </c>
      <c r="G3169" s="338" t="s">
        <v>8090</v>
      </c>
      <c r="H3169" s="338" t="s">
        <v>14933</v>
      </c>
      <c r="I3169" s="338" t="s">
        <v>14933</v>
      </c>
      <c r="J3169" s="338" t="s">
        <v>15755</v>
      </c>
      <c r="K3169" s="338" t="s">
        <v>4987</v>
      </c>
      <c r="M3169" s="338" t="s">
        <v>18550</v>
      </c>
      <c r="N3169" s="338" t="s">
        <v>15757</v>
      </c>
      <c r="O3169" s="338" t="s">
        <v>5363</v>
      </c>
    </row>
    <row r="3170" ht="15.75" customHeight="1">
      <c r="A3170" s="338" t="s">
        <v>18551</v>
      </c>
      <c r="B3170" s="338" t="s">
        <v>4970</v>
      </c>
      <c r="C3170" s="338" t="s">
        <v>3713</v>
      </c>
      <c r="D3170" s="338">
        <v>1997.0</v>
      </c>
      <c r="E3170" s="338" t="s">
        <v>18552</v>
      </c>
      <c r="F3170" s="339">
        <v>44991.0</v>
      </c>
      <c r="G3170" s="338" t="s">
        <v>5287</v>
      </c>
      <c r="H3170" s="338" t="s">
        <v>14085</v>
      </c>
      <c r="I3170" s="338" t="s">
        <v>18553</v>
      </c>
      <c r="J3170" s="338" t="s">
        <v>11468</v>
      </c>
      <c r="K3170" s="338" t="s">
        <v>4987</v>
      </c>
      <c r="L3170" s="338" t="s">
        <v>7748</v>
      </c>
      <c r="M3170" s="338" t="s">
        <v>18554</v>
      </c>
      <c r="N3170" s="338" t="s">
        <v>5066</v>
      </c>
      <c r="O3170" s="338" t="s">
        <v>7456</v>
      </c>
    </row>
    <row r="3171" ht="15.75" customHeight="1">
      <c r="A3171" s="338" t="s">
        <v>18555</v>
      </c>
      <c r="B3171" s="338" t="s">
        <v>7737</v>
      </c>
      <c r="C3171" s="338" t="s">
        <v>1537</v>
      </c>
      <c r="D3171" s="338">
        <v>1997.0</v>
      </c>
      <c r="E3171" s="338" t="s">
        <v>18556</v>
      </c>
      <c r="F3171" s="339">
        <v>45021.0</v>
      </c>
      <c r="G3171" s="338" t="s">
        <v>5319</v>
      </c>
      <c r="H3171" s="338" t="s">
        <v>15124</v>
      </c>
      <c r="I3171" s="338" t="s">
        <v>18557</v>
      </c>
      <c r="J3171" s="338" t="s">
        <v>16585</v>
      </c>
      <c r="K3171" s="338" t="s">
        <v>4987</v>
      </c>
      <c r="L3171" s="338" t="s">
        <v>5094</v>
      </c>
      <c r="M3171" s="338" t="s">
        <v>18558</v>
      </c>
      <c r="N3171" s="338" t="s">
        <v>4990</v>
      </c>
      <c r="O3171" s="338" t="s">
        <v>5294</v>
      </c>
    </row>
    <row r="3172" ht="15.75" customHeight="1">
      <c r="A3172" s="338" t="s">
        <v>9208</v>
      </c>
      <c r="B3172" s="338" t="s">
        <v>4970</v>
      </c>
      <c r="C3172" s="338" t="s">
        <v>1558</v>
      </c>
      <c r="D3172" s="338">
        <v>1997.0</v>
      </c>
      <c r="E3172" s="338" t="s">
        <v>18559</v>
      </c>
      <c r="F3172" s="339">
        <v>45113.0</v>
      </c>
      <c r="G3172" s="338" t="s">
        <v>5060</v>
      </c>
      <c r="H3172" s="338" t="s">
        <v>18560</v>
      </c>
      <c r="I3172" s="338" t="s">
        <v>18561</v>
      </c>
      <c r="J3172" s="338" t="s">
        <v>10758</v>
      </c>
      <c r="K3172" s="338" t="s">
        <v>4976</v>
      </c>
      <c r="M3172" s="338" t="s">
        <v>18562</v>
      </c>
      <c r="N3172" s="338" t="s">
        <v>7718</v>
      </c>
      <c r="O3172" s="338" t="s">
        <v>5160</v>
      </c>
    </row>
    <row r="3173" ht="15.75" customHeight="1">
      <c r="A3173" s="338" t="s">
        <v>18563</v>
      </c>
      <c r="B3173" s="338" t="s">
        <v>4993</v>
      </c>
      <c r="C3173" s="338" t="s">
        <v>1558</v>
      </c>
      <c r="D3173" s="338">
        <v>1997.0</v>
      </c>
      <c r="E3173" s="338" t="s">
        <v>18319</v>
      </c>
      <c r="F3173" s="339">
        <v>45083.0</v>
      </c>
      <c r="G3173" s="338" t="s">
        <v>7089</v>
      </c>
      <c r="H3173" s="338" t="s">
        <v>13465</v>
      </c>
      <c r="I3173" s="338" t="s">
        <v>18564</v>
      </c>
      <c r="J3173" s="338" t="s">
        <v>5746</v>
      </c>
      <c r="K3173" s="338" t="s">
        <v>4987</v>
      </c>
      <c r="L3173" s="338" t="s">
        <v>5094</v>
      </c>
      <c r="M3173" s="338" t="s">
        <v>18565</v>
      </c>
      <c r="N3173" s="338" t="s">
        <v>4979</v>
      </c>
      <c r="O3173" s="338" t="s">
        <v>5370</v>
      </c>
    </row>
    <row r="3174" ht="15.75" customHeight="1">
      <c r="A3174" s="338" t="s">
        <v>18566</v>
      </c>
      <c r="B3174" s="338" t="s">
        <v>4993</v>
      </c>
      <c r="C3174" s="338" t="s">
        <v>1558</v>
      </c>
      <c r="D3174" s="338">
        <v>1997.0</v>
      </c>
      <c r="E3174" s="338" t="s">
        <v>18164</v>
      </c>
      <c r="F3174" s="339">
        <v>45051.0</v>
      </c>
      <c r="G3174" s="338" t="s">
        <v>9110</v>
      </c>
      <c r="H3174" s="338" t="s">
        <v>11670</v>
      </c>
      <c r="I3174" s="338" t="s">
        <v>18567</v>
      </c>
      <c r="J3174" s="338" t="s">
        <v>18568</v>
      </c>
      <c r="K3174" s="338" t="s">
        <v>4987</v>
      </c>
      <c r="L3174" s="338" t="s">
        <v>5971</v>
      </c>
      <c r="M3174" s="338" t="s">
        <v>18569</v>
      </c>
      <c r="N3174" s="338" t="s">
        <v>18570</v>
      </c>
      <c r="O3174" s="338" t="s">
        <v>5624</v>
      </c>
    </row>
    <row r="3175" ht="15.75" customHeight="1">
      <c r="A3175" s="338" t="s">
        <v>18571</v>
      </c>
      <c r="B3175" s="338" t="s">
        <v>4970</v>
      </c>
      <c r="C3175" s="338" t="s">
        <v>1558</v>
      </c>
      <c r="D3175" s="338">
        <v>1997.0</v>
      </c>
      <c r="E3175" s="338" t="s">
        <v>18572</v>
      </c>
      <c r="F3175" s="339">
        <v>45175.0</v>
      </c>
      <c r="G3175" s="338" t="s">
        <v>5113</v>
      </c>
      <c r="H3175" s="338" t="s">
        <v>18573</v>
      </c>
      <c r="I3175" s="338" t="s">
        <v>18574</v>
      </c>
      <c r="J3175" s="338" t="s">
        <v>7099</v>
      </c>
      <c r="K3175" s="338" t="s">
        <v>4987</v>
      </c>
      <c r="L3175" s="338" t="s">
        <v>5084</v>
      </c>
      <c r="M3175" s="338" t="s">
        <v>18575</v>
      </c>
      <c r="N3175" s="338" t="s">
        <v>14286</v>
      </c>
      <c r="O3175" s="338" t="s">
        <v>5537</v>
      </c>
    </row>
    <row r="3176" ht="15.75" customHeight="1">
      <c r="A3176" s="338" t="s">
        <v>18576</v>
      </c>
      <c r="B3176" s="338" t="s">
        <v>4970</v>
      </c>
      <c r="C3176" s="338" t="s">
        <v>3713</v>
      </c>
      <c r="D3176" s="338">
        <v>1997.0</v>
      </c>
      <c r="E3176" s="338" t="s">
        <v>17438</v>
      </c>
      <c r="F3176" s="339">
        <v>44932.0</v>
      </c>
      <c r="G3176" s="338" t="s">
        <v>5311</v>
      </c>
      <c r="H3176" s="338" t="s">
        <v>5993</v>
      </c>
      <c r="I3176" s="338" t="s">
        <v>18577</v>
      </c>
      <c r="J3176" s="338" t="s">
        <v>14284</v>
      </c>
      <c r="K3176" s="338" t="s">
        <v>4987</v>
      </c>
      <c r="L3176" s="338" t="s">
        <v>6039</v>
      </c>
      <c r="M3176" s="338" t="s">
        <v>18578</v>
      </c>
      <c r="N3176" s="338" t="s">
        <v>13510</v>
      </c>
      <c r="O3176" s="338" t="s">
        <v>5262</v>
      </c>
    </row>
    <row r="3177" ht="15.75" customHeight="1">
      <c r="A3177" s="338" t="s">
        <v>18579</v>
      </c>
      <c r="B3177" s="338" t="s">
        <v>5690</v>
      </c>
      <c r="C3177" s="338" t="s">
        <v>1547</v>
      </c>
      <c r="D3177" s="338">
        <v>1997.0</v>
      </c>
      <c r="E3177" s="338" t="s">
        <v>18196</v>
      </c>
      <c r="F3177" s="339">
        <v>44964.0</v>
      </c>
      <c r="G3177" s="338" t="s">
        <v>5992</v>
      </c>
      <c r="H3177" s="338" t="s">
        <v>18580</v>
      </c>
      <c r="I3177" s="338" t="s">
        <v>18581</v>
      </c>
      <c r="J3177" s="338" t="s">
        <v>12529</v>
      </c>
      <c r="K3177" s="338" t="s">
        <v>4976</v>
      </c>
      <c r="M3177" s="338" t="s">
        <v>18582</v>
      </c>
      <c r="N3177" s="338" t="s">
        <v>7718</v>
      </c>
      <c r="O3177" s="338" t="s">
        <v>5624</v>
      </c>
    </row>
    <row r="3178" ht="15.75" customHeight="1">
      <c r="A3178" s="338" t="s">
        <v>18583</v>
      </c>
      <c r="B3178" s="338" t="s">
        <v>4970</v>
      </c>
      <c r="C3178" s="338" t="s">
        <v>1547</v>
      </c>
      <c r="D3178" s="338">
        <v>1997.0</v>
      </c>
      <c r="E3178" s="338" t="s">
        <v>18584</v>
      </c>
      <c r="F3178" s="339">
        <v>45113.0</v>
      </c>
      <c r="G3178" s="338" t="s">
        <v>8851</v>
      </c>
      <c r="H3178" s="338" t="s">
        <v>7797</v>
      </c>
      <c r="I3178" s="338" t="s">
        <v>18585</v>
      </c>
      <c r="J3178" s="338" t="s">
        <v>17934</v>
      </c>
      <c r="K3178" s="338" t="s">
        <v>4987</v>
      </c>
      <c r="L3178" s="338" t="s">
        <v>5094</v>
      </c>
      <c r="M3178" s="338" t="s">
        <v>18586</v>
      </c>
      <c r="N3178" s="338" t="s">
        <v>15404</v>
      </c>
      <c r="O3178" s="338" t="s">
        <v>5471</v>
      </c>
    </row>
    <row r="3179" ht="15.75" customHeight="1">
      <c r="A3179" s="338" t="s">
        <v>18587</v>
      </c>
      <c r="B3179" s="338" t="s">
        <v>4993</v>
      </c>
      <c r="C3179" s="338" t="s">
        <v>1681</v>
      </c>
      <c r="D3179" s="338">
        <v>1997.0</v>
      </c>
      <c r="E3179" s="338" t="s">
        <v>18303</v>
      </c>
      <c r="F3179" s="339">
        <v>44964.0</v>
      </c>
      <c r="G3179" s="338" t="s">
        <v>5163</v>
      </c>
      <c r="H3179" s="338" t="s">
        <v>15818</v>
      </c>
      <c r="I3179" s="338" t="s">
        <v>18588</v>
      </c>
      <c r="J3179" s="338" t="s">
        <v>18589</v>
      </c>
      <c r="K3179" s="338" t="s">
        <v>4976</v>
      </c>
      <c r="M3179" s="338" t="s">
        <v>18590</v>
      </c>
      <c r="N3179" s="338" t="s">
        <v>18591</v>
      </c>
      <c r="O3179" s="338" t="s">
        <v>5294</v>
      </c>
    </row>
    <row r="3180" ht="15.75" customHeight="1">
      <c r="A3180" s="338" t="s">
        <v>18592</v>
      </c>
      <c r="B3180" s="338" t="s">
        <v>4970</v>
      </c>
      <c r="C3180" s="338" t="s">
        <v>1558</v>
      </c>
      <c r="D3180" s="338">
        <v>1997.0</v>
      </c>
      <c r="E3180" s="338" t="s">
        <v>18593</v>
      </c>
      <c r="F3180" s="339">
        <v>45023.0</v>
      </c>
      <c r="G3180" s="338" t="s">
        <v>9634</v>
      </c>
      <c r="H3180" s="338" t="s">
        <v>5381</v>
      </c>
      <c r="I3180" s="338" t="s">
        <v>5381</v>
      </c>
      <c r="J3180" s="338" t="s">
        <v>5381</v>
      </c>
      <c r="K3180" s="338" t="s">
        <v>4987</v>
      </c>
      <c r="L3180" s="338" t="s">
        <v>5094</v>
      </c>
      <c r="M3180" s="338" t="s">
        <v>18594</v>
      </c>
      <c r="N3180" s="338" t="s">
        <v>16995</v>
      </c>
      <c r="O3180" s="338" t="s">
        <v>5186</v>
      </c>
    </row>
    <row r="3181" ht="15.75" customHeight="1">
      <c r="A3181" s="338" t="s">
        <v>18595</v>
      </c>
      <c r="B3181" s="338" t="s">
        <v>4970</v>
      </c>
      <c r="C3181" s="338" t="s">
        <v>1558</v>
      </c>
      <c r="D3181" s="338">
        <v>1997.0</v>
      </c>
      <c r="E3181" s="338" t="s">
        <v>18181</v>
      </c>
      <c r="F3181" s="339">
        <v>45022.0</v>
      </c>
      <c r="G3181" s="338" t="s">
        <v>7952</v>
      </c>
      <c r="H3181" s="338" t="s">
        <v>16087</v>
      </c>
      <c r="I3181" s="338" t="s">
        <v>16088</v>
      </c>
      <c r="J3181" s="338" t="s">
        <v>17151</v>
      </c>
      <c r="K3181" s="338" t="s">
        <v>4976</v>
      </c>
      <c r="L3181" s="338" t="s">
        <v>5176</v>
      </c>
      <c r="M3181" s="338" t="s">
        <v>18596</v>
      </c>
      <c r="N3181" s="338" t="s">
        <v>7718</v>
      </c>
      <c r="O3181" s="338" t="s">
        <v>5120</v>
      </c>
    </row>
    <row r="3182" ht="15.75" customHeight="1">
      <c r="A3182" s="338" t="s">
        <v>18597</v>
      </c>
      <c r="C3182" s="338" t="s">
        <v>3713</v>
      </c>
      <c r="D3182" s="338">
        <v>1997.0</v>
      </c>
      <c r="E3182" s="338" t="s">
        <v>18598</v>
      </c>
      <c r="F3182" s="339">
        <v>45145.0</v>
      </c>
      <c r="G3182" s="338" t="s">
        <v>5129</v>
      </c>
      <c r="H3182" s="338" t="s">
        <v>12486</v>
      </c>
      <c r="I3182" s="338" t="s">
        <v>12486</v>
      </c>
      <c r="J3182" s="338" t="s">
        <v>12486</v>
      </c>
      <c r="K3182" s="338" t="s">
        <v>7898</v>
      </c>
      <c r="M3182" s="338" t="s">
        <v>12125</v>
      </c>
      <c r="N3182" s="338" t="s">
        <v>13387</v>
      </c>
      <c r="O3182" s="338" t="s">
        <v>5120</v>
      </c>
    </row>
    <row r="3183" ht="15.75" customHeight="1">
      <c r="A3183" s="338" t="s">
        <v>18599</v>
      </c>
      <c r="B3183" s="338" t="s">
        <v>5601</v>
      </c>
      <c r="C3183" s="338" t="s">
        <v>3713</v>
      </c>
      <c r="D3183" s="338">
        <v>1997.0</v>
      </c>
      <c r="E3183" s="338" t="s">
        <v>18600</v>
      </c>
      <c r="F3183" s="339">
        <v>44992.0</v>
      </c>
      <c r="G3183" s="338" t="s">
        <v>5163</v>
      </c>
      <c r="H3183" s="338" t="s">
        <v>18601</v>
      </c>
      <c r="I3183" s="338" t="s">
        <v>18602</v>
      </c>
      <c r="J3183" s="338" t="s">
        <v>18603</v>
      </c>
      <c r="K3183" s="338" t="s">
        <v>18604</v>
      </c>
      <c r="M3183" s="338" t="s">
        <v>18605</v>
      </c>
      <c r="N3183" s="338" t="s">
        <v>18606</v>
      </c>
      <c r="O3183" s="338" t="s">
        <v>5186</v>
      </c>
    </row>
    <row r="3184" ht="15.75" customHeight="1">
      <c r="A3184" s="338" t="s">
        <v>18607</v>
      </c>
      <c r="B3184" s="338" t="s">
        <v>4970</v>
      </c>
      <c r="C3184" s="338" t="s">
        <v>1558</v>
      </c>
      <c r="D3184" s="338">
        <v>1997.0</v>
      </c>
      <c r="E3184" s="338" t="s">
        <v>18608</v>
      </c>
      <c r="F3184" s="339">
        <v>45021.0</v>
      </c>
      <c r="G3184" s="338" t="s">
        <v>8090</v>
      </c>
      <c r="H3184" s="338" t="s">
        <v>16194</v>
      </c>
      <c r="I3184" s="338" t="s">
        <v>17526</v>
      </c>
      <c r="J3184" s="338" t="s">
        <v>18609</v>
      </c>
      <c r="K3184" s="338" t="s">
        <v>4987</v>
      </c>
      <c r="M3184" s="338" t="s">
        <v>18610</v>
      </c>
      <c r="N3184" s="338" t="s">
        <v>4990</v>
      </c>
      <c r="O3184" s="338" t="s">
        <v>7435</v>
      </c>
    </row>
    <row r="3185" ht="15.75" customHeight="1">
      <c r="A3185" s="338" t="s">
        <v>18611</v>
      </c>
      <c r="B3185" s="338" t="s">
        <v>4970</v>
      </c>
      <c r="C3185" s="338" t="s">
        <v>1547</v>
      </c>
      <c r="D3185" s="338">
        <v>1997.0</v>
      </c>
      <c r="E3185" s="338" t="s">
        <v>18612</v>
      </c>
      <c r="F3185" s="339">
        <v>44963.0</v>
      </c>
      <c r="G3185" s="338" t="s">
        <v>5872</v>
      </c>
      <c r="H3185" s="338" t="s">
        <v>18613</v>
      </c>
      <c r="I3185" s="338" t="s">
        <v>18613</v>
      </c>
      <c r="J3185" s="338" t="s">
        <v>17371</v>
      </c>
      <c r="K3185" s="338" t="s">
        <v>4987</v>
      </c>
      <c r="M3185" s="338" t="s">
        <v>18614</v>
      </c>
      <c r="N3185" s="338" t="s">
        <v>17344</v>
      </c>
      <c r="O3185" s="338" t="s">
        <v>5294</v>
      </c>
    </row>
    <row r="3186" ht="15.75" customHeight="1">
      <c r="A3186" s="338" t="s">
        <v>18615</v>
      </c>
      <c r="B3186" s="338" t="s">
        <v>4970</v>
      </c>
      <c r="C3186" s="338" t="s">
        <v>2473</v>
      </c>
      <c r="D3186" s="338">
        <v>1997.0</v>
      </c>
      <c r="E3186" s="338" t="s">
        <v>18616</v>
      </c>
      <c r="F3186" s="338" t="s">
        <v>5286</v>
      </c>
      <c r="G3186" s="338" t="s">
        <v>6063</v>
      </c>
      <c r="H3186" s="338" t="s">
        <v>18617</v>
      </c>
      <c r="I3186" s="338" t="s">
        <v>4974</v>
      </c>
      <c r="J3186" s="338" t="s">
        <v>18618</v>
      </c>
      <c r="K3186" s="338" t="s">
        <v>4987</v>
      </c>
      <c r="L3186" s="338" t="s">
        <v>5140</v>
      </c>
      <c r="M3186" s="338" t="s">
        <v>18619</v>
      </c>
      <c r="N3186" s="338" t="s">
        <v>18620</v>
      </c>
      <c r="O3186" s="338" t="s">
        <v>5370</v>
      </c>
    </row>
    <row r="3187" ht="15.75" customHeight="1">
      <c r="A3187" s="338" t="s">
        <v>18621</v>
      </c>
      <c r="B3187" s="338" t="s">
        <v>7737</v>
      </c>
      <c r="C3187" s="338" t="s">
        <v>1537</v>
      </c>
      <c r="D3187" s="338">
        <v>1997.0</v>
      </c>
      <c r="E3187" s="338" t="s">
        <v>18556</v>
      </c>
      <c r="F3187" s="339">
        <v>45173.0</v>
      </c>
      <c r="G3187" s="338" t="s">
        <v>5992</v>
      </c>
      <c r="H3187" s="338" t="s">
        <v>18622</v>
      </c>
      <c r="I3187" s="338" t="s">
        <v>6360</v>
      </c>
      <c r="J3187" s="338" t="s">
        <v>18623</v>
      </c>
      <c r="K3187" s="338" t="s">
        <v>4987</v>
      </c>
      <c r="L3187" s="338" t="s">
        <v>7748</v>
      </c>
      <c r="M3187" s="338" t="s">
        <v>18624</v>
      </c>
      <c r="N3187" s="338" t="s">
        <v>5036</v>
      </c>
      <c r="O3187" s="338" t="s">
        <v>5028</v>
      </c>
    </row>
    <row r="3188" ht="15.75" customHeight="1">
      <c r="A3188" s="338" t="s">
        <v>18625</v>
      </c>
      <c r="B3188" s="338" t="s">
        <v>4993</v>
      </c>
      <c r="C3188" s="338" t="s">
        <v>1547</v>
      </c>
      <c r="D3188" s="338">
        <v>1997.0</v>
      </c>
      <c r="E3188" s="338" t="s">
        <v>18378</v>
      </c>
      <c r="F3188" s="339">
        <v>44964.0</v>
      </c>
      <c r="G3188" s="338" t="s">
        <v>5172</v>
      </c>
      <c r="H3188" s="338" t="s">
        <v>5940</v>
      </c>
      <c r="I3188" s="338" t="s">
        <v>5940</v>
      </c>
      <c r="J3188" s="338" t="s">
        <v>6162</v>
      </c>
      <c r="K3188" s="338" t="s">
        <v>4987</v>
      </c>
      <c r="L3188" s="338" t="s">
        <v>5064</v>
      </c>
      <c r="M3188" s="338" t="s">
        <v>18626</v>
      </c>
      <c r="N3188" s="338" t="s">
        <v>18627</v>
      </c>
      <c r="O3188" s="338" t="s">
        <v>5780</v>
      </c>
    </row>
    <row r="3189" ht="15.75" customHeight="1">
      <c r="A3189" s="338" t="s">
        <v>18628</v>
      </c>
      <c r="B3189" s="338" t="s">
        <v>7737</v>
      </c>
      <c r="C3189" s="338" t="s">
        <v>1558</v>
      </c>
      <c r="D3189" s="338">
        <v>1997.0</v>
      </c>
      <c r="E3189" s="338" t="s">
        <v>18164</v>
      </c>
      <c r="F3189" s="338" t="s">
        <v>5210</v>
      </c>
      <c r="G3189" s="338" t="s">
        <v>6421</v>
      </c>
      <c r="H3189" s="338" t="s">
        <v>18629</v>
      </c>
      <c r="I3189" s="338" t="s">
        <v>18630</v>
      </c>
      <c r="J3189" s="338" t="s">
        <v>18631</v>
      </c>
      <c r="K3189" s="338" t="s">
        <v>4987</v>
      </c>
      <c r="L3189" s="338" t="s">
        <v>6039</v>
      </c>
      <c r="M3189" s="338" t="s">
        <v>18632</v>
      </c>
      <c r="N3189" s="338" t="s">
        <v>18633</v>
      </c>
      <c r="O3189" s="338" t="s">
        <v>5316</v>
      </c>
    </row>
    <row r="3190" ht="15.75" customHeight="1">
      <c r="A3190" s="338" t="s">
        <v>18634</v>
      </c>
      <c r="B3190" s="338" t="s">
        <v>4970</v>
      </c>
      <c r="C3190" s="338" t="s">
        <v>1547</v>
      </c>
      <c r="D3190" s="338">
        <v>1997.0</v>
      </c>
      <c r="E3190" s="338" t="s">
        <v>18635</v>
      </c>
      <c r="F3190" s="339">
        <v>44933.0</v>
      </c>
      <c r="G3190" s="338" t="s">
        <v>5287</v>
      </c>
      <c r="H3190" s="338" t="s">
        <v>16429</v>
      </c>
      <c r="I3190" s="338" t="s">
        <v>8369</v>
      </c>
      <c r="J3190" s="338" t="s">
        <v>9796</v>
      </c>
      <c r="K3190" s="338" t="s">
        <v>4987</v>
      </c>
      <c r="M3190" s="338" t="s">
        <v>18636</v>
      </c>
      <c r="N3190" s="338" t="s">
        <v>10126</v>
      </c>
      <c r="O3190" s="338" t="s">
        <v>5160</v>
      </c>
    </row>
    <row r="3191" ht="15.75" customHeight="1">
      <c r="A3191" s="338" t="s">
        <v>18637</v>
      </c>
      <c r="B3191" s="338" t="s">
        <v>4993</v>
      </c>
      <c r="C3191" s="338" t="s">
        <v>1537</v>
      </c>
      <c r="D3191" s="338">
        <v>1997.0</v>
      </c>
      <c r="E3191" s="338" t="s">
        <v>18092</v>
      </c>
      <c r="F3191" s="339">
        <v>45111.0</v>
      </c>
      <c r="G3191" s="338" t="s">
        <v>6690</v>
      </c>
      <c r="H3191" s="338" t="s">
        <v>18638</v>
      </c>
      <c r="I3191" s="338" t="s">
        <v>18639</v>
      </c>
      <c r="J3191" s="338" t="s">
        <v>18640</v>
      </c>
      <c r="K3191" s="338" t="s">
        <v>4987</v>
      </c>
      <c r="L3191" s="338" t="s">
        <v>5377</v>
      </c>
      <c r="M3191" s="338" t="s">
        <v>18641</v>
      </c>
      <c r="N3191" s="338" t="s">
        <v>13219</v>
      </c>
      <c r="O3191" s="338" t="s">
        <v>5294</v>
      </c>
    </row>
    <row r="3192" ht="15.75" customHeight="1">
      <c r="A3192" s="338" t="s">
        <v>18642</v>
      </c>
      <c r="B3192" s="338" t="s">
        <v>4970</v>
      </c>
      <c r="C3192" s="338" t="s">
        <v>1558</v>
      </c>
      <c r="D3192" s="338">
        <v>1997.0</v>
      </c>
      <c r="E3192" s="338" t="s">
        <v>18643</v>
      </c>
      <c r="F3192" s="339">
        <v>45175.0</v>
      </c>
      <c r="G3192" s="338" t="s">
        <v>5251</v>
      </c>
      <c r="H3192" s="338" t="s">
        <v>18644</v>
      </c>
      <c r="I3192" s="338" t="s">
        <v>18644</v>
      </c>
      <c r="J3192" s="338" t="s">
        <v>18645</v>
      </c>
      <c r="K3192" s="338" t="s">
        <v>4987</v>
      </c>
      <c r="M3192" s="338" t="s">
        <v>18646</v>
      </c>
      <c r="N3192" s="338" t="s">
        <v>18647</v>
      </c>
      <c r="O3192" s="338" t="s">
        <v>5283</v>
      </c>
    </row>
    <row r="3193" ht="15.75" customHeight="1">
      <c r="A3193" s="338" t="s">
        <v>18648</v>
      </c>
      <c r="B3193" s="338" t="s">
        <v>4993</v>
      </c>
      <c r="C3193" s="338" t="s">
        <v>1547</v>
      </c>
      <c r="D3193" s="338">
        <v>1997.0</v>
      </c>
      <c r="E3193" s="338" t="s">
        <v>18181</v>
      </c>
      <c r="F3193" s="339">
        <v>45052.0</v>
      </c>
      <c r="G3193" s="338" t="s">
        <v>6050</v>
      </c>
      <c r="H3193" s="338" t="s">
        <v>11852</v>
      </c>
      <c r="I3193" s="338" t="s">
        <v>18649</v>
      </c>
      <c r="J3193" s="338" t="s">
        <v>18650</v>
      </c>
      <c r="K3193" s="338" t="s">
        <v>4976</v>
      </c>
      <c r="M3193" s="338" t="s">
        <v>18651</v>
      </c>
      <c r="N3193" s="338" t="s">
        <v>15404</v>
      </c>
      <c r="O3193" s="338" t="s">
        <v>5339</v>
      </c>
    </row>
    <row r="3194" ht="15.75" customHeight="1">
      <c r="A3194" s="338" t="s">
        <v>18652</v>
      </c>
      <c r="B3194" s="338" t="s">
        <v>7737</v>
      </c>
      <c r="C3194" s="338" t="s">
        <v>1547</v>
      </c>
      <c r="D3194" s="338">
        <v>1997.0</v>
      </c>
      <c r="E3194" s="338" t="s">
        <v>18653</v>
      </c>
      <c r="F3194" s="339">
        <v>44964.0</v>
      </c>
      <c r="G3194" s="338" t="s">
        <v>5163</v>
      </c>
      <c r="H3194" s="338" t="s">
        <v>6267</v>
      </c>
      <c r="I3194" s="338" t="s">
        <v>6267</v>
      </c>
      <c r="J3194" s="338" t="s">
        <v>6267</v>
      </c>
      <c r="K3194" s="338" t="s">
        <v>4987</v>
      </c>
      <c r="L3194" s="338" t="s">
        <v>5084</v>
      </c>
      <c r="M3194" s="338" t="s">
        <v>18654</v>
      </c>
      <c r="N3194" s="338" t="s">
        <v>18655</v>
      </c>
      <c r="O3194" s="338" t="s">
        <v>5127</v>
      </c>
    </row>
    <row r="3195" ht="15.75" customHeight="1">
      <c r="A3195" s="338" t="s">
        <v>18656</v>
      </c>
      <c r="B3195" s="338" t="s">
        <v>7737</v>
      </c>
      <c r="C3195" s="338" t="s">
        <v>1558</v>
      </c>
      <c r="D3195" s="338">
        <v>1997.0</v>
      </c>
      <c r="E3195" s="338" t="s">
        <v>18657</v>
      </c>
      <c r="F3195" s="339">
        <v>45113.0</v>
      </c>
      <c r="G3195" s="338" t="s">
        <v>6415</v>
      </c>
      <c r="H3195" s="338" t="s">
        <v>18658</v>
      </c>
      <c r="I3195" s="338" t="s">
        <v>18658</v>
      </c>
      <c r="J3195" s="338" t="s">
        <v>14510</v>
      </c>
      <c r="K3195" s="338" t="s">
        <v>4987</v>
      </c>
      <c r="M3195" s="338" t="s">
        <v>18659</v>
      </c>
      <c r="N3195" s="338" t="s">
        <v>18660</v>
      </c>
      <c r="O3195" s="338" t="s">
        <v>5087</v>
      </c>
    </row>
    <row r="3196" ht="15.75" customHeight="1">
      <c r="A3196" s="338" t="s">
        <v>18661</v>
      </c>
      <c r="B3196" s="338" t="s">
        <v>7737</v>
      </c>
      <c r="C3196" s="338" t="s">
        <v>1537</v>
      </c>
      <c r="D3196" s="338">
        <v>1997.0</v>
      </c>
      <c r="E3196" s="338" t="s">
        <v>18598</v>
      </c>
      <c r="F3196" s="339">
        <v>44963.0</v>
      </c>
      <c r="G3196" s="338" t="s">
        <v>5145</v>
      </c>
      <c r="H3196" s="338" t="s">
        <v>18662</v>
      </c>
      <c r="I3196" s="338" t="s">
        <v>18663</v>
      </c>
      <c r="J3196" s="338" t="s">
        <v>8799</v>
      </c>
      <c r="K3196" s="338" t="s">
        <v>5663</v>
      </c>
      <c r="M3196" s="338" t="s">
        <v>18664</v>
      </c>
      <c r="N3196" s="338" t="s">
        <v>18665</v>
      </c>
      <c r="O3196" s="338" t="s">
        <v>5010</v>
      </c>
    </row>
    <row r="3197" ht="15.75" customHeight="1">
      <c r="A3197" s="338" t="s">
        <v>18666</v>
      </c>
      <c r="B3197" s="338" t="s">
        <v>4993</v>
      </c>
      <c r="C3197" s="338" t="s">
        <v>1537</v>
      </c>
      <c r="D3197" s="338">
        <v>1997.0</v>
      </c>
      <c r="E3197" s="338" t="s">
        <v>17660</v>
      </c>
      <c r="F3197" s="339">
        <v>45111.0</v>
      </c>
      <c r="G3197" s="338" t="s">
        <v>5783</v>
      </c>
      <c r="H3197" s="338" t="s">
        <v>18353</v>
      </c>
      <c r="I3197" s="338" t="s">
        <v>18667</v>
      </c>
      <c r="J3197" s="338" t="s">
        <v>16744</v>
      </c>
      <c r="K3197" s="338" t="s">
        <v>4987</v>
      </c>
      <c r="M3197" s="338" t="s">
        <v>18668</v>
      </c>
      <c r="N3197" s="338" t="s">
        <v>7376</v>
      </c>
      <c r="O3197" s="338" t="s">
        <v>5143</v>
      </c>
    </row>
    <row r="3198" ht="15.75" customHeight="1">
      <c r="A3198" s="338" t="s">
        <v>3394</v>
      </c>
      <c r="B3198" s="338" t="s">
        <v>7737</v>
      </c>
      <c r="C3198" s="338" t="s">
        <v>1547</v>
      </c>
      <c r="D3198" s="338">
        <v>1997.0</v>
      </c>
      <c r="E3198" s="338" t="s">
        <v>18258</v>
      </c>
      <c r="F3198" s="339">
        <v>44991.0</v>
      </c>
      <c r="G3198" s="338" t="s">
        <v>6050</v>
      </c>
      <c r="H3198" s="338" t="s">
        <v>11752</v>
      </c>
      <c r="I3198" s="338" t="s">
        <v>18669</v>
      </c>
      <c r="J3198" s="338" t="s">
        <v>18670</v>
      </c>
      <c r="K3198" s="338" t="s">
        <v>4987</v>
      </c>
      <c r="L3198" s="338" t="s">
        <v>5377</v>
      </c>
      <c r="M3198" s="338" t="s">
        <v>18671</v>
      </c>
      <c r="N3198" s="338" t="s">
        <v>15404</v>
      </c>
      <c r="O3198" s="338" t="s">
        <v>5576</v>
      </c>
    </row>
    <row r="3199" ht="15.75" customHeight="1">
      <c r="A3199" s="338" t="s">
        <v>18672</v>
      </c>
      <c r="B3199" s="338" t="s">
        <v>4970</v>
      </c>
      <c r="C3199" s="338" t="s">
        <v>1547</v>
      </c>
      <c r="D3199" s="338">
        <v>1997.0</v>
      </c>
      <c r="E3199" s="338" t="s">
        <v>13890</v>
      </c>
      <c r="F3199" s="338" t="s">
        <v>5059</v>
      </c>
      <c r="G3199" s="338" t="s">
        <v>8306</v>
      </c>
      <c r="H3199" s="338" t="s">
        <v>15461</v>
      </c>
      <c r="I3199" s="338" t="s">
        <v>15461</v>
      </c>
      <c r="J3199" s="338" t="s">
        <v>18673</v>
      </c>
      <c r="K3199" s="338" t="s">
        <v>4987</v>
      </c>
      <c r="L3199" s="338" t="s">
        <v>6195</v>
      </c>
      <c r="M3199" s="338" t="s">
        <v>18674</v>
      </c>
      <c r="N3199" s="338" t="s">
        <v>18675</v>
      </c>
      <c r="O3199" s="338" t="s">
        <v>5677</v>
      </c>
    </row>
    <row r="3200" ht="15.75" customHeight="1">
      <c r="A3200" s="338" t="s">
        <v>18676</v>
      </c>
      <c r="B3200" s="338" t="s">
        <v>7737</v>
      </c>
      <c r="C3200" s="338" t="s">
        <v>1681</v>
      </c>
      <c r="D3200" s="338">
        <v>1997.0</v>
      </c>
      <c r="E3200" s="338" t="s">
        <v>18026</v>
      </c>
      <c r="F3200" s="339">
        <v>45144.0</v>
      </c>
      <c r="G3200" s="338" t="s">
        <v>8100</v>
      </c>
      <c r="H3200" s="338" t="s">
        <v>18677</v>
      </c>
      <c r="I3200" s="338" t="s">
        <v>18677</v>
      </c>
      <c r="J3200" s="338" t="s">
        <v>18678</v>
      </c>
      <c r="K3200" s="338" t="s">
        <v>4987</v>
      </c>
      <c r="L3200" s="338" t="s">
        <v>6039</v>
      </c>
      <c r="M3200" s="338" t="s">
        <v>18679</v>
      </c>
      <c r="N3200" s="338" t="s">
        <v>12843</v>
      </c>
      <c r="O3200" s="338" t="s">
        <v>5537</v>
      </c>
    </row>
    <row r="3201" ht="15.75" customHeight="1">
      <c r="A3201" s="338" t="s">
        <v>18680</v>
      </c>
      <c r="B3201" s="338" t="s">
        <v>5445</v>
      </c>
      <c r="C3201" s="338" t="s">
        <v>1572</v>
      </c>
      <c r="D3201" s="338">
        <v>1997.0</v>
      </c>
      <c r="E3201" s="338" t="s">
        <v>18330</v>
      </c>
      <c r="F3201" s="339">
        <v>45175.0</v>
      </c>
      <c r="G3201" s="338" t="s">
        <v>7320</v>
      </c>
      <c r="H3201" s="338" t="s">
        <v>18681</v>
      </c>
      <c r="I3201" s="338" t="s">
        <v>18681</v>
      </c>
      <c r="J3201" s="338" t="s">
        <v>13839</v>
      </c>
      <c r="K3201" s="338" t="s">
        <v>4987</v>
      </c>
      <c r="L3201" s="338" t="s">
        <v>5827</v>
      </c>
      <c r="M3201" s="338" t="s">
        <v>18682</v>
      </c>
      <c r="N3201" s="338" t="s">
        <v>18683</v>
      </c>
      <c r="O3201" s="338" t="s">
        <v>5525</v>
      </c>
    </row>
    <row r="3202" ht="15.75" customHeight="1">
      <c r="A3202" s="338" t="s">
        <v>18684</v>
      </c>
      <c r="B3202" s="338" t="s">
        <v>4970</v>
      </c>
      <c r="C3202" s="338" t="s">
        <v>1537</v>
      </c>
      <c r="D3202" s="338">
        <v>1997.0</v>
      </c>
      <c r="E3202" s="338" t="s">
        <v>17632</v>
      </c>
      <c r="F3202" s="339">
        <v>45173.0</v>
      </c>
      <c r="G3202" s="338" t="s">
        <v>5287</v>
      </c>
      <c r="H3202" s="338" t="s">
        <v>8146</v>
      </c>
      <c r="I3202" s="338" t="s">
        <v>18685</v>
      </c>
      <c r="J3202" s="338" t="s">
        <v>14892</v>
      </c>
      <c r="K3202" s="338" t="s">
        <v>4987</v>
      </c>
      <c r="L3202" s="338" t="s">
        <v>10592</v>
      </c>
      <c r="M3202" s="338" t="s">
        <v>18686</v>
      </c>
      <c r="N3202" s="338" t="s">
        <v>17274</v>
      </c>
      <c r="O3202" s="338" t="s">
        <v>5067</v>
      </c>
    </row>
    <row r="3203" ht="15.75" customHeight="1">
      <c r="A3203" s="338" t="s">
        <v>18687</v>
      </c>
      <c r="B3203" s="338" t="s">
        <v>4970</v>
      </c>
      <c r="C3203" s="338" t="s">
        <v>1547</v>
      </c>
      <c r="D3203" s="338">
        <v>1997.0</v>
      </c>
      <c r="E3203" s="338" t="s">
        <v>18688</v>
      </c>
      <c r="F3203" s="339">
        <v>45143.0</v>
      </c>
      <c r="G3203" s="338" t="s">
        <v>7989</v>
      </c>
      <c r="H3203" s="338" t="s">
        <v>11769</v>
      </c>
      <c r="I3203" s="338" t="s">
        <v>11769</v>
      </c>
      <c r="J3203" s="338" t="s">
        <v>13692</v>
      </c>
      <c r="K3203" s="338" t="s">
        <v>4987</v>
      </c>
      <c r="L3203" s="338" t="s">
        <v>6284</v>
      </c>
      <c r="M3203" s="338" t="s">
        <v>18689</v>
      </c>
      <c r="N3203" s="338" t="s">
        <v>7780</v>
      </c>
      <c r="O3203" s="338" t="s">
        <v>5160</v>
      </c>
    </row>
    <row r="3204" ht="15.75" customHeight="1">
      <c r="A3204" s="338" t="s">
        <v>18690</v>
      </c>
      <c r="B3204" s="338" t="s">
        <v>4970</v>
      </c>
      <c r="C3204" s="338" t="s">
        <v>1547</v>
      </c>
      <c r="D3204" s="338">
        <v>1997.0</v>
      </c>
      <c r="E3204" s="338" t="s">
        <v>17876</v>
      </c>
      <c r="F3204" s="339">
        <v>45144.0</v>
      </c>
      <c r="G3204" s="338" t="s">
        <v>5432</v>
      </c>
      <c r="H3204" s="338" t="s">
        <v>5320</v>
      </c>
      <c r="I3204" s="338" t="s">
        <v>18691</v>
      </c>
      <c r="J3204" s="338" t="s">
        <v>9159</v>
      </c>
      <c r="K3204" s="338" t="s">
        <v>3074</v>
      </c>
      <c r="L3204" s="338" t="s">
        <v>5971</v>
      </c>
      <c r="M3204" s="338" t="s">
        <v>18692</v>
      </c>
      <c r="N3204" s="338" t="s">
        <v>18693</v>
      </c>
      <c r="O3204" s="338" t="s">
        <v>5943</v>
      </c>
    </row>
    <row r="3205" ht="15.75" customHeight="1">
      <c r="A3205" s="338" t="s">
        <v>18694</v>
      </c>
      <c r="B3205" s="338" t="s">
        <v>7737</v>
      </c>
      <c r="C3205" s="338" t="s">
        <v>1558</v>
      </c>
      <c r="D3205" s="338">
        <v>1997.0</v>
      </c>
      <c r="E3205" s="338" t="s">
        <v>18695</v>
      </c>
      <c r="F3205" s="339">
        <v>45112.0</v>
      </c>
      <c r="G3205" s="338" t="s">
        <v>6107</v>
      </c>
      <c r="H3205" s="338" t="s">
        <v>16469</v>
      </c>
      <c r="I3205" s="338" t="s">
        <v>18010</v>
      </c>
      <c r="J3205" s="338" t="s">
        <v>18696</v>
      </c>
      <c r="K3205" s="338" t="s">
        <v>4987</v>
      </c>
      <c r="L3205" s="338" t="s">
        <v>5074</v>
      </c>
      <c r="M3205" s="338" t="s">
        <v>11831</v>
      </c>
      <c r="N3205" s="338" t="s">
        <v>18697</v>
      </c>
      <c r="O3205" s="338" t="s">
        <v>5698</v>
      </c>
    </row>
    <row r="3206" ht="15.75" customHeight="1">
      <c r="A3206" s="338" t="s">
        <v>18698</v>
      </c>
      <c r="B3206" s="338" t="s">
        <v>4993</v>
      </c>
      <c r="C3206" s="338" t="s">
        <v>1601</v>
      </c>
      <c r="D3206" s="338">
        <v>1997.0</v>
      </c>
      <c r="E3206" s="338" t="s">
        <v>18121</v>
      </c>
      <c r="F3206" s="338" t="s">
        <v>5579</v>
      </c>
      <c r="G3206" s="338" t="s">
        <v>5251</v>
      </c>
      <c r="H3206" s="338" t="s">
        <v>14679</v>
      </c>
      <c r="I3206" s="338" t="s">
        <v>14986</v>
      </c>
      <c r="J3206" s="338" t="s">
        <v>5244</v>
      </c>
      <c r="K3206" s="338" t="s">
        <v>4987</v>
      </c>
      <c r="L3206" s="338" t="s">
        <v>7748</v>
      </c>
      <c r="M3206" s="338" t="s">
        <v>18699</v>
      </c>
      <c r="N3206" s="338" t="s">
        <v>7376</v>
      </c>
      <c r="O3206" s="338" t="s">
        <v>5794</v>
      </c>
    </row>
    <row r="3207" ht="15.75" customHeight="1">
      <c r="A3207" s="338" t="s">
        <v>18700</v>
      </c>
      <c r="B3207" s="338" t="s">
        <v>7737</v>
      </c>
      <c r="C3207" s="338" t="s">
        <v>1558</v>
      </c>
      <c r="D3207" s="338">
        <v>1997.0</v>
      </c>
      <c r="E3207" s="338" t="s">
        <v>18087</v>
      </c>
      <c r="F3207" s="339">
        <v>44990.0</v>
      </c>
      <c r="G3207" s="338" t="s">
        <v>5251</v>
      </c>
      <c r="H3207" s="338" t="s">
        <v>5744</v>
      </c>
      <c r="I3207" s="338" t="s">
        <v>6207</v>
      </c>
      <c r="J3207" s="338" t="s">
        <v>5093</v>
      </c>
      <c r="K3207" s="338" t="s">
        <v>4987</v>
      </c>
      <c r="L3207" s="338" t="s">
        <v>15146</v>
      </c>
      <c r="M3207" s="338" t="s">
        <v>18701</v>
      </c>
      <c r="N3207" s="338" t="s">
        <v>14643</v>
      </c>
      <c r="O3207" s="338" t="s">
        <v>5020</v>
      </c>
    </row>
    <row r="3208" ht="15.75" customHeight="1">
      <c r="A3208" s="338" t="s">
        <v>18702</v>
      </c>
      <c r="B3208" s="338" t="s">
        <v>4970</v>
      </c>
      <c r="C3208" s="338" t="s">
        <v>1547</v>
      </c>
      <c r="D3208" s="338">
        <v>1997.0</v>
      </c>
      <c r="E3208" s="338" t="s">
        <v>18378</v>
      </c>
      <c r="F3208" s="339">
        <v>45053.0</v>
      </c>
      <c r="G3208" s="338" t="s">
        <v>8035</v>
      </c>
      <c r="H3208" s="338" t="s">
        <v>10992</v>
      </c>
      <c r="I3208" s="338" t="s">
        <v>18703</v>
      </c>
      <c r="J3208" s="338" t="s">
        <v>18704</v>
      </c>
      <c r="K3208" s="338" t="s">
        <v>4976</v>
      </c>
      <c r="L3208" s="338" t="s">
        <v>6039</v>
      </c>
      <c r="M3208" s="338" t="s">
        <v>18705</v>
      </c>
      <c r="N3208" s="338" t="s">
        <v>9236</v>
      </c>
      <c r="O3208" s="338" t="s">
        <v>5294</v>
      </c>
    </row>
    <row r="3209" ht="15.75" customHeight="1">
      <c r="A3209" s="338" t="s">
        <v>18706</v>
      </c>
      <c r="B3209" s="338" t="s">
        <v>4970</v>
      </c>
      <c r="C3209" s="338" t="s">
        <v>1558</v>
      </c>
      <c r="D3209" s="338">
        <v>1997.0</v>
      </c>
      <c r="E3209" s="338" t="s">
        <v>18707</v>
      </c>
      <c r="F3209" s="339">
        <v>45051.0</v>
      </c>
      <c r="G3209" s="338" t="s">
        <v>7217</v>
      </c>
      <c r="H3209" s="338" t="s">
        <v>7618</v>
      </c>
      <c r="I3209" s="338" t="s">
        <v>7618</v>
      </c>
      <c r="J3209" s="338" t="s">
        <v>11718</v>
      </c>
      <c r="K3209" s="338" t="s">
        <v>4987</v>
      </c>
      <c r="L3209" s="338" t="s">
        <v>5140</v>
      </c>
      <c r="M3209" s="338" t="s">
        <v>18708</v>
      </c>
      <c r="N3209" s="338" t="s">
        <v>17975</v>
      </c>
      <c r="O3209" s="338" t="s">
        <v>5316</v>
      </c>
    </row>
    <row r="3210" ht="15.75" customHeight="1">
      <c r="A3210" s="338" t="s">
        <v>18709</v>
      </c>
      <c r="B3210" s="338" t="s">
        <v>4993</v>
      </c>
      <c r="C3210" s="338" t="s">
        <v>1601</v>
      </c>
      <c r="D3210" s="338">
        <v>1997.0</v>
      </c>
      <c r="E3210" s="338" t="s">
        <v>18308</v>
      </c>
      <c r="F3210" s="339">
        <v>45142.0</v>
      </c>
      <c r="G3210" s="338" t="s">
        <v>9683</v>
      </c>
      <c r="H3210" s="338" t="s">
        <v>18710</v>
      </c>
      <c r="I3210" s="338" t="s">
        <v>15234</v>
      </c>
      <c r="J3210" s="338" t="s">
        <v>15235</v>
      </c>
      <c r="K3210" s="338" t="s">
        <v>4987</v>
      </c>
      <c r="M3210" s="338" t="s">
        <v>18711</v>
      </c>
      <c r="N3210" s="338" t="s">
        <v>15237</v>
      </c>
      <c r="O3210" s="338" t="s">
        <v>5505</v>
      </c>
    </row>
    <row r="3211" ht="15.75" customHeight="1">
      <c r="A3211" s="338" t="s">
        <v>18712</v>
      </c>
      <c r="B3211" s="338" t="s">
        <v>5601</v>
      </c>
      <c r="C3211" s="338" t="s">
        <v>1537</v>
      </c>
      <c r="D3211" s="338">
        <v>1997.0</v>
      </c>
      <c r="E3211" s="338" t="s">
        <v>18713</v>
      </c>
      <c r="F3211" s="339">
        <v>45176.0</v>
      </c>
      <c r="G3211" s="338" t="s">
        <v>5969</v>
      </c>
      <c r="H3211" s="338" t="s">
        <v>18714</v>
      </c>
      <c r="I3211" s="338" t="s">
        <v>18714</v>
      </c>
      <c r="J3211" s="338" t="s">
        <v>18715</v>
      </c>
      <c r="K3211" s="338" t="s">
        <v>12977</v>
      </c>
      <c r="M3211" s="338" t="s">
        <v>18716</v>
      </c>
      <c r="N3211" s="338" t="s">
        <v>18717</v>
      </c>
      <c r="O3211" s="338" t="s">
        <v>5794</v>
      </c>
    </row>
    <row r="3212" ht="15.75" customHeight="1">
      <c r="A3212" s="338" t="s">
        <v>18718</v>
      </c>
      <c r="B3212" s="338" t="s">
        <v>4970</v>
      </c>
      <c r="C3212" s="338" t="s">
        <v>1558</v>
      </c>
      <c r="D3212" s="338">
        <v>1997.0</v>
      </c>
      <c r="E3212" s="338" t="s">
        <v>18281</v>
      </c>
      <c r="F3212" s="339">
        <v>45083.0</v>
      </c>
      <c r="G3212" s="338" t="s">
        <v>8035</v>
      </c>
      <c r="H3212" s="338" t="s">
        <v>18719</v>
      </c>
      <c r="I3212" s="338" t="s">
        <v>18720</v>
      </c>
      <c r="J3212" s="338" t="s">
        <v>17197</v>
      </c>
      <c r="K3212" s="338" t="s">
        <v>4987</v>
      </c>
      <c r="L3212" s="338" t="s">
        <v>6168</v>
      </c>
      <c r="M3212" s="338" t="s">
        <v>14267</v>
      </c>
      <c r="N3212" s="338" t="s">
        <v>18721</v>
      </c>
      <c r="O3212" s="338" t="s">
        <v>5698</v>
      </c>
    </row>
    <row r="3213" ht="15.75" customHeight="1">
      <c r="A3213" s="338" t="s">
        <v>18722</v>
      </c>
      <c r="B3213" s="338" t="s">
        <v>4970</v>
      </c>
      <c r="C3213" s="338" t="s">
        <v>1547</v>
      </c>
      <c r="D3213" s="338">
        <v>1997.0</v>
      </c>
      <c r="E3213" s="338" t="s">
        <v>18556</v>
      </c>
      <c r="F3213" s="339">
        <v>45174.0</v>
      </c>
      <c r="G3213" s="338" t="s">
        <v>8030</v>
      </c>
      <c r="H3213" s="338" t="s">
        <v>18723</v>
      </c>
      <c r="I3213" s="338" t="s">
        <v>6687</v>
      </c>
      <c r="J3213" s="338" t="s">
        <v>6346</v>
      </c>
      <c r="K3213" s="338" t="s">
        <v>5607</v>
      </c>
      <c r="L3213" s="338" t="s">
        <v>4999</v>
      </c>
      <c r="M3213" s="338" t="s">
        <v>18724</v>
      </c>
      <c r="N3213" s="338" t="s">
        <v>10126</v>
      </c>
      <c r="O3213" s="338" t="s">
        <v>5067</v>
      </c>
    </row>
    <row r="3214" ht="15.75" customHeight="1">
      <c r="A3214" s="338" t="s">
        <v>18725</v>
      </c>
      <c r="B3214" s="338" t="s">
        <v>8739</v>
      </c>
      <c r="C3214" s="338" t="s">
        <v>1558</v>
      </c>
      <c r="D3214" s="338">
        <v>1997.0</v>
      </c>
      <c r="E3214" s="338" t="s">
        <v>18087</v>
      </c>
      <c r="F3214" s="339">
        <v>45144.0</v>
      </c>
      <c r="G3214" s="338" t="s">
        <v>5311</v>
      </c>
      <c r="H3214" s="338" t="s">
        <v>18726</v>
      </c>
      <c r="I3214" s="338" t="s">
        <v>18726</v>
      </c>
      <c r="J3214" s="338" t="s">
        <v>18727</v>
      </c>
      <c r="K3214" s="338" t="s">
        <v>4976</v>
      </c>
      <c r="L3214" s="338" t="s">
        <v>7143</v>
      </c>
      <c r="M3214" s="338" t="s">
        <v>18728</v>
      </c>
      <c r="N3214" s="338" t="s">
        <v>18729</v>
      </c>
      <c r="O3214" s="338" t="s">
        <v>5339</v>
      </c>
    </row>
    <row r="3215" ht="15.75" customHeight="1">
      <c r="A3215" s="338" t="s">
        <v>18730</v>
      </c>
      <c r="B3215" s="338" t="s">
        <v>4993</v>
      </c>
      <c r="C3215" s="338" t="s">
        <v>1558</v>
      </c>
      <c r="D3215" s="338">
        <v>1997.0</v>
      </c>
      <c r="E3215" s="338" t="s">
        <v>18315</v>
      </c>
      <c r="F3215" s="339">
        <v>44962.0</v>
      </c>
      <c r="G3215" s="338" t="s">
        <v>5296</v>
      </c>
      <c r="H3215" s="338" t="s">
        <v>18731</v>
      </c>
      <c r="I3215" s="338" t="s">
        <v>18732</v>
      </c>
      <c r="J3215" s="338" t="s">
        <v>18733</v>
      </c>
      <c r="K3215" s="338" t="s">
        <v>4987</v>
      </c>
      <c r="L3215" s="338" t="s">
        <v>5074</v>
      </c>
      <c r="M3215" s="338" t="s">
        <v>18734</v>
      </c>
      <c r="N3215" s="338" t="s">
        <v>14177</v>
      </c>
      <c r="O3215" s="338" t="s">
        <v>5316</v>
      </c>
    </row>
    <row r="3216" ht="15.75" customHeight="1">
      <c r="A3216" s="338" t="s">
        <v>18735</v>
      </c>
      <c r="B3216" s="338" t="s">
        <v>4993</v>
      </c>
      <c r="C3216" s="338" t="s">
        <v>1558</v>
      </c>
      <c r="D3216" s="338">
        <v>1997.0</v>
      </c>
      <c r="E3216" s="338" t="s">
        <v>18136</v>
      </c>
      <c r="F3216" s="339">
        <v>45021.0</v>
      </c>
      <c r="G3216" s="338" t="s">
        <v>5432</v>
      </c>
      <c r="H3216" s="338" t="s">
        <v>5353</v>
      </c>
      <c r="I3216" s="338" t="s">
        <v>18736</v>
      </c>
      <c r="J3216" s="338" t="s">
        <v>10914</v>
      </c>
      <c r="K3216" s="338" t="s">
        <v>4987</v>
      </c>
      <c r="L3216" s="338" t="s">
        <v>5807</v>
      </c>
      <c r="M3216" s="338" t="s">
        <v>18737</v>
      </c>
      <c r="N3216" s="338" t="s">
        <v>5036</v>
      </c>
      <c r="O3216" s="338" t="s">
        <v>5143</v>
      </c>
    </row>
    <row r="3217" ht="15.75" customHeight="1">
      <c r="A3217" s="338" t="s">
        <v>18738</v>
      </c>
      <c r="B3217" s="338" t="s">
        <v>4970</v>
      </c>
      <c r="C3217" s="338" t="s">
        <v>1558</v>
      </c>
      <c r="D3217" s="338">
        <v>1997.0</v>
      </c>
      <c r="E3217" s="338" t="s">
        <v>18126</v>
      </c>
      <c r="F3217" s="339">
        <v>45112.0</v>
      </c>
      <c r="G3217" s="338" t="s">
        <v>5514</v>
      </c>
      <c r="H3217" s="338" t="s">
        <v>18739</v>
      </c>
      <c r="I3217" s="338" t="s">
        <v>18740</v>
      </c>
      <c r="J3217" s="338" t="s">
        <v>16232</v>
      </c>
      <c r="K3217" s="338" t="s">
        <v>4987</v>
      </c>
      <c r="M3217" s="338" t="s">
        <v>18741</v>
      </c>
      <c r="N3217" s="338" t="s">
        <v>18742</v>
      </c>
      <c r="O3217" s="338" t="s">
        <v>5120</v>
      </c>
    </row>
    <row r="3218" ht="15.75" customHeight="1">
      <c r="A3218" s="338" t="s">
        <v>18743</v>
      </c>
      <c r="B3218" s="338" t="s">
        <v>4993</v>
      </c>
      <c r="C3218" s="338" t="s">
        <v>1601</v>
      </c>
      <c r="D3218" s="338">
        <v>1997.0</v>
      </c>
      <c r="E3218" s="338" t="s">
        <v>18492</v>
      </c>
      <c r="F3218" s="339">
        <v>44990.0</v>
      </c>
      <c r="G3218" s="338" t="s">
        <v>5417</v>
      </c>
      <c r="H3218" s="338" t="s">
        <v>14624</v>
      </c>
      <c r="I3218" s="338" t="s">
        <v>14624</v>
      </c>
      <c r="J3218" s="338" t="s">
        <v>17113</v>
      </c>
      <c r="K3218" s="338" t="s">
        <v>4987</v>
      </c>
      <c r="L3218" s="338" t="s">
        <v>5176</v>
      </c>
      <c r="M3218" s="338" t="s">
        <v>18744</v>
      </c>
      <c r="N3218" s="338" t="s">
        <v>18745</v>
      </c>
      <c r="O3218" s="338" t="s">
        <v>5294</v>
      </c>
    </row>
    <row r="3219" ht="15.75" customHeight="1">
      <c r="A3219" s="338" t="s">
        <v>18746</v>
      </c>
      <c r="B3219" s="338" t="s">
        <v>4970</v>
      </c>
      <c r="C3219" s="338" t="s">
        <v>1558</v>
      </c>
      <c r="D3219" s="338">
        <v>1997.0</v>
      </c>
      <c r="E3219" s="338" t="s">
        <v>18747</v>
      </c>
      <c r="F3219" s="339">
        <v>45109.0</v>
      </c>
      <c r="G3219" s="338" t="s">
        <v>6149</v>
      </c>
      <c r="H3219" s="338" t="s">
        <v>18748</v>
      </c>
      <c r="I3219" s="338" t="s">
        <v>18748</v>
      </c>
      <c r="J3219" s="338" t="s">
        <v>14159</v>
      </c>
      <c r="K3219" s="338" t="s">
        <v>4987</v>
      </c>
      <c r="M3219" s="338" t="s">
        <v>18749</v>
      </c>
      <c r="N3219" s="338" t="s">
        <v>18750</v>
      </c>
      <c r="O3219" s="338" t="s">
        <v>5363</v>
      </c>
    </row>
    <row r="3220" ht="15.75" customHeight="1">
      <c r="A3220" s="338" t="s">
        <v>18751</v>
      </c>
      <c r="B3220" s="338" t="s">
        <v>4970</v>
      </c>
      <c r="C3220" s="338" t="s">
        <v>1681</v>
      </c>
      <c r="D3220" s="338">
        <v>1997.0</v>
      </c>
      <c r="E3220" s="338" t="s">
        <v>16988</v>
      </c>
      <c r="F3220" s="339">
        <v>45082.0</v>
      </c>
      <c r="G3220" s="338" t="s">
        <v>5612</v>
      </c>
      <c r="H3220" s="338" t="s">
        <v>18752</v>
      </c>
      <c r="I3220" s="338" t="s">
        <v>18753</v>
      </c>
      <c r="J3220" s="338" t="s">
        <v>18754</v>
      </c>
      <c r="K3220" s="338" t="s">
        <v>4987</v>
      </c>
      <c r="L3220" s="338" t="s">
        <v>5281</v>
      </c>
      <c r="M3220" s="338" t="s">
        <v>18755</v>
      </c>
      <c r="N3220" s="338" t="s">
        <v>18756</v>
      </c>
      <c r="O3220" s="338" t="s">
        <v>5248</v>
      </c>
    </row>
    <row r="3221" ht="15.75" customHeight="1">
      <c r="A3221" s="338" t="s">
        <v>18757</v>
      </c>
      <c r="B3221" s="338" t="s">
        <v>7737</v>
      </c>
      <c r="C3221" s="338" t="s">
        <v>1558</v>
      </c>
      <c r="D3221" s="338">
        <v>1997.0</v>
      </c>
      <c r="E3221" s="338" t="s">
        <v>18140</v>
      </c>
      <c r="F3221" s="339">
        <v>44932.0</v>
      </c>
      <c r="G3221" s="338" t="s">
        <v>6482</v>
      </c>
      <c r="H3221" s="338" t="s">
        <v>7113</v>
      </c>
      <c r="I3221" s="338" t="s">
        <v>18758</v>
      </c>
      <c r="J3221" s="338" t="s">
        <v>6208</v>
      </c>
      <c r="K3221" s="338" t="s">
        <v>4987</v>
      </c>
      <c r="L3221" s="338" t="s">
        <v>12215</v>
      </c>
      <c r="M3221" s="338" t="s">
        <v>18759</v>
      </c>
      <c r="N3221" s="338" t="s">
        <v>5224</v>
      </c>
      <c r="O3221" s="338" t="s">
        <v>5537</v>
      </c>
    </row>
    <row r="3222" ht="15.75" customHeight="1">
      <c r="A3222" s="338" t="s">
        <v>18760</v>
      </c>
      <c r="B3222" s="338" t="s">
        <v>4993</v>
      </c>
      <c r="C3222" s="338" t="s">
        <v>1558</v>
      </c>
      <c r="D3222" s="338">
        <v>1997.0</v>
      </c>
      <c r="E3222" s="338" t="s">
        <v>17306</v>
      </c>
      <c r="F3222" s="339">
        <v>45142.0</v>
      </c>
      <c r="G3222" s="338" t="s">
        <v>8933</v>
      </c>
      <c r="H3222" s="338" t="s">
        <v>9047</v>
      </c>
      <c r="I3222" s="338" t="s">
        <v>13173</v>
      </c>
      <c r="J3222" s="338" t="s">
        <v>14101</v>
      </c>
      <c r="K3222" s="338" t="s">
        <v>4987</v>
      </c>
      <c r="L3222" s="338" t="s">
        <v>16762</v>
      </c>
      <c r="M3222" s="338" t="s">
        <v>18761</v>
      </c>
      <c r="N3222" s="338" t="s">
        <v>15970</v>
      </c>
      <c r="O3222" s="338" t="s">
        <v>5370</v>
      </c>
    </row>
    <row r="3223" ht="15.75" customHeight="1">
      <c r="A3223" s="338" t="s">
        <v>18762</v>
      </c>
      <c r="B3223" s="338" t="s">
        <v>4970</v>
      </c>
      <c r="C3223" s="338" t="s">
        <v>1537</v>
      </c>
      <c r="D3223" s="338">
        <v>1997.0</v>
      </c>
      <c r="E3223" s="338" t="s">
        <v>18763</v>
      </c>
      <c r="F3223" s="339">
        <v>45052.0</v>
      </c>
      <c r="G3223" s="338" t="s">
        <v>6482</v>
      </c>
      <c r="H3223" s="338" t="s">
        <v>8147</v>
      </c>
      <c r="I3223" s="338" t="s">
        <v>8147</v>
      </c>
      <c r="J3223" s="338" t="s">
        <v>10749</v>
      </c>
      <c r="K3223" s="338" t="s">
        <v>4987</v>
      </c>
      <c r="M3223" s="338" t="s">
        <v>18764</v>
      </c>
      <c r="N3223" s="338" t="s">
        <v>5019</v>
      </c>
      <c r="O3223" s="338" t="s">
        <v>5150</v>
      </c>
    </row>
    <row r="3224" ht="15.75" customHeight="1">
      <c r="A3224" s="338" t="s">
        <v>18765</v>
      </c>
      <c r="B3224" s="338" t="s">
        <v>4970</v>
      </c>
      <c r="C3224" s="338" t="s">
        <v>1537</v>
      </c>
      <c r="D3224" s="338">
        <v>1997.0</v>
      </c>
      <c r="E3224" s="338" t="s">
        <v>18281</v>
      </c>
      <c r="F3224" s="339">
        <v>45082.0</v>
      </c>
      <c r="G3224" s="338" t="s">
        <v>5311</v>
      </c>
      <c r="H3224" s="338" t="s">
        <v>17606</v>
      </c>
      <c r="I3224" s="338" t="s">
        <v>11338</v>
      </c>
      <c r="J3224" s="338" t="s">
        <v>11338</v>
      </c>
      <c r="K3224" s="338" t="s">
        <v>4987</v>
      </c>
      <c r="L3224" s="338" t="s">
        <v>7014</v>
      </c>
      <c r="M3224" s="338" t="s">
        <v>18766</v>
      </c>
      <c r="N3224" s="338" t="s">
        <v>18767</v>
      </c>
      <c r="O3224" s="338" t="s">
        <v>5339</v>
      </c>
    </row>
    <row r="3225" ht="15.75" customHeight="1">
      <c r="A3225" s="338" t="s">
        <v>18768</v>
      </c>
      <c r="B3225" s="338" t="s">
        <v>4970</v>
      </c>
      <c r="C3225" s="338" t="s">
        <v>1601</v>
      </c>
      <c r="D3225" s="338">
        <v>1997.0</v>
      </c>
      <c r="E3225" s="338" t="s">
        <v>18298</v>
      </c>
      <c r="F3225" s="339">
        <v>45021.0</v>
      </c>
      <c r="G3225" s="338" t="s">
        <v>6063</v>
      </c>
      <c r="H3225" s="338" t="s">
        <v>11951</v>
      </c>
      <c r="I3225" s="338" t="s">
        <v>11951</v>
      </c>
      <c r="J3225" s="338" t="s">
        <v>14101</v>
      </c>
      <c r="K3225" s="338" t="s">
        <v>4987</v>
      </c>
      <c r="L3225" s="338" t="s">
        <v>5291</v>
      </c>
      <c r="M3225" s="338" t="s">
        <v>18769</v>
      </c>
      <c r="N3225" s="338" t="s">
        <v>5019</v>
      </c>
      <c r="O3225" s="338" t="s">
        <v>5028</v>
      </c>
    </row>
    <row r="3226" ht="15.75" customHeight="1">
      <c r="A3226" s="338" t="s">
        <v>18770</v>
      </c>
      <c r="B3226" s="338" t="s">
        <v>7737</v>
      </c>
      <c r="C3226" s="338" t="s">
        <v>1558</v>
      </c>
      <c r="D3226" s="338">
        <v>1997.0</v>
      </c>
      <c r="E3226" s="338" t="s">
        <v>18452</v>
      </c>
      <c r="F3226" s="339">
        <v>45112.0</v>
      </c>
      <c r="G3226" s="338" t="s">
        <v>6050</v>
      </c>
      <c r="H3226" s="338" t="s">
        <v>14712</v>
      </c>
      <c r="I3226" s="338" t="s">
        <v>18771</v>
      </c>
      <c r="J3226" s="338" t="s">
        <v>18772</v>
      </c>
      <c r="K3226" s="338" t="s">
        <v>4987</v>
      </c>
      <c r="L3226" s="338" t="s">
        <v>5157</v>
      </c>
      <c r="M3226" s="338" t="s">
        <v>18773</v>
      </c>
      <c r="N3226" s="338" t="s">
        <v>18774</v>
      </c>
      <c r="O3226" s="338" t="s">
        <v>5324</v>
      </c>
    </row>
    <row r="3227" ht="15.75" customHeight="1">
      <c r="A3227" s="338" t="s">
        <v>18775</v>
      </c>
      <c r="B3227" s="338" t="s">
        <v>4970</v>
      </c>
      <c r="C3227" s="338" t="s">
        <v>1547</v>
      </c>
      <c r="D3227" s="338">
        <v>1997.0</v>
      </c>
      <c r="E3227" s="338" t="s">
        <v>18776</v>
      </c>
      <c r="F3227" s="339">
        <v>44964.0</v>
      </c>
      <c r="G3227" s="338" t="s">
        <v>5783</v>
      </c>
      <c r="H3227" s="338" t="s">
        <v>15488</v>
      </c>
      <c r="I3227" s="338" t="s">
        <v>15488</v>
      </c>
      <c r="J3227" s="338" t="s">
        <v>18670</v>
      </c>
      <c r="K3227" s="338" t="s">
        <v>4976</v>
      </c>
      <c r="M3227" s="338" t="s">
        <v>18777</v>
      </c>
      <c r="N3227" s="338" t="s">
        <v>14023</v>
      </c>
      <c r="O3227" s="338" t="s">
        <v>5120</v>
      </c>
    </row>
    <row r="3228" ht="15.75" customHeight="1">
      <c r="A3228" s="338" t="s">
        <v>4451</v>
      </c>
      <c r="B3228" s="338" t="s">
        <v>7737</v>
      </c>
      <c r="C3228" s="338" t="s">
        <v>1537</v>
      </c>
      <c r="D3228" s="338">
        <v>1997.0</v>
      </c>
      <c r="E3228" s="338" t="s">
        <v>18315</v>
      </c>
      <c r="F3228" s="339">
        <v>44962.0</v>
      </c>
      <c r="G3228" s="338" t="s">
        <v>5931</v>
      </c>
      <c r="H3228" s="338" t="s">
        <v>6744</v>
      </c>
      <c r="I3228" s="338" t="s">
        <v>10925</v>
      </c>
      <c r="J3228" s="338" t="s">
        <v>15962</v>
      </c>
      <c r="K3228" s="338" t="s">
        <v>4987</v>
      </c>
      <c r="M3228" s="338" t="s">
        <v>18778</v>
      </c>
      <c r="N3228" s="338" t="s">
        <v>4990</v>
      </c>
      <c r="O3228" s="338" t="s">
        <v>5537</v>
      </c>
    </row>
    <row r="3229" ht="15.75" customHeight="1">
      <c r="A3229" s="338" t="s">
        <v>18779</v>
      </c>
      <c r="B3229" s="338" t="s">
        <v>4970</v>
      </c>
      <c r="C3229" s="338" t="s">
        <v>1558</v>
      </c>
      <c r="D3229" s="338">
        <v>1997.0</v>
      </c>
      <c r="E3229" s="338" t="s">
        <v>18780</v>
      </c>
      <c r="F3229" s="338" t="s">
        <v>5286</v>
      </c>
      <c r="G3229" s="338" t="s">
        <v>5352</v>
      </c>
      <c r="H3229" s="338" t="s">
        <v>13959</v>
      </c>
      <c r="I3229" s="338" t="s">
        <v>13959</v>
      </c>
      <c r="J3229" s="338" t="s">
        <v>8080</v>
      </c>
      <c r="K3229" s="338" t="s">
        <v>4987</v>
      </c>
      <c r="M3229" s="338" t="s">
        <v>18781</v>
      </c>
      <c r="N3229" s="338" t="s">
        <v>18742</v>
      </c>
      <c r="O3229" s="338" t="s">
        <v>5624</v>
      </c>
    </row>
    <row r="3230" ht="15.75" customHeight="1">
      <c r="A3230" s="338" t="s">
        <v>18782</v>
      </c>
      <c r="B3230" s="338" t="s">
        <v>4970</v>
      </c>
      <c r="C3230" s="338" t="s">
        <v>1537</v>
      </c>
      <c r="D3230" s="338">
        <v>1997.0</v>
      </c>
      <c r="E3230" s="338" t="s">
        <v>18240</v>
      </c>
      <c r="F3230" s="339">
        <v>45175.0</v>
      </c>
      <c r="G3230" s="338" t="s">
        <v>5327</v>
      </c>
      <c r="H3230" s="338" t="s">
        <v>17050</v>
      </c>
      <c r="I3230" s="338" t="s">
        <v>8168</v>
      </c>
      <c r="J3230" s="338" t="s">
        <v>8132</v>
      </c>
      <c r="K3230" s="338" t="s">
        <v>5245</v>
      </c>
      <c r="M3230" s="338" t="s">
        <v>18783</v>
      </c>
      <c r="N3230" s="338" t="s">
        <v>17052</v>
      </c>
      <c r="O3230" s="338" t="s">
        <v>5217</v>
      </c>
    </row>
    <row r="3231" ht="15.75" customHeight="1">
      <c r="A3231" s="338" t="s">
        <v>18784</v>
      </c>
      <c r="B3231" s="338" t="s">
        <v>4970</v>
      </c>
      <c r="C3231" s="338" t="s">
        <v>1558</v>
      </c>
      <c r="D3231" s="338">
        <v>1997.0</v>
      </c>
      <c r="E3231" s="338" t="s">
        <v>18785</v>
      </c>
      <c r="F3231" s="339">
        <v>44963.0</v>
      </c>
      <c r="G3231" s="338" t="s">
        <v>5411</v>
      </c>
      <c r="H3231" s="338" t="s">
        <v>18786</v>
      </c>
      <c r="I3231" s="338" t="s">
        <v>18786</v>
      </c>
      <c r="J3231" s="338" t="s">
        <v>18787</v>
      </c>
      <c r="K3231" s="338" t="s">
        <v>4987</v>
      </c>
      <c r="M3231" s="338" t="s">
        <v>18788</v>
      </c>
      <c r="N3231" s="338" t="s">
        <v>18789</v>
      </c>
      <c r="O3231" s="338" t="s">
        <v>5248</v>
      </c>
    </row>
    <row r="3232" ht="15.75" customHeight="1">
      <c r="A3232" s="338" t="s">
        <v>18790</v>
      </c>
      <c r="B3232" s="338" t="s">
        <v>4970</v>
      </c>
      <c r="C3232" s="338" t="s">
        <v>1547</v>
      </c>
      <c r="D3232" s="338">
        <v>1997.0</v>
      </c>
      <c r="E3232" s="338" t="s">
        <v>18196</v>
      </c>
      <c r="F3232" s="339">
        <v>45144.0</v>
      </c>
      <c r="G3232" s="338" t="s">
        <v>6046</v>
      </c>
      <c r="H3232" s="338" t="s">
        <v>17768</v>
      </c>
      <c r="I3232" s="338" t="s">
        <v>18791</v>
      </c>
      <c r="J3232" s="338" t="s">
        <v>18792</v>
      </c>
      <c r="K3232" s="338" t="s">
        <v>4976</v>
      </c>
      <c r="L3232" s="338" t="s">
        <v>5222</v>
      </c>
      <c r="M3232" s="338" t="s">
        <v>18793</v>
      </c>
      <c r="N3232" s="338" t="s">
        <v>10126</v>
      </c>
      <c r="O3232" s="338" t="s">
        <v>5120</v>
      </c>
    </row>
    <row r="3233" ht="15.75" customHeight="1">
      <c r="A3233" s="338" t="s">
        <v>18794</v>
      </c>
      <c r="B3233" s="338" t="s">
        <v>7737</v>
      </c>
      <c r="C3233" s="338" t="s">
        <v>1547</v>
      </c>
      <c r="D3233" s="338">
        <v>1997.0</v>
      </c>
      <c r="E3233" s="338" t="s">
        <v>18352</v>
      </c>
      <c r="F3233" s="339">
        <v>45144.0</v>
      </c>
      <c r="G3233" s="338" t="s">
        <v>7199</v>
      </c>
      <c r="H3233" s="338" t="s">
        <v>16728</v>
      </c>
      <c r="I3233" s="338" t="s">
        <v>18795</v>
      </c>
      <c r="J3233" s="338" t="s">
        <v>18796</v>
      </c>
      <c r="K3233" s="338" t="s">
        <v>4976</v>
      </c>
      <c r="M3233" s="338" t="s">
        <v>18797</v>
      </c>
      <c r="N3233" s="338" t="s">
        <v>7886</v>
      </c>
      <c r="O3233" s="338" t="s">
        <v>5217</v>
      </c>
    </row>
    <row r="3234" ht="15.75" customHeight="1">
      <c r="A3234" s="338" t="s">
        <v>18798</v>
      </c>
      <c r="B3234" s="338" t="s">
        <v>4970</v>
      </c>
      <c r="C3234" s="338" t="s">
        <v>3713</v>
      </c>
      <c r="D3234" s="338">
        <v>1997.0</v>
      </c>
      <c r="E3234" s="338" t="s">
        <v>18113</v>
      </c>
      <c r="F3234" s="339">
        <v>45082.0</v>
      </c>
      <c r="G3234" s="338" t="s">
        <v>5880</v>
      </c>
      <c r="H3234" s="338" t="s">
        <v>18799</v>
      </c>
      <c r="I3234" s="338" t="s">
        <v>18800</v>
      </c>
      <c r="J3234" s="338" t="s">
        <v>18801</v>
      </c>
      <c r="K3234" s="338" t="s">
        <v>4987</v>
      </c>
      <c r="L3234" s="338" t="s">
        <v>5176</v>
      </c>
      <c r="M3234" s="338" t="s">
        <v>18802</v>
      </c>
      <c r="N3234" s="338" t="s">
        <v>13680</v>
      </c>
      <c r="O3234" s="338" t="s">
        <v>5370</v>
      </c>
    </row>
    <row r="3235" ht="15.75" customHeight="1">
      <c r="A3235" s="338" t="s">
        <v>18803</v>
      </c>
      <c r="B3235" s="338" t="s">
        <v>4970</v>
      </c>
      <c r="C3235" s="338" t="s">
        <v>1558</v>
      </c>
      <c r="D3235" s="338">
        <v>1997.0</v>
      </c>
      <c r="E3235" s="338" t="s">
        <v>18270</v>
      </c>
      <c r="F3235" s="339">
        <v>44964.0</v>
      </c>
      <c r="G3235" s="338" t="s">
        <v>5319</v>
      </c>
      <c r="H3235" s="338" t="s">
        <v>18804</v>
      </c>
      <c r="I3235" s="338" t="s">
        <v>18804</v>
      </c>
      <c r="J3235" s="338" t="s">
        <v>18805</v>
      </c>
      <c r="K3235" s="338" t="s">
        <v>5245</v>
      </c>
      <c r="L3235" s="338" t="s">
        <v>6547</v>
      </c>
      <c r="M3235" s="338" t="s">
        <v>18806</v>
      </c>
      <c r="N3235" s="338" t="s">
        <v>18807</v>
      </c>
      <c r="O3235" s="338" t="s">
        <v>5262</v>
      </c>
    </row>
    <row r="3236" ht="15.75" customHeight="1">
      <c r="A3236" s="338" t="s">
        <v>18808</v>
      </c>
      <c r="B3236" s="338" t="s">
        <v>4970</v>
      </c>
      <c r="C3236" s="338" t="s">
        <v>1558</v>
      </c>
      <c r="D3236" s="338">
        <v>1997.0</v>
      </c>
      <c r="E3236" s="338" t="s">
        <v>18145</v>
      </c>
      <c r="F3236" s="339">
        <v>44931.0</v>
      </c>
      <c r="G3236" s="338" t="s">
        <v>5453</v>
      </c>
      <c r="H3236" s="338" t="s">
        <v>18809</v>
      </c>
      <c r="I3236" s="338" t="s">
        <v>18809</v>
      </c>
      <c r="J3236" s="338" t="s">
        <v>18810</v>
      </c>
      <c r="K3236" s="338" t="s">
        <v>4987</v>
      </c>
      <c r="M3236" s="338" t="s">
        <v>18811</v>
      </c>
      <c r="N3236" s="338" t="s">
        <v>18812</v>
      </c>
      <c r="O3236" s="338" t="s">
        <v>5248</v>
      </c>
    </row>
    <row r="3237" ht="15.75" customHeight="1">
      <c r="A3237" s="338" t="s">
        <v>18813</v>
      </c>
      <c r="B3237" s="338" t="s">
        <v>4970</v>
      </c>
      <c r="C3237" s="338" t="s">
        <v>1558</v>
      </c>
      <c r="D3237" s="338">
        <v>1997.0</v>
      </c>
      <c r="E3237" s="338" t="s">
        <v>18814</v>
      </c>
      <c r="F3237" s="339">
        <v>45021.0</v>
      </c>
      <c r="G3237" s="338" t="s">
        <v>7167</v>
      </c>
      <c r="H3237" s="338" t="s">
        <v>18815</v>
      </c>
      <c r="I3237" s="338" t="s">
        <v>18816</v>
      </c>
      <c r="J3237" s="338" t="s">
        <v>18817</v>
      </c>
      <c r="K3237" s="338" t="s">
        <v>4987</v>
      </c>
      <c r="M3237" s="338" t="s">
        <v>18818</v>
      </c>
      <c r="N3237" s="338" t="s">
        <v>18647</v>
      </c>
      <c r="O3237" s="338" t="s">
        <v>5483</v>
      </c>
    </row>
    <row r="3238" ht="15.75" customHeight="1">
      <c r="A3238" s="338" t="s">
        <v>18819</v>
      </c>
      <c r="B3238" s="338" t="s">
        <v>4970</v>
      </c>
      <c r="C3238" s="338" t="s">
        <v>1547</v>
      </c>
      <c r="D3238" s="338">
        <v>1997.0</v>
      </c>
      <c r="E3238" s="338" t="s">
        <v>18303</v>
      </c>
      <c r="F3238" s="339">
        <v>44932.0</v>
      </c>
      <c r="G3238" s="338" t="s">
        <v>6260</v>
      </c>
      <c r="H3238" s="338" t="s">
        <v>18820</v>
      </c>
      <c r="I3238" s="338" t="s">
        <v>18820</v>
      </c>
      <c r="J3238" s="338" t="s">
        <v>9658</v>
      </c>
      <c r="K3238" s="338" t="s">
        <v>4987</v>
      </c>
      <c r="M3238" s="338" t="s">
        <v>18821</v>
      </c>
      <c r="N3238" s="338" t="s">
        <v>16259</v>
      </c>
      <c r="O3238" s="338" t="s">
        <v>5002</v>
      </c>
    </row>
    <row r="3239" ht="15.75" customHeight="1">
      <c r="A3239" s="338" t="s">
        <v>18822</v>
      </c>
      <c r="B3239" s="338" t="s">
        <v>4970</v>
      </c>
      <c r="C3239" s="338" t="s">
        <v>1558</v>
      </c>
      <c r="D3239" s="338">
        <v>1997.0</v>
      </c>
      <c r="E3239" s="338" t="s">
        <v>18823</v>
      </c>
      <c r="F3239" s="339">
        <v>45022.0</v>
      </c>
      <c r="G3239" s="338" t="s">
        <v>5342</v>
      </c>
      <c r="H3239" s="338" t="s">
        <v>16932</v>
      </c>
      <c r="I3239" s="338" t="s">
        <v>16932</v>
      </c>
      <c r="J3239" s="338" t="s">
        <v>10365</v>
      </c>
      <c r="K3239" s="338" t="s">
        <v>4987</v>
      </c>
      <c r="M3239" s="338" t="s">
        <v>18824</v>
      </c>
      <c r="N3239" s="338" t="s">
        <v>18825</v>
      </c>
      <c r="O3239" s="338" t="s">
        <v>5120</v>
      </c>
    </row>
    <row r="3240" ht="15.75" customHeight="1">
      <c r="A3240" s="338" t="s">
        <v>18826</v>
      </c>
      <c r="B3240" s="338" t="s">
        <v>4993</v>
      </c>
      <c r="C3240" s="338" t="s">
        <v>1537</v>
      </c>
      <c r="D3240" s="338">
        <v>1997.0</v>
      </c>
      <c r="E3240" s="338" t="s">
        <v>18298</v>
      </c>
      <c r="F3240" s="339">
        <v>45081.0</v>
      </c>
      <c r="G3240" s="338" t="s">
        <v>6536</v>
      </c>
      <c r="H3240" s="338" t="s">
        <v>16688</v>
      </c>
      <c r="I3240" s="338" t="s">
        <v>18827</v>
      </c>
      <c r="J3240" s="338" t="s">
        <v>17849</v>
      </c>
      <c r="K3240" s="338" t="s">
        <v>4987</v>
      </c>
      <c r="L3240" s="338" t="s">
        <v>18828</v>
      </c>
      <c r="M3240" s="338" t="s">
        <v>18829</v>
      </c>
      <c r="N3240" s="338" t="s">
        <v>18830</v>
      </c>
      <c r="O3240" s="338" t="s">
        <v>5576</v>
      </c>
    </row>
    <row r="3241" ht="15.75" customHeight="1">
      <c r="A3241" s="338" t="s">
        <v>18831</v>
      </c>
      <c r="B3241" s="338" t="s">
        <v>4970</v>
      </c>
      <c r="C3241" s="338" t="s">
        <v>1547</v>
      </c>
      <c r="D3241" s="338">
        <v>1997.0</v>
      </c>
      <c r="E3241" s="338" t="s">
        <v>18832</v>
      </c>
      <c r="F3241" s="339">
        <v>45083.0</v>
      </c>
      <c r="G3241" s="338" t="s">
        <v>6536</v>
      </c>
      <c r="H3241" s="338" t="s">
        <v>8334</v>
      </c>
      <c r="I3241" s="338" t="s">
        <v>18833</v>
      </c>
      <c r="J3241" s="338" t="s">
        <v>16106</v>
      </c>
      <c r="K3241" s="338" t="s">
        <v>4987</v>
      </c>
      <c r="M3241" s="338" t="s">
        <v>18834</v>
      </c>
      <c r="N3241" s="338" t="s">
        <v>14166</v>
      </c>
      <c r="O3241" s="338" t="s">
        <v>5193</v>
      </c>
    </row>
    <row r="3242" ht="15.75" customHeight="1">
      <c r="A3242" s="338" t="s">
        <v>18835</v>
      </c>
      <c r="B3242" s="338" t="s">
        <v>4970</v>
      </c>
      <c r="C3242" s="338" t="s">
        <v>3713</v>
      </c>
      <c r="D3242" s="338">
        <v>1997.0</v>
      </c>
      <c r="E3242" s="338" t="s">
        <v>17498</v>
      </c>
      <c r="F3242" s="339">
        <v>45022.0</v>
      </c>
      <c r="G3242" s="338" t="s">
        <v>5163</v>
      </c>
      <c r="H3242" s="338" t="s">
        <v>10700</v>
      </c>
      <c r="I3242" s="338" t="s">
        <v>18836</v>
      </c>
      <c r="J3242" s="338" t="s">
        <v>18837</v>
      </c>
      <c r="K3242" s="338" t="s">
        <v>10219</v>
      </c>
      <c r="L3242" s="338" t="s">
        <v>5377</v>
      </c>
      <c r="M3242" s="338" t="s">
        <v>18838</v>
      </c>
      <c r="N3242" s="338" t="s">
        <v>7805</v>
      </c>
      <c r="O3242" s="338" t="s">
        <v>5423</v>
      </c>
    </row>
    <row r="3243" ht="15.75" customHeight="1">
      <c r="A3243" s="338" t="s">
        <v>18839</v>
      </c>
      <c r="B3243" s="338" t="s">
        <v>7737</v>
      </c>
      <c r="C3243" s="338" t="s">
        <v>1558</v>
      </c>
      <c r="D3243" s="338">
        <v>1997.0</v>
      </c>
      <c r="E3243" s="338" t="s">
        <v>17306</v>
      </c>
      <c r="F3243" s="339">
        <v>45143.0</v>
      </c>
      <c r="G3243" s="338" t="s">
        <v>7270</v>
      </c>
      <c r="H3243" s="338" t="s">
        <v>8545</v>
      </c>
      <c r="I3243" s="338" t="s">
        <v>18840</v>
      </c>
      <c r="J3243" s="338" t="s">
        <v>18841</v>
      </c>
      <c r="K3243" s="338" t="s">
        <v>4987</v>
      </c>
      <c r="M3243" s="338" t="s">
        <v>18842</v>
      </c>
      <c r="N3243" s="338" t="s">
        <v>18843</v>
      </c>
      <c r="O3243" s="338" t="s">
        <v>5020</v>
      </c>
    </row>
    <row r="3244" ht="15.75" customHeight="1">
      <c r="A3244" s="338" t="s">
        <v>18844</v>
      </c>
      <c r="B3244" s="338" t="s">
        <v>4970</v>
      </c>
      <c r="C3244" s="338" t="s">
        <v>1558</v>
      </c>
      <c r="D3244" s="338">
        <v>1997.0</v>
      </c>
      <c r="E3244" s="338" t="s">
        <v>18303</v>
      </c>
      <c r="F3244" s="339">
        <v>45052.0</v>
      </c>
      <c r="G3244" s="338" t="s">
        <v>7332</v>
      </c>
      <c r="H3244" s="338" t="s">
        <v>14163</v>
      </c>
      <c r="I3244" s="338" t="s">
        <v>18845</v>
      </c>
      <c r="J3244" s="338" t="s">
        <v>18846</v>
      </c>
      <c r="K3244" s="338" t="s">
        <v>9336</v>
      </c>
      <c r="M3244" s="338" t="s">
        <v>18847</v>
      </c>
      <c r="N3244" s="338" t="s">
        <v>18848</v>
      </c>
      <c r="O3244" s="338" t="s">
        <v>5262</v>
      </c>
    </row>
    <row r="3245" ht="15.75" customHeight="1">
      <c r="A3245" s="338" t="s">
        <v>18849</v>
      </c>
      <c r="B3245" s="338" t="s">
        <v>4970</v>
      </c>
      <c r="C3245" s="338" t="s">
        <v>1558</v>
      </c>
      <c r="D3245" s="338">
        <v>1998.0</v>
      </c>
      <c r="E3245" s="338" t="s">
        <v>18850</v>
      </c>
      <c r="F3245" s="339">
        <v>44934.0</v>
      </c>
      <c r="G3245" s="338" t="s">
        <v>18851</v>
      </c>
      <c r="H3245" s="338" t="s">
        <v>7877</v>
      </c>
      <c r="I3245" s="338" t="s">
        <v>9027</v>
      </c>
      <c r="J3245" s="338" t="s">
        <v>5907</v>
      </c>
      <c r="K3245" s="338" t="s">
        <v>4987</v>
      </c>
      <c r="L3245" s="338" t="s">
        <v>5074</v>
      </c>
      <c r="M3245" s="338" t="s">
        <v>18852</v>
      </c>
      <c r="N3245" s="338" t="s">
        <v>15381</v>
      </c>
      <c r="O3245" s="338" t="s">
        <v>5232</v>
      </c>
    </row>
    <row r="3246" ht="15.75" customHeight="1">
      <c r="A3246" s="338" t="s">
        <v>804</v>
      </c>
      <c r="B3246" s="338" t="s">
        <v>4970</v>
      </c>
      <c r="C3246" s="338" t="s">
        <v>1547</v>
      </c>
      <c r="D3246" s="338">
        <v>1998.0</v>
      </c>
      <c r="E3246" s="338" t="s">
        <v>18853</v>
      </c>
      <c r="F3246" s="339">
        <v>45085.0</v>
      </c>
      <c r="G3246" s="338" t="s">
        <v>13513</v>
      </c>
      <c r="H3246" s="338" t="s">
        <v>5668</v>
      </c>
      <c r="I3246" s="338" t="s">
        <v>18854</v>
      </c>
      <c r="J3246" s="338" t="s">
        <v>7872</v>
      </c>
      <c r="K3246" s="338" t="s">
        <v>4987</v>
      </c>
      <c r="L3246" s="338" t="s">
        <v>11153</v>
      </c>
      <c r="M3246" s="338" t="s">
        <v>18855</v>
      </c>
      <c r="N3246" s="338" t="s">
        <v>18335</v>
      </c>
      <c r="O3246" s="338" t="s">
        <v>7694</v>
      </c>
    </row>
    <row r="3247" ht="15.75" customHeight="1">
      <c r="A3247" s="338" t="s">
        <v>18856</v>
      </c>
      <c r="B3247" s="338" t="s">
        <v>4970</v>
      </c>
      <c r="C3247" s="338" t="s">
        <v>1547</v>
      </c>
      <c r="D3247" s="338">
        <v>1998.0</v>
      </c>
      <c r="E3247" s="338" t="s">
        <v>18857</v>
      </c>
      <c r="F3247" s="339">
        <v>45054.0</v>
      </c>
      <c r="G3247" s="338" t="s">
        <v>8533</v>
      </c>
      <c r="H3247" s="338" t="s">
        <v>18858</v>
      </c>
      <c r="I3247" s="338" t="s">
        <v>18859</v>
      </c>
      <c r="J3247" s="338" t="s">
        <v>18860</v>
      </c>
      <c r="K3247" s="338" t="s">
        <v>4987</v>
      </c>
      <c r="L3247" s="338" t="s">
        <v>5094</v>
      </c>
      <c r="M3247" s="338" t="s">
        <v>18861</v>
      </c>
      <c r="N3247" s="338" t="s">
        <v>7780</v>
      </c>
      <c r="O3247" s="338" t="s">
        <v>5471</v>
      </c>
    </row>
    <row r="3248" ht="15.75" customHeight="1">
      <c r="A3248" s="338" t="s">
        <v>18862</v>
      </c>
      <c r="B3248" s="338" t="s">
        <v>4970</v>
      </c>
      <c r="C3248" s="338" t="s">
        <v>1537</v>
      </c>
      <c r="D3248" s="338">
        <v>1998.0</v>
      </c>
      <c r="E3248" s="338" t="s">
        <v>18863</v>
      </c>
      <c r="F3248" s="339">
        <v>44965.0</v>
      </c>
      <c r="G3248" s="338" t="s">
        <v>18864</v>
      </c>
      <c r="H3248" s="338" t="s">
        <v>18865</v>
      </c>
      <c r="I3248" s="338" t="s">
        <v>18865</v>
      </c>
      <c r="J3248" s="338" t="s">
        <v>18866</v>
      </c>
      <c r="K3248" s="338" t="s">
        <v>4976</v>
      </c>
      <c r="M3248" s="338" t="s">
        <v>18867</v>
      </c>
      <c r="N3248" s="338" t="s">
        <v>18868</v>
      </c>
      <c r="O3248" s="338" t="s">
        <v>5324</v>
      </c>
    </row>
    <row r="3249" ht="15.75" customHeight="1">
      <c r="A3249" s="338" t="s">
        <v>18869</v>
      </c>
      <c r="B3249" s="338" t="s">
        <v>4993</v>
      </c>
      <c r="C3249" s="338" t="s">
        <v>1558</v>
      </c>
      <c r="D3249" s="338">
        <v>1998.0</v>
      </c>
      <c r="E3249" s="338" t="s">
        <v>18823</v>
      </c>
      <c r="F3249" s="339">
        <v>44934.0</v>
      </c>
      <c r="G3249" s="338" t="s">
        <v>18870</v>
      </c>
      <c r="H3249" s="338" t="s">
        <v>5964</v>
      </c>
      <c r="I3249" s="338" t="s">
        <v>18183</v>
      </c>
      <c r="J3249" s="338" t="s">
        <v>15848</v>
      </c>
      <c r="K3249" s="338" t="s">
        <v>4987</v>
      </c>
      <c r="L3249" s="338" t="s">
        <v>12846</v>
      </c>
      <c r="M3249" s="338" t="s">
        <v>18871</v>
      </c>
      <c r="N3249" s="338" t="s">
        <v>5009</v>
      </c>
      <c r="O3249" s="338" t="s">
        <v>5120</v>
      </c>
    </row>
    <row r="3250" ht="15.75" customHeight="1">
      <c r="A3250" s="338" t="s">
        <v>78</v>
      </c>
      <c r="B3250" s="338" t="s">
        <v>7737</v>
      </c>
      <c r="C3250" s="338" t="s">
        <v>1537</v>
      </c>
      <c r="D3250" s="338">
        <v>1998.0</v>
      </c>
      <c r="E3250" s="338" t="s">
        <v>18872</v>
      </c>
      <c r="F3250" s="339">
        <v>45113.0</v>
      </c>
      <c r="G3250" s="338" t="s">
        <v>18873</v>
      </c>
      <c r="H3250" s="338" t="s">
        <v>16681</v>
      </c>
      <c r="I3250" s="338" t="s">
        <v>16609</v>
      </c>
      <c r="J3250" s="338" t="s">
        <v>11102</v>
      </c>
      <c r="K3250" s="338" t="s">
        <v>4987</v>
      </c>
      <c r="L3250" s="338" t="s">
        <v>18874</v>
      </c>
      <c r="M3250" s="338" t="s">
        <v>18875</v>
      </c>
      <c r="N3250" s="338" t="s">
        <v>7874</v>
      </c>
      <c r="O3250" s="338" t="s">
        <v>18876</v>
      </c>
    </row>
    <row r="3251" ht="15.75" customHeight="1">
      <c r="A3251" s="338" t="s">
        <v>18877</v>
      </c>
      <c r="B3251" s="338" t="s">
        <v>4970</v>
      </c>
      <c r="C3251" s="338" t="s">
        <v>3713</v>
      </c>
      <c r="D3251" s="338">
        <v>1998.0</v>
      </c>
      <c r="E3251" s="338" t="s">
        <v>18878</v>
      </c>
      <c r="F3251" s="339">
        <v>44992.0</v>
      </c>
      <c r="G3251" s="338" t="s">
        <v>10370</v>
      </c>
      <c r="H3251" s="338" t="s">
        <v>12279</v>
      </c>
      <c r="I3251" s="338" t="s">
        <v>18879</v>
      </c>
      <c r="J3251" s="338" t="s">
        <v>18104</v>
      </c>
      <c r="K3251" s="338" t="s">
        <v>4987</v>
      </c>
      <c r="L3251" s="338" t="s">
        <v>5176</v>
      </c>
      <c r="M3251" s="338" t="s">
        <v>18880</v>
      </c>
      <c r="N3251" s="338" t="s">
        <v>10126</v>
      </c>
      <c r="O3251" s="338" t="s">
        <v>5423</v>
      </c>
    </row>
    <row r="3252" ht="15.75" customHeight="1">
      <c r="A3252" s="338" t="s">
        <v>18881</v>
      </c>
      <c r="B3252" s="338" t="s">
        <v>4993</v>
      </c>
      <c r="C3252" s="338" t="s">
        <v>1601</v>
      </c>
      <c r="D3252" s="338">
        <v>1998.0</v>
      </c>
      <c r="E3252" s="338" t="s">
        <v>18882</v>
      </c>
      <c r="F3252" s="339">
        <v>45083.0</v>
      </c>
      <c r="G3252" s="338" t="s">
        <v>11234</v>
      </c>
      <c r="H3252" s="338" t="s">
        <v>5274</v>
      </c>
      <c r="I3252" s="338" t="s">
        <v>18883</v>
      </c>
      <c r="J3252" s="338" t="s">
        <v>18884</v>
      </c>
      <c r="K3252" s="338" t="s">
        <v>4987</v>
      </c>
      <c r="M3252" s="338" t="s">
        <v>18885</v>
      </c>
      <c r="N3252" s="338" t="s">
        <v>7632</v>
      </c>
      <c r="O3252" s="338" t="s">
        <v>6633</v>
      </c>
    </row>
    <row r="3253" ht="15.75" customHeight="1">
      <c r="A3253" s="338" t="s">
        <v>18886</v>
      </c>
      <c r="B3253" s="338" t="s">
        <v>4970</v>
      </c>
      <c r="C3253" s="338" t="s">
        <v>3713</v>
      </c>
      <c r="D3253" s="338">
        <v>1998.0</v>
      </c>
      <c r="E3253" s="338" t="s">
        <v>18598</v>
      </c>
      <c r="F3253" s="339">
        <v>45052.0</v>
      </c>
      <c r="G3253" s="338" t="s">
        <v>14295</v>
      </c>
      <c r="H3253" s="338" t="s">
        <v>9623</v>
      </c>
      <c r="I3253" s="338" t="s">
        <v>13461</v>
      </c>
      <c r="J3253" s="338" t="s">
        <v>7807</v>
      </c>
      <c r="K3253" s="338" t="s">
        <v>4987</v>
      </c>
      <c r="L3253" s="338" t="s">
        <v>5094</v>
      </c>
      <c r="M3253" s="338" t="s">
        <v>18887</v>
      </c>
      <c r="N3253" s="338" t="s">
        <v>18194</v>
      </c>
      <c r="O3253" s="338" t="s">
        <v>5576</v>
      </c>
    </row>
    <row r="3254" ht="15.75" customHeight="1">
      <c r="A3254" s="338" t="s">
        <v>18888</v>
      </c>
      <c r="B3254" s="338" t="s">
        <v>4970</v>
      </c>
      <c r="C3254" s="338" t="s">
        <v>1537</v>
      </c>
      <c r="D3254" s="338">
        <v>1998.0</v>
      </c>
      <c r="E3254" s="338" t="s">
        <v>18889</v>
      </c>
      <c r="F3254" s="339">
        <v>44933.0</v>
      </c>
      <c r="G3254" s="338" t="s">
        <v>8529</v>
      </c>
      <c r="H3254" s="338" t="s">
        <v>16318</v>
      </c>
      <c r="I3254" s="338" t="s">
        <v>13035</v>
      </c>
      <c r="J3254" s="338" t="s">
        <v>13692</v>
      </c>
      <c r="K3254" s="338" t="s">
        <v>4987</v>
      </c>
      <c r="L3254" s="338" t="s">
        <v>14444</v>
      </c>
      <c r="M3254" s="338" t="s">
        <v>18890</v>
      </c>
      <c r="N3254" s="338" t="s">
        <v>18891</v>
      </c>
      <c r="O3254" s="338" t="s">
        <v>6278</v>
      </c>
    </row>
    <row r="3255" ht="15.75" customHeight="1">
      <c r="A3255" s="338" t="s">
        <v>18892</v>
      </c>
      <c r="B3255" s="338" t="s">
        <v>7737</v>
      </c>
      <c r="C3255" s="338" t="s">
        <v>1558</v>
      </c>
      <c r="D3255" s="338">
        <v>1998.0</v>
      </c>
      <c r="E3255" s="338" t="s">
        <v>18366</v>
      </c>
      <c r="F3255" s="339">
        <v>45175.0</v>
      </c>
      <c r="G3255" s="338" t="s">
        <v>18893</v>
      </c>
      <c r="H3255" s="338" t="s">
        <v>18894</v>
      </c>
      <c r="I3255" s="338" t="s">
        <v>16684</v>
      </c>
      <c r="J3255" s="338" t="s">
        <v>16685</v>
      </c>
      <c r="K3255" s="338" t="s">
        <v>4987</v>
      </c>
      <c r="L3255" s="338" t="s">
        <v>4999</v>
      </c>
      <c r="M3255" s="338" t="s">
        <v>18895</v>
      </c>
      <c r="N3255" s="338" t="s">
        <v>17896</v>
      </c>
      <c r="O3255" s="338" t="s">
        <v>5262</v>
      </c>
    </row>
    <row r="3256" ht="15.75" customHeight="1">
      <c r="A3256" s="338" t="s">
        <v>18896</v>
      </c>
      <c r="B3256" s="338" t="s">
        <v>7737</v>
      </c>
      <c r="C3256" s="338" t="s">
        <v>1547</v>
      </c>
      <c r="D3256" s="338">
        <v>1998.0</v>
      </c>
      <c r="E3256" s="338" t="s">
        <v>18897</v>
      </c>
      <c r="F3256" s="339">
        <v>44964.0</v>
      </c>
      <c r="G3256" s="338" t="s">
        <v>18898</v>
      </c>
      <c r="H3256" s="338" t="s">
        <v>7791</v>
      </c>
      <c r="I3256" s="338" t="s">
        <v>18899</v>
      </c>
      <c r="J3256" s="338" t="s">
        <v>13960</v>
      </c>
      <c r="K3256" s="338" t="s">
        <v>4987</v>
      </c>
      <c r="L3256" s="338" t="s">
        <v>16634</v>
      </c>
      <c r="M3256" s="338" t="s">
        <v>18900</v>
      </c>
      <c r="N3256" s="338" t="s">
        <v>5036</v>
      </c>
      <c r="O3256" s="338" t="s">
        <v>16597</v>
      </c>
    </row>
    <row r="3257" ht="15.75" customHeight="1">
      <c r="A3257" s="338" t="s">
        <v>18901</v>
      </c>
      <c r="B3257" s="338" t="s">
        <v>7737</v>
      </c>
      <c r="C3257" s="338" t="s">
        <v>1537</v>
      </c>
      <c r="D3257" s="338">
        <v>1998.0</v>
      </c>
      <c r="E3257" s="338" t="s">
        <v>18902</v>
      </c>
      <c r="F3257" s="338" t="s">
        <v>5059</v>
      </c>
      <c r="G3257" s="338" t="s">
        <v>12756</v>
      </c>
      <c r="H3257" s="338" t="s">
        <v>18466</v>
      </c>
      <c r="I3257" s="338" t="s">
        <v>18903</v>
      </c>
      <c r="J3257" s="338" t="s">
        <v>8799</v>
      </c>
      <c r="K3257" s="338" t="s">
        <v>4987</v>
      </c>
      <c r="L3257" s="338" t="s">
        <v>12215</v>
      </c>
      <c r="M3257" s="338" t="s">
        <v>18904</v>
      </c>
      <c r="N3257" s="338" t="s">
        <v>7780</v>
      </c>
      <c r="O3257" s="338" t="s">
        <v>5020</v>
      </c>
    </row>
    <row r="3258" ht="15.75" customHeight="1">
      <c r="A3258" s="338" t="s">
        <v>18905</v>
      </c>
      <c r="B3258" s="338" t="s">
        <v>4970</v>
      </c>
      <c r="C3258" s="338" t="s">
        <v>1601</v>
      </c>
      <c r="D3258" s="338">
        <v>1998.0</v>
      </c>
      <c r="E3258" s="338" t="s">
        <v>18513</v>
      </c>
      <c r="F3258" s="339">
        <v>45084.0</v>
      </c>
      <c r="G3258" s="338" t="s">
        <v>18906</v>
      </c>
      <c r="H3258" s="338" t="s">
        <v>5775</v>
      </c>
      <c r="I3258" s="338" t="s">
        <v>5336</v>
      </c>
      <c r="J3258" s="338" t="s">
        <v>12787</v>
      </c>
      <c r="K3258" s="338" t="s">
        <v>4987</v>
      </c>
      <c r="L3258" s="338" t="s">
        <v>9432</v>
      </c>
      <c r="M3258" s="338" t="s">
        <v>18907</v>
      </c>
      <c r="N3258" s="338" t="s">
        <v>18908</v>
      </c>
      <c r="O3258" s="338" t="s">
        <v>5715</v>
      </c>
    </row>
    <row r="3259" ht="15.75" customHeight="1">
      <c r="A3259" s="338" t="s">
        <v>211</v>
      </c>
      <c r="B3259" s="338" t="s">
        <v>7737</v>
      </c>
      <c r="C3259" s="338" t="s">
        <v>1537</v>
      </c>
      <c r="D3259" s="338">
        <v>1998.0</v>
      </c>
      <c r="E3259" s="338" t="s">
        <v>18909</v>
      </c>
      <c r="F3259" s="339">
        <v>44963.0</v>
      </c>
      <c r="G3259" s="338" t="s">
        <v>15957</v>
      </c>
      <c r="H3259" s="338" t="s">
        <v>18370</v>
      </c>
      <c r="I3259" s="338" t="s">
        <v>7308</v>
      </c>
      <c r="J3259" s="338" t="s">
        <v>6267</v>
      </c>
      <c r="K3259" s="338" t="s">
        <v>4987</v>
      </c>
      <c r="L3259" s="338" t="s">
        <v>15938</v>
      </c>
      <c r="M3259" s="338" t="s">
        <v>18910</v>
      </c>
      <c r="N3259" s="338" t="s">
        <v>5009</v>
      </c>
      <c r="O3259" s="338" t="s">
        <v>6278</v>
      </c>
    </row>
    <row r="3260" ht="15.75" customHeight="1">
      <c r="A3260" s="338" t="s">
        <v>1206</v>
      </c>
      <c r="B3260" s="338" t="s">
        <v>4970</v>
      </c>
      <c r="C3260" s="338" t="s">
        <v>1558</v>
      </c>
      <c r="D3260" s="338">
        <v>1998.0</v>
      </c>
      <c r="E3260" s="338" t="s">
        <v>18911</v>
      </c>
      <c r="F3260" s="339">
        <v>44933.0</v>
      </c>
      <c r="G3260" s="338" t="s">
        <v>18912</v>
      </c>
      <c r="H3260" s="338" t="s">
        <v>17454</v>
      </c>
      <c r="I3260" s="338" t="s">
        <v>18913</v>
      </c>
      <c r="J3260" s="338" t="s">
        <v>17151</v>
      </c>
      <c r="K3260" s="338" t="s">
        <v>4987</v>
      </c>
      <c r="L3260" s="338" t="s">
        <v>10384</v>
      </c>
      <c r="M3260" s="338" t="s">
        <v>18914</v>
      </c>
      <c r="N3260" s="338" t="s">
        <v>5224</v>
      </c>
      <c r="O3260" s="338" t="s">
        <v>5471</v>
      </c>
    </row>
    <row r="3261" ht="15.75" customHeight="1">
      <c r="A3261" s="338" t="s">
        <v>18915</v>
      </c>
      <c r="B3261" s="338" t="s">
        <v>4970</v>
      </c>
      <c r="C3261" s="338" t="s">
        <v>1425</v>
      </c>
      <c r="D3261" s="338">
        <v>1998.0</v>
      </c>
      <c r="E3261" s="338" t="s">
        <v>18916</v>
      </c>
      <c r="F3261" s="339">
        <v>45052.0</v>
      </c>
      <c r="G3261" s="338" t="s">
        <v>18917</v>
      </c>
      <c r="H3261" s="338" t="s">
        <v>14480</v>
      </c>
      <c r="I3261" s="338" t="s">
        <v>18918</v>
      </c>
      <c r="J3261" s="338" t="s">
        <v>18919</v>
      </c>
      <c r="K3261" s="338" t="s">
        <v>4987</v>
      </c>
      <c r="L3261" s="338" t="s">
        <v>5074</v>
      </c>
      <c r="M3261" s="338" t="s">
        <v>18920</v>
      </c>
      <c r="N3261" s="338" t="s">
        <v>17344</v>
      </c>
      <c r="O3261" s="338" t="s">
        <v>4991</v>
      </c>
    </row>
    <row r="3262" ht="15.75" customHeight="1">
      <c r="A3262" s="338" t="s">
        <v>35</v>
      </c>
      <c r="B3262" s="338" t="s">
        <v>5445</v>
      </c>
      <c r="C3262" s="338" t="s">
        <v>1572</v>
      </c>
      <c r="D3262" s="338">
        <v>1998.0</v>
      </c>
      <c r="E3262" s="338" t="s">
        <v>18921</v>
      </c>
      <c r="F3262" s="339">
        <v>44964.0</v>
      </c>
      <c r="G3262" s="338" t="s">
        <v>18922</v>
      </c>
      <c r="H3262" s="338" t="s">
        <v>16630</v>
      </c>
      <c r="I3262" s="338" t="s">
        <v>16630</v>
      </c>
      <c r="J3262" s="338" t="s">
        <v>16470</v>
      </c>
      <c r="K3262" s="338" t="s">
        <v>4987</v>
      </c>
      <c r="L3262" s="338" t="s">
        <v>18923</v>
      </c>
      <c r="M3262" s="338" t="s">
        <v>18924</v>
      </c>
      <c r="N3262" s="338" t="s">
        <v>18925</v>
      </c>
      <c r="O3262" s="338" t="s">
        <v>5028</v>
      </c>
    </row>
    <row r="3263" ht="15.75" customHeight="1">
      <c r="A3263" s="338" t="s">
        <v>18926</v>
      </c>
      <c r="B3263" s="338" t="s">
        <v>4970</v>
      </c>
      <c r="C3263" s="338" t="s">
        <v>1558</v>
      </c>
      <c r="D3263" s="338">
        <v>1998.0</v>
      </c>
      <c r="E3263" s="338" t="s">
        <v>18927</v>
      </c>
      <c r="F3263" s="338" t="s">
        <v>5059</v>
      </c>
      <c r="G3263" s="338" t="s">
        <v>8544</v>
      </c>
      <c r="H3263" s="338" t="s">
        <v>11988</v>
      </c>
      <c r="I3263" s="338" t="s">
        <v>9063</v>
      </c>
      <c r="J3263" s="338" t="s">
        <v>18372</v>
      </c>
      <c r="K3263" s="338" t="s">
        <v>4987</v>
      </c>
      <c r="L3263" s="338" t="s">
        <v>11930</v>
      </c>
      <c r="M3263" s="338" t="s">
        <v>18928</v>
      </c>
      <c r="N3263" s="338" t="s">
        <v>5036</v>
      </c>
      <c r="O3263" s="338" t="s">
        <v>5457</v>
      </c>
    </row>
    <row r="3264" ht="15.75" customHeight="1">
      <c r="A3264" s="338" t="s">
        <v>18929</v>
      </c>
      <c r="B3264" s="338" t="s">
        <v>5445</v>
      </c>
      <c r="C3264" s="338" t="s">
        <v>1572</v>
      </c>
      <c r="D3264" s="338">
        <v>1998.0</v>
      </c>
      <c r="E3264" s="338" t="s">
        <v>18930</v>
      </c>
      <c r="F3264" s="339">
        <v>45084.0</v>
      </c>
      <c r="G3264" s="338" t="s">
        <v>18931</v>
      </c>
      <c r="H3264" s="338" t="s">
        <v>18932</v>
      </c>
      <c r="I3264" s="338" t="s">
        <v>18933</v>
      </c>
      <c r="J3264" s="338" t="s">
        <v>18934</v>
      </c>
      <c r="K3264" s="338" t="s">
        <v>4987</v>
      </c>
      <c r="L3264" s="338" t="s">
        <v>16634</v>
      </c>
      <c r="M3264" s="338" t="s">
        <v>18935</v>
      </c>
      <c r="N3264" s="338" t="s">
        <v>5843</v>
      </c>
      <c r="O3264" s="338" t="s">
        <v>5010</v>
      </c>
    </row>
    <row r="3265" ht="15.75" customHeight="1">
      <c r="A3265" s="338" t="s">
        <v>18936</v>
      </c>
      <c r="B3265" s="338" t="s">
        <v>7737</v>
      </c>
      <c r="C3265" s="338" t="s">
        <v>1558</v>
      </c>
      <c r="D3265" s="338">
        <v>1998.0</v>
      </c>
      <c r="E3265" s="338" t="s">
        <v>14866</v>
      </c>
      <c r="F3265" s="339">
        <v>44991.0</v>
      </c>
      <c r="G3265" s="338" t="s">
        <v>7062</v>
      </c>
      <c r="H3265" s="338" t="s">
        <v>8663</v>
      </c>
      <c r="I3265" s="338" t="s">
        <v>7439</v>
      </c>
      <c r="J3265" s="338" t="s">
        <v>16783</v>
      </c>
      <c r="K3265" s="338" t="s">
        <v>4987</v>
      </c>
      <c r="L3265" s="338" t="s">
        <v>15938</v>
      </c>
      <c r="M3265" s="338" t="s">
        <v>18937</v>
      </c>
      <c r="N3265" s="338" t="s">
        <v>18938</v>
      </c>
      <c r="O3265" s="338" t="s">
        <v>4991</v>
      </c>
    </row>
    <row r="3266" ht="15.75" customHeight="1">
      <c r="A3266" s="338" t="s">
        <v>18939</v>
      </c>
      <c r="B3266" s="338" t="s">
        <v>4970</v>
      </c>
      <c r="C3266" s="338" t="s">
        <v>1547</v>
      </c>
      <c r="D3266" s="338">
        <v>1998.0</v>
      </c>
      <c r="E3266" s="338" t="s">
        <v>18940</v>
      </c>
      <c r="F3266" s="339">
        <v>45084.0</v>
      </c>
      <c r="G3266" s="338" t="s">
        <v>15133</v>
      </c>
      <c r="H3266" s="338" t="s">
        <v>18941</v>
      </c>
      <c r="I3266" s="338" t="s">
        <v>18942</v>
      </c>
      <c r="J3266" s="338" t="s">
        <v>18943</v>
      </c>
      <c r="K3266" s="338" t="s">
        <v>4987</v>
      </c>
      <c r="L3266" s="338" t="s">
        <v>16601</v>
      </c>
      <c r="M3266" s="338" t="s">
        <v>18944</v>
      </c>
      <c r="N3266" s="338" t="s">
        <v>17520</v>
      </c>
      <c r="O3266" s="338" t="s">
        <v>7016</v>
      </c>
    </row>
    <row r="3267" ht="15.75" customHeight="1">
      <c r="A3267" s="338" t="s">
        <v>18945</v>
      </c>
      <c r="B3267" s="338" t="s">
        <v>7737</v>
      </c>
      <c r="C3267" s="338" t="s">
        <v>1558</v>
      </c>
      <c r="D3267" s="338">
        <v>1998.0</v>
      </c>
      <c r="E3267" s="338" t="s">
        <v>18406</v>
      </c>
      <c r="F3267" s="339">
        <v>45053.0</v>
      </c>
      <c r="G3267" s="338" t="s">
        <v>5022</v>
      </c>
      <c r="H3267" s="338" t="s">
        <v>11114</v>
      </c>
      <c r="I3267" s="338" t="s">
        <v>11114</v>
      </c>
      <c r="J3267" s="338" t="s">
        <v>18946</v>
      </c>
      <c r="K3267" s="338" t="s">
        <v>4987</v>
      </c>
      <c r="L3267" s="338" t="s">
        <v>12846</v>
      </c>
      <c r="M3267" s="338" t="s">
        <v>18947</v>
      </c>
      <c r="N3267" s="338" t="s">
        <v>7780</v>
      </c>
      <c r="O3267" s="338" t="s">
        <v>5002</v>
      </c>
    </row>
    <row r="3268" ht="15.75" customHeight="1">
      <c r="A3268" s="338" t="s">
        <v>18948</v>
      </c>
      <c r="B3268" s="338" t="s">
        <v>4993</v>
      </c>
      <c r="C3268" s="338" t="s">
        <v>1558</v>
      </c>
      <c r="D3268" s="338">
        <v>1998.0</v>
      </c>
      <c r="E3268" s="338" t="s">
        <v>18949</v>
      </c>
      <c r="F3268" s="339">
        <v>45113.0</v>
      </c>
      <c r="G3268" s="338" t="s">
        <v>16233</v>
      </c>
      <c r="H3268" s="338" t="s">
        <v>7186</v>
      </c>
      <c r="I3268" s="338" t="s">
        <v>18950</v>
      </c>
      <c r="J3268" s="338" t="s">
        <v>7872</v>
      </c>
      <c r="K3268" s="338" t="s">
        <v>4987</v>
      </c>
      <c r="L3268" s="338" t="s">
        <v>12744</v>
      </c>
      <c r="M3268" s="338" t="s">
        <v>18951</v>
      </c>
      <c r="N3268" s="338" t="s">
        <v>4979</v>
      </c>
      <c r="O3268" s="338" t="s">
        <v>5471</v>
      </c>
    </row>
    <row r="3269" ht="15.75" customHeight="1">
      <c r="A3269" s="338" t="s">
        <v>18952</v>
      </c>
      <c r="B3269" s="338" t="s">
        <v>7737</v>
      </c>
      <c r="C3269" s="338" t="s">
        <v>1547</v>
      </c>
      <c r="D3269" s="338">
        <v>1998.0</v>
      </c>
      <c r="E3269" s="338" t="s">
        <v>18953</v>
      </c>
      <c r="F3269" s="338" t="s">
        <v>5059</v>
      </c>
      <c r="G3269" s="338" t="s">
        <v>9524</v>
      </c>
      <c r="H3269" s="338" t="s">
        <v>15012</v>
      </c>
      <c r="I3269" s="338" t="s">
        <v>5115</v>
      </c>
      <c r="J3269" s="338" t="s">
        <v>5093</v>
      </c>
      <c r="K3269" s="338" t="s">
        <v>4987</v>
      </c>
      <c r="L3269" s="338" t="s">
        <v>15146</v>
      </c>
      <c r="M3269" s="338" t="s">
        <v>18954</v>
      </c>
      <c r="N3269" s="338" t="s">
        <v>15381</v>
      </c>
      <c r="O3269" s="338" t="s">
        <v>5677</v>
      </c>
    </row>
    <row r="3270" ht="15.75" customHeight="1">
      <c r="A3270" s="338" t="s">
        <v>18955</v>
      </c>
      <c r="B3270" s="338" t="s">
        <v>4970</v>
      </c>
      <c r="C3270" s="338" t="s">
        <v>1558</v>
      </c>
      <c r="D3270" s="338">
        <v>1998.0</v>
      </c>
      <c r="E3270" s="338" t="s">
        <v>18541</v>
      </c>
      <c r="F3270" s="339">
        <v>45114.0</v>
      </c>
      <c r="G3270" s="338" t="s">
        <v>18956</v>
      </c>
      <c r="H3270" s="338" t="s">
        <v>17424</v>
      </c>
      <c r="I3270" s="338" t="s">
        <v>17424</v>
      </c>
      <c r="J3270" s="338" t="s">
        <v>18957</v>
      </c>
      <c r="K3270" s="338" t="s">
        <v>4987</v>
      </c>
      <c r="L3270" s="338" t="s">
        <v>5222</v>
      </c>
      <c r="M3270" s="338" t="s">
        <v>18958</v>
      </c>
      <c r="N3270" s="338" t="s">
        <v>18959</v>
      </c>
      <c r="O3270" s="338" t="s">
        <v>5483</v>
      </c>
    </row>
    <row r="3271" ht="15.75" customHeight="1">
      <c r="A3271" s="338" t="s">
        <v>18960</v>
      </c>
      <c r="B3271" s="338" t="s">
        <v>7737</v>
      </c>
      <c r="C3271" s="338" t="s">
        <v>1537</v>
      </c>
      <c r="D3271" s="338">
        <v>1998.0</v>
      </c>
      <c r="E3271" s="338" t="s">
        <v>18961</v>
      </c>
      <c r="F3271" s="339">
        <v>45144.0</v>
      </c>
      <c r="G3271" s="338" t="s">
        <v>18962</v>
      </c>
      <c r="H3271" s="338" t="s">
        <v>11858</v>
      </c>
      <c r="I3271" s="338" t="s">
        <v>18963</v>
      </c>
      <c r="J3271" s="338" t="s">
        <v>16179</v>
      </c>
      <c r="K3271" s="338" t="s">
        <v>4987</v>
      </c>
      <c r="L3271" s="338" t="s">
        <v>18964</v>
      </c>
      <c r="M3271" s="338" t="s">
        <v>18965</v>
      </c>
      <c r="N3271" s="338" t="s">
        <v>7886</v>
      </c>
      <c r="O3271" s="338" t="s">
        <v>6513</v>
      </c>
    </row>
    <row r="3272" ht="15.75" customHeight="1">
      <c r="A3272" s="338" t="s">
        <v>18966</v>
      </c>
      <c r="B3272" s="338" t="s">
        <v>4970</v>
      </c>
      <c r="C3272" s="338" t="s">
        <v>3713</v>
      </c>
      <c r="D3272" s="338">
        <v>1998.0</v>
      </c>
      <c r="E3272" s="338" t="s">
        <v>18823</v>
      </c>
      <c r="F3272" s="339">
        <v>45052.0</v>
      </c>
      <c r="G3272" s="338" t="s">
        <v>8611</v>
      </c>
      <c r="H3272" s="338" t="s">
        <v>9023</v>
      </c>
      <c r="I3272" s="338" t="s">
        <v>18967</v>
      </c>
      <c r="J3272" s="338" t="s">
        <v>7501</v>
      </c>
      <c r="K3272" s="338" t="s">
        <v>4987</v>
      </c>
      <c r="L3272" s="338" t="s">
        <v>12846</v>
      </c>
      <c r="M3272" s="338" t="s">
        <v>18968</v>
      </c>
      <c r="N3272" s="338" t="s">
        <v>4979</v>
      </c>
      <c r="O3272" s="338" t="s">
        <v>5324</v>
      </c>
    </row>
    <row r="3273" ht="15.75" customHeight="1">
      <c r="A3273" s="338" t="s">
        <v>18969</v>
      </c>
      <c r="B3273" s="338" t="s">
        <v>4970</v>
      </c>
      <c r="C3273" s="338" t="s">
        <v>2473</v>
      </c>
      <c r="D3273" s="338">
        <v>1998.0</v>
      </c>
      <c r="E3273" s="338" t="s">
        <v>18780</v>
      </c>
      <c r="F3273" s="339">
        <v>45084.0</v>
      </c>
      <c r="G3273" s="338" t="s">
        <v>8583</v>
      </c>
      <c r="H3273" s="338" t="s">
        <v>15881</v>
      </c>
      <c r="I3273" s="338" t="s">
        <v>15881</v>
      </c>
      <c r="J3273" s="338" t="s">
        <v>18970</v>
      </c>
      <c r="K3273" s="338" t="s">
        <v>3074</v>
      </c>
      <c r="L3273" s="338" t="s">
        <v>5034</v>
      </c>
      <c r="M3273" s="338" t="s">
        <v>18971</v>
      </c>
      <c r="N3273" s="338" t="s">
        <v>18972</v>
      </c>
      <c r="O3273" s="338" t="s">
        <v>5067</v>
      </c>
    </row>
    <row r="3274" ht="15.75" customHeight="1">
      <c r="A3274" s="338" t="s">
        <v>18973</v>
      </c>
      <c r="B3274" s="338" t="s">
        <v>7737</v>
      </c>
      <c r="C3274" s="338" t="s">
        <v>1558</v>
      </c>
      <c r="D3274" s="338">
        <v>1998.0</v>
      </c>
      <c r="E3274" s="338" t="s">
        <v>18974</v>
      </c>
      <c r="F3274" s="338" t="s">
        <v>5059</v>
      </c>
      <c r="G3274" s="338" t="s">
        <v>7870</v>
      </c>
      <c r="H3274" s="338" t="s">
        <v>16894</v>
      </c>
      <c r="I3274" s="338" t="s">
        <v>18975</v>
      </c>
      <c r="J3274" s="338" t="s">
        <v>7928</v>
      </c>
      <c r="K3274" s="338" t="s">
        <v>4987</v>
      </c>
      <c r="L3274" s="338" t="s">
        <v>6015</v>
      </c>
      <c r="M3274" s="338" t="s">
        <v>18976</v>
      </c>
      <c r="N3274" s="338" t="s">
        <v>5224</v>
      </c>
      <c r="O3274" s="338" t="s">
        <v>5423</v>
      </c>
    </row>
    <row r="3275" ht="15.75" customHeight="1">
      <c r="A3275" s="338" t="s">
        <v>306</v>
      </c>
      <c r="B3275" s="338" t="s">
        <v>7737</v>
      </c>
      <c r="C3275" s="338" t="s">
        <v>1537</v>
      </c>
      <c r="D3275" s="338">
        <v>1998.0</v>
      </c>
      <c r="E3275" s="338" t="s">
        <v>18977</v>
      </c>
      <c r="F3275" s="339">
        <v>45021.0</v>
      </c>
      <c r="G3275" s="338" t="s">
        <v>9471</v>
      </c>
      <c r="H3275" s="338" t="s">
        <v>14403</v>
      </c>
      <c r="I3275" s="338" t="s">
        <v>15858</v>
      </c>
      <c r="J3275" s="338" t="s">
        <v>7079</v>
      </c>
      <c r="K3275" s="338" t="s">
        <v>7898</v>
      </c>
      <c r="L3275" s="338" t="s">
        <v>18978</v>
      </c>
      <c r="M3275" s="338" t="s">
        <v>18979</v>
      </c>
      <c r="N3275" s="338" t="s">
        <v>18980</v>
      </c>
      <c r="O3275" s="338" t="s">
        <v>5408</v>
      </c>
    </row>
    <row r="3276" ht="15.75" customHeight="1">
      <c r="A3276" s="338" t="s">
        <v>18981</v>
      </c>
      <c r="B3276" s="338" t="s">
        <v>4970</v>
      </c>
      <c r="C3276" s="338" t="s">
        <v>1558</v>
      </c>
      <c r="D3276" s="338">
        <v>1998.0</v>
      </c>
      <c r="E3276" s="338" t="s">
        <v>18982</v>
      </c>
      <c r="F3276" s="339">
        <v>44933.0</v>
      </c>
      <c r="G3276" s="338" t="s">
        <v>18983</v>
      </c>
      <c r="H3276" s="338" t="s">
        <v>15818</v>
      </c>
      <c r="I3276" s="338" t="s">
        <v>18984</v>
      </c>
      <c r="J3276" s="338" t="s">
        <v>17555</v>
      </c>
      <c r="K3276" s="338" t="s">
        <v>4987</v>
      </c>
      <c r="L3276" s="338" t="s">
        <v>7014</v>
      </c>
      <c r="M3276" s="338" t="s">
        <v>18985</v>
      </c>
      <c r="N3276" s="338" t="s">
        <v>5036</v>
      </c>
      <c r="O3276" s="338" t="s">
        <v>5457</v>
      </c>
    </row>
    <row r="3277" ht="15.75" customHeight="1">
      <c r="A3277" s="338" t="s">
        <v>18986</v>
      </c>
      <c r="B3277" s="338" t="s">
        <v>7737</v>
      </c>
      <c r="C3277" s="338" t="s">
        <v>1558</v>
      </c>
      <c r="D3277" s="338">
        <v>1998.0</v>
      </c>
      <c r="E3277" s="338" t="s">
        <v>18987</v>
      </c>
      <c r="F3277" s="339">
        <v>45052.0</v>
      </c>
      <c r="G3277" s="338" t="s">
        <v>5709</v>
      </c>
      <c r="H3277" s="338" t="s">
        <v>18988</v>
      </c>
      <c r="I3277" s="338" t="s">
        <v>18989</v>
      </c>
      <c r="J3277" s="338" t="s">
        <v>18192</v>
      </c>
      <c r="K3277" s="338" t="s">
        <v>4987</v>
      </c>
      <c r="L3277" s="338" t="s">
        <v>5064</v>
      </c>
      <c r="M3277" s="338" t="s">
        <v>18990</v>
      </c>
      <c r="N3277" s="338" t="s">
        <v>4990</v>
      </c>
      <c r="O3277" s="338" t="s">
        <v>5067</v>
      </c>
    </row>
    <row r="3278" ht="15.75" customHeight="1">
      <c r="A3278" s="338" t="s">
        <v>18991</v>
      </c>
      <c r="B3278" s="338" t="s">
        <v>7737</v>
      </c>
      <c r="C3278" s="338" t="s">
        <v>1537</v>
      </c>
      <c r="D3278" s="338">
        <v>1998.0</v>
      </c>
      <c r="E3278" s="338" t="s">
        <v>18992</v>
      </c>
      <c r="F3278" s="339">
        <v>44963.0</v>
      </c>
      <c r="G3278" s="338" t="s">
        <v>7077</v>
      </c>
      <c r="H3278" s="338" t="s">
        <v>5893</v>
      </c>
      <c r="I3278" s="338" t="s">
        <v>18993</v>
      </c>
      <c r="J3278" s="338" t="s">
        <v>18994</v>
      </c>
      <c r="K3278" s="338" t="s">
        <v>4987</v>
      </c>
      <c r="L3278" s="338" t="s">
        <v>7743</v>
      </c>
      <c r="M3278" s="338" t="s">
        <v>18995</v>
      </c>
      <c r="N3278" s="338" t="s">
        <v>5036</v>
      </c>
      <c r="O3278" s="338" t="s">
        <v>5780</v>
      </c>
    </row>
    <row r="3279" ht="15.75" customHeight="1">
      <c r="A3279" s="338" t="s">
        <v>18996</v>
      </c>
      <c r="B3279" s="338" t="s">
        <v>4970</v>
      </c>
      <c r="C3279" s="338" t="s">
        <v>3713</v>
      </c>
      <c r="D3279" s="338">
        <v>1998.0</v>
      </c>
      <c r="E3279" s="338" t="s">
        <v>18997</v>
      </c>
      <c r="F3279" s="338" t="s">
        <v>5286</v>
      </c>
      <c r="G3279" s="338" t="s">
        <v>5812</v>
      </c>
      <c r="H3279" s="338" t="s">
        <v>5106</v>
      </c>
      <c r="I3279" s="338" t="s">
        <v>5106</v>
      </c>
      <c r="J3279" s="338" t="s">
        <v>7115</v>
      </c>
      <c r="K3279" s="338" t="s">
        <v>4987</v>
      </c>
      <c r="L3279" s="338" t="s">
        <v>18168</v>
      </c>
      <c r="M3279" s="338" t="s">
        <v>18998</v>
      </c>
      <c r="N3279" s="338" t="s">
        <v>5009</v>
      </c>
      <c r="O3279" s="338" t="s">
        <v>5020</v>
      </c>
    </row>
    <row r="3280" ht="15.75" customHeight="1">
      <c r="A3280" s="338" t="s">
        <v>18999</v>
      </c>
      <c r="B3280" s="338" t="s">
        <v>4993</v>
      </c>
      <c r="C3280" s="338" t="s">
        <v>1572</v>
      </c>
      <c r="D3280" s="338">
        <v>1998.0</v>
      </c>
      <c r="E3280" s="338" t="s">
        <v>18949</v>
      </c>
      <c r="F3280" s="339">
        <v>44933.0</v>
      </c>
      <c r="G3280" s="338" t="s">
        <v>15166</v>
      </c>
      <c r="H3280" s="338" t="s">
        <v>19000</v>
      </c>
      <c r="I3280" s="338" t="s">
        <v>19001</v>
      </c>
      <c r="J3280" s="338" t="s">
        <v>7850</v>
      </c>
      <c r="K3280" s="338" t="s">
        <v>4987</v>
      </c>
      <c r="L3280" s="338" t="s">
        <v>11153</v>
      </c>
      <c r="M3280" s="338" t="s">
        <v>19002</v>
      </c>
      <c r="N3280" s="338" t="s">
        <v>19003</v>
      </c>
      <c r="O3280" s="338" t="s">
        <v>5339</v>
      </c>
    </row>
    <row r="3281" ht="15.75" customHeight="1">
      <c r="A3281" s="338" t="s">
        <v>19004</v>
      </c>
      <c r="B3281" s="338" t="s">
        <v>7737</v>
      </c>
      <c r="C3281" s="338" t="s">
        <v>1558</v>
      </c>
      <c r="D3281" s="338">
        <v>1998.0</v>
      </c>
      <c r="E3281" s="338" t="s">
        <v>18916</v>
      </c>
      <c r="F3281" s="339">
        <v>45144.0</v>
      </c>
      <c r="G3281" s="338" t="s">
        <v>6520</v>
      </c>
      <c r="H3281" s="338" t="s">
        <v>7816</v>
      </c>
      <c r="I3281" s="338" t="s">
        <v>19005</v>
      </c>
      <c r="J3281" s="338" t="s">
        <v>13612</v>
      </c>
      <c r="K3281" s="338" t="s">
        <v>4987</v>
      </c>
      <c r="L3281" s="338" t="s">
        <v>6394</v>
      </c>
      <c r="M3281" s="338" t="s">
        <v>19006</v>
      </c>
      <c r="N3281" s="338" t="s">
        <v>7886</v>
      </c>
      <c r="O3281" s="338" t="s">
        <v>5852</v>
      </c>
    </row>
    <row r="3282" ht="15.75" customHeight="1">
      <c r="A3282" s="338" t="s">
        <v>19007</v>
      </c>
      <c r="B3282" s="338" t="s">
        <v>7737</v>
      </c>
      <c r="C3282" s="338" t="s">
        <v>1558</v>
      </c>
      <c r="D3282" s="338">
        <v>1998.0</v>
      </c>
      <c r="E3282" s="338" t="s">
        <v>19008</v>
      </c>
      <c r="F3282" s="339">
        <v>44932.0</v>
      </c>
      <c r="G3282" s="338" t="s">
        <v>19009</v>
      </c>
      <c r="H3282" s="338" t="s">
        <v>18894</v>
      </c>
      <c r="I3282" s="338" t="s">
        <v>16684</v>
      </c>
      <c r="J3282" s="338" t="s">
        <v>16685</v>
      </c>
      <c r="K3282" s="338" t="s">
        <v>4987</v>
      </c>
      <c r="L3282" s="338" t="s">
        <v>10384</v>
      </c>
      <c r="M3282" s="338" t="s">
        <v>19010</v>
      </c>
      <c r="N3282" s="338" t="s">
        <v>14177</v>
      </c>
      <c r="O3282" s="338" t="s">
        <v>6003</v>
      </c>
    </row>
    <row r="3283" ht="15.75" customHeight="1">
      <c r="A3283" s="338" t="s">
        <v>19011</v>
      </c>
      <c r="B3283" s="338" t="s">
        <v>7737</v>
      </c>
      <c r="C3283" s="338" t="s">
        <v>1558</v>
      </c>
      <c r="D3283" s="338">
        <v>1998.0</v>
      </c>
      <c r="E3283" s="338" t="s">
        <v>19012</v>
      </c>
      <c r="F3283" s="339">
        <v>45083.0</v>
      </c>
      <c r="G3283" s="338" t="s">
        <v>5788</v>
      </c>
      <c r="H3283" s="338" t="s">
        <v>7765</v>
      </c>
      <c r="I3283" s="338" t="s">
        <v>19013</v>
      </c>
      <c r="J3283" s="338" t="s">
        <v>14510</v>
      </c>
      <c r="K3283" s="338" t="s">
        <v>4987</v>
      </c>
      <c r="L3283" s="338" t="s">
        <v>5377</v>
      </c>
      <c r="M3283" s="338" t="s">
        <v>19014</v>
      </c>
      <c r="N3283" s="338" t="s">
        <v>19015</v>
      </c>
      <c r="O3283" s="338" t="s">
        <v>5545</v>
      </c>
    </row>
    <row r="3284" ht="15.75" customHeight="1">
      <c r="A3284" s="338" t="s">
        <v>19016</v>
      </c>
      <c r="B3284" s="338" t="s">
        <v>4993</v>
      </c>
      <c r="C3284" s="338" t="s">
        <v>1537</v>
      </c>
      <c r="D3284" s="338">
        <v>1998.0</v>
      </c>
      <c r="E3284" s="338" t="s">
        <v>19017</v>
      </c>
      <c r="F3284" s="339">
        <v>45022.0</v>
      </c>
      <c r="G3284" s="338" t="s">
        <v>13588</v>
      </c>
      <c r="H3284" s="338" t="s">
        <v>17472</v>
      </c>
      <c r="I3284" s="338" t="s">
        <v>6409</v>
      </c>
      <c r="J3284" s="338" t="s">
        <v>15962</v>
      </c>
      <c r="K3284" s="338" t="s">
        <v>4987</v>
      </c>
      <c r="L3284" s="338" t="s">
        <v>7969</v>
      </c>
      <c r="M3284" s="338" t="s">
        <v>19018</v>
      </c>
      <c r="N3284" s="338" t="s">
        <v>5009</v>
      </c>
      <c r="O3284" s="338" t="s">
        <v>5120</v>
      </c>
    </row>
    <row r="3285" ht="15.75" customHeight="1">
      <c r="A3285" s="338" t="s">
        <v>19019</v>
      </c>
      <c r="B3285" s="338" t="s">
        <v>7737</v>
      </c>
      <c r="C3285" s="338" t="s">
        <v>1537</v>
      </c>
      <c r="D3285" s="338">
        <v>1998.0</v>
      </c>
      <c r="E3285" s="338" t="s">
        <v>18635</v>
      </c>
      <c r="F3285" s="339">
        <v>45052.0</v>
      </c>
      <c r="G3285" s="338" t="s">
        <v>14475</v>
      </c>
      <c r="H3285" s="338" t="s">
        <v>16594</v>
      </c>
      <c r="I3285" s="338" t="s">
        <v>15221</v>
      </c>
      <c r="J3285" s="338" t="s">
        <v>16679</v>
      </c>
      <c r="K3285" s="338" t="s">
        <v>5607</v>
      </c>
      <c r="L3285" s="338" t="s">
        <v>5377</v>
      </c>
      <c r="M3285" s="338" t="s">
        <v>19020</v>
      </c>
      <c r="N3285" s="338" t="s">
        <v>5066</v>
      </c>
      <c r="O3285" s="338" t="s">
        <v>5193</v>
      </c>
    </row>
    <row r="3286" ht="15.75" customHeight="1">
      <c r="A3286" s="338" t="s">
        <v>19021</v>
      </c>
      <c r="B3286" s="338" t="s">
        <v>4970</v>
      </c>
      <c r="C3286" s="338" t="s">
        <v>1537</v>
      </c>
      <c r="D3286" s="338">
        <v>1998.0</v>
      </c>
      <c r="E3286" s="338" t="s">
        <v>18857</v>
      </c>
      <c r="F3286" s="339">
        <v>44992.0</v>
      </c>
      <c r="G3286" s="338" t="s">
        <v>19022</v>
      </c>
      <c r="H3286" s="338" t="s">
        <v>7152</v>
      </c>
      <c r="I3286" s="338" t="s">
        <v>19023</v>
      </c>
      <c r="J3286" s="338" t="s">
        <v>15469</v>
      </c>
      <c r="K3286" s="338" t="s">
        <v>4987</v>
      </c>
      <c r="L3286" s="338" t="s">
        <v>16634</v>
      </c>
      <c r="M3286" s="338" t="s">
        <v>19024</v>
      </c>
      <c r="N3286" s="338" t="s">
        <v>7874</v>
      </c>
      <c r="O3286" s="338" t="s">
        <v>5193</v>
      </c>
    </row>
    <row r="3287" ht="15.75" customHeight="1">
      <c r="A3287" s="338" t="s">
        <v>19025</v>
      </c>
      <c r="B3287" s="338" t="s">
        <v>4970</v>
      </c>
      <c r="C3287" s="338" t="s">
        <v>1547</v>
      </c>
      <c r="D3287" s="338">
        <v>1998.0</v>
      </c>
      <c r="E3287" s="338" t="s">
        <v>19026</v>
      </c>
      <c r="F3287" s="339">
        <v>44934.0</v>
      </c>
      <c r="G3287" s="338" t="s">
        <v>8611</v>
      </c>
      <c r="H3287" s="338" t="s">
        <v>19027</v>
      </c>
      <c r="I3287" s="338" t="s">
        <v>19027</v>
      </c>
      <c r="J3287" s="338" t="s">
        <v>19028</v>
      </c>
      <c r="K3287" s="338" t="s">
        <v>10219</v>
      </c>
      <c r="L3287" s="338" t="s">
        <v>13513</v>
      </c>
      <c r="M3287" s="338" t="s">
        <v>19029</v>
      </c>
      <c r="N3287" s="338" t="s">
        <v>19030</v>
      </c>
      <c r="O3287" s="338" t="s">
        <v>5624</v>
      </c>
    </row>
    <row r="3288" ht="15.75" customHeight="1">
      <c r="A3288" s="338" t="s">
        <v>19031</v>
      </c>
      <c r="B3288" s="338" t="s">
        <v>4970</v>
      </c>
      <c r="C3288" s="338" t="s">
        <v>1425</v>
      </c>
      <c r="D3288" s="338">
        <v>1998.0</v>
      </c>
      <c r="E3288" s="338" t="s">
        <v>18097</v>
      </c>
      <c r="F3288" s="339">
        <v>45082.0</v>
      </c>
      <c r="G3288" s="338" t="s">
        <v>7849</v>
      </c>
      <c r="H3288" s="338" t="s">
        <v>19032</v>
      </c>
      <c r="I3288" s="338" t="s">
        <v>19033</v>
      </c>
      <c r="J3288" s="338" t="s">
        <v>18678</v>
      </c>
      <c r="K3288" s="338" t="s">
        <v>5245</v>
      </c>
      <c r="L3288" s="338" t="s">
        <v>5822</v>
      </c>
      <c r="M3288" s="338" t="s">
        <v>19034</v>
      </c>
      <c r="N3288" s="338" t="s">
        <v>18306</v>
      </c>
      <c r="O3288" s="338" t="s">
        <v>5339</v>
      </c>
    </row>
    <row r="3289" ht="15.75" customHeight="1">
      <c r="A3289" s="338" t="s">
        <v>19035</v>
      </c>
      <c r="B3289" s="338" t="s">
        <v>4970</v>
      </c>
      <c r="C3289" s="338" t="s">
        <v>1537</v>
      </c>
      <c r="D3289" s="338">
        <v>1998.0</v>
      </c>
      <c r="E3289" s="338" t="s">
        <v>18492</v>
      </c>
      <c r="F3289" s="338" t="s">
        <v>5059</v>
      </c>
      <c r="G3289" s="338" t="s">
        <v>6487</v>
      </c>
      <c r="H3289" s="338" t="s">
        <v>17405</v>
      </c>
      <c r="I3289" s="338" t="s">
        <v>8330</v>
      </c>
      <c r="J3289" s="338" t="s">
        <v>10653</v>
      </c>
      <c r="K3289" s="338" t="s">
        <v>4987</v>
      </c>
      <c r="M3289" s="338" t="s">
        <v>19036</v>
      </c>
      <c r="N3289" s="338" t="s">
        <v>14598</v>
      </c>
      <c r="O3289" s="338" t="s">
        <v>5002</v>
      </c>
    </row>
    <row r="3290" ht="15.75" customHeight="1">
      <c r="A3290" s="338" t="s">
        <v>19037</v>
      </c>
      <c r="B3290" s="338" t="s">
        <v>4970</v>
      </c>
      <c r="C3290" s="338" t="s">
        <v>1537</v>
      </c>
      <c r="D3290" s="338">
        <v>1998.0</v>
      </c>
      <c r="E3290" s="338" t="s">
        <v>18097</v>
      </c>
      <c r="F3290" s="339">
        <v>44992.0</v>
      </c>
      <c r="G3290" s="338" t="s">
        <v>10313</v>
      </c>
      <c r="H3290" s="338" t="s">
        <v>6811</v>
      </c>
      <c r="I3290" s="338" t="s">
        <v>19038</v>
      </c>
      <c r="J3290" s="338" t="s">
        <v>5043</v>
      </c>
      <c r="K3290" s="338" t="s">
        <v>4976</v>
      </c>
      <c r="L3290" s="338" t="s">
        <v>10592</v>
      </c>
      <c r="M3290" s="338" t="s">
        <v>19039</v>
      </c>
      <c r="N3290" s="338" t="s">
        <v>19040</v>
      </c>
      <c r="O3290" s="338" t="s">
        <v>5943</v>
      </c>
    </row>
    <row r="3291" ht="15.75" customHeight="1">
      <c r="A3291" s="338" t="s">
        <v>19041</v>
      </c>
      <c r="B3291" s="338" t="s">
        <v>7737</v>
      </c>
      <c r="C3291" s="338" t="s">
        <v>1537</v>
      </c>
      <c r="D3291" s="338">
        <v>1998.0</v>
      </c>
      <c r="E3291" s="338" t="s">
        <v>19042</v>
      </c>
      <c r="F3291" s="339">
        <v>44962.0</v>
      </c>
      <c r="G3291" s="338" t="s">
        <v>9570</v>
      </c>
      <c r="H3291" s="338" t="s">
        <v>12166</v>
      </c>
      <c r="I3291" s="338" t="s">
        <v>19043</v>
      </c>
      <c r="J3291" s="338" t="s">
        <v>9618</v>
      </c>
      <c r="K3291" s="338" t="s">
        <v>4987</v>
      </c>
      <c r="L3291" s="338" t="s">
        <v>14335</v>
      </c>
      <c r="M3291" s="338" t="s">
        <v>19044</v>
      </c>
      <c r="N3291" s="338" t="s">
        <v>7780</v>
      </c>
      <c r="O3291" s="338" t="s">
        <v>7456</v>
      </c>
    </row>
    <row r="3292" ht="15.75" customHeight="1">
      <c r="A3292" s="338" t="s">
        <v>19045</v>
      </c>
      <c r="B3292" s="338" t="s">
        <v>4970</v>
      </c>
      <c r="C3292" s="338" t="s">
        <v>1558</v>
      </c>
      <c r="D3292" s="338">
        <v>1998.0</v>
      </c>
      <c r="E3292" s="338" t="s">
        <v>14866</v>
      </c>
      <c r="F3292" s="339">
        <v>45021.0</v>
      </c>
      <c r="G3292" s="338" t="s">
        <v>5080</v>
      </c>
      <c r="H3292" s="338" t="s">
        <v>18638</v>
      </c>
      <c r="I3292" s="338" t="s">
        <v>11177</v>
      </c>
      <c r="J3292" s="338" t="s">
        <v>17435</v>
      </c>
      <c r="K3292" s="338" t="s">
        <v>4987</v>
      </c>
      <c r="L3292" s="338" t="s">
        <v>7014</v>
      </c>
      <c r="M3292" s="338" t="s">
        <v>19046</v>
      </c>
      <c r="N3292" s="338" t="s">
        <v>19047</v>
      </c>
      <c r="O3292" s="338" t="s">
        <v>5143</v>
      </c>
    </row>
    <row r="3293" ht="15.75" customHeight="1">
      <c r="A3293" s="338" t="s">
        <v>19048</v>
      </c>
      <c r="B3293" s="338" t="s">
        <v>4970</v>
      </c>
      <c r="C3293" s="338" t="s">
        <v>1547</v>
      </c>
      <c r="D3293" s="338">
        <v>1998.0</v>
      </c>
      <c r="E3293" s="338" t="s">
        <v>18992</v>
      </c>
      <c r="F3293" s="339">
        <v>45023.0</v>
      </c>
      <c r="G3293" s="338" t="s">
        <v>18962</v>
      </c>
      <c r="H3293" s="338" t="s">
        <v>19049</v>
      </c>
      <c r="I3293" s="338" t="s">
        <v>19049</v>
      </c>
      <c r="J3293" s="338" t="s">
        <v>19050</v>
      </c>
      <c r="K3293" s="338" t="s">
        <v>4987</v>
      </c>
      <c r="L3293" s="338" t="s">
        <v>5774</v>
      </c>
      <c r="M3293" s="338" t="s">
        <v>19051</v>
      </c>
      <c r="N3293" s="338" t="s">
        <v>19052</v>
      </c>
      <c r="O3293" s="338" t="s">
        <v>5316</v>
      </c>
    </row>
    <row r="3294" ht="15.75" customHeight="1">
      <c r="A3294" s="338" t="s">
        <v>19053</v>
      </c>
      <c r="B3294" s="338" t="s">
        <v>7737</v>
      </c>
      <c r="C3294" s="338" t="s">
        <v>1547</v>
      </c>
      <c r="D3294" s="338">
        <v>1998.0</v>
      </c>
      <c r="E3294" s="338" t="s">
        <v>18378</v>
      </c>
      <c r="F3294" s="339">
        <v>45083.0</v>
      </c>
      <c r="G3294" s="338" t="s">
        <v>5701</v>
      </c>
      <c r="H3294" s="338" t="s">
        <v>5100</v>
      </c>
      <c r="I3294" s="338" t="s">
        <v>19054</v>
      </c>
      <c r="J3294" s="338" t="s">
        <v>5100</v>
      </c>
      <c r="K3294" s="338" t="s">
        <v>4987</v>
      </c>
      <c r="L3294" s="338" t="s">
        <v>12846</v>
      </c>
      <c r="M3294" s="338" t="s">
        <v>19055</v>
      </c>
      <c r="N3294" s="338" t="s">
        <v>7874</v>
      </c>
      <c r="O3294" s="338" t="s">
        <v>7694</v>
      </c>
    </row>
    <row r="3295" ht="15.75" customHeight="1">
      <c r="A3295" s="338" t="s">
        <v>19056</v>
      </c>
      <c r="B3295" s="338" t="s">
        <v>8739</v>
      </c>
      <c r="C3295" s="338" t="s">
        <v>1558</v>
      </c>
      <c r="D3295" s="338">
        <v>1998.0</v>
      </c>
      <c r="E3295" s="338" t="s">
        <v>14866</v>
      </c>
      <c r="F3295" s="339">
        <v>45114.0</v>
      </c>
      <c r="G3295" s="338" t="s">
        <v>10464</v>
      </c>
      <c r="H3295" s="338" t="s">
        <v>16915</v>
      </c>
      <c r="I3295" s="338" t="s">
        <v>16915</v>
      </c>
      <c r="J3295" s="338" t="s">
        <v>19057</v>
      </c>
      <c r="K3295" s="338" t="s">
        <v>4987</v>
      </c>
      <c r="L3295" s="338" t="s">
        <v>8731</v>
      </c>
      <c r="M3295" s="338" t="s">
        <v>19058</v>
      </c>
      <c r="N3295" s="338" t="s">
        <v>16568</v>
      </c>
      <c r="O3295" s="338" t="s">
        <v>5127</v>
      </c>
    </row>
    <row r="3296" ht="15.75" customHeight="1">
      <c r="A3296" s="338" t="s">
        <v>19059</v>
      </c>
      <c r="B3296" s="338" t="s">
        <v>7737</v>
      </c>
      <c r="C3296" s="338" t="s">
        <v>1681</v>
      </c>
      <c r="D3296" s="338">
        <v>1998.0</v>
      </c>
      <c r="E3296" s="338" t="s">
        <v>18916</v>
      </c>
      <c r="F3296" s="339">
        <v>45144.0</v>
      </c>
      <c r="G3296" s="338" t="s">
        <v>5013</v>
      </c>
      <c r="H3296" s="338" t="s">
        <v>15896</v>
      </c>
      <c r="I3296" s="338" t="s">
        <v>19059</v>
      </c>
      <c r="J3296" s="338" t="s">
        <v>5093</v>
      </c>
      <c r="K3296" s="338" t="s">
        <v>4987</v>
      </c>
      <c r="L3296" s="338" t="s">
        <v>16634</v>
      </c>
      <c r="M3296" s="338" t="s">
        <v>19060</v>
      </c>
      <c r="N3296" s="338" t="s">
        <v>5036</v>
      </c>
      <c r="O3296" s="338" t="s">
        <v>5217</v>
      </c>
    </row>
    <row r="3297" ht="15.75" customHeight="1">
      <c r="A3297" s="338" t="s">
        <v>19061</v>
      </c>
      <c r="B3297" s="338" t="s">
        <v>7737</v>
      </c>
      <c r="C3297" s="338" t="s">
        <v>1537</v>
      </c>
      <c r="D3297" s="338">
        <v>1998.0</v>
      </c>
      <c r="E3297" s="338" t="s">
        <v>18366</v>
      </c>
      <c r="F3297" s="339">
        <v>44932.0</v>
      </c>
      <c r="G3297" s="338" t="s">
        <v>5049</v>
      </c>
      <c r="H3297" s="338" t="s">
        <v>6553</v>
      </c>
      <c r="I3297" s="338" t="s">
        <v>6037</v>
      </c>
      <c r="J3297" s="338" t="s">
        <v>6446</v>
      </c>
      <c r="K3297" s="338" t="s">
        <v>4987</v>
      </c>
      <c r="L3297" s="338" t="s">
        <v>14335</v>
      </c>
      <c r="M3297" s="338" t="s">
        <v>19062</v>
      </c>
      <c r="N3297" s="338" t="s">
        <v>4979</v>
      </c>
      <c r="O3297" s="338" t="s">
        <v>5127</v>
      </c>
    </row>
    <row r="3298" ht="15.75" customHeight="1">
      <c r="A3298" s="338" t="s">
        <v>19063</v>
      </c>
      <c r="B3298" s="338" t="s">
        <v>7737</v>
      </c>
      <c r="C3298" s="338" t="s">
        <v>1537</v>
      </c>
      <c r="D3298" s="338">
        <v>1998.0</v>
      </c>
      <c r="E3298" s="338" t="s">
        <v>18850</v>
      </c>
      <c r="F3298" s="339">
        <v>45083.0</v>
      </c>
      <c r="G3298" s="338" t="s">
        <v>6343</v>
      </c>
      <c r="H3298" s="338" t="s">
        <v>17537</v>
      </c>
      <c r="I3298" s="338" t="s">
        <v>15937</v>
      </c>
      <c r="J3298" s="338" t="s">
        <v>7574</v>
      </c>
      <c r="K3298" s="338" t="s">
        <v>4987</v>
      </c>
      <c r="L3298" s="338" t="s">
        <v>12846</v>
      </c>
      <c r="M3298" s="338" t="s">
        <v>19064</v>
      </c>
      <c r="N3298" s="338" t="s">
        <v>4979</v>
      </c>
      <c r="O3298" s="338" t="s">
        <v>5225</v>
      </c>
    </row>
    <row r="3299" ht="15.75" customHeight="1">
      <c r="A3299" s="338" t="s">
        <v>19065</v>
      </c>
      <c r="B3299" s="338" t="s">
        <v>7737</v>
      </c>
      <c r="C3299" s="338" t="s">
        <v>1537</v>
      </c>
      <c r="D3299" s="338">
        <v>1998.0</v>
      </c>
      <c r="E3299" s="338" t="s">
        <v>18987</v>
      </c>
      <c r="F3299" s="339">
        <v>45143.0</v>
      </c>
      <c r="G3299" s="338" t="s">
        <v>13584</v>
      </c>
      <c r="H3299" s="338" t="s">
        <v>5744</v>
      </c>
      <c r="I3299" s="338" t="s">
        <v>19066</v>
      </c>
      <c r="J3299" s="338" t="s">
        <v>5670</v>
      </c>
      <c r="K3299" s="338" t="s">
        <v>4987</v>
      </c>
      <c r="L3299" s="338" t="s">
        <v>11153</v>
      </c>
      <c r="M3299" s="338" t="s">
        <v>19067</v>
      </c>
      <c r="N3299" s="338" t="s">
        <v>15970</v>
      </c>
      <c r="O3299" s="338" t="s">
        <v>5160</v>
      </c>
    </row>
    <row r="3300" ht="15.75" customHeight="1">
      <c r="A3300" s="338" t="s">
        <v>19068</v>
      </c>
      <c r="B3300" s="338" t="s">
        <v>4970</v>
      </c>
      <c r="C3300" s="338" t="s">
        <v>1537</v>
      </c>
      <c r="D3300" s="338">
        <v>1998.0</v>
      </c>
      <c r="E3300" s="338" t="s">
        <v>19069</v>
      </c>
      <c r="F3300" s="339">
        <v>44932.0</v>
      </c>
      <c r="G3300" s="338" t="s">
        <v>7952</v>
      </c>
      <c r="H3300" s="338" t="s">
        <v>15534</v>
      </c>
      <c r="I3300" s="338" t="s">
        <v>15534</v>
      </c>
      <c r="J3300" s="338" t="s">
        <v>5649</v>
      </c>
      <c r="K3300" s="338" t="s">
        <v>4987</v>
      </c>
      <c r="L3300" s="338" t="s">
        <v>14444</v>
      </c>
      <c r="M3300" s="338" t="s">
        <v>19070</v>
      </c>
      <c r="N3300" s="338" t="s">
        <v>19071</v>
      </c>
      <c r="O3300" s="338" t="s">
        <v>5537</v>
      </c>
    </row>
    <row r="3301" ht="15.75" customHeight="1">
      <c r="A3301" s="338" t="s">
        <v>19072</v>
      </c>
      <c r="B3301" s="338" t="s">
        <v>4970</v>
      </c>
      <c r="C3301" s="338" t="s">
        <v>1537</v>
      </c>
      <c r="D3301" s="338">
        <v>1998.0</v>
      </c>
      <c r="E3301" s="338" t="s">
        <v>18992</v>
      </c>
      <c r="F3301" s="339">
        <v>45083.0</v>
      </c>
      <c r="G3301" s="338" t="s">
        <v>14299</v>
      </c>
      <c r="H3301" s="338" t="s">
        <v>6589</v>
      </c>
      <c r="I3301" s="338" t="s">
        <v>10324</v>
      </c>
      <c r="J3301" s="338" t="s">
        <v>5730</v>
      </c>
      <c r="K3301" s="338" t="s">
        <v>4987</v>
      </c>
      <c r="L3301" s="338" t="s">
        <v>18874</v>
      </c>
      <c r="M3301" s="338" t="s">
        <v>19073</v>
      </c>
      <c r="N3301" s="338" t="s">
        <v>4979</v>
      </c>
      <c r="O3301" s="338" t="s">
        <v>5056</v>
      </c>
    </row>
    <row r="3302" ht="15.75" customHeight="1">
      <c r="A3302" s="338" t="s">
        <v>19074</v>
      </c>
      <c r="B3302" s="338" t="s">
        <v>4970</v>
      </c>
      <c r="C3302" s="338" t="s">
        <v>1681</v>
      </c>
      <c r="D3302" s="338">
        <v>1998.0</v>
      </c>
      <c r="E3302" s="338" t="s">
        <v>18541</v>
      </c>
      <c r="F3302" s="339">
        <v>45023.0</v>
      </c>
      <c r="G3302" s="338" t="s">
        <v>8507</v>
      </c>
      <c r="H3302" s="338" t="s">
        <v>19075</v>
      </c>
      <c r="I3302" s="338" t="s">
        <v>19076</v>
      </c>
      <c r="J3302" s="338" t="s">
        <v>19077</v>
      </c>
      <c r="K3302" s="338" t="s">
        <v>4976</v>
      </c>
      <c r="L3302" s="338" t="s">
        <v>7748</v>
      </c>
      <c r="M3302" s="338" t="s">
        <v>19078</v>
      </c>
      <c r="N3302" s="338" t="s">
        <v>5282</v>
      </c>
      <c r="O3302" s="338" t="s">
        <v>5002</v>
      </c>
    </row>
    <row r="3303" ht="15.75" customHeight="1">
      <c r="A3303" s="338" t="s">
        <v>19079</v>
      </c>
      <c r="B3303" s="338" t="s">
        <v>4970</v>
      </c>
      <c r="C3303" s="338" t="s">
        <v>1537</v>
      </c>
      <c r="D3303" s="338">
        <v>1998.0</v>
      </c>
      <c r="E3303" s="338" t="s">
        <v>18882</v>
      </c>
      <c r="F3303" s="339">
        <v>44992.0</v>
      </c>
      <c r="G3303" s="338" t="s">
        <v>7140</v>
      </c>
      <c r="H3303" s="338" t="s">
        <v>16663</v>
      </c>
      <c r="I3303" s="338" t="s">
        <v>17543</v>
      </c>
      <c r="J3303" s="338" t="s">
        <v>17934</v>
      </c>
      <c r="K3303" s="338" t="s">
        <v>12977</v>
      </c>
      <c r="L3303" s="338" t="s">
        <v>6394</v>
      </c>
      <c r="M3303" s="338" t="s">
        <v>19080</v>
      </c>
      <c r="N3303" s="338" t="s">
        <v>16834</v>
      </c>
      <c r="O3303" s="338" t="s">
        <v>5724</v>
      </c>
    </row>
    <row r="3304" ht="15.75" customHeight="1">
      <c r="A3304" s="338">
        <v>54.0</v>
      </c>
      <c r="B3304" s="338" t="s">
        <v>4970</v>
      </c>
      <c r="C3304" s="338" t="s">
        <v>1547</v>
      </c>
      <c r="D3304" s="338">
        <v>1998.0</v>
      </c>
      <c r="E3304" s="338" t="s">
        <v>19081</v>
      </c>
      <c r="F3304" s="339">
        <v>45143.0</v>
      </c>
      <c r="G3304" s="338" t="s">
        <v>5674</v>
      </c>
      <c r="H3304" s="338" t="s">
        <v>19082</v>
      </c>
      <c r="I3304" s="338" t="s">
        <v>19082</v>
      </c>
      <c r="J3304" s="338" t="s">
        <v>19083</v>
      </c>
      <c r="K3304" s="338" t="s">
        <v>4987</v>
      </c>
      <c r="L3304" s="338" t="s">
        <v>6247</v>
      </c>
      <c r="M3304" s="338" t="s">
        <v>19084</v>
      </c>
      <c r="N3304" s="338" t="s">
        <v>19085</v>
      </c>
      <c r="O3304" s="338" t="s">
        <v>5483</v>
      </c>
    </row>
    <row r="3305" ht="15.75" customHeight="1">
      <c r="A3305" s="338" t="s">
        <v>19086</v>
      </c>
      <c r="B3305" s="338" t="s">
        <v>7737</v>
      </c>
      <c r="C3305" s="338" t="s">
        <v>1547</v>
      </c>
      <c r="D3305" s="338">
        <v>1998.0</v>
      </c>
      <c r="E3305" s="338" t="s">
        <v>18600</v>
      </c>
      <c r="F3305" s="338" t="s">
        <v>5286</v>
      </c>
      <c r="G3305" s="338" t="s">
        <v>6547</v>
      </c>
      <c r="H3305" s="338" t="s">
        <v>11620</v>
      </c>
      <c r="I3305" s="338" t="s">
        <v>19087</v>
      </c>
      <c r="J3305" s="338" t="s">
        <v>16783</v>
      </c>
      <c r="K3305" s="338" t="s">
        <v>4987</v>
      </c>
      <c r="L3305" s="338" t="s">
        <v>7748</v>
      </c>
      <c r="M3305" s="338" t="s">
        <v>19088</v>
      </c>
      <c r="N3305" s="338" t="s">
        <v>5224</v>
      </c>
      <c r="O3305" s="338" t="s">
        <v>5096</v>
      </c>
    </row>
    <row r="3306" ht="15.75" customHeight="1">
      <c r="A3306" s="338" t="s">
        <v>19089</v>
      </c>
      <c r="B3306" s="338" t="s">
        <v>7737</v>
      </c>
      <c r="C3306" s="338" t="s">
        <v>1558</v>
      </c>
      <c r="D3306" s="338">
        <v>1998.0</v>
      </c>
      <c r="E3306" s="338" t="s">
        <v>18293</v>
      </c>
      <c r="F3306" s="339">
        <v>45113.0</v>
      </c>
      <c r="G3306" s="338" t="s">
        <v>4983</v>
      </c>
      <c r="H3306" s="338" t="s">
        <v>19090</v>
      </c>
      <c r="I3306" s="338" t="s">
        <v>19090</v>
      </c>
      <c r="J3306" s="338" t="s">
        <v>17555</v>
      </c>
      <c r="K3306" s="338" t="s">
        <v>4976</v>
      </c>
      <c r="L3306" s="338" t="s">
        <v>5017</v>
      </c>
      <c r="M3306" s="338" t="s">
        <v>19091</v>
      </c>
      <c r="N3306" s="338" t="s">
        <v>19092</v>
      </c>
      <c r="O3306" s="338" t="s">
        <v>5339</v>
      </c>
    </row>
    <row r="3307" ht="15.75" customHeight="1">
      <c r="A3307" s="338" t="s">
        <v>19093</v>
      </c>
      <c r="B3307" s="338" t="s">
        <v>4970</v>
      </c>
      <c r="C3307" s="338" t="s">
        <v>1558</v>
      </c>
      <c r="D3307" s="338">
        <v>1998.0</v>
      </c>
      <c r="E3307" s="338" t="s">
        <v>18927</v>
      </c>
      <c r="F3307" s="339">
        <v>45053.0</v>
      </c>
      <c r="G3307" s="338" t="s">
        <v>5099</v>
      </c>
      <c r="H3307" s="338" t="s">
        <v>19094</v>
      </c>
      <c r="I3307" s="338" t="s">
        <v>19094</v>
      </c>
      <c r="J3307" s="338" t="s">
        <v>19094</v>
      </c>
      <c r="K3307" s="338" t="s">
        <v>4987</v>
      </c>
      <c r="L3307" s="338" t="s">
        <v>6168</v>
      </c>
      <c r="M3307" s="338" t="s">
        <v>19095</v>
      </c>
      <c r="N3307" s="338" t="s">
        <v>19096</v>
      </c>
      <c r="O3307" s="338" t="s">
        <v>5780</v>
      </c>
    </row>
    <row r="3308" ht="15.75" customHeight="1">
      <c r="A3308" s="338" t="s">
        <v>19097</v>
      </c>
      <c r="B3308" s="338" t="s">
        <v>4970</v>
      </c>
      <c r="C3308" s="338" t="s">
        <v>1425</v>
      </c>
      <c r="D3308" s="338">
        <v>1998.0</v>
      </c>
      <c r="E3308" s="338" t="s">
        <v>19098</v>
      </c>
      <c r="F3308" s="339">
        <v>45081.0</v>
      </c>
      <c r="G3308" s="338" t="s">
        <v>7883</v>
      </c>
      <c r="H3308" s="338" t="s">
        <v>12161</v>
      </c>
      <c r="I3308" s="338" t="s">
        <v>19099</v>
      </c>
      <c r="J3308" s="338" t="s">
        <v>17479</v>
      </c>
      <c r="K3308" s="338" t="s">
        <v>4987</v>
      </c>
      <c r="L3308" s="338" t="s">
        <v>12846</v>
      </c>
      <c r="M3308" s="338" t="s">
        <v>19100</v>
      </c>
      <c r="N3308" s="338" t="s">
        <v>5036</v>
      </c>
      <c r="O3308" s="338" t="s">
        <v>5624</v>
      </c>
    </row>
    <row r="3309" ht="15.75" customHeight="1">
      <c r="A3309" s="338" t="s">
        <v>19101</v>
      </c>
      <c r="B3309" s="338" t="s">
        <v>4970</v>
      </c>
      <c r="C3309" s="338" t="s">
        <v>1425</v>
      </c>
      <c r="D3309" s="338">
        <v>1998.0</v>
      </c>
      <c r="E3309" s="338" t="s">
        <v>19102</v>
      </c>
      <c r="F3309" s="339">
        <v>45143.0</v>
      </c>
      <c r="G3309" s="338" t="s">
        <v>5743</v>
      </c>
      <c r="H3309" s="338" t="s">
        <v>5789</v>
      </c>
      <c r="I3309" s="338" t="s">
        <v>16878</v>
      </c>
      <c r="J3309" s="338" t="s">
        <v>5814</v>
      </c>
      <c r="K3309" s="338" t="s">
        <v>4987</v>
      </c>
      <c r="L3309" s="338" t="s">
        <v>6071</v>
      </c>
      <c r="M3309" s="338" t="s">
        <v>19103</v>
      </c>
      <c r="N3309" s="338" t="s">
        <v>17344</v>
      </c>
      <c r="O3309" s="338" t="s">
        <v>5505</v>
      </c>
    </row>
    <row r="3310" ht="15.75" customHeight="1">
      <c r="A3310" s="338" t="s">
        <v>19104</v>
      </c>
      <c r="B3310" s="338" t="s">
        <v>4970</v>
      </c>
      <c r="C3310" s="338" t="s">
        <v>1425</v>
      </c>
      <c r="D3310" s="338">
        <v>1998.0</v>
      </c>
      <c r="E3310" s="338" t="s">
        <v>18853</v>
      </c>
      <c r="F3310" s="339">
        <v>45082.0</v>
      </c>
      <c r="G3310" s="338" t="s">
        <v>5121</v>
      </c>
      <c r="H3310" s="338" t="s">
        <v>19105</v>
      </c>
      <c r="I3310" s="338" t="s">
        <v>17028</v>
      </c>
      <c r="J3310" s="338" t="s">
        <v>19106</v>
      </c>
      <c r="K3310" s="338" t="s">
        <v>3074</v>
      </c>
      <c r="L3310" s="338" t="s">
        <v>5074</v>
      </c>
      <c r="M3310" s="338" t="s">
        <v>19107</v>
      </c>
      <c r="N3310" s="338" t="s">
        <v>5126</v>
      </c>
      <c r="O3310" s="338" t="s">
        <v>5316</v>
      </c>
    </row>
    <row r="3311" ht="15.75" customHeight="1">
      <c r="A3311" s="338" t="s">
        <v>19108</v>
      </c>
      <c r="B3311" s="338" t="s">
        <v>4970</v>
      </c>
      <c r="C3311" s="338" t="s">
        <v>1537</v>
      </c>
      <c r="D3311" s="338">
        <v>1998.0</v>
      </c>
      <c r="E3311" s="338" t="s">
        <v>19042</v>
      </c>
      <c r="F3311" s="339">
        <v>44932.0</v>
      </c>
      <c r="G3311" s="338" t="s">
        <v>9570</v>
      </c>
      <c r="H3311" s="338" t="s">
        <v>5819</v>
      </c>
      <c r="I3311" s="338" t="s">
        <v>19109</v>
      </c>
      <c r="J3311" s="338" t="s">
        <v>11102</v>
      </c>
      <c r="K3311" s="338" t="s">
        <v>4987</v>
      </c>
      <c r="L3311" s="338" t="s">
        <v>12846</v>
      </c>
      <c r="M3311" s="338" t="s">
        <v>19110</v>
      </c>
      <c r="N3311" s="338" t="s">
        <v>5036</v>
      </c>
      <c r="O3311" s="338" t="s">
        <v>5150</v>
      </c>
    </row>
    <row r="3312" ht="15.75" customHeight="1">
      <c r="A3312" s="338" t="s">
        <v>19111</v>
      </c>
      <c r="B3312" s="338" t="s">
        <v>4970</v>
      </c>
      <c r="C3312" s="338" t="s">
        <v>3713</v>
      </c>
      <c r="D3312" s="338">
        <v>1998.0</v>
      </c>
      <c r="E3312" s="338" t="s">
        <v>19112</v>
      </c>
      <c r="F3312" s="339">
        <v>45114.0</v>
      </c>
      <c r="G3312" s="338" t="s">
        <v>8583</v>
      </c>
      <c r="H3312" s="338" t="s">
        <v>19113</v>
      </c>
      <c r="I3312" s="338" t="s">
        <v>19113</v>
      </c>
      <c r="J3312" s="338" t="s">
        <v>19114</v>
      </c>
      <c r="K3312" s="338" t="s">
        <v>12977</v>
      </c>
      <c r="M3312" s="338" t="s">
        <v>19115</v>
      </c>
      <c r="N3312" s="338" t="s">
        <v>19116</v>
      </c>
      <c r="O3312" s="338" t="s">
        <v>6997</v>
      </c>
    </row>
    <row r="3313" ht="15.75" customHeight="1">
      <c r="A3313" s="338" t="s">
        <v>19117</v>
      </c>
      <c r="B3313" s="338" t="s">
        <v>7737</v>
      </c>
      <c r="C3313" s="338" t="s">
        <v>1547</v>
      </c>
      <c r="D3313" s="338">
        <v>1998.0</v>
      </c>
      <c r="E3313" s="338" t="s">
        <v>19118</v>
      </c>
      <c r="F3313" s="339">
        <v>45113.0</v>
      </c>
      <c r="G3313" s="338" t="s">
        <v>13650</v>
      </c>
      <c r="H3313" s="338" t="s">
        <v>16723</v>
      </c>
      <c r="I3313" s="338" t="s">
        <v>6828</v>
      </c>
      <c r="J3313" s="338" t="s">
        <v>7115</v>
      </c>
      <c r="K3313" s="338" t="s">
        <v>4987</v>
      </c>
      <c r="L3313" s="338" t="s">
        <v>10592</v>
      </c>
      <c r="M3313" s="338" t="s">
        <v>19119</v>
      </c>
      <c r="N3313" s="338" t="s">
        <v>17193</v>
      </c>
      <c r="O3313" s="338" t="s">
        <v>5096</v>
      </c>
    </row>
    <row r="3314" ht="15.75" customHeight="1">
      <c r="A3314" s="338" t="s">
        <v>19120</v>
      </c>
      <c r="B3314" s="338" t="s">
        <v>4970</v>
      </c>
      <c r="C3314" s="338" t="s">
        <v>1558</v>
      </c>
      <c r="D3314" s="338">
        <v>1998.0</v>
      </c>
      <c r="E3314" s="338" t="s">
        <v>18492</v>
      </c>
      <c r="F3314" s="339">
        <v>45113.0</v>
      </c>
      <c r="G3314" s="338" t="s">
        <v>5718</v>
      </c>
      <c r="H3314" s="338" t="s">
        <v>14944</v>
      </c>
      <c r="I3314" s="338" t="s">
        <v>19121</v>
      </c>
      <c r="J3314" s="338" t="s">
        <v>19121</v>
      </c>
      <c r="K3314" s="338" t="s">
        <v>4987</v>
      </c>
      <c r="L3314" s="338" t="s">
        <v>6039</v>
      </c>
      <c r="M3314" s="338" t="s">
        <v>19122</v>
      </c>
      <c r="N3314" s="338" t="s">
        <v>14177</v>
      </c>
      <c r="O3314" s="338" t="s">
        <v>5363</v>
      </c>
    </row>
    <row r="3315" ht="15.75" customHeight="1">
      <c r="A3315" s="338" t="s">
        <v>19123</v>
      </c>
      <c r="B3315" s="338" t="s">
        <v>4970</v>
      </c>
      <c r="C3315" s="338" t="s">
        <v>1547</v>
      </c>
      <c r="D3315" s="338">
        <v>1998.0</v>
      </c>
      <c r="E3315" s="338" t="s">
        <v>18293</v>
      </c>
      <c r="F3315" s="339">
        <v>45175.0</v>
      </c>
      <c r="G3315" s="338" t="s">
        <v>6515</v>
      </c>
      <c r="H3315" s="338" t="s">
        <v>9710</v>
      </c>
      <c r="I3315" s="338" t="s">
        <v>9710</v>
      </c>
      <c r="J3315" s="338" t="s">
        <v>10653</v>
      </c>
      <c r="K3315" s="338" t="s">
        <v>4987</v>
      </c>
      <c r="L3315" s="338" t="s">
        <v>7014</v>
      </c>
      <c r="M3315" s="338" t="s">
        <v>19124</v>
      </c>
      <c r="N3315" s="338" t="s">
        <v>7874</v>
      </c>
      <c r="O3315" s="338" t="s">
        <v>6513</v>
      </c>
    </row>
    <row r="3316" ht="15.75" customHeight="1">
      <c r="A3316" s="338" t="s">
        <v>19125</v>
      </c>
      <c r="B3316" s="338" t="s">
        <v>4993</v>
      </c>
      <c r="C3316" s="338" t="s">
        <v>1572</v>
      </c>
      <c r="D3316" s="338">
        <v>1998.0</v>
      </c>
      <c r="E3316" s="338" t="s">
        <v>18953</v>
      </c>
      <c r="F3316" s="339">
        <v>45052.0</v>
      </c>
      <c r="G3316" s="338" t="s">
        <v>19126</v>
      </c>
      <c r="H3316" s="338" t="s">
        <v>19127</v>
      </c>
      <c r="I3316" s="338" t="s">
        <v>19128</v>
      </c>
      <c r="J3316" s="338" t="s">
        <v>5381</v>
      </c>
      <c r="K3316" s="338" t="s">
        <v>4987</v>
      </c>
      <c r="L3316" s="338" t="s">
        <v>18110</v>
      </c>
      <c r="M3316" s="338" t="s">
        <v>19129</v>
      </c>
      <c r="N3316" s="338" t="s">
        <v>18335</v>
      </c>
      <c r="O3316" s="338" t="s">
        <v>5610</v>
      </c>
    </row>
    <row r="3317" ht="15.75" customHeight="1">
      <c r="A3317" s="338" t="s">
        <v>19130</v>
      </c>
      <c r="B3317" s="338" t="s">
        <v>4970</v>
      </c>
      <c r="C3317" s="338" t="s">
        <v>3713</v>
      </c>
      <c r="D3317" s="338">
        <v>1998.0</v>
      </c>
      <c r="E3317" s="338" t="s">
        <v>18418</v>
      </c>
      <c r="F3317" s="339">
        <v>45053.0</v>
      </c>
      <c r="G3317" s="338" t="s">
        <v>5137</v>
      </c>
      <c r="H3317" s="338" t="s">
        <v>5693</v>
      </c>
      <c r="I3317" s="338" t="s">
        <v>19131</v>
      </c>
      <c r="J3317" s="338" t="s">
        <v>11003</v>
      </c>
      <c r="K3317" s="338" t="s">
        <v>4976</v>
      </c>
      <c r="L3317" s="338" t="s">
        <v>7748</v>
      </c>
      <c r="M3317" s="338" t="s">
        <v>19132</v>
      </c>
      <c r="N3317" s="338" t="s">
        <v>13140</v>
      </c>
      <c r="O3317" s="338" t="s">
        <v>5423</v>
      </c>
    </row>
    <row r="3318" ht="15.75" customHeight="1">
      <c r="A3318" s="338" t="s">
        <v>19133</v>
      </c>
      <c r="B3318" s="338" t="s">
        <v>4970</v>
      </c>
      <c r="C3318" s="338" t="s">
        <v>1537</v>
      </c>
      <c r="D3318" s="338">
        <v>1998.0</v>
      </c>
      <c r="E3318" s="338" t="s">
        <v>19134</v>
      </c>
      <c r="F3318" s="339">
        <v>44932.0</v>
      </c>
      <c r="G3318" s="338" t="s">
        <v>8587</v>
      </c>
      <c r="H3318" s="338" t="s">
        <v>5138</v>
      </c>
      <c r="I3318" s="338" t="s">
        <v>19135</v>
      </c>
      <c r="J3318" s="338" t="s">
        <v>7122</v>
      </c>
      <c r="K3318" s="338" t="s">
        <v>7898</v>
      </c>
      <c r="L3318" s="338" t="s">
        <v>5094</v>
      </c>
      <c r="M3318" s="338" t="s">
        <v>19136</v>
      </c>
      <c r="N3318" s="338" t="s">
        <v>13510</v>
      </c>
      <c r="O3318" s="338" t="s">
        <v>5576</v>
      </c>
    </row>
    <row r="3319" ht="15.75" customHeight="1">
      <c r="A3319" s="338" t="s">
        <v>19137</v>
      </c>
      <c r="B3319" s="338" t="s">
        <v>4970</v>
      </c>
      <c r="C3319" s="338" t="s">
        <v>1547</v>
      </c>
      <c r="D3319" s="338">
        <v>1998.0</v>
      </c>
      <c r="E3319" s="338" t="s">
        <v>19138</v>
      </c>
      <c r="F3319" s="338" t="s">
        <v>5059</v>
      </c>
      <c r="G3319" s="338" t="s">
        <v>5755</v>
      </c>
      <c r="H3319" s="338" t="s">
        <v>13985</v>
      </c>
      <c r="I3319" s="338" t="s">
        <v>19139</v>
      </c>
      <c r="J3319" s="338" t="s">
        <v>17371</v>
      </c>
      <c r="K3319" s="338" t="s">
        <v>4976</v>
      </c>
      <c r="M3319" s="338" t="s">
        <v>19140</v>
      </c>
      <c r="N3319" s="338" t="s">
        <v>7718</v>
      </c>
      <c r="O3319" s="338" t="s">
        <v>5715</v>
      </c>
    </row>
    <row r="3320" ht="15.75" customHeight="1">
      <c r="A3320" s="338" t="s">
        <v>19141</v>
      </c>
      <c r="B3320" s="338" t="s">
        <v>4970</v>
      </c>
      <c r="C3320" s="338" t="s">
        <v>3713</v>
      </c>
      <c r="D3320" s="338">
        <v>1998.0</v>
      </c>
      <c r="E3320" s="338" t="s">
        <v>19142</v>
      </c>
      <c r="F3320" s="339">
        <v>45053.0</v>
      </c>
      <c r="G3320" s="338" t="s">
        <v>8606</v>
      </c>
      <c r="H3320" s="338" t="s">
        <v>19143</v>
      </c>
      <c r="I3320" s="338" t="s">
        <v>19143</v>
      </c>
      <c r="J3320" s="338" t="s">
        <v>19144</v>
      </c>
      <c r="K3320" s="338" t="s">
        <v>4976</v>
      </c>
      <c r="L3320" s="338" t="s">
        <v>7270</v>
      </c>
      <c r="M3320" s="338" t="s">
        <v>19145</v>
      </c>
      <c r="N3320" s="338" t="s">
        <v>19146</v>
      </c>
      <c r="O3320" s="338" t="s">
        <v>11232</v>
      </c>
    </row>
    <row r="3321" ht="15.75" customHeight="1">
      <c r="A3321" s="338" t="s">
        <v>19147</v>
      </c>
      <c r="B3321" s="338" t="s">
        <v>5601</v>
      </c>
      <c r="C3321" s="338" t="s">
        <v>3713</v>
      </c>
      <c r="D3321" s="338">
        <v>1998.0</v>
      </c>
      <c r="E3321" s="338" t="s">
        <v>19148</v>
      </c>
      <c r="F3321" s="339">
        <v>45023.0</v>
      </c>
      <c r="G3321" s="338" t="s">
        <v>5172</v>
      </c>
      <c r="H3321" s="338" t="s">
        <v>19149</v>
      </c>
      <c r="I3321" s="338" t="s">
        <v>19149</v>
      </c>
      <c r="J3321" s="338" t="s">
        <v>19150</v>
      </c>
      <c r="K3321" s="338" t="s">
        <v>5607</v>
      </c>
      <c r="M3321" s="338" t="s">
        <v>19151</v>
      </c>
      <c r="N3321" s="338" t="s">
        <v>13928</v>
      </c>
      <c r="O3321" s="338" t="s">
        <v>5483</v>
      </c>
    </row>
    <row r="3322" ht="15.75" customHeight="1">
      <c r="A3322" s="338" t="s">
        <v>19152</v>
      </c>
      <c r="B3322" s="338" t="s">
        <v>4970</v>
      </c>
      <c r="C3322" s="338" t="s">
        <v>1547</v>
      </c>
      <c r="D3322" s="338">
        <v>1998.0</v>
      </c>
      <c r="E3322" s="338" t="s">
        <v>19069</v>
      </c>
      <c r="F3322" s="339">
        <v>45144.0</v>
      </c>
      <c r="G3322" s="338" t="s">
        <v>6378</v>
      </c>
      <c r="H3322" s="338" t="s">
        <v>13545</v>
      </c>
      <c r="I3322" s="338" t="s">
        <v>10985</v>
      </c>
      <c r="J3322" s="338" t="s">
        <v>8652</v>
      </c>
      <c r="K3322" s="338" t="s">
        <v>4987</v>
      </c>
      <c r="L3322" s="338" t="s">
        <v>7014</v>
      </c>
      <c r="M3322" s="338" t="s">
        <v>19153</v>
      </c>
      <c r="N3322" s="338" t="s">
        <v>12077</v>
      </c>
      <c r="O3322" s="338" t="s">
        <v>5150</v>
      </c>
    </row>
    <row r="3323" ht="15.75" customHeight="1">
      <c r="A3323" s="338" t="s">
        <v>963</v>
      </c>
      <c r="B3323" s="338" t="s">
        <v>7737</v>
      </c>
      <c r="C3323" s="338" t="s">
        <v>1537</v>
      </c>
      <c r="D3323" s="338">
        <v>1998.0</v>
      </c>
      <c r="E3323" s="338" t="s">
        <v>19154</v>
      </c>
      <c r="F3323" s="339">
        <v>45141.0</v>
      </c>
      <c r="G3323" s="338" t="s">
        <v>6391</v>
      </c>
      <c r="H3323" s="338" t="s">
        <v>12035</v>
      </c>
      <c r="I3323" s="338" t="s">
        <v>19155</v>
      </c>
      <c r="J3323" s="338" t="s">
        <v>16106</v>
      </c>
      <c r="K3323" s="338" t="s">
        <v>4987</v>
      </c>
      <c r="L3323" s="338" t="s">
        <v>12846</v>
      </c>
      <c r="M3323" s="338" t="s">
        <v>19156</v>
      </c>
      <c r="N3323" s="338" t="s">
        <v>4979</v>
      </c>
      <c r="O3323" s="338" t="s">
        <v>5143</v>
      </c>
    </row>
    <row r="3324" ht="15.75" customHeight="1">
      <c r="A3324" s="338" t="s">
        <v>19157</v>
      </c>
      <c r="B3324" s="338" t="s">
        <v>4970</v>
      </c>
      <c r="C3324" s="338" t="s">
        <v>1547</v>
      </c>
      <c r="D3324" s="338">
        <v>1998.0</v>
      </c>
      <c r="E3324" s="338" t="s">
        <v>19158</v>
      </c>
      <c r="F3324" s="339">
        <v>44934.0</v>
      </c>
      <c r="G3324" s="338" t="s">
        <v>5774</v>
      </c>
      <c r="H3324" s="338" t="s">
        <v>11168</v>
      </c>
      <c r="I3324" s="338" t="s">
        <v>19159</v>
      </c>
      <c r="J3324" s="338" t="s">
        <v>13352</v>
      </c>
      <c r="K3324" s="338" t="s">
        <v>5405</v>
      </c>
      <c r="L3324" s="338" t="s">
        <v>5222</v>
      </c>
      <c r="M3324" s="338" t="s">
        <v>19160</v>
      </c>
      <c r="N3324" s="338" t="s">
        <v>19161</v>
      </c>
      <c r="O3324" s="338" t="s">
        <v>7694</v>
      </c>
    </row>
    <row r="3325" ht="15.75" customHeight="1">
      <c r="A3325" s="338" t="s">
        <v>19162</v>
      </c>
      <c r="B3325" s="338" t="s">
        <v>4970</v>
      </c>
      <c r="C3325" s="338" t="s">
        <v>1425</v>
      </c>
      <c r="D3325" s="338">
        <v>1998.0</v>
      </c>
      <c r="E3325" s="338" t="s">
        <v>18897</v>
      </c>
      <c r="F3325" s="339">
        <v>45111.0</v>
      </c>
      <c r="G3325" s="338" t="s">
        <v>9570</v>
      </c>
      <c r="H3325" s="338" t="s">
        <v>16824</v>
      </c>
      <c r="I3325" s="338" t="s">
        <v>18191</v>
      </c>
      <c r="J3325" s="338" t="s">
        <v>18192</v>
      </c>
      <c r="K3325" s="338" t="s">
        <v>4987</v>
      </c>
      <c r="L3325" s="338" t="s">
        <v>12744</v>
      </c>
      <c r="M3325" s="338" t="s">
        <v>19163</v>
      </c>
      <c r="N3325" s="338" t="s">
        <v>4990</v>
      </c>
      <c r="O3325" s="338" t="s">
        <v>5067</v>
      </c>
    </row>
    <row r="3326" ht="15.75" customHeight="1">
      <c r="A3326" s="338" t="s">
        <v>19164</v>
      </c>
      <c r="B3326" s="338" t="s">
        <v>4970</v>
      </c>
      <c r="C3326" s="338" t="s">
        <v>1537</v>
      </c>
      <c r="D3326" s="338">
        <v>1998.0</v>
      </c>
      <c r="E3326" s="338" t="s">
        <v>19008</v>
      </c>
      <c r="F3326" s="339">
        <v>45022.0</v>
      </c>
      <c r="G3326" s="338" t="s">
        <v>9570</v>
      </c>
      <c r="H3326" s="338" t="s">
        <v>9597</v>
      </c>
      <c r="I3326" s="338" t="s">
        <v>19165</v>
      </c>
      <c r="J3326" s="338" t="s">
        <v>10653</v>
      </c>
      <c r="K3326" s="338" t="s">
        <v>4987</v>
      </c>
      <c r="L3326" s="338" t="s">
        <v>11153</v>
      </c>
      <c r="M3326" s="338" t="s">
        <v>19166</v>
      </c>
      <c r="N3326" s="338" t="s">
        <v>5224</v>
      </c>
      <c r="O3326" s="338" t="s">
        <v>5077</v>
      </c>
    </row>
    <row r="3327" ht="15.75" customHeight="1">
      <c r="A3327" s="338" t="s">
        <v>19167</v>
      </c>
      <c r="B3327" s="338" t="s">
        <v>5601</v>
      </c>
      <c r="C3327" s="338" t="s">
        <v>1558</v>
      </c>
      <c r="D3327" s="338">
        <v>1998.0</v>
      </c>
      <c r="E3327" s="338" t="s">
        <v>19168</v>
      </c>
      <c r="F3327" s="339">
        <v>45084.0</v>
      </c>
      <c r="G3327" s="338" t="s">
        <v>6586</v>
      </c>
      <c r="H3327" s="338" t="s">
        <v>19169</v>
      </c>
      <c r="I3327" s="338" t="s">
        <v>19169</v>
      </c>
      <c r="J3327" s="338" t="s">
        <v>19170</v>
      </c>
      <c r="K3327" s="338" t="s">
        <v>19171</v>
      </c>
      <c r="N3327" s="338" t="s">
        <v>19172</v>
      </c>
      <c r="O3327" s="338" t="s">
        <v>18338</v>
      </c>
    </row>
    <row r="3328" ht="15.75" customHeight="1">
      <c r="A3328" s="338" t="s">
        <v>19173</v>
      </c>
      <c r="B3328" s="338" t="s">
        <v>4970</v>
      </c>
      <c r="C3328" s="338" t="s">
        <v>1537</v>
      </c>
      <c r="D3328" s="338">
        <v>1998.0</v>
      </c>
      <c r="E3328" s="338" t="s">
        <v>18406</v>
      </c>
      <c r="F3328" s="338" t="s">
        <v>5286</v>
      </c>
      <c r="G3328" s="338" t="s">
        <v>7796</v>
      </c>
      <c r="H3328" s="338" t="s">
        <v>16638</v>
      </c>
      <c r="I3328" s="338" t="s">
        <v>12131</v>
      </c>
      <c r="J3328" s="338" t="s">
        <v>5687</v>
      </c>
      <c r="K3328" s="338" t="s">
        <v>4987</v>
      </c>
      <c r="L3328" s="338" t="s">
        <v>12846</v>
      </c>
      <c r="M3328" s="338" t="s">
        <v>19174</v>
      </c>
      <c r="N3328" s="338" t="s">
        <v>4979</v>
      </c>
      <c r="O3328" s="338" t="s">
        <v>5339</v>
      </c>
    </row>
    <row r="3329" ht="15.75" customHeight="1">
      <c r="A3329" s="338" t="s">
        <v>19175</v>
      </c>
      <c r="B3329" s="338" t="s">
        <v>7737</v>
      </c>
      <c r="C3329" s="338" t="s">
        <v>1558</v>
      </c>
      <c r="D3329" s="338">
        <v>1998.0</v>
      </c>
      <c r="E3329" s="338" t="s">
        <v>18953</v>
      </c>
      <c r="F3329" s="339">
        <v>44963.0</v>
      </c>
      <c r="G3329" s="338" t="s">
        <v>9516</v>
      </c>
      <c r="H3329" s="338" t="s">
        <v>17252</v>
      </c>
      <c r="I3329" s="338" t="s">
        <v>19176</v>
      </c>
      <c r="J3329" s="338" t="s">
        <v>19177</v>
      </c>
      <c r="K3329" s="338" t="s">
        <v>4987</v>
      </c>
      <c r="L3329" s="338" t="s">
        <v>6071</v>
      </c>
      <c r="M3329" s="338" t="s">
        <v>19178</v>
      </c>
      <c r="N3329" s="338" t="s">
        <v>16410</v>
      </c>
      <c r="O3329" s="338" t="s">
        <v>5363</v>
      </c>
    </row>
    <row r="3330" ht="15.75" customHeight="1">
      <c r="A3330" s="338" t="s">
        <v>19179</v>
      </c>
      <c r="B3330" s="338" t="s">
        <v>4970</v>
      </c>
      <c r="C3330" s="338" t="s">
        <v>1681</v>
      </c>
      <c r="D3330" s="338">
        <v>1998.0</v>
      </c>
      <c r="E3330" s="338" t="s">
        <v>19081</v>
      </c>
      <c r="F3330" s="339">
        <v>45022.0</v>
      </c>
      <c r="G3330" s="338" t="s">
        <v>5352</v>
      </c>
      <c r="H3330" s="338" t="s">
        <v>17138</v>
      </c>
      <c r="I3330" s="338" t="s">
        <v>19180</v>
      </c>
      <c r="J3330" s="338" t="s">
        <v>18454</v>
      </c>
      <c r="K3330" s="338" t="s">
        <v>4987</v>
      </c>
      <c r="M3330" s="338" t="s">
        <v>19181</v>
      </c>
      <c r="N3330" s="338" t="s">
        <v>19182</v>
      </c>
      <c r="O3330" s="338" t="s">
        <v>5077</v>
      </c>
    </row>
    <row r="3331" ht="15.75" customHeight="1">
      <c r="A3331" s="338" t="s">
        <v>19183</v>
      </c>
      <c r="B3331" s="338" t="s">
        <v>7737</v>
      </c>
      <c r="C3331" s="338" t="s">
        <v>1547</v>
      </c>
      <c r="D3331" s="338">
        <v>1998.0</v>
      </c>
      <c r="E3331" s="338" t="s">
        <v>18930</v>
      </c>
      <c r="F3331" s="338" t="s">
        <v>5059</v>
      </c>
      <c r="G3331" s="338" t="s">
        <v>11132</v>
      </c>
      <c r="H3331" s="338" t="s">
        <v>15400</v>
      </c>
      <c r="I3331" s="338" t="s">
        <v>19184</v>
      </c>
      <c r="J3331" s="338" t="s">
        <v>18801</v>
      </c>
      <c r="K3331" s="338" t="s">
        <v>4987</v>
      </c>
      <c r="L3331" s="338" t="s">
        <v>19185</v>
      </c>
      <c r="M3331" s="338" t="s">
        <v>19186</v>
      </c>
      <c r="N3331" s="338" t="s">
        <v>5224</v>
      </c>
      <c r="O3331" s="338" t="s">
        <v>5423</v>
      </c>
    </row>
    <row r="3332" ht="15.75" customHeight="1">
      <c r="A3332" s="338" t="s">
        <v>19187</v>
      </c>
      <c r="B3332" s="338" t="s">
        <v>4970</v>
      </c>
      <c r="C3332" s="338" t="s">
        <v>1558</v>
      </c>
      <c r="D3332" s="338">
        <v>1998.0</v>
      </c>
      <c r="E3332" s="338" t="s">
        <v>18974</v>
      </c>
      <c r="F3332" s="339">
        <v>45052.0</v>
      </c>
      <c r="G3332" s="338" t="s">
        <v>9516</v>
      </c>
      <c r="H3332" s="338" t="s">
        <v>11187</v>
      </c>
      <c r="I3332" s="338" t="s">
        <v>11187</v>
      </c>
      <c r="J3332" s="338" t="s">
        <v>18407</v>
      </c>
      <c r="K3332" s="338" t="s">
        <v>4987</v>
      </c>
      <c r="L3332" s="338" t="s">
        <v>7014</v>
      </c>
      <c r="M3332" s="338" t="s">
        <v>19188</v>
      </c>
      <c r="N3332" s="338" t="s">
        <v>19189</v>
      </c>
      <c r="O3332" s="338" t="s">
        <v>5120</v>
      </c>
    </row>
    <row r="3333" ht="15.75" customHeight="1">
      <c r="A3333" s="338" t="s">
        <v>19190</v>
      </c>
      <c r="B3333" s="338" t="s">
        <v>7737</v>
      </c>
      <c r="C3333" s="338" t="s">
        <v>1537</v>
      </c>
      <c r="D3333" s="338">
        <v>1998.0</v>
      </c>
      <c r="E3333" s="338" t="s">
        <v>18902</v>
      </c>
      <c r="F3333" s="339">
        <v>45083.0</v>
      </c>
      <c r="G3333" s="338" t="s">
        <v>8100</v>
      </c>
      <c r="H3333" s="338" t="s">
        <v>19191</v>
      </c>
      <c r="I3333" s="338" t="s">
        <v>19192</v>
      </c>
      <c r="J3333" s="338" t="s">
        <v>19192</v>
      </c>
      <c r="K3333" s="338" t="s">
        <v>4987</v>
      </c>
      <c r="L3333" s="338" t="s">
        <v>6297</v>
      </c>
      <c r="M3333" s="338" t="s">
        <v>19193</v>
      </c>
      <c r="N3333" s="338" t="s">
        <v>19194</v>
      </c>
      <c r="O3333" s="338" t="s">
        <v>5283</v>
      </c>
    </row>
    <row r="3334" ht="15.75" customHeight="1">
      <c r="A3334" s="338" t="s">
        <v>19195</v>
      </c>
      <c r="C3334" s="338" t="s">
        <v>1903</v>
      </c>
      <c r="D3334" s="338">
        <v>1998.0</v>
      </c>
      <c r="E3334" s="338" t="s">
        <v>19196</v>
      </c>
      <c r="F3334" s="339">
        <v>44932.0</v>
      </c>
      <c r="G3334" s="338" t="s">
        <v>5342</v>
      </c>
      <c r="H3334" s="338" t="s">
        <v>19197</v>
      </c>
      <c r="I3334" s="338" t="s">
        <v>19197</v>
      </c>
      <c r="J3334" s="338" t="s">
        <v>19198</v>
      </c>
      <c r="K3334" s="338" t="s">
        <v>5607</v>
      </c>
      <c r="N3334" s="338" t="s">
        <v>19199</v>
      </c>
      <c r="O3334" s="338" t="s">
        <v>5943</v>
      </c>
    </row>
    <row r="3335" ht="15.75" customHeight="1">
      <c r="A3335" s="338" t="s">
        <v>19200</v>
      </c>
      <c r="B3335" s="338" t="s">
        <v>4970</v>
      </c>
      <c r="C3335" s="338" t="s">
        <v>1558</v>
      </c>
      <c r="D3335" s="338">
        <v>1998.0</v>
      </c>
      <c r="E3335" s="338" t="s">
        <v>19201</v>
      </c>
      <c r="F3335" s="339">
        <v>45023.0</v>
      </c>
      <c r="G3335" s="338" t="s">
        <v>5145</v>
      </c>
      <c r="H3335" s="338" t="s">
        <v>19202</v>
      </c>
      <c r="I3335" s="338" t="s">
        <v>19202</v>
      </c>
      <c r="J3335" s="338" t="s">
        <v>19203</v>
      </c>
      <c r="K3335" s="338" t="s">
        <v>4987</v>
      </c>
      <c r="M3335" s="338" t="s">
        <v>19204</v>
      </c>
      <c r="N3335" s="338" t="s">
        <v>14577</v>
      </c>
      <c r="O3335" s="338" t="s">
        <v>5262</v>
      </c>
    </row>
    <row r="3336" ht="15.75" customHeight="1">
      <c r="A3336" s="338" t="s">
        <v>19205</v>
      </c>
      <c r="B3336" s="338" t="s">
        <v>4970</v>
      </c>
      <c r="C3336" s="338" t="s">
        <v>1537</v>
      </c>
      <c r="D3336" s="338">
        <v>1998.0</v>
      </c>
      <c r="E3336" s="338" t="s">
        <v>18616</v>
      </c>
      <c r="F3336" s="339">
        <v>44963.0</v>
      </c>
      <c r="G3336" s="338" t="s">
        <v>5969</v>
      </c>
      <c r="H3336" s="338" t="s">
        <v>19206</v>
      </c>
      <c r="I3336" s="338" t="s">
        <v>19207</v>
      </c>
      <c r="J3336" s="338" t="s">
        <v>19208</v>
      </c>
      <c r="K3336" s="338" t="s">
        <v>4987</v>
      </c>
      <c r="L3336" s="338" t="s">
        <v>7748</v>
      </c>
      <c r="M3336" s="338" t="s">
        <v>19209</v>
      </c>
      <c r="N3336" s="338" t="s">
        <v>4990</v>
      </c>
      <c r="O3336" s="338" t="s">
        <v>5794</v>
      </c>
    </row>
    <row r="3337" ht="15.75" customHeight="1">
      <c r="A3337" s="338" t="s">
        <v>19210</v>
      </c>
      <c r="B3337" s="338" t="s">
        <v>5601</v>
      </c>
      <c r="C3337" s="338" t="s">
        <v>1537</v>
      </c>
      <c r="D3337" s="338">
        <v>1998.0</v>
      </c>
      <c r="E3337" s="338" t="s">
        <v>18857</v>
      </c>
      <c r="F3337" s="338" t="s">
        <v>5059</v>
      </c>
      <c r="G3337" s="338" t="s">
        <v>6487</v>
      </c>
      <c r="H3337" s="338" t="s">
        <v>19211</v>
      </c>
      <c r="I3337" s="338" t="s">
        <v>9005</v>
      </c>
      <c r="J3337" s="338" t="s">
        <v>19212</v>
      </c>
      <c r="K3337" s="338" t="s">
        <v>5607</v>
      </c>
      <c r="N3337" s="338" t="s">
        <v>19213</v>
      </c>
      <c r="O3337" s="338" t="s">
        <v>5505</v>
      </c>
    </row>
    <row r="3338" ht="15.75" customHeight="1">
      <c r="A3338" s="338" t="s">
        <v>19214</v>
      </c>
      <c r="B3338" s="338" t="s">
        <v>5601</v>
      </c>
      <c r="C3338" s="338" t="s">
        <v>3713</v>
      </c>
      <c r="D3338" s="338">
        <v>1998.0</v>
      </c>
      <c r="E3338" s="338" t="s">
        <v>19215</v>
      </c>
      <c r="F3338" s="339">
        <v>44933.0</v>
      </c>
      <c r="G3338" s="338" t="s">
        <v>5153</v>
      </c>
      <c r="H3338" s="338" t="s">
        <v>9070</v>
      </c>
      <c r="I3338" s="338" t="s">
        <v>19216</v>
      </c>
      <c r="J3338" s="338" t="s">
        <v>19217</v>
      </c>
      <c r="K3338" s="338" t="s">
        <v>9336</v>
      </c>
      <c r="M3338" s="338" t="s">
        <v>19218</v>
      </c>
      <c r="N3338" s="338" t="s">
        <v>17614</v>
      </c>
      <c r="O3338" s="338" t="s">
        <v>5370</v>
      </c>
    </row>
    <row r="3339" ht="15.75" customHeight="1">
      <c r="A3339" s="338" t="s">
        <v>19219</v>
      </c>
      <c r="B3339" s="338" t="s">
        <v>4970</v>
      </c>
      <c r="C3339" s="338" t="s">
        <v>1558</v>
      </c>
      <c r="D3339" s="338">
        <v>1998.0</v>
      </c>
      <c r="E3339" s="338" t="s">
        <v>18513</v>
      </c>
      <c r="F3339" s="339">
        <v>45144.0</v>
      </c>
      <c r="G3339" s="338" t="s">
        <v>6547</v>
      </c>
      <c r="H3339" s="338" t="s">
        <v>5826</v>
      </c>
      <c r="I3339" s="338" t="s">
        <v>5826</v>
      </c>
      <c r="J3339" s="338" t="s">
        <v>5826</v>
      </c>
      <c r="K3339" s="338" t="s">
        <v>4987</v>
      </c>
      <c r="L3339" s="338" t="s">
        <v>7748</v>
      </c>
      <c r="M3339" s="338" t="s">
        <v>19220</v>
      </c>
      <c r="N3339" s="338" t="s">
        <v>5224</v>
      </c>
      <c r="O3339" s="338" t="s">
        <v>5576</v>
      </c>
    </row>
    <row r="3340" ht="15.75" customHeight="1">
      <c r="A3340" s="338" t="s">
        <v>19221</v>
      </c>
      <c r="B3340" s="338" t="s">
        <v>7737</v>
      </c>
      <c r="C3340" s="338" t="s">
        <v>1558</v>
      </c>
      <c r="D3340" s="338">
        <v>1998.0</v>
      </c>
      <c r="E3340" s="338" t="s">
        <v>18987</v>
      </c>
      <c r="F3340" s="339">
        <v>45022.0</v>
      </c>
      <c r="G3340" s="338" t="s">
        <v>5272</v>
      </c>
      <c r="H3340" s="338" t="s">
        <v>19222</v>
      </c>
      <c r="I3340" s="338" t="s">
        <v>19223</v>
      </c>
      <c r="J3340" s="338" t="s">
        <v>19224</v>
      </c>
      <c r="K3340" s="338" t="s">
        <v>5245</v>
      </c>
      <c r="L3340" s="338" t="s">
        <v>6247</v>
      </c>
      <c r="M3340" s="338" t="s">
        <v>19225</v>
      </c>
      <c r="N3340" s="338" t="s">
        <v>5126</v>
      </c>
      <c r="O3340" s="338" t="s">
        <v>5363</v>
      </c>
    </row>
    <row r="3341" ht="15.75" customHeight="1">
      <c r="A3341" s="338" t="s">
        <v>19226</v>
      </c>
      <c r="B3341" s="338" t="s">
        <v>4970</v>
      </c>
      <c r="C3341" s="338" t="s">
        <v>3713</v>
      </c>
      <c r="D3341" s="338">
        <v>1998.0</v>
      </c>
      <c r="E3341" s="338" t="s">
        <v>18406</v>
      </c>
      <c r="F3341" s="339">
        <v>45113.0</v>
      </c>
      <c r="G3341" s="338" t="s">
        <v>5105</v>
      </c>
      <c r="H3341" s="338" t="s">
        <v>16605</v>
      </c>
      <c r="I3341" s="338" t="s">
        <v>4974</v>
      </c>
      <c r="J3341" s="338" t="s">
        <v>17059</v>
      </c>
      <c r="K3341" s="338" t="s">
        <v>4987</v>
      </c>
      <c r="L3341" s="338" t="s">
        <v>5822</v>
      </c>
      <c r="M3341" s="338" t="s">
        <v>19227</v>
      </c>
      <c r="N3341" s="338" t="s">
        <v>18306</v>
      </c>
      <c r="O3341" s="338" t="s">
        <v>5150</v>
      </c>
    </row>
    <row r="3342" ht="15.75" customHeight="1">
      <c r="A3342" s="338" t="s">
        <v>19228</v>
      </c>
      <c r="B3342" s="338" t="s">
        <v>7737</v>
      </c>
      <c r="C3342" s="338" t="s">
        <v>1558</v>
      </c>
      <c r="D3342" s="338">
        <v>1998.0</v>
      </c>
      <c r="E3342" s="338" t="s">
        <v>18927</v>
      </c>
      <c r="F3342" s="339">
        <v>45021.0</v>
      </c>
      <c r="G3342" s="338" t="s">
        <v>7077</v>
      </c>
      <c r="H3342" s="338" t="s">
        <v>16803</v>
      </c>
      <c r="I3342" s="338" t="s">
        <v>19229</v>
      </c>
      <c r="J3342" s="338" t="s">
        <v>7041</v>
      </c>
      <c r="K3342" s="338" t="s">
        <v>4987</v>
      </c>
      <c r="L3342" s="338" t="s">
        <v>19230</v>
      </c>
      <c r="M3342" s="338" t="s">
        <v>19231</v>
      </c>
      <c r="N3342" s="338" t="s">
        <v>5224</v>
      </c>
      <c r="O3342" s="338" t="s">
        <v>5698</v>
      </c>
    </row>
    <row r="3343" ht="15.75" customHeight="1">
      <c r="A3343" s="338" t="s">
        <v>19232</v>
      </c>
      <c r="B3343" s="338" t="s">
        <v>4970</v>
      </c>
      <c r="C3343" s="338" t="s">
        <v>1537</v>
      </c>
      <c r="D3343" s="338">
        <v>1998.0</v>
      </c>
      <c r="E3343" s="338" t="s">
        <v>19118</v>
      </c>
      <c r="F3343" s="339">
        <v>45020.0</v>
      </c>
      <c r="G3343" s="338" t="s">
        <v>5969</v>
      </c>
      <c r="H3343" s="338" t="s">
        <v>6116</v>
      </c>
      <c r="I3343" s="338" t="s">
        <v>8704</v>
      </c>
      <c r="J3343" s="338" t="s">
        <v>16697</v>
      </c>
      <c r="K3343" s="338" t="s">
        <v>4987</v>
      </c>
      <c r="M3343" s="338" t="s">
        <v>19233</v>
      </c>
      <c r="N3343" s="338" t="s">
        <v>5126</v>
      </c>
      <c r="O3343" s="338" t="s">
        <v>5483</v>
      </c>
    </row>
    <row r="3344" ht="15.75" customHeight="1">
      <c r="A3344" s="338" t="s">
        <v>19234</v>
      </c>
      <c r="B3344" s="338" t="s">
        <v>4970</v>
      </c>
      <c r="C3344" s="338" t="s">
        <v>1558</v>
      </c>
      <c r="D3344" s="338">
        <v>1998.0</v>
      </c>
      <c r="E3344" s="338" t="s">
        <v>18857</v>
      </c>
      <c r="F3344" s="339">
        <v>44991.0</v>
      </c>
      <c r="G3344" s="338" t="s">
        <v>6547</v>
      </c>
      <c r="H3344" s="338" t="s">
        <v>5381</v>
      </c>
      <c r="I3344" s="338" t="s">
        <v>5381</v>
      </c>
      <c r="J3344" s="338" t="s">
        <v>12198</v>
      </c>
      <c r="K3344" s="338" t="s">
        <v>4987</v>
      </c>
      <c r="L3344" s="338" t="s">
        <v>5176</v>
      </c>
      <c r="M3344" s="338" t="s">
        <v>19235</v>
      </c>
      <c r="N3344" s="338" t="s">
        <v>16995</v>
      </c>
      <c r="O3344" s="338" t="s">
        <v>5677</v>
      </c>
    </row>
    <row r="3345" ht="15.75" customHeight="1">
      <c r="A3345" s="338" t="s">
        <v>19236</v>
      </c>
      <c r="B3345" s="338" t="s">
        <v>4970</v>
      </c>
      <c r="C3345" s="338" t="s">
        <v>1558</v>
      </c>
      <c r="D3345" s="338">
        <v>1998.0</v>
      </c>
      <c r="E3345" s="338" t="s">
        <v>18921</v>
      </c>
      <c r="F3345" s="339">
        <v>44991.0</v>
      </c>
      <c r="G3345" s="338" t="s">
        <v>7883</v>
      </c>
      <c r="H3345" s="338" t="s">
        <v>14244</v>
      </c>
      <c r="I3345" s="338" t="s">
        <v>14244</v>
      </c>
      <c r="J3345" s="338" t="s">
        <v>12251</v>
      </c>
      <c r="K3345" s="338" t="s">
        <v>4987</v>
      </c>
      <c r="L3345" s="338" t="s">
        <v>7748</v>
      </c>
      <c r="M3345" s="338" t="s">
        <v>19237</v>
      </c>
      <c r="N3345" s="338" t="s">
        <v>14228</v>
      </c>
      <c r="O3345" s="338" t="s">
        <v>5067</v>
      </c>
    </row>
    <row r="3346" ht="15.75" customHeight="1">
      <c r="A3346" s="338" t="s">
        <v>19238</v>
      </c>
      <c r="B3346" s="338" t="s">
        <v>4993</v>
      </c>
      <c r="C3346" s="338" t="s">
        <v>1558</v>
      </c>
      <c r="D3346" s="338">
        <v>1998.0</v>
      </c>
      <c r="E3346" s="338" t="s">
        <v>18992</v>
      </c>
      <c r="F3346" s="338" t="s">
        <v>5286</v>
      </c>
      <c r="G3346" s="338" t="s">
        <v>8100</v>
      </c>
      <c r="H3346" s="338" t="s">
        <v>17195</v>
      </c>
      <c r="I3346" s="338" t="s">
        <v>19239</v>
      </c>
      <c r="J3346" s="338" t="s">
        <v>13321</v>
      </c>
      <c r="K3346" s="338" t="s">
        <v>5607</v>
      </c>
      <c r="M3346" s="338" t="s">
        <v>19240</v>
      </c>
      <c r="N3346" s="338" t="s">
        <v>19241</v>
      </c>
      <c r="O3346" s="338" t="s">
        <v>5010</v>
      </c>
    </row>
    <row r="3347" ht="15.75" customHeight="1">
      <c r="A3347" s="338" t="s">
        <v>19242</v>
      </c>
      <c r="B3347" s="338" t="s">
        <v>4970</v>
      </c>
      <c r="C3347" s="338" t="s">
        <v>1558</v>
      </c>
      <c r="D3347" s="338">
        <v>1998.0</v>
      </c>
      <c r="E3347" s="338" t="s">
        <v>18987</v>
      </c>
      <c r="F3347" s="339">
        <v>45113.0</v>
      </c>
      <c r="G3347" s="338" t="s">
        <v>5181</v>
      </c>
      <c r="H3347" s="338" t="s">
        <v>13113</v>
      </c>
      <c r="I3347" s="338" t="s">
        <v>13113</v>
      </c>
      <c r="J3347" s="338" t="s">
        <v>19243</v>
      </c>
      <c r="K3347" s="338" t="s">
        <v>4987</v>
      </c>
      <c r="L3347" s="338" t="s">
        <v>6039</v>
      </c>
      <c r="M3347" s="338" t="s">
        <v>19244</v>
      </c>
      <c r="N3347" s="338" t="s">
        <v>11994</v>
      </c>
      <c r="O3347" s="338" t="s">
        <v>5677</v>
      </c>
    </row>
    <row r="3348" ht="15.75" customHeight="1">
      <c r="A3348" s="338" t="s">
        <v>19245</v>
      </c>
      <c r="B3348" s="338" t="s">
        <v>4970</v>
      </c>
      <c r="C3348" s="338" t="s">
        <v>1537</v>
      </c>
      <c r="D3348" s="338">
        <v>1998.0</v>
      </c>
      <c r="E3348" s="338" t="s">
        <v>19246</v>
      </c>
      <c r="F3348" s="339">
        <v>44932.0</v>
      </c>
      <c r="G3348" s="338" t="s">
        <v>5129</v>
      </c>
      <c r="H3348" s="338" t="s">
        <v>15750</v>
      </c>
      <c r="I3348" s="338" t="s">
        <v>19247</v>
      </c>
      <c r="J3348" s="338" t="s">
        <v>17420</v>
      </c>
      <c r="K3348" s="338" t="s">
        <v>4987</v>
      </c>
      <c r="L3348" s="338" t="s">
        <v>6247</v>
      </c>
      <c r="M3348" s="338" t="s">
        <v>19248</v>
      </c>
      <c r="N3348" s="338" t="s">
        <v>7886</v>
      </c>
      <c r="O3348" s="338" t="s">
        <v>5283</v>
      </c>
    </row>
    <row r="3349" ht="15.75" customHeight="1">
      <c r="A3349" s="338" t="s">
        <v>19249</v>
      </c>
      <c r="B3349" s="338" t="s">
        <v>7737</v>
      </c>
      <c r="C3349" s="338" t="s">
        <v>1537</v>
      </c>
      <c r="D3349" s="338">
        <v>1998.0</v>
      </c>
      <c r="E3349" s="338" t="s">
        <v>18616</v>
      </c>
      <c r="F3349" s="339">
        <v>45173.0</v>
      </c>
      <c r="G3349" s="338" t="s">
        <v>5674</v>
      </c>
      <c r="H3349" s="338" t="s">
        <v>5031</v>
      </c>
      <c r="I3349" s="338" t="s">
        <v>5032</v>
      </c>
      <c r="J3349" s="338" t="s">
        <v>5032</v>
      </c>
      <c r="K3349" s="338" t="s">
        <v>4987</v>
      </c>
      <c r="L3349" s="338" t="s">
        <v>5807</v>
      </c>
      <c r="M3349" s="338" t="s">
        <v>19250</v>
      </c>
      <c r="N3349" s="338" t="s">
        <v>5036</v>
      </c>
      <c r="O3349" s="338" t="s">
        <v>5457</v>
      </c>
    </row>
    <row r="3350" ht="15.75" customHeight="1">
      <c r="A3350" s="338" t="s">
        <v>19251</v>
      </c>
      <c r="B3350" s="338" t="s">
        <v>4970</v>
      </c>
      <c r="C3350" s="338" t="s">
        <v>1681</v>
      </c>
      <c r="D3350" s="338">
        <v>1998.0</v>
      </c>
      <c r="E3350" s="338" t="s">
        <v>19252</v>
      </c>
      <c r="F3350" s="339">
        <v>45023.0</v>
      </c>
      <c r="G3350" s="338" t="s">
        <v>5090</v>
      </c>
      <c r="H3350" s="338" t="s">
        <v>7580</v>
      </c>
      <c r="I3350" s="338" t="s">
        <v>19253</v>
      </c>
      <c r="J3350" s="338" t="s">
        <v>17059</v>
      </c>
      <c r="K3350" s="338" t="s">
        <v>4987</v>
      </c>
      <c r="L3350" s="338" t="s">
        <v>5064</v>
      </c>
      <c r="M3350" s="338" t="s">
        <v>19254</v>
      </c>
      <c r="N3350" s="338" t="s">
        <v>19255</v>
      </c>
      <c r="O3350" s="338" t="s">
        <v>5624</v>
      </c>
    </row>
    <row r="3351" ht="15.75" customHeight="1">
      <c r="A3351" s="338" t="s">
        <v>19256</v>
      </c>
      <c r="B3351" s="338" t="s">
        <v>4970</v>
      </c>
      <c r="C3351" s="338" t="s">
        <v>1547</v>
      </c>
      <c r="D3351" s="338">
        <v>1998.0</v>
      </c>
      <c r="E3351" s="338" t="s">
        <v>19257</v>
      </c>
      <c r="F3351" s="339">
        <v>45084.0</v>
      </c>
      <c r="G3351" s="338" t="s">
        <v>5674</v>
      </c>
      <c r="H3351" s="338" t="s">
        <v>19258</v>
      </c>
      <c r="I3351" s="338" t="s">
        <v>19259</v>
      </c>
      <c r="J3351" s="338" t="s">
        <v>19260</v>
      </c>
      <c r="K3351" s="338" t="s">
        <v>5245</v>
      </c>
      <c r="L3351" s="338" t="s">
        <v>4999</v>
      </c>
      <c r="M3351" s="338" t="s">
        <v>19261</v>
      </c>
      <c r="N3351" s="338" t="s">
        <v>19262</v>
      </c>
      <c r="O3351" s="338" t="s">
        <v>7456</v>
      </c>
    </row>
    <row r="3352" ht="15.75" customHeight="1">
      <c r="A3352" s="338" t="s">
        <v>19263</v>
      </c>
      <c r="B3352" s="338" t="s">
        <v>4993</v>
      </c>
      <c r="C3352" s="338" t="s">
        <v>1537</v>
      </c>
      <c r="D3352" s="338">
        <v>1998.0</v>
      </c>
      <c r="E3352" s="338" t="s">
        <v>18916</v>
      </c>
      <c r="F3352" s="339">
        <v>45112.0</v>
      </c>
      <c r="G3352" s="338" t="s">
        <v>5969</v>
      </c>
      <c r="H3352" s="338" t="s">
        <v>12762</v>
      </c>
      <c r="I3352" s="338" t="s">
        <v>19264</v>
      </c>
      <c r="J3352" s="338" t="s">
        <v>11003</v>
      </c>
      <c r="K3352" s="338" t="s">
        <v>4987</v>
      </c>
      <c r="L3352" s="338" t="s">
        <v>16634</v>
      </c>
      <c r="M3352" s="338" t="s">
        <v>19265</v>
      </c>
      <c r="N3352" s="338" t="s">
        <v>6496</v>
      </c>
      <c r="O3352" s="338" t="s">
        <v>5096</v>
      </c>
    </row>
    <row r="3353" ht="15.75" customHeight="1">
      <c r="A3353" s="338" t="s">
        <v>19266</v>
      </c>
      <c r="B3353" s="338" t="s">
        <v>4970</v>
      </c>
      <c r="C3353" s="338" t="s">
        <v>1558</v>
      </c>
      <c r="D3353" s="338">
        <v>1998.0</v>
      </c>
      <c r="E3353" s="338" t="s">
        <v>18612</v>
      </c>
      <c r="F3353" s="338" t="s">
        <v>5286</v>
      </c>
      <c r="G3353" s="338" t="s">
        <v>5872</v>
      </c>
      <c r="H3353" s="338" t="s">
        <v>16172</v>
      </c>
      <c r="I3353" s="338" t="s">
        <v>19267</v>
      </c>
      <c r="J3353" s="338" t="s">
        <v>18463</v>
      </c>
      <c r="K3353" s="338" t="s">
        <v>4987</v>
      </c>
      <c r="L3353" s="338" t="s">
        <v>5074</v>
      </c>
      <c r="M3353" s="338" t="s">
        <v>19268</v>
      </c>
      <c r="N3353" s="338" t="s">
        <v>5224</v>
      </c>
      <c r="O3353" s="338" t="s">
        <v>5150</v>
      </c>
    </row>
    <row r="3354" ht="15.75" customHeight="1">
      <c r="A3354" s="338" t="s">
        <v>1272</v>
      </c>
      <c r="B3354" s="338" t="s">
        <v>4970</v>
      </c>
      <c r="C3354" s="338" t="s">
        <v>3713</v>
      </c>
      <c r="D3354" s="338">
        <v>1998.0</v>
      </c>
      <c r="E3354" s="338" t="s">
        <v>18850</v>
      </c>
      <c r="F3354" s="339">
        <v>44963.0</v>
      </c>
      <c r="G3354" s="338" t="s">
        <v>5287</v>
      </c>
      <c r="H3354" s="338" t="s">
        <v>6702</v>
      </c>
      <c r="I3354" s="338" t="s">
        <v>6702</v>
      </c>
      <c r="J3354" s="338" t="s">
        <v>5420</v>
      </c>
      <c r="K3354" s="338" t="s">
        <v>4987</v>
      </c>
      <c r="L3354" s="338" t="s">
        <v>6047</v>
      </c>
      <c r="M3354" s="338" t="s">
        <v>19269</v>
      </c>
      <c r="N3354" s="338" t="s">
        <v>12999</v>
      </c>
      <c r="O3354" s="338" t="s">
        <v>5370</v>
      </c>
    </row>
    <row r="3355" ht="15.75" customHeight="1">
      <c r="A3355" s="338" t="s">
        <v>19270</v>
      </c>
      <c r="B3355" s="338" t="s">
        <v>5445</v>
      </c>
      <c r="C3355" s="338" t="s">
        <v>1572</v>
      </c>
      <c r="D3355" s="338">
        <v>1998.0</v>
      </c>
      <c r="E3355" s="338" t="s">
        <v>19271</v>
      </c>
      <c r="F3355" s="339">
        <v>44991.0</v>
      </c>
      <c r="G3355" s="338" t="s">
        <v>6391</v>
      </c>
      <c r="H3355" s="338" t="s">
        <v>19272</v>
      </c>
      <c r="I3355" s="338" t="s">
        <v>19273</v>
      </c>
      <c r="J3355" s="338" t="s">
        <v>19274</v>
      </c>
      <c r="K3355" s="338" t="s">
        <v>7898</v>
      </c>
      <c r="L3355" s="338" t="s">
        <v>7748</v>
      </c>
      <c r="M3355" s="338" t="s">
        <v>19275</v>
      </c>
      <c r="N3355" s="338" t="s">
        <v>19276</v>
      </c>
      <c r="O3355" s="338" t="s">
        <v>5186</v>
      </c>
    </row>
    <row r="3356" ht="15.75" customHeight="1">
      <c r="A3356" s="338" t="s">
        <v>19277</v>
      </c>
      <c r="B3356" s="338" t="s">
        <v>4970</v>
      </c>
      <c r="C3356" s="338" t="s">
        <v>3713</v>
      </c>
      <c r="D3356" s="338">
        <v>1998.0</v>
      </c>
      <c r="E3356" s="338" t="s">
        <v>19252</v>
      </c>
      <c r="F3356" s="339">
        <v>44963.0</v>
      </c>
      <c r="G3356" s="338" t="s">
        <v>5060</v>
      </c>
      <c r="H3356" s="338" t="s">
        <v>19278</v>
      </c>
      <c r="I3356" s="338" t="s">
        <v>19279</v>
      </c>
      <c r="J3356" s="338" t="s">
        <v>19280</v>
      </c>
      <c r="K3356" s="338" t="s">
        <v>19281</v>
      </c>
      <c r="L3356" s="338" t="s">
        <v>5291</v>
      </c>
      <c r="M3356" s="338" t="s">
        <v>19282</v>
      </c>
      <c r="N3356" s="338" t="s">
        <v>19283</v>
      </c>
      <c r="O3356" s="338" t="s">
        <v>5186</v>
      </c>
    </row>
    <row r="3357" ht="15.75" customHeight="1">
      <c r="A3357" s="338" t="s">
        <v>515</v>
      </c>
      <c r="B3357" s="338" t="s">
        <v>7737</v>
      </c>
      <c r="C3357" s="338" t="s">
        <v>3713</v>
      </c>
      <c r="D3357" s="338">
        <v>1998.0</v>
      </c>
      <c r="E3357" s="338" t="s">
        <v>18293</v>
      </c>
      <c r="F3357" s="339">
        <v>45023.0</v>
      </c>
      <c r="G3357" s="338" t="s">
        <v>7864</v>
      </c>
      <c r="H3357" s="338" t="s">
        <v>10700</v>
      </c>
      <c r="I3357" s="338" t="s">
        <v>19284</v>
      </c>
      <c r="J3357" s="338" t="s">
        <v>12827</v>
      </c>
      <c r="K3357" s="338" t="s">
        <v>4976</v>
      </c>
      <c r="M3357" s="338" t="s">
        <v>19285</v>
      </c>
      <c r="N3357" s="338" t="s">
        <v>18194</v>
      </c>
      <c r="O3357" s="338" t="s">
        <v>5127</v>
      </c>
    </row>
    <row r="3358" ht="15.75" customHeight="1">
      <c r="A3358" s="338" t="s">
        <v>19286</v>
      </c>
      <c r="B3358" s="338" t="s">
        <v>4993</v>
      </c>
      <c r="C3358" s="338" t="s">
        <v>1558</v>
      </c>
      <c r="D3358" s="338">
        <v>1998.0</v>
      </c>
      <c r="E3358" s="338" t="s">
        <v>18982</v>
      </c>
      <c r="F3358" s="339">
        <v>45023.0</v>
      </c>
      <c r="G3358" s="338" t="s">
        <v>5145</v>
      </c>
      <c r="H3358" s="338" t="s">
        <v>19287</v>
      </c>
      <c r="I3358" s="338" t="s">
        <v>19287</v>
      </c>
      <c r="J3358" s="338" t="s">
        <v>19288</v>
      </c>
      <c r="K3358" s="338" t="s">
        <v>4976</v>
      </c>
      <c r="L3358" s="338" t="s">
        <v>5291</v>
      </c>
      <c r="M3358" s="338" t="s">
        <v>19289</v>
      </c>
      <c r="N3358" s="338" t="s">
        <v>19290</v>
      </c>
      <c r="O3358" s="338" t="s">
        <v>5283</v>
      </c>
    </row>
    <row r="3359" ht="15.75" customHeight="1">
      <c r="A3359" s="338" t="s">
        <v>19291</v>
      </c>
      <c r="B3359" s="338" t="s">
        <v>4993</v>
      </c>
      <c r="C3359" s="338" t="s">
        <v>1601</v>
      </c>
      <c r="D3359" s="338">
        <v>1998.0</v>
      </c>
      <c r="E3359" s="338" t="s">
        <v>18921</v>
      </c>
      <c r="F3359" s="339">
        <v>45143.0</v>
      </c>
      <c r="G3359" s="338" t="s">
        <v>5674</v>
      </c>
      <c r="H3359" s="338" t="s">
        <v>5728</v>
      </c>
      <c r="I3359" s="338" t="s">
        <v>5728</v>
      </c>
      <c r="J3359" s="338" t="s">
        <v>19292</v>
      </c>
      <c r="K3359" s="338" t="s">
        <v>3074</v>
      </c>
      <c r="L3359" s="338" t="s">
        <v>16634</v>
      </c>
      <c r="M3359" s="338" t="s">
        <v>19293</v>
      </c>
      <c r="N3359" s="338" t="s">
        <v>5732</v>
      </c>
      <c r="O3359" s="338" t="s">
        <v>5262</v>
      </c>
    </row>
    <row r="3360" ht="15.75" customHeight="1">
      <c r="A3360" s="338" t="s">
        <v>19294</v>
      </c>
      <c r="B3360" s="338" t="s">
        <v>8739</v>
      </c>
      <c r="C3360" s="338" t="s">
        <v>1547</v>
      </c>
      <c r="D3360" s="338">
        <v>1998.0</v>
      </c>
      <c r="E3360" s="338" t="s">
        <v>19295</v>
      </c>
      <c r="F3360" s="339">
        <v>45176.0</v>
      </c>
      <c r="G3360" s="338" t="s">
        <v>5287</v>
      </c>
      <c r="H3360" s="338" t="s">
        <v>17264</v>
      </c>
      <c r="I3360" s="338" t="s">
        <v>17264</v>
      </c>
      <c r="J3360" s="338" t="s">
        <v>10465</v>
      </c>
      <c r="K3360" s="338" t="s">
        <v>5607</v>
      </c>
      <c r="M3360" s="338" t="s">
        <v>19296</v>
      </c>
      <c r="N3360" s="338" t="s">
        <v>14722</v>
      </c>
      <c r="O3360" s="338" t="s">
        <v>7745</v>
      </c>
    </row>
    <row r="3361" ht="15.75" customHeight="1">
      <c r="A3361" s="338" t="s">
        <v>19297</v>
      </c>
      <c r="B3361" s="338" t="s">
        <v>4970</v>
      </c>
      <c r="C3361" s="338" t="s">
        <v>1558</v>
      </c>
      <c r="D3361" s="338">
        <v>1998.0</v>
      </c>
      <c r="E3361" s="338" t="s">
        <v>18598</v>
      </c>
      <c r="F3361" s="339">
        <v>45113.0</v>
      </c>
      <c r="G3361" s="338" t="s">
        <v>5969</v>
      </c>
      <c r="H3361" s="338" t="s">
        <v>5640</v>
      </c>
      <c r="I3361" s="338" t="s">
        <v>19298</v>
      </c>
      <c r="J3361" s="338" t="s">
        <v>5191</v>
      </c>
      <c r="K3361" s="338" t="s">
        <v>4976</v>
      </c>
      <c r="L3361" s="338" t="s">
        <v>12744</v>
      </c>
      <c r="M3361" s="338" t="s">
        <v>19299</v>
      </c>
      <c r="N3361" s="338" t="s">
        <v>19300</v>
      </c>
      <c r="O3361" s="338" t="s">
        <v>8056</v>
      </c>
    </row>
    <row r="3362" ht="15.75" customHeight="1">
      <c r="A3362" s="338" t="s">
        <v>19301</v>
      </c>
      <c r="B3362" s="338" t="s">
        <v>5445</v>
      </c>
      <c r="C3362" s="338" t="s">
        <v>1572</v>
      </c>
      <c r="D3362" s="338">
        <v>1998.0</v>
      </c>
      <c r="E3362" s="338" t="s">
        <v>18378</v>
      </c>
      <c r="F3362" s="339">
        <v>44991.0</v>
      </c>
      <c r="G3362" s="338" t="s">
        <v>5241</v>
      </c>
      <c r="H3362" s="338" t="s">
        <v>19302</v>
      </c>
      <c r="I3362" s="338" t="s">
        <v>19303</v>
      </c>
      <c r="J3362" s="338" t="s">
        <v>19304</v>
      </c>
      <c r="K3362" s="338" t="s">
        <v>4987</v>
      </c>
      <c r="L3362" s="338" t="s">
        <v>7743</v>
      </c>
      <c r="M3362" s="338" t="s">
        <v>19305</v>
      </c>
      <c r="N3362" s="338" t="s">
        <v>4979</v>
      </c>
      <c r="O3362" s="338" t="s">
        <v>5505</v>
      </c>
    </row>
    <row r="3363" ht="15.75" customHeight="1">
      <c r="A3363" s="338" t="s">
        <v>19306</v>
      </c>
      <c r="B3363" s="338" t="s">
        <v>5601</v>
      </c>
      <c r="C3363" s="338" t="s">
        <v>1558</v>
      </c>
      <c r="D3363" s="338">
        <v>1998.0</v>
      </c>
      <c r="E3363" s="338" t="s">
        <v>19307</v>
      </c>
      <c r="F3363" s="339">
        <v>45053.0</v>
      </c>
      <c r="G3363" s="338" t="s">
        <v>6586</v>
      </c>
      <c r="H3363" s="338" t="s">
        <v>19308</v>
      </c>
      <c r="I3363" s="338" t="s">
        <v>19308</v>
      </c>
      <c r="J3363" s="338" t="s">
        <v>19309</v>
      </c>
      <c r="K3363" s="338" t="s">
        <v>6501</v>
      </c>
      <c r="M3363" s="338" t="s">
        <v>19310</v>
      </c>
      <c r="N3363" s="338" t="s">
        <v>15052</v>
      </c>
      <c r="O3363" s="338" t="s">
        <v>5143</v>
      </c>
    </row>
    <row r="3364" ht="15.75" customHeight="1">
      <c r="A3364" s="338" t="s">
        <v>19311</v>
      </c>
      <c r="B3364" s="338" t="s">
        <v>4970</v>
      </c>
      <c r="C3364" s="338" t="s">
        <v>1537</v>
      </c>
      <c r="D3364" s="338">
        <v>1998.0</v>
      </c>
      <c r="E3364" s="338" t="s">
        <v>18492</v>
      </c>
      <c r="F3364" s="339">
        <v>45174.0</v>
      </c>
      <c r="G3364" s="338" t="s">
        <v>5196</v>
      </c>
      <c r="H3364" s="338" t="s">
        <v>15668</v>
      </c>
      <c r="I3364" s="338" t="s">
        <v>15853</v>
      </c>
      <c r="J3364" s="338" t="s">
        <v>12156</v>
      </c>
      <c r="K3364" s="338" t="s">
        <v>4987</v>
      </c>
      <c r="L3364" s="338" t="s">
        <v>11153</v>
      </c>
      <c r="M3364" s="338" t="s">
        <v>19312</v>
      </c>
      <c r="N3364" s="338" t="s">
        <v>19313</v>
      </c>
      <c r="O3364" s="338" t="s">
        <v>5262</v>
      </c>
    </row>
    <row r="3365" ht="15.75" customHeight="1">
      <c r="A3365" s="338" t="s">
        <v>19314</v>
      </c>
      <c r="B3365" s="338" t="s">
        <v>7737</v>
      </c>
      <c r="C3365" s="338" t="s">
        <v>1558</v>
      </c>
      <c r="D3365" s="338">
        <v>1998.0</v>
      </c>
      <c r="E3365" s="338" t="s">
        <v>18776</v>
      </c>
      <c r="F3365" s="339">
        <v>45113.0</v>
      </c>
      <c r="G3365" s="338" t="s">
        <v>5402</v>
      </c>
      <c r="H3365" s="338" t="s">
        <v>14116</v>
      </c>
      <c r="I3365" s="338" t="s">
        <v>14116</v>
      </c>
      <c r="J3365" s="338" t="s">
        <v>18994</v>
      </c>
      <c r="K3365" s="338" t="s">
        <v>5245</v>
      </c>
      <c r="M3365" s="338" t="s">
        <v>19315</v>
      </c>
      <c r="N3365" s="338" t="s">
        <v>9372</v>
      </c>
      <c r="O3365" s="338" t="s">
        <v>5262</v>
      </c>
    </row>
    <row r="3366" ht="15.75" customHeight="1">
      <c r="A3366" s="338" t="s">
        <v>19316</v>
      </c>
      <c r="B3366" s="338" t="s">
        <v>7737</v>
      </c>
      <c r="C3366" s="338" t="s">
        <v>1558</v>
      </c>
      <c r="D3366" s="338">
        <v>1998.0</v>
      </c>
      <c r="E3366" s="338" t="s">
        <v>19134</v>
      </c>
      <c r="F3366" s="339">
        <v>44992.0</v>
      </c>
      <c r="G3366" s="338" t="s">
        <v>5319</v>
      </c>
      <c r="H3366" s="338" t="s">
        <v>13913</v>
      </c>
      <c r="I3366" s="338" t="s">
        <v>19317</v>
      </c>
      <c r="J3366" s="338" t="s">
        <v>19318</v>
      </c>
      <c r="K3366" s="338" t="s">
        <v>4987</v>
      </c>
      <c r="M3366" s="338" t="s">
        <v>19319</v>
      </c>
      <c r="N3366" s="338" t="s">
        <v>19320</v>
      </c>
      <c r="O3366" s="338" t="s">
        <v>5067</v>
      </c>
    </row>
    <row r="3367" ht="15.75" customHeight="1">
      <c r="A3367" s="338" t="s">
        <v>19321</v>
      </c>
      <c r="B3367" s="338" t="s">
        <v>7737</v>
      </c>
      <c r="C3367" s="338" t="s">
        <v>1537</v>
      </c>
      <c r="D3367" s="338">
        <v>1998.0</v>
      </c>
      <c r="E3367" s="338" t="s">
        <v>18889</v>
      </c>
      <c r="F3367" s="339">
        <v>44932.0</v>
      </c>
      <c r="G3367" s="338" t="s">
        <v>5272</v>
      </c>
      <c r="H3367" s="338" t="s">
        <v>14986</v>
      </c>
      <c r="I3367" s="338" t="s">
        <v>14986</v>
      </c>
      <c r="J3367" s="338" t="s">
        <v>5244</v>
      </c>
      <c r="K3367" s="338" t="s">
        <v>12977</v>
      </c>
      <c r="M3367" s="338" t="s">
        <v>19322</v>
      </c>
      <c r="N3367" s="338" t="s">
        <v>11206</v>
      </c>
      <c r="O3367" s="338" t="s">
        <v>5794</v>
      </c>
    </row>
    <row r="3368" ht="15.75" customHeight="1">
      <c r="A3368" s="338" t="s">
        <v>19323</v>
      </c>
      <c r="B3368" s="338" t="s">
        <v>4970</v>
      </c>
      <c r="C3368" s="338" t="s">
        <v>1547</v>
      </c>
      <c r="D3368" s="338">
        <v>1998.0</v>
      </c>
      <c r="E3368" s="338" t="s">
        <v>19324</v>
      </c>
      <c r="F3368" s="339">
        <v>44931.0</v>
      </c>
      <c r="G3368" s="338" t="s">
        <v>7426</v>
      </c>
      <c r="H3368" s="338" t="s">
        <v>10956</v>
      </c>
      <c r="I3368" s="338" t="s">
        <v>16808</v>
      </c>
      <c r="J3368" s="338" t="s">
        <v>7099</v>
      </c>
      <c r="K3368" s="338" t="s">
        <v>4987</v>
      </c>
      <c r="M3368" s="338" t="s">
        <v>19325</v>
      </c>
      <c r="N3368" s="338" t="s">
        <v>13824</v>
      </c>
      <c r="O3368" s="338" t="s">
        <v>5483</v>
      </c>
    </row>
    <row r="3369" ht="15.75" customHeight="1">
      <c r="A3369" s="338" t="s">
        <v>19326</v>
      </c>
      <c r="B3369" s="338" t="s">
        <v>4993</v>
      </c>
      <c r="C3369" s="338" t="s">
        <v>1558</v>
      </c>
      <c r="D3369" s="338">
        <v>1998.0</v>
      </c>
      <c r="E3369" s="338" t="s">
        <v>18878</v>
      </c>
      <c r="F3369" s="339">
        <v>45175.0</v>
      </c>
      <c r="G3369" s="338" t="s">
        <v>5121</v>
      </c>
      <c r="H3369" s="338" t="s">
        <v>15299</v>
      </c>
      <c r="I3369" s="338" t="s">
        <v>15299</v>
      </c>
      <c r="J3369" s="338" t="s">
        <v>19327</v>
      </c>
      <c r="K3369" s="338" t="s">
        <v>4987</v>
      </c>
      <c r="L3369" s="338" t="s">
        <v>7748</v>
      </c>
      <c r="M3369" s="338" t="s">
        <v>19328</v>
      </c>
      <c r="N3369" s="338" t="s">
        <v>12843</v>
      </c>
      <c r="O3369" s="338" t="s">
        <v>5096</v>
      </c>
    </row>
    <row r="3370" ht="15.75" customHeight="1">
      <c r="A3370" s="338" t="s">
        <v>19329</v>
      </c>
      <c r="C3370" s="338" t="s">
        <v>1558</v>
      </c>
      <c r="D3370" s="338">
        <v>1998.0</v>
      </c>
      <c r="E3370" s="338" t="s">
        <v>19330</v>
      </c>
      <c r="F3370" s="339">
        <v>45144.0</v>
      </c>
      <c r="G3370" s="338" t="s">
        <v>5090</v>
      </c>
      <c r="H3370" s="338" t="s">
        <v>13946</v>
      </c>
      <c r="I3370" s="338" t="s">
        <v>13946</v>
      </c>
      <c r="J3370" s="338" t="s">
        <v>19331</v>
      </c>
      <c r="K3370" s="338" t="s">
        <v>10219</v>
      </c>
      <c r="L3370" s="338" t="s">
        <v>5704</v>
      </c>
      <c r="N3370" s="338" t="s">
        <v>19332</v>
      </c>
      <c r="O3370" s="338" t="s">
        <v>5232</v>
      </c>
    </row>
    <row r="3371" ht="15.75" customHeight="1">
      <c r="A3371" s="338" t="s">
        <v>19333</v>
      </c>
      <c r="B3371" s="338" t="s">
        <v>4970</v>
      </c>
      <c r="C3371" s="338" t="s">
        <v>1537</v>
      </c>
      <c r="D3371" s="338">
        <v>1998.0</v>
      </c>
      <c r="E3371" s="338" t="s">
        <v>19334</v>
      </c>
      <c r="F3371" s="339">
        <v>44964.0</v>
      </c>
      <c r="G3371" s="338" t="s">
        <v>5070</v>
      </c>
      <c r="H3371" s="338" t="s">
        <v>19335</v>
      </c>
      <c r="I3371" s="338" t="s">
        <v>19335</v>
      </c>
      <c r="J3371" s="338" t="s">
        <v>18754</v>
      </c>
      <c r="K3371" s="338" t="s">
        <v>4987</v>
      </c>
      <c r="M3371" s="338" t="s">
        <v>19336</v>
      </c>
      <c r="N3371" s="338" t="s">
        <v>15381</v>
      </c>
      <c r="O3371" s="338" t="s">
        <v>5794</v>
      </c>
    </row>
    <row r="3372" ht="15.75" customHeight="1">
      <c r="A3372" s="338" t="s">
        <v>19337</v>
      </c>
      <c r="B3372" s="338" t="s">
        <v>4970</v>
      </c>
      <c r="C3372" s="338" t="s">
        <v>1558</v>
      </c>
      <c r="D3372" s="338">
        <v>1998.0</v>
      </c>
      <c r="E3372" s="338" t="s">
        <v>19338</v>
      </c>
      <c r="F3372" s="339">
        <v>44934.0</v>
      </c>
      <c r="G3372" s="338" t="s">
        <v>6378</v>
      </c>
      <c r="H3372" s="338" t="s">
        <v>9142</v>
      </c>
      <c r="I3372" s="338" t="s">
        <v>19339</v>
      </c>
      <c r="J3372" s="338" t="s">
        <v>19340</v>
      </c>
      <c r="K3372" s="338" t="s">
        <v>16991</v>
      </c>
      <c r="M3372" s="338" t="s">
        <v>19341</v>
      </c>
      <c r="N3372" s="338" t="s">
        <v>15172</v>
      </c>
      <c r="O3372" s="338" t="s">
        <v>5056</v>
      </c>
    </row>
    <row r="3373" ht="15.75" customHeight="1">
      <c r="A3373" s="338" t="s">
        <v>19342</v>
      </c>
      <c r="B3373" s="338" t="s">
        <v>4993</v>
      </c>
      <c r="C3373" s="338" t="s">
        <v>1547</v>
      </c>
      <c r="D3373" s="338">
        <v>1998.0</v>
      </c>
      <c r="E3373" s="338" t="s">
        <v>18889</v>
      </c>
      <c r="F3373" s="339">
        <v>45174.0</v>
      </c>
      <c r="G3373" s="338" t="s">
        <v>7270</v>
      </c>
      <c r="H3373" s="338" t="s">
        <v>9761</v>
      </c>
      <c r="I3373" s="338" t="s">
        <v>19343</v>
      </c>
      <c r="J3373" s="338" t="s">
        <v>18415</v>
      </c>
      <c r="K3373" s="338" t="s">
        <v>4987</v>
      </c>
      <c r="M3373" s="338" t="s">
        <v>19344</v>
      </c>
      <c r="N3373" s="338" t="s">
        <v>18194</v>
      </c>
      <c r="O3373" s="338" t="s">
        <v>5824</v>
      </c>
    </row>
    <row r="3374" ht="15.75" customHeight="1">
      <c r="A3374" s="338" t="s">
        <v>19345</v>
      </c>
      <c r="B3374" s="338" t="s">
        <v>4993</v>
      </c>
      <c r="C3374" s="338" t="s">
        <v>1558</v>
      </c>
      <c r="D3374" s="338">
        <v>1998.0</v>
      </c>
      <c r="E3374" s="338" t="s">
        <v>19017</v>
      </c>
      <c r="F3374" s="339">
        <v>45021.0</v>
      </c>
      <c r="G3374" s="338" t="s">
        <v>5755</v>
      </c>
      <c r="H3374" s="338" t="s">
        <v>19346</v>
      </c>
      <c r="I3374" s="338" t="s">
        <v>15299</v>
      </c>
      <c r="J3374" s="338" t="s">
        <v>7159</v>
      </c>
      <c r="K3374" s="338" t="s">
        <v>4987</v>
      </c>
      <c r="L3374" s="338" t="s">
        <v>15146</v>
      </c>
      <c r="M3374" s="338" t="s">
        <v>19347</v>
      </c>
      <c r="N3374" s="338" t="s">
        <v>4979</v>
      </c>
      <c r="O3374" s="338" t="s">
        <v>5294</v>
      </c>
    </row>
    <row r="3375" ht="15.75" customHeight="1">
      <c r="A3375" s="338" t="s">
        <v>19348</v>
      </c>
      <c r="B3375" s="338" t="s">
        <v>7737</v>
      </c>
      <c r="C3375" s="338" t="s">
        <v>1547</v>
      </c>
      <c r="D3375" s="338">
        <v>1998.0</v>
      </c>
      <c r="E3375" s="338" t="s">
        <v>18850</v>
      </c>
      <c r="F3375" s="339">
        <v>45051.0</v>
      </c>
      <c r="G3375" s="338" t="s">
        <v>5287</v>
      </c>
      <c r="H3375" s="338" t="s">
        <v>19349</v>
      </c>
      <c r="I3375" s="338" t="s">
        <v>19349</v>
      </c>
      <c r="J3375" s="338" t="s">
        <v>6652</v>
      </c>
      <c r="K3375" s="338" t="s">
        <v>4987</v>
      </c>
      <c r="L3375" s="338" t="s">
        <v>6447</v>
      </c>
      <c r="M3375" s="338" t="s">
        <v>19350</v>
      </c>
      <c r="N3375" s="338" t="s">
        <v>7886</v>
      </c>
      <c r="O3375" s="338" t="s">
        <v>5186</v>
      </c>
    </row>
    <row r="3376" ht="15.75" customHeight="1">
      <c r="A3376" s="338" t="s">
        <v>19351</v>
      </c>
      <c r="B3376" s="338" t="s">
        <v>4970</v>
      </c>
      <c r="C3376" s="338" t="s">
        <v>1558</v>
      </c>
      <c r="D3376" s="338">
        <v>1998.0</v>
      </c>
      <c r="E3376" s="338" t="s">
        <v>19154</v>
      </c>
      <c r="F3376" s="339">
        <v>45112.0</v>
      </c>
      <c r="G3376" s="338" t="s">
        <v>6046</v>
      </c>
      <c r="H3376" s="338" t="s">
        <v>19352</v>
      </c>
      <c r="I3376" s="338" t="s">
        <v>16910</v>
      </c>
      <c r="J3376" s="338" t="s">
        <v>15314</v>
      </c>
      <c r="K3376" s="338" t="s">
        <v>4987</v>
      </c>
      <c r="L3376" s="338" t="s">
        <v>5094</v>
      </c>
      <c r="M3376" s="338" t="s">
        <v>19353</v>
      </c>
      <c r="N3376" s="338" t="s">
        <v>5224</v>
      </c>
      <c r="O3376" s="338" t="s">
        <v>5002</v>
      </c>
    </row>
    <row r="3377" ht="15.75" customHeight="1">
      <c r="A3377" s="338" t="s">
        <v>19354</v>
      </c>
      <c r="B3377" s="338" t="s">
        <v>7737</v>
      </c>
      <c r="C3377" s="338" t="s">
        <v>1601</v>
      </c>
      <c r="D3377" s="338">
        <v>1998.0</v>
      </c>
      <c r="E3377" s="338" t="s">
        <v>18600</v>
      </c>
      <c r="F3377" s="339">
        <v>45143.0</v>
      </c>
      <c r="G3377" s="338" t="s">
        <v>5241</v>
      </c>
      <c r="H3377" s="338" t="s">
        <v>7841</v>
      </c>
      <c r="I3377" s="338" t="s">
        <v>19355</v>
      </c>
      <c r="J3377" s="338" t="s">
        <v>16790</v>
      </c>
      <c r="K3377" s="338" t="s">
        <v>4987</v>
      </c>
      <c r="L3377" s="338" t="s">
        <v>7748</v>
      </c>
      <c r="M3377" s="338" t="s">
        <v>19356</v>
      </c>
      <c r="N3377" s="338" t="s">
        <v>14598</v>
      </c>
      <c r="O3377" s="338" t="s">
        <v>6003</v>
      </c>
    </row>
    <row r="3378" ht="15.75" customHeight="1">
      <c r="A3378" s="338" t="s">
        <v>19357</v>
      </c>
      <c r="B3378" s="338" t="s">
        <v>7737</v>
      </c>
      <c r="C3378" s="338" t="s">
        <v>1558</v>
      </c>
      <c r="D3378" s="338">
        <v>1998.0</v>
      </c>
      <c r="E3378" s="338" t="s">
        <v>18612</v>
      </c>
      <c r="F3378" s="339">
        <v>45111.0</v>
      </c>
      <c r="G3378" s="338" t="s">
        <v>7320</v>
      </c>
      <c r="H3378" s="338" t="s">
        <v>19358</v>
      </c>
      <c r="I3378" s="338" t="s">
        <v>6660</v>
      </c>
      <c r="J3378" s="338" t="s">
        <v>13839</v>
      </c>
      <c r="K3378" s="338" t="s">
        <v>4987</v>
      </c>
      <c r="L3378" s="338" t="s">
        <v>4999</v>
      </c>
      <c r="M3378" s="338" t="s">
        <v>19359</v>
      </c>
      <c r="N3378" s="338" t="s">
        <v>11206</v>
      </c>
      <c r="O3378" s="338" t="s">
        <v>5067</v>
      </c>
    </row>
    <row r="3379" ht="15.75" customHeight="1">
      <c r="A3379" s="338" t="s">
        <v>19360</v>
      </c>
      <c r="B3379" s="338" t="s">
        <v>4970</v>
      </c>
      <c r="C3379" s="338" t="s">
        <v>1547</v>
      </c>
      <c r="D3379" s="338">
        <v>1998.0</v>
      </c>
      <c r="E3379" s="338" t="s">
        <v>18987</v>
      </c>
      <c r="F3379" s="339">
        <v>45083.0</v>
      </c>
      <c r="G3379" s="338" t="s">
        <v>6063</v>
      </c>
      <c r="H3379" s="338" t="s">
        <v>19361</v>
      </c>
      <c r="I3379" s="338" t="s">
        <v>19361</v>
      </c>
      <c r="J3379" s="338" t="s">
        <v>19362</v>
      </c>
      <c r="K3379" s="338" t="s">
        <v>4987</v>
      </c>
      <c r="M3379" s="338" t="s">
        <v>19363</v>
      </c>
      <c r="N3379" s="338" t="s">
        <v>19364</v>
      </c>
      <c r="O3379" s="338" t="s">
        <v>5294</v>
      </c>
    </row>
    <row r="3380" ht="15.75" customHeight="1">
      <c r="A3380" s="338" t="s">
        <v>19365</v>
      </c>
      <c r="B3380" s="338" t="s">
        <v>7737</v>
      </c>
      <c r="C3380" s="338" t="s">
        <v>1547</v>
      </c>
      <c r="D3380" s="338">
        <v>1998.0</v>
      </c>
      <c r="E3380" s="338" t="s">
        <v>18982</v>
      </c>
      <c r="F3380" s="339">
        <v>45083.0</v>
      </c>
      <c r="G3380" s="338" t="s">
        <v>5969</v>
      </c>
      <c r="H3380" s="338" t="s">
        <v>15335</v>
      </c>
      <c r="I3380" s="338" t="s">
        <v>19366</v>
      </c>
      <c r="J3380" s="338" t="s">
        <v>5191</v>
      </c>
      <c r="K3380" s="338" t="s">
        <v>4987</v>
      </c>
      <c r="L3380" s="338" t="s">
        <v>15938</v>
      </c>
      <c r="M3380" s="338" t="s">
        <v>19367</v>
      </c>
      <c r="N3380" s="338" t="s">
        <v>7874</v>
      </c>
      <c r="O3380" s="338" t="s">
        <v>5217</v>
      </c>
    </row>
    <row r="3381" ht="15.75" customHeight="1">
      <c r="A3381" s="338" t="s">
        <v>19368</v>
      </c>
      <c r="B3381" s="338" t="s">
        <v>4970</v>
      </c>
      <c r="C3381" s="338" t="s">
        <v>1558</v>
      </c>
      <c r="D3381" s="338">
        <v>1998.0</v>
      </c>
      <c r="E3381" s="338" t="s">
        <v>18418</v>
      </c>
      <c r="F3381" s="338" t="s">
        <v>5059</v>
      </c>
      <c r="G3381" s="338" t="s">
        <v>5872</v>
      </c>
      <c r="H3381" s="338" t="s">
        <v>19369</v>
      </c>
      <c r="I3381" s="338" t="s">
        <v>19369</v>
      </c>
      <c r="J3381" s="338" t="s">
        <v>19370</v>
      </c>
      <c r="K3381" s="338" t="s">
        <v>4987</v>
      </c>
      <c r="L3381" s="338" t="s">
        <v>5094</v>
      </c>
      <c r="M3381" s="338" t="s">
        <v>19371</v>
      </c>
      <c r="N3381" s="338" t="s">
        <v>10204</v>
      </c>
      <c r="O3381" s="338" t="s">
        <v>5423</v>
      </c>
    </row>
    <row r="3382" ht="15.75" customHeight="1">
      <c r="A3382" s="338" t="s">
        <v>19372</v>
      </c>
      <c r="B3382" s="338" t="s">
        <v>5445</v>
      </c>
      <c r="C3382" s="338" t="s">
        <v>1572</v>
      </c>
      <c r="D3382" s="338">
        <v>1998.0</v>
      </c>
      <c r="E3382" s="338" t="s">
        <v>18857</v>
      </c>
      <c r="F3382" s="339">
        <v>45174.0</v>
      </c>
      <c r="G3382" s="338" t="s">
        <v>5070</v>
      </c>
      <c r="H3382" s="338" t="s">
        <v>19373</v>
      </c>
      <c r="I3382" s="338" t="s">
        <v>19374</v>
      </c>
      <c r="J3382" s="338" t="s">
        <v>19375</v>
      </c>
      <c r="K3382" s="338" t="s">
        <v>4987</v>
      </c>
      <c r="L3382" s="338" t="s">
        <v>6284</v>
      </c>
      <c r="M3382" s="338" t="s">
        <v>19376</v>
      </c>
      <c r="N3382" s="338" t="s">
        <v>5009</v>
      </c>
      <c r="O3382" s="338" t="s">
        <v>7435</v>
      </c>
    </row>
    <row r="3383" ht="15.75" customHeight="1">
      <c r="A3383" s="338" t="s">
        <v>19377</v>
      </c>
      <c r="B3383" s="338" t="s">
        <v>4970</v>
      </c>
      <c r="C3383" s="338" t="s">
        <v>1558</v>
      </c>
      <c r="D3383" s="338">
        <v>1998.0</v>
      </c>
      <c r="E3383" s="338" t="s">
        <v>19378</v>
      </c>
      <c r="F3383" s="339">
        <v>45174.0</v>
      </c>
      <c r="G3383" s="338" t="s">
        <v>10690</v>
      </c>
      <c r="H3383" s="338" t="s">
        <v>16664</v>
      </c>
      <c r="I3383" s="338" t="s">
        <v>16664</v>
      </c>
      <c r="J3383" s="338" t="s">
        <v>19379</v>
      </c>
      <c r="K3383" s="338" t="s">
        <v>4987</v>
      </c>
      <c r="L3383" s="338" t="s">
        <v>4988</v>
      </c>
      <c r="M3383" s="338" t="s">
        <v>19380</v>
      </c>
      <c r="N3383" s="338" t="s">
        <v>7780</v>
      </c>
      <c r="O3383" s="338" t="s">
        <v>4991</v>
      </c>
    </row>
    <row r="3384" ht="15.75" customHeight="1">
      <c r="A3384" s="338" t="s">
        <v>19381</v>
      </c>
      <c r="B3384" s="338" t="s">
        <v>4970</v>
      </c>
      <c r="C3384" s="338" t="s">
        <v>1558</v>
      </c>
      <c r="D3384" s="338">
        <v>1998.0</v>
      </c>
      <c r="E3384" s="338" t="s">
        <v>18889</v>
      </c>
      <c r="F3384" s="338" t="s">
        <v>5286</v>
      </c>
      <c r="G3384" s="338" t="s">
        <v>5163</v>
      </c>
      <c r="H3384" s="338" t="s">
        <v>19382</v>
      </c>
      <c r="I3384" s="338" t="s">
        <v>19383</v>
      </c>
      <c r="J3384" s="338" t="s">
        <v>18429</v>
      </c>
      <c r="K3384" s="338" t="s">
        <v>4987</v>
      </c>
      <c r="L3384" s="338" t="s">
        <v>5822</v>
      </c>
      <c r="M3384" s="338" t="s">
        <v>19384</v>
      </c>
      <c r="N3384" s="338" t="s">
        <v>5009</v>
      </c>
      <c r="O3384" s="338" t="s">
        <v>5186</v>
      </c>
    </row>
    <row r="3385" ht="15.75" customHeight="1">
      <c r="A3385" s="338" t="s">
        <v>19385</v>
      </c>
      <c r="B3385" s="338" t="s">
        <v>4970</v>
      </c>
      <c r="C3385" s="338" t="s">
        <v>1558</v>
      </c>
      <c r="D3385" s="338">
        <v>1998.0</v>
      </c>
      <c r="E3385" s="338" t="s">
        <v>18653</v>
      </c>
      <c r="F3385" s="339">
        <v>44932.0</v>
      </c>
      <c r="G3385" s="338" t="s">
        <v>5163</v>
      </c>
      <c r="H3385" s="338" t="s">
        <v>14386</v>
      </c>
      <c r="I3385" s="338" t="s">
        <v>19386</v>
      </c>
      <c r="J3385" s="338" t="s">
        <v>18772</v>
      </c>
      <c r="K3385" s="338" t="s">
        <v>4987</v>
      </c>
      <c r="L3385" s="338" t="s">
        <v>5074</v>
      </c>
      <c r="M3385" s="338" t="s">
        <v>19387</v>
      </c>
      <c r="N3385" s="338" t="s">
        <v>17344</v>
      </c>
      <c r="O3385" s="338" t="s">
        <v>5483</v>
      </c>
    </row>
    <row r="3386" ht="15.75" customHeight="1">
      <c r="A3386" s="338" t="s">
        <v>19388</v>
      </c>
      <c r="B3386" s="338" t="s">
        <v>7737</v>
      </c>
      <c r="C3386" s="338" t="s">
        <v>1537</v>
      </c>
      <c r="D3386" s="338">
        <v>1998.0</v>
      </c>
      <c r="E3386" s="338" t="s">
        <v>18293</v>
      </c>
      <c r="F3386" s="339">
        <v>45021.0</v>
      </c>
      <c r="G3386" s="338" t="s">
        <v>7258</v>
      </c>
      <c r="H3386" s="338" t="s">
        <v>14157</v>
      </c>
      <c r="I3386" s="338" t="s">
        <v>19389</v>
      </c>
      <c r="J3386" s="338" t="s">
        <v>7798</v>
      </c>
      <c r="K3386" s="338" t="s">
        <v>4987</v>
      </c>
      <c r="L3386" s="338" t="s">
        <v>7748</v>
      </c>
      <c r="M3386" s="338" t="s">
        <v>19390</v>
      </c>
      <c r="N3386" s="338" t="s">
        <v>5036</v>
      </c>
      <c r="O3386" s="338" t="s">
        <v>5143</v>
      </c>
    </row>
    <row r="3387" ht="15.75" customHeight="1">
      <c r="A3387" s="338" t="s">
        <v>19391</v>
      </c>
      <c r="B3387" s="338" t="s">
        <v>4970</v>
      </c>
      <c r="C3387" s="338" t="s">
        <v>1681</v>
      </c>
      <c r="D3387" s="338">
        <v>1998.0</v>
      </c>
      <c r="E3387" s="338" t="s">
        <v>18653</v>
      </c>
      <c r="F3387" s="339">
        <v>44964.0</v>
      </c>
      <c r="G3387" s="338" t="s">
        <v>5241</v>
      </c>
      <c r="H3387" s="338" t="s">
        <v>15734</v>
      </c>
      <c r="I3387" s="338" t="s">
        <v>19392</v>
      </c>
      <c r="J3387" s="338" t="s">
        <v>19393</v>
      </c>
      <c r="K3387" s="338" t="s">
        <v>4987</v>
      </c>
      <c r="L3387" s="338" t="s">
        <v>6039</v>
      </c>
      <c r="M3387" s="338" t="s">
        <v>19394</v>
      </c>
      <c r="N3387" s="338" t="s">
        <v>16834</v>
      </c>
      <c r="O3387" s="338" t="s">
        <v>5150</v>
      </c>
    </row>
    <row r="3388" ht="15.75" customHeight="1">
      <c r="A3388" s="338" t="s">
        <v>19395</v>
      </c>
      <c r="B3388" s="338" t="s">
        <v>7737</v>
      </c>
      <c r="C3388" s="338" t="s">
        <v>1537</v>
      </c>
      <c r="D3388" s="338">
        <v>1998.0</v>
      </c>
      <c r="E3388" s="338" t="s">
        <v>19396</v>
      </c>
      <c r="F3388" s="339">
        <v>44932.0</v>
      </c>
      <c r="G3388" s="338" t="s">
        <v>5287</v>
      </c>
      <c r="H3388" s="338" t="s">
        <v>12887</v>
      </c>
      <c r="I3388" s="338" t="s">
        <v>19397</v>
      </c>
      <c r="J3388" s="338" t="s">
        <v>17397</v>
      </c>
      <c r="K3388" s="338" t="s">
        <v>4987</v>
      </c>
      <c r="L3388" s="338" t="s">
        <v>5034</v>
      </c>
      <c r="M3388" s="338" t="s">
        <v>19398</v>
      </c>
      <c r="N3388" s="338" t="s">
        <v>5224</v>
      </c>
      <c r="O3388" s="338" t="s">
        <v>5943</v>
      </c>
    </row>
    <row r="3389" ht="15.75" customHeight="1">
      <c r="A3389" s="338" t="s">
        <v>19399</v>
      </c>
      <c r="B3389" s="338" t="s">
        <v>4970</v>
      </c>
      <c r="C3389" s="338" t="s">
        <v>1547</v>
      </c>
      <c r="D3389" s="338">
        <v>1998.0</v>
      </c>
      <c r="E3389" s="338" t="s">
        <v>18857</v>
      </c>
      <c r="F3389" s="338" t="s">
        <v>6434</v>
      </c>
      <c r="G3389" s="338" t="s">
        <v>5105</v>
      </c>
      <c r="H3389" s="338" t="s">
        <v>19400</v>
      </c>
      <c r="I3389" s="338" t="s">
        <v>19401</v>
      </c>
      <c r="J3389" s="338" t="s">
        <v>19402</v>
      </c>
      <c r="K3389" s="338" t="s">
        <v>8581</v>
      </c>
      <c r="L3389" s="338" t="s">
        <v>19403</v>
      </c>
      <c r="M3389" s="338" t="s">
        <v>19404</v>
      </c>
      <c r="N3389" s="338" t="s">
        <v>19405</v>
      </c>
      <c r="O3389" s="338" t="s">
        <v>5780</v>
      </c>
    </row>
    <row r="3390" ht="15.75" customHeight="1">
      <c r="A3390" s="338" t="s">
        <v>19406</v>
      </c>
      <c r="B3390" s="338" t="s">
        <v>4970</v>
      </c>
      <c r="C3390" s="338" t="s">
        <v>1558</v>
      </c>
      <c r="D3390" s="338">
        <v>1998.0</v>
      </c>
      <c r="E3390" s="338" t="s">
        <v>19407</v>
      </c>
      <c r="F3390" s="339">
        <v>45022.0</v>
      </c>
      <c r="G3390" s="338" t="s">
        <v>5163</v>
      </c>
      <c r="H3390" s="338" t="s">
        <v>11251</v>
      </c>
      <c r="I3390" s="338" t="s">
        <v>11251</v>
      </c>
      <c r="J3390" s="338" t="s">
        <v>14490</v>
      </c>
      <c r="K3390" s="338" t="s">
        <v>4987</v>
      </c>
      <c r="L3390" s="338" t="s">
        <v>5017</v>
      </c>
      <c r="M3390" s="338" t="s">
        <v>19408</v>
      </c>
      <c r="N3390" s="338" t="s">
        <v>19409</v>
      </c>
      <c r="O3390" s="338" t="s">
        <v>5794</v>
      </c>
    </row>
    <row r="3391" ht="15.75" customHeight="1">
      <c r="A3391" s="338" t="s">
        <v>19410</v>
      </c>
      <c r="B3391" s="338" t="s">
        <v>7737</v>
      </c>
      <c r="C3391" s="338" t="s">
        <v>1681</v>
      </c>
      <c r="D3391" s="338">
        <v>1998.0</v>
      </c>
      <c r="E3391" s="338" t="s">
        <v>18878</v>
      </c>
      <c r="F3391" s="339">
        <v>44964.0</v>
      </c>
      <c r="G3391" s="338" t="s">
        <v>5402</v>
      </c>
      <c r="H3391" s="338" t="s">
        <v>6629</v>
      </c>
      <c r="I3391" s="338" t="s">
        <v>6629</v>
      </c>
      <c r="J3391" s="338" t="s">
        <v>19411</v>
      </c>
      <c r="K3391" s="338" t="s">
        <v>4987</v>
      </c>
      <c r="L3391" s="338" t="s">
        <v>7014</v>
      </c>
      <c r="M3391" s="338" t="s">
        <v>19412</v>
      </c>
      <c r="N3391" s="338" t="s">
        <v>19413</v>
      </c>
      <c r="O3391" s="338" t="s">
        <v>5232</v>
      </c>
    </row>
    <row r="3392" ht="15.75" customHeight="1">
      <c r="A3392" s="338" t="s">
        <v>19414</v>
      </c>
      <c r="B3392" s="338" t="s">
        <v>4993</v>
      </c>
      <c r="C3392" s="338" t="s">
        <v>1558</v>
      </c>
      <c r="D3392" s="338">
        <v>1998.0</v>
      </c>
      <c r="E3392" s="338" t="s">
        <v>18598</v>
      </c>
      <c r="F3392" s="339">
        <v>45174.0</v>
      </c>
      <c r="G3392" s="338" t="s">
        <v>5352</v>
      </c>
      <c r="H3392" s="338" t="s">
        <v>19415</v>
      </c>
      <c r="I3392" s="338" t="s">
        <v>19415</v>
      </c>
      <c r="J3392" s="338" t="s">
        <v>19416</v>
      </c>
      <c r="K3392" s="338" t="s">
        <v>4987</v>
      </c>
      <c r="L3392" s="338" t="s">
        <v>5017</v>
      </c>
      <c r="M3392" s="338" t="s">
        <v>19417</v>
      </c>
      <c r="N3392" s="338" t="s">
        <v>10126</v>
      </c>
      <c r="O3392" s="338" t="s">
        <v>5010</v>
      </c>
    </row>
    <row r="3393" ht="15.75" customHeight="1">
      <c r="A3393" s="338" t="s">
        <v>19418</v>
      </c>
      <c r="B3393" s="338" t="s">
        <v>4970</v>
      </c>
      <c r="C3393" s="338" t="s">
        <v>1547</v>
      </c>
      <c r="D3393" s="338">
        <v>1998.0</v>
      </c>
      <c r="E3393" s="338" t="s">
        <v>19154</v>
      </c>
      <c r="F3393" s="339">
        <v>45175.0</v>
      </c>
      <c r="G3393" s="338" t="s">
        <v>5163</v>
      </c>
      <c r="H3393" s="338" t="s">
        <v>7983</v>
      </c>
      <c r="I3393" s="338" t="s">
        <v>19419</v>
      </c>
      <c r="J3393" s="338" t="s">
        <v>17479</v>
      </c>
      <c r="K3393" s="338" t="s">
        <v>4987</v>
      </c>
      <c r="M3393" s="338" t="s">
        <v>19420</v>
      </c>
      <c r="N3393" s="338" t="s">
        <v>15381</v>
      </c>
      <c r="O3393" s="338" t="s">
        <v>5150</v>
      </c>
    </row>
    <row r="3394" ht="15.75" customHeight="1">
      <c r="A3394" s="338" t="s">
        <v>19421</v>
      </c>
      <c r="B3394" s="338" t="s">
        <v>7737</v>
      </c>
      <c r="C3394" s="338" t="s">
        <v>1558</v>
      </c>
      <c r="D3394" s="338">
        <v>1998.0</v>
      </c>
      <c r="E3394" s="338" t="s">
        <v>18853</v>
      </c>
      <c r="F3394" s="339">
        <v>45082.0</v>
      </c>
      <c r="G3394" s="338" t="s">
        <v>5251</v>
      </c>
      <c r="H3394" s="338" t="s">
        <v>5005</v>
      </c>
      <c r="I3394" s="338" t="s">
        <v>5005</v>
      </c>
      <c r="J3394" s="338" t="s">
        <v>19422</v>
      </c>
      <c r="K3394" s="338" t="s">
        <v>4987</v>
      </c>
      <c r="L3394" s="338" t="s">
        <v>5064</v>
      </c>
      <c r="M3394" s="338" t="s">
        <v>19423</v>
      </c>
      <c r="N3394" s="338" t="s">
        <v>17071</v>
      </c>
      <c r="O3394" s="338" t="s">
        <v>5794</v>
      </c>
    </row>
    <row r="3395" ht="15.75" customHeight="1">
      <c r="A3395" s="338" t="s">
        <v>19424</v>
      </c>
      <c r="B3395" s="338" t="s">
        <v>4970</v>
      </c>
      <c r="C3395" s="338" t="s">
        <v>1537</v>
      </c>
      <c r="D3395" s="338">
        <v>1998.0</v>
      </c>
      <c r="E3395" s="338" t="s">
        <v>19069</v>
      </c>
      <c r="F3395" s="339">
        <v>44932.0</v>
      </c>
      <c r="G3395" s="338" t="s">
        <v>5241</v>
      </c>
      <c r="H3395" s="338" t="s">
        <v>10560</v>
      </c>
      <c r="I3395" s="338" t="s">
        <v>19425</v>
      </c>
      <c r="J3395" s="338" t="s">
        <v>7159</v>
      </c>
      <c r="K3395" s="338" t="s">
        <v>4987</v>
      </c>
      <c r="L3395" s="338" t="s">
        <v>6394</v>
      </c>
      <c r="M3395" s="338" t="s">
        <v>19426</v>
      </c>
      <c r="N3395" s="338" t="s">
        <v>18194</v>
      </c>
      <c r="O3395" s="338" t="s">
        <v>5067</v>
      </c>
    </row>
    <row r="3396" ht="15.75" customHeight="1">
      <c r="A3396" s="338" t="s">
        <v>19427</v>
      </c>
      <c r="B3396" s="338" t="s">
        <v>4970</v>
      </c>
      <c r="C3396" s="338" t="s">
        <v>3713</v>
      </c>
      <c r="D3396" s="338">
        <v>1998.0</v>
      </c>
      <c r="E3396" s="338" t="s">
        <v>19428</v>
      </c>
      <c r="F3396" s="339">
        <v>44932.0</v>
      </c>
      <c r="G3396" s="338" t="s">
        <v>5411</v>
      </c>
      <c r="H3396" s="338" t="s">
        <v>17768</v>
      </c>
      <c r="I3396" s="338" t="s">
        <v>19429</v>
      </c>
      <c r="J3396" s="338" t="s">
        <v>18796</v>
      </c>
      <c r="K3396" s="338" t="s">
        <v>4976</v>
      </c>
      <c r="M3396" s="338" t="s">
        <v>19430</v>
      </c>
      <c r="N3396" s="338" t="s">
        <v>15381</v>
      </c>
      <c r="O3396" s="338" t="s">
        <v>5794</v>
      </c>
    </row>
    <row r="3397" ht="15.75" customHeight="1">
      <c r="A3397" s="338" t="s">
        <v>19431</v>
      </c>
      <c r="B3397" s="338" t="s">
        <v>4970</v>
      </c>
      <c r="C3397" s="338" t="s">
        <v>1601</v>
      </c>
      <c r="D3397" s="338">
        <v>1998.0</v>
      </c>
      <c r="E3397" s="338" t="s">
        <v>19432</v>
      </c>
      <c r="F3397" s="339">
        <v>44932.0</v>
      </c>
      <c r="G3397" s="338" t="s">
        <v>10690</v>
      </c>
      <c r="H3397" s="338" t="s">
        <v>14904</v>
      </c>
      <c r="I3397" s="338" t="s">
        <v>19433</v>
      </c>
      <c r="J3397" s="338" t="s">
        <v>19434</v>
      </c>
      <c r="K3397" s="338" t="s">
        <v>4976</v>
      </c>
      <c r="L3397" s="338" t="s">
        <v>5176</v>
      </c>
      <c r="M3397" s="338" t="s">
        <v>19435</v>
      </c>
      <c r="N3397" s="338" t="s">
        <v>7787</v>
      </c>
      <c r="O3397" s="338" t="s">
        <v>5020</v>
      </c>
    </row>
    <row r="3398" ht="15.75" customHeight="1">
      <c r="A3398" s="338" t="s">
        <v>19436</v>
      </c>
      <c r="B3398" s="338" t="s">
        <v>4970</v>
      </c>
      <c r="C3398" s="338" t="s">
        <v>1425</v>
      </c>
      <c r="D3398" s="338">
        <v>1998.0</v>
      </c>
      <c r="E3398" s="338" t="s">
        <v>18352</v>
      </c>
      <c r="F3398" s="339">
        <v>45021.0</v>
      </c>
      <c r="G3398" s="338" t="s">
        <v>5153</v>
      </c>
      <c r="H3398" s="338" t="s">
        <v>16877</v>
      </c>
      <c r="I3398" s="338" t="s">
        <v>11698</v>
      </c>
      <c r="J3398" s="338" t="s">
        <v>5330</v>
      </c>
      <c r="K3398" s="338" t="s">
        <v>4987</v>
      </c>
      <c r="M3398" s="338" t="s">
        <v>19437</v>
      </c>
      <c r="N3398" s="338" t="s">
        <v>10126</v>
      </c>
      <c r="O3398" s="338" t="s">
        <v>5186</v>
      </c>
    </row>
    <row r="3399" ht="15.75" customHeight="1">
      <c r="A3399" s="338" t="s">
        <v>19438</v>
      </c>
      <c r="B3399" s="338" t="s">
        <v>7737</v>
      </c>
      <c r="C3399" s="338" t="s">
        <v>1558</v>
      </c>
      <c r="D3399" s="338">
        <v>1998.0</v>
      </c>
      <c r="E3399" s="338" t="s">
        <v>19439</v>
      </c>
      <c r="F3399" s="339">
        <v>44964.0</v>
      </c>
      <c r="G3399" s="338" t="s">
        <v>6063</v>
      </c>
      <c r="H3399" s="338" t="s">
        <v>19440</v>
      </c>
      <c r="I3399" s="338" t="s">
        <v>19441</v>
      </c>
      <c r="J3399" s="338" t="s">
        <v>16555</v>
      </c>
      <c r="K3399" s="338" t="s">
        <v>4987</v>
      </c>
      <c r="L3399" s="338" t="s">
        <v>6297</v>
      </c>
      <c r="M3399" s="338" t="s">
        <v>19442</v>
      </c>
      <c r="N3399" s="338" t="s">
        <v>19443</v>
      </c>
      <c r="O3399" s="338" t="s">
        <v>5143</v>
      </c>
    </row>
    <row r="3400" ht="15.75" customHeight="1">
      <c r="A3400" s="338" t="s">
        <v>19444</v>
      </c>
      <c r="B3400" s="338" t="s">
        <v>4970</v>
      </c>
      <c r="C3400" s="338" t="s">
        <v>1547</v>
      </c>
      <c r="D3400" s="338">
        <v>1998.0</v>
      </c>
      <c r="E3400" s="338" t="s">
        <v>14866</v>
      </c>
      <c r="F3400" s="338" t="s">
        <v>5286</v>
      </c>
      <c r="G3400" s="338" t="s">
        <v>7320</v>
      </c>
      <c r="H3400" s="338" t="s">
        <v>5386</v>
      </c>
      <c r="I3400" s="338" t="s">
        <v>19445</v>
      </c>
      <c r="J3400" s="338" t="s">
        <v>19446</v>
      </c>
      <c r="K3400" s="338" t="s">
        <v>4987</v>
      </c>
      <c r="L3400" s="338" t="s">
        <v>14335</v>
      </c>
      <c r="M3400" s="338" t="s">
        <v>19447</v>
      </c>
      <c r="N3400" s="338" t="s">
        <v>19448</v>
      </c>
      <c r="O3400" s="338" t="s">
        <v>8515</v>
      </c>
    </row>
    <row r="3401" ht="15.75" customHeight="1">
      <c r="A3401" s="338" t="s">
        <v>19449</v>
      </c>
      <c r="B3401" s="338" t="s">
        <v>4993</v>
      </c>
      <c r="C3401" s="338" t="s">
        <v>1537</v>
      </c>
      <c r="D3401" s="338">
        <v>1998.0</v>
      </c>
      <c r="E3401" s="338" t="s">
        <v>19450</v>
      </c>
      <c r="F3401" s="338" t="s">
        <v>7492</v>
      </c>
      <c r="G3401" s="338" t="s">
        <v>5287</v>
      </c>
      <c r="H3401" s="338" t="s">
        <v>19451</v>
      </c>
      <c r="I3401" s="338" t="s">
        <v>19451</v>
      </c>
      <c r="J3401" s="338" t="s">
        <v>19452</v>
      </c>
      <c r="K3401" s="338" t="s">
        <v>4987</v>
      </c>
      <c r="M3401" s="338" t="s">
        <v>19453</v>
      </c>
      <c r="N3401" s="338" t="s">
        <v>19454</v>
      </c>
      <c r="O3401" s="338" t="s">
        <v>5483</v>
      </c>
    </row>
    <row r="3402" ht="15.75" customHeight="1">
      <c r="A3402" s="338" t="s">
        <v>19455</v>
      </c>
      <c r="B3402" s="338" t="s">
        <v>4970</v>
      </c>
      <c r="C3402" s="338" t="s">
        <v>1547</v>
      </c>
      <c r="D3402" s="338">
        <v>1998.0</v>
      </c>
      <c r="E3402" s="338" t="s">
        <v>19456</v>
      </c>
      <c r="F3402" s="339">
        <v>45114.0</v>
      </c>
      <c r="G3402" s="338" t="s">
        <v>5070</v>
      </c>
      <c r="H3402" s="338" t="s">
        <v>19457</v>
      </c>
      <c r="I3402" s="338" t="s">
        <v>19457</v>
      </c>
      <c r="J3402" s="338" t="s">
        <v>19458</v>
      </c>
      <c r="K3402" s="338" t="s">
        <v>6531</v>
      </c>
      <c r="M3402" s="338" t="s">
        <v>19459</v>
      </c>
      <c r="N3402" s="338" t="s">
        <v>13928</v>
      </c>
      <c r="O3402" s="338" t="s">
        <v>5545</v>
      </c>
    </row>
    <row r="3403" ht="15.75" customHeight="1">
      <c r="A3403" s="338" t="s">
        <v>19460</v>
      </c>
      <c r="B3403" s="338" t="s">
        <v>4970</v>
      </c>
      <c r="C3403" s="338" t="s">
        <v>1547</v>
      </c>
      <c r="D3403" s="338">
        <v>1998.0</v>
      </c>
      <c r="E3403" s="338" t="s">
        <v>18902</v>
      </c>
      <c r="F3403" s="338" t="s">
        <v>5059</v>
      </c>
      <c r="G3403" s="338" t="s">
        <v>5181</v>
      </c>
      <c r="H3403" s="338" t="s">
        <v>14657</v>
      </c>
      <c r="I3403" s="338" t="s">
        <v>19461</v>
      </c>
      <c r="J3403" s="338" t="s">
        <v>6022</v>
      </c>
      <c r="K3403" s="338" t="s">
        <v>4987</v>
      </c>
      <c r="L3403" s="338" t="s">
        <v>7748</v>
      </c>
      <c r="M3403" s="338" t="s">
        <v>19462</v>
      </c>
      <c r="N3403" s="338" t="s">
        <v>19463</v>
      </c>
      <c r="O3403" s="338" t="s">
        <v>5056</v>
      </c>
    </row>
    <row r="3404" ht="15.75" customHeight="1">
      <c r="A3404" s="338" t="s">
        <v>19464</v>
      </c>
      <c r="B3404" s="338" t="s">
        <v>4970</v>
      </c>
      <c r="C3404" s="338" t="s">
        <v>1537</v>
      </c>
      <c r="D3404" s="338">
        <v>1998.0</v>
      </c>
      <c r="E3404" s="338" t="s">
        <v>18102</v>
      </c>
      <c r="F3404" s="339">
        <v>45142.0</v>
      </c>
      <c r="G3404" s="338" t="s">
        <v>6782</v>
      </c>
      <c r="H3404" s="338" t="s">
        <v>19465</v>
      </c>
      <c r="I3404" s="338" t="s">
        <v>19466</v>
      </c>
      <c r="J3404" s="338" t="s">
        <v>19467</v>
      </c>
      <c r="K3404" s="338" t="s">
        <v>4987</v>
      </c>
      <c r="L3404" s="338" t="s">
        <v>4977</v>
      </c>
      <c r="M3404" s="338" t="s">
        <v>19468</v>
      </c>
      <c r="N3404" s="338" t="s">
        <v>5224</v>
      </c>
      <c r="O3404" s="338" t="s">
        <v>5143</v>
      </c>
    </row>
    <row r="3405" ht="15.75" customHeight="1">
      <c r="A3405" s="338" t="s">
        <v>19469</v>
      </c>
      <c r="B3405" s="338" t="s">
        <v>4970</v>
      </c>
      <c r="C3405" s="338" t="s">
        <v>1558</v>
      </c>
      <c r="D3405" s="338">
        <v>1998.0</v>
      </c>
      <c r="E3405" s="338" t="s">
        <v>18878</v>
      </c>
      <c r="F3405" s="339">
        <v>45083.0</v>
      </c>
      <c r="G3405" s="338" t="s">
        <v>5181</v>
      </c>
      <c r="H3405" s="338" t="s">
        <v>19470</v>
      </c>
      <c r="I3405" s="338" t="s">
        <v>19470</v>
      </c>
      <c r="J3405" s="338" t="s">
        <v>19471</v>
      </c>
      <c r="K3405" s="338" t="s">
        <v>4987</v>
      </c>
      <c r="L3405" s="338" t="s">
        <v>5084</v>
      </c>
      <c r="M3405" s="338" t="s">
        <v>19472</v>
      </c>
      <c r="N3405" s="338" t="s">
        <v>17975</v>
      </c>
      <c r="O3405" s="338" t="s">
        <v>5283</v>
      </c>
    </row>
    <row r="3406" ht="15.75" customHeight="1">
      <c r="A3406" s="338" t="s">
        <v>19473</v>
      </c>
      <c r="B3406" s="338" t="s">
        <v>4970</v>
      </c>
      <c r="C3406" s="338" t="s">
        <v>3713</v>
      </c>
      <c r="D3406" s="338">
        <v>1998.0</v>
      </c>
      <c r="E3406" s="338" t="s">
        <v>18653</v>
      </c>
      <c r="F3406" s="339">
        <v>44932.0</v>
      </c>
      <c r="G3406" s="338" t="s">
        <v>5768</v>
      </c>
      <c r="H3406" s="338" t="s">
        <v>12802</v>
      </c>
      <c r="I3406" s="338" t="s">
        <v>17308</v>
      </c>
      <c r="J3406" s="338" t="s">
        <v>15877</v>
      </c>
      <c r="K3406" s="338" t="s">
        <v>12977</v>
      </c>
      <c r="M3406" s="338" t="s">
        <v>19474</v>
      </c>
      <c r="N3406" s="338" t="s">
        <v>11994</v>
      </c>
      <c r="O3406" s="338" t="s">
        <v>5096</v>
      </c>
    </row>
    <row r="3407" ht="15.75" customHeight="1">
      <c r="A3407" s="338" t="s">
        <v>19475</v>
      </c>
      <c r="B3407" s="338" t="s">
        <v>4970</v>
      </c>
      <c r="C3407" s="338" t="s">
        <v>1425</v>
      </c>
      <c r="D3407" s="338">
        <v>1998.0</v>
      </c>
      <c r="E3407" s="338" t="s">
        <v>18953</v>
      </c>
      <c r="F3407" s="339">
        <v>44931.0</v>
      </c>
      <c r="G3407" s="338" t="s">
        <v>5402</v>
      </c>
      <c r="H3407" s="338" t="s">
        <v>19476</v>
      </c>
      <c r="I3407" s="338" t="s">
        <v>19477</v>
      </c>
      <c r="J3407" s="338" t="s">
        <v>19478</v>
      </c>
      <c r="K3407" s="338" t="s">
        <v>4987</v>
      </c>
      <c r="L3407" s="338" t="s">
        <v>8533</v>
      </c>
      <c r="M3407" s="338" t="s">
        <v>19479</v>
      </c>
      <c r="N3407" s="338" t="s">
        <v>19480</v>
      </c>
      <c r="O3407" s="338" t="s">
        <v>5698</v>
      </c>
    </row>
    <row r="3408" ht="15.75" customHeight="1">
      <c r="A3408" s="338" t="s">
        <v>19481</v>
      </c>
      <c r="B3408" s="338" t="s">
        <v>7737</v>
      </c>
      <c r="C3408" s="338" t="s">
        <v>1558</v>
      </c>
      <c r="D3408" s="338">
        <v>1998.0</v>
      </c>
      <c r="E3408" s="338" t="s">
        <v>19482</v>
      </c>
      <c r="F3408" s="339">
        <v>45114.0</v>
      </c>
      <c r="G3408" s="338" t="s">
        <v>5963</v>
      </c>
      <c r="H3408" s="338" t="s">
        <v>6207</v>
      </c>
      <c r="I3408" s="338" t="s">
        <v>6207</v>
      </c>
      <c r="J3408" s="338" t="s">
        <v>19483</v>
      </c>
      <c r="K3408" s="338" t="s">
        <v>5607</v>
      </c>
      <c r="M3408" s="338" t="s">
        <v>19484</v>
      </c>
      <c r="N3408" s="338" t="s">
        <v>5753</v>
      </c>
      <c r="O3408" s="338" t="s">
        <v>6997</v>
      </c>
    </row>
    <row r="3409" ht="15.75" customHeight="1">
      <c r="A3409" s="338" t="s">
        <v>19485</v>
      </c>
      <c r="B3409" s="338" t="s">
        <v>4993</v>
      </c>
      <c r="C3409" s="338" t="s">
        <v>1601</v>
      </c>
      <c r="D3409" s="338">
        <v>1998.0</v>
      </c>
      <c r="E3409" s="338" t="s">
        <v>18612</v>
      </c>
      <c r="F3409" s="339">
        <v>45052.0</v>
      </c>
      <c r="G3409" s="338" t="s">
        <v>5251</v>
      </c>
      <c r="H3409" s="338" t="s">
        <v>16522</v>
      </c>
      <c r="I3409" s="338" t="s">
        <v>9947</v>
      </c>
      <c r="J3409" s="338" t="s">
        <v>11748</v>
      </c>
      <c r="K3409" s="338" t="s">
        <v>4987</v>
      </c>
      <c r="L3409" s="338" t="s">
        <v>10384</v>
      </c>
      <c r="M3409" s="338" t="s">
        <v>19486</v>
      </c>
      <c r="N3409" s="338" t="s">
        <v>18335</v>
      </c>
      <c r="O3409" s="338" t="s">
        <v>5283</v>
      </c>
    </row>
    <row r="3410" ht="15.75" customHeight="1">
      <c r="A3410" s="338" t="s">
        <v>19487</v>
      </c>
      <c r="B3410" s="338" t="s">
        <v>5601</v>
      </c>
      <c r="C3410" s="338" t="s">
        <v>1547</v>
      </c>
      <c r="D3410" s="338">
        <v>1998.0</v>
      </c>
      <c r="E3410" s="338" t="s">
        <v>19488</v>
      </c>
      <c r="F3410" s="339">
        <v>45084.0</v>
      </c>
      <c r="G3410" s="338" t="s">
        <v>5287</v>
      </c>
      <c r="H3410" s="338" t="s">
        <v>19489</v>
      </c>
      <c r="I3410" s="338" t="s">
        <v>19489</v>
      </c>
      <c r="J3410" s="338" t="s">
        <v>19490</v>
      </c>
      <c r="K3410" s="338" t="s">
        <v>7898</v>
      </c>
      <c r="M3410" s="338" t="s">
        <v>19491</v>
      </c>
      <c r="N3410" s="338" t="s">
        <v>19492</v>
      </c>
      <c r="O3410" s="338" t="s">
        <v>5471</v>
      </c>
    </row>
    <row r="3411" ht="15.75" customHeight="1">
      <c r="A3411" s="338" t="s">
        <v>19493</v>
      </c>
      <c r="B3411" s="338" t="s">
        <v>5445</v>
      </c>
      <c r="C3411" s="338" t="s">
        <v>1601</v>
      </c>
      <c r="D3411" s="338">
        <v>1998.0</v>
      </c>
      <c r="E3411" s="338" t="s">
        <v>19042</v>
      </c>
      <c r="F3411" s="339">
        <v>44960.0</v>
      </c>
      <c r="G3411" s="338" t="s">
        <v>7238</v>
      </c>
      <c r="H3411" s="338" t="s">
        <v>19494</v>
      </c>
      <c r="I3411" s="338" t="s">
        <v>19495</v>
      </c>
      <c r="J3411" s="338" t="s">
        <v>19496</v>
      </c>
      <c r="K3411" s="338" t="s">
        <v>5245</v>
      </c>
      <c r="L3411" s="338" t="s">
        <v>5074</v>
      </c>
      <c r="M3411" s="338" t="s">
        <v>19497</v>
      </c>
      <c r="N3411" s="338" t="s">
        <v>15381</v>
      </c>
      <c r="O3411" s="338" t="s">
        <v>9753</v>
      </c>
    </row>
    <row r="3412" ht="15.75" customHeight="1">
      <c r="A3412" s="338" t="s">
        <v>19498</v>
      </c>
      <c r="B3412" s="338" t="s">
        <v>4970</v>
      </c>
      <c r="C3412" s="338" t="s">
        <v>1681</v>
      </c>
      <c r="D3412" s="338">
        <v>1998.0</v>
      </c>
      <c r="E3412" s="338" t="s">
        <v>19499</v>
      </c>
      <c r="F3412" s="339">
        <v>44963.0</v>
      </c>
      <c r="G3412" s="338" t="s">
        <v>6046</v>
      </c>
      <c r="H3412" s="338" t="s">
        <v>19500</v>
      </c>
      <c r="I3412" s="338" t="s">
        <v>19501</v>
      </c>
      <c r="J3412" s="338" t="s">
        <v>15981</v>
      </c>
      <c r="K3412" s="338" t="s">
        <v>4987</v>
      </c>
      <c r="M3412" s="338" t="s">
        <v>19502</v>
      </c>
      <c r="N3412" s="338" t="s">
        <v>19503</v>
      </c>
      <c r="O3412" s="338" t="s">
        <v>5010</v>
      </c>
    </row>
    <row r="3413" ht="15.75" customHeight="1">
      <c r="A3413" s="338" t="s">
        <v>19504</v>
      </c>
      <c r="B3413" s="338" t="s">
        <v>4993</v>
      </c>
      <c r="C3413" s="338" t="s">
        <v>1558</v>
      </c>
      <c r="D3413" s="338">
        <v>1998.0</v>
      </c>
      <c r="E3413" s="338" t="s">
        <v>19396</v>
      </c>
      <c r="F3413" s="339">
        <v>44930.0</v>
      </c>
      <c r="G3413" s="338" t="s">
        <v>6244</v>
      </c>
      <c r="H3413" s="338" t="s">
        <v>19505</v>
      </c>
      <c r="I3413" s="338" t="s">
        <v>19506</v>
      </c>
      <c r="J3413" s="338" t="s">
        <v>19507</v>
      </c>
      <c r="K3413" s="338" t="s">
        <v>4987</v>
      </c>
      <c r="L3413" s="338" t="s">
        <v>6284</v>
      </c>
      <c r="M3413" s="338" t="s">
        <v>19508</v>
      </c>
      <c r="N3413" s="338" t="s">
        <v>9257</v>
      </c>
      <c r="O3413" s="338" t="s">
        <v>5483</v>
      </c>
    </row>
    <row r="3414" ht="15.75" customHeight="1">
      <c r="A3414" s="338" t="s">
        <v>19509</v>
      </c>
      <c r="B3414" s="338" t="s">
        <v>4970</v>
      </c>
      <c r="C3414" s="338" t="s">
        <v>3713</v>
      </c>
      <c r="D3414" s="338">
        <v>1998.0</v>
      </c>
      <c r="E3414" s="338" t="s">
        <v>18352</v>
      </c>
      <c r="F3414" s="339">
        <v>45112.0</v>
      </c>
      <c r="G3414" s="338" t="s">
        <v>5287</v>
      </c>
      <c r="H3414" s="338" t="s">
        <v>5091</v>
      </c>
      <c r="I3414" s="338" t="s">
        <v>15138</v>
      </c>
      <c r="J3414" s="338" t="s">
        <v>12198</v>
      </c>
      <c r="K3414" s="338" t="s">
        <v>4987</v>
      </c>
      <c r="L3414" s="338" t="s">
        <v>7014</v>
      </c>
      <c r="M3414" s="338" t="s">
        <v>19510</v>
      </c>
      <c r="N3414" s="338" t="s">
        <v>19511</v>
      </c>
      <c r="O3414" s="338" t="s">
        <v>5096</v>
      </c>
    </row>
    <row r="3415" ht="15.75" customHeight="1">
      <c r="A3415" s="338" t="s">
        <v>19512</v>
      </c>
      <c r="B3415" s="338" t="s">
        <v>4970</v>
      </c>
      <c r="C3415" s="338" t="s">
        <v>1547</v>
      </c>
      <c r="D3415" s="338">
        <v>1998.0</v>
      </c>
      <c r="E3415" s="338" t="s">
        <v>18857</v>
      </c>
      <c r="F3415" s="339">
        <v>44992.0</v>
      </c>
      <c r="G3415" s="338" t="s">
        <v>5287</v>
      </c>
      <c r="H3415" s="338" t="s">
        <v>19513</v>
      </c>
      <c r="I3415" s="338" t="s">
        <v>19514</v>
      </c>
      <c r="J3415" s="338" t="s">
        <v>7058</v>
      </c>
      <c r="K3415" s="338" t="s">
        <v>4987</v>
      </c>
      <c r="L3415" s="338" t="s">
        <v>5064</v>
      </c>
      <c r="M3415" s="338" t="s">
        <v>19515</v>
      </c>
      <c r="N3415" s="338" t="s">
        <v>14228</v>
      </c>
      <c r="O3415" s="338" t="s">
        <v>5120</v>
      </c>
    </row>
    <row r="3416" ht="15.75" customHeight="1">
      <c r="A3416" s="338" t="s">
        <v>19516</v>
      </c>
      <c r="B3416" s="338" t="s">
        <v>4970</v>
      </c>
      <c r="C3416" s="338" t="s">
        <v>1558</v>
      </c>
      <c r="D3416" s="338">
        <v>1998.0</v>
      </c>
      <c r="E3416" s="338" t="s">
        <v>19098</v>
      </c>
      <c r="F3416" s="338" t="s">
        <v>5059</v>
      </c>
      <c r="G3416" s="338" t="s">
        <v>5241</v>
      </c>
      <c r="H3416" s="338" t="s">
        <v>15039</v>
      </c>
      <c r="I3416" s="338" t="s">
        <v>19517</v>
      </c>
      <c r="J3416" s="338" t="s">
        <v>19518</v>
      </c>
      <c r="K3416" s="338" t="s">
        <v>4976</v>
      </c>
      <c r="M3416" s="338" t="s">
        <v>19519</v>
      </c>
      <c r="N3416" s="338" t="s">
        <v>10126</v>
      </c>
      <c r="O3416" s="338" t="s">
        <v>5262</v>
      </c>
    </row>
    <row r="3417" ht="15.75" customHeight="1">
      <c r="A3417" s="338" t="s">
        <v>19520</v>
      </c>
      <c r="B3417" s="338" t="s">
        <v>7737</v>
      </c>
      <c r="C3417" s="338" t="s">
        <v>1601</v>
      </c>
      <c r="D3417" s="338">
        <v>1998.0</v>
      </c>
      <c r="E3417" s="338" t="s">
        <v>19118</v>
      </c>
      <c r="F3417" s="339">
        <v>45052.0</v>
      </c>
      <c r="G3417" s="338" t="s">
        <v>6068</v>
      </c>
      <c r="H3417" s="338" t="s">
        <v>9462</v>
      </c>
      <c r="I3417" s="338" t="s">
        <v>5266</v>
      </c>
      <c r="J3417" s="338" t="s">
        <v>6208</v>
      </c>
      <c r="K3417" s="338" t="s">
        <v>4987</v>
      </c>
      <c r="M3417" s="338" t="s">
        <v>19521</v>
      </c>
      <c r="N3417" s="338" t="s">
        <v>5009</v>
      </c>
      <c r="O3417" s="338" t="s">
        <v>5262</v>
      </c>
    </row>
    <row r="3418" ht="15.75" customHeight="1">
      <c r="A3418" s="338" t="s">
        <v>19522</v>
      </c>
      <c r="B3418" s="338" t="s">
        <v>4970</v>
      </c>
      <c r="C3418" s="338" t="s">
        <v>1572</v>
      </c>
      <c r="D3418" s="338">
        <v>1998.0</v>
      </c>
      <c r="E3418" s="338" t="s">
        <v>19523</v>
      </c>
      <c r="F3418" s="339">
        <v>45083.0</v>
      </c>
      <c r="G3418" s="338" t="s">
        <v>6149</v>
      </c>
      <c r="H3418" s="338" t="s">
        <v>19524</v>
      </c>
      <c r="I3418" s="338" t="s">
        <v>19525</v>
      </c>
      <c r="J3418" s="338" t="s">
        <v>19526</v>
      </c>
      <c r="K3418" s="338" t="s">
        <v>7898</v>
      </c>
      <c r="M3418" s="338" t="s">
        <v>19527</v>
      </c>
      <c r="N3418" s="338" t="s">
        <v>13387</v>
      </c>
      <c r="O3418" s="338" t="s">
        <v>6003</v>
      </c>
    </row>
    <row r="3419" ht="15.75" customHeight="1">
      <c r="A3419" s="338" t="s">
        <v>19528</v>
      </c>
      <c r="B3419" s="338" t="s">
        <v>4970</v>
      </c>
      <c r="C3419" s="338" t="s">
        <v>1547</v>
      </c>
      <c r="D3419" s="338">
        <v>1998.0</v>
      </c>
      <c r="E3419" s="338" t="s">
        <v>19529</v>
      </c>
      <c r="F3419" s="339">
        <v>45175.0</v>
      </c>
      <c r="G3419" s="338" t="s">
        <v>7426</v>
      </c>
      <c r="H3419" s="338" t="s">
        <v>10436</v>
      </c>
      <c r="I3419" s="338" t="s">
        <v>17307</v>
      </c>
      <c r="J3419" s="338" t="s">
        <v>19530</v>
      </c>
      <c r="K3419" s="338" t="s">
        <v>5405</v>
      </c>
      <c r="M3419" s="338" t="s">
        <v>19531</v>
      </c>
      <c r="N3419" s="338" t="s">
        <v>17431</v>
      </c>
      <c r="O3419" s="338" t="s">
        <v>5483</v>
      </c>
    </row>
    <row r="3420" ht="15.75" customHeight="1">
      <c r="A3420" s="338" t="s">
        <v>19532</v>
      </c>
      <c r="B3420" s="338" t="s">
        <v>4970</v>
      </c>
      <c r="C3420" s="338" t="s">
        <v>1558</v>
      </c>
      <c r="D3420" s="338">
        <v>1998.0</v>
      </c>
      <c r="E3420" s="338" t="s">
        <v>18097</v>
      </c>
      <c r="F3420" s="339">
        <v>45083.0</v>
      </c>
      <c r="G3420" s="338" t="s">
        <v>5287</v>
      </c>
      <c r="H3420" s="338" t="s">
        <v>19533</v>
      </c>
      <c r="I3420" s="338" t="s">
        <v>19534</v>
      </c>
      <c r="J3420" s="338" t="s">
        <v>19535</v>
      </c>
      <c r="K3420" s="338" t="s">
        <v>4987</v>
      </c>
      <c r="L3420" s="338" t="s">
        <v>6039</v>
      </c>
      <c r="M3420" s="338" t="s">
        <v>19536</v>
      </c>
      <c r="N3420" s="338" t="s">
        <v>19537</v>
      </c>
      <c r="O3420" s="338" t="s">
        <v>4991</v>
      </c>
    </row>
    <row r="3421" ht="15.75" customHeight="1">
      <c r="A3421" s="338" t="s">
        <v>19538</v>
      </c>
      <c r="B3421" s="338" t="s">
        <v>4970</v>
      </c>
      <c r="C3421" s="338" t="s">
        <v>1537</v>
      </c>
      <c r="D3421" s="338">
        <v>1998.0</v>
      </c>
      <c r="E3421" s="338" t="s">
        <v>18776</v>
      </c>
      <c r="F3421" s="339">
        <v>45173.0</v>
      </c>
      <c r="G3421" s="338" t="s">
        <v>5163</v>
      </c>
      <c r="H3421" s="338" t="s">
        <v>15058</v>
      </c>
      <c r="I3421" s="338" t="s">
        <v>12767</v>
      </c>
      <c r="J3421" s="338" t="s">
        <v>11216</v>
      </c>
      <c r="K3421" s="338" t="s">
        <v>19539</v>
      </c>
      <c r="L3421" s="338" t="s">
        <v>7748</v>
      </c>
      <c r="M3421" s="338" t="s">
        <v>19540</v>
      </c>
      <c r="N3421" s="338" t="s">
        <v>19541</v>
      </c>
      <c r="O3421" s="338" t="s">
        <v>5283</v>
      </c>
    </row>
    <row r="3422" ht="15.75" customHeight="1">
      <c r="A3422" s="338" t="s">
        <v>19542</v>
      </c>
      <c r="B3422" s="338" t="s">
        <v>4993</v>
      </c>
      <c r="C3422" s="338" t="s">
        <v>1558</v>
      </c>
      <c r="D3422" s="338">
        <v>1998.0</v>
      </c>
      <c r="E3422" s="338" t="s">
        <v>18897</v>
      </c>
      <c r="F3422" s="339">
        <v>45051.0</v>
      </c>
      <c r="G3422" s="338" t="s">
        <v>8933</v>
      </c>
      <c r="H3422" s="338" t="s">
        <v>17726</v>
      </c>
      <c r="I3422" s="338" t="s">
        <v>19543</v>
      </c>
      <c r="J3422" s="338" t="s">
        <v>16948</v>
      </c>
      <c r="K3422" s="338" t="s">
        <v>4987</v>
      </c>
      <c r="L3422" s="338" t="s">
        <v>7748</v>
      </c>
      <c r="M3422" s="338" t="s">
        <v>19544</v>
      </c>
      <c r="N3422" s="338" t="s">
        <v>7376</v>
      </c>
      <c r="O3422" s="338" t="s">
        <v>5505</v>
      </c>
    </row>
    <row r="3423" ht="15.75" customHeight="1">
      <c r="A3423" s="338" t="s">
        <v>19545</v>
      </c>
      <c r="B3423" s="338" t="s">
        <v>5601</v>
      </c>
      <c r="C3423" s="338" t="s">
        <v>1558</v>
      </c>
      <c r="D3423" s="338">
        <v>1998.0</v>
      </c>
      <c r="E3423" s="338" t="s">
        <v>19546</v>
      </c>
      <c r="F3423" s="339">
        <v>45144.0</v>
      </c>
      <c r="G3423" s="338" t="s">
        <v>7270</v>
      </c>
      <c r="H3423" s="338" t="s">
        <v>19547</v>
      </c>
      <c r="I3423" s="338" t="s">
        <v>19548</v>
      </c>
      <c r="J3423" s="338" t="s">
        <v>19549</v>
      </c>
      <c r="K3423" s="338" t="s">
        <v>4987</v>
      </c>
      <c r="L3423" s="338" t="s">
        <v>7430</v>
      </c>
      <c r="M3423" s="338" t="s">
        <v>19550</v>
      </c>
      <c r="N3423" s="338" t="s">
        <v>19551</v>
      </c>
      <c r="O3423" s="338" t="s">
        <v>5339</v>
      </c>
    </row>
    <row r="3424" ht="15.75" customHeight="1">
      <c r="A3424" s="338" t="s">
        <v>19552</v>
      </c>
      <c r="B3424" s="338" t="s">
        <v>4993</v>
      </c>
      <c r="C3424" s="338" t="s">
        <v>1558</v>
      </c>
      <c r="D3424" s="338">
        <v>1998.0</v>
      </c>
      <c r="E3424" s="338" t="s">
        <v>19118</v>
      </c>
      <c r="F3424" s="338" t="s">
        <v>5210</v>
      </c>
      <c r="G3424" s="338" t="s">
        <v>7989</v>
      </c>
      <c r="H3424" s="338" t="s">
        <v>11142</v>
      </c>
      <c r="I3424" s="338" t="s">
        <v>11728</v>
      </c>
      <c r="J3424" s="338" t="s">
        <v>11728</v>
      </c>
      <c r="K3424" s="338" t="s">
        <v>4987</v>
      </c>
      <c r="M3424" s="338" t="s">
        <v>19553</v>
      </c>
      <c r="N3424" s="338" t="s">
        <v>11994</v>
      </c>
      <c r="O3424" s="338" t="s">
        <v>5120</v>
      </c>
    </row>
    <row r="3425" ht="15.75" customHeight="1">
      <c r="A3425" s="338" t="s">
        <v>19554</v>
      </c>
      <c r="B3425" s="338" t="s">
        <v>4970</v>
      </c>
      <c r="C3425" s="338" t="s">
        <v>1558</v>
      </c>
      <c r="D3425" s="338">
        <v>1998.0</v>
      </c>
      <c r="E3425" s="338" t="s">
        <v>18921</v>
      </c>
      <c r="F3425" s="339">
        <v>44960.0</v>
      </c>
      <c r="G3425" s="338" t="s">
        <v>6036</v>
      </c>
      <c r="H3425" s="338" t="s">
        <v>19555</v>
      </c>
      <c r="I3425" s="338" t="s">
        <v>19556</v>
      </c>
      <c r="J3425" s="338" t="s">
        <v>19557</v>
      </c>
      <c r="K3425" s="338" t="s">
        <v>4987</v>
      </c>
      <c r="L3425" s="338" t="s">
        <v>5094</v>
      </c>
      <c r="M3425" s="338" t="s">
        <v>19558</v>
      </c>
      <c r="N3425" s="338" t="s">
        <v>19559</v>
      </c>
      <c r="O3425" s="338" t="s">
        <v>6003</v>
      </c>
    </row>
    <row r="3426" ht="15.75" customHeight="1">
      <c r="A3426" s="338" t="s">
        <v>19560</v>
      </c>
      <c r="B3426" s="338" t="s">
        <v>4970</v>
      </c>
      <c r="C3426" s="338" t="s">
        <v>1681</v>
      </c>
      <c r="D3426" s="338">
        <v>1998.0</v>
      </c>
      <c r="E3426" s="338" t="s">
        <v>18949</v>
      </c>
      <c r="F3426" s="339">
        <v>44992.0</v>
      </c>
      <c r="G3426" s="338" t="s">
        <v>11608</v>
      </c>
      <c r="H3426" s="338" t="s">
        <v>5719</v>
      </c>
      <c r="I3426" s="338" t="s">
        <v>5719</v>
      </c>
      <c r="J3426" s="338" t="s">
        <v>19561</v>
      </c>
      <c r="K3426" s="338" t="s">
        <v>4976</v>
      </c>
      <c r="M3426" s="338" t="s">
        <v>19562</v>
      </c>
      <c r="N3426" s="338" t="s">
        <v>19563</v>
      </c>
      <c r="O3426" s="338" t="s">
        <v>5002</v>
      </c>
    </row>
    <row r="3427" ht="15.75" customHeight="1">
      <c r="A3427" s="338" t="s">
        <v>19564</v>
      </c>
      <c r="B3427" s="338" t="s">
        <v>8739</v>
      </c>
      <c r="C3427" s="338" t="s">
        <v>1558</v>
      </c>
      <c r="D3427" s="338">
        <v>1998.0</v>
      </c>
      <c r="E3427" s="338" t="s">
        <v>19565</v>
      </c>
      <c r="F3427" s="339">
        <v>44991.0</v>
      </c>
      <c r="G3427" s="338" t="s">
        <v>7461</v>
      </c>
      <c r="H3427" s="338" t="s">
        <v>19566</v>
      </c>
      <c r="I3427" s="338" t="s">
        <v>17370</v>
      </c>
      <c r="J3427" s="338" t="s">
        <v>19567</v>
      </c>
      <c r="K3427" s="338" t="s">
        <v>4976</v>
      </c>
      <c r="N3427" s="338" t="s">
        <v>19568</v>
      </c>
      <c r="O3427" s="338" t="s">
        <v>5150</v>
      </c>
    </row>
    <row r="3428" ht="15.75" customHeight="1">
      <c r="A3428" s="338" t="s">
        <v>19569</v>
      </c>
      <c r="B3428" s="338" t="s">
        <v>4970</v>
      </c>
      <c r="C3428" s="338" t="s">
        <v>3713</v>
      </c>
      <c r="D3428" s="338">
        <v>1998.0</v>
      </c>
      <c r="E3428" s="338" t="s">
        <v>18418</v>
      </c>
      <c r="F3428" s="339">
        <v>45052.0</v>
      </c>
      <c r="G3428" s="338" t="s">
        <v>8090</v>
      </c>
      <c r="H3428" s="338" t="s">
        <v>16624</v>
      </c>
      <c r="I3428" s="338" t="s">
        <v>19570</v>
      </c>
      <c r="J3428" s="338" t="s">
        <v>7122</v>
      </c>
      <c r="K3428" s="338" t="s">
        <v>4987</v>
      </c>
      <c r="L3428" s="338" t="s">
        <v>4988</v>
      </c>
      <c r="M3428" s="338" t="s">
        <v>19571</v>
      </c>
      <c r="N3428" s="338" t="s">
        <v>19572</v>
      </c>
      <c r="O3428" s="338" t="s">
        <v>5294</v>
      </c>
    </row>
    <row r="3429" ht="15.75" customHeight="1">
      <c r="A3429" s="338" t="s">
        <v>19573</v>
      </c>
      <c r="B3429" s="338" t="s">
        <v>4970</v>
      </c>
      <c r="C3429" s="338" t="s">
        <v>1558</v>
      </c>
      <c r="D3429" s="338">
        <v>1998.0</v>
      </c>
      <c r="E3429" s="338" t="s">
        <v>18780</v>
      </c>
      <c r="F3429" s="339">
        <v>45082.0</v>
      </c>
      <c r="G3429" s="338" t="s">
        <v>5603</v>
      </c>
      <c r="H3429" s="338" t="s">
        <v>18055</v>
      </c>
      <c r="I3429" s="338" t="s">
        <v>19574</v>
      </c>
      <c r="J3429" s="338" t="s">
        <v>17900</v>
      </c>
      <c r="K3429" s="338" t="s">
        <v>4987</v>
      </c>
      <c r="M3429" s="338" t="s">
        <v>19575</v>
      </c>
      <c r="N3429" s="338" t="s">
        <v>13510</v>
      </c>
      <c r="O3429" s="338" t="s">
        <v>5483</v>
      </c>
    </row>
    <row r="3430" ht="15.75" customHeight="1">
      <c r="A3430" s="338" t="s">
        <v>19576</v>
      </c>
      <c r="B3430" s="338" t="s">
        <v>7737</v>
      </c>
      <c r="C3430" s="338" t="s">
        <v>1547</v>
      </c>
      <c r="D3430" s="338">
        <v>1998.0</v>
      </c>
      <c r="E3430" s="338" t="s">
        <v>19577</v>
      </c>
      <c r="F3430" s="339">
        <v>44963.0</v>
      </c>
      <c r="G3430" s="338" t="s">
        <v>5411</v>
      </c>
      <c r="H3430" s="338" t="s">
        <v>16757</v>
      </c>
      <c r="I3430" s="338" t="s">
        <v>19578</v>
      </c>
      <c r="J3430" s="338" t="s">
        <v>17479</v>
      </c>
      <c r="K3430" s="338" t="s">
        <v>4987</v>
      </c>
      <c r="M3430" s="338" t="s">
        <v>19579</v>
      </c>
      <c r="N3430" s="338" t="s">
        <v>17520</v>
      </c>
      <c r="O3430" s="338" t="s">
        <v>5262</v>
      </c>
    </row>
    <row r="3431" ht="15.75" customHeight="1">
      <c r="A3431" s="338" t="s">
        <v>19580</v>
      </c>
      <c r="B3431" s="338" t="s">
        <v>4970</v>
      </c>
      <c r="C3431" s="338" t="s">
        <v>1558</v>
      </c>
      <c r="D3431" s="338">
        <v>1998.0</v>
      </c>
      <c r="E3431" s="338" t="s">
        <v>18612</v>
      </c>
      <c r="F3431" s="339">
        <v>45143.0</v>
      </c>
      <c r="G3431" s="338" t="s">
        <v>6244</v>
      </c>
      <c r="H3431" s="338" t="s">
        <v>19581</v>
      </c>
      <c r="I3431" s="338" t="s">
        <v>19581</v>
      </c>
      <c r="J3431" s="338" t="s">
        <v>17186</v>
      </c>
      <c r="K3431" s="338" t="s">
        <v>4987</v>
      </c>
      <c r="M3431" s="338" t="s">
        <v>19582</v>
      </c>
      <c r="N3431" s="338" t="s">
        <v>11994</v>
      </c>
      <c r="O3431" s="338" t="s">
        <v>5283</v>
      </c>
    </row>
    <row r="3432" ht="15.75" customHeight="1">
      <c r="A3432" s="338" t="s">
        <v>19583</v>
      </c>
      <c r="B3432" s="338" t="s">
        <v>4970</v>
      </c>
      <c r="C3432" s="338" t="s">
        <v>1558</v>
      </c>
      <c r="D3432" s="338">
        <v>1998.0</v>
      </c>
      <c r="E3432" s="338" t="s">
        <v>18418</v>
      </c>
      <c r="F3432" s="338" t="s">
        <v>5059</v>
      </c>
      <c r="G3432" s="338" t="s">
        <v>6593</v>
      </c>
      <c r="H3432" s="338" t="s">
        <v>9730</v>
      </c>
      <c r="I3432" s="338" t="s">
        <v>9187</v>
      </c>
      <c r="J3432" s="338" t="s">
        <v>14361</v>
      </c>
      <c r="K3432" s="338" t="s">
        <v>4976</v>
      </c>
      <c r="M3432" s="338" t="s">
        <v>19584</v>
      </c>
      <c r="N3432" s="338" t="s">
        <v>4990</v>
      </c>
      <c r="O3432" s="338" t="s">
        <v>5028</v>
      </c>
    </row>
    <row r="3433" ht="15.75" customHeight="1">
      <c r="A3433" s="338" t="s">
        <v>19585</v>
      </c>
      <c r="B3433" s="338" t="s">
        <v>4970</v>
      </c>
      <c r="C3433" s="338" t="s">
        <v>1547</v>
      </c>
      <c r="D3433" s="338">
        <v>1998.0</v>
      </c>
      <c r="E3433" s="338" t="s">
        <v>18987</v>
      </c>
      <c r="F3433" s="339">
        <v>44991.0</v>
      </c>
      <c r="G3433" s="338" t="s">
        <v>5453</v>
      </c>
      <c r="H3433" s="338" t="s">
        <v>10788</v>
      </c>
      <c r="I3433" s="338" t="s">
        <v>19586</v>
      </c>
      <c r="J3433" s="338" t="s">
        <v>19393</v>
      </c>
      <c r="K3433" s="338" t="s">
        <v>4976</v>
      </c>
      <c r="M3433" s="338" t="s">
        <v>19587</v>
      </c>
      <c r="N3433" s="338" t="s">
        <v>19092</v>
      </c>
      <c r="O3433" s="338" t="s">
        <v>5150</v>
      </c>
    </row>
    <row r="3434" ht="15.75" customHeight="1">
      <c r="A3434" s="338" t="s">
        <v>19588</v>
      </c>
      <c r="B3434" s="338" t="s">
        <v>4970</v>
      </c>
      <c r="C3434" s="338" t="s">
        <v>3713</v>
      </c>
      <c r="D3434" s="338">
        <v>1998.0</v>
      </c>
      <c r="E3434" s="338" t="s">
        <v>19589</v>
      </c>
      <c r="F3434" s="339">
        <v>44991.0</v>
      </c>
      <c r="G3434" s="338" t="s">
        <v>5612</v>
      </c>
      <c r="H3434" s="338" t="s">
        <v>19590</v>
      </c>
      <c r="I3434" s="338" t="s">
        <v>17318</v>
      </c>
      <c r="J3434" s="338" t="s">
        <v>7154</v>
      </c>
      <c r="K3434" s="338" t="s">
        <v>5607</v>
      </c>
      <c r="M3434" s="338" t="s">
        <v>19591</v>
      </c>
      <c r="N3434" s="338" t="s">
        <v>19592</v>
      </c>
      <c r="O3434" s="338" t="s">
        <v>5232</v>
      </c>
    </row>
    <row r="3435" ht="15.75" customHeight="1">
      <c r="A3435" s="338" t="s">
        <v>19593</v>
      </c>
      <c r="B3435" s="338" t="s">
        <v>4993</v>
      </c>
      <c r="C3435" s="338" t="s">
        <v>1547</v>
      </c>
      <c r="D3435" s="338">
        <v>1998.0</v>
      </c>
      <c r="E3435" s="338" t="s">
        <v>18909</v>
      </c>
      <c r="F3435" s="339">
        <v>44991.0</v>
      </c>
      <c r="G3435" s="338" t="s">
        <v>19594</v>
      </c>
      <c r="H3435" s="338" t="s">
        <v>19595</v>
      </c>
      <c r="I3435" s="338" t="s">
        <v>19596</v>
      </c>
      <c r="J3435" s="338" t="s">
        <v>19597</v>
      </c>
      <c r="K3435" s="338" t="s">
        <v>5245</v>
      </c>
      <c r="M3435" s="338" t="s">
        <v>19598</v>
      </c>
      <c r="N3435" s="338" t="s">
        <v>19599</v>
      </c>
      <c r="O3435" s="338" t="s">
        <v>5020</v>
      </c>
    </row>
    <row r="3436" ht="15.75" customHeight="1">
      <c r="A3436" s="338" t="s">
        <v>19600</v>
      </c>
      <c r="B3436" s="338" t="s">
        <v>4993</v>
      </c>
      <c r="C3436" s="338" t="s">
        <v>1558</v>
      </c>
      <c r="D3436" s="338">
        <v>1998.0</v>
      </c>
      <c r="E3436" s="338" t="s">
        <v>19601</v>
      </c>
      <c r="F3436" s="339">
        <v>45173.0</v>
      </c>
      <c r="G3436" s="338" t="s">
        <v>5872</v>
      </c>
      <c r="H3436" s="338" t="s">
        <v>9601</v>
      </c>
      <c r="I3436" s="338" t="s">
        <v>11951</v>
      </c>
      <c r="J3436" s="338" t="s">
        <v>7041</v>
      </c>
      <c r="K3436" s="338" t="s">
        <v>4987</v>
      </c>
      <c r="L3436" s="338" t="s">
        <v>12846</v>
      </c>
      <c r="M3436" s="338" t="s">
        <v>19602</v>
      </c>
      <c r="N3436" s="338" t="s">
        <v>15970</v>
      </c>
      <c r="O3436" s="338" t="s">
        <v>5096</v>
      </c>
    </row>
    <row r="3437" ht="15.75" customHeight="1">
      <c r="A3437" s="338" t="s">
        <v>19603</v>
      </c>
      <c r="B3437" s="338" t="s">
        <v>4970</v>
      </c>
      <c r="C3437" s="338" t="s">
        <v>1558</v>
      </c>
      <c r="D3437" s="338">
        <v>1998.0</v>
      </c>
      <c r="E3437" s="338" t="s">
        <v>18889</v>
      </c>
      <c r="F3437" s="339">
        <v>44991.0</v>
      </c>
      <c r="G3437" s="338" t="s">
        <v>6593</v>
      </c>
      <c r="H3437" s="338" t="s">
        <v>18804</v>
      </c>
      <c r="I3437" s="338" t="s">
        <v>18804</v>
      </c>
      <c r="J3437" s="338" t="s">
        <v>19604</v>
      </c>
      <c r="K3437" s="338" t="s">
        <v>4987</v>
      </c>
      <c r="L3437" s="338" t="s">
        <v>5084</v>
      </c>
      <c r="M3437" s="338" t="s">
        <v>19605</v>
      </c>
      <c r="N3437" s="338" t="s">
        <v>15381</v>
      </c>
      <c r="O3437" s="338" t="s">
        <v>5067</v>
      </c>
    </row>
    <row r="3438" ht="15.75" customHeight="1">
      <c r="A3438" s="338" t="s">
        <v>19606</v>
      </c>
      <c r="B3438" s="338" t="s">
        <v>4970</v>
      </c>
      <c r="C3438" s="338" t="s">
        <v>1558</v>
      </c>
      <c r="D3438" s="338">
        <v>1998.0</v>
      </c>
      <c r="E3438" s="338" t="s">
        <v>19069</v>
      </c>
      <c r="F3438" s="339">
        <v>45175.0</v>
      </c>
      <c r="G3438" s="338" t="s">
        <v>5163</v>
      </c>
      <c r="H3438" s="338" t="s">
        <v>19607</v>
      </c>
      <c r="I3438" s="338" t="s">
        <v>19607</v>
      </c>
      <c r="J3438" s="338" t="s">
        <v>11485</v>
      </c>
      <c r="K3438" s="338" t="s">
        <v>4987</v>
      </c>
      <c r="L3438" s="338" t="s">
        <v>5084</v>
      </c>
      <c r="M3438" s="338" t="s">
        <v>19608</v>
      </c>
      <c r="N3438" s="338" t="s">
        <v>11994</v>
      </c>
      <c r="O3438" s="338" t="s">
        <v>5077</v>
      </c>
    </row>
    <row r="3439" ht="15.75" customHeight="1">
      <c r="A3439" s="338" t="s">
        <v>19609</v>
      </c>
      <c r="B3439" s="338" t="s">
        <v>7737</v>
      </c>
      <c r="C3439" s="338" t="s">
        <v>1558</v>
      </c>
      <c r="D3439" s="338">
        <v>1998.0</v>
      </c>
      <c r="E3439" s="338" t="s">
        <v>18780</v>
      </c>
      <c r="F3439" s="338" t="s">
        <v>5210</v>
      </c>
      <c r="G3439" s="338" t="s">
        <v>5447</v>
      </c>
      <c r="H3439" s="338" t="s">
        <v>12103</v>
      </c>
      <c r="I3439" s="338" t="s">
        <v>19610</v>
      </c>
      <c r="J3439" s="338" t="s">
        <v>5455</v>
      </c>
      <c r="K3439" s="338" t="s">
        <v>4987</v>
      </c>
      <c r="M3439" s="338" t="s">
        <v>19611</v>
      </c>
      <c r="N3439" s="338" t="s">
        <v>19612</v>
      </c>
      <c r="O3439" s="338" t="s">
        <v>5370</v>
      </c>
    </row>
    <row r="3440" ht="15.75" customHeight="1">
      <c r="A3440" s="338" t="s">
        <v>19613</v>
      </c>
      <c r="B3440" s="338" t="s">
        <v>4970</v>
      </c>
      <c r="C3440" s="338" t="s">
        <v>3713</v>
      </c>
      <c r="D3440" s="338">
        <v>1998.0</v>
      </c>
      <c r="E3440" s="338" t="s">
        <v>19614</v>
      </c>
      <c r="F3440" s="339">
        <v>45111.0</v>
      </c>
      <c r="G3440" s="338" t="s">
        <v>6415</v>
      </c>
      <c r="H3440" s="338" t="s">
        <v>19615</v>
      </c>
      <c r="I3440" s="338" t="s">
        <v>19615</v>
      </c>
      <c r="J3440" s="338" t="s">
        <v>7540</v>
      </c>
      <c r="K3440" s="338" t="s">
        <v>4987</v>
      </c>
      <c r="L3440" s="338" t="s">
        <v>5017</v>
      </c>
      <c r="M3440" s="338" t="s">
        <v>19616</v>
      </c>
      <c r="N3440" s="338" t="s">
        <v>19617</v>
      </c>
      <c r="O3440" s="338" t="s">
        <v>5028</v>
      </c>
    </row>
    <row r="3441" ht="15.75" customHeight="1">
      <c r="A3441" s="338" t="s">
        <v>19618</v>
      </c>
      <c r="B3441" s="338" t="s">
        <v>4970</v>
      </c>
      <c r="C3441" s="338" t="s">
        <v>1558</v>
      </c>
      <c r="D3441" s="338">
        <v>1998.0</v>
      </c>
      <c r="E3441" s="338" t="s">
        <v>18612</v>
      </c>
      <c r="F3441" s="339">
        <v>45143.0</v>
      </c>
      <c r="G3441" s="338" t="s">
        <v>5385</v>
      </c>
      <c r="H3441" s="338" t="s">
        <v>8988</v>
      </c>
      <c r="I3441" s="338" t="s">
        <v>19619</v>
      </c>
      <c r="J3441" s="338" t="s">
        <v>14658</v>
      </c>
      <c r="K3441" s="338" t="s">
        <v>4987</v>
      </c>
      <c r="M3441" s="338" t="s">
        <v>19620</v>
      </c>
      <c r="N3441" s="338" t="s">
        <v>19621</v>
      </c>
      <c r="O3441" s="338" t="s">
        <v>5160</v>
      </c>
    </row>
    <row r="3442" ht="15.75" customHeight="1">
      <c r="A3442" s="338" t="s">
        <v>19622</v>
      </c>
      <c r="B3442" s="338" t="s">
        <v>4970</v>
      </c>
      <c r="C3442" s="338" t="s">
        <v>1558</v>
      </c>
      <c r="D3442" s="338">
        <v>1998.0</v>
      </c>
      <c r="E3442" s="338" t="s">
        <v>18916</v>
      </c>
      <c r="F3442" s="339">
        <v>45174.0</v>
      </c>
      <c r="G3442" s="338" t="s">
        <v>6741</v>
      </c>
      <c r="H3442" s="338" t="s">
        <v>14963</v>
      </c>
      <c r="I3442" s="338" t="s">
        <v>19623</v>
      </c>
      <c r="J3442" s="338" t="s">
        <v>6346</v>
      </c>
      <c r="K3442" s="338" t="s">
        <v>4987</v>
      </c>
      <c r="L3442" s="338" t="s">
        <v>5074</v>
      </c>
      <c r="M3442" s="338" t="s">
        <v>19624</v>
      </c>
      <c r="N3442" s="338" t="s">
        <v>19625</v>
      </c>
      <c r="O3442" s="338" t="s">
        <v>5943</v>
      </c>
    </row>
    <row r="3443" ht="15.75" customHeight="1">
      <c r="A3443" s="338" t="s">
        <v>19626</v>
      </c>
      <c r="B3443" s="338" t="s">
        <v>7737</v>
      </c>
      <c r="C3443" s="338" t="s">
        <v>1558</v>
      </c>
      <c r="D3443" s="338">
        <v>1998.0</v>
      </c>
      <c r="E3443" s="338" t="s">
        <v>18921</v>
      </c>
      <c r="F3443" s="339">
        <v>44931.0</v>
      </c>
      <c r="G3443" s="338" t="s">
        <v>6482</v>
      </c>
      <c r="H3443" s="338" t="s">
        <v>19627</v>
      </c>
      <c r="I3443" s="338" t="s">
        <v>19628</v>
      </c>
      <c r="J3443" s="338" t="s">
        <v>7928</v>
      </c>
      <c r="K3443" s="338" t="s">
        <v>4987</v>
      </c>
      <c r="L3443" s="338" t="s">
        <v>5377</v>
      </c>
      <c r="M3443" s="338" t="s">
        <v>19629</v>
      </c>
      <c r="N3443" s="338" t="s">
        <v>13956</v>
      </c>
      <c r="O3443" s="338" t="s">
        <v>5283</v>
      </c>
    </row>
    <row r="3444" ht="15.75" customHeight="1">
      <c r="A3444" s="338" t="s">
        <v>19630</v>
      </c>
      <c r="B3444" s="338" t="s">
        <v>5601</v>
      </c>
      <c r="C3444" s="338" t="s">
        <v>1547</v>
      </c>
      <c r="D3444" s="338">
        <v>1998.0</v>
      </c>
      <c r="E3444" s="338" t="s">
        <v>19631</v>
      </c>
      <c r="F3444" s="338" t="s">
        <v>5059</v>
      </c>
      <c r="G3444" s="338" t="s">
        <v>19632</v>
      </c>
      <c r="H3444" s="338" t="s">
        <v>7327</v>
      </c>
      <c r="I3444" s="338" t="s">
        <v>7327</v>
      </c>
      <c r="J3444" s="338" t="s">
        <v>14502</v>
      </c>
      <c r="K3444" s="338" t="s">
        <v>4987</v>
      </c>
      <c r="N3444" s="338" t="s">
        <v>19633</v>
      </c>
      <c r="O3444" s="338" t="s">
        <v>5610</v>
      </c>
    </row>
    <row r="3445" ht="15.75" customHeight="1">
      <c r="A3445" s="338" t="s">
        <v>1118</v>
      </c>
      <c r="B3445" s="338" t="s">
        <v>4970</v>
      </c>
      <c r="C3445" s="338" t="s">
        <v>1537</v>
      </c>
      <c r="D3445" s="338">
        <v>1999.0</v>
      </c>
      <c r="E3445" s="338" t="s">
        <v>19634</v>
      </c>
      <c r="F3445" s="339">
        <v>45115.0</v>
      </c>
      <c r="G3445" s="338" t="s">
        <v>12137</v>
      </c>
      <c r="H3445" s="338" t="s">
        <v>17434</v>
      </c>
      <c r="I3445" s="338" t="s">
        <v>16887</v>
      </c>
      <c r="J3445" s="338" t="s">
        <v>11941</v>
      </c>
      <c r="K3445" s="338" t="s">
        <v>4987</v>
      </c>
      <c r="L3445" s="338" t="s">
        <v>11236</v>
      </c>
      <c r="M3445" s="338" t="s">
        <v>19635</v>
      </c>
      <c r="N3445" s="338" t="s">
        <v>4979</v>
      </c>
      <c r="O3445" s="338" t="s">
        <v>6513</v>
      </c>
    </row>
    <row r="3446" ht="15.75" customHeight="1">
      <c r="A3446" s="338" t="s">
        <v>19636</v>
      </c>
      <c r="B3446" s="338" t="s">
        <v>4970</v>
      </c>
      <c r="C3446" s="338" t="s">
        <v>1547</v>
      </c>
      <c r="D3446" s="338">
        <v>1999.0</v>
      </c>
      <c r="E3446" s="338" t="s">
        <v>19637</v>
      </c>
      <c r="F3446" s="339">
        <v>45146.0</v>
      </c>
      <c r="G3446" s="338" t="s">
        <v>9506</v>
      </c>
      <c r="H3446" s="338" t="s">
        <v>14351</v>
      </c>
      <c r="I3446" s="338" t="s">
        <v>19638</v>
      </c>
      <c r="J3446" s="338" t="s">
        <v>13960</v>
      </c>
      <c r="K3446" s="338" t="s">
        <v>12977</v>
      </c>
      <c r="L3446" s="338" t="s">
        <v>11236</v>
      </c>
      <c r="M3446" s="338" t="s">
        <v>19639</v>
      </c>
      <c r="N3446" s="338" t="s">
        <v>17520</v>
      </c>
      <c r="O3446" s="338" t="s">
        <v>5408</v>
      </c>
    </row>
    <row r="3447" ht="15.75" customHeight="1">
      <c r="A3447" s="338" t="s">
        <v>19640</v>
      </c>
      <c r="B3447" s="338" t="s">
        <v>4970</v>
      </c>
      <c r="C3447" s="338" t="s">
        <v>3713</v>
      </c>
      <c r="D3447" s="338">
        <v>1999.0</v>
      </c>
      <c r="E3447" s="338" t="s">
        <v>19641</v>
      </c>
      <c r="F3447" s="339">
        <v>45023.0</v>
      </c>
      <c r="G3447" s="338" t="s">
        <v>19642</v>
      </c>
      <c r="H3447" s="338" t="s">
        <v>13137</v>
      </c>
      <c r="I3447" s="338" t="s">
        <v>19643</v>
      </c>
      <c r="J3447" s="338" t="s">
        <v>18104</v>
      </c>
      <c r="K3447" s="338" t="s">
        <v>4987</v>
      </c>
      <c r="L3447" s="338" t="s">
        <v>7743</v>
      </c>
      <c r="M3447" s="338" t="s">
        <v>19644</v>
      </c>
      <c r="N3447" s="338" t="s">
        <v>10126</v>
      </c>
      <c r="O3447" s="338" t="s">
        <v>5408</v>
      </c>
    </row>
    <row r="3448" ht="15.75" customHeight="1">
      <c r="A3448" s="338" t="s">
        <v>19645</v>
      </c>
      <c r="C3448" s="338" t="s">
        <v>1547</v>
      </c>
      <c r="D3448" s="338">
        <v>1999.0</v>
      </c>
      <c r="E3448" s="338" t="s">
        <v>12485</v>
      </c>
      <c r="F3448" s="339">
        <v>45023.0</v>
      </c>
      <c r="G3448" s="338" t="s">
        <v>19646</v>
      </c>
      <c r="H3448" s="338" t="s">
        <v>4973</v>
      </c>
      <c r="I3448" s="338" t="s">
        <v>4973</v>
      </c>
      <c r="J3448" s="338" t="s">
        <v>7031</v>
      </c>
      <c r="K3448" s="338" t="s">
        <v>4976</v>
      </c>
      <c r="L3448" s="338" t="s">
        <v>12744</v>
      </c>
      <c r="M3448" s="338" t="s">
        <v>19647</v>
      </c>
      <c r="N3448" s="338" t="s">
        <v>4979</v>
      </c>
      <c r="O3448" s="338" t="s">
        <v>16225</v>
      </c>
    </row>
    <row r="3449" ht="15.75" customHeight="1">
      <c r="A3449" s="338" t="s">
        <v>1133</v>
      </c>
      <c r="B3449" s="338" t="s">
        <v>7737</v>
      </c>
      <c r="C3449" s="338" t="s">
        <v>1537</v>
      </c>
      <c r="D3449" s="338">
        <v>1999.0</v>
      </c>
      <c r="E3449" s="338" t="s">
        <v>18519</v>
      </c>
      <c r="F3449" s="338" t="s">
        <v>5059</v>
      </c>
      <c r="G3449" s="338" t="s">
        <v>19648</v>
      </c>
      <c r="H3449" s="338" t="s">
        <v>15534</v>
      </c>
      <c r="I3449" s="338" t="s">
        <v>15534</v>
      </c>
      <c r="J3449" s="338" t="s">
        <v>14510</v>
      </c>
      <c r="K3449" s="338" t="s">
        <v>4987</v>
      </c>
      <c r="L3449" s="338" t="s">
        <v>14335</v>
      </c>
      <c r="M3449" s="338" t="s">
        <v>19649</v>
      </c>
      <c r="N3449" s="338" t="s">
        <v>5036</v>
      </c>
      <c r="O3449" s="338" t="s">
        <v>5002</v>
      </c>
    </row>
    <row r="3450" ht="15.75" customHeight="1">
      <c r="A3450" s="338" t="s">
        <v>19650</v>
      </c>
      <c r="B3450" s="338" t="s">
        <v>4970</v>
      </c>
      <c r="C3450" s="338" t="s">
        <v>1558</v>
      </c>
      <c r="D3450" s="338">
        <v>1999.0</v>
      </c>
      <c r="E3450" s="338" t="s">
        <v>19651</v>
      </c>
      <c r="F3450" s="338" t="s">
        <v>5059</v>
      </c>
      <c r="G3450" s="338" t="s">
        <v>14310</v>
      </c>
      <c r="H3450" s="338" t="s">
        <v>19652</v>
      </c>
      <c r="I3450" s="338" t="s">
        <v>19653</v>
      </c>
      <c r="J3450" s="338" t="s">
        <v>19654</v>
      </c>
      <c r="K3450" s="338" t="s">
        <v>4987</v>
      </c>
      <c r="L3450" s="338" t="s">
        <v>5157</v>
      </c>
      <c r="M3450" s="338" t="s">
        <v>19655</v>
      </c>
      <c r="N3450" s="338" t="s">
        <v>5036</v>
      </c>
      <c r="O3450" s="338" t="s">
        <v>5028</v>
      </c>
    </row>
    <row r="3451" ht="15.75" customHeight="1">
      <c r="A3451" s="338" t="s">
        <v>19656</v>
      </c>
      <c r="B3451" s="338" t="s">
        <v>4970</v>
      </c>
      <c r="C3451" s="338" t="s">
        <v>3713</v>
      </c>
      <c r="D3451" s="338">
        <v>1999.0</v>
      </c>
      <c r="E3451" s="338" t="s">
        <v>19657</v>
      </c>
      <c r="F3451" s="339">
        <v>45085.0</v>
      </c>
      <c r="G3451" s="338" t="s">
        <v>4995</v>
      </c>
      <c r="H3451" s="338" t="s">
        <v>15826</v>
      </c>
      <c r="I3451" s="338" t="s">
        <v>4974</v>
      </c>
      <c r="J3451" s="338" t="s">
        <v>7872</v>
      </c>
      <c r="K3451" s="338" t="s">
        <v>4987</v>
      </c>
      <c r="L3451" s="338" t="s">
        <v>12846</v>
      </c>
      <c r="M3451" s="338" t="s">
        <v>19658</v>
      </c>
      <c r="N3451" s="338" t="s">
        <v>11994</v>
      </c>
      <c r="O3451" s="338" t="s">
        <v>13572</v>
      </c>
    </row>
    <row r="3452" ht="15.75" customHeight="1">
      <c r="A3452" s="338" t="s">
        <v>62</v>
      </c>
      <c r="B3452" s="338" t="s">
        <v>4970</v>
      </c>
      <c r="C3452" s="338" t="s">
        <v>1547</v>
      </c>
      <c r="D3452" s="338">
        <v>1999.0</v>
      </c>
      <c r="E3452" s="338" t="s">
        <v>19659</v>
      </c>
      <c r="F3452" s="339">
        <v>44993.0</v>
      </c>
      <c r="G3452" s="338" t="s">
        <v>8533</v>
      </c>
      <c r="H3452" s="338" t="s">
        <v>19660</v>
      </c>
      <c r="I3452" s="338" t="s">
        <v>19661</v>
      </c>
      <c r="J3452" s="338" t="s">
        <v>16470</v>
      </c>
      <c r="K3452" s="338" t="s">
        <v>4987</v>
      </c>
      <c r="L3452" s="338" t="s">
        <v>5074</v>
      </c>
      <c r="M3452" s="338" t="s">
        <v>19662</v>
      </c>
      <c r="N3452" s="338" t="s">
        <v>18335</v>
      </c>
      <c r="O3452" s="338" t="s">
        <v>5943</v>
      </c>
    </row>
    <row r="3453" ht="15.75" customHeight="1">
      <c r="A3453" s="338" t="s">
        <v>19663</v>
      </c>
      <c r="B3453" s="338" t="s">
        <v>4993</v>
      </c>
      <c r="C3453" s="338" t="s">
        <v>1537</v>
      </c>
      <c r="D3453" s="338">
        <v>1999.0</v>
      </c>
      <c r="E3453" s="338" t="s">
        <v>19664</v>
      </c>
      <c r="F3453" s="339">
        <v>45052.0</v>
      </c>
      <c r="G3453" s="338" t="s">
        <v>19665</v>
      </c>
      <c r="H3453" s="338" t="s">
        <v>11133</v>
      </c>
      <c r="I3453" s="338" t="s">
        <v>11133</v>
      </c>
      <c r="J3453" s="338" t="s">
        <v>17371</v>
      </c>
      <c r="K3453" s="338" t="s">
        <v>4987</v>
      </c>
      <c r="L3453" s="338" t="s">
        <v>15838</v>
      </c>
      <c r="M3453" s="338" t="s">
        <v>19666</v>
      </c>
      <c r="N3453" s="338" t="s">
        <v>5001</v>
      </c>
      <c r="O3453" s="338" t="s">
        <v>6513</v>
      </c>
    </row>
    <row r="3454" ht="15.75" customHeight="1">
      <c r="A3454" s="338" t="s">
        <v>19667</v>
      </c>
      <c r="B3454" s="338" t="s">
        <v>7737</v>
      </c>
      <c r="C3454" s="338" t="s">
        <v>1558</v>
      </c>
      <c r="D3454" s="338">
        <v>1999.0</v>
      </c>
      <c r="E3454" s="338" t="s">
        <v>19634</v>
      </c>
      <c r="F3454" s="339">
        <v>44992.0</v>
      </c>
      <c r="G3454" s="338" t="s">
        <v>19668</v>
      </c>
      <c r="H3454" s="338" t="s">
        <v>19669</v>
      </c>
      <c r="I3454" s="338" t="s">
        <v>19670</v>
      </c>
      <c r="J3454" s="338" t="s">
        <v>19671</v>
      </c>
      <c r="K3454" s="338" t="s">
        <v>4987</v>
      </c>
      <c r="L3454" s="338" t="s">
        <v>7748</v>
      </c>
      <c r="M3454" s="338" t="s">
        <v>19672</v>
      </c>
      <c r="N3454" s="338" t="s">
        <v>7874</v>
      </c>
      <c r="O3454" s="338" t="s">
        <v>5262</v>
      </c>
    </row>
    <row r="3455" ht="15.75" customHeight="1">
      <c r="A3455" s="338" t="s">
        <v>1182</v>
      </c>
      <c r="B3455" s="338" t="s">
        <v>7737</v>
      </c>
      <c r="C3455" s="338" t="s">
        <v>1547</v>
      </c>
      <c r="D3455" s="338">
        <v>1999.0</v>
      </c>
      <c r="E3455" s="338" t="s">
        <v>19673</v>
      </c>
      <c r="F3455" s="339">
        <v>44934.0</v>
      </c>
      <c r="G3455" s="338" t="s">
        <v>19674</v>
      </c>
      <c r="H3455" s="338" t="s">
        <v>19415</v>
      </c>
      <c r="I3455" s="338" t="s">
        <v>19415</v>
      </c>
      <c r="J3455" s="338" t="s">
        <v>11102</v>
      </c>
      <c r="K3455" s="338" t="s">
        <v>4987</v>
      </c>
      <c r="L3455" s="338" t="s">
        <v>7743</v>
      </c>
      <c r="M3455" s="338" t="s">
        <v>19675</v>
      </c>
      <c r="N3455" s="338" t="s">
        <v>12843</v>
      </c>
      <c r="O3455" s="338" t="s">
        <v>5324</v>
      </c>
    </row>
    <row r="3456" ht="15.75" customHeight="1">
      <c r="A3456" s="338" t="s">
        <v>19676</v>
      </c>
      <c r="B3456" s="338" t="s">
        <v>7737</v>
      </c>
      <c r="C3456" s="338" t="s">
        <v>1537</v>
      </c>
      <c r="D3456" s="338">
        <v>1999.0</v>
      </c>
      <c r="E3456" s="338" t="s">
        <v>19257</v>
      </c>
      <c r="F3456" s="339">
        <v>45083.0</v>
      </c>
      <c r="G3456" s="338" t="s">
        <v>5004</v>
      </c>
      <c r="H3456" s="338" t="s">
        <v>18094</v>
      </c>
      <c r="I3456" s="338" t="s">
        <v>14387</v>
      </c>
      <c r="J3456" s="338" t="s">
        <v>14387</v>
      </c>
      <c r="K3456" s="338" t="s">
        <v>4987</v>
      </c>
      <c r="L3456" s="338" t="s">
        <v>12215</v>
      </c>
      <c r="M3456" s="338" t="s">
        <v>19677</v>
      </c>
      <c r="N3456" s="338" t="s">
        <v>7780</v>
      </c>
      <c r="O3456" s="338" t="s">
        <v>5028</v>
      </c>
    </row>
    <row r="3457" ht="15.75" customHeight="1">
      <c r="A3457" s="338" t="s">
        <v>19678</v>
      </c>
      <c r="B3457" s="338" t="s">
        <v>4970</v>
      </c>
      <c r="C3457" s="338" t="s">
        <v>1558</v>
      </c>
      <c r="D3457" s="338">
        <v>1999.0</v>
      </c>
      <c r="E3457" s="338" t="s">
        <v>18541</v>
      </c>
      <c r="F3457" s="339">
        <v>45114.0</v>
      </c>
      <c r="G3457" s="338" t="s">
        <v>19679</v>
      </c>
      <c r="H3457" s="338" t="s">
        <v>17595</v>
      </c>
      <c r="I3457" s="338" t="s">
        <v>17595</v>
      </c>
      <c r="J3457" s="338" t="s">
        <v>19680</v>
      </c>
      <c r="K3457" s="338" t="s">
        <v>4987</v>
      </c>
      <c r="L3457" s="338" t="s">
        <v>5064</v>
      </c>
      <c r="M3457" s="338" t="s">
        <v>19681</v>
      </c>
      <c r="N3457" s="338" t="s">
        <v>5224</v>
      </c>
      <c r="O3457" s="338" t="s">
        <v>5143</v>
      </c>
    </row>
    <row r="3458" ht="15.75" customHeight="1">
      <c r="A3458" s="338" t="s">
        <v>19682</v>
      </c>
      <c r="B3458" s="338" t="s">
        <v>4993</v>
      </c>
      <c r="C3458" s="338" t="s">
        <v>1601</v>
      </c>
      <c r="D3458" s="338">
        <v>1999.0</v>
      </c>
      <c r="E3458" s="338" t="s">
        <v>19641</v>
      </c>
      <c r="F3458" s="339">
        <v>44992.0</v>
      </c>
      <c r="G3458" s="338" t="s">
        <v>19683</v>
      </c>
      <c r="H3458" s="338" t="s">
        <v>19627</v>
      </c>
      <c r="I3458" s="338" t="s">
        <v>19684</v>
      </c>
      <c r="J3458" s="338" t="s">
        <v>16077</v>
      </c>
      <c r="K3458" s="338" t="s">
        <v>4987</v>
      </c>
      <c r="L3458" s="338" t="s">
        <v>14444</v>
      </c>
      <c r="M3458" s="338" t="s">
        <v>19685</v>
      </c>
      <c r="N3458" s="338" t="s">
        <v>18335</v>
      </c>
      <c r="O3458" s="338" t="s">
        <v>5160</v>
      </c>
    </row>
    <row r="3459" ht="15.75" customHeight="1">
      <c r="A3459" s="338" t="s">
        <v>673</v>
      </c>
      <c r="B3459" s="338" t="s">
        <v>7737</v>
      </c>
      <c r="C3459" s="338" t="s">
        <v>1558</v>
      </c>
      <c r="D3459" s="338">
        <v>1999.0</v>
      </c>
      <c r="E3459" s="338" t="s">
        <v>19295</v>
      </c>
      <c r="F3459" s="339">
        <v>44933.0</v>
      </c>
      <c r="G3459" s="338" t="s">
        <v>19686</v>
      </c>
      <c r="H3459" s="338" t="s">
        <v>19687</v>
      </c>
      <c r="I3459" s="338" t="s">
        <v>12465</v>
      </c>
      <c r="J3459" s="338" t="s">
        <v>14486</v>
      </c>
      <c r="K3459" s="338" t="s">
        <v>4976</v>
      </c>
      <c r="L3459" s="338" t="s">
        <v>12855</v>
      </c>
      <c r="M3459" s="338" t="s">
        <v>19688</v>
      </c>
      <c r="N3459" s="338" t="s">
        <v>15381</v>
      </c>
      <c r="O3459" s="338" t="s">
        <v>5002</v>
      </c>
    </row>
    <row r="3460" ht="15.75" customHeight="1">
      <c r="A3460" s="338" t="s">
        <v>19689</v>
      </c>
      <c r="B3460" s="338" t="s">
        <v>4970</v>
      </c>
      <c r="C3460" s="338" t="s">
        <v>1547</v>
      </c>
      <c r="D3460" s="338">
        <v>1999.0</v>
      </c>
      <c r="E3460" s="338" t="s">
        <v>19690</v>
      </c>
      <c r="F3460" s="339">
        <v>45144.0</v>
      </c>
      <c r="G3460" s="338" t="s">
        <v>17373</v>
      </c>
      <c r="H3460" s="338" t="s">
        <v>17020</v>
      </c>
      <c r="I3460" s="338" t="s">
        <v>12214</v>
      </c>
      <c r="J3460" s="338" t="s">
        <v>19691</v>
      </c>
      <c r="K3460" s="338" t="s">
        <v>4987</v>
      </c>
      <c r="L3460" s="338" t="s">
        <v>6368</v>
      </c>
      <c r="M3460" s="338" t="s">
        <v>19692</v>
      </c>
      <c r="N3460" s="338" t="s">
        <v>4990</v>
      </c>
      <c r="O3460" s="338" t="s">
        <v>5262</v>
      </c>
    </row>
    <row r="3461" ht="15.75" customHeight="1">
      <c r="A3461" s="338" t="s">
        <v>19693</v>
      </c>
      <c r="B3461" s="338" t="s">
        <v>4970</v>
      </c>
      <c r="C3461" s="338" t="s">
        <v>1425</v>
      </c>
      <c r="D3461" s="338">
        <v>1999.0</v>
      </c>
      <c r="E3461" s="338" t="s">
        <v>19694</v>
      </c>
      <c r="F3461" s="339">
        <v>45052.0</v>
      </c>
      <c r="G3461" s="338" t="s">
        <v>11167</v>
      </c>
      <c r="H3461" s="338" t="s">
        <v>19695</v>
      </c>
      <c r="I3461" s="338" t="s">
        <v>19695</v>
      </c>
      <c r="J3461" s="338" t="s">
        <v>19696</v>
      </c>
      <c r="K3461" s="338" t="s">
        <v>4987</v>
      </c>
      <c r="L3461" s="338" t="s">
        <v>5774</v>
      </c>
      <c r="M3461" s="338" t="s">
        <v>19697</v>
      </c>
      <c r="N3461" s="338" t="s">
        <v>19698</v>
      </c>
      <c r="O3461" s="338" t="s">
        <v>7215</v>
      </c>
    </row>
    <row r="3462" ht="15.75" customHeight="1">
      <c r="A3462" s="338" t="s">
        <v>19699</v>
      </c>
      <c r="B3462" s="338" t="s">
        <v>4970</v>
      </c>
      <c r="C3462" s="338" t="s">
        <v>1547</v>
      </c>
      <c r="D3462" s="338">
        <v>1999.0</v>
      </c>
      <c r="E3462" s="338" t="s">
        <v>19700</v>
      </c>
      <c r="F3462" s="339">
        <v>44964.0</v>
      </c>
      <c r="G3462" s="338" t="s">
        <v>10388</v>
      </c>
      <c r="H3462" s="338" t="s">
        <v>19701</v>
      </c>
      <c r="I3462" s="338" t="s">
        <v>19702</v>
      </c>
      <c r="J3462" s="338" t="s">
        <v>18994</v>
      </c>
      <c r="K3462" s="338" t="s">
        <v>4987</v>
      </c>
      <c r="L3462" s="338" t="s">
        <v>5222</v>
      </c>
      <c r="M3462" s="338" t="s">
        <v>19703</v>
      </c>
      <c r="N3462" s="338" t="s">
        <v>14307</v>
      </c>
      <c r="O3462" s="338" t="s">
        <v>5262</v>
      </c>
    </row>
    <row r="3463" ht="15.75" customHeight="1">
      <c r="A3463" s="338" t="s">
        <v>19704</v>
      </c>
      <c r="B3463" s="338" t="s">
        <v>4970</v>
      </c>
      <c r="C3463" s="338" t="s">
        <v>1547</v>
      </c>
      <c r="D3463" s="338">
        <v>1999.0</v>
      </c>
      <c r="E3463" s="338" t="s">
        <v>19705</v>
      </c>
      <c r="F3463" s="338" t="s">
        <v>6434</v>
      </c>
      <c r="G3463" s="338" t="s">
        <v>17340</v>
      </c>
      <c r="H3463" s="338" t="s">
        <v>17499</v>
      </c>
      <c r="I3463" s="338" t="s">
        <v>17499</v>
      </c>
      <c r="J3463" s="338" t="s">
        <v>7031</v>
      </c>
      <c r="K3463" s="338" t="s">
        <v>4987</v>
      </c>
      <c r="L3463" s="338" t="s">
        <v>6047</v>
      </c>
      <c r="M3463" s="338" t="s">
        <v>19706</v>
      </c>
      <c r="N3463" s="338" t="s">
        <v>19707</v>
      </c>
      <c r="O3463" s="338" t="s">
        <v>6504</v>
      </c>
    </row>
    <row r="3464" ht="15.75" customHeight="1">
      <c r="A3464" s="338" t="s">
        <v>19708</v>
      </c>
      <c r="B3464" s="338" t="s">
        <v>4970</v>
      </c>
      <c r="C3464" s="338" t="s">
        <v>1681</v>
      </c>
      <c r="D3464" s="338">
        <v>1999.0</v>
      </c>
      <c r="E3464" s="338" t="s">
        <v>19709</v>
      </c>
      <c r="F3464" s="339">
        <v>44992.0</v>
      </c>
      <c r="G3464" s="338" t="s">
        <v>19710</v>
      </c>
      <c r="H3464" s="338" t="s">
        <v>17097</v>
      </c>
      <c r="I3464" s="338" t="s">
        <v>19711</v>
      </c>
      <c r="J3464" s="338" t="s">
        <v>11144</v>
      </c>
      <c r="K3464" s="338" t="s">
        <v>12977</v>
      </c>
      <c r="L3464" s="338" t="s">
        <v>7743</v>
      </c>
      <c r="M3464" s="338" t="s">
        <v>19712</v>
      </c>
      <c r="N3464" s="338" t="s">
        <v>4990</v>
      </c>
      <c r="O3464" s="338" t="s">
        <v>5056</v>
      </c>
    </row>
    <row r="3465" ht="15.75" customHeight="1">
      <c r="A3465" s="338" t="s">
        <v>19713</v>
      </c>
      <c r="B3465" s="338" t="s">
        <v>4993</v>
      </c>
      <c r="C3465" s="338" t="s">
        <v>1601</v>
      </c>
      <c r="D3465" s="338">
        <v>1999.0</v>
      </c>
      <c r="E3465" s="338" t="s">
        <v>19714</v>
      </c>
      <c r="F3465" s="339">
        <v>45174.0</v>
      </c>
      <c r="G3465" s="338" t="s">
        <v>9458</v>
      </c>
      <c r="H3465" s="338" t="s">
        <v>19715</v>
      </c>
      <c r="I3465" s="338" t="s">
        <v>19716</v>
      </c>
      <c r="J3465" s="338" t="s">
        <v>8534</v>
      </c>
      <c r="K3465" s="338" t="s">
        <v>12977</v>
      </c>
      <c r="L3465" s="338" t="s">
        <v>19717</v>
      </c>
      <c r="M3465" s="338" t="s">
        <v>19718</v>
      </c>
      <c r="N3465" s="338" t="s">
        <v>4990</v>
      </c>
      <c r="O3465" s="338" t="s">
        <v>5316</v>
      </c>
    </row>
    <row r="3466" ht="15.75" customHeight="1">
      <c r="A3466" s="338" t="s">
        <v>19719</v>
      </c>
      <c r="B3466" s="338" t="s">
        <v>4970</v>
      </c>
      <c r="C3466" s="338" t="s">
        <v>1537</v>
      </c>
      <c r="D3466" s="338">
        <v>1999.0</v>
      </c>
      <c r="E3466" s="338" t="s">
        <v>19720</v>
      </c>
      <c r="F3466" s="339">
        <v>45174.0</v>
      </c>
      <c r="G3466" s="338" t="s">
        <v>9450</v>
      </c>
      <c r="H3466" s="338" t="s">
        <v>10183</v>
      </c>
      <c r="I3466" s="338" t="s">
        <v>19721</v>
      </c>
      <c r="J3466" s="338" t="s">
        <v>18754</v>
      </c>
      <c r="K3466" s="338" t="s">
        <v>4987</v>
      </c>
      <c r="L3466" s="338" t="s">
        <v>12846</v>
      </c>
      <c r="M3466" s="338" t="s">
        <v>19722</v>
      </c>
      <c r="N3466" s="338" t="s">
        <v>4979</v>
      </c>
      <c r="O3466" s="338" t="s">
        <v>5624</v>
      </c>
    </row>
    <row r="3467" ht="15.75" customHeight="1">
      <c r="A3467" s="338" t="s">
        <v>19723</v>
      </c>
      <c r="B3467" s="338" t="s">
        <v>4970</v>
      </c>
      <c r="C3467" s="338" t="s">
        <v>1537</v>
      </c>
      <c r="D3467" s="338">
        <v>1999.0</v>
      </c>
      <c r="E3467" s="338" t="s">
        <v>19724</v>
      </c>
      <c r="F3467" s="339">
        <v>45145.0</v>
      </c>
      <c r="G3467" s="338" t="s">
        <v>13115</v>
      </c>
      <c r="H3467" s="338" t="s">
        <v>19725</v>
      </c>
      <c r="I3467" s="338" t="s">
        <v>19725</v>
      </c>
      <c r="J3467" s="338" t="s">
        <v>11222</v>
      </c>
      <c r="K3467" s="338" t="s">
        <v>4987</v>
      </c>
      <c r="L3467" s="338" t="s">
        <v>5017</v>
      </c>
      <c r="M3467" s="338" t="s">
        <v>19726</v>
      </c>
      <c r="N3467" s="338" t="s">
        <v>19727</v>
      </c>
      <c r="O3467" s="338" t="s">
        <v>5576</v>
      </c>
    </row>
    <row r="3468" ht="15.75" customHeight="1">
      <c r="A3468" s="338" t="s">
        <v>19728</v>
      </c>
      <c r="B3468" s="338" t="s">
        <v>4970</v>
      </c>
      <c r="C3468" s="338" t="s">
        <v>1558</v>
      </c>
      <c r="D3468" s="338">
        <v>1999.0</v>
      </c>
      <c r="E3468" s="338" t="s">
        <v>18940</v>
      </c>
      <c r="F3468" s="339">
        <v>45052.0</v>
      </c>
      <c r="G3468" s="338" t="s">
        <v>9634</v>
      </c>
      <c r="H3468" s="338" t="s">
        <v>18228</v>
      </c>
      <c r="I3468" s="338" t="s">
        <v>19729</v>
      </c>
      <c r="J3468" s="338" t="s">
        <v>19730</v>
      </c>
      <c r="K3468" s="338" t="s">
        <v>4987</v>
      </c>
      <c r="L3468" s="338" t="s">
        <v>5971</v>
      </c>
      <c r="M3468" s="338" t="s">
        <v>19731</v>
      </c>
      <c r="N3468" s="338" t="s">
        <v>19732</v>
      </c>
      <c r="O3468" s="338" t="s">
        <v>5537</v>
      </c>
    </row>
    <row r="3469" ht="15.75" customHeight="1">
      <c r="A3469" s="338" t="s">
        <v>19733</v>
      </c>
      <c r="B3469" s="338" t="s">
        <v>7737</v>
      </c>
      <c r="C3469" s="338" t="s">
        <v>1558</v>
      </c>
      <c r="D3469" s="338">
        <v>1999.0</v>
      </c>
      <c r="E3469" s="338" t="s">
        <v>19577</v>
      </c>
      <c r="F3469" s="339">
        <v>45174.0</v>
      </c>
      <c r="G3469" s="338" t="s">
        <v>7121</v>
      </c>
      <c r="H3469" s="338" t="s">
        <v>19734</v>
      </c>
      <c r="I3469" s="338" t="s">
        <v>19735</v>
      </c>
      <c r="J3469" s="338" t="s">
        <v>19736</v>
      </c>
      <c r="K3469" s="338" t="s">
        <v>4987</v>
      </c>
      <c r="L3469" s="338" t="s">
        <v>5064</v>
      </c>
      <c r="M3469" s="338" t="s">
        <v>19737</v>
      </c>
      <c r="N3469" s="338" t="s">
        <v>10126</v>
      </c>
      <c r="O3469" s="338" t="s">
        <v>5028</v>
      </c>
    </row>
    <row r="3470" ht="15.75" customHeight="1">
      <c r="A3470" s="338" t="s">
        <v>19738</v>
      </c>
      <c r="B3470" s="338" t="s">
        <v>4970</v>
      </c>
      <c r="C3470" s="338" t="s">
        <v>2473</v>
      </c>
      <c r="D3470" s="338">
        <v>1999.0</v>
      </c>
      <c r="E3470" s="338" t="s">
        <v>13386</v>
      </c>
      <c r="F3470" s="339">
        <v>44992.0</v>
      </c>
      <c r="G3470" s="338" t="s">
        <v>19739</v>
      </c>
      <c r="H3470" s="338" t="s">
        <v>8687</v>
      </c>
      <c r="I3470" s="338" t="s">
        <v>19740</v>
      </c>
      <c r="J3470" s="338" t="s">
        <v>12787</v>
      </c>
      <c r="K3470" s="338" t="s">
        <v>4987</v>
      </c>
      <c r="L3470" s="338" t="s">
        <v>16620</v>
      </c>
      <c r="M3470" s="338" t="s">
        <v>19741</v>
      </c>
      <c r="N3470" s="338" t="s">
        <v>5009</v>
      </c>
      <c r="O3470" s="338" t="s">
        <v>5624</v>
      </c>
    </row>
    <row r="3471" ht="15.75" customHeight="1">
      <c r="A3471" s="338" t="s">
        <v>19742</v>
      </c>
      <c r="B3471" s="338" t="s">
        <v>4970</v>
      </c>
      <c r="C3471" s="338" t="s">
        <v>1537</v>
      </c>
      <c r="D3471" s="338">
        <v>1999.0</v>
      </c>
      <c r="E3471" s="338" t="s">
        <v>12485</v>
      </c>
      <c r="F3471" s="339">
        <v>45112.0</v>
      </c>
      <c r="G3471" s="338" t="s">
        <v>5846</v>
      </c>
      <c r="H3471" s="338" t="s">
        <v>5789</v>
      </c>
      <c r="I3471" s="338" t="s">
        <v>19743</v>
      </c>
      <c r="J3471" s="338" t="s">
        <v>14376</v>
      </c>
      <c r="K3471" s="338" t="s">
        <v>4987</v>
      </c>
      <c r="L3471" s="338" t="s">
        <v>5377</v>
      </c>
      <c r="M3471" s="338" t="s">
        <v>19744</v>
      </c>
      <c r="N3471" s="338" t="s">
        <v>17520</v>
      </c>
      <c r="O3471" s="338" t="s">
        <v>5363</v>
      </c>
    </row>
    <row r="3472" ht="15.75" customHeight="1">
      <c r="A3472" s="338" t="s">
        <v>1236</v>
      </c>
      <c r="B3472" s="338" t="s">
        <v>5445</v>
      </c>
      <c r="C3472" s="338" t="s">
        <v>1572</v>
      </c>
      <c r="D3472" s="338">
        <v>1999.0</v>
      </c>
      <c r="E3472" s="338" t="s">
        <v>19745</v>
      </c>
      <c r="F3472" s="339">
        <v>45176.0</v>
      </c>
      <c r="G3472" s="338" t="s">
        <v>11555</v>
      </c>
      <c r="H3472" s="338" t="s">
        <v>16630</v>
      </c>
      <c r="I3472" s="338" t="s">
        <v>16630</v>
      </c>
      <c r="J3472" s="338" t="s">
        <v>7872</v>
      </c>
      <c r="K3472" s="338" t="s">
        <v>4987</v>
      </c>
      <c r="L3472" s="338" t="s">
        <v>16634</v>
      </c>
      <c r="M3472" s="338" t="s">
        <v>19746</v>
      </c>
      <c r="N3472" s="338" t="s">
        <v>18925</v>
      </c>
      <c r="O3472" s="338" t="s">
        <v>5248</v>
      </c>
    </row>
    <row r="3473" ht="15.75" customHeight="1">
      <c r="A3473" s="338" t="s">
        <v>19747</v>
      </c>
      <c r="B3473" s="338" t="s">
        <v>4970</v>
      </c>
      <c r="C3473" s="338" t="s">
        <v>1601</v>
      </c>
      <c r="D3473" s="338">
        <v>1999.0</v>
      </c>
      <c r="E3473" s="338" t="s">
        <v>19748</v>
      </c>
      <c r="F3473" s="339">
        <v>44992.0</v>
      </c>
      <c r="G3473" s="338" t="s">
        <v>11713</v>
      </c>
      <c r="H3473" s="338" t="s">
        <v>15927</v>
      </c>
      <c r="I3473" s="338" t="s">
        <v>15927</v>
      </c>
      <c r="J3473" s="338" t="s">
        <v>18299</v>
      </c>
      <c r="K3473" s="338" t="s">
        <v>4987</v>
      </c>
      <c r="L3473" s="338" t="s">
        <v>5064</v>
      </c>
      <c r="M3473" s="338" t="s">
        <v>19749</v>
      </c>
      <c r="N3473" s="338" t="s">
        <v>15930</v>
      </c>
      <c r="O3473" s="338" t="s">
        <v>7456</v>
      </c>
    </row>
    <row r="3474" ht="15.75" customHeight="1">
      <c r="A3474" s="338" t="s">
        <v>927</v>
      </c>
      <c r="B3474" s="338" t="s">
        <v>5445</v>
      </c>
      <c r="C3474" s="338" t="s">
        <v>1572</v>
      </c>
      <c r="D3474" s="338">
        <v>1999.0</v>
      </c>
      <c r="E3474" s="338" t="s">
        <v>19112</v>
      </c>
      <c r="F3474" s="339">
        <v>44992.0</v>
      </c>
      <c r="G3474" s="338" t="s">
        <v>11713</v>
      </c>
      <c r="H3474" s="338" t="s">
        <v>19750</v>
      </c>
      <c r="I3474" s="338" t="s">
        <v>10488</v>
      </c>
      <c r="J3474" s="338" t="s">
        <v>19751</v>
      </c>
      <c r="K3474" s="338" t="s">
        <v>4987</v>
      </c>
      <c r="L3474" s="338" t="s">
        <v>18978</v>
      </c>
      <c r="M3474" s="338" t="s">
        <v>19752</v>
      </c>
      <c r="N3474" s="338" t="s">
        <v>7376</v>
      </c>
      <c r="O3474" s="338" t="s">
        <v>5010</v>
      </c>
    </row>
    <row r="3475" ht="15.75" customHeight="1">
      <c r="A3475" s="338" t="s">
        <v>19753</v>
      </c>
      <c r="B3475" s="338" t="s">
        <v>4970</v>
      </c>
      <c r="C3475" s="338" t="s">
        <v>1558</v>
      </c>
      <c r="D3475" s="338">
        <v>1999.0</v>
      </c>
      <c r="E3475" s="338" t="s">
        <v>18519</v>
      </c>
      <c r="F3475" s="339">
        <v>44964.0</v>
      </c>
      <c r="G3475" s="338" t="s">
        <v>11141</v>
      </c>
      <c r="H3475" s="338" t="s">
        <v>17860</v>
      </c>
      <c r="I3475" s="338" t="s">
        <v>19754</v>
      </c>
      <c r="J3475" s="338" t="s">
        <v>7079</v>
      </c>
      <c r="K3475" s="338" t="s">
        <v>4987</v>
      </c>
      <c r="L3475" s="338" t="s">
        <v>7014</v>
      </c>
      <c r="M3475" s="338" t="s">
        <v>19755</v>
      </c>
      <c r="N3475" s="338" t="s">
        <v>19756</v>
      </c>
      <c r="O3475" s="338" t="s">
        <v>5120</v>
      </c>
    </row>
    <row r="3476" ht="15.75" customHeight="1">
      <c r="A3476" s="338" t="s">
        <v>19757</v>
      </c>
      <c r="B3476" s="338" t="s">
        <v>4970</v>
      </c>
      <c r="C3476" s="338" t="s">
        <v>1558</v>
      </c>
      <c r="D3476" s="338">
        <v>1999.0</v>
      </c>
      <c r="E3476" s="338" t="s">
        <v>19758</v>
      </c>
      <c r="F3476" s="339">
        <v>45114.0</v>
      </c>
      <c r="G3476" s="338" t="s">
        <v>17392</v>
      </c>
      <c r="H3476" s="338" t="s">
        <v>19759</v>
      </c>
      <c r="I3476" s="338" t="s">
        <v>19760</v>
      </c>
      <c r="J3476" s="338" t="s">
        <v>8625</v>
      </c>
      <c r="K3476" s="338" t="s">
        <v>4987</v>
      </c>
      <c r="L3476" s="338" t="s">
        <v>6247</v>
      </c>
      <c r="M3476" s="338" t="s">
        <v>19761</v>
      </c>
      <c r="N3476" s="338" t="s">
        <v>19762</v>
      </c>
      <c r="O3476" s="338" t="s">
        <v>5677</v>
      </c>
    </row>
    <row r="3477" ht="15.75" customHeight="1">
      <c r="A3477" s="338" t="s">
        <v>19763</v>
      </c>
      <c r="B3477" s="338" t="s">
        <v>4993</v>
      </c>
      <c r="C3477" s="338" t="s">
        <v>1572</v>
      </c>
      <c r="D3477" s="338">
        <v>1999.0</v>
      </c>
      <c r="E3477" s="338" t="s">
        <v>19673</v>
      </c>
      <c r="F3477" s="338" t="s">
        <v>6434</v>
      </c>
      <c r="G3477" s="338" t="s">
        <v>15133</v>
      </c>
      <c r="H3477" s="338" t="s">
        <v>19764</v>
      </c>
      <c r="I3477" s="338" t="s">
        <v>19765</v>
      </c>
      <c r="J3477" s="338" t="s">
        <v>19766</v>
      </c>
      <c r="K3477" s="338" t="s">
        <v>4987</v>
      </c>
      <c r="L3477" s="338" t="s">
        <v>11153</v>
      </c>
      <c r="M3477" s="338" t="s">
        <v>19767</v>
      </c>
      <c r="N3477" s="338" t="s">
        <v>4979</v>
      </c>
      <c r="O3477" s="338" t="s">
        <v>5505</v>
      </c>
    </row>
    <row r="3478" ht="15.75" customHeight="1">
      <c r="A3478" s="338" t="s">
        <v>1203</v>
      </c>
      <c r="B3478" s="338" t="s">
        <v>7737</v>
      </c>
      <c r="C3478" s="338" t="s">
        <v>1537</v>
      </c>
      <c r="D3478" s="338">
        <v>1999.0</v>
      </c>
      <c r="E3478" s="338" t="s">
        <v>13386</v>
      </c>
      <c r="F3478" s="339">
        <v>45022.0</v>
      </c>
      <c r="G3478" s="338" t="s">
        <v>8583</v>
      </c>
      <c r="H3478" s="338" t="s">
        <v>5304</v>
      </c>
      <c r="I3478" s="338" t="s">
        <v>19768</v>
      </c>
      <c r="J3478" s="338" t="s">
        <v>11476</v>
      </c>
      <c r="K3478" s="338" t="s">
        <v>4976</v>
      </c>
      <c r="L3478" s="338" t="s">
        <v>19769</v>
      </c>
      <c r="M3478" s="338" t="s">
        <v>19770</v>
      </c>
      <c r="N3478" s="338" t="s">
        <v>12048</v>
      </c>
      <c r="O3478" s="338" t="s">
        <v>6633</v>
      </c>
    </row>
    <row r="3479" ht="15.75" customHeight="1">
      <c r="A3479" s="338" t="s">
        <v>1903</v>
      </c>
      <c r="B3479" s="338" t="s">
        <v>8739</v>
      </c>
      <c r="C3479" s="338" t="s">
        <v>1547</v>
      </c>
      <c r="D3479" s="338">
        <v>1999.0</v>
      </c>
      <c r="E3479" s="338" t="s">
        <v>19771</v>
      </c>
      <c r="F3479" s="339">
        <v>44990.0</v>
      </c>
      <c r="G3479" s="338" t="s">
        <v>5060</v>
      </c>
      <c r="H3479" s="338" t="s">
        <v>11676</v>
      </c>
      <c r="I3479" s="338" t="s">
        <v>11676</v>
      </c>
      <c r="J3479" s="338" t="s">
        <v>19772</v>
      </c>
      <c r="K3479" s="338" t="s">
        <v>5607</v>
      </c>
      <c r="M3479" s="338" t="s">
        <v>19773</v>
      </c>
      <c r="N3479" s="338" t="s">
        <v>9266</v>
      </c>
      <c r="O3479" s="338" t="s">
        <v>5316</v>
      </c>
    </row>
    <row r="3480" ht="15.75" customHeight="1">
      <c r="A3480" s="338" t="s">
        <v>19774</v>
      </c>
      <c r="B3480" s="338" t="s">
        <v>7737</v>
      </c>
      <c r="C3480" s="338" t="s">
        <v>1537</v>
      </c>
      <c r="D3480" s="338">
        <v>1999.0</v>
      </c>
      <c r="E3480" s="338" t="s">
        <v>19673</v>
      </c>
      <c r="F3480" s="339">
        <v>44932.0</v>
      </c>
      <c r="G3480" s="338" t="s">
        <v>11997</v>
      </c>
      <c r="H3480" s="338" t="s">
        <v>19775</v>
      </c>
      <c r="I3480" s="338" t="s">
        <v>12326</v>
      </c>
      <c r="J3480" s="338" t="s">
        <v>15981</v>
      </c>
      <c r="K3480" s="338" t="s">
        <v>4987</v>
      </c>
      <c r="L3480" s="338" t="s">
        <v>16968</v>
      </c>
      <c r="M3480" s="338" t="s">
        <v>19776</v>
      </c>
      <c r="N3480" s="338" t="s">
        <v>5036</v>
      </c>
      <c r="O3480" s="338" t="s">
        <v>5423</v>
      </c>
    </row>
    <row r="3481" ht="15.75" customHeight="1">
      <c r="A3481" s="338" t="s">
        <v>19777</v>
      </c>
      <c r="B3481" s="338" t="s">
        <v>7737</v>
      </c>
      <c r="C3481" s="338" t="s">
        <v>1537</v>
      </c>
      <c r="D3481" s="338">
        <v>1999.0</v>
      </c>
      <c r="E3481" s="338" t="s">
        <v>19778</v>
      </c>
      <c r="F3481" s="339">
        <v>45173.0</v>
      </c>
      <c r="G3481" s="338" t="s">
        <v>19683</v>
      </c>
      <c r="H3481" s="338" t="s">
        <v>13535</v>
      </c>
      <c r="I3481" s="338" t="s">
        <v>10291</v>
      </c>
      <c r="J3481" s="338" t="s">
        <v>15469</v>
      </c>
      <c r="K3481" s="338" t="s">
        <v>4987</v>
      </c>
      <c r="L3481" s="338" t="s">
        <v>19779</v>
      </c>
      <c r="M3481" s="338" t="s">
        <v>19780</v>
      </c>
      <c r="N3481" s="338" t="s">
        <v>17947</v>
      </c>
      <c r="O3481" s="338" t="s">
        <v>5537</v>
      </c>
    </row>
    <row r="3482" ht="15.75" customHeight="1">
      <c r="A3482" s="338" t="s">
        <v>19781</v>
      </c>
      <c r="B3482" s="338" t="s">
        <v>7737</v>
      </c>
      <c r="C3482" s="338" t="s">
        <v>1558</v>
      </c>
      <c r="D3482" s="338">
        <v>1999.0</v>
      </c>
      <c r="E3482" s="338" t="s">
        <v>19782</v>
      </c>
      <c r="F3482" s="339">
        <v>45022.0</v>
      </c>
      <c r="G3482" s="338" t="s">
        <v>7751</v>
      </c>
      <c r="H3482" s="338" t="s">
        <v>12920</v>
      </c>
      <c r="I3482" s="338" t="s">
        <v>19783</v>
      </c>
      <c r="J3482" s="338" t="s">
        <v>16685</v>
      </c>
      <c r="K3482" s="338" t="s">
        <v>4987</v>
      </c>
      <c r="L3482" s="338" t="s">
        <v>19784</v>
      </c>
      <c r="M3482" s="338" t="s">
        <v>19785</v>
      </c>
      <c r="N3482" s="338" t="s">
        <v>19786</v>
      </c>
      <c r="O3482" s="338" t="s">
        <v>5483</v>
      </c>
    </row>
    <row r="3483" ht="15.75" customHeight="1">
      <c r="A3483" s="338" t="s">
        <v>19787</v>
      </c>
      <c r="B3483" s="338" t="s">
        <v>4970</v>
      </c>
      <c r="C3483" s="338" t="s">
        <v>11680</v>
      </c>
      <c r="D3483" s="338">
        <v>1999.0</v>
      </c>
      <c r="E3483" s="338" t="s">
        <v>19788</v>
      </c>
      <c r="F3483" s="339">
        <v>45113.0</v>
      </c>
      <c r="G3483" s="338" t="s">
        <v>19789</v>
      </c>
      <c r="H3483" s="338" t="s">
        <v>9786</v>
      </c>
      <c r="I3483" s="338" t="s">
        <v>19790</v>
      </c>
      <c r="J3483" s="338" t="s">
        <v>12787</v>
      </c>
      <c r="K3483" s="338" t="s">
        <v>5607</v>
      </c>
      <c r="L3483" s="338" t="s">
        <v>12942</v>
      </c>
      <c r="M3483" s="338" t="s">
        <v>19791</v>
      </c>
      <c r="N3483" s="338" t="s">
        <v>19559</v>
      </c>
      <c r="O3483" s="338" t="s">
        <v>5037</v>
      </c>
    </row>
    <row r="3484" ht="15.75" customHeight="1">
      <c r="A3484" s="338" t="s">
        <v>19792</v>
      </c>
      <c r="B3484" s="338" t="s">
        <v>4970</v>
      </c>
      <c r="C3484" s="338" t="s">
        <v>3713</v>
      </c>
      <c r="D3484" s="338">
        <v>1999.0</v>
      </c>
      <c r="E3484" s="338" t="s">
        <v>19793</v>
      </c>
      <c r="F3484" s="339">
        <v>45052.0</v>
      </c>
      <c r="G3484" s="338" t="s">
        <v>6487</v>
      </c>
      <c r="H3484" s="338" t="s">
        <v>5320</v>
      </c>
      <c r="I3484" s="338" t="s">
        <v>16546</v>
      </c>
      <c r="J3484" s="338" t="s">
        <v>15463</v>
      </c>
      <c r="K3484" s="338" t="s">
        <v>4987</v>
      </c>
      <c r="L3484" s="338" t="s">
        <v>11153</v>
      </c>
      <c r="M3484" s="338" t="s">
        <v>19794</v>
      </c>
      <c r="N3484" s="338" t="s">
        <v>5009</v>
      </c>
      <c r="O3484" s="338" t="s">
        <v>5624</v>
      </c>
    </row>
    <row r="3485" ht="15.75" customHeight="1">
      <c r="A3485" s="338" t="s">
        <v>19795</v>
      </c>
      <c r="B3485" s="338" t="s">
        <v>4970</v>
      </c>
      <c r="C3485" s="338" t="s">
        <v>1681</v>
      </c>
      <c r="D3485" s="338">
        <v>1999.0</v>
      </c>
      <c r="E3485" s="338" t="s">
        <v>19796</v>
      </c>
      <c r="F3485" s="339">
        <v>45145.0</v>
      </c>
      <c r="G3485" s="338" t="s">
        <v>15123</v>
      </c>
      <c r="H3485" s="338" t="s">
        <v>5761</v>
      </c>
      <c r="I3485" s="338" t="s">
        <v>19797</v>
      </c>
      <c r="J3485" s="338" t="s">
        <v>14605</v>
      </c>
      <c r="K3485" s="338" t="s">
        <v>4987</v>
      </c>
      <c r="L3485" s="338" t="s">
        <v>16634</v>
      </c>
      <c r="M3485" s="338" t="s">
        <v>19798</v>
      </c>
      <c r="N3485" s="338" t="s">
        <v>7874</v>
      </c>
      <c r="O3485" s="338" t="s">
        <v>10656</v>
      </c>
    </row>
    <row r="3486" ht="15.75" customHeight="1">
      <c r="A3486" s="338" t="s">
        <v>19799</v>
      </c>
      <c r="B3486" s="338" t="s">
        <v>4970</v>
      </c>
      <c r="C3486" s="338" t="s">
        <v>1558</v>
      </c>
      <c r="D3486" s="338">
        <v>1999.0</v>
      </c>
      <c r="E3486" s="338" t="s">
        <v>19657</v>
      </c>
      <c r="F3486" s="339">
        <v>45112.0</v>
      </c>
      <c r="G3486" s="338" t="s">
        <v>13588</v>
      </c>
      <c r="H3486" s="338" t="s">
        <v>19800</v>
      </c>
      <c r="I3486" s="338" t="s">
        <v>19801</v>
      </c>
      <c r="J3486" s="338" t="s">
        <v>19802</v>
      </c>
      <c r="K3486" s="338" t="s">
        <v>4987</v>
      </c>
      <c r="L3486" s="338" t="s">
        <v>6071</v>
      </c>
      <c r="M3486" s="338" t="s">
        <v>19803</v>
      </c>
      <c r="N3486" s="338" t="s">
        <v>19804</v>
      </c>
      <c r="O3486" s="338" t="s">
        <v>5010</v>
      </c>
    </row>
    <row r="3487" ht="15.75" customHeight="1">
      <c r="A3487" s="338" t="s">
        <v>19805</v>
      </c>
      <c r="B3487" s="338" t="s">
        <v>4970</v>
      </c>
      <c r="C3487" s="338" t="s">
        <v>1537</v>
      </c>
      <c r="D3487" s="338">
        <v>1999.0</v>
      </c>
      <c r="E3487" s="338" t="s">
        <v>19806</v>
      </c>
      <c r="F3487" s="339">
        <v>45083.0</v>
      </c>
      <c r="G3487" s="338" t="s">
        <v>10353</v>
      </c>
      <c r="H3487" s="338" t="s">
        <v>9012</v>
      </c>
      <c r="I3487" s="338" t="s">
        <v>6037</v>
      </c>
      <c r="J3487" s="338" t="s">
        <v>16179</v>
      </c>
      <c r="K3487" s="338" t="s">
        <v>4987</v>
      </c>
      <c r="L3487" s="338" t="s">
        <v>18254</v>
      </c>
      <c r="M3487" s="338" t="s">
        <v>19807</v>
      </c>
      <c r="N3487" s="338" t="s">
        <v>7874</v>
      </c>
      <c r="O3487" s="338" t="s">
        <v>5160</v>
      </c>
    </row>
    <row r="3488" ht="15.75" customHeight="1">
      <c r="A3488" s="338" t="s">
        <v>19808</v>
      </c>
      <c r="B3488" s="338" t="s">
        <v>4970</v>
      </c>
      <c r="C3488" s="338" t="s">
        <v>1558</v>
      </c>
      <c r="D3488" s="338">
        <v>1999.0</v>
      </c>
      <c r="E3488" s="338" t="s">
        <v>19201</v>
      </c>
      <c r="F3488" s="339">
        <v>45144.0</v>
      </c>
      <c r="G3488" s="338" t="s">
        <v>5709</v>
      </c>
      <c r="H3488" s="338" t="s">
        <v>16373</v>
      </c>
      <c r="I3488" s="338" t="s">
        <v>19809</v>
      </c>
      <c r="J3488" s="338" t="s">
        <v>7041</v>
      </c>
      <c r="K3488" s="338" t="s">
        <v>4987</v>
      </c>
      <c r="L3488" s="338" t="s">
        <v>14335</v>
      </c>
      <c r="M3488" s="338" t="s">
        <v>19810</v>
      </c>
      <c r="N3488" s="338" t="s">
        <v>11674</v>
      </c>
      <c r="O3488" s="338" t="s">
        <v>5576</v>
      </c>
    </row>
    <row r="3489" ht="15.75" customHeight="1">
      <c r="A3489" s="338" t="s">
        <v>19811</v>
      </c>
      <c r="B3489" s="338" t="s">
        <v>4970</v>
      </c>
      <c r="C3489" s="338" t="s">
        <v>1537</v>
      </c>
      <c r="D3489" s="338">
        <v>1999.0</v>
      </c>
      <c r="E3489" s="338" t="s">
        <v>19745</v>
      </c>
      <c r="F3489" s="339">
        <v>45143.0</v>
      </c>
      <c r="G3489" s="338" t="s">
        <v>19812</v>
      </c>
      <c r="H3489" s="338" t="s">
        <v>5970</v>
      </c>
      <c r="I3489" s="338" t="s">
        <v>18152</v>
      </c>
      <c r="J3489" s="338" t="s">
        <v>6361</v>
      </c>
      <c r="K3489" s="338" t="s">
        <v>4987</v>
      </c>
      <c r="L3489" s="338" t="s">
        <v>16620</v>
      </c>
      <c r="M3489" s="338" t="s">
        <v>19813</v>
      </c>
      <c r="N3489" s="338" t="s">
        <v>13680</v>
      </c>
      <c r="O3489" s="338" t="s">
        <v>5943</v>
      </c>
    </row>
    <row r="3490" ht="15.75" customHeight="1">
      <c r="A3490" s="338" t="s">
        <v>19814</v>
      </c>
      <c r="B3490" s="338" t="s">
        <v>4970</v>
      </c>
      <c r="C3490" s="338" t="s">
        <v>3713</v>
      </c>
      <c r="D3490" s="338">
        <v>1999.0</v>
      </c>
      <c r="E3490" s="338" t="s">
        <v>19673</v>
      </c>
      <c r="F3490" s="339">
        <v>45175.0</v>
      </c>
      <c r="G3490" s="338" t="s">
        <v>8606</v>
      </c>
      <c r="H3490" s="338" t="s">
        <v>9012</v>
      </c>
      <c r="I3490" s="338" t="s">
        <v>19815</v>
      </c>
      <c r="J3490" s="338" t="s">
        <v>11476</v>
      </c>
      <c r="K3490" s="338" t="s">
        <v>4987</v>
      </c>
      <c r="L3490" s="338" t="s">
        <v>11930</v>
      </c>
      <c r="M3490" s="338" t="s">
        <v>19816</v>
      </c>
      <c r="N3490" s="338" t="s">
        <v>5066</v>
      </c>
      <c r="O3490" s="338" t="s">
        <v>5677</v>
      </c>
    </row>
    <row r="3491" ht="15.75" customHeight="1">
      <c r="A3491" s="338" t="s">
        <v>19817</v>
      </c>
      <c r="B3491" s="338" t="s">
        <v>7737</v>
      </c>
      <c r="C3491" s="338" t="s">
        <v>1558</v>
      </c>
      <c r="D3491" s="338">
        <v>1999.0</v>
      </c>
      <c r="E3491" s="338" t="s">
        <v>19818</v>
      </c>
      <c r="F3491" s="339">
        <v>45083.0</v>
      </c>
      <c r="G3491" s="338" t="s">
        <v>5755</v>
      </c>
      <c r="H3491" s="338" t="s">
        <v>19819</v>
      </c>
      <c r="I3491" s="338" t="s">
        <v>19820</v>
      </c>
      <c r="J3491" s="338" t="s">
        <v>18994</v>
      </c>
      <c r="K3491" s="338" t="s">
        <v>12977</v>
      </c>
      <c r="L3491" s="338" t="s">
        <v>5074</v>
      </c>
      <c r="M3491" s="338" t="s">
        <v>19821</v>
      </c>
      <c r="N3491" s="338" t="s">
        <v>7780</v>
      </c>
      <c r="O3491" s="338" t="s">
        <v>5262</v>
      </c>
    </row>
    <row r="3492" ht="15.75" customHeight="1">
      <c r="A3492" s="338" t="s">
        <v>19822</v>
      </c>
      <c r="B3492" s="338" t="s">
        <v>4970</v>
      </c>
      <c r="C3492" s="338" t="s">
        <v>1681</v>
      </c>
      <c r="D3492" s="338">
        <v>1999.0</v>
      </c>
      <c r="E3492" s="338" t="s">
        <v>19823</v>
      </c>
      <c r="F3492" s="339">
        <v>45053.0</v>
      </c>
      <c r="G3492" s="338" t="s">
        <v>5803</v>
      </c>
      <c r="H3492" s="338" t="s">
        <v>19824</v>
      </c>
      <c r="I3492" s="338" t="s">
        <v>19824</v>
      </c>
      <c r="J3492" s="338" t="s">
        <v>19825</v>
      </c>
      <c r="K3492" s="338" t="s">
        <v>4987</v>
      </c>
      <c r="L3492" s="338" t="s">
        <v>6297</v>
      </c>
      <c r="M3492" s="338" t="s">
        <v>19826</v>
      </c>
      <c r="N3492" s="338" t="s">
        <v>17975</v>
      </c>
      <c r="O3492" s="338" t="s">
        <v>5715</v>
      </c>
    </row>
    <row r="3493" ht="15.75" customHeight="1">
      <c r="A3493" s="338" t="s">
        <v>19827</v>
      </c>
      <c r="B3493" s="338" t="s">
        <v>4970</v>
      </c>
      <c r="C3493" s="338" t="s">
        <v>3713</v>
      </c>
      <c r="D3493" s="338">
        <v>1999.0</v>
      </c>
      <c r="E3493" s="338" t="s">
        <v>18785</v>
      </c>
      <c r="F3493" s="339">
        <v>45052.0</v>
      </c>
      <c r="G3493" s="338" t="s">
        <v>9450</v>
      </c>
      <c r="H3493" s="338" t="s">
        <v>6132</v>
      </c>
      <c r="I3493" s="338" t="s">
        <v>16588</v>
      </c>
      <c r="J3493" s="338" t="s">
        <v>7115</v>
      </c>
      <c r="K3493" s="338" t="s">
        <v>12977</v>
      </c>
      <c r="L3493" s="338" t="s">
        <v>7743</v>
      </c>
      <c r="M3493" s="338" t="s">
        <v>19828</v>
      </c>
      <c r="N3493" s="338" t="s">
        <v>4990</v>
      </c>
      <c r="O3493" s="338" t="s">
        <v>5457</v>
      </c>
    </row>
    <row r="3494" ht="15.75" customHeight="1">
      <c r="A3494" s="338" t="s">
        <v>19829</v>
      </c>
      <c r="B3494" s="338" t="s">
        <v>4970</v>
      </c>
      <c r="C3494" s="338" t="s">
        <v>3713</v>
      </c>
      <c r="D3494" s="338">
        <v>1999.0</v>
      </c>
      <c r="E3494" s="338" t="s">
        <v>19830</v>
      </c>
      <c r="F3494" s="339">
        <v>45082.0</v>
      </c>
      <c r="G3494" s="338" t="s">
        <v>5080</v>
      </c>
      <c r="H3494" s="338" t="s">
        <v>8868</v>
      </c>
      <c r="I3494" s="338" t="s">
        <v>19831</v>
      </c>
      <c r="J3494" s="338" t="s">
        <v>17663</v>
      </c>
      <c r="K3494" s="338" t="s">
        <v>4987</v>
      </c>
      <c r="L3494" s="338" t="s">
        <v>6047</v>
      </c>
      <c r="M3494" s="338" t="s">
        <v>19832</v>
      </c>
      <c r="N3494" s="338" t="s">
        <v>19833</v>
      </c>
      <c r="O3494" s="338" t="s">
        <v>5483</v>
      </c>
    </row>
    <row r="3495" ht="15.75" customHeight="1">
      <c r="A3495" s="338" t="s">
        <v>19834</v>
      </c>
      <c r="B3495" s="338" t="s">
        <v>4970</v>
      </c>
      <c r="C3495" s="338" t="s">
        <v>1558</v>
      </c>
      <c r="D3495" s="338">
        <v>1999.0</v>
      </c>
      <c r="E3495" s="338" t="s">
        <v>19835</v>
      </c>
      <c r="F3495" s="339">
        <v>45113.0</v>
      </c>
      <c r="G3495" s="338" t="s">
        <v>5129</v>
      </c>
      <c r="H3495" s="338" t="s">
        <v>19836</v>
      </c>
      <c r="I3495" s="338" t="s">
        <v>19837</v>
      </c>
      <c r="J3495" s="338" t="s">
        <v>19471</v>
      </c>
      <c r="K3495" s="338" t="s">
        <v>4987</v>
      </c>
      <c r="L3495" s="338" t="s">
        <v>4995</v>
      </c>
      <c r="M3495" s="338" t="s">
        <v>19838</v>
      </c>
      <c r="N3495" s="338" t="s">
        <v>19839</v>
      </c>
      <c r="O3495" s="338" t="s">
        <v>5698</v>
      </c>
    </row>
    <row r="3496" ht="15.75" customHeight="1">
      <c r="A3496" s="338" t="s">
        <v>19840</v>
      </c>
      <c r="B3496" s="338" t="s">
        <v>7737</v>
      </c>
      <c r="C3496" s="338" t="s">
        <v>1558</v>
      </c>
      <c r="D3496" s="338">
        <v>1999.0</v>
      </c>
      <c r="E3496" s="338" t="s">
        <v>14926</v>
      </c>
      <c r="F3496" s="339">
        <v>44932.0</v>
      </c>
      <c r="G3496" s="338" t="s">
        <v>12041</v>
      </c>
      <c r="H3496" s="338" t="s">
        <v>18147</v>
      </c>
      <c r="I3496" s="338" t="s">
        <v>19841</v>
      </c>
      <c r="J3496" s="338" t="s">
        <v>7928</v>
      </c>
      <c r="K3496" s="338" t="s">
        <v>4987</v>
      </c>
      <c r="L3496" s="338" t="s">
        <v>7014</v>
      </c>
      <c r="M3496" s="338" t="s">
        <v>19842</v>
      </c>
      <c r="N3496" s="338" t="s">
        <v>17520</v>
      </c>
      <c r="O3496" s="338" t="s">
        <v>5324</v>
      </c>
    </row>
    <row r="3497" ht="15.75" customHeight="1">
      <c r="A3497" s="338" t="s">
        <v>19843</v>
      </c>
      <c r="B3497" s="338" t="s">
        <v>4970</v>
      </c>
      <c r="C3497" s="338" t="s">
        <v>1558</v>
      </c>
      <c r="D3497" s="338">
        <v>1999.0</v>
      </c>
      <c r="E3497" s="338" t="s">
        <v>18541</v>
      </c>
      <c r="F3497" s="339">
        <v>45082.0</v>
      </c>
      <c r="G3497" s="338" t="s">
        <v>6547</v>
      </c>
      <c r="H3497" s="338" t="s">
        <v>19844</v>
      </c>
      <c r="I3497" s="338" t="s">
        <v>19844</v>
      </c>
      <c r="J3497" s="338" t="s">
        <v>19845</v>
      </c>
      <c r="K3497" s="338" t="s">
        <v>4987</v>
      </c>
      <c r="L3497" s="338" t="s">
        <v>5007</v>
      </c>
      <c r="M3497" s="338" t="s">
        <v>19846</v>
      </c>
      <c r="N3497" s="338" t="s">
        <v>19847</v>
      </c>
      <c r="O3497" s="338" t="s">
        <v>5794</v>
      </c>
    </row>
    <row r="3498" ht="15.75" customHeight="1">
      <c r="A3498" s="338" t="s">
        <v>19848</v>
      </c>
      <c r="B3498" s="338" t="s">
        <v>4970</v>
      </c>
      <c r="C3498" s="338" t="s">
        <v>3713</v>
      </c>
      <c r="D3498" s="338">
        <v>1999.0</v>
      </c>
      <c r="E3498" s="338" t="s">
        <v>19796</v>
      </c>
      <c r="F3498" s="339">
        <v>45113.0</v>
      </c>
      <c r="G3498" s="338" t="s">
        <v>8560</v>
      </c>
      <c r="H3498" s="338" t="s">
        <v>12139</v>
      </c>
      <c r="I3498" s="338" t="s">
        <v>19849</v>
      </c>
      <c r="J3498" s="338" t="s">
        <v>10653</v>
      </c>
      <c r="K3498" s="338" t="s">
        <v>4987</v>
      </c>
      <c r="L3498" s="338" t="s">
        <v>18168</v>
      </c>
      <c r="M3498" s="338" t="s">
        <v>19850</v>
      </c>
      <c r="N3498" s="338" t="s">
        <v>4990</v>
      </c>
      <c r="O3498" s="338" t="s">
        <v>5715</v>
      </c>
    </row>
    <row r="3499" ht="15.75" customHeight="1">
      <c r="A3499" s="338" t="s">
        <v>19851</v>
      </c>
      <c r="B3499" s="338" t="s">
        <v>4970</v>
      </c>
      <c r="C3499" s="338" t="s">
        <v>1547</v>
      </c>
      <c r="D3499" s="338">
        <v>1999.0</v>
      </c>
      <c r="E3499" s="338" t="s">
        <v>19852</v>
      </c>
      <c r="F3499" s="339">
        <v>45175.0</v>
      </c>
      <c r="G3499" s="338" t="s">
        <v>18917</v>
      </c>
      <c r="H3499" s="338" t="s">
        <v>6086</v>
      </c>
      <c r="I3499" s="338" t="s">
        <v>12952</v>
      </c>
      <c r="J3499" s="338" t="s">
        <v>5155</v>
      </c>
      <c r="K3499" s="338" t="s">
        <v>4987</v>
      </c>
      <c r="L3499" s="338" t="s">
        <v>10592</v>
      </c>
      <c r="M3499" s="338" t="s">
        <v>19853</v>
      </c>
      <c r="N3499" s="338" t="s">
        <v>4979</v>
      </c>
      <c r="O3499" s="338" t="s">
        <v>8635</v>
      </c>
    </row>
    <row r="3500" ht="15.75" customHeight="1">
      <c r="A3500" s="338" t="s">
        <v>19854</v>
      </c>
      <c r="B3500" s="338" t="s">
        <v>4970</v>
      </c>
      <c r="C3500" s="338" t="s">
        <v>1547</v>
      </c>
      <c r="D3500" s="338">
        <v>1999.0</v>
      </c>
      <c r="E3500" s="338" t="s">
        <v>19855</v>
      </c>
      <c r="F3500" s="339">
        <v>45083.0</v>
      </c>
      <c r="G3500" s="338" t="s">
        <v>6421</v>
      </c>
      <c r="H3500" s="338" t="s">
        <v>19751</v>
      </c>
      <c r="I3500" s="338" t="s">
        <v>19856</v>
      </c>
      <c r="J3500" s="338" t="s">
        <v>19857</v>
      </c>
      <c r="K3500" s="338" t="s">
        <v>4987</v>
      </c>
      <c r="L3500" s="338" t="s">
        <v>5822</v>
      </c>
      <c r="M3500" s="338" t="s">
        <v>19858</v>
      </c>
      <c r="N3500" s="338" t="s">
        <v>10126</v>
      </c>
      <c r="O3500" s="338" t="s">
        <v>5324</v>
      </c>
    </row>
    <row r="3501" ht="15.75" customHeight="1">
      <c r="A3501" s="338" t="s">
        <v>19859</v>
      </c>
      <c r="B3501" s="338" t="s">
        <v>4970</v>
      </c>
      <c r="C3501" s="338" t="s">
        <v>3713</v>
      </c>
      <c r="D3501" s="338">
        <v>1999.0</v>
      </c>
      <c r="E3501" s="338" t="s">
        <v>13735</v>
      </c>
      <c r="F3501" s="339">
        <v>45113.0</v>
      </c>
      <c r="G3501" s="338" t="s">
        <v>5105</v>
      </c>
      <c r="H3501" s="338" t="s">
        <v>9710</v>
      </c>
      <c r="I3501" s="338" t="s">
        <v>9710</v>
      </c>
      <c r="J3501" s="338" t="s">
        <v>18631</v>
      </c>
      <c r="K3501" s="338" t="s">
        <v>4987</v>
      </c>
      <c r="L3501" s="338" t="s">
        <v>5355</v>
      </c>
      <c r="M3501" s="338" t="s">
        <v>19860</v>
      </c>
      <c r="N3501" s="338" t="s">
        <v>7874</v>
      </c>
      <c r="O3501" s="338" t="s">
        <v>11509</v>
      </c>
    </row>
    <row r="3502" ht="15.75" customHeight="1">
      <c r="A3502" s="338" t="s">
        <v>19861</v>
      </c>
      <c r="B3502" s="338" t="s">
        <v>7737</v>
      </c>
      <c r="C3502" s="338" t="s">
        <v>1547</v>
      </c>
      <c r="D3502" s="338">
        <v>1999.0</v>
      </c>
      <c r="E3502" s="338" t="s">
        <v>19705</v>
      </c>
      <c r="F3502" s="339">
        <v>45023.0</v>
      </c>
      <c r="G3502" s="338" t="s">
        <v>8507</v>
      </c>
      <c r="H3502" s="338" t="s">
        <v>8968</v>
      </c>
      <c r="I3502" s="338" t="s">
        <v>6549</v>
      </c>
      <c r="J3502" s="338" t="s">
        <v>18946</v>
      </c>
      <c r="K3502" s="338" t="s">
        <v>4987</v>
      </c>
      <c r="L3502" s="338" t="s">
        <v>6284</v>
      </c>
      <c r="M3502" s="338" t="s">
        <v>19862</v>
      </c>
      <c r="N3502" s="338" t="s">
        <v>19625</v>
      </c>
      <c r="O3502" s="338" t="s">
        <v>5824</v>
      </c>
    </row>
    <row r="3503" ht="15.75" customHeight="1">
      <c r="A3503" s="338" t="s">
        <v>19863</v>
      </c>
      <c r="B3503" s="338" t="s">
        <v>4993</v>
      </c>
      <c r="C3503" s="338" t="s">
        <v>1681</v>
      </c>
      <c r="D3503" s="338">
        <v>1999.0</v>
      </c>
      <c r="E3503" s="338" t="s">
        <v>18541</v>
      </c>
      <c r="F3503" s="339">
        <v>45145.0</v>
      </c>
      <c r="G3503" s="338" t="s">
        <v>12041</v>
      </c>
      <c r="H3503" s="338" t="s">
        <v>11974</v>
      </c>
      <c r="I3503" s="338" t="s">
        <v>19864</v>
      </c>
      <c r="J3503" s="338" t="s">
        <v>19865</v>
      </c>
      <c r="K3503" s="338" t="s">
        <v>4987</v>
      </c>
      <c r="L3503" s="338" t="s">
        <v>7014</v>
      </c>
      <c r="M3503" s="338" t="s">
        <v>19866</v>
      </c>
      <c r="N3503" s="338" t="s">
        <v>5036</v>
      </c>
      <c r="O3503" s="338" t="s">
        <v>5576</v>
      </c>
    </row>
    <row r="3504" ht="15.75" customHeight="1">
      <c r="A3504" s="338" t="s">
        <v>19867</v>
      </c>
      <c r="B3504" s="338" t="s">
        <v>7737</v>
      </c>
      <c r="C3504" s="338" t="s">
        <v>2473</v>
      </c>
      <c r="D3504" s="338">
        <v>1999.0</v>
      </c>
      <c r="E3504" s="338" t="s">
        <v>19818</v>
      </c>
      <c r="F3504" s="338" t="s">
        <v>5210</v>
      </c>
      <c r="G3504" s="338" t="s">
        <v>6403</v>
      </c>
      <c r="H3504" s="338" t="s">
        <v>15852</v>
      </c>
      <c r="I3504" s="338" t="s">
        <v>19868</v>
      </c>
      <c r="J3504" s="338" t="s">
        <v>12827</v>
      </c>
      <c r="K3504" s="338" t="s">
        <v>4987</v>
      </c>
      <c r="L3504" s="338" t="s">
        <v>14335</v>
      </c>
      <c r="M3504" s="338" t="s">
        <v>19869</v>
      </c>
      <c r="N3504" s="338" t="s">
        <v>18335</v>
      </c>
      <c r="O3504" s="338" t="s">
        <v>5677</v>
      </c>
    </row>
    <row r="3505" ht="15.75" customHeight="1">
      <c r="A3505" s="338" t="s">
        <v>19870</v>
      </c>
      <c r="B3505" s="338" t="s">
        <v>4970</v>
      </c>
      <c r="C3505" s="338" t="s">
        <v>1425</v>
      </c>
      <c r="D3505" s="338">
        <v>1999.0</v>
      </c>
      <c r="E3505" s="338" t="s">
        <v>19855</v>
      </c>
      <c r="F3505" s="339">
        <v>45144.0</v>
      </c>
      <c r="G3505" s="338" t="s">
        <v>7833</v>
      </c>
      <c r="H3505" s="338" t="s">
        <v>5798</v>
      </c>
      <c r="I3505" s="338" t="s">
        <v>5798</v>
      </c>
      <c r="J3505" s="338" t="s">
        <v>19871</v>
      </c>
      <c r="K3505" s="338" t="s">
        <v>4976</v>
      </c>
      <c r="L3505" s="338" t="s">
        <v>5074</v>
      </c>
      <c r="M3505" s="338" t="s">
        <v>19872</v>
      </c>
      <c r="N3505" s="338" t="s">
        <v>17344</v>
      </c>
      <c r="O3505" s="338" t="s">
        <v>5262</v>
      </c>
    </row>
    <row r="3506" ht="15.75" customHeight="1">
      <c r="A3506" s="338" t="s">
        <v>19873</v>
      </c>
      <c r="B3506" s="338" t="s">
        <v>7737</v>
      </c>
      <c r="C3506" s="338" t="s">
        <v>1547</v>
      </c>
      <c r="D3506" s="338">
        <v>1999.0</v>
      </c>
      <c r="E3506" s="338" t="s">
        <v>19874</v>
      </c>
      <c r="F3506" s="339">
        <v>45083.0</v>
      </c>
      <c r="G3506" s="338" t="s">
        <v>5196</v>
      </c>
      <c r="H3506" s="338" t="s">
        <v>5693</v>
      </c>
      <c r="I3506" s="338" t="s">
        <v>15217</v>
      </c>
      <c r="J3506" s="338" t="s">
        <v>8902</v>
      </c>
      <c r="K3506" s="338" t="s">
        <v>4987</v>
      </c>
      <c r="L3506" s="338" t="s">
        <v>14335</v>
      </c>
      <c r="M3506" s="338" t="s">
        <v>19875</v>
      </c>
      <c r="N3506" s="338" t="s">
        <v>5036</v>
      </c>
      <c r="O3506" s="338" t="s">
        <v>7745</v>
      </c>
    </row>
    <row r="3507" ht="15.75" customHeight="1">
      <c r="A3507" s="338" t="s">
        <v>19876</v>
      </c>
      <c r="B3507" s="338" t="s">
        <v>4970</v>
      </c>
      <c r="C3507" s="338" t="s">
        <v>1547</v>
      </c>
      <c r="D3507" s="338">
        <v>1999.0</v>
      </c>
      <c r="E3507" s="338" t="s">
        <v>19877</v>
      </c>
      <c r="F3507" s="339">
        <v>45144.0</v>
      </c>
      <c r="G3507" s="338" t="s">
        <v>4983</v>
      </c>
      <c r="H3507" s="338" t="s">
        <v>5041</v>
      </c>
      <c r="I3507" s="338" t="s">
        <v>16836</v>
      </c>
      <c r="J3507" s="338" t="s">
        <v>7115</v>
      </c>
      <c r="K3507" s="338" t="s">
        <v>4987</v>
      </c>
      <c r="L3507" s="338" t="s">
        <v>10592</v>
      </c>
      <c r="M3507" s="338" t="s">
        <v>19878</v>
      </c>
      <c r="N3507" s="338" t="s">
        <v>18495</v>
      </c>
      <c r="O3507" s="338" t="s">
        <v>5423</v>
      </c>
    </row>
    <row r="3508" ht="15.75" customHeight="1">
      <c r="A3508" s="338" t="s">
        <v>19879</v>
      </c>
      <c r="B3508" s="338" t="s">
        <v>4970</v>
      </c>
      <c r="C3508" s="338" t="s">
        <v>1537</v>
      </c>
      <c r="D3508" s="338">
        <v>1999.0</v>
      </c>
      <c r="E3508" s="338" t="s">
        <v>19659</v>
      </c>
      <c r="F3508" s="339">
        <v>44933.0</v>
      </c>
      <c r="G3508" s="338" t="s">
        <v>15123</v>
      </c>
      <c r="H3508" s="338" t="s">
        <v>16231</v>
      </c>
      <c r="I3508" s="338" t="s">
        <v>18304</v>
      </c>
      <c r="J3508" s="338" t="s">
        <v>18372</v>
      </c>
      <c r="K3508" s="338" t="s">
        <v>4987</v>
      </c>
      <c r="L3508" s="338" t="s">
        <v>15938</v>
      </c>
      <c r="M3508" s="338" t="s">
        <v>19880</v>
      </c>
      <c r="N3508" s="338" t="s">
        <v>4979</v>
      </c>
      <c r="O3508" s="338" t="s">
        <v>5096</v>
      </c>
    </row>
    <row r="3509" ht="15.75" customHeight="1">
      <c r="A3509" s="338" t="s">
        <v>19881</v>
      </c>
      <c r="B3509" s="338" t="s">
        <v>4970</v>
      </c>
      <c r="C3509" s="338" t="s">
        <v>1558</v>
      </c>
      <c r="D3509" s="338">
        <v>1999.0</v>
      </c>
      <c r="E3509" s="338" t="s">
        <v>14926</v>
      </c>
      <c r="F3509" s="339">
        <v>44964.0</v>
      </c>
      <c r="G3509" s="338" t="s">
        <v>5743</v>
      </c>
      <c r="H3509" s="338" t="s">
        <v>17477</v>
      </c>
      <c r="I3509" s="338" t="s">
        <v>19882</v>
      </c>
      <c r="J3509" s="338" t="s">
        <v>19883</v>
      </c>
      <c r="K3509" s="338" t="s">
        <v>4987</v>
      </c>
      <c r="L3509" s="338" t="s">
        <v>5094</v>
      </c>
      <c r="M3509" s="338" t="s">
        <v>19884</v>
      </c>
      <c r="N3509" s="338" t="s">
        <v>4990</v>
      </c>
      <c r="O3509" s="338" t="s">
        <v>5160</v>
      </c>
    </row>
    <row r="3510" ht="15.75" customHeight="1">
      <c r="A3510" s="338" t="s">
        <v>19885</v>
      </c>
      <c r="B3510" s="338" t="s">
        <v>4970</v>
      </c>
      <c r="C3510" s="338" t="s">
        <v>1537</v>
      </c>
      <c r="D3510" s="338">
        <v>1999.0</v>
      </c>
      <c r="E3510" s="338" t="s">
        <v>19886</v>
      </c>
      <c r="F3510" s="339">
        <v>44933.0</v>
      </c>
      <c r="G3510" s="338" t="s">
        <v>16775</v>
      </c>
      <c r="H3510" s="338" t="s">
        <v>18309</v>
      </c>
      <c r="I3510" s="338" t="s">
        <v>19887</v>
      </c>
      <c r="J3510" s="338" t="s">
        <v>5730</v>
      </c>
      <c r="K3510" s="338" t="s">
        <v>4987</v>
      </c>
      <c r="L3510" s="338" t="s">
        <v>16634</v>
      </c>
      <c r="M3510" s="338" t="s">
        <v>19888</v>
      </c>
      <c r="N3510" s="338" t="s">
        <v>15404</v>
      </c>
      <c r="O3510" s="338" t="s">
        <v>5067</v>
      </c>
    </row>
    <row r="3511" ht="15.75" customHeight="1">
      <c r="A3511" s="338" t="s">
        <v>19889</v>
      </c>
      <c r="B3511" s="338" t="s">
        <v>4970</v>
      </c>
      <c r="C3511" s="338" t="s">
        <v>1572</v>
      </c>
      <c r="D3511" s="338">
        <v>1999.0</v>
      </c>
      <c r="E3511" s="338" t="s">
        <v>19778</v>
      </c>
      <c r="F3511" s="339">
        <v>45114.0</v>
      </c>
      <c r="G3511" s="338" t="s">
        <v>19890</v>
      </c>
      <c r="H3511" s="338" t="s">
        <v>18407</v>
      </c>
      <c r="I3511" s="338" t="s">
        <v>18407</v>
      </c>
      <c r="J3511" s="338" t="s">
        <v>18407</v>
      </c>
      <c r="K3511" s="338" t="s">
        <v>4987</v>
      </c>
      <c r="L3511" s="338" t="s">
        <v>6447</v>
      </c>
      <c r="M3511" s="338" t="s">
        <v>19891</v>
      </c>
      <c r="N3511" s="338" t="s">
        <v>17715</v>
      </c>
      <c r="O3511" s="338" t="s">
        <v>7215</v>
      </c>
    </row>
    <row r="3512" ht="15.75" customHeight="1">
      <c r="A3512" s="338" t="s">
        <v>19892</v>
      </c>
      <c r="B3512" s="338" t="s">
        <v>5445</v>
      </c>
      <c r="C3512" s="338" t="s">
        <v>1681</v>
      </c>
      <c r="D3512" s="338">
        <v>1999.0</v>
      </c>
      <c r="E3512" s="338" t="s">
        <v>19893</v>
      </c>
      <c r="F3512" s="338" t="s">
        <v>6434</v>
      </c>
      <c r="G3512" s="338" t="s">
        <v>15198</v>
      </c>
      <c r="H3512" s="338" t="s">
        <v>7740</v>
      </c>
      <c r="I3512" s="338" t="s">
        <v>19894</v>
      </c>
      <c r="J3512" s="338" t="s">
        <v>9172</v>
      </c>
      <c r="K3512" s="338" t="s">
        <v>5607</v>
      </c>
      <c r="L3512" s="338" t="s">
        <v>5064</v>
      </c>
      <c r="M3512" s="338" t="s">
        <v>19895</v>
      </c>
      <c r="N3512" s="338" t="s">
        <v>19896</v>
      </c>
      <c r="O3512" s="338" t="s">
        <v>5545</v>
      </c>
    </row>
    <row r="3513" ht="15.75" customHeight="1">
      <c r="A3513" s="338" t="s">
        <v>19897</v>
      </c>
      <c r="B3513" s="338" t="s">
        <v>4970</v>
      </c>
      <c r="C3513" s="338" t="s">
        <v>1558</v>
      </c>
      <c r="D3513" s="338">
        <v>1999.0</v>
      </c>
      <c r="E3513" s="338" t="s">
        <v>19898</v>
      </c>
      <c r="F3513" s="339">
        <v>44963.0</v>
      </c>
      <c r="G3513" s="338" t="s">
        <v>6391</v>
      </c>
      <c r="H3513" s="338" t="s">
        <v>14246</v>
      </c>
      <c r="I3513" s="338" t="s">
        <v>19899</v>
      </c>
      <c r="J3513" s="338" t="s">
        <v>19900</v>
      </c>
      <c r="K3513" s="338" t="s">
        <v>4987</v>
      </c>
      <c r="L3513" s="338" t="s">
        <v>7014</v>
      </c>
      <c r="M3513" s="338" t="s">
        <v>19901</v>
      </c>
      <c r="N3513" s="338" t="s">
        <v>4990</v>
      </c>
      <c r="O3513" s="338" t="s">
        <v>5248</v>
      </c>
    </row>
    <row r="3514" ht="15.75" customHeight="1">
      <c r="A3514" s="338" t="s">
        <v>19902</v>
      </c>
      <c r="B3514" s="338" t="s">
        <v>7737</v>
      </c>
      <c r="C3514" s="338" t="s">
        <v>1558</v>
      </c>
      <c r="D3514" s="338">
        <v>1999.0</v>
      </c>
      <c r="E3514" s="338" t="s">
        <v>19903</v>
      </c>
      <c r="F3514" s="339">
        <v>45022.0</v>
      </c>
      <c r="G3514" s="338" t="s">
        <v>5743</v>
      </c>
      <c r="H3514" s="338" t="s">
        <v>8058</v>
      </c>
      <c r="I3514" s="338" t="s">
        <v>6162</v>
      </c>
      <c r="J3514" s="338" t="s">
        <v>6162</v>
      </c>
      <c r="K3514" s="338" t="s">
        <v>4987</v>
      </c>
      <c r="L3514" s="338" t="s">
        <v>10592</v>
      </c>
      <c r="M3514" s="338" t="s">
        <v>19904</v>
      </c>
      <c r="N3514" s="338" t="s">
        <v>5036</v>
      </c>
      <c r="O3514" s="338" t="s">
        <v>5262</v>
      </c>
    </row>
    <row r="3515" ht="15.75" customHeight="1">
      <c r="A3515" s="338" t="s">
        <v>19905</v>
      </c>
      <c r="B3515" s="338" t="s">
        <v>4970</v>
      </c>
      <c r="C3515" s="338" t="s">
        <v>1558</v>
      </c>
      <c r="D3515" s="338">
        <v>1999.0</v>
      </c>
      <c r="E3515" s="338" t="s">
        <v>19903</v>
      </c>
      <c r="F3515" s="339">
        <v>45175.0</v>
      </c>
      <c r="G3515" s="338" t="s">
        <v>7889</v>
      </c>
      <c r="H3515" s="338" t="s">
        <v>16264</v>
      </c>
      <c r="I3515" s="338" t="s">
        <v>19906</v>
      </c>
      <c r="J3515" s="338" t="s">
        <v>14490</v>
      </c>
      <c r="K3515" s="338" t="s">
        <v>4987</v>
      </c>
      <c r="L3515" s="338" t="s">
        <v>12626</v>
      </c>
      <c r="M3515" s="338" t="s">
        <v>19907</v>
      </c>
      <c r="N3515" s="338" t="s">
        <v>7780</v>
      </c>
      <c r="O3515" s="338" t="s">
        <v>5028</v>
      </c>
    </row>
    <row r="3516" ht="15.75" customHeight="1">
      <c r="A3516" s="338" t="s">
        <v>19908</v>
      </c>
      <c r="B3516" s="338" t="s">
        <v>4970</v>
      </c>
      <c r="C3516" s="338" t="s">
        <v>3713</v>
      </c>
      <c r="D3516" s="338">
        <v>1999.0</v>
      </c>
      <c r="E3516" s="338" t="s">
        <v>19112</v>
      </c>
      <c r="F3516" s="339">
        <v>45022.0</v>
      </c>
      <c r="G3516" s="338" t="s">
        <v>8587</v>
      </c>
      <c r="H3516" s="338" t="s">
        <v>18118</v>
      </c>
      <c r="I3516" s="338" t="s">
        <v>19909</v>
      </c>
      <c r="J3516" s="338" t="s">
        <v>5191</v>
      </c>
      <c r="K3516" s="338" t="s">
        <v>4987</v>
      </c>
      <c r="L3516" s="338" t="s">
        <v>18964</v>
      </c>
      <c r="M3516" s="338" t="s">
        <v>19910</v>
      </c>
      <c r="N3516" s="338" t="s">
        <v>5009</v>
      </c>
      <c r="O3516" s="338" t="s">
        <v>5077</v>
      </c>
    </row>
    <row r="3517" ht="15.75" customHeight="1">
      <c r="A3517" s="338" t="s">
        <v>19911</v>
      </c>
      <c r="B3517" s="338" t="s">
        <v>4970</v>
      </c>
      <c r="C3517" s="338" t="s">
        <v>1601</v>
      </c>
      <c r="D3517" s="338">
        <v>1999.0</v>
      </c>
      <c r="E3517" s="338" t="s">
        <v>19748</v>
      </c>
      <c r="F3517" s="339">
        <v>45022.0</v>
      </c>
      <c r="G3517" s="338" t="s">
        <v>4983</v>
      </c>
      <c r="H3517" s="338" t="s">
        <v>9005</v>
      </c>
      <c r="I3517" s="338" t="s">
        <v>9085</v>
      </c>
      <c r="J3517" s="338" t="s">
        <v>19912</v>
      </c>
      <c r="K3517" s="338" t="s">
        <v>5607</v>
      </c>
      <c r="L3517" s="338" t="s">
        <v>15146</v>
      </c>
      <c r="M3517" s="338" t="s">
        <v>19913</v>
      </c>
      <c r="N3517" s="338" t="s">
        <v>4990</v>
      </c>
      <c r="O3517" s="338" t="s">
        <v>19914</v>
      </c>
    </row>
    <row r="3518" ht="15.75" customHeight="1">
      <c r="A3518" s="338" t="s">
        <v>19915</v>
      </c>
      <c r="B3518" s="338" t="s">
        <v>4970</v>
      </c>
      <c r="C3518" s="338" t="s">
        <v>1681</v>
      </c>
      <c r="D3518" s="338">
        <v>1999.0</v>
      </c>
      <c r="E3518" s="338" t="s">
        <v>19852</v>
      </c>
      <c r="F3518" s="339">
        <v>45023.0</v>
      </c>
      <c r="G3518" s="338" t="s">
        <v>12022</v>
      </c>
      <c r="H3518" s="338" t="s">
        <v>5945</v>
      </c>
      <c r="I3518" s="338" t="s">
        <v>12921</v>
      </c>
      <c r="J3518" s="338" t="s">
        <v>15848</v>
      </c>
      <c r="K3518" s="338" t="s">
        <v>4976</v>
      </c>
      <c r="L3518" s="338" t="s">
        <v>19916</v>
      </c>
      <c r="M3518" s="338" t="s">
        <v>19917</v>
      </c>
      <c r="N3518" s="338" t="s">
        <v>5036</v>
      </c>
      <c r="O3518" s="338" t="s">
        <v>5715</v>
      </c>
    </row>
    <row r="3519" ht="15.75" customHeight="1">
      <c r="A3519" s="338" t="s">
        <v>19918</v>
      </c>
      <c r="B3519" s="338" t="s">
        <v>5601</v>
      </c>
      <c r="C3519" s="338" t="s">
        <v>1547</v>
      </c>
      <c r="D3519" s="338">
        <v>1999.0</v>
      </c>
      <c r="E3519" s="338" t="s">
        <v>19919</v>
      </c>
      <c r="F3519" s="339">
        <v>45053.0</v>
      </c>
      <c r="G3519" s="338" t="s">
        <v>8753</v>
      </c>
      <c r="H3519" s="338" t="s">
        <v>19920</v>
      </c>
      <c r="I3519" s="338" t="s">
        <v>19920</v>
      </c>
      <c r="J3519" s="338" t="s">
        <v>19921</v>
      </c>
      <c r="K3519" s="338" t="s">
        <v>4976</v>
      </c>
      <c r="L3519" s="338" t="s">
        <v>5090</v>
      </c>
      <c r="M3519" s="338" t="s">
        <v>19922</v>
      </c>
      <c r="N3519" s="338" t="s">
        <v>19923</v>
      </c>
      <c r="O3519" s="338" t="s">
        <v>5370</v>
      </c>
    </row>
    <row r="3520" ht="15.75" customHeight="1">
      <c r="A3520" s="338" t="s">
        <v>19924</v>
      </c>
      <c r="B3520" s="338" t="s">
        <v>4970</v>
      </c>
      <c r="C3520" s="338" t="s">
        <v>1601</v>
      </c>
      <c r="D3520" s="338">
        <v>1999.0</v>
      </c>
      <c r="E3520" s="338" t="s">
        <v>19925</v>
      </c>
      <c r="F3520" s="338" t="s">
        <v>5059</v>
      </c>
      <c r="G3520" s="338" t="s">
        <v>5963</v>
      </c>
      <c r="H3520" s="338" t="s">
        <v>16500</v>
      </c>
      <c r="I3520" s="338" t="s">
        <v>19926</v>
      </c>
      <c r="J3520" s="338" t="s">
        <v>19927</v>
      </c>
      <c r="K3520" s="338" t="s">
        <v>4976</v>
      </c>
      <c r="L3520" s="338" t="s">
        <v>5176</v>
      </c>
      <c r="M3520" s="338" t="s">
        <v>19928</v>
      </c>
      <c r="N3520" s="338" t="s">
        <v>19929</v>
      </c>
      <c r="O3520" s="338" t="s">
        <v>5294</v>
      </c>
    </row>
    <row r="3521" ht="15.75" customHeight="1">
      <c r="A3521" s="338" t="s">
        <v>19930</v>
      </c>
      <c r="B3521" s="338" t="s">
        <v>7737</v>
      </c>
      <c r="C3521" s="338" t="s">
        <v>1537</v>
      </c>
      <c r="D3521" s="338">
        <v>1999.0</v>
      </c>
      <c r="E3521" s="338" t="s">
        <v>19898</v>
      </c>
      <c r="F3521" s="339">
        <v>44991.0</v>
      </c>
      <c r="G3521" s="338" t="s">
        <v>19931</v>
      </c>
      <c r="H3521" s="338" t="s">
        <v>13465</v>
      </c>
      <c r="I3521" s="338" t="s">
        <v>9299</v>
      </c>
      <c r="J3521" s="338" t="s">
        <v>5777</v>
      </c>
      <c r="K3521" s="338" t="s">
        <v>4987</v>
      </c>
      <c r="L3521" s="338" t="s">
        <v>19185</v>
      </c>
      <c r="M3521" s="338" t="s">
        <v>19932</v>
      </c>
      <c r="N3521" s="338" t="s">
        <v>5224</v>
      </c>
      <c r="O3521" s="338" t="s">
        <v>5677</v>
      </c>
    </row>
    <row r="3522" ht="15.75" customHeight="1">
      <c r="A3522" s="338" t="s">
        <v>19933</v>
      </c>
      <c r="B3522" s="338" t="s">
        <v>7737</v>
      </c>
      <c r="C3522" s="338" t="s">
        <v>1558</v>
      </c>
      <c r="D3522" s="338">
        <v>1999.0</v>
      </c>
      <c r="E3522" s="338" t="s">
        <v>19641</v>
      </c>
      <c r="F3522" s="339">
        <v>44933.0</v>
      </c>
      <c r="G3522" s="338" t="s">
        <v>8851</v>
      </c>
      <c r="H3522" s="338" t="s">
        <v>16984</v>
      </c>
      <c r="I3522" s="338" t="s">
        <v>15462</v>
      </c>
      <c r="J3522" s="338" t="s">
        <v>19934</v>
      </c>
      <c r="K3522" s="338" t="s">
        <v>4976</v>
      </c>
      <c r="M3522" s="338" t="s">
        <v>19935</v>
      </c>
      <c r="N3522" s="338" t="s">
        <v>19936</v>
      </c>
      <c r="O3522" s="338" t="s">
        <v>5545</v>
      </c>
    </row>
    <row r="3523" ht="15.75" customHeight="1">
      <c r="A3523" s="338" t="s">
        <v>19937</v>
      </c>
      <c r="B3523" s="338" t="s">
        <v>4970</v>
      </c>
      <c r="C3523" s="338" t="s">
        <v>1425</v>
      </c>
      <c r="D3523" s="338">
        <v>1999.0</v>
      </c>
      <c r="E3523" s="338" t="s">
        <v>19938</v>
      </c>
      <c r="F3523" s="338" t="s">
        <v>5059</v>
      </c>
      <c r="G3523" s="338" t="s">
        <v>5812</v>
      </c>
      <c r="H3523" s="338" t="s">
        <v>13094</v>
      </c>
      <c r="I3523" s="338" t="s">
        <v>5115</v>
      </c>
      <c r="J3523" s="338" t="s">
        <v>7807</v>
      </c>
      <c r="K3523" s="338" t="s">
        <v>4987</v>
      </c>
      <c r="L3523" s="338" t="s">
        <v>5176</v>
      </c>
      <c r="M3523" s="338" t="s">
        <v>19939</v>
      </c>
      <c r="N3523" s="338" t="s">
        <v>19559</v>
      </c>
      <c r="O3523" s="338" t="s">
        <v>5339</v>
      </c>
    </row>
    <row r="3524" ht="15.75" customHeight="1">
      <c r="A3524" s="338" t="s">
        <v>19940</v>
      </c>
      <c r="B3524" s="338" t="s">
        <v>5601</v>
      </c>
      <c r="C3524" s="338" t="s">
        <v>1547</v>
      </c>
      <c r="D3524" s="338">
        <v>1999.0</v>
      </c>
      <c r="E3524" s="338" t="s">
        <v>19941</v>
      </c>
      <c r="F3524" s="339">
        <v>45143.0</v>
      </c>
      <c r="G3524" s="338" t="s">
        <v>7247</v>
      </c>
      <c r="H3524" s="338" t="s">
        <v>9736</v>
      </c>
      <c r="I3524" s="338" t="s">
        <v>9736</v>
      </c>
      <c r="J3524" s="338" t="s">
        <v>19942</v>
      </c>
      <c r="K3524" s="338" t="s">
        <v>5607</v>
      </c>
      <c r="N3524" s="338" t="s">
        <v>17237</v>
      </c>
      <c r="O3524" s="338" t="s">
        <v>5127</v>
      </c>
    </row>
    <row r="3525" ht="15.75" customHeight="1">
      <c r="A3525" s="338" t="s">
        <v>19943</v>
      </c>
      <c r="B3525" s="338" t="s">
        <v>4970</v>
      </c>
      <c r="C3525" s="338" t="s">
        <v>1537</v>
      </c>
      <c r="D3525" s="338">
        <v>1999.0</v>
      </c>
      <c r="E3525" s="338" t="s">
        <v>19944</v>
      </c>
      <c r="F3525" s="339">
        <v>45053.0</v>
      </c>
      <c r="G3525" s="338" t="s">
        <v>7121</v>
      </c>
      <c r="H3525" s="338" t="s">
        <v>8009</v>
      </c>
      <c r="I3525" s="338" t="s">
        <v>8009</v>
      </c>
      <c r="J3525" s="338" t="s">
        <v>11620</v>
      </c>
      <c r="K3525" s="338" t="s">
        <v>5607</v>
      </c>
      <c r="M3525" s="338" t="s">
        <v>19945</v>
      </c>
      <c r="N3525" s="338" t="s">
        <v>16859</v>
      </c>
      <c r="O3525" s="338" t="s">
        <v>5077</v>
      </c>
    </row>
    <row r="3526" ht="15.75" customHeight="1">
      <c r="A3526" s="338" t="s">
        <v>19946</v>
      </c>
      <c r="B3526" s="338" t="s">
        <v>7737</v>
      </c>
      <c r="C3526" s="338" t="s">
        <v>1558</v>
      </c>
      <c r="D3526" s="338">
        <v>1999.0</v>
      </c>
      <c r="E3526" s="338" t="s">
        <v>19947</v>
      </c>
      <c r="F3526" s="339">
        <v>44990.0</v>
      </c>
      <c r="G3526" s="338" t="s">
        <v>5153</v>
      </c>
      <c r="H3526" s="338" t="s">
        <v>17341</v>
      </c>
      <c r="I3526" s="338" t="s">
        <v>17341</v>
      </c>
      <c r="J3526" s="338" t="s">
        <v>19948</v>
      </c>
      <c r="K3526" s="338" t="s">
        <v>4987</v>
      </c>
      <c r="L3526" s="338" t="s">
        <v>6247</v>
      </c>
      <c r="M3526" s="338" t="s">
        <v>19949</v>
      </c>
      <c r="N3526" s="338" t="s">
        <v>10126</v>
      </c>
      <c r="O3526" s="338" t="s">
        <v>5186</v>
      </c>
    </row>
    <row r="3527" ht="15.75" customHeight="1">
      <c r="A3527" s="338" t="s">
        <v>19950</v>
      </c>
      <c r="B3527" s="338" t="s">
        <v>4993</v>
      </c>
      <c r="C3527" s="338" t="s">
        <v>1558</v>
      </c>
      <c r="D3527" s="338">
        <v>1999.0</v>
      </c>
      <c r="E3527" s="338" t="s">
        <v>19714</v>
      </c>
      <c r="F3527" s="339">
        <v>45175.0</v>
      </c>
      <c r="G3527" s="338" t="s">
        <v>14295</v>
      </c>
      <c r="H3527" s="338" t="s">
        <v>7816</v>
      </c>
      <c r="I3527" s="338" t="s">
        <v>19951</v>
      </c>
      <c r="J3527" s="338" t="s">
        <v>5093</v>
      </c>
      <c r="K3527" s="338" t="s">
        <v>4987</v>
      </c>
      <c r="L3527" s="338" t="s">
        <v>16620</v>
      </c>
      <c r="M3527" s="338" t="s">
        <v>19952</v>
      </c>
      <c r="N3527" s="338" t="s">
        <v>17653</v>
      </c>
      <c r="O3527" s="338" t="s">
        <v>5193</v>
      </c>
    </row>
    <row r="3528" ht="15.75" customHeight="1">
      <c r="A3528" s="338" t="s">
        <v>19953</v>
      </c>
      <c r="B3528" s="338" t="s">
        <v>4993</v>
      </c>
      <c r="C3528" s="338" t="s">
        <v>1558</v>
      </c>
      <c r="D3528" s="338">
        <v>1999.0</v>
      </c>
      <c r="E3528" s="338" t="s">
        <v>19694</v>
      </c>
      <c r="F3528" s="339">
        <v>45082.0</v>
      </c>
      <c r="G3528" s="338" t="s">
        <v>8507</v>
      </c>
      <c r="H3528" s="338" t="s">
        <v>6691</v>
      </c>
      <c r="I3528" s="338" t="s">
        <v>19954</v>
      </c>
      <c r="J3528" s="338" t="s">
        <v>13612</v>
      </c>
      <c r="K3528" s="338" t="s">
        <v>4987</v>
      </c>
      <c r="L3528" s="338" t="s">
        <v>11153</v>
      </c>
      <c r="M3528" s="338" t="s">
        <v>19955</v>
      </c>
      <c r="N3528" s="338" t="s">
        <v>5009</v>
      </c>
      <c r="O3528" s="338" t="s">
        <v>5077</v>
      </c>
    </row>
    <row r="3529" ht="15.75" customHeight="1">
      <c r="A3529" s="338" t="s">
        <v>19956</v>
      </c>
      <c r="B3529" s="338" t="s">
        <v>4970</v>
      </c>
      <c r="C3529" s="338" t="s">
        <v>11680</v>
      </c>
      <c r="D3529" s="338">
        <v>1999.0</v>
      </c>
      <c r="E3529" s="338" t="s">
        <v>19295</v>
      </c>
      <c r="F3529" s="339">
        <v>44933.0</v>
      </c>
      <c r="G3529" s="338" t="s">
        <v>9550</v>
      </c>
      <c r="H3529" s="338" t="s">
        <v>19957</v>
      </c>
      <c r="I3529" s="338" t="s">
        <v>19958</v>
      </c>
      <c r="J3529" s="338" t="s">
        <v>19959</v>
      </c>
      <c r="K3529" s="338" t="s">
        <v>4987</v>
      </c>
      <c r="L3529" s="338" t="s">
        <v>5971</v>
      </c>
      <c r="M3529" s="338" t="s">
        <v>19960</v>
      </c>
      <c r="N3529" s="338" t="s">
        <v>4990</v>
      </c>
      <c r="O3529" s="338" t="s">
        <v>5067</v>
      </c>
    </row>
    <row r="3530" ht="15.75" customHeight="1">
      <c r="A3530" s="338" t="s">
        <v>19961</v>
      </c>
      <c r="B3530" s="338" t="s">
        <v>4993</v>
      </c>
      <c r="C3530" s="338" t="s">
        <v>1537</v>
      </c>
      <c r="D3530" s="338">
        <v>1999.0</v>
      </c>
      <c r="E3530" s="338" t="s">
        <v>19818</v>
      </c>
      <c r="F3530" s="339">
        <v>44961.0</v>
      </c>
      <c r="G3530" s="338" t="s">
        <v>7883</v>
      </c>
      <c r="H3530" s="338" t="s">
        <v>13843</v>
      </c>
      <c r="I3530" s="338" t="s">
        <v>19962</v>
      </c>
      <c r="J3530" s="338" t="s">
        <v>7079</v>
      </c>
      <c r="K3530" s="338" t="s">
        <v>4987</v>
      </c>
      <c r="L3530" s="338" t="s">
        <v>16634</v>
      </c>
      <c r="M3530" s="338" t="s">
        <v>19963</v>
      </c>
      <c r="N3530" s="338" t="s">
        <v>7376</v>
      </c>
      <c r="O3530" s="338" t="s">
        <v>6224</v>
      </c>
    </row>
    <row r="3531" ht="15.75" customHeight="1">
      <c r="A3531" s="338" t="s">
        <v>19964</v>
      </c>
      <c r="B3531" s="338" t="s">
        <v>4970</v>
      </c>
      <c r="C3531" s="338" t="s">
        <v>1537</v>
      </c>
      <c r="D3531" s="338">
        <v>1999.0</v>
      </c>
      <c r="E3531" s="338" t="s">
        <v>19651</v>
      </c>
      <c r="F3531" s="339">
        <v>44964.0</v>
      </c>
      <c r="G3531" s="338" t="s">
        <v>7029</v>
      </c>
      <c r="H3531" s="338" t="s">
        <v>18739</v>
      </c>
      <c r="I3531" s="338" t="s">
        <v>19965</v>
      </c>
      <c r="J3531" s="338" t="s">
        <v>5907</v>
      </c>
      <c r="K3531" s="338" t="s">
        <v>4987</v>
      </c>
      <c r="L3531" s="338" t="s">
        <v>8694</v>
      </c>
      <c r="M3531" s="338" t="s">
        <v>19966</v>
      </c>
      <c r="N3531" s="338" t="s">
        <v>19967</v>
      </c>
      <c r="O3531" s="338" t="s">
        <v>5232</v>
      </c>
    </row>
    <row r="3532" ht="15.75" customHeight="1">
      <c r="A3532" s="338" t="s">
        <v>19968</v>
      </c>
      <c r="B3532" s="338" t="s">
        <v>4970</v>
      </c>
      <c r="C3532" s="338" t="s">
        <v>1681</v>
      </c>
      <c r="D3532" s="338">
        <v>1999.0</v>
      </c>
      <c r="E3532" s="338" t="s">
        <v>19709</v>
      </c>
      <c r="F3532" s="339">
        <v>45084.0</v>
      </c>
      <c r="G3532" s="338" t="s">
        <v>7077</v>
      </c>
      <c r="H3532" s="338" t="s">
        <v>6766</v>
      </c>
      <c r="I3532" s="338" t="s">
        <v>19969</v>
      </c>
      <c r="J3532" s="338" t="s">
        <v>10653</v>
      </c>
      <c r="K3532" s="338" t="s">
        <v>4987</v>
      </c>
      <c r="L3532" s="338" t="s">
        <v>6394</v>
      </c>
      <c r="M3532" s="338" t="s">
        <v>19970</v>
      </c>
      <c r="N3532" s="338" t="s">
        <v>19971</v>
      </c>
      <c r="O3532" s="338" t="s">
        <v>4980</v>
      </c>
    </row>
    <row r="3533" ht="15.75" customHeight="1">
      <c r="A3533" s="338" t="s">
        <v>19972</v>
      </c>
      <c r="B3533" s="338" t="s">
        <v>4970</v>
      </c>
      <c r="C3533" s="338" t="s">
        <v>1547</v>
      </c>
      <c r="D3533" s="338">
        <v>1999.0</v>
      </c>
      <c r="E3533" s="338" t="s">
        <v>19823</v>
      </c>
      <c r="F3533" s="339">
        <v>45176.0</v>
      </c>
      <c r="G3533" s="338" t="s">
        <v>7876</v>
      </c>
      <c r="H3533" s="338" t="s">
        <v>9770</v>
      </c>
      <c r="I3533" s="338" t="s">
        <v>9770</v>
      </c>
      <c r="J3533" s="338" t="s">
        <v>19973</v>
      </c>
      <c r="K3533" s="338" t="s">
        <v>6531</v>
      </c>
      <c r="M3533" s="338" t="s">
        <v>19974</v>
      </c>
      <c r="N3533" s="338" t="s">
        <v>12121</v>
      </c>
      <c r="O3533" s="338" t="s">
        <v>5294</v>
      </c>
    </row>
    <row r="3534" ht="15.75" customHeight="1">
      <c r="A3534" s="338" t="s">
        <v>19975</v>
      </c>
      <c r="B3534" s="338" t="s">
        <v>7737</v>
      </c>
      <c r="C3534" s="338" t="s">
        <v>1558</v>
      </c>
      <c r="D3534" s="338">
        <v>1999.0</v>
      </c>
      <c r="E3534" s="338" t="s">
        <v>19659</v>
      </c>
      <c r="F3534" s="339">
        <v>45143.0</v>
      </c>
      <c r="G3534" s="338" t="s">
        <v>5872</v>
      </c>
      <c r="H3534" s="338" t="s">
        <v>19976</v>
      </c>
      <c r="I3534" s="338" t="s">
        <v>19977</v>
      </c>
      <c r="J3534" s="338" t="s">
        <v>19978</v>
      </c>
      <c r="K3534" s="338" t="s">
        <v>4987</v>
      </c>
      <c r="L3534" s="338" t="s">
        <v>5960</v>
      </c>
      <c r="M3534" s="338" t="s">
        <v>19979</v>
      </c>
      <c r="N3534" s="338" t="s">
        <v>5224</v>
      </c>
      <c r="O3534" s="338" t="s">
        <v>5283</v>
      </c>
    </row>
    <row r="3535" ht="15.75" customHeight="1">
      <c r="A3535" s="338" t="s">
        <v>19980</v>
      </c>
      <c r="B3535" s="338" t="s">
        <v>7737</v>
      </c>
      <c r="C3535" s="338" t="s">
        <v>1537</v>
      </c>
      <c r="D3535" s="338">
        <v>1999.0</v>
      </c>
      <c r="E3535" s="338" t="s">
        <v>19874</v>
      </c>
      <c r="F3535" s="339">
        <v>44991.0</v>
      </c>
      <c r="G3535" s="338" t="s">
        <v>5812</v>
      </c>
      <c r="H3535" s="338" t="s">
        <v>14467</v>
      </c>
      <c r="I3535" s="338" t="s">
        <v>19981</v>
      </c>
      <c r="J3535" s="338" t="s">
        <v>17873</v>
      </c>
      <c r="K3535" s="338" t="s">
        <v>12977</v>
      </c>
      <c r="L3535" s="338" t="s">
        <v>12744</v>
      </c>
      <c r="M3535" s="338" t="s">
        <v>19982</v>
      </c>
      <c r="N3535" s="338" t="s">
        <v>4990</v>
      </c>
      <c r="O3535" s="338" t="s">
        <v>5483</v>
      </c>
    </row>
    <row r="3536" ht="15.75" customHeight="1">
      <c r="A3536" s="338" t="s">
        <v>19983</v>
      </c>
      <c r="B3536" s="338" t="s">
        <v>4970</v>
      </c>
      <c r="C3536" s="338" t="s">
        <v>3713</v>
      </c>
      <c r="D3536" s="338">
        <v>1999.0</v>
      </c>
      <c r="E3536" s="338" t="s">
        <v>19984</v>
      </c>
      <c r="F3536" s="338" t="s">
        <v>5059</v>
      </c>
      <c r="G3536" s="338" t="s">
        <v>7089</v>
      </c>
      <c r="H3536" s="338" t="s">
        <v>11988</v>
      </c>
      <c r="I3536" s="338" t="s">
        <v>13773</v>
      </c>
      <c r="J3536" s="338" t="s">
        <v>9963</v>
      </c>
      <c r="K3536" s="338" t="s">
        <v>4987</v>
      </c>
      <c r="L3536" s="338" t="s">
        <v>5064</v>
      </c>
      <c r="M3536" s="338" t="s">
        <v>19985</v>
      </c>
      <c r="N3536" s="338" t="s">
        <v>19559</v>
      </c>
      <c r="O3536" s="338" t="s">
        <v>5143</v>
      </c>
    </row>
    <row r="3537" ht="15.75" customHeight="1">
      <c r="A3537" s="338" t="s">
        <v>19986</v>
      </c>
      <c r="B3537" s="338" t="s">
        <v>7737</v>
      </c>
      <c r="C3537" s="338" t="s">
        <v>1547</v>
      </c>
      <c r="D3537" s="338">
        <v>1999.0</v>
      </c>
      <c r="E3537" s="338" t="s">
        <v>19012</v>
      </c>
      <c r="F3537" s="339">
        <v>44963.0</v>
      </c>
      <c r="G3537" s="338" t="s">
        <v>5105</v>
      </c>
      <c r="H3537" s="338" t="s">
        <v>13038</v>
      </c>
      <c r="I3537" s="338" t="s">
        <v>19987</v>
      </c>
      <c r="J3537" s="338" t="s">
        <v>8902</v>
      </c>
      <c r="K3537" s="338" t="s">
        <v>4987</v>
      </c>
      <c r="L3537" s="338" t="s">
        <v>14335</v>
      </c>
      <c r="M3537" s="338" t="s">
        <v>19988</v>
      </c>
      <c r="N3537" s="338" t="s">
        <v>4979</v>
      </c>
      <c r="O3537" s="338" t="s">
        <v>5824</v>
      </c>
    </row>
    <row r="3538" ht="15.75" customHeight="1">
      <c r="A3538" s="338" t="s">
        <v>19989</v>
      </c>
      <c r="B3538" s="338" t="s">
        <v>4970</v>
      </c>
      <c r="C3538" s="338" t="s">
        <v>1425</v>
      </c>
      <c r="D3538" s="338">
        <v>1999.0</v>
      </c>
      <c r="E3538" s="338" t="s">
        <v>19938</v>
      </c>
      <c r="F3538" s="339">
        <v>44963.0</v>
      </c>
      <c r="G3538" s="338" t="s">
        <v>5137</v>
      </c>
      <c r="H3538" s="338" t="s">
        <v>16036</v>
      </c>
      <c r="I3538" s="338" t="s">
        <v>19990</v>
      </c>
      <c r="J3538" s="338" t="s">
        <v>16547</v>
      </c>
      <c r="K3538" s="338" t="s">
        <v>4987</v>
      </c>
      <c r="L3538" s="338" t="s">
        <v>10654</v>
      </c>
      <c r="M3538" s="338" t="s">
        <v>19991</v>
      </c>
      <c r="N3538" s="338" t="s">
        <v>5126</v>
      </c>
      <c r="O3538" s="338" t="s">
        <v>5120</v>
      </c>
    </row>
    <row r="3539" ht="15.75" customHeight="1">
      <c r="A3539" s="338" t="s">
        <v>19992</v>
      </c>
      <c r="B3539" s="338" t="s">
        <v>7737</v>
      </c>
      <c r="C3539" s="338" t="s">
        <v>1558</v>
      </c>
      <c r="D3539" s="338">
        <v>1999.0</v>
      </c>
      <c r="E3539" s="338" t="s">
        <v>19993</v>
      </c>
      <c r="F3539" s="339">
        <v>45022.0</v>
      </c>
      <c r="G3539" s="338" t="s">
        <v>6547</v>
      </c>
      <c r="H3539" s="338" t="s">
        <v>10940</v>
      </c>
      <c r="I3539" s="338" t="s">
        <v>12199</v>
      </c>
      <c r="J3539" s="338" t="s">
        <v>7380</v>
      </c>
      <c r="K3539" s="338" t="s">
        <v>4976</v>
      </c>
      <c r="L3539" s="338" t="s">
        <v>5157</v>
      </c>
      <c r="M3539" s="338" t="s">
        <v>19994</v>
      </c>
      <c r="N3539" s="338" t="s">
        <v>17975</v>
      </c>
      <c r="O3539" s="338" t="s">
        <v>5077</v>
      </c>
    </row>
    <row r="3540" ht="15.75" customHeight="1">
      <c r="A3540" s="338" t="s">
        <v>19995</v>
      </c>
      <c r="B3540" s="338" t="s">
        <v>7737</v>
      </c>
      <c r="C3540" s="338" t="s">
        <v>1558</v>
      </c>
      <c r="D3540" s="338">
        <v>1999.0</v>
      </c>
      <c r="E3540" s="338" t="s">
        <v>18785</v>
      </c>
      <c r="F3540" s="339">
        <v>45052.0</v>
      </c>
      <c r="G3540" s="338" t="s">
        <v>5181</v>
      </c>
      <c r="H3540" s="338" t="s">
        <v>6691</v>
      </c>
      <c r="I3540" s="338" t="s">
        <v>19996</v>
      </c>
      <c r="J3540" s="338" t="s">
        <v>19997</v>
      </c>
      <c r="K3540" s="338" t="s">
        <v>4987</v>
      </c>
      <c r="L3540" s="338" t="s">
        <v>5377</v>
      </c>
      <c r="M3540" s="338" t="s">
        <v>19998</v>
      </c>
      <c r="N3540" s="338" t="s">
        <v>18038</v>
      </c>
      <c r="O3540" s="338" t="s">
        <v>5046</v>
      </c>
    </row>
    <row r="3541" ht="15.75" customHeight="1">
      <c r="A3541" s="338" t="s">
        <v>19999</v>
      </c>
      <c r="B3541" s="338" t="s">
        <v>4970</v>
      </c>
      <c r="C3541" s="338" t="s">
        <v>1558</v>
      </c>
      <c r="D3541" s="338">
        <v>1999.0</v>
      </c>
      <c r="E3541" s="338" t="s">
        <v>19690</v>
      </c>
      <c r="F3541" s="339">
        <v>45113.0</v>
      </c>
      <c r="G3541" s="338" t="s">
        <v>6397</v>
      </c>
      <c r="H3541" s="338" t="s">
        <v>5014</v>
      </c>
      <c r="I3541" s="338" t="s">
        <v>20000</v>
      </c>
      <c r="J3541" s="338" t="s">
        <v>5043</v>
      </c>
      <c r="K3541" s="338" t="s">
        <v>4987</v>
      </c>
      <c r="L3541" s="338" t="s">
        <v>14335</v>
      </c>
      <c r="M3541" s="338" t="s">
        <v>20001</v>
      </c>
      <c r="N3541" s="338" t="s">
        <v>20002</v>
      </c>
      <c r="O3541" s="338" t="s">
        <v>5120</v>
      </c>
    </row>
    <row r="3542" ht="15.75" customHeight="1">
      <c r="A3542" s="338" t="s">
        <v>20003</v>
      </c>
      <c r="B3542" s="338" t="s">
        <v>4970</v>
      </c>
      <c r="C3542" s="338" t="s">
        <v>1558</v>
      </c>
      <c r="D3542" s="338">
        <v>1999.0</v>
      </c>
      <c r="E3542" s="338" t="s">
        <v>20004</v>
      </c>
      <c r="F3542" s="339">
        <v>44933.0</v>
      </c>
      <c r="G3542" s="338" t="s">
        <v>5272</v>
      </c>
      <c r="H3542" s="338" t="s">
        <v>20005</v>
      </c>
      <c r="I3542" s="338" t="s">
        <v>20005</v>
      </c>
      <c r="J3542" s="338" t="s">
        <v>20006</v>
      </c>
      <c r="K3542" s="338" t="s">
        <v>4976</v>
      </c>
      <c r="M3542" s="338" t="s">
        <v>20007</v>
      </c>
      <c r="N3542" s="338" t="s">
        <v>20008</v>
      </c>
      <c r="O3542" s="338" t="s">
        <v>5339</v>
      </c>
    </row>
    <row r="3543" ht="15.75" customHeight="1">
      <c r="A3543" s="338" t="s">
        <v>20009</v>
      </c>
      <c r="B3543" s="338" t="s">
        <v>7737</v>
      </c>
      <c r="C3543" s="338" t="s">
        <v>1547</v>
      </c>
      <c r="D3543" s="338">
        <v>1999.0</v>
      </c>
      <c r="E3543" s="338" t="s">
        <v>19903</v>
      </c>
      <c r="F3543" s="339">
        <v>45052.0</v>
      </c>
      <c r="G3543" s="338" t="s">
        <v>5172</v>
      </c>
      <c r="H3543" s="338" t="s">
        <v>7557</v>
      </c>
      <c r="I3543" s="338" t="s">
        <v>20010</v>
      </c>
      <c r="J3543" s="338" t="s">
        <v>20011</v>
      </c>
      <c r="K3543" s="338" t="s">
        <v>4987</v>
      </c>
      <c r="L3543" s="338" t="s">
        <v>7014</v>
      </c>
      <c r="M3543" s="338" t="s">
        <v>20012</v>
      </c>
      <c r="N3543" s="338" t="s">
        <v>17520</v>
      </c>
      <c r="O3543" s="338" t="s">
        <v>5067</v>
      </c>
    </row>
    <row r="3544" ht="15.75" customHeight="1">
      <c r="A3544" s="338" t="s">
        <v>20013</v>
      </c>
      <c r="C3544" s="338" t="s">
        <v>1558</v>
      </c>
      <c r="D3544" s="338">
        <v>1999.0</v>
      </c>
      <c r="E3544" s="338" t="s">
        <v>20014</v>
      </c>
      <c r="F3544" s="339">
        <v>45174.0</v>
      </c>
      <c r="G3544" s="338" t="s">
        <v>5163</v>
      </c>
      <c r="H3544" s="338" t="s">
        <v>12499</v>
      </c>
      <c r="I3544" s="338" t="s">
        <v>20015</v>
      </c>
      <c r="J3544" s="338" t="s">
        <v>19434</v>
      </c>
      <c r="K3544" s="338" t="s">
        <v>4987</v>
      </c>
      <c r="M3544" s="338" t="s">
        <v>20016</v>
      </c>
      <c r="N3544" s="338" t="s">
        <v>20017</v>
      </c>
      <c r="O3544" s="338" t="s">
        <v>5217</v>
      </c>
    </row>
    <row r="3545" ht="15.75" customHeight="1">
      <c r="A3545" s="338" t="s">
        <v>20018</v>
      </c>
      <c r="B3545" s="338" t="s">
        <v>4970</v>
      </c>
      <c r="C3545" s="338" t="s">
        <v>1537</v>
      </c>
      <c r="D3545" s="338">
        <v>1999.0</v>
      </c>
      <c r="E3545" s="338" t="s">
        <v>18940</v>
      </c>
      <c r="F3545" s="338" t="s">
        <v>5210</v>
      </c>
      <c r="G3545" s="338" t="s">
        <v>5113</v>
      </c>
      <c r="H3545" s="338" t="s">
        <v>20019</v>
      </c>
      <c r="I3545" s="338" t="s">
        <v>13070</v>
      </c>
      <c r="J3545" s="338" t="s">
        <v>5814</v>
      </c>
      <c r="K3545" s="338" t="s">
        <v>4987</v>
      </c>
      <c r="L3545" s="338" t="s">
        <v>15938</v>
      </c>
      <c r="M3545" s="338" t="s">
        <v>20020</v>
      </c>
      <c r="N3545" s="338" t="s">
        <v>20021</v>
      </c>
      <c r="O3545" s="338" t="s">
        <v>5339</v>
      </c>
    </row>
    <row r="3546" ht="15.75" customHeight="1">
      <c r="A3546" s="338" t="s">
        <v>20022</v>
      </c>
      <c r="B3546" s="338" t="s">
        <v>7737</v>
      </c>
      <c r="C3546" s="338" t="s">
        <v>1558</v>
      </c>
      <c r="D3546" s="338">
        <v>1999.0</v>
      </c>
      <c r="E3546" s="338" t="s">
        <v>20023</v>
      </c>
      <c r="F3546" s="339">
        <v>44931.0</v>
      </c>
      <c r="G3546" s="338" t="s">
        <v>5070</v>
      </c>
      <c r="H3546" s="338" t="s">
        <v>20024</v>
      </c>
      <c r="I3546" s="338" t="s">
        <v>20025</v>
      </c>
      <c r="J3546" s="338" t="s">
        <v>20025</v>
      </c>
      <c r="K3546" s="338" t="s">
        <v>4987</v>
      </c>
      <c r="L3546" s="338" t="s">
        <v>12626</v>
      </c>
      <c r="M3546" s="338" t="s">
        <v>20026</v>
      </c>
      <c r="N3546" s="338" t="s">
        <v>16410</v>
      </c>
      <c r="O3546" s="338" t="s">
        <v>7215</v>
      </c>
    </row>
    <row r="3547" ht="15.75" customHeight="1">
      <c r="A3547" s="338" t="s">
        <v>20027</v>
      </c>
      <c r="B3547" s="338" t="s">
        <v>4970</v>
      </c>
      <c r="C3547" s="338" t="s">
        <v>1558</v>
      </c>
      <c r="D3547" s="338">
        <v>1999.0</v>
      </c>
      <c r="E3547" s="338" t="s">
        <v>19877</v>
      </c>
      <c r="F3547" s="339">
        <v>45144.0</v>
      </c>
      <c r="G3547" s="338" t="s">
        <v>7264</v>
      </c>
      <c r="H3547" s="338" t="s">
        <v>20028</v>
      </c>
      <c r="I3547" s="338" t="s">
        <v>20028</v>
      </c>
      <c r="J3547" s="338" t="s">
        <v>20029</v>
      </c>
      <c r="K3547" s="338" t="s">
        <v>4987</v>
      </c>
      <c r="L3547" s="338" t="s">
        <v>5222</v>
      </c>
      <c r="M3547" s="338" t="s">
        <v>20030</v>
      </c>
      <c r="N3547" s="338" t="s">
        <v>9714</v>
      </c>
      <c r="O3547" s="338" t="s">
        <v>6278</v>
      </c>
    </row>
    <row r="3548" ht="15.75" customHeight="1">
      <c r="A3548" s="338" t="s">
        <v>20031</v>
      </c>
      <c r="B3548" s="338" t="s">
        <v>7737</v>
      </c>
      <c r="C3548" s="338" t="s">
        <v>1558</v>
      </c>
      <c r="D3548" s="338">
        <v>1999.0</v>
      </c>
      <c r="E3548" s="338" t="s">
        <v>20032</v>
      </c>
      <c r="F3548" s="339">
        <v>44963.0</v>
      </c>
      <c r="G3548" s="338" t="s">
        <v>5872</v>
      </c>
      <c r="H3548" s="338" t="s">
        <v>11743</v>
      </c>
      <c r="I3548" s="338" t="s">
        <v>11743</v>
      </c>
      <c r="J3548" s="338" t="s">
        <v>18994</v>
      </c>
      <c r="K3548" s="338" t="s">
        <v>4987</v>
      </c>
      <c r="L3548" s="338" t="s">
        <v>6247</v>
      </c>
      <c r="M3548" s="338" t="s">
        <v>20033</v>
      </c>
      <c r="N3548" s="338" t="s">
        <v>20034</v>
      </c>
      <c r="O3548" s="338" t="s">
        <v>5370</v>
      </c>
    </row>
    <row r="3549" ht="15.75" customHeight="1">
      <c r="A3549" s="338" t="s">
        <v>20035</v>
      </c>
      <c r="B3549" s="338" t="s">
        <v>4970</v>
      </c>
      <c r="C3549" s="338" t="s">
        <v>1547</v>
      </c>
      <c r="D3549" s="338">
        <v>1999.0</v>
      </c>
      <c r="E3549" s="338" t="s">
        <v>20036</v>
      </c>
      <c r="F3549" s="339">
        <v>44992.0</v>
      </c>
      <c r="G3549" s="338" t="s">
        <v>6741</v>
      </c>
      <c r="H3549" s="338" t="s">
        <v>13352</v>
      </c>
      <c r="I3549" s="338" t="s">
        <v>20037</v>
      </c>
      <c r="J3549" s="338" t="s">
        <v>20038</v>
      </c>
      <c r="K3549" s="338" t="s">
        <v>5405</v>
      </c>
      <c r="M3549" s="338" t="s">
        <v>20039</v>
      </c>
      <c r="N3549" s="338" t="s">
        <v>7718</v>
      </c>
      <c r="O3549" s="338" t="s">
        <v>5020</v>
      </c>
    </row>
    <row r="3550" ht="15.75" customHeight="1">
      <c r="A3550" s="338" t="s">
        <v>20040</v>
      </c>
      <c r="B3550" s="338" t="s">
        <v>4970</v>
      </c>
      <c r="C3550" s="338" t="s">
        <v>3713</v>
      </c>
      <c r="D3550" s="338">
        <v>1999.0</v>
      </c>
      <c r="E3550" s="338" t="s">
        <v>19925</v>
      </c>
      <c r="F3550" s="339">
        <v>45083.0</v>
      </c>
      <c r="G3550" s="338" t="s">
        <v>5196</v>
      </c>
      <c r="H3550" s="338" t="s">
        <v>5073</v>
      </c>
      <c r="I3550" s="338" t="s">
        <v>20041</v>
      </c>
      <c r="J3550" s="338" t="s">
        <v>5073</v>
      </c>
      <c r="K3550" s="338" t="s">
        <v>4987</v>
      </c>
      <c r="L3550" s="338" t="s">
        <v>10592</v>
      </c>
      <c r="M3550" s="338" t="s">
        <v>20042</v>
      </c>
      <c r="N3550" s="338" t="s">
        <v>4979</v>
      </c>
      <c r="O3550" s="338" t="s">
        <v>5056</v>
      </c>
    </row>
    <row r="3551" ht="15.75" customHeight="1">
      <c r="A3551" s="338" t="s">
        <v>20043</v>
      </c>
      <c r="B3551" s="338" t="s">
        <v>4970</v>
      </c>
      <c r="C3551" s="338" t="s">
        <v>1547</v>
      </c>
      <c r="D3551" s="338">
        <v>1999.0</v>
      </c>
      <c r="E3551" s="338" t="s">
        <v>20044</v>
      </c>
      <c r="F3551" s="339">
        <v>44933.0</v>
      </c>
      <c r="G3551" s="338" t="s">
        <v>5153</v>
      </c>
      <c r="H3551" s="338" t="s">
        <v>20045</v>
      </c>
      <c r="I3551" s="338" t="s">
        <v>12199</v>
      </c>
      <c r="J3551" s="338" t="s">
        <v>9206</v>
      </c>
      <c r="K3551" s="338" t="s">
        <v>4976</v>
      </c>
      <c r="M3551" s="338" t="s">
        <v>20046</v>
      </c>
      <c r="N3551" s="338" t="s">
        <v>20047</v>
      </c>
      <c r="O3551" s="338" t="s">
        <v>8635</v>
      </c>
    </row>
    <row r="3552" ht="15.75" customHeight="1">
      <c r="A3552" s="338" t="s">
        <v>20048</v>
      </c>
      <c r="B3552" s="338" t="s">
        <v>7737</v>
      </c>
      <c r="C3552" s="338" t="s">
        <v>1558</v>
      </c>
      <c r="D3552" s="338">
        <v>1999.0</v>
      </c>
      <c r="E3552" s="338" t="s">
        <v>19925</v>
      </c>
      <c r="F3552" s="339">
        <v>45021.0</v>
      </c>
      <c r="G3552" s="338" t="s">
        <v>5196</v>
      </c>
      <c r="H3552" s="338" t="s">
        <v>17681</v>
      </c>
      <c r="I3552" s="338" t="s">
        <v>15602</v>
      </c>
      <c r="J3552" s="338" t="s">
        <v>16783</v>
      </c>
      <c r="K3552" s="338" t="s">
        <v>4987</v>
      </c>
      <c r="L3552" s="338" t="s">
        <v>15938</v>
      </c>
      <c r="M3552" s="338" t="s">
        <v>20049</v>
      </c>
      <c r="N3552" s="338" t="s">
        <v>18335</v>
      </c>
      <c r="O3552" s="338" t="s">
        <v>5624</v>
      </c>
    </row>
    <row r="3553" ht="15.75" customHeight="1">
      <c r="A3553" s="338" t="s">
        <v>20050</v>
      </c>
      <c r="B3553" s="338" t="s">
        <v>4970</v>
      </c>
      <c r="C3553" s="338" t="s">
        <v>1558</v>
      </c>
      <c r="D3553" s="338">
        <v>1999.0</v>
      </c>
      <c r="E3553" s="338" t="s">
        <v>20051</v>
      </c>
      <c r="F3553" s="339">
        <v>44932.0</v>
      </c>
      <c r="G3553" s="338" t="s">
        <v>8030</v>
      </c>
      <c r="H3553" s="338" t="s">
        <v>20052</v>
      </c>
      <c r="I3553" s="338" t="s">
        <v>20053</v>
      </c>
      <c r="J3553" s="338" t="s">
        <v>20054</v>
      </c>
      <c r="K3553" s="338" t="s">
        <v>5245</v>
      </c>
      <c r="M3553" s="338" t="s">
        <v>20055</v>
      </c>
      <c r="N3553" s="338" t="s">
        <v>20056</v>
      </c>
      <c r="O3553" s="338" t="s">
        <v>5294</v>
      </c>
    </row>
    <row r="3554" ht="15.75" customHeight="1">
      <c r="A3554" s="338" t="s">
        <v>20057</v>
      </c>
      <c r="B3554" s="338" t="s">
        <v>4970</v>
      </c>
      <c r="C3554" s="338" t="s">
        <v>1547</v>
      </c>
      <c r="D3554" s="338">
        <v>1999.0</v>
      </c>
      <c r="E3554" s="338" t="s">
        <v>20058</v>
      </c>
      <c r="F3554" s="339">
        <v>45173.0</v>
      </c>
      <c r="G3554" s="338" t="s">
        <v>5447</v>
      </c>
      <c r="H3554" s="338" t="s">
        <v>8064</v>
      </c>
      <c r="I3554" s="338" t="s">
        <v>18859</v>
      </c>
      <c r="J3554" s="338" t="s">
        <v>20059</v>
      </c>
      <c r="K3554" s="338" t="s">
        <v>4987</v>
      </c>
      <c r="M3554" s="338" t="s">
        <v>20060</v>
      </c>
      <c r="N3554" s="338" t="s">
        <v>7780</v>
      </c>
      <c r="O3554" s="338" t="s">
        <v>5537</v>
      </c>
    </row>
    <row r="3555" ht="15.75" customHeight="1">
      <c r="A3555" s="338" t="s">
        <v>20061</v>
      </c>
      <c r="B3555" s="338" t="s">
        <v>4970</v>
      </c>
      <c r="C3555" s="338" t="s">
        <v>1681</v>
      </c>
      <c r="D3555" s="338">
        <v>1999.0</v>
      </c>
      <c r="E3555" s="338" t="s">
        <v>20062</v>
      </c>
      <c r="F3555" s="339">
        <v>44992.0</v>
      </c>
      <c r="G3555" s="338" t="s">
        <v>5121</v>
      </c>
      <c r="H3555" s="338" t="s">
        <v>5122</v>
      </c>
      <c r="I3555" s="338" t="s">
        <v>20063</v>
      </c>
      <c r="J3555" s="338" t="s">
        <v>17612</v>
      </c>
      <c r="K3555" s="338" t="s">
        <v>4987</v>
      </c>
      <c r="L3555" s="338" t="s">
        <v>6394</v>
      </c>
      <c r="M3555" s="338" t="s">
        <v>20064</v>
      </c>
      <c r="N3555" s="338" t="s">
        <v>20065</v>
      </c>
      <c r="O3555" s="338" t="s">
        <v>7838</v>
      </c>
    </row>
    <row r="3556" ht="15.75" customHeight="1">
      <c r="A3556" s="338" t="s">
        <v>20066</v>
      </c>
      <c r="B3556" s="338" t="s">
        <v>4970</v>
      </c>
      <c r="C3556" s="338" t="s">
        <v>1537</v>
      </c>
      <c r="D3556" s="338">
        <v>1999.0</v>
      </c>
      <c r="E3556" s="338" t="s">
        <v>19947</v>
      </c>
      <c r="F3556" s="339">
        <v>44961.0</v>
      </c>
      <c r="G3556" s="338" t="s">
        <v>5969</v>
      </c>
      <c r="H3556" s="338" t="s">
        <v>20067</v>
      </c>
      <c r="I3556" s="338" t="s">
        <v>14404</v>
      </c>
      <c r="J3556" s="338" t="s">
        <v>11216</v>
      </c>
      <c r="K3556" s="338" t="s">
        <v>4987</v>
      </c>
      <c r="L3556" s="338" t="s">
        <v>14444</v>
      </c>
      <c r="M3556" s="338" t="s">
        <v>20068</v>
      </c>
      <c r="N3556" s="338" t="s">
        <v>7886</v>
      </c>
      <c r="O3556" s="338" t="s">
        <v>5610</v>
      </c>
    </row>
    <row r="3557" ht="15.75" customHeight="1">
      <c r="A3557" s="338" t="s">
        <v>20069</v>
      </c>
      <c r="B3557" s="338" t="s">
        <v>7737</v>
      </c>
      <c r="C3557" s="338" t="s">
        <v>1547</v>
      </c>
      <c r="D3557" s="338">
        <v>1999.0</v>
      </c>
      <c r="E3557" s="338" t="s">
        <v>19714</v>
      </c>
      <c r="F3557" s="339">
        <v>45113.0</v>
      </c>
      <c r="G3557" s="338" t="s">
        <v>7889</v>
      </c>
      <c r="H3557" s="338" t="s">
        <v>16894</v>
      </c>
      <c r="I3557" s="338" t="s">
        <v>20070</v>
      </c>
      <c r="J3557" s="338" t="s">
        <v>10962</v>
      </c>
      <c r="K3557" s="338" t="s">
        <v>4987</v>
      </c>
      <c r="L3557" s="338" t="s">
        <v>17375</v>
      </c>
      <c r="M3557" s="338" t="s">
        <v>20071</v>
      </c>
      <c r="N3557" s="338" t="s">
        <v>17520</v>
      </c>
      <c r="O3557" s="338" t="s">
        <v>19914</v>
      </c>
    </row>
    <row r="3558" ht="15.75" customHeight="1">
      <c r="A3558" s="338" t="s">
        <v>20072</v>
      </c>
      <c r="B3558" s="338" t="s">
        <v>5601</v>
      </c>
      <c r="C3558" s="338" t="s">
        <v>1547</v>
      </c>
      <c r="D3558" s="338">
        <v>1999.0</v>
      </c>
      <c r="E3558" s="338" t="s">
        <v>20073</v>
      </c>
      <c r="F3558" s="339">
        <v>45175.0</v>
      </c>
      <c r="G3558" s="338" t="s">
        <v>5278</v>
      </c>
      <c r="H3558" s="338" t="s">
        <v>20074</v>
      </c>
      <c r="I3558" s="338" t="s">
        <v>20074</v>
      </c>
      <c r="J3558" s="338" t="s">
        <v>20075</v>
      </c>
      <c r="K3558" s="338" t="s">
        <v>5607</v>
      </c>
      <c r="N3558" s="338" t="s">
        <v>20076</v>
      </c>
      <c r="O3558" s="338" t="s">
        <v>7966</v>
      </c>
    </row>
    <row r="3559" ht="15.75" customHeight="1">
      <c r="A3559" s="338" t="s">
        <v>20077</v>
      </c>
      <c r="B3559" s="338" t="s">
        <v>4970</v>
      </c>
      <c r="C3559" s="338" t="s">
        <v>1547</v>
      </c>
      <c r="D3559" s="338">
        <v>1999.0</v>
      </c>
      <c r="E3559" s="338" t="s">
        <v>20062</v>
      </c>
      <c r="F3559" s="339">
        <v>44933.0</v>
      </c>
      <c r="G3559" s="338" t="s">
        <v>5172</v>
      </c>
      <c r="H3559" s="338" t="s">
        <v>8085</v>
      </c>
      <c r="I3559" s="338" t="s">
        <v>7484</v>
      </c>
      <c r="J3559" s="338" t="s">
        <v>16106</v>
      </c>
      <c r="K3559" s="338" t="s">
        <v>4976</v>
      </c>
      <c r="L3559" s="338" t="s">
        <v>10384</v>
      </c>
      <c r="M3559" s="338" t="s">
        <v>20078</v>
      </c>
      <c r="N3559" s="338" t="s">
        <v>4990</v>
      </c>
      <c r="O3559" s="338" t="s">
        <v>5160</v>
      </c>
    </row>
    <row r="3560" ht="15.75" customHeight="1">
      <c r="A3560" s="338" t="s">
        <v>20079</v>
      </c>
      <c r="B3560" s="338" t="s">
        <v>4970</v>
      </c>
      <c r="C3560" s="338" t="s">
        <v>1558</v>
      </c>
      <c r="D3560" s="338">
        <v>1999.0</v>
      </c>
      <c r="E3560" s="338" t="s">
        <v>19659</v>
      </c>
      <c r="F3560" s="339">
        <v>45113.0</v>
      </c>
      <c r="G3560" s="338" t="s">
        <v>5145</v>
      </c>
      <c r="H3560" s="338" t="s">
        <v>18094</v>
      </c>
      <c r="I3560" s="338" t="s">
        <v>19743</v>
      </c>
      <c r="J3560" s="338" t="s">
        <v>14605</v>
      </c>
      <c r="K3560" s="338" t="s">
        <v>5245</v>
      </c>
      <c r="L3560" s="338" t="s">
        <v>5807</v>
      </c>
      <c r="M3560" s="338" t="s">
        <v>20080</v>
      </c>
      <c r="N3560" s="338" t="s">
        <v>20081</v>
      </c>
      <c r="O3560" s="338" t="s">
        <v>5471</v>
      </c>
    </row>
    <row r="3561" ht="15.75" customHeight="1">
      <c r="A3561" s="338" t="s">
        <v>20082</v>
      </c>
      <c r="B3561" s="338" t="s">
        <v>4993</v>
      </c>
      <c r="C3561" s="338" t="s">
        <v>1558</v>
      </c>
      <c r="D3561" s="338">
        <v>1999.0</v>
      </c>
      <c r="E3561" s="338" t="s">
        <v>20083</v>
      </c>
      <c r="F3561" s="339">
        <v>45109.0</v>
      </c>
      <c r="G3561" s="338" t="s">
        <v>5145</v>
      </c>
      <c r="H3561" s="338" t="s">
        <v>5702</v>
      </c>
      <c r="I3561" s="338" t="s">
        <v>20084</v>
      </c>
      <c r="J3561" s="338" t="s">
        <v>7990</v>
      </c>
      <c r="K3561" s="338" t="s">
        <v>4987</v>
      </c>
      <c r="L3561" s="338" t="s">
        <v>5176</v>
      </c>
      <c r="M3561" s="338" t="s">
        <v>20085</v>
      </c>
      <c r="N3561" s="338" t="s">
        <v>20086</v>
      </c>
      <c r="O3561" s="338" t="s">
        <v>5262</v>
      </c>
    </row>
    <row r="3562" ht="15.75" customHeight="1">
      <c r="A3562" s="338" t="s">
        <v>20087</v>
      </c>
      <c r="B3562" s="338" t="s">
        <v>4993</v>
      </c>
      <c r="C3562" s="338" t="s">
        <v>1558</v>
      </c>
      <c r="D3562" s="338">
        <v>1999.0</v>
      </c>
      <c r="E3562" s="338" t="s">
        <v>19012</v>
      </c>
      <c r="F3562" s="339">
        <v>44931.0</v>
      </c>
      <c r="G3562" s="338" t="s">
        <v>5319</v>
      </c>
      <c r="H3562" s="338" t="s">
        <v>11156</v>
      </c>
      <c r="I3562" s="338" t="s">
        <v>20088</v>
      </c>
      <c r="J3562" s="338" t="s">
        <v>10911</v>
      </c>
      <c r="K3562" s="338" t="s">
        <v>4987</v>
      </c>
      <c r="L3562" s="338" t="s">
        <v>12744</v>
      </c>
      <c r="M3562" s="338" t="s">
        <v>20089</v>
      </c>
      <c r="N3562" s="338" t="s">
        <v>7376</v>
      </c>
      <c r="O3562" s="338" t="s">
        <v>5370</v>
      </c>
    </row>
    <row r="3563" ht="15.75" customHeight="1">
      <c r="A3563" s="338" t="s">
        <v>20090</v>
      </c>
      <c r="B3563" s="338" t="s">
        <v>8739</v>
      </c>
      <c r="C3563" s="338" t="s">
        <v>1547</v>
      </c>
      <c r="D3563" s="338">
        <v>1999.0</v>
      </c>
      <c r="E3563" s="338" t="s">
        <v>20091</v>
      </c>
      <c r="F3563" s="339">
        <v>45023.0</v>
      </c>
      <c r="G3563" s="338" t="s">
        <v>9683</v>
      </c>
      <c r="H3563" s="338" t="s">
        <v>11732</v>
      </c>
      <c r="I3563" s="338" t="s">
        <v>11732</v>
      </c>
      <c r="J3563" s="338" t="s">
        <v>20092</v>
      </c>
      <c r="K3563" s="338" t="s">
        <v>5607</v>
      </c>
      <c r="N3563" s="338" t="s">
        <v>20093</v>
      </c>
      <c r="O3563" s="338" t="s">
        <v>5248</v>
      </c>
    </row>
    <row r="3564" ht="15.75" customHeight="1">
      <c r="A3564" s="338" t="s">
        <v>20094</v>
      </c>
      <c r="B3564" s="338" t="s">
        <v>7737</v>
      </c>
      <c r="C3564" s="338" t="s">
        <v>1558</v>
      </c>
      <c r="D3564" s="338">
        <v>1999.0</v>
      </c>
      <c r="E3564" s="338" t="s">
        <v>19748</v>
      </c>
      <c r="F3564" s="339">
        <v>44963.0</v>
      </c>
      <c r="G3564" s="338" t="s">
        <v>5219</v>
      </c>
      <c r="H3564" s="338" t="s">
        <v>10828</v>
      </c>
      <c r="I3564" s="338" t="s">
        <v>20095</v>
      </c>
      <c r="J3564" s="338" t="s">
        <v>9249</v>
      </c>
      <c r="K3564" s="338" t="s">
        <v>4987</v>
      </c>
      <c r="L3564" s="338" t="s">
        <v>10384</v>
      </c>
      <c r="M3564" s="338" t="s">
        <v>20096</v>
      </c>
      <c r="N3564" s="338" t="s">
        <v>17520</v>
      </c>
      <c r="O3564" s="338" t="s">
        <v>5096</v>
      </c>
    </row>
    <row r="3565" ht="15.75" customHeight="1">
      <c r="A3565" s="338" t="s">
        <v>20097</v>
      </c>
      <c r="B3565" s="338" t="s">
        <v>4970</v>
      </c>
      <c r="C3565" s="338" t="s">
        <v>1547</v>
      </c>
      <c r="D3565" s="338">
        <v>1999.0</v>
      </c>
      <c r="E3565" s="338" t="s">
        <v>19142</v>
      </c>
      <c r="F3565" s="339">
        <v>45113.0</v>
      </c>
      <c r="G3565" s="338" t="s">
        <v>5319</v>
      </c>
      <c r="H3565" s="338" t="s">
        <v>15675</v>
      </c>
      <c r="I3565" s="338" t="s">
        <v>20098</v>
      </c>
      <c r="J3565" s="338" t="s">
        <v>18946</v>
      </c>
      <c r="K3565" s="338" t="s">
        <v>4987</v>
      </c>
      <c r="L3565" s="338" t="s">
        <v>12942</v>
      </c>
      <c r="M3565" s="338" t="s">
        <v>20099</v>
      </c>
      <c r="N3565" s="338" t="s">
        <v>5036</v>
      </c>
      <c r="O3565" s="338" t="s">
        <v>7887</v>
      </c>
    </row>
    <row r="3566" ht="15.75" customHeight="1">
      <c r="A3566" s="338" t="s">
        <v>20100</v>
      </c>
      <c r="B3566" s="338" t="s">
        <v>4970</v>
      </c>
      <c r="C3566" s="338" t="s">
        <v>1558</v>
      </c>
      <c r="D3566" s="338">
        <v>1999.0</v>
      </c>
      <c r="E3566" s="338" t="s">
        <v>18785</v>
      </c>
      <c r="F3566" s="338" t="s">
        <v>5286</v>
      </c>
      <c r="G3566" s="338" t="s">
        <v>5251</v>
      </c>
      <c r="H3566" s="338" t="s">
        <v>20101</v>
      </c>
      <c r="I3566" s="338" t="s">
        <v>20102</v>
      </c>
      <c r="J3566" s="338" t="s">
        <v>18299</v>
      </c>
      <c r="K3566" s="338" t="s">
        <v>4987</v>
      </c>
      <c r="L3566" s="338" t="s">
        <v>5017</v>
      </c>
      <c r="M3566" s="338" t="s">
        <v>20103</v>
      </c>
      <c r="N3566" s="338" t="s">
        <v>20104</v>
      </c>
      <c r="O3566" s="338" t="s">
        <v>5294</v>
      </c>
    </row>
    <row r="3567" ht="15.75" customHeight="1">
      <c r="A3567" s="338" t="s">
        <v>20105</v>
      </c>
      <c r="B3567" s="338" t="s">
        <v>7737</v>
      </c>
      <c r="C3567" s="338" t="s">
        <v>1558</v>
      </c>
      <c r="D3567" s="338">
        <v>1999.0</v>
      </c>
      <c r="E3567" s="338" t="s">
        <v>20106</v>
      </c>
      <c r="F3567" s="339">
        <v>44932.0</v>
      </c>
      <c r="G3567" s="338" t="s">
        <v>5710</v>
      </c>
      <c r="H3567" s="338" t="s">
        <v>6563</v>
      </c>
      <c r="I3567" s="338" t="s">
        <v>20107</v>
      </c>
      <c r="J3567" s="338" t="s">
        <v>17397</v>
      </c>
      <c r="K3567" s="338" t="s">
        <v>4987</v>
      </c>
      <c r="L3567" s="338" t="s">
        <v>14335</v>
      </c>
      <c r="M3567" s="338" t="s">
        <v>20108</v>
      </c>
      <c r="N3567" s="338" t="s">
        <v>11674</v>
      </c>
      <c r="O3567" s="338" t="s">
        <v>5943</v>
      </c>
    </row>
    <row r="3568" ht="15.75" customHeight="1">
      <c r="A3568" s="338" t="s">
        <v>17135</v>
      </c>
      <c r="B3568" s="338" t="s">
        <v>4970</v>
      </c>
      <c r="C3568" s="338" t="s">
        <v>1547</v>
      </c>
      <c r="D3568" s="338">
        <v>1999.0</v>
      </c>
      <c r="E3568" s="338" t="s">
        <v>20109</v>
      </c>
      <c r="F3568" s="339">
        <v>45053.0</v>
      </c>
      <c r="G3568" s="338" t="s">
        <v>5319</v>
      </c>
      <c r="H3568" s="338" t="s">
        <v>9303</v>
      </c>
      <c r="I3568" s="338" t="s">
        <v>9303</v>
      </c>
      <c r="J3568" s="338" t="s">
        <v>16106</v>
      </c>
      <c r="K3568" s="338" t="s">
        <v>12977</v>
      </c>
      <c r="M3568" s="338" t="s">
        <v>20110</v>
      </c>
      <c r="N3568" s="338" t="s">
        <v>18807</v>
      </c>
      <c r="O3568" s="338" t="s">
        <v>12760</v>
      </c>
    </row>
    <row r="3569" ht="15.75" customHeight="1">
      <c r="A3569" s="338" t="s">
        <v>20111</v>
      </c>
      <c r="B3569" s="338" t="s">
        <v>4970</v>
      </c>
      <c r="C3569" s="338" t="s">
        <v>1547</v>
      </c>
      <c r="D3569" s="338">
        <v>1999.0</v>
      </c>
      <c r="E3569" s="338" t="s">
        <v>20023</v>
      </c>
      <c r="F3569" s="339">
        <v>44962.0</v>
      </c>
      <c r="G3569" s="338" t="s">
        <v>5153</v>
      </c>
      <c r="H3569" s="338" t="s">
        <v>5855</v>
      </c>
      <c r="I3569" s="338" t="s">
        <v>12089</v>
      </c>
      <c r="J3569" s="338" t="s">
        <v>5670</v>
      </c>
      <c r="K3569" s="338" t="s">
        <v>4987</v>
      </c>
      <c r="L3569" s="338" t="s">
        <v>20112</v>
      </c>
      <c r="M3569" s="338" t="s">
        <v>20113</v>
      </c>
      <c r="N3569" s="338" t="s">
        <v>4990</v>
      </c>
      <c r="O3569" s="338" t="s">
        <v>5037</v>
      </c>
    </row>
    <row r="3570" ht="15.75" customHeight="1">
      <c r="A3570" s="338" t="s">
        <v>20114</v>
      </c>
      <c r="B3570" s="338" t="s">
        <v>7737</v>
      </c>
      <c r="C3570" s="338" t="s">
        <v>1558</v>
      </c>
      <c r="D3570" s="338">
        <v>1999.0</v>
      </c>
      <c r="E3570" s="338" t="s">
        <v>19947</v>
      </c>
      <c r="F3570" s="339">
        <v>45174.0</v>
      </c>
      <c r="G3570" s="338" t="s">
        <v>7889</v>
      </c>
      <c r="H3570" s="338" t="s">
        <v>17019</v>
      </c>
      <c r="I3570" s="338" t="s">
        <v>20115</v>
      </c>
      <c r="J3570" s="338" t="s">
        <v>14486</v>
      </c>
      <c r="K3570" s="338" t="s">
        <v>4976</v>
      </c>
      <c r="L3570" s="338" t="s">
        <v>15938</v>
      </c>
      <c r="M3570" s="338" t="s">
        <v>20116</v>
      </c>
      <c r="N3570" s="338" t="s">
        <v>11994</v>
      </c>
      <c r="O3570" s="338" t="s">
        <v>5160</v>
      </c>
    </row>
    <row r="3571" ht="15.75" customHeight="1">
      <c r="A3571" s="338" t="s">
        <v>20117</v>
      </c>
      <c r="B3571" s="338" t="s">
        <v>5601</v>
      </c>
      <c r="C3571" s="338" t="s">
        <v>1601</v>
      </c>
      <c r="D3571" s="338">
        <v>1999.0</v>
      </c>
      <c r="E3571" s="338" t="s">
        <v>20109</v>
      </c>
      <c r="F3571" s="338" t="s">
        <v>5286</v>
      </c>
      <c r="G3571" s="338" t="s">
        <v>5701</v>
      </c>
      <c r="H3571" s="338" t="s">
        <v>15837</v>
      </c>
      <c r="I3571" s="338" t="s">
        <v>20118</v>
      </c>
      <c r="J3571" s="338" t="s">
        <v>15530</v>
      </c>
      <c r="K3571" s="338" t="s">
        <v>5607</v>
      </c>
      <c r="M3571" s="338" t="s">
        <v>20119</v>
      </c>
      <c r="N3571" s="338" t="s">
        <v>7787</v>
      </c>
      <c r="O3571" s="338" t="s">
        <v>5087</v>
      </c>
    </row>
    <row r="3572" ht="15.75" customHeight="1">
      <c r="A3572" s="338" t="s">
        <v>20120</v>
      </c>
      <c r="B3572" s="338" t="s">
        <v>5445</v>
      </c>
      <c r="C3572" s="338" t="s">
        <v>1572</v>
      </c>
      <c r="D3572" s="338">
        <v>1999.0</v>
      </c>
      <c r="E3572" s="338" t="s">
        <v>20121</v>
      </c>
      <c r="F3572" s="339">
        <v>44964.0</v>
      </c>
      <c r="G3572" s="338" t="s">
        <v>7889</v>
      </c>
      <c r="H3572" s="338" t="s">
        <v>5839</v>
      </c>
      <c r="I3572" s="338" t="s">
        <v>20122</v>
      </c>
      <c r="J3572" s="338" t="s">
        <v>20123</v>
      </c>
      <c r="K3572" s="338" t="s">
        <v>4987</v>
      </c>
      <c r="L3572" s="338" t="s">
        <v>14335</v>
      </c>
      <c r="M3572" s="338" t="s">
        <v>20124</v>
      </c>
      <c r="N3572" s="338" t="s">
        <v>7376</v>
      </c>
      <c r="O3572" s="338" t="s">
        <v>5525</v>
      </c>
    </row>
    <row r="3573" ht="15.75" customHeight="1">
      <c r="A3573" s="338" t="s">
        <v>20125</v>
      </c>
      <c r="B3573" s="338" t="s">
        <v>4970</v>
      </c>
      <c r="C3573" s="338" t="s">
        <v>1425</v>
      </c>
      <c r="D3573" s="338">
        <v>1999.0</v>
      </c>
      <c r="E3573" s="338" t="s">
        <v>20083</v>
      </c>
      <c r="F3573" s="339">
        <v>45111.0</v>
      </c>
      <c r="G3573" s="338" t="s">
        <v>5241</v>
      </c>
      <c r="H3573" s="338" t="s">
        <v>13357</v>
      </c>
      <c r="I3573" s="338" t="s">
        <v>4974</v>
      </c>
      <c r="J3573" s="338" t="s">
        <v>20126</v>
      </c>
      <c r="K3573" s="338" t="s">
        <v>4987</v>
      </c>
      <c r="L3573" s="338" t="s">
        <v>6447</v>
      </c>
      <c r="M3573" s="338" t="s">
        <v>20127</v>
      </c>
      <c r="N3573" s="338" t="s">
        <v>5066</v>
      </c>
      <c r="O3573" s="338" t="s">
        <v>4991</v>
      </c>
    </row>
    <row r="3574" ht="15.75" customHeight="1">
      <c r="A3574" s="338" t="s">
        <v>20128</v>
      </c>
      <c r="B3574" s="338" t="s">
        <v>4970</v>
      </c>
      <c r="C3574" s="338" t="s">
        <v>1547</v>
      </c>
      <c r="D3574" s="338">
        <v>1999.0</v>
      </c>
      <c r="E3574" s="338" t="s">
        <v>19806</v>
      </c>
      <c r="F3574" s="339">
        <v>45021.0</v>
      </c>
      <c r="G3574" s="338" t="s">
        <v>5080</v>
      </c>
      <c r="H3574" s="338" t="s">
        <v>20129</v>
      </c>
      <c r="I3574" s="338" t="s">
        <v>20129</v>
      </c>
      <c r="J3574" s="338" t="s">
        <v>20130</v>
      </c>
      <c r="K3574" s="338" t="s">
        <v>4987</v>
      </c>
      <c r="L3574" s="338" t="s">
        <v>15938</v>
      </c>
      <c r="M3574" s="338" t="s">
        <v>20131</v>
      </c>
      <c r="N3574" s="338" t="s">
        <v>7780</v>
      </c>
      <c r="O3574" s="338" t="s">
        <v>5087</v>
      </c>
    </row>
    <row r="3575" ht="15.75" customHeight="1">
      <c r="A3575" s="338" t="s">
        <v>20132</v>
      </c>
      <c r="B3575" s="338" t="s">
        <v>5445</v>
      </c>
      <c r="C3575" s="338" t="s">
        <v>1601</v>
      </c>
      <c r="D3575" s="338">
        <v>1999.0</v>
      </c>
      <c r="E3575" s="338" t="s">
        <v>20133</v>
      </c>
      <c r="F3575" s="339">
        <v>44991.0</v>
      </c>
      <c r="G3575" s="338" t="s">
        <v>5070</v>
      </c>
      <c r="H3575" s="338" t="s">
        <v>20134</v>
      </c>
      <c r="I3575" s="338" t="s">
        <v>20135</v>
      </c>
      <c r="J3575" s="338" t="s">
        <v>20136</v>
      </c>
      <c r="K3575" s="338" t="s">
        <v>4987</v>
      </c>
      <c r="L3575" s="338" t="s">
        <v>6284</v>
      </c>
      <c r="M3575" s="338" t="s">
        <v>20137</v>
      </c>
      <c r="N3575" s="338" t="s">
        <v>20138</v>
      </c>
      <c r="O3575" s="338" t="s">
        <v>5794</v>
      </c>
    </row>
    <row r="3576" ht="15.75" customHeight="1">
      <c r="A3576" s="338" t="s">
        <v>20139</v>
      </c>
      <c r="B3576" s="338" t="s">
        <v>5601</v>
      </c>
      <c r="C3576" s="338" t="s">
        <v>1547</v>
      </c>
      <c r="D3576" s="338">
        <v>1999.0</v>
      </c>
      <c r="E3576" s="338" t="s">
        <v>20140</v>
      </c>
      <c r="F3576" s="339">
        <v>45053.0</v>
      </c>
      <c r="G3576" s="338" t="s">
        <v>8933</v>
      </c>
      <c r="H3576" s="338" t="s">
        <v>13043</v>
      </c>
      <c r="I3576" s="338" t="s">
        <v>20141</v>
      </c>
      <c r="J3576" s="338" t="s">
        <v>20142</v>
      </c>
      <c r="K3576" s="338" t="s">
        <v>13045</v>
      </c>
      <c r="M3576" s="338" t="s">
        <v>20143</v>
      </c>
      <c r="N3576" s="338" t="s">
        <v>14202</v>
      </c>
      <c r="O3576" s="338" t="s">
        <v>5715</v>
      </c>
    </row>
    <row r="3577" ht="15.75" customHeight="1">
      <c r="A3577" s="338" t="s">
        <v>20144</v>
      </c>
      <c r="B3577" s="338" t="s">
        <v>4970</v>
      </c>
      <c r="C3577" s="338" t="s">
        <v>1547</v>
      </c>
      <c r="D3577" s="338">
        <v>1999.0</v>
      </c>
      <c r="E3577" s="338" t="s">
        <v>20145</v>
      </c>
      <c r="F3577" s="338" t="s">
        <v>5210</v>
      </c>
      <c r="G3577" s="338" t="s">
        <v>5251</v>
      </c>
      <c r="H3577" s="338" t="s">
        <v>15950</v>
      </c>
      <c r="I3577" s="338" t="s">
        <v>20146</v>
      </c>
      <c r="J3577" s="338" t="s">
        <v>17371</v>
      </c>
      <c r="K3577" s="338" t="s">
        <v>5245</v>
      </c>
      <c r="L3577" s="338" t="s">
        <v>5377</v>
      </c>
      <c r="M3577" s="338" t="s">
        <v>20147</v>
      </c>
      <c r="N3577" s="338" t="s">
        <v>20148</v>
      </c>
      <c r="O3577" s="338" t="s">
        <v>5087</v>
      </c>
    </row>
    <row r="3578" ht="15.75" customHeight="1">
      <c r="A3578" s="338" t="s">
        <v>20149</v>
      </c>
      <c r="B3578" s="338" t="s">
        <v>4970</v>
      </c>
      <c r="C3578" s="338" t="s">
        <v>1558</v>
      </c>
      <c r="D3578" s="338">
        <v>1999.0</v>
      </c>
      <c r="E3578" s="338" t="s">
        <v>12485</v>
      </c>
      <c r="F3578" s="338" t="s">
        <v>5059</v>
      </c>
      <c r="G3578" s="338" t="s">
        <v>7167</v>
      </c>
      <c r="H3578" s="338" t="s">
        <v>20150</v>
      </c>
      <c r="I3578" s="338" t="s">
        <v>20150</v>
      </c>
      <c r="J3578" s="338" t="s">
        <v>20151</v>
      </c>
      <c r="K3578" s="338" t="s">
        <v>4987</v>
      </c>
      <c r="L3578" s="338" t="s">
        <v>5017</v>
      </c>
      <c r="M3578" s="338" t="s">
        <v>20152</v>
      </c>
      <c r="N3578" s="338" t="s">
        <v>19756</v>
      </c>
      <c r="O3578" s="338" t="s">
        <v>5537</v>
      </c>
    </row>
    <row r="3579" ht="15.75" customHeight="1">
      <c r="A3579" s="338" t="s">
        <v>20153</v>
      </c>
      <c r="B3579" s="338" t="s">
        <v>4970</v>
      </c>
      <c r="C3579" s="338" t="s">
        <v>1558</v>
      </c>
      <c r="D3579" s="338">
        <v>1999.0</v>
      </c>
      <c r="E3579" s="338" t="s">
        <v>19745</v>
      </c>
      <c r="F3579" s="339">
        <v>45052.0</v>
      </c>
      <c r="G3579" s="338" t="s">
        <v>5070</v>
      </c>
      <c r="H3579" s="338" t="s">
        <v>6132</v>
      </c>
      <c r="I3579" s="338" t="s">
        <v>6132</v>
      </c>
      <c r="J3579" s="338" t="s">
        <v>5043</v>
      </c>
      <c r="K3579" s="338" t="s">
        <v>4987</v>
      </c>
      <c r="L3579" s="338" t="s">
        <v>5074</v>
      </c>
      <c r="M3579" s="338" t="s">
        <v>20154</v>
      </c>
      <c r="N3579" s="338" t="s">
        <v>20155</v>
      </c>
      <c r="O3579" s="338" t="s">
        <v>5545</v>
      </c>
    </row>
    <row r="3580" ht="15.75" customHeight="1">
      <c r="A3580" s="338" t="s">
        <v>20156</v>
      </c>
      <c r="B3580" s="338" t="s">
        <v>4970</v>
      </c>
      <c r="C3580" s="338" t="s">
        <v>1558</v>
      </c>
      <c r="D3580" s="338">
        <v>1999.0</v>
      </c>
      <c r="E3580" s="338" t="s">
        <v>19938</v>
      </c>
      <c r="F3580" s="339">
        <v>45143.0</v>
      </c>
      <c r="G3580" s="338" t="s">
        <v>8142</v>
      </c>
      <c r="H3580" s="338" t="s">
        <v>20157</v>
      </c>
      <c r="I3580" s="338" t="s">
        <v>20157</v>
      </c>
      <c r="J3580" s="338" t="s">
        <v>20158</v>
      </c>
      <c r="K3580" s="338" t="s">
        <v>4987</v>
      </c>
      <c r="L3580" s="338" t="s">
        <v>5281</v>
      </c>
      <c r="M3580" s="338" t="s">
        <v>20159</v>
      </c>
      <c r="N3580" s="338" t="s">
        <v>20160</v>
      </c>
      <c r="O3580" s="338" t="s">
        <v>5370</v>
      </c>
    </row>
    <row r="3581" ht="15.75" customHeight="1">
      <c r="A3581" s="338" t="s">
        <v>20161</v>
      </c>
      <c r="B3581" s="338" t="s">
        <v>4970</v>
      </c>
      <c r="C3581" s="338" t="s">
        <v>1558</v>
      </c>
      <c r="D3581" s="338">
        <v>1999.0</v>
      </c>
      <c r="E3581" s="338" t="s">
        <v>19855</v>
      </c>
      <c r="F3581" s="338" t="s">
        <v>5286</v>
      </c>
      <c r="G3581" s="338" t="s">
        <v>5129</v>
      </c>
      <c r="H3581" s="338" t="s">
        <v>5343</v>
      </c>
      <c r="I3581" s="338" t="s">
        <v>20162</v>
      </c>
      <c r="J3581" s="338" t="s">
        <v>8625</v>
      </c>
      <c r="K3581" s="338" t="s">
        <v>4987</v>
      </c>
      <c r="L3581" s="338" t="s">
        <v>12215</v>
      </c>
      <c r="M3581" s="338" t="s">
        <v>20163</v>
      </c>
      <c r="N3581" s="338" t="s">
        <v>20164</v>
      </c>
      <c r="O3581" s="338" t="s">
        <v>5002</v>
      </c>
    </row>
    <row r="3582" ht="15.75" customHeight="1">
      <c r="A3582" s="338" t="s">
        <v>20165</v>
      </c>
      <c r="B3582" s="338" t="s">
        <v>5445</v>
      </c>
      <c r="C3582" s="338" t="s">
        <v>1601</v>
      </c>
      <c r="D3582" s="338">
        <v>1999.0</v>
      </c>
      <c r="E3582" s="338" t="s">
        <v>19659</v>
      </c>
      <c r="F3582" s="339">
        <v>45143.0</v>
      </c>
      <c r="G3582" s="338" t="s">
        <v>5365</v>
      </c>
      <c r="H3582" s="338" t="s">
        <v>20166</v>
      </c>
      <c r="I3582" s="338" t="s">
        <v>20167</v>
      </c>
      <c r="J3582" s="338" t="s">
        <v>20168</v>
      </c>
      <c r="K3582" s="338" t="s">
        <v>4987</v>
      </c>
      <c r="L3582" s="338" t="s">
        <v>6015</v>
      </c>
      <c r="M3582" s="338" t="s">
        <v>20169</v>
      </c>
      <c r="N3582" s="338" t="s">
        <v>20138</v>
      </c>
      <c r="O3582" s="338" t="s">
        <v>8509</v>
      </c>
    </row>
    <row r="3583" ht="15.75" customHeight="1">
      <c r="A3583" s="338" t="s">
        <v>20170</v>
      </c>
      <c r="B3583" s="338" t="s">
        <v>4970</v>
      </c>
      <c r="C3583" s="338" t="s">
        <v>1547</v>
      </c>
      <c r="D3583" s="338">
        <v>1999.0</v>
      </c>
      <c r="E3583" s="338" t="s">
        <v>18940</v>
      </c>
      <c r="F3583" s="339">
        <v>45051.0</v>
      </c>
      <c r="G3583" s="338" t="s">
        <v>5319</v>
      </c>
      <c r="H3583" s="338" t="s">
        <v>8085</v>
      </c>
      <c r="I3583" s="338" t="s">
        <v>20171</v>
      </c>
      <c r="J3583" s="338" t="s">
        <v>20172</v>
      </c>
      <c r="K3583" s="338" t="s">
        <v>4987</v>
      </c>
      <c r="L3583" s="338" t="s">
        <v>7748</v>
      </c>
      <c r="M3583" s="338" t="s">
        <v>20173</v>
      </c>
      <c r="N3583" s="338" t="s">
        <v>7133</v>
      </c>
      <c r="O3583" s="338" t="s">
        <v>5067</v>
      </c>
    </row>
    <row r="3584" ht="15.75" customHeight="1">
      <c r="A3584" s="338" t="s">
        <v>20174</v>
      </c>
      <c r="B3584" s="338" t="s">
        <v>4970</v>
      </c>
      <c r="C3584" s="338" t="s">
        <v>1681</v>
      </c>
      <c r="D3584" s="338">
        <v>1999.0</v>
      </c>
      <c r="E3584" s="338" t="s">
        <v>20044</v>
      </c>
      <c r="F3584" s="339">
        <v>45023.0</v>
      </c>
      <c r="G3584" s="338" t="s">
        <v>5181</v>
      </c>
      <c r="H3584" s="338" t="s">
        <v>11653</v>
      </c>
      <c r="I3584" s="338" t="s">
        <v>11653</v>
      </c>
      <c r="J3584" s="338" t="s">
        <v>20175</v>
      </c>
      <c r="K3584" s="338" t="s">
        <v>4976</v>
      </c>
      <c r="M3584" s="338" t="s">
        <v>20176</v>
      </c>
      <c r="N3584" s="338" t="s">
        <v>20177</v>
      </c>
      <c r="O3584" s="338" t="s">
        <v>7788</v>
      </c>
    </row>
    <row r="3585" ht="15.75" customHeight="1">
      <c r="A3585" s="338" t="s">
        <v>20178</v>
      </c>
      <c r="B3585" s="338" t="s">
        <v>4970</v>
      </c>
      <c r="C3585" s="338" t="s">
        <v>1547</v>
      </c>
      <c r="D3585" s="338">
        <v>1999.0</v>
      </c>
      <c r="E3585" s="338" t="s">
        <v>20179</v>
      </c>
      <c r="F3585" s="339">
        <v>45083.0</v>
      </c>
      <c r="G3585" s="338" t="s">
        <v>5674</v>
      </c>
      <c r="H3585" s="338" t="s">
        <v>14532</v>
      </c>
      <c r="I3585" s="338" t="s">
        <v>17677</v>
      </c>
      <c r="J3585" s="338" t="s">
        <v>9206</v>
      </c>
      <c r="K3585" s="338" t="s">
        <v>4987</v>
      </c>
      <c r="L3585" s="338" t="s">
        <v>14335</v>
      </c>
      <c r="M3585" s="338" t="s">
        <v>20180</v>
      </c>
      <c r="N3585" s="338" t="s">
        <v>20181</v>
      </c>
      <c r="O3585" s="338" t="s">
        <v>5824</v>
      </c>
    </row>
    <row r="3586" ht="15.75" customHeight="1">
      <c r="A3586" s="338" t="s">
        <v>20182</v>
      </c>
      <c r="B3586" s="338" t="s">
        <v>4993</v>
      </c>
      <c r="C3586" s="338" t="s">
        <v>1558</v>
      </c>
      <c r="D3586" s="338">
        <v>1999.0</v>
      </c>
      <c r="E3586" s="338" t="s">
        <v>19806</v>
      </c>
      <c r="F3586" s="339">
        <v>45172.0</v>
      </c>
      <c r="G3586" s="338" t="s">
        <v>5060</v>
      </c>
      <c r="H3586" s="338" t="s">
        <v>7765</v>
      </c>
      <c r="I3586" s="338" t="s">
        <v>18215</v>
      </c>
      <c r="J3586" s="338" t="s">
        <v>14510</v>
      </c>
      <c r="K3586" s="338" t="s">
        <v>4987</v>
      </c>
      <c r="L3586" s="338" t="s">
        <v>11153</v>
      </c>
      <c r="M3586" s="338" t="s">
        <v>20183</v>
      </c>
      <c r="N3586" s="338" t="s">
        <v>5036</v>
      </c>
      <c r="O3586" s="338" t="s">
        <v>7389</v>
      </c>
    </row>
    <row r="3587" ht="15.75" customHeight="1">
      <c r="A3587" s="338" t="s">
        <v>20184</v>
      </c>
      <c r="B3587" s="338" t="s">
        <v>7737</v>
      </c>
      <c r="C3587" s="338" t="s">
        <v>1547</v>
      </c>
      <c r="D3587" s="338">
        <v>1999.0</v>
      </c>
      <c r="E3587" s="338" t="s">
        <v>20083</v>
      </c>
      <c r="F3587" s="339">
        <v>45022.0</v>
      </c>
      <c r="G3587" s="338" t="s">
        <v>5319</v>
      </c>
      <c r="H3587" s="338" t="s">
        <v>6032</v>
      </c>
      <c r="I3587" s="338" t="s">
        <v>20185</v>
      </c>
      <c r="J3587" s="338" t="s">
        <v>6386</v>
      </c>
      <c r="K3587" s="338" t="s">
        <v>4987</v>
      </c>
      <c r="L3587" s="338" t="s">
        <v>12942</v>
      </c>
      <c r="M3587" s="338" t="s">
        <v>20186</v>
      </c>
      <c r="N3587" s="338" t="s">
        <v>4990</v>
      </c>
      <c r="O3587" s="338" t="s">
        <v>5537</v>
      </c>
    </row>
    <row r="3588" ht="15.75" customHeight="1">
      <c r="A3588" s="338" t="s">
        <v>20187</v>
      </c>
      <c r="B3588" s="338" t="s">
        <v>4970</v>
      </c>
      <c r="C3588" s="338" t="s">
        <v>1558</v>
      </c>
      <c r="D3588" s="338">
        <v>1999.0</v>
      </c>
      <c r="E3588" s="338" t="s">
        <v>20188</v>
      </c>
      <c r="F3588" s="339">
        <v>45022.0</v>
      </c>
      <c r="G3588" s="338" t="s">
        <v>7258</v>
      </c>
      <c r="H3588" s="338" t="s">
        <v>20189</v>
      </c>
      <c r="I3588" s="338" t="s">
        <v>15867</v>
      </c>
      <c r="J3588" s="338" t="s">
        <v>20190</v>
      </c>
      <c r="K3588" s="338" t="s">
        <v>4987</v>
      </c>
      <c r="L3588" s="338" t="s">
        <v>5389</v>
      </c>
      <c r="M3588" s="338" t="s">
        <v>20191</v>
      </c>
      <c r="N3588" s="338" t="s">
        <v>10126</v>
      </c>
      <c r="O3588" s="338" t="s">
        <v>5186</v>
      </c>
    </row>
    <row r="3589" ht="15.75" customHeight="1">
      <c r="A3589" s="338" t="s">
        <v>20192</v>
      </c>
      <c r="B3589" s="338" t="s">
        <v>7737</v>
      </c>
      <c r="C3589" s="338" t="s">
        <v>1547</v>
      </c>
      <c r="D3589" s="338">
        <v>1999.0</v>
      </c>
      <c r="E3589" s="338" t="s">
        <v>20193</v>
      </c>
      <c r="F3589" s="339">
        <v>45145.0</v>
      </c>
      <c r="G3589" s="338" t="s">
        <v>5872</v>
      </c>
      <c r="H3589" s="338" t="s">
        <v>12486</v>
      </c>
      <c r="I3589" s="338" t="s">
        <v>12486</v>
      </c>
      <c r="J3589" s="338" t="s">
        <v>12486</v>
      </c>
      <c r="K3589" s="338" t="s">
        <v>7898</v>
      </c>
      <c r="M3589" s="338" t="s">
        <v>20194</v>
      </c>
      <c r="N3589" s="338" t="s">
        <v>13387</v>
      </c>
      <c r="O3589" s="338" t="s">
        <v>5943</v>
      </c>
    </row>
    <row r="3590" ht="15.75" customHeight="1">
      <c r="A3590" s="338" t="s">
        <v>20195</v>
      </c>
      <c r="B3590" s="338" t="s">
        <v>7737</v>
      </c>
      <c r="C3590" s="338" t="s">
        <v>1558</v>
      </c>
      <c r="D3590" s="338">
        <v>1999.0</v>
      </c>
      <c r="E3590" s="338" t="s">
        <v>19886</v>
      </c>
      <c r="F3590" s="339">
        <v>44990.0</v>
      </c>
      <c r="G3590" s="338" t="s">
        <v>5319</v>
      </c>
      <c r="H3590" s="338" t="s">
        <v>20196</v>
      </c>
      <c r="I3590" s="338" t="s">
        <v>20197</v>
      </c>
      <c r="J3590" s="338" t="s">
        <v>19691</v>
      </c>
      <c r="K3590" s="338" t="s">
        <v>12977</v>
      </c>
      <c r="L3590" s="338" t="s">
        <v>5017</v>
      </c>
      <c r="M3590" s="338" t="s">
        <v>20198</v>
      </c>
      <c r="N3590" s="338" t="s">
        <v>16834</v>
      </c>
      <c r="O3590" s="338" t="s">
        <v>5186</v>
      </c>
    </row>
    <row r="3591" ht="15.75" customHeight="1">
      <c r="A3591" s="338" t="s">
        <v>20199</v>
      </c>
      <c r="B3591" s="338" t="s">
        <v>4993</v>
      </c>
      <c r="C3591" s="338" t="s">
        <v>1537</v>
      </c>
      <c r="D3591" s="338">
        <v>1999.0</v>
      </c>
      <c r="E3591" s="338" t="s">
        <v>20200</v>
      </c>
      <c r="F3591" s="339">
        <v>44932.0</v>
      </c>
      <c r="G3591" s="338" t="s">
        <v>5992</v>
      </c>
      <c r="H3591" s="338" t="s">
        <v>20201</v>
      </c>
      <c r="I3591" s="338" t="s">
        <v>20202</v>
      </c>
      <c r="J3591" s="338" t="s">
        <v>20203</v>
      </c>
      <c r="K3591" s="338" t="s">
        <v>7898</v>
      </c>
      <c r="L3591" s="338" t="s">
        <v>6247</v>
      </c>
      <c r="M3591" s="338" t="s">
        <v>20204</v>
      </c>
      <c r="N3591" s="338" t="s">
        <v>20205</v>
      </c>
      <c r="O3591" s="338" t="s">
        <v>5339</v>
      </c>
    </row>
    <row r="3592" ht="15.75" customHeight="1">
      <c r="A3592" s="338" t="s">
        <v>20206</v>
      </c>
      <c r="B3592" s="338" t="s">
        <v>4970</v>
      </c>
      <c r="C3592" s="338" t="s">
        <v>1558</v>
      </c>
      <c r="D3592" s="338">
        <v>1999.0</v>
      </c>
      <c r="E3592" s="338" t="s">
        <v>19637</v>
      </c>
      <c r="F3592" s="338" t="s">
        <v>5286</v>
      </c>
      <c r="G3592" s="338" t="s">
        <v>5172</v>
      </c>
      <c r="H3592" s="338" t="s">
        <v>7840</v>
      </c>
      <c r="I3592" s="338" t="s">
        <v>16025</v>
      </c>
      <c r="J3592" s="338" t="s">
        <v>11102</v>
      </c>
      <c r="K3592" s="338" t="s">
        <v>4987</v>
      </c>
      <c r="L3592" s="338" t="s">
        <v>6394</v>
      </c>
      <c r="M3592" s="338" t="s">
        <v>20207</v>
      </c>
      <c r="N3592" s="338" t="s">
        <v>11994</v>
      </c>
      <c r="O3592" s="338" t="s">
        <v>5028</v>
      </c>
    </row>
    <row r="3593" ht="15.75" customHeight="1">
      <c r="A3593" s="338" t="s">
        <v>20208</v>
      </c>
      <c r="B3593" s="338" t="s">
        <v>4970</v>
      </c>
      <c r="C3593" s="338" t="s">
        <v>1558</v>
      </c>
      <c r="D3593" s="338">
        <v>1999.0</v>
      </c>
      <c r="E3593" s="338" t="s">
        <v>20209</v>
      </c>
      <c r="F3593" s="339">
        <v>45175.0</v>
      </c>
      <c r="G3593" s="338" t="s">
        <v>5219</v>
      </c>
      <c r="H3593" s="338" t="s">
        <v>20210</v>
      </c>
      <c r="I3593" s="338" t="s">
        <v>20211</v>
      </c>
      <c r="J3593" s="338" t="s">
        <v>20212</v>
      </c>
      <c r="K3593" s="338" t="s">
        <v>4976</v>
      </c>
      <c r="M3593" s="338" t="s">
        <v>20213</v>
      </c>
      <c r="N3593" s="338" t="s">
        <v>20214</v>
      </c>
      <c r="O3593" s="338" t="s">
        <v>5186</v>
      </c>
    </row>
    <row r="3594" ht="15.75" customHeight="1">
      <c r="A3594" s="338" t="s">
        <v>20215</v>
      </c>
      <c r="B3594" s="338" t="s">
        <v>5445</v>
      </c>
      <c r="C3594" s="338" t="s">
        <v>1572</v>
      </c>
      <c r="D3594" s="338">
        <v>1999.0</v>
      </c>
      <c r="E3594" s="338" t="s">
        <v>20216</v>
      </c>
      <c r="F3594" s="339">
        <v>44932.0</v>
      </c>
      <c r="G3594" s="338" t="s">
        <v>5121</v>
      </c>
      <c r="H3594" s="338" t="s">
        <v>20217</v>
      </c>
      <c r="I3594" s="338" t="s">
        <v>19273</v>
      </c>
      <c r="J3594" s="338" t="s">
        <v>19274</v>
      </c>
      <c r="K3594" s="338" t="s">
        <v>7898</v>
      </c>
      <c r="L3594" s="338" t="s">
        <v>7748</v>
      </c>
      <c r="M3594" s="338" t="s">
        <v>20218</v>
      </c>
      <c r="N3594" s="338" t="s">
        <v>20219</v>
      </c>
      <c r="O3594" s="338" t="s">
        <v>5339</v>
      </c>
    </row>
    <row r="3595" ht="15.75" customHeight="1">
      <c r="A3595" s="338" t="s">
        <v>20220</v>
      </c>
      <c r="B3595" s="338" t="s">
        <v>7737</v>
      </c>
      <c r="C3595" s="338" t="s">
        <v>1558</v>
      </c>
      <c r="D3595" s="338">
        <v>1999.0</v>
      </c>
      <c r="E3595" s="338" t="s">
        <v>19788</v>
      </c>
      <c r="F3595" s="339">
        <v>44964.0</v>
      </c>
      <c r="G3595" s="338" t="s">
        <v>5196</v>
      </c>
      <c r="H3595" s="338" t="s">
        <v>5381</v>
      </c>
      <c r="I3595" s="338" t="s">
        <v>5381</v>
      </c>
      <c r="J3595" s="338" t="s">
        <v>6346</v>
      </c>
      <c r="K3595" s="338" t="s">
        <v>4987</v>
      </c>
      <c r="L3595" s="338" t="s">
        <v>20221</v>
      </c>
      <c r="M3595" s="338" t="s">
        <v>20222</v>
      </c>
      <c r="N3595" s="338" t="s">
        <v>16995</v>
      </c>
      <c r="O3595" s="338" t="s">
        <v>5028</v>
      </c>
    </row>
    <row r="3596" ht="15.75" customHeight="1">
      <c r="A3596" s="338" t="s">
        <v>20223</v>
      </c>
      <c r="B3596" s="338" t="s">
        <v>7737</v>
      </c>
      <c r="C3596" s="338" t="s">
        <v>1425</v>
      </c>
      <c r="D3596" s="338">
        <v>1999.0</v>
      </c>
      <c r="E3596" s="338" t="s">
        <v>19877</v>
      </c>
      <c r="F3596" s="339">
        <v>45172.0</v>
      </c>
      <c r="G3596" s="338" t="s">
        <v>6063</v>
      </c>
      <c r="H3596" s="338" t="s">
        <v>20224</v>
      </c>
      <c r="I3596" s="338" t="s">
        <v>20225</v>
      </c>
      <c r="J3596" s="338" t="s">
        <v>10449</v>
      </c>
      <c r="K3596" s="338" t="s">
        <v>4987</v>
      </c>
      <c r="L3596" s="338" t="s">
        <v>20226</v>
      </c>
      <c r="M3596" s="338" t="s">
        <v>20227</v>
      </c>
      <c r="N3596" s="338" t="s">
        <v>20228</v>
      </c>
      <c r="O3596" s="338" t="s">
        <v>5283</v>
      </c>
    </row>
    <row r="3597" ht="15.75" customHeight="1">
      <c r="A3597" s="338" t="s">
        <v>20229</v>
      </c>
      <c r="B3597" s="338" t="s">
        <v>7737</v>
      </c>
      <c r="C3597" s="338" t="s">
        <v>1547</v>
      </c>
      <c r="D3597" s="338">
        <v>1999.0</v>
      </c>
      <c r="E3597" s="338" t="s">
        <v>18940</v>
      </c>
      <c r="F3597" s="338" t="s">
        <v>5286</v>
      </c>
      <c r="G3597" s="338" t="s">
        <v>5319</v>
      </c>
      <c r="H3597" s="338" t="s">
        <v>14122</v>
      </c>
      <c r="I3597" s="338" t="s">
        <v>12798</v>
      </c>
      <c r="J3597" s="338" t="s">
        <v>7850</v>
      </c>
      <c r="K3597" s="338" t="s">
        <v>4987</v>
      </c>
      <c r="L3597" s="338" t="s">
        <v>12846</v>
      </c>
      <c r="M3597" s="338" t="s">
        <v>20230</v>
      </c>
      <c r="N3597" s="338" t="s">
        <v>5126</v>
      </c>
      <c r="O3597" s="338" t="s">
        <v>6633</v>
      </c>
    </row>
    <row r="3598" ht="15.75" customHeight="1">
      <c r="A3598" s="338" t="s">
        <v>20231</v>
      </c>
      <c r="B3598" s="338" t="s">
        <v>7737</v>
      </c>
      <c r="C3598" s="338" t="s">
        <v>1558</v>
      </c>
      <c r="D3598" s="338">
        <v>1999.0</v>
      </c>
      <c r="E3598" s="338" t="s">
        <v>19778</v>
      </c>
      <c r="F3598" s="339">
        <v>45144.0</v>
      </c>
      <c r="G3598" s="338" t="s">
        <v>5251</v>
      </c>
      <c r="H3598" s="338" t="s">
        <v>17073</v>
      </c>
      <c r="I3598" s="338" t="s">
        <v>11912</v>
      </c>
      <c r="J3598" s="338" t="s">
        <v>16313</v>
      </c>
      <c r="K3598" s="338" t="s">
        <v>4976</v>
      </c>
      <c r="L3598" s="338" t="s">
        <v>5822</v>
      </c>
      <c r="M3598" s="338" t="s">
        <v>20232</v>
      </c>
      <c r="N3598" s="338" t="s">
        <v>19936</v>
      </c>
      <c r="O3598" s="338" t="s">
        <v>5262</v>
      </c>
    </row>
    <row r="3599" ht="15.75" customHeight="1">
      <c r="A3599" s="338" t="s">
        <v>20233</v>
      </c>
      <c r="B3599" s="338" t="s">
        <v>4970</v>
      </c>
      <c r="C3599" s="338" t="s">
        <v>1558</v>
      </c>
      <c r="D3599" s="338">
        <v>1999.0</v>
      </c>
      <c r="E3599" s="338" t="s">
        <v>20234</v>
      </c>
      <c r="F3599" s="339">
        <v>45020.0</v>
      </c>
      <c r="G3599" s="338" t="s">
        <v>6198</v>
      </c>
      <c r="H3599" s="338" t="s">
        <v>20235</v>
      </c>
      <c r="I3599" s="338" t="s">
        <v>20235</v>
      </c>
      <c r="J3599" s="338" t="s">
        <v>20236</v>
      </c>
      <c r="K3599" s="338" t="s">
        <v>4987</v>
      </c>
      <c r="M3599" s="338" t="s">
        <v>20237</v>
      </c>
      <c r="N3599" s="338" t="s">
        <v>18721</v>
      </c>
      <c r="O3599" s="338" t="s">
        <v>5186</v>
      </c>
    </row>
    <row r="3600" ht="15.75" customHeight="1">
      <c r="A3600" s="338" t="s">
        <v>20238</v>
      </c>
      <c r="B3600" s="338" t="s">
        <v>4993</v>
      </c>
      <c r="C3600" s="338" t="s">
        <v>1558</v>
      </c>
      <c r="D3600" s="338">
        <v>1999.0</v>
      </c>
      <c r="E3600" s="338" t="s">
        <v>19993</v>
      </c>
      <c r="F3600" s="339">
        <v>45175.0</v>
      </c>
      <c r="G3600" s="338" t="s">
        <v>5181</v>
      </c>
      <c r="H3600" s="338" t="s">
        <v>5769</v>
      </c>
      <c r="I3600" s="338" t="s">
        <v>20239</v>
      </c>
      <c r="J3600" s="338" t="s">
        <v>8642</v>
      </c>
      <c r="K3600" s="338" t="s">
        <v>5405</v>
      </c>
      <c r="L3600" s="338" t="s">
        <v>5176</v>
      </c>
      <c r="M3600" s="338" t="s">
        <v>20240</v>
      </c>
      <c r="N3600" s="338" t="s">
        <v>20241</v>
      </c>
      <c r="O3600" s="338" t="s">
        <v>5232</v>
      </c>
    </row>
    <row r="3601" ht="15.75" customHeight="1">
      <c r="A3601" s="338" t="s">
        <v>20242</v>
      </c>
      <c r="B3601" s="338" t="s">
        <v>4970</v>
      </c>
      <c r="C3601" s="338" t="s">
        <v>3713</v>
      </c>
      <c r="D3601" s="338">
        <v>1999.0</v>
      </c>
      <c r="E3601" s="338" t="s">
        <v>18418</v>
      </c>
      <c r="F3601" s="339">
        <v>44962.0</v>
      </c>
      <c r="G3601" s="338" t="s">
        <v>7361</v>
      </c>
      <c r="H3601" s="338" t="s">
        <v>5541</v>
      </c>
      <c r="I3601" s="338" t="s">
        <v>6687</v>
      </c>
      <c r="J3601" s="338" t="s">
        <v>14126</v>
      </c>
      <c r="K3601" s="338" t="s">
        <v>4987</v>
      </c>
      <c r="L3601" s="338" t="s">
        <v>7748</v>
      </c>
      <c r="M3601" s="338" t="s">
        <v>20243</v>
      </c>
      <c r="N3601" s="338" t="s">
        <v>4990</v>
      </c>
      <c r="O3601" s="338" t="s">
        <v>5576</v>
      </c>
    </row>
    <row r="3602" ht="15.75" customHeight="1">
      <c r="A3602" s="338" t="s">
        <v>20244</v>
      </c>
      <c r="B3602" s="338" t="s">
        <v>7737</v>
      </c>
      <c r="C3602" s="338" t="s">
        <v>1558</v>
      </c>
      <c r="D3602" s="338">
        <v>1999.0</v>
      </c>
      <c r="E3602" s="338" t="s">
        <v>19201</v>
      </c>
      <c r="F3602" s="339">
        <v>45175.0</v>
      </c>
      <c r="G3602" s="338" t="s">
        <v>5319</v>
      </c>
      <c r="H3602" s="338" t="s">
        <v>5091</v>
      </c>
      <c r="I3602" s="338" t="s">
        <v>20245</v>
      </c>
      <c r="J3602" s="338" t="s">
        <v>9159</v>
      </c>
      <c r="K3602" s="338" t="s">
        <v>4987</v>
      </c>
      <c r="L3602" s="338" t="s">
        <v>5064</v>
      </c>
      <c r="M3602" s="338" t="s">
        <v>20246</v>
      </c>
      <c r="N3602" s="338" t="s">
        <v>20247</v>
      </c>
      <c r="O3602" s="338" t="s">
        <v>5715</v>
      </c>
    </row>
    <row r="3603" ht="15.75" customHeight="1">
      <c r="A3603" s="338" t="s">
        <v>20248</v>
      </c>
      <c r="B3603" s="338" t="s">
        <v>4970</v>
      </c>
      <c r="C3603" s="338" t="s">
        <v>1558</v>
      </c>
      <c r="D3603" s="338">
        <v>1999.0</v>
      </c>
      <c r="E3603" s="338" t="s">
        <v>20249</v>
      </c>
      <c r="F3603" s="339">
        <v>45144.0</v>
      </c>
      <c r="G3603" s="338" t="s">
        <v>7217</v>
      </c>
      <c r="H3603" s="338" t="s">
        <v>16625</v>
      </c>
      <c r="I3603" s="338" t="s">
        <v>16625</v>
      </c>
      <c r="J3603" s="338" t="s">
        <v>20250</v>
      </c>
      <c r="K3603" s="338" t="s">
        <v>4987</v>
      </c>
      <c r="M3603" s="338" t="s">
        <v>20251</v>
      </c>
      <c r="N3603" s="338" t="s">
        <v>19364</v>
      </c>
      <c r="O3603" s="338" t="s">
        <v>5370</v>
      </c>
    </row>
    <row r="3604" ht="15.75" customHeight="1">
      <c r="A3604" s="338" t="s">
        <v>20252</v>
      </c>
      <c r="B3604" s="338" t="s">
        <v>7737</v>
      </c>
      <c r="C3604" s="338" t="s">
        <v>1558</v>
      </c>
      <c r="D3604" s="338">
        <v>1999.0</v>
      </c>
      <c r="E3604" s="338" t="s">
        <v>19877</v>
      </c>
      <c r="F3604" s="339">
        <v>44932.0</v>
      </c>
      <c r="G3604" s="338" t="s">
        <v>5872</v>
      </c>
      <c r="H3604" s="338" t="s">
        <v>20253</v>
      </c>
      <c r="I3604" s="338" t="s">
        <v>20254</v>
      </c>
      <c r="J3604" s="338" t="s">
        <v>17342</v>
      </c>
      <c r="K3604" s="338" t="s">
        <v>3074</v>
      </c>
      <c r="L3604" s="338" t="s">
        <v>5094</v>
      </c>
      <c r="M3604" s="338" t="s">
        <v>20255</v>
      </c>
      <c r="N3604" s="338" t="s">
        <v>4979</v>
      </c>
      <c r="O3604" s="338" t="s">
        <v>5020</v>
      </c>
    </row>
    <row r="3605" ht="15.75" customHeight="1">
      <c r="A3605" s="338" t="s">
        <v>20256</v>
      </c>
      <c r="B3605" s="338" t="s">
        <v>4970</v>
      </c>
      <c r="C3605" s="338" t="s">
        <v>1547</v>
      </c>
      <c r="D3605" s="338">
        <v>1999.0</v>
      </c>
      <c r="E3605" s="338" t="s">
        <v>20257</v>
      </c>
      <c r="F3605" s="339">
        <v>45144.0</v>
      </c>
      <c r="G3605" s="338" t="s">
        <v>5768</v>
      </c>
      <c r="H3605" s="338" t="s">
        <v>20258</v>
      </c>
      <c r="I3605" s="338" t="s">
        <v>20259</v>
      </c>
      <c r="J3605" s="338" t="s">
        <v>16106</v>
      </c>
      <c r="K3605" s="338" t="s">
        <v>4976</v>
      </c>
      <c r="L3605" s="338" t="s">
        <v>5822</v>
      </c>
      <c r="M3605" s="338" t="s">
        <v>20260</v>
      </c>
      <c r="N3605" s="338" t="s">
        <v>20261</v>
      </c>
      <c r="O3605" s="338" t="s">
        <v>5537</v>
      </c>
    </row>
    <row r="3606" ht="15.75" customHeight="1">
      <c r="A3606" s="338" t="s">
        <v>20262</v>
      </c>
      <c r="B3606" s="338" t="s">
        <v>4970</v>
      </c>
      <c r="C3606" s="338" t="s">
        <v>1572</v>
      </c>
      <c r="D3606" s="338">
        <v>1999.0</v>
      </c>
      <c r="E3606" s="338" t="s">
        <v>20263</v>
      </c>
      <c r="F3606" s="339">
        <v>45023.0</v>
      </c>
      <c r="G3606" s="338" t="s">
        <v>5241</v>
      </c>
      <c r="H3606" s="338" t="s">
        <v>20264</v>
      </c>
      <c r="I3606" s="338" t="s">
        <v>16776</v>
      </c>
      <c r="J3606" s="338" t="s">
        <v>20265</v>
      </c>
      <c r="K3606" s="338" t="s">
        <v>7898</v>
      </c>
      <c r="M3606" s="338" t="s">
        <v>20266</v>
      </c>
      <c r="N3606" s="338" t="s">
        <v>13387</v>
      </c>
      <c r="O3606" s="338" t="s">
        <v>5160</v>
      </c>
    </row>
    <row r="3607" ht="15.75" customHeight="1">
      <c r="A3607" s="338" t="s">
        <v>20267</v>
      </c>
      <c r="B3607" s="338" t="s">
        <v>4970</v>
      </c>
      <c r="C3607" s="338" t="s">
        <v>1558</v>
      </c>
      <c r="D3607" s="338">
        <v>1999.0</v>
      </c>
      <c r="E3607" s="338" t="s">
        <v>19793</v>
      </c>
      <c r="F3607" s="339">
        <v>45144.0</v>
      </c>
      <c r="G3607" s="338" t="s">
        <v>5235</v>
      </c>
      <c r="H3607" s="338" t="s">
        <v>5669</v>
      </c>
      <c r="I3607" s="338" t="s">
        <v>5669</v>
      </c>
      <c r="J3607" s="338" t="s">
        <v>20268</v>
      </c>
      <c r="K3607" s="338" t="s">
        <v>4987</v>
      </c>
      <c r="L3607" s="338" t="s">
        <v>5807</v>
      </c>
      <c r="M3607" s="338" t="s">
        <v>20269</v>
      </c>
      <c r="N3607" s="338" t="s">
        <v>7874</v>
      </c>
      <c r="O3607" s="338" t="s">
        <v>5545</v>
      </c>
    </row>
    <row r="3608" ht="15.75" customHeight="1">
      <c r="A3608" s="338" t="s">
        <v>20270</v>
      </c>
      <c r="B3608" s="338" t="s">
        <v>7737</v>
      </c>
      <c r="C3608" s="338" t="s">
        <v>1537</v>
      </c>
      <c r="D3608" s="338">
        <v>1999.0</v>
      </c>
      <c r="E3608" s="338" t="s">
        <v>20083</v>
      </c>
      <c r="F3608" s="339">
        <v>44989.0</v>
      </c>
      <c r="G3608" s="338" t="s">
        <v>5241</v>
      </c>
      <c r="H3608" s="338" t="s">
        <v>20271</v>
      </c>
      <c r="I3608" s="338" t="s">
        <v>20271</v>
      </c>
      <c r="J3608" s="338" t="s">
        <v>19736</v>
      </c>
      <c r="K3608" s="338" t="s">
        <v>4987</v>
      </c>
      <c r="L3608" s="338" t="s">
        <v>7748</v>
      </c>
      <c r="M3608" s="338" t="s">
        <v>20272</v>
      </c>
      <c r="N3608" s="338" t="s">
        <v>10066</v>
      </c>
      <c r="O3608" s="338" t="s">
        <v>5067</v>
      </c>
    </row>
    <row r="3609" ht="15.75" customHeight="1">
      <c r="A3609" s="338" t="s">
        <v>20273</v>
      </c>
      <c r="B3609" s="338" t="s">
        <v>4970</v>
      </c>
      <c r="C3609" s="338" t="s">
        <v>1537</v>
      </c>
      <c r="D3609" s="338">
        <v>1999.0</v>
      </c>
      <c r="E3609" s="338" t="s">
        <v>20083</v>
      </c>
      <c r="F3609" s="339">
        <v>44932.0</v>
      </c>
      <c r="G3609" s="338" t="s">
        <v>5070</v>
      </c>
      <c r="H3609" s="338" t="s">
        <v>8131</v>
      </c>
      <c r="I3609" s="338" t="s">
        <v>20274</v>
      </c>
      <c r="J3609" s="338" t="s">
        <v>19208</v>
      </c>
      <c r="K3609" s="338" t="s">
        <v>4987</v>
      </c>
      <c r="L3609" s="338" t="s">
        <v>7014</v>
      </c>
      <c r="M3609" s="338" t="s">
        <v>20275</v>
      </c>
      <c r="N3609" s="338" t="s">
        <v>7780</v>
      </c>
      <c r="O3609" s="338" t="s">
        <v>5780</v>
      </c>
    </row>
    <row r="3610" ht="15.75" customHeight="1">
      <c r="A3610" s="338" t="s">
        <v>20276</v>
      </c>
      <c r="B3610" s="338" t="s">
        <v>7737</v>
      </c>
      <c r="C3610" s="338" t="s">
        <v>1547</v>
      </c>
      <c r="D3610" s="338">
        <v>1999.0</v>
      </c>
      <c r="E3610" s="338" t="s">
        <v>19705</v>
      </c>
      <c r="F3610" s="339">
        <v>45144.0</v>
      </c>
      <c r="G3610" s="338" t="s">
        <v>5163</v>
      </c>
      <c r="H3610" s="338" t="s">
        <v>17661</v>
      </c>
      <c r="I3610" s="338" t="s">
        <v>20277</v>
      </c>
      <c r="J3610" s="338" t="s">
        <v>8652</v>
      </c>
      <c r="K3610" s="338" t="s">
        <v>4987</v>
      </c>
      <c r="L3610" s="338" t="s">
        <v>5377</v>
      </c>
      <c r="M3610" s="338" t="s">
        <v>20278</v>
      </c>
      <c r="N3610" s="338" t="s">
        <v>5036</v>
      </c>
      <c r="O3610" s="338" t="s">
        <v>5056</v>
      </c>
    </row>
    <row r="3611" ht="15.75" customHeight="1">
      <c r="A3611" s="338" t="s">
        <v>20279</v>
      </c>
      <c r="B3611" s="338" t="s">
        <v>4993</v>
      </c>
      <c r="C3611" s="338" t="s">
        <v>1547</v>
      </c>
      <c r="D3611" s="338">
        <v>1999.0</v>
      </c>
      <c r="E3611" s="338" t="s">
        <v>19830</v>
      </c>
      <c r="F3611" s="339">
        <v>45144.0</v>
      </c>
      <c r="G3611" s="338" t="s">
        <v>5181</v>
      </c>
      <c r="H3611" s="338" t="s">
        <v>5952</v>
      </c>
      <c r="I3611" s="338" t="s">
        <v>19856</v>
      </c>
      <c r="J3611" s="338" t="s">
        <v>6022</v>
      </c>
      <c r="K3611" s="338" t="s">
        <v>4987</v>
      </c>
      <c r="L3611" s="338" t="s">
        <v>5034</v>
      </c>
      <c r="M3611" s="338" t="s">
        <v>20280</v>
      </c>
      <c r="N3611" s="338" t="s">
        <v>20281</v>
      </c>
      <c r="O3611" s="338" t="s">
        <v>5002</v>
      </c>
    </row>
    <row r="3612" ht="15.75" customHeight="1">
      <c r="A3612" s="338" t="s">
        <v>20282</v>
      </c>
      <c r="B3612" s="338" t="s">
        <v>7737</v>
      </c>
      <c r="C3612" s="338" t="s">
        <v>1558</v>
      </c>
      <c r="D3612" s="338">
        <v>1999.0</v>
      </c>
      <c r="E3612" s="338" t="s">
        <v>20283</v>
      </c>
      <c r="F3612" s="339">
        <v>45051.0</v>
      </c>
      <c r="G3612" s="338" t="s">
        <v>5783</v>
      </c>
      <c r="H3612" s="338" t="s">
        <v>20284</v>
      </c>
      <c r="I3612" s="338" t="s">
        <v>20285</v>
      </c>
      <c r="J3612" s="338" t="s">
        <v>9658</v>
      </c>
      <c r="K3612" s="338" t="s">
        <v>4987</v>
      </c>
      <c r="L3612" s="338" t="s">
        <v>5094</v>
      </c>
      <c r="M3612" s="338" t="s">
        <v>20286</v>
      </c>
      <c r="N3612" s="338" t="s">
        <v>18335</v>
      </c>
      <c r="O3612" s="338" t="s">
        <v>5010</v>
      </c>
    </row>
    <row r="3613" ht="15.75" customHeight="1">
      <c r="A3613" s="338" t="s">
        <v>20287</v>
      </c>
      <c r="B3613" s="338" t="s">
        <v>7737</v>
      </c>
      <c r="C3613" s="338" t="s">
        <v>1558</v>
      </c>
      <c r="D3613" s="338">
        <v>1999.0</v>
      </c>
      <c r="E3613" s="338" t="s">
        <v>19796</v>
      </c>
      <c r="F3613" s="339">
        <v>44931.0</v>
      </c>
      <c r="G3613" s="338" t="s">
        <v>5219</v>
      </c>
      <c r="H3613" s="338" t="s">
        <v>20288</v>
      </c>
      <c r="I3613" s="338" t="s">
        <v>20289</v>
      </c>
      <c r="J3613" s="338" t="s">
        <v>17043</v>
      </c>
      <c r="K3613" s="338" t="s">
        <v>4987</v>
      </c>
      <c r="L3613" s="338" t="s">
        <v>20290</v>
      </c>
      <c r="M3613" s="338" t="s">
        <v>20291</v>
      </c>
      <c r="N3613" s="338" t="s">
        <v>7780</v>
      </c>
      <c r="O3613" s="338" t="s">
        <v>5294</v>
      </c>
    </row>
    <row r="3614" ht="15.75" customHeight="1">
      <c r="A3614" s="338" t="s">
        <v>20292</v>
      </c>
      <c r="B3614" s="338" t="s">
        <v>4970</v>
      </c>
      <c r="C3614" s="338" t="s">
        <v>3713</v>
      </c>
      <c r="D3614" s="338">
        <v>1999.0</v>
      </c>
      <c r="E3614" s="338" t="s">
        <v>20293</v>
      </c>
      <c r="F3614" s="339">
        <v>44991.0</v>
      </c>
      <c r="G3614" s="338" t="s">
        <v>7270</v>
      </c>
      <c r="H3614" s="338" t="s">
        <v>20294</v>
      </c>
      <c r="I3614" s="338" t="s">
        <v>20295</v>
      </c>
      <c r="J3614" s="338" t="s">
        <v>14517</v>
      </c>
      <c r="K3614" s="338" t="s">
        <v>4987</v>
      </c>
      <c r="L3614" s="338" t="s">
        <v>5389</v>
      </c>
      <c r="M3614" s="338" t="s">
        <v>20296</v>
      </c>
      <c r="N3614" s="338" t="s">
        <v>17344</v>
      </c>
      <c r="O3614" s="338" t="s">
        <v>5028</v>
      </c>
    </row>
    <row r="3615" ht="15.75" customHeight="1">
      <c r="A3615" s="338" t="s">
        <v>20297</v>
      </c>
      <c r="B3615" s="338" t="s">
        <v>4970</v>
      </c>
      <c r="C3615" s="338" t="s">
        <v>3713</v>
      </c>
      <c r="D3615" s="338">
        <v>1999.0</v>
      </c>
      <c r="E3615" s="338" t="s">
        <v>20298</v>
      </c>
      <c r="F3615" s="339">
        <v>45173.0</v>
      </c>
      <c r="G3615" s="338" t="s">
        <v>6050</v>
      </c>
      <c r="H3615" s="338" t="s">
        <v>7618</v>
      </c>
      <c r="I3615" s="338" t="s">
        <v>7618</v>
      </c>
      <c r="J3615" s="338" t="s">
        <v>15981</v>
      </c>
      <c r="K3615" s="338" t="s">
        <v>4987</v>
      </c>
      <c r="L3615" s="338" t="s">
        <v>5176</v>
      </c>
      <c r="M3615" s="338" t="s">
        <v>20299</v>
      </c>
      <c r="N3615" s="338" t="s">
        <v>20300</v>
      </c>
      <c r="O3615" s="338" t="s">
        <v>5020</v>
      </c>
    </row>
    <row r="3616" ht="15.75" customHeight="1">
      <c r="A3616" s="338" t="s">
        <v>20301</v>
      </c>
      <c r="B3616" s="338" t="s">
        <v>7737</v>
      </c>
      <c r="C3616" s="338" t="s">
        <v>1558</v>
      </c>
      <c r="D3616" s="338">
        <v>1999.0</v>
      </c>
      <c r="E3616" s="338" t="s">
        <v>19877</v>
      </c>
      <c r="F3616" s="339">
        <v>44963.0</v>
      </c>
      <c r="G3616" s="338" t="s">
        <v>5402</v>
      </c>
      <c r="H3616" s="338" t="s">
        <v>16179</v>
      </c>
      <c r="I3616" s="338" t="s">
        <v>20302</v>
      </c>
      <c r="J3616" s="338" t="s">
        <v>10550</v>
      </c>
      <c r="K3616" s="338" t="s">
        <v>12977</v>
      </c>
      <c r="L3616" s="338" t="s">
        <v>5074</v>
      </c>
      <c r="M3616" s="338" t="s">
        <v>20303</v>
      </c>
      <c r="N3616" s="338" t="s">
        <v>4990</v>
      </c>
      <c r="O3616" s="338" t="s">
        <v>5150</v>
      </c>
    </row>
    <row r="3617" ht="15.75" customHeight="1">
      <c r="A3617" s="338" t="s">
        <v>20304</v>
      </c>
      <c r="B3617" s="338" t="s">
        <v>7737</v>
      </c>
      <c r="C3617" s="338" t="s">
        <v>1558</v>
      </c>
      <c r="D3617" s="338">
        <v>1999.0</v>
      </c>
      <c r="E3617" s="338" t="s">
        <v>19855</v>
      </c>
      <c r="F3617" s="339">
        <v>44931.0</v>
      </c>
      <c r="G3617" s="338" t="s">
        <v>9705</v>
      </c>
      <c r="H3617" s="338" t="s">
        <v>16194</v>
      </c>
      <c r="I3617" s="338" t="s">
        <v>20305</v>
      </c>
      <c r="J3617" s="338" t="s">
        <v>20306</v>
      </c>
      <c r="K3617" s="338" t="s">
        <v>4987</v>
      </c>
      <c r="L3617" s="338" t="s">
        <v>7748</v>
      </c>
      <c r="M3617" s="338" t="s">
        <v>20307</v>
      </c>
      <c r="N3617" s="338" t="s">
        <v>20308</v>
      </c>
      <c r="O3617" s="338" t="s">
        <v>5067</v>
      </c>
    </row>
    <row r="3618" ht="15.75" customHeight="1">
      <c r="A3618" s="338" t="s">
        <v>20309</v>
      </c>
      <c r="B3618" s="338" t="s">
        <v>5601</v>
      </c>
      <c r="C3618" s="338" t="s">
        <v>1903</v>
      </c>
      <c r="D3618" s="338">
        <v>1999.0</v>
      </c>
      <c r="E3618" s="338" t="s">
        <v>20310</v>
      </c>
      <c r="F3618" s="339">
        <v>45145.0</v>
      </c>
      <c r="G3618" s="338" t="s">
        <v>7461</v>
      </c>
      <c r="H3618" s="338" t="s">
        <v>20311</v>
      </c>
      <c r="I3618" s="338" t="s">
        <v>20312</v>
      </c>
      <c r="J3618" s="338" t="s">
        <v>20313</v>
      </c>
      <c r="K3618" s="338" t="s">
        <v>12977</v>
      </c>
      <c r="M3618" s="338" t="s">
        <v>20314</v>
      </c>
      <c r="N3618" s="338" t="s">
        <v>20315</v>
      </c>
      <c r="O3618" s="338" t="s">
        <v>5545</v>
      </c>
    </row>
    <row r="3619" ht="15.75" customHeight="1">
      <c r="A3619" s="338" t="s">
        <v>20316</v>
      </c>
      <c r="B3619" s="338" t="s">
        <v>4970</v>
      </c>
      <c r="C3619" s="338" t="s">
        <v>1537</v>
      </c>
      <c r="D3619" s="338">
        <v>1999.0</v>
      </c>
      <c r="E3619" s="338" t="s">
        <v>20106</v>
      </c>
      <c r="F3619" s="339">
        <v>44989.0</v>
      </c>
      <c r="G3619" s="338" t="s">
        <v>9110</v>
      </c>
      <c r="H3619" s="338" t="s">
        <v>20317</v>
      </c>
      <c r="I3619" s="338" t="s">
        <v>20318</v>
      </c>
      <c r="J3619" s="338" t="s">
        <v>20011</v>
      </c>
      <c r="K3619" s="338" t="s">
        <v>4987</v>
      </c>
      <c r="L3619" s="338" t="s">
        <v>6394</v>
      </c>
      <c r="M3619" s="338" t="s">
        <v>20319</v>
      </c>
      <c r="N3619" s="338" t="s">
        <v>5126</v>
      </c>
      <c r="O3619" s="338" t="s">
        <v>5248</v>
      </c>
    </row>
    <row r="3620" ht="15.75" customHeight="1">
      <c r="A3620" s="338" t="s">
        <v>20320</v>
      </c>
      <c r="B3620" s="338" t="s">
        <v>4970</v>
      </c>
      <c r="C3620" s="338" t="s">
        <v>3713</v>
      </c>
      <c r="D3620" s="338">
        <v>1999.0</v>
      </c>
      <c r="E3620" s="338" t="s">
        <v>20321</v>
      </c>
      <c r="F3620" s="339">
        <v>44932.0</v>
      </c>
      <c r="G3620" s="338" t="s">
        <v>7461</v>
      </c>
      <c r="H3620" s="338" t="s">
        <v>20322</v>
      </c>
      <c r="I3620" s="338" t="s">
        <v>19926</v>
      </c>
      <c r="J3620" s="338" t="s">
        <v>20323</v>
      </c>
      <c r="K3620" s="338" t="s">
        <v>4987</v>
      </c>
      <c r="L3620" s="338" t="s">
        <v>5389</v>
      </c>
      <c r="M3620" s="338" t="s">
        <v>20324</v>
      </c>
      <c r="N3620" s="338" t="s">
        <v>20104</v>
      </c>
      <c r="O3620" s="338" t="s">
        <v>5248</v>
      </c>
    </row>
    <row r="3621" ht="15.75" customHeight="1">
      <c r="A3621" s="338" t="s">
        <v>20325</v>
      </c>
      <c r="B3621" s="338" t="s">
        <v>4970</v>
      </c>
      <c r="C3621" s="338" t="s">
        <v>1558</v>
      </c>
      <c r="D3621" s="338">
        <v>1999.0</v>
      </c>
      <c r="E3621" s="338" t="s">
        <v>20062</v>
      </c>
      <c r="F3621" s="339">
        <v>45051.0</v>
      </c>
      <c r="G3621" s="338" t="s">
        <v>5181</v>
      </c>
      <c r="H3621" s="338" t="s">
        <v>7405</v>
      </c>
      <c r="I3621" s="338" t="s">
        <v>7405</v>
      </c>
      <c r="J3621" s="338" t="s">
        <v>15877</v>
      </c>
      <c r="K3621" s="338" t="s">
        <v>4987</v>
      </c>
      <c r="L3621" s="338" t="s">
        <v>6284</v>
      </c>
      <c r="M3621" s="338" t="s">
        <v>20326</v>
      </c>
      <c r="N3621" s="338" t="s">
        <v>20327</v>
      </c>
      <c r="O3621" s="338" t="s">
        <v>5002</v>
      </c>
    </row>
    <row r="3622" ht="15.75" customHeight="1">
      <c r="A3622" s="338" t="s">
        <v>20328</v>
      </c>
      <c r="B3622" s="338" t="s">
        <v>7737</v>
      </c>
      <c r="C3622" s="338" t="s">
        <v>1547</v>
      </c>
      <c r="D3622" s="338">
        <v>1999.0</v>
      </c>
      <c r="E3622" s="338" t="s">
        <v>19793</v>
      </c>
      <c r="F3622" s="339">
        <v>45052.0</v>
      </c>
      <c r="G3622" s="338" t="s">
        <v>5251</v>
      </c>
      <c r="H3622" s="338" t="s">
        <v>20329</v>
      </c>
      <c r="I3622" s="338" t="s">
        <v>20330</v>
      </c>
      <c r="J3622" s="338" t="s">
        <v>5093</v>
      </c>
      <c r="K3622" s="338" t="s">
        <v>4987</v>
      </c>
      <c r="L3622" s="338" t="s">
        <v>14444</v>
      </c>
      <c r="M3622" s="338" t="s">
        <v>20331</v>
      </c>
      <c r="N3622" s="338" t="s">
        <v>4990</v>
      </c>
      <c r="O3622" s="338" t="s">
        <v>6278</v>
      </c>
    </row>
    <row r="3623" ht="15.75" customHeight="1">
      <c r="A3623" s="338" t="s">
        <v>20332</v>
      </c>
      <c r="B3623" s="338" t="s">
        <v>4970</v>
      </c>
      <c r="C3623" s="338" t="s">
        <v>1547</v>
      </c>
      <c r="D3623" s="338">
        <v>1999.0</v>
      </c>
      <c r="E3623" s="338" t="s">
        <v>20062</v>
      </c>
      <c r="F3623" s="339">
        <v>45144.0</v>
      </c>
      <c r="G3623" s="338" t="s">
        <v>5235</v>
      </c>
      <c r="H3623" s="338" t="s">
        <v>12259</v>
      </c>
      <c r="I3623" s="338" t="s">
        <v>12259</v>
      </c>
      <c r="J3623" s="338" t="s">
        <v>20333</v>
      </c>
      <c r="K3623" s="338" t="s">
        <v>4987</v>
      </c>
      <c r="L3623" s="338" t="s">
        <v>5215</v>
      </c>
      <c r="M3623" s="338" t="s">
        <v>20334</v>
      </c>
      <c r="N3623" s="338" t="s">
        <v>20335</v>
      </c>
      <c r="O3623" s="338" t="s">
        <v>5193</v>
      </c>
    </row>
    <row r="3624" ht="15.75" customHeight="1">
      <c r="A3624" s="338" t="s">
        <v>20336</v>
      </c>
      <c r="B3624" s="338" t="s">
        <v>4970</v>
      </c>
      <c r="C3624" s="338" t="s">
        <v>1537</v>
      </c>
      <c r="D3624" s="338">
        <v>1999.0</v>
      </c>
      <c r="E3624" s="338" t="s">
        <v>20337</v>
      </c>
      <c r="F3624" s="339">
        <v>45022.0</v>
      </c>
      <c r="G3624" s="338" t="s">
        <v>7264</v>
      </c>
      <c r="H3624" s="338" t="s">
        <v>20338</v>
      </c>
      <c r="I3624" s="338" t="s">
        <v>20339</v>
      </c>
      <c r="J3624" s="338" t="s">
        <v>14218</v>
      </c>
      <c r="K3624" s="338" t="s">
        <v>4976</v>
      </c>
      <c r="M3624" s="338" t="s">
        <v>20340</v>
      </c>
      <c r="N3624" s="338" t="s">
        <v>19936</v>
      </c>
      <c r="O3624" s="338" t="s">
        <v>5339</v>
      </c>
    </row>
    <row r="3625" ht="15.75" customHeight="1">
      <c r="A3625" s="338" t="s">
        <v>20341</v>
      </c>
      <c r="B3625" s="338" t="s">
        <v>4970</v>
      </c>
      <c r="C3625" s="338" t="s">
        <v>1558</v>
      </c>
      <c r="D3625" s="338">
        <v>1999.0</v>
      </c>
      <c r="E3625" s="338" t="s">
        <v>20342</v>
      </c>
      <c r="F3625" s="339">
        <v>45081.0</v>
      </c>
      <c r="G3625" s="338" t="s">
        <v>5768</v>
      </c>
      <c r="H3625" s="338" t="s">
        <v>5532</v>
      </c>
      <c r="I3625" s="338" t="s">
        <v>20343</v>
      </c>
      <c r="J3625" s="338" t="s">
        <v>11102</v>
      </c>
      <c r="K3625" s="338" t="s">
        <v>4987</v>
      </c>
      <c r="L3625" s="338" t="s">
        <v>5176</v>
      </c>
      <c r="M3625" s="338" t="s">
        <v>20344</v>
      </c>
      <c r="N3625" s="338" t="s">
        <v>20345</v>
      </c>
      <c r="O3625" s="338" t="s">
        <v>5780</v>
      </c>
    </row>
    <row r="3626" ht="15.75" customHeight="1">
      <c r="A3626" s="338" t="s">
        <v>20346</v>
      </c>
      <c r="B3626" s="338" t="s">
        <v>5445</v>
      </c>
      <c r="C3626" s="338" t="s">
        <v>1547</v>
      </c>
      <c r="D3626" s="338">
        <v>1999.0</v>
      </c>
      <c r="E3626" s="338" t="s">
        <v>20347</v>
      </c>
      <c r="F3626" s="339">
        <v>44992.0</v>
      </c>
      <c r="G3626" s="338" t="s">
        <v>6031</v>
      </c>
      <c r="H3626" s="338" t="s">
        <v>5940</v>
      </c>
      <c r="I3626" s="338" t="s">
        <v>16573</v>
      </c>
      <c r="J3626" s="338" t="s">
        <v>20348</v>
      </c>
      <c r="K3626" s="338" t="s">
        <v>4976</v>
      </c>
      <c r="M3626" s="338" t="s">
        <v>20349</v>
      </c>
      <c r="N3626" s="338" t="s">
        <v>20350</v>
      </c>
      <c r="O3626" s="338" t="s">
        <v>4991</v>
      </c>
    </row>
    <row r="3627" ht="15.75" customHeight="1">
      <c r="A3627" s="338" t="s">
        <v>20351</v>
      </c>
      <c r="B3627" s="338" t="s">
        <v>4970</v>
      </c>
      <c r="C3627" s="338" t="s">
        <v>1558</v>
      </c>
      <c r="D3627" s="338">
        <v>1999.0</v>
      </c>
      <c r="E3627" s="338" t="s">
        <v>20352</v>
      </c>
      <c r="F3627" s="338" t="s">
        <v>5059</v>
      </c>
      <c r="G3627" s="338" t="s">
        <v>6536</v>
      </c>
      <c r="H3627" s="338" t="s">
        <v>6553</v>
      </c>
      <c r="I3627" s="338" t="s">
        <v>6553</v>
      </c>
      <c r="J3627" s="338" t="s">
        <v>20353</v>
      </c>
      <c r="K3627" s="338" t="s">
        <v>4987</v>
      </c>
      <c r="M3627" s="338" t="s">
        <v>20354</v>
      </c>
      <c r="N3627" s="338" t="s">
        <v>13956</v>
      </c>
      <c r="O3627" s="338" t="s">
        <v>5056</v>
      </c>
    </row>
    <row r="3628" ht="15.75" customHeight="1">
      <c r="A3628" s="338" t="s">
        <v>20355</v>
      </c>
      <c r="B3628" s="338" t="s">
        <v>4993</v>
      </c>
      <c r="C3628" s="338" t="s">
        <v>1547</v>
      </c>
      <c r="D3628" s="338">
        <v>1999.0</v>
      </c>
      <c r="E3628" s="338" t="s">
        <v>20356</v>
      </c>
      <c r="F3628" s="339">
        <v>44965.0</v>
      </c>
      <c r="G3628" s="338" t="s">
        <v>5241</v>
      </c>
      <c r="H3628" s="338" t="s">
        <v>18419</v>
      </c>
      <c r="I3628" s="338" t="s">
        <v>18419</v>
      </c>
      <c r="J3628" s="338" t="s">
        <v>20357</v>
      </c>
      <c r="K3628" s="338" t="s">
        <v>13045</v>
      </c>
      <c r="M3628" s="338" t="s">
        <v>20358</v>
      </c>
      <c r="N3628" s="338" t="s">
        <v>20359</v>
      </c>
      <c r="O3628" s="338" t="s">
        <v>6003</v>
      </c>
    </row>
    <row r="3629" ht="15.75" customHeight="1">
      <c r="A3629" s="338" t="s">
        <v>20360</v>
      </c>
      <c r="B3629" s="338" t="s">
        <v>4970</v>
      </c>
      <c r="C3629" s="338" t="s">
        <v>1547</v>
      </c>
      <c r="D3629" s="338">
        <v>1999.0</v>
      </c>
      <c r="E3629" s="338" t="s">
        <v>20361</v>
      </c>
      <c r="F3629" s="339">
        <v>45053.0</v>
      </c>
      <c r="G3629" s="338" t="s">
        <v>5319</v>
      </c>
      <c r="H3629" s="338" t="s">
        <v>20362</v>
      </c>
      <c r="I3629" s="338" t="s">
        <v>20362</v>
      </c>
      <c r="J3629" s="338" t="s">
        <v>20363</v>
      </c>
      <c r="K3629" s="338" t="s">
        <v>5607</v>
      </c>
      <c r="M3629" s="338" t="s">
        <v>20364</v>
      </c>
      <c r="N3629" s="338" t="s">
        <v>19213</v>
      </c>
      <c r="O3629" s="338" t="s">
        <v>5028</v>
      </c>
    </row>
    <row r="3630" ht="15.75" customHeight="1">
      <c r="A3630" s="338" t="s">
        <v>20365</v>
      </c>
      <c r="B3630" s="338" t="s">
        <v>4970</v>
      </c>
      <c r="C3630" s="338" t="s">
        <v>1558</v>
      </c>
      <c r="D3630" s="338">
        <v>1999.0</v>
      </c>
      <c r="E3630" s="338" t="s">
        <v>19818</v>
      </c>
      <c r="F3630" s="339">
        <v>44964.0</v>
      </c>
      <c r="G3630" s="338" t="s">
        <v>8090</v>
      </c>
      <c r="H3630" s="338" t="s">
        <v>20366</v>
      </c>
      <c r="I3630" s="338" t="s">
        <v>20367</v>
      </c>
      <c r="J3630" s="338" t="s">
        <v>20368</v>
      </c>
      <c r="K3630" s="338" t="s">
        <v>4987</v>
      </c>
      <c r="L3630" s="338" t="s">
        <v>20369</v>
      </c>
      <c r="M3630" s="338" t="s">
        <v>20370</v>
      </c>
      <c r="N3630" s="338" t="s">
        <v>16568</v>
      </c>
      <c r="O3630" s="338" t="s">
        <v>5143</v>
      </c>
    </row>
    <row r="3631" ht="15.75" customHeight="1">
      <c r="A3631" s="338" t="s">
        <v>20371</v>
      </c>
      <c r="B3631" s="338" t="s">
        <v>4970</v>
      </c>
      <c r="C3631" s="338" t="s">
        <v>1558</v>
      </c>
      <c r="D3631" s="338">
        <v>1999.0</v>
      </c>
      <c r="E3631" s="338" t="s">
        <v>20372</v>
      </c>
      <c r="F3631" s="339">
        <v>45084.0</v>
      </c>
      <c r="G3631" s="338" t="s">
        <v>7361</v>
      </c>
      <c r="H3631" s="338" t="s">
        <v>20373</v>
      </c>
      <c r="I3631" s="338" t="s">
        <v>20374</v>
      </c>
      <c r="J3631" s="338" t="s">
        <v>20375</v>
      </c>
      <c r="K3631" s="338" t="s">
        <v>4976</v>
      </c>
      <c r="M3631" s="338" t="s">
        <v>20376</v>
      </c>
      <c r="N3631" s="338" t="s">
        <v>18807</v>
      </c>
      <c r="O3631" s="338" t="s">
        <v>6003</v>
      </c>
    </row>
    <row r="3632" ht="15.75" customHeight="1">
      <c r="A3632" s="338" t="s">
        <v>20377</v>
      </c>
      <c r="B3632" s="338" t="s">
        <v>4970</v>
      </c>
      <c r="C3632" s="338" t="s">
        <v>1547</v>
      </c>
      <c r="D3632" s="338">
        <v>1999.0</v>
      </c>
      <c r="E3632" s="338" t="s">
        <v>20378</v>
      </c>
      <c r="F3632" s="339">
        <v>44933.0</v>
      </c>
      <c r="G3632" s="338" t="s">
        <v>5447</v>
      </c>
      <c r="H3632" s="338" t="s">
        <v>20379</v>
      </c>
      <c r="I3632" s="338" t="s">
        <v>20380</v>
      </c>
      <c r="J3632" s="338" t="s">
        <v>9405</v>
      </c>
      <c r="K3632" s="338" t="s">
        <v>5607</v>
      </c>
      <c r="M3632" s="338" t="s">
        <v>20381</v>
      </c>
      <c r="N3632" s="338" t="s">
        <v>20382</v>
      </c>
      <c r="O3632" s="338" t="s">
        <v>6997</v>
      </c>
    </row>
    <row r="3633" ht="15.75" customHeight="1">
      <c r="A3633" s="338" t="s">
        <v>20383</v>
      </c>
      <c r="B3633" s="338" t="s">
        <v>4970</v>
      </c>
      <c r="C3633" s="338" t="s">
        <v>1547</v>
      </c>
      <c r="D3633" s="338">
        <v>1999.0</v>
      </c>
      <c r="E3633" s="338" t="s">
        <v>20384</v>
      </c>
      <c r="F3633" s="339">
        <v>45021.0</v>
      </c>
      <c r="G3633" s="338" t="s">
        <v>5365</v>
      </c>
      <c r="H3633" s="338" t="s">
        <v>11769</v>
      </c>
      <c r="I3633" s="338" t="s">
        <v>11769</v>
      </c>
      <c r="J3633" s="338" t="s">
        <v>12067</v>
      </c>
      <c r="K3633" s="338" t="s">
        <v>4976</v>
      </c>
      <c r="L3633" s="338" t="s">
        <v>5281</v>
      </c>
      <c r="M3633" s="338" t="s">
        <v>20385</v>
      </c>
      <c r="N3633" s="338" t="s">
        <v>20386</v>
      </c>
      <c r="O3633" s="338" t="s">
        <v>5537</v>
      </c>
    </row>
    <row r="3634" ht="15.75" customHeight="1">
      <c r="A3634" s="338" t="s">
        <v>20387</v>
      </c>
      <c r="B3634" s="338" t="s">
        <v>5601</v>
      </c>
      <c r="C3634" s="338" t="s">
        <v>1681</v>
      </c>
      <c r="D3634" s="338">
        <v>1999.0</v>
      </c>
      <c r="E3634" s="338" t="s">
        <v>20388</v>
      </c>
      <c r="F3634" s="339">
        <v>44964.0</v>
      </c>
      <c r="G3634" s="338" t="s">
        <v>9705</v>
      </c>
      <c r="H3634" s="338" t="s">
        <v>20389</v>
      </c>
      <c r="I3634" s="338" t="s">
        <v>20389</v>
      </c>
      <c r="J3634" s="338" t="s">
        <v>20390</v>
      </c>
      <c r="K3634" s="338" t="s">
        <v>12977</v>
      </c>
      <c r="M3634" s="338" t="s">
        <v>20391</v>
      </c>
      <c r="N3634" s="338" t="s">
        <v>20392</v>
      </c>
      <c r="O3634" s="338" t="s">
        <v>5852</v>
      </c>
    </row>
    <row r="3635" ht="15.75" customHeight="1">
      <c r="A3635" s="338" t="s">
        <v>20393</v>
      </c>
      <c r="B3635" s="338" t="s">
        <v>7737</v>
      </c>
      <c r="C3635" s="338" t="s">
        <v>1558</v>
      </c>
      <c r="D3635" s="338">
        <v>1999.0</v>
      </c>
      <c r="E3635" s="338" t="s">
        <v>20394</v>
      </c>
      <c r="F3635" s="339">
        <v>45051.0</v>
      </c>
      <c r="G3635" s="338" t="s">
        <v>5319</v>
      </c>
      <c r="H3635" s="338" t="s">
        <v>15917</v>
      </c>
      <c r="I3635" s="338" t="s">
        <v>5266</v>
      </c>
      <c r="J3635" s="338" t="s">
        <v>6162</v>
      </c>
      <c r="K3635" s="338" t="s">
        <v>4987</v>
      </c>
      <c r="L3635" s="338" t="s">
        <v>15938</v>
      </c>
      <c r="M3635" s="338" t="s">
        <v>20395</v>
      </c>
      <c r="N3635" s="338" t="s">
        <v>20396</v>
      </c>
      <c r="O3635" s="338" t="s">
        <v>6003</v>
      </c>
    </row>
    <row r="3636" ht="15.75" customHeight="1">
      <c r="A3636" s="338" t="s">
        <v>20397</v>
      </c>
      <c r="B3636" s="338" t="s">
        <v>4970</v>
      </c>
      <c r="C3636" s="338" t="s">
        <v>1547</v>
      </c>
      <c r="D3636" s="338">
        <v>1999.0</v>
      </c>
      <c r="E3636" s="338" t="s">
        <v>20062</v>
      </c>
      <c r="F3636" s="339">
        <v>45083.0</v>
      </c>
      <c r="G3636" s="338" t="s">
        <v>5211</v>
      </c>
      <c r="H3636" s="338" t="s">
        <v>20398</v>
      </c>
      <c r="I3636" s="338" t="s">
        <v>20399</v>
      </c>
      <c r="J3636" s="338" t="s">
        <v>9431</v>
      </c>
      <c r="K3636" s="338" t="s">
        <v>4987</v>
      </c>
      <c r="M3636" s="338" t="s">
        <v>20400</v>
      </c>
      <c r="N3636" s="338" t="s">
        <v>20401</v>
      </c>
      <c r="O3636" s="338" t="s">
        <v>5852</v>
      </c>
    </row>
    <row r="3637" ht="15.75" customHeight="1">
      <c r="A3637" s="338" t="s">
        <v>20402</v>
      </c>
      <c r="B3637" s="338" t="s">
        <v>4970</v>
      </c>
      <c r="C3637" s="338" t="s">
        <v>3713</v>
      </c>
      <c r="D3637" s="338">
        <v>1999.0</v>
      </c>
      <c r="E3637" s="338" t="s">
        <v>20023</v>
      </c>
      <c r="F3637" s="339">
        <v>44932.0</v>
      </c>
      <c r="G3637" s="338" t="s">
        <v>10690</v>
      </c>
      <c r="H3637" s="338" t="s">
        <v>6352</v>
      </c>
      <c r="I3637" s="338" t="s">
        <v>20403</v>
      </c>
      <c r="J3637" s="338" t="s">
        <v>17425</v>
      </c>
      <c r="K3637" s="338" t="s">
        <v>4987</v>
      </c>
      <c r="M3637" s="338" t="s">
        <v>20404</v>
      </c>
      <c r="N3637" s="338" t="s">
        <v>19480</v>
      </c>
      <c r="O3637" s="338" t="s">
        <v>5150</v>
      </c>
    </row>
    <row r="3638" ht="15.75" customHeight="1">
      <c r="A3638" s="338" t="s">
        <v>20405</v>
      </c>
      <c r="B3638" s="338" t="s">
        <v>4970</v>
      </c>
      <c r="C3638" s="338" t="s">
        <v>1558</v>
      </c>
      <c r="D3638" s="338">
        <v>1999.0</v>
      </c>
      <c r="E3638" s="338" t="s">
        <v>20406</v>
      </c>
      <c r="F3638" s="339">
        <v>44963.0</v>
      </c>
      <c r="G3638" s="338" t="s">
        <v>6036</v>
      </c>
      <c r="H3638" s="338" t="s">
        <v>12470</v>
      </c>
      <c r="I3638" s="338" t="s">
        <v>20407</v>
      </c>
      <c r="J3638" s="338" t="s">
        <v>20408</v>
      </c>
      <c r="K3638" s="338" t="s">
        <v>4987</v>
      </c>
      <c r="L3638" s="338" t="s">
        <v>12125</v>
      </c>
      <c r="N3638" s="338" t="s">
        <v>20409</v>
      </c>
      <c r="O3638" s="338" t="s">
        <v>5002</v>
      </c>
    </row>
    <row r="3639" ht="15.75" customHeight="1">
      <c r="A3639" s="338" t="s">
        <v>20410</v>
      </c>
      <c r="B3639" s="338" t="s">
        <v>4970</v>
      </c>
      <c r="C3639" s="338" t="s">
        <v>1558</v>
      </c>
      <c r="D3639" s="338">
        <v>1999.0</v>
      </c>
      <c r="E3639" s="338" t="s">
        <v>20411</v>
      </c>
      <c r="F3639" s="339">
        <v>45143.0</v>
      </c>
      <c r="G3639" s="338" t="s">
        <v>5352</v>
      </c>
      <c r="H3639" s="338" t="s">
        <v>10997</v>
      </c>
      <c r="I3639" s="338" t="s">
        <v>10997</v>
      </c>
      <c r="J3639" s="338" t="s">
        <v>20412</v>
      </c>
      <c r="K3639" s="338" t="s">
        <v>4976</v>
      </c>
      <c r="M3639" s="338" t="s">
        <v>20413</v>
      </c>
      <c r="N3639" s="338" t="s">
        <v>20414</v>
      </c>
      <c r="O3639" s="338" t="s">
        <v>5715</v>
      </c>
    </row>
    <row r="3640" ht="15.75" customHeight="1">
      <c r="A3640" s="338" t="s">
        <v>20415</v>
      </c>
      <c r="B3640" s="338" t="s">
        <v>5445</v>
      </c>
      <c r="C3640" s="338" t="s">
        <v>1572</v>
      </c>
      <c r="D3640" s="338">
        <v>1999.0</v>
      </c>
      <c r="E3640" s="338" t="s">
        <v>19925</v>
      </c>
      <c r="F3640" s="339">
        <v>45050.0</v>
      </c>
      <c r="G3640" s="338" t="s">
        <v>5392</v>
      </c>
      <c r="H3640" s="338" t="s">
        <v>16252</v>
      </c>
      <c r="I3640" s="338" t="s">
        <v>20416</v>
      </c>
      <c r="J3640" s="338" t="s">
        <v>9184</v>
      </c>
      <c r="K3640" s="338" t="s">
        <v>4987</v>
      </c>
      <c r="L3640" s="338" t="s">
        <v>7014</v>
      </c>
      <c r="M3640" s="338" t="s">
        <v>20417</v>
      </c>
      <c r="N3640" s="338" t="s">
        <v>11206</v>
      </c>
      <c r="O3640" s="338" t="s">
        <v>5794</v>
      </c>
    </row>
    <row r="3641" ht="15.75" customHeight="1">
      <c r="A3641" s="338" t="s">
        <v>20418</v>
      </c>
      <c r="B3641" s="338" t="s">
        <v>4970</v>
      </c>
      <c r="C3641" s="338" t="s">
        <v>1547</v>
      </c>
      <c r="D3641" s="338">
        <v>1999.0</v>
      </c>
      <c r="E3641" s="338" t="s">
        <v>20419</v>
      </c>
      <c r="F3641" s="339">
        <v>45175.0</v>
      </c>
      <c r="G3641" s="338" t="s">
        <v>7217</v>
      </c>
      <c r="H3641" s="338" t="s">
        <v>20420</v>
      </c>
      <c r="I3641" s="338" t="s">
        <v>20421</v>
      </c>
      <c r="J3641" s="338" t="s">
        <v>19411</v>
      </c>
      <c r="K3641" s="338" t="s">
        <v>5245</v>
      </c>
      <c r="L3641" s="338" t="s">
        <v>5704</v>
      </c>
      <c r="M3641" s="338" t="s">
        <v>20422</v>
      </c>
      <c r="N3641" s="338" t="s">
        <v>20423</v>
      </c>
      <c r="O3641" s="338" t="s">
        <v>5324</v>
      </c>
    </row>
    <row r="3642" ht="15.75" customHeight="1">
      <c r="A3642" s="338" t="s">
        <v>20424</v>
      </c>
      <c r="B3642" s="338" t="s">
        <v>7737</v>
      </c>
      <c r="C3642" s="338" t="s">
        <v>1558</v>
      </c>
      <c r="D3642" s="338">
        <v>1999.0</v>
      </c>
      <c r="E3642" s="338" t="s">
        <v>20425</v>
      </c>
      <c r="F3642" s="339">
        <v>44991.0</v>
      </c>
      <c r="G3642" s="338" t="s">
        <v>8933</v>
      </c>
      <c r="H3642" s="338" t="s">
        <v>20426</v>
      </c>
      <c r="I3642" s="338" t="s">
        <v>20427</v>
      </c>
      <c r="J3642" s="338" t="s">
        <v>20428</v>
      </c>
      <c r="K3642" s="338" t="s">
        <v>4987</v>
      </c>
      <c r="L3642" s="338" t="s">
        <v>5704</v>
      </c>
      <c r="M3642" s="338" t="s">
        <v>20429</v>
      </c>
      <c r="N3642" s="338" t="s">
        <v>20430</v>
      </c>
      <c r="O3642" s="338" t="s">
        <v>5020</v>
      </c>
    </row>
    <row r="3643" ht="15.75" customHeight="1">
      <c r="A3643" s="338" t="s">
        <v>20431</v>
      </c>
      <c r="B3643" s="338" t="s">
        <v>4970</v>
      </c>
      <c r="C3643" s="338" t="s">
        <v>1558</v>
      </c>
      <c r="D3643" s="338">
        <v>1999.0</v>
      </c>
      <c r="E3643" s="338" t="s">
        <v>20432</v>
      </c>
      <c r="F3643" s="339">
        <v>45053.0</v>
      </c>
      <c r="G3643" s="338" t="s">
        <v>5319</v>
      </c>
      <c r="H3643" s="338" t="s">
        <v>12638</v>
      </c>
      <c r="I3643" s="338" t="s">
        <v>20433</v>
      </c>
      <c r="J3643" s="338" t="s">
        <v>20434</v>
      </c>
      <c r="K3643" s="338" t="s">
        <v>5607</v>
      </c>
      <c r="N3643" s="338" t="s">
        <v>13928</v>
      </c>
      <c r="O3643" s="338" t="s">
        <v>6003</v>
      </c>
    </row>
    <row r="3644" ht="15.75" customHeight="1">
      <c r="A3644" s="338" t="s">
        <v>20435</v>
      </c>
      <c r="B3644" s="338" t="s">
        <v>4970</v>
      </c>
      <c r="C3644" s="338" t="s">
        <v>3713</v>
      </c>
      <c r="D3644" s="338">
        <v>1999.0</v>
      </c>
      <c r="E3644" s="338" t="s">
        <v>18418</v>
      </c>
      <c r="F3644" s="339">
        <v>45113.0</v>
      </c>
      <c r="G3644" s="338" t="s">
        <v>5417</v>
      </c>
      <c r="H3644" s="338" t="s">
        <v>13532</v>
      </c>
      <c r="I3644" s="338" t="s">
        <v>13532</v>
      </c>
      <c r="J3644" s="338" t="s">
        <v>20436</v>
      </c>
      <c r="K3644" s="338" t="s">
        <v>4987</v>
      </c>
      <c r="M3644" s="338" t="s">
        <v>20437</v>
      </c>
      <c r="N3644" s="338" t="s">
        <v>20438</v>
      </c>
      <c r="O3644" s="338" t="s">
        <v>5483</v>
      </c>
    </row>
    <row r="3645" ht="15.75" customHeight="1">
      <c r="A3645" s="338" t="s">
        <v>20439</v>
      </c>
      <c r="B3645" s="338" t="s">
        <v>4970</v>
      </c>
      <c r="C3645" s="338" t="s">
        <v>1601</v>
      </c>
      <c r="D3645" s="338">
        <v>2000.0</v>
      </c>
      <c r="E3645" s="338" t="s">
        <v>20440</v>
      </c>
      <c r="F3645" s="339">
        <v>45176.0</v>
      </c>
      <c r="G3645" s="338" t="s">
        <v>18137</v>
      </c>
      <c r="H3645" s="338" t="s">
        <v>6345</v>
      </c>
      <c r="I3645" s="338" t="s">
        <v>6345</v>
      </c>
      <c r="J3645" s="338" t="s">
        <v>19411</v>
      </c>
      <c r="K3645" s="338" t="s">
        <v>4987</v>
      </c>
      <c r="L3645" s="338" t="s">
        <v>12846</v>
      </c>
      <c r="M3645" s="338" t="s">
        <v>20441</v>
      </c>
      <c r="N3645" s="338" t="s">
        <v>4990</v>
      </c>
      <c r="O3645" s="338" t="s">
        <v>5943</v>
      </c>
    </row>
    <row r="3646" ht="15.75" customHeight="1">
      <c r="A3646" s="338" t="s">
        <v>20442</v>
      </c>
      <c r="B3646" s="338" t="s">
        <v>4970</v>
      </c>
      <c r="C3646" s="338" t="s">
        <v>1558</v>
      </c>
      <c r="D3646" s="338">
        <v>2000.0</v>
      </c>
      <c r="E3646" s="338" t="s">
        <v>20443</v>
      </c>
      <c r="F3646" s="339">
        <v>45084.0</v>
      </c>
      <c r="G3646" s="338" t="s">
        <v>20444</v>
      </c>
      <c r="H3646" s="338" t="s">
        <v>17960</v>
      </c>
      <c r="I3646" s="338" t="s">
        <v>10444</v>
      </c>
      <c r="J3646" s="338" t="s">
        <v>10355</v>
      </c>
      <c r="K3646" s="338" t="s">
        <v>4987</v>
      </c>
      <c r="L3646" s="338" t="s">
        <v>5389</v>
      </c>
      <c r="M3646" s="338" t="s">
        <v>20445</v>
      </c>
      <c r="N3646" s="338" t="s">
        <v>20446</v>
      </c>
      <c r="O3646" s="338" t="s">
        <v>5294</v>
      </c>
    </row>
    <row r="3647" ht="15.75" customHeight="1">
      <c r="A3647" s="338" t="s">
        <v>303</v>
      </c>
      <c r="B3647" s="338" t="s">
        <v>4970</v>
      </c>
      <c r="C3647" s="338" t="s">
        <v>1537</v>
      </c>
      <c r="D3647" s="338">
        <v>2000.0</v>
      </c>
      <c r="E3647" s="338" t="s">
        <v>20004</v>
      </c>
      <c r="F3647" s="339">
        <v>45054.0</v>
      </c>
      <c r="G3647" s="338" t="s">
        <v>13936</v>
      </c>
      <c r="H3647" s="338" t="s">
        <v>6351</v>
      </c>
      <c r="I3647" s="338" t="s">
        <v>9852</v>
      </c>
      <c r="J3647" s="338" t="s">
        <v>14605</v>
      </c>
      <c r="K3647" s="338" t="s">
        <v>4987</v>
      </c>
      <c r="L3647" s="338" t="s">
        <v>20447</v>
      </c>
      <c r="M3647" s="338" t="s">
        <v>20448</v>
      </c>
      <c r="N3647" s="338" t="s">
        <v>18335</v>
      </c>
      <c r="O3647" s="338" t="s">
        <v>5949</v>
      </c>
    </row>
    <row r="3648" ht="15.75" customHeight="1">
      <c r="A3648" s="338" t="s">
        <v>20449</v>
      </c>
      <c r="B3648" s="338" t="s">
        <v>4970</v>
      </c>
      <c r="C3648" s="338" t="s">
        <v>1558</v>
      </c>
      <c r="D3648" s="338">
        <v>2000.0</v>
      </c>
      <c r="E3648" s="338" t="s">
        <v>20450</v>
      </c>
      <c r="F3648" s="339">
        <v>44993.0</v>
      </c>
      <c r="G3648" s="338" t="s">
        <v>6113</v>
      </c>
      <c r="H3648" s="338" t="s">
        <v>18865</v>
      </c>
      <c r="I3648" s="338" t="s">
        <v>18865</v>
      </c>
      <c r="J3648" s="338" t="s">
        <v>20451</v>
      </c>
      <c r="K3648" s="338" t="s">
        <v>4976</v>
      </c>
      <c r="M3648" s="338" t="s">
        <v>20452</v>
      </c>
      <c r="N3648" s="338" t="s">
        <v>4990</v>
      </c>
      <c r="O3648" s="338" t="s">
        <v>5160</v>
      </c>
    </row>
    <row r="3649" ht="15.75" customHeight="1">
      <c r="A3649" s="338" t="s">
        <v>20453</v>
      </c>
      <c r="B3649" s="338" t="s">
        <v>8739</v>
      </c>
      <c r="C3649" s="338" t="s">
        <v>1547</v>
      </c>
      <c r="D3649" s="338">
        <v>2000.0</v>
      </c>
      <c r="E3649" s="338" t="s">
        <v>20454</v>
      </c>
      <c r="F3649" s="339">
        <v>44993.0</v>
      </c>
      <c r="G3649" s="338" t="s">
        <v>20455</v>
      </c>
      <c r="H3649" s="338" t="s">
        <v>19049</v>
      </c>
      <c r="I3649" s="338" t="s">
        <v>12300</v>
      </c>
      <c r="J3649" s="338" t="s">
        <v>5476</v>
      </c>
      <c r="K3649" s="338" t="s">
        <v>4987</v>
      </c>
      <c r="L3649" s="338" t="s">
        <v>4988</v>
      </c>
      <c r="M3649" s="338" t="s">
        <v>20456</v>
      </c>
      <c r="N3649" s="338" t="s">
        <v>19559</v>
      </c>
      <c r="O3649" s="338" t="s">
        <v>5160</v>
      </c>
    </row>
    <row r="3650" ht="15.75" customHeight="1">
      <c r="A3650" s="338" t="s">
        <v>20457</v>
      </c>
      <c r="B3650" s="338" t="s">
        <v>4970</v>
      </c>
      <c r="C3650" s="338" t="s">
        <v>11680</v>
      </c>
      <c r="D3650" s="338">
        <v>2000.0</v>
      </c>
      <c r="E3650" s="338" t="s">
        <v>20458</v>
      </c>
      <c r="F3650" s="339">
        <v>45024.0</v>
      </c>
      <c r="G3650" s="338" t="s">
        <v>4995</v>
      </c>
      <c r="H3650" s="338" t="s">
        <v>19143</v>
      </c>
      <c r="I3650" s="338" t="s">
        <v>19143</v>
      </c>
      <c r="J3650" s="338" t="s">
        <v>19927</v>
      </c>
      <c r="K3650" s="338" t="s">
        <v>4987</v>
      </c>
      <c r="L3650" s="338" t="s">
        <v>5222</v>
      </c>
      <c r="M3650" s="338" t="s">
        <v>20459</v>
      </c>
      <c r="N3650" s="338" t="s">
        <v>20386</v>
      </c>
      <c r="O3650" s="338" t="s">
        <v>5677</v>
      </c>
    </row>
    <row r="3651" ht="15.75" customHeight="1">
      <c r="A3651" s="338" t="s">
        <v>20460</v>
      </c>
      <c r="B3651" s="338" t="s">
        <v>4970</v>
      </c>
      <c r="C3651" s="338" t="s">
        <v>1558</v>
      </c>
      <c r="D3651" s="338">
        <v>2000.0</v>
      </c>
      <c r="E3651" s="338" t="s">
        <v>20461</v>
      </c>
      <c r="F3651" s="339">
        <v>45053.0</v>
      </c>
      <c r="G3651" s="338" t="s">
        <v>5803</v>
      </c>
      <c r="H3651" s="338" t="s">
        <v>11168</v>
      </c>
      <c r="I3651" s="338" t="s">
        <v>11168</v>
      </c>
      <c r="J3651" s="338" t="s">
        <v>20462</v>
      </c>
      <c r="K3651" s="338" t="s">
        <v>5405</v>
      </c>
      <c r="M3651" s="338" t="s">
        <v>20463</v>
      </c>
      <c r="N3651" s="338" t="s">
        <v>20241</v>
      </c>
      <c r="O3651" s="338" t="s">
        <v>5576</v>
      </c>
    </row>
    <row r="3652" ht="15.75" customHeight="1">
      <c r="A3652" s="338" t="s">
        <v>179</v>
      </c>
      <c r="B3652" s="338" t="s">
        <v>7737</v>
      </c>
      <c r="C3652" s="338" t="s">
        <v>1601</v>
      </c>
      <c r="D3652" s="338">
        <v>2000.0</v>
      </c>
      <c r="E3652" s="338" t="s">
        <v>20464</v>
      </c>
      <c r="F3652" s="339">
        <v>45145.0</v>
      </c>
      <c r="G3652" s="338" t="s">
        <v>20465</v>
      </c>
      <c r="H3652" s="338" t="s">
        <v>7821</v>
      </c>
      <c r="I3652" s="338" t="s">
        <v>20466</v>
      </c>
      <c r="J3652" s="338" t="s">
        <v>7872</v>
      </c>
      <c r="K3652" s="338" t="s">
        <v>4987</v>
      </c>
      <c r="L3652" s="338" t="s">
        <v>16634</v>
      </c>
      <c r="M3652" s="338" t="s">
        <v>20467</v>
      </c>
      <c r="N3652" s="338" t="s">
        <v>5224</v>
      </c>
      <c r="O3652" s="338" t="s">
        <v>8056</v>
      </c>
    </row>
    <row r="3653" ht="15.75" customHeight="1">
      <c r="A3653" s="338" t="s">
        <v>20468</v>
      </c>
      <c r="B3653" s="338" t="s">
        <v>4970</v>
      </c>
      <c r="C3653" s="338" t="s">
        <v>1558</v>
      </c>
      <c r="D3653" s="338">
        <v>2000.0</v>
      </c>
      <c r="E3653" s="338" t="s">
        <v>20419</v>
      </c>
      <c r="F3653" s="339">
        <v>44963.0</v>
      </c>
      <c r="G3653" s="338" t="s">
        <v>17144</v>
      </c>
      <c r="H3653" s="338" t="s">
        <v>11338</v>
      </c>
      <c r="I3653" s="338" t="s">
        <v>17492</v>
      </c>
      <c r="J3653" s="338" t="s">
        <v>20469</v>
      </c>
      <c r="K3653" s="338" t="s">
        <v>4987</v>
      </c>
      <c r="L3653" s="338" t="s">
        <v>4977</v>
      </c>
      <c r="M3653" s="338" t="s">
        <v>20470</v>
      </c>
      <c r="N3653" s="338" t="s">
        <v>17344</v>
      </c>
      <c r="O3653" s="338" t="s">
        <v>5010</v>
      </c>
    </row>
    <row r="3654" ht="15.75" customHeight="1">
      <c r="A3654" s="338" t="s">
        <v>1149</v>
      </c>
      <c r="B3654" s="338" t="s">
        <v>7737</v>
      </c>
      <c r="C3654" s="338" t="s">
        <v>1537</v>
      </c>
      <c r="D3654" s="338">
        <v>2000.0</v>
      </c>
      <c r="E3654" s="338" t="s">
        <v>20471</v>
      </c>
      <c r="F3654" s="339">
        <v>45022.0</v>
      </c>
      <c r="G3654" s="338" t="s">
        <v>14475</v>
      </c>
      <c r="H3654" s="338" t="s">
        <v>5736</v>
      </c>
      <c r="I3654" s="338" t="s">
        <v>20472</v>
      </c>
      <c r="J3654" s="338" t="s">
        <v>18372</v>
      </c>
      <c r="K3654" s="338" t="s">
        <v>4987</v>
      </c>
      <c r="L3654" s="338" t="s">
        <v>18874</v>
      </c>
      <c r="M3654" s="338" t="s">
        <v>20473</v>
      </c>
      <c r="N3654" s="338" t="s">
        <v>4979</v>
      </c>
      <c r="O3654" s="338" t="s">
        <v>7456</v>
      </c>
    </row>
    <row r="3655" ht="15.75" customHeight="1">
      <c r="A3655" s="338" t="s">
        <v>20474</v>
      </c>
      <c r="B3655" s="338" t="s">
        <v>7737</v>
      </c>
      <c r="C3655" s="338" t="s">
        <v>1558</v>
      </c>
      <c r="D3655" s="338">
        <v>2000.0</v>
      </c>
      <c r="E3655" s="338" t="s">
        <v>20475</v>
      </c>
      <c r="F3655" s="339">
        <v>45112.0</v>
      </c>
      <c r="G3655" s="338" t="s">
        <v>5013</v>
      </c>
      <c r="H3655" s="338" t="s">
        <v>20476</v>
      </c>
      <c r="I3655" s="338" t="s">
        <v>20477</v>
      </c>
      <c r="J3655" s="338" t="s">
        <v>20478</v>
      </c>
      <c r="K3655" s="338" t="s">
        <v>4987</v>
      </c>
      <c r="L3655" s="338" t="s">
        <v>14444</v>
      </c>
      <c r="M3655" s="338" t="s">
        <v>20479</v>
      </c>
      <c r="N3655" s="338" t="s">
        <v>7874</v>
      </c>
      <c r="O3655" s="338" t="s">
        <v>5067</v>
      </c>
    </row>
    <row r="3656" ht="15.75" customHeight="1">
      <c r="A3656" s="338" t="s">
        <v>20480</v>
      </c>
      <c r="B3656" s="338" t="s">
        <v>7737</v>
      </c>
      <c r="C3656" s="338" t="s">
        <v>1537</v>
      </c>
      <c r="D3656" s="338">
        <v>2000.0</v>
      </c>
      <c r="E3656" s="338" t="s">
        <v>20109</v>
      </c>
      <c r="F3656" s="339">
        <v>45023.0</v>
      </c>
      <c r="G3656" s="338" t="s">
        <v>20481</v>
      </c>
      <c r="H3656" s="338" t="s">
        <v>16605</v>
      </c>
      <c r="I3656" s="338" t="s">
        <v>20482</v>
      </c>
      <c r="J3656" s="338" t="s">
        <v>15962</v>
      </c>
      <c r="K3656" s="338" t="s">
        <v>4987</v>
      </c>
      <c r="L3656" s="338" t="s">
        <v>15938</v>
      </c>
      <c r="M3656" s="338" t="s">
        <v>20483</v>
      </c>
      <c r="N3656" s="338" t="s">
        <v>5224</v>
      </c>
      <c r="O3656" s="338" t="s">
        <v>4991</v>
      </c>
    </row>
    <row r="3657" ht="15.75" customHeight="1">
      <c r="A3657" s="338" t="s">
        <v>20484</v>
      </c>
      <c r="B3657" s="338" t="s">
        <v>7737</v>
      </c>
      <c r="C3657" s="338" t="s">
        <v>1537</v>
      </c>
      <c r="D3657" s="338">
        <v>2000.0</v>
      </c>
      <c r="E3657" s="338" t="s">
        <v>20475</v>
      </c>
      <c r="F3657" s="339">
        <v>45022.0</v>
      </c>
      <c r="G3657" s="338" t="s">
        <v>7062</v>
      </c>
      <c r="H3657" s="338" t="s">
        <v>5073</v>
      </c>
      <c r="I3657" s="338" t="s">
        <v>20485</v>
      </c>
      <c r="J3657" s="338" t="s">
        <v>5073</v>
      </c>
      <c r="K3657" s="338" t="s">
        <v>4987</v>
      </c>
      <c r="L3657" s="338" t="s">
        <v>12744</v>
      </c>
      <c r="M3657" s="338" t="s">
        <v>20486</v>
      </c>
      <c r="N3657" s="338" t="s">
        <v>20487</v>
      </c>
      <c r="O3657" s="338" t="s">
        <v>7456</v>
      </c>
    </row>
    <row r="3658" ht="15.75" customHeight="1">
      <c r="A3658" s="338" t="s">
        <v>20488</v>
      </c>
      <c r="B3658" s="338" t="s">
        <v>4970</v>
      </c>
      <c r="C3658" s="338" t="s">
        <v>1537</v>
      </c>
      <c r="D3658" s="338">
        <v>2000.0</v>
      </c>
      <c r="E3658" s="338" t="s">
        <v>20489</v>
      </c>
      <c r="F3658" s="339">
        <v>44964.0</v>
      </c>
      <c r="G3658" s="338" t="s">
        <v>18137</v>
      </c>
      <c r="H3658" s="338" t="s">
        <v>14403</v>
      </c>
      <c r="I3658" s="338" t="s">
        <v>18854</v>
      </c>
      <c r="J3658" s="338" t="s">
        <v>5730</v>
      </c>
      <c r="K3658" s="338" t="s">
        <v>4987</v>
      </c>
      <c r="L3658" s="338" t="s">
        <v>18250</v>
      </c>
      <c r="M3658" s="338" t="s">
        <v>20490</v>
      </c>
      <c r="N3658" s="338" t="s">
        <v>4990</v>
      </c>
      <c r="O3658" s="338" t="s">
        <v>20491</v>
      </c>
    </row>
    <row r="3659" ht="15.75" customHeight="1">
      <c r="A3659" s="338" t="s">
        <v>20492</v>
      </c>
      <c r="B3659" s="338" t="s">
        <v>4970</v>
      </c>
      <c r="C3659" s="338" t="s">
        <v>1681</v>
      </c>
      <c r="D3659" s="338">
        <v>2000.0</v>
      </c>
      <c r="E3659" s="338" t="s">
        <v>20493</v>
      </c>
      <c r="F3659" s="339">
        <v>45023.0</v>
      </c>
      <c r="G3659" s="338" t="s">
        <v>13551</v>
      </c>
      <c r="H3659" s="338" t="s">
        <v>11988</v>
      </c>
      <c r="I3659" s="338" t="s">
        <v>18975</v>
      </c>
      <c r="J3659" s="338" t="s">
        <v>13612</v>
      </c>
      <c r="K3659" s="338" t="s">
        <v>4987</v>
      </c>
      <c r="L3659" s="338" t="s">
        <v>16601</v>
      </c>
      <c r="M3659" s="338" t="s">
        <v>20494</v>
      </c>
      <c r="N3659" s="338" t="s">
        <v>5036</v>
      </c>
      <c r="O3659" s="338" t="s">
        <v>5225</v>
      </c>
    </row>
    <row r="3660" ht="15.75" customHeight="1">
      <c r="A3660" s="338" t="s">
        <v>20495</v>
      </c>
      <c r="B3660" s="338" t="s">
        <v>7737</v>
      </c>
      <c r="C3660" s="338" t="s">
        <v>1547</v>
      </c>
      <c r="D3660" s="338">
        <v>2000.0</v>
      </c>
      <c r="E3660" s="338" t="s">
        <v>20496</v>
      </c>
      <c r="F3660" s="339">
        <v>44992.0</v>
      </c>
      <c r="G3660" s="338" t="s">
        <v>20497</v>
      </c>
      <c r="H3660" s="338" t="s">
        <v>19415</v>
      </c>
      <c r="I3660" s="338" t="s">
        <v>19415</v>
      </c>
      <c r="J3660" s="338" t="s">
        <v>11102</v>
      </c>
      <c r="K3660" s="338" t="s">
        <v>4987</v>
      </c>
      <c r="L3660" s="338" t="s">
        <v>15938</v>
      </c>
      <c r="M3660" s="338" t="s">
        <v>20498</v>
      </c>
      <c r="N3660" s="338" t="s">
        <v>7874</v>
      </c>
      <c r="O3660" s="338" t="s">
        <v>5537</v>
      </c>
    </row>
    <row r="3661" ht="15.75" customHeight="1">
      <c r="A3661" s="338" t="s">
        <v>20499</v>
      </c>
      <c r="B3661" s="338" t="s">
        <v>7737</v>
      </c>
      <c r="C3661" s="338" t="s">
        <v>1537</v>
      </c>
      <c r="D3661" s="338">
        <v>2000.0</v>
      </c>
      <c r="E3661" s="338" t="s">
        <v>20500</v>
      </c>
      <c r="F3661" s="339">
        <v>45082.0</v>
      </c>
      <c r="G3661" s="338" t="s">
        <v>6466</v>
      </c>
      <c r="H3661" s="338" t="s">
        <v>20501</v>
      </c>
      <c r="I3661" s="338" t="s">
        <v>20502</v>
      </c>
      <c r="J3661" s="338" t="s">
        <v>17151</v>
      </c>
      <c r="K3661" s="338" t="s">
        <v>4987</v>
      </c>
      <c r="L3661" s="338" t="s">
        <v>18089</v>
      </c>
      <c r="M3661" s="338" t="s">
        <v>20503</v>
      </c>
      <c r="N3661" s="338" t="s">
        <v>4990</v>
      </c>
      <c r="O3661" s="338" t="s">
        <v>5020</v>
      </c>
    </row>
    <row r="3662" ht="15.75" customHeight="1">
      <c r="A3662" s="338" t="s">
        <v>20504</v>
      </c>
      <c r="B3662" s="338" t="s">
        <v>4970</v>
      </c>
      <c r="C3662" s="338" t="s">
        <v>1558</v>
      </c>
      <c r="D3662" s="338">
        <v>2000.0</v>
      </c>
      <c r="E3662" s="338" t="s">
        <v>19700</v>
      </c>
      <c r="F3662" s="339">
        <v>45022.0</v>
      </c>
      <c r="G3662" s="338" t="s">
        <v>18174</v>
      </c>
      <c r="H3662" s="338" t="s">
        <v>20505</v>
      </c>
      <c r="I3662" s="338" t="s">
        <v>20505</v>
      </c>
      <c r="J3662" s="338" t="s">
        <v>20506</v>
      </c>
      <c r="K3662" s="338" t="s">
        <v>4987</v>
      </c>
      <c r="L3662" s="338" t="s">
        <v>5971</v>
      </c>
      <c r="M3662" s="338" t="s">
        <v>20507</v>
      </c>
      <c r="N3662" s="338" t="s">
        <v>18335</v>
      </c>
      <c r="O3662" s="338" t="s">
        <v>5483</v>
      </c>
    </row>
    <row r="3663" ht="15.75" customHeight="1">
      <c r="A3663" s="338" t="s">
        <v>20508</v>
      </c>
      <c r="B3663" s="338" t="s">
        <v>4970</v>
      </c>
      <c r="C3663" s="338" t="s">
        <v>1601</v>
      </c>
      <c r="D3663" s="338">
        <v>2000.0</v>
      </c>
      <c r="E3663" s="338" t="s">
        <v>20044</v>
      </c>
      <c r="F3663" s="339">
        <v>45113.0</v>
      </c>
      <c r="G3663" s="338" t="s">
        <v>20509</v>
      </c>
      <c r="H3663" s="338" t="s">
        <v>16087</v>
      </c>
      <c r="I3663" s="338" t="s">
        <v>16088</v>
      </c>
      <c r="J3663" s="338" t="s">
        <v>16679</v>
      </c>
      <c r="K3663" s="338" t="s">
        <v>4987</v>
      </c>
      <c r="L3663" s="338" t="s">
        <v>6394</v>
      </c>
      <c r="M3663" s="338" t="s">
        <v>20510</v>
      </c>
      <c r="N3663" s="338" t="s">
        <v>20511</v>
      </c>
      <c r="O3663" s="338" t="s">
        <v>5471</v>
      </c>
    </row>
    <row r="3664" ht="15.75" customHeight="1">
      <c r="A3664" s="338" t="s">
        <v>20512</v>
      </c>
      <c r="B3664" s="338" t="s">
        <v>7737</v>
      </c>
      <c r="C3664" s="338" t="s">
        <v>1558</v>
      </c>
      <c r="D3664" s="338">
        <v>2000.0</v>
      </c>
      <c r="E3664" s="338" t="s">
        <v>20513</v>
      </c>
      <c r="F3664" s="338" t="s">
        <v>5286</v>
      </c>
      <c r="G3664" s="338" t="s">
        <v>8011</v>
      </c>
      <c r="H3664" s="338" t="s">
        <v>20514</v>
      </c>
      <c r="I3664" s="338" t="s">
        <v>20515</v>
      </c>
      <c r="J3664" s="338" t="s">
        <v>18994</v>
      </c>
      <c r="K3664" s="338" t="s">
        <v>4987</v>
      </c>
      <c r="L3664" s="338" t="s">
        <v>5157</v>
      </c>
      <c r="M3664" s="338" t="s">
        <v>20516</v>
      </c>
      <c r="N3664" s="338" t="s">
        <v>13680</v>
      </c>
      <c r="O3664" s="338" t="s">
        <v>5020</v>
      </c>
    </row>
    <row r="3665" ht="15.75" customHeight="1">
      <c r="A3665" s="338" t="s">
        <v>20517</v>
      </c>
      <c r="B3665" s="338" t="s">
        <v>4993</v>
      </c>
      <c r="C3665" s="338" t="s">
        <v>1681</v>
      </c>
      <c r="D3665" s="338">
        <v>2000.0</v>
      </c>
      <c r="E3665" s="338" t="s">
        <v>20518</v>
      </c>
      <c r="F3665" s="339">
        <v>45145.0</v>
      </c>
      <c r="G3665" s="338" t="s">
        <v>17347</v>
      </c>
      <c r="H3665" s="338" t="s">
        <v>13107</v>
      </c>
      <c r="I3665" s="338" t="s">
        <v>20519</v>
      </c>
      <c r="J3665" s="338" t="s">
        <v>10653</v>
      </c>
      <c r="K3665" s="338" t="s">
        <v>4987</v>
      </c>
      <c r="L3665" s="338" t="s">
        <v>7748</v>
      </c>
      <c r="M3665" s="338" t="s">
        <v>20520</v>
      </c>
      <c r="N3665" s="338" t="s">
        <v>20521</v>
      </c>
      <c r="O3665" s="338" t="s">
        <v>5677</v>
      </c>
    </row>
    <row r="3666" ht="15.75" customHeight="1">
      <c r="A3666" s="338" t="s">
        <v>616</v>
      </c>
      <c r="B3666" s="338" t="s">
        <v>7737</v>
      </c>
      <c r="C3666" s="338" t="s">
        <v>1537</v>
      </c>
      <c r="D3666" s="338">
        <v>2000.0</v>
      </c>
      <c r="E3666" s="338" t="s">
        <v>20522</v>
      </c>
      <c r="F3666" s="339">
        <v>44932.0</v>
      </c>
      <c r="G3666" s="338" t="s">
        <v>20523</v>
      </c>
      <c r="H3666" s="338" t="s">
        <v>15246</v>
      </c>
      <c r="I3666" s="338" t="s">
        <v>17362</v>
      </c>
      <c r="J3666" s="338" t="s">
        <v>7031</v>
      </c>
      <c r="K3666" s="338" t="s">
        <v>4987</v>
      </c>
      <c r="L3666" s="338" t="s">
        <v>18155</v>
      </c>
      <c r="M3666" s="338" t="s">
        <v>20524</v>
      </c>
      <c r="N3666" s="338" t="s">
        <v>5009</v>
      </c>
      <c r="O3666" s="338" t="s">
        <v>5457</v>
      </c>
    </row>
    <row r="3667" ht="15.75" customHeight="1">
      <c r="A3667" s="338" t="s">
        <v>20525</v>
      </c>
      <c r="B3667" s="338" t="s">
        <v>7737</v>
      </c>
      <c r="C3667" s="338" t="s">
        <v>1601</v>
      </c>
      <c r="D3667" s="338">
        <v>2000.0</v>
      </c>
      <c r="E3667" s="338" t="s">
        <v>20461</v>
      </c>
      <c r="F3667" s="339">
        <v>45114.0</v>
      </c>
      <c r="G3667" s="338" t="s">
        <v>17340</v>
      </c>
      <c r="H3667" s="338" t="s">
        <v>7877</v>
      </c>
      <c r="I3667" s="338" t="s">
        <v>20526</v>
      </c>
      <c r="J3667" s="338" t="s">
        <v>18372</v>
      </c>
      <c r="K3667" s="338" t="s">
        <v>4976</v>
      </c>
      <c r="L3667" s="338" t="s">
        <v>6015</v>
      </c>
      <c r="M3667" s="338" t="s">
        <v>20527</v>
      </c>
      <c r="N3667" s="338" t="s">
        <v>7874</v>
      </c>
      <c r="O3667" s="338" t="s">
        <v>5324</v>
      </c>
    </row>
    <row r="3668" ht="15.75" customHeight="1">
      <c r="A3668" s="338" t="s">
        <v>20528</v>
      </c>
      <c r="B3668" s="338" t="s">
        <v>7737</v>
      </c>
      <c r="C3668" s="338" t="s">
        <v>1537</v>
      </c>
      <c r="D3668" s="338">
        <v>2000.0</v>
      </c>
      <c r="E3668" s="338" t="s">
        <v>20529</v>
      </c>
      <c r="F3668" s="339">
        <v>45174.0</v>
      </c>
      <c r="G3668" s="338" t="s">
        <v>7764</v>
      </c>
      <c r="H3668" s="338" t="s">
        <v>6265</v>
      </c>
      <c r="I3668" s="338" t="s">
        <v>20530</v>
      </c>
      <c r="J3668" s="338" t="s">
        <v>6361</v>
      </c>
      <c r="K3668" s="338" t="s">
        <v>4987</v>
      </c>
      <c r="L3668" s="338" t="s">
        <v>19916</v>
      </c>
      <c r="M3668" s="338" t="s">
        <v>20531</v>
      </c>
      <c r="N3668" s="338" t="s">
        <v>18306</v>
      </c>
      <c r="O3668" s="338" t="s">
        <v>5457</v>
      </c>
    </row>
    <row r="3669" ht="15.75" customHeight="1">
      <c r="A3669" s="338" t="s">
        <v>20532</v>
      </c>
      <c r="B3669" s="338" t="s">
        <v>5445</v>
      </c>
      <c r="C3669" s="338" t="s">
        <v>1572</v>
      </c>
      <c r="D3669" s="338">
        <v>2000.0</v>
      </c>
      <c r="E3669" s="338" t="s">
        <v>20533</v>
      </c>
      <c r="F3669" s="338" t="s">
        <v>5059</v>
      </c>
      <c r="G3669" s="338" t="s">
        <v>20534</v>
      </c>
      <c r="H3669" s="338" t="s">
        <v>20535</v>
      </c>
      <c r="I3669" s="338" t="s">
        <v>20535</v>
      </c>
      <c r="J3669" s="338" t="s">
        <v>5730</v>
      </c>
      <c r="K3669" s="338" t="s">
        <v>4987</v>
      </c>
      <c r="L3669" s="338" t="s">
        <v>14444</v>
      </c>
      <c r="M3669" s="338" t="s">
        <v>20536</v>
      </c>
      <c r="N3669" s="338" t="s">
        <v>20537</v>
      </c>
      <c r="O3669" s="338" t="s">
        <v>5316</v>
      </c>
    </row>
    <row r="3670" ht="15.75" customHeight="1">
      <c r="A3670" s="338" t="s">
        <v>20538</v>
      </c>
      <c r="B3670" s="338" t="s">
        <v>4970</v>
      </c>
      <c r="C3670" s="338" t="s">
        <v>3713</v>
      </c>
      <c r="D3670" s="338">
        <v>2000.0</v>
      </c>
      <c r="E3670" s="338" t="s">
        <v>20200</v>
      </c>
      <c r="F3670" s="339">
        <v>45022.0</v>
      </c>
      <c r="G3670" s="338" t="s">
        <v>5680</v>
      </c>
      <c r="H3670" s="338" t="s">
        <v>20539</v>
      </c>
      <c r="I3670" s="338" t="s">
        <v>20540</v>
      </c>
      <c r="J3670" s="338" t="s">
        <v>18358</v>
      </c>
      <c r="K3670" s="338" t="s">
        <v>4987</v>
      </c>
      <c r="L3670" s="338" t="s">
        <v>12215</v>
      </c>
      <c r="M3670" s="338" t="s">
        <v>20541</v>
      </c>
      <c r="N3670" s="338" t="s">
        <v>7780</v>
      </c>
      <c r="O3670" s="338" t="s">
        <v>5324</v>
      </c>
    </row>
    <row r="3671" ht="15.75" customHeight="1">
      <c r="A3671" s="338" t="s">
        <v>20542</v>
      </c>
      <c r="B3671" s="338" t="s">
        <v>4970</v>
      </c>
      <c r="C3671" s="338" t="s">
        <v>1425</v>
      </c>
      <c r="D3671" s="338">
        <v>2000.0</v>
      </c>
      <c r="E3671" s="338" t="s">
        <v>20493</v>
      </c>
      <c r="F3671" s="339">
        <v>45113.0</v>
      </c>
      <c r="G3671" s="338" t="s">
        <v>20543</v>
      </c>
      <c r="H3671" s="338" t="s">
        <v>20544</v>
      </c>
      <c r="I3671" s="338" t="s">
        <v>20545</v>
      </c>
      <c r="J3671" s="338" t="s">
        <v>19900</v>
      </c>
      <c r="K3671" s="338" t="s">
        <v>4987</v>
      </c>
      <c r="L3671" s="338" t="s">
        <v>10384</v>
      </c>
      <c r="M3671" s="338" t="s">
        <v>20546</v>
      </c>
      <c r="N3671" s="338" t="s">
        <v>7780</v>
      </c>
      <c r="O3671" s="338" t="s">
        <v>5020</v>
      </c>
    </row>
    <row r="3672" ht="15.75" customHeight="1">
      <c r="A3672" s="338" t="s">
        <v>20547</v>
      </c>
      <c r="B3672" s="338" t="s">
        <v>4970</v>
      </c>
      <c r="C3672" s="338" t="s">
        <v>3713</v>
      </c>
      <c r="D3672" s="338">
        <v>2000.0</v>
      </c>
      <c r="E3672" s="338" t="s">
        <v>20548</v>
      </c>
      <c r="F3672" s="339">
        <v>45084.0</v>
      </c>
      <c r="G3672" s="338" t="s">
        <v>14304</v>
      </c>
      <c r="H3672" s="338" t="s">
        <v>11988</v>
      </c>
      <c r="I3672" s="338" t="s">
        <v>14021</v>
      </c>
      <c r="J3672" s="338" t="s">
        <v>7501</v>
      </c>
      <c r="K3672" s="338" t="s">
        <v>4987</v>
      </c>
      <c r="L3672" s="338" t="s">
        <v>11930</v>
      </c>
      <c r="M3672" s="338" t="s">
        <v>20549</v>
      </c>
      <c r="N3672" s="338" t="s">
        <v>20550</v>
      </c>
      <c r="O3672" s="338" t="s">
        <v>17351</v>
      </c>
    </row>
    <row r="3673" ht="15.75" customHeight="1">
      <c r="A3673" s="338" t="s">
        <v>20551</v>
      </c>
      <c r="B3673" s="338" t="s">
        <v>4970</v>
      </c>
      <c r="C3673" s="338" t="s">
        <v>3713</v>
      </c>
      <c r="D3673" s="338">
        <v>2000.0</v>
      </c>
      <c r="E3673" s="338" t="s">
        <v>20552</v>
      </c>
      <c r="F3673" s="339">
        <v>44992.0</v>
      </c>
      <c r="G3673" s="338" t="s">
        <v>7083</v>
      </c>
      <c r="H3673" s="338" t="s">
        <v>20553</v>
      </c>
      <c r="I3673" s="338" t="s">
        <v>20554</v>
      </c>
      <c r="J3673" s="338" t="s">
        <v>20038</v>
      </c>
      <c r="K3673" s="338" t="s">
        <v>4976</v>
      </c>
      <c r="M3673" s="338" t="s">
        <v>20555</v>
      </c>
      <c r="N3673" s="338" t="s">
        <v>7455</v>
      </c>
      <c r="O3673" s="338" t="s">
        <v>5143</v>
      </c>
    </row>
    <row r="3674" ht="15.75" customHeight="1">
      <c r="A3674" s="338" t="s">
        <v>20556</v>
      </c>
      <c r="B3674" s="338" t="s">
        <v>4993</v>
      </c>
      <c r="C3674" s="338" t="s">
        <v>1547</v>
      </c>
      <c r="D3674" s="338">
        <v>2000.0</v>
      </c>
      <c r="E3674" s="338" t="s">
        <v>20557</v>
      </c>
      <c r="F3674" s="339">
        <v>44934.0</v>
      </c>
      <c r="G3674" s="338" t="s">
        <v>16775</v>
      </c>
      <c r="H3674" s="338" t="s">
        <v>11454</v>
      </c>
      <c r="I3674" s="338" t="s">
        <v>11454</v>
      </c>
      <c r="J3674" s="338" t="s">
        <v>20558</v>
      </c>
      <c r="K3674" s="338" t="s">
        <v>5663</v>
      </c>
      <c r="M3674" s="338" t="s">
        <v>20559</v>
      </c>
      <c r="N3674" s="338" t="s">
        <v>18364</v>
      </c>
      <c r="O3674" s="338" t="s">
        <v>5020</v>
      </c>
    </row>
    <row r="3675" ht="15.75" customHeight="1">
      <c r="A3675" s="338" t="s">
        <v>20560</v>
      </c>
      <c r="B3675" s="338" t="s">
        <v>7737</v>
      </c>
      <c r="C3675" s="338" t="s">
        <v>1547</v>
      </c>
      <c r="D3675" s="338">
        <v>2000.0</v>
      </c>
      <c r="E3675" s="338" t="s">
        <v>20216</v>
      </c>
      <c r="F3675" s="339">
        <v>45083.0</v>
      </c>
      <c r="G3675" s="338" t="s">
        <v>17471</v>
      </c>
      <c r="H3675" s="338" t="s">
        <v>7821</v>
      </c>
      <c r="I3675" s="338" t="s">
        <v>20561</v>
      </c>
      <c r="J3675" s="338" t="s">
        <v>5670</v>
      </c>
      <c r="K3675" s="338" t="s">
        <v>4987</v>
      </c>
      <c r="L3675" s="338" t="s">
        <v>16620</v>
      </c>
      <c r="M3675" s="338" t="s">
        <v>20562</v>
      </c>
      <c r="N3675" s="338" t="s">
        <v>18335</v>
      </c>
      <c r="O3675" s="338" t="s">
        <v>7456</v>
      </c>
    </row>
    <row r="3676" ht="15.75" customHeight="1">
      <c r="A3676" s="338" t="s">
        <v>20563</v>
      </c>
      <c r="B3676" s="338" t="s">
        <v>5445</v>
      </c>
      <c r="C3676" s="338" t="s">
        <v>1572</v>
      </c>
      <c r="D3676" s="338">
        <v>2000.0</v>
      </c>
      <c r="E3676" s="338" t="s">
        <v>20454</v>
      </c>
      <c r="F3676" s="339">
        <v>45023.0</v>
      </c>
      <c r="G3676" s="338" t="s">
        <v>11151</v>
      </c>
      <c r="H3676" s="338" t="s">
        <v>18681</v>
      </c>
      <c r="I3676" s="338" t="s">
        <v>20564</v>
      </c>
      <c r="J3676" s="338" t="s">
        <v>20306</v>
      </c>
      <c r="K3676" s="338" t="s">
        <v>4987</v>
      </c>
      <c r="L3676" s="338" t="s">
        <v>16620</v>
      </c>
      <c r="M3676" s="338" t="s">
        <v>20565</v>
      </c>
      <c r="N3676" s="338" t="s">
        <v>5843</v>
      </c>
      <c r="O3676" s="338" t="s">
        <v>6224</v>
      </c>
    </row>
    <row r="3677" ht="15.75" customHeight="1">
      <c r="A3677" s="338" t="s">
        <v>20566</v>
      </c>
      <c r="B3677" s="338" t="s">
        <v>7737</v>
      </c>
      <c r="C3677" s="338" t="s">
        <v>1537</v>
      </c>
      <c r="D3677" s="338">
        <v>2000.0</v>
      </c>
      <c r="E3677" s="338" t="s">
        <v>20567</v>
      </c>
      <c r="F3677" s="339">
        <v>45145.0</v>
      </c>
      <c r="G3677" s="338" t="s">
        <v>20568</v>
      </c>
      <c r="H3677" s="338" t="s">
        <v>15675</v>
      </c>
      <c r="I3677" s="338" t="s">
        <v>20569</v>
      </c>
      <c r="J3677" s="338" t="s">
        <v>19208</v>
      </c>
      <c r="K3677" s="338" t="s">
        <v>9138</v>
      </c>
      <c r="L3677" s="338" t="s">
        <v>6071</v>
      </c>
      <c r="M3677" s="338" t="s">
        <v>20570</v>
      </c>
      <c r="N3677" s="338" t="s">
        <v>20571</v>
      </c>
      <c r="O3677" s="338" t="s">
        <v>6278</v>
      </c>
    </row>
    <row r="3678" ht="15.75" customHeight="1">
      <c r="A3678" s="338" t="s">
        <v>20572</v>
      </c>
      <c r="B3678" s="338" t="s">
        <v>7737</v>
      </c>
      <c r="C3678" s="338" t="s">
        <v>1537</v>
      </c>
      <c r="D3678" s="338">
        <v>2000.0</v>
      </c>
      <c r="E3678" s="338" t="s">
        <v>20573</v>
      </c>
      <c r="F3678" s="339">
        <v>45052.0</v>
      </c>
      <c r="G3678" s="338" t="s">
        <v>18931</v>
      </c>
      <c r="H3678" s="338" t="s">
        <v>15258</v>
      </c>
      <c r="I3678" s="338" t="s">
        <v>20574</v>
      </c>
      <c r="J3678" s="338" t="s">
        <v>7115</v>
      </c>
      <c r="K3678" s="338" t="s">
        <v>4987</v>
      </c>
      <c r="L3678" s="338" t="s">
        <v>16634</v>
      </c>
      <c r="M3678" s="338" t="s">
        <v>20575</v>
      </c>
      <c r="N3678" s="338" t="s">
        <v>7874</v>
      </c>
      <c r="O3678" s="338" t="s">
        <v>5715</v>
      </c>
    </row>
    <row r="3679" ht="15.75" customHeight="1">
      <c r="A3679" s="338" t="s">
        <v>20576</v>
      </c>
      <c r="B3679" s="338" t="s">
        <v>7737</v>
      </c>
      <c r="C3679" s="338" t="s">
        <v>1558</v>
      </c>
      <c r="D3679" s="338">
        <v>2000.0</v>
      </c>
      <c r="E3679" s="338" t="s">
        <v>20454</v>
      </c>
      <c r="F3679" s="339">
        <v>45051.0</v>
      </c>
      <c r="G3679" s="338" t="s">
        <v>18189</v>
      </c>
      <c r="H3679" s="338" t="s">
        <v>20577</v>
      </c>
      <c r="I3679" s="338" t="s">
        <v>20578</v>
      </c>
      <c r="J3679" s="338" t="s">
        <v>20579</v>
      </c>
      <c r="K3679" s="338" t="s">
        <v>4987</v>
      </c>
      <c r="L3679" s="338" t="s">
        <v>6247</v>
      </c>
      <c r="M3679" s="338" t="s">
        <v>20580</v>
      </c>
      <c r="N3679" s="338" t="s">
        <v>5224</v>
      </c>
      <c r="O3679" s="338" t="s">
        <v>5610</v>
      </c>
    </row>
    <row r="3680" ht="15.75" customHeight="1">
      <c r="A3680" s="338" t="s">
        <v>580</v>
      </c>
      <c r="B3680" s="338" t="s">
        <v>7737</v>
      </c>
      <c r="C3680" s="338" t="s">
        <v>1558</v>
      </c>
      <c r="D3680" s="338">
        <v>2000.0</v>
      </c>
      <c r="E3680" s="338" t="s">
        <v>20581</v>
      </c>
      <c r="F3680" s="338" t="s">
        <v>5059</v>
      </c>
      <c r="G3680" s="338" t="s">
        <v>20582</v>
      </c>
      <c r="H3680" s="338" t="s">
        <v>18094</v>
      </c>
      <c r="I3680" s="338" t="s">
        <v>20583</v>
      </c>
      <c r="J3680" s="338" t="s">
        <v>15981</v>
      </c>
      <c r="K3680" s="338" t="s">
        <v>4987</v>
      </c>
      <c r="L3680" s="338" t="s">
        <v>10592</v>
      </c>
      <c r="M3680" s="338" t="s">
        <v>20584</v>
      </c>
      <c r="N3680" s="338" t="s">
        <v>5036</v>
      </c>
      <c r="O3680" s="338" t="s">
        <v>5576</v>
      </c>
    </row>
    <row r="3681" ht="15.75" customHeight="1">
      <c r="A3681" s="338" t="s">
        <v>20585</v>
      </c>
      <c r="B3681" s="338" t="s">
        <v>4970</v>
      </c>
      <c r="C3681" s="338" t="s">
        <v>1537</v>
      </c>
      <c r="D3681" s="338">
        <v>2000.0</v>
      </c>
      <c r="E3681" s="338" t="s">
        <v>20014</v>
      </c>
      <c r="F3681" s="339">
        <v>44933.0</v>
      </c>
      <c r="G3681" s="338" t="s">
        <v>15158</v>
      </c>
      <c r="H3681" s="338" t="s">
        <v>11570</v>
      </c>
      <c r="I3681" s="338" t="s">
        <v>12539</v>
      </c>
      <c r="J3681" s="338" t="s">
        <v>19362</v>
      </c>
      <c r="K3681" s="338" t="s">
        <v>4987</v>
      </c>
      <c r="L3681" s="338" t="s">
        <v>10384</v>
      </c>
      <c r="M3681" s="338" t="s">
        <v>20586</v>
      </c>
      <c r="N3681" s="338" t="s">
        <v>15381</v>
      </c>
      <c r="O3681" s="338" t="s">
        <v>5087</v>
      </c>
    </row>
    <row r="3682" ht="15.75" customHeight="1">
      <c r="A3682" s="338" t="s">
        <v>20587</v>
      </c>
      <c r="B3682" s="338" t="s">
        <v>4970</v>
      </c>
      <c r="C3682" s="338" t="s">
        <v>1537</v>
      </c>
      <c r="D3682" s="338">
        <v>2000.0</v>
      </c>
      <c r="E3682" s="338" t="s">
        <v>20475</v>
      </c>
      <c r="F3682" s="339">
        <v>45143.0</v>
      </c>
      <c r="G3682" s="338" t="s">
        <v>12022</v>
      </c>
      <c r="H3682" s="338" t="s">
        <v>8656</v>
      </c>
      <c r="I3682" s="338" t="s">
        <v>14590</v>
      </c>
      <c r="J3682" s="338" t="s">
        <v>7807</v>
      </c>
      <c r="K3682" s="338" t="s">
        <v>4987</v>
      </c>
      <c r="L3682" s="338" t="s">
        <v>18964</v>
      </c>
      <c r="M3682" s="338" t="s">
        <v>20588</v>
      </c>
      <c r="N3682" s="338" t="s">
        <v>4990</v>
      </c>
      <c r="O3682" s="338" t="s">
        <v>5545</v>
      </c>
    </row>
    <row r="3683" ht="15.75" customHeight="1">
      <c r="A3683" s="338" t="s">
        <v>20589</v>
      </c>
      <c r="B3683" s="338" t="s">
        <v>5601</v>
      </c>
      <c r="C3683" s="338" t="s">
        <v>1547</v>
      </c>
      <c r="D3683" s="338">
        <v>2000.0</v>
      </c>
      <c r="E3683" s="338" t="s">
        <v>20590</v>
      </c>
      <c r="F3683" s="339">
        <v>45144.0</v>
      </c>
      <c r="G3683" s="338" t="s">
        <v>9634</v>
      </c>
      <c r="H3683" s="338" t="s">
        <v>20591</v>
      </c>
      <c r="I3683" s="338" t="s">
        <v>20592</v>
      </c>
      <c r="J3683" s="338" t="s">
        <v>20593</v>
      </c>
      <c r="K3683" s="338" t="s">
        <v>5245</v>
      </c>
      <c r="L3683" s="338" t="s">
        <v>5084</v>
      </c>
      <c r="M3683" s="338" t="s">
        <v>20594</v>
      </c>
      <c r="N3683" s="338" t="s">
        <v>20595</v>
      </c>
      <c r="O3683" s="338" t="s">
        <v>5576</v>
      </c>
    </row>
    <row r="3684" ht="15.75" customHeight="1">
      <c r="A3684" s="338" t="s">
        <v>20596</v>
      </c>
      <c r="B3684" s="338" t="s">
        <v>7737</v>
      </c>
      <c r="C3684" s="338" t="s">
        <v>1537</v>
      </c>
      <c r="D3684" s="338">
        <v>2000.0</v>
      </c>
      <c r="E3684" s="338" t="s">
        <v>20464</v>
      </c>
      <c r="F3684" s="339">
        <v>44991.0</v>
      </c>
      <c r="G3684" s="338" t="s">
        <v>20597</v>
      </c>
      <c r="H3684" s="338" t="s">
        <v>11156</v>
      </c>
      <c r="I3684" s="338" t="s">
        <v>15602</v>
      </c>
      <c r="J3684" s="338" t="s">
        <v>16783</v>
      </c>
      <c r="K3684" s="338" t="s">
        <v>4987</v>
      </c>
      <c r="L3684" s="338" t="s">
        <v>14444</v>
      </c>
      <c r="M3684" s="338" t="s">
        <v>20598</v>
      </c>
      <c r="N3684" s="338" t="s">
        <v>11994</v>
      </c>
      <c r="O3684" s="338" t="s">
        <v>5087</v>
      </c>
    </row>
    <row r="3685" ht="15.75" customHeight="1">
      <c r="A3685" s="338" t="s">
        <v>20599</v>
      </c>
      <c r="B3685" s="338" t="s">
        <v>4970</v>
      </c>
      <c r="C3685" s="338" t="s">
        <v>1558</v>
      </c>
      <c r="D3685" s="338">
        <v>2000.0</v>
      </c>
      <c r="E3685" s="338" t="s">
        <v>19823</v>
      </c>
      <c r="F3685" s="339">
        <v>45053.0</v>
      </c>
      <c r="G3685" s="338" t="s">
        <v>19789</v>
      </c>
      <c r="H3685" s="338" t="s">
        <v>8036</v>
      </c>
      <c r="I3685" s="338" t="s">
        <v>18561</v>
      </c>
      <c r="J3685" s="338" t="s">
        <v>8625</v>
      </c>
      <c r="K3685" s="338" t="s">
        <v>4976</v>
      </c>
      <c r="L3685" s="338" t="s">
        <v>7748</v>
      </c>
      <c r="M3685" s="338" t="s">
        <v>20600</v>
      </c>
      <c r="N3685" s="338" t="s">
        <v>7874</v>
      </c>
      <c r="O3685" s="338" t="s">
        <v>5677</v>
      </c>
    </row>
    <row r="3686" ht="15.75" customHeight="1">
      <c r="A3686" s="338" t="s">
        <v>20601</v>
      </c>
      <c r="B3686" s="338" t="s">
        <v>7737</v>
      </c>
      <c r="C3686" s="338" t="s">
        <v>1537</v>
      </c>
      <c r="D3686" s="338">
        <v>2000.0</v>
      </c>
      <c r="E3686" s="338" t="s">
        <v>20602</v>
      </c>
      <c r="F3686" s="339">
        <v>45048.0</v>
      </c>
      <c r="G3686" s="338" t="s">
        <v>5812</v>
      </c>
      <c r="H3686" s="338" t="s">
        <v>6744</v>
      </c>
      <c r="I3686" s="338" t="s">
        <v>20603</v>
      </c>
      <c r="J3686" s="338" t="s">
        <v>5191</v>
      </c>
      <c r="K3686" s="338" t="s">
        <v>4987</v>
      </c>
      <c r="L3686" s="338" t="s">
        <v>18168</v>
      </c>
      <c r="M3686" s="338" t="s">
        <v>20604</v>
      </c>
      <c r="N3686" s="338" t="s">
        <v>4979</v>
      </c>
      <c r="O3686" s="338" t="s">
        <v>5715</v>
      </c>
    </row>
    <row r="3687" ht="15.75" customHeight="1">
      <c r="A3687" s="338" t="s">
        <v>20605</v>
      </c>
      <c r="B3687" s="338" t="s">
        <v>4970</v>
      </c>
      <c r="C3687" s="338" t="s">
        <v>1425</v>
      </c>
      <c r="D3687" s="338">
        <v>2000.0</v>
      </c>
      <c r="E3687" s="338" t="s">
        <v>20606</v>
      </c>
      <c r="F3687" s="339">
        <v>45082.0</v>
      </c>
      <c r="G3687" s="338" t="s">
        <v>12022</v>
      </c>
      <c r="H3687" s="338" t="s">
        <v>5952</v>
      </c>
      <c r="I3687" s="338" t="s">
        <v>17341</v>
      </c>
      <c r="J3687" s="338" t="s">
        <v>20607</v>
      </c>
      <c r="K3687" s="338" t="s">
        <v>4987</v>
      </c>
      <c r="L3687" s="338" t="s">
        <v>7743</v>
      </c>
      <c r="M3687" s="338" t="s">
        <v>20608</v>
      </c>
      <c r="N3687" s="338" t="s">
        <v>17344</v>
      </c>
      <c r="O3687" s="338" t="s">
        <v>5077</v>
      </c>
    </row>
    <row r="3688" ht="15.75" customHeight="1">
      <c r="A3688" s="338" t="s">
        <v>20609</v>
      </c>
      <c r="B3688" s="338" t="s">
        <v>7737</v>
      </c>
      <c r="C3688" s="338" t="s">
        <v>1558</v>
      </c>
      <c r="D3688" s="338">
        <v>2000.0</v>
      </c>
      <c r="E3688" s="338" t="s">
        <v>16237</v>
      </c>
      <c r="F3688" s="339">
        <v>45053.0</v>
      </c>
      <c r="G3688" s="338" t="s">
        <v>9516</v>
      </c>
      <c r="H3688" s="338" t="s">
        <v>7841</v>
      </c>
      <c r="I3688" s="338" t="s">
        <v>7841</v>
      </c>
      <c r="J3688" s="338" t="s">
        <v>20610</v>
      </c>
      <c r="K3688" s="338" t="s">
        <v>4987</v>
      </c>
      <c r="L3688" s="338" t="s">
        <v>5064</v>
      </c>
      <c r="M3688" s="338" t="s">
        <v>20611</v>
      </c>
      <c r="N3688" s="338" t="s">
        <v>11994</v>
      </c>
      <c r="O3688" s="338" t="s">
        <v>6003</v>
      </c>
    </row>
    <row r="3689" ht="15.75" customHeight="1">
      <c r="A3689" s="338" t="s">
        <v>20612</v>
      </c>
      <c r="B3689" s="338" t="s">
        <v>4970</v>
      </c>
      <c r="C3689" s="338" t="s">
        <v>1558</v>
      </c>
      <c r="D3689" s="338">
        <v>2000.0</v>
      </c>
      <c r="E3689" s="338" t="s">
        <v>20014</v>
      </c>
      <c r="F3689" s="339">
        <v>45113.0</v>
      </c>
      <c r="G3689" s="338" t="s">
        <v>18917</v>
      </c>
      <c r="H3689" s="338" t="s">
        <v>8545</v>
      </c>
      <c r="I3689" s="338" t="s">
        <v>20613</v>
      </c>
      <c r="J3689" s="338" t="s">
        <v>11102</v>
      </c>
      <c r="K3689" s="338" t="s">
        <v>4987</v>
      </c>
      <c r="L3689" s="338" t="s">
        <v>20614</v>
      </c>
      <c r="M3689" s="338" t="s">
        <v>20615</v>
      </c>
      <c r="N3689" s="338" t="s">
        <v>19727</v>
      </c>
      <c r="O3689" s="338" t="s">
        <v>5020</v>
      </c>
    </row>
    <row r="3690" ht="15.75" customHeight="1">
      <c r="A3690" s="338" t="s">
        <v>11730</v>
      </c>
      <c r="B3690" s="338" t="s">
        <v>7737</v>
      </c>
      <c r="C3690" s="338" t="s">
        <v>1547</v>
      </c>
      <c r="D3690" s="338">
        <v>2000.0</v>
      </c>
      <c r="E3690" s="338" t="s">
        <v>20450</v>
      </c>
      <c r="F3690" s="339">
        <v>44964.0</v>
      </c>
      <c r="G3690" s="338" t="s">
        <v>20534</v>
      </c>
      <c r="H3690" s="338" t="s">
        <v>8968</v>
      </c>
      <c r="I3690" s="338" t="s">
        <v>20616</v>
      </c>
      <c r="J3690" s="338" t="s">
        <v>13736</v>
      </c>
      <c r="K3690" s="338" t="s">
        <v>4976</v>
      </c>
      <c r="L3690" s="338" t="s">
        <v>7014</v>
      </c>
      <c r="M3690" s="338" t="s">
        <v>20617</v>
      </c>
      <c r="N3690" s="338" t="s">
        <v>10126</v>
      </c>
      <c r="O3690" s="338" t="s">
        <v>5423</v>
      </c>
    </row>
    <row r="3691" ht="15.75" customHeight="1">
      <c r="A3691" s="338" t="s">
        <v>20618</v>
      </c>
      <c r="B3691" s="338" t="s">
        <v>4970</v>
      </c>
      <c r="C3691" s="338" t="s">
        <v>1547</v>
      </c>
      <c r="D3691" s="338">
        <v>2000.0</v>
      </c>
      <c r="E3691" s="338" t="s">
        <v>20619</v>
      </c>
      <c r="F3691" s="339">
        <v>45114.0</v>
      </c>
      <c r="G3691" s="338" t="s">
        <v>7954</v>
      </c>
      <c r="H3691" s="338" t="s">
        <v>20620</v>
      </c>
      <c r="I3691" s="338" t="s">
        <v>20621</v>
      </c>
      <c r="J3691" s="338" t="s">
        <v>20622</v>
      </c>
      <c r="K3691" s="338" t="s">
        <v>4976</v>
      </c>
      <c r="L3691" s="338" t="s">
        <v>5084</v>
      </c>
      <c r="M3691" s="338" t="s">
        <v>20623</v>
      </c>
      <c r="N3691" s="338" t="s">
        <v>14406</v>
      </c>
      <c r="O3691" s="338" t="s">
        <v>5780</v>
      </c>
    </row>
    <row r="3692" ht="15.75" customHeight="1">
      <c r="A3692" s="338" t="s">
        <v>20624</v>
      </c>
      <c r="B3692" s="338" t="s">
        <v>4970</v>
      </c>
      <c r="C3692" s="338" t="s">
        <v>1547</v>
      </c>
      <c r="D3692" s="338">
        <v>2000.0</v>
      </c>
      <c r="E3692" s="338" t="s">
        <v>20625</v>
      </c>
      <c r="F3692" s="339">
        <v>44934.0</v>
      </c>
      <c r="G3692" s="338" t="s">
        <v>20509</v>
      </c>
      <c r="H3692" s="338" t="s">
        <v>20626</v>
      </c>
      <c r="I3692" s="338" t="s">
        <v>20627</v>
      </c>
      <c r="J3692" s="338" t="s">
        <v>20628</v>
      </c>
      <c r="K3692" s="338" t="s">
        <v>6642</v>
      </c>
      <c r="L3692" s="338" t="s">
        <v>6297</v>
      </c>
      <c r="M3692" s="338" t="s">
        <v>20629</v>
      </c>
      <c r="N3692" s="338" t="s">
        <v>20630</v>
      </c>
      <c r="O3692" s="338" t="s">
        <v>8615</v>
      </c>
    </row>
    <row r="3693" ht="15.75" customHeight="1">
      <c r="A3693" s="338" t="s">
        <v>20631</v>
      </c>
      <c r="B3693" s="338" t="s">
        <v>4970</v>
      </c>
      <c r="C3693" s="338" t="s">
        <v>1558</v>
      </c>
      <c r="D3693" s="338">
        <v>2000.0</v>
      </c>
      <c r="E3693" s="338" t="s">
        <v>20533</v>
      </c>
      <c r="F3693" s="339">
        <v>45083.0</v>
      </c>
      <c r="G3693" s="338" t="s">
        <v>20632</v>
      </c>
      <c r="H3693" s="338" t="s">
        <v>17454</v>
      </c>
      <c r="I3693" s="338" t="s">
        <v>15867</v>
      </c>
      <c r="J3693" s="338" t="s">
        <v>15848</v>
      </c>
      <c r="K3693" s="338" t="s">
        <v>4987</v>
      </c>
      <c r="L3693" s="338" t="s">
        <v>20290</v>
      </c>
      <c r="M3693" s="338" t="s">
        <v>20633</v>
      </c>
      <c r="N3693" s="338" t="s">
        <v>5224</v>
      </c>
      <c r="O3693" s="338" t="s">
        <v>5077</v>
      </c>
    </row>
    <row r="3694" ht="15.75" customHeight="1">
      <c r="A3694" s="338" t="s">
        <v>20634</v>
      </c>
      <c r="B3694" s="338" t="s">
        <v>7737</v>
      </c>
      <c r="C3694" s="338" t="s">
        <v>1537</v>
      </c>
      <c r="D3694" s="338">
        <v>2000.0</v>
      </c>
      <c r="E3694" s="338" t="s">
        <v>20635</v>
      </c>
      <c r="F3694" s="339">
        <v>45083.0</v>
      </c>
      <c r="G3694" s="338" t="s">
        <v>10344</v>
      </c>
      <c r="H3694" s="338" t="s">
        <v>18312</v>
      </c>
      <c r="I3694" s="338" t="s">
        <v>18312</v>
      </c>
      <c r="J3694" s="338" t="s">
        <v>17397</v>
      </c>
      <c r="K3694" s="338" t="s">
        <v>5607</v>
      </c>
      <c r="L3694" s="338" t="s">
        <v>15913</v>
      </c>
      <c r="M3694" s="338" t="s">
        <v>20636</v>
      </c>
      <c r="N3694" s="338" t="s">
        <v>5036</v>
      </c>
      <c r="O3694" s="338" t="s">
        <v>5077</v>
      </c>
    </row>
    <row r="3695" ht="15.75" customHeight="1">
      <c r="A3695" s="338" t="s">
        <v>20637</v>
      </c>
      <c r="B3695" s="338" t="s">
        <v>7737</v>
      </c>
      <c r="C3695" s="338" t="s">
        <v>1558</v>
      </c>
      <c r="D3695" s="338">
        <v>2000.0</v>
      </c>
      <c r="E3695" s="338" t="s">
        <v>16237</v>
      </c>
      <c r="F3695" s="338" t="s">
        <v>5286</v>
      </c>
      <c r="G3695" s="338" t="s">
        <v>18245</v>
      </c>
      <c r="H3695" s="338" t="s">
        <v>5014</v>
      </c>
      <c r="I3695" s="338" t="s">
        <v>20638</v>
      </c>
      <c r="J3695" s="338" t="s">
        <v>14510</v>
      </c>
      <c r="K3695" s="338" t="s">
        <v>4987</v>
      </c>
      <c r="L3695" s="338" t="s">
        <v>11930</v>
      </c>
      <c r="M3695" s="338" t="s">
        <v>20639</v>
      </c>
      <c r="N3695" s="338" t="s">
        <v>5224</v>
      </c>
      <c r="O3695" s="338" t="s">
        <v>5483</v>
      </c>
    </row>
    <row r="3696" ht="15.75" customHeight="1">
      <c r="A3696" s="338" t="s">
        <v>20640</v>
      </c>
      <c r="B3696" s="338" t="s">
        <v>4993</v>
      </c>
      <c r="C3696" s="338" t="s">
        <v>1572</v>
      </c>
      <c r="D3696" s="338">
        <v>2000.0</v>
      </c>
      <c r="E3696" s="338" t="s">
        <v>19823</v>
      </c>
      <c r="F3696" s="339">
        <v>45175.0</v>
      </c>
      <c r="G3696" s="338" t="s">
        <v>8544</v>
      </c>
      <c r="H3696" s="338" t="s">
        <v>20641</v>
      </c>
      <c r="I3696" s="338" t="s">
        <v>12097</v>
      </c>
      <c r="J3696" s="338" t="s">
        <v>7380</v>
      </c>
      <c r="K3696" s="338" t="s">
        <v>4987</v>
      </c>
      <c r="L3696" s="338" t="s">
        <v>18964</v>
      </c>
      <c r="M3696" s="338" t="s">
        <v>20642</v>
      </c>
      <c r="N3696" s="338" t="s">
        <v>19003</v>
      </c>
      <c r="O3696" s="338" t="s">
        <v>5143</v>
      </c>
    </row>
    <row r="3697" ht="15.75" customHeight="1">
      <c r="A3697" s="338" t="s">
        <v>20643</v>
      </c>
      <c r="B3697" s="338" t="s">
        <v>4970</v>
      </c>
      <c r="C3697" s="338" t="s">
        <v>1547</v>
      </c>
      <c r="D3697" s="338">
        <v>2000.0</v>
      </c>
      <c r="E3697" s="338" t="s">
        <v>20644</v>
      </c>
      <c r="F3697" s="338" t="s">
        <v>5210</v>
      </c>
      <c r="G3697" s="338" t="s">
        <v>5426</v>
      </c>
      <c r="H3697" s="338" t="s">
        <v>20645</v>
      </c>
      <c r="I3697" s="338" t="s">
        <v>20645</v>
      </c>
      <c r="J3697" s="338" t="s">
        <v>20645</v>
      </c>
      <c r="K3697" s="338" t="s">
        <v>5405</v>
      </c>
      <c r="M3697" s="338" t="s">
        <v>20646</v>
      </c>
      <c r="N3697" s="338" t="s">
        <v>20647</v>
      </c>
      <c r="O3697" s="338" t="s">
        <v>6003</v>
      </c>
    </row>
    <row r="3698" ht="15.75" customHeight="1">
      <c r="A3698" s="338" t="s">
        <v>226</v>
      </c>
      <c r="B3698" s="338" t="s">
        <v>4993</v>
      </c>
      <c r="C3698" s="338" t="s">
        <v>1572</v>
      </c>
      <c r="D3698" s="338">
        <v>2000.0</v>
      </c>
      <c r="E3698" s="338" t="s">
        <v>19700</v>
      </c>
      <c r="F3698" s="339">
        <v>45052.0</v>
      </c>
      <c r="G3698" s="338" t="s">
        <v>5846</v>
      </c>
      <c r="H3698" s="338" t="s">
        <v>20648</v>
      </c>
      <c r="I3698" s="338" t="s">
        <v>20649</v>
      </c>
      <c r="J3698" s="338" t="s">
        <v>14551</v>
      </c>
      <c r="K3698" s="338" t="s">
        <v>4987</v>
      </c>
      <c r="L3698" s="338" t="s">
        <v>20650</v>
      </c>
      <c r="M3698" s="338" t="s">
        <v>20651</v>
      </c>
      <c r="N3698" s="338" t="s">
        <v>7376</v>
      </c>
      <c r="O3698" s="338" t="s">
        <v>5363</v>
      </c>
    </row>
    <row r="3699" ht="15.75" customHeight="1">
      <c r="A3699" s="338" t="s">
        <v>374</v>
      </c>
      <c r="B3699" s="338" t="s">
        <v>4993</v>
      </c>
      <c r="C3699" s="338" t="s">
        <v>1558</v>
      </c>
      <c r="D3699" s="338">
        <v>2000.0</v>
      </c>
      <c r="E3699" s="338" t="s">
        <v>20529</v>
      </c>
      <c r="F3699" s="339">
        <v>44963.0</v>
      </c>
      <c r="G3699" s="338" t="s">
        <v>20652</v>
      </c>
      <c r="H3699" s="338" t="s">
        <v>6563</v>
      </c>
      <c r="I3699" s="338" t="s">
        <v>20653</v>
      </c>
      <c r="J3699" s="338" t="s">
        <v>15848</v>
      </c>
      <c r="K3699" s="338" t="s">
        <v>4987</v>
      </c>
      <c r="L3699" s="338" t="s">
        <v>20654</v>
      </c>
      <c r="M3699" s="338" t="s">
        <v>20655</v>
      </c>
      <c r="N3699" s="338" t="s">
        <v>5036</v>
      </c>
      <c r="O3699" s="338" t="s">
        <v>4991</v>
      </c>
    </row>
    <row r="3700" ht="15.75" customHeight="1">
      <c r="A3700" s="338" t="s">
        <v>20656</v>
      </c>
      <c r="B3700" s="338" t="s">
        <v>4970</v>
      </c>
      <c r="C3700" s="338" t="s">
        <v>3713</v>
      </c>
      <c r="D3700" s="338">
        <v>2000.0</v>
      </c>
      <c r="E3700" s="338" t="s">
        <v>20581</v>
      </c>
      <c r="F3700" s="338" t="s">
        <v>6434</v>
      </c>
      <c r="G3700" s="338" t="s">
        <v>16676</v>
      </c>
      <c r="H3700" s="338" t="s">
        <v>13946</v>
      </c>
      <c r="I3700" s="338" t="s">
        <v>13946</v>
      </c>
      <c r="J3700" s="338" t="s">
        <v>20657</v>
      </c>
      <c r="K3700" s="338" t="s">
        <v>10219</v>
      </c>
      <c r="L3700" s="338" t="s">
        <v>10675</v>
      </c>
      <c r="M3700" s="338" t="s">
        <v>20658</v>
      </c>
      <c r="N3700" s="338" t="s">
        <v>19332</v>
      </c>
      <c r="O3700" s="338" t="s">
        <v>5724</v>
      </c>
    </row>
    <row r="3701" ht="15.75" customHeight="1">
      <c r="A3701" s="338" t="s">
        <v>1317</v>
      </c>
      <c r="B3701" s="338" t="s">
        <v>7737</v>
      </c>
      <c r="C3701" s="338" t="s">
        <v>1558</v>
      </c>
      <c r="D3701" s="338">
        <v>2000.0</v>
      </c>
      <c r="E3701" s="338" t="s">
        <v>20454</v>
      </c>
      <c r="F3701" s="339">
        <v>45022.0</v>
      </c>
      <c r="G3701" s="338" t="s">
        <v>20659</v>
      </c>
      <c r="H3701" s="338" t="s">
        <v>5274</v>
      </c>
      <c r="I3701" s="338" t="s">
        <v>20660</v>
      </c>
      <c r="J3701" s="338" t="s">
        <v>5730</v>
      </c>
      <c r="K3701" s="338" t="s">
        <v>4987</v>
      </c>
      <c r="L3701" s="338" t="s">
        <v>11153</v>
      </c>
      <c r="M3701" s="338" t="s">
        <v>20661</v>
      </c>
      <c r="N3701" s="338" t="s">
        <v>5009</v>
      </c>
      <c r="O3701" s="338" t="s">
        <v>5056</v>
      </c>
    </row>
    <row r="3702" ht="15.75" customHeight="1">
      <c r="A3702" s="338" t="s">
        <v>1478</v>
      </c>
      <c r="B3702" s="338" t="s">
        <v>4970</v>
      </c>
      <c r="C3702" s="338" t="s">
        <v>1547</v>
      </c>
      <c r="D3702" s="338">
        <v>2000.0</v>
      </c>
      <c r="E3702" s="338" t="s">
        <v>20450</v>
      </c>
      <c r="F3702" s="339">
        <v>45113.0</v>
      </c>
      <c r="G3702" s="338" t="s">
        <v>4983</v>
      </c>
      <c r="H3702" s="338" t="s">
        <v>5693</v>
      </c>
      <c r="I3702" s="338" t="s">
        <v>14658</v>
      </c>
      <c r="J3702" s="338" t="s">
        <v>19077</v>
      </c>
      <c r="K3702" s="338" t="s">
        <v>4987</v>
      </c>
      <c r="L3702" s="338" t="s">
        <v>5064</v>
      </c>
      <c r="M3702" s="338" t="s">
        <v>20662</v>
      </c>
      <c r="N3702" s="338" t="s">
        <v>18742</v>
      </c>
      <c r="O3702" s="338" t="s">
        <v>5150</v>
      </c>
    </row>
    <row r="3703" ht="15.75" customHeight="1">
      <c r="A3703" s="338" t="s">
        <v>20663</v>
      </c>
      <c r="B3703" s="338" t="s">
        <v>7737</v>
      </c>
      <c r="C3703" s="338" t="s">
        <v>1558</v>
      </c>
      <c r="D3703" s="338">
        <v>2000.0</v>
      </c>
      <c r="E3703" s="338" t="s">
        <v>20464</v>
      </c>
      <c r="F3703" s="339">
        <v>45144.0</v>
      </c>
      <c r="G3703" s="338" t="s">
        <v>16676</v>
      </c>
      <c r="H3703" s="338" t="s">
        <v>18466</v>
      </c>
      <c r="I3703" s="338" t="s">
        <v>20664</v>
      </c>
      <c r="J3703" s="338" t="s">
        <v>7115</v>
      </c>
      <c r="K3703" s="338" t="s">
        <v>4987</v>
      </c>
      <c r="L3703" s="338" t="s">
        <v>12846</v>
      </c>
      <c r="M3703" s="338" t="s">
        <v>20665</v>
      </c>
      <c r="N3703" s="338" t="s">
        <v>5036</v>
      </c>
      <c r="O3703" s="338" t="s">
        <v>5852</v>
      </c>
    </row>
    <row r="3704" ht="15.75" customHeight="1">
      <c r="A3704" s="338" t="s">
        <v>20666</v>
      </c>
      <c r="B3704" s="338" t="s">
        <v>4993</v>
      </c>
      <c r="C3704" s="338" t="s">
        <v>1601</v>
      </c>
      <c r="D3704" s="338">
        <v>2000.0</v>
      </c>
      <c r="E3704" s="338" t="s">
        <v>19788</v>
      </c>
      <c r="F3704" s="339">
        <v>45112.0</v>
      </c>
      <c r="G3704" s="338" t="s">
        <v>7870</v>
      </c>
      <c r="H3704" s="338" t="s">
        <v>5106</v>
      </c>
      <c r="I3704" s="338" t="s">
        <v>20667</v>
      </c>
      <c r="J3704" s="338" t="s">
        <v>12259</v>
      </c>
      <c r="K3704" s="338" t="s">
        <v>4987</v>
      </c>
      <c r="L3704" s="338" t="s">
        <v>16620</v>
      </c>
      <c r="M3704" s="338" t="s">
        <v>20668</v>
      </c>
      <c r="N3704" s="338" t="s">
        <v>7874</v>
      </c>
      <c r="O3704" s="338" t="s">
        <v>5096</v>
      </c>
    </row>
    <row r="3705" ht="15.75" customHeight="1">
      <c r="A3705" s="338" t="s">
        <v>20669</v>
      </c>
      <c r="B3705" s="338" t="s">
        <v>7737</v>
      </c>
      <c r="C3705" s="338" t="s">
        <v>1558</v>
      </c>
      <c r="D3705" s="338">
        <v>2000.0</v>
      </c>
      <c r="E3705" s="338" t="s">
        <v>19835</v>
      </c>
      <c r="F3705" s="339">
        <v>45083.0</v>
      </c>
      <c r="G3705" s="338" t="s">
        <v>5774</v>
      </c>
      <c r="H3705" s="338" t="s">
        <v>9462</v>
      </c>
      <c r="I3705" s="338" t="s">
        <v>20670</v>
      </c>
      <c r="J3705" s="338" t="s">
        <v>11941</v>
      </c>
      <c r="K3705" s="338" t="s">
        <v>4987</v>
      </c>
      <c r="L3705" s="338" t="s">
        <v>6394</v>
      </c>
      <c r="M3705" s="338" t="s">
        <v>20671</v>
      </c>
      <c r="N3705" s="338" t="s">
        <v>20672</v>
      </c>
      <c r="O3705" s="338" t="s">
        <v>5715</v>
      </c>
    </row>
    <row r="3706" ht="15.75" customHeight="1">
      <c r="A3706" s="338" t="s">
        <v>20673</v>
      </c>
      <c r="B3706" s="338" t="s">
        <v>4970</v>
      </c>
      <c r="C3706" s="338" t="s">
        <v>1558</v>
      </c>
      <c r="D3706" s="338">
        <v>2000.0</v>
      </c>
      <c r="E3706" s="338" t="s">
        <v>20674</v>
      </c>
      <c r="F3706" s="339">
        <v>44963.0</v>
      </c>
      <c r="G3706" s="338" t="s">
        <v>5963</v>
      </c>
      <c r="H3706" s="338" t="s">
        <v>20675</v>
      </c>
      <c r="I3706" s="338" t="s">
        <v>16664</v>
      </c>
      <c r="J3706" s="338" t="s">
        <v>16664</v>
      </c>
      <c r="K3706" s="338" t="s">
        <v>4987</v>
      </c>
      <c r="L3706" s="338" t="s">
        <v>5157</v>
      </c>
      <c r="M3706" s="338" t="s">
        <v>20676</v>
      </c>
      <c r="N3706" s="338" t="s">
        <v>7780</v>
      </c>
      <c r="O3706" s="338" t="s">
        <v>5020</v>
      </c>
    </row>
    <row r="3707" ht="15.75" customHeight="1">
      <c r="A3707" s="338" t="s">
        <v>14020</v>
      </c>
      <c r="B3707" s="338" t="s">
        <v>4970</v>
      </c>
      <c r="C3707" s="338" t="s">
        <v>3713</v>
      </c>
      <c r="D3707" s="338">
        <v>2000.0</v>
      </c>
      <c r="E3707" s="338" t="s">
        <v>20677</v>
      </c>
      <c r="F3707" s="339">
        <v>45052.0</v>
      </c>
      <c r="G3707" s="338" t="s">
        <v>8851</v>
      </c>
      <c r="H3707" s="338" t="s">
        <v>12166</v>
      </c>
      <c r="I3707" s="338" t="s">
        <v>20678</v>
      </c>
      <c r="J3707" s="338" t="s">
        <v>12156</v>
      </c>
      <c r="K3707" s="338" t="s">
        <v>5607</v>
      </c>
      <c r="L3707" s="338" t="s">
        <v>7014</v>
      </c>
      <c r="M3707" s="338" t="s">
        <v>20679</v>
      </c>
      <c r="N3707" s="338" t="s">
        <v>20680</v>
      </c>
      <c r="O3707" s="338" t="s">
        <v>5780</v>
      </c>
    </row>
    <row r="3708" ht="15.75" customHeight="1">
      <c r="A3708" s="338" t="s">
        <v>20681</v>
      </c>
      <c r="B3708" s="338" t="s">
        <v>7737</v>
      </c>
      <c r="C3708" s="338" t="s">
        <v>1558</v>
      </c>
      <c r="D3708" s="338">
        <v>2000.0</v>
      </c>
      <c r="E3708" s="338" t="s">
        <v>20619</v>
      </c>
      <c r="F3708" s="339">
        <v>44990.0</v>
      </c>
      <c r="G3708" s="338" t="s">
        <v>5049</v>
      </c>
      <c r="H3708" s="338" t="s">
        <v>14339</v>
      </c>
      <c r="I3708" s="338" t="s">
        <v>16684</v>
      </c>
      <c r="J3708" s="338" t="s">
        <v>16685</v>
      </c>
      <c r="K3708" s="338" t="s">
        <v>4987</v>
      </c>
      <c r="L3708" s="338" t="s">
        <v>15146</v>
      </c>
      <c r="M3708" s="338" t="s">
        <v>20682</v>
      </c>
      <c r="N3708" s="338" t="s">
        <v>20683</v>
      </c>
      <c r="O3708" s="338" t="s">
        <v>6003</v>
      </c>
    </row>
    <row r="3709" ht="15.75" customHeight="1">
      <c r="A3709" s="338" t="s">
        <v>20684</v>
      </c>
      <c r="B3709" s="338" t="s">
        <v>4970</v>
      </c>
      <c r="C3709" s="338" t="s">
        <v>3713</v>
      </c>
      <c r="D3709" s="338">
        <v>2000.0</v>
      </c>
      <c r="E3709" s="338" t="s">
        <v>20014</v>
      </c>
      <c r="F3709" s="338" t="s">
        <v>5059</v>
      </c>
      <c r="G3709" s="338" t="s">
        <v>5797</v>
      </c>
      <c r="H3709" s="338" t="s">
        <v>20685</v>
      </c>
      <c r="I3709" s="338" t="s">
        <v>20685</v>
      </c>
      <c r="J3709" s="338" t="s">
        <v>17834</v>
      </c>
      <c r="K3709" s="338" t="s">
        <v>4987</v>
      </c>
      <c r="L3709" s="338" t="s">
        <v>5389</v>
      </c>
      <c r="M3709" s="338" t="s">
        <v>20686</v>
      </c>
      <c r="N3709" s="338" t="s">
        <v>7780</v>
      </c>
      <c r="O3709" s="338" t="s">
        <v>6278</v>
      </c>
    </row>
    <row r="3710" ht="15.75" customHeight="1">
      <c r="A3710" s="338" t="s">
        <v>13378</v>
      </c>
      <c r="B3710" s="338" t="s">
        <v>7737</v>
      </c>
      <c r="C3710" s="338" t="s">
        <v>1558</v>
      </c>
      <c r="D3710" s="338">
        <v>2000.0</v>
      </c>
      <c r="E3710" s="338" t="s">
        <v>20687</v>
      </c>
      <c r="F3710" s="339">
        <v>45113.0</v>
      </c>
      <c r="G3710" s="338" t="s">
        <v>5674</v>
      </c>
      <c r="H3710" s="338" t="s">
        <v>13746</v>
      </c>
      <c r="I3710" s="338" t="s">
        <v>6564</v>
      </c>
      <c r="J3710" s="338" t="s">
        <v>20688</v>
      </c>
      <c r="K3710" s="338" t="s">
        <v>4987</v>
      </c>
      <c r="L3710" s="338" t="s">
        <v>5074</v>
      </c>
      <c r="M3710" s="338" t="s">
        <v>20689</v>
      </c>
      <c r="N3710" s="338" t="s">
        <v>5224</v>
      </c>
      <c r="O3710" s="338" t="s">
        <v>6278</v>
      </c>
    </row>
    <row r="3711" ht="15.75" customHeight="1">
      <c r="A3711" s="338" t="s">
        <v>20690</v>
      </c>
      <c r="B3711" s="338" t="s">
        <v>7737</v>
      </c>
      <c r="C3711" s="338" t="s">
        <v>3713</v>
      </c>
      <c r="D3711" s="338">
        <v>2000.0</v>
      </c>
      <c r="E3711" s="338" t="s">
        <v>20687</v>
      </c>
      <c r="F3711" s="339">
        <v>44992.0</v>
      </c>
      <c r="G3711" s="338" t="s">
        <v>11132</v>
      </c>
      <c r="H3711" s="338" t="s">
        <v>17405</v>
      </c>
      <c r="I3711" s="338" t="s">
        <v>20691</v>
      </c>
      <c r="J3711" s="338" t="s">
        <v>7058</v>
      </c>
      <c r="K3711" s="338" t="s">
        <v>4987</v>
      </c>
      <c r="L3711" s="338" t="s">
        <v>8694</v>
      </c>
      <c r="M3711" s="338" t="s">
        <v>20692</v>
      </c>
      <c r="N3711" s="338" t="s">
        <v>7780</v>
      </c>
      <c r="O3711" s="338" t="s">
        <v>5715</v>
      </c>
    </row>
    <row r="3712" ht="15.75" customHeight="1">
      <c r="A3712" s="338" t="s">
        <v>20693</v>
      </c>
      <c r="B3712" s="338" t="s">
        <v>4970</v>
      </c>
      <c r="C3712" s="338" t="s">
        <v>1681</v>
      </c>
      <c r="D3712" s="338">
        <v>2000.0</v>
      </c>
      <c r="E3712" s="338" t="s">
        <v>20619</v>
      </c>
      <c r="F3712" s="339">
        <v>44964.0</v>
      </c>
      <c r="G3712" s="338" t="s">
        <v>19931</v>
      </c>
      <c r="H3712" s="338" t="s">
        <v>18414</v>
      </c>
      <c r="I3712" s="338" t="s">
        <v>20694</v>
      </c>
      <c r="J3712" s="338" t="s">
        <v>13522</v>
      </c>
      <c r="K3712" s="338" t="s">
        <v>4987</v>
      </c>
      <c r="L3712" s="338" t="s">
        <v>5827</v>
      </c>
      <c r="M3712" s="338" t="s">
        <v>20695</v>
      </c>
      <c r="N3712" s="338" t="s">
        <v>17520</v>
      </c>
      <c r="O3712" s="338" t="s">
        <v>5046</v>
      </c>
    </row>
    <row r="3713" ht="15.75" customHeight="1">
      <c r="A3713" s="338" t="s">
        <v>20696</v>
      </c>
      <c r="B3713" s="338" t="s">
        <v>7737</v>
      </c>
      <c r="C3713" s="338" t="s">
        <v>1558</v>
      </c>
      <c r="D3713" s="338">
        <v>2000.0</v>
      </c>
      <c r="E3713" s="338" t="s">
        <v>20443</v>
      </c>
      <c r="F3713" s="339">
        <v>44932.0</v>
      </c>
      <c r="G3713" s="338" t="s">
        <v>7883</v>
      </c>
      <c r="H3713" s="338" t="s">
        <v>16803</v>
      </c>
      <c r="I3713" s="338" t="s">
        <v>18975</v>
      </c>
      <c r="J3713" s="338" t="s">
        <v>16783</v>
      </c>
      <c r="K3713" s="338" t="s">
        <v>4987</v>
      </c>
      <c r="L3713" s="338" t="s">
        <v>13626</v>
      </c>
      <c r="M3713" s="338" t="s">
        <v>20697</v>
      </c>
      <c r="N3713" s="338" t="s">
        <v>4990</v>
      </c>
      <c r="O3713" s="338" t="s">
        <v>5120</v>
      </c>
    </row>
    <row r="3714" ht="15.75" customHeight="1">
      <c r="A3714" s="338" t="s">
        <v>20698</v>
      </c>
      <c r="B3714" s="338" t="s">
        <v>7737</v>
      </c>
      <c r="C3714" s="338" t="s">
        <v>1547</v>
      </c>
      <c r="D3714" s="338">
        <v>2000.0</v>
      </c>
      <c r="E3714" s="338" t="s">
        <v>20635</v>
      </c>
      <c r="F3714" s="339">
        <v>44964.0</v>
      </c>
      <c r="G3714" s="338" t="s">
        <v>5153</v>
      </c>
      <c r="H3714" s="338" t="s">
        <v>20699</v>
      </c>
      <c r="I3714" s="338" t="s">
        <v>20699</v>
      </c>
      <c r="J3714" s="338" t="s">
        <v>20700</v>
      </c>
      <c r="K3714" s="338" t="s">
        <v>4987</v>
      </c>
      <c r="L3714" s="338" t="s">
        <v>5094</v>
      </c>
      <c r="M3714" s="338" t="s">
        <v>20701</v>
      </c>
      <c r="N3714" s="338" t="s">
        <v>9714</v>
      </c>
      <c r="O3714" s="338" t="s">
        <v>5002</v>
      </c>
    </row>
    <row r="3715" ht="15.75" customHeight="1">
      <c r="A3715" s="338" t="s">
        <v>20702</v>
      </c>
      <c r="B3715" s="338" t="s">
        <v>7737</v>
      </c>
      <c r="C3715" s="338" t="s">
        <v>1537</v>
      </c>
      <c r="D3715" s="338">
        <v>2000.0</v>
      </c>
      <c r="E3715" s="338" t="s">
        <v>20193</v>
      </c>
      <c r="F3715" s="339">
        <v>45083.0</v>
      </c>
      <c r="G3715" s="338" t="s">
        <v>15166</v>
      </c>
      <c r="H3715" s="338" t="s">
        <v>20703</v>
      </c>
      <c r="I3715" s="338" t="s">
        <v>20704</v>
      </c>
      <c r="J3715" s="338" t="s">
        <v>8799</v>
      </c>
      <c r="K3715" s="338" t="s">
        <v>4987</v>
      </c>
      <c r="L3715" s="338" t="s">
        <v>10592</v>
      </c>
      <c r="M3715" s="338" t="s">
        <v>20705</v>
      </c>
      <c r="N3715" s="338" t="s">
        <v>7874</v>
      </c>
      <c r="O3715" s="338" t="s">
        <v>5780</v>
      </c>
    </row>
    <row r="3716" ht="15.75" customHeight="1">
      <c r="A3716" s="338" t="s">
        <v>20706</v>
      </c>
      <c r="B3716" s="338" t="s">
        <v>4993</v>
      </c>
      <c r="C3716" s="338" t="s">
        <v>1601</v>
      </c>
      <c r="D3716" s="338">
        <v>2000.0</v>
      </c>
      <c r="E3716" s="338" t="s">
        <v>20707</v>
      </c>
      <c r="F3716" s="339">
        <v>45143.0</v>
      </c>
      <c r="G3716" s="338" t="s">
        <v>6741</v>
      </c>
      <c r="H3716" s="338" t="s">
        <v>12299</v>
      </c>
      <c r="I3716" s="338" t="s">
        <v>20708</v>
      </c>
      <c r="J3716" s="338" t="s">
        <v>20709</v>
      </c>
      <c r="K3716" s="338" t="s">
        <v>12977</v>
      </c>
      <c r="L3716" s="338" t="s">
        <v>5377</v>
      </c>
      <c r="M3716" s="338" t="s">
        <v>20710</v>
      </c>
      <c r="N3716" s="338" t="s">
        <v>20711</v>
      </c>
      <c r="O3716" s="338" t="s">
        <v>5028</v>
      </c>
    </row>
    <row r="3717" ht="15.75" customHeight="1">
      <c r="A3717" s="338" t="s">
        <v>20712</v>
      </c>
      <c r="B3717" s="338" t="s">
        <v>4970</v>
      </c>
      <c r="C3717" s="338" t="s">
        <v>1681</v>
      </c>
      <c r="D3717" s="338">
        <v>2000.0</v>
      </c>
      <c r="E3717" s="338" t="s">
        <v>20713</v>
      </c>
      <c r="F3717" s="339">
        <v>44992.0</v>
      </c>
      <c r="G3717" s="338" t="s">
        <v>6378</v>
      </c>
      <c r="H3717" s="338" t="s">
        <v>7084</v>
      </c>
      <c r="I3717" s="338" t="s">
        <v>20714</v>
      </c>
      <c r="J3717" s="338" t="s">
        <v>17663</v>
      </c>
      <c r="K3717" s="338" t="s">
        <v>4976</v>
      </c>
      <c r="L3717" s="338" t="s">
        <v>12781</v>
      </c>
      <c r="M3717" s="338" t="s">
        <v>20715</v>
      </c>
      <c r="N3717" s="338" t="s">
        <v>17975</v>
      </c>
      <c r="O3717" s="338" t="s">
        <v>5002</v>
      </c>
    </row>
    <row r="3718" ht="15.75" customHeight="1">
      <c r="A3718" s="338" t="s">
        <v>20716</v>
      </c>
      <c r="B3718" s="338" t="s">
        <v>7737</v>
      </c>
      <c r="C3718" s="338" t="s">
        <v>1547</v>
      </c>
      <c r="D3718" s="338">
        <v>2000.0</v>
      </c>
      <c r="E3718" s="338" t="s">
        <v>16237</v>
      </c>
      <c r="F3718" s="339">
        <v>44964.0</v>
      </c>
      <c r="G3718" s="338" t="s">
        <v>18917</v>
      </c>
      <c r="H3718" s="338" t="s">
        <v>18370</v>
      </c>
      <c r="I3718" s="338" t="s">
        <v>20717</v>
      </c>
      <c r="J3718" s="338" t="s">
        <v>16470</v>
      </c>
      <c r="K3718" s="338" t="s">
        <v>4987</v>
      </c>
      <c r="L3718" s="338" t="s">
        <v>7743</v>
      </c>
      <c r="M3718" s="338" t="s">
        <v>20718</v>
      </c>
      <c r="N3718" s="338" t="s">
        <v>4979</v>
      </c>
      <c r="O3718" s="338" t="s">
        <v>5457</v>
      </c>
    </row>
    <row r="3719" ht="15.75" customHeight="1">
      <c r="A3719" s="338" t="s">
        <v>20719</v>
      </c>
      <c r="B3719" s="338" t="s">
        <v>7737</v>
      </c>
      <c r="C3719" s="338" t="s">
        <v>1537</v>
      </c>
      <c r="D3719" s="338">
        <v>2000.0</v>
      </c>
      <c r="E3719" s="338" t="s">
        <v>20720</v>
      </c>
      <c r="F3719" s="339">
        <v>45174.0</v>
      </c>
      <c r="G3719" s="338" t="s">
        <v>5774</v>
      </c>
      <c r="H3719" s="338" t="s">
        <v>11858</v>
      </c>
      <c r="I3719" s="338" t="s">
        <v>18538</v>
      </c>
      <c r="J3719" s="338" t="s">
        <v>5259</v>
      </c>
      <c r="K3719" s="338" t="s">
        <v>4987</v>
      </c>
      <c r="L3719" s="338" t="s">
        <v>15938</v>
      </c>
      <c r="M3719" s="338" t="s">
        <v>20721</v>
      </c>
      <c r="N3719" s="338" t="s">
        <v>4990</v>
      </c>
      <c r="O3719" s="338" t="s">
        <v>5002</v>
      </c>
    </row>
    <row r="3720" ht="15.75" customHeight="1">
      <c r="A3720" s="338" t="s">
        <v>20722</v>
      </c>
      <c r="B3720" s="338" t="s">
        <v>4993</v>
      </c>
      <c r="C3720" s="338" t="s">
        <v>1558</v>
      </c>
      <c r="D3720" s="338">
        <v>2000.0</v>
      </c>
      <c r="E3720" s="338" t="s">
        <v>20687</v>
      </c>
      <c r="F3720" s="339">
        <v>45110.0</v>
      </c>
      <c r="G3720" s="338" t="s">
        <v>5172</v>
      </c>
      <c r="H3720" s="338" t="s">
        <v>13770</v>
      </c>
      <c r="I3720" s="338" t="s">
        <v>20723</v>
      </c>
      <c r="J3720" s="338" t="s">
        <v>20724</v>
      </c>
      <c r="K3720" s="338" t="s">
        <v>4987</v>
      </c>
      <c r="L3720" s="338" t="s">
        <v>20725</v>
      </c>
      <c r="M3720" s="338" t="s">
        <v>20726</v>
      </c>
      <c r="N3720" s="338" t="s">
        <v>5036</v>
      </c>
      <c r="O3720" s="338" t="s">
        <v>6003</v>
      </c>
    </row>
    <row r="3721" ht="15.75" customHeight="1">
      <c r="A3721" s="338" t="s">
        <v>20727</v>
      </c>
      <c r="B3721" s="338" t="s">
        <v>5601</v>
      </c>
      <c r="C3721" s="338" t="s">
        <v>3713</v>
      </c>
      <c r="D3721" s="338">
        <v>2000.0</v>
      </c>
      <c r="E3721" s="338" t="s">
        <v>20728</v>
      </c>
      <c r="F3721" s="339">
        <v>45050.0</v>
      </c>
      <c r="G3721" s="338" t="s">
        <v>5219</v>
      </c>
      <c r="H3721" s="338" t="s">
        <v>20729</v>
      </c>
      <c r="I3721" s="338" t="s">
        <v>20729</v>
      </c>
      <c r="J3721" s="338" t="s">
        <v>20730</v>
      </c>
      <c r="K3721" s="338" t="s">
        <v>5607</v>
      </c>
      <c r="M3721" s="338" t="s">
        <v>20731</v>
      </c>
      <c r="N3721" s="338" t="s">
        <v>13928</v>
      </c>
      <c r="O3721" s="338" t="s">
        <v>7389</v>
      </c>
    </row>
    <row r="3722" ht="15.75" customHeight="1">
      <c r="A3722" s="338" t="s">
        <v>20732</v>
      </c>
      <c r="B3722" s="338" t="s">
        <v>4970</v>
      </c>
      <c r="C3722" s="338" t="s">
        <v>1537</v>
      </c>
      <c r="D3722" s="338">
        <v>2000.0</v>
      </c>
      <c r="E3722" s="338" t="s">
        <v>20733</v>
      </c>
      <c r="F3722" s="339">
        <v>45143.0</v>
      </c>
      <c r="G3722" s="338" t="s">
        <v>5963</v>
      </c>
      <c r="H3722" s="338" t="s">
        <v>6811</v>
      </c>
      <c r="I3722" s="338" t="s">
        <v>19965</v>
      </c>
      <c r="J3722" s="338" t="s">
        <v>18299</v>
      </c>
      <c r="K3722" s="338" t="s">
        <v>4987</v>
      </c>
      <c r="L3722" s="338" t="s">
        <v>12855</v>
      </c>
      <c r="M3722" s="338" t="s">
        <v>20734</v>
      </c>
      <c r="N3722" s="338" t="s">
        <v>17344</v>
      </c>
      <c r="O3722" s="338" t="s">
        <v>4991</v>
      </c>
    </row>
    <row r="3723" ht="15.75" customHeight="1">
      <c r="A3723" s="338" t="s">
        <v>20735</v>
      </c>
      <c r="B3723" s="338" t="s">
        <v>4970</v>
      </c>
      <c r="C3723" s="338" t="s">
        <v>1537</v>
      </c>
      <c r="D3723" s="338">
        <v>2000.0</v>
      </c>
      <c r="E3723" s="338" t="s">
        <v>20464</v>
      </c>
      <c r="F3723" s="339">
        <v>45173.0</v>
      </c>
      <c r="G3723" s="338" t="s">
        <v>5196</v>
      </c>
      <c r="H3723" s="338" t="s">
        <v>20736</v>
      </c>
      <c r="I3723" s="338" t="s">
        <v>20737</v>
      </c>
      <c r="J3723" s="338" t="s">
        <v>20738</v>
      </c>
      <c r="K3723" s="338" t="s">
        <v>4987</v>
      </c>
      <c r="L3723" s="338" t="s">
        <v>5053</v>
      </c>
      <c r="M3723" s="338" t="s">
        <v>20739</v>
      </c>
      <c r="N3723" s="338" t="s">
        <v>17344</v>
      </c>
      <c r="O3723" s="338" t="s">
        <v>5339</v>
      </c>
    </row>
    <row r="3724" ht="15.75" customHeight="1">
      <c r="A3724" s="338" t="s">
        <v>20740</v>
      </c>
      <c r="B3724" s="338" t="s">
        <v>5445</v>
      </c>
      <c r="C3724" s="338" t="s">
        <v>1601</v>
      </c>
      <c r="D3724" s="338">
        <v>2000.0</v>
      </c>
      <c r="E3724" s="338" t="s">
        <v>20496</v>
      </c>
      <c r="F3724" s="339">
        <v>45173.0</v>
      </c>
      <c r="G3724" s="338" t="s">
        <v>7889</v>
      </c>
      <c r="H3724" s="338" t="s">
        <v>16751</v>
      </c>
      <c r="I3724" s="338" t="s">
        <v>17381</v>
      </c>
      <c r="J3724" s="338" t="s">
        <v>9159</v>
      </c>
      <c r="K3724" s="338" t="s">
        <v>4987</v>
      </c>
      <c r="L3724" s="338" t="s">
        <v>15146</v>
      </c>
      <c r="M3724" s="338" t="s">
        <v>20741</v>
      </c>
      <c r="N3724" s="338" t="s">
        <v>20742</v>
      </c>
      <c r="O3724" s="338" t="s">
        <v>5067</v>
      </c>
    </row>
    <row r="3725" ht="15.75" customHeight="1">
      <c r="A3725" s="338" t="s">
        <v>20743</v>
      </c>
      <c r="B3725" s="338" t="s">
        <v>7737</v>
      </c>
      <c r="C3725" s="338" t="s">
        <v>1537</v>
      </c>
      <c r="D3725" s="338">
        <v>2000.0</v>
      </c>
      <c r="E3725" s="338" t="s">
        <v>20619</v>
      </c>
      <c r="F3725" s="339">
        <v>45112.0</v>
      </c>
      <c r="G3725" s="338" t="s">
        <v>5846</v>
      </c>
      <c r="H3725" s="338" t="s">
        <v>20744</v>
      </c>
      <c r="I3725" s="338" t="s">
        <v>13070</v>
      </c>
      <c r="J3725" s="338" t="s">
        <v>7850</v>
      </c>
      <c r="K3725" s="338" t="s">
        <v>4987</v>
      </c>
      <c r="L3725" s="338" t="s">
        <v>14335</v>
      </c>
      <c r="M3725" s="338" t="s">
        <v>20745</v>
      </c>
      <c r="N3725" s="338" t="s">
        <v>4979</v>
      </c>
      <c r="O3725" s="338" t="s">
        <v>5537</v>
      </c>
    </row>
    <row r="3726" ht="15.75" customHeight="1">
      <c r="A3726" s="338" t="s">
        <v>20746</v>
      </c>
      <c r="B3726" s="338" t="s">
        <v>7737</v>
      </c>
      <c r="C3726" s="338" t="s">
        <v>1537</v>
      </c>
      <c r="D3726" s="338">
        <v>2000.0</v>
      </c>
      <c r="E3726" s="338" t="s">
        <v>20720</v>
      </c>
      <c r="F3726" s="339">
        <v>45110.0</v>
      </c>
      <c r="G3726" s="338" t="s">
        <v>5674</v>
      </c>
      <c r="H3726" s="338" t="s">
        <v>20747</v>
      </c>
      <c r="I3726" s="338" t="s">
        <v>20748</v>
      </c>
      <c r="J3726" s="338" t="s">
        <v>13725</v>
      </c>
      <c r="K3726" s="338" t="s">
        <v>4987</v>
      </c>
      <c r="L3726" s="338" t="s">
        <v>14444</v>
      </c>
      <c r="M3726" s="338" t="s">
        <v>20749</v>
      </c>
      <c r="N3726" s="338" t="s">
        <v>7780</v>
      </c>
      <c r="O3726" s="338" t="s">
        <v>5324</v>
      </c>
    </row>
    <row r="3727" ht="15.75" customHeight="1">
      <c r="A3727" s="338" t="s">
        <v>20750</v>
      </c>
      <c r="B3727" s="338" t="s">
        <v>4970</v>
      </c>
      <c r="C3727" s="338" t="s">
        <v>1537</v>
      </c>
      <c r="D3727" s="338">
        <v>2000.0</v>
      </c>
      <c r="E3727" s="338" t="s">
        <v>20581</v>
      </c>
      <c r="F3727" s="339">
        <v>44962.0</v>
      </c>
      <c r="G3727" s="338" t="s">
        <v>5196</v>
      </c>
      <c r="H3727" s="338" t="s">
        <v>18752</v>
      </c>
      <c r="I3727" s="338" t="s">
        <v>20751</v>
      </c>
      <c r="J3727" s="338" t="s">
        <v>6042</v>
      </c>
      <c r="K3727" s="338" t="s">
        <v>4987</v>
      </c>
      <c r="L3727" s="338" t="s">
        <v>20752</v>
      </c>
      <c r="M3727" s="338" t="s">
        <v>20753</v>
      </c>
      <c r="N3727" s="338" t="s">
        <v>11206</v>
      </c>
      <c r="O3727" s="338" t="s">
        <v>5160</v>
      </c>
    </row>
    <row r="3728" ht="15.75" customHeight="1">
      <c r="A3728" s="338" t="s">
        <v>20754</v>
      </c>
      <c r="B3728" s="338" t="s">
        <v>4970</v>
      </c>
      <c r="C3728" s="338" t="s">
        <v>1558</v>
      </c>
      <c r="D3728" s="338">
        <v>2000.0</v>
      </c>
      <c r="E3728" s="338" t="s">
        <v>20733</v>
      </c>
      <c r="F3728" s="339">
        <v>44992.0</v>
      </c>
      <c r="G3728" s="338" t="s">
        <v>7849</v>
      </c>
      <c r="H3728" s="338" t="s">
        <v>7295</v>
      </c>
      <c r="I3728" s="338" t="s">
        <v>20755</v>
      </c>
      <c r="J3728" s="338" t="s">
        <v>7501</v>
      </c>
      <c r="K3728" s="338" t="s">
        <v>4987</v>
      </c>
      <c r="L3728" s="338" t="s">
        <v>10592</v>
      </c>
      <c r="M3728" s="338" t="s">
        <v>20756</v>
      </c>
      <c r="N3728" s="338" t="s">
        <v>20021</v>
      </c>
      <c r="O3728" s="338" t="s">
        <v>5324</v>
      </c>
    </row>
    <row r="3729" ht="15.75" customHeight="1">
      <c r="A3729" s="338" t="s">
        <v>4725</v>
      </c>
      <c r="B3729" s="338" t="s">
        <v>4970</v>
      </c>
      <c r="C3729" s="338" t="s">
        <v>1537</v>
      </c>
      <c r="D3729" s="338">
        <v>2000.0</v>
      </c>
      <c r="E3729" s="338" t="s">
        <v>20121</v>
      </c>
      <c r="F3729" s="338" t="s">
        <v>5286</v>
      </c>
      <c r="G3729" s="338" t="s">
        <v>7062</v>
      </c>
      <c r="H3729" s="338" t="s">
        <v>13521</v>
      </c>
      <c r="I3729" s="338" t="s">
        <v>7700</v>
      </c>
      <c r="J3729" s="338" t="s">
        <v>17934</v>
      </c>
      <c r="K3729" s="338" t="s">
        <v>12977</v>
      </c>
      <c r="L3729" s="338" t="s">
        <v>6255</v>
      </c>
      <c r="M3729" s="338" t="s">
        <v>20757</v>
      </c>
      <c r="N3729" s="338" t="s">
        <v>5009</v>
      </c>
      <c r="O3729" s="338" t="s">
        <v>5339</v>
      </c>
    </row>
    <row r="3730" ht="15.75" customHeight="1">
      <c r="A3730" s="338" t="s">
        <v>20758</v>
      </c>
      <c r="B3730" s="338" t="s">
        <v>7737</v>
      </c>
      <c r="C3730" s="338" t="s">
        <v>1547</v>
      </c>
      <c r="D3730" s="338">
        <v>2000.0</v>
      </c>
      <c r="E3730" s="338" t="s">
        <v>20567</v>
      </c>
      <c r="F3730" s="339">
        <v>44992.0</v>
      </c>
      <c r="G3730" s="338" t="s">
        <v>15198</v>
      </c>
      <c r="H3730" s="338" t="s">
        <v>12161</v>
      </c>
      <c r="I3730" s="338" t="s">
        <v>20759</v>
      </c>
      <c r="J3730" s="338" t="s">
        <v>5777</v>
      </c>
      <c r="K3730" s="338" t="s">
        <v>4987</v>
      </c>
      <c r="L3730" s="338" t="s">
        <v>13626</v>
      </c>
      <c r="M3730" s="338" t="s">
        <v>20760</v>
      </c>
      <c r="N3730" s="338" t="s">
        <v>4990</v>
      </c>
      <c r="O3730" s="338" t="s">
        <v>6513</v>
      </c>
    </row>
    <row r="3731" ht="15.75" customHeight="1">
      <c r="A3731" s="338" t="s">
        <v>20761</v>
      </c>
      <c r="B3731" s="338" t="s">
        <v>7737</v>
      </c>
      <c r="C3731" s="338" t="s">
        <v>1547</v>
      </c>
      <c r="D3731" s="338">
        <v>2000.0</v>
      </c>
      <c r="E3731" s="338" t="s">
        <v>20500</v>
      </c>
      <c r="F3731" s="339">
        <v>45113.0</v>
      </c>
      <c r="G3731" s="338" t="s">
        <v>5080</v>
      </c>
      <c r="H3731" s="338" t="s">
        <v>5100</v>
      </c>
      <c r="I3731" s="338" t="s">
        <v>20762</v>
      </c>
      <c r="J3731" s="338" t="s">
        <v>15469</v>
      </c>
      <c r="K3731" s="338" t="s">
        <v>4987</v>
      </c>
      <c r="L3731" s="338" t="s">
        <v>14335</v>
      </c>
      <c r="M3731" s="338" t="s">
        <v>20763</v>
      </c>
      <c r="N3731" s="338" t="s">
        <v>5224</v>
      </c>
      <c r="O3731" s="338" t="s">
        <v>5824</v>
      </c>
    </row>
    <row r="3732" ht="15.75" customHeight="1">
      <c r="A3732" s="338" t="s">
        <v>20764</v>
      </c>
      <c r="B3732" s="338" t="s">
        <v>4993</v>
      </c>
      <c r="C3732" s="338" t="s">
        <v>1572</v>
      </c>
      <c r="D3732" s="338">
        <v>2000.0</v>
      </c>
      <c r="E3732" s="338" t="s">
        <v>20121</v>
      </c>
      <c r="F3732" s="339">
        <v>45083.0</v>
      </c>
      <c r="G3732" s="338" t="s">
        <v>5718</v>
      </c>
      <c r="H3732" s="338" t="s">
        <v>6454</v>
      </c>
      <c r="I3732" s="338" t="s">
        <v>18246</v>
      </c>
      <c r="J3732" s="338" t="s">
        <v>18104</v>
      </c>
      <c r="K3732" s="338" t="s">
        <v>4987</v>
      </c>
      <c r="L3732" s="338" t="s">
        <v>15938</v>
      </c>
      <c r="M3732" s="338" t="s">
        <v>20765</v>
      </c>
      <c r="N3732" s="338" t="s">
        <v>18683</v>
      </c>
      <c r="O3732" s="338" t="s">
        <v>5370</v>
      </c>
    </row>
    <row r="3733" ht="15.75" customHeight="1">
      <c r="A3733" s="338" t="s">
        <v>20766</v>
      </c>
      <c r="B3733" s="338" t="s">
        <v>4993</v>
      </c>
      <c r="C3733" s="338" t="s">
        <v>1601</v>
      </c>
      <c r="D3733" s="338">
        <v>2000.0</v>
      </c>
      <c r="E3733" s="338" t="s">
        <v>20044</v>
      </c>
      <c r="F3733" s="339">
        <v>44931.0</v>
      </c>
      <c r="G3733" s="338" t="s">
        <v>5181</v>
      </c>
      <c r="H3733" s="338" t="s">
        <v>20767</v>
      </c>
      <c r="I3733" s="338" t="s">
        <v>20768</v>
      </c>
      <c r="J3733" s="338" t="s">
        <v>5016</v>
      </c>
      <c r="K3733" s="338" t="s">
        <v>4987</v>
      </c>
      <c r="L3733" s="338" t="s">
        <v>6247</v>
      </c>
      <c r="M3733" s="338" t="s">
        <v>20769</v>
      </c>
      <c r="N3733" s="338" t="s">
        <v>20770</v>
      </c>
      <c r="O3733" s="338" t="s">
        <v>5143</v>
      </c>
    </row>
    <row r="3734" ht="15.75" customHeight="1">
      <c r="A3734" s="338" t="s">
        <v>20771</v>
      </c>
      <c r="B3734" s="338" t="s">
        <v>4970</v>
      </c>
      <c r="C3734" s="338" t="s">
        <v>3713</v>
      </c>
      <c r="D3734" s="338">
        <v>2000.0</v>
      </c>
      <c r="E3734" s="338" t="s">
        <v>20772</v>
      </c>
      <c r="F3734" s="339">
        <v>44990.0</v>
      </c>
      <c r="G3734" s="338" t="s">
        <v>5145</v>
      </c>
      <c r="H3734" s="338" t="s">
        <v>20773</v>
      </c>
      <c r="I3734" s="338" t="s">
        <v>20774</v>
      </c>
      <c r="J3734" s="338" t="s">
        <v>8777</v>
      </c>
      <c r="K3734" s="338" t="s">
        <v>4987</v>
      </c>
      <c r="L3734" s="338" t="s">
        <v>7748</v>
      </c>
      <c r="M3734" s="338" t="s">
        <v>20775</v>
      </c>
      <c r="N3734" s="338" t="s">
        <v>20776</v>
      </c>
      <c r="O3734" s="338" t="s">
        <v>5262</v>
      </c>
    </row>
    <row r="3735" ht="15.75" customHeight="1">
      <c r="A3735" s="338" t="s">
        <v>20777</v>
      </c>
      <c r="B3735" s="338" t="s">
        <v>7737</v>
      </c>
      <c r="C3735" s="338" t="s">
        <v>1537</v>
      </c>
      <c r="D3735" s="338">
        <v>2000.0</v>
      </c>
      <c r="E3735" s="338" t="s">
        <v>19823</v>
      </c>
      <c r="F3735" s="339">
        <v>45082.0</v>
      </c>
      <c r="G3735" s="338" t="s">
        <v>7089</v>
      </c>
      <c r="H3735" s="338" t="s">
        <v>8421</v>
      </c>
      <c r="I3735" s="338" t="s">
        <v>20778</v>
      </c>
      <c r="J3735" s="338" t="s">
        <v>20779</v>
      </c>
      <c r="K3735" s="338" t="s">
        <v>4987</v>
      </c>
      <c r="L3735" s="338" t="s">
        <v>5377</v>
      </c>
      <c r="M3735" s="338" t="s">
        <v>20780</v>
      </c>
      <c r="N3735" s="338" t="s">
        <v>5036</v>
      </c>
      <c r="O3735" s="338" t="s">
        <v>5537</v>
      </c>
    </row>
    <row r="3736" ht="15.75" customHeight="1">
      <c r="A3736" s="338" t="s">
        <v>20781</v>
      </c>
      <c r="B3736" s="338" t="s">
        <v>4970</v>
      </c>
      <c r="C3736" s="338" t="s">
        <v>1537</v>
      </c>
      <c r="D3736" s="338">
        <v>2000.0</v>
      </c>
      <c r="E3736" s="338" t="s">
        <v>20782</v>
      </c>
      <c r="F3736" s="339">
        <v>44932.0</v>
      </c>
      <c r="G3736" s="338" t="s">
        <v>5743</v>
      </c>
      <c r="H3736" s="338" t="s">
        <v>20783</v>
      </c>
      <c r="I3736" s="338" t="s">
        <v>20613</v>
      </c>
      <c r="J3736" s="338" t="s">
        <v>15060</v>
      </c>
      <c r="K3736" s="338" t="s">
        <v>4987</v>
      </c>
      <c r="L3736" s="338" t="s">
        <v>7014</v>
      </c>
      <c r="M3736" s="338" t="s">
        <v>20784</v>
      </c>
      <c r="N3736" s="338" t="s">
        <v>4979</v>
      </c>
      <c r="O3736" s="338" t="s">
        <v>5217</v>
      </c>
    </row>
    <row r="3737" ht="15.75" customHeight="1">
      <c r="A3737" s="338" t="s">
        <v>20785</v>
      </c>
      <c r="B3737" s="338" t="s">
        <v>7737</v>
      </c>
      <c r="C3737" s="338" t="s">
        <v>1537</v>
      </c>
      <c r="D3737" s="338">
        <v>2000.0</v>
      </c>
      <c r="E3737" s="338" t="s">
        <v>20209</v>
      </c>
      <c r="F3737" s="339">
        <v>44962.0</v>
      </c>
      <c r="G3737" s="338" t="s">
        <v>9499</v>
      </c>
      <c r="H3737" s="338" t="s">
        <v>18147</v>
      </c>
      <c r="I3737" s="338" t="s">
        <v>20786</v>
      </c>
      <c r="J3737" s="338" t="s">
        <v>17873</v>
      </c>
      <c r="K3737" s="338" t="s">
        <v>12977</v>
      </c>
      <c r="L3737" s="338" t="s">
        <v>7748</v>
      </c>
      <c r="M3737" s="338" t="s">
        <v>20787</v>
      </c>
      <c r="N3737" s="338" t="s">
        <v>5224</v>
      </c>
      <c r="O3737" s="338" t="s">
        <v>5339</v>
      </c>
    </row>
    <row r="3738" ht="15.75" customHeight="1">
      <c r="A3738" s="338" t="s">
        <v>20788</v>
      </c>
      <c r="B3738" s="338" t="s">
        <v>7737</v>
      </c>
      <c r="C3738" s="338" t="s">
        <v>1558</v>
      </c>
      <c r="D3738" s="338">
        <v>2000.0</v>
      </c>
      <c r="E3738" s="338" t="s">
        <v>20789</v>
      </c>
      <c r="F3738" s="339">
        <v>45112.0</v>
      </c>
      <c r="G3738" s="338" t="s">
        <v>5163</v>
      </c>
      <c r="H3738" s="338" t="s">
        <v>14983</v>
      </c>
      <c r="I3738" s="338" t="s">
        <v>20790</v>
      </c>
      <c r="J3738" s="338" t="s">
        <v>9831</v>
      </c>
      <c r="K3738" s="338" t="s">
        <v>4987</v>
      </c>
      <c r="L3738" s="338" t="s">
        <v>6047</v>
      </c>
      <c r="M3738" s="338" t="s">
        <v>20791</v>
      </c>
      <c r="N3738" s="338" t="s">
        <v>20792</v>
      </c>
      <c r="O3738" s="338" t="s">
        <v>5186</v>
      </c>
    </row>
    <row r="3739" ht="15.75" customHeight="1">
      <c r="A3739" s="338" t="s">
        <v>20793</v>
      </c>
      <c r="B3739" s="338" t="s">
        <v>4970</v>
      </c>
      <c r="C3739" s="338" t="s">
        <v>1681</v>
      </c>
      <c r="D3739" s="338">
        <v>2000.0</v>
      </c>
      <c r="E3739" s="338" t="s">
        <v>20794</v>
      </c>
      <c r="F3739" s="339">
        <v>44964.0</v>
      </c>
      <c r="G3739" s="338" t="s">
        <v>5105</v>
      </c>
      <c r="H3739" s="338" t="s">
        <v>20795</v>
      </c>
      <c r="I3739" s="338" t="s">
        <v>20796</v>
      </c>
      <c r="J3739" s="338" t="s">
        <v>20797</v>
      </c>
      <c r="K3739" s="338" t="s">
        <v>3074</v>
      </c>
      <c r="M3739" s="338" t="s">
        <v>20798</v>
      </c>
      <c r="N3739" s="338" t="s">
        <v>14166</v>
      </c>
      <c r="O3739" s="338" t="s">
        <v>5370</v>
      </c>
    </row>
    <row r="3740" ht="15.75" customHeight="1">
      <c r="A3740" s="338" t="s">
        <v>20799</v>
      </c>
      <c r="B3740" s="338" t="s">
        <v>7737</v>
      </c>
      <c r="C3740" s="338" t="s">
        <v>1558</v>
      </c>
      <c r="D3740" s="338">
        <v>2000.0</v>
      </c>
      <c r="E3740" s="338" t="s">
        <v>20443</v>
      </c>
      <c r="F3740" s="339">
        <v>45022.0</v>
      </c>
      <c r="G3740" s="338" t="s">
        <v>6586</v>
      </c>
      <c r="H3740" s="338" t="s">
        <v>18860</v>
      </c>
      <c r="I3740" s="338" t="s">
        <v>20800</v>
      </c>
      <c r="J3740" s="338" t="s">
        <v>15981</v>
      </c>
      <c r="K3740" s="338" t="s">
        <v>4987</v>
      </c>
      <c r="L3740" s="338" t="s">
        <v>10654</v>
      </c>
      <c r="M3740" s="338" t="s">
        <v>20801</v>
      </c>
      <c r="N3740" s="338" t="s">
        <v>20181</v>
      </c>
      <c r="O3740" s="338" t="s">
        <v>6633</v>
      </c>
    </row>
    <row r="3741" ht="15.75" customHeight="1">
      <c r="A3741" s="338" t="s">
        <v>20802</v>
      </c>
      <c r="B3741" s="338" t="s">
        <v>7737</v>
      </c>
      <c r="C3741" s="338" t="s">
        <v>1547</v>
      </c>
      <c r="D3741" s="338">
        <v>2000.0</v>
      </c>
      <c r="E3741" s="338" t="s">
        <v>20602</v>
      </c>
      <c r="F3741" s="339">
        <v>45113.0</v>
      </c>
      <c r="G3741" s="338" t="s">
        <v>5872</v>
      </c>
      <c r="H3741" s="338" t="s">
        <v>16172</v>
      </c>
      <c r="I3741" s="338" t="s">
        <v>15407</v>
      </c>
      <c r="J3741" s="338" t="s">
        <v>20803</v>
      </c>
      <c r="K3741" s="338" t="s">
        <v>4987</v>
      </c>
      <c r="L3741" s="338" t="s">
        <v>10654</v>
      </c>
      <c r="M3741" s="338" t="s">
        <v>20804</v>
      </c>
      <c r="N3741" s="338" t="s">
        <v>4990</v>
      </c>
      <c r="O3741" s="338" t="s">
        <v>5217</v>
      </c>
    </row>
    <row r="3742" ht="15.75" customHeight="1">
      <c r="A3742" s="338" t="s">
        <v>20805</v>
      </c>
      <c r="B3742" s="338" t="s">
        <v>4970</v>
      </c>
      <c r="C3742" s="338" t="s">
        <v>1547</v>
      </c>
      <c r="D3742" s="338">
        <v>2000.0</v>
      </c>
      <c r="E3742" s="338" t="s">
        <v>20806</v>
      </c>
      <c r="F3742" s="339">
        <v>45112.0</v>
      </c>
      <c r="G3742" s="338" t="s">
        <v>5392</v>
      </c>
      <c r="H3742" s="338" t="s">
        <v>7845</v>
      </c>
      <c r="I3742" s="338" t="s">
        <v>7845</v>
      </c>
      <c r="J3742" s="338" t="s">
        <v>20807</v>
      </c>
      <c r="K3742" s="338" t="s">
        <v>4987</v>
      </c>
      <c r="M3742" s="338" t="s">
        <v>20808</v>
      </c>
      <c r="N3742" s="338" t="s">
        <v>20809</v>
      </c>
      <c r="O3742" s="338" t="s">
        <v>5457</v>
      </c>
    </row>
    <row r="3743" ht="15.75" customHeight="1">
      <c r="A3743" s="338" t="s">
        <v>20810</v>
      </c>
      <c r="B3743" s="338" t="s">
        <v>4970</v>
      </c>
      <c r="C3743" s="338" t="s">
        <v>1601</v>
      </c>
      <c r="D3743" s="338">
        <v>2000.0</v>
      </c>
      <c r="E3743" s="338" t="s">
        <v>20707</v>
      </c>
      <c r="F3743" s="338" t="s">
        <v>5579</v>
      </c>
      <c r="G3743" s="338" t="s">
        <v>7889</v>
      </c>
      <c r="H3743" s="338" t="s">
        <v>20811</v>
      </c>
      <c r="I3743" s="338" t="s">
        <v>19695</v>
      </c>
      <c r="J3743" s="338" t="s">
        <v>20812</v>
      </c>
      <c r="K3743" s="338" t="s">
        <v>4987</v>
      </c>
      <c r="L3743" s="338" t="s">
        <v>5074</v>
      </c>
      <c r="M3743" s="338" t="s">
        <v>20813</v>
      </c>
      <c r="N3743" s="338" t="s">
        <v>19559</v>
      </c>
      <c r="O3743" s="338" t="s">
        <v>6003</v>
      </c>
    </row>
    <row r="3744" ht="15.75" customHeight="1">
      <c r="A3744" s="338" t="s">
        <v>20814</v>
      </c>
      <c r="B3744" s="338" t="s">
        <v>4970</v>
      </c>
      <c r="C3744" s="338" t="s">
        <v>1547</v>
      </c>
      <c r="D3744" s="338">
        <v>2000.0</v>
      </c>
      <c r="E3744" s="338" t="s">
        <v>20815</v>
      </c>
      <c r="F3744" s="339">
        <v>45022.0</v>
      </c>
      <c r="G3744" s="338" t="s">
        <v>6515</v>
      </c>
      <c r="H3744" s="338" t="s">
        <v>5154</v>
      </c>
      <c r="I3744" s="338" t="s">
        <v>20816</v>
      </c>
      <c r="J3744" s="338" t="s">
        <v>7574</v>
      </c>
      <c r="K3744" s="338" t="s">
        <v>4976</v>
      </c>
      <c r="L3744" s="338" t="s">
        <v>12846</v>
      </c>
      <c r="M3744" s="338" t="s">
        <v>20817</v>
      </c>
      <c r="N3744" s="338" t="s">
        <v>20818</v>
      </c>
      <c r="O3744" s="338" t="s">
        <v>6633</v>
      </c>
    </row>
    <row r="3745" ht="15.75" customHeight="1">
      <c r="A3745" s="338" t="s">
        <v>20819</v>
      </c>
      <c r="B3745" s="338" t="s">
        <v>7737</v>
      </c>
      <c r="C3745" s="338" t="s">
        <v>1547</v>
      </c>
      <c r="D3745" s="338">
        <v>2000.0</v>
      </c>
      <c r="E3745" s="338" t="s">
        <v>20567</v>
      </c>
      <c r="F3745" s="339">
        <v>44992.0</v>
      </c>
      <c r="G3745" s="338" t="s">
        <v>8587</v>
      </c>
      <c r="H3745" s="338" t="s">
        <v>7923</v>
      </c>
      <c r="I3745" s="338" t="s">
        <v>19868</v>
      </c>
      <c r="J3745" s="338" t="s">
        <v>8902</v>
      </c>
      <c r="K3745" s="338" t="s">
        <v>4987</v>
      </c>
      <c r="L3745" s="338" t="s">
        <v>14335</v>
      </c>
      <c r="M3745" s="338" t="s">
        <v>20820</v>
      </c>
      <c r="N3745" s="338" t="s">
        <v>7780</v>
      </c>
      <c r="O3745" s="338" t="s">
        <v>7838</v>
      </c>
    </row>
    <row r="3746" ht="15.75" customHeight="1">
      <c r="A3746" s="338" t="s">
        <v>20821</v>
      </c>
      <c r="B3746" s="338" t="s">
        <v>4970</v>
      </c>
      <c r="C3746" s="338" t="s">
        <v>1547</v>
      </c>
      <c r="D3746" s="338">
        <v>2000.0</v>
      </c>
      <c r="E3746" s="338" t="s">
        <v>20464</v>
      </c>
      <c r="F3746" s="339">
        <v>45053.0</v>
      </c>
      <c r="G3746" s="338" t="s">
        <v>5129</v>
      </c>
      <c r="H3746" s="338" t="s">
        <v>20000</v>
      </c>
      <c r="I3746" s="338" t="s">
        <v>20000</v>
      </c>
      <c r="J3746" s="338" t="s">
        <v>16617</v>
      </c>
      <c r="K3746" s="338" t="s">
        <v>4987</v>
      </c>
      <c r="L3746" s="338" t="s">
        <v>4995</v>
      </c>
      <c r="M3746" s="338" t="s">
        <v>20822</v>
      </c>
      <c r="N3746" s="338" t="s">
        <v>20823</v>
      </c>
      <c r="O3746" s="338" t="s">
        <v>5150</v>
      </c>
    </row>
    <row r="3747" ht="15.75" customHeight="1">
      <c r="A3747" s="338" t="s">
        <v>20824</v>
      </c>
      <c r="B3747" s="338" t="s">
        <v>4993</v>
      </c>
      <c r="C3747" s="338" t="s">
        <v>1558</v>
      </c>
      <c r="D3747" s="338">
        <v>2000.0</v>
      </c>
      <c r="E3747" s="338" t="s">
        <v>20419</v>
      </c>
      <c r="F3747" s="339">
        <v>44932.0</v>
      </c>
      <c r="G3747" s="338" t="s">
        <v>6391</v>
      </c>
      <c r="H3747" s="338" t="s">
        <v>14532</v>
      </c>
      <c r="I3747" s="338" t="s">
        <v>17883</v>
      </c>
      <c r="J3747" s="338" t="s">
        <v>11102</v>
      </c>
      <c r="K3747" s="338" t="s">
        <v>4987</v>
      </c>
      <c r="L3747" s="338" t="s">
        <v>12744</v>
      </c>
      <c r="M3747" s="338" t="s">
        <v>20825</v>
      </c>
      <c r="N3747" s="338" t="s">
        <v>20826</v>
      </c>
      <c r="O3747" s="338" t="s">
        <v>4991</v>
      </c>
    </row>
    <row r="3748" ht="15.75" customHeight="1">
      <c r="A3748" s="338" t="s">
        <v>20827</v>
      </c>
      <c r="B3748" s="338" t="s">
        <v>7737</v>
      </c>
      <c r="C3748" s="338" t="s">
        <v>1547</v>
      </c>
      <c r="D3748" s="338">
        <v>2000.0</v>
      </c>
      <c r="E3748" s="338" t="s">
        <v>20828</v>
      </c>
      <c r="F3748" s="339">
        <v>45143.0</v>
      </c>
      <c r="G3748" s="338" t="s">
        <v>5319</v>
      </c>
      <c r="H3748" s="338" t="s">
        <v>14658</v>
      </c>
      <c r="I3748" s="338" t="s">
        <v>20829</v>
      </c>
      <c r="J3748" s="338" t="s">
        <v>18104</v>
      </c>
      <c r="K3748" s="338" t="s">
        <v>4987</v>
      </c>
      <c r="L3748" s="338" t="s">
        <v>15126</v>
      </c>
      <c r="M3748" s="338" t="s">
        <v>20830</v>
      </c>
      <c r="N3748" s="338" t="s">
        <v>4990</v>
      </c>
      <c r="O3748" s="338" t="s">
        <v>5077</v>
      </c>
    </row>
    <row r="3749" ht="15.75" customHeight="1">
      <c r="A3749" s="338" t="s">
        <v>20831</v>
      </c>
      <c r="B3749" s="338" t="s">
        <v>7737</v>
      </c>
      <c r="C3749" s="338" t="s">
        <v>1558</v>
      </c>
      <c r="D3749" s="338">
        <v>2000.0</v>
      </c>
      <c r="E3749" s="338" t="s">
        <v>20014</v>
      </c>
      <c r="F3749" s="339">
        <v>45173.0</v>
      </c>
      <c r="G3749" s="338" t="s">
        <v>5181</v>
      </c>
      <c r="H3749" s="338" t="s">
        <v>8252</v>
      </c>
      <c r="I3749" s="338" t="s">
        <v>20832</v>
      </c>
      <c r="J3749" s="338" t="s">
        <v>8252</v>
      </c>
      <c r="K3749" s="338" t="s">
        <v>12977</v>
      </c>
      <c r="L3749" s="338" t="s">
        <v>12846</v>
      </c>
      <c r="M3749" s="338" t="s">
        <v>20833</v>
      </c>
      <c r="N3749" s="338" t="s">
        <v>4990</v>
      </c>
      <c r="O3749" s="338" t="s">
        <v>5370</v>
      </c>
    </row>
    <row r="3750" ht="15.75" customHeight="1">
      <c r="A3750" s="338" t="s">
        <v>20834</v>
      </c>
      <c r="B3750" s="338" t="s">
        <v>5601</v>
      </c>
      <c r="C3750" s="338" t="s">
        <v>1547</v>
      </c>
      <c r="D3750" s="338">
        <v>2000.0</v>
      </c>
      <c r="E3750" s="338" t="s">
        <v>20835</v>
      </c>
      <c r="F3750" s="339">
        <v>44965.0</v>
      </c>
      <c r="G3750" s="338" t="s">
        <v>5172</v>
      </c>
      <c r="H3750" s="338" t="s">
        <v>9135</v>
      </c>
      <c r="I3750" s="338" t="s">
        <v>9135</v>
      </c>
      <c r="J3750" s="338" t="s">
        <v>20836</v>
      </c>
      <c r="K3750" s="338" t="s">
        <v>9138</v>
      </c>
      <c r="M3750" s="338" t="s">
        <v>20837</v>
      </c>
      <c r="N3750" s="338" t="s">
        <v>20838</v>
      </c>
      <c r="O3750" s="338" t="s">
        <v>5379</v>
      </c>
    </row>
    <row r="3751" ht="15.75" customHeight="1">
      <c r="A3751" s="338" t="s">
        <v>20839</v>
      </c>
      <c r="B3751" s="338" t="s">
        <v>7737</v>
      </c>
      <c r="C3751" s="338" t="s">
        <v>1558</v>
      </c>
      <c r="D3751" s="338">
        <v>2000.0</v>
      </c>
      <c r="E3751" s="338" t="s">
        <v>20840</v>
      </c>
      <c r="F3751" s="339">
        <v>44964.0</v>
      </c>
      <c r="G3751" s="338" t="s">
        <v>5241</v>
      </c>
      <c r="H3751" s="338" t="s">
        <v>18520</v>
      </c>
      <c r="I3751" s="338" t="s">
        <v>18521</v>
      </c>
      <c r="J3751" s="338" t="s">
        <v>5921</v>
      </c>
      <c r="K3751" s="338" t="s">
        <v>3074</v>
      </c>
      <c r="M3751" s="338" t="s">
        <v>20841</v>
      </c>
      <c r="N3751" s="338" t="s">
        <v>18524</v>
      </c>
      <c r="O3751" s="338" t="s">
        <v>5294</v>
      </c>
    </row>
    <row r="3752" ht="15.75" customHeight="1">
      <c r="A3752" s="338" t="s">
        <v>20842</v>
      </c>
      <c r="B3752" s="338" t="s">
        <v>7737</v>
      </c>
      <c r="C3752" s="338" t="s">
        <v>1425</v>
      </c>
      <c r="D3752" s="338">
        <v>2000.0</v>
      </c>
      <c r="E3752" s="338" t="s">
        <v>19709</v>
      </c>
      <c r="F3752" s="339">
        <v>45173.0</v>
      </c>
      <c r="G3752" s="338" t="s">
        <v>5219</v>
      </c>
      <c r="H3752" s="338" t="s">
        <v>5061</v>
      </c>
      <c r="I3752" s="338" t="s">
        <v>8868</v>
      </c>
      <c r="J3752" s="338" t="s">
        <v>8777</v>
      </c>
      <c r="K3752" s="338" t="s">
        <v>4987</v>
      </c>
      <c r="L3752" s="338" t="s">
        <v>16634</v>
      </c>
      <c r="M3752" s="338" t="s">
        <v>20843</v>
      </c>
      <c r="N3752" s="338" t="s">
        <v>20844</v>
      </c>
      <c r="O3752" s="338" t="s">
        <v>6003</v>
      </c>
    </row>
    <row r="3753" ht="15.75" customHeight="1">
      <c r="A3753" s="338" t="s">
        <v>20845</v>
      </c>
      <c r="B3753" s="338" t="s">
        <v>7737</v>
      </c>
      <c r="C3753" s="338" t="s">
        <v>1558</v>
      </c>
      <c r="D3753" s="338">
        <v>2000.0</v>
      </c>
      <c r="E3753" s="338" t="s">
        <v>20216</v>
      </c>
      <c r="F3753" s="339">
        <v>44990.0</v>
      </c>
      <c r="G3753" s="338" t="s">
        <v>5113</v>
      </c>
      <c r="H3753" s="338" t="s">
        <v>6344</v>
      </c>
      <c r="I3753" s="338" t="s">
        <v>6344</v>
      </c>
      <c r="J3753" s="338" t="s">
        <v>19654</v>
      </c>
      <c r="K3753" s="338" t="s">
        <v>4987</v>
      </c>
      <c r="L3753" s="338" t="s">
        <v>5094</v>
      </c>
      <c r="M3753" s="338" t="s">
        <v>20846</v>
      </c>
      <c r="N3753" s="338" t="s">
        <v>20847</v>
      </c>
      <c r="O3753" s="338" t="s">
        <v>5020</v>
      </c>
    </row>
    <row r="3754" ht="15.75" customHeight="1">
      <c r="A3754" s="338" t="s">
        <v>20848</v>
      </c>
      <c r="B3754" s="338" t="s">
        <v>7737</v>
      </c>
      <c r="C3754" s="338" t="s">
        <v>1558</v>
      </c>
      <c r="D3754" s="338">
        <v>2000.0</v>
      </c>
      <c r="E3754" s="338" t="s">
        <v>20062</v>
      </c>
      <c r="F3754" s="338" t="s">
        <v>5210</v>
      </c>
      <c r="G3754" s="338" t="s">
        <v>5251</v>
      </c>
      <c r="H3754" s="338" t="s">
        <v>20849</v>
      </c>
      <c r="I3754" s="338" t="s">
        <v>20849</v>
      </c>
      <c r="J3754" s="338" t="s">
        <v>19736</v>
      </c>
      <c r="K3754" s="338" t="s">
        <v>4987</v>
      </c>
      <c r="L3754" s="338" t="s">
        <v>5157</v>
      </c>
      <c r="M3754" s="338" t="s">
        <v>20850</v>
      </c>
      <c r="N3754" s="338" t="s">
        <v>20851</v>
      </c>
      <c r="O3754" s="338" t="s">
        <v>5283</v>
      </c>
    </row>
    <row r="3755" ht="15.75" customHeight="1">
      <c r="A3755" s="338" t="s">
        <v>20852</v>
      </c>
      <c r="B3755" s="338" t="s">
        <v>4970</v>
      </c>
      <c r="C3755" s="338" t="s">
        <v>1537</v>
      </c>
      <c r="D3755" s="338">
        <v>2000.0</v>
      </c>
      <c r="E3755" s="338" t="s">
        <v>20772</v>
      </c>
      <c r="F3755" s="339">
        <v>45113.0</v>
      </c>
      <c r="G3755" s="338" t="s">
        <v>5674</v>
      </c>
      <c r="H3755" s="338" t="s">
        <v>16606</v>
      </c>
      <c r="I3755" s="338" t="s">
        <v>16606</v>
      </c>
      <c r="J3755" s="338" t="s">
        <v>19083</v>
      </c>
      <c r="K3755" s="338" t="s">
        <v>4987</v>
      </c>
      <c r="L3755" s="338" t="s">
        <v>5960</v>
      </c>
      <c r="M3755" s="338" t="s">
        <v>20853</v>
      </c>
      <c r="N3755" s="338" t="s">
        <v>19559</v>
      </c>
      <c r="O3755" s="338" t="s">
        <v>5471</v>
      </c>
    </row>
    <row r="3756" ht="15.75" customHeight="1">
      <c r="A3756" s="338" t="s">
        <v>20854</v>
      </c>
      <c r="B3756" s="338" t="s">
        <v>4993</v>
      </c>
      <c r="C3756" s="338" t="s">
        <v>1572</v>
      </c>
      <c r="D3756" s="338">
        <v>2000.0</v>
      </c>
      <c r="E3756" s="338" t="s">
        <v>20471</v>
      </c>
      <c r="F3756" s="339">
        <v>44961.0</v>
      </c>
      <c r="G3756" s="338" t="s">
        <v>5153</v>
      </c>
      <c r="H3756" s="338" t="s">
        <v>20855</v>
      </c>
      <c r="I3756" s="338" t="s">
        <v>18215</v>
      </c>
      <c r="J3756" s="338" t="s">
        <v>5043</v>
      </c>
      <c r="K3756" s="338" t="s">
        <v>4987</v>
      </c>
      <c r="L3756" s="338" t="s">
        <v>20856</v>
      </c>
      <c r="M3756" s="338" t="s">
        <v>20857</v>
      </c>
      <c r="N3756" s="338" t="s">
        <v>13869</v>
      </c>
      <c r="O3756" s="338" t="s">
        <v>5248</v>
      </c>
    </row>
    <row r="3757" ht="15.75" customHeight="1">
      <c r="A3757" s="338" t="s">
        <v>20858</v>
      </c>
      <c r="B3757" s="338" t="s">
        <v>4970</v>
      </c>
      <c r="C3757" s="338" t="s">
        <v>1558</v>
      </c>
      <c r="D3757" s="338">
        <v>2000.0</v>
      </c>
      <c r="E3757" s="338" t="s">
        <v>20859</v>
      </c>
      <c r="F3757" s="339">
        <v>44963.0</v>
      </c>
      <c r="G3757" s="338" t="s">
        <v>5163</v>
      </c>
      <c r="H3757" s="338" t="s">
        <v>11251</v>
      </c>
      <c r="I3757" s="338" t="s">
        <v>11251</v>
      </c>
      <c r="J3757" s="338" t="s">
        <v>10550</v>
      </c>
      <c r="K3757" s="338" t="s">
        <v>4987</v>
      </c>
      <c r="L3757" s="338" t="s">
        <v>5064</v>
      </c>
      <c r="M3757" s="338" t="s">
        <v>20860</v>
      </c>
      <c r="N3757" s="338" t="s">
        <v>20861</v>
      </c>
      <c r="O3757" s="338" t="s">
        <v>5794</v>
      </c>
    </row>
    <row r="3758" ht="15.75" customHeight="1">
      <c r="A3758" s="338" t="s">
        <v>20862</v>
      </c>
      <c r="B3758" s="338" t="s">
        <v>7737</v>
      </c>
      <c r="C3758" s="338" t="s">
        <v>1558</v>
      </c>
      <c r="D3758" s="338">
        <v>2000.0</v>
      </c>
      <c r="E3758" s="338" t="s">
        <v>19215</v>
      </c>
      <c r="F3758" s="339">
        <v>45020.0</v>
      </c>
      <c r="G3758" s="338" t="s">
        <v>5099</v>
      </c>
      <c r="H3758" s="338" t="s">
        <v>15986</v>
      </c>
      <c r="I3758" s="338" t="s">
        <v>17504</v>
      </c>
      <c r="J3758" s="338" t="s">
        <v>7041</v>
      </c>
      <c r="K3758" s="338" t="s">
        <v>4987</v>
      </c>
      <c r="L3758" s="338" t="s">
        <v>20863</v>
      </c>
      <c r="M3758" s="338" t="s">
        <v>20864</v>
      </c>
      <c r="N3758" s="338" t="s">
        <v>5036</v>
      </c>
      <c r="O3758" s="338" t="s">
        <v>5537</v>
      </c>
    </row>
    <row r="3759" ht="15.75" customHeight="1">
      <c r="A3759" s="338" t="s">
        <v>20865</v>
      </c>
      <c r="B3759" s="338" t="s">
        <v>4970</v>
      </c>
      <c r="C3759" s="338" t="s">
        <v>3713</v>
      </c>
      <c r="D3759" s="338">
        <v>2000.0</v>
      </c>
      <c r="E3759" s="338" t="s">
        <v>20552</v>
      </c>
      <c r="F3759" s="339">
        <v>45175.0</v>
      </c>
      <c r="G3759" s="338" t="s">
        <v>5718</v>
      </c>
      <c r="H3759" s="338" t="s">
        <v>16718</v>
      </c>
      <c r="I3759" s="338" t="s">
        <v>20866</v>
      </c>
      <c r="J3759" s="338" t="s">
        <v>15835</v>
      </c>
      <c r="K3759" s="338" t="s">
        <v>5607</v>
      </c>
      <c r="L3759" s="338" t="s">
        <v>5822</v>
      </c>
      <c r="M3759" s="338" t="s">
        <v>20867</v>
      </c>
      <c r="N3759" s="338" t="s">
        <v>20868</v>
      </c>
      <c r="O3759" s="338" t="s">
        <v>5537</v>
      </c>
    </row>
    <row r="3760" ht="15.75" customHeight="1">
      <c r="A3760" s="338" t="s">
        <v>20869</v>
      </c>
      <c r="B3760" s="338" t="s">
        <v>4970</v>
      </c>
      <c r="C3760" s="338" t="s">
        <v>1537</v>
      </c>
      <c r="D3760" s="338">
        <v>2000.0</v>
      </c>
      <c r="E3760" s="338" t="s">
        <v>20720</v>
      </c>
      <c r="F3760" s="339">
        <v>44991.0</v>
      </c>
      <c r="G3760" s="338" t="s">
        <v>5846</v>
      </c>
      <c r="H3760" s="338" t="s">
        <v>6379</v>
      </c>
      <c r="I3760" s="338" t="s">
        <v>14550</v>
      </c>
      <c r="J3760" s="338" t="s">
        <v>14881</v>
      </c>
      <c r="K3760" s="338" t="s">
        <v>4987</v>
      </c>
      <c r="L3760" s="338" t="s">
        <v>12744</v>
      </c>
      <c r="M3760" s="338" t="s">
        <v>20870</v>
      </c>
      <c r="N3760" s="338" t="s">
        <v>11994</v>
      </c>
      <c r="O3760" s="338" t="s">
        <v>10697</v>
      </c>
    </row>
    <row r="3761" ht="15.75" customHeight="1">
      <c r="A3761" s="338" t="s">
        <v>20871</v>
      </c>
      <c r="B3761" s="338" t="s">
        <v>4970</v>
      </c>
      <c r="C3761" s="338" t="s">
        <v>1558</v>
      </c>
      <c r="D3761" s="338">
        <v>2000.0</v>
      </c>
      <c r="E3761" s="338" t="s">
        <v>16237</v>
      </c>
      <c r="F3761" s="339">
        <v>45083.0</v>
      </c>
      <c r="G3761" s="338" t="s">
        <v>5287</v>
      </c>
      <c r="H3761" s="338" t="s">
        <v>9710</v>
      </c>
      <c r="I3761" s="338" t="s">
        <v>9710</v>
      </c>
      <c r="J3761" s="338" t="s">
        <v>14735</v>
      </c>
      <c r="K3761" s="338" t="s">
        <v>4987</v>
      </c>
      <c r="L3761" s="338" t="s">
        <v>5064</v>
      </c>
      <c r="M3761" s="338" t="s">
        <v>20872</v>
      </c>
      <c r="N3761" s="338" t="s">
        <v>7780</v>
      </c>
      <c r="O3761" s="338" t="s">
        <v>10697</v>
      </c>
    </row>
    <row r="3762" ht="15.75" customHeight="1">
      <c r="A3762" s="338" t="s">
        <v>20873</v>
      </c>
      <c r="B3762" s="338" t="s">
        <v>4970</v>
      </c>
      <c r="C3762" s="338" t="s">
        <v>1547</v>
      </c>
      <c r="D3762" s="338">
        <v>2000.0</v>
      </c>
      <c r="E3762" s="338" t="s">
        <v>20874</v>
      </c>
      <c r="F3762" s="339">
        <v>45175.0</v>
      </c>
      <c r="G3762" s="338" t="s">
        <v>5701</v>
      </c>
      <c r="H3762" s="338" t="s">
        <v>20875</v>
      </c>
      <c r="I3762" s="338" t="s">
        <v>20876</v>
      </c>
      <c r="J3762" s="338" t="s">
        <v>10926</v>
      </c>
      <c r="K3762" s="338" t="s">
        <v>4976</v>
      </c>
      <c r="L3762" s="338" t="s">
        <v>6039</v>
      </c>
      <c r="M3762" s="338" t="s">
        <v>20877</v>
      </c>
      <c r="N3762" s="338" t="s">
        <v>20878</v>
      </c>
      <c r="O3762" s="338" t="s">
        <v>5248</v>
      </c>
    </row>
    <row r="3763" ht="15.75" customHeight="1">
      <c r="A3763" s="338" t="s">
        <v>20879</v>
      </c>
      <c r="B3763" s="338" t="s">
        <v>5445</v>
      </c>
      <c r="C3763" s="338" t="s">
        <v>1601</v>
      </c>
      <c r="D3763" s="338">
        <v>2000.0</v>
      </c>
      <c r="E3763" s="338" t="s">
        <v>20880</v>
      </c>
      <c r="F3763" s="339">
        <v>44961.0</v>
      </c>
      <c r="G3763" s="338" t="s">
        <v>5352</v>
      </c>
      <c r="H3763" s="338" t="s">
        <v>20881</v>
      </c>
      <c r="I3763" s="338" t="s">
        <v>20881</v>
      </c>
      <c r="J3763" s="338" t="s">
        <v>11110</v>
      </c>
      <c r="K3763" s="338" t="s">
        <v>4976</v>
      </c>
      <c r="L3763" s="338" t="s">
        <v>4977</v>
      </c>
      <c r="M3763" s="338" t="s">
        <v>20882</v>
      </c>
      <c r="N3763" s="338" t="s">
        <v>20883</v>
      </c>
      <c r="O3763" s="338" t="s">
        <v>5698</v>
      </c>
    </row>
    <row r="3764" ht="15.75" customHeight="1">
      <c r="A3764" s="338" t="s">
        <v>20884</v>
      </c>
      <c r="B3764" s="338" t="s">
        <v>4970</v>
      </c>
      <c r="C3764" s="338" t="s">
        <v>1547</v>
      </c>
      <c r="D3764" s="338">
        <v>2000.0</v>
      </c>
      <c r="E3764" s="338" t="s">
        <v>20885</v>
      </c>
      <c r="F3764" s="338" t="s">
        <v>5059</v>
      </c>
      <c r="G3764" s="338" t="s">
        <v>7864</v>
      </c>
      <c r="H3764" s="338" t="s">
        <v>6132</v>
      </c>
      <c r="I3764" s="338" t="s">
        <v>20886</v>
      </c>
      <c r="J3764" s="338" t="s">
        <v>20887</v>
      </c>
      <c r="K3764" s="338" t="s">
        <v>4987</v>
      </c>
      <c r="L3764" s="338" t="s">
        <v>5064</v>
      </c>
      <c r="M3764" s="338" t="s">
        <v>20888</v>
      </c>
      <c r="N3764" s="338" t="s">
        <v>20889</v>
      </c>
      <c r="O3764" s="338" t="s">
        <v>5294</v>
      </c>
    </row>
    <row r="3765" ht="15.75" customHeight="1">
      <c r="A3765" s="338" t="s">
        <v>20890</v>
      </c>
      <c r="B3765" s="338" t="s">
        <v>4993</v>
      </c>
      <c r="C3765" s="338" t="s">
        <v>1558</v>
      </c>
      <c r="D3765" s="338">
        <v>2000.0</v>
      </c>
      <c r="E3765" s="338" t="s">
        <v>20815</v>
      </c>
      <c r="F3765" s="339">
        <v>45175.0</v>
      </c>
      <c r="G3765" s="338" t="s">
        <v>5153</v>
      </c>
      <c r="H3765" s="338" t="s">
        <v>20891</v>
      </c>
      <c r="I3765" s="338" t="s">
        <v>20891</v>
      </c>
      <c r="J3765" s="338" t="s">
        <v>18801</v>
      </c>
      <c r="K3765" s="338" t="s">
        <v>4987</v>
      </c>
      <c r="L3765" s="338" t="s">
        <v>6284</v>
      </c>
      <c r="M3765" s="338" t="s">
        <v>20892</v>
      </c>
      <c r="N3765" s="338" t="s">
        <v>5126</v>
      </c>
      <c r="O3765" s="338" t="s">
        <v>5217</v>
      </c>
    </row>
    <row r="3766" ht="15.75" customHeight="1">
      <c r="A3766" s="338" t="s">
        <v>20893</v>
      </c>
      <c r="B3766" s="338" t="s">
        <v>7737</v>
      </c>
      <c r="C3766" s="338" t="s">
        <v>1558</v>
      </c>
      <c r="D3766" s="338">
        <v>2000.0</v>
      </c>
      <c r="E3766" s="338" t="s">
        <v>20121</v>
      </c>
      <c r="F3766" s="339">
        <v>45021.0</v>
      </c>
      <c r="G3766" s="338" t="s">
        <v>5241</v>
      </c>
      <c r="H3766" s="338" t="s">
        <v>19734</v>
      </c>
      <c r="I3766" s="338" t="s">
        <v>15615</v>
      </c>
      <c r="J3766" s="338" t="s">
        <v>19736</v>
      </c>
      <c r="K3766" s="338" t="s">
        <v>4987</v>
      </c>
      <c r="L3766" s="338" t="s">
        <v>5377</v>
      </c>
      <c r="M3766" s="338" t="s">
        <v>20894</v>
      </c>
      <c r="N3766" s="338" t="s">
        <v>20895</v>
      </c>
      <c r="O3766" s="338" t="s">
        <v>5370</v>
      </c>
    </row>
    <row r="3767" ht="15.75" customHeight="1">
      <c r="A3767" s="338" t="s">
        <v>20896</v>
      </c>
      <c r="B3767" s="338" t="s">
        <v>7737</v>
      </c>
      <c r="C3767" s="338" t="s">
        <v>1558</v>
      </c>
      <c r="D3767" s="338">
        <v>2000.0</v>
      </c>
      <c r="E3767" s="338" t="s">
        <v>19944</v>
      </c>
      <c r="F3767" s="339">
        <v>45051.0</v>
      </c>
      <c r="G3767" s="338" t="s">
        <v>5060</v>
      </c>
      <c r="H3767" s="338" t="s">
        <v>20897</v>
      </c>
      <c r="I3767" s="338" t="s">
        <v>20898</v>
      </c>
      <c r="J3767" s="338" t="s">
        <v>20899</v>
      </c>
      <c r="K3767" s="338" t="s">
        <v>4987</v>
      </c>
      <c r="L3767" s="338" t="s">
        <v>5827</v>
      </c>
      <c r="M3767" s="338" t="s">
        <v>20900</v>
      </c>
      <c r="N3767" s="338" t="s">
        <v>4990</v>
      </c>
      <c r="O3767" s="338" t="s">
        <v>5370</v>
      </c>
    </row>
    <row r="3768" ht="15.75" customHeight="1">
      <c r="A3768" s="338" t="s">
        <v>20901</v>
      </c>
      <c r="B3768" s="338" t="s">
        <v>4970</v>
      </c>
      <c r="C3768" s="338" t="s">
        <v>1558</v>
      </c>
      <c r="D3768" s="338">
        <v>2000.0</v>
      </c>
      <c r="E3768" s="338" t="s">
        <v>20475</v>
      </c>
      <c r="F3768" s="339">
        <v>45083.0</v>
      </c>
      <c r="G3768" s="338" t="s">
        <v>5447</v>
      </c>
      <c r="H3768" s="338" t="s">
        <v>20902</v>
      </c>
      <c r="I3768" s="338" t="s">
        <v>20903</v>
      </c>
      <c r="J3768" s="338" t="s">
        <v>20903</v>
      </c>
      <c r="K3768" s="338" t="s">
        <v>4987</v>
      </c>
      <c r="L3768" s="338" t="s">
        <v>6153</v>
      </c>
      <c r="M3768" s="338" t="s">
        <v>20904</v>
      </c>
      <c r="N3768" s="338" t="s">
        <v>19559</v>
      </c>
      <c r="O3768" s="338" t="s">
        <v>5186</v>
      </c>
    </row>
    <row r="3769" ht="15.75" customHeight="1">
      <c r="A3769" s="338" t="s">
        <v>20905</v>
      </c>
      <c r="B3769" s="338" t="s">
        <v>7737</v>
      </c>
      <c r="C3769" s="338" t="s">
        <v>1547</v>
      </c>
      <c r="D3769" s="338">
        <v>2000.0</v>
      </c>
      <c r="E3769" s="338" t="s">
        <v>19835</v>
      </c>
      <c r="F3769" s="339">
        <v>45082.0</v>
      </c>
      <c r="G3769" s="338" t="s">
        <v>6547</v>
      </c>
      <c r="H3769" s="338" t="s">
        <v>20906</v>
      </c>
      <c r="I3769" s="338" t="s">
        <v>20907</v>
      </c>
      <c r="J3769" s="338" t="s">
        <v>5229</v>
      </c>
      <c r="K3769" s="338" t="s">
        <v>4987</v>
      </c>
      <c r="L3769" s="338" t="s">
        <v>12744</v>
      </c>
      <c r="M3769" s="338" t="s">
        <v>20908</v>
      </c>
      <c r="N3769" s="338" t="s">
        <v>5126</v>
      </c>
      <c r="O3769" s="338" t="s">
        <v>5120</v>
      </c>
    </row>
    <row r="3770" ht="15.75" customHeight="1">
      <c r="A3770" s="338" t="s">
        <v>20909</v>
      </c>
      <c r="B3770" s="338" t="s">
        <v>4970</v>
      </c>
      <c r="C3770" s="338" t="s">
        <v>1681</v>
      </c>
      <c r="D3770" s="338">
        <v>2000.0</v>
      </c>
      <c r="E3770" s="338" t="s">
        <v>20910</v>
      </c>
      <c r="F3770" s="338" t="s">
        <v>5059</v>
      </c>
      <c r="G3770" s="338" t="s">
        <v>5113</v>
      </c>
      <c r="H3770" s="338" t="s">
        <v>9300</v>
      </c>
      <c r="I3770" s="338" t="s">
        <v>20911</v>
      </c>
      <c r="J3770" s="338" t="s">
        <v>9300</v>
      </c>
      <c r="K3770" s="338" t="s">
        <v>4987</v>
      </c>
      <c r="L3770" s="338" t="s">
        <v>5017</v>
      </c>
      <c r="M3770" s="338" t="s">
        <v>20912</v>
      </c>
      <c r="N3770" s="338" t="s">
        <v>20913</v>
      </c>
      <c r="O3770" s="338" t="s">
        <v>5943</v>
      </c>
    </row>
    <row r="3771" ht="15.75" customHeight="1">
      <c r="A3771" s="338" t="s">
        <v>20914</v>
      </c>
      <c r="B3771" s="338" t="s">
        <v>4970</v>
      </c>
      <c r="C3771" s="338" t="s">
        <v>1537</v>
      </c>
      <c r="D3771" s="338">
        <v>2000.0</v>
      </c>
      <c r="E3771" s="338" t="s">
        <v>20513</v>
      </c>
      <c r="F3771" s="339">
        <v>45112.0</v>
      </c>
      <c r="G3771" s="338" t="s">
        <v>5129</v>
      </c>
      <c r="H3771" s="338" t="s">
        <v>17050</v>
      </c>
      <c r="I3771" s="338" t="s">
        <v>18400</v>
      </c>
      <c r="J3771" s="338" t="s">
        <v>13692</v>
      </c>
      <c r="K3771" s="338" t="s">
        <v>4987</v>
      </c>
      <c r="L3771" s="338" t="s">
        <v>12846</v>
      </c>
      <c r="M3771" s="338" t="s">
        <v>20915</v>
      </c>
      <c r="N3771" s="338" t="s">
        <v>11206</v>
      </c>
      <c r="O3771" s="338" t="s">
        <v>5232</v>
      </c>
    </row>
    <row r="3772" ht="15.75" customHeight="1">
      <c r="A3772" s="338" t="s">
        <v>20916</v>
      </c>
      <c r="B3772" s="338" t="s">
        <v>4970</v>
      </c>
      <c r="C3772" s="338" t="s">
        <v>1681</v>
      </c>
      <c r="D3772" s="338">
        <v>2000.0</v>
      </c>
      <c r="E3772" s="338" t="s">
        <v>20917</v>
      </c>
      <c r="F3772" s="339">
        <v>44964.0</v>
      </c>
      <c r="G3772" s="338" t="s">
        <v>5272</v>
      </c>
      <c r="H3772" s="338" t="s">
        <v>17734</v>
      </c>
      <c r="I3772" s="338" t="s">
        <v>20918</v>
      </c>
      <c r="J3772" s="338" t="s">
        <v>20919</v>
      </c>
      <c r="K3772" s="338" t="s">
        <v>4987</v>
      </c>
      <c r="M3772" s="338" t="s">
        <v>20920</v>
      </c>
      <c r="N3772" s="338" t="s">
        <v>20921</v>
      </c>
      <c r="O3772" s="338" t="s">
        <v>5037</v>
      </c>
    </row>
    <row r="3773" ht="15.75" customHeight="1">
      <c r="A3773" s="338" t="s">
        <v>20922</v>
      </c>
      <c r="B3773" s="338" t="s">
        <v>7737</v>
      </c>
      <c r="C3773" s="338" t="s">
        <v>1537</v>
      </c>
      <c r="D3773" s="338">
        <v>2000.0</v>
      </c>
      <c r="E3773" s="338" t="s">
        <v>20461</v>
      </c>
      <c r="F3773" s="339">
        <v>45050.0</v>
      </c>
      <c r="G3773" s="338" t="s">
        <v>8753</v>
      </c>
      <c r="H3773" s="338" t="s">
        <v>20923</v>
      </c>
      <c r="I3773" s="338" t="s">
        <v>20924</v>
      </c>
      <c r="J3773" s="338" t="s">
        <v>12505</v>
      </c>
      <c r="K3773" s="338" t="s">
        <v>5245</v>
      </c>
      <c r="L3773" s="338" t="s">
        <v>5281</v>
      </c>
      <c r="M3773" s="338" t="s">
        <v>20925</v>
      </c>
      <c r="N3773" s="338" t="s">
        <v>20926</v>
      </c>
      <c r="O3773" s="338" t="s">
        <v>5186</v>
      </c>
    </row>
    <row r="3774" ht="15.75" customHeight="1">
      <c r="A3774" s="338" t="s">
        <v>20927</v>
      </c>
      <c r="B3774" s="338" t="s">
        <v>4970</v>
      </c>
      <c r="C3774" s="338" t="s">
        <v>1558</v>
      </c>
      <c r="D3774" s="338">
        <v>2000.0</v>
      </c>
      <c r="E3774" s="338" t="s">
        <v>20928</v>
      </c>
      <c r="F3774" s="339">
        <v>44963.0</v>
      </c>
      <c r="G3774" s="338" t="s">
        <v>5447</v>
      </c>
      <c r="H3774" s="338" t="s">
        <v>20929</v>
      </c>
      <c r="I3774" s="338" t="s">
        <v>20929</v>
      </c>
      <c r="J3774" s="338" t="s">
        <v>20930</v>
      </c>
      <c r="K3774" s="338" t="s">
        <v>4987</v>
      </c>
      <c r="M3774" s="338" t="s">
        <v>20931</v>
      </c>
      <c r="N3774" s="338" t="s">
        <v>20932</v>
      </c>
      <c r="O3774" s="338" t="s">
        <v>5363</v>
      </c>
    </row>
    <row r="3775" ht="15.75" customHeight="1">
      <c r="A3775" s="338" t="s">
        <v>20933</v>
      </c>
      <c r="B3775" s="338" t="s">
        <v>8739</v>
      </c>
      <c r="C3775" s="338" t="s">
        <v>1558</v>
      </c>
      <c r="D3775" s="338">
        <v>2000.0</v>
      </c>
      <c r="E3775" s="338" t="s">
        <v>20934</v>
      </c>
      <c r="F3775" s="339">
        <v>44963.0</v>
      </c>
      <c r="G3775" s="338" t="s">
        <v>5311</v>
      </c>
      <c r="H3775" s="338" t="s">
        <v>20935</v>
      </c>
      <c r="I3775" s="338" t="s">
        <v>20936</v>
      </c>
      <c r="J3775" s="338" t="s">
        <v>20937</v>
      </c>
      <c r="K3775" s="338" t="s">
        <v>3074</v>
      </c>
      <c r="L3775" s="338" t="s">
        <v>6168</v>
      </c>
      <c r="M3775" s="338" t="s">
        <v>20938</v>
      </c>
      <c r="N3775" s="338" t="s">
        <v>20939</v>
      </c>
      <c r="O3775" s="338" t="s">
        <v>5028</v>
      </c>
    </row>
    <row r="3776" ht="15.75" customHeight="1">
      <c r="A3776" s="338" t="s">
        <v>20940</v>
      </c>
      <c r="B3776" s="338" t="s">
        <v>4970</v>
      </c>
      <c r="C3776" s="338" t="s">
        <v>1537</v>
      </c>
      <c r="D3776" s="338">
        <v>2000.0</v>
      </c>
      <c r="E3776" s="338" t="s">
        <v>20941</v>
      </c>
      <c r="F3776" s="339">
        <v>45143.0</v>
      </c>
      <c r="G3776" s="338" t="s">
        <v>5287</v>
      </c>
      <c r="H3776" s="338" t="s">
        <v>19206</v>
      </c>
      <c r="I3776" s="338" t="s">
        <v>16207</v>
      </c>
      <c r="J3776" s="338" t="s">
        <v>18609</v>
      </c>
      <c r="K3776" s="338" t="s">
        <v>5245</v>
      </c>
      <c r="L3776" s="338" t="s">
        <v>20290</v>
      </c>
      <c r="M3776" s="338" t="s">
        <v>20942</v>
      </c>
      <c r="N3776" s="338" t="s">
        <v>11994</v>
      </c>
      <c r="O3776" s="338" t="s">
        <v>5471</v>
      </c>
    </row>
    <row r="3777" ht="15.75" customHeight="1">
      <c r="A3777" s="338" t="s">
        <v>20943</v>
      </c>
      <c r="B3777" s="338" t="s">
        <v>4970</v>
      </c>
      <c r="C3777" s="338" t="s">
        <v>1558</v>
      </c>
      <c r="D3777" s="338">
        <v>2000.0</v>
      </c>
      <c r="E3777" s="338" t="s">
        <v>20859</v>
      </c>
      <c r="F3777" s="339">
        <v>45175.0</v>
      </c>
      <c r="G3777" s="338" t="s">
        <v>5070</v>
      </c>
      <c r="H3777" s="338" t="s">
        <v>20944</v>
      </c>
      <c r="I3777" s="338" t="s">
        <v>20945</v>
      </c>
      <c r="J3777" s="338" t="s">
        <v>19518</v>
      </c>
      <c r="K3777" s="338" t="s">
        <v>4976</v>
      </c>
      <c r="L3777" s="338" t="s">
        <v>5064</v>
      </c>
      <c r="M3777" s="338" t="s">
        <v>20946</v>
      </c>
      <c r="N3777" s="338" t="s">
        <v>20947</v>
      </c>
      <c r="O3777" s="338" t="s">
        <v>5483</v>
      </c>
    </row>
    <row r="3778" ht="15.75" customHeight="1">
      <c r="A3778" s="338" t="s">
        <v>12969</v>
      </c>
      <c r="B3778" s="338" t="s">
        <v>4970</v>
      </c>
      <c r="C3778" s="338" t="s">
        <v>1547</v>
      </c>
      <c r="D3778" s="338">
        <v>2000.0</v>
      </c>
      <c r="E3778" s="338" t="s">
        <v>20533</v>
      </c>
      <c r="F3778" s="338" t="s">
        <v>5286</v>
      </c>
      <c r="G3778" s="338" t="s">
        <v>8753</v>
      </c>
      <c r="H3778" s="338" t="s">
        <v>20948</v>
      </c>
      <c r="I3778" s="338" t="s">
        <v>12199</v>
      </c>
      <c r="J3778" s="338" t="s">
        <v>8652</v>
      </c>
      <c r="K3778" s="338" t="s">
        <v>4987</v>
      </c>
      <c r="L3778" s="338" t="s">
        <v>6297</v>
      </c>
      <c r="M3778" s="338" t="s">
        <v>20949</v>
      </c>
      <c r="N3778" s="338" t="s">
        <v>20950</v>
      </c>
      <c r="O3778" s="338" t="s">
        <v>5545</v>
      </c>
    </row>
    <row r="3779" ht="15.75" customHeight="1">
      <c r="A3779" s="338" t="s">
        <v>20951</v>
      </c>
      <c r="B3779" s="338" t="s">
        <v>5601</v>
      </c>
      <c r="C3779" s="338" t="s">
        <v>1547</v>
      </c>
      <c r="D3779" s="338">
        <v>2000.0</v>
      </c>
      <c r="E3779" s="338" t="s">
        <v>20952</v>
      </c>
      <c r="F3779" s="338" t="s">
        <v>5059</v>
      </c>
      <c r="G3779" s="338" t="s">
        <v>5319</v>
      </c>
      <c r="H3779" s="338" t="s">
        <v>20953</v>
      </c>
      <c r="I3779" s="338" t="s">
        <v>20953</v>
      </c>
      <c r="J3779" s="338" t="s">
        <v>20954</v>
      </c>
      <c r="K3779" s="338" t="s">
        <v>6254</v>
      </c>
      <c r="L3779" s="338" t="s">
        <v>5140</v>
      </c>
      <c r="M3779" s="338" t="s">
        <v>20955</v>
      </c>
      <c r="N3779" s="338" t="s">
        <v>20956</v>
      </c>
      <c r="O3779" s="338" t="s">
        <v>6003</v>
      </c>
    </row>
    <row r="3780" ht="15.75" customHeight="1">
      <c r="A3780" s="338" t="s">
        <v>20957</v>
      </c>
      <c r="B3780" s="338" t="s">
        <v>5601</v>
      </c>
      <c r="C3780" s="338" t="s">
        <v>1558</v>
      </c>
      <c r="D3780" s="338">
        <v>2000.0</v>
      </c>
      <c r="E3780" s="338" t="s">
        <v>20958</v>
      </c>
      <c r="F3780" s="339">
        <v>45144.0</v>
      </c>
      <c r="G3780" s="338" t="s">
        <v>9705</v>
      </c>
      <c r="H3780" s="338" t="s">
        <v>20959</v>
      </c>
      <c r="I3780" s="338" t="s">
        <v>6964</v>
      </c>
      <c r="J3780" s="338" t="s">
        <v>20960</v>
      </c>
      <c r="K3780" s="338" t="s">
        <v>5607</v>
      </c>
      <c r="N3780" s="338" t="s">
        <v>20961</v>
      </c>
      <c r="O3780" s="338" t="s">
        <v>5363</v>
      </c>
    </row>
    <row r="3781" ht="15.75" customHeight="1">
      <c r="A3781" s="338" t="s">
        <v>20962</v>
      </c>
      <c r="B3781" s="338" t="s">
        <v>4970</v>
      </c>
      <c r="C3781" s="338" t="s">
        <v>1558</v>
      </c>
      <c r="D3781" s="338">
        <v>2000.0</v>
      </c>
      <c r="E3781" s="338" t="s">
        <v>20963</v>
      </c>
      <c r="F3781" s="339">
        <v>45144.0</v>
      </c>
      <c r="G3781" s="338" t="s">
        <v>6050</v>
      </c>
      <c r="H3781" s="338" t="s">
        <v>20964</v>
      </c>
      <c r="I3781" s="338" t="s">
        <v>20964</v>
      </c>
      <c r="J3781" s="338" t="s">
        <v>19217</v>
      </c>
      <c r="K3781" s="338" t="s">
        <v>4976</v>
      </c>
      <c r="M3781" s="338" t="s">
        <v>20965</v>
      </c>
      <c r="N3781" s="338" t="s">
        <v>20966</v>
      </c>
      <c r="O3781" s="338" t="s">
        <v>5283</v>
      </c>
    </row>
    <row r="3782" ht="15.75" customHeight="1">
      <c r="A3782" s="338" t="s">
        <v>20967</v>
      </c>
      <c r="B3782" s="338" t="s">
        <v>4970</v>
      </c>
      <c r="C3782" s="338" t="s">
        <v>1537</v>
      </c>
      <c r="D3782" s="338">
        <v>2000.0</v>
      </c>
      <c r="E3782" s="338" t="s">
        <v>20859</v>
      </c>
      <c r="F3782" s="339">
        <v>45081.0</v>
      </c>
      <c r="G3782" s="338" t="s">
        <v>5153</v>
      </c>
      <c r="H3782" s="338" t="s">
        <v>20968</v>
      </c>
      <c r="I3782" s="338" t="s">
        <v>9454</v>
      </c>
      <c r="J3782" s="338" t="s">
        <v>8054</v>
      </c>
      <c r="K3782" s="338" t="s">
        <v>4976</v>
      </c>
      <c r="L3782" s="338" t="s">
        <v>7014</v>
      </c>
      <c r="M3782" s="338" t="s">
        <v>20969</v>
      </c>
      <c r="N3782" s="338" t="s">
        <v>13740</v>
      </c>
      <c r="O3782" s="338" t="s">
        <v>5794</v>
      </c>
    </row>
    <row r="3783" ht="15.75" customHeight="1">
      <c r="A3783" s="338" t="s">
        <v>20970</v>
      </c>
      <c r="B3783" s="338" t="s">
        <v>4970</v>
      </c>
      <c r="C3783" s="338" t="s">
        <v>1558</v>
      </c>
      <c r="D3783" s="338">
        <v>2000.0</v>
      </c>
      <c r="E3783" s="338" t="s">
        <v>20971</v>
      </c>
      <c r="F3783" s="339">
        <v>45081.0</v>
      </c>
      <c r="G3783" s="338" t="s">
        <v>5070</v>
      </c>
      <c r="H3783" s="338" t="s">
        <v>5091</v>
      </c>
      <c r="I3783" s="338" t="s">
        <v>20245</v>
      </c>
      <c r="J3783" s="338" t="s">
        <v>5229</v>
      </c>
      <c r="K3783" s="338" t="s">
        <v>4987</v>
      </c>
      <c r="L3783" s="338" t="s">
        <v>10384</v>
      </c>
      <c r="M3783" s="338" t="s">
        <v>20972</v>
      </c>
      <c r="N3783" s="338" t="s">
        <v>19559</v>
      </c>
      <c r="O3783" s="338" t="s">
        <v>5943</v>
      </c>
    </row>
    <row r="3784" ht="15.75" customHeight="1">
      <c r="A3784" s="338" t="s">
        <v>20973</v>
      </c>
      <c r="B3784" s="338" t="s">
        <v>4970</v>
      </c>
      <c r="C3784" s="338" t="s">
        <v>3713</v>
      </c>
      <c r="D3784" s="338">
        <v>2000.0</v>
      </c>
      <c r="E3784" s="338" t="s">
        <v>20974</v>
      </c>
      <c r="F3784" s="339">
        <v>45022.0</v>
      </c>
      <c r="G3784" s="338" t="s">
        <v>5153</v>
      </c>
      <c r="H3784" s="338" t="s">
        <v>16405</v>
      </c>
      <c r="I3784" s="338" t="s">
        <v>16405</v>
      </c>
      <c r="J3784" s="338" t="s">
        <v>17420</v>
      </c>
      <c r="K3784" s="338" t="s">
        <v>4987</v>
      </c>
      <c r="L3784" s="338" t="s">
        <v>6284</v>
      </c>
      <c r="M3784" s="338" t="s">
        <v>20975</v>
      </c>
      <c r="N3784" s="338" t="s">
        <v>10126</v>
      </c>
      <c r="O3784" s="338" t="s">
        <v>5217</v>
      </c>
    </row>
    <row r="3785" ht="15.75" customHeight="1">
      <c r="A3785" s="338" t="s">
        <v>20976</v>
      </c>
      <c r="B3785" s="338" t="s">
        <v>4970</v>
      </c>
      <c r="C3785" s="338" t="s">
        <v>1425</v>
      </c>
      <c r="D3785" s="338">
        <v>2000.0</v>
      </c>
      <c r="E3785" s="338" t="s">
        <v>20440</v>
      </c>
      <c r="F3785" s="339">
        <v>44989.0</v>
      </c>
      <c r="G3785" s="338" t="s">
        <v>5241</v>
      </c>
      <c r="H3785" s="338" t="s">
        <v>20977</v>
      </c>
      <c r="I3785" s="338" t="s">
        <v>19033</v>
      </c>
      <c r="J3785" s="338" t="s">
        <v>20978</v>
      </c>
      <c r="K3785" s="338" t="s">
        <v>5245</v>
      </c>
      <c r="L3785" s="338" t="s">
        <v>5822</v>
      </c>
      <c r="M3785" s="338" t="s">
        <v>20979</v>
      </c>
      <c r="N3785" s="338" t="s">
        <v>18306</v>
      </c>
      <c r="O3785" s="338" t="s">
        <v>5262</v>
      </c>
    </row>
    <row r="3786" ht="15.75" customHeight="1">
      <c r="A3786" s="338" t="s">
        <v>20980</v>
      </c>
      <c r="B3786" s="338" t="s">
        <v>4970</v>
      </c>
      <c r="C3786" s="338" t="s">
        <v>1558</v>
      </c>
      <c r="D3786" s="338">
        <v>2000.0</v>
      </c>
      <c r="E3786" s="338" t="s">
        <v>20440</v>
      </c>
      <c r="F3786" s="339">
        <v>44990.0</v>
      </c>
      <c r="G3786" s="338" t="s">
        <v>5060</v>
      </c>
      <c r="H3786" s="338" t="s">
        <v>20981</v>
      </c>
      <c r="I3786" s="338" t="s">
        <v>20982</v>
      </c>
      <c r="J3786" s="338" t="s">
        <v>14558</v>
      </c>
      <c r="K3786" s="338" t="s">
        <v>4987</v>
      </c>
      <c r="L3786" s="338" t="s">
        <v>6039</v>
      </c>
      <c r="M3786" s="338" t="s">
        <v>20983</v>
      </c>
      <c r="N3786" s="338" t="s">
        <v>17975</v>
      </c>
      <c r="O3786" s="338" t="s">
        <v>5248</v>
      </c>
    </row>
    <row r="3787" ht="15.75" customHeight="1">
      <c r="A3787" s="338" t="s">
        <v>20984</v>
      </c>
      <c r="B3787" s="338" t="s">
        <v>7737</v>
      </c>
      <c r="C3787" s="338" t="s">
        <v>1558</v>
      </c>
      <c r="D3787" s="338">
        <v>2000.0</v>
      </c>
      <c r="E3787" s="338" t="s">
        <v>20815</v>
      </c>
      <c r="F3787" s="339">
        <v>45021.0</v>
      </c>
      <c r="G3787" s="338" t="s">
        <v>5163</v>
      </c>
      <c r="H3787" s="338" t="s">
        <v>18228</v>
      </c>
      <c r="I3787" s="338" t="s">
        <v>14339</v>
      </c>
      <c r="J3787" s="338" t="s">
        <v>20607</v>
      </c>
      <c r="K3787" s="338" t="s">
        <v>4987</v>
      </c>
      <c r="L3787" s="338" t="s">
        <v>6284</v>
      </c>
      <c r="M3787" s="338" t="s">
        <v>20985</v>
      </c>
      <c r="N3787" s="338" t="s">
        <v>20672</v>
      </c>
      <c r="O3787" s="338" t="s">
        <v>5324</v>
      </c>
    </row>
    <row r="3788" ht="15.75" customHeight="1">
      <c r="A3788" s="338" t="s">
        <v>20986</v>
      </c>
      <c r="B3788" s="338" t="s">
        <v>4970</v>
      </c>
      <c r="C3788" s="338" t="s">
        <v>1572</v>
      </c>
      <c r="D3788" s="338">
        <v>2000.0</v>
      </c>
      <c r="E3788" s="338" t="s">
        <v>20987</v>
      </c>
      <c r="F3788" s="339">
        <v>45114.0</v>
      </c>
      <c r="G3788" s="338" t="s">
        <v>5090</v>
      </c>
      <c r="H3788" s="338" t="s">
        <v>20988</v>
      </c>
      <c r="I3788" s="338" t="s">
        <v>20989</v>
      </c>
      <c r="J3788" s="338" t="s">
        <v>20990</v>
      </c>
      <c r="K3788" s="338" t="s">
        <v>7898</v>
      </c>
      <c r="M3788" s="338" t="s">
        <v>20991</v>
      </c>
      <c r="N3788" s="338" t="s">
        <v>13236</v>
      </c>
      <c r="O3788" s="338" t="s">
        <v>5120</v>
      </c>
    </row>
    <row r="3789" ht="15.75" customHeight="1">
      <c r="A3789" s="338" t="s">
        <v>20992</v>
      </c>
      <c r="C3789" s="338" t="s">
        <v>1547</v>
      </c>
      <c r="D3789" s="338">
        <v>2000.0</v>
      </c>
      <c r="E3789" s="338" t="s">
        <v>20993</v>
      </c>
      <c r="F3789" s="339">
        <v>44965.0</v>
      </c>
      <c r="G3789" s="338" t="s">
        <v>5319</v>
      </c>
      <c r="H3789" s="338" t="s">
        <v>20994</v>
      </c>
      <c r="I3789" s="338" t="s">
        <v>20995</v>
      </c>
      <c r="J3789" s="338" t="s">
        <v>20996</v>
      </c>
      <c r="K3789" s="338" t="s">
        <v>8494</v>
      </c>
      <c r="M3789" s="338" t="s">
        <v>20997</v>
      </c>
      <c r="N3789" s="338" t="s">
        <v>20998</v>
      </c>
      <c r="O3789" s="338" t="s">
        <v>7838</v>
      </c>
    </row>
    <row r="3790" ht="15.75" customHeight="1">
      <c r="A3790" s="338" t="s">
        <v>20999</v>
      </c>
      <c r="B3790" s="338" t="s">
        <v>4970</v>
      </c>
      <c r="C3790" s="338" t="s">
        <v>1558</v>
      </c>
      <c r="D3790" s="338">
        <v>2000.0</v>
      </c>
      <c r="E3790" s="338" t="s">
        <v>20971</v>
      </c>
      <c r="F3790" s="339">
        <v>44962.0</v>
      </c>
      <c r="G3790" s="338" t="s">
        <v>5319</v>
      </c>
      <c r="H3790" s="338" t="s">
        <v>12935</v>
      </c>
      <c r="I3790" s="338" t="s">
        <v>21000</v>
      </c>
      <c r="J3790" s="338" t="s">
        <v>21000</v>
      </c>
      <c r="K3790" s="338" t="s">
        <v>4987</v>
      </c>
      <c r="L3790" s="338" t="s">
        <v>6284</v>
      </c>
      <c r="M3790" s="338" t="s">
        <v>21001</v>
      </c>
      <c r="N3790" s="338" t="s">
        <v>16410</v>
      </c>
      <c r="O3790" s="338" t="s">
        <v>5316</v>
      </c>
    </row>
    <row r="3791" ht="15.75" customHeight="1">
      <c r="A3791" s="338" t="s">
        <v>21002</v>
      </c>
      <c r="B3791" s="338" t="s">
        <v>4970</v>
      </c>
      <c r="C3791" s="338" t="s">
        <v>1547</v>
      </c>
      <c r="D3791" s="338">
        <v>2000.0</v>
      </c>
      <c r="E3791" s="338" t="s">
        <v>20971</v>
      </c>
      <c r="F3791" s="339">
        <v>45175.0</v>
      </c>
      <c r="G3791" s="338" t="s">
        <v>8851</v>
      </c>
      <c r="H3791" s="338" t="s">
        <v>21003</v>
      </c>
      <c r="I3791" s="338" t="s">
        <v>21003</v>
      </c>
      <c r="J3791" s="338" t="s">
        <v>21004</v>
      </c>
      <c r="K3791" s="338" t="s">
        <v>4987</v>
      </c>
      <c r="L3791" s="338" t="s">
        <v>5094</v>
      </c>
      <c r="M3791" s="338" t="s">
        <v>21005</v>
      </c>
      <c r="N3791" s="338" t="s">
        <v>20401</v>
      </c>
      <c r="O3791" s="338" t="s">
        <v>5824</v>
      </c>
    </row>
    <row r="3792" ht="15.75" customHeight="1">
      <c r="A3792" s="338" t="s">
        <v>21006</v>
      </c>
      <c r="B3792" s="338" t="s">
        <v>4970</v>
      </c>
      <c r="C3792" s="338" t="s">
        <v>3713</v>
      </c>
      <c r="D3792" s="338">
        <v>2000.0</v>
      </c>
      <c r="E3792" s="338" t="s">
        <v>21007</v>
      </c>
      <c r="F3792" s="339">
        <v>45176.0</v>
      </c>
      <c r="G3792" s="338" t="s">
        <v>5797</v>
      </c>
      <c r="H3792" s="338" t="s">
        <v>21008</v>
      </c>
      <c r="I3792" s="338" t="s">
        <v>21008</v>
      </c>
      <c r="J3792" s="338" t="s">
        <v>21009</v>
      </c>
      <c r="K3792" s="338" t="s">
        <v>9114</v>
      </c>
      <c r="L3792" s="338" t="s">
        <v>6168</v>
      </c>
      <c r="M3792" s="338" t="s">
        <v>21010</v>
      </c>
      <c r="N3792" s="338" t="s">
        <v>21011</v>
      </c>
      <c r="O3792" s="338" t="s">
        <v>5096</v>
      </c>
    </row>
    <row r="3793" ht="15.75" customHeight="1">
      <c r="A3793" s="338" t="s">
        <v>21012</v>
      </c>
      <c r="B3793" s="338" t="s">
        <v>4970</v>
      </c>
      <c r="C3793" s="338" t="s">
        <v>1558</v>
      </c>
      <c r="D3793" s="338">
        <v>2000.0</v>
      </c>
      <c r="E3793" s="338" t="s">
        <v>16237</v>
      </c>
      <c r="F3793" s="338" t="s">
        <v>5059</v>
      </c>
      <c r="G3793" s="338" t="s">
        <v>5880</v>
      </c>
      <c r="H3793" s="338" t="s">
        <v>21013</v>
      </c>
      <c r="I3793" s="338" t="s">
        <v>21013</v>
      </c>
      <c r="J3793" s="338" t="s">
        <v>21014</v>
      </c>
      <c r="K3793" s="338" t="s">
        <v>4987</v>
      </c>
      <c r="L3793" s="338" t="s">
        <v>5140</v>
      </c>
      <c r="M3793" s="338" t="s">
        <v>21015</v>
      </c>
      <c r="N3793" s="338" t="s">
        <v>21016</v>
      </c>
      <c r="O3793" s="338" t="s">
        <v>5370</v>
      </c>
    </row>
    <row r="3794" ht="15.75" customHeight="1">
      <c r="A3794" s="338" t="s">
        <v>21017</v>
      </c>
      <c r="B3794" s="338" t="s">
        <v>7737</v>
      </c>
      <c r="C3794" s="338" t="s">
        <v>1547</v>
      </c>
      <c r="D3794" s="338">
        <v>2000.0</v>
      </c>
      <c r="E3794" s="338" t="s">
        <v>21018</v>
      </c>
      <c r="F3794" s="339">
        <v>45111.0</v>
      </c>
      <c r="G3794" s="338" t="s">
        <v>6075</v>
      </c>
      <c r="H3794" s="338" t="s">
        <v>10866</v>
      </c>
      <c r="I3794" s="338" t="s">
        <v>21019</v>
      </c>
      <c r="J3794" s="338" t="s">
        <v>21020</v>
      </c>
      <c r="K3794" s="338" t="s">
        <v>4987</v>
      </c>
      <c r="L3794" s="338" t="s">
        <v>6284</v>
      </c>
      <c r="M3794" s="338" t="s">
        <v>21021</v>
      </c>
      <c r="N3794" s="338" t="s">
        <v>11206</v>
      </c>
      <c r="O3794" s="338" t="s">
        <v>5624</v>
      </c>
    </row>
    <row r="3795" ht="15.75" customHeight="1">
      <c r="A3795" s="338" t="s">
        <v>21022</v>
      </c>
      <c r="B3795" s="338" t="s">
        <v>4970</v>
      </c>
      <c r="C3795" s="338" t="s">
        <v>1547</v>
      </c>
      <c r="D3795" s="338">
        <v>2000.0</v>
      </c>
      <c r="E3795" s="338" t="s">
        <v>20581</v>
      </c>
      <c r="F3795" s="339">
        <v>45144.0</v>
      </c>
      <c r="G3795" s="338" t="s">
        <v>6068</v>
      </c>
      <c r="H3795" s="338" t="s">
        <v>21023</v>
      </c>
      <c r="I3795" s="338" t="s">
        <v>21023</v>
      </c>
      <c r="J3795" s="338" t="s">
        <v>21024</v>
      </c>
      <c r="K3795" s="338" t="s">
        <v>4987</v>
      </c>
      <c r="L3795" s="338" t="s">
        <v>5140</v>
      </c>
      <c r="M3795" s="338" t="s">
        <v>21025</v>
      </c>
      <c r="N3795" s="338" t="s">
        <v>21026</v>
      </c>
      <c r="O3795" s="338" t="s">
        <v>5780</v>
      </c>
    </row>
    <row r="3796" ht="15.75" customHeight="1">
      <c r="A3796" s="338" t="s">
        <v>4400</v>
      </c>
      <c r="B3796" s="338" t="s">
        <v>4970</v>
      </c>
      <c r="C3796" s="338" t="s">
        <v>1558</v>
      </c>
      <c r="D3796" s="338">
        <v>2000.0</v>
      </c>
      <c r="E3796" s="338" t="s">
        <v>20713</v>
      </c>
      <c r="F3796" s="339">
        <v>45143.0</v>
      </c>
      <c r="G3796" s="338" t="s">
        <v>6149</v>
      </c>
      <c r="H3796" s="338" t="s">
        <v>21027</v>
      </c>
      <c r="I3796" s="338" t="s">
        <v>21028</v>
      </c>
      <c r="J3796" s="338" t="s">
        <v>18796</v>
      </c>
      <c r="K3796" s="338" t="s">
        <v>4976</v>
      </c>
      <c r="M3796" s="338" t="s">
        <v>21029</v>
      </c>
      <c r="N3796" s="338" t="s">
        <v>19936</v>
      </c>
      <c r="O3796" s="338" t="s">
        <v>5505</v>
      </c>
    </row>
    <row r="3797" ht="15.75" customHeight="1">
      <c r="A3797" s="338" t="s">
        <v>21030</v>
      </c>
      <c r="B3797" s="338" t="s">
        <v>4970</v>
      </c>
      <c r="C3797" s="338" t="s">
        <v>1547</v>
      </c>
      <c r="D3797" s="338">
        <v>2000.0</v>
      </c>
      <c r="E3797" s="338" t="s">
        <v>20635</v>
      </c>
      <c r="F3797" s="339">
        <v>45174.0</v>
      </c>
      <c r="G3797" s="338" t="s">
        <v>5251</v>
      </c>
      <c r="H3797" s="338" t="s">
        <v>21031</v>
      </c>
      <c r="I3797" s="338" t="s">
        <v>18530</v>
      </c>
      <c r="J3797" s="338" t="s">
        <v>19106</v>
      </c>
      <c r="K3797" s="338" t="s">
        <v>4987</v>
      </c>
      <c r="L3797" s="338" t="s">
        <v>6284</v>
      </c>
      <c r="M3797" s="338" t="s">
        <v>21032</v>
      </c>
      <c r="N3797" s="338" t="s">
        <v>21033</v>
      </c>
      <c r="O3797" s="338" t="s">
        <v>6003</v>
      </c>
    </row>
    <row r="3798" ht="15.75" customHeight="1">
      <c r="A3798" s="338" t="s">
        <v>21034</v>
      </c>
      <c r="B3798" s="338" t="s">
        <v>4970</v>
      </c>
      <c r="C3798" s="338" t="s">
        <v>1547</v>
      </c>
      <c r="D3798" s="338">
        <v>2000.0</v>
      </c>
      <c r="E3798" s="338" t="s">
        <v>19944</v>
      </c>
      <c r="F3798" s="339">
        <v>45052.0</v>
      </c>
      <c r="G3798" s="338" t="s">
        <v>7217</v>
      </c>
      <c r="H3798" s="338" t="s">
        <v>7063</v>
      </c>
      <c r="I3798" s="338" t="s">
        <v>5770</v>
      </c>
      <c r="J3798" s="338" t="s">
        <v>19411</v>
      </c>
      <c r="K3798" s="338" t="s">
        <v>4987</v>
      </c>
      <c r="L3798" s="338" t="s">
        <v>5960</v>
      </c>
      <c r="M3798" s="338" t="s">
        <v>21035</v>
      </c>
      <c r="N3798" s="338" t="s">
        <v>15381</v>
      </c>
      <c r="O3798" s="338" t="s">
        <v>5624</v>
      </c>
    </row>
    <row r="3799" ht="15.75" customHeight="1">
      <c r="A3799" s="338" t="s">
        <v>21036</v>
      </c>
      <c r="B3799" s="338" t="s">
        <v>4993</v>
      </c>
      <c r="C3799" s="338" t="s">
        <v>1558</v>
      </c>
      <c r="D3799" s="338">
        <v>2000.0</v>
      </c>
      <c r="E3799" s="338" t="s">
        <v>20789</v>
      </c>
      <c r="F3799" s="338" t="s">
        <v>5059</v>
      </c>
      <c r="G3799" s="338" t="s">
        <v>5153</v>
      </c>
      <c r="H3799" s="338" t="s">
        <v>21037</v>
      </c>
      <c r="I3799" s="338" t="s">
        <v>21038</v>
      </c>
      <c r="J3799" s="338" t="s">
        <v>21039</v>
      </c>
      <c r="K3799" s="338" t="s">
        <v>4987</v>
      </c>
      <c r="L3799" s="338" t="s">
        <v>5017</v>
      </c>
      <c r="M3799" s="338" t="s">
        <v>21040</v>
      </c>
      <c r="N3799" s="338" t="s">
        <v>20308</v>
      </c>
      <c r="O3799" s="338" t="s">
        <v>5028</v>
      </c>
    </row>
    <row r="3800" ht="15.75" customHeight="1">
      <c r="A3800" s="338" t="s">
        <v>21041</v>
      </c>
      <c r="B3800" s="338" t="s">
        <v>8739</v>
      </c>
      <c r="C3800" s="338" t="s">
        <v>1547</v>
      </c>
      <c r="D3800" s="338">
        <v>2000.0</v>
      </c>
      <c r="E3800" s="338" t="s">
        <v>20840</v>
      </c>
      <c r="F3800" s="339">
        <v>44933.0</v>
      </c>
      <c r="G3800" s="338" t="s">
        <v>11632</v>
      </c>
      <c r="H3800" s="338" t="s">
        <v>20959</v>
      </c>
      <c r="I3800" s="338" t="s">
        <v>20959</v>
      </c>
      <c r="J3800" s="338" t="s">
        <v>21042</v>
      </c>
      <c r="K3800" s="338" t="s">
        <v>5607</v>
      </c>
      <c r="M3800" s="338" t="s">
        <v>21043</v>
      </c>
      <c r="N3800" s="338" t="s">
        <v>20961</v>
      </c>
      <c r="O3800" s="338" t="s">
        <v>5248</v>
      </c>
    </row>
    <row r="3801" ht="15.75" customHeight="1">
      <c r="A3801" s="338" t="s">
        <v>21044</v>
      </c>
      <c r="B3801" s="338" t="s">
        <v>8739</v>
      </c>
      <c r="C3801" s="338" t="s">
        <v>1547</v>
      </c>
      <c r="D3801" s="338">
        <v>2000.0</v>
      </c>
      <c r="E3801" s="338" t="s">
        <v>21045</v>
      </c>
      <c r="F3801" s="339">
        <v>45143.0</v>
      </c>
      <c r="G3801" s="338" t="s">
        <v>7238</v>
      </c>
      <c r="H3801" s="338" t="s">
        <v>21046</v>
      </c>
      <c r="I3801" s="338" t="s">
        <v>21046</v>
      </c>
      <c r="J3801" s="338" t="s">
        <v>21047</v>
      </c>
      <c r="K3801" s="338" t="s">
        <v>15416</v>
      </c>
      <c r="M3801" s="338" t="s">
        <v>21048</v>
      </c>
      <c r="N3801" s="338" t="s">
        <v>21049</v>
      </c>
      <c r="O3801" s="338" t="s">
        <v>5794</v>
      </c>
    </row>
    <row r="3802" ht="15.75" customHeight="1">
      <c r="A3802" s="338" t="s">
        <v>21050</v>
      </c>
      <c r="B3802" s="338" t="s">
        <v>5601</v>
      </c>
      <c r="C3802" s="338" t="s">
        <v>3713</v>
      </c>
      <c r="D3802" s="338">
        <v>2000.0</v>
      </c>
      <c r="E3802" s="338" t="s">
        <v>21051</v>
      </c>
      <c r="F3802" s="339">
        <v>45176.0</v>
      </c>
      <c r="G3802" s="338" t="s">
        <v>5181</v>
      </c>
      <c r="H3802" s="338" t="s">
        <v>21052</v>
      </c>
      <c r="I3802" s="338" t="s">
        <v>21053</v>
      </c>
      <c r="J3802" s="338" t="s">
        <v>21052</v>
      </c>
      <c r="K3802" s="338" t="s">
        <v>19171</v>
      </c>
      <c r="M3802" s="338" t="s">
        <v>21054</v>
      </c>
      <c r="N3802" s="338" t="s">
        <v>21055</v>
      </c>
      <c r="O3802" s="338" t="s">
        <v>21056</v>
      </c>
    </row>
    <row r="3803" ht="15.75" customHeight="1">
      <c r="A3803" s="338" t="s">
        <v>21057</v>
      </c>
      <c r="B3803" s="338" t="s">
        <v>4970</v>
      </c>
      <c r="C3803" s="338" t="s">
        <v>1558</v>
      </c>
      <c r="D3803" s="338">
        <v>2000.0</v>
      </c>
      <c r="E3803" s="338" t="s">
        <v>20941</v>
      </c>
      <c r="F3803" s="339">
        <v>44932.0</v>
      </c>
      <c r="G3803" s="338" t="s">
        <v>8753</v>
      </c>
      <c r="H3803" s="338" t="s">
        <v>6789</v>
      </c>
      <c r="I3803" s="338" t="s">
        <v>6178</v>
      </c>
      <c r="J3803" s="338" t="s">
        <v>21058</v>
      </c>
      <c r="K3803" s="338" t="s">
        <v>4987</v>
      </c>
      <c r="L3803" s="338" t="s">
        <v>6447</v>
      </c>
      <c r="M3803" s="338" t="s">
        <v>21059</v>
      </c>
      <c r="N3803" s="338" t="s">
        <v>12843</v>
      </c>
      <c r="O3803" s="338" t="s">
        <v>5545</v>
      </c>
    </row>
    <row r="3804" ht="15.75" customHeight="1">
      <c r="A3804" s="338" t="s">
        <v>21060</v>
      </c>
      <c r="B3804" s="338" t="s">
        <v>4970</v>
      </c>
      <c r="C3804" s="338" t="s">
        <v>3713</v>
      </c>
      <c r="D3804" s="338">
        <v>2000.0</v>
      </c>
      <c r="E3804" s="338" t="s">
        <v>21061</v>
      </c>
      <c r="F3804" s="339">
        <v>45174.0</v>
      </c>
      <c r="G3804" s="338" t="s">
        <v>5264</v>
      </c>
      <c r="H3804" s="338" t="s">
        <v>10328</v>
      </c>
      <c r="I3804" s="338" t="s">
        <v>21062</v>
      </c>
      <c r="J3804" s="338" t="s">
        <v>19393</v>
      </c>
      <c r="K3804" s="338" t="s">
        <v>4987</v>
      </c>
      <c r="L3804" s="338" t="s">
        <v>5971</v>
      </c>
      <c r="M3804" s="338" t="s">
        <v>21063</v>
      </c>
      <c r="N3804" s="338" t="s">
        <v>14406</v>
      </c>
      <c r="O3804" s="338" t="s">
        <v>5096</v>
      </c>
    </row>
    <row r="3805" ht="15.75" customHeight="1">
      <c r="A3805" s="338" t="s">
        <v>21064</v>
      </c>
      <c r="B3805" s="338" t="s">
        <v>4970</v>
      </c>
      <c r="C3805" s="338" t="s">
        <v>1558</v>
      </c>
      <c r="D3805" s="338">
        <v>2000.0</v>
      </c>
      <c r="E3805" s="338" t="s">
        <v>20707</v>
      </c>
      <c r="F3805" s="338" t="s">
        <v>5210</v>
      </c>
      <c r="G3805" s="338" t="s">
        <v>6063</v>
      </c>
      <c r="H3805" s="338" t="s">
        <v>7186</v>
      </c>
      <c r="I3805" s="338" t="s">
        <v>16331</v>
      </c>
      <c r="J3805" s="338" t="s">
        <v>5191</v>
      </c>
      <c r="K3805" s="338" t="s">
        <v>5607</v>
      </c>
      <c r="L3805" s="338" t="s">
        <v>11236</v>
      </c>
      <c r="M3805" s="338" t="s">
        <v>21065</v>
      </c>
      <c r="N3805" s="338" t="s">
        <v>5009</v>
      </c>
      <c r="O3805" s="338" t="s">
        <v>5624</v>
      </c>
    </row>
    <row r="3806" ht="15.75" customHeight="1">
      <c r="A3806" s="338" t="s">
        <v>21066</v>
      </c>
      <c r="B3806" s="338" t="s">
        <v>4970</v>
      </c>
      <c r="C3806" s="338" t="s">
        <v>3713</v>
      </c>
      <c r="D3806" s="338">
        <v>2000.0</v>
      </c>
      <c r="E3806" s="338" t="s">
        <v>21067</v>
      </c>
      <c r="F3806" s="339">
        <v>45083.0</v>
      </c>
      <c r="G3806" s="338" t="s">
        <v>5319</v>
      </c>
      <c r="H3806" s="338" t="s">
        <v>14837</v>
      </c>
      <c r="I3806" s="338" t="s">
        <v>21068</v>
      </c>
      <c r="J3806" s="338" t="s">
        <v>11222</v>
      </c>
      <c r="K3806" s="338" t="s">
        <v>4987</v>
      </c>
      <c r="L3806" s="338" t="s">
        <v>10420</v>
      </c>
      <c r="M3806" s="338" t="s">
        <v>21069</v>
      </c>
      <c r="N3806" s="338" t="s">
        <v>21070</v>
      </c>
      <c r="O3806" s="338" t="s">
        <v>5370</v>
      </c>
    </row>
    <row r="3807" ht="15.75" customHeight="1">
      <c r="A3807" s="338" t="s">
        <v>21071</v>
      </c>
      <c r="B3807" s="338" t="s">
        <v>4970</v>
      </c>
      <c r="C3807" s="338" t="s">
        <v>3713</v>
      </c>
      <c r="D3807" s="338">
        <v>2000.0</v>
      </c>
      <c r="E3807" s="338" t="s">
        <v>19835</v>
      </c>
      <c r="F3807" s="339">
        <v>44931.0</v>
      </c>
      <c r="G3807" s="338" t="s">
        <v>5163</v>
      </c>
      <c r="H3807" s="338" t="s">
        <v>10395</v>
      </c>
      <c r="I3807" s="338" t="s">
        <v>21072</v>
      </c>
      <c r="J3807" s="338" t="s">
        <v>10568</v>
      </c>
      <c r="K3807" s="338" t="s">
        <v>4987</v>
      </c>
      <c r="L3807" s="338" t="s">
        <v>12744</v>
      </c>
      <c r="M3807" s="338" t="s">
        <v>21073</v>
      </c>
      <c r="N3807" s="338" t="s">
        <v>5009</v>
      </c>
      <c r="O3807" s="338" t="s">
        <v>5324</v>
      </c>
    </row>
    <row r="3808" ht="15.75" customHeight="1">
      <c r="A3808" s="338" t="s">
        <v>21074</v>
      </c>
      <c r="B3808" s="338" t="s">
        <v>4970</v>
      </c>
      <c r="C3808" s="338" t="s">
        <v>1547</v>
      </c>
      <c r="D3808" s="338">
        <v>2000.0</v>
      </c>
      <c r="E3808" s="338" t="s">
        <v>21075</v>
      </c>
      <c r="F3808" s="339">
        <v>44963.0</v>
      </c>
      <c r="G3808" s="338" t="s">
        <v>5251</v>
      </c>
      <c r="H3808" s="338" t="s">
        <v>14582</v>
      </c>
      <c r="I3808" s="338" t="s">
        <v>14582</v>
      </c>
      <c r="J3808" s="338" t="s">
        <v>16744</v>
      </c>
      <c r="K3808" s="338" t="s">
        <v>4976</v>
      </c>
      <c r="M3808" s="338" t="s">
        <v>21076</v>
      </c>
      <c r="N3808" s="338" t="s">
        <v>13928</v>
      </c>
      <c r="O3808" s="338" t="s">
        <v>5067</v>
      </c>
    </row>
    <row r="3809" ht="15.75" customHeight="1">
      <c r="A3809" s="338" t="s">
        <v>21077</v>
      </c>
      <c r="B3809" s="338" t="s">
        <v>4970</v>
      </c>
      <c r="C3809" s="338" t="s">
        <v>1558</v>
      </c>
      <c r="D3809" s="338">
        <v>2000.0</v>
      </c>
      <c r="E3809" s="338" t="s">
        <v>20567</v>
      </c>
      <c r="F3809" s="339">
        <v>45144.0</v>
      </c>
      <c r="G3809" s="338" t="s">
        <v>5121</v>
      </c>
      <c r="H3809" s="338" t="s">
        <v>5940</v>
      </c>
      <c r="I3809" s="338" t="s">
        <v>5940</v>
      </c>
      <c r="J3809" s="338" t="s">
        <v>21078</v>
      </c>
      <c r="K3809" s="338" t="s">
        <v>5607</v>
      </c>
      <c r="M3809" s="338" t="s">
        <v>21079</v>
      </c>
      <c r="N3809" s="338" t="s">
        <v>21080</v>
      </c>
      <c r="O3809" s="338" t="s">
        <v>5624</v>
      </c>
    </row>
    <row r="3810" ht="15.75" customHeight="1">
      <c r="A3810" s="338" t="s">
        <v>21081</v>
      </c>
      <c r="B3810" s="338" t="s">
        <v>5445</v>
      </c>
      <c r="C3810" s="338" t="s">
        <v>1572</v>
      </c>
      <c r="D3810" s="338">
        <v>2000.0</v>
      </c>
      <c r="E3810" s="338" t="s">
        <v>20529</v>
      </c>
      <c r="F3810" s="339">
        <v>44963.0</v>
      </c>
      <c r="G3810" s="338" t="s">
        <v>5181</v>
      </c>
      <c r="H3810" s="338" t="s">
        <v>21082</v>
      </c>
      <c r="I3810" s="338" t="s">
        <v>21083</v>
      </c>
      <c r="J3810" s="338" t="s">
        <v>21084</v>
      </c>
      <c r="K3810" s="338" t="s">
        <v>12977</v>
      </c>
      <c r="L3810" s="338" t="s">
        <v>7748</v>
      </c>
      <c r="M3810" s="338" t="s">
        <v>21085</v>
      </c>
      <c r="N3810" s="338" t="s">
        <v>5009</v>
      </c>
      <c r="O3810" s="338" t="s">
        <v>6224</v>
      </c>
    </row>
    <row r="3811" ht="15.75" customHeight="1">
      <c r="A3811" s="338" t="s">
        <v>21086</v>
      </c>
      <c r="B3811" s="338" t="s">
        <v>5601</v>
      </c>
      <c r="C3811" s="338" t="s">
        <v>1547</v>
      </c>
      <c r="D3811" s="338">
        <v>2000.0</v>
      </c>
      <c r="E3811" s="338" t="s">
        <v>21087</v>
      </c>
      <c r="F3811" s="339">
        <v>44964.0</v>
      </c>
      <c r="G3811" s="338" t="s">
        <v>5319</v>
      </c>
      <c r="H3811" s="338" t="s">
        <v>21088</v>
      </c>
      <c r="I3811" s="338" t="s">
        <v>21088</v>
      </c>
      <c r="J3811" s="338" t="s">
        <v>13736</v>
      </c>
      <c r="K3811" s="338" t="s">
        <v>5607</v>
      </c>
      <c r="M3811" s="338" t="s">
        <v>21089</v>
      </c>
      <c r="N3811" s="338" t="s">
        <v>21090</v>
      </c>
      <c r="O3811" s="338" t="s">
        <v>5715</v>
      </c>
    </row>
    <row r="3812" ht="15.75" customHeight="1">
      <c r="A3812" s="338" t="s">
        <v>21091</v>
      </c>
      <c r="B3812" s="338" t="s">
        <v>4970</v>
      </c>
      <c r="C3812" s="338" t="s">
        <v>1547</v>
      </c>
      <c r="D3812" s="338">
        <v>2000.0</v>
      </c>
      <c r="E3812" s="338" t="s">
        <v>21092</v>
      </c>
      <c r="F3812" s="339">
        <v>45175.0</v>
      </c>
      <c r="G3812" s="338" t="s">
        <v>8142</v>
      </c>
      <c r="H3812" s="338" t="s">
        <v>21093</v>
      </c>
      <c r="I3812" s="338" t="s">
        <v>21093</v>
      </c>
      <c r="J3812" s="338" t="s">
        <v>21094</v>
      </c>
      <c r="K3812" s="338" t="s">
        <v>5245</v>
      </c>
      <c r="M3812" s="338" t="s">
        <v>21095</v>
      </c>
      <c r="N3812" s="338" t="s">
        <v>12531</v>
      </c>
      <c r="O3812" s="338" t="s">
        <v>5794</v>
      </c>
    </row>
    <row r="3813" ht="15.75" customHeight="1">
      <c r="A3813" s="338" t="s">
        <v>21096</v>
      </c>
      <c r="B3813" s="338" t="s">
        <v>4970</v>
      </c>
      <c r="C3813" s="338" t="s">
        <v>3713</v>
      </c>
      <c r="D3813" s="338">
        <v>2000.0</v>
      </c>
      <c r="E3813" s="338" t="s">
        <v>21097</v>
      </c>
      <c r="F3813" s="339">
        <v>45113.0</v>
      </c>
      <c r="G3813" s="338" t="s">
        <v>5319</v>
      </c>
      <c r="H3813" s="338" t="s">
        <v>19566</v>
      </c>
      <c r="I3813" s="338" t="s">
        <v>21098</v>
      </c>
      <c r="J3813" s="338" t="s">
        <v>7568</v>
      </c>
      <c r="K3813" s="338" t="s">
        <v>4976</v>
      </c>
      <c r="M3813" s="338" t="s">
        <v>21099</v>
      </c>
      <c r="N3813" s="338" t="s">
        <v>20214</v>
      </c>
      <c r="O3813" s="338" t="s">
        <v>5120</v>
      </c>
    </row>
    <row r="3814" ht="15.75" customHeight="1">
      <c r="A3814" s="338" t="s">
        <v>21100</v>
      </c>
      <c r="B3814" s="338" t="s">
        <v>5601</v>
      </c>
      <c r="C3814" s="338" t="s">
        <v>1537</v>
      </c>
      <c r="D3814" s="338">
        <v>2000.0</v>
      </c>
      <c r="E3814" s="338" t="s">
        <v>20581</v>
      </c>
      <c r="F3814" s="339">
        <v>45052.0</v>
      </c>
      <c r="G3814" s="338" t="s">
        <v>6378</v>
      </c>
      <c r="H3814" s="338" t="s">
        <v>21101</v>
      </c>
      <c r="I3814" s="338" t="s">
        <v>9005</v>
      </c>
      <c r="J3814" s="338" t="s">
        <v>19212</v>
      </c>
      <c r="K3814" s="338" t="s">
        <v>5607</v>
      </c>
      <c r="M3814" s="338" t="s">
        <v>21102</v>
      </c>
      <c r="N3814" s="338" t="s">
        <v>19213</v>
      </c>
      <c r="O3814" s="338" t="s">
        <v>5010</v>
      </c>
    </row>
    <row r="3815" ht="15.75" customHeight="1">
      <c r="A3815" s="338" t="s">
        <v>21103</v>
      </c>
      <c r="B3815" s="338" t="s">
        <v>4993</v>
      </c>
      <c r="C3815" s="338" t="s">
        <v>1558</v>
      </c>
      <c r="D3815" s="338">
        <v>2000.0</v>
      </c>
      <c r="E3815" s="338" t="s">
        <v>19700</v>
      </c>
      <c r="F3815" s="339">
        <v>45113.0</v>
      </c>
      <c r="G3815" s="338" t="s">
        <v>5963</v>
      </c>
      <c r="H3815" s="338" t="s">
        <v>5381</v>
      </c>
      <c r="I3815" s="338" t="s">
        <v>5381</v>
      </c>
      <c r="J3815" s="338" t="s">
        <v>5381</v>
      </c>
      <c r="K3815" s="338" t="s">
        <v>4987</v>
      </c>
      <c r="L3815" s="338" t="s">
        <v>7014</v>
      </c>
      <c r="M3815" s="338" t="s">
        <v>21104</v>
      </c>
      <c r="N3815" s="338" t="s">
        <v>18335</v>
      </c>
      <c r="O3815" s="338" t="s">
        <v>5370</v>
      </c>
    </row>
    <row r="3816" ht="15.75" customHeight="1">
      <c r="A3816" s="338" t="s">
        <v>21105</v>
      </c>
      <c r="B3816" s="338" t="s">
        <v>5601</v>
      </c>
      <c r="C3816" s="338" t="s">
        <v>1558</v>
      </c>
      <c r="D3816" s="338">
        <v>2000.0</v>
      </c>
      <c r="E3816" s="338" t="s">
        <v>21106</v>
      </c>
      <c r="F3816" s="339">
        <v>45084.0</v>
      </c>
      <c r="G3816" s="338" t="s">
        <v>5070</v>
      </c>
      <c r="H3816" s="338" t="s">
        <v>21107</v>
      </c>
      <c r="I3816" s="338" t="s">
        <v>21107</v>
      </c>
      <c r="J3816" s="338" t="s">
        <v>21108</v>
      </c>
      <c r="K3816" s="338" t="s">
        <v>6501</v>
      </c>
      <c r="M3816" s="338" t="s">
        <v>21109</v>
      </c>
      <c r="N3816" s="338" t="s">
        <v>21090</v>
      </c>
      <c r="O3816" s="338" t="s">
        <v>5020</v>
      </c>
    </row>
    <row r="3817" ht="15.75" customHeight="1">
      <c r="A3817" s="338" t="s">
        <v>21110</v>
      </c>
      <c r="B3817" s="338" t="s">
        <v>7737</v>
      </c>
      <c r="C3817" s="338" t="s">
        <v>1547</v>
      </c>
      <c r="D3817" s="338">
        <v>2000.0</v>
      </c>
      <c r="E3817" s="338" t="s">
        <v>20529</v>
      </c>
      <c r="F3817" s="339">
        <v>45112.0</v>
      </c>
      <c r="G3817" s="338" t="s">
        <v>5153</v>
      </c>
      <c r="H3817" s="338" t="s">
        <v>14921</v>
      </c>
      <c r="I3817" s="338" t="s">
        <v>14921</v>
      </c>
      <c r="J3817" s="338" t="s">
        <v>18299</v>
      </c>
      <c r="K3817" s="338" t="s">
        <v>4987</v>
      </c>
      <c r="L3817" s="338" t="s">
        <v>5377</v>
      </c>
      <c r="M3817" s="338" t="s">
        <v>21111</v>
      </c>
      <c r="N3817" s="338" t="s">
        <v>10126</v>
      </c>
      <c r="O3817" s="338" t="s">
        <v>5537</v>
      </c>
    </row>
    <row r="3818" ht="15.75" customHeight="1">
      <c r="A3818" s="338" t="s">
        <v>21112</v>
      </c>
      <c r="B3818" s="338" t="s">
        <v>7737</v>
      </c>
      <c r="C3818" s="338" t="s">
        <v>1558</v>
      </c>
      <c r="D3818" s="338">
        <v>2000.0</v>
      </c>
      <c r="E3818" s="338" t="s">
        <v>21113</v>
      </c>
      <c r="F3818" s="339">
        <v>44992.0</v>
      </c>
      <c r="G3818" s="338" t="s">
        <v>8753</v>
      </c>
      <c r="H3818" s="338" t="s">
        <v>21114</v>
      </c>
      <c r="I3818" s="338" t="s">
        <v>21114</v>
      </c>
      <c r="J3818" s="338" t="s">
        <v>21115</v>
      </c>
      <c r="K3818" s="338" t="s">
        <v>5405</v>
      </c>
      <c r="M3818" s="338" t="s">
        <v>21116</v>
      </c>
      <c r="N3818" s="338" t="s">
        <v>21117</v>
      </c>
      <c r="O3818" s="338" t="s">
        <v>5096</v>
      </c>
    </row>
    <row r="3819" ht="15.75" customHeight="1">
      <c r="A3819" s="338" t="s">
        <v>21118</v>
      </c>
      <c r="C3819" s="338" t="s">
        <v>3713</v>
      </c>
      <c r="D3819" s="338">
        <v>2000.0</v>
      </c>
      <c r="E3819" s="338" t="s">
        <v>21119</v>
      </c>
      <c r="F3819" s="339">
        <v>44933.0</v>
      </c>
      <c r="G3819" s="338" t="s">
        <v>5172</v>
      </c>
      <c r="H3819" s="338" t="s">
        <v>12486</v>
      </c>
      <c r="I3819" s="338" t="s">
        <v>12486</v>
      </c>
      <c r="J3819" s="338" t="s">
        <v>12486</v>
      </c>
      <c r="K3819" s="338" t="s">
        <v>4987</v>
      </c>
      <c r="L3819" s="338" t="s">
        <v>5064</v>
      </c>
      <c r="M3819" s="338" t="s">
        <v>21120</v>
      </c>
      <c r="N3819" s="338" t="s">
        <v>7455</v>
      </c>
      <c r="O3819" s="338" t="s">
        <v>5096</v>
      </c>
    </row>
    <row r="3820" ht="15.75" customHeight="1">
      <c r="A3820" s="338" t="s">
        <v>21121</v>
      </c>
      <c r="B3820" s="338" t="s">
        <v>4970</v>
      </c>
      <c r="C3820" s="338" t="s">
        <v>1558</v>
      </c>
      <c r="D3820" s="338">
        <v>2000.0</v>
      </c>
      <c r="E3820" s="338" t="s">
        <v>21122</v>
      </c>
      <c r="F3820" s="339">
        <v>45052.0</v>
      </c>
      <c r="G3820" s="338" t="s">
        <v>5432</v>
      </c>
      <c r="H3820" s="338" t="s">
        <v>21123</v>
      </c>
      <c r="I3820" s="338" t="s">
        <v>21123</v>
      </c>
      <c r="J3820" s="338" t="s">
        <v>21124</v>
      </c>
      <c r="K3820" s="338" t="s">
        <v>4976</v>
      </c>
      <c r="M3820" s="338" t="s">
        <v>5465</v>
      </c>
      <c r="N3820" s="338" t="s">
        <v>13140</v>
      </c>
      <c r="O3820" s="338" t="s">
        <v>5120</v>
      </c>
    </row>
    <row r="3821" ht="15.75" customHeight="1">
      <c r="A3821" s="338" t="s">
        <v>21125</v>
      </c>
      <c r="B3821" s="338" t="s">
        <v>4970</v>
      </c>
      <c r="C3821" s="338" t="s">
        <v>1558</v>
      </c>
      <c r="D3821" s="338">
        <v>2000.0</v>
      </c>
      <c r="E3821" s="338" t="s">
        <v>20772</v>
      </c>
      <c r="F3821" s="339">
        <v>44963.0</v>
      </c>
      <c r="G3821" s="338" t="s">
        <v>5196</v>
      </c>
      <c r="H3821" s="338" t="s">
        <v>18804</v>
      </c>
      <c r="I3821" s="338" t="s">
        <v>21126</v>
      </c>
      <c r="J3821" s="338" t="s">
        <v>16010</v>
      </c>
      <c r="K3821" s="338" t="s">
        <v>12977</v>
      </c>
      <c r="L3821" s="338" t="s">
        <v>5377</v>
      </c>
      <c r="M3821" s="338" t="s">
        <v>21127</v>
      </c>
      <c r="N3821" s="338" t="s">
        <v>15085</v>
      </c>
      <c r="O3821" s="338" t="s">
        <v>5780</v>
      </c>
    </row>
    <row r="3822" ht="15.75" customHeight="1">
      <c r="A3822" s="338" t="s">
        <v>21128</v>
      </c>
      <c r="B3822" s="338" t="s">
        <v>4993</v>
      </c>
      <c r="C3822" s="338" t="s">
        <v>1903</v>
      </c>
      <c r="D3822" s="338">
        <v>2000.0</v>
      </c>
      <c r="E3822" s="338" t="s">
        <v>21129</v>
      </c>
      <c r="F3822" s="338" t="s">
        <v>5059</v>
      </c>
      <c r="G3822" s="338" t="s">
        <v>7320</v>
      </c>
      <c r="H3822" s="338" t="s">
        <v>11897</v>
      </c>
      <c r="I3822" s="338" t="s">
        <v>15208</v>
      </c>
      <c r="J3822" s="338" t="s">
        <v>19370</v>
      </c>
      <c r="K3822" s="338" t="s">
        <v>4976</v>
      </c>
      <c r="L3822" s="338" t="s">
        <v>5064</v>
      </c>
      <c r="M3822" s="338" t="s">
        <v>21130</v>
      </c>
      <c r="N3822" s="338" t="s">
        <v>21131</v>
      </c>
      <c r="O3822" s="338" t="s">
        <v>10697</v>
      </c>
    </row>
    <row r="3823" ht="15.75" customHeight="1">
      <c r="A3823" s="338" t="s">
        <v>21132</v>
      </c>
      <c r="B3823" s="338" t="s">
        <v>7737</v>
      </c>
      <c r="C3823" s="338" t="s">
        <v>1558</v>
      </c>
      <c r="D3823" s="338">
        <v>2000.0</v>
      </c>
      <c r="E3823" s="338" t="s">
        <v>20518</v>
      </c>
      <c r="F3823" s="339">
        <v>45082.0</v>
      </c>
      <c r="G3823" s="338" t="s">
        <v>5392</v>
      </c>
      <c r="H3823" s="338" t="s">
        <v>6229</v>
      </c>
      <c r="I3823" s="338" t="s">
        <v>19556</v>
      </c>
      <c r="J3823" s="338" t="s">
        <v>21133</v>
      </c>
      <c r="K3823" s="338" t="s">
        <v>4987</v>
      </c>
      <c r="L3823" s="338" t="s">
        <v>5822</v>
      </c>
      <c r="M3823" s="338" t="s">
        <v>21134</v>
      </c>
      <c r="N3823" s="338" t="s">
        <v>20228</v>
      </c>
      <c r="O3823" s="338" t="s">
        <v>5545</v>
      </c>
    </row>
    <row r="3824" ht="15.75" customHeight="1">
      <c r="A3824" s="338" t="s">
        <v>21135</v>
      </c>
      <c r="B3824" s="338" t="s">
        <v>7737</v>
      </c>
      <c r="C3824" s="338" t="s">
        <v>1547</v>
      </c>
      <c r="D3824" s="338">
        <v>2000.0</v>
      </c>
      <c r="E3824" s="338" t="s">
        <v>19944</v>
      </c>
      <c r="F3824" s="339">
        <v>44962.0</v>
      </c>
      <c r="G3824" s="338" t="s">
        <v>11608</v>
      </c>
      <c r="H3824" s="338" t="s">
        <v>21136</v>
      </c>
      <c r="I3824" s="338" t="s">
        <v>21137</v>
      </c>
      <c r="J3824" s="338" t="s">
        <v>21138</v>
      </c>
      <c r="K3824" s="338" t="s">
        <v>4987</v>
      </c>
      <c r="L3824" s="338" t="s">
        <v>5074</v>
      </c>
      <c r="M3824" s="338" t="s">
        <v>21139</v>
      </c>
      <c r="N3824" s="338" t="s">
        <v>17520</v>
      </c>
      <c r="O3824" s="338" t="s">
        <v>5186</v>
      </c>
    </row>
    <row r="3825" ht="15.75" customHeight="1">
      <c r="A3825" s="338" t="s">
        <v>21140</v>
      </c>
      <c r="B3825" s="338" t="s">
        <v>4970</v>
      </c>
      <c r="C3825" s="338" t="s">
        <v>1547</v>
      </c>
      <c r="D3825" s="338">
        <v>2000.0</v>
      </c>
      <c r="E3825" s="338" t="s">
        <v>21141</v>
      </c>
      <c r="F3825" s="339">
        <v>45174.0</v>
      </c>
      <c r="G3825" s="338" t="s">
        <v>5121</v>
      </c>
      <c r="H3825" s="338" t="s">
        <v>6828</v>
      </c>
      <c r="I3825" s="338" t="s">
        <v>21142</v>
      </c>
      <c r="J3825" s="338" t="s">
        <v>16232</v>
      </c>
      <c r="K3825" s="338" t="s">
        <v>12977</v>
      </c>
      <c r="L3825" s="338" t="s">
        <v>6039</v>
      </c>
      <c r="M3825" s="338" t="s">
        <v>21143</v>
      </c>
      <c r="N3825" s="338" t="s">
        <v>15404</v>
      </c>
      <c r="O3825" s="338" t="s">
        <v>5943</v>
      </c>
    </row>
    <row r="3826" ht="15.75" customHeight="1">
      <c r="A3826" s="338" t="s">
        <v>21144</v>
      </c>
      <c r="B3826" s="338" t="s">
        <v>5445</v>
      </c>
      <c r="C3826" s="338" t="s">
        <v>1572</v>
      </c>
      <c r="D3826" s="338">
        <v>2000.0</v>
      </c>
      <c r="E3826" s="338" t="s">
        <v>20044</v>
      </c>
      <c r="F3826" s="339">
        <v>45022.0</v>
      </c>
      <c r="G3826" s="338" t="s">
        <v>5070</v>
      </c>
      <c r="H3826" s="338" t="s">
        <v>21145</v>
      </c>
      <c r="I3826" s="338" t="s">
        <v>21146</v>
      </c>
      <c r="J3826" s="338" t="s">
        <v>21147</v>
      </c>
      <c r="K3826" s="338" t="s">
        <v>4987</v>
      </c>
      <c r="L3826" s="338" t="s">
        <v>7748</v>
      </c>
      <c r="M3826" s="338" t="s">
        <v>21148</v>
      </c>
      <c r="N3826" s="338" t="s">
        <v>13149</v>
      </c>
      <c r="O3826" s="338" t="s">
        <v>7389</v>
      </c>
    </row>
    <row r="3827" ht="15.75" customHeight="1">
      <c r="A3827" s="338" t="s">
        <v>21149</v>
      </c>
      <c r="B3827" s="338" t="s">
        <v>4970</v>
      </c>
      <c r="C3827" s="338" t="s">
        <v>1558</v>
      </c>
      <c r="D3827" s="338">
        <v>2000.0</v>
      </c>
      <c r="E3827" s="338" t="s">
        <v>20789</v>
      </c>
      <c r="F3827" s="339">
        <v>45082.0</v>
      </c>
      <c r="G3827" s="338" t="s">
        <v>5264</v>
      </c>
      <c r="H3827" s="338" t="s">
        <v>5640</v>
      </c>
      <c r="I3827" s="338" t="s">
        <v>21150</v>
      </c>
      <c r="J3827" s="338" t="s">
        <v>21150</v>
      </c>
      <c r="K3827" s="338" t="s">
        <v>4987</v>
      </c>
      <c r="L3827" s="338" t="s">
        <v>12846</v>
      </c>
      <c r="M3827" s="338" t="s">
        <v>21151</v>
      </c>
      <c r="N3827" s="338" t="s">
        <v>21152</v>
      </c>
      <c r="O3827" s="338" t="s">
        <v>5624</v>
      </c>
    </row>
    <row r="3828" ht="15.75" customHeight="1">
      <c r="A3828" s="338" t="s">
        <v>21153</v>
      </c>
      <c r="C3828" s="338" t="s">
        <v>1681</v>
      </c>
      <c r="D3828" s="338">
        <v>2000.0</v>
      </c>
      <c r="E3828" s="338" t="s">
        <v>21154</v>
      </c>
      <c r="F3828" s="339">
        <v>44932.0</v>
      </c>
      <c r="G3828" s="338" t="s">
        <v>6260</v>
      </c>
      <c r="H3828" s="338" t="s">
        <v>17286</v>
      </c>
      <c r="I3828" s="338" t="s">
        <v>21155</v>
      </c>
      <c r="J3828" s="338" t="s">
        <v>14767</v>
      </c>
      <c r="K3828" s="338" t="s">
        <v>5607</v>
      </c>
      <c r="M3828" s="338" t="s">
        <v>21156</v>
      </c>
      <c r="N3828" s="338" t="s">
        <v>13949</v>
      </c>
      <c r="O3828" s="338" t="s">
        <v>5067</v>
      </c>
    </row>
    <row r="3829" ht="15.75" customHeight="1">
      <c r="A3829" s="338" t="s">
        <v>21157</v>
      </c>
      <c r="B3829" s="338" t="s">
        <v>4970</v>
      </c>
      <c r="C3829" s="338" t="s">
        <v>1558</v>
      </c>
      <c r="D3829" s="338">
        <v>2000.0</v>
      </c>
      <c r="E3829" s="338" t="s">
        <v>21158</v>
      </c>
      <c r="F3829" s="339">
        <v>44931.0</v>
      </c>
      <c r="G3829" s="338" t="s">
        <v>5392</v>
      </c>
      <c r="H3829" s="338" t="s">
        <v>17751</v>
      </c>
      <c r="I3829" s="338" t="s">
        <v>17751</v>
      </c>
      <c r="J3829" s="338" t="s">
        <v>21159</v>
      </c>
      <c r="K3829" s="338" t="s">
        <v>4987</v>
      </c>
      <c r="L3829" s="338" t="s">
        <v>5291</v>
      </c>
      <c r="M3829" s="338" t="s">
        <v>21160</v>
      </c>
      <c r="N3829" s="338" t="s">
        <v>10126</v>
      </c>
      <c r="O3829" s="338" t="s">
        <v>5020</v>
      </c>
    </row>
    <row r="3830" ht="15.75" customHeight="1">
      <c r="A3830" s="338" t="s">
        <v>21161</v>
      </c>
      <c r="B3830" s="338" t="s">
        <v>4970</v>
      </c>
      <c r="C3830" s="338" t="s">
        <v>1558</v>
      </c>
      <c r="D3830" s="338">
        <v>2000.0</v>
      </c>
      <c r="E3830" s="338" t="s">
        <v>21162</v>
      </c>
      <c r="F3830" s="339">
        <v>45023.0</v>
      </c>
      <c r="G3830" s="338" t="s">
        <v>5121</v>
      </c>
      <c r="H3830" s="338" t="s">
        <v>19308</v>
      </c>
      <c r="I3830" s="338" t="s">
        <v>19308</v>
      </c>
      <c r="J3830" s="338" t="s">
        <v>21163</v>
      </c>
      <c r="K3830" s="338" t="s">
        <v>6501</v>
      </c>
      <c r="M3830" s="338" t="s">
        <v>21164</v>
      </c>
      <c r="N3830" s="338" t="s">
        <v>15052</v>
      </c>
      <c r="O3830" s="338" t="s">
        <v>5537</v>
      </c>
    </row>
    <row r="3831" ht="15.75" customHeight="1">
      <c r="A3831" s="338" t="s">
        <v>21165</v>
      </c>
      <c r="B3831" s="338" t="s">
        <v>4970</v>
      </c>
      <c r="C3831" s="338" t="s">
        <v>1547</v>
      </c>
      <c r="D3831" s="338">
        <v>2000.0</v>
      </c>
      <c r="E3831" s="338" t="s">
        <v>21166</v>
      </c>
      <c r="F3831" s="339">
        <v>44933.0</v>
      </c>
      <c r="G3831" s="338" t="s">
        <v>6749</v>
      </c>
      <c r="H3831" s="338" t="s">
        <v>10659</v>
      </c>
      <c r="I3831" s="338" t="s">
        <v>21167</v>
      </c>
      <c r="J3831" s="338" t="s">
        <v>15018</v>
      </c>
      <c r="K3831" s="338" t="s">
        <v>5607</v>
      </c>
      <c r="L3831" s="338" t="s">
        <v>6039</v>
      </c>
      <c r="M3831" s="338" t="s">
        <v>21168</v>
      </c>
      <c r="N3831" s="338" t="s">
        <v>10662</v>
      </c>
      <c r="O3831" s="338" t="s">
        <v>5423</v>
      </c>
    </row>
    <row r="3832" ht="15.75" customHeight="1">
      <c r="A3832" s="338" t="s">
        <v>21169</v>
      </c>
      <c r="B3832" s="338" t="s">
        <v>4970</v>
      </c>
      <c r="C3832" s="338" t="s">
        <v>1537</v>
      </c>
      <c r="D3832" s="338">
        <v>2000.0</v>
      </c>
      <c r="E3832" s="338" t="s">
        <v>21170</v>
      </c>
      <c r="F3832" s="339">
        <v>45143.0</v>
      </c>
      <c r="G3832" s="338" t="s">
        <v>6686</v>
      </c>
      <c r="H3832" s="338" t="s">
        <v>21171</v>
      </c>
      <c r="I3832" s="338" t="s">
        <v>21172</v>
      </c>
      <c r="J3832" s="338" t="s">
        <v>8031</v>
      </c>
      <c r="K3832" s="338" t="s">
        <v>4987</v>
      </c>
      <c r="L3832" s="338" t="s">
        <v>5140</v>
      </c>
      <c r="M3832" s="338" t="s">
        <v>21173</v>
      </c>
      <c r="N3832" s="338" t="s">
        <v>21152</v>
      </c>
      <c r="O3832" s="338" t="s">
        <v>5363</v>
      </c>
    </row>
    <row r="3833" ht="15.75" customHeight="1">
      <c r="A3833" s="338" t="s">
        <v>21174</v>
      </c>
      <c r="B3833" s="338" t="s">
        <v>4993</v>
      </c>
      <c r="C3833" s="338" t="s">
        <v>1903</v>
      </c>
      <c r="D3833" s="338">
        <v>2000.0</v>
      </c>
      <c r="E3833" s="338" t="s">
        <v>21175</v>
      </c>
      <c r="F3833" s="338" t="s">
        <v>5286</v>
      </c>
      <c r="G3833" s="338" t="s">
        <v>6075</v>
      </c>
      <c r="H3833" s="338" t="s">
        <v>12198</v>
      </c>
      <c r="I3833" s="338" t="s">
        <v>12199</v>
      </c>
      <c r="J3833" s="338" t="s">
        <v>20323</v>
      </c>
      <c r="K3833" s="338" t="s">
        <v>4976</v>
      </c>
      <c r="L3833" s="338" t="s">
        <v>6247</v>
      </c>
      <c r="M3833" s="338" t="s">
        <v>21176</v>
      </c>
      <c r="N3833" s="338" t="s">
        <v>19923</v>
      </c>
      <c r="O3833" s="338" t="s">
        <v>5483</v>
      </c>
    </row>
    <row r="3834" ht="15.75" customHeight="1">
      <c r="A3834" s="338" t="s">
        <v>21177</v>
      </c>
      <c r="B3834" s="338" t="s">
        <v>4970</v>
      </c>
      <c r="C3834" s="338" t="s">
        <v>1547</v>
      </c>
      <c r="D3834" s="338">
        <v>2000.0</v>
      </c>
      <c r="E3834" s="338" t="s">
        <v>20971</v>
      </c>
      <c r="F3834" s="339">
        <v>45142.0</v>
      </c>
      <c r="G3834" s="338" t="s">
        <v>5287</v>
      </c>
      <c r="H3834" s="338" t="s">
        <v>21178</v>
      </c>
      <c r="I3834" s="338" t="s">
        <v>21179</v>
      </c>
      <c r="J3834" s="338" t="s">
        <v>11144</v>
      </c>
      <c r="K3834" s="338" t="s">
        <v>4987</v>
      </c>
      <c r="L3834" s="338" t="s">
        <v>6394</v>
      </c>
      <c r="M3834" s="338" t="s">
        <v>21180</v>
      </c>
      <c r="N3834" s="338" t="s">
        <v>21181</v>
      </c>
      <c r="O3834" s="338" t="s">
        <v>5262</v>
      </c>
    </row>
    <row r="3835" ht="15.75" customHeight="1">
      <c r="A3835" s="338" t="s">
        <v>21182</v>
      </c>
      <c r="B3835" s="338" t="s">
        <v>4970</v>
      </c>
      <c r="C3835" s="338" t="s">
        <v>1547</v>
      </c>
      <c r="D3835" s="338">
        <v>2000.0</v>
      </c>
      <c r="E3835" s="338" t="s">
        <v>20458</v>
      </c>
      <c r="F3835" s="339">
        <v>45174.0</v>
      </c>
      <c r="G3835" s="338" t="s">
        <v>5783</v>
      </c>
      <c r="H3835" s="338" t="s">
        <v>6144</v>
      </c>
      <c r="I3835" s="338" t="s">
        <v>8369</v>
      </c>
      <c r="J3835" s="338" t="s">
        <v>15599</v>
      </c>
      <c r="K3835" s="338" t="s">
        <v>4987</v>
      </c>
      <c r="L3835" s="338" t="s">
        <v>5074</v>
      </c>
      <c r="M3835" s="338" t="s">
        <v>21183</v>
      </c>
      <c r="N3835" s="338" t="s">
        <v>6147</v>
      </c>
      <c r="O3835" s="338" t="s">
        <v>7456</v>
      </c>
    </row>
    <row r="3836" ht="15.75" customHeight="1">
      <c r="A3836" s="338" t="s">
        <v>21184</v>
      </c>
      <c r="B3836" s="338" t="s">
        <v>4993</v>
      </c>
      <c r="C3836" s="338" t="s">
        <v>1572</v>
      </c>
      <c r="D3836" s="338">
        <v>2000.0</v>
      </c>
      <c r="E3836" s="338" t="s">
        <v>20581</v>
      </c>
      <c r="F3836" s="339">
        <v>44932.0</v>
      </c>
      <c r="G3836" s="338" t="s">
        <v>8100</v>
      </c>
      <c r="H3836" s="338" t="s">
        <v>5839</v>
      </c>
      <c r="I3836" s="338" t="s">
        <v>21185</v>
      </c>
      <c r="J3836" s="338" t="s">
        <v>21186</v>
      </c>
      <c r="K3836" s="338" t="s">
        <v>4987</v>
      </c>
      <c r="L3836" s="338" t="s">
        <v>5084</v>
      </c>
      <c r="M3836" s="338" t="s">
        <v>21187</v>
      </c>
      <c r="N3836" s="338" t="s">
        <v>21188</v>
      </c>
      <c r="O3836" s="338" t="s">
        <v>5363</v>
      </c>
    </row>
    <row r="3837" ht="15.75" customHeight="1">
      <c r="A3837" s="338" t="s">
        <v>21189</v>
      </c>
      <c r="B3837" s="338" t="s">
        <v>5601</v>
      </c>
      <c r="C3837" s="338" t="s">
        <v>1537</v>
      </c>
      <c r="D3837" s="338">
        <v>2000.0</v>
      </c>
      <c r="E3837" s="338" t="s">
        <v>21190</v>
      </c>
      <c r="F3837" s="339">
        <v>45175.0</v>
      </c>
      <c r="G3837" s="338" t="s">
        <v>5163</v>
      </c>
      <c r="H3837" s="338" t="s">
        <v>21191</v>
      </c>
      <c r="I3837" s="338" t="s">
        <v>21191</v>
      </c>
      <c r="J3837" s="338" t="s">
        <v>21192</v>
      </c>
      <c r="K3837" s="338" t="s">
        <v>19171</v>
      </c>
      <c r="N3837" s="338" t="s">
        <v>21193</v>
      </c>
      <c r="O3837" s="338" t="s">
        <v>8515</v>
      </c>
    </row>
    <row r="3838" ht="15.75" customHeight="1">
      <c r="A3838" s="338" t="s">
        <v>21194</v>
      </c>
      <c r="B3838" s="338" t="s">
        <v>4970</v>
      </c>
      <c r="C3838" s="338" t="s">
        <v>1558</v>
      </c>
      <c r="D3838" s="338">
        <v>2000.0</v>
      </c>
      <c r="E3838" s="338" t="s">
        <v>21195</v>
      </c>
      <c r="F3838" s="339">
        <v>45144.0</v>
      </c>
      <c r="G3838" s="338" t="s">
        <v>5411</v>
      </c>
      <c r="H3838" s="338" t="s">
        <v>21196</v>
      </c>
      <c r="I3838" s="338" t="s">
        <v>21196</v>
      </c>
      <c r="J3838" s="338" t="s">
        <v>21197</v>
      </c>
      <c r="K3838" s="338" t="s">
        <v>4987</v>
      </c>
      <c r="M3838" s="338" t="s">
        <v>21198</v>
      </c>
      <c r="N3838" s="338" t="s">
        <v>21199</v>
      </c>
      <c r="O3838" s="338" t="s">
        <v>5150</v>
      </c>
    </row>
    <row r="3839" ht="15.75" customHeight="1">
      <c r="A3839" s="338" t="s">
        <v>21200</v>
      </c>
      <c r="B3839" s="338" t="s">
        <v>4970</v>
      </c>
      <c r="C3839" s="338" t="s">
        <v>3713</v>
      </c>
      <c r="D3839" s="338">
        <v>2000.0</v>
      </c>
      <c r="E3839" s="338" t="s">
        <v>21201</v>
      </c>
      <c r="F3839" s="339">
        <v>44931.0</v>
      </c>
      <c r="G3839" s="338" t="s">
        <v>5507</v>
      </c>
      <c r="H3839" s="338" t="s">
        <v>21202</v>
      </c>
      <c r="I3839" s="338" t="s">
        <v>21203</v>
      </c>
      <c r="J3839" s="338" t="s">
        <v>21204</v>
      </c>
      <c r="K3839" s="338" t="s">
        <v>3074</v>
      </c>
      <c r="M3839" s="338" t="s">
        <v>21205</v>
      </c>
      <c r="N3839" s="338" t="s">
        <v>12503</v>
      </c>
      <c r="O3839" s="338" t="s">
        <v>5483</v>
      </c>
    </row>
    <row r="3840" ht="15.75" customHeight="1">
      <c r="A3840" s="338" t="s">
        <v>21206</v>
      </c>
      <c r="C3840" s="338" t="s">
        <v>1547</v>
      </c>
      <c r="D3840" s="338">
        <v>2000.0</v>
      </c>
      <c r="E3840" s="338" t="s">
        <v>21207</v>
      </c>
      <c r="F3840" s="339">
        <v>45023.0</v>
      </c>
      <c r="G3840" s="338" t="s">
        <v>6075</v>
      </c>
      <c r="H3840" s="338" t="s">
        <v>21208</v>
      </c>
      <c r="I3840" s="338" t="s">
        <v>21208</v>
      </c>
      <c r="J3840" s="338" t="s">
        <v>21209</v>
      </c>
      <c r="K3840" s="338" t="s">
        <v>12977</v>
      </c>
      <c r="N3840" s="338" t="s">
        <v>21210</v>
      </c>
      <c r="O3840" s="338" t="s">
        <v>5610</v>
      </c>
    </row>
    <row r="3841" ht="15.75" customHeight="1">
      <c r="A3841" s="338" t="s">
        <v>21211</v>
      </c>
      <c r="B3841" s="338" t="s">
        <v>7737</v>
      </c>
      <c r="C3841" s="338" t="s">
        <v>1558</v>
      </c>
      <c r="D3841" s="338">
        <v>2000.0</v>
      </c>
      <c r="E3841" s="338" t="s">
        <v>20789</v>
      </c>
      <c r="F3841" s="339">
        <v>45111.0</v>
      </c>
      <c r="G3841" s="338" t="s">
        <v>5287</v>
      </c>
      <c r="H3841" s="338" t="s">
        <v>6281</v>
      </c>
      <c r="I3841" s="338" t="s">
        <v>11838</v>
      </c>
      <c r="J3841" s="338" t="s">
        <v>10685</v>
      </c>
      <c r="K3841" s="338" t="s">
        <v>4987</v>
      </c>
      <c r="L3841" s="338" t="s">
        <v>7014</v>
      </c>
      <c r="M3841" s="338" t="s">
        <v>21212</v>
      </c>
      <c r="N3841" s="338" t="s">
        <v>18742</v>
      </c>
      <c r="O3841" s="338" t="s">
        <v>5576</v>
      </c>
    </row>
    <row r="3842" ht="15.75" customHeight="1">
      <c r="A3842" s="338" t="s">
        <v>21213</v>
      </c>
      <c r="B3842" s="338" t="s">
        <v>5601</v>
      </c>
      <c r="C3842" s="338" t="s">
        <v>1681</v>
      </c>
      <c r="D3842" s="338">
        <v>2000.0</v>
      </c>
      <c r="E3842" s="338" t="s">
        <v>21214</v>
      </c>
      <c r="F3842" s="339">
        <v>45051.0</v>
      </c>
      <c r="G3842" s="338" t="s">
        <v>5203</v>
      </c>
      <c r="H3842" s="338" t="s">
        <v>21215</v>
      </c>
      <c r="I3842" s="338" t="s">
        <v>21216</v>
      </c>
      <c r="J3842" s="338" t="s">
        <v>7723</v>
      </c>
      <c r="K3842" s="338" t="s">
        <v>4987</v>
      </c>
      <c r="N3842" s="338" t="s">
        <v>21217</v>
      </c>
      <c r="O3842" s="338" t="s">
        <v>5143</v>
      </c>
    </row>
    <row r="3843" ht="15.75" customHeight="1">
      <c r="A3843" s="338" t="s">
        <v>21218</v>
      </c>
      <c r="B3843" s="338" t="s">
        <v>4970</v>
      </c>
      <c r="C3843" s="338" t="s">
        <v>1558</v>
      </c>
      <c r="D3843" s="338">
        <v>2000.0</v>
      </c>
      <c r="E3843" s="338" t="s">
        <v>21219</v>
      </c>
      <c r="F3843" s="339">
        <v>45112.0</v>
      </c>
      <c r="G3843" s="338" t="s">
        <v>8100</v>
      </c>
      <c r="H3843" s="338" t="s">
        <v>21220</v>
      </c>
      <c r="I3843" s="338" t="s">
        <v>21220</v>
      </c>
      <c r="J3843" s="338" t="s">
        <v>12827</v>
      </c>
      <c r="K3843" s="338" t="s">
        <v>4987</v>
      </c>
      <c r="L3843" s="338" t="s">
        <v>5822</v>
      </c>
      <c r="M3843" s="338" t="s">
        <v>21221</v>
      </c>
      <c r="N3843" s="338" t="s">
        <v>12843</v>
      </c>
      <c r="O3843" s="338" t="s">
        <v>5294</v>
      </c>
    </row>
    <row r="3844" ht="15.75" customHeight="1">
      <c r="A3844" s="338" t="s">
        <v>21222</v>
      </c>
      <c r="B3844" s="338" t="s">
        <v>7737</v>
      </c>
      <c r="C3844" s="338" t="s">
        <v>1558</v>
      </c>
      <c r="D3844" s="338">
        <v>2000.0</v>
      </c>
      <c r="E3844" s="338" t="s">
        <v>21223</v>
      </c>
      <c r="F3844" s="339">
        <v>44992.0</v>
      </c>
      <c r="G3844" s="338" t="s">
        <v>5783</v>
      </c>
      <c r="H3844" s="338" t="s">
        <v>21224</v>
      </c>
      <c r="I3844" s="338" t="s">
        <v>21224</v>
      </c>
      <c r="J3844" s="338" t="s">
        <v>10642</v>
      </c>
      <c r="K3844" s="338" t="s">
        <v>4987</v>
      </c>
      <c r="M3844" s="338" t="s">
        <v>21225</v>
      </c>
      <c r="N3844" s="338" t="s">
        <v>21226</v>
      </c>
      <c r="O3844" s="338" t="s">
        <v>5715</v>
      </c>
    </row>
    <row r="3845" ht="15.75" customHeight="1">
      <c r="A3845" s="338" t="s">
        <v>21227</v>
      </c>
      <c r="B3845" s="338" t="s">
        <v>4993</v>
      </c>
      <c r="C3845" s="338" t="s">
        <v>1601</v>
      </c>
      <c r="D3845" s="338">
        <v>2001.0</v>
      </c>
      <c r="E3845" s="338" t="s">
        <v>21228</v>
      </c>
      <c r="F3845" s="339">
        <v>45084.0</v>
      </c>
      <c r="G3845" s="338" t="s">
        <v>21229</v>
      </c>
      <c r="H3845" s="338" t="s">
        <v>7816</v>
      </c>
      <c r="I3845" s="338" t="s">
        <v>21230</v>
      </c>
      <c r="J3845" s="338" t="s">
        <v>21231</v>
      </c>
      <c r="K3845" s="338" t="s">
        <v>4976</v>
      </c>
      <c r="L3845" s="338" t="s">
        <v>18155</v>
      </c>
      <c r="M3845" s="338" t="s">
        <v>21232</v>
      </c>
      <c r="N3845" s="338" t="s">
        <v>4979</v>
      </c>
      <c r="O3845" s="338" t="s">
        <v>21233</v>
      </c>
    </row>
    <row r="3846" ht="15.75" customHeight="1">
      <c r="A3846" s="338" t="s">
        <v>21234</v>
      </c>
      <c r="B3846" s="338" t="s">
        <v>7737</v>
      </c>
      <c r="C3846" s="338" t="s">
        <v>1537</v>
      </c>
      <c r="D3846" s="338">
        <v>2001.0</v>
      </c>
      <c r="E3846" s="338" t="s">
        <v>21235</v>
      </c>
      <c r="F3846" s="339">
        <v>45144.0</v>
      </c>
      <c r="G3846" s="338" t="s">
        <v>21236</v>
      </c>
      <c r="H3846" s="338" t="s">
        <v>8421</v>
      </c>
      <c r="I3846" s="338" t="s">
        <v>21237</v>
      </c>
      <c r="J3846" s="338" t="s">
        <v>21238</v>
      </c>
      <c r="K3846" s="338" t="s">
        <v>4987</v>
      </c>
      <c r="L3846" s="338" t="s">
        <v>12942</v>
      </c>
      <c r="M3846" s="338" t="s">
        <v>21239</v>
      </c>
      <c r="N3846" s="338" t="s">
        <v>5036</v>
      </c>
      <c r="O3846" s="338" t="s">
        <v>5537</v>
      </c>
    </row>
    <row r="3847" ht="15.75" customHeight="1">
      <c r="A3847" s="338" t="s">
        <v>21240</v>
      </c>
      <c r="B3847" s="338" t="s">
        <v>7737</v>
      </c>
      <c r="C3847" s="338" t="s">
        <v>1537</v>
      </c>
      <c r="D3847" s="338">
        <v>2001.0</v>
      </c>
      <c r="E3847" s="338" t="s">
        <v>21241</v>
      </c>
      <c r="F3847" s="339">
        <v>45146.0</v>
      </c>
      <c r="G3847" s="338" t="s">
        <v>12137</v>
      </c>
      <c r="H3847" s="338" t="s">
        <v>14448</v>
      </c>
      <c r="I3847" s="338" t="s">
        <v>21242</v>
      </c>
      <c r="J3847" s="338" t="s">
        <v>15536</v>
      </c>
      <c r="K3847" s="338" t="s">
        <v>7575</v>
      </c>
      <c r="L3847" s="338" t="s">
        <v>18089</v>
      </c>
      <c r="M3847" s="338" t="s">
        <v>21243</v>
      </c>
      <c r="N3847" s="338" t="s">
        <v>7780</v>
      </c>
      <c r="O3847" s="338" t="s">
        <v>16597</v>
      </c>
    </row>
    <row r="3848" ht="15.75" customHeight="1">
      <c r="A3848" s="338" t="s">
        <v>21244</v>
      </c>
      <c r="B3848" s="338" t="s">
        <v>7737</v>
      </c>
      <c r="C3848" s="338" t="s">
        <v>1558</v>
      </c>
      <c r="D3848" s="338">
        <v>2001.0</v>
      </c>
      <c r="E3848" s="338" t="s">
        <v>20552</v>
      </c>
      <c r="F3848" s="339">
        <v>44991.0</v>
      </c>
      <c r="G3848" s="338" t="s">
        <v>19890</v>
      </c>
      <c r="H3848" s="338" t="s">
        <v>21245</v>
      </c>
      <c r="I3848" s="338" t="s">
        <v>21246</v>
      </c>
      <c r="J3848" s="338" t="s">
        <v>15669</v>
      </c>
      <c r="K3848" s="338" t="s">
        <v>4987</v>
      </c>
      <c r="L3848" s="338" t="s">
        <v>4999</v>
      </c>
      <c r="M3848" s="338" t="s">
        <v>21247</v>
      </c>
      <c r="N3848" s="338" t="s">
        <v>5126</v>
      </c>
      <c r="O3848" s="338" t="s">
        <v>5186</v>
      </c>
    </row>
    <row r="3849" ht="15.75" customHeight="1">
      <c r="A3849" s="338" t="s">
        <v>21248</v>
      </c>
      <c r="B3849" s="338" t="s">
        <v>4970</v>
      </c>
      <c r="C3849" s="338" t="s">
        <v>1547</v>
      </c>
      <c r="D3849" s="338">
        <v>2001.0</v>
      </c>
      <c r="E3849" s="338" t="s">
        <v>21249</v>
      </c>
      <c r="F3849" s="339">
        <v>45176.0</v>
      </c>
      <c r="G3849" s="338" t="s">
        <v>21250</v>
      </c>
      <c r="H3849" s="338" t="s">
        <v>7740</v>
      </c>
      <c r="I3849" s="338" t="s">
        <v>7740</v>
      </c>
      <c r="J3849" s="338" t="s">
        <v>21251</v>
      </c>
      <c r="K3849" s="338" t="s">
        <v>5607</v>
      </c>
      <c r="L3849" s="338" t="s">
        <v>5074</v>
      </c>
      <c r="M3849" s="338" t="s">
        <v>21252</v>
      </c>
      <c r="N3849" s="338" t="s">
        <v>19592</v>
      </c>
      <c r="O3849" s="338" t="s">
        <v>17351</v>
      </c>
    </row>
    <row r="3850" ht="15.75" customHeight="1">
      <c r="A3850" s="338" t="s">
        <v>637</v>
      </c>
      <c r="B3850" s="338" t="s">
        <v>5445</v>
      </c>
      <c r="C3850" s="338" t="s">
        <v>1572</v>
      </c>
      <c r="D3850" s="338">
        <v>2001.0</v>
      </c>
      <c r="E3850" s="338" t="s">
        <v>21113</v>
      </c>
      <c r="F3850" s="339">
        <v>44934.0</v>
      </c>
      <c r="G3850" s="338" t="s">
        <v>21253</v>
      </c>
      <c r="H3850" s="338" t="s">
        <v>21254</v>
      </c>
      <c r="I3850" s="338" t="s">
        <v>21254</v>
      </c>
      <c r="J3850" s="338" t="s">
        <v>11728</v>
      </c>
      <c r="K3850" s="338" t="s">
        <v>4987</v>
      </c>
      <c r="L3850" s="338" t="s">
        <v>15838</v>
      </c>
      <c r="M3850" s="338" t="s">
        <v>21255</v>
      </c>
      <c r="N3850" s="338" t="s">
        <v>18925</v>
      </c>
      <c r="O3850" s="338" t="s">
        <v>5248</v>
      </c>
    </row>
    <row r="3851" ht="15.75" customHeight="1">
      <c r="A3851" s="338" t="s">
        <v>897</v>
      </c>
      <c r="B3851" s="338" t="s">
        <v>4993</v>
      </c>
      <c r="C3851" s="338" t="s">
        <v>1572</v>
      </c>
      <c r="D3851" s="338">
        <v>2001.0</v>
      </c>
      <c r="E3851" s="338" t="s">
        <v>21256</v>
      </c>
      <c r="F3851" s="339">
        <v>45085.0</v>
      </c>
      <c r="G3851" s="338" t="s">
        <v>21257</v>
      </c>
      <c r="H3851" s="338" t="s">
        <v>7896</v>
      </c>
      <c r="I3851" s="338" t="s">
        <v>7896</v>
      </c>
      <c r="J3851" s="338" t="s">
        <v>21258</v>
      </c>
      <c r="K3851" s="338" t="s">
        <v>7898</v>
      </c>
      <c r="L3851" s="338" t="s">
        <v>4977</v>
      </c>
      <c r="M3851" s="338" t="s">
        <v>21259</v>
      </c>
      <c r="N3851" s="338" t="s">
        <v>21260</v>
      </c>
      <c r="O3851" s="338" t="s">
        <v>5852</v>
      </c>
    </row>
    <row r="3852" ht="15.75" customHeight="1">
      <c r="A3852" s="338" t="s">
        <v>21261</v>
      </c>
      <c r="B3852" s="338" t="s">
        <v>4970</v>
      </c>
      <c r="C3852" s="338" t="s">
        <v>1547</v>
      </c>
      <c r="D3852" s="338">
        <v>2001.0</v>
      </c>
      <c r="E3852" s="338" t="s">
        <v>21262</v>
      </c>
      <c r="F3852" s="338" t="s">
        <v>6434</v>
      </c>
      <c r="G3852" s="338" t="s">
        <v>21263</v>
      </c>
      <c r="H3852" s="338" t="s">
        <v>21264</v>
      </c>
      <c r="I3852" s="338" t="s">
        <v>21264</v>
      </c>
      <c r="J3852" s="338" t="s">
        <v>19865</v>
      </c>
      <c r="K3852" s="338" t="s">
        <v>4987</v>
      </c>
      <c r="L3852" s="338" t="s">
        <v>5017</v>
      </c>
      <c r="M3852" s="338" t="s">
        <v>21265</v>
      </c>
      <c r="N3852" s="338" t="s">
        <v>21266</v>
      </c>
      <c r="O3852" s="338" t="s">
        <v>5677</v>
      </c>
    </row>
    <row r="3853" ht="15.75" customHeight="1">
      <c r="A3853" s="338" t="s">
        <v>21267</v>
      </c>
      <c r="B3853" s="338" t="s">
        <v>4970</v>
      </c>
      <c r="C3853" s="338" t="s">
        <v>1558</v>
      </c>
      <c r="D3853" s="338">
        <v>2001.0</v>
      </c>
      <c r="E3853" s="338" t="s">
        <v>21268</v>
      </c>
      <c r="F3853" s="339">
        <v>45112.0</v>
      </c>
      <c r="G3853" s="338" t="s">
        <v>6444</v>
      </c>
      <c r="H3853" s="338" t="s">
        <v>21269</v>
      </c>
      <c r="I3853" s="338" t="s">
        <v>21270</v>
      </c>
      <c r="J3853" s="338" t="s">
        <v>21271</v>
      </c>
      <c r="K3853" s="338" t="s">
        <v>4987</v>
      </c>
      <c r="L3853" s="338" t="s">
        <v>5074</v>
      </c>
      <c r="M3853" s="338" t="s">
        <v>21272</v>
      </c>
      <c r="N3853" s="338" t="s">
        <v>4990</v>
      </c>
      <c r="O3853" s="338" t="s">
        <v>5143</v>
      </c>
    </row>
    <row r="3854" ht="15.75" customHeight="1">
      <c r="A3854" s="338" t="s">
        <v>21273</v>
      </c>
      <c r="B3854" s="338" t="s">
        <v>4970</v>
      </c>
      <c r="C3854" s="338" t="s">
        <v>1558</v>
      </c>
      <c r="D3854" s="338">
        <v>2001.0</v>
      </c>
      <c r="E3854" s="338" t="s">
        <v>21274</v>
      </c>
      <c r="F3854" s="339">
        <v>44990.0</v>
      </c>
      <c r="G3854" s="338" t="s">
        <v>10419</v>
      </c>
      <c r="H3854" s="338" t="s">
        <v>11338</v>
      </c>
      <c r="I3854" s="338" t="s">
        <v>17492</v>
      </c>
      <c r="J3854" s="338" t="s">
        <v>20469</v>
      </c>
      <c r="K3854" s="338" t="s">
        <v>4987</v>
      </c>
      <c r="L3854" s="338" t="s">
        <v>14444</v>
      </c>
      <c r="M3854" s="338" t="s">
        <v>21275</v>
      </c>
      <c r="N3854" s="338" t="s">
        <v>17344</v>
      </c>
      <c r="O3854" s="338" t="s">
        <v>5610</v>
      </c>
    </row>
    <row r="3855" ht="15.75" customHeight="1">
      <c r="A3855" s="338" t="s">
        <v>682</v>
      </c>
      <c r="B3855" s="338" t="s">
        <v>7737</v>
      </c>
      <c r="C3855" s="338" t="s">
        <v>3713</v>
      </c>
      <c r="D3855" s="338">
        <v>2001.0</v>
      </c>
      <c r="E3855" s="338" t="s">
        <v>21276</v>
      </c>
      <c r="F3855" s="339">
        <v>45114.0</v>
      </c>
      <c r="G3855" s="338" t="s">
        <v>21277</v>
      </c>
      <c r="H3855" s="338" t="s">
        <v>11988</v>
      </c>
      <c r="I3855" s="338" t="s">
        <v>21278</v>
      </c>
      <c r="J3855" s="338" t="s">
        <v>18372</v>
      </c>
      <c r="K3855" s="338" t="s">
        <v>4987</v>
      </c>
      <c r="L3855" s="338" t="s">
        <v>15146</v>
      </c>
      <c r="M3855" s="338" t="s">
        <v>21279</v>
      </c>
      <c r="N3855" s="338" t="s">
        <v>4979</v>
      </c>
      <c r="O3855" s="338" t="s">
        <v>5077</v>
      </c>
    </row>
    <row r="3856" ht="15.75" customHeight="1">
      <c r="A3856" s="338" t="s">
        <v>831</v>
      </c>
      <c r="B3856" s="338" t="s">
        <v>4993</v>
      </c>
      <c r="C3856" s="338" t="s">
        <v>1572</v>
      </c>
      <c r="D3856" s="338">
        <v>2001.0</v>
      </c>
      <c r="E3856" s="338" t="s">
        <v>21280</v>
      </c>
      <c r="F3856" s="339">
        <v>45176.0</v>
      </c>
      <c r="G3856" s="338" t="s">
        <v>21281</v>
      </c>
      <c r="H3856" s="338" t="s">
        <v>21282</v>
      </c>
      <c r="I3856" s="338" t="s">
        <v>21283</v>
      </c>
      <c r="J3856" s="338" t="s">
        <v>14387</v>
      </c>
      <c r="K3856" s="338" t="s">
        <v>4987</v>
      </c>
      <c r="L3856" s="338" t="s">
        <v>12846</v>
      </c>
      <c r="M3856" s="338" t="s">
        <v>21284</v>
      </c>
      <c r="N3856" s="338" t="s">
        <v>19003</v>
      </c>
      <c r="O3856" s="338" t="s">
        <v>6003</v>
      </c>
    </row>
    <row r="3857" ht="15.75" customHeight="1">
      <c r="A3857" s="338" t="s">
        <v>21285</v>
      </c>
      <c r="B3857" s="338" t="s">
        <v>4970</v>
      </c>
      <c r="C3857" s="338" t="s">
        <v>1547</v>
      </c>
      <c r="D3857" s="338">
        <v>2001.0</v>
      </c>
      <c r="E3857" s="338" t="s">
        <v>21286</v>
      </c>
      <c r="F3857" s="339">
        <v>45114.0</v>
      </c>
      <c r="G3857" s="338" t="s">
        <v>21287</v>
      </c>
      <c r="H3857" s="338" t="s">
        <v>6351</v>
      </c>
      <c r="I3857" s="338" t="s">
        <v>15738</v>
      </c>
      <c r="J3857" s="338" t="s">
        <v>21288</v>
      </c>
      <c r="K3857" s="338" t="s">
        <v>4987</v>
      </c>
      <c r="L3857" s="338" t="s">
        <v>17375</v>
      </c>
      <c r="M3857" s="338" t="s">
        <v>21289</v>
      </c>
      <c r="N3857" s="338" t="s">
        <v>21290</v>
      </c>
      <c r="O3857" s="338" t="s">
        <v>9307</v>
      </c>
    </row>
    <row r="3858" ht="15.75" customHeight="1">
      <c r="A3858" s="338" t="s">
        <v>32</v>
      </c>
      <c r="B3858" s="338" t="s">
        <v>7737</v>
      </c>
      <c r="C3858" s="338" t="s">
        <v>1681</v>
      </c>
      <c r="D3858" s="338">
        <v>2001.0</v>
      </c>
      <c r="E3858" s="338" t="s">
        <v>21291</v>
      </c>
      <c r="F3858" s="339">
        <v>44965.0</v>
      </c>
      <c r="G3858" s="338" t="s">
        <v>21292</v>
      </c>
      <c r="H3858" s="338" t="s">
        <v>6563</v>
      </c>
      <c r="I3858" s="338" t="s">
        <v>16441</v>
      </c>
      <c r="J3858" s="338" t="s">
        <v>14605</v>
      </c>
      <c r="K3858" s="338" t="s">
        <v>4987</v>
      </c>
      <c r="L3858" s="338" t="s">
        <v>7969</v>
      </c>
      <c r="M3858" s="338" t="s">
        <v>21293</v>
      </c>
      <c r="N3858" s="338" t="s">
        <v>5036</v>
      </c>
      <c r="O3858" s="338" t="s">
        <v>10697</v>
      </c>
    </row>
    <row r="3859" ht="15.75" customHeight="1">
      <c r="A3859" s="338" t="s">
        <v>1137</v>
      </c>
      <c r="B3859" s="338" t="s">
        <v>7737</v>
      </c>
      <c r="C3859" s="338" t="s">
        <v>1537</v>
      </c>
      <c r="D3859" s="338">
        <v>2001.0</v>
      </c>
      <c r="E3859" s="338" t="s">
        <v>20840</v>
      </c>
      <c r="F3859" s="339">
        <v>45022.0</v>
      </c>
      <c r="G3859" s="338" t="s">
        <v>21294</v>
      </c>
      <c r="H3859" s="338" t="s">
        <v>15534</v>
      </c>
      <c r="I3859" s="338" t="s">
        <v>15534</v>
      </c>
      <c r="J3859" s="338" t="s">
        <v>14510</v>
      </c>
      <c r="K3859" s="338" t="s">
        <v>4987</v>
      </c>
      <c r="L3859" s="338" t="s">
        <v>16820</v>
      </c>
      <c r="M3859" s="338" t="s">
        <v>21295</v>
      </c>
      <c r="N3859" s="338" t="s">
        <v>5036</v>
      </c>
      <c r="O3859" s="338" t="s">
        <v>7456</v>
      </c>
    </row>
    <row r="3860" ht="15.75" customHeight="1">
      <c r="A3860" s="338" t="s">
        <v>703</v>
      </c>
      <c r="B3860" s="338" t="s">
        <v>7737</v>
      </c>
      <c r="C3860" s="338" t="s">
        <v>1537</v>
      </c>
      <c r="D3860" s="338">
        <v>2001.0</v>
      </c>
      <c r="E3860" s="338" t="s">
        <v>20458</v>
      </c>
      <c r="F3860" s="339">
        <v>44963.0</v>
      </c>
      <c r="G3860" s="338" t="s">
        <v>20582</v>
      </c>
      <c r="H3860" s="338" t="s">
        <v>16681</v>
      </c>
      <c r="I3860" s="338" t="s">
        <v>16594</v>
      </c>
      <c r="J3860" s="338" t="s">
        <v>18299</v>
      </c>
      <c r="K3860" s="338" t="s">
        <v>4987</v>
      </c>
      <c r="L3860" s="338" t="s">
        <v>18874</v>
      </c>
      <c r="M3860" s="338" t="s">
        <v>21296</v>
      </c>
      <c r="N3860" s="338" t="s">
        <v>7874</v>
      </c>
      <c r="O3860" s="338" t="s">
        <v>21297</v>
      </c>
    </row>
    <row r="3861" ht="15.75" customHeight="1">
      <c r="A3861" s="338" t="s">
        <v>21298</v>
      </c>
      <c r="B3861" s="338" t="s">
        <v>4970</v>
      </c>
      <c r="C3861" s="338" t="s">
        <v>1558</v>
      </c>
      <c r="D3861" s="338">
        <v>2001.0</v>
      </c>
      <c r="E3861" s="338" t="s">
        <v>21291</v>
      </c>
      <c r="F3861" s="339">
        <v>45084.0</v>
      </c>
      <c r="G3861" s="338" t="s">
        <v>18922</v>
      </c>
      <c r="H3861" s="338" t="s">
        <v>17424</v>
      </c>
      <c r="I3861" s="338" t="s">
        <v>17424</v>
      </c>
      <c r="J3861" s="338" t="s">
        <v>5052</v>
      </c>
      <c r="K3861" s="338" t="s">
        <v>4987</v>
      </c>
      <c r="L3861" s="338" t="s">
        <v>6447</v>
      </c>
      <c r="M3861" s="338" t="s">
        <v>21299</v>
      </c>
      <c r="N3861" s="338" t="s">
        <v>7874</v>
      </c>
      <c r="O3861" s="338" t="s">
        <v>5780</v>
      </c>
    </row>
    <row r="3862" ht="15.75" customHeight="1">
      <c r="A3862" s="338" t="s">
        <v>21300</v>
      </c>
      <c r="B3862" s="338" t="s">
        <v>4970</v>
      </c>
      <c r="C3862" s="338" t="s">
        <v>1558</v>
      </c>
      <c r="D3862" s="338">
        <v>2001.0</v>
      </c>
      <c r="E3862" s="338" t="s">
        <v>21301</v>
      </c>
      <c r="F3862" s="339">
        <v>44993.0</v>
      </c>
      <c r="G3862" s="338" t="s">
        <v>21302</v>
      </c>
      <c r="H3862" s="338" t="s">
        <v>13714</v>
      </c>
      <c r="I3862" s="338" t="s">
        <v>21303</v>
      </c>
      <c r="J3862" s="338" t="s">
        <v>21304</v>
      </c>
      <c r="K3862" s="338" t="s">
        <v>5607</v>
      </c>
      <c r="L3862" s="338" t="s">
        <v>5064</v>
      </c>
      <c r="M3862" s="338" t="s">
        <v>21305</v>
      </c>
      <c r="N3862" s="338" t="s">
        <v>21306</v>
      </c>
      <c r="O3862" s="338" t="s">
        <v>5943</v>
      </c>
    </row>
    <row r="3863" ht="15.75" customHeight="1">
      <c r="A3863" s="338" t="s">
        <v>21307</v>
      </c>
      <c r="B3863" s="338" t="s">
        <v>4970</v>
      </c>
      <c r="C3863" s="338" t="s">
        <v>3713</v>
      </c>
      <c r="D3863" s="338">
        <v>2001.0</v>
      </c>
      <c r="E3863" s="338" t="s">
        <v>21308</v>
      </c>
      <c r="F3863" s="339">
        <v>45114.0</v>
      </c>
      <c r="G3863" s="338" t="s">
        <v>18873</v>
      </c>
      <c r="H3863" s="338" t="s">
        <v>19206</v>
      </c>
      <c r="I3863" s="338" t="s">
        <v>21309</v>
      </c>
      <c r="J3863" s="338" t="s">
        <v>10653</v>
      </c>
      <c r="K3863" s="338" t="s">
        <v>4987</v>
      </c>
      <c r="L3863" s="338" t="s">
        <v>14444</v>
      </c>
      <c r="M3863" s="338" t="s">
        <v>21310</v>
      </c>
      <c r="N3863" s="338" t="s">
        <v>4979</v>
      </c>
      <c r="O3863" s="338" t="s">
        <v>5943</v>
      </c>
    </row>
    <row r="3864" ht="15.75" customHeight="1">
      <c r="A3864" s="338" t="s">
        <v>21311</v>
      </c>
      <c r="B3864" s="338" t="s">
        <v>7737</v>
      </c>
      <c r="C3864" s="338" t="s">
        <v>1547</v>
      </c>
      <c r="D3864" s="338">
        <v>2001.0</v>
      </c>
      <c r="E3864" s="338" t="s">
        <v>21312</v>
      </c>
      <c r="F3864" s="339">
        <v>44964.0</v>
      </c>
      <c r="G3864" s="338" t="s">
        <v>17340</v>
      </c>
      <c r="H3864" s="338" t="s">
        <v>5668</v>
      </c>
      <c r="I3864" s="338" t="s">
        <v>13278</v>
      </c>
      <c r="J3864" s="338" t="s">
        <v>21313</v>
      </c>
      <c r="K3864" s="338" t="s">
        <v>4987</v>
      </c>
      <c r="L3864" s="338" t="s">
        <v>16620</v>
      </c>
      <c r="M3864" s="338" t="s">
        <v>21314</v>
      </c>
      <c r="N3864" s="338" t="s">
        <v>4979</v>
      </c>
      <c r="O3864" s="338" t="s">
        <v>4980</v>
      </c>
    </row>
    <row r="3865" ht="15.75" customHeight="1">
      <c r="A3865" s="338" t="s">
        <v>21315</v>
      </c>
      <c r="B3865" s="338" t="s">
        <v>4970</v>
      </c>
      <c r="C3865" s="338" t="s">
        <v>1558</v>
      </c>
      <c r="D3865" s="338">
        <v>2001.0</v>
      </c>
      <c r="E3865" s="338" t="s">
        <v>21162</v>
      </c>
      <c r="F3865" s="339">
        <v>44992.0</v>
      </c>
      <c r="G3865" s="338" t="s">
        <v>6407</v>
      </c>
      <c r="H3865" s="338" t="s">
        <v>21316</v>
      </c>
      <c r="I3865" s="338" t="s">
        <v>21317</v>
      </c>
      <c r="J3865" s="338" t="s">
        <v>14837</v>
      </c>
      <c r="K3865" s="338" t="s">
        <v>4987</v>
      </c>
      <c r="L3865" s="338" t="s">
        <v>5389</v>
      </c>
      <c r="M3865" s="338" t="s">
        <v>21318</v>
      </c>
      <c r="N3865" s="338" t="s">
        <v>5066</v>
      </c>
      <c r="O3865" s="338" t="s">
        <v>5150</v>
      </c>
    </row>
    <row r="3866" ht="15.75" customHeight="1">
      <c r="A3866" s="338" t="s">
        <v>21319</v>
      </c>
      <c r="B3866" s="338" t="s">
        <v>4970</v>
      </c>
      <c r="C3866" s="338" t="s">
        <v>1558</v>
      </c>
      <c r="D3866" s="338">
        <v>2001.0</v>
      </c>
      <c r="E3866" s="338" t="s">
        <v>21320</v>
      </c>
      <c r="F3866" s="339">
        <v>44933.0</v>
      </c>
      <c r="G3866" s="338" t="s">
        <v>6343</v>
      </c>
      <c r="H3866" s="338" t="s">
        <v>21321</v>
      </c>
      <c r="I3866" s="338" t="s">
        <v>21321</v>
      </c>
      <c r="J3866" s="338" t="s">
        <v>21321</v>
      </c>
      <c r="K3866" s="338" t="s">
        <v>4987</v>
      </c>
      <c r="L3866" s="338" t="s">
        <v>5291</v>
      </c>
      <c r="M3866" s="338" t="s">
        <v>21322</v>
      </c>
      <c r="N3866" s="338" t="s">
        <v>17975</v>
      </c>
      <c r="O3866" s="338" t="s">
        <v>5067</v>
      </c>
    </row>
    <row r="3867" ht="15.75" customHeight="1">
      <c r="A3867" s="338" t="s">
        <v>21323</v>
      </c>
      <c r="B3867" s="338" t="s">
        <v>7737</v>
      </c>
      <c r="C3867" s="338" t="s">
        <v>1537</v>
      </c>
      <c r="D3867" s="338">
        <v>2001.0</v>
      </c>
      <c r="E3867" s="338" t="s">
        <v>21195</v>
      </c>
      <c r="F3867" s="339">
        <v>45175.0</v>
      </c>
      <c r="G3867" s="338" t="s">
        <v>10313</v>
      </c>
      <c r="H3867" s="338" t="s">
        <v>18309</v>
      </c>
      <c r="I3867" s="338" t="s">
        <v>18309</v>
      </c>
      <c r="J3867" s="338" t="s">
        <v>19671</v>
      </c>
      <c r="K3867" s="338" t="s">
        <v>4987</v>
      </c>
      <c r="L3867" s="338" t="s">
        <v>12744</v>
      </c>
      <c r="M3867" s="338" t="s">
        <v>21324</v>
      </c>
      <c r="N3867" s="338" t="s">
        <v>4990</v>
      </c>
      <c r="O3867" s="338" t="s">
        <v>5193</v>
      </c>
    </row>
    <row r="3868" ht="15.75" customHeight="1">
      <c r="A3868" s="338" t="s">
        <v>21325</v>
      </c>
      <c r="B3868" s="338" t="s">
        <v>4970</v>
      </c>
      <c r="C3868" s="338" t="s">
        <v>1681</v>
      </c>
      <c r="D3868" s="338">
        <v>2001.0</v>
      </c>
      <c r="E3868" s="338" t="s">
        <v>21326</v>
      </c>
      <c r="F3868" s="339">
        <v>45084.0</v>
      </c>
      <c r="G3868" s="338" t="s">
        <v>14270</v>
      </c>
      <c r="H3868" s="338" t="s">
        <v>16373</v>
      </c>
      <c r="I3868" s="338" t="s">
        <v>21327</v>
      </c>
      <c r="J3868" s="338" t="s">
        <v>12787</v>
      </c>
      <c r="K3868" s="338" t="s">
        <v>4987</v>
      </c>
      <c r="L3868" s="338" t="s">
        <v>16762</v>
      </c>
      <c r="M3868" s="338" t="s">
        <v>21328</v>
      </c>
      <c r="N3868" s="338" t="s">
        <v>21329</v>
      </c>
      <c r="O3868" s="338" t="s">
        <v>5002</v>
      </c>
    </row>
    <row r="3869" ht="15.75" customHeight="1">
      <c r="A3869" s="338" t="s">
        <v>333</v>
      </c>
      <c r="B3869" s="338" t="s">
        <v>4970</v>
      </c>
      <c r="C3869" s="338" t="s">
        <v>3713</v>
      </c>
      <c r="D3869" s="338">
        <v>2001.0</v>
      </c>
      <c r="E3869" s="338" t="s">
        <v>21122</v>
      </c>
      <c r="F3869" s="339">
        <v>45144.0</v>
      </c>
      <c r="G3869" s="338" t="s">
        <v>21330</v>
      </c>
      <c r="H3869" s="338" t="s">
        <v>6351</v>
      </c>
      <c r="I3869" s="338" t="s">
        <v>9476</v>
      </c>
      <c r="J3869" s="338" t="s">
        <v>9206</v>
      </c>
      <c r="K3869" s="338" t="s">
        <v>4987</v>
      </c>
      <c r="L3869" s="338" t="s">
        <v>21331</v>
      </c>
      <c r="M3869" s="338" t="s">
        <v>21332</v>
      </c>
      <c r="N3869" s="338" t="s">
        <v>5126</v>
      </c>
      <c r="O3869" s="338" t="s">
        <v>5225</v>
      </c>
    </row>
    <row r="3870" ht="15.75" customHeight="1">
      <c r="A3870" s="338" t="s">
        <v>21333</v>
      </c>
      <c r="B3870" s="338" t="s">
        <v>5445</v>
      </c>
      <c r="C3870" s="338" t="s">
        <v>1558</v>
      </c>
      <c r="D3870" s="338">
        <v>2001.0</v>
      </c>
      <c r="E3870" s="338" t="s">
        <v>21334</v>
      </c>
      <c r="F3870" s="339">
        <v>45022.0</v>
      </c>
      <c r="G3870" s="338" t="s">
        <v>16775</v>
      </c>
      <c r="H3870" s="338" t="s">
        <v>6691</v>
      </c>
      <c r="I3870" s="338" t="s">
        <v>21335</v>
      </c>
      <c r="J3870" s="338" t="s">
        <v>5980</v>
      </c>
      <c r="K3870" s="338" t="s">
        <v>4987</v>
      </c>
      <c r="L3870" s="338" t="s">
        <v>6015</v>
      </c>
      <c r="M3870" s="338" t="s">
        <v>21336</v>
      </c>
      <c r="N3870" s="338" t="s">
        <v>7376</v>
      </c>
      <c r="O3870" s="338" t="s">
        <v>5150</v>
      </c>
    </row>
    <row r="3871" ht="15.75" customHeight="1">
      <c r="A3871" s="338" t="s">
        <v>21337</v>
      </c>
      <c r="B3871" s="338" t="s">
        <v>7737</v>
      </c>
      <c r="C3871" s="338" t="s">
        <v>1547</v>
      </c>
      <c r="D3871" s="338">
        <v>2001.0</v>
      </c>
      <c r="E3871" s="338" t="s">
        <v>21338</v>
      </c>
      <c r="F3871" s="339">
        <v>45084.0</v>
      </c>
      <c r="G3871" s="338" t="s">
        <v>21339</v>
      </c>
      <c r="H3871" s="338" t="s">
        <v>14574</v>
      </c>
      <c r="I3871" s="338" t="s">
        <v>14574</v>
      </c>
      <c r="J3871" s="338" t="s">
        <v>12140</v>
      </c>
      <c r="K3871" s="338" t="s">
        <v>3074</v>
      </c>
      <c r="L3871" s="338" t="s">
        <v>6394</v>
      </c>
      <c r="M3871" s="338" t="s">
        <v>21340</v>
      </c>
      <c r="N3871" s="338" t="s">
        <v>5224</v>
      </c>
      <c r="O3871" s="338" t="s">
        <v>5056</v>
      </c>
    </row>
    <row r="3872" ht="15.75" customHeight="1">
      <c r="A3872" s="338" t="s">
        <v>21341</v>
      </c>
      <c r="B3872" s="338" t="s">
        <v>4970</v>
      </c>
      <c r="C3872" s="338" t="s">
        <v>2473</v>
      </c>
      <c r="D3872" s="338">
        <v>2001.0</v>
      </c>
      <c r="E3872" s="338" t="s">
        <v>21268</v>
      </c>
      <c r="F3872" s="339">
        <v>45175.0</v>
      </c>
      <c r="G3872" s="338" t="s">
        <v>21342</v>
      </c>
      <c r="H3872" s="338" t="s">
        <v>6345</v>
      </c>
      <c r="I3872" s="338" t="s">
        <v>18394</v>
      </c>
      <c r="J3872" s="338" t="s">
        <v>7031</v>
      </c>
      <c r="K3872" s="338" t="s">
        <v>4987</v>
      </c>
      <c r="L3872" s="338" t="s">
        <v>16968</v>
      </c>
      <c r="M3872" s="338" t="s">
        <v>21343</v>
      </c>
      <c r="N3872" s="338" t="s">
        <v>5009</v>
      </c>
      <c r="O3872" s="338" t="s">
        <v>6513</v>
      </c>
    </row>
    <row r="3873" ht="15.75" customHeight="1">
      <c r="A3873" s="338" t="s">
        <v>21344</v>
      </c>
      <c r="B3873" s="338" t="s">
        <v>4970</v>
      </c>
      <c r="C3873" s="338" t="s">
        <v>2473</v>
      </c>
      <c r="D3873" s="338">
        <v>2001.0</v>
      </c>
      <c r="E3873" s="338" t="s">
        <v>21345</v>
      </c>
      <c r="F3873" s="339">
        <v>45082.0</v>
      </c>
      <c r="G3873" s="338" t="s">
        <v>8611</v>
      </c>
      <c r="H3873" s="338" t="s">
        <v>21346</v>
      </c>
      <c r="I3873" s="338" t="s">
        <v>19831</v>
      </c>
      <c r="J3873" s="338" t="s">
        <v>17513</v>
      </c>
      <c r="K3873" s="338" t="s">
        <v>4987</v>
      </c>
      <c r="L3873" s="338" t="s">
        <v>12855</v>
      </c>
      <c r="M3873" s="338" t="s">
        <v>21347</v>
      </c>
      <c r="N3873" s="338" t="s">
        <v>4979</v>
      </c>
      <c r="O3873" s="338" t="s">
        <v>5283</v>
      </c>
    </row>
    <row r="3874" ht="15.75" customHeight="1">
      <c r="A3874" s="338" t="s">
        <v>712</v>
      </c>
      <c r="B3874" s="338" t="s">
        <v>7737</v>
      </c>
      <c r="C3874" s="338" t="s">
        <v>1537</v>
      </c>
      <c r="D3874" s="338">
        <v>2001.0</v>
      </c>
      <c r="E3874" s="338" t="s">
        <v>21348</v>
      </c>
      <c r="F3874" s="339">
        <v>45112.0</v>
      </c>
      <c r="G3874" s="338" t="s">
        <v>21349</v>
      </c>
      <c r="H3874" s="338" t="s">
        <v>8687</v>
      </c>
      <c r="I3874" s="338" t="s">
        <v>21350</v>
      </c>
      <c r="J3874" s="338" t="s">
        <v>17420</v>
      </c>
      <c r="K3874" s="338" t="s">
        <v>4987</v>
      </c>
      <c r="L3874" s="338" t="s">
        <v>16620</v>
      </c>
      <c r="M3874" s="338" t="s">
        <v>21351</v>
      </c>
      <c r="N3874" s="338" t="s">
        <v>5224</v>
      </c>
      <c r="O3874" s="338" t="s">
        <v>5471</v>
      </c>
    </row>
    <row r="3875" ht="15.75" customHeight="1">
      <c r="A3875" s="338" t="s">
        <v>21352</v>
      </c>
      <c r="B3875" s="338" t="s">
        <v>7737</v>
      </c>
      <c r="C3875" s="338" t="s">
        <v>1425</v>
      </c>
      <c r="D3875" s="338">
        <v>2001.0</v>
      </c>
      <c r="E3875" s="338" t="s">
        <v>21353</v>
      </c>
      <c r="F3875" s="339">
        <v>45084.0</v>
      </c>
      <c r="G3875" s="338" t="s">
        <v>11936</v>
      </c>
      <c r="H3875" s="338" t="s">
        <v>18394</v>
      </c>
      <c r="I3875" s="338" t="s">
        <v>18394</v>
      </c>
      <c r="J3875" s="338" t="s">
        <v>12140</v>
      </c>
      <c r="K3875" s="338" t="s">
        <v>6531</v>
      </c>
      <c r="L3875" s="338" t="s">
        <v>6071</v>
      </c>
      <c r="M3875" s="338" t="s">
        <v>21354</v>
      </c>
      <c r="N3875" s="338" t="s">
        <v>19413</v>
      </c>
      <c r="O3875" s="338" t="s">
        <v>4991</v>
      </c>
    </row>
    <row r="3876" ht="15.75" customHeight="1">
      <c r="A3876" s="338" t="s">
        <v>21355</v>
      </c>
      <c r="B3876" s="338" t="s">
        <v>7737</v>
      </c>
      <c r="C3876" s="338" t="s">
        <v>1601</v>
      </c>
      <c r="D3876" s="338">
        <v>2001.0</v>
      </c>
      <c r="E3876" s="338" t="s">
        <v>21356</v>
      </c>
      <c r="F3876" s="338" t="s">
        <v>5286</v>
      </c>
      <c r="G3876" s="338" t="s">
        <v>7796</v>
      </c>
      <c r="H3876" s="338" t="s">
        <v>21357</v>
      </c>
      <c r="I3876" s="338" t="s">
        <v>20306</v>
      </c>
      <c r="J3876" s="338" t="s">
        <v>20306</v>
      </c>
      <c r="K3876" s="338" t="s">
        <v>4987</v>
      </c>
      <c r="L3876" s="338" t="s">
        <v>21358</v>
      </c>
      <c r="M3876" s="338" t="s">
        <v>21359</v>
      </c>
      <c r="N3876" s="338" t="s">
        <v>4990</v>
      </c>
      <c r="O3876" s="338" t="s">
        <v>5283</v>
      </c>
    </row>
    <row r="3877" ht="15.75" customHeight="1">
      <c r="A3877" s="338" t="s">
        <v>21360</v>
      </c>
      <c r="B3877" s="338" t="s">
        <v>4993</v>
      </c>
      <c r="C3877" s="338" t="s">
        <v>1572</v>
      </c>
      <c r="D3877" s="338">
        <v>2001.0</v>
      </c>
      <c r="E3877" s="338" t="s">
        <v>21361</v>
      </c>
      <c r="F3877" s="339">
        <v>45175.0</v>
      </c>
      <c r="G3877" s="338" t="s">
        <v>18146</v>
      </c>
      <c r="H3877" s="338" t="s">
        <v>13559</v>
      </c>
      <c r="I3877" s="338" t="s">
        <v>10488</v>
      </c>
      <c r="J3877" s="338" t="s">
        <v>8534</v>
      </c>
      <c r="K3877" s="338" t="s">
        <v>4987</v>
      </c>
      <c r="L3877" s="338" t="s">
        <v>18923</v>
      </c>
      <c r="M3877" s="338" t="s">
        <v>21362</v>
      </c>
      <c r="N3877" s="338" t="s">
        <v>5843</v>
      </c>
      <c r="O3877" s="338" t="s">
        <v>5028</v>
      </c>
    </row>
    <row r="3878" ht="15.75" customHeight="1">
      <c r="A3878" s="338" t="s">
        <v>21363</v>
      </c>
      <c r="B3878" s="338" t="s">
        <v>7737</v>
      </c>
      <c r="C3878" s="338" t="s">
        <v>1537</v>
      </c>
      <c r="D3878" s="338">
        <v>2001.0</v>
      </c>
      <c r="E3878" s="338" t="s">
        <v>21364</v>
      </c>
      <c r="F3878" s="339">
        <v>45022.0</v>
      </c>
      <c r="G3878" s="338" t="s">
        <v>9626</v>
      </c>
      <c r="H3878" s="338" t="s">
        <v>11188</v>
      </c>
      <c r="I3878" s="338" t="s">
        <v>11644</v>
      </c>
      <c r="J3878" s="338" t="s">
        <v>20506</v>
      </c>
      <c r="K3878" s="338" t="s">
        <v>4987</v>
      </c>
      <c r="L3878" s="338" t="s">
        <v>11930</v>
      </c>
      <c r="M3878" s="338" t="s">
        <v>21365</v>
      </c>
      <c r="N3878" s="338" t="s">
        <v>5009</v>
      </c>
      <c r="O3878" s="338" t="s">
        <v>5545</v>
      </c>
    </row>
    <row r="3879" ht="15.75" customHeight="1">
      <c r="A3879" s="338" t="s">
        <v>21366</v>
      </c>
      <c r="B3879" s="338" t="s">
        <v>7737</v>
      </c>
      <c r="C3879" s="338" t="s">
        <v>1558</v>
      </c>
      <c r="D3879" s="338">
        <v>2001.0</v>
      </c>
      <c r="E3879" s="338" t="s">
        <v>21367</v>
      </c>
      <c r="F3879" s="339">
        <v>44931.0</v>
      </c>
      <c r="G3879" s="338" t="s">
        <v>5251</v>
      </c>
      <c r="H3879" s="338" t="s">
        <v>21368</v>
      </c>
      <c r="I3879" s="338" t="s">
        <v>21369</v>
      </c>
      <c r="J3879" s="338" t="s">
        <v>19736</v>
      </c>
      <c r="K3879" s="338" t="s">
        <v>4987</v>
      </c>
      <c r="L3879" s="338" t="s">
        <v>12626</v>
      </c>
      <c r="M3879" s="338" t="s">
        <v>21370</v>
      </c>
      <c r="N3879" s="338" t="s">
        <v>4979</v>
      </c>
      <c r="O3879" s="338" t="s">
        <v>4991</v>
      </c>
    </row>
    <row r="3880" ht="15.75" customHeight="1">
      <c r="A3880" s="338" t="s">
        <v>21371</v>
      </c>
      <c r="B3880" s="338" t="s">
        <v>4970</v>
      </c>
      <c r="C3880" s="338" t="s">
        <v>1558</v>
      </c>
      <c r="D3880" s="338">
        <v>2001.0</v>
      </c>
      <c r="E3880" s="338" t="s">
        <v>21372</v>
      </c>
      <c r="F3880" s="339">
        <v>45083.0</v>
      </c>
      <c r="G3880" s="338" t="s">
        <v>8587</v>
      </c>
      <c r="H3880" s="338" t="s">
        <v>21373</v>
      </c>
      <c r="I3880" s="338" t="s">
        <v>21374</v>
      </c>
      <c r="J3880" s="338" t="s">
        <v>18846</v>
      </c>
      <c r="K3880" s="338" t="s">
        <v>4987</v>
      </c>
      <c r="L3880" s="338" t="s">
        <v>5084</v>
      </c>
      <c r="M3880" s="338" t="s">
        <v>21375</v>
      </c>
      <c r="N3880" s="338" t="s">
        <v>21376</v>
      </c>
      <c r="O3880" s="338" t="s">
        <v>5262</v>
      </c>
    </row>
    <row r="3881" ht="15.75" customHeight="1">
      <c r="A3881" s="338" t="s">
        <v>21377</v>
      </c>
      <c r="B3881" s="338" t="s">
        <v>7737</v>
      </c>
      <c r="C3881" s="338" t="s">
        <v>1558</v>
      </c>
      <c r="D3881" s="338">
        <v>2001.0</v>
      </c>
      <c r="E3881" s="338" t="s">
        <v>21378</v>
      </c>
      <c r="F3881" s="339">
        <v>45174.0</v>
      </c>
      <c r="G3881" s="338" t="s">
        <v>7954</v>
      </c>
      <c r="H3881" s="338" t="s">
        <v>17454</v>
      </c>
      <c r="I3881" s="338" t="s">
        <v>21379</v>
      </c>
      <c r="J3881" s="338" t="s">
        <v>21380</v>
      </c>
      <c r="K3881" s="338" t="s">
        <v>4987</v>
      </c>
      <c r="L3881" s="338" t="s">
        <v>7743</v>
      </c>
      <c r="M3881" s="338" t="s">
        <v>21381</v>
      </c>
      <c r="N3881" s="338" t="s">
        <v>5224</v>
      </c>
      <c r="O3881" s="338" t="s">
        <v>5096</v>
      </c>
    </row>
    <row r="3882" ht="15.75" customHeight="1">
      <c r="A3882" s="338" t="s">
        <v>21382</v>
      </c>
      <c r="B3882" s="338" t="s">
        <v>7737</v>
      </c>
      <c r="C3882" s="338" t="s">
        <v>1558</v>
      </c>
      <c r="D3882" s="338">
        <v>2001.0</v>
      </c>
      <c r="E3882" s="338" t="s">
        <v>20987</v>
      </c>
      <c r="F3882" s="339">
        <v>45052.0</v>
      </c>
      <c r="G3882" s="338" t="s">
        <v>21383</v>
      </c>
      <c r="H3882" s="338" t="s">
        <v>15981</v>
      </c>
      <c r="I3882" s="338" t="s">
        <v>21384</v>
      </c>
      <c r="J3882" s="338" t="s">
        <v>15981</v>
      </c>
      <c r="K3882" s="338" t="s">
        <v>12977</v>
      </c>
      <c r="L3882" s="338" t="s">
        <v>5807</v>
      </c>
      <c r="M3882" s="338" t="s">
        <v>21385</v>
      </c>
      <c r="N3882" s="338" t="s">
        <v>5009</v>
      </c>
      <c r="O3882" s="338" t="s">
        <v>6003</v>
      </c>
    </row>
    <row r="3883" ht="15.75" customHeight="1">
      <c r="A3883" s="338" t="s">
        <v>473</v>
      </c>
      <c r="B3883" s="338" t="s">
        <v>7737</v>
      </c>
      <c r="C3883" s="338" t="s">
        <v>1537</v>
      </c>
      <c r="D3883" s="338">
        <v>2001.0</v>
      </c>
      <c r="E3883" s="338" t="s">
        <v>21386</v>
      </c>
      <c r="F3883" s="339">
        <v>45174.0</v>
      </c>
      <c r="G3883" s="338" t="s">
        <v>15887</v>
      </c>
      <c r="H3883" s="338" t="s">
        <v>11974</v>
      </c>
      <c r="I3883" s="338" t="s">
        <v>6037</v>
      </c>
      <c r="J3883" s="338" t="s">
        <v>5921</v>
      </c>
      <c r="K3883" s="338" t="s">
        <v>4987</v>
      </c>
      <c r="L3883" s="338" t="s">
        <v>18089</v>
      </c>
      <c r="M3883" s="338" t="s">
        <v>21387</v>
      </c>
      <c r="N3883" s="338" t="s">
        <v>5036</v>
      </c>
      <c r="O3883" s="338" t="s">
        <v>5248</v>
      </c>
    </row>
    <row r="3884" ht="15.75" customHeight="1">
      <c r="A3884" s="338" t="s">
        <v>21388</v>
      </c>
      <c r="B3884" s="338" t="s">
        <v>4970</v>
      </c>
      <c r="C3884" s="338" t="s">
        <v>1547</v>
      </c>
      <c r="D3884" s="338">
        <v>2001.0</v>
      </c>
      <c r="E3884" s="338" t="s">
        <v>21389</v>
      </c>
      <c r="F3884" s="339">
        <v>45084.0</v>
      </c>
      <c r="G3884" s="338" t="s">
        <v>17389</v>
      </c>
      <c r="H3884" s="338" t="s">
        <v>5911</v>
      </c>
      <c r="I3884" s="338" t="s">
        <v>5911</v>
      </c>
      <c r="J3884" s="338" t="s">
        <v>19871</v>
      </c>
      <c r="K3884" s="338" t="s">
        <v>9336</v>
      </c>
      <c r="L3884" s="338" t="s">
        <v>16968</v>
      </c>
      <c r="M3884" s="338" t="s">
        <v>21390</v>
      </c>
      <c r="N3884" s="338" t="s">
        <v>5009</v>
      </c>
      <c r="O3884" s="338" t="s">
        <v>5225</v>
      </c>
    </row>
    <row r="3885" ht="15.75" customHeight="1">
      <c r="A3885" s="338" t="s">
        <v>21391</v>
      </c>
      <c r="B3885" s="338" t="s">
        <v>4970</v>
      </c>
      <c r="C3885" s="338" t="s">
        <v>1558</v>
      </c>
      <c r="D3885" s="338">
        <v>2001.0</v>
      </c>
      <c r="E3885" s="338" t="s">
        <v>21286</v>
      </c>
      <c r="F3885" s="339">
        <v>44964.0</v>
      </c>
      <c r="G3885" s="338" t="s">
        <v>9499</v>
      </c>
      <c r="H3885" s="338" t="s">
        <v>5091</v>
      </c>
      <c r="I3885" s="338" t="s">
        <v>21392</v>
      </c>
      <c r="J3885" s="338" t="s">
        <v>8642</v>
      </c>
      <c r="K3885" s="338" t="s">
        <v>4987</v>
      </c>
      <c r="L3885" s="338" t="s">
        <v>21393</v>
      </c>
      <c r="M3885" s="338" t="s">
        <v>21394</v>
      </c>
      <c r="N3885" s="338" t="s">
        <v>21395</v>
      </c>
      <c r="O3885" s="338" t="s">
        <v>5225</v>
      </c>
    </row>
    <row r="3886" ht="15.75" customHeight="1">
      <c r="A3886" s="338" t="s">
        <v>21396</v>
      </c>
      <c r="B3886" s="338" t="s">
        <v>4970</v>
      </c>
      <c r="C3886" s="338" t="s">
        <v>1537</v>
      </c>
      <c r="D3886" s="338">
        <v>2001.0</v>
      </c>
      <c r="E3886" s="338" t="s">
        <v>21397</v>
      </c>
      <c r="F3886" s="339">
        <v>45052.0</v>
      </c>
      <c r="G3886" s="338" t="s">
        <v>6466</v>
      </c>
      <c r="H3886" s="338" t="s">
        <v>15258</v>
      </c>
      <c r="I3886" s="338" t="s">
        <v>19335</v>
      </c>
      <c r="J3886" s="338" t="s">
        <v>5191</v>
      </c>
      <c r="K3886" s="338" t="s">
        <v>4987</v>
      </c>
      <c r="L3886" s="338" t="s">
        <v>13505</v>
      </c>
      <c r="M3886" s="338" t="s">
        <v>21398</v>
      </c>
      <c r="N3886" s="338" t="s">
        <v>21399</v>
      </c>
      <c r="O3886" s="338" t="s">
        <v>5339</v>
      </c>
    </row>
    <row r="3887" ht="15.75" customHeight="1">
      <c r="A3887" s="338" t="s">
        <v>21400</v>
      </c>
      <c r="B3887" s="338" t="s">
        <v>4970</v>
      </c>
      <c r="C3887" s="338" t="s">
        <v>1425</v>
      </c>
      <c r="D3887" s="338">
        <v>2001.0</v>
      </c>
      <c r="E3887" s="338" t="s">
        <v>21401</v>
      </c>
      <c r="F3887" s="339">
        <v>44963.0</v>
      </c>
      <c r="G3887" s="338" t="s">
        <v>6407</v>
      </c>
      <c r="H3887" s="338" t="s">
        <v>16839</v>
      </c>
      <c r="I3887" s="338" t="s">
        <v>16839</v>
      </c>
      <c r="J3887" s="338" t="s">
        <v>21402</v>
      </c>
      <c r="K3887" s="338" t="s">
        <v>4987</v>
      </c>
      <c r="L3887" s="338" t="s">
        <v>5064</v>
      </c>
      <c r="M3887" s="338" t="s">
        <v>21403</v>
      </c>
      <c r="N3887" s="338" t="s">
        <v>5066</v>
      </c>
      <c r="O3887" s="338" t="s">
        <v>6003</v>
      </c>
    </row>
    <row r="3888" ht="15.75" customHeight="1">
      <c r="A3888" s="338" t="s">
        <v>21404</v>
      </c>
      <c r="B3888" s="338" t="s">
        <v>16773</v>
      </c>
      <c r="C3888" s="338" t="s">
        <v>1547</v>
      </c>
      <c r="D3888" s="338">
        <v>2001.0</v>
      </c>
      <c r="E3888" s="338" t="s">
        <v>21405</v>
      </c>
      <c r="F3888" s="339">
        <v>44933.0</v>
      </c>
      <c r="G3888" s="338" t="s">
        <v>7889</v>
      </c>
      <c r="H3888" s="338" t="s">
        <v>19457</v>
      </c>
      <c r="I3888" s="338" t="s">
        <v>19457</v>
      </c>
      <c r="J3888" s="338" t="s">
        <v>21406</v>
      </c>
      <c r="K3888" s="338" t="s">
        <v>6531</v>
      </c>
      <c r="M3888" s="338" t="s">
        <v>21407</v>
      </c>
      <c r="N3888" s="338" t="s">
        <v>21408</v>
      </c>
      <c r="O3888" s="338" t="s">
        <v>6633</v>
      </c>
    </row>
    <row r="3889" ht="15.75" customHeight="1">
      <c r="A3889" s="338" t="s">
        <v>21409</v>
      </c>
      <c r="B3889" s="338" t="s">
        <v>4970</v>
      </c>
      <c r="C3889" s="338" t="s">
        <v>1547</v>
      </c>
      <c r="D3889" s="338">
        <v>2001.0</v>
      </c>
      <c r="E3889" s="338" t="s">
        <v>21410</v>
      </c>
      <c r="F3889" s="339">
        <v>45022.0</v>
      </c>
      <c r="G3889" s="338" t="s">
        <v>5129</v>
      </c>
      <c r="H3889" s="338" t="s">
        <v>18228</v>
      </c>
      <c r="I3889" s="338" t="s">
        <v>21411</v>
      </c>
      <c r="J3889" s="338" t="s">
        <v>11941</v>
      </c>
      <c r="K3889" s="338" t="s">
        <v>12977</v>
      </c>
      <c r="L3889" s="338" t="s">
        <v>5827</v>
      </c>
      <c r="M3889" s="338" t="s">
        <v>21412</v>
      </c>
      <c r="N3889" s="338" t="s">
        <v>5009</v>
      </c>
      <c r="O3889" s="338" t="s">
        <v>5537</v>
      </c>
    </row>
    <row r="3890" ht="15.75" customHeight="1">
      <c r="A3890" s="338" t="s">
        <v>21413</v>
      </c>
      <c r="B3890" s="338" t="s">
        <v>7737</v>
      </c>
      <c r="C3890" s="338" t="s">
        <v>1558</v>
      </c>
      <c r="D3890" s="338">
        <v>2001.0</v>
      </c>
      <c r="E3890" s="338" t="s">
        <v>21397</v>
      </c>
      <c r="F3890" s="339">
        <v>44932.0</v>
      </c>
      <c r="G3890" s="338" t="s">
        <v>15166</v>
      </c>
      <c r="H3890" s="338" t="s">
        <v>5744</v>
      </c>
      <c r="I3890" s="338" t="s">
        <v>8921</v>
      </c>
      <c r="J3890" s="338" t="s">
        <v>18801</v>
      </c>
      <c r="K3890" s="338" t="s">
        <v>4987</v>
      </c>
      <c r="L3890" s="338" t="s">
        <v>14335</v>
      </c>
      <c r="M3890" s="338" t="s">
        <v>21414</v>
      </c>
      <c r="N3890" s="338" t="s">
        <v>4990</v>
      </c>
      <c r="O3890" s="338" t="s">
        <v>5294</v>
      </c>
    </row>
    <row r="3891" ht="15.75" customHeight="1">
      <c r="A3891" s="338" t="s">
        <v>21415</v>
      </c>
      <c r="B3891" s="338" t="s">
        <v>4970</v>
      </c>
      <c r="C3891" s="338" t="s">
        <v>1547</v>
      </c>
      <c r="D3891" s="338">
        <v>2001.0</v>
      </c>
      <c r="E3891" s="338" t="s">
        <v>21334</v>
      </c>
      <c r="F3891" s="339">
        <v>44932.0</v>
      </c>
      <c r="G3891" s="338" t="s">
        <v>8587</v>
      </c>
      <c r="H3891" s="338" t="s">
        <v>8064</v>
      </c>
      <c r="I3891" s="338" t="s">
        <v>17787</v>
      </c>
      <c r="J3891" s="338" t="s">
        <v>16179</v>
      </c>
      <c r="K3891" s="338" t="s">
        <v>5607</v>
      </c>
      <c r="L3891" s="338" t="s">
        <v>12855</v>
      </c>
      <c r="M3891" s="338" t="s">
        <v>21416</v>
      </c>
      <c r="N3891" s="338" t="s">
        <v>5126</v>
      </c>
      <c r="O3891" s="338" t="s">
        <v>5077</v>
      </c>
    </row>
    <row r="3892" ht="15.75" customHeight="1">
      <c r="A3892" s="338" t="s">
        <v>21417</v>
      </c>
      <c r="C3892" s="338" t="s">
        <v>1547</v>
      </c>
      <c r="D3892" s="338">
        <v>2001.0</v>
      </c>
      <c r="E3892" s="338" t="s">
        <v>21418</v>
      </c>
      <c r="F3892" s="338" t="s">
        <v>5059</v>
      </c>
      <c r="G3892" s="338" t="s">
        <v>15198</v>
      </c>
      <c r="H3892" s="338" t="s">
        <v>21419</v>
      </c>
      <c r="I3892" s="338" t="s">
        <v>21420</v>
      </c>
      <c r="J3892" s="338" t="s">
        <v>14658</v>
      </c>
      <c r="K3892" s="338" t="s">
        <v>4987</v>
      </c>
      <c r="L3892" s="338" t="s">
        <v>5281</v>
      </c>
      <c r="M3892" s="338" t="s">
        <v>21421</v>
      </c>
      <c r="N3892" s="338" t="s">
        <v>21422</v>
      </c>
      <c r="O3892" s="338" t="s">
        <v>5150</v>
      </c>
    </row>
    <row r="3893" ht="15.75" customHeight="1">
      <c r="A3893" s="338" t="s">
        <v>21423</v>
      </c>
      <c r="B3893" s="338" t="s">
        <v>4993</v>
      </c>
      <c r="C3893" s="338" t="s">
        <v>1537</v>
      </c>
      <c r="D3893" s="338">
        <v>2001.0</v>
      </c>
      <c r="E3893" s="338" t="s">
        <v>21424</v>
      </c>
      <c r="F3893" s="339">
        <v>45051.0</v>
      </c>
      <c r="G3893" s="338" t="s">
        <v>9626</v>
      </c>
      <c r="H3893" s="338" t="s">
        <v>14480</v>
      </c>
      <c r="I3893" s="338" t="s">
        <v>14480</v>
      </c>
      <c r="J3893" s="338" t="s">
        <v>21425</v>
      </c>
      <c r="K3893" s="338" t="s">
        <v>4987</v>
      </c>
      <c r="L3893" s="338" t="s">
        <v>5377</v>
      </c>
      <c r="M3893" s="338" t="s">
        <v>21426</v>
      </c>
      <c r="N3893" s="338" t="s">
        <v>17344</v>
      </c>
      <c r="O3893" s="338" t="s">
        <v>5010</v>
      </c>
    </row>
    <row r="3894" ht="15.75" customHeight="1">
      <c r="A3894" s="338" t="s">
        <v>21427</v>
      </c>
      <c r="B3894" s="338" t="s">
        <v>7737</v>
      </c>
      <c r="C3894" s="338" t="s">
        <v>1537</v>
      </c>
      <c r="D3894" s="338">
        <v>2001.0</v>
      </c>
      <c r="E3894" s="338" t="s">
        <v>21087</v>
      </c>
      <c r="F3894" s="339">
        <v>45022.0</v>
      </c>
      <c r="G3894" s="338" t="s">
        <v>6444</v>
      </c>
      <c r="H3894" s="338" t="s">
        <v>21428</v>
      </c>
      <c r="I3894" s="338" t="s">
        <v>10291</v>
      </c>
      <c r="J3894" s="338" t="s">
        <v>5052</v>
      </c>
      <c r="K3894" s="338" t="s">
        <v>4987</v>
      </c>
      <c r="L3894" s="338" t="s">
        <v>7743</v>
      </c>
      <c r="M3894" s="338" t="s">
        <v>21429</v>
      </c>
      <c r="N3894" s="338" t="s">
        <v>5224</v>
      </c>
      <c r="O3894" s="338" t="s">
        <v>5537</v>
      </c>
    </row>
    <row r="3895" ht="15.75" customHeight="1">
      <c r="A3895" s="338" t="s">
        <v>21430</v>
      </c>
      <c r="B3895" s="338" t="s">
        <v>8739</v>
      </c>
      <c r="C3895" s="338" t="s">
        <v>1547</v>
      </c>
      <c r="D3895" s="338">
        <v>2001.0</v>
      </c>
      <c r="E3895" s="338" t="s">
        <v>21431</v>
      </c>
      <c r="F3895" s="339">
        <v>44932.0</v>
      </c>
      <c r="G3895" s="338" t="s">
        <v>5181</v>
      </c>
      <c r="H3895" s="338" t="s">
        <v>16223</v>
      </c>
      <c r="I3895" s="338" t="s">
        <v>8827</v>
      </c>
      <c r="J3895" s="338" t="s">
        <v>17107</v>
      </c>
      <c r="K3895" s="338" t="s">
        <v>5607</v>
      </c>
      <c r="M3895" s="338" t="s">
        <v>21432</v>
      </c>
      <c r="N3895" s="338" t="s">
        <v>21433</v>
      </c>
      <c r="O3895" s="338" t="s">
        <v>5471</v>
      </c>
    </row>
    <row r="3896" ht="15.75" customHeight="1">
      <c r="A3896" s="338" t="s">
        <v>21434</v>
      </c>
      <c r="B3896" s="338" t="s">
        <v>16773</v>
      </c>
      <c r="C3896" s="338" t="s">
        <v>1681</v>
      </c>
      <c r="D3896" s="338">
        <v>2001.0</v>
      </c>
      <c r="E3896" s="338" t="s">
        <v>21435</v>
      </c>
      <c r="F3896" s="339">
        <v>45175.0</v>
      </c>
      <c r="G3896" s="338" t="s">
        <v>7952</v>
      </c>
      <c r="H3896" s="338" t="s">
        <v>16624</v>
      </c>
      <c r="I3896" s="338" t="s">
        <v>21436</v>
      </c>
      <c r="J3896" s="338" t="s">
        <v>21437</v>
      </c>
      <c r="K3896" s="338" t="s">
        <v>4987</v>
      </c>
      <c r="M3896" s="338" t="s">
        <v>21438</v>
      </c>
      <c r="N3896" s="338" t="s">
        <v>14406</v>
      </c>
      <c r="O3896" s="338" t="s">
        <v>5576</v>
      </c>
    </row>
    <row r="3897" ht="15.75" customHeight="1">
      <c r="A3897" s="338" t="s">
        <v>21439</v>
      </c>
      <c r="B3897" s="338" t="s">
        <v>4970</v>
      </c>
      <c r="C3897" s="338" t="s">
        <v>1558</v>
      </c>
      <c r="D3897" s="338">
        <v>2001.0</v>
      </c>
      <c r="E3897" s="338" t="s">
        <v>20625</v>
      </c>
      <c r="F3897" s="339">
        <v>45113.0</v>
      </c>
      <c r="G3897" s="338" t="s">
        <v>19022</v>
      </c>
      <c r="H3897" s="338" t="s">
        <v>21440</v>
      </c>
      <c r="I3897" s="338" t="s">
        <v>21441</v>
      </c>
      <c r="J3897" s="338" t="s">
        <v>16010</v>
      </c>
      <c r="K3897" s="338" t="s">
        <v>4976</v>
      </c>
      <c r="L3897" s="338" t="s">
        <v>7014</v>
      </c>
      <c r="M3897" s="338" t="s">
        <v>21442</v>
      </c>
      <c r="N3897" s="338" t="s">
        <v>10126</v>
      </c>
      <c r="O3897" s="338" t="s">
        <v>5262</v>
      </c>
    </row>
    <row r="3898" ht="15.75" customHeight="1">
      <c r="A3898" s="338" t="s">
        <v>21443</v>
      </c>
      <c r="B3898" s="338" t="s">
        <v>7737</v>
      </c>
      <c r="C3898" s="338" t="s">
        <v>1547</v>
      </c>
      <c r="D3898" s="338">
        <v>2001.0</v>
      </c>
      <c r="E3898" s="338" t="s">
        <v>21444</v>
      </c>
      <c r="F3898" s="339">
        <v>45084.0</v>
      </c>
      <c r="G3898" s="338" t="s">
        <v>21445</v>
      </c>
      <c r="H3898" s="338" t="s">
        <v>16370</v>
      </c>
      <c r="I3898" s="338" t="s">
        <v>21446</v>
      </c>
      <c r="J3898" s="338" t="s">
        <v>6346</v>
      </c>
      <c r="K3898" s="338" t="s">
        <v>4987</v>
      </c>
      <c r="L3898" s="338" t="s">
        <v>5355</v>
      </c>
      <c r="M3898" s="338" t="s">
        <v>21447</v>
      </c>
      <c r="N3898" s="338" t="s">
        <v>7780</v>
      </c>
      <c r="O3898" s="338" t="s">
        <v>5193</v>
      </c>
    </row>
    <row r="3899" ht="15.75" customHeight="1">
      <c r="A3899" s="338" t="s">
        <v>21448</v>
      </c>
      <c r="B3899" s="338" t="s">
        <v>4970</v>
      </c>
      <c r="C3899" s="338" t="s">
        <v>1537</v>
      </c>
      <c r="D3899" s="338">
        <v>2001.0</v>
      </c>
      <c r="E3899" s="338" t="s">
        <v>21249</v>
      </c>
      <c r="F3899" s="338" t="s">
        <v>5059</v>
      </c>
      <c r="G3899" s="338" t="s">
        <v>7062</v>
      </c>
      <c r="H3899" s="338" t="s">
        <v>21003</v>
      </c>
      <c r="I3899" s="338" t="s">
        <v>21449</v>
      </c>
      <c r="J3899" s="338" t="s">
        <v>5100</v>
      </c>
      <c r="K3899" s="338" t="s">
        <v>4987</v>
      </c>
      <c r="L3899" s="338" t="s">
        <v>16595</v>
      </c>
      <c r="M3899" s="338" t="s">
        <v>21450</v>
      </c>
      <c r="N3899" s="338" t="s">
        <v>18335</v>
      </c>
      <c r="O3899" s="338" t="s">
        <v>5225</v>
      </c>
    </row>
    <row r="3900" ht="15.75" customHeight="1">
      <c r="A3900" s="338" t="s">
        <v>21451</v>
      </c>
      <c r="B3900" s="338" t="s">
        <v>4970</v>
      </c>
      <c r="C3900" s="338" t="s">
        <v>1547</v>
      </c>
      <c r="D3900" s="338">
        <v>2001.0</v>
      </c>
      <c r="E3900" s="338" t="s">
        <v>21452</v>
      </c>
      <c r="F3900" s="339">
        <v>45053.0</v>
      </c>
      <c r="G3900" s="338" t="s">
        <v>5718</v>
      </c>
      <c r="H3900" s="338" t="s">
        <v>21088</v>
      </c>
      <c r="I3900" s="338" t="s">
        <v>21088</v>
      </c>
      <c r="J3900" s="338" t="s">
        <v>9423</v>
      </c>
      <c r="K3900" s="338" t="s">
        <v>5607</v>
      </c>
      <c r="M3900" s="338" t="s">
        <v>21453</v>
      </c>
      <c r="N3900" s="338" t="s">
        <v>17614</v>
      </c>
      <c r="O3900" s="338" t="s">
        <v>5225</v>
      </c>
    </row>
    <row r="3901" ht="15.75" customHeight="1">
      <c r="A3901" s="338" t="s">
        <v>21454</v>
      </c>
      <c r="B3901" s="338" t="s">
        <v>4970</v>
      </c>
      <c r="C3901" s="338" t="s">
        <v>1537</v>
      </c>
      <c r="D3901" s="338">
        <v>2001.0</v>
      </c>
      <c r="E3901" s="338" t="s">
        <v>21455</v>
      </c>
      <c r="F3901" s="339">
        <v>44933.0</v>
      </c>
      <c r="G3901" s="338" t="s">
        <v>19126</v>
      </c>
      <c r="H3901" s="338" t="s">
        <v>7152</v>
      </c>
      <c r="I3901" s="338" t="s">
        <v>15482</v>
      </c>
      <c r="J3901" s="338" t="s">
        <v>5100</v>
      </c>
      <c r="K3901" s="338" t="s">
        <v>4987</v>
      </c>
      <c r="L3901" s="338" t="s">
        <v>15838</v>
      </c>
      <c r="M3901" s="338" t="s">
        <v>21456</v>
      </c>
      <c r="N3901" s="338" t="s">
        <v>5036</v>
      </c>
      <c r="O3901" s="338" t="s">
        <v>5824</v>
      </c>
    </row>
    <row r="3902" ht="15.75" customHeight="1">
      <c r="A3902" s="338" t="s">
        <v>21457</v>
      </c>
      <c r="B3902" s="338" t="s">
        <v>7737</v>
      </c>
      <c r="C3902" s="338" t="s">
        <v>1537</v>
      </c>
      <c r="D3902" s="338">
        <v>2001.0</v>
      </c>
      <c r="E3902" s="338" t="s">
        <v>21361</v>
      </c>
      <c r="F3902" s="339">
        <v>45143.0</v>
      </c>
      <c r="G3902" s="338" t="s">
        <v>11992</v>
      </c>
      <c r="H3902" s="338" t="s">
        <v>18118</v>
      </c>
      <c r="I3902" s="338" t="s">
        <v>21458</v>
      </c>
      <c r="J3902" s="338" t="s">
        <v>21459</v>
      </c>
      <c r="K3902" s="338" t="s">
        <v>4987</v>
      </c>
      <c r="L3902" s="338" t="s">
        <v>15838</v>
      </c>
      <c r="M3902" s="338" t="s">
        <v>21460</v>
      </c>
      <c r="N3902" s="338" t="s">
        <v>5009</v>
      </c>
      <c r="O3902" s="338" t="s">
        <v>5067</v>
      </c>
    </row>
    <row r="3903" ht="15.75" customHeight="1">
      <c r="A3903" s="338" t="s">
        <v>21461</v>
      </c>
      <c r="B3903" s="338" t="s">
        <v>4970</v>
      </c>
      <c r="C3903" s="338" t="s">
        <v>1558</v>
      </c>
      <c r="D3903" s="338">
        <v>2001.0</v>
      </c>
      <c r="E3903" s="338" t="s">
        <v>21353</v>
      </c>
      <c r="F3903" s="339">
        <v>45022.0</v>
      </c>
      <c r="G3903" s="338" t="s">
        <v>11956</v>
      </c>
      <c r="H3903" s="338" t="s">
        <v>21462</v>
      </c>
      <c r="I3903" s="338" t="s">
        <v>19653</v>
      </c>
      <c r="J3903" s="338" t="s">
        <v>19654</v>
      </c>
      <c r="K3903" s="338" t="s">
        <v>4987</v>
      </c>
      <c r="L3903" s="338" t="s">
        <v>7748</v>
      </c>
      <c r="M3903" s="338" t="s">
        <v>21463</v>
      </c>
      <c r="N3903" s="338" t="s">
        <v>21464</v>
      </c>
      <c r="O3903" s="338" t="s">
        <v>5576</v>
      </c>
    </row>
    <row r="3904" ht="15.75" customHeight="1">
      <c r="A3904" s="338" t="s">
        <v>21465</v>
      </c>
      <c r="B3904" s="338" t="s">
        <v>4970</v>
      </c>
      <c r="C3904" s="338" t="s">
        <v>3713</v>
      </c>
      <c r="D3904" s="338">
        <v>2001.0</v>
      </c>
      <c r="E3904" s="338" t="s">
        <v>21466</v>
      </c>
      <c r="F3904" s="339">
        <v>44964.0</v>
      </c>
      <c r="G3904" s="338" t="s">
        <v>10344</v>
      </c>
      <c r="H3904" s="338" t="s">
        <v>11003</v>
      </c>
      <c r="I3904" s="338" t="s">
        <v>21467</v>
      </c>
      <c r="J3904" s="338" t="s">
        <v>11003</v>
      </c>
      <c r="K3904" s="338" t="s">
        <v>4987</v>
      </c>
      <c r="L3904" s="338" t="s">
        <v>5157</v>
      </c>
      <c r="M3904" s="338" t="s">
        <v>21468</v>
      </c>
      <c r="N3904" s="338" t="s">
        <v>18683</v>
      </c>
      <c r="O3904" s="338" t="s">
        <v>5067</v>
      </c>
    </row>
    <row r="3905" ht="15.75" customHeight="1">
      <c r="A3905" s="338" t="s">
        <v>21469</v>
      </c>
      <c r="B3905" s="338" t="s">
        <v>4970</v>
      </c>
      <c r="C3905" s="338" t="s">
        <v>1547</v>
      </c>
      <c r="D3905" s="338">
        <v>2001.0</v>
      </c>
      <c r="E3905" s="338" t="s">
        <v>21326</v>
      </c>
      <c r="F3905" s="339">
        <v>45022.0</v>
      </c>
      <c r="G3905" s="338" t="s">
        <v>10344</v>
      </c>
      <c r="H3905" s="338" t="s">
        <v>16048</v>
      </c>
      <c r="I3905" s="338" t="s">
        <v>18323</v>
      </c>
      <c r="J3905" s="338" t="s">
        <v>12156</v>
      </c>
      <c r="K3905" s="338" t="s">
        <v>4987</v>
      </c>
      <c r="L3905" s="338" t="s">
        <v>12846</v>
      </c>
      <c r="M3905" s="338" t="s">
        <v>21470</v>
      </c>
      <c r="N3905" s="338" t="s">
        <v>5009</v>
      </c>
      <c r="O3905" s="338" t="s">
        <v>4991</v>
      </c>
    </row>
    <row r="3906" ht="15.75" customHeight="1">
      <c r="A3906" s="338" t="s">
        <v>798</v>
      </c>
      <c r="B3906" s="338" t="s">
        <v>7737</v>
      </c>
      <c r="C3906" s="338" t="s">
        <v>1537</v>
      </c>
      <c r="D3906" s="338">
        <v>2001.0</v>
      </c>
      <c r="E3906" s="338" t="s">
        <v>21334</v>
      </c>
      <c r="F3906" s="339">
        <v>45083.0</v>
      </c>
      <c r="G3906" s="338" t="s">
        <v>7751</v>
      </c>
      <c r="H3906" s="338" t="s">
        <v>18466</v>
      </c>
      <c r="I3906" s="338" t="s">
        <v>18903</v>
      </c>
      <c r="J3906" s="338" t="s">
        <v>8799</v>
      </c>
      <c r="K3906" s="338" t="s">
        <v>5663</v>
      </c>
      <c r="L3906" s="338" t="s">
        <v>16634</v>
      </c>
      <c r="M3906" s="338" t="s">
        <v>21471</v>
      </c>
      <c r="N3906" s="338" t="s">
        <v>7780</v>
      </c>
      <c r="O3906" s="338" t="s">
        <v>6003</v>
      </c>
    </row>
    <row r="3907" ht="15.75" customHeight="1">
      <c r="A3907" s="338" t="s">
        <v>21472</v>
      </c>
      <c r="B3907" s="338" t="s">
        <v>7737</v>
      </c>
      <c r="C3907" s="338" t="s">
        <v>1547</v>
      </c>
      <c r="D3907" s="338">
        <v>2001.0</v>
      </c>
      <c r="E3907" s="338" t="s">
        <v>20567</v>
      </c>
      <c r="F3907" s="339">
        <v>44963.0</v>
      </c>
      <c r="G3907" s="338" t="s">
        <v>5718</v>
      </c>
      <c r="H3907" s="338" t="s">
        <v>15450</v>
      </c>
      <c r="I3907" s="338" t="s">
        <v>21473</v>
      </c>
      <c r="J3907" s="338" t="s">
        <v>21474</v>
      </c>
      <c r="K3907" s="338" t="s">
        <v>4987</v>
      </c>
      <c r="L3907" s="338" t="s">
        <v>6247</v>
      </c>
      <c r="M3907" s="338" t="s">
        <v>21475</v>
      </c>
      <c r="N3907" s="338" t="s">
        <v>21476</v>
      </c>
      <c r="O3907" s="338" t="s">
        <v>5545</v>
      </c>
    </row>
    <row r="3908" ht="15.75" customHeight="1">
      <c r="A3908" s="338" t="s">
        <v>21477</v>
      </c>
      <c r="B3908" s="338" t="s">
        <v>7737</v>
      </c>
      <c r="C3908" s="338" t="s">
        <v>3713</v>
      </c>
      <c r="D3908" s="338">
        <v>2001.0</v>
      </c>
      <c r="E3908" s="338" t="s">
        <v>21113</v>
      </c>
      <c r="F3908" s="339">
        <v>45082.0</v>
      </c>
      <c r="G3908" s="338" t="s">
        <v>6547</v>
      </c>
      <c r="H3908" s="338" t="s">
        <v>5819</v>
      </c>
      <c r="I3908" s="338" t="s">
        <v>15485</v>
      </c>
      <c r="J3908" s="338" t="s">
        <v>5191</v>
      </c>
      <c r="K3908" s="338" t="s">
        <v>4987</v>
      </c>
      <c r="L3908" s="338" t="s">
        <v>15938</v>
      </c>
      <c r="M3908" s="338" t="s">
        <v>21478</v>
      </c>
      <c r="N3908" s="338" t="s">
        <v>5009</v>
      </c>
      <c r="O3908" s="338" t="s">
        <v>5143</v>
      </c>
    </row>
    <row r="3909" ht="15.75" customHeight="1">
      <c r="A3909" s="338" t="s">
        <v>21479</v>
      </c>
      <c r="B3909" s="338" t="s">
        <v>7737</v>
      </c>
      <c r="C3909" s="338" t="s">
        <v>1681</v>
      </c>
      <c r="D3909" s="338">
        <v>2001.0</v>
      </c>
      <c r="E3909" s="338" t="s">
        <v>21249</v>
      </c>
      <c r="F3909" s="339">
        <v>45052.0</v>
      </c>
      <c r="G3909" s="338" t="s">
        <v>5113</v>
      </c>
      <c r="H3909" s="338" t="s">
        <v>9851</v>
      </c>
      <c r="I3909" s="338" t="s">
        <v>21480</v>
      </c>
      <c r="J3909" s="338" t="s">
        <v>7928</v>
      </c>
      <c r="K3909" s="338" t="s">
        <v>4987</v>
      </c>
      <c r="L3909" s="338" t="s">
        <v>11930</v>
      </c>
      <c r="M3909" s="338" t="s">
        <v>21481</v>
      </c>
      <c r="N3909" s="338" t="s">
        <v>4990</v>
      </c>
      <c r="O3909" s="338" t="s">
        <v>5193</v>
      </c>
    </row>
    <row r="3910" ht="15.75" customHeight="1">
      <c r="A3910" s="338" t="s">
        <v>21482</v>
      </c>
      <c r="B3910" s="338" t="s">
        <v>7737</v>
      </c>
      <c r="C3910" s="338" t="s">
        <v>1558</v>
      </c>
      <c r="D3910" s="338">
        <v>2001.0</v>
      </c>
      <c r="E3910" s="338" t="s">
        <v>21338</v>
      </c>
      <c r="F3910" s="339">
        <v>45142.0</v>
      </c>
      <c r="G3910" s="338" t="s">
        <v>9516</v>
      </c>
      <c r="H3910" s="338" t="s">
        <v>21483</v>
      </c>
      <c r="I3910" s="338" t="s">
        <v>21484</v>
      </c>
      <c r="J3910" s="338" t="s">
        <v>19802</v>
      </c>
      <c r="K3910" s="338" t="s">
        <v>4987</v>
      </c>
      <c r="L3910" s="338" t="s">
        <v>7091</v>
      </c>
      <c r="M3910" s="338" t="s">
        <v>21485</v>
      </c>
      <c r="N3910" s="338" t="s">
        <v>21290</v>
      </c>
      <c r="O3910" s="338" t="s">
        <v>5316</v>
      </c>
    </row>
    <row r="3911" ht="15.75" customHeight="1">
      <c r="A3911" s="338" t="s">
        <v>21486</v>
      </c>
      <c r="B3911" s="338" t="s">
        <v>4970</v>
      </c>
      <c r="C3911" s="338" t="s">
        <v>1558</v>
      </c>
      <c r="D3911" s="338">
        <v>2001.0</v>
      </c>
      <c r="E3911" s="338" t="s">
        <v>21487</v>
      </c>
      <c r="F3911" s="339">
        <v>44991.0</v>
      </c>
      <c r="G3911" s="338" t="s">
        <v>8587</v>
      </c>
      <c r="H3911" s="338" t="s">
        <v>21488</v>
      </c>
      <c r="I3911" s="338" t="s">
        <v>21489</v>
      </c>
      <c r="J3911" s="338" t="s">
        <v>21490</v>
      </c>
      <c r="K3911" s="338" t="s">
        <v>4987</v>
      </c>
      <c r="L3911" s="338" t="s">
        <v>5094</v>
      </c>
      <c r="M3911" s="338" t="s">
        <v>21491</v>
      </c>
      <c r="N3911" s="338" t="s">
        <v>15984</v>
      </c>
      <c r="O3911" s="338" t="s">
        <v>5483</v>
      </c>
    </row>
    <row r="3912" ht="15.75" customHeight="1">
      <c r="A3912" s="338" t="s">
        <v>21492</v>
      </c>
      <c r="B3912" s="338" t="s">
        <v>4970</v>
      </c>
      <c r="C3912" s="338" t="s">
        <v>1537</v>
      </c>
      <c r="D3912" s="338">
        <v>2001.0</v>
      </c>
      <c r="E3912" s="338" t="s">
        <v>21308</v>
      </c>
      <c r="F3912" s="339">
        <v>45083.0</v>
      </c>
      <c r="G3912" s="338" t="s">
        <v>5137</v>
      </c>
      <c r="H3912" s="338" t="s">
        <v>12279</v>
      </c>
      <c r="I3912" s="338" t="s">
        <v>21493</v>
      </c>
      <c r="J3912" s="338" t="s">
        <v>21494</v>
      </c>
      <c r="K3912" s="338" t="s">
        <v>4987</v>
      </c>
      <c r="L3912" s="338" t="s">
        <v>10384</v>
      </c>
      <c r="M3912" s="338" t="s">
        <v>21495</v>
      </c>
      <c r="N3912" s="338" t="s">
        <v>16834</v>
      </c>
      <c r="O3912" s="338" t="s">
        <v>5262</v>
      </c>
    </row>
    <row r="3913" ht="15.75" customHeight="1">
      <c r="A3913" s="338" t="s">
        <v>21496</v>
      </c>
      <c r="B3913" s="338" t="s">
        <v>4970</v>
      </c>
      <c r="C3913" s="338" t="s">
        <v>1537</v>
      </c>
      <c r="D3913" s="338">
        <v>2001.0</v>
      </c>
      <c r="E3913" s="338" t="s">
        <v>20917</v>
      </c>
      <c r="F3913" s="338" t="s">
        <v>5286</v>
      </c>
      <c r="G3913" s="338" t="s">
        <v>6515</v>
      </c>
      <c r="H3913" s="338" t="s">
        <v>21497</v>
      </c>
      <c r="I3913" s="338" t="s">
        <v>21498</v>
      </c>
      <c r="J3913" s="338" t="s">
        <v>5687</v>
      </c>
      <c r="K3913" s="338" t="s">
        <v>4987</v>
      </c>
      <c r="L3913" s="338" t="s">
        <v>15913</v>
      </c>
      <c r="M3913" s="338" t="s">
        <v>21499</v>
      </c>
      <c r="N3913" s="338" t="s">
        <v>19727</v>
      </c>
      <c r="O3913" s="338" t="s">
        <v>5852</v>
      </c>
    </row>
    <row r="3914" ht="15.75" customHeight="1">
      <c r="A3914" s="338" t="s">
        <v>21500</v>
      </c>
      <c r="B3914" s="338" t="s">
        <v>4970</v>
      </c>
      <c r="C3914" s="338" t="s">
        <v>1537</v>
      </c>
      <c r="D3914" s="338">
        <v>2001.0</v>
      </c>
      <c r="E3914" s="338" t="s">
        <v>20552</v>
      </c>
      <c r="F3914" s="339">
        <v>45144.0</v>
      </c>
      <c r="G3914" s="338" t="s">
        <v>14323</v>
      </c>
      <c r="H3914" s="338" t="s">
        <v>8058</v>
      </c>
      <c r="I3914" s="338" t="s">
        <v>21501</v>
      </c>
      <c r="J3914" s="338" t="s">
        <v>5043</v>
      </c>
      <c r="K3914" s="338" t="s">
        <v>12977</v>
      </c>
      <c r="L3914" s="338" t="s">
        <v>16968</v>
      </c>
      <c r="M3914" s="338" t="s">
        <v>21502</v>
      </c>
      <c r="N3914" s="338" t="s">
        <v>5009</v>
      </c>
      <c r="O3914" s="338" t="s">
        <v>5002</v>
      </c>
    </row>
    <row r="3915" ht="15.75" customHeight="1">
      <c r="A3915" s="338" t="s">
        <v>21503</v>
      </c>
      <c r="B3915" s="338" t="s">
        <v>4970</v>
      </c>
      <c r="C3915" s="338" t="s">
        <v>1537</v>
      </c>
      <c r="D3915" s="338">
        <v>2001.0</v>
      </c>
      <c r="E3915" s="338" t="s">
        <v>21504</v>
      </c>
      <c r="F3915" s="339">
        <v>45020.0</v>
      </c>
      <c r="G3915" s="338" t="s">
        <v>6378</v>
      </c>
      <c r="H3915" s="338" t="s">
        <v>12459</v>
      </c>
      <c r="I3915" s="338" t="s">
        <v>5024</v>
      </c>
      <c r="J3915" s="338" t="s">
        <v>21505</v>
      </c>
      <c r="K3915" s="338" t="s">
        <v>5245</v>
      </c>
      <c r="L3915" s="338" t="s">
        <v>5157</v>
      </c>
      <c r="M3915" s="338" t="s">
        <v>21506</v>
      </c>
      <c r="N3915" s="338" t="s">
        <v>7780</v>
      </c>
      <c r="O3915" s="338" t="s">
        <v>5248</v>
      </c>
    </row>
    <row r="3916" ht="15.75" customHeight="1">
      <c r="A3916" s="338" t="s">
        <v>21507</v>
      </c>
      <c r="B3916" s="338" t="s">
        <v>4970</v>
      </c>
      <c r="C3916" s="338" t="s">
        <v>1558</v>
      </c>
      <c r="D3916" s="338">
        <v>2001.0</v>
      </c>
      <c r="E3916" s="338" t="s">
        <v>21367</v>
      </c>
      <c r="F3916" s="339">
        <v>45144.0</v>
      </c>
      <c r="G3916" s="338" t="s">
        <v>8603</v>
      </c>
      <c r="H3916" s="338" t="s">
        <v>15927</v>
      </c>
      <c r="I3916" s="338" t="s">
        <v>15927</v>
      </c>
      <c r="J3916" s="338" t="s">
        <v>21508</v>
      </c>
      <c r="K3916" s="338" t="s">
        <v>4987</v>
      </c>
      <c r="L3916" s="338" t="s">
        <v>5355</v>
      </c>
      <c r="M3916" s="338" t="s">
        <v>21509</v>
      </c>
      <c r="N3916" s="338" t="s">
        <v>17344</v>
      </c>
      <c r="O3916" s="338" t="s">
        <v>4991</v>
      </c>
    </row>
    <row r="3917" ht="15.75" customHeight="1">
      <c r="A3917" s="338" t="s">
        <v>21510</v>
      </c>
      <c r="B3917" s="338" t="s">
        <v>4970</v>
      </c>
      <c r="C3917" s="338" t="s">
        <v>1601</v>
      </c>
      <c r="D3917" s="338">
        <v>2001.0</v>
      </c>
      <c r="E3917" s="338" t="s">
        <v>21511</v>
      </c>
      <c r="F3917" s="339">
        <v>44932.0</v>
      </c>
      <c r="G3917" s="338" t="s">
        <v>16676</v>
      </c>
      <c r="H3917" s="338" t="s">
        <v>18385</v>
      </c>
      <c r="I3917" s="338" t="s">
        <v>21512</v>
      </c>
      <c r="J3917" s="338" t="s">
        <v>13960</v>
      </c>
      <c r="K3917" s="338" t="s">
        <v>4987</v>
      </c>
      <c r="L3917" s="338" t="s">
        <v>15126</v>
      </c>
      <c r="M3917" s="338" t="s">
        <v>21513</v>
      </c>
      <c r="N3917" s="338" t="s">
        <v>18335</v>
      </c>
      <c r="O3917" s="338" t="s">
        <v>5457</v>
      </c>
    </row>
    <row r="3918" ht="15.75" customHeight="1">
      <c r="A3918" s="338" t="s">
        <v>21514</v>
      </c>
      <c r="B3918" s="338" t="s">
        <v>4970</v>
      </c>
      <c r="C3918" s="338" t="s">
        <v>1425</v>
      </c>
      <c r="D3918" s="338">
        <v>2001.0</v>
      </c>
      <c r="E3918" s="338" t="s">
        <v>21249</v>
      </c>
      <c r="F3918" s="339">
        <v>45144.0</v>
      </c>
      <c r="G3918" s="338" t="s">
        <v>19126</v>
      </c>
      <c r="H3918" s="338" t="s">
        <v>15212</v>
      </c>
      <c r="I3918" s="338" t="s">
        <v>21515</v>
      </c>
      <c r="J3918" s="338" t="s">
        <v>12787</v>
      </c>
      <c r="K3918" s="338" t="s">
        <v>4987</v>
      </c>
      <c r="L3918" s="338" t="s">
        <v>5377</v>
      </c>
      <c r="M3918" s="338" t="s">
        <v>21516</v>
      </c>
      <c r="N3918" s="338" t="s">
        <v>5224</v>
      </c>
      <c r="O3918" s="338" t="s">
        <v>5943</v>
      </c>
    </row>
    <row r="3919" ht="15.75" customHeight="1">
      <c r="A3919" s="338" t="s">
        <v>21517</v>
      </c>
      <c r="B3919" s="338" t="s">
        <v>4993</v>
      </c>
      <c r="C3919" s="338" t="s">
        <v>1537</v>
      </c>
      <c r="D3919" s="338">
        <v>2001.0</v>
      </c>
      <c r="E3919" s="338" t="s">
        <v>21518</v>
      </c>
      <c r="F3919" s="339">
        <v>45142.0</v>
      </c>
      <c r="G3919" s="338" t="s">
        <v>5272</v>
      </c>
      <c r="H3919" s="338" t="s">
        <v>8881</v>
      </c>
      <c r="I3919" s="338" t="s">
        <v>9444</v>
      </c>
      <c r="J3919" s="338" t="s">
        <v>9444</v>
      </c>
      <c r="K3919" s="338" t="s">
        <v>3074</v>
      </c>
      <c r="L3919" s="338" t="s">
        <v>21519</v>
      </c>
      <c r="M3919" s="338" t="s">
        <v>21520</v>
      </c>
      <c r="N3919" s="338" t="s">
        <v>21521</v>
      </c>
      <c r="O3919" s="338" t="s">
        <v>5028</v>
      </c>
    </row>
    <row r="3920" ht="15.75" customHeight="1">
      <c r="A3920" s="338" t="s">
        <v>21522</v>
      </c>
      <c r="B3920" s="338" t="s">
        <v>4970</v>
      </c>
      <c r="C3920" s="338" t="s">
        <v>1537</v>
      </c>
      <c r="D3920" s="338">
        <v>2001.0</v>
      </c>
      <c r="E3920" s="338" t="s">
        <v>21378</v>
      </c>
      <c r="F3920" s="339">
        <v>45052.0</v>
      </c>
      <c r="G3920" s="338" t="s">
        <v>5755</v>
      </c>
      <c r="H3920" s="338" t="s">
        <v>5940</v>
      </c>
      <c r="I3920" s="338" t="s">
        <v>5940</v>
      </c>
      <c r="J3920" s="338" t="s">
        <v>5052</v>
      </c>
      <c r="K3920" s="338" t="s">
        <v>5245</v>
      </c>
      <c r="L3920" s="338" t="s">
        <v>7045</v>
      </c>
      <c r="M3920" s="338" t="s">
        <v>21523</v>
      </c>
      <c r="N3920" s="338" t="s">
        <v>11206</v>
      </c>
      <c r="O3920" s="338" t="s">
        <v>5087</v>
      </c>
    </row>
    <row r="3921" ht="15.75" customHeight="1">
      <c r="A3921" s="338" t="s">
        <v>21524</v>
      </c>
      <c r="B3921" s="338" t="s">
        <v>7737</v>
      </c>
      <c r="C3921" s="338" t="s">
        <v>1558</v>
      </c>
      <c r="D3921" s="338">
        <v>2001.0</v>
      </c>
      <c r="E3921" s="338" t="s">
        <v>21308</v>
      </c>
      <c r="F3921" s="339">
        <v>45175.0</v>
      </c>
      <c r="G3921" s="338" t="s">
        <v>14443</v>
      </c>
      <c r="H3921" s="338" t="s">
        <v>13913</v>
      </c>
      <c r="I3921" s="338" t="s">
        <v>21525</v>
      </c>
      <c r="J3921" s="338" t="s">
        <v>8625</v>
      </c>
      <c r="K3921" s="338" t="s">
        <v>4987</v>
      </c>
      <c r="L3921" s="338" t="s">
        <v>5807</v>
      </c>
      <c r="M3921" s="338" t="s">
        <v>21526</v>
      </c>
      <c r="N3921" s="338" t="s">
        <v>10126</v>
      </c>
      <c r="O3921" s="338" t="s">
        <v>6003</v>
      </c>
    </row>
    <row r="3922" ht="15.75" customHeight="1">
      <c r="A3922" s="338" t="s">
        <v>21527</v>
      </c>
      <c r="B3922" s="338" t="s">
        <v>4970</v>
      </c>
      <c r="C3922" s="338" t="s">
        <v>1537</v>
      </c>
      <c r="D3922" s="338">
        <v>2001.0</v>
      </c>
      <c r="E3922" s="338" t="s">
        <v>21444</v>
      </c>
      <c r="F3922" s="338" t="s">
        <v>5059</v>
      </c>
      <c r="G3922" s="338" t="s">
        <v>11997</v>
      </c>
      <c r="H3922" s="338" t="s">
        <v>21528</v>
      </c>
      <c r="I3922" s="338" t="s">
        <v>21529</v>
      </c>
      <c r="J3922" s="338" t="s">
        <v>21530</v>
      </c>
      <c r="K3922" s="338" t="s">
        <v>5607</v>
      </c>
      <c r="L3922" s="338" t="s">
        <v>10654</v>
      </c>
      <c r="M3922" s="338" t="s">
        <v>21531</v>
      </c>
      <c r="N3922" s="338" t="s">
        <v>21532</v>
      </c>
      <c r="O3922" s="338" t="s">
        <v>11509</v>
      </c>
    </row>
    <row r="3923" ht="15.75" customHeight="1">
      <c r="A3923" s="338" t="s">
        <v>21533</v>
      </c>
      <c r="B3923" s="338" t="s">
        <v>4970</v>
      </c>
      <c r="C3923" s="338" t="s">
        <v>3713</v>
      </c>
      <c r="D3923" s="338">
        <v>2001.0</v>
      </c>
      <c r="E3923" s="338" t="s">
        <v>20450</v>
      </c>
      <c r="F3923" s="339">
        <v>45144.0</v>
      </c>
      <c r="G3923" s="338" t="s">
        <v>8587</v>
      </c>
      <c r="H3923" s="338" t="s">
        <v>6346</v>
      </c>
      <c r="I3923" s="338" t="s">
        <v>14969</v>
      </c>
      <c r="J3923" s="338" t="s">
        <v>4975</v>
      </c>
      <c r="K3923" s="338" t="s">
        <v>4987</v>
      </c>
      <c r="L3923" s="338" t="s">
        <v>5377</v>
      </c>
      <c r="M3923" s="338" t="s">
        <v>21534</v>
      </c>
      <c r="N3923" s="338" t="s">
        <v>11206</v>
      </c>
      <c r="O3923" s="338" t="s">
        <v>5002</v>
      </c>
    </row>
    <row r="3924" ht="15.75" customHeight="1">
      <c r="A3924" s="338" t="s">
        <v>21535</v>
      </c>
      <c r="B3924" s="338" t="s">
        <v>7737</v>
      </c>
      <c r="C3924" s="338" t="s">
        <v>1537</v>
      </c>
      <c r="D3924" s="338">
        <v>2001.0</v>
      </c>
      <c r="E3924" s="338" t="s">
        <v>21364</v>
      </c>
      <c r="F3924" s="338" t="s">
        <v>5286</v>
      </c>
      <c r="G3924" s="338" t="s">
        <v>5163</v>
      </c>
      <c r="H3924" s="338" t="s">
        <v>14467</v>
      </c>
      <c r="I3924" s="338" t="s">
        <v>7500</v>
      </c>
      <c r="J3924" s="338" t="s">
        <v>20887</v>
      </c>
      <c r="K3924" s="338" t="s">
        <v>4987</v>
      </c>
      <c r="L3924" s="338" t="s">
        <v>5377</v>
      </c>
      <c r="M3924" s="338" t="s">
        <v>21536</v>
      </c>
      <c r="N3924" s="338" t="s">
        <v>11206</v>
      </c>
      <c r="O3924" s="338" t="s">
        <v>5370</v>
      </c>
    </row>
    <row r="3925" ht="15.75" customHeight="1">
      <c r="A3925" s="338" t="s">
        <v>21537</v>
      </c>
      <c r="B3925" s="338" t="s">
        <v>4970</v>
      </c>
      <c r="C3925" s="338" t="s">
        <v>1537</v>
      </c>
      <c r="D3925" s="338">
        <v>2001.0</v>
      </c>
      <c r="E3925" s="338" t="s">
        <v>21367</v>
      </c>
      <c r="F3925" s="339">
        <v>45173.0</v>
      </c>
      <c r="G3925" s="338" t="s">
        <v>6378</v>
      </c>
      <c r="H3925" s="338" t="s">
        <v>5138</v>
      </c>
      <c r="I3925" s="338" t="s">
        <v>21538</v>
      </c>
      <c r="J3925" s="338" t="s">
        <v>16697</v>
      </c>
      <c r="K3925" s="338" t="s">
        <v>4987</v>
      </c>
      <c r="L3925" s="338" t="s">
        <v>5807</v>
      </c>
      <c r="M3925" s="338" t="s">
        <v>21539</v>
      </c>
      <c r="N3925" s="338" t="s">
        <v>19967</v>
      </c>
      <c r="O3925" s="338" t="s">
        <v>5020</v>
      </c>
    </row>
    <row r="3926" ht="15.75" customHeight="1">
      <c r="A3926" s="338" t="s">
        <v>7633</v>
      </c>
      <c r="B3926" s="338" t="s">
        <v>4970</v>
      </c>
      <c r="C3926" s="338" t="s">
        <v>3713</v>
      </c>
      <c r="D3926" s="338">
        <v>2001.0</v>
      </c>
      <c r="E3926" s="338" t="s">
        <v>21228</v>
      </c>
      <c r="F3926" s="339">
        <v>45053.0</v>
      </c>
      <c r="G3926" s="338" t="s">
        <v>14443</v>
      </c>
      <c r="H3926" s="338" t="s">
        <v>7877</v>
      </c>
      <c r="I3926" s="338" t="s">
        <v>7877</v>
      </c>
      <c r="J3926" s="338" t="s">
        <v>14658</v>
      </c>
      <c r="K3926" s="338" t="s">
        <v>4987</v>
      </c>
      <c r="L3926" s="338" t="s">
        <v>5094</v>
      </c>
      <c r="M3926" s="338" t="s">
        <v>21540</v>
      </c>
      <c r="N3926" s="338" t="s">
        <v>16568</v>
      </c>
      <c r="O3926" s="338" t="s">
        <v>5077</v>
      </c>
    </row>
    <row r="3927" ht="15.75" customHeight="1">
      <c r="A3927" s="338" t="s">
        <v>21541</v>
      </c>
      <c r="B3927" s="338" t="s">
        <v>4970</v>
      </c>
      <c r="C3927" s="338" t="s">
        <v>1547</v>
      </c>
      <c r="D3927" s="338">
        <v>2001.0</v>
      </c>
      <c r="E3927" s="338" t="s">
        <v>20934</v>
      </c>
      <c r="F3927" s="339">
        <v>44991.0</v>
      </c>
      <c r="G3927" s="338" t="s">
        <v>5710</v>
      </c>
      <c r="H3927" s="338" t="s">
        <v>9601</v>
      </c>
      <c r="I3927" s="338" t="s">
        <v>8974</v>
      </c>
      <c r="J3927" s="338" t="s">
        <v>17420</v>
      </c>
      <c r="K3927" s="338" t="s">
        <v>4987</v>
      </c>
      <c r="L3927" s="338" t="s">
        <v>15126</v>
      </c>
      <c r="M3927" s="338" t="s">
        <v>21542</v>
      </c>
      <c r="N3927" s="338" t="s">
        <v>4979</v>
      </c>
      <c r="O3927" s="338" t="s">
        <v>5624</v>
      </c>
    </row>
    <row r="3928" ht="15.75" customHeight="1">
      <c r="A3928" s="338" t="s">
        <v>21543</v>
      </c>
      <c r="B3928" s="338" t="s">
        <v>4993</v>
      </c>
      <c r="C3928" s="338" t="s">
        <v>1572</v>
      </c>
      <c r="D3928" s="338">
        <v>2001.0</v>
      </c>
      <c r="E3928" s="338" t="s">
        <v>21353</v>
      </c>
      <c r="F3928" s="339">
        <v>44991.0</v>
      </c>
      <c r="G3928" s="338" t="s">
        <v>5196</v>
      </c>
      <c r="H3928" s="338" t="s">
        <v>17454</v>
      </c>
      <c r="I3928" s="338" t="s">
        <v>21544</v>
      </c>
      <c r="J3928" s="338" t="s">
        <v>11468</v>
      </c>
      <c r="K3928" s="338" t="s">
        <v>4987</v>
      </c>
      <c r="L3928" s="338" t="s">
        <v>11153</v>
      </c>
      <c r="M3928" s="338" t="s">
        <v>21545</v>
      </c>
      <c r="N3928" s="338" t="s">
        <v>4979</v>
      </c>
      <c r="O3928" s="338" t="s">
        <v>5028</v>
      </c>
    </row>
    <row r="3929" ht="15.75" customHeight="1">
      <c r="A3929" s="338" t="s">
        <v>21546</v>
      </c>
      <c r="B3929" s="338" t="s">
        <v>5601</v>
      </c>
      <c r="C3929" s="338" t="s">
        <v>1547</v>
      </c>
      <c r="D3929" s="338">
        <v>2001.0</v>
      </c>
      <c r="E3929" s="338" t="s">
        <v>21547</v>
      </c>
      <c r="F3929" s="339">
        <v>45052.0</v>
      </c>
      <c r="G3929" s="338" t="s">
        <v>5287</v>
      </c>
      <c r="H3929" s="338" t="s">
        <v>11676</v>
      </c>
      <c r="I3929" s="338" t="s">
        <v>11676</v>
      </c>
      <c r="J3929" s="338" t="s">
        <v>21548</v>
      </c>
      <c r="K3929" s="338" t="s">
        <v>5607</v>
      </c>
      <c r="M3929" s="338" t="s">
        <v>21549</v>
      </c>
      <c r="N3929" s="338" t="s">
        <v>21090</v>
      </c>
      <c r="O3929" s="338" t="s">
        <v>5505</v>
      </c>
    </row>
    <row r="3930" ht="15.75" customHeight="1">
      <c r="A3930" s="338" t="s">
        <v>21550</v>
      </c>
      <c r="B3930" s="338" t="s">
        <v>7737</v>
      </c>
      <c r="C3930" s="338" t="s">
        <v>1558</v>
      </c>
      <c r="D3930" s="338">
        <v>2001.0</v>
      </c>
      <c r="E3930" s="338" t="s">
        <v>21122</v>
      </c>
      <c r="F3930" s="339">
        <v>45174.0</v>
      </c>
      <c r="G3930" s="338" t="s">
        <v>7864</v>
      </c>
      <c r="H3930" s="338" t="s">
        <v>12920</v>
      </c>
      <c r="I3930" s="338" t="s">
        <v>21551</v>
      </c>
      <c r="J3930" s="338" t="s">
        <v>19654</v>
      </c>
      <c r="K3930" s="338" t="s">
        <v>4987</v>
      </c>
      <c r="L3930" s="338" t="s">
        <v>5355</v>
      </c>
      <c r="M3930" s="338" t="s">
        <v>21552</v>
      </c>
      <c r="N3930" s="338" t="s">
        <v>4990</v>
      </c>
      <c r="O3930" s="338" t="s">
        <v>6003</v>
      </c>
    </row>
    <row r="3931" ht="15.75" customHeight="1">
      <c r="A3931" s="338" t="s">
        <v>21553</v>
      </c>
      <c r="B3931" s="338" t="s">
        <v>7737</v>
      </c>
      <c r="C3931" s="338" t="s">
        <v>3713</v>
      </c>
      <c r="D3931" s="338">
        <v>2001.0</v>
      </c>
      <c r="E3931" s="338" t="s">
        <v>21410</v>
      </c>
      <c r="F3931" s="339">
        <v>45143.0</v>
      </c>
      <c r="G3931" s="338" t="s">
        <v>5755</v>
      </c>
      <c r="H3931" s="338" t="s">
        <v>21554</v>
      </c>
      <c r="I3931" s="338" t="s">
        <v>12456</v>
      </c>
      <c r="J3931" s="338" t="s">
        <v>19857</v>
      </c>
      <c r="K3931" s="338" t="s">
        <v>4987</v>
      </c>
      <c r="L3931" s="338" t="s">
        <v>7748</v>
      </c>
      <c r="M3931" s="338" t="s">
        <v>21555</v>
      </c>
      <c r="N3931" s="338" t="s">
        <v>4990</v>
      </c>
      <c r="O3931" s="338" t="s">
        <v>5537</v>
      </c>
    </row>
    <row r="3932" ht="15.75" customHeight="1">
      <c r="A3932" s="338" t="s">
        <v>21556</v>
      </c>
      <c r="B3932" s="338" t="s">
        <v>7737</v>
      </c>
      <c r="C3932" s="338" t="s">
        <v>1558</v>
      </c>
      <c r="D3932" s="338">
        <v>2001.0</v>
      </c>
      <c r="E3932" s="338" t="s">
        <v>20874</v>
      </c>
      <c r="F3932" s="339">
        <v>44990.0</v>
      </c>
      <c r="G3932" s="338" t="s">
        <v>6487</v>
      </c>
      <c r="H3932" s="338" t="s">
        <v>21557</v>
      </c>
      <c r="I3932" s="338" t="s">
        <v>21558</v>
      </c>
      <c r="J3932" s="338" t="s">
        <v>18358</v>
      </c>
      <c r="K3932" s="338" t="s">
        <v>12977</v>
      </c>
      <c r="L3932" s="338" t="s">
        <v>5377</v>
      </c>
      <c r="M3932" s="338" t="s">
        <v>21559</v>
      </c>
      <c r="N3932" s="338" t="s">
        <v>4990</v>
      </c>
      <c r="O3932" s="338" t="s">
        <v>5120</v>
      </c>
    </row>
    <row r="3933" ht="15.75" customHeight="1">
      <c r="A3933" s="338" t="s">
        <v>8439</v>
      </c>
      <c r="B3933" s="338" t="s">
        <v>7737</v>
      </c>
      <c r="C3933" s="338" t="s">
        <v>1558</v>
      </c>
      <c r="D3933" s="338">
        <v>2001.0</v>
      </c>
      <c r="E3933" s="338" t="s">
        <v>20910</v>
      </c>
      <c r="F3933" s="339">
        <v>44963.0</v>
      </c>
      <c r="G3933" s="338" t="s">
        <v>6378</v>
      </c>
      <c r="H3933" s="338" t="s">
        <v>18277</v>
      </c>
      <c r="I3933" s="338" t="s">
        <v>21560</v>
      </c>
      <c r="J3933" s="338" t="s">
        <v>9431</v>
      </c>
      <c r="K3933" s="338" t="s">
        <v>4987</v>
      </c>
      <c r="L3933" s="338" t="s">
        <v>5377</v>
      </c>
      <c r="M3933" s="338" t="s">
        <v>21561</v>
      </c>
      <c r="N3933" s="338" t="s">
        <v>12100</v>
      </c>
      <c r="O3933" s="338" t="s">
        <v>5457</v>
      </c>
    </row>
    <row r="3934" ht="15.75" customHeight="1">
      <c r="A3934" s="338" t="s">
        <v>21562</v>
      </c>
      <c r="B3934" s="338" t="s">
        <v>4970</v>
      </c>
      <c r="C3934" s="338" t="s">
        <v>1425</v>
      </c>
      <c r="D3934" s="338">
        <v>2001.0</v>
      </c>
      <c r="E3934" s="338" t="s">
        <v>21563</v>
      </c>
      <c r="F3934" s="339">
        <v>45022.0</v>
      </c>
      <c r="G3934" s="338" t="s">
        <v>5846</v>
      </c>
      <c r="H3934" s="338" t="s">
        <v>21564</v>
      </c>
      <c r="I3934" s="338" t="s">
        <v>21564</v>
      </c>
      <c r="J3934" s="338" t="s">
        <v>16869</v>
      </c>
      <c r="K3934" s="338" t="s">
        <v>4987</v>
      </c>
      <c r="L3934" s="338" t="s">
        <v>6168</v>
      </c>
      <c r="M3934" s="338" t="s">
        <v>21565</v>
      </c>
      <c r="N3934" s="338" t="s">
        <v>21395</v>
      </c>
      <c r="O3934" s="338" t="s">
        <v>5262</v>
      </c>
    </row>
    <row r="3935" ht="15.75" customHeight="1">
      <c r="A3935" s="338" t="s">
        <v>12409</v>
      </c>
      <c r="B3935" s="338" t="s">
        <v>7737</v>
      </c>
      <c r="C3935" s="338" t="s">
        <v>1558</v>
      </c>
      <c r="D3935" s="338">
        <v>2001.0</v>
      </c>
      <c r="E3935" s="338" t="s">
        <v>21455</v>
      </c>
      <c r="F3935" s="339">
        <v>44991.0</v>
      </c>
      <c r="G3935" s="338" t="s">
        <v>5219</v>
      </c>
      <c r="H3935" s="338" t="s">
        <v>21566</v>
      </c>
      <c r="I3935" s="338" t="s">
        <v>21567</v>
      </c>
      <c r="J3935" s="338" t="s">
        <v>21568</v>
      </c>
      <c r="K3935" s="338" t="s">
        <v>4987</v>
      </c>
      <c r="L3935" s="338" t="s">
        <v>6284</v>
      </c>
      <c r="M3935" s="338" t="s">
        <v>21569</v>
      </c>
      <c r="N3935" s="338" t="s">
        <v>7874</v>
      </c>
      <c r="O3935" s="338" t="s">
        <v>5143</v>
      </c>
    </row>
    <row r="3936" ht="15.75" customHeight="1">
      <c r="A3936" s="338" t="s">
        <v>21570</v>
      </c>
      <c r="B3936" s="338" t="s">
        <v>4970</v>
      </c>
      <c r="C3936" s="338" t="s">
        <v>1558</v>
      </c>
      <c r="D3936" s="338">
        <v>2001.0</v>
      </c>
      <c r="E3936" s="338" t="s">
        <v>21401</v>
      </c>
      <c r="F3936" s="339">
        <v>45114.0</v>
      </c>
      <c r="G3936" s="338" t="s">
        <v>5196</v>
      </c>
      <c r="H3936" s="338" t="s">
        <v>21571</v>
      </c>
      <c r="I3936" s="338" t="s">
        <v>21571</v>
      </c>
      <c r="J3936" s="338" t="s">
        <v>21571</v>
      </c>
      <c r="K3936" s="338" t="s">
        <v>4987</v>
      </c>
      <c r="L3936" s="338" t="s">
        <v>5017</v>
      </c>
      <c r="M3936" s="338" t="s">
        <v>21572</v>
      </c>
      <c r="N3936" s="338" t="s">
        <v>21573</v>
      </c>
      <c r="O3936" s="338" t="s">
        <v>5028</v>
      </c>
    </row>
    <row r="3937" ht="15.75" customHeight="1">
      <c r="A3937" s="338" t="s">
        <v>21574</v>
      </c>
      <c r="B3937" s="338" t="s">
        <v>4970</v>
      </c>
      <c r="C3937" s="338" t="s">
        <v>3713</v>
      </c>
      <c r="D3937" s="338">
        <v>2001.0</v>
      </c>
      <c r="E3937" s="338" t="s">
        <v>21575</v>
      </c>
      <c r="F3937" s="339">
        <v>45022.0</v>
      </c>
      <c r="G3937" s="338" t="s">
        <v>5163</v>
      </c>
      <c r="H3937" s="338" t="s">
        <v>13521</v>
      </c>
      <c r="I3937" s="338" t="s">
        <v>13521</v>
      </c>
      <c r="J3937" s="338" t="s">
        <v>21576</v>
      </c>
      <c r="K3937" s="338" t="s">
        <v>4987</v>
      </c>
      <c r="L3937" s="338" t="s">
        <v>5971</v>
      </c>
      <c r="M3937" s="338" t="s">
        <v>21577</v>
      </c>
      <c r="N3937" s="338" t="s">
        <v>4990</v>
      </c>
      <c r="O3937" s="338" t="s">
        <v>7456</v>
      </c>
    </row>
    <row r="3938" ht="15.75" customHeight="1">
      <c r="A3938" s="338" t="s">
        <v>21578</v>
      </c>
      <c r="B3938" s="338" t="s">
        <v>7737</v>
      </c>
      <c r="C3938" s="338" t="s">
        <v>1547</v>
      </c>
      <c r="D3938" s="338">
        <v>2001.0</v>
      </c>
      <c r="E3938" s="338" t="s">
        <v>21345</v>
      </c>
      <c r="F3938" s="339">
        <v>45023.0</v>
      </c>
      <c r="G3938" s="338" t="s">
        <v>15133</v>
      </c>
      <c r="H3938" s="338" t="s">
        <v>16429</v>
      </c>
      <c r="I3938" s="338" t="s">
        <v>21579</v>
      </c>
      <c r="J3938" s="338" t="s">
        <v>16470</v>
      </c>
      <c r="K3938" s="338" t="s">
        <v>4987</v>
      </c>
      <c r="L3938" s="338" t="s">
        <v>16968</v>
      </c>
      <c r="M3938" s="338" t="s">
        <v>21580</v>
      </c>
      <c r="N3938" s="338" t="s">
        <v>21581</v>
      </c>
      <c r="O3938" s="338" t="s">
        <v>6278</v>
      </c>
    </row>
    <row r="3939" ht="15.75" customHeight="1">
      <c r="A3939" s="338" t="s">
        <v>21582</v>
      </c>
      <c r="B3939" s="338" t="s">
        <v>4970</v>
      </c>
      <c r="C3939" s="338" t="s">
        <v>1558</v>
      </c>
      <c r="D3939" s="338">
        <v>2001.0</v>
      </c>
      <c r="E3939" s="338" t="s">
        <v>21518</v>
      </c>
      <c r="F3939" s="339">
        <v>45081.0</v>
      </c>
      <c r="G3939" s="338" t="s">
        <v>5709</v>
      </c>
      <c r="H3939" s="338" t="s">
        <v>21583</v>
      </c>
      <c r="I3939" s="338" t="s">
        <v>21583</v>
      </c>
      <c r="J3939" s="338" t="s">
        <v>21583</v>
      </c>
      <c r="K3939" s="338" t="s">
        <v>4987</v>
      </c>
      <c r="L3939" s="338" t="s">
        <v>5822</v>
      </c>
      <c r="M3939" s="338" t="s">
        <v>21584</v>
      </c>
      <c r="N3939" s="338" t="s">
        <v>16834</v>
      </c>
      <c r="O3939" s="338" t="s">
        <v>5794</v>
      </c>
    </row>
    <row r="3940" ht="15.75" customHeight="1">
      <c r="A3940" s="338" t="s">
        <v>11763</v>
      </c>
      <c r="B3940" s="338" t="s">
        <v>4970</v>
      </c>
      <c r="C3940" s="338" t="s">
        <v>1425</v>
      </c>
      <c r="D3940" s="338">
        <v>2001.0</v>
      </c>
      <c r="E3940" s="338" t="s">
        <v>21585</v>
      </c>
      <c r="F3940" s="339">
        <v>45083.0</v>
      </c>
      <c r="G3940" s="338" t="s">
        <v>5070</v>
      </c>
      <c r="H3940" s="338" t="s">
        <v>18498</v>
      </c>
      <c r="I3940" s="338" t="s">
        <v>18498</v>
      </c>
      <c r="J3940" s="338" t="s">
        <v>21586</v>
      </c>
      <c r="K3940" s="338" t="s">
        <v>7898</v>
      </c>
      <c r="M3940" s="338" t="s">
        <v>21587</v>
      </c>
      <c r="N3940" s="338" t="s">
        <v>21588</v>
      </c>
      <c r="O3940" s="338" t="s">
        <v>5471</v>
      </c>
    </row>
    <row r="3941" ht="15.75" customHeight="1">
      <c r="A3941" s="338" t="s">
        <v>21589</v>
      </c>
      <c r="B3941" s="338" t="s">
        <v>7737</v>
      </c>
      <c r="C3941" s="338" t="s">
        <v>1547</v>
      </c>
      <c r="D3941" s="338">
        <v>2001.0</v>
      </c>
      <c r="E3941" s="338" t="s">
        <v>21590</v>
      </c>
      <c r="F3941" s="339">
        <v>45113.0</v>
      </c>
      <c r="G3941" s="338" t="s">
        <v>5838</v>
      </c>
      <c r="H3941" s="338" t="s">
        <v>10756</v>
      </c>
      <c r="I3941" s="338" t="s">
        <v>21591</v>
      </c>
      <c r="J3941" s="338" t="s">
        <v>11941</v>
      </c>
      <c r="K3941" s="338" t="s">
        <v>4987</v>
      </c>
      <c r="L3941" s="338" t="s">
        <v>7743</v>
      </c>
      <c r="M3941" s="338" t="s">
        <v>21592</v>
      </c>
      <c r="N3941" s="338" t="s">
        <v>4979</v>
      </c>
      <c r="O3941" s="338" t="s">
        <v>5471</v>
      </c>
    </row>
    <row r="3942" ht="15.75" customHeight="1">
      <c r="A3942" s="338" t="s">
        <v>21593</v>
      </c>
      <c r="B3942" s="338" t="s">
        <v>7737</v>
      </c>
      <c r="C3942" s="338" t="s">
        <v>1558</v>
      </c>
      <c r="D3942" s="338">
        <v>2001.0</v>
      </c>
      <c r="E3942" s="338" t="s">
        <v>21594</v>
      </c>
      <c r="F3942" s="339">
        <v>45022.0</v>
      </c>
      <c r="G3942" s="338" t="s">
        <v>14368</v>
      </c>
      <c r="H3942" s="338" t="s">
        <v>17097</v>
      </c>
      <c r="I3942" s="338" t="s">
        <v>19087</v>
      </c>
      <c r="J3942" s="338" t="s">
        <v>14881</v>
      </c>
      <c r="K3942" s="338" t="s">
        <v>4987</v>
      </c>
      <c r="L3942" s="338" t="s">
        <v>11930</v>
      </c>
      <c r="M3942" s="338" t="s">
        <v>21595</v>
      </c>
      <c r="N3942" s="338" t="s">
        <v>21596</v>
      </c>
      <c r="O3942" s="338" t="s">
        <v>5715</v>
      </c>
    </row>
    <row r="3943" ht="15.75" customHeight="1">
      <c r="A3943" s="338" t="s">
        <v>21597</v>
      </c>
      <c r="B3943" s="338" t="s">
        <v>4970</v>
      </c>
      <c r="C3943" s="338" t="s">
        <v>1547</v>
      </c>
      <c r="D3943" s="338">
        <v>2001.0</v>
      </c>
      <c r="E3943" s="338" t="s">
        <v>20987</v>
      </c>
      <c r="F3943" s="339">
        <v>44991.0</v>
      </c>
      <c r="G3943" s="338" t="s">
        <v>6586</v>
      </c>
      <c r="H3943" s="338" t="s">
        <v>17027</v>
      </c>
      <c r="I3943" s="338" t="s">
        <v>20041</v>
      </c>
      <c r="J3943" s="338" t="s">
        <v>7501</v>
      </c>
      <c r="K3943" s="338" t="s">
        <v>4987</v>
      </c>
      <c r="L3943" s="338" t="s">
        <v>6394</v>
      </c>
      <c r="M3943" s="338" t="s">
        <v>21598</v>
      </c>
      <c r="N3943" s="338" t="s">
        <v>16834</v>
      </c>
      <c r="O3943" s="338" t="s">
        <v>5677</v>
      </c>
    </row>
    <row r="3944" ht="15.75" customHeight="1">
      <c r="A3944" s="338" t="s">
        <v>21599</v>
      </c>
      <c r="B3944" s="338" t="s">
        <v>4970</v>
      </c>
      <c r="C3944" s="338" t="s">
        <v>1681</v>
      </c>
      <c r="D3944" s="338">
        <v>2001.0</v>
      </c>
      <c r="E3944" s="338" t="s">
        <v>21594</v>
      </c>
      <c r="F3944" s="339">
        <v>45144.0</v>
      </c>
      <c r="G3944" s="338" t="s">
        <v>8507</v>
      </c>
      <c r="H3944" s="338" t="s">
        <v>5761</v>
      </c>
      <c r="I3944" s="338" t="s">
        <v>20519</v>
      </c>
      <c r="J3944" s="338" t="s">
        <v>15469</v>
      </c>
      <c r="K3944" s="338" t="s">
        <v>4987</v>
      </c>
      <c r="L3944" s="338" t="s">
        <v>21600</v>
      </c>
      <c r="M3944" s="338" t="s">
        <v>21601</v>
      </c>
      <c r="N3944" s="338" t="s">
        <v>4990</v>
      </c>
      <c r="O3944" s="338" t="s">
        <v>10656</v>
      </c>
    </row>
    <row r="3945" ht="15.75" customHeight="1">
      <c r="A3945" s="338" t="s">
        <v>21602</v>
      </c>
      <c r="B3945" s="338" t="s">
        <v>4970</v>
      </c>
      <c r="C3945" s="338" t="s">
        <v>1547</v>
      </c>
      <c r="D3945" s="338">
        <v>2001.0</v>
      </c>
      <c r="E3945" s="338" t="s">
        <v>21378</v>
      </c>
      <c r="F3945" s="339">
        <v>45053.0</v>
      </c>
      <c r="G3945" s="338" t="s">
        <v>9634</v>
      </c>
      <c r="H3945" s="338" t="s">
        <v>14122</v>
      </c>
      <c r="I3945" s="338" t="s">
        <v>14256</v>
      </c>
      <c r="J3945" s="338" t="s">
        <v>21603</v>
      </c>
      <c r="K3945" s="338" t="s">
        <v>4987</v>
      </c>
      <c r="L3945" s="338" t="s">
        <v>5034</v>
      </c>
      <c r="M3945" s="338" t="s">
        <v>21604</v>
      </c>
      <c r="N3945" s="338" t="s">
        <v>21605</v>
      </c>
      <c r="O3945" s="338" t="s">
        <v>5852</v>
      </c>
    </row>
    <row r="3946" ht="15.75" customHeight="1">
      <c r="A3946" s="338" t="s">
        <v>21606</v>
      </c>
      <c r="C3946" s="338" t="s">
        <v>1537</v>
      </c>
      <c r="D3946" s="338">
        <v>2001.0</v>
      </c>
      <c r="E3946" s="338" t="s">
        <v>21607</v>
      </c>
      <c r="F3946" s="338" t="s">
        <v>5059</v>
      </c>
      <c r="G3946" s="338" t="s">
        <v>7796</v>
      </c>
      <c r="H3946" s="338" t="s">
        <v>21608</v>
      </c>
      <c r="I3946" s="338" t="s">
        <v>21609</v>
      </c>
      <c r="J3946" s="338" t="s">
        <v>21610</v>
      </c>
      <c r="K3946" s="338" t="s">
        <v>7898</v>
      </c>
      <c r="L3946" s="338" t="s">
        <v>13936</v>
      </c>
      <c r="M3946" s="338" t="s">
        <v>21611</v>
      </c>
      <c r="N3946" s="338" t="s">
        <v>21612</v>
      </c>
      <c r="O3946" s="338" t="s">
        <v>5046</v>
      </c>
    </row>
    <row r="3947" ht="15.75" customHeight="1">
      <c r="A3947" s="338" t="s">
        <v>21613</v>
      </c>
      <c r="B3947" s="338" t="s">
        <v>4970</v>
      </c>
      <c r="C3947" s="338" t="s">
        <v>1558</v>
      </c>
      <c r="D3947" s="338">
        <v>2001.0</v>
      </c>
      <c r="E3947" s="338" t="s">
        <v>21424</v>
      </c>
      <c r="F3947" s="339">
        <v>45021.0</v>
      </c>
      <c r="G3947" s="338" t="s">
        <v>5070</v>
      </c>
      <c r="H3947" s="338" t="s">
        <v>18530</v>
      </c>
      <c r="I3947" s="338" t="s">
        <v>18530</v>
      </c>
      <c r="J3947" s="338" t="s">
        <v>21614</v>
      </c>
      <c r="K3947" s="338" t="s">
        <v>4987</v>
      </c>
      <c r="L3947" s="338" t="s">
        <v>5157</v>
      </c>
      <c r="M3947" s="338" t="s">
        <v>21615</v>
      </c>
      <c r="N3947" s="338" t="s">
        <v>21290</v>
      </c>
      <c r="O3947" s="338" t="s">
        <v>5028</v>
      </c>
    </row>
    <row r="3948" ht="15.75" customHeight="1">
      <c r="A3948" s="338" t="s">
        <v>21616</v>
      </c>
      <c r="B3948" s="338" t="s">
        <v>7737</v>
      </c>
      <c r="C3948" s="338" t="s">
        <v>1558</v>
      </c>
      <c r="D3948" s="338">
        <v>2001.0</v>
      </c>
      <c r="E3948" s="338" t="s">
        <v>15635</v>
      </c>
      <c r="F3948" s="339">
        <v>45052.0</v>
      </c>
      <c r="G3948" s="338" t="s">
        <v>5137</v>
      </c>
      <c r="H3948" s="338" t="s">
        <v>6553</v>
      </c>
      <c r="I3948" s="338" t="s">
        <v>21617</v>
      </c>
      <c r="J3948" s="338" t="s">
        <v>11102</v>
      </c>
      <c r="K3948" s="338" t="s">
        <v>4987</v>
      </c>
      <c r="L3948" s="338" t="s">
        <v>15938</v>
      </c>
      <c r="M3948" s="338" t="s">
        <v>21618</v>
      </c>
      <c r="N3948" s="338" t="s">
        <v>5126</v>
      </c>
      <c r="O3948" s="338" t="s">
        <v>5457</v>
      </c>
    </row>
    <row r="3949" ht="15.75" customHeight="1">
      <c r="A3949" s="338" t="s">
        <v>21619</v>
      </c>
      <c r="B3949" s="338" t="s">
        <v>7737</v>
      </c>
      <c r="C3949" s="338" t="s">
        <v>1572</v>
      </c>
      <c r="D3949" s="338">
        <v>2001.0</v>
      </c>
      <c r="E3949" s="338" t="s">
        <v>20917</v>
      </c>
      <c r="F3949" s="339">
        <v>45142.0</v>
      </c>
      <c r="G3949" s="338" t="s">
        <v>5219</v>
      </c>
      <c r="H3949" s="338" t="s">
        <v>15174</v>
      </c>
      <c r="I3949" s="338" t="s">
        <v>21620</v>
      </c>
      <c r="J3949" s="338" t="s">
        <v>14510</v>
      </c>
      <c r="K3949" s="338" t="s">
        <v>4987</v>
      </c>
      <c r="L3949" s="338" t="s">
        <v>15938</v>
      </c>
      <c r="M3949" s="338" t="s">
        <v>21621</v>
      </c>
      <c r="N3949" s="338" t="s">
        <v>5224</v>
      </c>
      <c r="O3949" s="338" t="s">
        <v>5483</v>
      </c>
    </row>
    <row r="3950" ht="15.75" customHeight="1">
      <c r="A3950" s="338" t="s">
        <v>21622</v>
      </c>
      <c r="B3950" s="338" t="s">
        <v>4970</v>
      </c>
      <c r="C3950" s="338" t="s">
        <v>3713</v>
      </c>
      <c r="D3950" s="338">
        <v>2001.0</v>
      </c>
      <c r="E3950" s="338" t="s">
        <v>21301</v>
      </c>
      <c r="F3950" s="339">
        <v>45023.0</v>
      </c>
      <c r="G3950" s="338" t="s">
        <v>5963</v>
      </c>
      <c r="H3950" s="338" t="s">
        <v>21623</v>
      </c>
      <c r="I3950" s="338" t="s">
        <v>21624</v>
      </c>
      <c r="J3950" s="338" t="s">
        <v>21625</v>
      </c>
      <c r="K3950" s="338" t="s">
        <v>4987</v>
      </c>
      <c r="L3950" s="338" t="s">
        <v>12137</v>
      </c>
      <c r="M3950" s="338" t="s">
        <v>21626</v>
      </c>
      <c r="N3950" s="338" t="s">
        <v>16568</v>
      </c>
      <c r="O3950" s="338" t="s">
        <v>5225</v>
      </c>
    </row>
    <row r="3951" ht="15.75" customHeight="1">
      <c r="A3951" s="338" t="s">
        <v>21627</v>
      </c>
      <c r="B3951" s="338" t="s">
        <v>7737</v>
      </c>
      <c r="C3951" s="338" t="s">
        <v>1537</v>
      </c>
      <c r="D3951" s="338">
        <v>2001.0</v>
      </c>
      <c r="E3951" s="338" t="s">
        <v>21312</v>
      </c>
      <c r="F3951" s="339">
        <v>44990.0</v>
      </c>
      <c r="G3951" s="338" t="s">
        <v>5163</v>
      </c>
      <c r="H3951" s="338" t="s">
        <v>21628</v>
      </c>
      <c r="I3951" s="338" t="s">
        <v>21628</v>
      </c>
      <c r="J3951" s="338" t="s">
        <v>15568</v>
      </c>
      <c r="K3951" s="338" t="s">
        <v>4987</v>
      </c>
      <c r="L3951" s="338" t="s">
        <v>5389</v>
      </c>
      <c r="M3951" s="338" t="s">
        <v>21629</v>
      </c>
      <c r="N3951" s="338" t="s">
        <v>5009</v>
      </c>
      <c r="O3951" s="338" t="s">
        <v>7215</v>
      </c>
    </row>
    <row r="3952" ht="15.75" customHeight="1">
      <c r="A3952" s="338" t="s">
        <v>21630</v>
      </c>
      <c r="B3952" s="338" t="s">
        <v>4970</v>
      </c>
      <c r="C3952" s="338" t="s">
        <v>1572</v>
      </c>
      <c r="D3952" s="338">
        <v>2001.0</v>
      </c>
      <c r="E3952" s="338" t="s">
        <v>21631</v>
      </c>
      <c r="F3952" s="339">
        <v>45145.0</v>
      </c>
      <c r="G3952" s="338" t="s">
        <v>7849</v>
      </c>
      <c r="H3952" s="338" t="s">
        <v>12887</v>
      </c>
      <c r="I3952" s="338" t="s">
        <v>12887</v>
      </c>
      <c r="J3952" s="338" t="s">
        <v>8652</v>
      </c>
      <c r="K3952" s="338" t="s">
        <v>4987</v>
      </c>
      <c r="M3952" s="338" t="s">
        <v>21632</v>
      </c>
      <c r="N3952" s="338" t="s">
        <v>17975</v>
      </c>
      <c r="O3952" s="338" t="s">
        <v>5339</v>
      </c>
    </row>
    <row r="3953" ht="15.75" customHeight="1">
      <c r="A3953" s="338" t="s">
        <v>21633</v>
      </c>
      <c r="B3953" s="338" t="s">
        <v>7737</v>
      </c>
      <c r="C3953" s="338" t="s">
        <v>1601</v>
      </c>
      <c r="D3953" s="338">
        <v>2001.0</v>
      </c>
      <c r="E3953" s="338" t="s">
        <v>21367</v>
      </c>
      <c r="F3953" s="339">
        <v>45082.0</v>
      </c>
      <c r="G3953" s="338" t="s">
        <v>7089</v>
      </c>
      <c r="H3953" s="338" t="s">
        <v>21634</v>
      </c>
      <c r="I3953" s="338" t="s">
        <v>21635</v>
      </c>
      <c r="J3953" s="338" t="s">
        <v>19865</v>
      </c>
      <c r="K3953" s="338" t="s">
        <v>4987</v>
      </c>
      <c r="L3953" s="338" t="s">
        <v>6247</v>
      </c>
      <c r="M3953" s="338" t="s">
        <v>21636</v>
      </c>
      <c r="N3953" s="338" t="s">
        <v>18721</v>
      </c>
      <c r="O3953" s="338" t="s">
        <v>5316</v>
      </c>
    </row>
    <row r="3954" ht="15.75" customHeight="1">
      <c r="A3954" s="338" t="s">
        <v>21637</v>
      </c>
      <c r="B3954" s="338" t="s">
        <v>7737</v>
      </c>
      <c r="C3954" s="338" t="s">
        <v>1558</v>
      </c>
      <c r="D3954" s="338">
        <v>2001.0</v>
      </c>
      <c r="E3954" s="338" t="s">
        <v>21356</v>
      </c>
      <c r="F3954" s="339">
        <v>45051.0</v>
      </c>
      <c r="G3954" s="338" t="s">
        <v>5172</v>
      </c>
      <c r="H3954" s="338" t="s">
        <v>18988</v>
      </c>
      <c r="I3954" s="338" t="s">
        <v>18989</v>
      </c>
      <c r="J3954" s="338" t="s">
        <v>21638</v>
      </c>
      <c r="K3954" s="338" t="s">
        <v>5245</v>
      </c>
      <c r="L3954" s="338" t="s">
        <v>7045</v>
      </c>
      <c r="M3954" s="338" t="s">
        <v>21639</v>
      </c>
      <c r="N3954" s="338" t="s">
        <v>5036</v>
      </c>
      <c r="O3954" s="338" t="s">
        <v>5020</v>
      </c>
    </row>
    <row r="3955" ht="15.75" customHeight="1">
      <c r="A3955" s="338" t="s">
        <v>21640</v>
      </c>
      <c r="B3955" s="338" t="s">
        <v>4970</v>
      </c>
      <c r="C3955" s="338" t="s">
        <v>1547</v>
      </c>
      <c r="D3955" s="338">
        <v>2001.0</v>
      </c>
      <c r="E3955" s="338" t="s">
        <v>21641</v>
      </c>
      <c r="F3955" s="339">
        <v>45023.0</v>
      </c>
      <c r="G3955" s="338" t="s">
        <v>6520</v>
      </c>
      <c r="H3955" s="338" t="s">
        <v>15361</v>
      </c>
      <c r="I3955" s="338" t="s">
        <v>15361</v>
      </c>
      <c r="J3955" s="338" t="s">
        <v>17175</v>
      </c>
      <c r="K3955" s="338" t="s">
        <v>6531</v>
      </c>
      <c r="L3955" s="338" t="s">
        <v>4988</v>
      </c>
      <c r="M3955" s="338" t="s">
        <v>21642</v>
      </c>
      <c r="N3955" s="338" t="s">
        <v>12121</v>
      </c>
      <c r="O3955" s="338" t="s">
        <v>5537</v>
      </c>
    </row>
    <row r="3956" ht="15.75" customHeight="1">
      <c r="A3956" s="338" t="s">
        <v>21643</v>
      </c>
      <c r="B3956" s="338" t="s">
        <v>4993</v>
      </c>
      <c r="C3956" s="338" t="s">
        <v>1537</v>
      </c>
      <c r="D3956" s="338">
        <v>2001.0</v>
      </c>
      <c r="E3956" s="338" t="s">
        <v>21644</v>
      </c>
      <c r="F3956" s="339">
        <v>44992.0</v>
      </c>
      <c r="G3956" s="338" t="s">
        <v>7948</v>
      </c>
      <c r="H3956" s="338" t="s">
        <v>21645</v>
      </c>
      <c r="I3956" s="338" t="s">
        <v>21645</v>
      </c>
      <c r="J3956" s="338" t="s">
        <v>21645</v>
      </c>
      <c r="K3956" s="338" t="s">
        <v>5663</v>
      </c>
      <c r="L3956" s="338" t="s">
        <v>5064</v>
      </c>
      <c r="M3956" s="338" t="s">
        <v>21646</v>
      </c>
      <c r="N3956" s="338" t="s">
        <v>21647</v>
      </c>
      <c r="O3956" s="338" t="s">
        <v>5794</v>
      </c>
    </row>
    <row r="3957" ht="15.75" customHeight="1">
      <c r="A3957" s="338" t="s">
        <v>21648</v>
      </c>
      <c r="B3957" s="338" t="s">
        <v>5445</v>
      </c>
      <c r="C3957" s="338" t="s">
        <v>1572</v>
      </c>
      <c r="D3957" s="338">
        <v>2001.0</v>
      </c>
      <c r="E3957" s="338" t="s">
        <v>21487</v>
      </c>
      <c r="F3957" s="338" t="s">
        <v>5286</v>
      </c>
      <c r="G3957" s="338" t="s">
        <v>5674</v>
      </c>
      <c r="H3957" s="338" t="s">
        <v>21649</v>
      </c>
      <c r="I3957" s="338" t="s">
        <v>21649</v>
      </c>
      <c r="J3957" s="338" t="s">
        <v>21650</v>
      </c>
      <c r="K3957" s="338" t="s">
        <v>4987</v>
      </c>
      <c r="L3957" s="338" t="s">
        <v>7748</v>
      </c>
      <c r="M3957" s="338" t="s">
        <v>21651</v>
      </c>
      <c r="N3957" s="338" t="s">
        <v>5009</v>
      </c>
      <c r="O3957" s="338" t="s">
        <v>5363</v>
      </c>
    </row>
    <row r="3958" ht="15.75" customHeight="1">
      <c r="A3958" s="338" t="s">
        <v>21652</v>
      </c>
      <c r="B3958" s="338" t="s">
        <v>7737</v>
      </c>
      <c r="C3958" s="338" t="s">
        <v>1537</v>
      </c>
      <c r="D3958" s="338">
        <v>2001.0</v>
      </c>
      <c r="E3958" s="338" t="s">
        <v>21653</v>
      </c>
      <c r="F3958" s="339">
        <v>45081.0</v>
      </c>
      <c r="G3958" s="338" t="s">
        <v>5701</v>
      </c>
      <c r="H3958" s="338" t="s">
        <v>10183</v>
      </c>
      <c r="I3958" s="338" t="s">
        <v>21654</v>
      </c>
      <c r="J3958" s="338" t="s">
        <v>6042</v>
      </c>
      <c r="K3958" s="338" t="s">
        <v>4987</v>
      </c>
      <c r="L3958" s="338" t="s">
        <v>21655</v>
      </c>
      <c r="M3958" s="338" t="s">
        <v>21656</v>
      </c>
      <c r="N3958" s="338" t="s">
        <v>19727</v>
      </c>
      <c r="O3958" s="338" t="s">
        <v>5077</v>
      </c>
    </row>
    <row r="3959" ht="15.75" customHeight="1">
      <c r="A3959" s="338" t="s">
        <v>21657</v>
      </c>
      <c r="B3959" s="338" t="s">
        <v>7737</v>
      </c>
      <c r="C3959" s="338" t="s">
        <v>1558</v>
      </c>
      <c r="D3959" s="338">
        <v>2001.0</v>
      </c>
      <c r="E3959" s="338" t="s">
        <v>20557</v>
      </c>
      <c r="F3959" s="339">
        <v>45112.0</v>
      </c>
      <c r="G3959" s="338" t="s">
        <v>5070</v>
      </c>
      <c r="H3959" s="338" t="s">
        <v>21658</v>
      </c>
      <c r="I3959" s="338" t="s">
        <v>19735</v>
      </c>
      <c r="J3959" s="338" t="s">
        <v>18994</v>
      </c>
      <c r="K3959" s="338" t="s">
        <v>4987</v>
      </c>
      <c r="L3959" s="338" t="s">
        <v>5355</v>
      </c>
      <c r="M3959" s="338" t="s">
        <v>21659</v>
      </c>
      <c r="N3959" s="338" t="s">
        <v>10126</v>
      </c>
      <c r="O3959" s="338" t="s">
        <v>5794</v>
      </c>
    </row>
    <row r="3960" ht="15.75" customHeight="1">
      <c r="A3960" s="338" t="s">
        <v>21660</v>
      </c>
      <c r="C3960" s="338" t="s">
        <v>1572</v>
      </c>
      <c r="D3960" s="338">
        <v>2001.0</v>
      </c>
      <c r="E3960" s="338" t="s">
        <v>21661</v>
      </c>
      <c r="F3960" s="339">
        <v>45176.0</v>
      </c>
      <c r="G3960" s="338" t="s">
        <v>6428</v>
      </c>
      <c r="H3960" s="338" t="s">
        <v>5839</v>
      </c>
      <c r="I3960" s="338" t="s">
        <v>21662</v>
      </c>
      <c r="J3960" s="338" t="s">
        <v>21663</v>
      </c>
      <c r="K3960" s="338" t="s">
        <v>7898</v>
      </c>
      <c r="M3960" s="338" t="s">
        <v>21664</v>
      </c>
      <c r="N3960" s="338" t="s">
        <v>13387</v>
      </c>
      <c r="O3960" s="338" t="s">
        <v>5217</v>
      </c>
    </row>
    <row r="3961" ht="15.75" customHeight="1">
      <c r="A3961" s="338" t="s">
        <v>21665</v>
      </c>
      <c r="B3961" s="338" t="s">
        <v>7737</v>
      </c>
      <c r="C3961" s="338" t="s">
        <v>1547</v>
      </c>
      <c r="D3961" s="338">
        <v>2001.0</v>
      </c>
      <c r="E3961" s="338" t="s">
        <v>21666</v>
      </c>
      <c r="F3961" s="339">
        <v>45113.0</v>
      </c>
      <c r="G3961" s="338" t="s">
        <v>5352</v>
      </c>
      <c r="H3961" s="338" t="s">
        <v>21667</v>
      </c>
      <c r="I3961" s="338" t="s">
        <v>21667</v>
      </c>
      <c r="J3961" s="338" t="s">
        <v>6495</v>
      </c>
      <c r="K3961" s="338" t="s">
        <v>4987</v>
      </c>
      <c r="M3961" s="338" t="s">
        <v>21668</v>
      </c>
      <c r="N3961" s="338" t="s">
        <v>21669</v>
      </c>
      <c r="O3961" s="338" t="s">
        <v>5537</v>
      </c>
    </row>
    <row r="3962" ht="15.75" customHeight="1">
      <c r="A3962" s="338" t="s">
        <v>21670</v>
      </c>
      <c r="B3962" s="338" t="s">
        <v>4970</v>
      </c>
      <c r="C3962" s="338" t="s">
        <v>1537</v>
      </c>
      <c r="D3962" s="338">
        <v>2001.0</v>
      </c>
      <c r="E3962" s="338" t="s">
        <v>21389</v>
      </c>
      <c r="F3962" s="339">
        <v>45082.0</v>
      </c>
      <c r="G3962" s="338" t="s">
        <v>5196</v>
      </c>
      <c r="H3962" s="338" t="s">
        <v>20783</v>
      </c>
      <c r="I3962" s="338" t="s">
        <v>16212</v>
      </c>
      <c r="J3962" s="338" t="s">
        <v>11327</v>
      </c>
      <c r="K3962" s="338" t="s">
        <v>4987</v>
      </c>
      <c r="L3962" s="338" t="s">
        <v>6394</v>
      </c>
      <c r="M3962" s="338" t="s">
        <v>21671</v>
      </c>
      <c r="N3962" s="338" t="s">
        <v>4979</v>
      </c>
      <c r="O3962" s="338" t="s">
        <v>5294</v>
      </c>
    </row>
    <row r="3963" ht="15.75" customHeight="1">
      <c r="A3963" s="338" t="s">
        <v>21672</v>
      </c>
      <c r="B3963" s="338" t="s">
        <v>4970</v>
      </c>
      <c r="C3963" s="338" t="s">
        <v>1547</v>
      </c>
      <c r="D3963" s="338">
        <v>2001.0</v>
      </c>
      <c r="E3963" s="338" t="s">
        <v>21673</v>
      </c>
      <c r="F3963" s="339">
        <v>44964.0</v>
      </c>
      <c r="G3963" s="338" t="s">
        <v>6528</v>
      </c>
      <c r="H3963" s="338" t="s">
        <v>21674</v>
      </c>
      <c r="I3963" s="338" t="s">
        <v>21675</v>
      </c>
      <c r="J3963" s="338" t="s">
        <v>21676</v>
      </c>
      <c r="K3963" s="338" t="s">
        <v>4987</v>
      </c>
      <c r="M3963" s="338" t="s">
        <v>21677</v>
      </c>
      <c r="N3963" s="338" t="s">
        <v>21678</v>
      </c>
      <c r="O3963" s="338" t="s">
        <v>5067</v>
      </c>
    </row>
    <row r="3964" ht="15.75" customHeight="1">
      <c r="A3964" s="338" t="s">
        <v>21679</v>
      </c>
      <c r="B3964" s="338" t="s">
        <v>4993</v>
      </c>
      <c r="C3964" s="338" t="s">
        <v>1547</v>
      </c>
      <c r="D3964" s="338">
        <v>2001.0</v>
      </c>
      <c r="E3964" s="338" t="s">
        <v>21361</v>
      </c>
      <c r="F3964" s="339">
        <v>44934.0</v>
      </c>
      <c r="G3964" s="338" t="s">
        <v>5013</v>
      </c>
      <c r="H3964" s="338" t="s">
        <v>21680</v>
      </c>
      <c r="I3964" s="338" t="s">
        <v>21680</v>
      </c>
      <c r="J3964" s="338" t="s">
        <v>21681</v>
      </c>
      <c r="K3964" s="338" t="s">
        <v>19171</v>
      </c>
      <c r="M3964" s="338" t="s">
        <v>21682</v>
      </c>
      <c r="N3964" s="338" t="s">
        <v>21683</v>
      </c>
      <c r="O3964" s="338" t="s">
        <v>21684</v>
      </c>
    </row>
    <row r="3965" ht="15.75" customHeight="1">
      <c r="A3965" s="338" t="s">
        <v>21685</v>
      </c>
      <c r="B3965" s="338" t="s">
        <v>4993</v>
      </c>
      <c r="C3965" s="338" t="s">
        <v>1547</v>
      </c>
      <c r="D3965" s="338">
        <v>2001.0</v>
      </c>
      <c r="E3965" s="338" t="s">
        <v>21487</v>
      </c>
      <c r="F3965" s="339">
        <v>45175.0</v>
      </c>
      <c r="G3965" s="338" t="s">
        <v>7796</v>
      </c>
      <c r="H3965" s="338" t="s">
        <v>15826</v>
      </c>
      <c r="I3965" s="338" t="s">
        <v>21686</v>
      </c>
      <c r="J3965" s="338" t="s">
        <v>15848</v>
      </c>
      <c r="K3965" s="338" t="s">
        <v>4987</v>
      </c>
      <c r="L3965" s="338" t="s">
        <v>16595</v>
      </c>
      <c r="M3965" s="338" t="s">
        <v>21687</v>
      </c>
      <c r="N3965" s="338" t="s">
        <v>11994</v>
      </c>
      <c r="O3965" s="338" t="s">
        <v>21233</v>
      </c>
    </row>
    <row r="3966" ht="15.75" customHeight="1">
      <c r="A3966" s="338" t="s">
        <v>21688</v>
      </c>
      <c r="B3966" s="338" t="s">
        <v>4970</v>
      </c>
      <c r="C3966" s="338" t="s">
        <v>1425</v>
      </c>
      <c r="D3966" s="338">
        <v>2001.0</v>
      </c>
      <c r="E3966" s="338" t="s">
        <v>20461</v>
      </c>
      <c r="F3966" s="339">
        <v>45142.0</v>
      </c>
      <c r="G3966" s="338" t="s">
        <v>5145</v>
      </c>
      <c r="H3966" s="338" t="s">
        <v>19032</v>
      </c>
      <c r="I3966" s="338" t="s">
        <v>21689</v>
      </c>
      <c r="J3966" s="338" t="s">
        <v>21690</v>
      </c>
      <c r="K3966" s="338" t="s">
        <v>5245</v>
      </c>
      <c r="L3966" s="338" t="s">
        <v>10654</v>
      </c>
      <c r="M3966" s="338" t="s">
        <v>21691</v>
      </c>
      <c r="N3966" s="338" t="s">
        <v>4979</v>
      </c>
      <c r="O3966" s="338" t="s">
        <v>5186</v>
      </c>
    </row>
    <row r="3967" ht="15.75" customHeight="1">
      <c r="A3967" s="338" t="s">
        <v>21692</v>
      </c>
      <c r="B3967" s="338" t="s">
        <v>7737</v>
      </c>
      <c r="C3967" s="338" t="s">
        <v>1572</v>
      </c>
      <c r="D3967" s="338">
        <v>2001.0</v>
      </c>
      <c r="E3967" s="338" t="s">
        <v>21693</v>
      </c>
      <c r="F3967" s="339">
        <v>45022.0</v>
      </c>
      <c r="G3967" s="338" t="s">
        <v>8611</v>
      </c>
      <c r="H3967" s="338" t="s">
        <v>21694</v>
      </c>
      <c r="I3967" s="338" t="s">
        <v>21694</v>
      </c>
      <c r="J3967" s="338" t="s">
        <v>11110</v>
      </c>
      <c r="K3967" s="338" t="s">
        <v>4987</v>
      </c>
      <c r="L3967" s="338" t="s">
        <v>21695</v>
      </c>
      <c r="M3967" s="338" t="s">
        <v>21696</v>
      </c>
      <c r="N3967" s="338" t="s">
        <v>21697</v>
      </c>
      <c r="O3967" s="338" t="s">
        <v>5537</v>
      </c>
    </row>
    <row r="3968" ht="15.75" customHeight="1">
      <c r="A3968" s="338" t="s">
        <v>21698</v>
      </c>
      <c r="B3968" s="338" t="s">
        <v>7737</v>
      </c>
      <c r="C3968" s="338" t="s">
        <v>1537</v>
      </c>
      <c r="D3968" s="338">
        <v>2001.0</v>
      </c>
      <c r="E3968" s="338" t="s">
        <v>21113</v>
      </c>
      <c r="F3968" s="339">
        <v>45174.0</v>
      </c>
      <c r="G3968" s="338" t="s">
        <v>8606</v>
      </c>
      <c r="H3968" s="338" t="s">
        <v>20544</v>
      </c>
      <c r="I3968" s="338" t="s">
        <v>20545</v>
      </c>
      <c r="J3968" s="338" t="s">
        <v>15060</v>
      </c>
      <c r="K3968" s="338" t="s">
        <v>4987</v>
      </c>
      <c r="L3968" s="338" t="s">
        <v>14287</v>
      </c>
      <c r="M3968" s="338" t="s">
        <v>21699</v>
      </c>
      <c r="N3968" s="338" t="s">
        <v>21290</v>
      </c>
      <c r="O3968" s="338" t="s">
        <v>5794</v>
      </c>
    </row>
    <row r="3969" ht="15.75" customHeight="1">
      <c r="A3969" s="338" t="s">
        <v>21700</v>
      </c>
      <c r="B3969" s="338" t="s">
        <v>4970</v>
      </c>
      <c r="C3969" s="338" t="s">
        <v>1547</v>
      </c>
      <c r="D3969" s="338">
        <v>2001.0</v>
      </c>
      <c r="E3969" s="338" t="s">
        <v>21701</v>
      </c>
      <c r="F3969" s="339">
        <v>45175.0</v>
      </c>
      <c r="G3969" s="338" t="s">
        <v>5153</v>
      </c>
      <c r="H3969" s="338" t="s">
        <v>21702</v>
      </c>
      <c r="I3969" s="338" t="s">
        <v>21703</v>
      </c>
      <c r="J3969" s="338" t="s">
        <v>20478</v>
      </c>
      <c r="K3969" s="338" t="s">
        <v>5245</v>
      </c>
      <c r="M3969" s="338" t="s">
        <v>21704</v>
      </c>
      <c r="N3969" s="338" t="s">
        <v>21705</v>
      </c>
      <c r="O3969" s="338" t="s">
        <v>5120</v>
      </c>
    </row>
    <row r="3970" ht="15.75" customHeight="1">
      <c r="A3970" s="338" t="s">
        <v>21706</v>
      </c>
      <c r="B3970" s="338" t="s">
        <v>7737</v>
      </c>
      <c r="C3970" s="338" t="s">
        <v>1558</v>
      </c>
      <c r="D3970" s="338">
        <v>2001.0</v>
      </c>
      <c r="E3970" s="338" t="s">
        <v>20874</v>
      </c>
      <c r="F3970" s="339">
        <v>45112.0</v>
      </c>
      <c r="G3970" s="338" t="s">
        <v>5163</v>
      </c>
      <c r="H3970" s="338" t="s">
        <v>21707</v>
      </c>
      <c r="I3970" s="338" t="s">
        <v>21708</v>
      </c>
      <c r="J3970" s="338" t="s">
        <v>21709</v>
      </c>
      <c r="K3970" s="338" t="s">
        <v>4987</v>
      </c>
      <c r="L3970" s="338" t="s">
        <v>5034</v>
      </c>
      <c r="M3970" s="338" t="s">
        <v>21710</v>
      </c>
      <c r="N3970" s="338" t="s">
        <v>7780</v>
      </c>
      <c r="O3970" s="338" t="s">
        <v>7215</v>
      </c>
    </row>
    <row r="3971" ht="15.75" customHeight="1">
      <c r="A3971" s="338" t="s">
        <v>21711</v>
      </c>
      <c r="B3971" s="338" t="s">
        <v>4993</v>
      </c>
      <c r="C3971" s="338" t="s">
        <v>1537</v>
      </c>
      <c r="D3971" s="338">
        <v>2001.0</v>
      </c>
      <c r="E3971" s="338" t="s">
        <v>21274</v>
      </c>
      <c r="F3971" s="339">
        <v>44931.0</v>
      </c>
      <c r="G3971" s="338" t="s">
        <v>7083</v>
      </c>
      <c r="H3971" s="338" t="s">
        <v>21712</v>
      </c>
      <c r="I3971" s="338" t="s">
        <v>21713</v>
      </c>
      <c r="J3971" s="338" t="s">
        <v>11110</v>
      </c>
      <c r="K3971" s="338" t="s">
        <v>4987</v>
      </c>
      <c r="L3971" s="338" t="s">
        <v>12846</v>
      </c>
      <c r="M3971" s="338" t="s">
        <v>21714</v>
      </c>
      <c r="N3971" s="338" t="s">
        <v>4979</v>
      </c>
      <c r="O3971" s="338" t="s">
        <v>5794</v>
      </c>
    </row>
    <row r="3972" ht="15.75" customHeight="1">
      <c r="A3972" s="338" t="s">
        <v>21715</v>
      </c>
      <c r="B3972" s="338" t="s">
        <v>7737</v>
      </c>
      <c r="C3972" s="338" t="s">
        <v>1547</v>
      </c>
      <c r="D3972" s="338">
        <v>2001.0</v>
      </c>
      <c r="E3972" s="338" t="s">
        <v>20987</v>
      </c>
      <c r="F3972" s="339">
        <v>45175.0</v>
      </c>
      <c r="G3972" s="338" t="s">
        <v>5105</v>
      </c>
      <c r="H3972" s="338" t="s">
        <v>17661</v>
      </c>
      <c r="I3972" s="338" t="s">
        <v>4974</v>
      </c>
      <c r="J3972" s="338" t="s">
        <v>9206</v>
      </c>
      <c r="K3972" s="338" t="s">
        <v>4987</v>
      </c>
      <c r="L3972" s="338" t="s">
        <v>8694</v>
      </c>
      <c r="M3972" s="338" t="s">
        <v>21716</v>
      </c>
      <c r="N3972" s="338" t="s">
        <v>11994</v>
      </c>
      <c r="O3972" s="338" t="s">
        <v>5294</v>
      </c>
    </row>
    <row r="3973" ht="15.75" customHeight="1">
      <c r="A3973" s="338" t="s">
        <v>21717</v>
      </c>
      <c r="B3973" s="338" t="s">
        <v>7737</v>
      </c>
      <c r="C3973" s="338" t="s">
        <v>1558</v>
      </c>
      <c r="D3973" s="338">
        <v>2001.0</v>
      </c>
      <c r="E3973" s="338" t="s">
        <v>21718</v>
      </c>
      <c r="F3973" s="339">
        <v>45112.0</v>
      </c>
      <c r="G3973" s="338" t="s">
        <v>8587</v>
      </c>
      <c r="H3973" s="338" t="s">
        <v>10452</v>
      </c>
      <c r="I3973" s="338" t="s">
        <v>11728</v>
      </c>
      <c r="J3973" s="338" t="s">
        <v>13612</v>
      </c>
      <c r="K3973" s="338" t="s">
        <v>4987</v>
      </c>
      <c r="L3973" s="338" t="s">
        <v>6255</v>
      </c>
      <c r="M3973" s="338" t="s">
        <v>21719</v>
      </c>
      <c r="N3973" s="338" t="s">
        <v>21290</v>
      </c>
      <c r="O3973" s="338" t="s">
        <v>5160</v>
      </c>
    </row>
    <row r="3974" ht="15.75" customHeight="1">
      <c r="A3974" s="338" t="s">
        <v>21720</v>
      </c>
      <c r="B3974" s="338" t="s">
        <v>4970</v>
      </c>
      <c r="C3974" s="338" t="s">
        <v>1537</v>
      </c>
      <c r="D3974" s="338">
        <v>2001.0</v>
      </c>
      <c r="E3974" s="338" t="s">
        <v>21721</v>
      </c>
      <c r="F3974" s="339">
        <v>45083.0</v>
      </c>
      <c r="G3974" s="338" t="s">
        <v>7849</v>
      </c>
      <c r="H3974" s="338" t="s">
        <v>21722</v>
      </c>
      <c r="I3974" s="338" t="s">
        <v>15060</v>
      </c>
      <c r="J3974" s="338" t="s">
        <v>15060</v>
      </c>
      <c r="K3974" s="338" t="s">
        <v>5607</v>
      </c>
      <c r="L3974" s="338" t="s">
        <v>7014</v>
      </c>
      <c r="M3974" s="338" t="s">
        <v>21723</v>
      </c>
      <c r="N3974" s="338" t="s">
        <v>5224</v>
      </c>
      <c r="O3974" s="338" t="s">
        <v>5020</v>
      </c>
    </row>
    <row r="3975" ht="15.75" customHeight="1">
      <c r="A3975" s="338" t="s">
        <v>21724</v>
      </c>
      <c r="B3975" s="338" t="s">
        <v>4970</v>
      </c>
      <c r="C3975" s="338" t="s">
        <v>1547</v>
      </c>
      <c r="D3975" s="338">
        <v>2001.0</v>
      </c>
      <c r="E3975" s="338" t="s">
        <v>21364</v>
      </c>
      <c r="F3975" s="339">
        <v>45174.0</v>
      </c>
      <c r="G3975" s="338" t="s">
        <v>5196</v>
      </c>
      <c r="H3975" s="338" t="s">
        <v>15818</v>
      </c>
      <c r="I3975" s="338" t="s">
        <v>21725</v>
      </c>
      <c r="J3975" s="338" t="s">
        <v>7115</v>
      </c>
      <c r="K3975" s="338" t="s">
        <v>4976</v>
      </c>
      <c r="L3975" s="338" t="s">
        <v>15126</v>
      </c>
      <c r="M3975" s="338" t="s">
        <v>21726</v>
      </c>
      <c r="N3975" s="338" t="s">
        <v>5036</v>
      </c>
      <c r="O3975" s="338" t="s">
        <v>5225</v>
      </c>
    </row>
    <row r="3976" ht="15.75" customHeight="1">
      <c r="A3976" s="338" t="s">
        <v>21727</v>
      </c>
      <c r="B3976" s="338" t="s">
        <v>4970</v>
      </c>
      <c r="C3976" s="338" t="s">
        <v>1547</v>
      </c>
      <c r="D3976" s="338">
        <v>2001.0</v>
      </c>
      <c r="E3976" s="338" t="s">
        <v>21728</v>
      </c>
      <c r="F3976" s="339">
        <v>44933.0</v>
      </c>
      <c r="G3976" s="338" t="s">
        <v>5105</v>
      </c>
      <c r="H3976" s="338" t="s">
        <v>7613</v>
      </c>
      <c r="I3976" s="338" t="s">
        <v>7613</v>
      </c>
      <c r="J3976" s="338" t="s">
        <v>21729</v>
      </c>
      <c r="K3976" s="338" t="s">
        <v>4987</v>
      </c>
      <c r="L3976" s="338" t="s">
        <v>6168</v>
      </c>
      <c r="M3976" s="338" t="s">
        <v>21730</v>
      </c>
      <c r="N3976" s="338" t="s">
        <v>21731</v>
      </c>
      <c r="O3976" s="338" t="s">
        <v>5020</v>
      </c>
    </row>
    <row r="3977" ht="15.75" customHeight="1">
      <c r="A3977" s="338" t="s">
        <v>21732</v>
      </c>
      <c r="B3977" s="338" t="s">
        <v>5601</v>
      </c>
      <c r="C3977" s="338" t="s">
        <v>1558</v>
      </c>
      <c r="D3977" s="338">
        <v>2001.0</v>
      </c>
      <c r="E3977" s="338" t="s">
        <v>21733</v>
      </c>
      <c r="F3977" s="339">
        <v>44934.0</v>
      </c>
      <c r="G3977" s="338" t="s">
        <v>5743</v>
      </c>
      <c r="H3977" s="338" t="s">
        <v>21734</v>
      </c>
      <c r="I3977" s="338" t="s">
        <v>21735</v>
      </c>
      <c r="J3977" s="338" t="s">
        <v>21681</v>
      </c>
      <c r="K3977" s="338" t="s">
        <v>19171</v>
      </c>
      <c r="M3977" s="338" t="s">
        <v>21736</v>
      </c>
      <c r="N3977" s="338" t="s">
        <v>21737</v>
      </c>
      <c r="O3977" s="338" t="s">
        <v>21297</v>
      </c>
    </row>
    <row r="3978" ht="15.75" customHeight="1">
      <c r="A3978" s="338" t="s">
        <v>21738</v>
      </c>
      <c r="B3978" s="338" t="s">
        <v>7737</v>
      </c>
      <c r="C3978" s="338" t="s">
        <v>1558</v>
      </c>
      <c r="D3978" s="338">
        <v>2001.0</v>
      </c>
      <c r="E3978" s="338" t="s">
        <v>21424</v>
      </c>
      <c r="F3978" s="339">
        <v>44932.0</v>
      </c>
      <c r="G3978" s="338" t="s">
        <v>5272</v>
      </c>
      <c r="H3978" s="338" t="s">
        <v>19751</v>
      </c>
      <c r="I3978" s="338" t="s">
        <v>21739</v>
      </c>
      <c r="J3978" s="338" t="s">
        <v>15463</v>
      </c>
      <c r="K3978" s="338" t="s">
        <v>4987</v>
      </c>
      <c r="L3978" s="338" t="s">
        <v>10384</v>
      </c>
      <c r="M3978" s="338" t="s">
        <v>21740</v>
      </c>
      <c r="N3978" s="338" t="s">
        <v>17520</v>
      </c>
      <c r="O3978" s="338" t="s">
        <v>5262</v>
      </c>
    </row>
    <row r="3979" ht="15.75" customHeight="1">
      <c r="A3979" s="338" t="s">
        <v>21741</v>
      </c>
      <c r="B3979" s="338" t="s">
        <v>4970</v>
      </c>
      <c r="C3979" s="338" t="s">
        <v>1558</v>
      </c>
      <c r="D3979" s="338">
        <v>2001.0</v>
      </c>
      <c r="E3979" s="338" t="s">
        <v>21742</v>
      </c>
      <c r="F3979" s="339">
        <v>45052.0</v>
      </c>
      <c r="G3979" s="338" t="s">
        <v>5105</v>
      </c>
      <c r="H3979" s="338" t="s">
        <v>21743</v>
      </c>
      <c r="I3979" s="338" t="s">
        <v>21744</v>
      </c>
      <c r="J3979" s="338" t="s">
        <v>21745</v>
      </c>
      <c r="K3979" s="338" t="s">
        <v>4976</v>
      </c>
      <c r="M3979" s="338" t="s">
        <v>21746</v>
      </c>
      <c r="N3979" s="338" t="s">
        <v>5009</v>
      </c>
      <c r="O3979" s="338" t="s">
        <v>5339</v>
      </c>
    </row>
    <row r="3980" ht="15.75" customHeight="1">
      <c r="A3980" s="338" t="s">
        <v>21747</v>
      </c>
      <c r="B3980" s="338" t="s">
        <v>4970</v>
      </c>
      <c r="C3980" s="338" t="s">
        <v>1547</v>
      </c>
      <c r="D3980" s="338">
        <v>2001.0</v>
      </c>
      <c r="E3980" s="338" t="s">
        <v>21748</v>
      </c>
      <c r="F3980" s="339">
        <v>45022.0</v>
      </c>
      <c r="G3980" s="338" t="s">
        <v>5153</v>
      </c>
      <c r="H3980" s="338" t="s">
        <v>5304</v>
      </c>
      <c r="I3980" s="338" t="s">
        <v>21749</v>
      </c>
      <c r="J3980" s="338" t="s">
        <v>21750</v>
      </c>
      <c r="K3980" s="338" t="s">
        <v>4976</v>
      </c>
      <c r="M3980" s="338" t="s">
        <v>21751</v>
      </c>
      <c r="N3980" s="338" t="s">
        <v>21752</v>
      </c>
      <c r="O3980" s="338" t="s">
        <v>5471</v>
      </c>
    </row>
    <row r="3981" ht="15.75" customHeight="1">
      <c r="A3981" s="338" t="s">
        <v>21753</v>
      </c>
      <c r="B3981" s="338" t="s">
        <v>4970</v>
      </c>
      <c r="C3981" s="338" t="s">
        <v>1547</v>
      </c>
      <c r="D3981" s="338">
        <v>2001.0</v>
      </c>
      <c r="E3981" s="338" t="s">
        <v>21754</v>
      </c>
      <c r="F3981" s="339">
        <v>45114.0</v>
      </c>
      <c r="G3981" s="338" t="s">
        <v>11141</v>
      </c>
      <c r="H3981" s="338" t="s">
        <v>21755</v>
      </c>
      <c r="I3981" s="338" t="s">
        <v>21756</v>
      </c>
      <c r="J3981" s="338" t="s">
        <v>21757</v>
      </c>
      <c r="K3981" s="338" t="s">
        <v>12977</v>
      </c>
      <c r="M3981" s="338" t="s">
        <v>21758</v>
      </c>
      <c r="N3981" s="338" t="s">
        <v>21759</v>
      </c>
      <c r="O3981" s="338" t="s">
        <v>6278</v>
      </c>
    </row>
    <row r="3982" ht="15.75" customHeight="1">
      <c r="A3982" s="338" t="s">
        <v>21760</v>
      </c>
      <c r="B3982" s="338" t="s">
        <v>4993</v>
      </c>
      <c r="C3982" s="338" t="s">
        <v>1572</v>
      </c>
      <c r="D3982" s="338">
        <v>2001.0</v>
      </c>
      <c r="E3982" s="338" t="s">
        <v>21761</v>
      </c>
      <c r="F3982" s="339">
        <v>45176.0</v>
      </c>
      <c r="G3982" s="338" t="s">
        <v>6547</v>
      </c>
      <c r="H3982" s="338" t="s">
        <v>18234</v>
      </c>
      <c r="I3982" s="338" t="s">
        <v>18234</v>
      </c>
      <c r="J3982" s="338" t="s">
        <v>21762</v>
      </c>
      <c r="K3982" s="338" t="s">
        <v>7898</v>
      </c>
      <c r="M3982" s="338" t="s">
        <v>21763</v>
      </c>
      <c r="N3982" s="338" t="s">
        <v>13387</v>
      </c>
      <c r="O3982" s="338" t="s">
        <v>5794</v>
      </c>
    </row>
    <row r="3983" ht="15.75" customHeight="1">
      <c r="A3983" s="338" t="s">
        <v>21764</v>
      </c>
      <c r="B3983" s="338" t="s">
        <v>4970</v>
      </c>
      <c r="C3983" s="338" t="s">
        <v>1558</v>
      </c>
      <c r="D3983" s="338">
        <v>2001.0</v>
      </c>
      <c r="E3983" s="338" t="s">
        <v>21424</v>
      </c>
      <c r="F3983" s="339">
        <v>44963.0</v>
      </c>
      <c r="G3983" s="338" t="s">
        <v>5969</v>
      </c>
      <c r="H3983" s="338" t="s">
        <v>5719</v>
      </c>
      <c r="I3983" s="338" t="s">
        <v>13151</v>
      </c>
      <c r="J3983" s="338" t="s">
        <v>11476</v>
      </c>
      <c r="K3983" s="338" t="s">
        <v>4987</v>
      </c>
      <c r="L3983" s="338" t="s">
        <v>6447</v>
      </c>
      <c r="M3983" s="338" t="s">
        <v>21765</v>
      </c>
      <c r="N3983" s="338" t="s">
        <v>4990</v>
      </c>
      <c r="O3983" s="338" t="s">
        <v>5087</v>
      </c>
    </row>
    <row r="3984" ht="15.75" customHeight="1">
      <c r="A3984" s="338" t="s">
        <v>21766</v>
      </c>
      <c r="B3984" s="338" t="s">
        <v>4970</v>
      </c>
      <c r="C3984" s="338" t="s">
        <v>1537</v>
      </c>
      <c r="D3984" s="338">
        <v>2001.0</v>
      </c>
      <c r="E3984" s="338" t="s">
        <v>21767</v>
      </c>
      <c r="F3984" s="339">
        <v>44991.0</v>
      </c>
      <c r="G3984" s="338" t="s">
        <v>8593</v>
      </c>
      <c r="H3984" s="338" t="s">
        <v>18638</v>
      </c>
      <c r="I3984" s="338" t="s">
        <v>21768</v>
      </c>
      <c r="J3984" s="338" t="s">
        <v>17934</v>
      </c>
      <c r="K3984" s="338" t="s">
        <v>4976</v>
      </c>
      <c r="L3984" s="338" t="s">
        <v>5034</v>
      </c>
      <c r="M3984" s="338" t="s">
        <v>21769</v>
      </c>
      <c r="N3984" s="338" t="s">
        <v>18807</v>
      </c>
      <c r="O3984" s="338" t="s">
        <v>5483</v>
      </c>
    </row>
    <row r="3985" ht="15.75" customHeight="1">
      <c r="A3985" s="338" t="s">
        <v>21770</v>
      </c>
      <c r="B3985" s="338" t="s">
        <v>4970</v>
      </c>
      <c r="C3985" s="338" t="s">
        <v>1537</v>
      </c>
      <c r="D3985" s="338">
        <v>2001.0</v>
      </c>
      <c r="E3985" s="338" t="s">
        <v>20557</v>
      </c>
      <c r="F3985" s="339">
        <v>44932.0</v>
      </c>
      <c r="G3985" s="338" t="s">
        <v>5099</v>
      </c>
      <c r="H3985" s="338" t="s">
        <v>7350</v>
      </c>
      <c r="I3985" s="338" t="s">
        <v>7350</v>
      </c>
      <c r="J3985" s="338" t="s">
        <v>5043</v>
      </c>
      <c r="K3985" s="338" t="s">
        <v>4987</v>
      </c>
      <c r="L3985" s="338" t="s">
        <v>12846</v>
      </c>
      <c r="M3985" s="338" t="s">
        <v>21771</v>
      </c>
      <c r="N3985" s="338" t="s">
        <v>7780</v>
      </c>
      <c r="O3985" s="338" t="s">
        <v>6278</v>
      </c>
    </row>
    <row r="3986" ht="15.75" customHeight="1">
      <c r="A3986" s="338" t="s">
        <v>21772</v>
      </c>
      <c r="B3986" s="338" t="s">
        <v>4970</v>
      </c>
      <c r="C3986" s="338" t="s">
        <v>1681</v>
      </c>
      <c r="D3986" s="338">
        <v>2001.0</v>
      </c>
      <c r="E3986" s="338" t="s">
        <v>21773</v>
      </c>
      <c r="F3986" s="338" t="s">
        <v>5059</v>
      </c>
      <c r="G3986" s="338" t="s">
        <v>5070</v>
      </c>
      <c r="H3986" s="338" t="s">
        <v>21774</v>
      </c>
      <c r="I3986" s="338" t="s">
        <v>21775</v>
      </c>
      <c r="J3986" s="338" t="s">
        <v>18589</v>
      </c>
      <c r="K3986" s="338" t="s">
        <v>4976</v>
      </c>
      <c r="L3986" s="338" t="s">
        <v>5561</v>
      </c>
      <c r="M3986" s="338" t="s">
        <v>21776</v>
      </c>
      <c r="N3986" s="338" t="s">
        <v>13140</v>
      </c>
      <c r="O3986" s="338" t="s">
        <v>5283</v>
      </c>
    </row>
    <row r="3987" ht="15.75" customHeight="1">
      <c r="A3987" s="338" t="s">
        <v>21777</v>
      </c>
      <c r="B3987" s="338" t="s">
        <v>4970</v>
      </c>
      <c r="C3987" s="338" t="s">
        <v>1681</v>
      </c>
      <c r="D3987" s="338">
        <v>2001.0</v>
      </c>
      <c r="E3987" s="338" t="s">
        <v>21661</v>
      </c>
      <c r="F3987" s="339">
        <v>45053.0</v>
      </c>
      <c r="G3987" s="338" t="s">
        <v>5319</v>
      </c>
      <c r="H3987" s="338" t="s">
        <v>21778</v>
      </c>
      <c r="I3987" s="338" t="s">
        <v>21778</v>
      </c>
      <c r="J3987" s="338" t="s">
        <v>21779</v>
      </c>
      <c r="K3987" s="338" t="s">
        <v>12977</v>
      </c>
      <c r="M3987" s="338" t="s">
        <v>21780</v>
      </c>
      <c r="N3987" s="338" t="s">
        <v>21781</v>
      </c>
      <c r="O3987" s="338" t="s">
        <v>7966</v>
      </c>
    </row>
    <row r="3988" ht="15.75" customHeight="1">
      <c r="A3988" s="338" t="s">
        <v>21782</v>
      </c>
      <c r="B3988" s="338" t="s">
        <v>7737</v>
      </c>
      <c r="C3988" s="338" t="s">
        <v>1547</v>
      </c>
      <c r="D3988" s="338">
        <v>2001.0</v>
      </c>
      <c r="E3988" s="338" t="s">
        <v>21312</v>
      </c>
      <c r="F3988" s="339">
        <v>45022.0</v>
      </c>
      <c r="G3988" s="338" t="s">
        <v>5272</v>
      </c>
      <c r="H3988" s="338" t="s">
        <v>8974</v>
      </c>
      <c r="I3988" s="338" t="s">
        <v>21783</v>
      </c>
      <c r="J3988" s="338" t="s">
        <v>18994</v>
      </c>
      <c r="K3988" s="338" t="s">
        <v>4987</v>
      </c>
      <c r="L3988" s="338" t="s">
        <v>6247</v>
      </c>
      <c r="M3988" s="338" t="s">
        <v>21784</v>
      </c>
      <c r="N3988" s="338" t="s">
        <v>7874</v>
      </c>
      <c r="O3988" s="338" t="s">
        <v>5339</v>
      </c>
    </row>
    <row r="3989" ht="15.75" customHeight="1">
      <c r="A3989" s="338" t="s">
        <v>21785</v>
      </c>
      <c r="B3989" s="338" t="s">
        <v>4970</v>
      </c>
      <c r="C3989" s="338" t="s">
        <v>1547</v>
      </c>
      <c r="D3989" s="338">
        <v>2001.0</v>
      </c>
      <c r="E3989" s="338" t="s">
        <v>21280</v>
      </c>
      <c r="F3989" s="339">
        <v>45082.0</v>
      </c>
      <c r="G3989" s="338" t="s">
        <v>8851</v>
      </c>
      <c r="H3989" s="338" t="s">
        <v>13038</v>
      </c>
      <c r="I3989" s="338" t="s">
        <v>17677</v>
      </c>
      <c r="J3989" s="338" t="s">
        <v>18358</v>
      </c>
      <c r="K3989" s="338" t="s">
        <v>4987</v>
      </c>
      <c r="L3989" s="338" t="s">
        <v>16762</v>
      </c>
      <c r="M3989" s="338" t="s">
        <v>21786</v>
      </c>
      <c r="N3989" s="338" t="s">
        <v>19727</v>
      </c>
      <c r="O3989" s="338" t="s">
        <v>5160</v>
      </c>
    </row>
    <row r="3990" ht="15.75" customHeight="1">
      <c r="A3990" s="338" t="s">
        <v>10586</v>
      </c>
      <c r="B3990" s="338" t="s">
        <v>4970</v>
      </c>
      <c r="C3990" s="338" t="s">
        <v>1558</v>
      </c>
      <c r="D3990" s="338">
        <v>2001.0</v>
      </c>
      <c r="E3990" s="338" t="s">
        <v>21787</v>
      </c>
      <c r="F3990" s="339">
        <v>45176.0</v>
      </c>
      <c r="G3990" s="338" t="s">
        <v>6515</v>
      </c>
      <c r="H3990" s="338" t="s">
        <v>21788</v>
      </c>
      <c r="I3990" s="338" t="s">
        <v>21788</v>
      </c>
      <c r="J3990" s="338" t="s">
        <v>21789</v>
      </c>
      <c r="K3990" s="338" t="s">
        <v>5607</v>
      </c>
      <c r="M3990" s="338" t="s">
        <v>21790</v>
      </c>
      <c r="N3990" s="338" t="s">
        <v>21791</v>
      </c>
      <c r="O3990" s="338" t="s">
        <v>5020</v>
      </c>
    </row>
    <row r="3991" ht="15.75" customHeight="1">
      <c r="A3991" s="338" t="s">
        <v>21792</v>
      </c>
      <c r="B3991" s="338" t="s">
        <v>5601</v>
      </c>
      <c r="C3991" s="338" t="s">
        <v>1547</v>
      </c>
      <c r="D3991" s="338">
        <v>2001.0</v>
      </c>
      <c r="E3991" s="338" t="s">
        <v>21268</v>
      </c>
      <c r="F3991" s="339">
        <v>45023.0</v>
      </c>
      <c r="G3991" s="338" t="s">
        <v>7883</v>
      </c>
      <c r="H3991" s="338" t="s">
        <v>19169</v>
      </c>
      <c r="I3991" s="338" t="s">
        <v>19169</v>
      </c>
      <c r="J3991" s="338" t="s">
        <v>19170</v>
      </c>
      <c r="K3991" s="338" t="s">
        <v>19171</v>
      </c>
      <c r="L3991" s="338" t="s">
        <v>6381</v>
      </c>
      <c r="M3991" s="338" t="s">
        <v>21793</v>
      </c>
      <c r="N3991" s="338" t="s">
        <v>19172</v>
      </c>
      <c r="O3991" s="338" t="s">
        <v>21794</v>
      </c>
    </row>
    <row r="3992" ht="15.75" customHeight="1">
      <c r="A3992" s="338" t="s">
        <v>21795</v>
      </c>
      <c r="B3992" s="338" t="s">
        <v>4970</v>
      </c>
      <c r="C3992" s="338" t="s">
        <v>1558</v>
      </c>
      <c r="D3992" s="338">
        <v>2001.0</v>
      </c>
      <c r="E3992" s="338" t="s">
        <v>21796</v>
      </c>
      <c r="F3992" s="339">
        <v>45144.0</v>
      </c>
      <c r="G3992" s="338" t="s">
        <v>5272</v>
      </c>
      <c r="H3992" s="338" t="s">
        <v>21797</v>
      </c>
      <c r="I3992" s="338" t="s">
        <v>21798</v>
      </c>
      <c r="J3992" s="338" t="s">
        <v>19535</v>
      </c>
      <c r="K3992" s="338" t="s">
        <v>4976</v>
      </c>
      <c r="L3992" s="338" t="s">
        <v>5074</v>
      </c>
      <c r="M3992" s="338" t="s">
        <v>21799</v>
      </c>
      <c r="N3992" s="338" t="s">
        <v>20214</v>
      </c>
      <c r="O3992" s="338" t="s">
        <v>5020</v>
      </c>
    </row>
    <row r="3993" ht="15.75" customHeight="1">
      <c r="A3993" s="338" t="s">
        <v>21800</v>
      </c>
      <c r="B3993" s="338" t="s">
        <v>4970</v>
      </c>
      <c r="C3993" s="338" t="s">
        <v>1558</v>
      </c>
      <c r="D3993" s="338">
        <v>2001.0</v>
      </c>
      <c r="E3993" s="338" t="s">
        <v>21312</v>
      </c>
      <c r="F3993" s="339">
        <v>44991.0</v>
      </c>
      <c r="G3993" s="338" t="s">
        <v>6421</v>
      </c>
      <c r="H3993" s="338" t="s">
        <v>21801</v>
      </c>
      <c r="I3993" s="338" t="s">
        <v>11774</v>
      </c>
      <c r="J3993" s="338" t="s">
        <v>21801</v>
      </c>
      <c r="K3993" s="338" t="s">
        <v>4987</v>
      </c>
      <c r="M3993" s="338" t="s">
        <v>21802</v>
      </c>
      <c r="N3993" s="338" t="s">
        <v>15320</v>
      </c>
      <c r="O3993" s="338" t="s">
        <v>5217</v>
      </c>
    </row>
    <row r="3994" ht="15.75" customHeight="1">
      <c r="A3994" s="338" t="s">
        <v>21803</v>
      </c>
      <c r="B3994" s="338" t="s">
        <v>4970</v>
      </c>
      <c r="C3994" s="338" t="s">
        <v>1558</v>
      </c>
      <c r="D3994" s="338">
        <v>2001.0</v>
      </c>
      <c r="E3994" s="338" t="s">
        <v>21804</v>
      </c>
      <c r="F3994" s="339">
        <v>44991.0</v>
      </c>
      <c r="G3994" s="338" t="s">
        <v>6421</v>
      </c>
      <c r="H3994" s="338" t="s">
        <v>21805</v>
      </c>
      <c r="I3994" s="338" t="s">
        <v>18266</v>
      </c>
      <c r="J3994" s="338" t="s">
        <v>13818</v>
      </c>
      <c r="K3994" s="338" t="s">
        <v>4987</v>
      </c>
      <c r="M3994" s="338" t="s">
        <v>21806</v>
      </c>
      <c r="N3994" s="338" t="s">
        <v>21807</v>
      </c>
      <c r="O3994" s="338" t="s">
        <v>5370</v>
      </c>
    </row>
    <row r="3995" ht="15.75" customHeight="1">
      <c r="A3995" s="338" t="s">
        <v>21808</v>
      </c>
      <c r="B3995" s="338" t="s">
        <v>7737</v>
      </c>
      <c r="C3995" s="338" t="s">
        <v>1537</v>
      </c>
      <c r="D3995" s="338">
        <v>2001.0</v>
      </c>
      <c r="E3995" s="338" t="s">
        <v>20934</v>
      </c>
      <c r="F3995" s="339">
        <v>45142.0</v>
      </c>
      <c r="G3995" s="338" t="s">
        <v>5163</v>
      </c>
      <c r="H3995" s="338" t="s">
        <v>5970</v>
      </c>
      <c r="I3995" s="338" t="s">
        <v>15221</v>
      </c>
      <c r="J3995" s="338" t="s">
        <v>21809</v>
      </c>
      <c r="K3995" s="338" t="s">
        <v>12977</v>
      </c>
      <c r="L3995" s="338" t="s">
        <v>7743</v>
      </c>
      <c r="M3995" s="338" t="s">
        <v>21810</v>
      </c>
      <c r="N3995" s="338" t="s">
        <v>10066</v>
      </c>
      <c r="O3995" s="338" t="s">
        <v>4991</v>
      </c>
    </row>
    <row r="3996" ht="15.75" customHeight="1">
      <c r="A3996" s="338" t="s">
        <v>21811</v>
      </c>
      <c r="B3996" s="338" t="s">
        <v>4970</v>
      </c>
      <c r="C3996" s="338" t="s">
        <v>1547</v>
      </c>
      <c r="D3996" s="338">
        <v>2001.0</v>
      </c>
      <c r="E3996" s="338" t="s">
        <v>21401</v>
      </c>
      <c r="F3996" s="339">
        <v>44932.0</v>
      </c>
      <c r="G3996" s="338" t="s">
        <v>5872</v>
      </c>
      <c r="H3996" s="338" t="s">
        <v>21812</v>
      </c>
      <c r="I3996" s="338" t="s">
        <v>12199</v>
      </c>
      <c r="J3996" s="338" t="s">
        <v>21813</v>
      </c>
      <c r="K3996" s="338" t="s">
        <v>4987</v>
      </c>
      <c r="L3996" s="338" t="s">
        <v>5084</v>
      </c>
      <c r="M3996" s="338" t="s">
        <v>21814</v>
      </c>
      <c r="N3996" s="338" t="s">
        <v>21815</v>
      </c>
      <c r="O3996" s="338" t="s">
        <v>5028</v>
      </c>
    </row>
    <row r="3997" ht="15.75" customHeight="1">
      <c r="A3997" s="338" t="s">
        <v>21816</v>
      </c>
      <c r="B3997" s="338" t="s">
        <v>4970</v>
      </c>
      <c r="C3997" s="338" t="s">
        <v>1558</v>
      </c>
      <c r="D3997" s="338">
        <v>2001.0</v>
      </c>
      <c r="E3997" s="338" t="s">
        <v>21817</v>
      </c>
      <c r="F3997" s="339">
        <v>44932.0</v>
      </c>
      <c r="G3997" s="338" t="s">
        <v>6547</v>
      </c>
      <c r="H3997" s="338" t="s">
        <v>21818</v>
      </c>
      <c r="I3997" s="338" t="s">
        <v>21819</v>
      </c>
      <c r="J3997" s="338" t="s">
        <v>12140</v>
      </c>
      <c r="K3997" s="338" t="s">
        <v>4976</v>
      </c>
      <c r="L3997" s="338" t="s">
        <v>6247</v>
      </c>
      <c r="M3997" s="338" t="s">
        <v>21820</v>
      </c>
      <c r="N3997" s="338" t="s">
        <v>20214</v>
      </c>
      <c r="O3997" s="338" t="s">
        <v>5483</v>
      </c>
    </row>
    <row r="3998" ht="15.75" customHeight="1">
      <c r="A3998" s="338" t="s">
        <v>21821</v>
      </c>
      <c r="B3998" s="338" t="s">
        <v>4970</v>
      </c>
      <c r="C3998" s="338" t="s">
        <v>1558</v>
      </c>
      <c r="D3998" s="338">
        <v>2001.0</v>
      </c>
      <c r="E3998" s="338" t="s">
        <v>21822</v>
      </c>
      <c r="F3998" s="339">
        <v>45022.0</v>
      </c>
      <c r="G3998" s="338" t="s">
        <v>5070</v>
      </c>
      <c r="H3998" s="338" t="s">
        <v>21823</v>
      </c>
      <c r="I3998" s="338" t="s">
        <v>19760</v>
      </c>
      <c r="J3998" s="338" t="s">
        <v>12259</v>
      </c>
      <c r="K3998" s="338" t="s">
        <v>5607</v>
      </c>
      <c r="M3998" s="338" t="s">
        <v>21824</v>
      </c>
      <c r="N3998" s="338" t="s">
        <v>15320</v>
      </c>
      <c r="O3998" s="338" t="s">
        <v>5186</v>
      </c>
    </row>
    <row r="3999" ht="15.75" customHeight="1">
      <c r="A3999" s="338" t="s">
        <v>21825</v>
      </c>
      <c r="B3999" s="338" t="s">
        <v>4970</v>
      </c>
      <c r="C3999" s="338" t="s">
        <v>1558</v>
      </c>
      <c r="D3999" s="338">
        <v>2001.0</v>
      </c>
      <c r="E3999" s="338" t="s">
        <v>21401</v>
      </c>
      <c r="F3999" s="339">
        <v>45022.0</v>
      </c>
      <c r="G3999" s="338" t="s">
        <v>5070</v>
      </c>
      <c r="H3999" s="338" t="s">
        <v>17478</v>
      </c>
      <c r="I3999" s="338" t="s">
        <v>17478</v>
      </c>
      <c r="J3999" s="338" t="s">
        <v>17479</v>
      </c>
      <c r="K3999" s="338" t="s">
        <v>4987</v>
      </c>
      <c r="L3999" s="338" t="s">
        <v>5084</v>
      </c>
      <c r="M3999" s="338" t="s">
        <v>21826</v>
      </c>
      <c r="N3999" s="338" t="s">
        <v>19559</v>
      </c>
      <c r="O3999" s="338" t="s">
        <v>5028</v>
      </c>
    </row>
    <row r="4000" ht="15.75" customHeight="1">
      <c r="A4000" s="338" t="s">
        <v>21827</v>
      </c>
      <c r="B4000" s="338" t="s">
        <v>4970</v>
      </c>
      <c r="C4000" s="338" t="s">
        <v>1558</v>
      </c>
      <c r="D4000" s="338">
        <v>2001.0</v>
      </c>
      <c r="E4000" s="338" t="s">
        <v>21653</v>
      </c>
      <c r="F4000" s="339">
        <v>44932.0</v>
      </c>
      <c r="G4000" s="338" t="s">
        <v>5129</v>
      </c>
      <c r="H4000" s="338" t="s">
        <v>21828</v>
      </c>
      <c r="I4000" s="338" t="s">
        <v>21829</v>
      </c>
      <c r="J4000" s="338" t="s">
        <v>18390</v>
      </c>
      <c r="K4000" s="338" t="s">
        <v>4987</v>
      </c>
      <c r="L4000" s="338" t="s">
        <v>4999</v>
      </c>
      <c r="M4000" s="338" t="s">
        <v>21830</v>
      </c>
      <c r="N4000" s="338" t="s">
        <v>17994</v>
      </c>
      <c r="O4000" s="338" t="s">
        <v>5483</v>
      </c>
    </row>
    <row r="4001" ht="15.75" customHeight="1">
      <c r="A4001" s="338" t="s">
        <v>21831</v>
      </c>
      <c r="B4001" s="338" t="s">
        <v>4993</v>
      </c>
      <c r="C4001" s="338" t="s">
        <v>1558</v>
      </c>
      <c r="D4001" s="338">
        <v>2001.0</v>
      </c>
      <c r="E4001" s="338" t="s">
        <v>21235</v>
      </c>
      <c r="F4001" s="339">
        <v>45111.0</v>
      </c>
      <c r="G4001" s="338" t="s">
        <v>5710</v>
      </c>
      <c r="H4001" s="338" t="s">
        <v>20675</v>
      </c>
      <c r="I4001" s="338" t="s">
        <v>19229</v>
      </c>
      <c r="J4001" s="338" t="s">
        <v>7041</v>
      </c>
      <c r="K4001" s="338" t="s">
        <v>4987</v>
      </c>
      <c r="L4001" s="338" t="s">
        <v>11153</v>
      </c>
      <c r="M4001" s="338" t="s">
        <v>21832</v>
      </c>
      <c r="N4001" s="338" t="s">
        <v>5224</v>
      </c>
      <c r="O4001" s="338" t="s">
        <v>5794</v>
      </c>
    </row>
    <row r="4002" ht="15.75" customHeight="1">
      <c r="A4002" s="338" t="s">
        <v>21833</v>
      </c>
      <c r="B4002" s="338" t="s">
        <v>5601</v>
      </c>
      <c r="C4002" s="338" t="s">
        <v>1547</v>
      </c>
      <c r="D4002" s="338">
        <v>2001.0</v>
      </c>
      <c r="E4002" s="338" t="s">
        <v>21834</v>
      </c>
      <c r="F4002" s="338" t="s">
        <v>5286</v>
      </c>
      <c r="G4002" s="338" t="s">
        <v>6031</v>
      </c>
      <c r="H4002" s="338" t="s">
        <v>11732</v>
      </c>
      <c r="I4002" s="338" t="s">
        <v>11732</v>
      </c>
      <c r="J4002" s="338" t="s">
        <v>19094</v>
      </c>
      <c r="K4002" s="338" t="s">
        <v>5607</v>
      </c>
      <c r="M4002" s="338" t="s">
        <v>21835</v>
      </c>
      <c r="N4002" s="338" t="s">
        <v>17614</v>
      </c>
      <c r="O4002" s="338" t="s">
        <v>5294</v>
      </c>
    </row>
    <row r="4003" ht="15.75" customHeight="1">
      <c r="A4003" s="338" t="s">
        <v>21836</v>
      </c>
      <c r="B4003" s="338" t="s">
        <v>4993</v>
      </c>
      <c r="C4003" s="338" t="s">
        <v>1558</v>
      </c>
      <c r="D4003" s="338">
        <v>2001.0</v>
      </c>
      <c r="E4003" s="338" t="s">
        <v>21308</v>
      </c>
      <c r="F4003" s="339">
        <v>45021.0</v>
      </c>
      <c r="G4003" s="338" t="s">
        <v>8035</v>
      </c>
      <c r="H4003" s="338" t="s">
        <v>20134</v>
      </c>
      <c r="I4003" s="338" t="s">
        <v>21837</v>
      </c>
      <c r="J4003" s="338" t="s">
        <v>18148</v>
      </c>
      <c r="K4003" s="338" t="s">
        <v>4987</v>
      </c>
      <c r="L4003" s="338" t="s">
        <v>7014</v>
      </c>
      <c r="M4003" s="338" t="s">
        <v>21838</v>
      </c>
      <c r="N4003" s="338" t="s">
        <v>7376</v>
      </c>
      <c r="O4003" s="338" t="s">
        <v>5505</v>
      </c>
    </row>
    <row r="4004" ht="15.75" customHeight="1">
      <c r="A4004" s="338" t="s">
        <v>21839</v>
      </c>
      <c r="B4004" s="338" t="s">
        <v>8739</v>
      </c>
      <c r="C4004" s="338" t="s">
        <v>1547</v>
      </c>
      <c r="D4004" s="338">
        <v>2001.0</v>
      </c>
      <c r="E4004" s="338" t="s">
        <v>21840</v>
      </c>
      <c r="F4004" s="339">
        <v>45143.0</v>
      </c>
      <c r="G4004" s="338" t="s">
        <v>7426</v>
      </c>
      <c r="H4004" s="338" t="s">
        <v>10828</v>
      </c>
      <c r="I4004" s="338" t="s">
        <v>10828</v>
      </c>
      <c r="J4004" s="338" t="s">
        <v>21841</v>
      </c>
      <c r="K4004" s="338" t="s">
        <v>4987</v>
      </c>
      <c r="M4004" s="338" t="s">
        <v>21842</v>
      </c>
      <c r="N4004" s="338" t="s">
        <v>19559</v>
      </c>
      <c r="O4004" s="338" t="s">
        <v>5010</v>
      </c>
    </row>
    <row r="4005" ht="15.75" customHeight="1">
      <c r="A4005" s="338" t="s">
        <v>21843</v>
      </c>
      <c r="B4005" s="338" t="s">
        <v>4970</v>
      </c>
      <c r="C4005" s="338" t="s">
        <v>1537</v>
      </c>
      <c r="D4005" s="338">
        <v>2001.0</v>
      </c>
      <c r="E4005" s="338" t="s">
        <v>21844</v>
      </c>
      <c r="F4005" s="339">
        <v>45113.0</v>
      </c>
      <c r="G4005" s="338" t="s">
        <v>5963</v>
      </c>
      <c r="H4005" s="338" t="s">
        <v>21101</v>
      </c>
      <c r="I4005" s="338" t="s">
        <v>9005</v>
      </c>
      <c r="J4005" s="338" t="s">
        <v>15835</v>
      </c>
      <c r="K4005" s="338" t="s">
        <v>5607</v>
      </c>
      <c r="M4005" s="338" t="s">
        <v>21845</v>
      </c>
      <c r="N4005" s="338" t="s">
        <v>21846</v>
      </c>
      <c r="O4005" s="338" t="s">
        <v>5370</v>
      </c>
    </row>
    <row r="4006" ht="15.75" customHeight="1">
      <c r="A4006" s="338" t="s">
        <v>21847</v>
      </c>
      <c r="B4006" s="338" t="s">
        <v>7737</v>
      </c>
      <c r="C4006" s="338" t="s">
        <v>1425</v>
      </c>
      <c r="D4006" s="338">
        <v>2001.0</v>
      </c>
      <c r="E4006" s="338" t="s">
        <v>20934</v>
      </c>
      <c r="F4006" s="339">
        <v>45172.0</v>
      </c>
      <c r="G4006" s="338" t="s">
        <v>11632</v>
      </c>
      <c r="H4006" s="338" t="s">
        <v>11050</v>
      </c>
      <c r="I4006" s="338" t="s">
        <v>11050</v>
      </c>
      <c r="J4006" s="338" t="s">
        <v>21848</v>
      </c>
      <c r="K4006" s="338" t="s">
        <v>4987</v>
      </c>
      <c r="L4006" s="338" t="s">
        <v>6071</v>
      </c>
      <c r="M4006" s="338" t="s">
        <v>21849</v>
      </c>
      <c r="N4006" s="338" t="s">
        <v>21850</v>
      </c>
      <c r="O4006" s="338" t="s">
        <v>5316</v>
      </c>
    </row>
    <row r="4007" ht="15.75" customHeight="1">
      <c r="A4007" s="338" t="s">
        <v>21851</v>
      </c>
      <c r="B4007" s="338" t="s">
        <v>7737</v>
      </c>
      <c r="C4007" s="338" t="s">
        <v>1601</v>
      </c>
      <c r="D4007" s="338">
        <v>2001.0</v>
      </c>
      <c r="E4007" s="338" t="s">
        <v>21455</v>
      </c>
      <c r="F4007" s="339">
        <v>45173.0</v>
      </c>
      <c r="G4007" s="338" t="s">
        <v>7864</v>
      </c>
      <c r="H4007" s="338" t="s">
        <v>19669</v>
      </c>
      <c r="I4007" s="338" t="s">
        <v>20786</v>
      </c>
      <c r="J4007" s="338" t="s">
        <v>17873</v>
      </c>
      <c r="K4007" s="338" t="s">
        <v>4987</v>
      </c>
      <c r="L4007" s="338" t="s">
        <v>6394</v>
      </c>
      <c r="M4007" s="338" t="s">
        <v>21852</v>
      </c>
      <c r="N4007" s="338" t="s">
        <v>5224</v>
      </c>
      <c r="O4007" s="338" t="s">
        <v>5028</v>
      </c>
    </row>
    <row r="4008" ht="15.75" customHeight="1">
      <c r="A4008" s="338" t="s">
        <v>21853</v>
      </c>
      <c r="B4008" s="338" t="s">
        <v>4970</v>
      </c>
      <c r="C4008" s="338" t="s">
        <v>1547</v>
      </c>
      <c r="D4008" s="338">
        <v>2001.0</v>
      </c>
      <c r="E4008" s="338" t="s">
        <v>21286</v>
      </c>
      <c r="F4008" s="339">
        <v>45113.0</v>
      </c>
      <c r="G4008" s="338" t="s">
        <v>5674</v>
      </c>
      <c r="H4008" s="338" t="s">
        <v>8968</v>
      </c>
      <c r="I4008" s="338" t="s">
        <v>21854</v>
      </c>
      <c r="J4008" s="338" t="s">
        <v>16470</v>
      </c>
      <c r="K4008" s="338" t="s">
        <v>5245</v>
      </c>
      <c r="L4008" s="338" t="s">
        <v>12942</v>
      </c>
      <c r="M4008" s="338" t="s">
        <v>21855</v>
      </c>
      <c r="N4008" s="338" t="s">
        <v>10126</v>
      </c>
      <c r="O4008" s="338" t="s">
        <v>5150</v>
      </c>
    </row>
    <row r="4009" ht="15.75" customHeight="1">
      <c r="A4009" s="338" t="s">
        <v>21856</v>
      </c>
      <c r="B4009" s="338" t="s">
        <v>4970</v>
      </c>
      <c r="C4009" s="338" t="s">
        <v>3713</v>
      </c>
      <c r="D4009" s="338">
        <v>2001.0</v>
      </c>
      <c r="E4009" s="338" t="s">
        <v>21401</v>
      </c>
      <c r="F4009" s="339">
        <v>45083.0</v>
      </c>
      <c r="G4009" s="338" t="s">
        <v>5287</v>
      </c>
      <c r="H4009" s="338" t="s">
        <v>15687</v>
      </c>
      <c r="I4009" s="338" t="s">
        <v>21857</v>
      </c>
      <c r="J4009" s="338" t="s">
        <v>13407</v>
      </c>
      <c r="K4009" s="338" t="s">
        <v>4987</v>
      </c>
      <c r="L4009" s="338" t="s">
        <v>5291</v>
      </c>
      <c r="M4009" s="338" t="s">
        <v>21858</v>
      </c>
      <c r="N4009" s="338" t="s">
        <v>21859</v>
      </c>
      <c r="O4009" s="338" t="s">
        <v>5294</v>
      </c>
    </row>
    <row r="4010" ht="15.75" customHeight="1">
      <c r="A4010" s="338" t="s">
        <v>21860</v>
      </c>
      <c r="B4010" s="338" t="s">
        <v>4970</v>
      </c>
      <c r="C4010" s="338" t="s">
        <v>1547</v>
      </c>
      <c r="D4010" s="338">
        <v>2001.0</v>
      </c>
      <c r="E4010" s="338" t="s">
        <v>21861</v>
      </c>
      <c r="F4010" s="339">
        <v>44992.0</v>
      </c>
      <c r="G4010" s="338" t="s">
        <v>5070</v>
      </c>
      <c r="H4010" s="338" t="s">
        <v>15730</v>
      </c>
      <c r="I4010" s="338" t="s">
        <v>15730</v>
      </c>
      <c r="J4010" s="338" t="s">
        <v>15730</v>
      </c>
      <c r="K4010" s="338" t="s">
        <v>5405</v>
      </c>
      <c r="M4010" s="338" t="s">
        <v>21862</v>
      </c>
      <c r="N4010" s="338" t="s">
        <v>15732</v>
      </c>
      <c r="O4010" s="338" t="s">
        <v>5339</v>
      </c>
    </row>
    <row r="4011" ht="15.75" customHeight="1">
      <c r="A4011" s="338" t="s">
        <v>21863</v>
      </c>
      <c r="B4011" s="338" t="s">
        <v>4970</v>
      </c>
      <c r="C4011" s="338" t="s">
        <v>1558</v>
      </c>
      <c r="D4011" s="338">
        <v>2001.0</v>
      </c>
      <c r="E4011" s="338" t="s">
        <v>21864</v>
      </c>
      <c r="F4011" s="339">
        <v>45052.0</v>
      </c>
      <c r="G4011" s="338" t="s">
        <v>5241</v>
      </c>
      <c r="H4011" s="338" t="s">
        <v>21865</v>
      </c>
      <c r="I4011" s="338" t="s">
        <v>21866</v>
      </c>
      <c r="J4011" s="338" t="s">
        <v>21867</v>
      </c>
      <c r="K4011" s="338" t="s">
        <v>4987</v>
      </c>
      <c r="L4011" s="338" t="s">
        <v>5140</v>
      </c>
      <c r="M4011" s="338" t="s">
        <v>21868</v>
      </c>
      <c r="N4011" s="338" t="s">
        <v>17975</v>
      </c>
      <c r="O4011" s="338" t="s">
        <v>5262</v>
      </c>
    </row>
    <row r="4012" ht="15.75" customHeight="1">
      <c r="A4012" s="338" t="s">
        <v>21869</v>
      </c>
      <c r="B4012" s="338" t="s">
        <v>7737</v>
      </c>
      <c r="C4012" s="338" t="s">
        <v>1537</v>
      </c>
      <c r="D4012" s="338">
        <v>2001.0</v>
      </c>
      <c r="E4012" s="338" t="s">
        <v>20567</v>
      </c>
      <c r="F4012" s="339">
        <v>44932.0</v>
      </c>
      <c r="G4012" s="338" t="s">
        <v>5129</v>
      </c>
      <c r="H4012" s="338" t="s">
        <v>19090</v>
      </c>
      <c r="I4012" s="338" t="s">
        <v>10674</v>
      </c>
      <c r="J4012" s="338" t="s">
        <v>19083</v>
      </c>
      <c r="K4012" s="338" t="s">
        <v>4987</v>
      </c>
      <c r="L4012" s="338" t="s">
        <v>7748</v>
      </c>
      <c r="M4012" s="338" t="s">
        <v>21870</v>
      </c>
      <c r="N4012" s="338" t="s">
        <v>5126</v>
      </c>
      <c r="O4012" s="338" t="s">
        <v>5576</v>
      </c>
    </row>
    <row r="4013" ht="15.75" customHeight="1">
      <c r="A4013" s="338" t="s">
        <v>21871</v>
      </c>
      <c r="B4013" s="338" t="s">
        <v>7737</v>
      </c>
      <c r="C4013" s="338" t="s">
        <v>1601</v>
      </c>
      <c r="D4013" s="338">
        <v>2001.0</v>
      </c>
      <c r="E4013" s="338" t="s">
        <v>21326</v>
      </c>
      <c r="F4013" s="339">
        <v>45143.0</v>
      </c>
      <c r="G4013" s="338" t="s">
        <v>5070</v>
      </c>
      <c r="H4013" s="338" t="s">
        <v>15529</v>
      </c>
      <c r="I4013" s="338" t="s">
        <v>15529</v>
      </c>
      <c r="J4013" s="338" t="s">
        <v>15835</v>
      </c>
      <c r="K4013" s="338" t="s">
        <v>5607</v>
      </c>
      <c r="L4013" s="338" t="s">
        <v>5377</v>
      </c>
      <c r="M4013" s="338" t="s">
        <v>21872</v>
      </c>
      <c r="N4013" s="338" t="s">
        <v>5753</v>
      </c>
      <c r="O4013" s="338" t="s">
        <v>5010</v>
      </c>
    </row>
    <row r="4014" ht="15.75" customHeight="1">
      <c r="A4014" s="338" t="s">
        <v>21873</v>
      </c>
      <c r="B4014" s="338" t="s">
        <v>4970</v>
      </c>
      <c r="C4014" s="338" t="s">
        <v>3713</v>
      </c>
      <c r="D4014" s="338">
        <v>2001.0</v>
      </c>
      <c r="E4014" s="338" t="s">
        <v>21874</v>
      </c>
      <c r="F4014" s="339">
        <v>44932.0</v>
      </c>
      <c r="G4014" s="338" t="s">
        <v>8851</v>
      </c>
      <c r="H4014" s="338" t="s">
        <v>21875</v>
      </c>
      <c r="I4014" s="338" t="s">
        <v>21875</v>
      </c>
      <c r="J4014" s="338" t="s">
        <v>21876</v>
      </c>
      <c r="K4014" s="338" t="s">
        <v>4987</v>
      </c>
      <c r="M4014" s="338" t="s">
        <v>21877</v>
      </c>
      <c r="N4014" s="338" t="s">
        <v>7780</v>
      </c>
      <c r="O4014" s="338" t="s">
        <v>5248</v>
      </c>
    </row>
    <row r="4015" ht="15.75" customHeight="1">
      <c r="A4015" s="338" t="s">
        <v>21878</v>
      </c>
      <c r="B4015" s="338" t="s">
        <v>4970</v>
      </c>
      <c r="C4015" s="338" t="s">
        <v>1558</v>
      </c>
      <c r="D4015" s="338">
        <v>2001.0</v>
      </c>
      <c r="E4015" s="338" t="s">
        <v>21504</v>
      </c>
      <c r="F4015" s="339">
        <v>45023.0</v>
      </c>
      <c r="G4015" s="338" t="s">
        <v>5272</v>
      </c>
      <c r="H4015" s="338" t="s">
        <v>11626</v>
      </c>
      <c r="I4015" s="338" t="s">
        <v>21879</v>
      </c>
      <c r="J4015" s="338" t="s">
        <v>21880</v>
      </c>
      <c r="K4015" s="338" t="s">
        <v>19171</v>
      </c>
      <c r="M4015" s="338" t="s">
        <v>21881</v>
      </c>
      <c r="N4015" s="338" t="s">
        <v>21882</v>
      </c>
      <c r="O4015" s="338" t="s">
        <v>5096</v>
      </c>
    </row>
    <row r="4016" ht="15.75" customHeight="1">
      <c r="A4016" s="338" t="s">
        <v>7697</v>
      </c>
      <c r="B4016" s="338" t="s">
        <v>4970</v>
      </c>
      <c r="C4016" s="338" t="s">
        <v>1547</v>
      </c>
      <c r="D4016" s="338">
        <v>2001.0</v>
      </c>
      <c r="E4016" s="338" t="s">
        <v>21883</v>
      </c>
      <c r="F4016" s="339">
        <v>44992.0</v>
      </c>
      <c r="G4016" s="338" t="s">
        <v>5872</v>
      </c>
      <c r="H4016" s="338" t="s">
        <v>9293</v>
      </c>
      <c r="I4016" s="338" t="s">
        <v>21884</v>
      </c>
      <c r="J4016" s="338" t="s">
        <v>14172</v>
      </c>
      <c r="K4016" s="338" t="s">
        <v>3074</v>
      </c>
      <c r="M4016" s="338" t="s">
        <v>21885</v>
      </c>
      <c r="N4016" s="338" t="s">
        <v>21886</v>
      </c>
      <c r="O4016" s="338" t="s">
        <v>5423</v>
      </c>
    </row>
    <row r="4017" ht="15.75" customHeight="1">
      <c r="A4017" s="338" t="s">
        <v>21887</v>
      </c>
      <c r="B4017" s="338" t="s">
        <v>8739</v>
      </c>
      <c r="C4017" s="338" t="s">
        <v>3713</v>
      </c>
      <c r="D4017" s="338">
        <v>2001.0</v>
      </c>
      <c r="E4017" s="338" t="s">
        <v>21888</v>
      </c>
      <c r="F4017" s="339">
        <v>44933.0</v>
      </c>
      <c r="G4017" s="338" t="s">
        <v>8933</v>
      </c>
      <c r="H4017" s="338" t="s">
        <v>21889</v>
      </c>
      <c r="I4017" s="338" t="s">
        <v>21890</v>
      </c>
      <c r="J4017" s="338" t="s">
        <v>21891</v>
      </c>
      <c r="K4017" s="338" t="s">
        <v>4987</v>
      </c>
      <c r="L4017" s="338" t="s">
        <v>7430</v>
      </c>
      <c r="M4017" s="338" t="s">
        <v>21892</v>
      </c>
      <c r="N4017" s="338" t="s">
        <v>21893</v>
      </c>
      <c r="O4017" s="338" t="s">
        <v>5262</v>
      </c>
    </row>
    <row r="4018" ht="15.75" customHeight="1">
      <c r="A4018" s="338" t="s">
        <v>21894</v>
      </c>
      <c r="B4018" s="338" t="s">
        <v>4970</v>
      </c>
      <c r="C4018" s="338" t="s">
        <v>1558</v>
      </c>
      <c r="D4018" s="338">
        <v>2001.0</v>
      </c>
      <c r="E4018" s="338" t="s">
        <v>21895</v>
      </c>
      <c r="F4018" s="339">
        <v>45142.0</v>
      </c>
      <c r="G4018" s="338" t="s">
        <v>5402</v>
      </c>
      <c r="H4018" s="338" t="s">
        <v>21896</v>
      </c>
      <c r="I4018" s="338" t="s">
        <v>21896</v>
      </c>
      <c r="J4018" s="338" t="s">
        <v>21897</v>
      </c>
      <c r="K4018" s="338" t="s">
        <v>4987</v>
      </c>
      <c r="L4018" s="338" t="s">
        <v>5389</v>
      </c>
      <c r="M4018" s="338" t="s">
        <v>21898</v>
      </c>
      <c r="N4018" s="338" t="s">
        <v>19255</v>
      </c>
      <c r="O4018" s="338" t="s">
        <v>5483</v>
      </c>
    </row>
    <row r="4019" ht="15.75" customHeight="1">
      <c r="A4019" s="338" t="s">
        <v>21899</v>
      </c>
      <c r="B4019" s="338" t="s">
        <v>4970</v>
      </c>
      <c r="C4019" s="338" t="s">
        <v>3713</v>
      </c>
      <c r="D4019" s="338">
        <v>2001.0</v>
      </c>
      <c r="E4019" s="338" t="s">
        <v>21900</v>
      </c>
      <c r="F4019" s="339">
        <v>44989.0</v>
      </c>
      <c r="G4019" s="338" t="s">
        <v>8306</v>
      </c>
      <c r="H4019" s="338" t="s">
        <v>14516</v>
      </c>
      <c r="I4019" s="338" t="s">
        <v>13224</v>
      </c>
      <c r="J4019" s="338" t="s">
        <v>21901</v>
      </c>
      <c r="K4019" s="338" t="s">
        <v>4987</v>
      </c>
      <c r="L4019" s="338" t="s">
        <v>5971</v>
      </c>
      <c r="M4019" s="338" t="s">
        <v>21902</v>
      </c>
      <c r="N4019" s="338" t="s">
        <v>7780</v>
      </c>
      <c r="O4019" s="338" t="s">
        <v>5186</v>
      </c>
    </row>
    <row r="4020" ht="15.75" customHeight="1">
      <c r="A4020" s="338" t="s">
        <v>21903</v>
      </c>
      <c r="B4020" s="338" t="s">
        <v>4970</v>
      </c>
      <c r="C4020" s="338" t="s">
        <v>1558</v>
      </c>
      <c r="D4020" s="338">
        <v>2001.0</v>
      </c>
      <c r="E4020" s="338" t="s">
        <v>20910</v>
      </c>
      <c r="F4020" s="338" t="s">
        <v>5210</v>
      </c>
      <c r="G4020" s="338" t="s">
        <v>5319</v>
      </c>
      <c r="H4020" s="338" t="s">
        <v>21462</v>
      </c>
      <c r="I4020" s="338" t="s">
        <v>21904</v>
      </c>
      <c r="J4020" s="338" t="s">
        <v>21138</v>
      </c>
      <c r="K4020" s="338" t="s">
        <v>4987</v>
      </c>
      <c r="L4020" s="338" t="s">
        <v>7014</v>
      </c>
      <c r="M4020" s="338" t="s">
        <v>21905</v>
      </c>
      <c r="N4020" s="338" t="s">
        <v>5224</v>
      </c>
      <c r="O4020" s="338" t="s">
        <v>5028</v>
      </c>
    </row>
    <row r="4021" ht="15.75" customHeight="1">
      <c r="A4021" s="338" t="s">
        <v>21906</v>
      </c>
      <c r="B4021" s="338" t="s">
        <v>7737</v>
      </c>
      <c r="C4021" s="338" t="s">
        <v>1537</v>
      </c>
      <c r="D4021" s="338">
        <v>2001.0</v>
      </c>
      <c r="E4021" s="338" t="s">
        <v>21087</v>
      </c>
      <c r="F4021" s="339">
        <v>44962.0</v>
      </c>
      <c r="G4021" s="338" t="s">
        <v>7361</v>
      </c>
      <c r="H4021" s="338" t="s">
        <v>5789</v>
      </c>
      <c r="I4021" s="338" t="s">
        <v>21907</v>
      </c>
      <c r="J4021" s="338" t="s">
        <v>19730</v>
      </c>
      <c r="K4021" s="338" t="s">
        <v>4987</v>
      </c>
      <c r="L4021" s="338" t="s">
        <v>12942</v>
      </c>
      <c r="M4021" s="338" t="s">
        <v>21908</v>
      </c>
      <c r="N4021" s="338" t="s">
        <v>21909</v>
      </c>
      <c r="O4021" s="338" t="s">
        <v>6003</v>
      </c>
    </row>
    <row r="4022" ht="15.75" customHeight="1">
      <c r="A4022" s="338" t="s">
        <v>21910</v>
      </c>
      <c r="B4022" s="338" t="s">
        <v>7737</v>
      </c>
      <c r="C4022" s="338" t="s">
        <v>1558</v>
      </c>
      <c r="D4022" s="338">
        <v>2001.0</v>
      </c>
      <c r="E4022" s="338" t="s">
        <v>21338</v>
      </c>
      <c r="F4022" s="339">
        <v>45051.0</v>
      </c>
      <c r="G4022" s="338" t="s">
        <v>5251</v>
      </c>
      <c r="H4022" s="338" t="s">
        <v>15917</v>
      </c>
      <c r="I4022" s="338" t="s">
        <v>19887</v>
      </c>
      <c r="J4022" s="338" t="s">
        <v>17873</v>
      </c>
      <c r="K4022" s="338" t="s">
        <v>4987</v>
      </c>
      <c r="L4022" s="338" t="s">
        <v>12846</v>
      </c>
      <c r="M4022" s="338" t="s">
        <v>21911</v>
      </c>
      <c r="N4022" s="338" t="s">
        <v>5126</v>
      </c>
      <c r="O4022" s="338" t="s">
        <v>5370</v>
      </c>
    </row>
    <row r="4023" ht="15.75" customHeight="1">
      <c r="A4023" s="338" t="s">
        <v>21912</v>
      </c>
      <c r="B4023" s="338" t="s">
        <v>7737</v>
      </c>
      <c r="C4023" s="338" t="s">
        <v>1558</v>
      </c>
      <c r="D4023" s="338">
        <v>2001.0</v>
      </c>
      <c r="E4023" s="338" t="s">
        <v>20461</v>
      </c>
      <c r="F4023" s="339">
        <v>45051.0</v>
      </c>
      <c r="G4023" s="338" t="s">
        <v>5163</v>
      </c>
      <c r="H4023" s="338" t="s">
        <v>18719</v>
      </c>
      <c r="I4023" s="338" t="s">
        <v>21913</v>
      </c>
      <c r="J4023" s="338" t="s">
        <v>21914</v>
      </c>
      <c r="K4023" s="338" t="s">
        <v>4987</v>
      </c>
      <c r="L4023" s="338" t="s">
        <v>5822</v>
      </c>
      <c r="M4023" s="338" t="s">
        <v>21915</v>
      </c>
      <c r="N4023" s="338" t="s">
        <v>5036</v>
      </c>
      <c r="O4023" s="338" t="s">
        <v>5505</v>
      </c>
    </row>
    <row r="4024" ht="15.75" customHeight="1">
      <c r="A4024" s="338" t="s">
        <v>21916</v>
      </c>
      <c r="B4024" s="338" t="s">
        <v>7737</v>
      </c>
      <c r="C4024" s="338" t="s">
        <v>1547</v>
      </c>
      <c r="D4024" s="338">
        <v>2001.0</v>
      </c>
      <c r="E4024" s="338" t="s">
        <v>21162</v>
      </c>
      <c r="F4024" s="339">
        <v>44987.0</v>
      </c>
      <c r="G4024" s="338" t="s">
        <v>5172</v>
      </c>
      <c r="H4024" s="338" t="s">
        <v>18644</v>
      </c>
      <c r="I4024" s="338" t="s">
        <v>21917</v>
      </c>
      <c r="J4024" s="338" t="s">
        <v>21918</v>
      </c>
      <c r="K4024" s="338" t="s">
        <v>4987</v>
      </c>
      <c r="L4024" s="338" t="s">
        <v>5355</v>
      </c>
      <c r="M4024" s="338" t="s">
        <v>21919</v>
      </c>
      <c r="N4024" s="338" t="s">
        <v>5224</v>
      </c>
      <c r="O4024" s="338" t="s">
        <v>4991</v>
      </c>
    </row>
    <row r="4025" ht="15.75" customHeight="1">
      <c r="A4025" s="338" t="s">
        <v>21920</v>
      </c>
      <c r="B4025" s="338" t="s">
        <v>7737</v>
      </c>
      <c r="C4025" s="338" t="s">
        <v>1558</v>
      </c>
      <c r="D4025" s="338">
        <v>2001.0</v>
      </c>
      <c r="E4025" s="338" t="s">
        <v>21590</v>
      </c>
      <c r="F4025" s="339">
        <v>45021.0</v>
      </c>
      <c r="G4025" s="338" t="s">
        <v>5172</v>
      </c>
      <c r="H4025" s="338" t="s">
        <v>21921</v>
      </c>
      <c r="I4025" s="338" t="s">
        <v>10591</v>
      </c>
      <c r="J4025" s="338" t="s">
        <v>15568</v>
      </c>
      <c r="K4025" s="338" t="s">
        <v>12977</v>
      </c>
      <c r="L4025" s="338" t="s">
        <v>14287</v>
      </c>
      <c r="M4025" s="338" t="s">
        <v>21922</v>
      </c>
      <c r="N4025" s="338" t="s">
        <v>17560</v>
      </c>
      <c r="O4025" s="338" t="s">
        <v>5794</v>
      </c>
    </row>
    <row r="4026" ht="15.75" customHeight="1">
      <c r="A4026" s="338" t="s">
        <v>21923</v>
      </c>
      <c r="B4026" s="338" t="s">
        <v>4970</v>
      </c>
      <c r="C4026" s="338" t="s">
        <v>1547</v>
      </c>
      <c r="D4026" s="338">
        <v>2001.0</v>
      </c>
      <c r="E4026" s="338" t="s">
        <v>21924</v>
      </c>
      <c r="F4026" s="339">
        <v>44964.0</v>
      </c>
      <c r="G4026" s="338" t="s">
        <v>5872</v>
      </c>
      <c r="H4026" s="338" t="s">
        <v>12887</v>
      </c>
      <c r="I4026" s="338" t="s">
        <v>21925</v>
      </c>
      <c r="J4026" s="338" t="s">
        <v>8652</v>
      </c>
      <c r="K4026" s="338" t="s">
        <v>4987</v>
      </c>
      <c r="L4026" s="338" t="s">
        <v>6444</v>
      </c>
      <c r="M4026" s="338" t="s">
        <v>21926</v>
      </c>
      <c r="N4026" s="338" t="s">
        <v>12889</v>
      </c>
      <c r="O4026" s="338" t="s">
        <v>5505</v>
      </c>
    </row>
    <row r="4027" ht="15.75" customHeight="1">
      <c r="A4027" s="338" t="s">
        <v>21927</v>
      </c>
      <c r="B4027" s="338" t="s">
        <v>4993</v>
      </c>
      <c r="C4027" s="338" t="s">
        <v>1537</v>
      </c>
      <c r="D4027" s="338">
        <v>2001.0</v>
      </c>
      <c r="E4027" s="338" t="s">
        <v>21511</v>
      </c>
      <c r="F4027" s="339">
        <v>45021.0</v>
      </c>
      <c r="G4027" s="338" t="s">
        <v>9110</v>
      </c>
      <c r="H4027" s="338" t="s">
        <v>15571</v>
      </c>
      <c r="I4027" s="338" t="s">
        <v>9830</v>
      </c>
      <c r="J4027" s="338" t="s">
        <v>20607</v>
      </c>
      <c r="K4027" s="338" t="s">
        <v>4987</v>
      </c>
      <c r="L4027" s="338" t="s">
        <v>5377</v>
      </c>
      <c r="M4027" s="338" t="s">
        <v>21928</v>
      </c>
      <c r="N4027" s="338" t="s">
        <v>4979</v>
      </c>
      <c r="O4027" s="338" t="s">
        <v>5370</v>
      </c>
    </row>
    <row r="4028" ht="15.75" customHeight="1">
      <c r="A4028" s="338" t="s">
        <v>21929</v>
      </c>
      <c r="B4028" s="338" t="s">
        <v>4970</v>
      </c>
      <c r="C4028" s="338" t="s">
        <v>1558</v>
      </c>
      <c r="D4028" s="338">
        <v>2001.0</v>
      </c>
      <c r="E4028" s="338" t="s">
        <v>20934</v>
      </c>
      <c r="F4028" s="339">
        <v>44963.0</v>
      </c>
      <c r="G4028" s="338" t="s">
        <v>6536</v>
      </c>
      <c r="H4028" s="338" t="s">
        <v>18816</v>
      </c>
      <c r="I4028" s="338" t="s">
        <v>18816</v>
      </c>
      <c r="J4028" s="338" t="s">
        <v>21930</v>
      </c>
      <c r="K4028" s="338" t="s">
        <v>4987</v>
      </c>
      <c r="L4028" s="338" t="s">
        <v>6247</v>
      </c>
      <c r="M4028" s="338" t="s">
        <v>21931</v>
      </c>
      <c r="N4028" s="338" t="s">
        <v>19967</v>
      </c>
      <c r="O4028" s="338" t="s">
        <v>6003</v>
      </c>
    </row>
    <row r="4029" ht="15.75" customHeight="1">
      <c r="A4029" s="338" t="s">
        <v>21932</v>
      </c>
      <c r="B4029" s="338" t="s">
        <v>7737</v>
      </c>
      <c r="C4029" s="338" t="s">
        <v>1547</v>
      </c>
      <c r="D4029" s="338">
        <v>2001.0</v>
      </c>
      <c r="E4029" s="338" t="s">
        <v>21291</v>
      </c>
      <c r="F4029" s="339">
        <v>44963.0</v>
      </c>
      <c r="G4029" s="338" t="s">
        <v>8851</v>
      </c>
      <c r="H4029" s="338" t="s">
        <v>17027</v>
      </c>
      <c r="I4029" s="338" t="s">
        <v>12743</v>
      </c>
      <c r="J4029" s="338" t="s">
        <v>21933</v>
      </c>
      <c r="K4029" s="338" t="s">
        <v>4987</v>
      </c>
      <c r="L4029" s="338" t="s">
        <v>7748</v>
      </c>
      <c r="M4029" s="338" t="s">
        <v>21934</v>
      </c>
      <c r="N4029" s="338" t="s">
        <v>17344</v>
      </c>
      <c r="O4029" s="338" t="s">
        <v>5028</v>
      </c>
    </row>
    <row r="4030" ht="15.75" customHeight="1">
      <c r="A4030" s="338" t="s">
        <v>21935</v>
      </c>
      <c r="B4030" s="338" t="s">
        <v>4970</v>
      </c>
      <c r="C4030" s="338" t="s">
        <v>1558</v>
      </c>
      <c r="D4030" s="338">
        <v>2001.0</v>
      </c>
      <c r="E4030" s="338" t="s">
        <v>21936</v>
      </c>
      <c r="F4030" s="339">
        <v>45144.0</v>
      </c>
      <c r="G4030" s="338" t="s">
        <v>5219</v>
      </c>
      <c r="H4030" s="338" t="s">
        <v>16915</v>
      </c>
      <c r="I4030" s="338" t="s">
        <v>16915</v>
      </c>
      <c r="J4030" s="338" t="s">
        <v>21937</v>
      </c>
      <c r="K4030" s="338" t="s">
        <v>4987</v>
      </c>
      <c r="M4030" s="338" t="s">
        <v>21938</v>
      </c>
      <c r="N4030" s="338" t="s">
        <v>7780</v>
      </c>
      <c r="O4030" s="338" t="s">
        <v>5794</v>
      </c>
    </row>
    <row r="4031" ht="15.75" customHeight="1">
      <c r="A4031" s="338" t="s">
        <v>21939</v>
      </c>
      <c r="B4031" s="338" t="s">
        <v>7737</v>
      </c>
      <c r="C4031" s="338" t="s">
        <v>1572</v>
      </c>
      <c r="D4031" s="338">
        <v>2001.0</v>
      </c>
      <c r="E4031" s="338" t="s">
        <v>21444</v>
      </c>
      <c r="F4031" s="339">
        <v>44964.0</v>
      </c>
      <c r="G4031" s="338" t="s">
        <v>5121</v>
      </c>
      <c r="H4031" s="338" t="s">
        <v>21940</v>
      </c>
      <c r="I4031" s="338" t="s">
        <v>21941</v>
      </c>
      <c r="J4031" s="338" t="s">
        <v>21942</v>
      </c>
      <c r="K4031" s="338" t="s">
        <v>7898</v>
      </c>
      <c r="L4031" s="338" t="s">
        <v>5074</v>
      </c>
      <c r="M4031" s="338" t="s">
        <v>21943</v>
      </c>
      <c r="N4031" s="338" t="s">
        <v>13387</v>
      </c>
      <c r="O4031" s="338" t="s">
        <v>5576</v>
      </c>
    </row>
    <row r="4032" ht="15.75" customHeight="1">
      <c r="A4032" s="338" t="s">
        <v>21944</v>
      </c>
      <c r="B4032" s="338" t="s">
        <v>4970</v>
      </c>
      <c r="C4032" s="338" t="s">
        <v>1558</v>
      </c>
      <c r="D4032" s="338">
        <v>2001.0</v>
      </c>
      <c r="E4032" s="338" t="s">
        <v>21945</v>
      </c>
      <c r="F4032" s="339">
        <v>45113.0</v>
      </c>
      <c r="G4032" s="338" t="s">
        <v>5278</v>
      </c>
      <c r="H4032" s="338" t="s">
        <v>21946</v>
      </c>
      <c r="I4032" s="338" t="s">
        <v>12199</v>
      </c>
      <c r="J4032" s="338" t="s">
        <v>11514</v>
      </c>
      <c r="K4032" s="338" t="s">
        <v>4987</v>
      </c>
      <c r="M4032" s="338" t="s">
        <v>21947</v>
      </c>
      <c r="N4032" s="338" t="s">
        <v>21948</v>
      </c>
      <c r="O4032" s="338" t="s">
        <v>4991</v>
      </c>
    </row>
    <row r="4033" ht="15.75" customHeight="1">
      <c r="A4033" s="338" t="s">
        <v>21949</v>
      </c>
      <c r="B4033" s="338" t="s">
        <v>7737</v>
      </c>
      <c r="C4033" s="338" t="s">
        <v>1558</v>
      </c>
      <c r="D4033" s="338">
        <v>2001.0</v>
      </c>
      <c r="E4033" s="338" t="s">
        <v>21401</v>
      </c>
      <c r="F4033" s="339">
        <v>45113.0</v>
      </c>
      <c r="G4033" s="338" t="s">
        <v>5385</v>
      </c>
      <c r="H4033" s="338" t="s">
        <v>21950</v>
      </c>
      <c r="I4033" s="338" t="s">
        <v>20569</v>
      </c>
      <c r="J4033" s="338" t="s">
        <v>21951</v>
      </c>
      <c r="K4033" s="338" t="s">
        <v>4987</v>
      </c>
      <c r="M4033" s="338" t="s">
        <v>21952</v>
      </c>
      <c r="N4033" s="338" t="s">
        <v>21953</v>
      </c>
      <c r="O4033" s="338" t="s">
        <v>5160</v>
      </c>
    </row>
    <row r="4034" ht="15.75" customHeight="1">
      <c r="A4034" s="338" t="s">
        <v>21954</v>
      </c>
      <c r="B4034" s="338" t="s">
        <v>4970</v>
      </c>
      <c r="C4034" s="338" t="s">
        <v>1547</v>
      </c>
      <c r="D4034" s="338">
        <v>2001.0</v>
      </c>
      <c r="E4034" s="338" t="s">
        <v>21276</v>
      </c>
      <c r="F4034" s="339">
        <v>44932.0</v>
      </c>
      <c r="G4034" s="338" t="s">
        <v>5203</v>
      </c>
      <c r="H4034" s="338" t="s">
        <v>8232</v>
      </c>
      <c r="I4034" s="338" t="s">
        <v>21955</v>
      </c>
      <c r="J4034" s="338" t="s">
        <v>19825</v>
      </c>
      <c r="K4034" s="338" t="s">
        <v>4987</v>
      </c>
      <c r="L4034" s="338" t="s">
        <v>7748</v>
      </c>
      <c r="M4034" s="338" t="s">
        <v>21956</v>
      </c>
      <c r="N4034" s="338" t="s">
        <v>20308</v>
      </c>
      <c r="O4034" s="338" t="s">
        <v>5715</v>
      </c>
    </row>
    <row r="4035" ht="15.75" customHeight="1">
      <c r="A4035" s="338" t="s">
        <v>21957</v>
      </c>
      <c r="B4035" s="338" t="s">
        <v>4970</v>
      </c>
      <c r="C4035" s="338" t="s">
        <v>1558</v>
      </c>
      <c r="D4035" s="338">
        <v>2001.0</v>
      </c>
      <c r="E4035" s="338" t="s">
        <v>21958</v>
      </c>
      <c r="F4035" s="339">
        <v>45144.0</v>
      </c>
      <c r="G4035" s="338" t="s">
        <v>8100</v>
      </c>
      <c r="H4035" s="338" t="s">
        <v>21959</v>
      </c>
      <c r="I4035" s="338" t="s">
        <v>21959</v>
      </c>
      <c r="J4035" s="338" t="s">
        <v>21960</v>
      </c>
      <c r="K4035" s="338" t="s">
        <v>4987</v>
      </c>
      <c r="L4035" s="338" t="s">
        <v>6153</v>
      </c>
      <c r="M4035" s="338" t="s">
        <v>21961</v>
      </c>
      <c r="N4035" s="338" t="s">
        <v>21962</v>
      </c>
      <c r="O4035" s="338" t="s">
        <v>5283</v>
      </c>
    </row>
    <row r="4036" ht="15.75" customHeight="1">
      <c r="A4036" s="338" t="s">
        <v>21963</v>
      </c>
      <c r="B4036" s="338" t="s">
        <v>5601</v>
      </c>
      <c r="C4036" s="338" t="s">
        <v>1558</v>
      </c>
      <c r="D4036" s="338">
        <v>2001.0</v>
      </c>
      <c r="E4036" s="338" t="s">
        <v>21964</v>
      </c>
      <c r="F4036" s="339">
        <v>44933.0</v>
      </c>
      <c r="G4036" s="338" t="s">
        <v>6749</v>
      </c>
      <c r="H4036" s="338" t="s">
        <v>21965</v>
      </c>
      <c r="I4036" s="338" t="s">
        <v>21965</v>
      </c>
      <c r="J4036" s="338" t="s">
        <v>21966</v>
      </c>
      <c r="K4036" s="338" t="s">
        <v>9114</v>
      </c>
      <c r="M4036" s="338" t="s">
        <v>21967</v>
      </c>
      <c r="N4036" s="338" t="s">
        <v>21968</v>
      </c>
      <c r="O4036" s="338" t="s">
        <v>5120</v>
      </c>
    </row>
    <row r="4037" ht="15.75" customHeight="1">
      <c r="A4037" s="338" t="s">
        <v>21969</v>
      </c>
      <c r="B4037" s="338" t="s">
        <v>7737</v>
      </c>
      <c r="C4037" s="338" t="s">
        <v>1558</v>
      </c>
      <c r="D4037" s="338">
        <v>2001.0</v>
      </c>
      <c r="E4037" s="338" t="s">
        <v>15635</v>
      </c>
      <c r="F4037" s="339">
        <v>45111.0</v>
      </c>
      <c r="G4037" s="338" t="s">
        <v>5319</v>
      </c>
      <c r="H4037" s="338" t="s">
        <v>21970</v>
      </c>
      <c r="I4037" s="338" t="s">
        <v>21971</v>
      </c>
      <c r="J4037" s="338" t="s">
        <v>19177</v>
      </c>
      <c r="K4037" s="338" t="s">
        <v>4987</v>
      </c>
      <c r="L4037" s="338" t="s">
        <v>5157</v>
      </c>
      <c r="M4037" s="338" t="s">
        <v>21972</v>
      </c>
      <c r="N4037" s="338" t="s">
        <v>7874</v>
      </c>
      <c r="O4037" s="338" t="s">
        <v>5505</v>
      </c>
    </row>
    <row r="4038" ht="15.75" customHeight="1">
      <c r="A4038" s="338" t="s">
        <v>21973</v>
      </c>
      <c r="B4038" s="338" t="s">
        <v>4970</v>
      </c>
      <c r="C4038" s="338" t="s">
        <v>3713</v>
      </c>
      <c r="D4038" s="338">
        <v>2001.0</v>
      </c>
      <c r="E4038" s="338" t="s">
        <v>21974</v>
      </c>
      <c r="F4038" s="339">
        <v>44992.0</v>
      </c>
      <c r="G4038" s="338" t="s">
        <v>5163</v>
      </c>
      <c r="H4038" s="338" t="s">
        <v>21975</v>
      </c>
      <c r="I4038" s="338" t="s">
        <v>21975</v>
      </c>
      <c r="J4038" s="338" t="s">
        <v>16719</v>
      </c>
      <c r="K4038" s="338" t="s">
        <v>5607</v>
      </c>
      <c r="M4038" s="338" t="s">
        <v>21976</v>
      </c>
      <c r="N4038" s="338" t="s">
        <v>13928</v>
      </c>
      <c r="O4038" s="338" t="s">
        <v>5217</v>
      </c>
    </row>
    <row r="4039" ht="15.75" customHeight="1">
      <c r="A4039" s="338" t="s">
        <v>21977</v>
      </c>
      <c r="B4039" s="338" t="s">
        <v>5445</v>
      </c>
      <c r="C4039" s="338" t="s">
        <v>1572</v>
      </c>
      <c r="D4039" s="338">
        <v>2001.0</v>
      </c>
      <c r="E4039" s="338" t="s">
        <v>21590</v>
      </c>
      <c r="F4039" s="339">
        <v>45083.0</v>
      </c>
      <c r="G4039" s="338" t="s">
        <v>6741</v>
      </c>
      <c r="H4039" s="338" t="s">
        <v>21978</v>
      </c>
      <c r="I4039" s="338" t="s">
        <v>21979</v>
      </c>
      <c r="J4039" s="338" t="s">
        <v>21980</v>
      </c>
      <c r="K4039" s="338" t="s">
        <v>4987</v>
      </c>
      <c r="L4039" s="338" t="s">
        <v>10384</v>
      </c>
      <c r="M4039" s="338" t="s">
        <v>21981</v>
      </c>
      <c r="N4039" s="338" t="s">
        <v>13149</v>
      </c>
      <c r="O4039" s="338" t="s">
        <v>5363</v>
      </c>
    </row>
    <row r="4040" ht="15.75" customHeight="1">
      <c r="A4040" s="338" t="s">
        <v>21982</v>
      </c>
      <c r="B4040" s="338" t="s">
        <v>4993</v>
      </c>
      <c r="C4040" s="338" t="s">
        <v>1601</v>
      </c>
      <c r="D4040" s="338">
        <v>2001.0</v>
      </c>
      <c r="E4040" s="338" t="s">
        <v>21466</v>
      </c>
      <c r="F4040" s="339">
        <v>45022.0</v>
      </c>
      <c r="G4040" s="338" t="s">
        <v>5783</v>
      </c>
      <c r="H4040" s="338" t="s">
        <v>21983</v>
      </c>
      <c r="I4040" s="338" t="s">
        <v>21983</v>
      </c>
      <c r="J4040" s="338" t="s">
        <v>21984</v>
      </c>
      <c r="K4040" s="338" t="s">
        <v>4987</v>
      </c>
      <c r="L4040" s="338" t="s">
        <v>5389</v>
      </c>
      <c r="M4040" s="338" t="s">
        <v>21985</v>
      </c>
      <c r="N4040" s="338" t="s">
        <v>21986</v>
      </c>
      <c r="O4040" s="338" t="s">
        <v>5677</v>
      </c>
    </row>
    <row r="4041" ht="15.75" customHeight="1">
      <c r="A4041" s="338" t="s">
        <v>21987</v>
      </c>
      <c r="B4041" s="338" t="s">
        <v>4970</v>
      </c>
      <c r="C4041" s="338" t="s">
        <v>1547</v>
      </c>
      <c r="D4041" s="338">
        <v>2001.0</v>
      </c>
      <c r="E4041" s="338" t="s">
        <v>21988</v>
      </c>
      <c r="F4041" s="338" t="s">
        <v>5059</v>
      </c>
      <c r="G4041" s="338" t="s">
        <v>5060</v>
      </c>
      <c r="H4041" s="338" t="s">
        <v>21812</v>
      </c>
      <c r="I4041" s="338" t="s">
        <v>21989</v>
      </c>
      <c r="J4041" s="338" t="s">
        <v>20607</v>
      </c>
      <c r="K4041" s="338" t="s">
        <v>4987</v>
      </c>
      <c r="L4041" s="338" t="s">
        <v>5084</v>
      </c>
      <c r="M4041" s="338" t="s">
        <v>21990</v>
      </c>
      <c r="N4041" s="338" t="s">
        <v>21573</v>
      </c>
      <c r="O4041" s="338" t="s">
        <v>5576</v>
      </c>
    </row>
    <row r="4042" ht="15.75" customHeight="1">
      <c r="A4042" s="338" t="s">
        <v>21991</v>
      </c>
      <c r="B4042" s="338" t="s">
        <v>4970</v>
      </c>
      <c r="C4042" s="338" t="s">
        <v>1558</v>
      </c>
      <c r="D4042" s="338">
        <v>2001.0</v>
      </c>
      <c r="E4042" s="338" t="s">
        <v>21268</v>
      </c>
      <c r="F4042" s="339">
        <v>45143.0</v>
      </c>
      <c r="G4042" s="338" t="s">
        <v>5287</v>
      </c>
      <c r="H4042" s="338" t="s">
        <v>15492</v>
      </c>
      <c r="I4042" s="338" t="s">
        <v>21992</v>
      </c>
      <c r="J4042" s="338" t="s">
        <v>6162</v>
      </c>
      <c r="K4042" s="338" t="s">
        <v>4987</v>
      </c>
      <c r="L4042" s="338" t="s">
        <v>6039</v>
      </c>
      <c r="M4042" s="338" t="s">
        <v>21993</v>
      </c>
      <c r="N4042" s="338" t="s">
        <v>19559</v>
      </c>
      <c r="O4042" s="338" t="s">
        <v>5028</v>
      </c>
    </row>
    <row r="4043" ht="15.75" customHeight="1">
      <c r="A4043" s="338" t="s">
        <v>21994</v>
      </c>
      <c r="B4043" s="338" t="s">
        <v>7737</v>
      </c>
      <c r="C4043" s="338" t="s">
        <v>1547</v>
      </c>
      <c r="D4043" s="338">
        <v>2001.0</v>
      </c>
      <c r="E4043" s="338" t="s">
        <v>21995</v>
      </c>
      <c r="F4043" s="339">
        <v>45022.0</v>
      </c>
      <c r="G4043" s="338" t="s">
        <v>5287</v>
      </c>
      <c r="H4043" s="338" t="s">
        <v>8334</v>
      </c>
      <c r="I4043" s="338" t="s">
        <v>21996</v>
      </c>
      <c r="J4043" s="338" t="s">
        <v>19077</v>
      </c>
      <c r="K4043" s="338" t="s">
        <v>4976</v>
      </c>
      <c r="L4043" s="338" t="s">
        <v>5094</v>
      </c>
      <c r="M4043" s="338" t="s">
        <v>21997</v>
      </c>
      <c r="N4043" s="338" t="s">
        <v>21998</v>
      </c>
      <c r="O4043" s="338" t="s">
        <v>5423</v>
      </c>
    </row>
    <row r="4044" ht="15.75" customHeight="1">
      <c r="A4044" s="338" t="s">
        <v>21999</v>
      </c>
      <c r="B4044" s="338" t="s">
        <v>7737</v>
      </c>
      <c r="C4044" s="338" t="s">
        <v>1558</v>
      </c>
      <c r="D4044" s="338">
        <v>2001.0</v>
      </c>
      <c r="E4044" s="338" t="s">
        <v>21367</v>
      </c>
      <c r="F4044" s="339">
        <v>45113.0</v>
      </c>
      <c r="G4044" s="338" t="s">
        <v>5963</v>
      </c>
      <c r="H4044" s="338" t="s">
        <v>5381</v>
      </c>
      <c r="I4044" s="338" t="s">
        <v>5381</v>
      </c>
      <c r="J4044" s="338" t="s">
        <v>22000</v>
      </c>
      <c r="K4044" s="338" t="s">
        <v>4987</v>
      </c>
      <c r="L4044" s="338" t="s">
        <v>12215</v>
      </c>
      <c r="M4044" s="338" t="s">
        <v>22001</v>
      </c>
      <c r="N4044" s="338" t="s">
        <v>18335</v>
      </c>
      <c r="O4044" s="338" t="s">
        <v>5120</v>
      </c>
    </row>
    <row r="4045" ht="15.75" customHeight="1">
      <c r="A4045" s="338" t="s">
        <v>876</v>
      </c>
      <c r="B4045" s="338" t="s">
        <v>7737</v>
      </c>
      <c r="C4045" s="338" t="s">
        <v>1537</v>
      </c>
      <c r="D4045" s="338">
        <v>2002.0</v>
      </c>
      <c r="E4045" s="338" t="s">
        <v>22002</v>
      </c>
      <c r="F4045" s="339">
        <v>44992.0</v>
      </c>
      <c r="G4045" s="338" t="s">
        <v>22003</v>
      </c>
      <c r="H4045" s="338" t="s">
        <v>5693</v>
      </c>
      <c r="I4045" s="338" t="s">
        <v>22004</v>
      </c>
      <c r="J4045" s="338" t="s">
        <v>18946</v>
      </c>
      <c r="K4045" s="338" t="s">
        <v>4987</v>
      </c>
      <c r="L4045" s="338" t="s">
        <v>22005</v>
      </c>
      <c r="M4045" s="338" t="s">
        <v>22006</v>
      </c>
      <c r="N4045" s="338" t="s">
        <v>4990</v>
      </c>
      <c r="O4045" s="338" t="s">
        <v>5423</v>
      </c>
    </row>
    <row r="4046" ht="15.75" customHeight="1">
      <c r="A4046" s="338" t="s">
        <v>22007</v>
      </c>
      <c r="B4046" s="338" t="s">
        <v>7737</v>
      </c>
      <c r="C4046" s="338" t="s">
        <v>1537</v>
      </c>
      <c r="D4046" s="338">
        <v>2002.0</v>
      </c>
      <c r="E4046" s="338" t="s">
        <v>22008</v>
      </c>
      <c r="F4046" s="339">
        <v>45022.0</v>
      </c>
      <c r="G4046" s="338" t="s">
        <v>5013</v>
      </c>
      <c r="H4046" s="338" t="s">
        <v>8139</v>
      </c>
      <c r="I4046" s="338" t="s">
        <v>12791</v>
      </c>
      <c r="J4046" s="338" t="s">
        <v>18299</v>
      </c>
      <c r="K4046" s="338" t="s">
        <v>4987</v>
      </c>
      <c r="L4046" s="338" t="s">
        <v>16968</v>
      </c>
      <c r="M4046" s="338" t="s">
        <v>22009</v>
      </c>
      <c r="N4046" s="338" t="s">
        <v>5009</v>
      </c>
      <c r="O4046" s="338" t="s">
        <v>5002</v>
      </c>
    </row>
    <row r="4047" ht="15.75" customHeight="1">
      <c r="A4047" s="338" t="s">
        <v>22010</v>
      </c>
      <c r="B4047" s="338" t="s">
        <v>4970</v>
      </c>
      <c r="C4047" s="338" t="s">
        <v>1547</v>
      </c>
      <c r="D4047" s="338">
        <v>2002.0</v>
      </c>
      <c r="E4047" s="338" t="s">
        <v>22011</v>
      </c>
      <c r="F4047" s="339">
        <v>44933.0</v>
      </c>
      <c r="G4047" s="338" t="s">
        <v>22012</v>
      </c>
      <c r="H4047" s="338" t="s">
        <v>7295</v>
      </c>
      <c r="I4047" s="338" t="s">
        <v>20317</v>
      </c>
      <c r="J4047" s="338" t="s">
        <v>22013</v>
      </c>
      <c r="K4047" s="338" t="s">
        <v>4987</v>
      </c>
      <c r="L4047" s="338" t="s">
        <v>14316</v>
      </c>
      <c r="M4047" s="338" t="s">
        <v>22014</v>
      </c>
      <c r="N4047" s="338" t="s">
        <v>11674</v>
      </c>
      <c r="O4047" s="338" t="s">
        <v>5780</v>
      </c>
    </row>
    <row r="4048" ht="15.75" customHeight="1">
      <c r="A4048" s="338" t="s">
        <v>22015</v>
      </c>
      <c r="B4048" s="338" t="s">
        <v>4970</v>
      </c>
      <c r="C4048" s="338" t="s">
        <v>1681</v>
      </c>
      <c r="D4048" s="338">
        <v>2002.0</v>
      </c>
      <c r="E4048" s="338" t="s">
        <v>21256</v>
      </c>
      <c r="F4048" s="339">
        <v>45054.0</v>
      </c>
      <c r="G4048" s="338" t="s">
        <v>22016</v>
      </c>
      <c r="H4048" s="338" t="s">
        <v>9786</v>
      </c>
      <c r="I4048" s="338" t="s">
        <v>7505</v>
      </c>
      <c r="J4048" s="338" t="s">
        <v>20353</v>
      </c>
      <c r="K4048" s="338" t="s">
        <v>4976</v>
      </c>
      <c r="L4048" s="338" t="s">
        <v>5377</v>
      </c>
      <c r="M4048" s="338" t="s">
        <v>22017</v>
      </c>
      <c r="N4048" s="338" t="s">
        <v>22018</v>
      </c>
      <c r="O4048" s="338" t="s">
        <v>5492</v>
      </c>
    </row>
    <row r="4049" ht="15.75" customHeight="1">
      <c r="A4049" s="338" t="s">
        <v>1427</v>
      </c>
      <c r="B4049" s="338" t="s">
        <v>4993</v>
      </c>
      <c r="C4049" s="338" t="s">
        <v>1601</v>
      </c>
      <c r="D4049" s="338">
        <v>2002.0</v>
      </c>
      <c r="E4049" s="338" t="s">
        <v>22019</v>
      </c>
      <c r="F4049" s="339">
        <v>45023.0</v>
      </c>
      <c r="G4049" s="338" t="s">
        <v>22020</v>
      </c>
      <c r="H4049" s="338" t="s">
        <v>7816</v>
      </c>
      <c r="I4049" s="338" t="s">
        <v>21230</v>
      </c>
      <c r="J4049" s="338" t="s">
        <v>21231</v>
      </c>
      <c r="K4049" s="338" t="s">
        <v>4976</v>
      </c>
      <c r="L4049" s="338" t="s">
        <v>16620</v>
      </c>
      <c r="M4049" s="338" t="s">
        <v>22021</v>
      </c>
      <c r="N4049" s="338" t="s">
        <v>4979</v>
      </c>
      <c r="O4049" s="338" t="s">
        <v>8697</v>
      </c>
    </row>
    <row r="4050" ht="15.75" customHeight="1">
      <c r="A4050" s="338" t="s">
        <v>22022</v>
      </c>
      <c r="B4050" s="338" t="s">
        <v>7737</v>
      </c>
      <c r="C4050" s="338" t="s">
        <v>1537</v>
      </c>
      <c r="D4050" s="338">
        <v>2002.0</v>
      </c>
      <c r="E4050" s="338" t="s">
        <v>22023</v>
      </c>
      <c r="F4050" s="339">
        <v>45115.0</v>
      </c>
      <c r="G4050" s="338" t="s">
        <v>6168</v>
      </c>
      <c r="H4050" s="338" t="s">
        <v>14448</v>
      </c>
      <c r="I4050" s="338" t="s">
        <v>21242</v>
      </c>
      <c r="J4050" s="338" t="s">
        <v>15536</v>
      </c>
      <c r="K4050" s="338" t="s">
        <v>7575</v>
      </c>
      <c r="L4050" s="338" t="s">
        <v>21655</v>
      </c>
      <c r="M4050" s="338" t="s">
        <v>22024</v>
      </c>
      <c r="N4050" s="338" t="s">
        <v>7780</v>
      </c>
      <c r="O4050" s="338" t="s">
        <v>22025</v>
      </c>
    </row>
    <row r="4051" ht="15.75" customHeight="1">
      <c r="A4051" s="338" t="s">
        <v>22026</v>
      </c>
      <c r="B4051" s="338" t="s">
        <v>4970</v>
      </c>
      <c r="C4051" s="338" t="s">
        <v>3713</v>
      </c>
      <c r="D4051" s="338">
        <v>2002.0</v>
      </c>
      <c r="E4051" s="338" t="s">
        <v>22027</v>
      </c>
      <c r="F4051" s="339">
        <v>45114.0</v>
      </c>
      <c r="G4051" s="338" t="s">
        <v>21342</v>
      </c>
      <c r="H4051" s="338" t="s">
        <v>19660</v>
      </c>
      <c r="I4051" s="338" t="s">
        <v>22028</v>
      </c>
      <c r="J4051" s="338" t="s">
        <v>7872</v>
      </c>
      <c r="K4051" s="338" t="s">
        <v>4987</v>
      </c>
      <c r="L4051" s="338" t="s">
        <v>14335</v>
      </c>
      <c r="M4051" s="338" t="s">
        <v>22029</v>
      </c>
      <c r="N4051" s="338" t="s">
        <v>18335</v>
      </c>
      <c r="O4051" s="338" t="s">
        <v>5232</v>
      </c>
    </row>
    <row r="4052" ht="15.75" customHeight="1">
      <c r="A4052" s="338" t="s">
        <v>22030</v>
      </c>
      <c r="B4052" s="338" t="s">
        <v>4970</v>
      </c>
      <c r="C4052" s="338" t="s">
        <v>1537</v>
      </c>
      <c r="D4052" s="338">
        <v>2002.0</v>
      </c>
      <c r="E4052" s="338" t="s">
        <v>21166</v>
      </c>
      <c r="F4052" s="339">
        <v>45113.0</v>
      </c>
      <c r="G4052" s="338" t="s">
        <v>22031</v>
      </c>
      <c r="H4052" s="338" t="s">
        <v>16638</v>
      </c>
      <c r="I4052" s="338" t="s">
        <v>16638</v>
      </c>
      <c r="J4052" s="338" t="s">
        <v>19912</v>
      </c>
      <c r="K4052" s="338" t="s">
        <v>4976</v>
      </c>
      <c r="L4052" s="338" t="s">
        <v>12215</v>
      </c>
      <c r="M4052" s="338" t="s">
        <v>22032</v>
      </c>
      <c r="N4052" s="338" t="s">
        <v>7805</v>
      </c>
      <c r="O4052" s="338" t="s">
        <v>5067</v>
      </c>
    </row>
    <row r="4053" ht="15.75" customHeight="1">
      <c r="A4053" s="338" t="s">
        <v>182</v>
      </c>
      <c r="B4053" s="338" t="s">
        <v>7737</v>
      </c>
      <c r="C4053" s="338" t="s">
        <v>1681</v>
      </c>
      <c r="D4053" s="338">
        <v>2002.0</v>
      </c>
      <c r="E4053" s="338" t="s">
        <v>22033</v>
      </c>
      <c r="F4053" s="339">
        <v>44934.0</v>
      </c>
      <c r="G4053" s="338" t="s">
        <v>22034</v>
      </c>
      <c r="H4053" s="338" t="s">
        <v>5668</v>
      </c>
      <c r="I4053" s="338" t="s">
        <v>22035</v>
      </c>
      <c r="J4053" s="338" t="s">
        <v>16679</v>
      </c>
      <c r="K4053" s="338" t="s">
        <v>4987</v>
      </c>
      <c r="L4053" s="338" t="s">
        <v>16601</v>
      </c>
      <c r="M4053" s="338" t="s">
        <v>22036</v>
      </c>
      <c r="N4053" s="338" t="s">
        <v>18335</v>
      </c>
      <c r="O4053" s="338" t="s">
        <v>7966</v>
      </c>
    </row>
    <row r="4054" ht="15.75" customHeight="1">
      <c r="A4054" s="338" t="s">
        <v>22037</v>
      </c>
      <c r="B4054" s="338" t="s">
        <v>4970</v>
      </c>
      <c r="C4054" s="338" t="s">
        <v>1547</v>
      </c>
      <c r="D4054" s="338">
        <v>2002.0</v>
      </c>
      <c r="E4054" s="338" t="s">
        <v>22038</v>
      </c>
      <c r="F4054" s="339">
        <v>45084.0</v>
      </c>
      <c r="G4054" s="338" t="s">
        <v>22039</v>
      </c>
      <c r="H4054" s="338" t="s">
        <v>16087</v>
      </c>
      <c r="I4054" s="338" t="s">
        <v>22040</v>
      </c>
      <c r="J4054" s="338" t="s">
        <v>22041</v>
      </c>
      <c r="K4054" s="338" t="s">
        <v>4976</v>
      </c>
      <c r="L4054" s="338" t="s">
        <v>6039</v>
      </c>
      <c r="M4054" s="338" t="s">
        <v>22042</v>
      </c>
      <c r="N4054" s="338" t="s">
        <v>22043</v>
      </c>
      <c r="O4054" s="338" t="s">
        <v>5677</v>
      </c>
    </row>
    <row r="4055" ht="15.75" customHeight="1">
      <c r="A4055" s="338" t="s">
        <v>22044</v>
      </c>
      <c r="B4055" s="338" t="s">
        <v>4970</v>
      </c>
      <c r="C4055" s="338" t="s">
        <v>3713</v>
      </c>
      <c r="D4055" s="338">
        <v>2002.0</v>
      </c>
      <c r="E4055" s="338" t="s">
        <v>22045</v>
      </c>
      <c r="F4055" s="339">
        <v>45085.0</v>
      </c>
      <c r="G4055" s="338" t="s">
        <v>22046</v>
      </c>
      <c r="H4055" s="338" t="s">
        <v>22047</v>
      </c>
      <c r="I4055" s="338" t="s">
        <v>22048</v>
      </c>
      <c r="J4055" s="338" t="s">
        <v>22049</v>
      </c>
      <c r="K4055" s="338" t="s">
        <v>8581</v>
      </c>
      <c r="M4055" s="338" t="s">
        <v>22050</v>
      </c>
      <c r="N4055" s="338" t="s">
        <v>22051</v>
      </c>
      <c r="O4055" s="338" t="s">
        <v>7456</v>
      </c>
    </row>
    <row r="4056" ht="15.75" customHeight="1">
      <c r="A4056" s="338" t="s">
        <v>22052</v>
      </c>
      <c r="B4056" s="338" t="s">
        <v>5601</v>
      </c>
      <c r="C4056" s="338" t="s">
        <v>3713</v>
      </c>
      <c r="D4056" s="338">
        <v>2002.0</v>
      </c>
      <c r="E4056" s="338" t="s">
        <v>22053</v>
      </c>
      <c r="F4056" s="339">
        <v>45023.0</v>
      </c>
      <c r="G4056" s="338" t="s">
        <v>14323</v>
      </c>
      <c r="H4056" s="338" t="s">
        <v>19149</v>
      </c>
      <c r="I4056" s="338" t="s">
        <v>19149</v>
      </c>
      <c r="J4056" s="338" t="s">
        <v>20462</v>
      </c>
      <c r="K4056" s="338" t="s">
        <v>5607</v>
      </c>
      <c r="M4056" s="338" t="s">
        <v>22054</v>
      </c>
      <c r="N4056" s="338" t="s">
        <v>22055</v>
      </c>
      <c r="O4056" s="338" t="s">
        <v>5262</v>
      </c>
    </row>
    <row r="4057" ht="15.75" customHeight="1">
      <c r="A4057" s="338" t="s">
        <v>22056</v>
      </c>
      <c r="B4057" s="338" t="s">
        <v>7737</v>
      </c>
      <c r="C4057" s="338" t="s">
        <v>1425</v>
      </c>
      <c r="D4057" s="338">
        <v>2002.0</v>
      </c>
      <c r="E4057" s="338" t="s">
        <v>21767</v>
      </c>
      <c r="F4057" s="339">
        <v>44933.0</v>
      </c>
      <c r="G4057" s="338" t="s">
        <v>22057</v>
      </c>
      <c r="H4057" s="338" t="s">
        <v>18385</v>
      </c>
      <c r="I4057" s="338" t="s">
        <v>19965</v>
      </c>
      <c r="J4057" s="338" t="s">
        <v>21251</v>
      </c>
      <c r="K4057" s="338" t="s">
        <v>4987</v>
      </c>
      <c r="L4057" s="338" t="s">
        <v>11930</v>
      </c>
      <c r="M4057" s="338" t="s">
        <v>22058</v>
      </c>
      <c r="N4057" s="338" t="s">
        <v>18335</v>
      </c>
      <c r="O4057" s="338" t="s">
        <v>5217</v>
      </c>
    </row>
    <row r="4058" ht="15.75" customHeight="1">
      <c r="A4058" s="338" t="s">
        <v>843</v>
      </c>
      <c r="B4058" s="338" t="s">
        <v>7737</v>
      </c>
      <c r="C4058" s="338" t="s">
        <v>1547</v>
      </c>
      <c r="D4058" s="338">
        <v>2002.0</v>
      </c>
      <c r="E4058" s="338" t="s">
        <v>21958</v>
      </c>
      <c r="F4058" s="339">
        <v>45113.0</v>
      </c>
      <c r="G4058" s="338" t="s">
        <v>12766</v>
      </c>
      <c r="H4058" s="338" t="s">
        <v>19415</v>
      </c>
      <c r="I4058" s="338" t="s">
        <v>19415</v>
      </c>
      <c r="J4058" s="338" t="s">
        <v>5730</v>
      </c>
      <c r="K4058" s="338" t="s">
        <v>4987</v>
      </c>
      <c r="L4058" s="338" t="s">
        <v>16595</v>
      </c>
      <c r="M4058" s="338" t="s">
        <v>22059</v>
      </c>
      <c r="N4058" s="338" t="s">
        <v>7874</v>
      </c>
      <c r="O4058" s="338" t="s">
        <v>5537</v>
      </c>
    </row>
    <row r="4059" ht="15.75" customHeight="1">
      <c r="A4059" s="338" t="s">
        <v>22060</v>
      </c>
      <c r="B4059" s="338" t="s">
        <v>7737</v>
      </c>
      <c r="C4059" s="338" t="s">
        <v>1537</v>
      </c>
      <c r="D4059" s="338">
        <v>2002.0</v>
      </c>
      <c r="E4059" s="338" t="s">
        <v>22061</v>
      </c>
      <c r="F4059" s="339">
        <v>45176.0</v>
      </c>
      <c r="G4059" s="338" t="s">
        <v>22062</v>
      </c>
      <c r="H4059" s="338" t="s">
        <v>17477</v>
      </c>
      <c r="I4059" s="338" t="s">
        <v>14550</v>
      </c>
      <c r="J4059" s="338" t="s">
        <v>19114</v>
      </c>
      <c r="K4059" s="338" t="s">
        <v>4987</v>
      </c>
      <c r="L4059" s="338" t="s">
        <v>12846</v>
      </c>
      <c r="M4059" s="338" t="s">
        <v>22063</v>
      </c>
      <c r="N4059" s="338" t="s">
        <v>5036</v>
      </c>
      <c r="O4059" s="338" t="s">
        <v>5471</v>
      </c>
    </row>
    <row r="4060" ht="15.75" customHeight="1">
      <c r="A4060" s="338" t="s">
        <v>22064</v>
      </c>
      <c r="B4060" s="338" t="s">
        <v>4993</v>
      </c>
      <c r="C4060" s="338" t="s">
        <v>1537</v>
      </c>
      <c r="D4060" s="338">
        <v>2002.0</v>
      </c>
      <c r="E4060" s="338" t="s">
        <v>22065</v>
      </c>
      <c r="F4060" s="339">
        <v>45052.0</v>
      </c>
      <c r="G4060" s="338" t="s">
        <v>22066</v>
      </c>
      <c r="H4060" s="338" t="s">
        <v>11133</v>
      </c>
      <c r="I4060" s="338" t="s">
        <v>11133</v>
      </c>
      <c r="J4060" s="338" t="s">
        <v>21603</v>
      </c>
      <c r="K4060" s="338" t="s">
        <v>4987</v>
      </c>
      <c r="L4060" s="338" t="s">
        <v>15838</v>
      </c>
      <c r="M4060" s="338" t="s">
        <v>22067</v>
      </c>
      <c r="N4060" s="338" t="s">
        <v>5001</v>
      </c>
      <c r="O4060" s="338" t="s">
        <v>11509</v>
      </c>
    </row>
    <row r="4061" ht="15.75" customHeight="1">
      <c r="A4061" s="338" t="s">
        <v>22068</v>
      </c>
      <c r="B4061" s="338" t="s">
        <v>4970</v>
      </c>
      <c r="C4061" s="338" t="s">
        <v>1558</v>
      </c>
      <c r="D4061" s="338">
        <v>2002.0</v>
      </c>
      <c r="E4061" s="338" t="s">
        <v>21874</v>
      </c>
      <c r="F4061" s="338" t="s">
        <v>5059</v>
      </c>
      <c r="G4061" s="338" t="s">
        <v>7121</v>
      </c>
      <c r="H4061" s="338" t="s">
        <v>22069</v>
      </c>
      <c r="I4061" s="338" t="s">
        <v>22070</v>
      </c>
      <c r="J4061" s="338" t="s">
        <v>8777</v>
      </c>
      <c r="K4061" s="338" t="s">
        <v>4987</v>
      </c>
      <c r="L4061" s="338" t="s">
        <v>5281</v>
      </c>
      <c r="M4061" s="338" t="s">
        <v>22071</v>
      </c>
      <c r="N4061" s="338" t="s">
        <v>22072</v>
      </c>
      <c r="O4061" s="338" t="s">
        <v>5324</v>
      </c>
    </row>
    <row r="4062" ht="15.75" customHeight="1">
      <c r="A4062" s="338" t="s">
        <v>22073</v>
      </c>
      <c r="B4062" s="338" t="s">
        <v>4993</v>
      </c>
      <c r="C4062" s="338" t="s">
        <v>1601</v>
      </c>
      <c r="D4062" s="338">
        <v>2002.0</v>
      </c>
      <c r="E4062" s="338" t="s">
        <v>22061</v>
      </c>
      <c r="F4062" s="339">
        <v>44931.0</v>
      </c>
      <c r="G4062" s="338" t="s">
        <v>11132</v>
      </c>
      <c r="H4062" s="338" t="s">
        <v>18147</v>
      </c>
      <c r="I4062" s="338" t="s">
        <v>21172</v>
      </c>
      <c r="J4062" s="338" t="s">
        <v>19203</v>
      </c>
      <c r="K4062" s="338" t="s">
        <v>4987</v>
      </c>
      <c r="L4062" s="338" t="s">
        <v>20863</v>
      </c>
      <c r="M4062" s="338" t="s">
        <v>22074</v>
      </c>
      <c r="N4062" s="338" t="s">
        <v>4979</v>
      </c>
      <c r="O4062" s="338" t="s">
        <v>5505</v>
      </c>
    </row>
    <row r="4063" ht="15.75" customHeight="1">
      <c r="A4063" s="338" t="s">
        <v>22075</v>
      </c>
      <c r="B4063" s="338" t="s">
        <v>7737</v>
      </c>
      <c r="C4063" s="338" t="s">
        <v>1537</v>
      </c>
      <c r="D4063" s="338">
        <v>2002.0</v>
      </c>
      <c r="E4063" s="338" t="s">
        <v>22027</v>
      </c>
      <c r="F4063" s="339">
        <v>44963.0</v>
      </c>
      <c r="G4063" s="338" t="s">
        <v>7954</v>
      </c>
      <c r="H4063" s="338" t="s">
        <v>15400</v>
      </c>
      <c r="I4063" s="338" t="s">
        <v>22076</v>
      </c>
      <c r="J4063" s="338" t="s">
        <v>17397</v>
      </c>
      <c r="K4063" s="338" t="s">
        <v>4987</v>
      </c>
      <c r="L4063" s="338" t="s">
        <v>12846</v>
      </c>
      <c r="M4063" s="338" t="s">
        <v>22077</v>
      </c>
      <c r="N4063" s="338" t="s">
        <v>7874</v>
      </c>
      <c r="O4063" s="338" t="s">
        <v>5294</v>
      </c>
    </row>
    <row r="4064" ht="15.75" customHeight="1">
      <c r="A4064" s="338" t="s">
        <v>610</v>
      </c>
      <c r="B4064" s="338" t="s">
        <v>7737</v>
      </c>
      <c r="C4064" s="338" t="s">
        <v>1537</v>
      </c>
      <c r="D4064" s="338">
        <v>2002.0</v>
      </c>
      <c r="E4064" s="338" t="s">
        <v>22078</v>
      </c>
      <c r="F4064" s="339">
        <v>45084.0</v>
      </c>
      <c r="G4064" s="338" t="s">
        <v>22062</v>
      </c>
      <c r="H4064" s="338" t="s">
        <v>5668</v>
      </c>
      <c r="I4064" s="338" t="s">
        <v>12743</v>
      </c>
      <c r="J4064" s="338" t="s">
        <v>7031</v>
      </c>
      <c r="K4064" s="338" t="s">
        <v>4987</v>
      </c>
      <c r="L4064" s="338" t="s">
        <v>13505</v>
      </c>
      <c r="M4064" s="338" t="s">
        <v>22079</v>
      </c>
      <c r="N4064" s="338" t="s">
        <v>5224</v>
      </c>
      <c r="O4064" s="338" t="s">
        <v>7838</v>
      </c>
    </row>
    <row r="4065" ht="15.75" customHeight="1">
      <c r="A4065" s="338" t="s">
        <v>22080</v>
      </c>
      <c r="B4065" s="338" t="s">
        <v>7737</v>
      </c>
      <c r="C4065" s="338" t="s">
        <v>1537</v>
      </c>
      <c r="D4065" s="338">
        <v>2002.0</v>
      </c>
      <c r="E4065" s="338" t="s">
        <v>21974</v>
      </c>
      <c r="F4065" s="339">
        <v>44963.0</v>
      </c>
      <c r="G4065" s="338" t="s">
        <v>14304</v>
      </c>
      <c r="H4065" s="338" t="s">
        <v>18094</v>
      </c>
      <c r="I4065" s="338" t="s">
        <v>14387</v>
      </c>
      <c r="J4065" s="338" t="s">
        <v>14387</v>
      </c>
      <c r="K4065" s="338" t="s">
        <v>4987</v>
      </c>
      <c r="L4065" s="338" t="s">
        <v>11236</v>
      </c>
      <c r="M4065" s="338" t="s">
        <v>22081</v>
      </c>
      <c r="N4065" s="338" t="s">
        <v>7780</v>
      </c>
      <c r="O4065" s="338" t="s">
        <v>5370</v>
      </c>
    </row>
    <row r="4066" ht="15.75" customHeight="1">
      <c r="A4066" s="338" t="s">
        <v>22082</v>
      </c>
      <c r="B4066" s="338" t="s">
        <v>4970</v>
      </c>
      <c r="C4066" s="338" t="s">
        <v>3713</v>
      </c>
      <c r="D4066" s="338">
        <v>2002.0</v>
      </c>
      <c r="E4066" s="338" t="s">
        <v>22083</v>
      </c>
      <c r="F4066" s="339">
        <v>44964.0</v>
      </c>
      <c r="G4066" s="338" t="s">
        <v>22012</v>
      </c>
      <c r="H4066" s="338" t="s">
        <v>18466</v>
      </c>
      <c r="I4066" s="338" t="s">
        <v>9476</v>
      </c>
      <c r="J4066" s="338" t="s">
        <v>9206</v>
      </c>
      <c r="K4066" s="338" t="s">
        <v>12977</v>
      </c>
      <c r="L4066" s="338" t="s">
        <v>22084</v>
      </c>
      <c r="M4066" s="338" t="s">
        <v>22085</v>
      </c>
      <c r="N4066" s="338" t="s">
        <v>5036</v>
      </c>
      <c r="O4066" s="338" t="s">
        <v>5002</v>
      </c>
    </row>
    <row r="4067" ht="15.75" customHeight="1">
      <c r="A4067" s="338" t="s">
        <v>22086</v>
      </c>
      <c r="B4067" s="338" t="s">
        <v>4970</v>
      </c>
      <c r="C4067" s="338" t="s">
        <v>3713</v>
      </c>
      <c r="D4067" s="338">
        <v>2002.0</v>
      </c>
      <c r="E4067" s="338" t="s">
        <v>22087</v>
      </c>
      <c r="F4067" s="339">
        <v>45053.0</v>
      </c>
      <c r="G4067" s="338" t="s">
        <v>22088</v>
      </c>
      <c r="H4067" s="338" t="s">
        <v>5041</v>
      </c>
      <c r="I4067" s="338" t="s">
        <v>22089</v>
      </c>
      <c r="J4067" s="338" t="s">
        <v>16679</v>
      </c>
      <c r="K4067" s="338" t="s">
        <v>4987</v>
      </c>
      <c r="L4067" s="338" t="s">
        <v>16620</v>
      </c>
      <c r="M4067" s="338" t="s">
        <v>22090</v>
      </c>
      <c r="N4067" s="338" t="s">
        <v>10126</v>
      </c>
      <c r="O4067" s="338" t="s">
        <v>6084</v>
      </c>
    </row>
    <row r="4068" ht="15.75" customHeight="1">
      <c r="A4068" s="338" t="s">
        <v>22091</v>
      </c>
      <c r="B4068" s="338" t="s">
        <v>4993</v>
      </c>
      <c r="C4068" s="338" t="s">
        <v>1558</v>
      </c>
      <c r="D4068" s="338">
        <v>2002.0</v>
      </c>
      <c r="E4068" s="338" t="s">
        <v>22078</v>
      </c>
      <c r="F4068" s="339">
        <v>45144.0</v>
      </c>
      <c r="G4068" s="338" t="s">
        <v>5172</v>
      </c>
      <c r="H4068" s="338" t="s">
        <v>17073</v>
      </c>
      <c r="I4068" s="338" t="s">
        <v>11912</v>
      </c>
      <c r="J4068" s="338" t="s">
        <v>16313</v>
      </c>
      <c r="K4068" s="338" t="s">
        <v>4976</v>
      </c>
      <c r="L4068" s="338" t="s">
        <v>5074</v>
      </c>
      <c r="M4068" s="338" t="s">
        <v>22092</v>
      </c>
      <c r="N4068" s="338" t="s">
        <v>10126</v>
      </c>
      <c r="O4068" s="338" t="s">
        <v>5262</v>
      </c>
    </row>
    <row r="4069" ht="15.75" customHeight="1">
      <c r="A4069" s="338" t="s">
        <v>22093</v>
      </c>
      <c r="B4069" s="338" t="s">
        <v>7737</v>
      </c>
      <c r="C4069" s="338" t="s">
        <v>1558</v>
      </c>
      <c r="D4069" s="338">
        <v>2002.0</v>
      </c>
      <c r="E4069" s="338" t="s">
        <v>22094</v>
      </c>
      <c r="F4069" s="339">
        <v>44963.0</v>
      </c>
      <c r="G4069" s="338" t="s">
        <v>16676</v>
      </c>
      <c r="H4069" s="338" t="s">
        <v>16894</v>
      </c>
      <c r="I4069" s="338" t="s">
        <v>22095</v>
      </c>
      <c r="J4069" s="338" t="s">
        <v>15669</v>
      </c>
      <c r="K4069" s="338" t="s">
        <v>4987</v>
      </c>
      <c r="L4069" s="338" t="s">
        <v>7748</v>
      </c>
      <c r="M4069" s="338" t="s">
        <v>22096</v>
      </c>
      <c r="N4069" s="338" t="s">
        <v>7874</v>
      </c>
      <c r="O4069" s="338" t="s">
        <v>5576</v>
      </c>
    </row>
    <row r="4070" ht="15.75" customHeight="1">
      <c r="A4070" s="338" t="s">
        <v>22097</v>
      </c>
      <c r="B4070" s="338" t="s">
        <v>7737</v>
      </c>
      <c r="C4070" s="338" t="s">
        <v>1537</v>
      </c>
      <c r="D4070" s="338">
        <v>2002.0</v>
      </c>
      <c r="E4070" s="338" t="s">
        <v>21444</v>
      </c>
      <c r="F4070" s="339">
        <v>45114.0</v>
      </c>
      <c r="G4070" s="338" t="s">
        <v>7739</v>
      </c>
      <c r="H4070" s="338" t="s">
        <v>7797</v>
      </c>
      <c r="I4070" s="338" t="s">
        <v>15221</v>
      </c>
      <c r="J4070" s="338" t="s">
        <v>18943</v>
      </c>
      <c r="K4070" s="338" t="s">
        <v>4976</v>
      </c>
      <c r="L4070" s="338" t="s">
        <v>5377</v>
      </c>
      <c r="M4070" s="338" t="s">
        <v>22098</v>
      </c>
      <c r="N4070" s="338" t="s">
        <v>7874</v>
      </c>
      <c r="O4070" s="338" t="s">
        <v>5225</v>
      </c>
    </row>
    <row r="4071" ht="15.75" customHeight="1">
      <c r="A4071" s="338" t="s">
        <v>22099</v>
      </c>
      <c r="B4071" s="338" t="s">
        <v>7737</v>
      </c>
      <c r="C4071" s="338" t="s">
        <v>1558</v>
      </c>
      <c r="D4071" s="338">
        <v>2002.0</v>
      </c>
      <c r="E4071" s="338" t="s">
        <v>22100</v>
      </c>
      <c r="F4071" s="339">
        <v>45051.0</v>
      </c>
      <c r="G4071" s="338" t="s">
        <v>11141</v>
      </c>
      <c r="H4071" s="338" t="s">
        <v>21484</v>
      </c>
      <c r="I4071" s="338" t="s">
        <v>21484</v>
      </c>
      <c r="J4071" s="338" t="s">
        <v>19802</v>
      </c>
      <c r="K4071" s="338" t="s">
        <v>4987</v>
      </c>
      <c r="M4071" s="338" t="s">
        <v>22101</v>
      </c>
      <c r="N4071" s="338" t="s">
        <v>7874</v>
      </c>
      <c r="O4071" s="338" t="s">
        <v>4991</v>
      </c>
    </row>
    <row r="4072" ht="15.75" customHeight="1">
      <c r="A4072" s="338" t="s">
        <v>22102</v>
      </c>
      <c r="B4072" s="338" t="s">
        <v>4970</v>
      </c>
      <c r="C4072" s="338" t="s">
        <v>1558</v>
      </c>
      <c r="D4072" s="338">
        <v>2002.0</v>
      </c>
      <c r="E4072" s="338" t="s">
        <v>22103</v>
      </c>
      <c r="F4072" s="339">
        <v>45114.0</v>
      </c>
      <c r="G4072" s="338" t="s">
        <v>17373</v>
      </c>
      <c r="H4072" s="338" t="s">
        <v>19759</v>
      </c>
      <c r="I4072" s="338" t="s">
        <v>22104</v>
      </c>
      <c r="J4072" s="338" t="s">
        <v>7115</v>
      </c>
      <c r="K4072" s="338" t="s">
        <v>4987</v>
      </c>
      <c r="L4072" s="338" t="s">
        <v>4977</v>
      </c>
      <c r="M4072" s="338" t="s">
        <v>22105</v>
      </c>
      <c r="N4072" s="338" t="s">
        <v>22106</v>
      </c>
      <c r="O4072" s="338" t="s">
        <v>5217</v>
      </c>
    </row>
    <row r="4073" ht="15.75" customHeight="1">
      <c r="A4073" s="338" t="s">
        <v>22107</v>
      </c>
      <c r="B4073" s="338" t="s">
        <v>4970</v>
      </c>
      <c r="C4073" s="338" t="s">
        <v>1547</v>
      </c>
      <c r="D4073" s="338">
        <v>2002.0</v>
      </c>
      <c r="E4073" s="338" t="s">
        <v>22108</v>
      </c>
      <c r="F4073" s="339">
        <v>45113.0</v>
      </c>
      <c r="G4073" s="338" t="s">
        <v>7029</v>
      </c>
      <c r="H4073" s="338" t="s">
        <v>7072</v>
      </c>
      <c r="I4073" s="338" t="s">
        <v>14199</v>
      </c>
      <c r="J4073" s="338" t="s">
        <v>5229</v>
      </c>
      <c r="K4073" s="338" t="s">
        <v>5607</v>
      </c>
      <c r="L4073" s="338" t="s">
        <v>6394</v>
      </c>
      <c r="M4073" s="338" t="s">
        <v>22109</v>
      </c>
      <c r="N4073" s="338" t="s">
        <v>17520</v>
      </c>
      <c r="O4073" s="338" t="s">
        <v>5002</v>
      </c>
    </row>
    <row r="4074" ht="15.75" customHeight="1">
      <c r="A4074" s="338" t="s">
        <v>389</v>
      </c>
      <c r="B4074" s="338" t="s">
        <v>4993</v>
      </c>
      <c r="C4074" s="338" t="s">
        <v>1572</v>
      </c>
      <c r="D4074" s="338">
        <v>2002.0</v>
      </c>
      <c r="E4074" s="338" t="s">
        <v>21166</v>
      </c>
      <c r="F4074" s="339">
        <v>45053.0</v>
      </c>
      <c r="G4074" s="338" t="s">
        <v>22110</v>
      </c>
      <c r="H4074" s="338" t="s">
        <v>22111</v>
      </c>
      <c r="I4074" s="338" t="s">
        <v>22112</v>
      </c>
      <c r="J4074" s="338" t="s">
        <v>16375</v>
      </c>
      <c r="K4074" s="338" t="s">
        <v>4987</v>
      </c>
      <c r="L4074" s="338" t="s">
        <v>22113</v>
      </c>
      <c r="M4074" s="338" t="s">
        <v>22114</v>
      </c>
      <c r="N4074" s="338" t="s">
        <v>5224</v>
      </c>
      <c r="O4074" s="338" t="s">
        <v>7215</v>
      </c>
    </row>
    <row r="4075" ht="15.75" customHeight="1">
      <c r="A4075" s="338" t="s">
        <v>22115</v>
      </c>
      <c r="B4075" s="338" t="s">
        <v>4970</v>
      </c>
      <c r="C4075" s="338" t="s">
        <v>3713</v>
      </c>
      <c r="D4075" s="338">
        <v>2002.0</v>
      </c>
      <c r="E4075" s="338" t="s">
        <v>21773</v>
      </c>
      <c r="F4075" s="339">
        <v>45144.0</v>
      </c>
      <c r="G4075" s="338" t="s">
        <v>18906</v>
      </c>
      <c r="H4075" s="338" t="s">
        <v>14351</v>
      </c>
      <c r="I4075" s="338" t="s">
        <v>13094</v>
      </c>
      <c r="J4075" s="338" t="s">
        <v>10962</v>
      </c>
      <c r="K4075" s="338" t="s">
        <v>4987</v>
      </c>
      <c r="L4075" s="338" t="s">
        <v>11930</v>
      </c>
      <c r="M4075" s="338" t="s">
        <v>22116</v>
      </c>
      <c r="N4075" s="338" t="s">
        <v>4990</v>
      </c>
      <c r="O4075" s="338" t="s">
        <v>5545</v>
      </c>
    </row>
    <row r="4076" ht="15.75" customHeight="1">
      <c r="A4076" s="338" t="s">
        <v>18599</v>
      </c>
      <c r="B4076" s="338" t="s">
        <v>4970</v>
      </c>
      <c r="C4076" s="338" t="s">
        <v>1547</v>
      </c>
      <c r="D4076" s="338">
        <v>2002.0</v>
      </c>
      <c r="E4076" s="338" t="s">
        <v>22117</v>
      </c>
      <c r="F4076" s="339">
        <v>44964.0</v>
      </c>
      <c r="G4076" s="338" t="s">
        <v>22118</v>
      </c>
      <c r="H4076" s="338" t="s">
        <v>19143</v>
      </c>
      <c r="I4076" s="338" t="s">
        <v>22119</v>
      </c>
      <c r="J4076" s="338" t="s">
        <v>5155</v>
      </c>
      <c r="K4076" s="338" t="s">
        <v>4987</v>
      </c>
      <c r="L4076" s="338" t="s">
        <v>6255</v>
      </c>
      <c r="M4076" s="338" t="s">
        <v>22120</v>
      </c>
      <c r="N4076" s="338" t="s">
        <v>20308</v>
      </c>
      <c r="O4076" s="338" t="s">
        <v>5715</v>
      </c>
    </row>
    <row r="4077" ht="15.75" customHeight="1">
      <c r="A4077" s="338" t="s">
        <v>592</v>
      </c>
      <c r="B4077" s="338" t="s">
        <v>7737</v>
      </c>
      <c r="C4077" s="338" t="s">
        <v>1537</v>
      </c>
      <c r="D4077" s="338">
        <v>2002.0</v>
      </c>
      <c r="E4077" s="338" t="s">
        <v>22121</v>
      </c>
      <c r="F4077" s="339">
        <v>44963.0</v>
      </c>
      <c r="G4077" s="338" t="s">
        <v>22122</v>
      </c>
      <c r="H4077" s="338" t="s">
        <v>13535</v>
      </c>
      <c r="I4077" s="338" t="s">
        <v>18142</v>
      </c>
      <c r="J4077" s="338" t="s">
        <v>7574</v>
      </c>
      <c r="K4077" s="338" t="s">
        <v>4987</v>
      </c>
      <c r="L4077" s="338" t="s">
        <v>18874</v>
      </c>
      <c r="M4077" s="338" t="s">
        <v>22123</v>
      </c>
      <c r="N4077" s="338" t="s">
        <v>4990</v>
      </c>
      <c r="O4077" s="338" t="s">
        <v>5010</v>
      </c>
    </row>
    <row r="4078" ht="15.75" customHeight="1">
      <c r="A4078" s="338" t="s">
        <v>22124</v>
      </c>
      <c r="B4078" s="338" t="s">
        <v>4993</v>
      </c>
      <c r="C4078" s="338" t="s">
        <v>1572</v>
      </c>
      <c r="D4078" s="338">
        <v>2002.0</v>
      </c>
      <c r="E4078" s="338" t="s">
        <v>22078</v>
      </c>
      <c r="F4078" s="339">
        <v>44992.0</v>
      </c>
      <c r="G4078" s="338" t="s">
        <v>18956</v>
      </c>
      <c r="H4078" s="338" t="s">
        <v>22125</v>
      </c>
      <c r="I4078" s="338" t="s">
        <v>22126</v>
      </c>
      <c r="J4078" s="338" t="s">
        <v>21258</v>
      </c>
      <c r="K4078" s="338" t="s">
        <v>4987</v>
      </c>
      <c r="L4078" s="338" t="s">
        <v>14335</v>
      </c>
      <c r="M4078" s="338" t="s">
        <v>22127</v>
      </c>
      <c r="N4078" s="338" t="s">
        <v>7376</v>
      </c>
      <c r="O4078" s="338" t="s">
        <v>5248</v>
      </c>
    </row>
    <row r="4079" ht="15.75" customHeight="1">
      <c r="A4079" s="338" t="s">
        <v>22128</v>
      </c>
      <c r="B4079" s="338" t="s">
        <v>7737</v>
      </c>
      <c r="C4079" s="338" t="s">
        <v>1558</v>
      </c>
      <c r="D4079" s="338">
        <v>2002.0</v>
      </c>
      <c r="E4079" s="338" t="s">
        <v>22129</v>
      </c>
      <c r="F4079" s="339">
        <v>44964.0</v>
      </c>
      <c r="G4079" s="338" t="s">
        <v>6435</v>
      </c>
      <c r="H4079" s="338" t="s">
        <v>22130</v>
      </c>
      <c r="I4079" s="338" t="s">
        <v>7580</v>
      </c>
      <c r="J4079" s="338" t="s">
        <v>16010</v>
      </c>
      <c r="K4079" s="338" t="s">
        <v>4987</v>
      </c>
      <c r="L4079" s="338" t="s">
        <v>14444</v>
      </c>
      <c r="M4079" s="338" t="s">
        <v>22131</v>
      </c>
      <c r="N4079" s="338" t="s">
        <v>10126</v>
      </c>
      <c r="O4079" s="338" t="s">
        <v>5677</v>
      </c>
    </row>
    <row r="4080" ht="15.75" customHeight="1">
      <c r="A4080" s="338" t="s">
        <v>22132</v>
      </c>
      <c r="B4080" s="338" t="s">
        <v>4993</v>
      </c>
      <c r="C4080" s="338" t="s">
        <v>1547</v>
      </c>
      <c r="D4080" s="338">
        <v>2002.0</v>
      </c>
      <c r="E4080" s="338" t="s">
        <v>21444</v>
      </c>
      <c r="F4080" s="339">
        <v>44992.0</v>
      </c>
      <c r="G4080" s="338" t="s">
        <v>12754</v>
      </c>
      <c r="H4080" s="338" t="s">
        <v>21557</v>
      </c>
      <c r="I4080" s="338" t="s">
        <v>19987</v>
      </c>
      <c r="J4080" s="338" t="s">
        <v>22133</v>
      </c>
      <c r="K4080" s="338" t="s">
        <v>4987</v>
      </c>
      <c r="L4080" s="338" t="s">
        <v>7485</v>
      </c>
      <c r="M4080" s="338" t="s">
        <v>22134</v>
      </c>
      <c r="N4080" s="338" t="s">
        <v>4979</v>
      </c>
      <c r="O4080" s="338" t="s">
        <v>5294</v>
      </c>
    </row>
    <row r="4081" ht="15.75" customHeight="1">
      <c r="A4081" s="338" t="s">
        <v>22135</v>
      </c>
      <c r="B4081" s="338" t="s">
        <v>4993</v>
      </c>
      <c r="C4081" s="338" t="s">
        <v>1572</v>
      </c>
      <c r="D4081" s="338">
        <v>2002.0</v>
      </c>
      <c r="E4081" s="338" t="s">
        <v>22136</v>
      </c>
      <c r="F4081" s="339">
        <v>44964.0</v>
      </c>
      <c r="G4081" s="338" t="s">
        <v>19812</v>
      </c>
      <c r="H4081" s="338" t="s">
        <v>11957</v>
      </c>
      <c r="I4081" s="338" t="s">
        <v>17744</v>
      </c>
      <c r="J4081" s="338" t="s">
        <v>21676</v>
      </c>
      <c r="K4081" s="338" t="s">
        <v>4987</v>
      </c>
      <c r="L4081" s="338" t="s">
        <v>18874</v>
      </c>
      <c r="M4081" s="338" t="s">
        <v>22137</v>
      </c>
      <c r="N4081" s="338" t="s">
        <v>5843</v>
      </c>
      <c r="O4081" s="338" t="s">
        <v>5028</v>
      </c>
    </row>
    <row r="4082" ht="15.75" customHeight="1">
      <c r="A4082" s="338" t="s">
        <v>649</v>
      </c>
      <c r="B4082" s="338" t="s">
        <v>4993</v>
      </c>
      <c r="C4082" s="338" t="s">
        <v>1558</v>
      </c>
      <c r="D4082" s="338">
        <v>2002.0</v>
      </c>
      <c r="E4082" s="338" t="s">
        <v>21958</v>
      </c>
      <c r="F4082" s="339">
        <v>45083.0</v>
      </c>
      <c r="G4082" s="338" t="s">
        <v>15166</v>
      </c>
      <c r="H4082" s="338" t="s">
        <v>12712</v>
      </c>
      <c r="I4082" s="338" t="s">
        <v>22138</v>
      </c>
      <c r="J4082" s="338" t="s">
        <v>22138</v>
      </c>
      <c r="K4082" s="338" t="s">
        <v>5245</v>
      </c>
      <c r="L4082" s="338" t="s">
        <v>5084</v>
      </c>
      <c r="M4082" s="338" t="s">
        <v>22139</v>
      </c>
      <c r="N4082" s="338" t="s">
        <v>22140</v>
      </c>
      <c r="O4082" s="338" t="s">
        <v>5028</v>
      </c>
    </row>
    <row r="4083" ht="15.75" customHeight="1">
      <c r="A4083" s="338" t="s">
        <v>22141</v>
      </c>
      <c r="B4083" s="338" t="s">
        <v>4970</v>
      </c>
      <c r="C4083" s="338" t="s">
        <v>1537</v>
      </c>
      <c r="D4083" s="338">
        <v>2002.0</v>
      </c>
      <c r="E4083" s="338" t="s">
        <v>21418</v>
      </c>
      <c r="F4083" s="339">
        <v>44964.0</v>
      </c>
      <c r="G4083" s="338" t="s">
        <v>16775</v>
      </c>
      <c r="H4083" s="338" t="s">
        <v>16594</v>
      </c>
      <c r="I4083" s="338" t="s">
        <v>22142</v>
      </c>
      <c r="J4083" s="338" t="s">
        <v>5730</v>
      </c>
      <c r="K4083" s="338" t="s">
        <v>4987</v>
      </c>
      <c r="L4083" s="338" t="s">
        <v>15938</v>
      </c>
      <c r="M4083" s="338" t="s">
        <v>22143</v>
      </c>
      <c r="N4083" s="338" t="s">
        <v>15404</v>
      </c>
      <c r="O4083" s="338" t="s">
        <v>7887</v>
      </c>
    </row>
    <row r="4084" ht="15.75" customHeight="1">
      <c r="A4084" s="338" t="s">
        <v>22144</v>
      </c>
      <c r="B4084" s="338" t="s">
        <v>4970</v>
      </c>
      <c r="C4084" s="338" t="s">
        <v>1558</v>
      </c>
      <c r="D4084" s="338">
        <v>2002.0</v>
      </c>
      <c r="E4084" s="338" t="s">
        <v>21466</v>
      </c>
      <c r="F4084" s="339">
        <v>44962.0</v>
      </c>
      <c r="G4084" s="338" t="s">
        <v>5846</v>
      </c>
      <c r="H4084" s="338" t="s">
        <v>17020</v>
      </c>
      <c r="I4084" s="338" t="s">
        <v>22145</v>
      </c>
      <c r="J4084" s="338" t="s">
        <v>17151</v>
      </c>
      <c r="K4084" s="338" t="s">
        <v>4987</v>
      </c>
      <c r="L4084" s="338" t="s">
        <v>13626</v>
      </c>
      <c r="M4084" s="338" t="s">
        <v>22146</v>
      </c>
      <c r="N4084" s="338" t="s">
        <v>4990</v>
      </c>
      <c r="O4084" s="338" t="s">
        <v>5316</v>
      </c>
    </row>
    <row r="4085" ht="15.75" customHeight="1">
      <c r="A4085" s="338" t="s">
        <v>22147</v>
      </c>
      <c r="B4085" s="338" t="s">
        <v>7737</v>
      </c>
      <c r="C4085" s="338" t="s">
        <v>1537</v>
      </c>
      <c r="D4085" s="338">
        <v>2002.0</v>
      </c>
      <c r="E4085" s="338" t="s">
        <v>22148</v>
      </c>
      <c r="F4085" s="339">
        <v>45174.0</v>
      </c>
      <c r="G4085" s="338" t="s">
        <v>9712</v>
      </c>
      <c r="H4085" s="338" t="s">
        <v>8421</v>
      </c>
      <c r="I4085" s="338" t="s">
        <v>16006</v>
      </c>
      <c r="J4085" s="338" t="s">
        <v>21238</v>
      </c>
      <c r="K4085" s="338" t="s">
        <v>4987</v>
      </c>
      <c r="L4085" s="338" t="s">
        <v>11153</v>
      </c>
      <c r="M4085" s="338" t="s">
        <v>22149</v>
      </c>
      <c r="N4085" s="338" t="s">
        <v>21290</v>
      </c>
      <c r="O4085" s="338" t="s">
        <v>5002</v>
      </c>
    </row>
    <row r="4086" ht="15.75" customHeight="1">
      <c r="A4086" s="338" t="s">
        <v>22150</v>
      </c>
      <c r="B4086" s="338" t="s">
        <v>4970</v>
      </c>
      <c r="C4086" s="338" t="s">
        <v>1537</v>
      </c>
      <c r="D4086" s="338">
        <v>2002.0</v>
      </c>
      <c r="E4086" s="338" t="s">
        <v>22151</v>
      </c>
      <c r="F4086" s="339">
        <v>45023.0</v>
      </c>
      <c r="G4086" s="338" t="s">
        <v>22152</v>
      </c>
      <c r="H4086" s="338" t="s">
        <v>22153</v>
      </c>
      <c r="I4086" s="338" t="s">
        <v>22153</v>
      </c>
      <c r="J4086" s="338" t="s">
        <v>10355</v>
      </c>
      <c r="K4086" s="338" t="s">
        <v>4987</v>
      </c>
      <c r="L4086" s="338" t="s">
        <v>5094</v>
      </c>
      <c r="M4086" s="338" t="s">
        <v>22154</v>
      </c>
      <c r="N4086" s="338" t="s">
        <v>17344</v>
      </c>
      <c r="O4086" s="338" t="s">
        <v>5324</v>
      </c>
    </row>
    <row r="4087" ht="15.75" customHeight="1">
      <c r="A4087" s="338" t="s">
        <v>22155</v>
      </c>
      <c r="B4087" s="338" t="s">
        <v>7737</v>
      </c>
      <c r="C4087" s="338" t="s">
        <v>1537</v>
      </c>
      <c r="D4087" s="338">
        <v>2002.0</v>
      </c>
      <c r="E4087" s="338" t="s">
        <v>22156</v>
      </c>
      <c r="F4087" s="339">
        <v>45051.0</v>
      </c>
      <c r="G4087" s="338" t="s">
        <v>16775</v>
      </c>
      <c r="H4087" s="338" t="s">
        <v>10395</v>
      </c>
      <c r="I4087" s="338" t="s">
        <v>15534</v>
      </c>
      <c r="J4087" s="338" t="s">
        <v>22157</v>
      </c>
      <c r="K4087" s="338" t="s">
        <v>4987</v>
      </c>
      <c r="L4087" s="338" t="s">
        <v>12846</v>
      </c>
      <c r="M4087" s="338" t="s">
        <v>22158</v>
      </c>
      <c r="N4087" s="338" t="s">
        <v>5036</v>
      </c>
      <c r="O4087" s="338" t="s">
        <v>5248</v>
      </c>
    </row>
    <row r="4088" ht="15.75" customHeight="1">
      <c r="A4088" s="338" t="s">
        <v>22159</v>
      </c>
      <c r="B4088" s="338" t="s">
        <v>4970</v>
      </c>
      <c r="C4088" s="338" t="s">
        <v>1558</v>
      </c>
      <c r="D4088" s="338">
        <v>2002.0</v>
      </c>
      <c r="E4088" s="338" t="s">
        <v>22160</v>
      </c>
      <c r="F4088" s="339">
        <v>44992.0</v>
      </c>
      <c r="G4088" s="338" t="s">
        <v>10419</v>
      </c>
      <c r="H4088" s="338" t="s">
        <v>17499</v>
      </c>
      <c r="I4088" s="338" t="s">
        <v>17499</v>
      </c>
      <c r="J4088" s="338" t="s">
        <v>16685</v>
      </c>
      <c r="K4088" s="338" t="s">
        <v>4987</v>
      </c>
      <c r="L4088" s="338" t="s">
        <v>7014</v>
      </c>
      <c r="M4088" s="338" t="s">
        <v>22161</v>
      </c>
      <c r="N4088" s="338" t="s">
        <v>7780</v>
      </c>
      <c r="O4088" s="338" t="s">
        <v>5028</v>
      </c>
    </row>
    <row r="4089" ht="15.75" customHeight="1">
      <c r="A4089" s="338" t="s">
        <v>220</v>
      </c>
      <c r="B4089" s="338" t="s">
        <v>7737</v>
      </c>
      <c r="C4089" s="338" t="s">
        <v>1537</v>
      </c>
      <c r="D4089" s="338">
        <v>2002.0</v>
      </c>
      <c r="E4089" s="338" t="s">
        <v>22162</v>
      </c>
      <c r="F4089" s="339">
        <v>44932.0</v>
      </c>
      <c r="G4089" s="338" t="s">
        <v>22163</v>
      </c>
      <c r="H4089" s="338" t="s">
        <v>16048</v>
      </c>
      <c r="I4089" s="338" t="s">
        <v>16693</v>
      </c>
      <c r="J4089" s="338" t="s">
        <v>11476</v>
      </c>
      <c r="K4089" s="338" t="s">
        <v>4976</v>
      </c>
      <c r="L4089" s="338" t="s">
        <v>22164</v>
      </c>
      <c r="M4089" s="338" t="s">
        <v>22165</v>
      </c>
      <c r="N4089" s="338" t="s">
        <v>5809</v>
      </c>
      <c r="O4089" s="338" t="s">
        <v>5037</v>
      </c>
    </row>
    <row r="4090" ht="15.75" customHeight="1">
      <c r="A4090" s="338" t="s">
        <v>22166</v>
      </c>
      <c r="B4090" s="338" t="s">
        <v>7737</v>
      </c>
      <c r="C4090" s="338" t="s">
        <v>1537</v>
      </c>
      <c r="D4090" s="338">
        <v>2002.0</v>
      </c>
      <c r="E4090" s="338" t="s">
        <v>21883</v>
      </c>
      <c r="F4090" s="338" t="s">
        <v>5286</v>
      </c>
      <c r="G4090" s="338" t="s">
        <v>17471</v>
      </c>
      <c r="H4090" s="338" t="s">
        <v>16997</v>
      </c>
      <c r="I4090" s="338" t="s">
        <v>17450</v>
      </c>
      <c r="J4090" s="338" t="s">
        <v>19927</v>
      </c>
      <c r="K4090" s="338" t="s">
        <v>4987</v>
      </c>
      <c r="L4090" s="338" t="s">
        <v>14335</v>
      </c>
      <c r="M4090" s="338" t="s">
        <v>22167</v>
      </c>
      <c r="N4090" s="338" t="s">
        <v>4979</v>
      </c>
      <c r="O4090" s="338" t="s">
        <v>5186</v>
      </c>
    </row>
    <row r="4091" ht="15.75" customHeight="1">
      <c r="A4091" s="338" t="s">
        <v>22168</v>
      </c>
      <c r="B4091" s="338" t="s">
        <v>7737</v>
      </c>
      <c r="C4091" s="338" t="s">
        <v>1558</v>
      </c>
      <c r="D4091" s="338">
        <v>2002.0</v>
      </c>
      <c r="E4091" s="338" t="s">
        <v>22169</v>
      </c>
      <c r="F4091" s="339">
        <v>45083.0</v>
      </c>
      <c r="G4091" s="338" t="s">
        <v>14443</v>
      </c>
      <c r="H4091" s="338" t="s">
        <v>15767</v>
      </c>
      <c r="I4091" s="338" t="s">
        <v>15767</v>
      </c>
      <c r="J4091" s="338" t="s">
        <v>22170</v>
      </c>
      <c r="K4091" s="338" t="s">
        <v>4976</v>
      </c>
      <c r="M4091" s="338" t="s">
        <v>22171</v>
      </c>
      <c r="N4091" s="338" t="s">
        <v>22172</v>
      </c>
      <c r="O4091" s="338" t="s">
        <v>5545</v>
      </c>
    </row>
    <row r="4092" ht="15.75" customHeight="1">
      <c r="A4092" s="338" t="s">
        <v>22173</v>
      </c>
      <c r="B4092" s="338" t="s">
        <v>7737</v>
      </c>
      <c r="C4092" s="338" t="s">
        <v>1537</v>
      </c>
      <c r="D4092" s="338">
        <v>2002.0</v>
      </c>
      <c r="E4092" s="338" t="s">
        <v>21874</v>
      </c>
      <c r="F4092" s="339">
        <v>45144.0</v>
      </c>
      <c r="G4092" s="338" t="s">
        <v>22174</v>
      </c>
      <c r="H4092" s="338" t="s">
        <v>22175</v>
      </c>
      <c r="I4092" s="338" t="s">
        <v>9005</v>
      </c>
      <c r="J4092" s="338" t="s">
        <v>20451</v>
      </c>
      <c r="K4092" s="338" t="s">
        <v>5607</v>
      </c>
      <c r="L4092" s="338" t="s">
        <v>6447</v>
      </c>
      <c r="M4092" s="338" t="s">
        <v>22176</v>
      </c>
      <c r="N4092" s="338" t="s">
        <v>21846</v>
      </c>
      <c r="O4092" s="338" t="s">
        <v>5248</v>
      </c>
    </row>
    <row r="4093" ht="15.75" customHeight="1">
      <c r="A4093" s="338" t="s">
        <v>22177</v>
      </c>
      <c r="B4093" s="338" t="s">
        <v>7737</v>
      </c>
      <c r="C4093" s="338" t="s">
        <v>1547</v>
      </c>
      <c r="D4093" s="338">
        <v>2002.0</v>
      </c>
      <c r="E4093" s="338" t="s">
        <v>22178</v>
      </c>
      <c r="F4093" s="339">
        <v>45112.0</v>
      </c>
      <c r="G4093" s="338" t="s">
        <v>5090</v>
      </c>
      <c r="H4093" s="338" t="s">
        <v>8974</v>
      </c>
      <c r="I4093" s="338" t="s">
        <v>22104</v>
      </c>
      <c r="J4093" s="338" t="s">
        <v>22179</v>
      </c>
      <c r="K4093" s="338" t="s">
        <v>4987</v>
      </c>
      <c r="L4093" s="338" t="s">
        <v>7014</v>
      </c>
      <c r="M4093" s="338" t="s">
        <v>22180</v>
      </c>
      <c r="N4093" s="338" t="s">
        <v>5036</v>
      </c>
      <c r="O4093" s="338" t="s">
        <v>4991</v>
      </c>
    </row>
    <row r="4094" ht="15.75" customHeight="1">
      <c r="A4094" s="338" t="s">
        <v>22181</v>
      </c>
      <c r="B4094" s="338" t="s">
        <v>4970</v>
      </c>
      <c r="C4094" s="338" t="s">
        <v>1425</v>
      </c>
      <c r="D4094" s="338">
        <v>2002.0</v>
      </c>
      <c r="E4094" s="338" t="s">
        <v>22182</v>
      </c>
      <c r="F4094" s="339">
        <v>45051.0</v>
      </c>
      <c r="G4094" s="338" t="s">
        <v>7833</v>
      </c>
      <c r="H4094" s="338" t="s">
        <v>21346</v>
      </c>
      <c r="I4094" s="338" t="s">
        <v>22183</v>
      </c>
      <c r="J4094" s="338" t="s">
        <v>22184</v>
      </c>
      <c r="K4094" s="338" t="s">
        <v>4987</v>
      </c>
      <c r="L4094" s="338" t="s">
        <v>5094</v>
      </c>
      <c r="M4094" s="338" t="s">
        <v>22185</v>
      </c>
      <c r="N4094" s="338" t="s">
        <v>4979</v>
      </c>
      <c r="O4094" s="338" t="s">
        <v>5283</v>
      </c>
    </row>
    <row r="4095" ht="15.75" customHeight="1">
      <c r="A4095" s="338" t="s">
        <v>22186</v>
      </c>
      <c r="B4095" s="338" t="s">
        <v>4970</v>
      </c>
      <c r="C4095" s="338" t="s">
        <v>1558</v>
      </c>
      <c r="D4095" s="338">
        <v>2002.0</v>
      </c>
      <c r="E4095" s="338" t="s">
        <v>21864</v>
      </c>
      <c r="F4095" s="339">
        <v>45022.0</v>
      </c>
      <c r="G4095" s="338" t="s">
        <v>16676</v>
      </c>
      <c r="H4095" s="338" t="s">
        <v>22187</v>
      </c>
      <c r="I4095" s="338" t="s">
        <v>22188</v>
      </c>
      <c r="J4095" s="338" t="s">
        <v>22189</v>
      </c>
      <c r="K4095" s="338" t="s">
        <v>12977</v>
      </c>
      <c r="L4095" s="338" t="s">
        <v>5084</v>
      </c>
      <c r="M4095" s="338" t="s">
        <v>22190</v>
      </c>
      <c r="N4095" s="338" t="s">
        <v>22191</v>
      </c>
      <c r="O4095" s="338" t="s">
        <v>5248</v>
      </c>
    </row>
    <row r="4096" ht="15.75" customHeight="1">
      <c r="A4096" s="338" t="s">
        <v>22192</v>
      </c>
      <c r="B4096" s="338" t="s">
        <v>7737</v>
      </c>
      <c r="C4096" s="338" t="s">
        <v>1558</v>
      </c>
      <c r="D4096" s="338">
        <v>2002.0</v>
      </c>
      <c r="E4096" s="338" t="s">
        <v>22100</v>
      </c>
      <c r="F4096" s="339">
        <v>44990.0</v>
      </c>
      <c r="G4096" s="338" t="s">
        <v>7121</v>
      </c>
      <c r="H4096" s="338" t="s">
        <v>10828</v>
      </c>
      <c r="I4096" s="338" t="s">
        <v>6796</v>
      </c>
      <c r="J4096" s="338" t="s">
        <v>18358</v>
      </c>
      <c r="K4096" s="338" t="s">
        <v>4987</v>
      </c>
      <c r="L4096" s="338" t="s">
        <v>10592</v>
      </c>
      <c r="M4096" s="338" t="s">
        <v>22193</v>
      </c>
      <c r="N4096" s="338" t="s">
        <v>21290</v>
      </c>
      <c r="O4096" s="338" t="s">
        <v>5624</v>
      </c>
    </row>
    <row r="4097" ht="15.75" customHeight="1">
      <c r="A4097" s="338" t="s">
        <v>22194</v>
      </c>
      <c r="B4097" s="338" t="s">
        <v>5445</v>
      </c>
      <c r="C4097" s="338" t="s">
        <v>1572</v>
      </c>
      <c r="D4097" s="338">
        <v>2002.0</v>
      </c>
      <c r="E4097" s="338" t="s">
        <v>22117</v>
      </c>
      <c r="F4097" s="339">
        <v>44964.0</v>
      </c>
      <c r="G4097" s="338" t="s">
        <v>9550</v>
      </c>
      <c r="H4097" s="338" t="s">
        <v>22195</v>
      </c>
      <c r="I4097" s="338" t="s">
        <v>9702</v>
      </c>
      <c r="J4097" s="338" t="s">
        <v>18104</v>
      </c>
      <c r="K4097" s="338" t="s">
        <v>4987</v>
      </c>
      <c r="L4097" s="338" t="s">
        <v>14335</v>
      </c>
      <c r="M4097" s="338" t="s">
        <v>22196</v>
      </c>
      <c r="N4097" s="338" t="s">
        <v>19003</v>
      </c>
      <c r="O4097" s="338" t="s">
        <v>5610</v>
      </c>
    </row>
    <row r="4098" ht="15.75" customHeight="1">
      <c r="A4098" s="338" t="s">
        <v>22197</v>
      </c>
      <c r="B4098" s="338" t="s">
        <v>4970</v>
      </c>
      <c r="C4098" s="338" t="s">
        <v>1537</v>
      </c>
      <c r="D4098" s="338">
        <v>2002.0</v>
      </c>
      <c r="E4098" s="338" t="s">
        <v>22198</v>
      </c>
      <c r="F4098" s="339">
        <v>45113.0</v>
      </c>
      <c r="G4098" s="338" t="s">
        <v>7815</v>
      </c>
      <c r="H4098" s="338" t="s">
        <v>15361</v>
      </c>
      <c r="I4098" s="338" t="s">
        <v>22199</v>
      </c>
      <c r="J4098" s="338" t="s">
        <v>13692</v>
      </c>
      <c r="K4098" s="338" t="s">
        <v>12977</v>
      </c>
      <c r="L4098" s="338" t="s">
        <v>5053</v>
      </c>
      <c r="M4098" s="338" t="s">
        <v>22200</v>
      </c>
      <c r="N4098" s="338" t="s">
        <v>7780</v>
      </c>
      <c r="O4098" s="338" t="s">
        <v>5232</v>
      </c>
    </row>
    <row r="4099" ht="15.75" customHeight="1">
      <c r="A4099" s="338" t="s">
        <v>22201</v>
      </c>
      <c r="B4099" s="338" t="s">
        <v>4970</v>
      </c>
      <c r="C4099" s="338" t="s">
        <v>1681</v>
      </c>
      <c r="D4099" s="338">
        <v>2002.0</v>
      </c>
      <c r="E4099" s="338" t="s">
        <v>22162</v>
      </c>
      <c r="F4099" s="339">
        <v>45023.0</v>
      </c>
      <c r="G4099" s="338" t="s">
        <v>7029</v>
      </c>
      <c r="H4099" s="338" t="s">
        <v>20045</v>
      </c>
      <c r="I4099" s="338" t="s">
        <v>22202</v>
      </c>
      <c r="J4099" s="338" t="s">
        <v>22203</v>
      </c>
      <c r="K4099" s="338" t="s">
        <v>6642</v>
      </c>
      <c r="L4099" s="338" t="s">
        <v>5176</v>
      </c>
      <c r="M4099" s="338" t="s">
        <v>22204</v>
      </c>
      <c r="N4099" s="338" t="s">
        <v>22205</v>
      </c>
      <c r="O4099" s="338" t="s">
        <v>5457</v>
      </c>
    </row>
    <row r="4100" ht="15.75" customHeight="1">
      <c r="A4100" s="338" t="s">
        <v>22206</v>
      </c>
      <c r="B4100" s="338" t="s">
        <v>4970</v>
      </c>
      <c r="C4100" s="338" t="s">
        <v>3713</v>
      </c>
      <c r="D4100" s="338">
        <v>2002.0</v>
      </c>
      <c r="E4100" s="338" t="s">
        <v>22207</v>
      </c>
      <c r="F4100" s="338" t="s">
        <v>5059</v>
      </c>
      <c r="G4100" s="338" t="s">
        <v>22208</v>
      </c>
      <c r="H4100" s="338" t="s">
        <v>6132</v>
      </c>
      <c r="I4100" s="338" t="s">
        <v>8422</v>
      </c>
      <c r="J4100" s="338" t="s">
        <v>20887</v>
      </c>
      <c r="K4100" s="338" t="s">
        <v>4987</v>
      </c>
      <c r="L4100" s="338" t="s">
        <v>6247</v>
      </c>
      <c r="M4100" s="338" t="s">
        <v>22209</v>
      </c>
      <c r="N4100" s="338" t="s">
        <v>17520</v>
      </c>
      <c r="O4100" s="338" t="s">
        <v>7215</v>
      </c>
    </row>
    <row r="4101" ht="15.75" customHeight="1">
      <c r="A4101" s="338" t="s">
        <v>22210</v>
      </c>
      <c r="B4101" s="338" t="s">
        <v>7737</v>
      </c>
      <c r="C4101" s="338" t="s">
        <v>1558</v>
      </c>
      <c r="D4101" s="338">
        <v>2002.0</v>
      </c>
      <c r="E4101" s="338" t="s">
        <v>22211</v>
      </c>
      <c r="F4101" s="339">
        <v>44933.0</v>
      </c>
      <c r="G4101" s="338" t="s">
        <v>10313</v>
      </c>
      <c r="H4101" s="338" t="s">
        <v>21921</v>
      </c>
      <c r="I4101" s="338" t="s">
        <v>18561</v>
      </c>
      <c r="J4101" s="338" t="s">
        <v>14486</v>
      </c>
      <c r="K4101" s="338" t="s">
        <v>4976</v>
      </c>
      <c r="L4101" s="338" t="s">
        <v>7748</v>
      </c>
      <c r="M4101" s="338" t="s">
        <v>22212</v>
      </c>
      <c r="N4101" s="338" t="s">
        <v>5036</v>
      </c>
      <c r="O4101" s="338" t="s">
        <v>5294</v>
      </c>
    </row>
    <row r="4102" ht="15.75" customHeight="1">
      <c r="A4102" s="338" t="s">
        <v>22213</v>
      </c>
      <c r="B4102" s="338" t="s">
        <v>4970</v>
      </c>
      <c r="C4102" s="338" t="s">
        <v>1681</v>
      </c>
      <c r="D4102" s="338">
        <v>2002.0</v>
      </c>
      <c r="E4102" s="338" t="s">
        <v>22129</v>
      </c>
      <c r="F4102" s="338" t="s">
        <v>5059</v>
      </c>
      <c r="G4102" s="338" t="s">
        <v>12041</v>
      </c>
      <c r="H4102" s="338" t="s">
        <v>18372</v>
      </c>
      <c r="I4102" s="338" t="s">
        <v>5635</v>
      </c>
      <c r="J4102" s="338" t="s">
        <v>18704</v>
      </c>
      <c r="K4102" s="338" t="s">
        <v>4987</v>
      </c>
      <c r="L4102" s="338" t="s">
        <v>7748</v>
      </c>
      <c r="M4102" s="338" t="s">
        <v>22214</v>
      </c>
      <c r="N4102" s="338" t="s">
        <v>10126</v>
      </c>
      <c r="O4102" s="338" t="s">
        <v>5677</v>
      </c>
    </row>
    <row r="4103" ht="15.75" customHeight="1">
      <c r="A4103" s="338" t="s">
        <v>22215</v>
      </c>
      <c r="B4103" s="338" t="s">
        <v>7737</v>
      </c>
      <c r="C4103" s="338" t="s">
        <v>1537</v>
      </c>
      <c r="D4103" s="338">
        <v>2002.0</v>
      </c>
      <c r="E4103" s="338" t="s">
        <v>21444</v>
      </c>
      <c r="F4103" s="339">
        <v>44963.0</v>
      </c>
      <c r="G4103" s="338" t="s">
        <v>6428</v>
      </c>
      <c r="H4103" s="338" t="s">
        <v>16862</v>
      </c>
      <c r="I4103" s="338" t="s">
        <v>16862</v>
      </c>
      <c r="J4103" s="338" t="s">
        <v>16862</v>
      </c>
      <c r="K4103" s="338" t="s">
        <v>4987</v>
      </c>
      <c r="L4103" s="338" t="s">
        <v>5064</v>
      </c>
      <c r="M4103" s="338" t="s">
        <v>22216</v>
      </c>
      <c r="N4103" s="338" t="s">
        <v>5224</v>
      </c>
      <c r="O4103" s="338" t="s">
        <v>7215</v>
      </c>
    </row>
    <row r="4104" ht="15.75" customHeight="1">
      <c r="A4104" s="338" t="s">
        <v>14753</v>
      </c>
      <c r="B4104" s="338" t="s">
        <v>7737</v>
      </c>
      <c r="C4104" s="338" t="s">
        <v>1537</v>
      </c>
      <c r="D4104" s="338">
        <v>2002.0</v>
      </c>
      <c r="E4104" s="338" t="s">
        <v>22217</v>
      </c>
      <c r="F4104" s="339">
        <v>45176.0</v>
      </c>
      <c r="G4104" s="338" t="s">
        <v>10313</v>
      </c>
      <c r="H4104" s="338" t="s">
        <v>13214</v>
      </c>
      <c r="I4104" s="338" t="s">
        <v>22218</v>
      </c>
      <c r="J4104" s="338" t="s">
        <v>15060</v>
      </c>
      <c r="K4104" s="338" t="s">
        <v>13217</v>
      </c>
      <c r="L4104" s="338" t="s">
        <v>8694</v>
      </c>
      <c r="M4104" s="338" t="s">
        <v>22219</v>
      </c>
      <c r="N4104" s="338" t="s">
        <v>22220</v>
      </c>
      <c r="O4104" s="338" t="s">
        <v>6278</v>
      </c>
    </row>
    <row r="4105" ht="15.75" customHeight="1">
      <c r="A4105" s="338" t="s">
        <v>22221</v>
      </c>
      <c r="B4105" s="338" t="s">
        <v>7737</v>
      </c>
      <c r="C4105" s="338" t="s">
        <v>1537</v>
      </c>
      <c r="D4105" s="338">
        <v>2002.0</v>
      </c>
      <c r="E4105" s="338" t="s">
        <v>22100</v>
      </c>
      <c r="F4105" s="339">
        <v>45022.0</v>
      </c>
      <c r="G4105" s="338" t="s">
        <v>7062</v>
      </c>
      <c r="H4105" s="338" t="s">
        <v>17537</v>
      </c>
      <c r="I4105" s="338" t="s">
        <v>6409</v>
      </c>
      <c r="J4105" s="338" t="s">
        <v>15962</v>
      </c>
      <c r="K4105" s="338" t="s">
        <v>4987</v>
      </c>
      <c r="L4105" s="338" t="s">
        <v>12846</v>
      </c>
      <c r="M4105" s="338" t="s">
        <v>22222</v>
      </c>
      <c r="N4105" s="338" t="s">
        <v>5009</v>
      </c>
      <c r="O4105" s="338" t="s">
        <v>5077</v>
      </c>
    </row>
    <row r="4106" ht="15.75" customHeight="1">
      <c r="A4106" s="338" t="s">
        <v>22223</v>
      </c>
      <c r="B4106" s="338" t="s">
        <v>7737</v>
      </c>
      <c r="C4106" s="338" t="s">
        <v>1537</v>
      </c>
      <c r="D4106" s="338">
        <v>2002.0</v>
      </c>
      <c r="E4106" s="338" t="s">
        <v>22224</v>
      </c>
      <c r="F4106" s="339">
        <v>45021.0</v>
      </c>
      <c r="G4106" s="338" t="s">
        <v>7796</v>
      </c>
      <c r="H4106" s="338" t="s">
        <v>22225</v>
      </c>
      <c r="I4106" s="338" t="s">
        <v>22225</v>
      </c>
      <c r="J4106" s="338" t="s">
        <v>20607</v>
      </c>
      <c r="K4106" s="338" t="s">
        <v>4987</v>
      </c>
      <c r="L4106" s="338" t="s">
        <v>7748</v>
      </c>
      <c r="M4106" s="338" t="s">
        <v>22226</v>
      </c>
      <c r="N4106" s="338" t="s">
        <v>4979</v>
      </c>
      <c r="O4106" s="338" t="s">
        <v>5339</v>
      </c>
    </row>
    <row r="4107" ht="15.75" customHeight="1">
      <c r="A4107" s="338" t="s">
        <v>22227</v>
      </c>
      <c r="B4107" s="338" t="s">
        <v>4970</v>
      </c>
      <c r="C4107" s="338" t="s">
        <v>1547</v>
      </c>
      <c r="D4107" s="338">
        <v>2002.0</v>
      </c>
      <c r="E4107" s="338" t="s">
        <v>22228</v>
      </c>
      <c r="F4107" s="339">
        <v>44990.0</v>
      </c>
      <c r="G4107" s="338" t="s">
        <v>7796</v>
      </c>
      <c r="H4107" s="338" t="s">
        <v>20294</v>
      </c>
      <c r="I4107" s="338" t="s">
        <v>15888</v>
      </c>
      <c r="J4107" s="338" t="s">
        <v>22229</v>
      </c>
      <c r="K4107" s="338" t="s">
        <v>4987</v>
      </c>
      <c r="L4107" s="338" t="s">
        <v>5377</v>
      </c>
      <c r="M4107" s="338" t="s">
        <v>22230</v>
      </c>
      <c r="N4107" s="338" t="s">
        <v>4979</v>
      </c>
      <c r="O4107" s="338" t="s">
        <v>5294</v>
      </c>
    </row>
    <row r="4108" ht="15.75" customHeight="1">
      <c r="A4108" s="338" t="s">
        <v>22231</v>
      </c>
      <c r="B4108" s="338" t="s">
        <v>4970</v>
      </c>
      <c r="C4108" s="338" t="s">
        <v>3713</v>
      </c>
      <c r="D4108" s="338">
        <v>2002.0</v>
      </c>
      <c r="E4108" s="338" t="s">
        <v>22232</v>
      </c>
      <c r="F4108" s="339">
        <v>44963.0</v>
      </c>
      <c r="G4108" s="338" t="s">
        <v>5755</v>
      </c>
      <c r="H4108" s="338" t="s">
        <v>5106</v>
      </c>
      <c r="I4108" s="338" t="s">
        <v>5106</v>
      </c>
      <c r="J4108" s="338" t="s">
        <v>22233</v>
      </c>
      <c r="K4108" s="338" t="s">
        <v>5607</v>
      </c>
      <c r="L4108" s="338" t="s">
        <v>5377</v>
      </c>
      <c r="M4108" s="338" t="s">
        <v>22234</v>
      </c>
      <c r="N4108" s="338" t="s">
        <v>22235</v>
      </c>
      <c r="O4108" s="338" t="s">
        <v>5096</v>
      </c>
    </row>
    <row r="4109" ht="15.75" customHeight="1">
      <c r="A4109" s="338" t="s">
        <v>22236</v>
      </c>
      <c r="B4109" s="338" t="s">
        <v>7737</v>
      </c>
      <c r="C4109" s="338" t="s">
        <v>1547</v>
      </c>
      <c r="D4109" s="338">
        <v>2002.0</v>
      </c>
      <c r="E4109" s="338" t="s">
        <v>22103</v>
      </c>
      <c r="F4109" s="339">
        <v>45053.0</v>
      </c>
      <c r="G4109" s="338" t="s">
        <v>9450</v>
      </c>
      <c r="H4109" s="338" t="s">
        <v>20620</v>
      </c>
      <c r="I4109" s="338" t="s">
        <v>22237</v>
      </c>
      <c r="J4109" s="338" t="s">
        <v>6022</v>
      </c>
      <c r="K4109" s="338" t="s">
        <v>4987</v>
      </c>
      <c r="L4109" s="338" t="s">
        <v>7014</v>
      </c>
      <c r="M4109" s="338" t="s">
        <v>22238</v>
      </c>
      <c r="N4109" s="338" t="s">
        <v>5009</v>
      </c>
      <c r="O4109" s="338" t="s">
        <v>5780</v>
      </c>
    </row>
    <row r="4110" ht="15.75" customHeight="1">
      <c r="A4110" s="338" t="s">
        <v>22239</v>
      </c>
      <c r="B4110" s="338" t="s">
        <v>4970</v>
      </c>
      <c r="C4110" s="338" t="s">
        <v>1558</v>
      </c>
      <c r="D4110" s="338">
        <v>2002.0</v>
      </c>
      <c r="E4110" s="338" t="s">
        <v>21418</v>
      </c>
      <c r="F4110" s="339">
        <v>45082.0</v>
      </c>
      <c r="G4110" s="338" t="s">
        <v>13588</v>
      </c>
      <c r="H4110" s="338" t="s">
        <v>11142</v>
      </c>
      <c r="I4110" s="338" t="s">
        <v>22240</v>
      </c>
      <c r="J4110" s="338" t="s">
        <v>21288</v>
      </c>
      <c r="K4110" s="338" t="s">
        <v>4976</v>
      </c>
      <c r="L4110" s="338" t="s">
        <v>6071</v>
      </c>
      <c r="M4110" s="338" t="s">
        <v>22241</v>
      </c>
      <c r="N4110" s="338" t="s">
        <v>10126</v>
      </c>
      <c r="O4110" s="338" t="s">
        <v>5186</v>
      </c>
    </row>
    <row r="4111" ht="15.75" customHeight="1">
      <c r="A4111" s="338" t="s">
        <v>22242</v>
      </c>
      <c r="B4111" s="338" t="s">
        <v>4970</v>
      </c>
      <c r="C4111" s="338" t="s">
        <v>1547</v>
      </c>
      <c r="D4111" s="338">
        <v>2002.0</v>
      </c>
      <c r="E4111" s="338" t="s">
        <v>22243</v>
      </c>
      <c r="F4111" s="339">
        <v>45144.0</v>
      </c>
      <c r="G4111" s="338" t="s">
        <v>8629</v>
      </c>
      <c r="H4111" s="338" t="s">
        <v>22244</v>
      </c>
      <c r="I4111" s="338" t="s">
        <v>22244</v>
      </c>
      <c r="J4111" s="338" t="s">
        <v>5093</v>
      </c>
      <c r="K4111" s="338" t="s">
        <v>4987</v>
      </c>
      <c r="L4111" s="338" t="s">
        <v>5176</v>
      </c>
      <c r="M4111" s="338" t="s">
        <v>22245</v>
      </c>
      <c r="N4111" s="338" t="s">
        <v>17975</v>
      </c>
      <c r="O4111" s="338" t="s">
        <v>5186</v>
      </c>
    </row>
    <row r="4112" ht="15.75" customHeight="1">
      <c r="A4112" s="338" t="s">
        <v>22246</v>
      </c>
      <c r="B4112" s="338" t="s">
        <v>4970</v>
      </c>
      <c r="C4112" s="338" t="s">
        <v>1425</v>
      </c>
      <c r="D4112" s="338">
        <v>2002.0</v>
      </c>
      <c r="E4112" s="338" t="s">
        <v>22247</v>
      </c>
      <c r="F4112" s="339">
        <v>45082.0</v>
      </c>
      <c r="G4112" s="338" t="s">
        <v>7062</v>
      </c>
      <c r="H4112" s="338" t="s">
        <v>22248</v>
      </c>
      <c r="I4112" s="338" t="s">
        <v>22248</v>
      </c>
      <c r="J4112" s="338" t="s">
        <v>22249</v>
      </c>
      <c r="K4112" s="338" t="s">
        <v>4987</v>
      </c>
      <c r="L4112" s="338" t="s">
        <v>6168</v>
      </c>
      <c r="M4112" s="338" t="s">
        <v>22250</v>
      </c>
      <c r="N4112" s="338" t="s">
        <v>22251</v>
      </c>
      <c r="O4112" s="338" t="s">
        <v>5483</v>
      </c>
    </row>
    <row r="4113" ht="15.75" customHeight="1">
      <c r="A4113" s="338" t="s">
        <v>22252</v>
      </c>
      <c r="B4113" s="338" t="s">
        <v>8739</v>
      </c>
      <c r="C4113" s="338" t="s">
        <v>1558</v>
      </c>
      <c r="D4113" s="338">
        <v>2002.0</v>
      </c>
      <c r="E4113" s="338" t="s">
        <v>22253</v>
      </c>
      <c r="F4113" s="339">
        <v>44932.0</v>
      </c>
      <c r="G4113" s="338" t="s">
        <v>7426</v>
      </c>
      <c r="H4113" s="338" t="s">
        <v>22254</v>
      </c>
      <c r="I4113" s="338" t="s">
        <v>22254</v>
      </c>
      <c r="J4113" s="338" t="s">
        <v>22255</v>
      </c>
      <c r="K4113" s="338" t="s">
        <v>5607</v>
      </c>
      <c r="M4113" s="338" t="s">
        <v>22256</v>
      </c>
      <c r="N4113" s="338" t="s">
        <v>9412</v>
      </c>
      <c r="O4113" s="338" t="s">
        <v>5217</v>
      </c>
    </row>
    <row r="4114" ht="15.75" customHeight="1">
      <c r="A4114" s="338" t="s">
        <v>22257</v>
      </c>
      <c r="B4114" s="338" t="s">
        <v>7737</v>
      </c>
      <c r="C4114" s="338" t="s">
        <v>1558</v>
      </c>
      <c r="D4114" s="338">
        <v>2002.0</v>
      </c>
      <c r="E4114" s="338" t="s">
        <v>22108</v>
      </c>
      <c r="F4114" s="339">
        <v>45174.0</v>
      </c>
      <c r="G4114" s="338" t="s">
        <v>5755</v>
      </c>
      <c r="H4114" s="338" t="s">
        <v>18913</v>
      </c>
      <c r="I4114" s="338" t="s">
        <v>22258</v>
      </c>
      <c r="J4114" s="338" t="s">
        <v>22259</v>
      </c>
      <c r="K4114" s="338" t="s">
        <v>4987</v>
      </c>
      <c r="L4114" s="338" t="s">
        <v>6247</v>
      </c>
      <c r="M4114" s="338" t="s">
        <v>22260</v>
      </c>
      <c r="N4114" s="338" t="s">
        <v>21290</v>
      </c>
      <c r="O4114" s="338" t="s">
        <v>5010</v>
      </c>
    </row>
    <row r="4115" ht="15.75" customHeight="1">
      <c r="A4115" s="338" t="s">
        <v>22261</v>
      </c>
      <c r="B4115" s="338" t="s">
        <v>7737</v>
      </c>
      <c r="C4115" s="338" t="s">
        <v>1558</v>
      </c>
      <c r="D4115" s="338">
        <v>2002.0</v>
      </c>
      <c r="E4115" s="338" t="s">
        <v>21995</v>
      </c>
      <c r="F4115" s="339">
        <v>44963.0</v>
      </c>
      <c r="G4115" s="338" t="s">
        <v>8593</v>
      </c>
      <c r="H4115" s="338" t="s">
        <v>19607</v>
      </c>
      <c r="I4115" s="338" t="s">
        <v>20903</v>
      </c>
      <c r="J4115" s="338" t="s">
        <v>22262</v>
      </c>
      <c r="K4115" s="338" t="s">
        <v>4987</v>
      </c>
      <c r="L4115" s="338" t="s">
        <v>4999</v>
      </c>
      <c r="M4115" s="338" t="s">
        <v>22263</v>
      </c>
      <c r="N4115" s="338" t="s">
        <v>5009</v>
      </c>
      <c r="O4115" s="338" t="s">
        <v>5363</v>
      </c>
    </row>
    <row r="4116" ht="15.75" customHeight="1">
      <c r="A4116" s="338" t="s">
        <v>22264</v>
      </c>
      <c r="B4116" s="338" t="s">
        <v>7737</v>
      </c>
      <c r="C4116" s="338" t="s">
        <v>1558</v>
      </c>
      <c r="D4116" s="338">
        <v>2002.0</v>
      </c>
      <c r="E4116" s="338" t="s">
        <v>22265</v>
      </c>
      <c r="F4116" s="339">
        <v>45143.0</v>
      </c>
      <c r="G4116" s="338" t="s">
        <v>17396</v>
      </c>
      <c r="H4116" s="338" t="s">
        <v>14339</v>
      </c>
      <c r="I4116" s="338" t="s">
        <v>22266</v>
      </c>
      <c r="J4116" s="338" t="s">
        <v>16685</v>
      </c>
      <c r="K4116" s="338" t="s">
        <v>4987</v>
      </c>
      <c r="L4116" s="338" t="s">
        <v>6394</v>
      </c>
      <c r="M4116" s="338" t="s">
        <v>22267</v>
      </c>
      <c r="N4116" s="338" t="s">
        <v>4990</v>
      </c>
      <c r="O4116" s="338" t="s">
        <v>5186</v>
      </c>
    </row>
    <row r="4117" ht="15.75" customHeight="1">
      <c r="A4117" s="338" t="s">
        <v>22268</v>
      </c>
      <c r="B4117" s="338" t="s">
        <v>5601</v>
      </c>
      <c r="C4117" s="338" t="s">
        <v>1547</v>
      </c>
      <c r="D4117" s="338">
        <v>2002.0</v>
      </c>
      <c r="E4117" s="338" t="s">
        <v>22269</v>
      </c>
      <c r="F4117" s="339">
        <v>45084.0</v>
      </c>
      <c r="G4117" s="338" t="s">
        <v>5701</v>
      </c>
      <c r="H4117" s="338" t="s">
        <v>22270</v>
      </c>
      <c r="I4117" s="338" t="s">
        <v>22271</v>
      </c>
      <c r="J4117" s="338" t="s">
        <v>19170</v>
      </c>
      <c r="K4117" s="338" t="s">
        <v>19171</v>
      </c>
      <c r="M4117" s="338" t="s">
        <v>22272</v>
      </c>
      <c r="N4117" s="338" t="s">
        <v>22273</v>
      </c>
      <c r="O4117" s="338" t="s">
        <v>9595</v>
      </c>
    </row>
    <row r="4118" ht="15.75" customHeight="1">
      <c r="A4118" s="338" t="s">
        <v>22274</v>
      </c>
      <c r="B4118" s="338" t="s">
        <v>7737</v>
      </c>
      <c r="C4118" s="338" t="s">
        <v>3713</v>
      </c>
      <c r="D4118" s="338">
        <v>2002.0</v>
      </c>
      <c r="E4118" s="338" t="s">
        <v>21320</v>
      </c>
      <c r="F4118" s="339">
        <v>44933.0</v>
      </c>
      <c r="G4118" s="338" t="s">
        <v>9450</v>
      </c>
      <c r="H4118" s="338" t="s">
        <v>18723</v>
      </c>
      <c r="I4118" s="338" t="s">
        <v>22275</v>
      </c>
      <c r="J4118" s="338" t="s">
        <v>10653</v>
      </c>
      <c r="K4118" s="338" t="s">
        <v>4987</v>
      </c>
      <c r="L4118" s="338" t="s">
        <v>5215</v>
      </c>
      <c r="M4118" s="338" t="s">
        <v>22276</v>
      </c>
      <c r="N4118" s="338" t="s">
        <v>7780</v>
      </c>
      <c r="O4118" s="338" t="s">
        <v>5077</v>
      </c>
    </row>
    <row r="4119" ht="15.75" customHeight="1">
      <c r="A4119" s="338" t="s">
        <v>9701</v>
      </c>
      <c r="B4119" s="338" t="s">
        <v>7737</v>
      </c>
      <c r="C4119" s="338" t="s">
        <v>1558</v>
      </c>
      <c r="D4119" s="338">
        <v>2002.0</v>
      </c>
      <c r="E4119" s="338" t="s">
        <v>21320</v>
      </c>
      <c r="F4119" s="339">
        <v>45080.0</v>
      </c>
      <c r="G4119" s="338" t="s">
        <v>7864</v>
      </c>
      <c r="H4119" s="338" t="s">
        <v>14944</v>
      </c>
      <c r="I4119" s="338" t="s">
        <v>22277</v>
      </c>
      <c r="J4119" s="338" t="s">
        <v>22278</v>
      </c>
      <c r="K4119" s="338" t="s">
        <v>4987</v>
      </c>
      <c r="L4119" s="338" t="s">
        <v>5176</v>
      </c>
      <c r="M4119" s="338" t="s">
        <v>22279</v>
      </c>
      <c r="N4119" s="338" t="s">
        <v>22280</v>
      </c>
      <c r="O4119" s="338" t="s">
        <v>5483</v>
      </c>
    </row>
    <row r="4120" ht="15.75" customHeight="1">
      <c r="A4120" s="338" t="s">
        <v>22281</v>
      </c>
      <c r="B4120" s="338" t="s">
        <v>4970</v>
      </c>
      <c r="C4120" s="338" t="s">
        <v>1547</v>
      </c>
      <c r="D4120" s="338">
        <v>2002.0</v>
      </c>
      <c r="E4120" s="338" t="s">
        <v>22282</v>
      </c>
      <c r="F4120" s="339">
        <v>45084.0</v>
      </c>
      <c r="G4120" s="338" t="s">
        <v>19789</v>
      </c>
      <c r="H4120" s="338" t="s">
        <v>9710</v>
      </c>
      <c r="I4120" s="338" t="s">
        <v>22283</v>
      </c>
      <c r="J4120" s="338" t="s">
        <v>18860</v>
      </c>
      <c r="K4120" s="338" t="s">
        <v>4987</v>
      </c>
      <c r="L4120" s="338" t="s">
        <v>5084</v>
      </c>
      <c r="M4120" s="338" t="s">
        <v>22284</v>
      </c>
      <c r="N4120" s="338" t="s">
        <v>22285</v>
      </c>
      <c r="O4120" s="338" t="s">
        <v>10697</v>
      </c>
    </row>
    <row r="4121" ht="15.75" customHeight="1">
      <c r="A4121" s="338" t="s">
        <v>22286</v>
      </c>
      <c r="B4121" s="338" t="s">
        <v>4970</v>
      </c>
      <c r="C4121" s="338" t="s">
        <v>1537</v>
      </c>
      <c r="D4121" s="338">
        <v>2002.0</v>
      </c>
      <c r="E4121" s="338" t="s">
        <v>22287</v>
      </c>
      <c r="F4121" s="338" t="s">
        <v>6434</v>
      </c>
      <c r="G4121" s="338" t="s">
        <v>17471</v>
      </c>
      <c r="H4121" s="338" t="s">
        <v>22288</v>
      </c>
      <c r="I4121" s="338" t="s">
        <v>22289</v>
      </c>
      <c r="J4121" s="338" t="s">
        <v>11456</v>
      </c>
      <c r="K4121" s="338" t="s">
        <v>5663</v>
      </c>
      <c r="L4121" s="338" t="s">
        <v>22290</v>
      </c>
      <c r="M4121" s="338" t="s">
        <v>22291</v>
      </c>
      <c r="N4121" s="338" t="s">
        <v>22292</v>
      </c>
      <c r="O4121" s="338" t="s">
        <v>5294</v>
      </c>
    </row>
    <row r="4122" ht="15.75" customHeight="1">
      <c r="A4122" s="338" t="s">
        <v>22293</v>
      </c>
      <c r="B4122" s="338" t="s">
        <v>7737</v>
      </c>
      <c r="C4122" s="338" t="s">
        <v>1547</v>
      </c>
      <c r="D4122" s="338">
        <v>2002.0</v>
      </c>
      <c r="E4122" s="338" t="s">
        <v>22136</v>
      </c>
      <c r="F4122" s="339">
        <v>44963.0</v>
      </c>
      <c r="G4122" s="338" t="s">
        <v>14368</v>
      </c>
      <c r="H4122" s="338" t="s">
        <v>11988</v>
      </c>
      <c r="I4122" s="338" t="s">
        <v>22294</v>
      </c>
      <c r="J4122" s="338" t="s">
        <v>18372</v>
      </c>
      <c r="K4122" s="338" t="s">
        <v>4987</v>
      </c>
      <c r="L4122" s="338" t="s">
        <v>7091</v>
      </c>
      <c r="M4122" s="338" t="s">
        <v>22295</v>
      </c>
      <c r="N4122" s="338" t="s">
        <v>5224</v>
      </c>
      <c r="O4122" s="338" t="s">
        <v>5339</v>
      </c>
    </row>
    <row r="4123" ht="15.75" customHeight="1">
      <c r="A4123" s="338" t="s">
        <v>22296</v>
      </c>
      <c r="B4123" s="338" t="s">
        <v>4993</v>
      </c>
      <c r="C4123" s="338" t="s">
        <v>1558</v>
      </c>
      <c r="D4123" s="338">
        <v>2002.0</v>
      </c>
      <c r="E4123" s="338" t="s">
        <v>22121</v>
      </c>
      <c r="F4123" s="339">
        <v>44990.0</v>
      </c>
      <c r="G4123" s="338" t="s">
        <v>5153</v>
      </c>
      <c r="H4123" s="338" t="s">
        <v>19976</v>
      </c>
      <c r="I4123" s="338" t="s">
        <v>22297</v>
      </c>
      <c r="J4123" s="338" t="s">
        <v>22298</v>
      </c>
      <c r="K4123" s="338" t="s">
        <v>4987</v>
      </c>
      <c r="L4123" s="338" t="s">
        <v>7748</v>
      </c>
      <c r="M4123" s="338" t="s">
        <v>22299</v>
      </c>
      <c r="N4123" s="338" t="s">
        <v>5224</v>
      </c>
      <c r="O4123" s="338" t="s">
        <v>5339</v>
      </c>
    </row>
    <row r="4124" ht="15.75" customHeight="1">
      <c r="A4124" s="338" t="s">
        <v>22300</v>
      </c>
      <c r="B4124" s="338" t="s">
        <v>4970</v>
      </c>
      <c r="C4124" s="338" t="s">
        <v>1558</v>
      </c>
      <c r="D4124" s="338">
        <v>2002.0</v>
      </c>
      <c r="E4124" s="338" t="s">
        <v>21874</v>
      </c>
      <c r="F4124" s="339">
        <v>45083.0</v>
      </c>
      <c r="G4124" s="338" t="s">
        <v>6586</v>
      </c>
      <c r="H4124" s="338" t="s">
        <v>15356</v>
      </c>
      <c r="I4124" s="338" t="s">
        <v>10444</v>
      </c>
      <c r="J4124" s="338" t="s">
        <v>19730</v>
      </c>
      <c r="K4124" s="338" t="s">
        <v>4987</v>
      </c>
      <c r="L4124" s="338" t="s">
        <v>5281</v>
      </c>
      <c r="M4124" s="338" t="s">
        <v>22301</v>
      </c>
      <c r="N4124" s="338" t="s">
        <v>22302</v>
      </c>
      <c r="O4124" s="338" t="s">
        <v>5780</v>
      </c>
    </row>
    <row r="4125" ht="15.75" customHeight="1">
      <c r="A4125" s="338" t="s">
        <v>22303</v>
      </c>
      <c r="B4125" s="338" t="s">
        <v>7737</v>
      </c>
      <c r="C4125" s="338" t="s">
        <v>1537</v>
      </c>
      <c r="D4125" s="338">
        <v>2002.0</v>
      </c>
      <c r="E4125" s="338" t="s">
        <v>22160</v>
      </c>
      <c r="F4125" s="339">
        <v>45021.0</v>
      </c>
      <c r="G4125" s="338" t="s">
        <v>6586</v>
      </c>
      <c r="H4125" s="338" t="s">
        <v>16803</v>
      </c>
      <c r="I4125" s="338" t="s">
        <v>22304</v>
      </c>
      <c r="J4125" s="338" t="s">
        <v>7041</v>
      </c>
      <c r="K4125" s="338" t="s">
        <v>4987</v>
      </c>
      <c r="L4125" s="338" t="s">
        <v>11153</v>
      </c>
      <c r="M4125" s="338" t="s">
        <v>22305</v>
      </c>
      <c r="N4125" s="338" t="s">
        <v>4990</v>
      </c>
      <c r="O4125" s="338" t="s">
        <v>5262</v>
      </c>
    </row>
    <row r="4126" ht="15.75" customHeight="1">
      <c r="A4126" s="338" t="s">
        <v>22306</v>
      </c>
      <c r="B4126" s="338" t="s">
        <v>7737</v>
      </c>
      <c r="C4126" s="338" t="s">
        <v>1547</v>
      </c>
      <c r="D4126" s="338">
        <v>2002.0</v>
      </c>
      <c r="E4126" s="338" t="s">
        <v>21444</v>
      </c>
      <c r="F4126" s="339">
        <v>45022.0</v>
      </c>
      <c r="G4126" s="338" t="s">
        <v>5812</v>
      </c>
      <c r="H4126" s="338" t="s">
        <v>18739</v>
      </c>
      <c r="I4126" s="338" t="s">
        <v>16847</v>
      </c>
      <c r="J4126" s="338" t="s">
        <v>5229</v>
      </c>
      <c r="K4126" s="338" t="s">
        <v>4987</v>
      </c>
      <c r="L4126" s="338" t="s">
        <v>5827</v>
      </c>
      <c r="M4126" s="338" t="s">
        <v>22307</v>
      </c>
      <c r="N4126" s="338" t="s">
        <v>18742</v>
      </c>
      <c r="O4126" s="338" t="s">
        <v>5471</v>
      </c>
    </row>
    <row r="4127" ht="15.75" customHeight="1">
      <c r="A4127" s="338" t="s">
        <v>22308</v>
      </c>
      <c r="B4127" s="338" t="s">
        <v>7737</v>
      </c>
      <c r="C4127" s="338" t="s">
        <v>1681</v>
      </c>
      <c r="D4127" s="338">
        <v>2002.0</v>
      </c>
      <c r="E4127" s="338" t="s">
        <v>22282</v>
      </c>
      <c r="F4127" s="339">
        <v>44992.0</v>
      </c>
      <c r="G4127" s="338" t="s">
        <v>5755</v>
      </c>
      <c r="H4127" s="338" t="s">
        <v>10653</v>
      </c>
      <c r="I4127" s="338" t="s">
        <v>22308</v>
      </c>
      <c r="J4127" s="338" t="s">
        <v>10653</v>
      </c>
      <c r="K4127" s="338" t="s">
        <v>4987</v>
      </c>
      <c r="L4127" s="338" t="s">
        <v>5914</v>
      </c>
      <c r="M4127" s="338" t="s">
        <v>22309</v>
      </c>
      <c r="N4127" s="338" t="s">
        <v>17975</v>
      </c>
      <c r="O4127" s="338" t="s">
        <v>6278</v>
      </c>
    </row>
    <row r="4128" ht="15.75" customHeight="1">
      <c r="A4128" s="338" t="s">
        <v>22310</v>
      </c>
      <c r="B4128" s="338" t="s">
        <v>4970</v>
      </c>
      <c r="C4128" s="338" t="s">
        <v>1547</v>
      </c>
      <c r="D4128" s="338">
        <v>2002.0</v>
      </c>
      <c r="E4128" s="338" t="s">
        <v>22311</v>
      </c>
      <c r="F4128" s="339">
        <v>45022.0</v>
      </c>
      <c r="G4128" s="338" t="s">
        <v>6428</v>
      </c>
      <c r="H4128" s="338" t="s">
        <v>20902</v>
      </c>
      <c r="I4128" s="338" t="s">
        <v>20903</v>
      </c>
      <c r="J4128" s="338" t="s">
        <v>18463</v>
      </c>
      <c r="K4128" s="338" t="s">
        <v>4987</v>
      </c>
      <c r="L4128" s="338" t="s">
        <v>6039</v>
      </c>
      <c r="M4128" s="338" t="s">
        <v>22312</v>
      </c>
      <c r="N4128" s="338" t="s">
        <v>22313</v>
      </c>
      <c r="O4128" s="338" t="s">
        <v>5483</v>
      </c>
    </row>
    <row r="4129" ht="15.75" customHeight="1">
      <c r="A4129" s="338" t="s">
        <v>22314</v>
      </c>
      <c r="B4129" s="338" t="s">
        <v>8739</v>
      </c>
      <c r="C4129" s="338" t="s">
        <v>1558</v>
      </c>
      <c r="D4129" s="338">
        <v>2002.0</v>
      </c>
      <c r="E4129" s="338" t="s">
        <v>22315</v>
      </c>
      <c r="F4129" s="339">
        <v>45144.0</v>
      </c>
      <c r="G4129" s="338" t="s">
        <v>5105</v>
      </c>
      <c r="H4129" s="338" t="s">
        <v>22316</v>
      </c>
      <c r="I4129" s="338" t="s">
        <v>22317</v>
      </c>
      <c r="J4129" s="338" t="s">
        <v>18957</v>
      </c>
      <c r="K4129" s="338" t="s">
        <v>4987</v>
      </c>
      <c r="L4129" s="338" t="s">
        <v>6297</v>
      </c>
      <c r="M4129" s="338" t="s">
        <v>22318</v>
      </c>
      <c r="N4129" s="338" t="s">
        <v>22319</v>
      </c>
      <c r="O4129" s="338" t="s">
        <v>5294</v>
      </c>
    </row>
    <row r="4130" ht="15.75" customHeight="1">
      <c r="A4130" s="338" t="s">
        <v>22320</v>
      </c>
      <c r="B4130" s="338" t="s">
        <v>4970</v>
      </c>
      <c r="C4130" s="338" t="s">
        <v>3713</v>
      </c>
      <c r="D4130" s="338">
        <v>2002.0</v>
      </c>
      <c r="E4130" s="338" t="s">
        <v>22321</v>
      </c>
      <c r="F4130" s="339">
        <v>45084.0</v>
      </c>
      <c r="G4130" s="338" t="s">
        <v>4983</v>
      </c>
      <c r="H4130" s="338" t="s">
        <v>22322</v>
      </c>
      <c r="I4130" s="338" t="s">
        <v>22323</v>
      </c>
      <c r="J4130" s="338" t="s">
        <v>22324</v>
      </c>
      <c r="K4130" s="338" t="s">
        <v>6254</v>
      </c>
      <c r="L4130" s="338" t="s">
        <v>5281</v>
      </c>
      <c r="M4130" s="338" t="s">
        <v>22325</v>
      </c>
      <c r="N4130" s="338" t="s">
        <v>22326</v>
      </c>
      <c r="O4130" s="338" t="s">
        <v>5046</v>
      </c>
    </row>
    <row r="4131" ht="15.75" customHeight="1">
      <c r="A4131" s="338" t="s">
        <v>22327</v>
      </c>
      <c r="B4131" s="338" t="s">
        <v>7737</v>
      </c>
      <c r="C4131" s="338" t="s">
        <v>3713</v>
      </c>
      <c r="D4131" s="338">
        <v>2002.0</v>
      </c>
      <c r="E4131" s="338" t="s">
        <v>22117</v>
      </c>
      <c r="F4131" s="339">
        <v>45143.0</v>
      </c>
      <c r="G4131" s="338" t="s">
        <v>6391</v>
      </c>
      <c r="H4131" s="338" t="s">
        <v>5304</v>
      </c>
      <c r="I4131" s="338" t="s">
        <v>8330</v>
      </c>
      <c r="J4131" s="338" t="s">
        <v>18358</v>
      </c>
      <c r="K4131" s="338" t="s">
        <v>4987</v>
      </c>
      <c r="L4131" s="338" t="s">
        <v>12942</v>
      </c>
      <c r="M4131" s="338" t="s">
        <v>22328</v>
      </c>
      <c r="N4131" s="338" t="s">
        <v>4990</v>
      </c>
      <c r="O4131" s="338" t="s">
        <v>5217</v>
      </c>
    </row>
    <row r="4132" ht="15.75" customHeight="1">
      <c r="A4132" s="338" t="s">
        <v>22329</v>
      </c>
      <c r="B4132" s="338" t="s">
        <v>7737</v>
      </c>
      <c r="C4132" s="338" t="s">
        <v>3713</v>
      </c>
      <c r="D4132" s="338">
        <v>2002.0</v>
      </c>
      <c r="E4132" s="338" t="s">
        <v>21864</v>
      </c>
      <c r="F4132" s="339">
        <v>45022.0</v>
      </c>
      <c r="G4132" s="338" t="s">
        <v>5701</v>
      </c>
      <c r="H4132" s="338" t="s">
        <v>14657</v>
      </c>
      <c r="I4132" s="338" t="s">
        <v>22330</v>
      </c>
      <c r="J4132" s="338" t="s">
        <v>18943</v>
      </c>
      <c r="K4132" s="338" t="s">
        <v>4987</v>
      </c>
      <c r="L4132" s="338" t="s">
        <v>12855</v>
      </c>
      <c r="M4132" s="338" t="s">
        <v>22331</v>
      </c>
      <c r="N4132" s="338" t="s">
        <v>5224</v>
      </c>
      <c r="O4132" s="338" t="s">
        <v>5217</v>
      </c>
    </row>
    <row r="4133" ht="15.75" customHeight="1">
      <c r="A4133" s="338" t="s">
        <v>22332</v>
      </c>
      <c r="B4133" s="338" t="s">
        <v>7737</v>
      </c>
      <c r="C4133" s="338" t="s">
        <v>1558</v>
      </c>
      <c r="D4133" s="338">
        <v>2002.0</v>
      </c>
      <c r="E4133" s="338" t="s">
        <v>22087</v>
      </c>
      <c r="F4133" s="339">
        <v>44932.0</v>
      </c>
      <c r="G4133" s="338" t="s">
        <v>9626</v>
      </c>
      <c r="H4133" s="338" t="s">
        <v>15602</v>
      </c>
      <c r="I4133" s="338" t="s">
        <v>15602</v>
      </c>
      <c r="J4133" s="338" t="s">
        <v>16783</v>
      </c>
      <c r="K4133" s="338" t="s">
        <v>4987</v>
      </c>
      <c r="L4133" s="338" t="s">
        <v>12846</v>
      </c>
      <c r="M4133" s="338" t="s">
        <v>22333</v>
      </c>
      <c r="N4133" s="338" t="s">
        <v>11994</v>
      </c>
      <c r="O4133" s="338" t="s">
        <v>5294</v>
      </c>
    </row>
    <row r="4134" ht="15.75" customHeight="1">
      <c r="A4134" s="338" t="s">
        <v>22334</v>
      </c>
      <c r="B4134" s="338" t="s">
        <v>4970</v>
      </c>
      <c r="C4134" s="338" t="s">
        <v>1558</v>
      </c>
      <c r="D4134" s="338">
        <v>2002.0</v>
      </c>
      <c r="E4134" s="338" t="s">
        <v>21773</v>
      </c>
      <c r="F4134" s="339">
        <v>44991.0</v>
      </c>
      <c r="G4134" s="338" t="s">
        <v>7864</v>
      </c>
      <c r="H4134" s="338" t="s">
        <v>9831</v>
      </c>
      <c r="I4134" s="338" t="s">
        <v>16331</v>
      </c>
      <c r="J4134" s="338" t="s">
        <v>5093</v>
      </c>
      <c r="K4134" s="338" t="s">
        <v>4976</v>
      </c>
      <c r="L4134" s="338" t="s">
        <v>6394</v>
      </c>
      <c r="M4134" s="338" t="s">
        <v>22335</v>
      </c>
      <c r="N4134" s="338" t="s">
        <v>4979</v>
      </c>
      <c r="O4134" s="338" t="s">
        <v>5087</v>
      </c>
    </row>
    <row r="4135" ht="15.75" customHeight="1">
      <c r="A4135" s="338" t="s">
        <v>22336</v>
      </c>
      <c r="B4135" s="338" t="s">
        <v>7737</v>
      </c>
      <c r="C4135" s="338" t="s">
        <v>1537</v>
      </c>
      <c r="D4135" s="338">
        <v>2002.0</v>
      </c>
      <c r="E4135" s="338" t="s">
        <v>22337</v>
      </c>
      <c r="F4135" s="339">
        <v>45052.0</v>
      </c>
      <c r="G4135" s="338" t="s">
        <v>5196</v>
      </c>
      <c r="H4135" s="338" t="s">
        <v>19075</v>
      </c>
      <c r="I4135" s="338" t="s">
        <v>22338</v>
      </c>
      <c r="J4135" s="338" t="s">
        <v>19671</v>
      </c>
      <c r="K4135" s="338" t="s">
        <v>4976</v>
      </c>
      <c r="L4135" s="338" t="s">
        <v>5377</v>
      </c>
      <c r="M4135" s="338" t="s">
        <v>22339</v>
      </c>
      <c r="N4135" s="338" t="s">
        <v>5009</v>
      </c>
      <c r="O4135" s="338" t="s">
        <v>5193</v>
      </c>
    </row>
    <row r="4136" ht="15.75" customHeight="1">
      <c r="A4136" s="338" t="s">
        <v>22340</v>
      </c>
      <c r="B4136" s="338" t="s">
        <v>4970</v>
      </c>
      <c r="C4136" s="338" t="s">
        <v>3713</v>
      </c>
      <c r="D4136" s="338">
        <v>2002.0</v>
      </c>
      <c r="E4136" s="338" t="s">
        <v>22341</v>
      </c>
      <c r="F4136" s="338" t="s">
        <v>5059</v>
      </c>
      <c r="G4136" s="338" t="s">
        <v>6068</v>
      </c>
      <c r="H4136" s="338" t="s">
        <v>22342</v>
      </c>
      <c r="I4136" s="338" t="s">
        <v>22343</v>
      </c>
      <c r="J4136" s="338" t="s">
        <v>22344</v>
      </c>
      <c r="K4136" s="338" t="s">
        <v>4987</v>
      </c>
      <c r="L4136" s="338" t="s">
        <v>6153</v>
      </c>
      <c r="M4136" s="338" t="s">
        <v>22345</v>
      </c>
      <c r="N4136" s="338" t="s">
        <v>22346</v>
      </c>
      <c r="O4136" s="338" t="s">
        <v>5294</v>
      </c>
    </row>
    <row r="4137" ht="15.75" customHeight="1">
      <c r="A4137" s="338" t="s">
        <v>22347</v>
      </c>
      <c r="B4137" s="338" t="s">
        <v>4993</v>
      </c>
      <c r="C4137" s="338" t="s">
        <v>1601</v>
      </c>
      <c r="D4137" s="338">
        <v>2002.0</v>
      </c>
      <c r="E4137" s="338" t="s">
        <v>21301</v>
      </c>
      <c r="F4137" s="339">
        <v>45051.0</v>
      </c>
      <c r="G4137" s="338" t="s">
        <v>7889</v>
      </c>
      <c r="H4137" s="338" t="s">
        <v>22348</v>
      </c>
      <c r="I4137" s="338" t="s">
        <v>18229</v>
      </c>
      <c r="J4137" s="338" t="s">
        <v>21039</v>
      </c>
      <c r="K4137" s="338" t="s">
        <v>4987</v>
      </c>
      <c r="L4137" s="338" t="s">
        <v>5074</v>
      </c>
      <c r="M4137" s="338" t="s">
        <v>22349</v>
      </c>
      <c r="N4137" s="338" t="s">
        <v>5009</v>
      </c>
      <c r="O4137" s="338" t="s">
        <v>5010</v>
      </c>
    </row>
    <row r="4138" ht="15.75" customHeight="1">
      <c r="A4138" s="338" t="s">
        <v>22350</v>
      </c>
      <c r="B4138" s="338" t="s">
        <v>4970</v>
      </c>
      <c r="C4138" s="338" t="s">
        <v>1558</v>
      </c>
      <c r="D4138" s="338">
        <v>2002.0</v>
      </c>
      <c r="E4138" s="338" t="s">
        <v>22351</v>
      </c>
      <c r="F4138" s="339">
        <v>44933.0</v>
      </c>
      <c r="G4138" s="338" t="s">
        <v>14323</v>
      </c>
      <c r="H4138" s="338" t="s">
        <v>17860</v>
      </c>
      <c r="I4138" s="338" t="s">
        <v>22352</v>
      </c>
      <c r="J4138" s="338" t="s">
        <v>4975</v>
      </c>
      <c r="K4138" s="338" t="s">
        <v>4987</v>
      </c>
      <c r="L4138" s="338" t="s">
        <v>7748</v>
      </c>
      <c r="M4138" s="338" t="s">
        <v>22353</v>
      </c>
      <c r="N4138" s="338" t="s">
        <v>7780</v>
      </c>
      <c r="O4138" s="338" t="s">
        <v>5852</v>
      </c>
    </row>
    <row r="4139" ht="15.75" customHeight="1">
      <c r="A4139" s="338" t="s">
        <v>22354</v>
      </c>
      <c r="B4139" s="338" t="s">
        <v>4993</v>
      </c>
      <c r="C4139" s="338" t="s">
        <v>1601</v>
      </c>
      <c r="D4139" s="338">
        <v>2002.0</v>
      </c>
      <c r="E4139" s="338" t="s">
        <v>21958</v>
      </c>
      <c r="F4139" s="339">
        <v>44988.0</v>
      </c>
      <c r="G4139" s="338" t="s">
        <v>8851</v>
      </c>
      <c r="H4139" s="338" t="s">
        <v>22355</v>
      </c>
      <c r="I4139" s="338" t="s">
        <v>13433</v>
      </c>
      <c r="J4139" s="338" t="s">
        <v>13433</v>
      </c>
      <c r="K4139" s="338" t="s">
        <v>4987</v>
      </c>
      <c r="L4139" s="338" t="s">
        <v>5971</v>
      </c>
      <c r="M4139" s="338" t="s">
        <v>22356</v>
      </c>
      <c r="N4139" s="338" t="s">
        <v>21290</v>
      </c>
      <c r="O4139" s="338" t="s">
        <v>6997</v>
      </c>
    </row>
    <row r="4140" ht="15.75" customHeight="1">
      <c r="A4140" s="338" t="s">
        <v>22357</v>
      </c>
      <c r="B4140" s="338" t="s">
        <v>7737</v>
      </c>
      <c r="C4140" s="338" t="s">
        <v>1558</v>
      </c>
      <c r="D4140" s="338">
        <v>2002.0</v>
      </c>
      <c r="E4140" s="338" t="s">
        <v>22100</v>
      </c>
      <c r="F4140" s="339">
        <v>45174.0</v>
      </c>
      <c r="G4140" s="338" t="s">
        <v>5755</v>
      </c>
      <c r="H4140" s="338" t="s">
        <v>22358</v>
      </c>
      <c r="I4140" s="338" t="s">
        <v>22359</v>
      </c>
      <c r="J4140" s="338" t="s">
        <v>22360</v>
      </c>
      <c r="K4140" s="338" t="s">
        <v>4987</v>
      </c>
      <c r="L4140" s="338" t="s">
        <v>5094</v>
      </c>
      <c r="M4140" s="338" t="s">
        <v>22361</v>
      </c>
      <c r="N4140" s="338" t="s">
        <v>17520</v>
      </c>
      <c r="O4140" s="338" t="s">
        <v>5715</v>
      </c>
    </row>
    <row r="4141" ht="15.75" customHeight="1">
      <c r="A4141" s="338" t="s">
        <v>22362</v>
      </c>
      <c r="B4141" s="338" t="s">
        <v>4970</v>
      </c>
      <c r="C4141" s="338" t="s">
        <v>1425</v>
      </c>
      <c r="D4141" s="338">
        <v>2002.0</v>
      </c>
      <c r="E4141" s="338" t="s">
        <v>22027</v>
      </c>
      <c r="F4141" s="338" t="s">
        <v>5579</v>
      </c>
      <c r="G4141" s="338" t="s">
        <v>7864</v>
      </c>
      <c r="H4141" s="338" t="s">
        <v>5813</v>
      </c>
      <c r="I4141" s="338" t="s">
        <v>16878</v>
      </c>
      <c r="J4141" s="338" t="s">
        <v>5814</v>
      </c>
      <c r="K4141" s="338" t="s">
        <v>4987</v>
      </c>
      <c r="L4141" s="338" t="s">
        <v>6247</v>
      </c>
      <c r="M4141" s="338" t="s">
        <v>22363</v>
      </c>
      <c r="N4141" s="338" t="s">
        <v>17344</v>
      </c>
      <c r="O4141" s="338" t="s">
        <v>5370</v>
      </c>
    </row>
    <row r="4142" ht="15.75" customHeight="1">
      <c r="A4142" s="338" t="s">
        <v>22364</v>
      </c>
      <c r="B4142" s="338" t="s">
        <v>4970</v>
      </c>
      <c r="C4142" s="338" t="s">
        <v>1537</v>
      </c>
      <c r="D4142" s="338">
        <v>2002.0</v>
      </c>
      <c r="E4142" s="338" t="s">
        <v>22061</v>
      </c>
      <c r="F4142" s="339">
        <v>44932.0</v>
      </c>
      <c r="G4142" s="338" t="s">
        <v>10464</v>
      </c>
      <c r="H4142" s="338" t="s">
        <v>15246</v>
      </c>
      <c r="I4142" s="338" t="s">
        <v>16016</v>
      </c>
      <c r="J4142" s="338" t="s">
        <v>7115</v>
      </c>
      <c r="K4142" s="338" t="s">
        <v>4987</v>
      </c>
      <c r="L4142" s="338" t="s">
        <v>15838</v>
      </c>
      <c r="M4142" s="338" t="s">
        <v>22365</v>
      </c>
      <c r="N4142" s="338" t="s">
        <v>5126</v>
      </c>
      <c r="O4142" s="338" t="s">
        <v>5127</v>
      </c>
    </row>
    <row r="4143" ht="15.75" customHeight="1">
      <c r="A4143" s="338" t="s">
        <v>22366</v>
      </c>
      <c r="B4143" s="338" t="s">
        <v>4970</v>
      </c>
      <c r="C4143" s="338" t="s">
        <v>1558</v>
      </c>
      <c r="D4143" s="338">
        <v>2002.0</v>
      </c>
      <c r="E4143" s="338" t="s">
        <v>22162</v>
      </c>
      <c r="F4143" s="339">
        <v>45143.0</v>
      </c>
      <c r="G4143" s="338" t="s">
        <v>5145</v>
      </c>
      <c r="H4143" s="338" t="s">
        <v>22367</v>
      </c>
      <c r="I4143" s="338" t="s">
        <v>16664</v>
      </c>
      <c r="J4143" s="338" t="s">
        <v>16664</v>
      </c>
      <c r="K4143" s="338" t="s">
        <v>4987</v>
      </c>
      <c r="L4143" s="338" t="s">
        <v>5064</v>
      </c>
      <c r="M4143" s="338" t="s">
        <v>22368</v>
      </c>
      <c r="N4143" s="338" t="s">
        <v>20683</v>
      </c>
      <c r="O4143" s="338" t="s">
        <v>5698</v>
      </c>
    </row>
    <row r="4144" ht="15.75" customHeight="1">
      <c r="A4144" s="338" t="s">
        <v>22369</v>
      </c>
      <c r="B4144" s="338" t="s">
        <v>4970</v>
      </c>
      <c r="C4144" s="338" t="s">
        <v>3713</v>
      </c>
      <c r="D4144" s="338">
        <v>2002.0</v>
      </c>
      <c r="E4144" s="338" t="s">
        <v>22370</v>
      </c>
      <c r="F4144" s="339">
        <v>44990.0</v>
      </c>
      <c r="G4144" s="338" t="s">
        <v>6547</v>
      </c>
      <c r="H4144" s="338" t="s">
        <v>18190</v>
      </c>
      <c r="I4144" s="338" t="s">
        <v>22371</v>
      </c>
      <c r="J4144" s="338" t="s">
        <v>6042</v>
      </c>
      <c r="K4144" s="338" t="s">
        <v>12977</v>
      </c>
      <c r="L4144" s="338" t="s">
        <v>10592</v>
      </c>
      <c r="M4144" s="338" t="s">
        <v>22372</v>
      </c>
      <c r="N4144" s="338" t="s">
        <v>5036</v>
      </c>
      <c r="O4144" s="338" t="s">
        <v>5186</v>
      </c>
    </row>
    <row r="4145" ht="15.75" customHeight="1">
      <c r="A4145" s="338" t="s">
        <v>22373</v>
      </c>
      <c r="B4145" s="338" t="s">
        <v>7737</v>
      </c>
      <c r="C4145" s="338" t="s">
        <v>1537</v>
      </c>
      <c r="D4145" s="338">
        <v>2002.0</v>
      </c>
      <c r="E4145" s="338" t="s">
        <v>22008</v>
      </c>
      <c r="F4145" s="339">
        <v>45174.0</v>
      </c>
      <c r="G4145" s="338" t="s">
        <v>5755</v>
      </c>
      <c r="H4145" s="338" t="s">
        <v>20028</v>
      </c>
      <c r="I4145" s="338" t="s">
        <v>18304</v>
      </c>
      <c r="J4145" s="338" t="s">
        <v>22374</v>
      </c>
      <c r="K4145" s="338" t="s">
        <v>4987</v>
      </c>
      <c r="L4145" s="338" t="s">
        <v>7014</v>
      </c>
      <c r="M4145" s="338" t="s">
        <v>22375</v>
      </c>
      <c r="N4145" s="338" t="s">
        <v>5036</v>
      </c>
      <c r="O4145" s="338" t="s">
        <v>5505</v>
      </c>
    </row>
    <row r="4146" ht="15.75" customHeight="1">
      <c r="A4146" s="338" t="s">
        <v>22376</v>
      </c>
      <c r="B4146" s="338" t="s">
        <v>4993</v>
      </c>
      <c r="C4146" s="338" t="s">
        <v>1537</v>
      </c>
      <c r="D4146" s="338">
        <v>2002.0</v>
      </c>
      <c r="E4146" s="338" t="s">
        <v>22377</v>
      </c>
      <c r="F4146" s="339">
        <v>44962.0</v>
      </c>
      <c r="G4146" s="338" t="s">
        <v>7849</v>
      </c>
      <c r="H4146" s="338" t="s">
        <v>14480</v>
      </c>
      <c r="I4146" s="338" t="s">
        <v>14480</v>
      </c>
      <c r="J4146" s="338" t="s">
        <v>21425</v>
      </c>
      <c r="K4146" s="338" t="s">
        <v>4987</v>
      </c>
      <c r="L4146" s="338" t="s">
        <v>12942</v>
      </c>
      <c r="M4146" s="338" t="s">
        <v>22378</v>
      </c>
      <c r="N4146" s="338" t="s">
        <v>17344</v>
      </c>
      <c r="O4146" s="338" t="s">
        <v>5067</v>
      </c>
    </row>
    <row r="4147" ht="15.75" customHeight="1">
      <c r="A4147" s="338" t="s">
        <v>22379</v>
      </c>
      <c r="B4147" s="338" t="s">
        <v>4993</v>
      </c>
      <c r="C4147" s="338" t="s">
        <v>1547</v>
      </c>
      <c r="D4147" s="338">
        <v>2002.0</v>
      </c>
      <c r="E4147" s="338" t="s">
        <v>21874</v>
      </c>
      <c r="F4147" s="339">
        <v>45083.0</v>
      </c>
      <c r="G4147" s="338" t="s">
        <v>5172</v>
      </c>
      <c r="H4147" s="338" t="s">
        <v>21037</v>
      </c>
      <c r="I4147" s="338" t="s">
        <v>22380</v>
      </c>
      <c r="J4147" s="338" t="s">
        <v>22381</v>
      </c>
      <c r="K4147" s="338" t="s">
        <v>4987</v>
      </c>
      <c r="L4147" s="338" t="s">
        <v>5074</v>
      </c>
      <c r="M4147" s="338" t="s">
        <v>22382</v>
      </c>
      <c r="N4147" s="338" t="s">
        <v>7376</v>
      </c>
      <c r="O4147" s="338" t="s">
        <v>6003</v>
      </c>
    </row>
    <row r="4148" ht="15.75" customHeight="1">
      <c r="A4148" s="338" t="s">
        <v>13105</v>
      </c>
      <c r="B4148" s="338" t="s">
        <v>5445</v>
      </c>
      <c r="C4148" s="338" t="s">
        <v>1547</v>
      </c>
      <c r="D4148" s="338">
        <v>2002.0</v>
      </c>
      <c r="E4148" s="338" t="s">
        <v>21773</v>
      </c>
      <c r="F4148" s="339">
        <v>45175.0</v>
      </c>
      <c r="G4148" s="338" t="s">
        <v>5196</v>
      </c>
      <c r="H4148" s="338" t="s">
        <v>15303</v>
      </c>
      <c r="I4148" s="338" t="s">
        <v>20759</v>
      </c>
      <c r="J4148" s="338" t="s">
        <v>7058</v>
      </c>
      <c r="K4148" s="338" t="s">
        <v>4987</v>
      </c>
      <c r="L4148" s="338" t="s">
        <v>5355</v>
      </c>
      <c r="M4148" s="338" t="s">
        <v>22383</v>
      </c>
      <c r="N4148" s="338" t="s">
        <v>22384</v>
      </c>
      <c r="O4148" s="338" t="s">
        <v>5056</v>
      </c>
    </row>
    <row r="4149" ht="15.75" customHeight="1">
      <c r="A4149" s="338" t="s">
        <v>22385</v>
      </c>
      <c r="B4149" s="338" t="s">
        <v>4970</v>
      </c>
      <c r="C4149" s="338" t="s">
        <v>3713</v>
      </c>
      <c r="D4149" s="338">
        <v>2002.0</v>
      </c>
      <c r="E4149" s="338" t="s">
        <v>22156</v>
      </c>
      <c r="F4149" s="339">
        <v>44963.0</v>
      </c>
      <c r="G4149" s="338" t="s">
        <v>5080</v>
      </c>
      <c r="H4149" s="338" t="s">
        <v>10560</v>
      </c>
      <c r="I4149" s="338" t="s">
        <v>22386</v>
      </c>
      <c r="J4149" s="338" t="s">
        <v>16783</v>
      </c>
      <c r="K4149" s="338" t="s">
        <v>4987</v>
      </c>
      <c r="L4149" s="338" t="s">
        <v>6394</v>
      </c>
      <c r="M4149" s="338" t="s">
        <v>22387</v>
      </c>
      <c r="N4149" s="338" t="s">
        <v>4979</v>
      </c>
      <c r="O4149" s="338" t="s">
        <v>5217</v>
      </c>
    </row>
    <row r="4150" ht="15.75" customHeight="1">
      <c r="A4150" s="338" t="s">
        <v>22388</v>
      </c>
      <c r="B4150" s="338" t="s">
        <v>4970</v>
      </c>
      <c r="C4150" s="338" t="s">
        <v>1547</v>
      </c>
      <c r="D4150" s="338">
        <v>2002.0</v>
      </c>
      <c r="E4150" s="338" t="s">
        <v>21320</v>
      </c>
      <c r="F4150" s="339">
        <v>44991.0</v>
      </c>
      <c r="G4150" s="338" t="s">
        <v>5797</v>
      </c>
      <c r="H4150" s="338" t="s">
        <v>17405</v>
      </c>
      <c r="I4150" s="338" t="s">
        <v>9103</v>
      </c>
      <c r="J4150" s="338" t="s">
        <v>11102</v>
      </c>
      <c r="K4150" s="338" t="s">
        <v>4987</v>
      </c>
      <c r="L4150" s="338" t="s">
        <v>11153</v>
      </c>
      <c r="M4150" s="338" t="s">
        <v>22389</v>
      </c>
      <c r="N4150" s="338" t="s">
        <v>22390</v>
      </c>
      <c r="O4150" s="338" t="s">
        <v>5852</v>
      </c>
    </row>
    <row r="4151" ht="15.75" customHeight="1">
      <c r="A4151" s="338" t="s">
        <v>22391</v>
      </c>
      <c r="B4151" s="338" t="s">
        <v>4993</v>
      </c>
      <c r="C4151" s="338" t="s">
        <v>1601</v>
      </c>
      <c r="D4151" s="338">
        <v>2002.0</v>
      </c>
      <c r="E4151" s="338" t="s">
        <v>22392</v>
      </c>
      <c r="F4151" s="339">
        <v>45113.0</v>
      </c>
      <c r="G4151" s="338" t="s">
        <v>6586</v>
      </c>
      <c r="H4151" s="338" t="s">
        <v>22393</v>
      </c>
      <c r="I4151" s="338" t="s">
        <v>20118</v>
      </c>
      <c r="J4151" s="338" t="s">
        <v>6885</v>
      </c>
      <c r="K4151" s="338" t="s">
        <v>5607</v>
      </c>
      <c r="M4151" s="338" t="s">
        <v>22394</v>
      </c>
      <c r="N4151" s="338" t="s">
        <v>13928</v>
      </c>
      <c r="O4151" s="338" t="s">
        <v>5324</v>
      </c>
    </row>
    <row r="4152" ht="15.75" customHeight="1">
      <c r="A4152" s="338" t="s">
        <v>22395</v>
      </c>
      <c r="B4152" s="338" t="s">
        <v>4970</v>
      </c>
      <c r="C4152" s="338" t="s">
        <v>1558</v>
      </c>
      <c r="D4152" s="338">
        <v>2002.0</v>
      </c>
      <c r="E4152" s="338" t="s">
        <v>21874</v>
      </c>
      <c r="F4152" s="339">
        <v>45080.0</v>
      </c>
      <c r="G4152" s="338" t="s">
        <v>5241</v>
      </c>
      <c r="H4152" s="338" t="s">
        <v>18865</v>
      </c>
      <c r="I4152" s="338" t="s">
        <v>18865</v>
      </c>
      <c r="J4152" s="338" t="s">
        <v>10685</v>
      </c>
      <c r="K4152" s="338" t="s">
        <v>4976</v>
      </c>
      <c r="L4152" s="338" t="s">
        <v>5064</v>
      </c>
      <c r="M4152" s="338" t="s">
        <v>22396</v>
      </c>
      <c r="N4152" s="338" t="s">
        <v>19967</v>
      </c>
      <c r="O4152" s="338" t="s">
        <v>5143</v>
      </c>
    </row>
    <row r="4153" ht="15.75" customHeight="1">
      <c r="A4153" s="338" t="s">
        <v>22397</v>
      </c>
      <c r="B4153" s="338" t="s">
        <v>4970</v>
      </c>
      <c r="C4153" s="338" t="s">
        <v>1558</v>
      </c>
      <c r="D4153" s="338">
        <v>2002.0</v>
      </c>
      <c r="E4153" s="338" t="s">
        <v>22398</v>
      </c>
      <c r="F4153" s="339">
        <v>45083.0</v>
      </c>
      <c r="G4153" s="338" t="s">
        <v>5755</v>
      </c>
      <c r="H4153" s="338" t="s">
        <v>22399</v>
      </c>
      <c r="I4153" s="338" t="s">
        <v>22399</v>
      </c>
      <c r="J4153" s="338" t="s">
        <v>22400</v>
      </c>
      <c r="K4153" s="338" t="s">
        <v>4987</v>
      </c>
      <c r="L4153" s="338" t="s">
        <v>12125</v>
      </c>
      <c r="M4153" s="338" t="s">
        <v>22401</v>
      </c>
      <c r="N4153" s="338" t="s">
        <v>22402</v>
      </c>
      <c r="O4153" s="338" t="s">
        <v>5483</v>
      </c>
    </row>
    <row r="4154" ht="15.75" customHeight="1">
      <c r="A4154" s="338" t="s">
        <v>22403</v>
      </c>
      <c r="B4154" s="338" t="s">
        <v>7737</v>
      </c>
      <c r="C4154" s="338" t="s">
        <v>1547</v>
      </c>
      <c r="D4154" s="338">
        <v>2002.0</v>
      </c>
      <c r="E4154" s="338" t="s">
        <v>22228</v>
      </c>
      <c r="F4154" s="339">
        <v>44932.0</v>
      </c>
      <c r="G4154" s="338" t="s">
        <v>5105</v>
      </c>
      <c r="H4154" s="338" t="s">
        <v>15896</v>
      </c>
      <c r="I4154" s="338" t="s">
        <v>22404</v>
      </c>
      <c r="J4154" s="338" t="s">
        <v>8902</v>
      </c>
      <c r="K4154" s="338" t="s">
        <v>4987</v>
      </c>
      <c r="L4154" s="338" t="s">
        <v>12846</v>
      </c>
      <c r="M4154" s="338" t="s">
        <v>22405</v>
      </c>
      <c r="N4154" s="338" t="s">
        <v>5036</v>
      </c>
      <c r="O4154" s="338" t="s">
        <v>4991</v>
      </c>
    </row>
    <row r="4155" ht="15.75" customHeight="1">
      <c r="A4155" s="338" t="s">
        <v>22406</v>
      </c>
      <c r="B4155" s="338" t="s">
        <v>7737</v>
      </c>
      <c r="C4155" s="338" t="s">
        <v>1558</v>
      </c>
      <c r="D4155" s="338">
        <v>2002.0</v>
      </c>
      <c r="E4155" s="338" t="s">
        <v>22078</v>
      </c>
      <c r="F4155" s="339">
        <v>45081.0</v>
      </c>
      <c r="G4155" s="338" t="s">
        <v>10690</v>
      </c>
      <c r="H4155" s="338" t="s">
        <v>22407</v>
      </c>
      <c r="I4155" s="338" t="s">
        <v>22408</v>
      </c>
      <c r="J4155" s="338" t="s">
        <v>22409</v>
      </c>
      <c r="K4155" s="338" t="s">
        <v>4987</v>
      </c>
      <c r="L4155" s="338" t="s">
        <v>22410</v>
      </c>
      <c r="M4155" s="338" t="s">
        <v>22411</v>
      </c>
      <c r="N4155" s="338" t="s">
        <v>11206</v>
      </c>
      <c r="O4155" s="338" t="s">
        <v>5283</v>
      </c>
    </row>
    <row r="4156" ht="15.75" customHeight="1">
      <c r="A4156" s="338" t="s">
        <v>22412</v>
      </c>
      <c r="B4156" s="338" t="s">
        <v>7737</v>
      </c>
      <c r="C4156" s="338" t="s">
        <v>1547</v>
      </c>
      <c r="D4156" s="338">
        <v>2002.0</v>
      </c>
      <c r="E4156" s="338" t="s">
        <v>21748</v>
      </c>
      <c r="F4156" s="339">
        <v>44932.0</v>
      </c>
      <c r="G4156" s="338" t="s">
        <v>5872</v>
      </c>
      <c r="H4156" s="338" t="s">
        <v>13540</v>
      </c>
      <c r="I4156" s="338" t="s">
        <v>22413</v>
      </c>
      <c r="J4156" s="338" t="s">
        <v>16783</v>
      </c>
      <c r="K4156" s="338" t="s">
        <v>4987</v>
      </c>
      <c r="L4156" s="338" t="s">
        <v>5034</v>
      </c>
      <c r="M4156" s="338" t="s">
        <v>22414</v>
      </c>
      <c r="N4156" s="338" t="s">
        <v>11290</v>
      </c>
      <c r="O4156" s="338" t="s">
        <v>5077</v>
      </c>
    </row>
    <row r="4157" ht="15.75" customHeight="1">
      <c r="A4157" s="338" t="s">
        <v>22415</v>
      </c>
      <c r="B4157" s="338" t="s">
        <v>4970</v>
      </c>
      <c r="C4157" s="338" t="s">
        <v>3713</v>
      </c>
      <c r="D4157" s="338">
        <v>2002.0</v>
      </c>
      <c r="E4157" s="338" t="s">
        <v>22416</v>
      </c>
      <c r="F4157" s="339">
        <v>44992.0</v>
      </c>
      <c r="G4157" s="338" t="s">
        <v>6391</v>
      </c>
      <c r="H4157" s="338" t="s">
        <v>8036</v>
      </c>
      <c r="I4157" s="338" t="s">
        <v>22417</v>
      </c>
      <c r="J4157" s="338" t="s">
        <v>22418</v>
      </c>
      <c r="K4157" s="338" t="s">
        <v>4976</v>
      </c>
      <c r="L4157" s="338" t="s">
        <v>5064</v>
      </c>
      <c r="M4157" s="338" t="s">
        <v>22419</v>
      </c>
      <c r="N4157" s="338" t="s">
        <v>13999</v>
      </c>
      <c r="O4157" s="338" t="s">
        <v>5262</v>
      </c>
    </row>
    <row r="4158" ht="15.75" customHeight="1">
      <c r="A4158" s="338" t="s">
        <v>22420</v>
      </c>
      <c r="B4158" s="338" t="s">
        <v>4970</v>
      </c>
      <c r="C4158" s="338" t="s">
        <v>1537</v>
      </c>
      <c r="D4158" s="338">
        <v>2002.0</v>
      </c>
      <c r="E4158" s="338" t="s">
        <v>22182</v>
      </c>
      <c r="F4158" s="339">
        <v>44933.0</v>
      </c>
      <c r="G4158" s="338" t="s">
        <v>5287</v>
      </c>
      <c r="H4158" s="338" t="s">
        <v>22358</v>
      </c>
      <c r="I4158" s="338" t="s">
        <v>22421</v>
      </c>
      <c r="J4158" s="338" t="s">
        <v>21813</v>
      </c>
      <c r="K4158" s="338" t="s">
        <v>4987</v>
      </c>
      <c r="M4158" s="338" t="s">
        <v>22422</v>
      </c>
      <c r="N4158" s="338" t="s">
        <v>17344</v>
      </c>
      <c r="O4158" s="338" t="s">
        <v>5262</v>
      </c>
    </row>
    <row r="4159" ht="15.75" customHeight="1">
      <c r="A4159" s="338" t="s">
        <v>22423</v>
      </c>
      <c r="B4159" s="338" t="s">
        <v>7737</v>
      </c>
      <c r="C4159" s="338" t="s">
        <v>1537</v>
      </c>
      <c r="D4159" s="338">
        <v>2002.0</v>
      </c>
      <c r="E4159" s="338" t="s">
        <v>22094</v>
      </c>
      <c r="F4159" s="339">
        <v>45021.0</v>
      </c>
      <c r="G4159" s="338" t="s">
        <v>8611</v>
      </c>
      <c r="H4159" s="338" t="s">
        <v>22424</v>
      </c>
      <c r="I4159" s="338" t="s">
        <v>21783</v>
      </c>
      <c r="J4159" s="338" t="s">
        <v>8799</v>
      </c>
      <c r="K4159" s="338" t="s">
        <v>4987</v>
      </c>
      <c r="L4159" s="338" t="s">
        <v>12846</v>
      </c>
      <c r="M4159" s="338" t="s">
        <v>22425</v>
      </c>
      <c r="N4159" s="338" t="s">
        <v>22426</v>
      </c>
      <c r="O4159" s="338" t="s">
        <v>5020</v>
      </c>
    </row>
    <row r="4160" ht="15.75" customHeight="1">
      <c r="A4160" s="338" t="s">
        <v>22427</v>
      </c>
      <c r="B4160" s="338" t="s">
        <v>7737</v>
      </c>
      <c r="C4160" s="338" t="s">
        <v>1547</v>
      </c>
      <c r="D4160" s="338">
        <v>2002.0</v>
      </c>
      <c r="E4160" s="338" t="s">
        <v>22428</v>
      </c>
      <c r="F4160" s="339">
        <v>44931.0</v>
      </c>
      <c r="G4160" s="338" t="s">
        <v>5872</v>
      </c>
      <c r="H4160" s="338" t="s">
        <v>22429</v>
      </c>
      <c r="I4160" s="338" t="s">
        <v>22430</v>
      </c>
      <c r="J4160" s="338" t="s">
        <v>15498</v>
      </c>
      <c r="K4160" s="338" t="s">
        <v>4987</v>
      </c>
      <c r="L4160" s="338" t="s">
        <v>5064</v>
      </c>
      <c r="M4160" s="338" t="s">
        <v>22431</v>
      </c>
      <c r="N4160" s="338" t="s">
        <v>5224</v>
      </c>
      <c r="O4160" s="338" t="s">
        <v>5698</v>
      </c>
    </row>
    <row r="4161" ht="15.75" customHeight="1">
      <c r="A4161" s="338" t="s">
        <v>22432</v>
      </c>
      <c r="B4161" s="338" t="s">
        <v>4970</v>
      </c>
      <c r="C4161" s="338" t="s">
        <v>1547</v>
      </c>
      <c r="D4161" s="338">
        <v>2002.0</v>
      </c>
      <c r="E4161" s="338" t="s">
        <v>22103</v>
      </c>
      <c r="F4161" s="339">
        <v>45176.0</v>
      </c>
      <c r="G4161" s="338" t="s">
        <v>14443</v>
      </c>
      <c r="H4161" s="338" t="s">
        <v>9770</v>
      </c>
      <c r="I4161" s="338" t="s">
        <v>9770</v>
      </c>
      <c r="J4161" s="338" t="s">
        <v>22433</v>
      </c>
      <c r="K4161" s="338" t="s">
        <v>6531</v>
      </c>
      <c r="M4161" s="338" t="s">
        <v>22434</v>
      </c>
      <c r="N4161" s="338" t="s">
        <v>12121</v>
      </c>
      <c r="O4161" s="338" t="s">
        <v>5545</v>
      </c>
    </row>
    <row r="4162" ht="15.75" customHeight="1">
      <c r="A4162" s="338" t="s">
        <v>22435</v>
      </c>
      <c r="B4162" s="338" t="s">
        <v>4970</v>
      </c>
      <c r="C4162" s="338" t="s">
        <v>3713</v>
      </c>
      <c r="D4162" s="338">
        <v>2002.0</v>
      </c>
      <c r="E4162" s="338" t="s">
        <v>22436</v>
      </c>
      <c r="F4162" s="339">
        <v>45145.0</v>
      </c>
      <c r="G4162" s="338" t="s">
        <v>9634</v>
      </c>
      <c r="H4162" s="338" t="s">
        <v>19308</v>
      </c>
      <c r="I4162" s="338" t="s">
        <v>19308</v>
      </c>
      <c r="J4162" s="338" t="s">
        <v>22437</v>
      </c>
      <c r="K4162" s="338" t="s">
        <v>6501</v>
      </c>
      <c r="M4162" s="338" t="s">
        <v>22438</v>
      </c>
      <c r="N4162" s="338" t="s">
        <v>15052</v>
      </c>
      <c r="O4162" s="338" t="s">
        <v>5087</v>
      </c>
    </row>
    <row r="4163" ht="15.75" customHeight="1">
      <c r="A4163" s="338" t="s">
        <v>22439</v>
      </c>
      <c r="B4163" s="338" t="s">
        <v>7737</v>
      </c>
      <c r="C4163" s="338" t="s">
        <v>1558</v>
      </c>
      <c r="D4163" s="338">
        <v>2002.0</v>
      </c>
      <c r="E4163" s="338" t="s">
        <v>22440</v>
      </c>
      <c r="F4163" s="339">
        <v>44990.0</v>
      </c>
      <c r="G4163" s="338" t="s">
        <v>5219</v>
      </c>
      <c r="H4163" s="338" t="s">
        <v>12935</v>
      </c>
      <c r="I4163" s="338" t="s">
        <v>22441</v>
      </c>
      <c r="J4163" s="338" t="s">
        <v>18222</v>
      </c>
      <c r="K4163" s="338" t="s">
        <v>12977</v>
      </c>
      <c r="L4163" s="338" t="s">
        <v>10654</v>
      </c>
      <c r="M4163" s="338" t="s">
        <v>22442</v>
      </c>
      <c r="N4163" s="338" t="s">
        <v>22443</v>
      </c>
      <c r="O4163" s="338" t="s">
        <v>5339</v>
      </c>
    </row>
    <row r="4164" ht="15.75" customHeight="1">
      <c r="A4164" s="338" t="s">
        <v>22444</v>
      </c>
      <c r="B4164" s="338" t="s">
        <v>7737</v>
      </c>
      <c r="C4164" s="338" t="s">
        <v>1547</v>
      </c>
      <c r="D4164" s="338">
        <v>2002.0</v>
      </c>
      <c r="E4164" s="338" t="s">
        <v>22445</v>
      </c>
      <c r="F4164" s="339">
        <v>45113.0</v>
      </c>
      <c r="G4164" s="338" t="s">
        <v>5788</v>
      </c>
      <c r="H4164" s="338" t="s">
        <v>10328</v>
      </c>
      <c r="I4164" s="338" t="s">
        <v>15013</v>
      </c>
      <c r="J4164" s="338" t="s">
        <v>5670</v>
      </c>
      <c r="K4164" s="338" t="s">
        <v>4976</v>
      </c>
      <c r="L4164" s="338" t="s">
        <v>16620</v>
      </c>
      <c r="M4164" s="338" t="s">
        <v>22446</v>
      </c>
      <c r="N4164" s="338" t="s">
        <v>22447</v>
      </c>
      <c r="O4164" s="338" t="s">
        <v>7887</v>
      </c>
    </row>
    <row r="4165" ht="15.75" customHeight="1">
      <c r="A4165" s="338" t="s">
        <v>22448</v>
      </c>
      <c r="B4165" s="338" t="s">
        <v>4993</v>
      </c>
      <c r="C4165" s="338" t="s">
        <v>1572</v>
      </c>
      <c r="D4165" s="338">
        <v>2002.0</v>
      </c>
      <c r="E4165" s="338" t="s">
        <v>22445</v>
      </c>
      <c r="F4165" s="339">
        <v>45051.0</v>
      </c>
      <c r="G4165" s="338" t="s">
        <v>5797</v>
      </c>
      <c r="H4165" s="338" t="s">
        <v>19715</v>
      </c>
      <c r="I4165" s="338" t="s">
        <v>19716</v>
      </c>
      <c r="J4165" s="338" t="s">
        <v>8534</v>
      </c>
      <c r="K4165" s="338" t="s">
        <v>4987</v>
      </c>
      <c r="L4165" s="338" t="s">
        <v>18923</v>
      </c>
      <c r="M4165" s="338" t="s">
        <v>22449</v>
      </c>
      <c r="N4165" s="338" t="s">
        <v>4990</v>
      </c>
      <c r="O4165" s="338" t="s">
        <v>7389</v>
      </c>
    </row>
    <row r="4166" ht="15.75" customHeight="1">
      <c r="A4166" s="338" t="s">
        <v>22450</v>
      </c>
      <c r="B4166" s="338" t="s">
        <v>4970</v>
      </c>
      <c r="C4166" s="338" t="s">
        <v>1558</v>
      </c>
      <c r="D4166" s="338">
        <v>2002.0</v>
      </c>
      <c r="E4166" s="338" t="s">
        <v>22083</v>
      </c>
      <c r="F4166" s="339">
        <v>45175.0</v>
      </c>
      <c r="G4166" s="338" t="s">
        <v>5674</v>
      </c>
      <c r="H4166" s="338" t="s">
        <v>22451</v>
      </c>
      <c r="I4166" s="338" t="s">
        <v>22451</v>
      </c>
      <c r="J4166" s="338" t="s">
        <v>19318</v>
      </c>
      <c r="K4166" s="338" t="s">
        <v>4987</v>
      </c>
      <c r="L4166" s="338" t="s">
        <v>5222</v>
      </c>
      <c r="M4166" s="338" t="s">
        <v>22452</v>
      </c>
      <c r="N4166" s="338" t="s">
        <v>5066</v>
      </c>
      <c r="O4166" s="338" t="s">
        <v>5020</v>
      </c>
    </row>
    <row r="4167" ht="15.75" customHeight="1">
      <c r="A4167" s="338" t="s">
        <v>22453</v>
      </c>
      <c r="B4167" s="338" t="s">
        <v>4970</v>
      </c>
      <c r="C4167" s="338" t="s">
        <v>1681</v>
      </c>
      <c r="D4167" s="338">
        <v>2002.0</v>
      </c>
      <c r="E4167" s="338" t="s">
        <v>22337</v>
      </c>
      <c r="F4167" s="339">
        <v>44992.0</v>
      </c>
      <c r="G4167" s="338" t="s">
        <v>5755</v>
      </c>
      <c r="H4167" s="338" t="s">
        <v>17768</v>
      </c>
      <c r="I4167" s="338" t="s">
        <v>22454</v>
      </c>
      <c r="J4167" s="338" t="s">
        <v>22455</v>
      </c>
      <c r="K4167" s="338" t="s">
        <v>4976</v>
      </c>
      <c r="M4167" s="338" t="s">
        <v>22456</v>
      </c>
      <c r="N4167" s="338" t="s">
        <v>22457</v>
      </c>
      <c r="O4167" s="338" t="s">
        <v>5232</v>
      </c>
    </row>
    <row r="4168" ht="15.75" customHeight="1">
      <c r="A4168" s="338" t="s">
        <v>22458</v>
      </c>
      <c r="B4168" s="338" t="s">
        <v>7737</v>
      </c>
      <c r="C4168" s="338" t="s">
        <v>1537</v>
      </c>
      <c r="D4168" s="338">
        <v>2002.0</v>
      </c>
      <c r="E4168" s="338" t="s">
        <v>21301</v>
      </c>
      <c r="F4168" s="339">
        <v>44929.0</v>
      </c>
      <c r="G4168" s="338" t="s">
        <v>5145</v>
      </c>
      <c r="H4168" s="338" t="s">
        <v>9012</v>
      </c>
      <c r="I4168" s="338" t="s">
        <v>13249</v>
      </c>
      <c r="J4168" s="338" t="s">
        <v>21138</v>
      </c>
      <c r="K4168" s="338" t="s">
        <v>4987</v>
      </c>
      <c r="L4168" s="338" t="s">
        <v>11153</v>
      </c>
      <c r="M4168" s="338" t="s">
        <v>22459</v>
      </c>
      <c r="N4168" s="338" t="s">
        <v>17193</v>
      </c>
      <c r="O4168" s="338" t="s">
        <v>5020</v>
      </c>
    </row>
    <row r="4169" ht="15.75" customHeight="1">
      <c r="A4169" s="338" t="s">
        <v>22460</v>
      </c>
      <c r="B4169" s="338" t="s">
        <v>4970</v>
      </c>
      <c r="C4169" s="338" t="s">
        <v>1547</v>
      </c>
      <c r="D4169" s="338">
        <v>2002.0</v>
      </c>
      <c r="E4169" s="338" t="s">
        <v>21466</v>
      </c>
      <c r="F4169" s="339">
        <v>45052.0</v>
      </c>
      <c r="G4169" s="338" t="s">
        <v>5743</v>
      </c>
      <c r="H4169" s="338" t="s">
        <v>19687</v>
      </c>
      <c r="I4169" s="338" t="s">
        <v>22461</v>
      </c>
      <c r="J4169" s="338" t="s">
        <v>18299</v>
      </c>
      <c r="K4169" s="338" t="s">
        <v>4987</v>
      </c>
      <c r="L4169" s="338" t="s">
        <v>14444</v>
      </c>
      <c r="M4169" s="338" t="s">
        <v>22462</v>
      </c>
      <c r="N4169" s="338" t="s">
        <v>5009</v>
      </c>
      <c r="O4169" s="338" t="s">
        <v>5020</v>
      </c>
    </row>
    <row r="4170" ht="15.75" customHeight="1">
      <c r="A4170" s="338" t="s">
        <v>22463</v>
      </c>
      <c r="B4170" s="338" t="s">
        <v>7737</v>
      </c>
      <c r="C4170" s="338" t="s">
        <v>1547</v>
      </c>
      <c r="D4170" s="338">
        <v>2002.0</v>
      </c>
      <c r="E4170" s="338" t="s">
        <v>21874</v>
      </c>
      <c r="F4170" s="339">
        <v>44933.0</v>
      </c>
      <c r="G4170" s="338" t="s">
        <v>5090</v>
      </c>
      <c r="H4170" s="338" t="s">
        <v>22464</v>
      </c>
      <c r="I4170" s="338" t="s">
        <v>22465</v>
      </c>
      <c r="J4170" s="338" t="s">
        <v>6386</v>
      </c>
      <c r="K4170" s="338" t="s">
        <v>4987</v>
      </c>
      <c r="L4170" s="338" t="s">
        <v>5971</v>
      </c>
      <c r="M4170" s="338" t="s">
        <v>22466</v>
      </c>
      <c r="N4170" s="338" t="s">
        <v>4979</v>
      </c>
      <c r="O4170" s="338" t="s">
        <v>5087</v>
      </c>
    </row>
    <row r="4171" ht="15.75" customHeight="1">
      <c r="A4171" s="338" t="s">
        <v>22467</v>
      </c>
      <c r="B4171" s="338" t="s">
        <v>4970</v>
      </c>
      <c r="C4171" s="338" t="s">
        <v>1537</v>
      </c>
      <c r="D4171" s="338">
        <v>2002.0</v>
      </c>
      <c r="E4171" s="338" t="s">
        <v>21767</v>
      </c>
      <c r="F4171" s="339">
        <v>44963.0</v>
      </c>
      <c r="G4171" s="338" t="s">
        <v>5121</v>
      </c>
      <c r="H4171" s="338" t="s">
        <v>11570</v>
      </c>
      <c r="I4171" s="338" t="s">
        <v>22468</v>
      </c>
      <c r="J4171" s="338" t="s">
        <v>16139</v>
      </c>
      <c r="K4171" s="338" t="s">
        <v>4987</v>
      </c>
      <c r="L4171" s="338" t="s">
        <v>7743</v>
      </c>
      <c r="M4171" s="338" t="s">
        <v>22469</v>
      </c>
      <c r="N4171" s="338" t="s">
        <v>17344</v>
      </c>
      <c r="O4171" s="338" t="s">
        <v>5624</v>
      </c>
    </row>
    <row r="4172" ht="15.75" customHeight="1">
      <c r="A4172" s="338" t="s">
        <v>22470</v>
      </c>
      <c r="B4172" s="338" t="s">
        <v>7737</v>
      </c>
      <c r="C4172" s="338" t="s">
        <v>1558</v>
      </c>
      <c r="D4172" s="338">
        <v>2002.0</v>
      </c>
      <c r="E4172" s="338" t="s">
        <v>21864</v>
      </c>
      <c r="F4172" s="339">
        <v>45052.0</v>
      </c>
      <c r="G4172" s="338" t="s">
        <v>5153</v>
      </c>
      <c r="H4172" s="338" t="s">
        <v>13535</v>
      </c>
      <c r="I4172" s="338" t="s">
        <v>22471</v>
      </c>
      <c r="J4172" s="338" t="s">
        <v>16077</v>
      </c>
      <c r="K4172" s="338" t="s">
        <v>4987</v>
      </c>
      <c r="L4172" s="338" t="s">
        <v>7743</v>
      </c>
      <c r="M4172" s="338" t="s">
        <v>22472</v>
      </c>
      <c r="N4172" s="338" t="s">
        <v>7874</v>
      </c>
      <c r="O4172" s="338" t="s">
        <v>5698</v>
      </c>
    </row>
    <row r="4173" ht="15.75" customHeight="1">
      <c r="A4173" s="338" t="s">
        <v>22473</v>
      </c>
      <c r="B4173" s="338" t="s">
        <v>7737</v>
      </c>
      <c r="C4173" s="338" t="s">
        <v>1547</v>
      </c>
      <c r="D4173" s="338">
        <v>2002.0</v>
      </c>
      <c r="E4173" s="338" t="s">
        <v>22282</v>
      </c>
      <c r="F4173" s="339">
        <v>45023.0</v>
      </c>
      <c r="G4173" s="338" t="s">
        <v>6515</v>
      </c>
      <c r="H4173" s="338" t="s">
        <v>13985</v>
      </c>
      <c r="I4173" s="338" t="s">
        <v>13985</v>
      </c>
      <c r="J4173" s="338" t="s">
        <v>17037</v>
      </c>
      <c r="K4173" s="338" t="s">
        <v>4987</v>
      </c>
      <c r="L4173" s="338" t="s">
        <v>12781</v>
      </c>
      <c r="M4173" s="338" t="s">
        <v>22474</v>
      </c>
      <c r="N4173" s="338" t="s">
        <v>22475</v>
      </c>
      <c r="O4173" s="338" t="s">
        <v>5324</v>
      </c>
    </row>
    <row r="4174" ht="15.75" customHeight="1">
      <c r="A4174" s="338" t="s">
        <v>22476</v>
      </c>
      <c r="B4174" s="338" t="s">
        <v>4970</v>
      </c>
      <c r="C4174" s="338" t="s">
        <v>1558</v>
      </c>
      <c r="D4174" s="338">
        <v>2002.0</v>
      </c>
      <c r="E4174" s="338" t="s">
        <v>22477</v>
      </c>
      <c r="F4174" s="338" t="s">
        <v>5059</v>
      </c>
      <c r="G4174" s="338" t="s">
        <v>5709</v>
      </c>
      <c r="H4174" s="338" t="s">
        <v>6470</v>
      </c>
      <c r="I4174" s="338" t="s">
        <v>22478</v>
      </c>
      <c r="J4174" s="338" t="s">
        <v>5694</v>
      </c>
      <c r="K4174" s="338" t="s">
        <v>4987</v>
      </c>
      <c r="L4174" s="338" t="s">
        <v>5140</v>
      </c>
      <c r="M4174" s="338" t="s">
        <v>22479</v>
      </c>
      <c r="N4174" s="338" t="s">
        <v>22480</v>
      </c>
      <c r="O4174" s="338" t="s">
        <v>5248</v>
      </c>
    </row>
    <row r="4175" ht="15.75" customHeight="1">
      <c r="A4175" s="338" t="s">
        <v>22481</v>
      </c>
      <c r="B4175" s="338" t="s">
        <v>7737</v>
      </c>
      <c r="C4175" s="338" t="s">
        <v>1558</v>
      </c>
      <c r="D4175" s="338">
        <v>2002.0</v>
      </c>
      <c r="E4175" s="338" t="s">
        <v>22440</v>
      </c>
      <c r="F4175" s="339">
        <v>44932.0</v>
      </c>
      <c r="G4175" s="338" t="s">
        <v>5718</v>
      </c>
      <c r="H4175" s="338" t="s">
        <v>18183</v>
      </c>
      <c r="I4175" s="338" t="s">
        <v>18183</v>
      </c>
      <c r="J4175" s="338" t="s">
        <v>5155</v>
      </c>
      <c r="K4175" s="338" t="s">
        <v>4987</v>
      </c>
      <c r="L4175" s="338" t="s">
        <v>5064</v>
      </c>
      <c r="M4175" s="338" t="s">
        <v>22482</v>
      </c>
      <c r="N4175" s="338" t="s">
        <v>7780</v>
      </c>
      <c r="O4175" s="338" t="s">
        <v>5232</v>
      </c>
    </row>
    <row r="4176" ht="15.75" customHeight="1">
      <c r="A4176" s="338" t="s">
        <v>22483</v>
      </c>
      <c r="B4176" s="338" t="s">
        <v>4970</v>
      </c>
      <c r="C4176" s="338" t="s">
        <v>1681</v>
      </c>
      <c r="D4176" s="338">
        <v>2002.0</v>
      </c>
      <c r="E4176" s="338" t="s">
        <v>22160</v>
      </c>
      <c r="F4176" s="339">
        <v>45083.0</v>
      </c>
      <c r="G4176" s="338" t="s">
        <v>5319</v>
      </c>
      <c r="H4176" s="338" t="s">
        <v>5228</v>
      </c>
      <c r="I4176" s="338" t="s">
        <v>22484</v>
      </c>
      <c r="J4176" s="338" t="s">
        <v>17891</v>
      </c>
      <c r="K4176" s="338" t="s">
        <v>4987</v>
      </c>
      <c r="L4176" s="338" t="s">
        <v>5389</v>
      </c>
      <c r="M4176" s="338" t="s">
        <v>22485</v>
      </c>
      <c r="N4176" s="338" t="s">
        <v>22486</v>
      </c>
      <c r="O4176" s="338" t="s">
        <v>5624</v>
      </c>
    </row>
    <row r="4177" ht="15.75" customHeight="1">
      <c r="A4177" s="338" t="s">
        <v>22487</v>
      </c>
      <c r="B4177" s="338" t="s">
        <v>4970</v>
      </c>
      <c r="C4177" s="338" t="s">
        <v>1537</v>
      </c>
      <c r="D4177" s="338">
        <v>2002.0</v>
      </c>
      <c r="E4177" s="338" t="s">
        <v>22148</v>
      </c>
      <c r="F4177" s="339">
        <v>45022.0</v>
      </c>
      <c r="G4177" s="338" t="s">
        <v>9634</v>
      </c>
      <c r="H4177" s="338" t="s">
        <v>5073</v>
      </c>
      <c r="I4177" s="338" t="s">
        <v>22488</v>
      </c>
      <c r="J4177" s="338" t="s">
        <v>5073</v>
      </c>
      <c r="K4177" s="338" t="s">
        <v>4987</v>
      </c>
      <c r="L4177" s="338" t="s">
        <v>6394</v>
      </c>
      <c r="M4177" s="338" t="s">
        <v>22489</v>
      </c>
      <c r="N4177" s="338" t="s">
        <v>12355</v>
      </c>
      <c r="O4177" s="338" t="s">
        <v>5780</v>
      </c>
    </row>
    <row r="4178" ht="15.75" customHeight="1">
      <c r="A4178" s="338" t="s">
        <v>22490</v>
      </c>
      <c r="B4178" s="338" t="s">
        <v>4970</v>
      </c>
      <c r="C4178" s="338" t="s">
        <v>1537</v>
      </c>
      <c r="D4178" s="338">
        <v>2002.0</v>
      </c>
      <c r="E4178" s="338" t="s">
        <v>21301</v>
      </c>
      <c r="F4178" s="339">
        <v>45051.0</v>
      </c>
      <c r="G4178" s="338" t="s">
        <v>6403</v>
      </c>
      <c r="H4178" s="338" t="s">
        <v>9023</v>
      </c>
      <c r="I4178" s="338" t="s">
        <v>22491</v>
      </c>
      <c r="J4178" s="338" t="s">
        <v>6361</v>
      </c>
      <c r="K4178" s="338" t="s">
        <v>4987</v>
      </c>
      <c r="L4178" s="338" t="s">
        <v>15146</v>
      </c>
      <c r="M4178" s="338" t="s">
        <v>22492</v>
      </c>
      <c r="N4178" s="338" t="s">
        <v>4979</v>
      </c>
      <c r="O4178" s="338" t="s">
        <v>5576</v>
      </c>
    </row>
    <row r="4179" ht="15.75" customHeight="1">
      <c r="A4179" s="338" t="s">
        <v>22493</v>
      </c>
      <c r="B4179" s="338" t="s">
        <v>4970</v>
      </c>
      <c r="C4179" s="338" t="s">
        <v>1537</v>
      </c>
      <c r="D4179" s="338">
        <v>2002.0</v>
      </c>
      <c r="E4179" s="338" t="s">
        <v>22440</v>
      </c>
      <c r="F4179" s="339">
        <v>44963.0</v>
      </c>
      <c r="G4179" s="338" t="s">
        <v>5090</v>
      </c>
      <c r="H4179" s="338" t="s">
        <v>5061</v>
      </c>
      <c r="I4179" s="338" t="s">
        <v>9585</v>
      </c>
      <c r="J4179" s="338" t="s">
        <v>13692</v>
      </c>
      <c r="K4179" s="338" t="s">
        <v>4987</v>
      </c>
      <c r="L4179" s="338" t="s">
        <v>5094</v>
      </c>
      <c r="M4179" s="338" t="s">
        <v>22494</v>
      </c>
      <c r="N4179" s="338" t="s">
        <v>17240</v>
      </c>
      <c r="O4179" s="338" t="s">
        <v>5370</v>
      </c>
    </row>
    <row r="4180" ht="15.75" customHeight="1">
      <c r="A4180" s="338" t="s">
        <v>22495</v>
      </c>
      <c r="B4180" s="338" t="s">
        <v>4970</v>
      </c>
      <c r="C4180" s="338" t="s">
        <v>3713</v>
      </c>
      <c r="D4180" s="338">
        <v>2002.0</v>
      </c>
      <c r="E4180" s="338" t="s">
        <v>22496</v>
      </c>
      <c r="F4180" s="339">
        <v>44933.0</v>
      </c>
      <c r="G4180" s="338" t="s">
        <v>5090</v>
      </c>
      <c r="H4180" s="338" t="s">
        <v>22497</v>
      </c>
      <c r="I4180" s="338" t="s">
        <v>22386</v>
      </c>
      <c r="J4180" s="338" t="s">
        <v>7850</v>
      </c>
      <c r="K4180" s="338" t="s">
        <v>4987</v>
      </c>
      <c r="L4180" s="338" t="s">
        <v>4999</v>
      </c>
      <c r="M4180" s="338" t="s">
        <v>22498</v>
      </c>
      <c r="N4180" s="338" t="s">
        <v>11994</v>
      </c>
      <c r="O4180" s="338" t="s">
        <v>5120</v>
      </c>
    </row>
    <row r="4181" ht="15.75" customHeight="1">
      <c r="A4181" s="338" t="s">
        <v>22499</v>
      </c>
      <c r="B4181" s="338" t="s">
        <v>4970</v>
      </c>
      <c r="C4181" s="338" t="s">
        <v>1425</v>
      </c>
      <c r="D4181" s="338">
        <v>2002.0</v>
      </c>
      <c r="E4181" s="338" t="s">
        <v>22500</v>
      </c>
      <c r="F4181" s="339">
        <v>45113.0</v>
      </c>
      <c r="G4181" s="338" t="s">
        <v>5710</v>
      </c>
      <c r="H4181" s="338" t="s">
        <v>22501</v>
      </c>
      <c r="I4181" s="338" t="s">
        <v>22501</v>
      </c>
      <c r="J4181" s="338" t="s">
        <v>22502</v>
      </c>
      <c r="K4181" s="338" t="s">
        <v>7898</v>
      </c>
      <c r="L4181" s="338" t="s">
        <v>5007</v>
      </c>
      <c r="M4181" s="338" t="s">
        <v>22503</v>
      </c>
      <c r="N4181" s="338" t="s">
        <v>22504</v>
      </c>
      <c r="O4181" s="338" t="s">
        <v>5248</v>
      </c>
    </row>
    <row r="4182" ht="15.75" customHeight="1">
      <c r="A4182" s="338" t="s">
        <v>22505</v>
      </c>
      <c r="B4182" s="338" t="s">
        <v>7737</v>
      </c>
      <c r="C4182" s="338" t="s">
        <v>1558</v>
      </c>
      <c r="D4182" s="338">
        <v>2002.0</v>
      </c>
      <c r="E4182" s="338" t="s">
        <v>22243</v>
      </c>
      <c r="F4182" s="339">
        <v>44991.0</v>
      </c>
      <c r="G4182" s="338" t="s">
        <v>5090</v>
      </c>
      <c r="H4182" s="338" t="s">
        <v>22506</v>
      </c>
      <c r="I4182" s="338" t="s">
        <v>18816</v>
      </c>
      <c r="J4182" s="338" t="s">
        <v>16664</v>
      </c>
      <c r="K4182" s="338" t="s">
        <v>4987</v>
      </c>
      <c r="L4182" s="338" t="s">
        <v>5176</v>
      </c>
      <c r="M4182" s="338" t="s">
        <v>22507</v>
      </c>
      <c r="N4182" s="338" t="s">
        <v>5126</v>
      </c>
      <c r="O4182" s="338" t="s">
        <v>5160</v>
      </c>
    </row>
    <row r="4183" ht="15.75" customHeight="1">
      <c r="A4183" s="338" t="s">
        <v>22508</v>
      </c>
      <c r="B4183" s="338" t="s">
        <v>7737</v>
      </c>
      <c r="C4183" s="338" t="s">
        <v>1547</v>
      </c>
      <c r="D4183" s="338">
        <v>2002.0</v>
      </c>
      <c r="E4183" s="338" t="s">
        <v>22509</v>
      </c>
      <c r="F4183" s="339">
        <v>45053.0</v>
      </c>
      <c r="G4183" s="338" t="s">
        <v>5701</v>
      </c>
      <c r="H4183" s="338" t="s">
        <v>22510</v>
      </c>
      <c r="I4183" s="338" t="s">
        <v>22510</v>
      </c>
      <c r="J4183" s="338" t="s">
        <v>22511</v>
      </c>
      <c r="K4183" s="338" t="s">
        <v>7575</v>
      </c>
      <c r="L4183" s="338" t="s">
        <v>5007</v>
      </c>
      <c r="M4183" s="338" t="s">
        <v>22512</v>
      </c>
      <c r="N4183" s="338" t="s">
        <v>22513</v>
      </c>
      <c r="O4183" s="338" t="s">
        <v>5294</v>
      </c>
    </row>
    <row r="4184" ht="15.75" customHeight="1">
      <c r="A4184" s="338" t="s">
        <v>22514</v>
      </c>
      <c r="B4184" s="338" t="s">
        <v>4993</v>
      </c>
      <c r="C4184" s="338" t="s">
        <v>1601</v>
      </c>
      <c r="D4184" s="338">
        <v>2002.0</v>
      </c>
      <c r="E4184" s="338" t="s">
        <v>22515</v>
      </c>
      <c r="F4184" s="339">
        <v>45023.0</v>
      </c>
      <c r="G4184" s="338" t="s">
        <v>5969</v>
      </c>
      <c r="H4184" s="338" t="s">
        <v>12139</v>
      </c>
      <c r="I4184" s="338" t="s">
        <v>22516</v>
      </c>
      <c r="J4184" s="338" t="s">
        <v>22517</v>
      </c>
      <c r="K4184" s="338" t="s">
        <v>3074</v>
      </c>
      <c r="L4184" s="338" t="s">
        <v>5017</v>
      </c>
      <c r="M4184" s="338" t="s">
        <v>22518</v>
      </c>
      <c r="N4184" s="338" t="s">
        <v>22519</v>
      </c>
      <c r="O4184" s="338" t="s">
        <v>5370</v>
      </c>
    </row>
    <row r="4185" ht="15.75" customHeight="1">
      <c r="A4185" s="338" t="s">
        <v>22520</v>
      </c>
      <c r="B4185" s="338" t="s">
        <v>4970</v>
      </c>
      <c r="C4185" s="338" t="s">
        <v>1537</v>
      </c>
      <c r="D4185" s="338">
        <v>2002.0</v>
      </c>
      <c r="E4185" s="338" t="s">
        <v>22337</v>
      </c>
      <c r="F4185" s="339">
        <v>44963.0</v>
      </c>
      <c r="G4185" s="338" t="s">
        <v>8851</v>
      </c>
      <c r="H4185" s="338" t="s">
        <v>13038</v>
      </c>
      <c r="I4185" s="338" t="s">
        <v>22521</v>
      </c>
      <c r="J4185" s="338" t="s">
        <v>7807</v>
      </c>
      <c r="K4185" s="338" t="s">
        <v>4987</v>
      </c>
      <c r="L4185" s="338" t="s">
        <v>7748</v>
      </c>
      <c r="M4185" s="338" t="s">
        <v>22522</v>
      </c>
      <c r="N4185" s="338" t="s">
        <v>4990</v>
      </c>
      <c r="O4185" s="338" t="s">
        <v>5537</v>
      </c>
    </row>
    <row r="4186" ht="15.75" customHeight="1">
      <c r="A4186" s="338" t="s">
        <v>22523</v>
      </c>
      <c r="B4186" s="338" t="s">
        <v>4970</v>
      </c>
      <c r="C4186" s="338" t="s">
        <v>3713</v>
      </c>
      <c r="D4186" s="338">
        <v>2002.0</v>
      </c>
      <c r="E4186" s="338" t="s">
        <v>22282</v>
      </c>
      <c r="F4186" s="339">
        <v>44933.0</v>
      </c>
      <c r="G4186" s="338" t="s">
        <v>7864</v>
      </c>
      <c r="H4186" s="338" t="s">
        <v>22524</v>
      </c>
      <c r="I4186" s="338" t="s">
        <v>22524</v>
      </c>
      <c r="J4186" s="338" t="s">
        <v>14892</v>
      </c>
      <c r="K4186" s="338" t="s">
        <v>4987</v>
      </c>
      <c r="L4186" s="338" t="s">
        <v>5108</v>
      </c>
      <c r="M4186" s="338" t="s">
        <v>22525</v>
      </c>
      <c r="N4186" s="338" t="s">
        <v>5009</v>
      </c>
      <c r="O4186" s="338" t="s">
        <v>5624</v>
      </c>
    </row>
    <row r="4187" ht="15.75" customHeight="1">
      <c r="A4187" s="338" t="s">
        <v>22526</v>
      </c>
      <c r="B4187" s="338" t="s">
        <v>7737</v>
      </c>
      <c r="C4187" s="338" t="s">
        <v>1547</v>
      </c>
      <c r="D4187" s="338">
        <v>2002.0</v>
      </c>
      <c r="E4187" s="338" t="s">
        <v>22527</v>
      </c>
      <c r="F4187" s="339">
        <v>45114.0</v>
      </c>
      <c r="G4187" s="338" t="s">
        <v>6391</v>
      </c>
      <c r="H4187" s="338" t="s">
        <v>12083</v>
      </c>
      <c r="I4187" s="338" t="s">
        <v>12083</v>
      </c>
      <c r="J4187" s="338" t="s">
        <v>22528</v>
      </c>
      <c r="K4187" s="338" t="s">
        <v>9336</v>
      </c>
      <c r="M4187" s="338" t="s">
        <v>22529</v>
      </c>
      <c r="N4187" s="338" t="s">
        <v>15191</v>
      </c>
      <c r="O4187" s="338" t="s">
        <v>5624</v>
      </c>
    </row>
    <row r="4188" ht="15.75" customHeight="1">
      <c r="A4188" s="338" t="s">
        <v>22530</v>
      </c>
      <c r="B4188" s="338" t="s">
        <v>4970</v>
      </c>
      <c r="C4188" s="338" t="s">
        <v>3713</v>
      </c>
      <c r="D4188" s="338">
        <v>2002.0</v>
      </c>
      <c r="E4188" s="338" t="s">
        <v>22531</v>
      </c>
      <c r="F4188" s="339">
        <v>45083.0</v>
      </c>
      <c r="G4188" s="338" t="s">
        <v>5121</v>
      </c>
      <c r="H4188" s="338" t="s">
        <v>7405</v>
      </c>
      <c r="I4188" s="338" t="s">
        <v>11761</v>
      </c>
      <c r="J4188" s="338" t="s">
        <v>5687</v>
      </c>
      <c r="K4188" s="338" t="s">
        <v>4987</v>
      </c>
      <c r="L4188" s="338" t="s">
        <v>5074</v>
      </c>
      <c r="M4188" s="338" t="s">
        <v>22532</v>
      </c>
      <c r="N4188" s="338" t="s">
        <v>22533</v>
      </c>
      <c r="O4188" s="338" t="s">
        <v>5715</v>
      </c>
    </row>
    <row r="4189" ht="15.75" customHeight="1">
      <c r="A4189" s="338" t="s">
        <v>22534</v>
      </c>
      <c r="B4189" s="338" t="s">
        <v>4970</v>
      </c>
      <c r="C4189" s="338" t="s">
        <v>1681</v>
      </c>
      <c r="D4189" s="338">
        <v>2002.0</v>
      </c>
      <c r="E4189" s="338" t="s">
        <v>22535</v>
      </c>
      <c r="F4189" s="339">
        <v>45082.0</v>
      </c>
      <c r="G4189" s="338" t="s">
        <v>7264</v>
      </c>
      <c r="H4189" s="338" t="s">
        <v>22536</v>
      </c>
      <c r="I4189" s="338" t="s">
        <v>22537</v>
      </c>
      <c r="J4189" s="338" t="s">
        <v>22538</v>
      </c>
      <c r="K4189" s="338" t="s">
        <v>4987</v>
      </c>
      <c r="L4189" s="338" t="s">
        <v>6153</v>
      </c>
      <c r="M4189" s="338" t="s">
        <v>22539</v>
      </c>
      <c r="N4189" s="338" t="s">
        <v>22540</v>
      </c>
      <c r="O4189" s="338" t="s">
        <v>5294</v>
      </c>
    </row>
    <row r="4190" ht="15.75" customHeight="1">
      <c r="A4190" s="338" t="s">
        <v>22541</v>
      </c>
      <c r="B4190" s="338" t="s">
        <v>4970</v>
      </c>
      <c r="C4190" s="338" t="s">
        <v>1558</v>
      </c>
      <c r="D4190" s="338">
        <v>2002.0</v>
      </c>
      <c r="E4190" s="338" t="s">
        <v>22542</v>
      </c>
      <c r="F4190" s="339">
        <v>45173.0</v>
      </c>
      <c r="G4190" s="338" t="s">
        <v>7089</v>
      </c>
      <c r="H4190" s="338" t="s">
        <v>22543</v>
      </c>
      <c r="I4190" s="338" t="s">
        <v>22543</v>
      </c>
      <c r="J4190" s="338" t="s">
        <v>13522</v>
      </c>
      <c r="K4190" s="338" t="s">
        <v>4987</v>
      </c>
      <c r="L4190" s="338" t="s">
        <v>5094</v>
      </c>
      <c r="M4190" s="338" t="s">
        <v>22544</v>
      </c>
      <c r="N4190" s="338" t="s">
        <v>16259</v>
      </c>
      <c r="O4190" s="338" t="s">
        <v>5370</v>
      </c>
    </row>
    <row r="4191" ht="15.75" customHeight="1">
      <c r="A4191" s="338" t="s">
        <v>22545</v>
      </c>
      <c r="B4191" s="338" t="s">
        <v>4970</v>
      </c>
      <c r="C4191" s="338" t="s">
        <v>1547</v>
      </c>
      <c r="D4191" s="338">
        <v>2002.0</v>
      </c>
      <c r="E4191" s="338" t="s">
        <v>22509</v>
      </c>
      <c r="F4191" s="339">
        <v>45114.0</v>
      </c>
      <c r="G4191" s="338" t="s">
        <v>5145</v>
      </c>
      <c r="H4191" s="338" t="s">
        <v>22546</v>
      </c>
      <c r="I4191" s="338" t="s">
        <v>22546</v>
      </c>
      <c r="J4191" s="338" t="s">
        <v>22547</v>
      </c>
      <c r="K4191" s="338" t="s">
        <v>9336</v>
      </c>
      <c r="M4191" s="338" t="s">
        <v>22548</v>
      </c>
      <c r="N4191" s="338" t="s">
        <v>22549</v>
      </c>
      <c r="O4191" s="338" t="s">
        <v>5096</v>
      </c>
    </row>
    <row r="4192" ht="15.75" customHeight="1">
      <c r="A4192" s="338" t="s">
        <v>22550</v>
      </c>
      <c r="B4192" s="338" t="s">
        <v>4993</v>
      </c>
      <c r="C4192" s="338" t="s">
        <v>1601</v>
      </c>
      <c r="D4192" s="338">
        <v>2002.0</v>
      </c>
      <c r="E4192" s="338" t="s">
        <v>22551</v>
      </c>
      <c r="F4192" s="339">
        <v>44933.0</v>
      </c>
      <c r="G4192" s="338" t="s">
        <v>5181</v>
      </c>
      <c r="H4192" s="338" t="s">
        <v>17554</v>
      </c>
      <c r="I4192" s="338" t="s">
        <v>10985</v>
      </c>
      <c r="J4192" s="338" t="s">
        <v>22552</v>
      </c>
      <c r="K4192" s="338" t="s">
        <v>4976</v>
      </c>
      <c r="L4192" s="338" t="s">
        <v>5064</v>
      </c>
      <c r="M4192" s="338" t="s">
        <v>22553</v>
      </c>
      <c r="N4192" s="338" t="s">
        <v>22554</v>
      </c>
      <c r="O4192" s="338" t="s">
        <v>5193</v>
      </c>
    </row>
    <row r="4193" ht="15.75" customHeight="1">
      <c r="A4193" s="338" t="s">
        <v>17223</v>
      </c>
      <c r="B4193" s="338" t="s">
        <v>7737</v>
      </c>
      <c r="C4193" s="338" t="s">
        <v>1537</v>
      </c>
      <c r="D4193" s="338">
        <v>2002.0</v>
      </c>
      <c r="E4193" s="338" t="s">
        <v>21748</v>
      </c>
      <c r="F4193" s="339">
        <v>45082.0</v>
      </c>
      <c r="G4193" s="338" t="s">
        <v>6515</v>
      </c>
      <c r="H4193" s="338" t="s">
        <v>6132</v>
      </c>
      <c r="I4193" s="338" t="s">
        <v>22555</v>
      </c>
      <c r="J4193" s="338" t="s">
        <v>9206</v>
      </c>
      <c r="K4193" s="338" t="s">
        <v>4987</v>
      </c>
      <c r="L4193" s="338" t="s">
        <v>11153</v>
      </c>
      <c r="M4193" s="338" t="s">
        <v>22556</v>
      </c>
      <c r="N4193" s="338" t="s">
        <v>7874</v>
      </c>
      <c r="O4193" s="338" t="s">
        <v>5077</v>
      </c>
    </row>
    <row r="4194" ht="15.75" customHeight="1">
      <c r="A4194" s="338" t="s">
        <v>22557</v>
      </c>
      <c r="B4194" s="338" t="s">
        <v>4970</v>
      </c>
      <c r="C4194" s="338" t="s">
        <v>1558</v>
      </c>
      <c r="D4194" s="338">
        <v>2002.0</v>
      </c>
      <c r="E4194" s="338" t="s">
        <v>22083</v>
      </c>
      <c r="F4194" s="339">
        <v>44933.0</v>
      </c>
      <c r="G4194" s="338" t="s">
        <v>5090</v>
      </c>
      <c r="H4194" s="338" t="s">
        <v>20959</v>
      </c>
      <c r="I4194" s="338" t="s">
        <v>20959</v>
      </c>
      <c r="J4194" s="338" t="s">
        <v>17133</v>
      </c>
      <c r="K4194" s="338" t="s">
        <v>5607</v>
      </c>
      <c r="M4194" s="338" t="s">
        <v>22558</v>
      </c>
      <c r="N4194" s="338" t="s">
        <v>22559</v>
      </c>
      <c r="O4194" s="338" t="s">
        <v>5150</v>
      </c>
    </row>
    <row r="4195" ht="15.75" customHeight="1">
      <c r="A4195" s="338" t="s">
        <v>22560</v>
      </c>
      <c r="B4195" s="338" t="s">
        <v>4970</v>
      </c>
      <c r="C4195" s="338" t="s">
        <v>1547</v>
      </c>
      <c r="D4195" s="338">
        <v>2002.0</v>
      </c>
      <c r="E4195" s="338" t="s">
        <v>22561</v>
      </c>
      <c r="F4195" s="339">
        <v>45144.0</v>
      </c>
      <c r="G4195" s="338" t="s">
        <v>7889</v>
      </c>
      <c r="H4195" s="338" t="s">
        <v>5798</v>
      </c>
      <c r="I4195" s="338" t="s">
        <v>22562</v>
      </c>
      <c r="J4195" s="338" t="s">
        <v>16106</v>
      </c>
      <c r="K4195" s="338" t="s">
        <v>5245</v>
      </c>
      <c r="L4195" s="338" t="s">
        <v>5064</v>
      </c>
      <c r="M4195" s="338" t="s">
        <v>22563</v>
      </c>
      <c r="N4195" s="338" t="s">
        <v>22564</v>
      </c>
      <c r="O4195" s="338" t="s">
        <v>5020</v>
      </c>
    </row>
    <row r="4196" ht="15.75" customHeight="1">
      <c r="A4196" s="338" t="s">
        <v>22565</v>
      </c>
      <c r="B4196" s="338" t="s">
        <v>4993</v>
      </c>
      <c r="C4196" s="338" t="s">
        <v>1601</v>
      </c>
      <c r="D4196" s="338">
        <v>2002.0</v>
      </c>
      <c r="E4196" s="338" t="s">
        <v>21286</v>
      </c>
      <c r="F4196" s="339">
        <v>44962.0</v>
      </c>
      <c r="G4196" s="338" t="s">
        <v>5145</v>
      </c>
      <c r="H4196" s="338" t="s">
        <v>13770</v>
      </c>
      <c r="I4196" s="338" t="s">
        <v>8147</v>
      </c>
      <c r="J4196" s="338" t="s">
        <v>13522</v>
      </c>
      <c r="K4196" s="338" t="s">
        <v>5245</v>
      </c>
      <c r="L4196" s="338" t="s">
        <v>12215</v>
      </c>
      <c r="M4196" s="338" t="s">
        <v>22566</v>
      </c>
      <c r="N4196" s="338" t="s">
        <v>7376</v>
      </c>
      <c r="O4196" s="338" t="s">
        <v>5339</v>
      </c>
    </row>
    <row r="4197" ht="15.75" customHeight="1">
      <c r="A4197" s="338" t="s">
        <v>22567</v>
      </c>
      <c r="B4197" s="338" t="s">
        <v>4970</v>
      </c>
      <c r="C4197" s="338" t="s">
        <v>1547</v>
      </c>
      <c r="D4197" s="338">
        <v>2002.0</v>
      </c>
      <c r="E4197" s="338" t="s">
        <v>22568</v>
      </c>
      <c r="F4197" s="339">
        <v>44933.0</v>
      </c>
      <c r="G4197" s="338" t="s">
        <v>5113</v>
      </c>
      <c r="H4197" s="338" t="s">
        <v>12139</v>
      </c>
      <c r="I4197" s="338" t="s">
        <v>7484</v>
      </c>
      <c r="J4197" s="338" t="s">
        <v>5107</v>
      </c>
      <c r="K4197" s="338" t="s">
        <v>4976</v>
      </c>
      <c r="L4197" s="338" t="s">
        <v>7748</v>
      </c>
      <c r="M4197" s="338" t="s">
        <v>22569</v>
      </c>
      <c r="N4197" s="338" t="s">
        <v>10126</v>
      </c>
      <c r="O4197" s="338" t="s">
        <v>5294</v>
      </c>
    </row>
    <row r="4198" ht="15.75" customHeight="1">
      <c r="A4198" s="338" t="s">
        <v>22570</v>
      </c>
      <c r="B4198" s="338" t="s">
        <v>5445</v>
      </c>
      <c r="C4198" s="338" t="s">
        <v>1558</v>
      </c>
      <c r="D4198" s="338">
        <v>2002.0</v>
      </c>
      <c r="E4198" s="338" t="s">
        <v>22160</v>
      </c>
      <c r="F4198" s="339">
        <v>45112.0</v>
      </c>
      <c r="G4198" s="338" t="s">
        <v>6378</v>
      </c>
      <c r="H4198" s="338" t="s">
        <v>22571</v>
      </c>
      <c r="I4198" s="338" t="s">
        <v>17848</v>
      </c>
      <c r="J4198" s="338" t="s">
        <v>16077</v>
      </c>
      <c r="K4198" s="338" t="s">
        <v>4987</v>
      </c>
      <c r="L4198" s="338" t="s">
        <v>12744</v>
      </c>
      <c r="M4198" s="338" t="s">
        <v>22572</v>
      </c>
      <c r="N4198" s="338" t="s">
        <v>7376</v>
      </c>
      <c r="O4198" s="338" t="s">
        <v>4991</v>
      </c>
    </row>
    <row r="4199" ht="15.75" customHeight="1">
      <c r="A4199" s="338" t="s">
        <v>22573</v>
      </c>
      <c r="B4199" s="338" t="s">
        <v>4970</v>
      </c>
      <c r="C4199" s="338" t="s">
        <v>1547</v>
      </c>
      <c r="D4199" s="338">
        <v>2002.0</v>
      </c>
      <c r="E4199" s="338" t="s">
        <v>21256</v>
      </c>
      <c r="F4199" s="339">
        <v>45022.0</v>
      </c>
      <c r="G4199" s="338" t="s">
        <v>5241</v>
      </c>
      <c r="H4199" s="338" t="s">
        <v>19361</v>
      </c>
      <c r="I4199" s="338" t="s">
        <v>19361</v>
      </c>
      <c r="J4199" s="338" t="s">
        <v>13321</v>
      </c>
      <c r="K4199" s="338" t="s">
        <v>4987</v>
      </c>
      <c r="M4199" s="338" t="s">
        <v>22574</v>
      </c>
      <c r="N4199" s="338" t="s">
        <v>22575</v>
      </c>
      <c r="O4199" s="338" t="s">
        <v>5120</v>
      </c>
    </row>
    <row r="4200" ht="15.75" customHeight="1">
      <c r="A4200" s="338" t="s">
        <v>22576</v>
      </c>
      <c r="B4200" s="338" t="s">
        <v>4970</v>
      </c>
      <c r="C4200" s="338" t="s">
        <v>1558</v>
      </c>
      <c r="D4200" s="338">
        <v>2002.0</v>
      </c>
      <c r="E4200" s="338" t="s">
        <v>21817</v>
      </c>
      <c r="F4200" s="339">
        <v>45021.0</v>
      </c>
      <c r="G4200" s="338" t="s">
        <v>5163</v>
      </c>
      <c r="H4200" s="338" t="s">
        <v>22577</v>
      </c>
      <c r="I4200" s="338" t="s">
        <v>22578</v>
      </c>
      <c r="J4200" s="338" t="s">
        <v>19900</v>
      </c>
      <c r="K4200" s="338" t="s">
        <v>5245</v>
      </c>
      <c r="L4200" s="338" t="s">
        <v>5822</v>
      </c>
      <c r="M4200" s="338" t="s">
        <v>22579</v>
      </c>
      <c r="N4200" s="338" t="s">
        <v>18807</v>
      </c>
      <c r="O4200" s="338" t="s">
        <v>5505</v>
      </c>
    </row>
    <row r="4201" ht="15.75" customHeight="1">
      <c r="A4201" s="338" t="s">
        <v>22580</v>
      </c>
      <c r="B4201" s="338" t="s">
        <v>4970</v>
      </c>
      <c r="C4201" s="338" t="s">
        <v>1558</v>
      </c>
      <c r="D4201" s="338">
        <v>2002.0</v>
      </c>
      <c r="E4201" s="338" t="s">
        <v>22198</v>
      </c>
      <c r="F4201" s="339">
        <v>45051.0</v>
      </c>
      <c r="G4201" s="338" t="s">
        <v>5163</v>
      </c>
      <c r="H4201" s="338" t="s">
        <v>22581</v>
      </c>
      <c r="I4201" s="338" t="s">
        <v>22582</v>
      </c>
      <c r="J4201" s="338" t="s">
        <v>22583</v>
      </c>
      <c r="K4201" s="338" t="s">
        <v>4987</v>
      </c>
      <c r="L4201" s="338" t="s">
        <v>5176</v>
      </c>
      <c r="M4201" s="338" t="s">
        <v>22584</v>
      </c>
      <c r="N4201" s="338" t="s">
        <v>22585</v>
      </c>
      <c r="O4201" s="338" t="s">
        <v>5483</v>
      </c>
    </row>
    <row r="4202" ht="15.75" customHeight="1">
      <c r="A4202" s="338" t="s">
        <v>22586</v>
      </c>
      <c r="B4202" s="338" t="s">
        <v>5445</v>
      </c>
      <c r="C4202" s="338" t="s">
        <v>1558</v>
      </c>
      <c r="D4202" s="338">
        <v>2002.0</v>
      </c>
      <c r="E4202" s="338" t="s">
        <v>21974</v>
      </c>
      <c r="F4202" s="339">
        <v>44961.0</v>
      </c>
      <c r="G4202" s="338" t="s">
        <v>5432</v>
      </c>
      <c r="H4202" s="338" t="s">
        <v>22587</v>
      </c>
      <c r="I4202" s="338" t="s">
        <v>22588</v>
      </c>
      <c r="J4202" s="338" t="s">
        <v>21313</v>
      </c>
      <c r="K4202" s="338" t="s">
        <v>4987</v>
      </c>
      <c r="L4202" s="338" t="s">
        <v>5377</v>
      </c>
      <c r="M4202" s="338" t="s">
        <v>22589</v>
      </c>
      <c r="N4202" s="338" t="s">
        <v>7376</v>
      </c>
      <c r="O4202" s="338" t="s">
        <v>5010</v>
      </c>
    </row>
    <row r="4203" ht="15.75" customHeight="1">
      <c r="A4203" s="338" t="s">
        <v>22590</v>
      </c>
      <c r="B4203" s="338" t="s">
        <v>4970</v>
      </c>
      <c r="C4203" s="338" t="s">
        <v>1537</v>
      </c>
      <c r="D4203" s="338">
        <v>2002.0</v>
      </c>
      <c r="E4203" s="338" t="s">
        <v>21883</v>
      </c>
      <c r="F4203" s="339">
        <v>45174.0</v>
      </c>
      <c r="G4203" s="338" t="s">
        <v>5319</v>
      </c>
      <c r="H4203" s="338" t="s">
        <v>22591</v>
      </c>
      <c r="I4203" s="338" t="s">
        <v>22592</v>
      </c>
      <c r="J4203" s="338" t="s">
        <v>16664</v>
      </c>
      <c r="K4203" s="338" t="s">
        <v>4987</v>
      </c>
      <c r="L4203" s="338" t="s">
        <v>5074</v>
      </c>
      <c r="M4203" s="338" t="s">
        <v>22593</v>
      </c>
      <c r="N4203" s="338" t="s">
        <v>7780</v>
      </c>
      <c r="O4203" s="338" t="s">
        <v>5028</v>
      </c>
    </row>
    <row r="4204" ht="15.75" customHeight="1">
      <c r="A4204" s="338" t="s">
        <v>22594</v>
      </c>
      <c r="B4204" s="338" t="s">
        <v>7737</v>
      </c>
      <c r="C4204" s="338" t="s">
        <v>1547</v>
      </c>
      <c r="D4204" s="338">
        <v>2002.0</v>
      </c>
      <c r="E4204" s="338" t="s">
        <v>21767</v>
      </c>
      <c r="F4204" s="339">
        <v>45173.0</v>
      </c>
      <c r="G4204" s="338" t="s">
        <v>6068</v>
      </c>
      <c r="H4204" s="338" t="s">
        <v>22595</v>
      </c>
      <c r="I4204" s="338" t="s">
        <v>22595</v>
      </c>
      <c r="J4204" s="338" t="s">
        <v>22596</v>
      </c>
      <c r="K4204" s="338" t="s">
        <v>4987</v>
      </c>
      <c r="L4204" s="338" t="s">
        <v>7014</v>
      </c>
      <c r="M4204" s="338" t="s">
        <v>22597</v>
      </c>
      <c r="N4204" s="338" t="s">
        <v>5009</v>
      </c>
      <c r="O4204" s="338" t="s">
        <v>5339</v>
      </c>
    </row>
    <row r="4205" ht="15.75" customHeight="1">
      <c r="A4205" s="338" t="s">
        <v>22598</v>
      </c>
      <c r="B4205" s="338" t="s">
        <v>4970</v>
      </c>
      <c r="C4205" s="338" t="s">
        <v>1601</v>
      </c>
      <c r="D4205" s="338">
        <v>2002.0</v>
      </c>
      <c r="E4205" s="338" t="s">
        <v>22599</v>
      </c>
      <c r="F4205" s="339">
        <v>44932.0</v>
      </c>
      <c r="G4205" s="338" t="s">
        <v>5070</v>
      </c>
      <c r="H4205" s="338" t="s">
        <v>12161</v>
      </c>
      <c r="I4205" s="338" t="s">
        <v>22600</v>
      </c>
      <c r="J4205" s="338" t="s">
        <v>22600</v>
      </c>
      <c r="K4205" s="338" t="s">
        <v>4987</v>
      </c>
      <c r="L4205" s="338" t="s">
        <v>5007</v>
      </c>
      <c r="M4205" s="338" t="s">
        <v>22601</v>
      </c>
      <c r="N4205" s="338" t="s">
        <v>22602</v>
      </c>
      <c r="O4205" s="338" t="s">
        <v>5120</v>
      </c>
    </row>
    <row r="4206" ht="15.75" customHeight="1">
      <c r="A4206" s="338" t="s">
        <v>22603</v>
      </c>
      <c r="B4206" s="338" t="s">
        <v>4970</v>
      </c>
      <c r="C4206" s="338" t="s">
        <v>1558</v>
      </c>
      <c r="D4206" s="338">
        <v>2002.0</v>
      </c>
      <c r="E4206" s="338" t="s">
        <v>22604</v>
      </c>
      <c r="F4206" s="339">
        <v>44992.0</v>
      </c>
      <c r="G4206" s="338" t="s">
        <v>5701</v>
      </c>
      <c r="H4206" s="338" t="s">
        <v>22605</v>
      </c>
      <c r="I4206" s="338" t="s">
        <v>22605</v>
      </c>
      <c r="J4206" s="338" t="s">
        <v>22606</v>
      </c>
      <c r="K4206" s="338" t="s">
        <v>5607</v>
      </c>
      <c r="M4206" s="338" t="s">
        <v>22607</v>
      </c>
      <c r="N4206" s="338" t="s">
        <v>22608</v>
      </c>
      <c r="O4206" s="338" t="s">
        <v>5943</v>
      </c>
    </row>
    <row r="4207" ht="15.75" customHeight="1">
      <c r="A4207" s="338" t="s">
        <v>22609</v>
      </c>
      <c r="B4207" s="338" t="s">
        <v>4993</v>
      </c>
      <c r="C4207" s="338" t="s">
        <v>1537</v>
      </c>
      <c r="D4207" s="338">
        <v>2002.0</v>
      </c>
      <c r="E4207" s="338" t="s">
        <v>21773</v>
      </c>
      <c r="F4207" s="339">
        <v>44962.0</v>
      </c>
      <c r="G4207" s="338" t="s">
        <v>5163</v>
      </c>
      <c r="H4207" s="338" t="s">
        <v>17472</v>
      </c>
      <c r="I4207" s="338" t="s">
        <v>12206</v>
      </c>
      <c r="J4207" s="338" t="s">
        <v>15498</v>
      </c>
      <c r="K4207" s="338" t="s">
        <v>4987</v>
      </c>
      <c r="L4207" s="338" t="s">
        <v>6015</v>
      </c>
      <c r="M4207" s="338" t="s">
        <v>22610</v>
      </c>
      <c r="N4207" s="338" t="s">
        <v>5009</v>
      </c>
      <c r="O4207" s="338" t="s">
        <v>5370</v>
      </c>
    </row>
    <row r="4208" ht="15.75" customHeight="1">
      <c r="A4208" s="338" t="s">
        <v>22611</v>
      </c>
      <c r="B4208" s="338" t="s">
        <v>4970</v>
      </c>
      <c r="C4208" s="338" t="s">
        <v>1558</v>
      </c>
      <c r="D4208" s="338">
        <v>2002.0</v>
      </c>
      <c r="E4208" s="338" t="s">
        <v>22612</v>
      </c>
      <c r="F4208" s="339">
        <v>44932.0</v>
      </c>
      <c r="G4208" s="338" t="s">
        <v>7258</v>
      </c>
      <c r="H4208" s="338" t="s">
        <v>19383</v>
      </c>
      <c r="I4208" s="338" t="s">
        <v>22613</v>
      </c>
      <c r="J4208" s="338" t="s">
        <v>16744</v>
      </c>
      <c r="K4208" s="338" t="s">
        <v>4987</v>
      </c>
      <c r="M4208" s="338" t="s">
        <v>22614</v>
      </c>
      <c r="N4208" s="338" t="s">
        <v>14307</v>
      </c>
      <c r="O4208" s="338" t="s">
        <v>5677</v>
      </c>
    </row>
    <row r="4209" ht="15.75" customHeight="1">
      <c r="A4209" s="338" t="s">
        <v>22615</v>
      </c>
      <c r="B4209" s="338" t="s">
        <v>5445</v>
      </c>
      <c r="C4209" s="338" t="s">
        <v>1572</v>
      </c>
      <c r="D4209" s="338">
        <v>2002.0</v>
      </c>
      <c r="E4209" s="338" t="s">
        <v>21320</v>
      </c>
      <c r="F4209" s="339">
        <v>45143.0</v>
      </c>
      <c r="G4209" s="338" t="s">
        <v>5872</v>
      </c>
      <c r="H4209" s="338" t="s">
        <v>22616</v>
      </c>
      <c r="I4209" s="338" t="s">
        <v>22617</v>
      </c>
      <c r="J4209" s="338" t="s">
        <v>22618</v>
      </c>
      <c r="K4209" s="338" t="s">
        <v>4987</v>
      </c>
      <c r="L4209" s="338" t="s">
        <v>5094</v>
      </c>
      <c r="M4209" s="338" t="s">
        <v>22619</v>
      </c>
      <c r="N4209" s="338" t="s">
        <v>13149</v>
      </c>
      <c r="O4209" s="338" t="s">
        <v>9385</v>
      </c>
    </row>
    <row r="4210" ht="15.75" customHeight="1">
      <c r="A4210" s="338" t="s">
        <v>22620</v>
      </c>
      <c r="B4210" s="338" t="s">
        <v>5601</v>
      </c>
      <c r="C4210" s="338" t="s">
        <v>1547</v>
      </c>
      <c r="D4210" s="338">
        <v>2002.0</v>
      </c>
      <c r="E4210" s="338" t="s">
        <v>22621</v>
      </c>
      <c r="F4210" s="339">
        <v>45023.0</v>
      </c>
      <c r="G4210" s="338" t="s">
        <v>5153</v>
      </c>
      <c r="H4210" s="338" t="s">
        <v>22622</v>
      </c>
      <c r="I4210" s="338" t="s">
        <v>22623</v>
      </c>
      <c r="J4210" s="338" t="s">
        <v>22624</v>
      </c>
      <c r="K4210" s="338" t="s">
        <v>16517</v>
      </c>
      <c r="M4210" s="338" t="s">
        <v>22625</v>
      </c>
      <c r="N4210" s="338" t="s">
        <v>22626</v>
      </c>
      <c r="O4210" s="338" t="s">
        <v>5339</v>
      </c>
    </row>
    <row r="4211" ht="15.75" customHeight="1">
      <c r="A4211" s="338" t="s">
        <v>22627</v>
      </c>
      <c r="B4211" s="338" t="s">
        <v>4970</v>
      </c>
      <c r="C4211" s="338" t="s">
        <v>1558</v>
      </c>
      <c r="D4211" s="338">
        <v>2002.0</v>
      </c>
      <c r="E4211" s="338" t="s">
        <v>22628</v>
      </c>
      <c r="F4211" s="339">
        <v>45175.0</v>
      </c>
      <c r="G4211" s="338" t="s">
        <v>7264</v>
      </c>
      <c r="H4211" s="338" t="s">
        <v>22629</v>
      </c>
      <c r="I4211" s="338" t="s">
        <v>22629</v>
      </c>
      <c r="J4211" s="338" t="s">
        <v>22629</v>
      </c>
      <c r="K4211" s="338" t="s">
        <v>4987</v>
      </c>
      <c r="L4211" s="338" t="s">
        <v>5281</v>
      </c>
      <c r="M4211" s="338" t="s">
        <v>22630</v>
      </c>
      <c r="N4211" s="338" t="s">
        <v>22140</v>
      </c>
      <c r="O4211" s="338" t="s">
        <v>5339</v>
      </c>
    </row>
    <row r="4212" ht="15.75" customHeight="1">
      <c r="A4212" s="338" t="s">
        <v>22631</v>
      </c>
      <c r="B4212" s="338" t="s">
        <v>4970</v>
      </c>
      <c r="C4212" s="338" t="s">
        <v>3713</v>
      </c>
      <c r="D4212" s="338">
        <v>2002.0</v>
      </c>
      <c r="E4212" s="338" t="s">
        <v>22311</v>
      </c>
      <c r="F4212" s="339">
        <v>45019.0</v>
      </c>
      <c r="G4212" s="338" t="s">
        <v>5153</v>
      </c>
      <c r="H4212" s="338" t="s">
        <v>8868</v>
      </c>
      <c r="I4212" s="338" t="s">
        <v>22632</v>
      </c>
      <c r="J4212" s="338" t="s">
        <v>10532</v>
      </c>
      <c r="K4212" s="338" t="s">
        <v>4976</v>
      </c>
      <c r="L4212" s="338" t="s">
        <v>7743</v>
      </c>
      <c r="M4212" s="338" t="s">
        <v>22633</v>
      </c>
      <c r="N4212" s="338" t="s">
        <v>17742</v>
      </c>
      <c r="O4212" s="338" t="s">
        <v>5294</v>
      </c>
    </row>
    <row r="4213" ht="15.75" customHeight="1">
      <c r="A4213" s="338" t="s">
        <v>22634</v>
      </c>
      <c r="B4213" s="338" t="s">
        <v>4970</v>
      </c>
      <c r="C4213" s="338" t="s">
        <v>1547</v>
      </c>
      <c r="D4213" s="338">
        <v>2002.0</v>
      </c>
      <c r="E4213" s="338" t="s">
        <v>22635</v>
      </c>
      <c r="F4213" s="339">
        <v>45144.0</v>
      </c>
      <c r="G4213" s="338" t="s">
        <v>9683</v>
      </c>
      <c r="H4213" s="338" t="s">
        <v>19920</v>
      </c>
      <c r="I4213" s="338" t="s">
        <v>19920</v>
      </c>
      <c r="J4213" s="338" t="s">
        <v>22636</v>
      </c>
      <c r="K4213" s="338" t="s">
        <v>4976</v>
      </c>
      <c r="M4213" s="338" t="s">
        <v>22637</v>
      </c>
      <c r="N4213" s="338" t="s">
        <v>22638</v>
      </c>
      <c r="O4213" s="338" t="s">
        <v>5262</v>
      </c>
    </row>
    <row r="4214" ht="15.75" customHeight="1">
      <c r="A4214" s="338" t="s">
        <v>22639</v>
      </c>
      <c r="B4214" s="338" t="s">
        <v>4970</v>
      </c>
      <c r="C4214" s="338" t="s">
        <v>3713</v>
      </c>
      <c r="D4214" s="338">
        <v>2002.0</v>
      </c>
      <c r="E4214" s="338" t="s">
        <v>22640</v>
      </c>
      <c r="F4214" s="339">
        <v>45021.0</v>
      </c>
      <c r="G4214" s="338" t="s">
        <v>6046</v>
      </c>
      <c r="H4214" s="338" t="s">
        <v>5939</v>
      </c>
      <c r="I4214" s="338" t="s">
        <v>22641</v>
      </c>
      <c r="J4214" s="338" t="s">
        <v>17934</v>
      </c>
      <c r="K4214" s="338" t="s">
        <v>12977</v>
      </c>
      <c r="L4214" s="338" t="s">
        <v>5176</v>
      </c>
      <c r="M4214" s="338" t="s">
        <v>22642</v>
      </c>
      <c r="N4214" s="338" t="s">
        <v>22643</v>
      </c>
      <c r="O4214" s="338" t="s">
        <v>5262</v>
      </c>
    </row>
    <row r="4215" ht="15.75" customHeight="1">
      <c r="A4215" s="338" t="s">
        <v>22644</v>
      </c>
      <c r="B4215" s="338" t="s">
        <v>7737</v>
      </c>
      <c r="C4215" s="338" t="s">
        <v>1425</v>
      </c>
      <c r="D4215" s="338">
        <v>2002.0</v>
      </c>
      <c r="E4215" s="338" t="s">
        <v>22645</v>
      </c>
      <c r="F4215" s="339">
        <v>45021.0</v>
      </c>
      <c r="G4215" s="338" t="s">
        <v>5872</v>
      </c>
      <c r="H4215" s="338" t="s">
        <v>22646</v>
      </c>
      <c r="I4215" s="338" t="s">
        <v>22646</v>
      </c>
      <c r="J4215" s="338" t="s">
        <v>22647</v>
      </c>
      <c r="K4215" s="338" t="s">
        <v>4987</v>
      </c>
      <c r="L4215" s="338" t="s">
        <v>22648</v>
      </c>
      <c r="M4215" s="338" t="s">
        <v>22649</v>
      </c>
      <c r="N4215" s="338" t="s">
        <v>22650</v>
      </c>
      <c r="O4215" s="338" t="s">
        <v>5010</v>
      </c>
    </row>
    <row r="4216" ht="15.75" customHeight="1">
      <c r="A4216" s="338" t="s">
        <v>22651</v>
      </c>
      <c r="B4216" s="338" t="s">
        <v>4970</v>
      </c>
      <c r="C4216" s="338" t="s">
        <v>1558</v>
      </c>
      <c r="D4216" s="338">
        <v>2002.0</v>
      </c>
      <c r="E4216" s="338" t="s">
        <v>22151</v>
      </c>
      <c r="F4216" s="339">
        <v>45174.0</v>
      </c>
      <c r="G4216" s="338" t="s">
        <v>7029</v>
      </c>
      <c r="H4216" s="338" t="s">
        <v>5014</v>
      </c>
      <c r="I4216" s="338" t="s">
        <v>20000</v>
      </c>
      <c r="J4216" s="338" t="s">
        <v>5043</v>
      </c>
      <c r="K4216" s="338" t="s">
        <v>4987</v>
      </c>
      <c r="L4216" s="338" t="s">
        <v>12846</v>
      </c>
      <c r="M4216" s="338" t="s">
        <v>22652</v>
      </c>
      <c r="N4216" s="338" t="s">
        <v>4979</v>
      </c>
      <c r="O4216" s="338" t="s">
        <v>5186</v>
      </c>
    </row>
    <row r="4217" ht="15.75" customHeight="1">
      <c r="A4217" s="338" t="s">
        <v>22653</v>
      </c>
      <c r="B4217" s="338" t="s">
        <v>4970</v>
      </c>
      <c r="C4217" s="338" t="s">
        <v>1558</v>
      </c>
      <c r="D4217" s="338">
        <v>2002.0</v>
      </c>
      <c r="E4217" s="338" t="s">
        <v>22337</v>
      </c>
      <c r="F4217" s="339">
        <v>45082.0</v>
      </c>
      <c r="G4217" s="338" t="s">
        <v>5251</v>
      </c>
      <c r="H4217" s="338" t="s">
        <v>14357</v>
      </c>
      <c r="I4217" s="338" t="s">
        <v>14357</v>
      </c>
      <c r="J4217" s="338" t="s">
        <v>9249</v>
      </c>
      <c r="K4217" s="338" t="s">
        <v>4987</v>
      </c>
      <c r="L4217" s="338" t="s">
        <v>5064</v>
      </c>
      <c r="M4217" s="338" t="s">
        <v>22654</v>
      </c>
      <c r="N4217" s="338" t="s">
        <v>17975</v>
      </c>
      <c r="O4217" s="338" t="s">
        <v>5020</v>
      </c>
    </row>
    <row r="4218" ht="15.75" customHeight="1">
      <c r="A4218" s="338" t="s">
        <v>22655</v>
      </c>
      <c r="B4218" s="338" t="s">
        <v>4970</v>
      </c>
      <c r="C4218" s="338" t="s">
        <v>1547</v>
      </c>
      <c r="D4218" s="338">
        <v>2002.0</v>
      </c>
      <c r="E4218" s="338" t="s">
        <v>22656</v>
      </c>
      <c r="F4218" s="339">
        <v>45174.0</v>
      </c>
      <c r="G4218" s="338" t="s">
        <v>5203</v>
      </c>
      <c r="H4218" s="338" t="s">
        <v>17782</v>
      </c>
      <c r="I4218" s="338" t="s">
        <v>17782</v>
      </c>
      <c r="J4218" s="338" t="s">
        <v>22657</v>
      </c>
      <c r="K4218" s="338" t="s">
        <v>5607</v>
      </c>
      <c r="M4218" s="338" t="s">
        <v>22658</v>
      </c>
      <c r="N4218" s="338" t="s">
        <v>22659</v>
      </c>
      <c r="O4218" s="338" t="s">
        <v>5046</v>
      </c>
    </row>
    <row r="4219" ht="15.75" customHeight="1">
      <c r="A4219" s="338" t="s">
        <v>22660</v>
      </c>
      <c r="B4219" s="338" t="s">
        <v>4993</v>
      </c>
      <c r="C4219" s="338" t="s">
        <v>1572</v>
      </c>
      <c r="D4219" s="338">
        <v>2002.0</v>
      </c>
      <c r="E4219" s="338" t="s">
        <v>22087</v>
      </c>
      <c r="F4219" s="339">
        <v>45082.0</v>
      </c>
      <c r="G4219" s="338" t="s">
        <v>5163</v>
      </c>
      <c r="H4219" s="338" t="s">
        <v>22661</v>
      </c>
      <c r="I4219" s="338" t="s">
        <v>22662</v>
      </c>
      <c r="J4219" s="338" t="s">
        <v>17745</v>
      </c>
      <c r="K4219" s="338" t="s">
        <v>4987</v>
      </c>
      <c r="L4219" s="338" t="s">
        <v>7014</v>
      </c>
      <c r="M4219" s="338" t="s">
        <v>22663</v>
      </c>
      <c r="N4219" s="338" t="s">
        <v>5009</v>
      </c>
      <c r="O4219" s="338" t="s">
        <v>5698</v>
      </c>
    </row>
    <row r="4220" ht="15.75" customHeight="1">
      <c r="A4220" s="338" t="s">
        <v>22664</v>
      </c>
      <c r="B4220" s="338" t="s">
        <v>7737</v>
      </c>
      <c r="C4220" s="338" t="s">
        <v>1537</v>
      </c>
      <c r="D4220" s="338">
        <v>2002.0</v>
      </c>
      <c r="E4220" s="338" t="s">
        <v>22178</v>
      </c>
      <c r="F4220" s="339">
        <v>45141.0</v>
      </c>
      <c r="G4220" s="338" t="s">
        <v>6547</v>
      </c>
      <c r="H4220" s="338" t="s">
        <v>12762</v>
      </c>
      <c r="I4220" s="338" t="s">
        <v>12326</v>
      </c>
      <c r="J4220" s="338" t="s">
        <v>7041</v>
      </c>
      <c r="K4220" s="338" t="s">
        <v>4987</v>
      </c>
      <c r="L4220" s="338" t="s">
        <v>16620</v>
      </c>
      <c r="M4220" s="338" t="s">
        <v>22665</v>
      </c>
      <c r="N4220" s="338" t="s">
        <v>11994</v>
      </c>
      <c r="O4220" s="338" t="s">
        <v>5028</v>
      </c>
    </row>
    <row r="4221" ht="15.75" customHeight="1">
      <c r="A4221" s="338" t="s">
        <v>22666</v>
      </c>
      <c r="B4221" s="338" t="s">
        <v>4970</v>
      </c>
      <c r="C4221" s="338" t="s">
        <v>1547</v>
      </c>
      <c r="D4221" s="338">
        <v>2002.0</v>
      </c>
      <c r="E4221" s="338" t="s">
        <v>22667</v>
      </c>
      <c r="F4221" s="339">
        <v>45084.0</v>
      </c>
      <c r="G4221" s="338" t="s">
        <v>5272</v>
      </c>
      <c r="H4221" s="338" t="s">
        <v>22668</v>
      </c>
      <c r="I4221" s="338" t="s">
        <v>22668</v>
      </c>
      <c r="J4221" s="338" t="s">
        <v>22669</v>
      </c>
      <c r="K4221" s="338" t="s">
        <v>4976</v>
      </c>
      <c r="M4221" s="338" t="s">
        <v>22670</v>
      </c>
      <c r="N4221" s="338" t="s">
        <v>22671</v>
      </c>
      <c r="O4221" s="338" t="s">
        <v>5324</v>
      </c>
    </row>
    <row r="4222" ht="15.75" customHeight="1">
      <c r="A4222" s="338" t="s">
        <v>22672</v>
      </c>
      <c r="B4222" s="338" t="s">
        <v>7737</v>
      </c>
      <c r="C4222" s="338" t="s">
        <v>1572</v>
      </c>
      <c r="D4222" s="338">
        <v>2002.0</v>
      </c>
      <c r="E4222" s="338" t="s">
        <v>22136</v>
      </c>
      <c r="F4222" s="339">
        <v>44990.0</v>
      </c>
      <c r="G4222" s="338" t="s">
        <v>5172</v>
      </c>
      <c r="H4222" s="338" t="s">
        <v>22673</v>
      </c>
      <c r="I4222" s="338" t="s">
        <v>22674</v>
      </c>
      <c r="J4222" s="338" t="s">
        <v>16685</v>
      </c>
      <c r="K4222" s="338" t="s">
        <v>4987</v>
      </c>
      <c r="L4222" s="338" t="s">
        <v>12626</v>
      </c>
      <c r="M4222" s="338" t="s">
        <v>22675</v>
      </c>
      <c r="N4222" s="338" t="s">
        <v>19804</v>
      </c>
      <c r="O4222" s="338" t="s">
        <v>9753</v>
      </c>
    </row>
    <row r="4223" ht="15.75" customHeight="1">
      <c r="A4223" s="338" t="s">
        <v>22676</v>
      </c>
      <c r="B4223" s="338" t="s">
        <v>4970</v>
      </c>
      <c r="C4223" s="338" t="s">
        <v>1558</v>
      </c>
      <c r="D4223" s="338">
        <v>2002.0</v>
      </c>
      <c r="E4223" s="338" t="s">
        <v>21958</v>
      </c>
      <c r="F4223" s="339">
        <v>45111.0</v>
      </c>
      <c r="G4223" s="338" t="s">
        <v>9683</v>
      </c>
      <c r="H4223" s="338" t="s">
        <v>11988</v>
      </c>
      <c r="I4223" s="338" t="s">
        <v>22677</v>
      </c>
      <c r="J4223" s="338" t="s">
        <v>13612</v>
      </c>
      <c r="K4223" s="338" t="s">
        <v>4987</v>
      </c>
      <c r="L4223" s="338" t="s">
        <v>6297</v>
      </c>
      <c r="M4223" s="338" t="s">
        <v>22678</v>
      </c>
      <c r="N4223" s="338" t="s">
        <v>10126</v>
      </c>
      <c r="O4223" s="338" t="s">
        <v>5294</v>
      </c>
    </row>
    <row r="4224" ht="15.75" customHeight="1">
      <c r="A4224" s="338" t="s">
        <v>22679</v>
      </c>
      <c r="B4224" s="338" t="s">
        <v>7737</v>
      </c>
      <c r="C4224" s="338" t="s">
        <v>1547</v>
      </c>
      <c r="D4224" s="338">
        <v>2002.0</v>
      </c>
      <c r="E4224" s="338" t="s">
        <v>22083</v>
      </c>
      <c r="F4224" s="339">
        <v>45083.0</v>
      </c>
      <c r="G4224" s="338" t="s">
        <v>5163</v>
      </c>
      <c r="H4224" s="338" t="s">
        <v>16723</v>
      </c>
      <c r="I4224" s="338" t="s">
        <v>16723</v>
      </c>
      <c r="J4224" s="338" t="s">
        <v>19865</v>
      </c>
      <c r="K4224" s="338" t="s">
        <v>4987</v>
      </c>
      <c r="L4224" s="338" t="s">
        <v>6447</v>
      </c>
      <c r="M4224" s="338" t="s">
        <v>22680</v>
      </c>
      <c r="N4224" s="338" t="s">
        <v>7874</v>
      </c>
      <c r="O4224" s="338" t="s">
        <v>5232</v>
      </c>
    </row>
    <row r="4225" ht="15.75" customHeight="1">
      <c r="A4225" s="338" t="s">
        <v>22681</v>
      </c>
      <c r="B4225" s="338" t="s">
        <v>7737</v>
      </c>
      <c r="C4225" s="338" t="s">
        <v>1537</v>
      </c>
      <c r="D4225" s="338">
        <v>2002.0</v>
      </c>
      <c r="E4225" s="338" t="s">
        <v>22019</v>
      </c>
      <c r="F4225" s="339">
        <v>45081.0</v>
      </c>
      <c r="G4225" s="338" t="s">
        <v>5251</v>
      </c>
      <c r="H4225" s="338" t="s">
        <v>13757</v>
      </c>
      <c r="I4225" s="338" t="s">
        <v>13757</v>
      </c>
      <c r="J4225" s="338" t="s">
        <v>22682</v>
      </c>
      <c r="K4225" s="338" t="s">
        <v>4987</v>
      </c>
      <c r="L4225" s="338" t="s">
        <v>6247</v>
      </c>
      <c r="M4225" s="338" t="s">
        <v>22683</v>
      </c>
      <c r="N4225" s="338" t="s">
        <v>19967</v>
      </c>
      <c r="O4225" s="338" t="s">
        <v>5020</v>
      </c>
    </row>
    <row r="4226" ht="15.75" customHeight="1">
      <c r="A4226" s="338" t="s">
        <v>22684</v>
      </c>
      <c r="B4226" s="338" t="s">
        <v>7737</v>
      </c>
      <c r="C4226" s="338" t="s">
        <v>1558</v>
      </c>
      <c r="D4226" s="338">
        <v>2002.0</v>
      </c>
      <c r="E4226" s="338" t="s">
        <v>21504</v>
      </c>
      <c r="F4226" s="339">
        <v>45143.0</v>
      </c>
      <c r="G4226" s="338" t="s">
        <v>5272</v>
      </c>
      <c r="H4226" s="338" t="s">
        <v>9601</v>
      </c>
      <c r="I4226" s="338" t="s">
        <v>22685</v>
      </c>
      <c r="J4226" s="338" t="s">
        <v>21459</v>
      </c>
      <c r="K4226" s="338" t="s">
        <v>4987</v>
      </c>
      <c r="L4226" s="338" t="s">
        <v>7743</v>
      </c>
      <c r="M4226" s="338" t="s">
        <v>22686</v>
      </c>
      <c r="N4226" s="338" t="s">
        <v>16834</v>
      </c>
      <c r="O4226" s="338" t="s">
        <v>5120</v>
      </c>
    </row>
    <row r="4227" ht="15.75" customHeight="1">
      <c r="A4227" s="338" t="s">
        <v>22687</v>
      </c>
      <c r="B4227" s="338" t="s">
        <v>7737</v>
      </c>
      <c r="C4227" s="338" t="s">
        <v>1537</v>
      </c>
      <c r="D4227" s="338">
        <v>2002.0</v>
      </c>
      <c r="E4227" s="338" t="s">
        <v>21166</v>
      </c>
      <c r="F4227" s="339">
        <v>45051.0</v>
      </c>
      <c r="G4227" s="338" t="s">
        <v>5788</v>
      </c>
      <c r="H4227" s="338" t="s">
        <v>20703</v>
      </c>
      <c r="I4227" s="338" t="s">
        <v>22688</v>
      </c>
      <c r="J4227" s="338" t="s">
        <v>5043</v>
      </c>
      <c r="K4227" s="338" t="s">
        <v>4987</v>
      </c>
      <c r="L4227" s="338" t="s">
        <v>15146</v>
      </c>
      <c r="M4227" s="338" t="s">
        <v>22689</v>
      </c>
      <c r="N4227" s="338" t="s">
        <v>22690</v>
      </c>
      <c r="O4227" s="338" t="s">
        <v>5028</v>
      </c>
    </row>
    <row r="4228" ht="15.75" customHeight="1">
      <c r="A4228" s="338" t="s">
        <v>22691</v>
      </c>
      <c r="B4228" s="338" t="s">
        <v>4970</v>
      </c>
      <c r="C4228" s="338" t="s">
        <v>1547</v>
      </c>
      <c r="D4228" s="338">
        <v>2002.0</v>
      </c>
      <c r="E4228" s="338" t="s">
        <v>22692</v>
      </c>
      <c r="F4228" s="339">
        <v>45053.0</v>
      </c>
      <c r="G4228" s="338" t="s">
        <v>6741</v>
      </c>
      <c r="H4228" s="338" t="s">
        <v>22693</v>
      </c>
      <c r="I4228" s="338" t="s">
        <v>22693</v>
      </c>
      <c r="J4228" s="338" t="s">
        <v>22694</v>
      </c>
      <c r="K4228" s="338" t="s">
        <v>10219</v>
      </c>
      <c r="M4228" s="338" t="s">
        <v>22695</v>
      </c>
      <c r="N4228" s="338" t="s">
        <v>22696</v>
      </c>
      <c r="O4228" s="338" t="s">
        <v>5677</v>
      </c>
    </row>
    <row r="4229" ht="15.75" customHeight="1">
      <c r="A4229" s="338" t="s">
        <v>22697</v>
      </c>
      <c r="B4229" s="338" t="s">
        <v>4970</v>
      </c>
      <c r="C4229" s="338" t="s">
        <v>1681</v>
      </c>
      <c r="D4229" s="338">
        <v>2002.0</v>
      </c>
      <c r="E4229" s="338" t="s">
        <v>22698</v>
      </c>
      <c r="F4229" s="339">
        <v>45143.0</v>
      </c>
      <c r="G4229" s="338" t="s">
        <v>5880</v>
      </c>
      <c r="H4229" s="338" t="s">
        <v>14945</v>
      </c>
      <c r="I4229" s="338" t="s">
        <v>21216</v>
      </c>
      <c r="J4229" s="338" t="s">
        <v>22699</v>
      </c>
      <c r="K4229" s="338" t="s">
        <v>4976</v>
      </c>
      <c r="L4229" s="338" t="s">
        <v>4995</v>
      </c>
      <c r="M4229" s="338" t="s">
        <v>22700</v>
      </c>
      <c r="N4229" s="338" t="s">
        <v>16489</v>
      </c>
      <c r="O4229" s="338" t="s">
        <v>5339</v>
      </c>
    </row>
    <row r="4230" ht="15.75" customHeight="1">
      <c r="A4230" s="338" t="s">
        <v>22701</v>
      </c>
      <c r="B4230" s="338" t="s">
        <v>4970</v>
      </c>
      <c r="C4230" s="338" t="s">
        <v>1558</v>
      </c>
      <c r="D4230" s="338">
        <v>2002.0</v>
      </c>
      <c r="E4230" s="338" t="s">
        <v>22702</v>
      </c>
      <c r="F4230" s="339">
        <v>45082.0</v>
      </c>
      <c r="G4230" s="338" t="s">
        <v>5473</v>
      </c>
      <c r="H4230" s="338" t="s">
        <v>11676</v>
      </c>
      <c r="I4230" s="338" t="s">
        <v>11676</v>
      </c>
      <c r="J4230" s="338" t="s">
        <v>12873</v>
      </c>
      <c r="K4230" s="338" t="s">
        <v>5607</v>
      </c>
      <c r="M4230" s="338" t="s">
        <v>22703</v>
      </c>
      <c r="N4230" s="338" t="s">
        <v>21090</v>
      </c>
      <c r="O4230" s="338" t="s">
        <v>5248</v>
      </c>
    </row>
    <row r="4231" ht="15.75" customHeight="1">
      <c r="A4231" s="338" t="s">
        <v>22704</v>
      </c>
      <c r="B4231" s="338" t="s">
        <v>4970</v>
      </c>
      <c r="C4231" s="338" t="s">
        <v>1537</v>
      </c>
      <c r="D4231" s="338">
        <v>2002.0</v>
      </c>
      <c r="E4231" s="338" t="s">
        <v>22337</v>
      </c>
      <c r="F4231" s="339">
        <v>45110.0</v>
      </c>
      <c r="G4231" s="338" t="s">
        <v>5872</v>
      </c>
      <c r="H4231" s="338" t="s">
        <v>22705</v>
      </c>
      <c r="I4231" s="338" t="s">
        <v>20924</v>
      </c>
      <c r="J4231" s="338" t="s">
        <v>16179</v>
      </c>
      <c r="K4231" s="338" t="s">
        <v>4987</v>
      </c>
      <c r="L4231" s="338" t="s">
        <v>11153</v>
      </c>
      <c r="M4231" s="338" t="s">
        <v>22706</v>
      </c>
      <c r="N4231" s="338" t="s">
        <v>19727</v>
      </c>
      <c r="O4231" s="338" t="s">
        <v>5283</v>
      </c>
    </row>
    <row r="4232" ht="15.75" customHeight="1">
      <c r="A4232" s="338" t="s">
        <v>22707</v>
      </c>
      <c r="B4232" s="338" t="s">
        <v>7737</v>
      </c>
      <c r="C4232" s="338" t="s">
        <v>1558</v>
      </c>
      <c r="D4232" s="338">
        <v>2002.0</v>
      </c>
      <c r="E4232" s="338" t="s">
        <v>21874</v>
      </c>
      <c r="F4232" s="339">
        <v>45052.0</v>
      </c>
      <c r="G4232" s="338" t="s">
        <v>7167</v>
      </c>
      <c r="H4232" s="338" t="s">
        <v>20150</v>
      </c>
      <c r="I4232" s="338" t="s">
        <v>22297</v>
      </c>
      <c r="J4232" s="338" t="s">
        <v>20029</v>
      </c>
      <c r="K4232" s="338" t="s">
        <v>4987</v>
      </c>
      <c r="L4232" s="338" t="s">
        <v>6039</v>
      </c>
      <c r="M4232" s="338" t="s">
        <v>22708</v>
      </c>
      <c r="N4232" s="338" t="s">
        <v>17975</v>
      </c>
      <c r="O4232" s="338" t="s">
        <v>5087</v>
      </c>
    </row>
    <row r="4233" ht="15.75" customHeight="1">
      <c r="A4233" s="338" t="s">
        <v>22709</v>
      </c>
      <c r="B4233" s="338" t="s">
        <v>4970</v>
      </c>
      <c r="C4233" s="338" t="s">
        <v>1537</v>
      </c>
      <c r="D4233" s="338">
        <v>2002.0</v>
      </c>
      <c r="E4233" s="338" t="s">
        <v>22002</v>
      </c>
      <c r="F4233" s="339">
        <v>45082.0</v>
      </c>
      <c r="G4233" s="338" t="s">
        <v>6046</v>
      </c>
      <c r="H4233" s="338" t="s">
        <v>16677</v>
      </c>
      <c r="I4233" s="338" t="s">
        <v>22710</v>
      </c>
      <c r="J4233" s="338" t="s">
        <v>10532</v>
      </c>
      <c r="K4233" s="338" t="s">
        <v>4987</v>
      </c>
      <c r="L4233" s="338" t="s">
        <v>5064</v>
      </c>
      <c r="M4233" s="338" t="s">
        <v>22711</v>
      </c>
      <c r="N4233" s="338" t="s">
        <v>22712</v>
      </c>
      <c r="O4233" s="338" t="s">
        <v>5186</v>
      </c>
    </row>
    <row r="4234" ht="15.75" customHeight="1">
      <c r="A4234" s="338" t="s">
        <v>22713</v>
      </c>
      <c r="B4234" s="338" t="s">
        <v>5445</v>
      </c>
      <c r="C4234" s="338" t="s">
        <v>1558</v>
      </c>
      <c r="D4234" s="338">
        <v>2002.0</v>
      </c>
      <c r="E4234" s="338" t="s">
        <v>22033</v>
      </c>
      <c r="F4234" s="339">
        <v>45020.0</v>
      </c>
      <c r="G4234" s="338" t="s">
        <v>5992</v>
      </c>
      <c r="H4234" s="338" t="s">
        <v>14266</v>
      </c>
      <c r="I4234" s="338" t="s">
        <v>14266</v>
      </c>
      <c r="J4234" s="338" t="s">
        <v>14266</v>
      </c>
      <c r="K4234" s="338" t="s">
        <v>5405</v>
      </c>
      <c r="M4234" s="338" t="s">
        <v>22714</v>
      </c>
      <c r="N4234" s="338" t="s">
        <v>18134</v>
      </c>
      <c r="O4234" s="338" t="s">
        <v>5576</v>
      </c>
    </row>
    <row r="4235" ht="15.75" customHeight="1">
      <c r="A4235" s="338" t="s">
        <v>22715</v>
      </c>
      <c r="B4235" s="338" t="s">
        <v>7737</v>
      </c>
      <c r="C4235" s="338" t="s">
        <v>1547</v>
      </c>
      <c r="D4235" s="338">
        <v>2002.0</v>
      </c>
      <c r="E4235" s="338" t="s">
        <v>22162</v>
      </c>
      <c r="F4235" s="339">
        <v>45175.0</v>
      </c>
      <c r="G4235" s="338" t="s">
        <v>5219</v>
      </c>
      <c r="H4235" s="338" t="s">
        <v>10940</v>
      </c>
      <c r="I4235" s="338" t="s">
        <v>22716</v>
      </c>
      <c r="J4235" s="338" t="s">
        <v>7380</v>
      </c>
      <c r="K4235" s="338" t="s">
        <v>4987</v>
      </c>
      <c r="L4235" s="338" t="s">
        <v>5914</v>
      </c>
      <c r="M4235" s="338" t="s">
        <v>22717</v>
      </c>
      <c r="N4235" s="338" t="s">
        <v>13680</v>
      </c>
      <c r="O4235" s="338" t="s">
        <v>5087</v>
      </c>
    </row>
    <row r="4236" ht="15.75" customHeight="1">
      <c r="A4236" s="338" t="s">
        <v>22718</v>
      </c>
      <c r="B4236" s="338" t="s">
        <v>4970</v>
      </c>
      <c r="C4236" s="338" t="s">
        <v>1547</v>
      </c>
      <c r="D4236" s="338">
        <v>2002.0</v>
      </c>
      <c r="E4236" s="338" t="s">
        <v>22719</v>
      </c>
      <c r="F4236" s="339">
        <v>45053.0</v>
      </c>
      <c r="G4236" s="338" t="s">
        <v>5060</v>
      </c>
      <c r="H4236" s="338" t="s">
        <v>11653</v>
      </c>
      <c r="I4236" s="338" t="s">
        <v>11653</v>
      </c>
      <c r="J4236" s="338" t="s">
        <v>17579</v>
      </c>
      <c r="K4236" s="338" t="s">
        <v>4976</v>
      </c>
      <c r="L4236" s="338" t="s">
        <v>5222</v>
      </c>
      <c r="M4236" s="338" t="s">
        <v>22720</v>
      </c>
      <c r="N4236" s="338" t="s">
        <v>19592</v>
      </c>
      <c r="O4236" s="338" t="s">
        <v>6633</v>
      </c>
    </row>
    <row r="4237" ht="15.75" customHeight="1">
      <c r="A4237" s="338" t="s">
        <v>22721</v>
      </c>
      <c r="B4237" s="338" t="s">
        <v>4970</v>
      </c>
      <c r="C4237" s="338" t="s">
        <v>3713</v>
      </c>
      <c r="D4237" s="338">
        <v>2002.0</v>
      </c>
      <c r="E4237" s="338" t="s">
        <v>22722</v>
      </c>
      <c r="F4237" s="339">
        <v>45023.0</v>
      </c>
      <c r="G4237" s="338" t="s">
        <v>5319</v>
      </c>
      <c r="H4237" s="338" t="s">
        <v>13319</v>
      </c>
      <c r="I4237" s="338" t="s">
        <v>22723</v>
      </c>
      <c r="J4237" s="338" t="s">
        <v>22724</v>
      </c>
      <c r="K4237" s="338" t="s">
        <v>4976</v>
      </c>
      <c r="M4237" s="338" t="s">
        <v>22725</v>
      </c>
      <c r="N4237" s="338" t="s">
        <v>22726</v>
      </c>
      <c r="O4237" s="338" t="s">
        <v>5537</v>
      </c>
    </row>
    <row r="4238" ht="15.75" customHeight="1">
      <c r="A4238" s="338" t="s">
        <v>22727</v>
      </c>
      <c r="B4238" s="338" t="s">
        <v>7737</v>
      </c>
      <c r="C4238" s="338" t="s">
        <v>1558</v>
      </c>
      <c r="D4238" s="338">
        <v>2002.0</v>
      </c>
      <c r="E4238" s="338" t="s">
        <v>22011</v>
      </c>
      <c r="F4238" s="339">
        <v>45175.0</v>
      </c>
      <c r="G4238" s="338" t="s">
        <v>7320</v>
      </c>
      <c r="H4238" s="338" t="s">
        <v>22728</v>
      </c>
      <c r="I4238" s="338" t="s">
        <v>22729</v>
      </c>
      <c r="J4238" s="338" t="s">
        <v>22730</v>
      </c>
      <c r="K4238" s="338" t="s">
        <v>4987</v>
      </c>
      <c r="L4238" s="338" t="s">
        <v>5291</v>
      </c>
      <c r="M4238" s="338" t="s">
        <v>22731</v>
      </c>
      <c r="N4238" s="338" t="s">
        <v>22732</v>
      </c>
      <c r="O4238" s="338" t="s">
        <v>6003</v>
      </c>
    </row>
    <row r="4239" ht="15.75" customHeight="1">
      <c r="A4239" s="338" t="s">
        <v>22733</v>
      </c>
      <c r="B4239" s="338" t="s">
        <v>4993</v>
      </c>
      <c r="C4239" s="338" t="s">
        <v>1537</v>
      </c>
      <c r="D4239" s="338">
        <v>2002.0</v>
      </c>
      <c r="E4239" s="338" t="s">
        <v>22027</v>
      </c>
      <c r="F4239" s="339">
        <v>45021.0</v>
      </c>
      <c r="G4239" s="338" t="s">
        <v>10690</v>
      </c>
      <c r="H4239" s="338" t="s">
        <v>22734</v>
      </c>
      <c r="I4239" s="338" t="s">
        <v>22734</v>
      </c>
      <c r="J4239" s="338" t="s">
        <v>22735</v>
      </c>
      <c r="K4239" s="338" t="s">
        <v>3074</v>
      </c>
      <c r="L4239" s="338" t="s">
        <v>5176</v>
      </c>
      <c r="M4239" s="338" t="s">
        <v>22736</v>
      </c>
      <c r="N4239" s="338" t="s">
        <v>5126</v>
      </c>
      <c r="O4239" s="338" t="s">
        <v>6003</v>
      </c>
    </row>
    <row r="4240" ht="15.75" customHeight="1">
      <c r="A4240" s="338" t="s">
        <v>5748</v>
      </c>
      <c r="B4240" s="338" t="s">
        <v>7737</v>
      </c>
      <c r="C4240" s="338" t="s">
        <v>1547</v>
      </c>
      <c r="D4240" s="338">
        <v>2002.0</v>
      </c>
      <c r="E4240" s="338" t="s">
        <v>22311</v>
      </c>
      <c r="F4240" s="339">
        <v>44991.0</v>
      </c>
      <c r="G4240" s="338" t="s">
        <v>5319</v>
      </c>
      <c r="H4240" s="338" t="s">
        <v>18804</v>
      </c>
      <c r="I4240" s="338" t="s">
        <v>17106</v>
      </c>
      <c r="J4240" s="338" t="s">
        <v>17555</v>
      </c>
      <c r="K4240" s="338" t="s">
        <v>4976</v>
      </c>
      <c r="L4240" s="338" t="s">
        <v>7014</v>
      </c>
      <c r="M4240" s="338" t="s">
        <v>22737</v>
      </c>
      <c r="N4240" s="338" t="s">
        <v>22475</v>
      </c>
      <c r="O4240" s="338" t="s">
        <v>5160</v>
      </c>
    </row>
    <row r="4241" ht="15.75" customHeight="1">
      <c r="A4241" s="338" t="s">
        <v>22738</v>
      </c>
      <c r="B4241" s="338" t="s">
        <v>4970</v>
      </c>
      <c r="C4241" s="338" t="s">
        <v>3713</v>
      </c>
      <c r="D4241" s="338">
        <v>2002.0</v>
      </c>
      <c r="E4241" s="338" t="s">
        <v>22428</v>
      </c>
      <c r="F4241" s="339">
        <v>44932.0</v>
      </c>
      <c r="G4241" s="338" t="s">
        <v>5272</v>
      </c>
      <c r="H4241" s="338" t="s">
        <v>12219</v>
      </c>
      <c r="I4241" s="338" t="s">
        <v>22739</v>
      </c>
      <c r="J4241" s="338" t="s">
        <v>5043</v>
      </c>
      <c r="K4241" s="338" t="s">
        <v>4987</v>
      </c>
      <c r="L4241" s="338" t="s">
        <v>7743</v>
      </c>
      <c r="M4241" s="338" t="s">
        <v>22740</v>
      </c>
      <c r="N4241" s="338" t="s">
        <v>19727</v>
      </c>
      <c r="O4241" s="338" t="s">
        <v>5576</v>
      </c>
    </row>
    <row r="4242" ht="15.75" customHeight="1">
      <c r="A4242" s="338" t="s">
        <v>22741</v>
      </c>
      <c r="B4242" s="338" t="s">
        <v>4970</v>
      </c>
      <c r="C4242" s="338" t="s">
        <v>3713</v>
      </c>
      <c r="D4242" s="338">
        <v>2002.0</v>
      </c>
      <c r="E4242" s="338" t="s">
        <v>22742</v>
      </c>
      <c r="F4242" s="338" t="s">
        <v>5059</v>
      </c>
      <c r="G4242" s="338" t="s">
        <v>5272</v>
      </c>
      <c r="H4242" s="338" t="s">
        <v>19113</v>
      </c>
      <c r="I4242" s="338" t="s">
        <v>13686</v>
      </c>
      <c r="J4242" s="338" t="s">
        <v>19077</v>
      </c>
      <c r="K4242" s="338" t="s">
        <v>4976</v>
      </c>
      <c r="L4242" s="338" t="s">
        <v>5157</v>
      </c>
      <c r="M4242" s="338" t="s">
        <v>22743</v>
      </c>
      <c r="N4242" s="338" t="s">
        <v>10126</v>
      </c>
      <c r="O4242" s="338" t="s">
        <v>5262</v>
      </c>
    </row>
    <row r="4243" ht="15.75" customHeight="1">
      <c r="A4243" s="338" t="s">
        <v>22744</v>
      </c>
      <c r="B4243" s="338" t="s">
        <v>4970</v>
      </c>
      <c r="C4243" s="338" t="s">
        <v>1547</v>
      </c>
      <c r="D4243" s="338">
        <v>2002.0</v>
      </c>
      <c r="E4243" s="338" t="s">
        <v>22745</v>
      </c>
      <c r="F4243" s="339">
        <v>45174.0</v>
      </c>
      <c r="G4243" s="338" t="s">
        <v>5365</v>
      </c>
      <c r="H4243" s="338" t="s">
        <v>22746</v>
      </c>
      <c r="I4243" s="338" t="s">
        <v>22746</v>
      </c>
      <c r="J4243" s="338" t="s">
        <v>22747</v>
      </c>
      <c r="K4243" s="338" t="s">
        <v>4987</v>
      </c>
      <c r="M4243" s="338" t="s">
        <v>22748</v>
      </c>
      <c r="N4243" s="338" t="s">
        <v>22749</v>
      </c>
      <c r="O4243" s="338" t="s">
        <v>5283</v>
      </c>
    </row>
    <row r="4244" ht="15.75" customHeight="1">
      <c r="A4244" s="338" t="s">
        <v>22750</v>
      </c>
      <c r="B4244" s="338" t="s">
        <v>4970</v>
      </c>
      <c r="C4244" s="338" t="s">
        <v>3713</v>
      </c>
      <c r="D4244" s="338">
        <v>2002.0</v>
      </c>
      <c r="E4244" s="338" t="s">
        <v>22751</v>
      </c>
      <c r="F4244" s="339">
        <v>45082.0</v>
      </c>
      <c r="G4244" s="338" t="s">
        <v>5296</v>
      </c>
      <c r="H4244" s="338" t="s">
        <v>7115</v>
      </c>
      <c r="I4244" s="338" t="s">
        <v>22752</v>
      </c>
      <c r="J4244" s="338" t="s">
        <v>22753</v>
      </c>
      <c r="K4244" s="338" t="s">
        <v>4987</v>
      </c>
      <c r="M4244" s="338" t="s">
        <v>22754</v>
      </c>
      <c r="N4244" s="338" t="s">
        <v>22140</v>
      </c>
      <c r="O4244" s="338" t="s">
        <v>5780</v>
      </c>
    </row>
    <row r="4245" ht="15.75" customHeight="1">
      <c r="A4245" s="338" t="s">
        <v>22755</v>
      </c>
      <c r="B4245" s="338" t="s">
        <v>4970</v>
      </c>
      <c r="C4245" s="338" t="s">
        <v>1537</v>
      </c>
      <c r="D4245" s="338">
        <v>2003.0</v>
      </c>
      <c r="E4245" s="338" t="s">
        <v>22477</v>
      </c>
      <c r="F4245" s="339">
        <v>44934.0</v>
      </c>
      <c r="G4245" s="338" t="s">
        <v>5140</v>
      </c>
      <c r="H4245" s="338" t="s">
        <v>14283</v>
      </c>
      <c r="I4245" s="338" t="s">
        <v>14283</v>
      </c>
      <c r="J4245" s="338" t="s">
        <v>15599</v>
      </c>
      <c r="K4245" s="338" t="s">
        <v>4987</v>
      </c>
      <c r="L4245" s="338" t="s">
        <v>7748</v>
      </c>
      <c r="M4245" s="338" t="s">
        <v>22756</v>
      </c>
      <c r="N4245" s="338" t="s">
        <v>10126</v>
      </c>
      <c r="O4245" s="338" t="s">
        <v>5150</v>
      </c>
    </row>
    <row r="4246" ht="15.75" customHeight="1">
      <c r="A4246" s="338" t="s">
        <v>22757</v>
      </c>
      <c r="B4246" s="338" t="s">
        <v>7737</v>
      </c>
      <c r="C4246" s="338" t="s">
        <v>1537</v>
      </c>
      <c r="D4246" s="338">
        <v>2003.0</v>
      </c>
      <c r="E4246" s="338" t="s">
        <v>22758</v>
      </c>
      <c r="F4246" s="338" t="s">
        <v>6434</v>
      </c>
      <c r="G4246" s="338" t="s">
        <v>5140</v>
      </c>
      <c r="H4246" s="338" t="s">
        <v>18385</v>
      </c>
      <c r="I4246" s="338" t="s">
        <v>22759</v>
      </c>
      <c r="J4246" s="338" t="s">
        <v>12787</v>
      </c>
      <c r="K4246" s="338" t="s">
        <v>4987</v>
      </c>
      <c r="L4246" s="338" t="s">
        <v>18874</v>
      </c>
      <c r="M4246" s="338" t="s">
        <v>22760</v>
      </c>
      <c r="N4246" s="338" t="s">
        <v>7376</v>
      </c>
      <c r="O4246" s="338" t="s">
        <v>8056</v>
      </c>
    </row>
    <row r="4247" ht="15.75" customHeight="1">
      <c r="A4247" s="338" t="s">
        <v>22761</v>
      </c>
      <c r="B4247" s="338" t="s">
        <v>7737</v>
      </c>
      <c r="C4247" s="338" t="s">
        <v>1537</v>
      </c>
      <c r="D4247" s="338">
        <v>2003.0</v>
      </c>
      <c r="E4247" s="338" t="s">
        <v>22762</v>
      </c>
      <c r="F4247" s="339">
        <v>45177.0</v>
      </c>
      <c r="G4247" s="338" t="s">
        <v>12137</v>
      </c>
      <c r="H4247" s="338" t="s">
        <v>14448</v>
      </c>
      <c r="I4247" s="338" t="s">
        <v>21242</v>
      </c>
      <c r="J4247" s="338" t="s">
        <v>15536</v>
      </c>
      <c r="K4247" s="338" t="s">
        <v>7575</v>
      </c>
      <c r="L4247" s="338" t="s">
        <v>21655</v>
      </c>
      <c r="M4247" s="338" t="s">
        <v>22763</v>
      </c>
      <c r="N4247" s="338" t="s">
        <v>7780</v>
      </c>
      <c r="O4247" s="338" t="s">
        <v>12555</v>
      </c>
    </row>
    <row r="4248" ht="15.75" customHeight="1">
      <c r="A4248" s="338" t="s">
        <v>22764</v>
      </c>
      <c r="B4248" s="338" t="s">
        <v>4970</v>
      </c>
      <c r="C4248" s="338" t="s">
        <v>1558</v>
      </c>
      <c r="D4248" s="338">
        <v>2003.0</v>
      </c>
      <c r="E4248" s="338" t="s">
        <v>22531</v>
      </c>
      <c r="F4248" s="339">
        <v>44933.0</v>
      </c>
      <c r="G4248" s="338" t="s">
        <v>20652</v>
      </c>
      <c r="H4248" s="338" t="s">
        <v>20505</v>
      </c>
      <c r="I4248" s="338" t="s">
        <v>22765</v>
      </c>
      <c r="J4248" s="338" t="s">
        <v>17426</v>
      </c>
      <c r="K4248" s="338" t="s">
        <v>4987</v>
      </c>
      <c r="L4248" s="338" t="s">
        <v>6284</v>
      </c>
      <c r="M4248" s="338" t="s">
        <v>22766</v>
      </c>
      <c r="N4248" s="338" t="s">
        <v>18335</v>
      </c>
      <c r="O4248" s="338" t="s">
        <v>5010</v>
      </c>
    </row>
    <row r="4249" ht="15.75" customHeight="1">
      <c r="A4249" s="338" t="s">
        <v>22767</v>
      </c>
      <c r="B4249" s="338" t="s">
        <v>4970</v>
      </c>
      <c r="C4249" s="338" t="s">
        <v>3713</v>
      </c>
      <c r="D4249" s="338">
        <v>2003.0</v>
      </c>
      <c r="E4249" s="338" t="s">
        <v>22768</v>
      </c>
      <c r="F4249" s="339">
        <v>45176.0</v>
      </c>
      <c r="G4249" s="338" t="s">
        <v>22769</v>
      </c>
      <c r="H4249" s="338" t="s">
        <v>5073</v>
      </c>
      <c r="I4249" s="338" t="s">
        <v>18309</v>
      </c>
      <c r="J4249" s="338" t="s">
        <v>6346</v>
      </c>
      <c r="K4249" s="338" t="s">
        <v>4987</v>
      </c>
      <c r="L4249" s="338" t="s">
        <v>7014</v>
      </c>
      <c r="M4249" s="338" t="s">
        <v>22770</v>
      </c>
      <c r="N4249" s="338" t="s">
        <v>4979</v>
      </c>
      <c r="O4249" s="338" t="s">
        <v>7887</v>
      </c>
    </row>
    <row r="4250" ht="15.75" customHeight="1">
      <c r="A4250" s="338" t="s">
        <v>22771</v>
      </c>
      <c r="B4250" s="338" t="s">
        <v>4970</v>
      </c>
      <c r="C4250" s="338" t="s">
        <v>1558</v>
      </c>
      <c r="D4250" s="338">
        <v>2003.0</v>
      </c>
      <c r="E4250" s="338" t="s">
        <v>22772</v>
      </c>
      <c r="F4250" s="339">
        <v>45084.0</v>
      </c>
      <c r="G4250" s="338" t="s">
        <v>18088</v>
      </c>
      <c r="H4250" s="338" t="s">
        <v>12465</v>
      </c>
      <c r="I4250" s="338" t="s">
        <v>12465</v>
      </c>
      <c r="J4250" s="338" t="s">
        <v>14486</v>
      </c>
      <c r="K4250" s="338" t="s">
        <v>4976</v>
      </c>
      <c r="L4250" s="338" t="s">
        <v>7743</v>
      </c>
      <c r="M4250" s="338" t="s">
        <v>22773</v>
      </c>
      <c r="N4250" s="338" t="s">
        <v>5036</v>
      </c>
      <c r="O4250" s="338" t="s">
        <v>10697</v>
      </c>
    </row>
    <row r="4251" ht="15.75" customHeight="1">
      <c r="A4251" s="338" t="s">
        <v>22774</v>
      </c>
      <c r="B4251" s="338" t="s">
        <v>4970</v>
      </c>
      <c r="C4251" s="338" t="s">
        <v>3713</v>
      </c>
      <c r="D4251" s="338">
        <v>2003.0</v>
      </c>
      <c r="E4251" s="338" t="s">
        <v>22531</v>
      </c>
      <c r="F4251" s="339">
        <v>45053.0</v>
      </c>
      <c r="G4251" s="338" t="s">
        <v>18917</v>
      </c>
      <c r="H4251" s="338" t="s">
        <v>5122</v>
      </c>
      <c r="I4251" s="338" t="s">
        <v>22775</v>
      </c>
      <c r="J4251" s="338" t="s">
        <v>16470</v>
      </c>
      <c r="K4251" s="338" t="s">
        <v>4987</v>
      </c>
      <c r="L4251" s="338" t="s">
        <v>12942</v>
      </c>
      <c r="M4251" s="338" t="s">
        <v>22776</v>
      </c>
      <c r="N4251" s="338" t="s">
        <v>5036</v>
      </c>
      <c r="O4251" s="338" t="s">
        <v>7456</v>
      </c>
    </row>
    <row r="4252" ht="15.75" customHeight="1">
      <c r="A4252" s="338" t="s">
        <v>22777</v>
      </c>
      <c r="B4252" s="338" t="s">
        <v>7737</v>
      </c>
      <c r="C4252" s="338" t="s">
        <v>1537</v>
      </c>
      <c r="D4252" s="338">
        <v>2003.0</v>
      </c>
      <c r="E4252" s="338" t="s">
        <v>22778</v>
      </c>
      <c r="F4252" s="339">
        <v>45174.0</v>
      </c>
      <c r="G4252" s="338" t="s">
        <v>22012</v>
      </c>
      <c r="H4252" s="338" t="s">
        <v>13521</v>
      </c>
      <c r="I4252" s="338" t="s">
        <v>14590</v>
      </c>
      <c r="J4252" s="338" t="s">
        <v>19507</v>
      </c>
      <c r="K4252" s="338" t="s">
        <v>4987</v>
      </c>
      <c r="L4252" s="338" t="s">
        <v>20856</v>
      </c>
      <c r="M4252" s="338" t="s">
        <v>22779</v>
      </c>
      <c r="N4252" s="338" t="s">
        <v>5036</v>
      </c>
      <c r="O4252" s="338" t="s">
        <v>5324</v>
      </c>
    </row>
    <row r="4253" ht="15.75" customHeight="1">
      <c r="A4253" s="338" t="s">
        <v>22780</v>
      </c>
      <c r="B4253" s="338" t="s">
        <v>4970</v>
      </c>
      <c r="C4253" s="338" t="s">
        <v>1537</v>
      </c>
      <c r="D4253" s="338">
        <v>2003.0</v>
      </c>
      <c r="E4253" s="338" t="s">
        <v>22781</v>
      </c>
      <c r="F4253" s="338" t="s">
        <v>5059</v>
      </c>
      <c r="G4253" s="338" t="s">
        <v>20568</v>
      </c>
      <c r="H4253" s="338" t="s">
        <v>22782</v>
      </c>
      <c r="I4253" s="338" t="s">
        <v>22783</v>
      </c>
      <c r="J4253" s="338" t="s">
        <v>22784</v>
      </c>
      <c r="K4253" s="338" t="s">
        <v>4987</v>
      </c>
      <c r="L4253" s="338" t="s">
        <v>5355</v>
      </c>
      <c r="M4253" s="338" t="s">
        <v>22785</v>
      </c>
      <c r="N4253" s="338" t="s">
        <v>18742</v>
      </c>
      <c r="O4253" s="338" t="s">
        <v>5423</v>
      </c>
    </row>
    <row r="4254" ht="15.75" customHeight="1">
      <c r="A4254" s="338" t="s">
        <v>4896</v>
      </c>
      <c r="B4254" s="338" t="s">
        <v>4970</v>
      </c>
      <c r="C4254" s="338" t="s">
        <v>1537</v>
      </c>
      <c r="D4254" s="338">
        <v>2003.0</v>
      </c>
      <c r="E4254" s="338" t="s">
        <v>22786</v>
      </c>
      <c r="F4254" s="339">
        <v>45024.0</v>
      </c>
      <c r="G4254" s="338" t="s">
        <v>22787</v>
      </c>
      <c r="H4254" s="338" t="s">
        <v>22322</v>
      </c>
      <c r="I4254" s="338" t="s">
        <v>22788</v>
      </c>
      <c r="J4254" s="338" t="s">
        <v>22789</v>
      </c>
      <c r="K4254" s="338" t="s">
        <v>6254</v>
      </c>
      <c r="L4254" s="338" t="s">
        <v>5291</v>
      </c>
      <c r="M4254" s="338" t="s">
        <v>22790</v>
      </c>
      <c r="N4254" s="338" t="s">
        <v>22791</v>
      </c>
      <c r="O4254" s="338" t="s">
        <v>6278</v>
      </c>
    </row>
    <row r="4255" ht="15.75" customHeight="1">
      <c r="A4255" s="338" t="s">
        <v>22792</v>
      </c>
      <c r="B4255" s="338" t="s">
        <v>4970</v>
      </c>
      <c r="C4255" s="338" t="s">
        <v>1558</v>
      </c>
      <c r="D4255" s="338">
        <v>2003.0</v>
      </c>
      <c r="E4255" s="338" t="s">
        <v>22793</v>
      </c>
      <c r="F4255" s="339">
        <v>45114.0</v>
      </c>
      <c r="G4255" s="338" t="s">
        <v>22794</v>
      </c>
      <c r="H4255" s="338" t="s">
        <v>19701</v>
      </c>
      <c r="I4255" s="338" t="s">
        <v>19701</v>
      </c>
      <c r="J4255" s="338" t="s">
        <v>5746</v>
      </c>
      <c r="K4255" s="338" t="s">
        <v>4987</v>
      </c>
      <c r="L4255" s="338" t="s">
        <v>5281</v>
      </c>
      <c r="M4255" s="338" t="s">
        <v>22795</v>
      </c>
      <c r="N4255" s="338" t="s">
        <v>22475</v>
      </c>
      <c r="O4255" s="338" t="s">
        <v>5160</v>
      </c>
    </row>
    <row r="4256" ht="15.75" customHeight="1">
      <c r="A4256" s="338" t="s">
        <v>22796</v>
      </c>
      <c r="B4256" s="338" t="s">
        <v>4993</v>
      </c>
      <c r="C4256" s="338" t="s">
        <v>1572</v>
      </c>
      <c r="D4256" s="338">
        <v>2003.0</v>
      </c>
      <c r="E4256" s="338" t="s">
        <v>22772</v>
      </c>
      <c r="F4256" s="339">
        <v>45112.0</v>
      </c>
      <c r="G4256" s="338" t="s">
        <v>7952</v>
      </c>
      <c r="H4256" s="338" t="s">
        <v>5893</v>
      </c>
      <c r="I4256" s="338" t="s">
        <v>22797</v>
      </c>
      <c r="J4256" s="338" t="s">
        <v>14510</v>
      </c>
      <c r="K4256" s="338" t="s">
        <v>12977</v>
      </c>
      <c r="L4256" s="338" t="s">
        <v>14335</v>
      </c>
      <c r="M4256" s="338" t="s">
        <v>22798</v>
      </c>
      <c r="N4256" s="338" t="s">
        <v>4979</v>
      </c>
      <c r="O4256" s="338" t="s">
        <v>5283</v>
      </c>
    </row>
    <row r="4257" ht="15.75" customHeight="1">
      <c r="A4257" s="338" t="s">
        <v>22799</v>
      </c>
      <c r="B4257" s="338" t="s">
        <v>7737</v>
      </c>
      <c r="C4257" s="338" t="s">
        <v>1601</v>
      </c>
      <c r="D4257" s="338">
        <v>2003.0</v>
      </c>
      <c r="E4257" s="338" t="s">
        <v>22800</v>
      </c>
      <c r="F4257" s="338" t="s">
        <v>6434</v>
      </c>
      <c r="G4257" s="338" t="s">
        <v>22801</v>
      </c>
      <c r="H4257" s="338" t="s">
        <v>8687</v>
      </c>
      <c r="I4257" s="338" t="s">
        <v>22802</v>
      </c>
      <c r="J4257" s="338" t="s">
        <v>17371</v>
      </c>
      <c r="K4257" s="338" t="s">
        <v>4987</v>
      </c>
      <c r="L4257" s="338" t="s">
        <v>11153</v>
      </c>
      <c r="M4257" s="338" t="s">
        <v>22803</v>
      </c>
      <c r="N4257" s="338" t="s">
        <v>4990</v>
      </c>
      <c r="O4257" s="338" t="s">
        <v>5852</v>
      </c>
    </row>
    <row r="4258" ht="15.75" customHeight="1">
      <c r="A4258" s="338" t="s">
        <v>1121</v>
      </c>
      <c r="B4258" s="338" t="s">
        <v>4970</v>
      </c>
      <c r="C4258" s="338" t="s">
        <v>1537</v>
      </c>
      <c r="D4258" s="338">
        <v>2003.0</v>
      </c>
      <c r="E4258" s="338" t="s">
        <v>22804</v>
      </c>
      <c r="F4258" s="339">
        <v>44964.0</v>
      </c>
      <c r="G4258" s="338" t="s">
        <v>18141</v>
      </c>
      <c r="H4258" s="338" t="s">
        <v>17434</v>
      </c>
      <c r="I4258" s="338" t="s">
        <v>16887</v>
      </c>
      <c r="J4258" s="338" t="s">
        <v>11941</v>
      </c>
      <c r="K4258" s="338" t="s">
        <v>4987</v>
      </c>
      <c r="L4258" s="338" t="s">
        <v>22805</v>
      </c>
      <c r="M4258" s="338" t="s">
        <v>22806</v>
      </c>
      <c r="N4258" s="338" t="s">
        <v>4979</v>
      </c>
      <c r="O4258" s="338" t="s">
        <v>7887</v>
      </c>
    </row>
    <row r="4259" ht="15.75" customHeight="1">
      <c r="A4259" s="338" t="s">
        <v>22807</v>
      </c>
      <c r="B4259" s="338" t="s">
        <v>5690</v>
      </c>
      <c r="C4259" s="338" t="s">
        <v>1547</v>
      </c>
      <c r="D4259" s="338">
        <v>2003.0</v>
      </c>
      <c r="E4259" s="338" t="s">
        <v>22808</v>
      </c>
      <c r="F4259" s="339">
        <v>44964.0</v>
      </c>
      <c r="G4259" s="338" t="s">
        <v>18917</v>
      </c>
      <c r="H4259" s="338" t="s">
        <v>10436</v>
      </c>
      <c r="I4259" s="338" t="s">
        <v>22809</v>
      </c>
      <c r="J4259" s="338" t="s">
        <v>22810</v>
      </c>
      <c r="K4259" s="338" t="s">
        <v>4976</v>
      </c>
      <c r="L4259" s="338" t="s">
        <v>5074</v>
      </c>
      <c r="M4259" s="338" t="s">
        <v>22811</v>
      </c>
      <c r="N4259" s="338" t="s">
        <v>7455</v>
      </c>
      <c r="O4259" s="338" t="s">
        <v>5217</v>
      </c>
    </row>
    <row r="4260" ht="15.75" customHeight="1">
      <c r="A4260" s="338" t="s">
        <v>22812</v>
      </c>
      <c r="B4260" s="338" t="s">
        <v>5601</v>
      </c>
      <c r="C4260" s="338" t="s">
        <v>3713</v>
      </c>
      <c r="D4260" s="338">
        <v>2003.0</v>
      </c>
      <c r="E4260" s="338" t="s">
        <v>22813</v>
      </c>
      <c r="F4260" s="339">
        <v>44934.0</v>
      </c>
      <c r="G4260" s="338" t="s">
        <v>10419</v>
      </c>
      <c r="H4260" s="338" t="s">
        <v>22814</v>
      </c>
      <c r="I4260" s="338" t="s">
        <v>22814</v>
      </c>
      <c r="J4260" s="338" t="s">
        <v>22324</v>
      </c>
      <c r="K4260" s="338" t="s">
        <v>6254</v>
      </c>
      <c r="L4260" s="338" t="s">
        <v>5935</v>
      </c>
      <c r="M4260" s="338" t="s">
        <v>22815</v>
      </c>
      <c r="N4260" s="338" t="s">
        <v>22326</v>
      </c>
      <c r="O4260" s="338" t="s">
        <v>5193</v>
      </c>
    </row>
    <row r="4261" ht="15.75" customHeight="1">
      <c r="A4261" s="338" t="s">
        <v>283</v>
      </c>
      <c r="B4261" s="338" t="s">
        <v>5445</v>
      </c>
      <c r="C4261" s="338" t="s">
        <v>1572</v>
      </c>
      <c r="D4261" s="338">
        <v>2003.0</v>
      </c>
      <c r="E4261" s="338" t="s">
        <v>22816</v>
      </c>
      <c r="F4261" s="339">
        <v>44934.0</v>
      </c>
      <c r="G4261" s="338" t="s">
        <v>18870</v>
      </c>
      <c r="H4261" s="338" t="s">
        <v>22817</v>
      </c>
      <c r="I4261" s="338" t="s">
        <v>22817</v>
      </c>
      <c r="J4261" s="338" t="s">
        <v>6217</v>
      </c>
      <c r="K4261" s="338" t="s">
        <v>4987</v>
      </c>
      <c r="L4261" s="338" t="s">
        <v>21655</v>
      </c>
      <c r="M4261" s="338" t="s">
        <v>22818</v>
      </c>
      <c r="N4261" s="338" t="s">
        <v>18925</v>
      </c>
      <c r="O4261" s="338" t="s">
        <v>5067</v>
      </c>
    </row>
    <row r="4262" ht="15.75" customHeight="1">
      <c r="A4262" s="338" t="s">
        <v>22819</v>
      </c>
      <c r="B4262" s="338" t="s">
        <v>7737</v>
      </c>
      <c r="C4262" s="338" t="s">
        <v>1537</v>
      </c>
      <c r="D4262" s="338">
        <v>2003.0</v>
      </c>
      <c r="E4262" s="338" t="s">
        <v>22604</v>
      </c>
      <c r="F4262" s="339">
        <v>45082.0</v>
      </c>
      <c r="G4262" s="338" t="s">
        <v>22208</v>
      </c>
      <c r="H4262" s="338" t="s">
        <v>15675</v>
      </c>
      <c r="I4262" s="338" t="s">
        <v>22004</v>
      </c>
      <c r="J4262" s="338" t="s">
        <v>20797</v>
      </c>
      <c r="K4262" s="338" t="s">
        <v>4987</v>
      </c>
      <c r="L4262" s="338" t="s">
        <v>21695</v>
      </c>
      <c r="M4262" s="338" t="s">
        <v>22820</v>
      </c>
      <c r="N4262" s="338" t="s">
        <v>5036</v>
      </c>
      <c r="O4262" s="338" t="s">
        <v>7887</v>
      </c>
    </row>
    <row r="4263" ht="15.75" customHeight="1">
      <c r="A4263" s="338" t="s">
        <v>22821</v>
      </c>
      <c r="B4263" s="338" t="s">
        <v>7737</v>
      </c>
      <c r="C4263" s="338" t="s">
        <v>1558</v>
      </c>
      <c r="D4263" s="338">
        <v>2003.0</v>
      </c>
      <c r="E4263" s="338" t="s">
        <v>22793</v>
      </c>
      <c r="F4263" s="339">
        <v>44933.0</v>
      </c>
      <c r="G4263" s="338" t="s">
        <v>22822</v>
      </c>
      <c r="H4263" s="338" t="s">
        <v>12887</v>
      </c>
      <c r="I4263" s="338" t="s">
        <v>20903</v>
      </c>
      <c r="J4263" s="338" t="s">
        <v>21380</v>
      </c>
      <c r="K4263" s="338" t="s">
        <v>4987</v>
      </c>
      <c r="L4263" s="338" t="s">
        <v>5377</v>
      </c>
      <c r="M4263" s="338" t="s">
        <v>22823</v>
      </c>
      <c r="N4263" s="338" t="s">
        <v>5009</v>
      </c>
      <c r="O4263" s="338" t="s">
        <v>5087</v>
      </c>
    </row>
    <row r="4264" ht="15.75" customHeight="1">
      <c r="A4264" s="338" t="s">
        <v>22824</v>
      </c>
      <c r="B4264" s="338" t="s">
        <v>4970</v>
      </c>
      <c r="C4264" s="338" t="s">
        <v>1547</v>
      </c>
      <c r="D4264" s="338">
        <v>2003.0</v>
      </c>
      <c r="E4264" s="338" t="s">
        <v>22781</v>
      </c>
      <c r="F4264" s="339">
        <v>45144.0</v>
      </c>
      <c r="G4264" s="338" t="s">
        <v>8611</v>
      </c>
      <c r="H4264" s="338" t="s">
        <v>22825</v>
      </c>
      <c r="I4264" s="338" t="s">
        <v>22825</v>
      </c>
      <c r="J4264" s="338" t="s">
        <v>22826</v>
      </c>
      <c r="K4264" s="338" t="s">
        <v>4987</v>
      </c>
      <c r="L4264" s="338" t="s">
        <v>6297</v>
      </c>
      <c r="M4264" s="338" t="s">
        <v>22827</v>
      </c>
      <c r="N4264" s="338" t="s">
        <v>17975</v>
      </c>
      <c r="O4264" s="338" t="s">
        <v>5067</v>
      </c>
    </row>
    <row r="4265" ht="15.75" customHeight="1">
      <c r="A4265" s="338" t="s">
        <v>22828</v>
      </c>
      <c r="B4265" s="338" t="s">
        <v>4970</v>
      </c>
      <c r="C4265" s="338" t="s">
        <v>1425</v>
      </c>
      <c r="D4265" s="338">
        <v>2003.0</v>
      </c>
      <c r="E4265" s="338" t="s">
        <v>22816</v>
      </c>
      <c r="F4265" s="339">
        <v>44932.0</v>
      </c>
      <c r="G4265" s="338" t="s">
        <v>22829</v>
      </c>
      <c r="H4265" s="338" t="s">
        <v>22830</v>
      </c>
      <c r="I4265" s="338" t="s">
        <v>20924</v>
      </c>
      <c r="J4265" s="338" t="s">
        <v>22831</v>
      </c>
      <c r="K4265" s="338" t="s">
        <v>5245</v>
      </c>
      <c r="L4265" s="338" t="s">
        <v>22832</v>
      </c>
      <c r="M4265" s="338" t="s">
        <v>22833</v>
      </c>
      <c r="N4265" s="338" t="s">
        <v>18868</v>
      </c>
      <c r="O4265" s="338" t="s">
        <v>5316</v>
      </c>
    </row>
    <row r="4266" ht="15.75" customHeight="1">
      <c r="A4266" s="338" t="s">
        <v>22834</v>
      </c>
      <c r="B4266" s="338" t="s">
        <v>7737</v>
      </c>
      <c r="C4266" s="338" t="s">
        <v>1537</v>
      </c>
      <c r="D4266" s="338">
        <v>2003.0</v>
      </c>
      <c r="E4266" s="338" t="s">
        <v>22816</v>
      </c>
      <c r="F4266" s="338" t="s">
        <v>5059</v>
      </c>
      <c r="G4266" s="338" t="s">
        <v>5695</v>
      </c>
      <c r="H4266" s="338" t="s">
        <v>16663</v>
      </c>
      <c r="I4266" s="338" t="s">
        <v>22835</v>
      </c>
      <c r="J4266" s="338" t="s">
        <v>5102</v>
      </c>
      <c r="K4266" s="338" t="s">
        <v>4987</v>
      </c>
      <c r="L4266" s="338" t="s">
        <v>12846</v>
      </c>
      <c r="M4266" s="338" t="s">
        <v>22836</v>
      </c>
      <c r="N4266" s="338" t="s">
        <v>5009</v>
      </c>
      <c r="O4266" s="338" t="s">
        <v>5150</v>
      </c>
    </row>
    <row r="4267" ht="15.75" customHeight="1">
      <c r="A4267" s="338" t="s">
        <v>942</v>
      </c>
      <c r="B4267" s="338" t="s">
        <v>4970</v>
      </c>
      <c r="C4267" s="338" t="s">
        <v>1537</v>
      </c>
      <c r="D4267" s="338">
        <v>2003.0</v>
      </c>
      <c r="E4267" s="338" t="s">
        <v>22837</v>
      </c>
      <c r="F4267" s="339">
        <v>44991.0</v>
      </c>
      <c r="G4267" s="338" t="s">
        <v>22838</v>
      </c>
      <c r="H4267" s="338" t="s">
        <v>18312</v>
      </c>
      <c r="I4267" s="338" t="s">
        <v>14247</v>
      </c>
      <c r="J4267" s="338" t="s">
        <v>6361</v>
      </c>
      <c r="K4267" s="338" t="s">
        <v>4987</v>
      </c>
      <c r="L4267" s="338" t="s">
        <v>18083</v>
      </c>
      <c r="M4267" s="338" t="s">
        <v>22839</v>
      </c>
      <c r="N4267" s="338" t="s">
        <v>22840</v>
      </c>
      <c r="O4267" s="338" t="s">
        <v>5087</v>
      </c>
    </row>
    <row r="4268" ht="15.75" customHeight="1">
      <c r="A4268" s="338" t="s">
        <v>22841</v>
      </c>
      <c r="B4268" s="338" t="s">
        <v>4993</v>
      </c>
      <c r="C4268" s="338" t="s">
        <v>1601</v>
      </c>
      <c r="D4268" s="338">
        <v>2003.0</v>
      </c>
      <c r="E4268" s="338" t="s">
        <v>22842</v>
      </c>
      <c r="F4268" s="339">
        <v>45144.0</v>
      </c>
      <c r="G4268" s="338" t="s">
        <v>5743</v>
      </c>
      <c r="H4268" s="338" t="s">
        <v>16029</v>
      </c>
      <c r="I4268" s="338" t="s">
        <v>13518</v>
      </c>
      <c r="J4268" s="338" t="s">
        <v>22843</v>
      </c>
      <c r="K4268" s="338" t="s">
        <v>4976</v>
      </c>
      <c r="L4268" s="338" t="s">
        <v>16620</v>
      </c>
      <c r="M4268" s="338" t="s">
        <v>22844</v>
      </c>
      <c r="N4268" s="338" t="s">
        <v>5036</v>
      </c>
      <c r="O4268" s="338" t="s">
        <v>5677</v>
      </c>
    </row>
    <row r="4269" ht="15.75" customHeight="1">
      <c r="A4269" s="338" t="s">
        <v>22845</v>
      </c>
      <c r="B4269" s="338" t="s">
        <v>4970</v>
      </c>
      <c r="C4269" s="338" t="s">
        <v>1681</v>
      </c>
      <c r="D4269" s="338">
        <v>2003.0</v>
      </c>
      <c r="E4269" s="338" t="s">
        <v>22846</v>
      </c>
      <c r="F4269" s="339">
        <v>44992.0</v>
      </c>
      <c r="G4269" s="338" t="s">
        <v>12774</v>
      </c>
      <c r="H4269" s="338" t="s">
        <v>22847</v>
      </c>
      <c r="I4269" s="338" t="s">
        <v>22847</v>
      </c>
      <c r="J4269" s="338" t="s">
        <v>20130</v>
      </c>
      <c r="K4269" s="338" t="s">
        <v>4987</v>
      </c>
      <c r="L4269" s="338" t="s">
        <v>6039</v>
      </c>
      <c r="M4269" s="338" t="s">
        <v>22848</v>
      </c>
      <c r="N4269" s="338" t="s">
        <v>22849</v>
      </c>
      <c r="O4269" s="338" t="s">
        <v>5087</v>
      </c>
    </row>
    <row r="4270" ht="15.75" customHeight="1">
      <c r="A4270" s="338" t="s">
        <v>1124</v>
      </c>
      <c r="B4270" s="338" t="s">
        <v>4970</v>
      </c>
      <c r="C4270" s="338" t="s">
        <v>1537</v>
      </c>
      <c r="D4270" s="338">
        <v>2003.0</v>
      </c>
      <c r="E4270" s="338" t="s">
        <v>22850</v>
      </c>
      <c r="F4270" s="339">
        <v>45113.0</v>
      </c>
      <c r="G4270" s="338" t="s">
        <v>7769</v>
      </c>
      <c r="H4270" s="338" t="s">
        <v>17434</v>
      </c>
      <c r="I4270" s="338" t="s">
        <v>16887</v>
      </c>
      <c r="J4270" s="338" t="s">
        <v>11941</v>
      </c>
      <c r="K4270" s="338" t="s">
        <v>4987</v>
      </c>
      <c r="L4270" s="338" t="s">
        <v>22805</v>
      </c>
      <c r="M4270" s="338" t="s">
        <v>22851</v>
      </c>
      <c r="N4270" s="338" t="s">
        <v>4979</v>
      </c>
      <c r="O4270" s="338" t="s">
        <v>5046</v>
      </c>
    </row>
    <row r="4271" ht="15.75" customHeight="1">
      <c r="A4271" s="338" t="s">
        <v>22852</v>
      </c>
      <c r="B4271" s="338" t="s">
        <v>7737</v>
      </c>
      <c r="C4271" s="338" t="s">
        <v>1537</v>
      </c>
      <c r="D4271" s="338">
        <v>2003.0</v>
      </c>
      <c r="E4271" s="338" t="s">
        <v>22103</v>
      </c>
      <c r="F4271" s="339">
        <v>44990.0</v>
      </c>
      <c r="G4271" s="338" t="s">
        <v>22163</v>
      </c>
      <c r="H4271" s="338" t="s">
        <v>15299</v>
      </c>
      <c r="I4271" s="338" t="s">
        <v>15299</v>
      </c>
      <c r="J4271" s="338" t="s">
        <v>18299</v>
      </c>
      <c r="K4271" s="338" t="s">
        <v>4987</v>
      </c>
      <c r="L4271" s="338" t="s">
        <v>22084</v>
      </c>
      <c r="M4271" s="338" t="s">
        <v>22853</v>
      </c>
      <c r="N4271" s="338" t="s">
        <v>22854</v>
      </c>
      <c r="O4271" s="338" t="s">
        <v>5120</v>
      </c>
    </row>
    <row r="4272" ht="15.75" customHeight="1">
      <c r="A4272" s="338" t="s">
        <v>22855</v>
      </c>
      <c r="B4272" s="338" t="s">
        <v>7737</v>
      </c>
      <c r="C4272" s="338" t="s">
        <v>1537</v>
      </c>
      <c r="D4272" s="338">
        <v>2003.0</v>
      </c>
      <c r="E4272" s="338" t="s">
        <v>22772</v>
      </c>
      <c r="F4272" s="339">
        <v>45023.0</v>
      </c>
      <c r="G4272" s="338" t="s">
        <v>22856</v>
      </c>
      <c r="H4272" s="338" t="s">
        <v>5964</v>
      </c>
      <c r="I4272" s="338" t="s">
        <v>22857</v>
      </c>
      <c r="J4272" s="338" t="s">
        <v>14605</v>
      </c>
      <c r="K4272" s="338" t="s">
        <v>4987</v>
      </c>
      <c r="L4272" s="338" t="s">
        <v>22805</v>
      </c>
      <c r="M4272" s="338" t="s">
        <v>22858</v>
      </c>
      <c r="N4272" s="338" t="s">
        <v>5224</v>
      </c>
      <c r="O4272" s="338" t="s">
        <v>7887</v>
      </c>
    </row>
    <row r="4273" ht="15.75" customHeight="1">
      <c r="A4273" s="338" t="s">
        <v>22859</v>
      </c>
      <c r="B4273" s="338" t="s">
        <v>4970</v>
      </c>
      <c r="C4273" s="338" t="s">
        <v>1601</v>
      </c>
      <c r="D4273" s="338">
        <v>2003.0</v>
      </c>
      <c r="E4273" s="338" t="s">
        <v>22860</v>
      </c>
      <c r="F4273" s="339">
        <v>45052.0</v>
      </c>
      <c r="G4273" s="338" t="s">
        <v>5755</v>
      </c>
      <c r="H4273" s="338" t="s">
        <v>6563</v>
      </c>
      <c r="I4273" s="338" t="s">
        <v>22861</v>
      </c>
      <c r="J4273" s="338" t="s">
        <v>7574</v>
      </c>
      <c r="K4273" s="338" t="s">
        <v>4987</v>
      </c>
      <c r="L4273" s="338" t="s">
        <v>12846</v>
      </c>
      <c r="M4273" s="338" t="s">
        <v>22862</v>
      </c>
      <c r="N4273" s="338" t="s">
        <v>21290</v>
      </c>
      <c r="O4273" s="338" t="s">
        <v>7745</v>
      </c>
    </row>
    <row r="4274" ht="15.75" customHeight="1">
      <c r="A4274" s="338" t="s">
        <v>22863</v>
      </c>
      <c r="B4274" s="338" t="s">
        <v>4970</v>
      </c>
      <c r="C4274" s="338" t="s">
        <v>1547</v>
      </c>
      <c r="D4274" s="338">
        <v>2003.0</v>
      </c>
      <c r="E4274" s="338" t="s">
        <v>22864</v>
      </c>
      <c r="F4274" s="339">
        <v>45110.0</v>
      </c>
      <c r="G4274" s="338" t="s">
        <v>15198</v>
      </c>
      <c r="H4274" s="338" t="s">
        <v>22865</v>
      </c>
      <c r="I4274" s="338" t="s">
        <v>22865</v>
      </c>
      <c r="J4274" s="338" t="s">
        <v>22865</v>
      </c>
      <c r="K4274" s="338" t="s">
        <v>4987</v>
      </c>
      <c r="L4274" s="338" t="s">
        <v>5017</v>
      </c>
      <c r="M4274" s="338" t="s">
        <v>22866</v>
      </c>
      <c r="N4274" s="338" t="s">
        <v>22867</v>
      </c>
      <c r="O4274" s="338" t="s">
        <v>5339</v>
      </c>
    </row>
    <row r="4275" ht="15.75" customHeight="1">
      <c r="A4275" s="338" t="s">
        <v>22868</v>
      </c>
      <c r="B4275" s="338" t="s">
        <v>4970</v>
      </c>
      <c r="C4275" s="338" t="s">
        <v>3713</v>
      </c>
      <c r="D4275" s="338">
        <v>2003.0</v>
      </c>
      <c r="E4275" s="338" t="s">
        <v>22869</v>
      </c>
      <c r="F4275" s="339">
        <v>44963.0</v>
      </c>
      <c r="G4275" s="338" t="s">
        <v>16775</v>
      </c>
      <c r="H4275" s="338" t="s">
        <v>22870</v>
      </c>
      <c r="I4275" s="338" t="s">
        <v>12982</v>
      </c>
      <c r="J4275" s="338" t="s">
        <v>22871</v>
      </c>
      <c r="K4275" s="338" t="s">
        <v>4987</v>
      </c>
      <c r="L4275" s="338" t="s">
        <v>6647</v>
      </c>
      <c r="M4275" s="338" t="s">
        <v>22872</v>
      </c>
      <c r="N4275" s="338" t="s">
        <v>7780</v>
      </c>
      <c r="O4275" s="338" t="s">
        <v>5020</v>
      </c>
    </row>
    <row r="4276" ht="15.75" customHeight="1">
      <c r="A4276" s="338" t="s">
        <v>22873</v>
      </c>
      <c r="B4276" s="338" t="s">
        <v>7737</v>
      </c>
      <c r="C4276" s="338" t="s">
        <v>1537</v>
      </c>
      <c r="D4276" s="338">
        <v>2003.0</v>
      </c>
      <c r="E4276" s="338" t="s">
        <v>22874</v>
      </c>
      <c r="F4276" s="338" t="s">
        <v>5286</v>
      </c>
      <c r="G4276" s="338" t="s">
        <v>6358</v>
      </c>
      <c r="H4276" s="338" t="s">
        <v>22875</v>
      </c>
      <c r="I4276" s="338" t="s">
        <v>22876</v>
      </c>
      <c r="J4276" s="338" t="s">
        <v>17934</v>
      </c>
      <c r="K4276" s="338" t="s">
        <v>4987</v>
      </c>
      <c r="L4276" s="338" t="s">
        <v>14335</v>
      </c>
      <c r="M4276" s="338" t="s">
        <v>22877</v>
      </c>
      <c r="N4276" s="338" t="s">
        <v>4990</v>
      </c>
      <c r="O4276" s="338" t="s">
        <v>5232</v>
      </c>
    </row>
    <row r="4277" ht="15.75" customHeight="1">
      <c r="A4277" s="338" t="s">
        <v>1086</v>
      </c>
      <c r="B4277" s="338" t="s">
        <v>4970</v>
      </c>
      <c r="C4277" s="338" t="s">
        <v>1537</v>
      </c>
      <c r="D4277" s="338">
        <v>2003.0</v>
      </c>
      <c r="E4277" s="338" t="s">
        <v>22878</v>
      </c>
      <c r="F4277" s="339">
        <v>45114.0</v>
      </c>
      <c r="G4277" s="338" t="s">
        <v>22879</v>
      </c>
      <c r="H4277" s="338" t="s">
        <v>9597</v>
      </c>
      <c r="I4277" s="338" t="s">
        <v>20225</v>
      </c>
      <c r="J4277" s="338" t="s">
        <v>7031</v>
      </c>
      <c r="K4277" s="338" t="s">
        <v>4987</v>
      </c>
      <c r="L4277" s="338" t="s">
        <v>18874</v>
      </c>
      <c r="M4277" s="338" t="s">
        <v>22880</v>
      </c>
      <c r="N4277" s="338" t="s">
        <v>4979</v>
      </c>
      <c r="O4277" s="338" t="s">
        <v>8615</v>
      </c>
    </row>
    <row r="4278" ht="15.75" customHeight="1">
      <c r="A4278" s="338" t="s">
        <v>22881</v>
      </c>
      <c r="B4278" s="338" t="s">
        <v>4993</v>
      </c>
      <c r="C4278" s="338" t="s">
        <v>1601</v>
      </c>
      <c r="D4278" s="338">
        <v>2003.0</v>
      </c>
      <c r="E4278" s="338" t="s">
        <v>22882</v>
      </c>
      <c r="F4278" s="338" t="s">
        <v>5059</v>
      </c>
      <c r="G4278" s="338" t="s">
        <v>8611</v>
      </c>
      <c r="H4278" s="338" t="s">
        <v>9023</v>
      </c>
      <c r="I4278" s="338" t="s">
        <v>22883</v>
      </c>
      <c r="J4278" s="338" t="s">
        <v>22884</v>
      </c>
      <c r="K4278" s="338" t="s">
        <v>4987</v>
      </c>
      <c r="L4278" s="338" t="s">
        <v>5094</v>
      </c>
      <c r="M4278" s="338" t="s">
        <v>22885</v>
      </c>
      <c r="N4278" s="338" t="s">
        <v>7376</v>
      </c>
      <c r="O4278" s="338" t="s">
        <v>5232</v>
      </c>
    </row>
    <row r="4279" ht="15.75" customHeight="1">
      <c r="A4279" s="338" t="s">
        <v>22886</v>
      </c>
      <c r="B4279" s="338" t="s">
        <v>7737</v>
      </c>
      <c r="C4279" s="338" t="s">
        <v>1537</v>
      </c>
      <c r="D4279" s="338">
        <v>2003.0</v>
      </c>
      <c r="E4279" s="338" t="s">
        <v>22860</v>
      </c>
      <c r="F4279" s="339">
        <v>45112.0</v>
      </c>
      <c r="G4279" s="338" t="s">
        <v>5788</v>
      </c>
      <c r="H4279" s="338" t="s">
        <v>6589</v>
      </c>
      <c r="I4279" s="338" t="s">
        <v>6037</v>
      </c>
      <c r="J4279" s="338" t="s">
        <v>19507</v>
      </c>
      <c r="K4279" s="338" t="s">
        <v>4987</v>
      </c>
      <c r="L4279" s="338" t="s">
        <v>14335</v>
      </c>
      <c r="M4279" s="338" t="s">
        <v>22887</v>
      </c>
      <c r="N4279" s="338" t="s">
        <v>5009</v>
      </c>
      <c r="O4279" s="338" t="s">
        <v>5077</v>
      </c>
    </row>
    <row r="4280" ht="15.75" customHeight="1">
      <c r="A4280" s="338" t="s">
        <v>1347</v>
      </c>
      <c r="B4280" s="338" t="s">
        <v>7737</v>
      </c>
      <c r="C4280" s="338" t="s">
        <v>1537</v>
      </c>
      <c r="D4280" s="338">
        <v>2003.0</v>
      </c>
      <c r="E4280" s="338" t="s">
        <v>22888</v>
      </c>
      <c r="F4280" s="339">
        <v>45023.0</v>
      </c>
      <c r="G4280" s="338" t="s">
        <v>22889</v>
      </c>
      <c r="H4280" s="338" t="s">
        <v>16605</v>
      </c>
      <c r="I4280" s="338" t="s">
        <v>15145</v>
      </c>
      <c r="J4280" s="338" t="s">
        <v>15962</v>
      </c>
      <c r="K4280" s="338" t="s">
        <v>4987</v>
      </c>
      <c r="L4280" s="338" t="s">
        <v>18250</v>
      </c>
      <c r="M4280" s="338" t="s">
        <v>22890</v>
      </c>
      <c r="N4280" s="338" t="s">
        <v>5224</v>
      </c>
      <c r="O4280" s="338" t="s">
        <v>5127</v>
      </c>
    </row>
    <row r="4281" ht="15.75" customHeight="1">
      <c r="A4281" s="338" t="s">
        <v>22891</v>
      </c>
      <c r="B4281" s="338" t="s">
        <v>7737</v>
      </c>
      <c r="C4281" s="338" t="s">
        <v>1537</v>
      </c>
      <c r="D4281" s="338">
        <v>2003.0</v>
      </c>
      <c r="E4281" s="338" t="s">
        <v>22892</v>
      </c>
      <c r="F4281" s="339">
        <v>45113.0</v>
      </c>
      <c r="G4281" s="338" t="s">
        <v>11132</v>
      </c>
      <c r="H4281" s="338" t="s">
        <v>14244</v>
      </c>
      <c r="I4281" s="338" t="s">
        <v>11648</v>
      </c>
      <c r="J4281" s="338" t="s">
        <v>22157</v>
      </c>
      <c r="K4281" s="338" t="s">
        <v>4987</v>
      </c>
      <c r="L4281" s="338" t="s">
        <v>15146</v>
      </c>
      <c r="M4281" s="338" t="s">
        <v>22893</v>
      </c>
      <c r="N4281" s="338" t="s">
        <v>4990</v>
      </c>
      <c r="O4281" s="338" t="s">
        <v>4991</v>
      </c>
    </row>
    <row r="4282" ht="15.75" customHeight="1">
      <c r="A4282" s="338" t="s">
        <v>22894</v>
      </c>
      <c r="B4282" s="338" t="s">
        <v>4970</v>
      </c>
      <c r="C4282" s="338" t="s">
        <v>1425</v>
      </c>
      <c r="D4282" s="338">
        <v>2003.0</v>
      </c>
      <c r="E4282" s="338" t="s">
        <v>22895</v>
      </c>
      <c r="F4282" s="339">
        <v>44932.0</v>
      </c>
      <c r="G4282" s="338" t="s">
        <v>14368</v>
      </c>
      <c r="H4282" s="338" t="s">
        <v>22896</v>
      </c>
      <c r="I4282" s="338" t="s">
        <v>22896</v>
      </c>
      <c r="J4282" s="338" t="s">
        <v>22897</v>
      </c>
      <c r="K4282" s="338" t="s">
        <v>4987</v>
      </c>
      <c r="L4282" s="338" t="s">
        <v>5389</v>
      </c>
      <c r="M4282" s="338" t="s">
        <v>22898</v>
      </c>
      <c r="N4282" s="338" t="s">
        <v>22899</v>
      </c>
      <c r="O4282" s="338" t="s">
        <v>5143</v>
      </c>
    </row>
    <row r="4283" ht="15.75" customHeight="1">
      <c r="A4283" s="338" t="s">
        <v>22900</v>
      </c>
      <c r="B4283" s="338" t="s">
        <v>4970</v>
      </c>
      <c r="C4283" s="338" t="s">
        <v>11680</v>
      </c>
      <c r="D4283" s="338">
        <v>2003.0</v>
      </c>
      <c r="E4283" s="338" t="s">
        <v>22341</v>
      </c>
      <c r="F4283" s="339">
        <v>44992.0</v>
      </c>
      <c r="G4283" s="338" t="s">
        <v>22901</v>
      </c>
      <c r="H4283" s="338" t="s">
        <v>17097</v>
      </c>
      <c r="I4283" s="338" t="s">
        <v>22902</v>
      </c>
      <c r="J4283" s="338" t="s">
        <v>8625</v>
      </c>
      <c r="K4283" s="338" t="s">
        <v>4987</v>
      </c>
      <c r="L4283" s="338" t="s">
        <v>5807</v>
      </c>
      <c r="M4283" s="338" t="s">
        <v>22903</v>
      </c>
      <c r="N4283" s="338" t="s">
        <v>4990</v>
      </c>
      <c r="O4283" s="338" t="s">
        <v>6003</v>
      </c>
    </row>
    <row r="4284" ht="15.75" customHeight="1">
      <c r="A4284" s="338" t="s">
        <v>22904</v>
      </c>
      <c r="B4284" s="338" t="s">
        <v>4970</v>
      </c>
      <c r="C4284" s="338" t="s">
        <v>1537</v>
      </c>
      <c r="D4284" s="338">
        <v>2003.0</v>
      </c>
      <c r="E4284" s="338" t="s">
        <v>22247</v>
      </c>
      <c r="F4284" s="339">
        <v>45022.0</v>
      </c>
      <c r="G4284" s="338" t="s">
        <v>14299</v>
      </c>
      <c r="H4284" s="338" t="s">
        <v>14480</v>
      </c>
      <c r="I4284" s="338" t="s">
        <v>14480</v>
      </c>
      <c r="J4284" s="338" t="s">
        <v>16179</v>
      </c>
      <c r="K4284" s="338" t="s">
        <v>4987</v>
      </c>
      <c r="L4284" s="338" t="s">
        <v>10654</v>
      </c>
      <c r="M4284" s="338" t="s">
        <v>22905</v>
      </c>
      <c r="N4284" s="338" t="s">
        <v>4990</v>
      </c>
      <c r="O4284" s="338" t="s">
        <v>5160</v>
      </c>
    </row>
    <row r="4285" ht="15.75" customHeight="1">
      <c r="A4285" s="338" t="s">
        <v>22906</v>
      </c>
      <c r="C4285" s="338" t="s">
        <v>3713</v>
      </c>
      <c r="D4285" s="338">
        <v>2003.0</v>
      </c>
      <c r="E4285" s="338" t="s">
        <v>22169</v>
      </c>
      <c r="F4285" s="339">
        <v>45113.0</v>
      </c>
      <c r="G4285" s="338" t="s">
        <v>9634</v>
      </c>
      <c r="H4285" s="338" t="s">
        <v>20959</v>
      </c>
      <c r="I4285" s="338" t="s">
        <v>20959</v>
      </c>
      <c r="J4285" s="338" t="s">
        <v>21042</v>
      </c>
      <c r="K4285" s="338" t="s">
        <v>5607</v>
      </c>
      <c r="M4285" s="338" t="s">
        <v>22907</v>
      </c>
      <c r="N4285" s="338" t="s">
        <v>20961</v>
      </c>
      <c r="O4285" s="338" t="s">
        <v>5160</v>
      </c>
    </row>
    <row r="4286" ht="15.75" customHeight="1">
      <c r="A4286" s="338" t="s">
        <v>22908</v>
      </c>
      <c r="B4286" s="338" t="s">
        <v>4970</v>
      </c>
      <c r="C4286" s="338" t="s">
        <v>1601</v>
      </c>
      <c r="D4286" s="338">
        <v>2003.0</v>
      </c>
      <c r="E4286" s="338" t="s">
        <v>22842</v>
      </c>
      <c r="F4286" s="339">
        <v>44964.0</v>
      </c>
      <c r="G4286" s="338" t="s">
        <v>13539</v>
      </c>
      <c r="H4286" s="338" t="s">
        <v>13137</v>
      </c>
      <c r="I4286" s="338" t="s">
        <v>22909</v>
      </c>
      <c r="J4286" s="338" t="s">
        <v>19871</v>
      </c>
      <c r="K4286" s="338" t="s">
        <v>4987</v>
      </c>
      <c r="L4286" s="338" t="s">
        <v>22910</v>
      </c>
      <c r="M4286" s="338" t="s">
        <v>22911</v>
      </c>
      <c r="N4286" s="338" t="s">
        <v>10126</v>
      </c>
      <c r="O4286" s="338" t="s">
        <v>8615</v>
      </c>
    </row>
    <row r="4287" ht="15.75" customHeight="1">
      <c r="A4287" s="338" t="s">
        <v>22912</v>
      </c>
      <c r="B4287" s="338" t="s">
        <v>4993</v>
      </c>
      <c r="C4287" s="338" t="s">
        <v>1558</v>
      </c>
      <c r="D4287" s="338">
        <v>2003.0</v>
      </c>
      <c r="E4287" s="338" t="s">
        <v>22842</v>
      </c>
      <c r="F4287" s="339">
        <v>45174.0</v>
      </c>
      <c r="G4287" s="338" t="s">
        <v>7833</v>
      </c>
      <c r="H4287" s="338" t="s">
        <v>22348</v>
      </c>
      <c r="I4287" s="338" t="s">
        <v>22913</v>
      </c>
      <c r="J4287" s="338" t="s">
        <v>6162</v>
      </c>
      <c r="K4287" s="338" t="s">
        <v>4987</v>
      </c>
      <c r="L4287" s="338" t="s">
        <v>7743</v>
      </c>
      <c r="M4287" s="338" t="s">
        <v>22914</v>
      </c>
      <c r="N4287" s="338" t="s">
        <v>5224</v>
      </c>
      <c r="O4287" s="338" t="s">
        <v>5020</v>
      </c>
    </row>
    <row r="4288" ht="15.75" customHeight="1">
      <c r="A4288" s="338" t="s">
        <v>22915</v>
      </c>
      <c r="B4288" s="338" t="s">
        <v>4970</v>
      </c>
      <c r="C4288" s="338" t="s">
        <v>11680</v>
      </c>
      <c r="D4288" s="338">
        <v>2003.0</v>
      </c>
      <c r="E4288" s="338" t="s">
        <v>22916</v>
      </c>
      <c r="F4288" s="339">
        <v>44990.0</v>
      </c>
      <c r="G4288" s="338" t="s">
        <v>5172</v>
      </c>
      <c r="H4288" s="338" t="s">
        <v>12499</v>
      </c>
      <c r="I4288" s="338" t="s">
        <v>12499</v>
      </c>
      <c r="J4288" s="338" t="s">
        <v>14881</v>
      </c>
      <c r="K4288" s="338" t="s">
        <v>4976</v>
      </c>
      <c r="L4288" s="338" t="s">
        <v>5176</v>
      </c>
      <c r="M4288" s="338" t="s">
        <v>22917</v>
      </c>
      <c r="N4288" s="338" t="s">
        <v>19967</v>
      </c>
      <c r="O4288" s="338" t="s">
        <v>5471</v>
      </c>
    </row>
    <row r="4289" ht="15.75" customHeight="1">
      <c r="A4289" s="338" t="s">
        <v>22918</v>
      </c>
      <c r="B4289" s="338" t="s">
        <v>4993</v>
      </c>
      <c r="C4289" s="338" t="s">
        <v>1558</v>
      </c>
      <c r="D4289" s="338">
        <v>2003.0</v>
      </c>
      <c r="E4289" s="338" t="s">
        <v>22781</v>
      </c>
      <c r="F4289" s="339">
        <v>45053.0</v>
      </c>
      <c r="G4289" s="338" t="s">
        <v>5080</v>
      </c>
      <c r="H4289" s="338" t="s">
        <v>19765</v>
      </c>
      <c r="I4289" s="338" t="s">
        <v>19765</v>
      </c>
      <c r="J4289" s="338" t="s">
        <v>21313</v>
      </c>
      <c r="K4289" s="338" t="s">
        <v>4987</v>
      </c>
      <c r="L4289" s="338" t="s">
        <v>7748</v>
      </c>
      <c r="M4289" s="338" t="s">
        <v>22919</v>
      </c>
      <c r="N4289" s="338" t="s">
        <v>7780</v>
      </c>
      <c r="O4289" s="338" t="s">
        <v>5087</v>
      </c>
    </row>
    <row r="4290" ht="15.75" customHeight="1">
      <c r="A4290" s="338" t="s">
        <v>22920</v>
      </c>
      <c r="B4290" s="338" t="s">
        <v>7737</v>
      </c>
      <c r="C4290" s="338" t="s">
        <v>1558</v>
      </c>
      <c r="D4290" s="338">
        <v>2003.0</v>
      </c>
      <c r="E4290" s="338" t="s">
        <v>22921</v>
      </c>
      <c r="F4290" s="339">
        <v>45051.0</v>
      </c>
      <c r="G4290" s="338" t="s">
        <v>12774</v>
      </c>
      <c r="H4290" s="338" t="s">
        <v>11187</v>
      </c>
      <c r="I4290" s="338" t="s">
        <v>21171</v>
      </c>
      <c r="J4290" s="338" t="s">
        <v>20469</v>
      </c>
      <c r="K4290" s="338" t="s">
        <v>4987</v>
      </c>
      <c r="L4290" s="338" t="s">
        <v>11930</v>
      </c>
      <c r="M4290" s="338" t="s">
        <v>22922</v>
      </c>
      <c r="N4290" s="338" t="s">
        <v>17344</v>
      </c>
      <c r="O4290" s="338" t="s">
        <v>5316</v>
      </c>
    </row>
    <row r="4291" ht="15.75" customHeight="1">
      <c r="A4291" s="338" t="s">
        <v>22923</v>
      </c>
      <c r="B4291" s="338" t="s">
        <v>7737</v>
      </c>
      <c r="C4291" s="338" t="s">
        <v>1558</v>
      </c>
      <c r="D4291" s="338">
        <v>2003.0</v>
      </c>
      <c r="E4291" s="338" t="s">
        <v>22924</v>
      </c>
      <c r="F4291" s="339">
        <v>45022.0</v>
      </c>
      <c r="G4291" s="338" t="s">
        <v>18201</v>
      </c>
      <c r="H4291" s="338" t="s">
        <v>11156</v>
      </c>
      <c r="I4291" s="338" t="s">
        <v>22925</v>
      </c>
      <c r="J4291" s="338" t="s">
        <v>22926</v>
      </c>
      <c r="K4291" s="338" t="s">
        <v>4987</v>
      </c>
      <c r="L4291" s="338" t="s">
        <v>6394</v>
      </c>
      <c r="M4291" s="338" t="s">
        <v>22927</v>
      </c>
      <c r="N4291" s="338" t="s">
        <v>22928</v>
      </c>
      <c r="O4291" s="338" t="s">
        <v>5077</v>
      </c>
    </row>
    <row r="4292" ht="15.75" customHeight="1">
      <c r="A4292" s="338" t="s">
        <v>22929</v>
      </c>
      <c r="B4292" s="338" t="s">
        <v>7737</v>
      </c>
      <c r="C4292" s="338" t="s">
        <v>1537</v>
      </c>
      <c r="D4292" s="338">
        <v>2003.0</v>
      </c>
      <c r="E4292" s="338" t="s">
        <v>22930</v>
      </c>
      <c r="F4292" s="339">
        <v>45143.0</v>
      </c>
      <c r="G4292" s="338" t="s">
        <v>7790</v>
      </c>
      <c r="H4292" s="338" t="s">
        <v>16318</v>
      </c>
      <c r="I4292" s="338" t="s">
        <v>21515</v>
      </c>
      <c r="J4292" s="338" t="s">
        <v>5777</v>
      </c>
      <c r="K4292" s="338" t="s">
        <v>4987</v>
      </c>
      <c r="L4292" s="338" t="s">
        <v>22084</v>
      </c>
      <c r="M4292" s="338" t="s">
        <v>22931</v>
      </c>
      <c r="N4292" s="338" t="s">
        <v>22932</v>
      </c>
      <c r="O4292" s="338" t="s">
        <v>5780</v>
      </c>
    </row>
    <row r="4293" ht="15.75" customHeight="1">
      <c r="A4293" s="338" t="s">
        <v>22933</v>
      </c>
      <c r="B4293" s="338" t="s">
        <v>4993</v>
      </c>
      <c r="C4293" s="338" t="s">
        <v>1558</v>
      </c>
      <c r="D4293" s="338">
        <v>2003.0</v>
      </c>
      <c r="E4293" s="338" t="s">
        <v>22207</v>
      </c>
      <c r="F4293" s="339">
        <v>45143.0</v>
      </c>
      <c r="G4293" s="338" t="s">
        <v>5788</v>
      </c>
      <c r="H4293" s="338" t="s">
        <v>21357</v>
      </c>
      <c r="I4293" s="338" t="s">
        <v>22934</v>
      </c>
      <c r="J4293" s="338" t="s">
        <v>22935</v>
      </c>
      <c r="K4293" s="338" t="s">
        <v>4987</v>
      </c>
      <c r="L4293" s="338" t="s">
        <v>7014</v>
      </c>
      <c r="M4293" s="338" t="s">
        <v>22936</v>
      </c>
      <c r="N4293" s="338" t="s">
        <v>4979</v>
      </c>
      <c r="O4293" s="338" t="s">
        <v>5624</v>
      </c>
    </row>
    <row r="4294" ht="15.75" customHeight="1">
      <c r="A4294" s="338" t="s">
        <v>22937</v>
      </c>
      <c r="B4294" s="338" t="s">
        <v>4970</v>
      </c>
      <c r="C4294" s="338" t="s">
        <v>1537</v>
      </c>
      <c r="D4294" s="338">
        <v>2003.0</v>
      </c>
      <c r="E4294" s="338" t="s">
        <v>22938</v>
      </c>
      <c r="F4294" s="339">
        <v>45083.0</v>
      </c>
      <c r="G4294" s="338" t="s">
        <v>5735</v>
      </c>
      <c r="H4294" s="338" t="s">
        <v>16681</v>
      </c>
      <c r="I4294" s="338" t="s">
        <v>9830</v>
      </c>
      <c r="J4294" s="338" t="s">
        <v>15469</v>
      </c>
      <c r="K4294" s="338" t="s">
        <v>4987</v>
      </c>
      <c r="L4294" s="338" t="s">
        <v>18978</v>
      </c>
      <c r="M4294" s="338" t="s">
        <v>22939</v>
      </c>
      <c r="N4294" s="338" t="s">
        <v>4990</v>
      </c>
      <c r="O4294" s="338" t="s">
        <v>17351</v>
      </c>
    </row>
    <row r="4295" ht="15.75" customHeight="1">
      <c r="A4295" s="338" t="s">
        <v>22940</v>
      </c>
      <c r="B4295" s="338" t="s">
        <v>4970</v>
      </c>
      <c r="C4295" s="338" t="s">
        <v>1537</v>
      </c>
      <c r="D4295" s="338">
        <v>2003.0</v>
      </c>
      <c r="E4295" s="338" t="s">
        <v>22941</v>
      </c>
      <c r="F4295" s="339">
        <v>45023.0</v>
      </c>
      <c r="G4295" s="338" t="s">
        <v>5743</v>
      </c>
      <c r="H4295" s="338" t="s">
        <v>8902</v>
      </c>
      <c r="I4295" s="338" t="s">
        <v>22942</v>
      </c>
      <c r="J4295" s="338" t="s">
        <v>8902</v>
      </c>
      <c r="K4295" s="338" t="s">
        <v>4987</v>
      </c>
      <c r="L4295" s="338" t="s">
        <v>5355</v>
      </c>
      <c r="M4295" s="338" t="s">
        <v>22943</v>
      </c>
      <c r="N4295" s="338" t="s">
        <v>7874</v>
      </c>
      <c r="O4295" s="338" t="s">
        <v>5408</v>
      </c>
    </row>
    <row r="4296" ht="15.75" customHeight="1">
      <c r="A4296" s="338" t="s">
        <v>22944</v>
      </c>
      <c r="B4296" s="338" t="s">
        <v>7737</v>
      </c>
      <c r="C4296" s="338" t="s">
        <v>1547</v>
      </c>
      <c r="D4296" s="338">
        <v>2003.0</v>
      </c>
      <c r="E4296" s="338" t="s">
        <v>22945</v>
      </c>
      <c r="F4296" s="339">
        <v>45052.0</v>
      </c>
      <c r="G4296" s="338" t="s">
        <v>10344</v>
      </c>
      <c r="H4296" s="338" t="s">
        <v>5343</v>
      </c>
      <c r="I4296" s="338" t="s">
        <v>22946</v>
      </c>
      <c r="J4296" s="338" t="s">
        <v>13612</v>
      </c>
      <c r="K4296" s="338" t="s">
        <v>4987</v>
      </c>
      <c r="L4296" s="338" t="s">
        <v>12744</v>
      </c>
      <c r="M4296" s="338" t="s">
        <v>22947</v>
      </c>
      <c r="N4296" s="338" t="s">
        <v>21290</v>
      </c>
      <c r="O4296" s="338" t="s">
        <v>5232</v>
      </c>
    </row>
    <row r="4297" ht="15.75" customHeight="1">
      <c r="A4297" s="338" t="s">
        <v>22948</v>
      </c>
      <c r="B4297" s="338" t="s">
        <v>4970</v>
      </c>
      <c r="C4297" s="338" t="s">
        <v>1537</v>
      </c>
      <c r="D4297" s="338">
        <v>2003.0</v>
      </c>
      <c r="E4297" s="338" t="s">
        <v>22941</v>
      </c>
      <c r="F4297" s="339">
        <v>45112.0</v>
      </c>
      <c r="G4297" s="338" t="s">
        <v>22829</v>
      </c>
      <c r="H4297" s="338" t="s">
        <v>18638</v>
      </c>
      <c r="I4297" s="338" t="s">
        <v>5952</v>
      </c>
      <c r="J4297" s="338" t="s">
        <v>8677</v>
      </c>
      <c r="K4297" s="338" t="s">
        <v>5245</v>
      </c>
      <c r="L4297" s="338" t="s">
        <v>7748</v>
      </c>
      <c r="M4297" s="338" t="s">
        <v>22949</v>
      </c>
      <c r="N4297" s="338" t="s">
        <v>7780</v>
      </c>
      <c r="O4297" s="338" t="s">
        <v>5262</v>
      </c>
    </row>
    <row r="4298" ht="15.75" customHeight="1">
      <c r="A4298" s="338" t="s">
        <v>155</v>
      </c>
      <c r="B4298" s="338" t="s">
        <v>7737</v>
      </c>
      <c r="C4298" s="338" t="s">
        <v>1558</v>
      </c>
      <c r="D4298" s="338">
        <v>2003.0</v>
      </c>
      <c r="E4298" s="338" t="s">
        <v>21673</v>
      </c>
      <c r="F4298" s="339">
        <v>45113.0</v>
      </c>
      <c r="G4298" s="338" t="s">
        <v>22950</v>
      </c>
      <c r="H4298" s="338" t="s">
        <v>15896</v>
      </c>
      <c r="I4298" s="338" t="s">
        <v>19176</v>
      </c>
      <c r="J4298" s="338" t="s">
        <v>15848</v>
      </c>
      <c r="K4298" s="338" t="s">
        <v>4987</v>
      </c>
      <c r="L4298" s="338" t="s">
        <v>22951</v>
      </c>
      <c r="M4298" s="338" t="s">
        <v>22952</v>
      </c>
      <c r="N4298" s="338" t="s">
        <v>20181</v>
      </c>
      <c r="O4298" s="338" t="s">
        <v>5294</v>
      </c>
    </row>
    <row r="4299" ht="15.75" customHeight="1">
      <c r="A4299" s="338" t="s">
        <v>22953</v>
      </c>
      <c r="B4299" s="338" t="s">
        <v>4970</v>
      </c>
      <c r="C4299" s="338" t="s">
        <v>3713</v>
      </c>
      <c r="D4299" s="338">
        <v>2003.0</v>
      </c>
      <c r="E4299" s="338" t="s">
        <v>22954</v>
      </c>
      <c r="F4299" s="338" t="s">
        <v>6434</v>
      </c>
      <c r="G4299" s="338" t="s">
        <v>6358</v>
      </c>
      <c r="H4299" s="338" t="s">
        <v>13946</v>
      </c>
      <c r="I4299" s="338" t="s">
        <v>13946</v>
      </c>
      <c r="J4299" s="338" t="s">
        <v>12140</v>
      </c>
      <c r="K4299" s="338" t="s">
        <v>10219</v>
      </c>
      <c r="L4299" s="338" t="s">
        <v>5064</v>
      </c>
      <c r="M4299" s="338" t="s">
        <v>22955</v>
      </c>
      <c r="N4299" s="338" t="s">
        <v>19332</v>
      </c>
      <c r="O4299" s="338" t="s">
        <v>16597</v>
      </c>
    </row>
    <row r="4300" ht="15.75" customHeight="1">
      <c r="A4300" s="338" t="s">
        <v>22956</v>
      </c>
      <c r="B4300" s="338" t="s">
        <v>4993</v>
      </c>
      <c r="C4300" s="338" t="s">
        <v>1601</v>
      </c>
      <c r="D4300" s="338">
        <v>2003.0</v>
      </c>
      <c r="E4300" s="338" t="s">
        <v>22957</v>
      </c>
      <c r="F4300" s="338" t="s">
        <v>5059</v>
      </c>
      <c r="G4300" s="338" t="s">
        <v>22958</v>
      </c>
      <c r="H4300" s="338" t="s">
        <v>17478</v>
      </c>
      <c r="I4300" s="338" t="s">
        <v>22959</v>
      </c>
      <c r="J4300" s="338" t="s">
        <v>22960</v>
      </c>
      <c r="K4300" s="338" t="s">
        <v>4987</v>
      </c>
      <c r="L4300" s="338" t="s">
        <v>12215</v>
      </c>
      <c r="M4300" s="338" t="s">
        <v>22961</v>
      </c>
      <c r="N4300" s="338" t="s">
        <v>7780</v>
      </c>
      <c r="O4300" s="338" t="s">
        <v>5262</v>
      </c>
    </row>
    <row r="4301" ht="15.75" customHeight="1">
      <c r="A4301" s="338" t="s">
        <v>22962</v>
      </c>
      <c r="B4301" s="338" t="s">
        <v>4993</v>
      </c>
      <c r="C4301" s="338" t="s">
        <v>1558</v>
      </c>
      <c r="D4301" s="338">
        <v>2003.0</v>
      </c>
      <c r="E4301" s="338" t="s">
        <v>22963</v>
      </c>
      <c r="F4301" s="339">
        <v>44963.0</v>
      </c>
      <c r="G4301" s="338" t="s">
        <v>7954</v>
      </c>
      <c r="H4301" s="338" t="s">
        <v>18719</v>
      </c>
      <c r="I4301" s="338" t="s">
        <v>6308</v>
      </c>
      <c r="J4301" s="338" t="s">
        <v>5814</v>
      </c>
      <c r="K4301" s="338" t="s">
        <v>4987</v>
      </c>
      <c r="L4301" s="338" t="s">
        <v>5094</v>
      </c>
      <c r="M4301" s="338" t="s">
        <v>22964</v>
      </c>
      <c r="N4301" s="338" t="s">
        <v>22965</v>
      </c>
      <c r="O4301" s="338" t="s">
        <v>5262</v>
      </c>
    </row>
    <row r="4302" ht="15.75" customHeight="1">
      <c r="A4302" s="338" t="s">
        <v>22966</v>
      </c>
      <c r="B4302" s="338" t="s">
        <v>7737</v>
      </c>
      <c r="C4302" s="338" t="s">
        <v>1537</v>
      </c>
      <c r="D4302" s="338">
        <v>2003.0</v>
      </c>
      <c r="E4302" s="338" t="s">
        <v>22038</v>
      </c>
      <c r="F4302" s="339">
        <v>45173.0</v>
      </c>
      <c r="G4302" s="338" t="s">
        <v>5022</v>
      </c>
      <c r="H4302" s="338" t="s">
        <v>20501</v>
      </c>
      <c r="I4302" s="338" t="s">
        <v>6172</v>
      </c>
      <c r="J4302" s="338" t="s">
        <v>7928</v>
      </c>
      <c r="K4302" s="338" t="s">
        <v>4987</v>
      </c>
      <c r="L4302" s="338" t="s">
        <v>18923</v>
      </c>
      <c r="M4302" s="338" t="s">
        <v>22967</v>
      </c>
      <c r="N4302" s="338" t="s">
        <v>4990</v>
      </c>
      <c r="O4302" s="338" t="s">
        <v>5537</v>
      </c>
    </row>
    <row r="4303" ht="15.75" customHeight="1">
      <c r="A4303" s="338" t="s">
        <v>22968</v>
      </c>
      <c r="B4303" s="338" t="s">
        <v>7737</v>
      </c>
      <c r="C4303" s="338" t="s">
        <v>1558</v>
      </c>
      <c r="D4303" s="338">
        <v>2003.0</v>
      </c>
      <c r="E4303" s="338" t="s">
        <v>22837</v>
      </c>
      <c r="F4303" s="339">
        <v>45142.0</v>
      </c>
      <c r="G4303" s="338" t="s">
        <v>6520</v>
      </c>
      <c r="H4303" s="338" t="s">
        <v>21865</v>
      </c>
      <c r="I4303" s="338" t="s">
        <v>21246</v>
      </c>
      <c r="J4303" s="338" t="s">
        <v>15669</v>
      </c>
      <c r="K4303" s="338" t="s">
        <v>4987</v>
      </c>
      <c r="L4303" s="338" t="s">
        <v>14444</v>
      </c>
      <c r="M4303" s="338" t="s">
        <v>22969</v>
      </c>
      <c r="N4303" s="338" t="s">
        <v>5126</v>
      </c>
      <c r="O4303" s="338" t="s">
        <v>5028</v>
      </c>
    </row>
    <row r="4304" ht="15.75" customHeight="1">
      <c r="A4304" s="338" t="s">
        <v>22970</v>
      </c>
      <c r="B4304" s="338" t="s">
        <v>7737</v>
      </c>
      <c r="C4304" s="338" t="s">
        <v>1558</v>
      </c>
      <c r="D4304" s="338">
        <v>2003.0</v>
      </c>
      <c r="E4304" s="338" t="s">
        <v>22416</v>
      </c>
      <c r="F4304" s="339">
        <v>45082.0</v>
      </c>
      <c r="G4304" s="338" t="s">
        <v>5163</v>
      </c>
      <c r="H4304" s="338" t="s">
        <v>15917</v>
      </c>
      <c r="I4304" s="338" t="s">
        <v>17666</v>
      </c>
      <c r="J4304" s="338" t="s">
        <v>20306</v>
      </c>
      <c r="K4304" s="338" t="s">
        <v>4987</v>
      </c>
      <c r="L4304" s="338" t="s">
        <v>6071</v>
      </c>
      <c r="M4304" s="338" t="s">
        <v>22971</v>
      </c>
      <c r="N4304" s="338" t="s">
        <v>5009</v>
      </c>
      <c r="O4304" s="338" t="s">
        <v>5020</v>
      </c>
    </row>
    <row r="4305" ht="15.75" customHeight="1">
      <c r="A4305" s="338" t="s">
        <v>22972</v>
      </c>
      <c r="B4305" s="338" t="s">
        <v>7737</v>
      </c>
      <c r="C4305" s="338" t="s">
        <v>1558</v>
      </c>
      <c r="D4305" s="338">
        <v>2003.0</v>
      </c>
      <c r="E4305" s="338" t="s">
        <v>22895</v>
      </c>
      <c r="F4305" s="339">
        <v>44963.0</v>
      </c>
      <c r="G4305" s="338" t="s">
        <v>22973</v>
      </c>
      <c r="H4305" s="338" t="s">
        <v>15986</v>
      </c>
      <c r="I4305" s="338" t="s">
        <v>22974</v>
      </c>
      <c r="J4305" s="338" t="s">
        <v>4975</v>
      </c>
      <c r="K4305" s="338" t="s">
        <v>4987</v>
      </c>
      <c r="L4305" s="338" t="s">
        <v>15938</v>
      </c>
      <c r="M4305" s="338" t="s">
        <v>22975</v>
      </c>
      <c r="N4305" s="338" t="s">
        <v>21290</v>
      </c>
      <c r="O4305" s="338" t="s">
        <v>5537</v>
      </c>
    </row>
    <row r="4306" ht="15.75" customHeight="1">
      <c r="A4306" s="338" t="s">
        <v>22976</v>
      </c>
      <c r="B4306" s="338" t="s">
        <v>4970</v>
      </c>
      <c r="C4306" s="338" t="s">
        <v>1601</v>
      </c>
      <c r="D4306" s="338">
        <v>2003.0</v>
      </c>
      <c r="E4306" s="338" t="s">
        <v>22977</v>
      </c>
      <c r="F4306" s="339">
        <v>45112.0</v>
      </c>
      <c r="G4306" s="338" t="s">
        <v>6378</v>
      </c>
      <c r="H4306" s="338" t="s">
        <v>22978</v>
      </c>
      <c r="I4306" s="338" t="s">
        <v>22978</v>
      </c>
      <c r="J4306" s="338" t="s">
        <v>22979</v>
      </c>
      <c r="K4306" s="338" t="s">
        <v>4987</v>
      </c>
      <c r="L4306" s="338" t="s">
        <v>12125</v>
      </c>
      <c r="M4306" s="338" t="s">
        <v>22980</v>
      </c>
      <c r="N4306" s="338" t="s">
        <v>22981</v>
      </c>
      <c r="O4306" s="338" t="s">
        <v>7435</v>
      </c>
    </row>
    <row r="4307" ht="15.75" customHeight="1">
      <c r="A4307" s="338" t="s">
        <v>22982</v>
      </c>
      <c r="B4307" s="338" t="s">
        <v>7737</v>
      </c>
      <c r="C4307" s="338" t="s">
        <v>1558</v>
      </c>
      <c r="D4307" s="338">
        <v>2003.0</v>
      </c>
      <c r="E4307" s="338" t="s">
        <v>22983</v>
      </c>
      <c r="F4307" s="339">
        <v>45113.0</v>
      </c>
      <c r="G4307" s="338" t="s">
        <v>6407</v>
      </c>
      <c r="H4307" s="338" t="s">
        <v>5274</v>
      </c>
      <c r="I4307" s="338" t="s">
        <v>5274</v>
      </c>
      <c r="J4307" s="338" t="s">
        <v>4975</v>
      </c>
      <c r="K4307" s="338" t="s">
        <v>4987</v>
      </c>
      <c r="L4307" s="338" t="s">
        <v>14335</v>
      </c>
      <c r="M4307" s="338" t="s">
        <v>22984</v>
      </c>
      <c r="N4307" s="338" t="s">
        <v>4990</v>
      </c>
      <c r="O4307" s="338" t="s">
        <v>6633</v>
      </c>
    </row>
    <row r="4308" ht="15.75" customHeight="1">
      <c r="A4308" s="338" t="s">
        <v>22985</v>
      </c>
      <c r="B4308" s="338" t="s">
        <v>7737</v>
      </c>
      <c r="C4308" s="338" t="s">
        <v>1681</v>
      </c>
      <c r="D4308" s="338">
        <v>2003.0</v>
      </c>
      <c r="E4308" s="338" t="s">
        <v>22846</v>
      </c>
      <c r="F4308" s="339">
        <v>45175.0</v>
      </c>
      <c r="G4308" s="338" t="s">
        <v>13584</v>
      </c>
      <c r="H4308" s="338" t="s">
        <v>22986</v>
      </c>
      <c r="I4308" s="338" t="s">
        <v>22987</v>
      </c>
      <c r="J4308" s="338" t="s">
        <v>17752</v>
      </c>
      <c r="K4308" s="338" t="s">
        <v>4976</v>
      </c>
      <c r="L4308" s="338" t="s">
        <v>5176</v>
      </c>
      <c r="M4308" s="338" t="s">
        <v>22988</v>
      </c>
      <c r="N4308" s="338" t="s">
        <v>22989</v>
      </c>
      <c r="O4308" s="338" t="s">
        <v>5067</v>
      </c>
    </row>
    <row r="4309" ht="15.75" customHeight="1">
      <c r="A4309" s="338" t="s">
        <v>22990</v>
      </c>
      <c r="B4309" s="338" t="s">
        <v>4993</v>
      </c>
      <c r="C4309" s="338" t="s">
        <v>1601</v>
      </c>
      <c r="D4309" s="338">
        <v>2003.0</v>
      </c>
      <c r="E4309" s="338" t="s">
        <v>22991</v>
      </c>
      <c r="F4309" s="338" t="s">
        <v>5579</v>
      </c>
      <c r="G4309" s="338" t="s">
        <v>5718</v>
      </c>
      <c r="H4309" s="338" t="s">
        <v>22992</v>
      </c>
      <c r="I4309" s="338" t="s">
        <v>20653</v>
      </c>
      <c r="J4309" s="338" t="s">
        <v>14387</v>
      </c>
      <c r="K4309" s="338" t="s">
        <v>4987</v>
      </c>
      <c r="L4309" s="338" t="s">
        <v>22993</v>
      </c>
      <c r="M4309" s="338" t="s">
        <v>22994</v>
      </c>
      <c r="N4309" s="338" t="s">
        <v>5036</v>
      </c>
      <c r="O4309" s="338" t="s">
        <v>5363</v>
      </c>
    </row>
    <row r="4310" ht="15.75" customHeight="1">
      <c r="A4310" s="338" t="s">
        <v>22995</v>
      </c>
      <c r="B4310" s="338" t="s">
        <v>5445</v>
      </c>
      <c r="C4310" s="338" t="s">
        <v>1572</v>
      </c>
      <c r="D4310" s="338">
        <v>2003.0</v>
      </c>
      <c r="E4310" s="338" t="s">
        <v>22996</v>
      </c>
      <c r="F4310" s="339">
        <v>45144.0</v>
      </c>
      <c r="G4310" s="338" t="s">
        <v>5049</v>
      </c>
      <c r="H4310" s="338" t="s">
        <v>22997</v>
      </c>
      <c r="I4310" s="338" t="s">
        <v>10488</v>
      </c>
      <c r="J4310" s="338" t="s">
        <v>19535</v>
      </c>
      <c r="K4310" s="338" t="s">
        <v>4987</v>
      </c>
      <c r="L4310" s="338" t="s">
        <v>22998</v>
      </c>
      <c r="M4310" s="338" t="s">
        <v>22999</v>
      </c>
      <c r="N4310" s="338" t="s">
        <v>5843</v>
      </c>
      <c r="O4310" s="338" t="s">
        <v>5698</v>
      </c>
    </row>
    <row r="4311" ht="15.75" customHeight="1">
      <c r="A4311" s="338" t="s">
        <v>23000</v>
      </c>
      <c r="B4311" s="338" t="s">
        <v>5601</v>
      </c>
      <c r="C4311" s="338" t="s">
        <v>1547</v>
      </c>
      <c r="D4311" s="338">
        <v>2003.0</v>
      </c>
      <c r="E4311" s="338" t="s">
        <v>23001</v>
      </c>
      <c r="F4311" s="338" t="s">
        <v>5210</v>
      </c>
      <c r="G4311" s="338" t="s">
        <v>5163</v>
      </c>
      <c r="H4311" s="338" t="s">
        <v>19094</v>
      </c>
      <c r="I4311" s="338" t="s">
        <v>19094</v>
      </c>
      <c r="J4311" s="338" t="s">
        <v>19094</v>
      </c>
      <c r="K4311" s="338" t="s">
        <v>4987</v>
      </c>
      <c r="L4311" s="338" t="s">
        <v>5064</v>
      </c>
      <c r="M4311" s="338" t="s">
        <v>23002</v>
      </c>
      <c r="N4311" s="338" t="s">
        <v>23003</v>
      </c>
      <c r="O4311" s="338" t="s">
        <v>5483</v>
      </c>
    </row>
    <row r="4312" ht="15.75" customHeight="1">
      <c r="A4312" s="338" t="s">
        <v>23004</v>
      </c>
      <c r="B4312" s="338" t="s">
        <v>4970</v>
      </c>
      <c r="C4312" s="338" t="s">
        <v>1537</v>
      </c>
      <c r="D4312" s="338">
        <v>2003.0</v>
      </c>
      <c r="E4312" s="338" t="s">
        <v>22568</v>
      </c>
      <c r="F4312" s="339">
        <v>45083.0</v>
      </c>
      <c r="G4312" s="338" t="s">
        <v>6407</v>
      </c>
      <c r="H4312" s="338" t="s">
        <v>19206</v>
      </c>
      <c r="I4312" s="338" t="s">
        <v>6511</v>
      </c>
      <c r="J4312" s="338" t="s">
        <v>11102</v>
      </c>
      <c r="K4312" s="338" t="s">
        <v>4987</v>
      </c>
      <c r="L4312" s="338" t="s">
        <v>15938</v>
      </c>
      <c r="M4312" s="338" t="s">
        <v>23005</v>
      </c>
      <c r="N4312" s="338" t="s">
        <v>22390</v>
      </c>
      <c r="O4312" s="338" t="s">
        <v>5423</v>
      </c>
    </row>
    <row r="4313" ht="15.75" customHeight="1">
      <c r="A4313" s="338" t="s">
        <v>23006</v>
      </c>
      <c r="B4313" s="338" t="s">
        <v>4970</v>
      </c>
      <c r="C4313" s="338" t="s">
        <v>1425</v>
      </c>
      <c r="D4313" s="338">
        <v>2003.0</v>
      </c>
      <c r="E4313" s="338" t="s">
        <v>22515</v>
      </c>
      <c r="F4313" s="339">
        <v>44963.0</v>
      </c>
      <c r="G4313" s="338" t="s">
        <v>14299</v>
      </c>
      <c r="H4313" s="338" t="s">
        <v>17808</v>
      </c>
      <c r="I4313" s="338" t="s">
        <v>23007</v>
      </c>
      <c r="J4313" s="338" t="s">
        <v>23008</v>
      </c>
      <c r="K4313" s="338" t="s">
        <v>4987</v>
      </c>
      <c r="L4313" s="338" t="s">
        <v>6015</v>
      </c>
      <c r="M4313" s="338" t="s">
        <v>23009</v>
      </c>
      <c r="N4313" s="338" t="s">
        <v>7780</v>
      </c>
      <c r="O4313" s="338" t="s">
        <v>6003</v>
      </c>
    </row>
    <row r="4314" ht="15.75" customHeight="1">
      <c r="A4314" s="338" t="s">
        <v>23010</v>
      </c>
      <c r="B4314" s="338" t="s">
        <v>4970</v>
      </c>
      <c r="C4314" s="338" t="s">
        <v>3713</v>
      </c>
      <c r="D4314" s="338">
        <v>2003.0</v>
      </c>
      <c r="E4314" s="338" t="s">
        <v>23011</v>
      </c>
      <c r="F4314" s="339">
        <v>45084.0</v>
      </c>
      <c r="G4314" s="338" t="s">
        <v>20509</v>
      </c>
      <c r="H4314" s="338" t="s">
        <v>20626</v>
      </c>
      <c r="I4314" s="338" t="s">
        <v>20627</v>
      </c>
      <c r="J4314" s="338" t="s">
        <v>6346</v>
      </c>
      <c r="K4314" s="338" t="s">
        <v>4987</v>
      </c>
      <c r="L4314" s="338" t="s">
        <v>5094</v>
      </c>
      <c r="M4314" s="338" t="s">
        <v>23012</v>
      </c>
      <c r="N4314" s="338" t="s">
        <v>23013</v>
      </c>
      <c r="O4314" s="338" t="s">
        <v>5002</v>
      </c>
    </row>
    <row r="4315" ht="15.75" customHeight="1">
      <c r="A4315" s="338" t="s">
        <v>23014</v>
      </c>
      <c r="B4315" s="338" t="s">
        <v>7737</v>
      </c>
      <c r="C4315" s="338" t="s">
        <v>1558</v>
      </c>
      <c r="D4315" s="338">
        <v>2003.0</v>
      </c>
      <c r="E4315" s="338" t="s">
        <v>22477</v>
      </c>
      <c r="F4315" s="339">
        <v>44963.0</v>
      </c>
      <c r="G4315" s="338" t="s">
        <v>7077</v>
      </c>
      <c r="H4315" s="338" t="s">
        <v>7877</v>
      </c>
      <c r="I4315" s="338" t="s">
        <v>19809</v>
      </c>
      <c r="J4315" s="338" t="s">
        <v>18372</v>
      </c>
      <c r="K4315" s="338" t="s">
        <v>4987</v>
      </c>
      <c r="L4315" s="338" t="s">
        <v>12846</v>
      </c>
      <c r="M4315" s="338" t="s">
        <v>23015</v>
      </c>
      <c r="N4315" s="338" t="s">
        <v>5036</v>
      </c>
      <c r="O4315" s="338" t="s">
        <v>5067</v>
      </c>
    </row>
    <row r="4316" ht="15.75" customHeight="1">
      <c r="A4316" s="338" t="s">
        <v>23016</v>
      </c>
      <c r="B4316" s="338" t="s">
        <v>4993</v>
      </c>
      <c r="C4316" s="338" t="s">
        <v>1537</v>
      </c>
      <c r="D4316" s="338">
        <v>2003.0</v>
      </c>
      <c r="E4316" s="338" t="s">
        <v>22938</v>
      </c>
      <c r="F4316" s="339">
        <v>44963.0</v>
      </c>
      <c r="G4316" s="338" t="s">
        <v>10419</v>
      </c>
      <c r="H4316" s="338" t="s">
        <v>19090</v>
      </c>
      <c r="I4316" s="338" t="s">
        <v>19768</v>
      </c>
      <c r="J4316" s="338" t="s">
        <v>18432</v>
      </c>
      <c r="K4316" s="338" t="s">
        <v>4976</v>
      </c>
      <c r="L4316" s="338" t="s">
        <v>7743</v>
      </c>
      <c r="M4316" s="338" t="s">
        <v>23017</v>
      </c>
      <c r="N4316" s="338" t="s">
        <v>5036</v>
      </c>
      <c r="O4316" s="338" t="s">
        <v>5794</v>
      </c>
    </row>
    <row r="4317" ht="15.75" customHeight="1">
      <c r="A4317" s="338" t="s">
        <v>17124</v>
      </c>
      <c r="B4317" s="338" t="s">
        <v>4970</v>
      </c>
      <c r="C4317" s="338" t="s">
        <v>1537</v>
      </c>
      <c r="D4317" s="338">
        <v>2003.0</v>
      </c>
      <c r="E4317" s="338" t="s">
        <v>23018</v>
      </c>
      <c r="F4317" s="339">
        <v>44932.0</v>
      </c>
      <c r="G4317" s="338" t="s">
        <v>6515</v>
      </c>
      <c r="H4317" s="338" t="s">
        <v>5154</v>
      </c>
      <c r="I4317" s="338" t="s">
        <v>23019</v>
      </c>
      <c r="J4317" s="338" t="s">
        <v>7574</v>
      </c>
      <c r="K4317" s="338" t="s">
        <v>4987</v>
      </c>
      <c r="L4317" s="338" t="s">
        <v>10592</v>
      </c>
      <c r="M4317" s="338" t="s">
        <v>23020</v>
      </c>
      <c r="N4317" s="338" t="s">
        <v>18742</v>
      </c>
      <c r="O4317" s="338" t="s">
        <v>5370</v>
      </c>
    </row>
    <row r="4318" ht="15.75" customHeight="1">
      <c r="A4318" s="338" t="s">
        <v>23021</v>
      </c>
      <c r="B4318" s="338" t="s">
        <v>7737</v>
      </c>
      <c r="C4318" s="338" t="s">
        <v>1558</v>
      </c>
      <c r="D4318" s="338">
        <v>2003.0</v>
      </c>
      <c r="E4318" s="338" t="s">
        <v>22247</v>
      </c>
      <c r="F4318" s="339">
        <v>44992.0</v>
      </c>
      <c r="G4318" s="338" t="s">
        <v>12022</v>
      </c>
      <c r="H4318" s="338" t="s">
        <v>6351</v>
      </c>
      <c r="I4318" s="338" t="s">
        <v>23022</v>
      </c>
      <c r="J4318" s="338" t="s">
        <v>7115</v>
      </c>
      <c r="K4318" s="338" t="s">
        <v>4987</v>
      </c>
      <c r="L4318" s="338" t="s">
        <v>15913</v>
      </c>
      <c r="M4318" s="338" t="s">
        <v>23023</v>
      </c>
      <c r="N4318" s="338" t="s">
        <v>4979</v>
      </c>
      <c r="O4318" s="338" t="s">
        <v>5077</v>
      </c>
    </row>
    <row r="4319" ht="15.75" customHeight="1">
      <c r="A4319" s="338" t="s">
        <v>23024</v>
      </c>
      <c r="B4319" s="338" t="s">
        <v>7737</v>
      </c>
      <c r="C4319" s="338" t="s">
        <v>1558</v>
      </c>
      <c r="D4319" s="338">
        <v>2003.0</v>
      </c>
      <c r="E4319" s="338" t="s">
        <v>22892</v>
      </c>
      <c r="F4319" s="339">
        <v>45144.0</v>
      </c>
      <c r="G4319" s="338" t="s">
        <v>5099</v>
      </c>
      <c r="H4319" s="338" t="s">
        <v>17883</v>
      </c>
      <c r="I4319" s="338" t="s">
        <v>23025</v>
      </c>
      <c r="J4319" s="338" t="s">
        <v>19857</v>
      </c>
      <c r="K4319" s="338" t="s">
        <v>4987</v>
      </c>
      <c r="L4319" s="338" t="s">
        <v>4999</v>
      </c>
      <c r="M4319" s="338" t="s">
        <v>23026</v>
      </c>
      <c r="N4319" s="338" t="s">
        <v>7874</v>
      </c>
      <c r="O4319" s="338" t="s">
        <v>5677</v>
      </c>
    </row>
    <row r="4320" ht="15.75" customHeight="1">
      <c r="A4320" s="338" t="s">
        <v>23027</v>
      </c>
      <c r="B4320" s="338" t="s">
        <v>7737</v>
      </c>
      <c r="C4320" s="338" t="s">
        <v>1547</v>
      </c>
      <c r="D4320" s="338">
        <v>2003.0</v>
      </c>
      <c r="E4320" s="338" t="s">
        <v>23028</v>
      </c>
      <c r="F4320" s="339">
        <v>44992.0</v>
      </c>
      <c r="G4320" s="338" t="s">
        <v>5743</v>
      </c>
      <c r="H4320" s="338" t="s">
        <v>11114</v>
      </c>
      <c r="I4320" s="338" t="s">
        <v>23029</v>
      </c>
      <c r="J4320" s="338" t="s">
        <v>18946</v>
      </c>
      <c r="K4320" s="338" t="s">
        <v>4987</v>
      </c>
      <c r="L4320" s="338" t="s">
        <v>21331</v>
      </c>
      <c r="M4320" s="338" t="s">
        <v>23030</v>
      </c>
      <c r="N4320" s="338" t="s">
        <v>5036</v>
      </c>
      <c r="O4320" s="338" t="s">
        <v>5724</v>
      </c>
    </row>
    <row r="4321" ht="15.75" customHeight="1">
      <c r="A4321" s="338" t="s">
        <v>23031</v>
      </c>
      <c r="B4321" s="338" t="s">
        <v>4970</v>
      </c>
      <c r="C4321" s="338" t="s">
        <v>1558</v>
      </c>
      <c r="D4321" s="338">
        <v>2003.0</v>
      </c>
      <c r="E4321" s="338" t="s">
        <v>22169</v>
      </c>
      <c r="F4321" s="339">
        <v>44991.0</v>
      </c>
      <c r="G4321" s="338" t="s">
        <v>23032</v>
      </c>
      <c r="H4321" s="338" t="s">
        <v>21488</v>
      </c>
      <c r="I4321" s="338" t="s">
        <v>19653</v>
      </c>
      <c r="J4321" s="338" t="s">
        <v>19654</v>
      </c>
      <c r="K4321" s="338" t="s">
        <v>4987</v>
      </c>
      <c r="L4321" s="338" t="s">
        <v>10592</v>
      </c>
      <c r="M4321" s="338" t="s">
        <v>23033</v>
      </c>
      <c r="N4321" s="338" t="s">
        <v>5036</v>
      </c>
      <c r="O4321" s="338" t="s">
        <v>5186</v>
      </c>
    </row>
    <row r="4322" ht="15.75" customHeight="1">
      <c r="A4322" s="338" t="s">
        <v>23034</v>
      </c>
      <c r="B4322" s="338" t="s">
        <v>7737</v>
      </c>
      <c r="C4322" s="338" t="s">
        <v>1558</v>
      </c>
      <c r="D4322" s="338">
        <v>2003.0</v>
      </c>
      <c r="E4322" s="338" t="s">
        <v>22282</v>
      </c>
      <c r="F4322" s="339">
        <v>45051.0</v>
      </c>
      <c r="G4322" s="338" t="s">
        <v>9550</v>
      </c>
      <c r="H4322" s="338" t="s">
        <v>22348</v>
      </c>
      <c r="I4322" s="338" t="s">
        <v>15180</v>
      </c>
      <c r="J4322" s="338" t="s">
        <v>20579</v>
      </c>
      <c r="K4322" s="338" t="s">
        <v>4987</v>
      </c>
      <c r="L4322" s="338" t="s">
        <v>4999</v>
      </c>
      <c r="M4322" s="338" t="s">
        <v>23035</v>
      </c>
      <c r="N4322" s="338" t="s">
        <v>5224</v>
      </c>
      <c r="O4322" s="338" t="s">
        <v>5028</v>
      </c>
    </row>
    <row r="4323" ht="15.75" customHeight="1">
      <c r="A4323" s="338" t="s">
        <v>23036</v>
      </c>
      <c r="B4323" s="338" t="s">
        <v>4970</v>
      </c>
      <c r="C4323" s="338" t="s">
        <v>1425</v>
      </c>
      <c r="D4323" s="338">
        <v>2003.0</v>
      </c>
      <c r="E4323" s="338" t="s">
        <v>23037</v>
      </c>
      <c r="F4323" s="339">
        <v>45144.0</v>
      </c>
      <c r="G4323" s="338" t="s">
        <v>9550</v>
      </c>
      <c r="H4323" s="338" t="s">
        <v>23038</v>
      </c>
      <c r="I4323" s="338" t="s">
        <v>23038</v>
      </c>
      <c r="J4323" s="338" t="s">
        <v>23039</v>
      </c>
      <c r="K4323" s="338" t="s">
        <v>5607</v>
      </c>
      <c r="M4323" s="338" t="s">
        <v>23040</v>
      </c>
      <c r="N4323" s="338" t="s">
        <v>11029</v>
      </c>
      <c r="O4323" s="338" t="s">
        <v>5283</v>
      </c>
    </row>
    <row r="4324" ht="15.75" customHeight="1">
      <c r="A4324" s="338" t="s">
        <v>23041</v>
      </c>
      <c r="B4324" s="338" t="s">
        <v>7737</v>
      </c>
      <c r="C4324" s="338" t="s">
        <v>1537</v>
      </c>
      <c r="D4324" s="338">
        <v>2003.0</v>
      </c>
      <c r="E4324" s="338" t="s">
        <v>23028</v>
      </c>
      <c r="F4324" s="339">
        <v>45082.0</v>
      </c>
      <c r="G4324" s="338" t="s">
        <v>7739</v>
      </c>
      <c r="H4324" s="338" t="s">
        <v>15852</v>
      </c>
      <c r="I4324" s="338" t="s">
        <v>23042</v>
      </c>
      <c r="J4324" s="338" t="s">
        <v>21459</v>
      </c>
      <c r="K4324" s="338" t="s">
        <v>4987</v>
      </c>
      <c r="L4324" s="338" t="s">
        <v>18964</v>
      </c>
      <c r="M4324" s="338" t="s">
        <v>23043</v>
      </c>
      <c r="N4324" s="338" t="s">
        <v>5009</v>
      </c>
      <c r="O4324" s="338" t="s">
        <v>5232</v>
      </c>
    </row>
    <row r="4325" ht="15.75" customHeight="1">
      <c r="A4325" s="338" t="s">
        <v>23044</v>
      </c>
      <c r="B4325" s="338" t="s">
        <v>4970</v>
      </c>
      <c r="C4325" s="338" t="s">
        <v>3713</v>
      </c>
      <c r="D4325" s="338">
        <v>2003.0</v>
      </c>
      <c r="E4325" s="338" t="s">
        <v>22772</v>
      </c>
      <c r="F4325" s="339">
        <v>44964.0</v>
      </c>
      <c r="G4325" s="338" t="s">
        <v>8544</v>
      </c>
      <c r="H4325" s="338" t="s">
        <v>12161</v>
      </c>
      <c r="I4325" s="338" t="s">
        <v>12161</v>
      </c>
      <c r="J4325" s="338" t="s">
        <v>23045</v>
      </c>
      <c r="K4325" s="338" t="s">
        <v>4987</v>
      </c>
      <c r="L4325" s="338" t="s">
        <v>5291</v>
      </c>
      <c r="M4325" s="338" t="s">
        <v>23046</v>
      </c>
      <c r="N4325" s="338" t="s">
        <v>22732</v>
      </c>
      <c r="O4325" s="338" t="s">
        <v>7215</v>
      </c>
    </row>
    <row r="4326" ht="15.75" customHeight="1">
      <c r="A4326" s="338" t="s">
        <v>23047</v>
      </c>
      <c r="B4326" s="338" t="s">
        <v>7737</v>
      </c>
      <c r="C4326" s="338" t="s">
        <v>2473</v>
      </c>
      <c r="D4326" s="338">
        <v>2003.0</v>
      </c>
      <c r="E4326" s="338" t="s">
        <v>22129</v>
      </c>
      <c r="F4326" s="338" t="s">
        <v>5210</v>
      </c>
      <c r="G4326" s="338" t="s">
        <v>7089</v>
      </c>
      <c r="H4326" s="338" t="s">
        <v>23048</v>
      </c>
      <c r="I4326" s="338" t="s">
        <v>23049</v>
      </c>
      <c r="J4326" s="338" t="s">
        <v>23050</v>
      </c>
      <c r="K4326" s="338" t="s">
        <v>4987</v>
      </c>
      <c r="L4326" s="338" t="s">
        <v>5157</v>
      </c>
      <c r="M4326" s="338" t="s">
        <v>23051</v>
      </c>
      <c r="N4326" s="338" t="s">
        <v>21290</v>
      </c>
      <c r="O4326" s="338" t="s">
        <v>5505</v>
      </c>
    </row>
    <row r="4327" ht="15.75" customHeight="1">
      <c r="A4327" s="338" t="s">
        <v>23052</v>
      </c>
      <c r="B4327" s="338" t="s">
        <v>4993</v>
      </c>
      <c r="C4327" s="338" t="s">
        <v>1537</v>
      </c>
      <c r="D4327" s="338">
        <v>2003.0</v>
      </c>
      <c r="E4327" s="338" t="s">
        <v>23028</v>
      </c>
      <c r="F4327" s="339">
        <v>44989.0</v>
      </c>
      <c r="G4327" s="338" t="s">
        <v>7083</v>
      </c>
      <c r="H4327" s="338" t="s">
        <v>14480</v>
      </c>
      <c r="I4327" s="338" t="s">
        <v>14480</v>
      </c>
      <c r="J4327" s="338" t="s">
        <v>23053</v>
      </c>
      <c r="K4327" s="338" t="s">
        <v>4987</v>
      </c>
      <c r="L4327" s="338" t="s">
        <v>12942</v>
      </c>
      <c r="M4327" s="338" t="s">
        <v>23054</v>
      </c>
      <c r="N4327" s="338" t="s">
        <v>17344</v>
      </c>
      <c r="O4327" s="338" t="s">
        <v>5316</v>
      </c>
    </row>
    <row r="4328" ht="15.75" customHeight="1">
      <c r="A4328" s="338" t="s">
        <v>23055</v>
      </c>
      <c r="B4328" s="338" t="s">
        <v>4970</v>
      </c>
      <c r="C4328" s="338" t="s">
        <v>1558</v>
      </c>
      <c r="D4328" s="338">
        <v>2003.0</v>
      </c>
      <c r="E4328" s="338" t="s">
        <v>22169</v>
      </c>
      <c r="F4328" s="339">
        <v>45048.0</v>
      </c>
      <c r="G4328" s="338" t="s">
        <v>7883</v>
      </c>
      <c r="H4328" s="338" t="s">
        <v>7791</v>
      </c>
      <c r="I4328" s="338" t="s">
        <v>7791</v>
      </c>
      <c r="J4328" s="338" t="s">
        <v>18299</v>
      </c>
      <c r="K4328" s="338" t="s">
        <v>4987</v>
      </c>
      <c r="L4328" s="338" t="s">
        <v>5053</v>
      </c>
      <c r="M4328" s="338" t="s">
        <v>23056</v>
      </c>
      <c r="N4328" s="338" t="s">
        <v>21290</v>
      </c>
      <c r="O4328" s="338" t="s">
        <v>5423</v>
      </c>
    </row>
    <row r="4329" ht="15.75" customHeight="1">
      <c r="A4329" s="338" t="s">
        <v>23057</v>
      </c>
      <c r="B4329" s="338" t="s">
        <v>7737</v>
      </c>
      <c r="C4329" s="338" t="s">
        <v>3713</v>
      </c>
      <c r="D4329" s="338">
        <v>2003.0</v>
      </c>
      <c r="E4329" s="338" t="s">
        <v>22793</v>
      </c>
      <c r="F4329" s="339">
        <v>45052.0</v>
      </c>
      <c r="G4329" s="338" t="s">
        <v>9516</v>
      </c>
      <c r="H4329" s="338" t="s">
        <v>14657</v>
      </c>
      <c r="I4329" s="338" t="s">
        <v>23058</v>
      </c>
      <c r="J4329" s="338" t="s">
        <v>10653</v>
      </c>
      <c r="K4329" s="338" t="s">
        <v>4987</v>
      </c>
      <c r="L4329" s="338" t="s">
        <v>6394</v>
      </c>
      <c r="M4329" s="338" t="s">
        <v>23059</v>
      </c>
      <c r="N4329" s="338" t="s">
        <v>5126</v>
      </c>
      <c r="O4329" s="338" t="s">
        <v>5624</v>
      </c>
    </row>
    <row r="4330" ht="15.75" customHeight="1">
      <c r="A4330" s="338" t="s">
        <v>23060</v>
      </c>
      <c r="B4330" s="338" t="s">
        <v>7737</v>
      </c>
      <c r="C4330" s="338" t="s">
        <v>1537</v>
      </c>
      <c r="D4330" s="338">
        <v>2003.0</v>
      </c>
      <c r="E4330" s="338" t="s">
        <v>21256</v>
      </c>
      <c r="F4330" s="339">
        <v>45051.0</v>
      </c>
      <c r="G4330" s="338" t="s">
        <v>8507</v>
      </c>
      <c r="H4330" s="338" t="s">
        <v>13465</v>
      </c>
      <c r="I4330" s="338" t="s">
        <v>23061</v>
      </c>
      <c r="J4330" s="338" t="s">
        <v>18805</v>
      </c>
      <c r="K4330" s="338" t="s">
        <v>4976</v>
      </c>
      <c r="L4330" s="338" t="s">
        <v>12846</v>
      </c>
      <c r="M4330" s="338" t="s">
        <v>23062</v>
      </c>
      <c r="N4330" s="338" t="s">
        <v>5009</v>
      </c>
      <c r="O4330" s="338" t="s">
        <v>10697</v>
      </c>
    </row>
    <row r="4331" ht="15.75" customHeight="1">
      <c r="A4331" s="338" t="s">
        <v>23063</v>
      </c>
      <c r="B4331" s="338" t="s">
        <v>7737</v>
      </c>
      <c r="C4331" s="338" t="s">
        <v>1558</v>
      </c>
      <c r="D4331" s="338">
        <v>2003.0</v>
      </c>
      <c r="E4331" s="338" t="s">
        <v>23064</v>
      </c>
      <c r="F4331" s="339">
        <v>45019.0</v>
      </c>
      <c r="G4331" s="338" t="s">
        <v>5963</v>
      </c>
      <c r="H4331" s="338" t="s">
        <v>19346</v>
      </c>
      <c r="I4331" s="338" t="s">
        <v>15867</v>
      </c>
      <c r="J4331" s="338" t="s">
        <v>23065</v>
      </c>
      <c r="K4331" s="338" t="s">
        <v>4987</v>
      </c>
      <c r="L4331" s="338" t="s">
        <v>4977</v>
      </c>
      <c r="M4331" s="338" t="s">
        <v>23066</v>
      </c>
      <c r="N4331" s="338" t="s">
        <v>7780</v>
      </c>
      <c r="O4331" s="338" t="s">
        <v>5698</v>
      </c>
    </row>
    <row r="4332" ht="15.75" customHeight="1">
      <c r="A4332" s="338" t="s">
        <v>23067</v>
      </c>
      <c r="B4332" s="338" t="s">
        <v>7737</v>
      </c>
      <c r="C4332" s="338" t="s">
        <v>3713</v>
      </c>
      <c r="D4332" s="338">
        <v>2003.0</v>
      </c>
      <c r="E4332" s="338" t="s">
        <v>22869</v>
      </c>
      <c r="F4332" s="339">
        <v>44933.0</v>
      </c>
      <c r="G4332" s="338" t="s">
        <v>5803</v>
      </c>
      <c r="H4332" s="338" t="s">
        <v>17027</v>
      </c>
      <c r="I4332" s="338" t="s">
        <v>15138</v>
      </c>
      <c r="J4332" s="338" t="s">
        <v>8625</v>
      </c>
      <c r="K4332" s="338" t="s">
        <v>4987</v>
      </c>
      <c r="L4332" s="338" t="s">
        <v>12846</v>
      </c>
      <c r="M4332" s="338" t="s">
        <v>23068</v>
      </c>
      <c r="N4332" s="338" t="s">
        <v>16834</v>
      </c>
      <c r="O4332" s="338" t="s">
        <v>5056</v>
      </c>
    </row>
    <row r="4333" ht="15.75" customHeight="1">
      <c r="A4333" s="338" t="s">
        <v>23069</v>
      </c>
      <c r="B4333" s="338" t="s">
        <v>4970</v>
      </c>
      <c r="C4333" s="338" t="s">
        <v>1425</v>
      </c>
      <c r="D4333" s="338">
        <v>2003.0</v>
      </c>
      <c r="E4333" s="338" t="s">
        <v>22509</v>
      </c>
      <c r="F4333" s="339">
        <v>45082.0</v>
      </c>
      <c r="G4333" s="338" t="s">
        <v>5774</v>
      </c>
      <c r="H4333" s="338" t="s">
        <v>16839</v>
      </c>
      <c r="I4333" s="338" t="s">
        <v>16839</v>
      </c>
      <c r="J4333" s="338" t="s">
        <v>23070</v>
      </c>
      <c r="K4333" s="338" t="s">
        <v>4987</v>
      </c>
      <c r="L4333" s="338" t="s">
        <v>6071</v>
      </c>
      <c r="M4333" s="338" t="s">
        <v>23071</v>
      </c>
      <c r="N4333" s="338" t="s">
        <v>5066</v>
      </c>
      <c r="O4333" s="338" t="s">
        <v>4991</v>
      </c>
    </row>
    <row r="4334" ht="15.75" customHeight="1">
      <c r="A4334" s="338" t="s">
        <v>23072</v>
      </c>
      <c r="B4334" s="338" t="s">
        <v>7737</v>
      </c>
      <c r="C4334" s="338" t="s">
        <v>1537</v>
      </c>
      <c r="D4334" s="338">
        <v>2003.0</v>
      </c>
      <c r="E4334" s="338" t="s">
        <v>22924</v>
      </c>
      <c r="F4334" s="339">
        <v>44963.0</v>
      </c>
      <c r="G4334" s="338" t="s">
        <v>12154</v>
      </c>
      <c r="H4334" s="338" t="s">
        <v>19533</v>
      </c>
      <c r="I4334" s="338" t="s">
        <v>23073</v>
      </c>
      <c r="J4334" s="338" t="s">
        <v>8799</v>
      </c>
      <c r="K4334" s="338" t="s">
        <v>4987</v>
      </c>
      <c r="L4334" s="338" t="s">
        <v>6394</v>
      </c>
      <c r="M4334" s="338" t="s">
        <v>23074</v>
      </c>
      <c r="N4334" s="338" t="s">
        <v>7874</v>
      </c>
      <c r="O4334" s="338" t="s">
        <v>5096</v>
      </c>
    </row>
    <row r="4335" ht="15.75" customHeight="1">
      <c r="A4335" s="338" t="s">
        <v>23075</v>
      </c>
      <c r="B4335" s="338" t="s">
        <v>4970</v>
      </c>
      <c r="C4335" s="338" t="s">
        <v>1547</v>
      </c>
      <c r="D4335" s="338">
        <v>2003.0</v>
      </c>
      <c r="E4335" s="338" t="s">
        <v>22542</v>
      </c>
      <c r="F4335" s="339">
        <v>45051.0</v>
      </c>
      <c r="G4335" s="338" t="s">
        <v>8011</v>
      </c>
      <c r="H4335" s="338" t="s">
        <v>5669</v>
      </c>
      <c r="I4335" s="338" t="s">
        <v>4974</v>
      </c>
      <c r="J4335" s="338" t="s">
        <v>12156</v>
      </c>
      <c r="K4335" s="338" t="s">
        <v>4987</v>
      </c>
      <c r="L4335" s="338" t="s">
        <v>16968</v>
      </c>
      <c r="M4335" s="338" t="s">
        <v>23076</v>
      </c>
      <c r="N4335" s="338" t="s">
        <v>11994</v>
      </c>
      <c r="O4335" s="338" t="s">
        <v>5127</v>
      </c>
    </row>
    <row r="4336" ht="15.75" customHeight="1">
      <c r="A4336" s="338" t="s">
        <v>23077</v>
      </c>
      <c r="B4336" s="338" t="s">
        <v>4970</v>
      </c>
      <c r="C4336" s="338" t="s">
        <v>1547</v>
      </c>
      <c r="D4336" s="338">
        <v>2003.0</v>
      </c>
      <c r="E4336" s="338" t="s">
        <v>23078</v>
      </c>
      <c r="F4336" s="338" t="s">
        <v>6434</v>
      </c>
      <c r="G4336" s="338" t="s">
        <v>10344</v>
      </c>
      <c r="H4336" s="338" t="s">
        <v>20953</v>
      </c>
      <c r="I4336" s="338" t="s">
        <v>20953</v>
      </c>
      <c r="J4336" s="338" t="s">
        <v>20953</v>
      </c>
      <c r="K4336" s="338" t="s">
        <v>6254</v>
      </c>
      <c r="M4336" s="338" t="s">
        <v>23079</v>
      </c>
      <c r="N4336" s="338" t="s">
        <v>23080</v>
      </c>
      <c r="O4336" s="338" t="s">
        <v>5120</v>
      </c>
    </row>
    <row r="4337" ht="15.75" customHeight="1">
      <c r="A4337" s="338" t="s">
        <v>23081</v>
      </c>
      <c r="B4337" s="338" t="s">
        <v>4993</v>
      </c>
      <c r="C4337" s="338" t="s">
        <v>1558</v>
      </c>
      <c r="D4337" s="338">
        <v>2003.0</v>
      </c>
      <c r="E4337" s="338" t="s">
        <v>23082</v>
      </c>
      <c r="F4337" s="339">
        <v>45082.0</v>
      </c>
      <c r="G4337" s="338" t="s">
        <v>4983</v>
      </c>
      <c r="H4337" s="338" t="s">
        <v>20675</v>
      </c>
      <c r="I4337" s="338" t="s">
        <v>23083</v>
      </c>
      <c r="J4337" s="338" t="s">
        <v>7041</v>
      </c>
      <c r="K4337" s="338" t="s">
        <v>4987</v>
      </c>
      <c r="L4337" s="338" t="s">
        <v>12846</v>
      </c>
      <c r="M4337" s="338" t="s">
        <v>23084</v>
      </c>
      <c r="N4337" s="338" t="s">
        <v>21290</v>
      </c>
      <c r="O4337" s="338" t="s">
        <v>5248</v>
      </c>
    </row>
    <row r="4338" ht="15.75" customHeight="1">
      <c r="A4338" s="338" t="s">
        <v>23085</v>
      </c>
      <c r="B4338" s="338" t="s">
        <v>7737</v>
      </c>
      <c r="C4338" s="338" t="s">
        <v>1537</v>
      </c>
      <c r="D4338" s="338">
        <v>2003.0</v>
      </c>
      <c r="E4338" s="338" t="s">
        <v>22842</v>
      </c>
      <c r="F4338" s="339">
        <v>44991.0</v>
      </c>
      <c r="G4338" s="338" t="s">
        <v>16676</v>
      </c>
      <c r="H4338" s="338" t="s">
        <v>15246</v>
      </c>
      <c r="I4338" s="338" t="s">
        <v>12743</v>
      </c>
      <c r="J4338" s="338" t="s">
        <v>18299</v>
      </c>
      <c r="K4338" s="338" t="s">
        <v>4987</v>
      </c>
      <c r="L4338" s="338" t="s">
        <v>12846</v>
      </c>
      <c r="M4338" s="338" t="s">
        <v>23086</v>
      </c>
      <c r="N4338" s="338" t="s">
        <v>5009</v>
      </c>
      <c r="O4338" s="338" t="s">
        <v>5471</v>
      </c>
    </row>
    <row r="4339" ht="15.75" customHeight="1">
      <c r="A4339" s="338" t="s">
        <v>23087</v>
      </c>
      <c r="B4339" s="338" t="s">
        <v>7737</v>
      </c>
      <c r="C4339" s="338" t="s">
        <v>1558</v>
      </c>
      <c r="D4339" s="338">
        <v>2003.0</v>
      </c>
      <c r="E4339" s="338" t="s">
        <v>22892</v>
      </c>
      <c r="F4339" s="339">
        <v>45174.0</v>
      </c>
      <c r="G4339" s="338" t="s">
        <v>5846</v>
      </c>
      <c r="H4339" s="338" t="s">
        <v>9831</v>
      </c>
      <c r="I4339" s="338" t="s">
        <v>22797</v>
      </c>
      <c r="J4339" s="338" t="s">
        <v>15981</v>
      </c>
      <c r="K4339" s="338" t="s">
        <v>12977</v>
      </c>
      <c r="L4339" s="338" t="s">
        <v>7743</v>
      </c>
      <c r="M4339" s="338" t="s">
        <v>23088</v>
      </c>
      <c r="N4339" s="338" t="s">
        <v>10126</v>
      </c>
      <c r="O4339" s="338" t="s">
        <v>5143</v>
      </c>
    </row>
    <row r="4340" ht="15.75" customHeight="1">
      <c r="A4340" s="338" t="s">
        <v>23089</v>
      </c>
      <c r="B4340" s="338" t="s">
        <v>7737</v>
      </c>
      <c r="C4340" s="338" t="s">
        <v>1547</v>
      </c>
      <c r="D4340" s="338">
        <v>2003.0</v>
      </c>
      <c r="E4340" s="338" t="s">
        <v>22878</v>
      </c>
      <c r="F4340" s="339">
        <v>45021.0</v>
      </c>
      <c r="G4340" s="338" t="s">
        <v>6428</v>
      </c>
      <c r="H4340" s="338" t="s">
        <v>23090</v>
      </c>
      <c r="I4340" s="338" t="s">
        <v>23091</v>
      </c>
      <c r="J4340" s="338" t="s">
        <v>23092</v>
      </c>
      <c r="K4340" s="338" t="s">
        <v>4987</v>
      </c>
      <c r="L4340" s="338" t="s">
        <v>4999</v>
      </c>
      <c r="M4340" s="338" t="s">
        <v>23093</v>
      </c>
      <c r="N4340" s="338" t="s">
        <v>5036</v>
      </c>
      <c r="O4340" s="338" t="s">
        <v>5370</v>
      </c>
    </row>
    <row r="4341" ht="15.75" customHeight="1">
      <c r="A4341" s="338" t="s">
        <v>23094</v>
      </c>
      <c r="B4341" s="338" t="s">
        <v>4970</v>
      </c>
      <c r="C4341" s="338" t="s">
        <v>3713</v>
      </c>
      <c r="D4341" s="338">
        <v>2003.0</v>
      </c>
      <c r="E4341" s="338" t="s">
        <v>22921</v>
      </c>
      <c r="F4341" s="339">
        <v>45083.0</v>
      </c>
      <c r="G4341" s="338" t="s">
        <v>5172</v>
      </c>
      <c r="H4341" s="338" t="s">
        <v>23095</v>
      </c>
      <c r="I4341" s="338" t="s">
        <v>23095</v>
      </c>
      <c r="J4341" s="338" t="s">
        <v>7850</v>
      </c>
      <c r="K4341" s="338" t="s">
        <v>5245</v>
      </c>
      <c r="L4341" s="338" t="s">
        <v>5084</v>
      </c>
      <c r="M4341" s="338" t="s">
        <v>23096</v>
      </c>
      <c r="N4341" s="338" t="s">
        <v>19255</v>
      </c>
      <c r="O4341" s="338" t="s">
        <v>4991</v>
      </c>
    </row>
    <row r="4342" ht="15.75" customHeight="1">
      <c r="A4342" s="338" t="s">
        <v>23097</v>
      </c>
      <c r="B4342" s="338" t="s">
        <v>4993</v>
      </c>
      <c r="C4342" s="338" t="s">
        <v>1558</v>
      </c>
      <c r="D4342" s="338">
        <v>2003.0</v>
      </c>
      <c r="E4342" s="338" t="s">
        <v>22860</v>
      </c>
      <c r="F4342" s="339">
        <v>44931.0</v>
      </c>
      <c r="G4342" s="338" t="s">
        <v>6428</v>
      </c>
      <c r="H4342" s="338" t="s">
        <v>19715</v>
      </c>
      <c r="I4342" s="338" t="s">
        <v>22959</v>
      </c>
      <c r="J4342" s="338" t="s">
        <v>7041</v>
      </c>
      <c r="K4342" s="338" t="s">
        <v>4987</v>
      </c>
      <c r="L4342" s="338" t="s">
        <v>16634</v>
      </c>
      <c r="M4342" s="338" t="s">
        <v>23098</v>
      </c>
      <c r="N4342" s="338" t="s">
        <v>7376</v>
      </c>
      <c r="O4342" s="338" t="s">
        <v>5010</v>
      </c>
    </row>
    <row r="4343" ht="15.75" customHeight="1">
      <c r="A4343" s="338" t="s">
        <v>23099</v>
      </c>
      <c r="B4343" s="338" t="s">
        <v>4993</v>
      </c>
      <c r="C4343" s="338" t="s">
        <v>1572</v>
      </c>
      <c r="D4343" s="338">
        <v>2003.0</v>
      </c>
      <c r="E4343" s="338" t="s">
        <v>22837</v>
      </c>
      <c r="F4343" s="339">
        <v>45113.0</v>
      </c>
      <c r="G4343" s="338" t="s">
        <v>5797</v>
      </c>
      <c r="H4343" s="338" t="s">
        <v>23100</v>
      </c>
      <c r="I4343" s="338" t="s">
        <v>20225</v>
      </c>
      <c r="J4343" s="338" t="s">
        <v>13960</v>
      </c>
      <c r="K4343" s="338" t="s">
        <v>4987</v>
      </c>
      <c r="L4343" s="338" t="s">
        <v>12846</v>
      </c>
      <c r="M4343" s="338" t="s">
        <v>23101</v>
      </c>
      <c r="N4343" s="338" t="s">
        <v>18335</v>
      </c>
      <c r="O4343" s="338" t="s">
        <v>5505</v>
      </c>
    </row>
    <row r="4344" ht="15.75" customHeight="1">
      <c r="A4344" s="338" t="s">
        <v>23102</v>
      </c>
      <c r="B4344" s="338" t="s">
        <v>4970</v>
      </c>
      <c r="C4344" s="338" t="s">
        <v>1537</v>
      </c>
      <c r="D4344" s="338">
        <v>2003.0</v>
      </c>
      <c r="E4344" s="338" t="s">
        <v>22477</v>
      </c>
      <c r="F4344" s="339">
        <v>44928.0</v>
      </c>
      <c r="G4344" s="338" t="s">
        <v>7889</v>
      </c>
      <c r="H4344" s="338" t="s">
        <v>23103</v>
      </c>
      <c r="I4344" s="338" t="s">
        <v>23104</v>
      </c>
      <c r="J4344" s="338" t="s">
        <v>23105</v>
      </c>
      <c r="K4344" s="338" t="s">
        <v>12977</v>
      </c>
      <c r="L4344" s="338" t="s">
        <v>5176</v>
      </c>
      <c r="M4344" s="338" t="s">
        <v>23106</v>
      </c>
      <c r="N4344" s="338" t="s">
        <v>23107</v>
      </c>
      <c r="O4344" s="338" t="s">
        <v>6003</v>
      </c>
    </row>
    <row r="4345" ht="15.75" customHeight="1">
      <c r="A4345" s="338" t="s">
        <v>23108</v>
      </c>
      <c r="B4345" s="338" t="s">
        <v>7737</v>
      </c>
      <c r="C4345" s="338" t="s">
        <v>1681</v>
      </c>
      <c r="D4345" s="338">
        <v>2003.0</v>
      </c>
      <c r="E4345" s="338" t="s">
        <v>22531</v>
      </c>
      <c r="F4345" s="339">
        <v>44991.0</v>
      </c>
      <c r="G4345" s="338" t="s">
        <v>5241</v>
      </c>
      <c r="H4345" s="338" t="s">
        <v>5204</v>
      </c>
      <c r="I4345" s="338" t="s">
        <v>23109</v>
      </c>
      <c r="J4345" s="338" t="s">
        <v>9891</v>
      </c>
      <c r="K4345" s="338" t="s">
        <v>4987</v>
      </c>
      <c r="L4345" s="338" t="s">
        <v>23110</v>
      </c>
      <c r="M4345" s="338" t="s">
        <v>23111</v>
      </c>
      <c r="N4345" s="338" t="s">
        <v>14598</v>
      </c>
      <c r="O4345" s="338" t="s">
        <v>5169</v>
      </c>
    </row>
    <row r="4346" ht="15.75" customHeight="1">
      <c r="A4346" s="338" t="s">
        <v>23112</v>
      </c>
      <c r="B4346" s="338" t="s">
        <v>4970</v>
      </c>
      <c r="C4346" s="338" t="s">
        <v>3713</v>
      </c>
      <c r="D4346" s="338">
        <v>2003.0</v>
      </c>
      <c r="E4346" s="338" t="s">
        <v>22800</v>
      </c>
      <c r="F4346" s="339">
        <v>45053.0</v>
      </c>
      <c r="G4346" s="338" t="s">
        <v>5137</v>
      </c>
      <c r="H4346" s="338" t="s">
        <v>23113</v>
      </c>
      <c r="I4346" s="338" t="s">
        <v>23114</v>
      </c>
      <c r="J4346" s="338" t="s">
        <v>8980</v>
      </c>
      <c r="K4346" s="338" t="s">
        <v>4987</v>
      </c>
      <c r="L4346" s="338" t="s">
        <v>13541</v>
      </c>
      <c r="M4346" s="338" t="s">
        <v>23115</v>
      </c>
      <c r="N4346" s="338" t="s">
        <v>18335</v>
      </c>
      <c r="O4346" s="338" t="s">
        <v>5824</v>
      </c>
    </row>
    <row r="4347" ht="15.75" customHeight="1">
      <c r="A4347" s="338" t="s">
        <v>23116</v>
      </c>
      <c r="B4347" s="338" t="s">
        <v>4970</v>
      </c>
      <c r="C4347" s="338" t="s">
        <v>1537</v>
      </c>
      <c r="D4347" s="338">
        <v>2003.0</v>
      </c>
      <c r="E4347" s="338" t="s">
        <v>22207</v>
      </c>
      <c r="F4347" s="339">
        <v>44932.0</v>
      </c>
      <c r="G4347" s="338" t="s">
        <v>7883</v>
      </c>
      <c r="H4347" s="338" t="s">
        <v>16663</v>
      </c>
      <c r="I4347" s="338" t="s">
        <v>23117</v>
      </c>
      <c r="J4347" s="338" t="s">
        <v>21238</v>
      </c>
      <c r="K4347" s="338" t="s">
        <v>4987</v>
      </c>
      <c r="L4347" s="338" t="s">
        <v>5215</v>
      </c>
      <c r="M4347" s="338" t="s">
        <v>23118</v>
      </c>
      <c r="N4347" s="338" t="s">
        <v>23119</v>
      </c>
      <c r="O4347" s="338" t="s">
        <v>5087</v>
      </c>
    </row>
    <row r="4348" ht="15.75" customHeight="1">
      <c r="A4348" s="338" t="s">
        <v>23120</v>
      </c>
      <c r="B4348" s="338" t="s">
        <v>4970</v>
      </c>
      <c r="C4348" s="338" t="s">
        <v>1558</v>
      </c>
      <c r="D4348" s="338">
        <v>2003.0</v>
      </c>
      <c r="E4348" s="338" t="s">
        <v>22878</v>
      </c>
      <c r="F4348" s="339">
        <v>45084.0</v>
      </c>
      <c r="G4348" s="338" t="s">
        <v>5743</v>
      </c>
      <c r="H4348" s="338" t="s">
        <v>23121</v>
      </c>
      <c r="I4348" s="338" t="s">
        <v>23121</v>
      </c>
      <c r="J4348" s="338" t="s">
        <v>23122</v>
      </c>
      <c r="K4348" s="338" t="s">
        <v>4987</v>
      </c>
      <c r="L4348" s="338" t="s">
        <v>12125</v>
      </c>
      <c r="M4348" s="338" t="s">
        <v>23123</v>
      </c>
      <c r="N4348" s="338" t="s">
        <v>23124</v>
      </c>
      <c r="O4348" s="338" t="s">
        <v>5143</v>
      </c>
    </row>
    <row r="4349" ht="15.75" customHeight="1">
      <c r="A4349" s="338" t="s">
        <v>23125</v>
      </c>
      <c r="B4349" s="338" t="s">
        <v>4970</v>
      </c>
      <c r="C4349" s="338" t="s">
        <v>1558</v>
      </c>
      <c r="D4349" s="338">
        <v>2003.0</v>
      </c>
      <c r="E4349" s="338" t="s">
        <v>23126</v>
      </c>
      <c r="F4349" s="339">
        <v>45114.0</v>
      </c>
      <c r="G4349" s="338" t="s">
        <v>12774</v>
      </c>
      <c r="H4349" s="338" t="s">
        <v>23127</v>
      </c>
      <c r="I4349" s="338" t="s">
        <v>23128</v>
      </c>
      <c r="J4349" s="338" t="s">
        <v>23129</v>
      </c>
      <c r="K4349" s="338" t="s">
        <v>12977</v>
      </c>
      <c r="M4349" s="338" t="s">
        <v>23130</v>
      </c>
      <c r="N4349" s="338" t="s">
        <v>19116</v>
      </c>
      <c r="O4349" s="338" t="s">
        <v>5423</v>
      </c>
    </row>
    <row r="4350" ht="15.75" customHeight="1">
      <c r="A4350" s="338" t="s">
        <v>23131</v>
      </c>
      <c r="B4350" s="338" t="s">
        <v>4970</v>
      </c>
      <c r="C4350" s="338" t="s">
        <v>1537</v>
      </c>
      <c r="D4350" s="338">
        <v>2003.0</v>
      </c>
      <c r="E4350" s="338" t="s">
        <v>21256</v>
      </c>
      <c r="F4350" s="339">
        <v>45052.0</v>
      </c>
      <c r="G4350" s="338" t="s">
        <v>5788</v>
      </c>
      <c r="H4350" s="338" t="s">
        <v>9012</v>
      </c>
      <c r="I4350" s="338" t="s">
        <v>23132</v>
      </c>
      <c r="J4350" s="338" t="s">
        <v>5191</v>
      </c>
      <c r="K4350" s="338" t="s">
        <v>12977</v>
      </c>
      <c r="L4350" s="338" t="s">
        <v>6394</v>
      </c>
      <c r="M4350" s="338" t="s">
        <v>23133</v>
      </c>
      <c r="N4350" s="338" t="s">
        <v>18306</v>
      </c>
      <c r="O4350" s="338" t="s">
        <v>5020</v>
      </c>
    </row>
    <row r="4351" ht="15.75" customHeight="1">
      <c r="A4351" s="338" t="s">
        <v>23134</v>
      </c>
      <c r="B4351" s="338" t="s">
        <v>4970</v>
      </c>
      <c r="C4351" s="338" t="s">
        <v>1547</v>
      </c>
      <c r="D4351" s="338">
        <v>2003.0</v>
      </c>
      <c r="E4351" s="338" t="s">
        <v>23135</v>
      </c>
      <c r="F4351" s="339">
        <v>44991.0</v>
      </c>
      <c r="G4351" s="338" t="s">
        <v>5090</v>
      </c>
      <c r="H4351" s="338" t="s">
        <v>6702</v>
      </c>
      <c r="I4351" s="338" t="s">
        <v>23136</v>
      </c>
      <c r="J4351" s="338" t="s">
        <v>9206</v>
      </c>
      <c r="K4351" s="338" t="s">
        <v>12977</v>
      </c>
      <c r="L4351" s="338" t="s">
        <v>7748</v>
      </c>
      <c r="M4351" s="338" t="s">
        <v>23137</v>
      </c>
      <c r="N4351" s="338" t="s">
        <v>10126</v>
      </c>
      <c r="O4351" s="338" t="s">
        <v>5537</v>
      </c>
    </row>
    <row r="4352" ht="15.75" customHeight="1">
      <c r="A4352" s="338" t="s">
        <v>23138</v>
      </c>
      <c r="B4352" s="338" t="s">
        <v>7737</v>
      </c>
      <c r="C4352" s="338" t="s">
        <v>1601</v>
      </c>
      <c r="D4352" s="338">
        <v>2003.0</v>
      </c>
      <c r="E4352" s="338" t="s">
        <v>22941</v>
      </c>
      <c r="F4352" s="338" t="s">
        <v>5286</v>
      </c>
      <c r="G4352" s="338" t="s">
        <v>5181</v>
      </c>
      <c r="H4352" s="338" t="s">
        <v>23139</v>
      </c>
      <c r="I4352" s="338" t="s">
        <v>23140</v>
      </c>
      <c r="J4352" s="338" t="s">
        <v>23141</v>
      </c>
      <c r="K4352" s="338" t="s">
        <v>4987</v>
      </c>
      <c r="L4352" s="338" t="s">
        <v>5017</v>
      </c>
      <c r="M4352" s="338" t="s">
        <v>23142</v>
      </c>
      <c r="N4352" s="338" t="s">
        <v>23143</v>
      </c>
      <c r="O4352" s="338" t="s">
        <v>5624</v>
      </c>
    </row>
    <row r="4353" ht="15.75" customHeight="1">
      <c r="A4353" s="338" t="s">
        <v>23144</v>
      </c>
      <c r="B4353" s="338" t="s">
        <v>4970</v>
      </c>
      <c r="C4353" s="338" t="s">
        <v>1425</v>
      </c>
      <c r="D4353" s="338">
        <v>2003.0</v>
      </c>
      <c r="E4353" s="338" t="s">
        <v>22991</v>
      </c>
      <c r="F4353" s="339">
        <v>45143.0</v>
      </c>
      <c r="G4353" s="338" t="s">
        <v>5013</v>
      </c>
      <c r="H4353" s="338" t="s">
        <v>16718</v>
      </c>
      <c r="I4353" s="338" t="s">
        <v>23145</v>
      </c>
      <c r="J4353" s="338" t="s">
        <v>18454</v>
      </c>
      <c r="K4353" s="338" t="s">
        <v>4987</v>
      </c>
      <c r="L4353" s="338" t="s">
        <v>7743</v>
      </c>
      <c r="M4353" s="338" t="s">
        <v>23146</v>
      </c>
      <c r="N4353" s="338" t="s">
        <v>4990</v>
      </c>
      <c r="O4353" s="338" t="s">
        <v>5020</v>
      </c>
    </row>
    <row r="4354" ht="15.75" customHeight="1">
      <c r="A4354" s="338" t="s">
        <v>23147</v>
      </c>
      <c r="B4354" s="338" t="s">
        <v>4993</v>
      </c>
      <c r="C4354" s="338" t="s">
        <v>1537</v>
      </c>
      <c r="D4354" s="338">
        <v>2003.0</v>
      </c>
      <c r="E4354" s="338" t="s">
        <v>23018</v>
      </c>
      <c r="F4354" s="339">
        <v>44931.0</v>
      </c>
      <c r="G4354" s="338" t="s">
        <v>5755</v>
      </c>
      <c r="H4354" s="338" t="s">
        <v>21828</v>
      </c>
      <c r="I4354" s="338" t="s">
        <v>23148</v>
      </c>
      <c r="J4354" s="338" t="s">
        <v>21039</v>
      </c>
      <c r="K4354" s="338" t="s">
        <v>4987</v>
      </c>
      <c r="L4354" s="338" t="s">
        <v>5807</v>
      </c>
      <c r="M4354" s="338" t="s">
        <v>23149</v>
      </c>
      <c r="N4354" s="338" t="s">
        <v>5126</v>
      </c>
      <c r="O4354" s="338" t="s">
        <v>5160</v>
      </c>
    </row>
    <row r="4355" ht="15.75" customHeight="1">
      <c r="A4355" s="338" t="s">
        <v>23150</v>
      </c>
      <c r="B4355" s="338" t="s">
        <v>4970</v>
      </c>
      <c r="C4355" s="338" t="s">
        <v>1537</v>
      </c>
      <c r="D4355" s="338">
        <v>2003.0</v>
      </c>
      <c r="E4355" s="338" t="s">
        <v>23151</v>
      </c>
      <c r="F4355" s="339">
        <v>44964.0</v>
      </c>
      <c r="G4355" s="338" t="s">
        <v>13588</v>
      </c>
      <c r="H4355" s="338" t="s">
        <v>23152</v>
      </c>
      <c r="I4355" s="338" t="s">
        <v>23153</v>
      </c>
      <c r="J4355" s="338" t="s">
        <v>23154</v>
      </c>
      <c r="K4355" s="338" t="s">
        <v>23155</v>
      </c>
      <c r="M4355" s="338" t="s">
        <v>23156</v>
      </c>
      <c r="N4355" s="338" t="s">
        <v>21846</v>
      </c>
      <c r="O4355" s="338" t="s">
        <v>5624</v>
      </c>
    </row>
    <row r="4356" ht="15.75" customHeight="1">
      <c r="A4356" s="338" t="s">
        <v>23157</v>
      </c>
      <c r="B4356" s="338" t="s">
        <v>4970</v>
      </c>
      <c r="C4356" s="338" t="s">
        <v>1558</v>
      </c>
      <c r="D4356" s="338">
        <v>2003.0</v>
      </c>
      <c r="E4356" s="338" t="s">
        <v>22860</v>
      </c>
      <c r="F4356" s="338" t="s">
        <v>5059</v>
      </c>
      <c r="G4356" s="338" t="s">
        <v>23158</v>
      </c>
      <c r="H4356" s="338" t="s">
        <v>21316</v>
      </c>
      <c r="I4356" s="338" t="s">
        <v>23159</v>
      </c>
      <c r="J4356" s="338" t="s">
        <v>14658</v>
      </c>
      <c r="K4356" s="338" t="s">
        <v>12977</v>
      </c>
      <c r="L4356" s="338" t="s">
        <v>10384</v>
      </c>
      <c r="M4356" s="338" t="s">
        <v>23160</v>
      </c>
      <c r="N4356" s="338" t="s">
        <v>4990</v>
      </c>
      <c r="O4356" s="338" t="s">
        <v>5248</v>
      </c>
    </row>
    <row r="4357" ht="15.75" customHeight="1">
      <c r="A4357" s="338" t="s">
        <v>23161</v>
      </c>
      <c r="B4357" s="338" t="s">
        <v>7737</v>
      </c>
      <c r="C4357" s="338" t="s">
        <v>1547</v>
      </c>
      <c r="D4357" s="338">
        <v>2003.0</v>
      </c>
      <c r="E4357" s="338" t="s">
        <v>22860</v>
      </c>
      <c r="F4357" s="339">
        <v>44933.0</v>
      </c>
      <c r="G4357" s="338" t="s">
        <v>5755</v>
      </c>
      <c r="H4357" s="338" t="s">
        <v>16020</v>
      </c>
      <c r="I4357" s="338" t="s">
        <v>23162</v>
      </c>
      <c r="J4357" s="338" t="s">
        <v>21603</v>
      </c>
      <c r="K4357" s="338" t="s">
        <v>4987</v>
      </c>
      <c r="L4357" s="338" t="s">
        <v>5017</v>
      </c>
      <c r="M4357" s="338" t="s">
        <v>23163</v>
      </c>
      <c r="N4357" s="338" t="s">
        <v>19255</v>
      </c>
      <c r="O4357" s="338" t="s">
        <v>5370</v>
      </c>
    </row>
    <row r="4358" ht="15.75" customHeight="1">
      <c r="A4358" s="338" t="s">
        <v>23164</v>
      </c>
      <c r="B4358" s="338" t="s">
        <v>4993</v>
      </c>
      <c r="C4358" s="338" t="s">
        <v>1601</v>
      </c>
      <c r="D4358" s="338">
        <v>2003.0</v>
      </c>
      <c r="E4358" s="338" t="s">
        <v>22888</v>
      </c>
      <c r="F4358" s="339">
        <v>45051.0</v>
      </c>
      <c r="G4358" s="338" t="s">
        <v>5105</v>
      </c>
      <c r="H4358" s="338" t="s">
        <v>20366</v>
      </c>
      <c r="I4358" s="338" t="s">
        <v>23165</v>
      </c>
      <c r="J4358" s="338" t="s">
        <v>23166</v>
      </c>
      <c r="K4358" s="338" t="s">
        <v>4987</v>
      </c>
      <c r="L4358" s="338" t="s">
        <v>6071</v>
      </c>
      <c r="M4358" s="338" t="s">
        <v>23167</v>
      </c>
      <c r="N4358" s="338" t="s">
        <v>7376</v>
      </c>
      <c r="O4358" s="338" t="s">
        <v>5370</v>
      </c>
    </row>
    <row r="4359" ht="15.75" customHeight="1">
      <c r="A4359" s="338" t="s">
        <v>23168</v>
      </c>
      <c r="B4359" s="338" t="s">
        <v>4970</v>
      </c>
      <c r="C4359" s="338" t="s">
        <v>1547</v>
      </c>
      <c r="D4359" s="338">
        <v>2003.0</v>
      </c>
      <c r="E4359" s="338" t="s">
        <v>23011</v>
      </c>
      <c r="F4359" s="339">
        <v>45175.0</v>
      </c>
      <c r="G4359" s="338" t="s">
        <v>5196</v>
      </c>
      <c r="H4359" s="338" t="s">
        <v>23169</v>
      </c>
      <c r="I4359" s="338" t="s">
        <v>23170</v>
      </c>
      <c r="J4359" s="338" t="s">
        <v>17358</v>
      </c>
      <c r="K4359" s="338" t="s">
        <v>4987</v>
      </c>
      <c r="L4359" s="338" t="s">
        <v>8790</v>
      </c>
      <c r="M4359" s="338" t="s">
        <v>23171</v>
      </c>
      <c r="N4359" s="338" t="s">
        <v>23172</v>
      </c>
      <c r="O4359" s="338" t="s">
        <v>5294</v>
      </c>
    </row>
    <row r="4360" ht="15.75" customHeight="1">
      <c r="A4360" s="338" t="s">
        <v>23173</v>
      </c>
      <c r="B4360" s="338" t="s">
        <v>4970</v>
      </c>
      <c r="C4360" s="338" t="s">
        <v>1537</v>
      </c>
      <c r="D4360" s="338">
        <v>2003.0</v>
      </c>
      <c r="E4360" s="338" t="s">
        <v>22628</v>
      </c>
      <c r="F4360" s="339">
        <v>45143.0</v>
      </c>
      <c r="G4360" s="338" t="s">
        <v>5710</v>
      </c>
      <c r="H4360" s="338" t="s">
        <v>20783</v>
      </c>
      <c r="I4360" s="338" t="s">
        <v>16652</v>
      </c>
      <c r="J4360" s="338" t="s">
        <v>15060</v>
      </c>
      <c r="K4360" s="338" t="s">
        <v>4987</v>
      </c>
      <c r="L4360" s="338" t="s">
        <v>7014</v>
      </c>
      <c r="M4360" s="338" t="s">
        <v>23174</v>
      </c>
      <c r="N4360" s="338" t="s">
        <v>4979</v>
      </c>
      <c r="O4360" s="338" t="s">
        <v>5294</v>
      </c>
    </row>
    <row r="4361" ht="15.75" customHeight="1">
      <c r="A4361" s="338" t="s">
        <v>23175</v>
      </c>
      <c r="B4361" s="338" t="s">
        <v>7737</v>
      </c>
      <c r="C4361" s="338" t="s">
        <v>1558</v>
      </c>
      <c r="D4361" s="338">
        <v>2003.0</v>
      </c>
      <c r="E4361" s="338" t="s">
        <v>22941</v>
      </c>
      <c r="F4361" s="339">
        <v>44963.0</v>
      </c>
      <c r="G4361" s="338" t="s">
        <v>7889</v>
      </c>
      <c r="H4361" s="338" t="s">
        <v>13107</v>
      </c>
      <c r="I4361" s="338" t="s">
        <v>23176</v>
      </c>
      <c r="J4361" s="338" t="s">
        <v>23177</v>
      </c>
      <c r="K4361" s="338" t="s">
        <v>4987</v>
      </c>
      <c r="L4361" s="338" t="s">
        <v>5094</v>
      </c>
      <c r="M4361" s="338" t="s">
        <v>23178</v>
      </c>
      <c r="N4361" s="338" t="s">
        <v>5126</v>
      </c>
      <c r="O4361" s="338" t="s">
        <v>5248</v>
      </c>
    </row>
    <row r="4362" ht="15.75" customHeight="1">
      <c r="A4362" s="338" t="s">
        <v>23179</v>
      </c>
      <c r="B4362" s="338" t="s">
        <v>7737</v>
      </c>
      <c r="C4362" s="338" t="s">
        <v>1558</v>
      </c>
      <c r="D4362" s="338">
        <v>2003.0</v>
      </c>
      <c r="E4362" s="338" t="s">
        <v>23082</v>
      </c>
      <c r="F4362" s="339">
        <v>44964.0</v>
      </c>
      <c r="G4362" s="338" t="s">
        <v>5113</v>
      </c>
      <c r="H4362" s="338" t="s">
        <v>7841</v>
      </c>
      <c r="I4362" s="338" t="s">
        <v>7841</v>
      </c>
      <c r="J4362" s="338" t="s">
        <v>7841</v>
      </c>
      <c r="K4362" s="338" t="s">
        <v>4987</v>
      </c>
      <c r="M4362" s="338" t="s">
        <v>23180</v>
      </c>
      <c r="N4362" s="338" t="s">
        <v>11994</v>
      </c>
      <c r="O4362" s="338" t="s">
        <v>5283</v>
      </c>
    </row>
    <row r="4363" ht="15.75" customHeight="1">
      <c r="A4363" s="338" t="s">
        <v>23181</v>
      </c>
      <c r="B4363" s="338" t="s">
        <v>4970</v>
      </c>
      <c r="C4363" s="338" t="s">
        <v>1547</v>
      </c>
      <c r="D4363" s="338">
        <v>2003.0</v>
      </c>
      <c r="E4363" s="338" t="s">
        <v>22781</v>
      </c>
      <c r="F4363" s="338" t="s">
        <v>5210</v>
      </c>
      <c r="G4363" s="338" t="s">
        <v>5172</v>
      </c>
      <c r="H4363" s="338" t="s">
        <v>11769</v>
      </c>
      <c r="I4363" s="338" t="s">
        <v>23182</v>
      </c>
      <c r="J4363" s="338" t="s">
        <v>7058</v>
      </c>
      <c r="K4363" s="338" t="s">
        <v>4987</v>
      </c>
      <c r="M4363" s="338" t="s">
        <v>23183</v>
      </c>
      <c r="N4363" s="338" t="s">
        <v>7874</v>
      </c>
      <c r="O4363" s="338" t="s">
        <v>5715</v>
      </c>
    </row>
    <row r="4364" ht="15.75" customHeight="1">
      <c r="A4364" s="338" t="s">
        <v>23184</v>
      </c>
      <c r="B4364" s="338" t="s">
        <v>7737</v>
      </c>
      <c r="C4364" s="338" t="s">
        <v>1558</v>
      </c>
      <c r="D4364" s="338">
        <v>2003.0</v>
      </c>
      <c r="E4364" s="338" t="s">
        <v>23185</v>
      </c>
      <c r="F4364" s="339">
        <v>45175.0</v>
      </c>
      <c r="G4364" s="338" t="s">
        <v>5272</v>
      </c>
      <c r="H4364" s="338" t="s">
        <v>20944</v>
      </c>
      <c r="I4364" s="338" t="s">
        <v>23186</v>
      </c>
      <c r="J4364" s="338" t="s">
        <v>19948</v>
      </c>
      <c r="K4364" s="338" t="s">
        <v>4976</v>
      </c>
      <c r="L4364" s="338" t="s">
        <v>5064</v>
      </c>
      <c r="M4364" s="338" t="s">
        <v>23187</v>
      </c>
      <c r="N4364" s="338" t="s">
        <v>7874</v>
      </c>
      <c r="O4364" s="338" t="s">
        <v>5576</v>
      </c>
    </row>
    <row r="4365" ht="15.75" customHeight="1">
      <c r="A4365" s="338" t="s">
        <v>23188</v>
      </c>
      <c r="B4365" s="338" t="s">
        <v>5601</v>
      </c>
      <c r="C4365" s="338" t="s">
        <v>1558</v>
      </c>
      <c r="D4365" s="338">
        <v>2003.0</v>
      </c>
      <c r="E4365" s="338" t="s">
        <v>23189</v>
      </c>
      <c r="F4365" s="339">
        <v>45176.0</v>
      </c>
      <c r="G4365" s="338" t="s">
        <v>4983</v>
      </c>
      <c r="H4365" s="338" t="s">
        <v>23190</v>
      </c>
      <c r="I4365" s="338" t="s">
        <v>23191</v>
      </c>
      <c r="J4365" s="338" t="s">
        <v>23192</v>
      </c>
      <c r="K4365" s="338" t="s">
        <v>19171</v>
      </c>
      <c r="M4365" s="338" t="s">
        <v>23193</v>
      </c>
      <c r="N4365" s="338" t="s">
        <v>19172</v>
      </c>
      <c r="O4365" s="338" t="s">
        <v>21056</v>
      </c>
    </row>
    <row r="4366" ht="15.75" customHeight="1">
      <c r="A4366" s="338" t="s">
        <v>23194</v>
      </c>
      <c r="B4366" s="338" t="s">
        <v>7737</v>
      </c>
      <c r="C4366" s="338" t="s">
        <v>1558</v>
      </c>
      <c r="D4366" s="338">
        <v>2003.0</v>
      </c>
      <c r="E4366" s="338" t="s">
        <v>22542</v>
      </c>
      <c r="F4366" s="339">
        <v>44990.0</v>
      </c>
      <c r="G4366" s="338" t="s">
        <v>5145</v>
      </c>
      <c r="H4366" s="338" t="s">
        <v>6757</v>
      </c>
      <c r="I4366" s="338" t="s">
        <v>23195</v>
      </c>
      <c r="J4366" s="338" t="s">
        <v>17555</v>
      </c>
      <c r="K4366" s="338" t="s">
        <v>4987</v>
      </c>
      <c r="L4366" s="338" t="s">
        <v>7748</v>
      </c>
      <c r="M4366" s="338" t="s">
        <v>23196</v>
      </c>
      <c r="N4366" s="338" t="s">
        <v>10126</v>
      </c>
      <c r="O4366" s="338" t="s">
        <v>5794</v>
      </c>
    </row>
    <row r="4367" ht="15.75" customHeight="1">
      <c r="A4367" s="338" t="s">
        <v>23197</v>
      </c>
      <c r="B4367" s="338" t="s">
        <v>7737</v>
      </c>
      <c r="C4367" s="338" t="s">
        <v>1558</v>
      </c>
      <c r="D4367" s="338">
        <v>2003.0</v>
      </c>
      <c r="E4367" s="338" t="s">
        <v>22882</v>
      </c>
      <c r="F4367" s="339">
        <v>44962.0</v>
      </c>
      <c r="G4367" s="338" t="s">
        <v>5872</v>
      </c>
      <c r="H4367" s="338" t="s">
        <v>15571</v>
      </c>
      <c r="I4367" s="338" t="s">
        <v>23198</v>
      </c>
      <c r="J4367" s="338" t="s">
        <v>23199</v>
      </c>
      <c r="K4367" s="338" t="s">
        <v>4987</v>
      </c>
      <c r="L4367" s="338" t="s">
        <v>5074</v>
      </c>
      <c r="M4367" s="338" t="s">
        <v>23200</v>
      </c>
      <c r="N4367" s="338" t="s">
        <v>4979</v>
      </c>
      <c r="O4367" s="338" t="s">
        <v>5505</v>
      </c>
    </row>
    <row r="4368" ht="15.75" customHeight="1">
      <c r="A4368" s="338" t="s">
        <v>23201</v>
      </c>
      <c r="B4368" s="338" t="s">
        <v>4993</v>
      </c>
      <c r="C4368" s="338" t="s">
        <v>1537</v>
      </c>
      <c r="D4368" s="338">
        <v>2003.0</v>
      </c>
      <c r="E4368" s="338" t="s">
        <v>23202</v>
      </c>
      <c r="F4368" s="339">
        <v>45020.0</v>
      </c>
      <c r="G4368" s="338" t="s">
        <v>5090</v>
      </c>
      <c r="H4368" s="338" t="s">
        <v>20476</v>
      </c>
      <c r="I4368" s="338" t="s">
        <v>9095</v>
      </c>
      <c r="J4368" s="338" t="s">
        <v>23203</v>
      </c>
      <c r="K4368" s="338" t="s">
        <v>4987</v>
      </c>
      <c r="L4368" s="338" t="s">
        <v>12846</v>
      </c>
      <c r="M4368" s="338" t="s">
        <v>23204</v>
      </c>
      <c r="N4368" s="338" t="s">
        <v>11994</v>
      </c>
      <c r="O4368" s="338" t="s">
        <v>5143</v>
      </c>
    </row>
    <row r="4369" ht="15.75" customHeight="1">
      <c r="A4369" s="338" t="s">
        <v>23205</v>
      </c>
      <c r="B4369" s="338" t="s">
        <v>5601</v>
      </c>
      <c r="C4369" s="338" t="s">
        <v>1547</v>
      </c>
      <c r="D4369" s="338">
        <v>2003.0</v>
      </c>
      <c r="E4369" s="338" t="s">
        <v>23206</v>
      </c>
      <c r="F4369" s="338" t="s">
        <v>6434</v>
      </c>
      <c r="G4369" s="338" t="s">
        <v>6428</v>
      </c>
      <c r="H4369" s="338" t="s">
        <v>23207</v>
      </c>
      <c r="I4369" s="338" t="s">
        <v>23208</v>
      </c>
      <c r="J4369" s="338" t="s">
        <v>23209</v>
      </c>
      <c r="K4369" s="338" t="s">
        <v>16517</v>
      </c>
      <c r="M4369" s="338" t="s">
        <v>23210</v>
      </c>
      <c r="N4369" s="338" t="s">
        <v>23211</v>
      </c>
      <c r="O4369" s="338" t="s">
        <v>5780</v>
      </c>
    </row>
    <row r="4370" ht="15.75" customHeight="1">
      <c r="A4370" s="338" t="s">
        <v>23212</v>
      </c>
      <c r="B4370" s="338" t="s">
        <v>4993</v>
      </c>
      <c r="C4370" s="338" t="s">
        <v>1681</v>
      </c>
      <c r="D4370" s="338">
        <v>2003.0</v>
      </c>
      <c r="E4370" s="338" t="s">
        <v>22921</v>
      </c>
      <c r="F4370" s="339">
        <v>45175.0</v>
      </c>
      <c r="G4370" s="338" t="s">
        <v>7864</v>
      </c>
      <c r="H4370" s="338" t="s">
        <v>21368</v>
      </c>
      <c r="I4370" s="338" t="s">
        <v>20759</v>
      </c>
      <c r="J4370" s="338" t="s">
        <v>13522</v>
      </c>
      <c r="K4370" s="338" t="s">
        <v>4987</v>
      </c>
      <c r="L4370" s="338" t="s">
        <v>5377</v>
      </c>
      <c r="M4370" s="338" t="s">
        <v>23213</v>
      </c>
      <c r="N4370" s="338" t="s">
        <v>21290</v>
      </c>
      <c r="O4370" s="338" t="s">
        <v>5087</v>
      </c>
    </row>
    <row r="4371" ht="15.75" customHeight="1">
      <c r="A4371" s="338" t="s">
        <v>23214</v>
      </c>
      <c r="B4371" s="338" t="s">
        <v>7737</v>
      </c>
      <c r="C4371" s="338" t="s">
        <v>1537</v>
      </c>
      <c r="D4371" s="338">
        <v>2003.0</v>
      </c>
      <c r="E4371" s="338" t="s">
        <v>22515</v>
      </c>
      <c r="F4371" s="339">
        <v>45083.0</v>
      </c>
      <c r="G4371" s="338" t="s">
        <v>5686</v>
      </c>
      <c r="H4371" s="338" t="s">
        <v>7923</v>
      </c>
      <c r="I4371" s="338" t="s">
        <v>23215</v>
      </c>
      <c r="J4371" s="338" t="s">
        <v>5155</v>
      </c>
      <c r="K4371" s="338" t="s">
        <v>4987</v>
      </c>
      <c r="L4371" s="338" t="s">
        <v>6255</v>
      </c>
      <c r="M4371" s="338" t="s">
        <v>23216</v>
      </c>
      <c r="N4371" s="338" t="s">
        <v>7874</v>
      </c>
      <c r="O4371" s="338" t="s">
        <v>5217</v>
      </c>
    </row>
    <row r="4372" ht="15.75" customHeight="1">
      <c r="A4372" s="338" t="s">
        <v>23217</v>
      </c>
      <c r="B4372" s="338" t="s">
        <v>4970</v>
      </c>
      <c r="C4372" s="338" t="s">
        <v>1558</v>
      </c>
      <c r="D4372" s="338">
        <v>2003.0</v>
      </c>
      <c r="E4372" s="338" t="s">
        <v>23218</v>
      </c>
      <c r="F4372" s="339">
        <v>44933.0</v>
      </c>
      <c r="G4372" s="338" t="s">
        <v>5788</v>
      </c>
      <c r="H4372" s="338" t="s">
        <v>8009</v>
      </c>
      <c r="I4372" s="338" t="s">
        <v>8009</v>
      </c>
      <c r="J4372" s="338" t="s">
        <v>5746</v>
      </c>
      <c r="K4372" s="338" t="s">
        <v>4987</v>
      </c>
      <c r="M4372" s="338" t="s">
        <v>23219</v>
      </c>
      <c r="N4372" s="338" t="s">
        <v>23220</v>
      </c>
      <c r="O4372" s="338" t="s">
        <v>5028</v>
      </c>
    </row>
    <row r="4373" ht="15.75" customHeight="1">
      <c r="A4373" s="338" t="s">
        <v>23221</v>
      </c>
      <c r="B4373" s="338" t="s">
        <v>5690</v>
      </c>
      <c r="C4373" s="338" t="s">
        <v>3713</v>
      </c>
      <c r="D4373" s="338">
        <v>2003.0</v>
      </c>
      <c r="E4373" s="338" t="s">
        <v>23222</v>
      </c>
      <c r="F4373" s="339">
        <v>45022.0</v>
      </c>
      <c r="G4373" s="338" t="s">
        <v>5319</v>
      </c>
      <c r="H4373" s="338" t="s">
        <v>23223</v>
      </c>
      <c r="I4373" s="338" t="s">
        <v>23224</v>
      </c>
      <c r="J4373" s="338" t="s">
        <v>17371</v>
      </c>
      <c r="K4373" s="338" t="s">
        <v>4976</v>
      </c>
      <c r="L4373" s="338" t="s">
        <v>5961</v>
      </c>
      <c r="M4373" s="338" t="s">
        <v>23225</v>
      </c>
      <c r="N4373" s="338" t="s">
        <v>7455</v>
      </c>
      <c r="O4373" s="338" t="s">
        <v>5020</v>
      </c>
    </row>
    <row r="4374" ht="15.75" customHeight="1">
      <c r="A4374" s="338" t="s">
        <v>23226</v>
      </c>
      <c r="B4374" s="338" t="s">
        <v>7737</v>
      </c>
      <c r="C4374" s="338" t="s">
        <v>1537</v>
      </c>
      <c r="D4374" s="338">
        <v>2003.0</v>
      </c>
      <c r="E4374" s="338" t="s">
        <v>23064</v>
      </c>
      <c r="F4374" s="339">
        <v>44990.0</v>
      </c>
      <c r="G4374" s="338" t="s">
        <v>7889</v>
      </c>
      <c r="H4374" s="338" t="s">
        <v>7405</v>
      </c>
      <c r="I4374" s="338" t="s">
        <v>23227</v>
      </c>
      <c r="J4374" s="338" t="s">
        <v>5670</v>
      </c>
      <c r="K4374" s="338" t="s">
        <v>4987</v>
      </c>
      <c r="L4374" s="338" t="s">
        <v>15938</v>
      </c>
      <c r="M4374" s="338" t="s">
        <v>23228</v>
      </c>
      <c r="N4374" s="338" t="s">
        <v>21290</v>
      </c>
      <c r="O4374" s="338" t="s">
        <v>5077</v>
      </c>
    </row>
    <row r="4375" ht="15.75" customHeight="1">
      <c r="A4375" s="338" t="s">
        <v>23229</v>
      </c>
      <c r="B4375" s="338" t="s">
        <v>5601</v>
      </c>
      <c r="C4375" s="338" t="s">
        <v>1547</v>
      </c>
      <c r="D4375" s="338">
        <v>2003.0</v>
      </c>
      <c r="E4375" s="338" t="s">
        <v>23230</v>
      </c>
      <c r="F4375" s="339">
        <v>45145.0</v>
      </c>
      <c r="G4375" s="338" t="s">
        <v>7889</v>
      </c>
      <c r="H4375" s="338" t="s">
        <v>23231</v>
      </c>
      <c r="I4375" s="338" t="s">
        <v>23232</v>
      </c>
      <c r="J4375" s="338" t="s">
        <v>23233</v>
      </c>
      <c r="K4375" s="338" t="s">
        <v>6501</v>
      </c>
      <c r="M4375" s="338" t="s">
        <v>23234</v>
      </c>
      <c r="N4375" s="338" t="s">
        <v>23235</v>
      </c>
      <c r="O4375" s="338" t="s">
        <v>5677</v>
      </c>
    </row>
    <row r="4376" ht="15.75" customHeight="1">
      <c r="A4376" s="338" t="s">
        <v>23236</v>
      </c>
      <c r="B4376" s="338" t="s">
        <v>7737</v>
      </c>
      <c r="C4376" s="338" t="s">
        <v>1537</v>
      </c>
      <c r="D4376" s="338">
        <v>2003.0</v>
      </c>
      <c r="E4376" s="338" t="s">
        <v>23202</v>
      </c>
      <c r="F4376" s="339">
        <v>45082.0</v>
      </c>
      <c r="G4376" s="338" t="s">
        <v>5099</v>
      </c>
      <c r="H4376" s="338" t="s">
        <v>12920</v>
      </c>
      <c r="I4376" s="338" t="s">
        <v>22441</v>
      </c>
      <c r="J4376" s="338" t="s">
        <v>17873</v>
      </c>
      <c r="K4376" s="338" t="s">
        <v>4987</v>
      </c>
      <c r="M4376" s="338" t="s">
        <v>23237</v>
      </c>
      <c r="N4376" s="338" t="s">
        <v>4990</v>
      </c>
      <c r="O4376" s="338" t="s">
        <v>5010</v>
      </c>
    </row>
    <row r="4377" ht="15.75" customHeight="1">
      <c r="A4377" s="338" t="s">
        <v>23238</v>
      </c>
      <c r="B4377" s="338" t="s">
        <v>7737</v>
      </c>
      <c r="C4377" s="338" t="s">
        <v>1572</v>
      </c>
      <c r="D4377" s="338">
        <v>2003.0</v>
      </c>
      <c r="E4377" s="338" t="s">
        <v>22045</v>
      </c>
      <c r="F4377" s="339">
        <v>45145.0</v>
      </c>
      <c r="G4377" s="338" t="s">
        <v>5797</v>
      </c>
      <c r="H4377" s="338" t="s">
        <v>23239</v>
      </c>
      <c r="I4377" s="338" t="s">
        <v>23239</v>
      </c>
      <c r="J4377" s="338" t="s">
        <v>23240</v>
      </c>
      <c r="K4377" s="338" t="s">
        <v>5607</v>
      </c>
      <c r="L4377" s="338" t="s">
        <v>6647</v>
      </c>
      <c r="M4377" s="338" t="s">
        <v>23241</v>
      </c>
      <c r="N4377" s="338" t="s">
        <v>23242</v>
      </c>
      <c r="O4377" s="338" t="s">
        <v>6997</v>
      </c>
    </row>
    <row r="4378" ht="15.75" customHeight="1">
      <c r="A4378" s="338" t="s">
        <v>23243</v>
      </c>
      <c r="C4378" s="338" t="s">
        <v>1547</v>
      </c>
      <c r="D4378" s="338">
        <v>2003.0</v>
      </c>
      <c r="E4378" s="338" t="s">
        <v>23244</v>
      </c>
      <c r="F4378" s="339">
        <v>45175.0</v>
      </c>
      <c r="G4378" s="338" t="s">
        <v>6686</v>
      </c>
      <c r="H4378" s="338" t="s">
        <v>23245</v>
      </c>
      <c r="I4378" s="338" t="s">
        <v>23246</v>
      </c>
      <c r="J4378" s="338" t="s">
        <v>23247</v>
      </c>
      <c r="K4378" s="338" t="s">
        <v>6254</v>
      </c>
      <c r="M4378" s="338" t="s">
        <v>23248</v>
      </c>
      <c r="N4378" s="338" t="s">
        <v>23249</v>
      </c>
      <c r="O4378" s="338" t="s">
        <v>5002</v>
      </c>
    </row>
    <row r="4379" ht="15.75" customHeight="1">
      <c r="A4379" s="338" t="s">
        <v>23250</v>
      </c>
      <c r="B4379" s="338" t="s">
        <v>8739</v>
      </c>
      <c r="C4379" s="338" t="s">
        <v>1547</v>
      </c>
      <c r="D4379" s="338">
        <v>2003.0</v>
      </c>
      <c r="E4379" s="338" t="s">
        <v>23251</v>
      </c>
      <c r="F4379" s="339">
        <v>44962.0</v>
      </c>
      <c r="G4379" s="338" t="s">
        <v>6075</v>
      </c>
      <c r="H4379" s="338" t="s">
        <v>20074</v>
      </c>
      <c r="I4379" s="338" t="s">
        <v>20074</v>
      </c>
      <c r="J4379" s="338" t="s">
        <v>23252</v>
      </c>
      <c r="K4379" s="338" t="s">
        <v>5607</v>
      </c>
      <c r="M4379" s="338" t="s">
        <v>23253</v>
      </c>
      <c r="N4379" s="338" t="s">
        <v>20076</v>
      </c>
      <c r="O4379" s="338" t="s">
        <v>5471</v>
      </c>
    </row>
    <row r="4380" ht="15.75" customHeight="1">
      <c r="A4380" s="338" t="s">
        <v>23254</v>
      </c>
      <c r="B4380" s="338" t="s">
        <v>7737</v>
      </c>
      <c r="C4380" s="338" t="s">
        <v>1558</v>
      </c>
      <c r="D4380" s="338">
        <v>2003.0</v>
      </c>
      <c r="E4380" s="338" t="s">
        <v>22983</v>
      </c>
      <c r="F4380" s="339">
        <v>45112.0</v>
      </c>
      <c r="G4380" s="338" t="s">
        <v>6378</v>
      </c>
      <c r="H4380" s="338" t="s">
        <v>17454</v>
      </c>
      <c r="I4380" s="338" t="s">
        <v>23255</v>
      </c>
      <c r="J4380" s="338" t="s">
        <v>18104</v>
      </c>
      <c r="K4380" s="338" t="s">
        <v>4987</v>
      </c>
      <c r="L4380" s="338" t="s">
        <v>10592</v>
      </c>
      <c r="M4380" s="338" t="s">
        <v>23256</v>
      </c>
      <c r="N4380" s="338" t="s">
        <v>5224</v>
      </c>
      <c r="O4380" s="338" t="s">
        <v>5715</v>
      </c>
    </row>
    <row r="4381" ht="15.75" customHeight="1">
      <c r="A4381" s="338" t="s">
        <v>23257</v>
      </c>
      <c r="B4381" s="338" t="s">
        <v>4970</v>
      </c>
      <c r="C4381" s="338" t="s">
        <v>1537</v>
      </c>
      <c r="D4381" s="338">
        <v>2003.0</v>
      </c>
      <c r="E4381" s="338" t="s">
        <v>23258</v>
      </c>
      <c r="F4381" s="339">
        <v>45052.0</v>
      </c>
      <c r="G4381" s="338" t="s">
        <v>5145</v>
      </c>
      <c r="H4381" s="338" t="s">
        <v>21797</v>
      </c>
      <c r="I4381" s="338" t="s">
        <v>23259</v>
      </c>
      <c r="J4381" s="338" t="s">
        <v>19671</v>
      </c>
      <c r="K4381" s="338" t="s">
        <v>3074</v>
      </c>
      <c r="M4381" s="338" t="s">
        <v>23260</v>
      </c>
      <c r="N4381" s="338" t="s">
        <v>14166</v>
      </c>
      <c r="O4381" s="338" t="s">
        <v>5780</v>
      </c>
    </row>
    <row r="4382" ht="15.75" customHeight="1">
      <c r="A4382" s="338" t="s">
        <v>23261</v>
      </c>
      <c r="B4382" s="338" t="s">
        <v>7737</v>
      </c>
      <c r="C4382" s="338" t="s">
        <v>1572</v>
      </c>
      <c r="D4382" s="338">
        <v>2003.0</v>
      </c>
      <c r="E4382" s="338" t="s">
        <v>23262</v>
      </c>
      <c r="F4382" s="339">
        <v>45145.0</v>
      </c>
      <c r="G4382" s="338" t="s">
        <v>5196</v>
      </c>
      <c r="H4382" s="338" t="s">
        <v>18234</v>
      </c>
      <c r="I4382" s="338" t="s">
        <v>18234</v>
      </c>
      <c r="J4382" s="338" t="s">
        <v>23263</v>
      </c>
      <c r="K4382" s="338" t="s">
        <v>7898</v>
      </c>
      <c r="M4382" s="338" t="s">
        <v>23264</v>
      </c>
      <c r="N4382" s="338" t="s">
        <v>13236</v>
      </c>
      <c r="O4382" s="338" t="s">
        <v>5248</v>
      </c>
    </row>
    <row r="4383" ht="15.75" customHeight="1">
      <c r="A4383" s="338" t="s">
        <v>23265</v>
      </c>
      <c r="B4383" s="338" t="s">
        <v>4970</v>
      </c>
      <c r="C4383" s="338" t="s">
        <v>1558</v>
      </c>
      <c r="D4383" s="338">
        <v>2003.0</v>
      </c>
      <c r="E4383" s="338" t="s">
        <v>23266</v>
      </c>
      <c r="F4383" s="339">
        <v>45081.0</v>
      </c>
      <c r="G4383" s="338" t="s">
        <v>8035</v>
      </c>
      <c r="H4383" s="338" t="s">
        <v>23267</v>
      </c>
      <c r="I4383" s="338" t="s">
        <v>23268</v>
      </c>
      <c r="J4383" s="338" t="s">
        <v>23269</v>
      </c>
      <c r="K4383" s="338" t="s">
        <v>4987</v>
      </c>
      <c r="M4383" s="338" t="s">
        <v>23270</v>
      </c>
      <c r="N4383" s="338" t="s">
        <v>7037</v>
      </c>
      <c r="O4383" s="338" t="s">
        <v>5186</v>
      </c>
    </row>
    <row r="4384" ht="15.75" customHeight="1">
      <c r="A4384" s="338" t="s">
        <v>23271</v>
      </c>
      <c r="B4384" s="338" t="s">
        <v>4970</v>
      </c>
      <c r="C4384" s="338" t="s">
        <v>1537</v>
      </c>
      <c r="D4384" s="338">
        <v>2003.0</v>
      </c>
      <c r="E4384" s="338" t="s">
        <v>23272</v>
      </c>
      <c r="F4384" s="339">
        <v>45053.0</v>
      </c>
      <c r="G4384" s="338" t="s">
        <v>8593</v>
      </c>
      <c r="H4384" s="338" t="s">
        <v>12486</v>
      </c>
      <c r="I4384" s="338" t="s">
        <v>12486</v>
      </c>
      <c r="J4384" s="338" t="s">
        <v>12486</v>
      </c>
      <c r="K4384" s="338" t="s">
        <v>7898</v>
      </c>
      <c r="M4384" s="338" t="s">
        <v>23273</v>
      </c>
      <c r="N4384" s="338" t="s">
        <v>23274</v>
      </c>
      <c r="O4384" s="338" t="s">
        <v>5077</v>
      </c>
    </row>
    <row r="4385" ht="15.75" customHeight="1">
      <c r="A4385" s="338" t="s">
        <v>23275</v>
      </c>
      <c r="B4385" s="338" t="s">
        <v>4970</v>
      </c>
      <c r="C4385" s="338" t="s">
        <v>1558</v>
      </c>
      <c r="D4385" s="338">
        <v>2003.0</v>
      </c>
      <c r="E4385" s="338" t="s">
        <v>23276</v>
      </c>
      <c r="F4385" s="339">
        <v>45083.0</v>
      </c>
      <c r="G4385" s="338" t="s">
        <v>7332</v>
      </c>
      <c r="H4385" s="338" t="s">
        <v>18294</v>
      </c>
      <c r="I4385" s="338" t="s">
        <v>18294</v>
      </c>
      <c r="J4385" s="338" t="s">
        <v>23277</v>
      </c>
      <c r="K4385" s="338" t="s">
        <v>4976</v>
      </c>
      <c r="M4385" s="338" t="s">
        <v>23278</v>
      </c>
      <c r="N4385" s="338" t="s">
        <v>23279</v>
      </c>
      <c r="O4385" s="338" t="s">
        <v>5160</v>
      </c>
    </row>
    <row r="4386" ht="15.75" customHeight="1">
      <c r="A4386" s="338" t="s">
        <v>23280</v>
      </c>
      <c r="B4386" s="338" t="s">
        <v>4970</v>
      </c>
      <c r="C4386" s="338" t="s">
        <v>1558</v>
      </c>
      <c r="D4386" s="338">
        <v>2003.0</v>
      </c>
      <c r="E4386" s="338" t="s">
        <v>23078</v>
      </c>
      <c r="F4386" s="339">
        <v>45084.0</v>
      </c>
      <c r="G4386" s="338" t="s">
        <v>5743</v>
      </c>
      <c r="H4386" s="338" t="s">
        <v>23281</v>
      </c>
      <c r="I4386" s="338" t="s">
        <v>23281</v>
      </c>
      <c r="J4386" s="338" t="s">
        <v>23282</v>
      </c>
      <c r="K4386" s="338" t="s">
        <v>5607</v>
      </c>
      <c r="M4386" s="338" t="s">
        <v>23283</v>
      </c>
      <c r="N4386" s="338" t="s">
        <v>23284</v>
      </c>
      <c r="O4386" s="338" t="s">
        <v>5483</v>
      </c>
    </row>
    <row r="4387" ht="15.75" customHeight="1">
      <c r="A4387" s="338" t="s">
        <v>23285</v>
      </c>
      <c r="B4387" s="338" t="s">
        <v>7737</v>
      </c>
      <c r="C4387" s="338" t="s">
        <v>1537</v>
      </c>
      <c r="D4387" s="338">
        <v>2003.0</v>
      </c>
      <c r="E4387" s="338" t="s">
        <v>23286</v>
      </c>
      <c r="F4387" s="339">
        <v>45051.0</v>
      </c>
      <c r="G4387" s="338" t="s">
        <v>8593</v>
      </c>
      <c r="H4387" s="338" t="s">
        <v>23287</v>
      </c>
      <c r="I4387" s="338" t="s">
        <v>16936</v>
      </c>
      <c r="J4387" s="338" t="s">
        <v>19208</v>
      </c>
      <c r="K4387" s="338" t="s">
        <v>4987</v>
      </c>
      <c r="L4387" s="338" t="s">
        <v>16601</v>
      </c>
      <c r="M4387" s="338" t="s">
        <v>23288</v>
      </c>
      <c r="N4387" s="338" t="s">
        <v>5126</v>
      </c>
      <c r="O4387" s="338" t="s">
        <v>4991</v>
      </c>
    </row>
    <row r="4388" ht="15.75" customHeight="1">
      <c r="A4388" s="338" t="s">
        <v>23289</v>
      </c>
      <c r="B4388" s="338" t="s">
        <v>7737</v>
      </c>
      <c r="C4388" s="338" t="s">
        <v>1558</v>
      </c>
      <c r="D4388" s="338">
        <v>2003.0</v>
      </c>
      <c r="E4388" s="338" t="s">
        <v>21661</v>
      </c>
      <c r="F4388" s="339">
        <v>44991.0</v>
      </c>
      <c r="G4388" s="338" t="s">
        <v>5701</v>
      </c>
      <c r="H4388" s="338" t="s">
        <v>20514</v>
      </c>
      <c r="I4388" s="338" t="s">
        <v>23290</v>
      </c>
      <c r="J4388" s="338" t="s">
        <v>17371</v>
      </c>
      <c r="K4388" s="338" t="s">
        <v>4987</v>
      </c>
      <c r="L4388" s="338" t="s">
        <v>5377</v>
      </c>
      <c r="M4388" s="338" t="s">
        <v>23291</v>
      </c>
      <c r="N4388" s="338" t="s">
        <v>17520</v>
      </c>
      <c r="O4388" s="338" t="s">
        <v>5294</v>
      </c>
    </row>
    <row r="4389" ht="15.75" customHeight="1">
      <c r="A4389" s="338" t="s">
        <v>23292</v>
      </c>
      <c r="B4389" s="338" t="s">
        <v>7737</v>
      </c>
      <c r="C4389" s="338" t="s">
        <v>1537</v>
      </c>
      <c r="D4389" s="338">
        <v>2003.0</v>
      </c>
      <c r="E4389" s="338" t="s">
        <v>22515</v>
      </c>
      <c r="F4389" s="339">
        <v>45111.0</v>
      </c>
      <c r="G4389" s="338" t="s">
        <v>5319</v>
      </c>
      <c r="H4389" s="338" t="s">
        <v>23293</v>
      </c>
      <c r="I4389" s="338" t="s">
        <v>23294</v>
      </c>
      <c r="J4389" s="338" t="s">
        <v>11468</v>
      </c>
      <c r="K4389" s="338" t="s">
        <v>4987</v>
      </c>
      <c r="L4389" s="338" t="s">
        <v>6284</v>
      </c>
      <c r="M4389" s="338" t="s">
        <v>23295</v>
      </c>
      <c r="N4389" s="338" t="s">
        <v>18335</v>
      </c>
      <c r="O4389" s="338" t="s">
        <v>5780</v>
      </c>
    </row>
    <row r="4390" ht="15.75" customHeight="1">
      <c r="A4390" s="338" t="s">
        <v>23296</v>
      </c>
      <c r="B4390" s="338" t="s">
        <v>4970</v>
      </c>
      <c r="C4390" s="338" t="s">
        <v>1558</v>
      </c>
      <c r="D4390" s="338">
        <v>2003.0</v>
      </c>
      <c r="E4390" s="338" t="s">
        <v>23297</v>
      </c>
      <c r="F4390" s="339">
        <v>44992.0</v>
      </c>
      <c r="G4390" s="338" t="s">
        <v>5121</v>
      </c>
      <c r="H4390" s="338" t="s">
        <v>23298</v>
      </c>
      <c r="I4390" s="338" t="s">
        <v>23298</v>
      </c>
      <c r="J4390" s="338" t="s">
        <v>23299</v>
      </c>
      <c r="K4390" s="338" t="s">
        <v>10219</v>
      </c>
      <c r="M4390" s="338" t="s">
        <v>23300</v>
      </c>
      <c r="N4390" s="338" t="s">
        <v>23301</v>
      </c>
      <c r="O4390" s="338" t="s">
        <v>5067</v>
      </c>
    </row>
    <row r="4391" ht="15.75" customHeight="1">
      <c r="A4391" s="338" t="s">
        <v>23302</v>
      </c>
      <c r="B4391" s="338" t="s">
        <v>7737</v>
      </c>
      <c r="C4391" s="338" t="s">
        <v>1537</v>
      </c>
      <c r="D4391" s="338">
        <v>2003.0</v>
      </c>
      <c r="E4391" s="338" t="s">
        <v>23303</v>
      </c>
      <c r="F4391" s="339">
        <v>44990.0</v>
      </c>
      <c r="G4391" s="338" t="s">
        <v>5701</v>
      </c>
      <c r="H4391" s="338" t="s">
        <v>23304</v>
      </c>
      <c r="I4391" s="338" t="s">
        <v>23305</v>
      </c>
      <c r="J4391" s="338" t="s">
        <v>8799</v>
      </c>
      <c r="K4391" s="338" t="s">
        <v>5663</v>
      </c>
      <c r="L4391" s="338" t="s">
        <v>14316</v>
      </c>
      <c r="M4391" s="338" t="s">
        <v>23306</v>
      </c>
      <c r="N4391" s="338" t="s">
        <v>23307</v>
      </c>
      <c r="O4391" s="338" t="s">
        <v>5010</v>
      </c>
    </row>
    <row r="4392" ht="15.75" customHeight="1">
      <c r="A4392" s="338" t="s">
        <v>23308</v>
      </c>
      <c r="B4392" s="338" t="s">
        <v>4970</v>
      </c>
      <c r="C4392" s="338" t="s">
        <v>1681</v>
      </c>
      <c r="D4392" s="338">
        <v>2003.0</v>
      </c>
      <c r="E4392" s="338" t="s">
        <v>22247</v>
      </c>
      <c r="F4392" s="339">
        <v>45023.0</v>
      </c>
      <c r="G4392" s="338" t="s">
        <v>8593</v>
      </c>
      <c r="H4392" s="338" t="s">
        <v>23309</v>
      </c>
      <c r="I4392" s="338" t="s">
        <v>23310</v>
      </c>
      <c r="J4392" s="338" t="s">
        <v>23311</v>
      </c>
      <c r="K4392" s="338" t="s">
        <v>4987</v>
      </c>
      <c r="M4392" s="338" t="s">
        <v>23312</v>
      </c>
      <c r="N4392" s="338" t="s">
        <v>16568</v>
      </c>
      <c r="O4392" s="338" t="s">
        <v>5294</v>
      </c>
    </row>
    <row r="4393" ht="15.75" customHeight="1">
      <c r="A4393" s="338" t="s">
        <v>23313</v>
      </c>
      <c r="B4393" s="338" t="s">
        <v>4970</v>
      </c>
      <c r="C4393" s="338" t="s">
        <v>1558</v>
      </c>
      <c r="D4393" s="338">
        <v>2003.0</v>
      </c>
      <c r="E4393" s="338" t="s">
        <v>21661</v>
      </c>
      <c r="F4393" s="339">
        <v>45113.0</v>
      </c>
      <c r="G4393" s="338" t="s">
        <v>5287</v>
      </c>
      <c r="H4393" s="338" t="s">
        <v>18804</v>
      </c>
      <c r="I4393" s="338" t="s">
        <v>18804</v>
      </c>
      <c r="J4393" s="338" t="s">
        <v>23314</v>
      </c>
      <c r="K4393" s="338" t="s">
        <v>4987</v>
      </c>
      <c r="L4393" s="338" t="s">
        <v>5281</v>
      </c>
      <c r="M4393" s="338" t="s">
        <v>23315</v>
      </c>
      <c r="N4393" s="338" t="s">
        <v>23316</v>
      </c>
      <c r="O4393" s="338" t="s">
        <v>5186</v>
      </c>
    </row>
    <row r="4394" ht="15.75" customHeight="1">
      <c r="A4394" s="338" t="s">
        <v>23317</v>
      </c>
      <c r="B4394" s="338" t="s">
        <v>4970</v>
      </c>
      <c r="C4394" s="338" t="s">
        <v>1681</v>
      </c>
      <c r="D4394" s="338">
        <v>2003.0</v>
      </c>
      <c r="E4394" s="338" t="s">
        <v>23318</v>
      </c>
      <c r="F4394" s="339">
        <v>44991.0</v>
      </c>
      <c r="G4394" s="338" t="s">
        <v>5251</v>
      </c>
      <c r="H4394" s="338" t="s">
        <v>23319</v>
      </c>
      <c r="I4394" s="338" t="s">
        <v>23319</v>
      </c>
      <c r="J4394" s="338" t="s">
        <v>12752</v>
      </c>
      <c r="K4394" s="338" t="s">
        <v>4987</v>
      </c>
      <c r="L4394" s="338" t="s">
        <v>5084</v>
      </c>
      <c r="M4394" s="338" t="s">
        <v>23320</v>
      </c>
      <c r="N4394" s="338" t="s">
        <v>23321</v>
      </c>
      <c r="O4394" s="338" t="s">
        <v>5020</v>
      </c>
    </row>
    <row r="4395" ht="15.75" customHeight="1">
      <c r="A4395" s="338" t="s">
        <v>23322</v>
      </c>
      <c r="B4395" s="338" t="s">
        <v>7737</v>
      </c>
      <c r="C4395" s="338" t="s">
        <v>1558</v>
      </c>
      <c r="D4395" s="338">
        <v>2003.0</v>
      </c>
      <c r="E4395" s="338" t="s">
        <v>22568</v>
      </c>
      <c r="F4395" s="339">
        <v>45082.0</v>
      </c>
      <c r="G4395" s="338" t="s">
        <v>7952</v>
      </c>
      <c r="H4395" s="338" t="s">
        <v>21557</v>
      </c>
      <c r="I4395" s="338" t="s">
        <v>23323</v>
      </c>
      <c r="J4395" s="338" t="s">
        <v>6162</v>
      </c>
      <c r="K4395" s="338" t="s">
        <v>4987</v>
      </c>
      <c r="L4395" s="338" t="s">
        <v>12215</v>
      </c>
      <c r="M4395" s="338" t="s">
        <v>23324</v>
      </c>
      <c r="N4395" s="338" t="s">
        <v>7874</v>
      </c>
      <c r="O4395" s="338" t="s">
        <v>5624</v>
      </c>
    </row>
    <row r="4396" ht="15.75" customHeight="1">
      <c r="A4396" s="338" t="s">
        <v>23325</v>
      </c>
      <c r="B4396" s="338" t="s">
        <v>7737</v>
      </c>
      <c r="C4396" s="338" t="s">
        <v>1547</v>
      </c>
      <c r="D4396" s="338">
        <v>2003.0</v>
      </c>
      <c r="E4396" s="338" t="s">
        <v>23018</v>
      </c>
      <c r="F4396" s="339">
        <v>44932.0</v>
      </c>
      <c r="G4396" s="338" t="s">
        <v>5070</v>
      </c>
      <c r="H4396" s="338" t="s">
        <v>20545</v>
      </c>
      <c r="I4396" s="338" t="s">
        <v>20545</v>
      </c>
      <c r="J4396" s="338" t="s">
        <v>9505</v>
      </c>
      <c r="K4396" s="338" t="s">
        <v>5245</v>
      </c>
      <c r="L4396" s="338" t="s">
        <v>5094</v>
      </c>
      <c r="M4396" s="338" t="s">
        <v>23326</v>
      </c>
      <c r="N4396" s="338" t="s">
        <v>7780</v>
      </c>
      <c r="O4396" s="338" t="s">
        <v>5067</v>
      </c>
    </row>
    <row r="4397" ht="15.75" customHeight="1">
      <c r="A4397" s="338" t="s">
        <v>23327</v>
      </c>
      <c r="B4397" s="338" t="s">
        <v>7737</v>
      </c>
      <c r="C4397" s="338" t="s">
        <v>1558</v>
      </c>
      <c r="D4397" s="338">
        <v>2003.0</v>
      </c>
      <c r="E4397" s="338" t="s">
        <v>22983</v>
      </c>
      <c r="F4397" s="339">
        <v>44962.0</v>
      </c>
      <c r="G4397" s="338" t="s">
        <v>6482</v>
      </c>
      <c r="H4397" s="338" t="s">
        <v>18453</v>
      </c>
      <c r="I4397" s="338" t="s">
        <v>10400</v>
      </c>
      <c r="J4397" s="338" t="s">
        <v>22360</v>
      </c>
      <c r="K4397" s="338" t="s">
        <v>4987</v>
      </c>
      <c r="M4397" s="338" t="s">
        <v>23328</v>
      </c>
      <c r="N4397" s="338" t="s">
        <v>20308</v>
      </c>
      <c r="O4397" s="338" t="s">
        <v>5067</v>
      </c>
    </row>
    <row r="4398" ht="15.75" customHeight="1">
      <c r="A4398" s="338" t="s">
        <v>23329</v>
      </c>
      <c r="B4398" s="338" t="s">
        <v>4970</v>
      </c>
      <c r="C4398" s="338" t="s">
        <v>1547</v>
      </c>
      <c r="D4398" s="338">
        <v>2003.0</v>
      </c>
      <c r="E4398" s="338" t="s">
        <v>23330</v>
      </c>
      <c r="F4398" s="339">
        <v>45054.0</v>
      </c>
      <c r="G4398" s="338" t="s">
        <v>5121</v>
      </c>
      <c r="H4398" s="338" t="s">
        <v>23331</v>
      </c>
      <c r="I4398" s="338" t="s">
        <v>23332</v>
      </c>
      <c r="J4398" s="338" t="s">
        <v>23333</v>
      </c>
      <c r="K4398" s="338" t="s">
        <v>5405</v>
      </c>
      <c r="M4398" s="338" t="s">
        <v>23334</v>
      </c>
      <c r="N4398" s="338" t="s">
        <v>23335</v>
      </c>
      <c r="O4398" s="338" t="s">
        <v>23336</v>
      </c>
    </row>
    <row r="4399" ht="15.75" customHeight="1">
      <c r="A4399" s="338" t="s">
        <v>23337</v>
      </c>
      <c r="B4399" s="338" t="s">
        <v>7737</v>
      </c>
      <c r="C4399" s="338" t="s">
        <v>1537</v>
      </c>
      <c r="D4399" s="338">
        <v>2003.0</v>
      </c>
      <c r="E4399" s="338" t="s">
        <v>21673</v>
      </c>
      <c r="F4399" s="339">
        <v>45112.0</v>
      </c>
      <c r="G4399" s="338" t="s">
        <v>5241</v>
      </c>
      <c r="H4399" s="338" t="s">
        <v>11743</v>
      </c>
      <c r="I4399" s="338" t="s">
        <v>8427</v>
      </c>
      <c r="J4399" s="338" t="s">
        <v>6217</v>
      </c>
      <c r="K4399" s="338" t="s">
        <v>4987</v>
      </c>
      <c r="L4399" s="338" t="s">
        <v>7743</v>
      </c>
      <c r="M4399" s="338" t="s">
        <v>23338</v>
      </c>
      <c r="N4399" s="338" t="s">
        <v>19727</v>
      </c>
      <c r="O4399" s="338" t="s">
        <v>5020</v>
      </c>
    </row>
    <row r="4400" ht="15.75" customHeight="1">
      <c r="A4400" s="338" t="s">
        <v>23339</v>
      </c>
      <c r="B4400" s="338" t="s">
        <v>4970</v>
      </c>
      <c r="C4400" s="338" t="s">
        <v>3713</v>
      </c>
      <c r="D4400" s="338">
        <v>2003.0</v>
      </c>
      <c r="E4400" s="338" t="s">
        <v>22341</v>
      </c>
      <c r="F4400" s="339">
        <v>45113.0</v>
      </c>
      <c r="G4400" s="338" t="s">
        <v>5755</v>
      </c>
      <c r="H4400" s="338" t="s">
        <v>8131</v>
      </c>
      <c r="I4400" s="338" t="s">
        <v>23340</v>
      </c>
      <c r="J4400" s="338" t="s">
        <v>17142</v>
      </c>
      <c r="K4400" s="338" t="s">
        <v>4987</v>
      </c>
      <c r="L4400" s="338" t="s">
        <v>5074</v>
      </c>
      <c r="M4400" s="338" t="s">
        <v>23341</v>
      </c>
      <c r="N4400" s="338" t="s">
        <v>19255</v>
      </c>
      <c r="O4400" s="338" t="s">
        <v>5262</v>
      </c>
    </row>
    <row r="4401" ht="15.75" customHeight="1">
      <c r="A4401" s="338" t="s">
        <v>23342</v>
      </c>
      <c r="B4401" s="338" t="s">
        <v>4970</v>
      </c>
      <c r="C4401" s="338" t="s">
        <v>1558</v>
      </c>
      <c r="D4401" s="338">
        <v>2003.0</v>
      </c>
      <c r="E4401" s="338" t="s">
        <v>23343</v>
      </c>
      <c r="F4401" s="338" t="s">
        <v>5059</v>
      </c>
      <c r="G4401" s="338" t="s">
        <v>5219</v>
      </c>
      <c r="H4401" s="338" t="s">
        <v>23344</v>
      </c>
      <c r="I4401" s="338" t="s">
        <v>23344</v>
      </c>
      <c r="J4401" s="338" t="s">
        <v>23345</v>
      </c>
      <c r="K4401" s="338" t="s">
        <v>4987</v>
      </c>
      <c r="L4401" s="338" t="s">
        <v>6729</v>
      </c>
      <c r="M4401" s="338" t="s">
        <v>23346</v>
      </c>
      <c r="N4401" s="338" t="s">
        <v>23347</v>
      </c>
      <c r="O4401" s="338" t="s">
        <v>5324</v>
      </c>
    </row>
    <row r="4402" ht="15.75" customHeight="1">
      <c r="A4402" s="338" t="s">
        <v>23348</v>
      </c>
      <c r="B4402" s="338" t="s">
        <v>4970</v>
      </c>
      <c r="C4402" s="338" t="s">
        <v>1601</v>
      </c>
      <c r="D4402" s="338">
        <v>2003.0</v>
      </c>
      <c r="E4402" s="338" t="s">
        <v>22921</v>
      </c>
      <c r="F4402" s="339">
        <v>45052.0</v>
      </c>
      <c r="G4402" s="338" t="s">
        <v>5145</v>
      </c>
      <c r="H4402" s="338" t="s">
        <v>11858</v>
      </c>
      <c r="I4402" s="338" t="s">
        <v>23349</v>
      </c>
      <c r="J4402" s="338" t="s">
        <v>19217</v>
      </c>
      <c r="K4402" s="338" t="s">
        <v>12977</v>
      </c>
      <c r="L4402" s="338" t="s">
        <v>5377</v>
      </c>
      <c r="M4402" s="338" t="s">
        <v>23350</v>
      </c>
      <c r="N4402" s="338" t="s">
        <v>23351</v>
      </c>
      <c r="O4402" s="338" t="s">
        <v>5056</v>
      </c>
    </row>
    <row r="4403" ht="15.75" customHeight="1">
      <c r="A4403" s="338" t="s">
        <v>23352</v>
      </c>
      <c r="B4403" s="338" t="s">
        <v>7737</v>
      </c>
      <c r="C4403" s="338" t="s">
        <v>1558</v>
      </c>
      <c r="D4403" s="338">
        <v>2003.0</v>
      </c>
      <c r="E4403" s="338" t="s">
        <v>22341</v>
      </c>
      <c r="F4403" s="339">
        <v>45082.0</v>
      </c>
      <c r="G4403" s="338" t="s">
        <v>7426</v>
      </c>
      <c r="H4403" s="338" t="s">
        <v>6779</v>
      </c>
      <c r="I4403" s="338" t="s">
        <v>23353</v>
      </c>
      <c r="J4403" s="338" t="s">
        <v>5175</v>
      </c>
      <c r="K4403" s="338" t="s">
        <v>4987</v>
      </c>
      <c r="M4403" s="338" t="s">
        <v>23354</v>
      </c>
      <c r="N4403" s="338" t="s">
        <v>23355</v>
      </c>
      <c r="O4403" s="338" t="s">
        <v>5087</v>
      </c>
    </row>
    <row r="4404" ht="15.75" customHeight="1">
      <c r="A4404" s="338" t="s">
        <v>23356</v>
      </c>
      <c r="B4404" s="338" t="s">
        <v>4993</v>
      </c>
      <c r="C4404" s="338" t="s">
        <v>1558</v>
      </c>
      <c r="D4404" s="338">
        <v>2003.0</v>
      </c>
      <c r="E4404" s="338" t="s">
        <v>23286</v>
      </c>
      <c r="F4404" s="339">
        <v>45142.0</v>
      </c>
      <c r="G4404" s="338" t="s">
        <v>5296</v>
      </c>
      <c r="H4404" s="338" t="s">
        <v>23357</v>
      </c>
      <c r="I4404" s="338" t="s">
        <v>23358</v>
      </c>
      <c r="J4404" s="338" t="s">
        <v>23359</v>
      </c>
      <c r="K4404" s="338" t="s">
        <v>4987</v>
      </c>
      <c r="M4404" s="338" t="s">
        <v>23360</v>
      </c>
      <c r="N4404" s="338" t="s">
        <v>17520</v>
      </c>
      <c r="O4404" s="338" t="s">
        <v>6997</v>
      </c>
    </row>
    <row r="4405" ht="15.75" customHeight="1">
      <c r="A4405" s="338" t="s">
        <v>23361</v>
      </c>
      <c r="B4405" s="338" t="s">
        <v>7737</v>
      </c>
      <c r="C4405" s="338" t="s">
        <v>1558</v>
      </c>
      <c r="D4405" s="338">
        <v>2003.0</v>
      </c>
      <c r="E4405" s="338" t="s">
        <v>22781</v>
      </c>
      <c r="F4405" s="339">
        <v>45082.0</v>
      </c>
      <c r="G4405" s="338" t="s">
        <v>7217</v>
      </c>
      <c r="H4405" s="338" t="s">
        <v>8545</v>
      </c>
      <c r="I4405" s="338" t="s">
        <v>23362</v>
      </c>
      <c r="J4405" s="338" t="s">
        <v>13522</v>
      </c>
      <c r="K4405" s="338" t="s">
        <v>4987</v>
      </c>
      <c r="L4405" s="338" t="s">
        <v>7748</v>
      </c>
      <c r="M4405" s="338" t="s">
        <v>23363</v>
      </c>
      <c r="N4405" s="338" t="s">
        <v>5009</v>
      </c>
      <c r="O4405" s="338" t="s">
        <v>5457</v>
      </c>
    </row>
    <row r="4406" ht="15.75" customHeight="1">
      <c r="A4406" s="338" t="s">
        <v>23364</v>
      </c>
      <c r="B4406" s="338" t="s">
        <v>4970</v>
      </c>
      <c r="C4406" s="338" t="s">
        <v>1558</v>
      </c>
      <c r="D4406" s="338">
        <v>2003.0</v>
      </c>
      <c r="E4406" s="338" t="s">
        <v>22781</v>
      </c>
      <c r="F4406" s="339">
        <v>44991.0</v>
      </c>
      <c r="G4406" s="338" t="s">
        <v>5090</v>
      </c>
      <c r="H4406" s="338" t="s">
        <v>5381</v>
      </c>
      <c r="I4406" s="338" t="s">
        <v>5381</v>
      </c>
      <c r="J4406" s="338" t="s">
        <v>5381</v>
      </c>
      <c r="K4406" s="338" t="s">
        <v>4987</v>
      </c>
      <c r="L4406" s="338" t="s">
        <v>4999</v>
      </c>
      <c r="M4406" s="338" t="s">
        <v>23365</v>
      </c>
      <c r="N4406" s="338" t="s">
        <v>18335</v>
      </c>
      <c r="O4406" s="338" t="s">
        <v>5576</v>
      </c>
    </row>
    <row r="4407" ht="15.75" customHeight="1">
      <c r="A4407" s="338" t="s">
        <v>23366</v>
      </c>
      <c r="B4407" s="338" t="s">
        <v>4970</v>
      </c>
      <c r="C4407" s="338" t="s">
        <v>1547</v>
      </c>
      <c r="D4407" s="338">
        <v>2003.0</v>
      </c>
      <c r="E4407" s="338" t="s">
        <v>22874</v>
      </c>
      <c r="F4407" s="339">
        <v>45175.0</v>
      </c>
      <c r="G4407" s="338" t="s">
        <v>7320</v>
      </c>
      <c r="H4407" s="338" t="s">
        <v>23367</v>
      </c>
      <c r="I4407" s="338" t="s">
        <v>17381</v>
      </c>
      <c r="J4407" s="338" t="s">
        <v>23368</v>
      </c>
      <c r="K4407" s="338" t="s">
        <v>4976</v>
      </c>
      <c r="L4407" s="338" t="s">
        <v>6039</v>
      </c>
      <c r="M4407" s="338" t="s">
        <v>23369</v>
      </c>
      <c r="N4407" s="338" t="s">
        <v>13999</v>
      </c>
      <c r="O4407" s="338" t="s">
        <v>5677</v>
      </c>
    </row>
    <row r="4408" ht="15.75" customHeight="1">
      <c r="A4408" s="338" t="s">
        <v>23370</v>
      </c>
      <c r="B4408" s="338" t="s">
        <v>7737</v>
      </c>
      <c r="C4408" s="338" t="s">
        <v>1558</v>
      </c>
      <c r="D4408" s="338">
        <v>2003.0</v>
      </c>
      <c r="E4408" s="338" t="s">
        <v>22509</v>
      </c>
      <c r="F4408" s="339">
        <v>44963.0</v>
      </c>
      <c r="G4408" s="338" t="s">
        <v>5311</v>
      </c>
      <c r="H4408" s="338" t="s">
        <v>18567</v>
      </c>
      <c r="I4408" s="338" t="s">
        <v>18567</v>
      </c>
      <c r="J4408" s="338" t="s">
        <v>23371</v>
      </c>
      <c r="K4408" s="338" t="s">
        <v>4987</v>
      </c>
      <c r="M4408" s="338" t="s">
        <v>23372</v>
      </c>
      <c r="N4408" s="338" t="s">
        <v>21882</v>
      </c>
      <c r="O4408" s="338" t="s">
        <v>5096</v>
      </c>
    </row>
    <row r="4409" ht="15.75" customHeight="1">
      <c r="A4409" s="338" t="s">
        <v>23373</v>
      </c>
      <c r="B4409" s="338" t="s">
        <v>5445</v>
      </c>
      <c r="C4409" s="338" t="s">
        <v>1572</v>
      </c>
      <c r="D4409" s="338">
        <v>2003.0</v>
      </c>
      <c r="E4409" s="338" t="s">
        <v>22103</v>
      </c>
      <c r="F4409" s="339">
        <v>45021.0</v>
      </c>
      <c r="G4409" s="338" t="s">
        <v>5251</v>
      </c>
      <c r="H4409" s="338" t="s">
        <v>23374</v>
      </c>
      <c r="I4409" s="338" t="s">
        <v>23375</v>
      </c>
      <c r="J4409" s="338" t="s">
        <v>13992</v>
      </c>
      <c r="K4409" s="338" t="s">
        <v>4987</v>
      </c>
      <c r="L4409" s="338" t="s">
        <v>5094</v>
      </c>
      <c r="M4409" s="338" t="s">
        <v>23376</v>
      </c>
      <c r="N4409" s="338" t="s">
        <v>13149</v>
      </c>
      <c r="O4409" s="338" t="s">
        <v>9385</v>
      </c>
    </row>
    <row r="4410" ht="15.75" customHeight="1">
      <c r="A4410" s="338" t="s">
        <v>23377</v>
      </c>
      <c r="B4410" s="338" t="s">
        <v>7737</v>
      </c>
      <c r="C4410" s="338" t="s">
        <v>1558</v>
      </c>
      <c r="D4410" s="338">
        <v>2003.0</v>
      </c>
      <c r="E4410" s="338" t="s">
        <v>23303</v>
      </c>
      <c r="F4410" s="339">
        <v>45111.0</v>
      </c>
      <c r="G4410" s="338" t="s">
        <v>5129</v>
      </c>
      <c r="H4410" s="338" t="s">
        <v>11187</v>
      </c>
      <c r="I4410" s="338" t="s">
        <v>22974</v>
      </c>
      <c r="J4410" s="338" t="s">
        <v>20579</v>
      </c>
      <c r="K4410" s="338" t="s">
        <v>4987</v>
      </c>
      <c r="L4410" s="338" t="s">
        <v>5822</v>
      </c>
      <c r="M4410" s="338" t="s">
        <v>23378</v>
      </c>
      <c r="N4410" s="338" t="s">
        <v>17344</v>
      </c>
      <c r="O4410" s="338" t="s">
        <v>5505</v>
      </c>
    </row>
    <row r="4411" ht="15.75" customHeight="1">
      <c r="A4411" s="338" t="s">
        <v>23379</v>
      </c>
      <c r="B4411" s="338" t="s">
        <v>7737</v>
      </c>
      <c r="C4411" s="338" t="s">
        <v>1558</v>
      </c>
      <c r="D4411" s="338">
        <v>2003.0</v>
      </c>
      <c r="E4411" s="338" t="s">
        <v>23202</v>
      </c>
      <c r="F4411" s="339">
        <v>45082.0</v>
      </c>
      <c r="G4411" s="338" t="s">
        <v>5219</v>
      </c>
      <c r="H4411" s="338" t="s">
        <v>20767</v>
      </c>
      <c r="I4411" s="338" t="s">
        <v>20583</v>
      </c>
      <c r="J4411" s="338" t="s">
        <v>23380</v>
      </c>
      <c r="K4411" s="338" t="s">
        <v>4987</v>
      </c>
      <c r="L4411" s="338" t="s">
        <v>5094</v>
      </c>
      <c r="M4411" s="338" t="s">
        <v>23381</v>
      </c>
      <c r="N4411" s="338" t="s">
        <v>5126</v>
      </c>
      <c r="O4411" s="338" t="s">
        <v>5294</v>
      </c>
    </row>
    <row r="4412" ht="15.75" customHeight="1">
      <c r="A4412" s="338" t="s">
        <v>23382</v>
      </c>
      <c r="B4412" s="338" t="s">
        <v>4970</v>
      </c>
      <c r="C4412" s="338" t="s">
        <v>1558</v>
      </c>
      <c r="D4412" s="338">
        <v>2003.0</v>
      </c>
      <c r="E4412" s="338" t="s">
        <v>23383</v>
      </c>
      <c r="F4412" s="339">
        <v>45144.0</v>
      </c>
      <c r="G4412" s="338" t="s">
        <v>5251</v>
      </c>
      <c r="H4412" s="338" t="s">
        <v>23384</v>
      </c>
      <c r="I4412" s="338" t="s">
        <v>23385</v>
      </c>
      <c r="J4412" s="338" t="s">
        <v>22041</v>
      </c>
      <c r="K4412" s="338" t="s">
        <v>9336</v>
      </c>
      <c r="L4412" s="338" t="s">
        <v>5084</v>
      </c>
      <c r="M4412" s="338" t="s">
        <v>23386</v>
      </c>
      <c r="N4412" s="338" t="s">
        <v>13140</v>
      </c>
      <c r="O4412" s="338" t="s">
        <v>5624</v>
      </c>
    </row>
    <row r="4413" ht="15.75" customHeight="1">
      <c r="A4413" s="338" t="s">
        <v>23387</v>
      </c>
      <c r="B4413" s="338" t="s">
        <v>4970</v>
      </c>
      <c r="C4413" s="338" t="s">
        <v>1547</v>
      </c>
      <c r="D4413" s="338">
        <v>2003.0</v>
      </c>
      <c r="E4413" s="338" t="s">
        <v>23388</v>
      </c>
      <c r="F4413" s="339">
        <v>45144.0</v>
      </c>
      <c r="G4413" s="338" t="s">
        <v>5060</v>
      </c>
      <c r="H4413" s="338" t="s">
        <v>23389</v>
      </c>
      <c r="I4413" s="338" t="s">
        <v>23389</v>
      </c>
      <c r="J4413" s="338" t="s">
        <v>23390</v>
      </c>
      <c r="K4413" s="338" t="s">
        <v>4987</v>
      </c>
      <c r="L4413" s="338" t="s">
        <v>5704</v>
      </c>
      <c r="M4413" s="338" t="s">
        <v>23391</v>
      </c>
      <c r="N4413" s="338" t="s">
        <v>18627</v>
      </c>
      <c r="O4413" s="338" t="s">
        <v>5576</v>
      </c>
    </row>
    <row r="4414" ht="15.75" customHeight="1">
      <c r="A4414" s="338" t="s">
        <v>23392</v>
      </c>
      <c r="B4414" s="338" t="s">
        <v>4993</v>
      </c>
      <c r="C4414" s="338" t="s">
        <v>1558</v>
      </c>
      <c r="D4414" s="338">
        <v>2003.0</v>
      </c>
      <c r="E4414" s="338" t="s">
        <v>22604</v>
      </c>
      <c r="F4414" s="339">
        <v>44928.0</v>
      </c>
      <c r="G4414" s="338" t="s">
        <v>6547</v>
      </c>
      <c r="H4414" s="338" t="s">
        <v>19734</v>
      </c>
      <c r="I4414" s="338" t="s">
        <v>23393</v>
      </c>
      <c r="J4414" s="338" t="s">
        <v>23394</v>
      </c>
      <c r="K4414" s="338" t="s">
        <v>4987</v>
      </c>
      <c r="L4414" s="338" t="s">
        <v>5176</v>
      </c>
      <c r="M4414" s="338" t="s">
        <v>23395</v>
      </c>
      <c r="N4414" s="338" t="s">
        <v>23396</v>
      </c>
      <c r="O4414" s="338" t="s">
        <v>7215</v>
      </c>
    </row>
    <row r="4415" ht="15.75" customHeight="1">
      <c r="A4415" s="338" t="s">
        <v>23397</v>
      </c>
      <c r="B4415" s="338" t="s">
        <v>4970</v>
      </c>
      <c r="C4415" s="338" t="s">
        <v>3713</v>
      </c>
      <c r="D4415" s="338">
        <v>2003.0</v>
      </c>
      <c r="E4415" s="338" t="s">
        <v>23398</v>
      </c>
      <c r="F4415" s="339">
        <v>44933.0</v>
      </c>
      <c r="G4415" s="338" t="s">
        <v>5319</v>
      </c>
      <c r="H4415" s="338" t="s">
        <v>23399</v>
      </c>
      <c r="I4415" s="338" t="s">
        <v>23400</v>
      </c>
      <c r="J4415" s="338" t="s">
        <v>21078</v>
      </c>
      <c r="K4415" s="338" t="s">
        <v>5245</v>
      </c>
      <c r="L4415" s="338" t="s">
        <v>5064</v>
      </c>
      <c r="M4415" s="338" t="s">
        <v>23401</v>
      </c>
      <c r="N4415" s="338" t="s">
        <v>18807</v>
      </c>
      <c r="O4415" s="338" t="s">
        <v>4991</v>
      </c>
    </row>
    <row r="4416" ht="15.75" customHeight="1">
      <c r="A4416" s="338" t="s">
        <v>23402</v>
      </c>
      <c r="B4416" s="338" t="s">
        <v>7737</v>
      </c>
      <c r="C4416" s="338" t="s">
        <v>1558</v>
      </c>
      <c r="D4416" s="338">
        <v>2003.0</v>
      </c>
      <c r="E4416" s="338" t="s">
        <v>21256</v>
      </c>
      <c r="F4416" s="339">
        <v>45051.0</v>
      </c>
      <c r="G4416" s="338" t="s">
        <v>5070</v>
      </c>
      <c r="H4416" s="338" t="s">
        <v>15568</v>
      </c>
      <c r="I4416" s="338" t="s">
        <v>15568</v>
      </c>
      <c r="J4416" s="338" t="s">
        <v>15568</v>
      </c>
      <c r="K4416" s="338" t="s">
        <v>4987</v>
      </c>
      <c r="L4416" s="338" t="s">
        <v>23403</v>
      </c>
      <c r="M4416" s="338" t="s">
        <v>23404</v>
      </c>
      <c r="N4416" s="338" t="s">
        <v>18335</v>
      </c>
      <c r="O4416" s="338" t="s">
        <v>5028</v>
      </c>
    </row>
    <row r="4417" ht="15.75" customHeight="1">
      <c r="A4417" s="338" t="s">
        <v>23405</v>
      </c>
      <c r="B4417" s="338" t="s">
        <v>4970</v>
      </c>
      <c r="C4417" s="338" t="s">
        <v>1558</v>
      </c>
      <c r="D4417" s="338">
        <v>2003.0</v>
      </c>
      <c r="E4417" s="338" t="s">
        <v>23406</v>
      </c>
      <c r="F4417" s="339">
        <v>45051.0</v>
      </c>
      <c r="G4417" s="338" t="s">
        <v>6482</v>
      </c>
      <c r="H4417" s="338" t="s">
        <v>7063</v>
      </c>
      <c r="I4417" s="338" t="s">
        <v>6161</v>
      </c>
      <c r="J4417" s="338" t="s">
        <v>11718</v>
      </c>
      <c r="K4417" s="338" t="s">
        <v>4987</v>
      </c>
      <c r="L4417" s="338" t="s">
        <v>6039</v>
      </c>
      <c r="M4417" s="338" t="s">
        <v>23407</v>
      </c>
      <c r="N4417" s="338" t="s">
        <v>12972</v>
      </c>
      <c r="O4417" s="338" t="s">
        <v>5087</v>
      </c>
    </row>
    <row r="4418" ht="15.75" customHeight="1">
      <c r="A4418" s="338" t="s">
        <v>23408</v>
      </c>
      <c r="B4418" s="338" t="s">
        <v>7737</v>
      </c>
      <c r="C4418" s="338" t="s">
        <v>1558</v>
      </c>
      <c r="D4418" s="338">
        <v>2003.0</v>
      </c>
      <c r="E4418" s="338" t="s">
        <v>23409</v>
      </c>
      <c r="F4418" s="338" t="s">
        <v>5059</v>
      </c>
      <c r="G4418" s="338" t="s">
        <v>5153</v>
      </c>
      <c r="H4418" s="338" t="s">
        <v>15106</v>
      </c>
      <c r="I4418" s="338" t="s">
        <v>15106</v>
      </c>
      <c r="J4418" s="338" t="s">
        <v>22596</v>
      </c>
      <c r="K4418" s="338" t="s">
        <v>4987</v>
      </c>
      <c r="L4418" s="338" t="s">
        <v>5361</v>
      </c>
      <c r="M4418" s="338" t="s">
        <v>23410</v>
      </c>
      <c r="N4418" s="338" t="s">
        <v>5066</v>
      </c>
      <c r="O4418" s="338" t="s">
        <v>6997</v>
      </c>
    </row>
    <row r="4419" ht="15.75" customHeight="1">
      <c r="A4419" s="338" t="s">
        <v>23411</v>
      </c>
      <c r="B4419" s="338" t="s">
        <v>4970</v>
      </c>
      <c r="C4419" s="338" t="s">
        <v>1547</v>
      </c>
      <c r="D4419" s="338">
        <v>2003.0</v>
      </c>
      <c r="E4419" s="338" t="s">
        <v>23412</v>
      </c>
      <c r="F4419" s="339">
        <v>44963.0</v>
      </c>
      <c r="G4419" s="338" t="s">
        <v>5153</v>
      </c>
      <c r="H4419" s="338" t="s">
        <v>17768</v>
      </c>
      <c r="I4419" s="338" t="s">
        <v>22454</v>
      </c>
      <c r="J4419" s="338" t="s">
        <v>12259</v>
      </c>
      <c r="K4419" s="338" t="s">
        <v>4976</v>
      </c>
      <c r="L4419" s="338" t="s">
        <v>6381</v>
      </c>
      <c r="M4419" s="338" t="s">
        <v>23413</v>
      </c>
      <c r="N4419" s="338" t="s">
        <v>13999</v>
      </c>
      <c r="O4419" s="338" t="s">
        <v>5483</v>
      </c>
    </row>
    <row r="4420" ht="15.75" customHeight="1">
      <c r="A4420" s="338" t="s">
        <v>23414</v>
      </c>
      <c r="B4420" s="338" t="s">
        <v>4970</v>
      </c>
      <c r="C4420" s="338" t="s">
        <v>1547</v>
      </c>
      <c r="D4420" s="338">
        <v>2003.0</v>
      </c>
      <c r="E4420" s="338" t="s">
        <v>23415</v>
      </c>
      <c r="F4420" s="339">
        <v>45083.0</v>
      </c>
      <c r="G4420" s="338" t="s">
        <v>5060</v>
      </c>
      <c r="H4420" s="338" t="s">
        <v>21088</v>
      </c>
      <c r="I4420" s="338" t="s">
        <v>21088</v>
      </c>
      <c r="J4420" s="338" t="s">
        <v>9423</v>
      </c>
      <c r="K4420" s="338" t="s">
        <v>5607</v>
      </c>
      <c r="M4420" s="338" t="s">
        <v>23416</v>
      </c>
      <c r="N4420" s="338" t="s">
        <v>21090</v>
      </c>
      <c r="O4420" s="338" t="s">
        <v>5096</v>
      </c>
    </row>
    <row r="4421" ht="15.75" customHeight="1">
      <c r="A4421" s="338" t="s">
        <v>23417</v>
      </c>
      <c r="B4421" s="338" t="s">
        <v>4970</v>
      </c>
      <c r="C4421" s="338" t="s">
        <v>1558</v>
      </c>
      <c r="D4421" s="338">
        <v>2003.0</v>
      </c>
      <c r="E4421" s="338" t="s">
        <v>23418</v>
      </c>
      <c r="F4421" s="339">
        <v>45111.0</v>
      </c>
      <c r="G4421" s="338" t="s">
        <v>8814</v>
      </c>
      <c r="H4421" s="338" t="s">
        <v>14571</v>
      </c>
      <c r="I4421" s="338" t="s">
        <v>22578</v>
      </c>
      <c r="J4421" s="338" t="s">
        <v>23419</v>
      </c>
      <c r="K4421" s="338" t="s">
        <v>12977</v>
      </c>
      <c r="M4421" s="338" t="s">
        <v>23420</v>
      </c>
      <c r="N4421" s="338" t="s">
        <v>23421</v>
      </c>
      <c r="O4421" s="338" t="s">
        <v>6003</v>
      </c>
    </row>
    <row r="4422" ht="15.75" customHeight="1">
      <c r="A4422" s="338" t="s">
        <v>23422</v>
      </c>
      <c r="C4422" s="338" t="s">
        <v>1547</v>
      </c>
      <c r="D4422" s="338">
        <v>2003.0</v>
      </c>
      <c r="E4422" s="338" t="s">
        <v>23423</v>
      </c>
      <c r="F4422" s="339">
        <v>44991.0</v>
      </c>
      <c r="G4422" s="338" t="s">
        <v>5385</v>
      </c>
      <c r="H4422" s="338" t="s">
        <v>23424</v>
      </c>
      <c r="I4422" s="338" t="s">
        <v>20380</v>
      </c>
      <c r="J4422" s="338" t="s">
        <v>17133</v>
      </c>
      <c r="K4422" s="338" t="s">
        <v>5607</v>
      </c>
      <c r="M4422" s="338" t="s">
        <v>23425</v>
      </c>
      <c r="N4422" s="338" t="s">
        <v>19592</v>
      </c>
      <c r="O4422" s="338" t="s">
        <v>5067</v>
      </c>
    </row>
    <row r="4423" ht="15.75" customHeight="1">
      <c r="A4423" s="338" t="s">
        <v>23426</v>
      </c>
      <c r="B4423" s="338" t="s">
        <v>4970</v>
      </c>
      <c r="C4423" s="338" t="s">
        <v>1425</v>
      </c>
      <c r="D4423" s="338">
        <v>2003.0</v>
      </c>
      <c r="E4423" s="338" t="s">
        <v>22416</v>
      </c>
      <c r="F4423" s="339">
        <v>44962.0</v>
      </c>
      <c r="G4423" s="338" t="s">
        <v>5219</v>
      </c>
      <c r="H4423" s="338" t="s">
        <v>18309</v>
      </c>
      <c r="I4423" s="338" t="s">
        <v>18309</v>
      </c>
      <c r="J4423" s="338" t="s">
        <v>19671</v>
      </c>
      <c r="K4423" s="338" t="s">
        <v>4987</v>
      </c>
      <c r="L4423" s="338" t="s">
        <v>12942</v>
      </c>
      <c r="M4423" s="338" t="s">
        <v>23427</v>
      </c>
      <c r="N4423" s="338" t="s">
        <v>5224</v>
      </c>
      <c r="O4423" s="338" t="s">
        <v>5160</v>
      </c>
    </row>
    <row r="4424" ht="15.75" customHeight="1">
      <c r="A4424" s="338" t="s">
        <v>23428</v>
      </c>
      <c r="B4424" s="338" t="s">
        <v>4970</v>
      </c>
      <c r="C4424" s="338" t="s">
        <v>3713</v>
      </c>
      <c r="D4424" s="338">
        <v>2003.0</v>
      </c>
      <c r="E4424" s="338" t="s">
        <v>23429</v>
      </c>
      <c r="F4424" s="338" t="s">
        <v>5059</v>
      </c>
      <c r="G4424" s="338" t="s">
        <v>5287</v>
      </c>
      <c r="H4424" s="338" t="s">
        <v>21608</v>
      </c>
      <c r="I4424" s="338" t="s">
        <v>21609</v>
      </c>
      <c r="J4424" s="338" t="s">
        <v>23430</v>
      </c>
      <c r="K4424" s="338" t="s">
        <v>7898</v>
      </c>
      <c r="M4424" s="338" t="s">
        <v>23431</v>
      </c>
      <c r="N4424" s="338" t="s">
        <v>23432</v>
      </c>
      <c r="O4424" s="338" t="s">
        <v>5046</v>
      </c>
    </row>
    <row r="4425" ht="15.75" customHeight="1">
      <c r="A4425" s="338" t="s">
        <v>23433</v>
      </c>
      <c r="B4425" s="338" t="s">
        <v>4970</v>
      </c>
      <c r="C4425" s="338" t="s">
        <v>1681</v>
      </c>
      <c r="D4425" s="338">
        <v>2003.0</v>
      </c>
      <c r="E4425" s="338" t="s">
        <v>22869</v>
      </c>
      <c r="F4425" s="339">
        <v>45175.0</v>
      </c>
      <c r="G4425" s="338" t="s">
        <v>5153</v>
      </c>
      <c r="H4425" s="338" t="s">
        <v>6132</v>
      </c>
      <c r="I4425" s="338" t="s">
        <v>23434</v>
      </c>
      <c r="J4425" s="338" t="s">
        <v>19077</v>
      </c>
      <c r="K4425" s="338" t="s">
        <v>9336</v>
      </c>
      <c r="L4425" s="338" t="s">
        <v>6071</v>
      </c>
      <c r="M4425" s="338" t="s">
        <v>23435</v>
      </c>
      <c r="N4425" s="338" t="s">
        <v>7874</v>
      </c>
      <c r="O4425" s="338" t="s">
        <v>5020</v>
      </c>
    </row>
    <row r="4426" ht="15.75" customHeight="1">
      <c r="A4426" s="338" t="s">
        <v>23436</v>
      </c>
      <c r="B4426" s="338" t="s">
        <v>4970</v>
      </c>
      <c r="C4426" s="338" t="s">
        <v>3713</v>
      </c>
      <c r="D4426" s="338">
        <v>2003.0</v>
      </c>
      <c r="E4426" s="338" t="s">
        <v>23437</v>
      </c>
      <c r="F4426" s="339">
        <v>44991.0</v>
      </c>
      <c r="G4426" s="338" t="s">
        <v>5181</v>
      </c>
      <c r="H4426" s="338" t="s">
        <v>23438</v>
      </c>
      <c r="I4426" s="338" t="s">
        <v>23438</v>
      </c>
      <c r="J4426" s="338" t="s">
        <v>23439</v>
      </c>
      <c r="K4426" s="338" t="s">
        <v>4987</v>
      </c>
      <c r="L4426" s="338" t="s">
        <v>5064</v>
      </c>
      <c r="M4426" s="338" t="s">
        <v>23440</v>
      </c>
      <c r="N4426" s="338" t="s">
        <v>23441</v>
      </c>
      <c r="O4426" s="338" t="s">
        <v>5294</v>
      </c>
    </row>
    <row r="4427" ht="15.75" customHeight="1">
      <c r="A4427" s="338" t="s">
        <v>23442</v>
      </c>
      <c r="B4427" s="338" t="s">
        <v>4970</v>
      </c>
      <c r="C4427" s="338" t="s">
        <v>1547</v>
      </c>
      <c r="D4427" s="338">
        <v>2003.0</v>
      </c>
      <c r="E4427" s="338" t="s">
        <v>23443</v>
      </c>
      <c r="F4427" s="339">
        <v>45144.0</v>
      </c>
      <c r="G4427" s="338" t="s">
        <v>5296</v>
      </c>
      <c r="H4427" s="338" t="s">
        <v>19687</v>
      </c>
      <c r="I4427" s="338" t="s">
        <v>8827</v>
      </c>
      <c r="J4427" s="338" t="s">
        <v>23444</v>
      </c>
      <c r="K4427" s="338" t="s">
        <v>4976</v>
      </c>
      <c r="L4427" s="338" t="s">
        <v>5704</v>
      </c>
      <c r="M4427" s="338" t="s">
        <v>23445</v>
      </c>
      <c r="N4427" s="338" t="s">
        <v>13999</v>
      </c>
      <c r="O4427" s="338" t="s">
        <v>5545</v>
      </c>
    </row>
    <row r="4428" ht="15.75" customHeight="1">
      <c r="A4428" s="338" t="s">
        <v>23446</v>
      </c>
      <c r="B4428" s="338" t="s">
        <v>4970</v>
      </c>
      <c r="C4428" s="338" t="s">
        <v>1681</v>
      </c>
      <c r="D4428" s="338">
        <v>2003.0</v>
      </c>
      <c r="E4428" s="338" t="s">
        <v>22916</v>
      </c>
      <c r="F4428" s="339">
        <v>44991.0</v>
      </c>
      <c r="G4428" s="338" t="s">
        <v>5060</v>
      </c>
      <c r="H4428" s="338" t="s">
        <v>23447</v>
      </c>
      <c r="I4428" s="338" t="s">
        <v>23448</v>
      </c>
      <c r="J4428" s="338" t="s">
        <v>17555</v>
      </c>
      <c r="K4428" s="338" t="s">
        <v>4976</v>
      </c>
      <c r="M4428" s="338" t="s">
        <v>23449</v>
      </c>
      <c r="N4428" s="338" t="s">
        <v>13999</v>
      </c>
      <c r="O4428" s="338" t="s">
        <v>5067</v>
      </c>
    </row>
    <row r="4429" ht="15.75" customHeight="1">
      <c r="A4429" s="338" t="s">
        <v>23450</v>
      </c>
      <c r="B4429" s="338" t="s">
        <v>4993</v>
      </c>
      <c r="C4429" s="338" t="s">
        <v>1572</v>
      </c>
      <c r="D4429" s="338">
        <v>2003.0</v>
      </c>
      <c r="E4429" s="338" t="s">
        <v>23064</v>
      </c>
      <c r="F4429" s="339">
        <v>45082.0</v>
      </c>
      <c r="G4429" s="338" t="s">
        <v>5992</v>
      </c>
      <c r="H4429" s="338" t="s">
        <v>23451</v>
      </c>
      <c r="I4429" s="338" t="s">
        <v>23452</v>
      </c>
      <c r="J4429" s="338" t="s">
        <v>23453</v>
      </c>
      <c r="K4429" s="338" t="s">
        <v>4987</v>
      </c>
      <c r="L4429" s="338" t="s">
        <v>7014</v>
      </c>
      <c r="M4429" s="338" t="s">
        <v>23454</v>
      </c>
      <c r="N4429" s="338" t="s">
        <v>23455</v>
      </c>
      <c r="O4429" s="338" t="s">
        <v>6997</v>
      </c>
    </row>
    <row r="4430" ht="15.75" customHeight="1">
      <c r="A4430" s="338" t="s">
        <v>23456</v>
      </c>
      <c r="B4430" s="338" t="s">
        <v>7737</v>
      </c>
      <c r="C4430" s="338" t="s">
        <v>1558</v>
      </c>
      <c r="D4430" s="338">
        <v>2003.0</v>
      </c>
      <c r="E4430" s="338" t="s">
        <v>22509</v>
      </c>
      <c r="F4430" s="339">
        <v>45173.0</v>
      </c>
      <c r="G4430" s="338" t="s">
        <v>5287</v>
      </c>
      <c r="H4430" s="338" t="s">
        <v>6144</v>
      </c>
      <c r="I4430" s="338" t="s">
        <v>23457</v>
      </c>
      <c r="J4430" s="338" t="s">
        <v>22926</v>
      </c>
      <c r="K4430" s="338" t="s">
        <v>4987</v>
      </c>
      <c r="M4430" s="338" t="s">
        <v>23458</v>
      </c>
      <c r="N4430" s="338" t="s">
        <v>6147</v>
      </c>
      <c r="O4430" s="338" t="s">
        <v>5232</v>
      </c>
    </row>
    <row r="4431" ht="15.75" customHeight="1">
      <c r="A4431" s="338" t="s">
        <v>23459</v>
      </c>
      <c r="B4431" s="338" t="s">
        <v>7737</v>
      </c>
      <c r="C4431" s="338" t="s">
        <v>1681</v>
      </c>
      <c r="D4431" s="338">
        <v>2003.0</v>
      </c>
      <c r="E4431" s="338" t="s">
        <v>22892</v>
      </c>
      <c r="F4431" s="339">
        <v>45083.0</v>
      </c>
      <c r="G4431" s="338" t="s">
        <v>5251</v>
      </c>
      <c r="H4431" s="338" t="s">
        <v>6914</v>
      </c>
      <c r="I4431" s="338" t="s">
        <v>23460</v>
      </c>
      <c r="J4431" s="338" t="s">
        <v>23461</v>
      </c>
      <c r="K4431" s="338" t="s">
        <v>12977</v>
      </c>
      <c r="L4431" s="338" t="s">
        <v>7748</v>
      </c>
      <c r="M4431" s="338" t="s">
        <v>23462</v>
      </c>
      <c r="N4431" s="338" t="s">
        <v>23463</v>
      </c>
      <c r="O4431" s="338" t="s">
        <v>5457</v>
      </c>
    </row>
    <row r="4432" ht="15.75" customHeight="1">
      <c r="A4432" s="338" t="s">
        <v>23464</v>
      </c>
      <c r="B4432" s="338" t="s">
        <v>4993</v>
      </c>
      <c r="C4432" s="338" t="s">
        <v>1558</v>
      </c>
      <c r="D4432" s="338">
        <v>2003.0</v>
      </c>
      <c r="E4432" s="338" t="s">
        <v>22878</v>
      </c>
      <c r="F4432" s="339">
        <v>44931.0</v>
      </c>
      <c r="G4432" s="338" t="s">
        <v>6415</v>
      </c>
      <c r="H4432" s="338" t="s">
        <v>23465</v>
      </c>
      <c r="I4432" s="338" t="s">
        <v>15462</v>
      </c>
      <c r="J4432" s="338" t="s">
        <v>23466</v>
      </c>
      <c r="K4432" s="338" t="s">
        <v>4987</v>
      </c>
      <c r="M4432" s="338" t="s">
        <v>23467</v>
      </c>
      <c r="N4432" s="338" t="s">
        <v>23468</v>
      </c>
      <c r="O4432" s="338" t="s">
        <v>4991</v>
      </c>
    </row>
    <row r="4433" ht="15.75" customHeight="1">
      <c r="A4433" s="338" t="s">
        <v>23469</v>
      </c>
      <c r="B4433" s="338" t="s">
        <v>7737</v>
      </c>
      <c r="C4433" s="338" t="s">
        <v>1537</v>
      </c>
      <c r="D4433" s="338">
        <v>2003.0</v>
      </c>
      <c r="E4433" s="338" t="s">
        <v>23470</v>
      </c>
      <c r="F4433" s="339">
        <v>45113.0</v>
      </c>
      <c r="G4433" s="338" t="s">
        <v>5153</v>
      </c>
      <c r="H4433" s="338" t="s">
        <v>23471</v>
      </c>
      <c r="I4433" s="338" t="s">
        <v>23472</v>
      </c>
      <c r="J4433" s="338" t="s">
        <v>23473</v>
      </c>
      <c r="K4433" s="338" t="s">
        <v>4987</v>
      </c>
      <c r="L4433" s="338" t="s">
        <v>23474</v>
      </c>
      <c r="M4433" s="338" t="s">
        <v>23475</v>
      </c>
      <c r="N4433" s="338" t="s">
        <v>23476</v>
      </c>
      <c r="O4433" s="338" t="s">
        <v>6003</v>
      </c>
    </row>
    <row r="4434" ht="15.75" customHeight="1">
      <c r="A4434" s="338" t="s">
        <v>23477</v>
      </c>
      <c r="B4434" s="338" t="s">
        <v>4970</v>
      </c>
      <c r="C4434" s="338" t="s">
        <v>1547</v>
      </c>
      <c r="D4434" s="338">
        <v>2003.0</v>
      </c>
      <c r="E4434" s="338" t="s">
        <v>23478</v>
      </c>
      <c r="F4434" s="339">
        <v>45084.0</v>
      </c>
      <c r="G4434" s="338" t="s">
        <v>5872</v>
      </c>
      <c r="H4434" s="338" t="s">
        <v>8821</v>
      </c>
      <c r="I4434" s="338" t="s">
        <v>8821</v>
      </c>
      <c r="J4434" s="338" t="s">
        <v>23479</v>
      </c>
      <c r="K4434" s="338" t="s">
        <v>8581</v>
      </c>
      <c r="M4434" s="338" t="s">
        <v>23480</v>
      </c>
      <c r="N4434" s="338" t="s">
        <v>23481</v>
      </c>
      <c r="O4434" s="338" t="s">
        <v>7838</v>
      </c>
    </row>
    <row r="4435" ht="15.75" customHeight="1">
      <c r="A4435" s="338" t="s">
        <v>23482</v>
      </c>
      <c r="B4435" s="338" t="s">
        <v>5601</v>
      </c>
      <c r="C4435" s="338" t="s">
        <v>1537</v>
      </c>
      <c r="D4435" s="338">
        <v>2003.0</v>
      </c>
      <c r="E4435" s="338" t="s">
        <v>23483</v>
      </c>
      <c r="F4435" s="339">
        <v>45143.0</v>
      </c>
      <c r="G4435" s="338" t="s">
        <v>6391</v>
      </c>
      <c r="H4435" s="338" t="s">
        <v>21101</v>
      </c>
      <c r="I4435" s="338" t="s">
        <v>9005</v>
      </c>
      <c r="J4435" s="338" t="s">
        <v>19212</v>
      </c>
      <c r="K4435" s="338" t="s">
        <v>5607</v>
      </c>
      <c r="L4435" s="338" t="s">
        <v>13513</v>
      </c>
      <c r="M4435" s="338" t="s">
        <v>23484</v>
      </c>
      <c r="N4435" s="338" t="s">
        <v>21846</v>
      </c>
      <c r="O4435" s="338" t="s">
        <v>5316</v>
      </c>
    </row>
    <row r="4436" ht="15.75" customHeight="1">
      <c r="A4436" s="338" t="s">
        <v>23485</v>
      </c>
      <c r="B4436" s="338" t="s">
        <v>4970</v>
      </c>
      <c r="C4436" s="338" t="s">
        <v>1547</v>
      </c>
      <c r="D4436" s="338">
        <v>2003.0</v>
      </c>
      <c r="E4436" s="338" t="s">
        <v>23486</v>
      </c>
      <c r="F4436" s="339">
        <v>45053.0</v>
      </c>
      <c r="G4436" s="338" t="s">
        <v>5272</v>
      </c>
      <c r="H4436" s="338" t="s">
        <v>23487</v>
      </c>
      <c r="I4436" s="338" t="s">
        <v>23487</v>
      </c>
      <c r="J4436" s="338" t="s">
        <v>19883</v>
      </c>
      <c r="K4436" s="338" t="s">
        <v>6531</v>
      </c>
      <c r="M4436" s="338" t="s">
        <v>23488</v>
      </c>
      <c r="N4436" s="338" t="s">
        <v>12121</v>
      </c>
      <c r="O4436" s="338" t="s">
        <v>5537</v>
      </c>
    </row>
    <row r="4437" ht="15.75" customHeight="1">
      <c r="A4437" s="338" t="s">
        <v>23489</v>
      </c>
      <c r="B4437" s="338" t="s">
        <v>7737</v>
      </c>
      <c r="C4437" s="338" t="s">
        <v>1547</v>
      </c>
      <c r="D4437" s="338">
        <v>2003.0</v>
      </c>
      <c r="E4437" s="338" t="s">
        <v>23490</v>
      </c>
      <c r="F4437" s="339">
        <v>44991.0</v>
      </c>
      <c r="G4437" s="338" t="s">
        <v>9793</v>
      </c>
      <c r="H4437" s="338" t="s">
        <v>5091</v>
      </c>
      <c r="I4437" s="338" t="s">
        <v>17342</v>
      </c>
      <c r="J4437" s="338" t="s">
        <v>17342</v>
      </c>
      <c r="K4437" s="338" t="s">
        <v>4987</v>
      </c>
      <c r="L4437" s="338" t="s">
        <v>5074</v>
      </c>
      <c r="M4437" s="338" t="s">
        <v>23491</v>
      </c>
      <c r="N4437" s="338" t="s">
        <v>22575</v>
      </c>
      <c r="O4437" s="338" t="s">
        <v>5545</v>
      </c>
    </row>
    <row r="4438" ht="15.75" customHeight="1">
      <c r="A4438" s="338" t="s">
        <v>23492</v>
      </c>
      <c r="B4438" s="338" t="s">
        <v>4970</v>
      </c>
      <c r="C4438" s="338" t="s">
        <v>1558</v>
      </c>
      <c r="D4438" s="338">
        <v>2003.0</v>
      </c>
      <c r="E4438" s="338" t="s">
        <v>23493</v>
      </c>
      <c r="F4438" s="339">
        <v>45084.0</v>
      </c>
      <c r="G4438" s="338" t="s">
        <v>5129</v>
      </c>
      <c r="H4438" s="338" t="s">
        <v>10072</v>
      </c>
      <c r="I4438" s="338" t="s">
        <v>10072</v>
      </c>
      <c r="J4438" s="338" t="s">
        <v>23494</v>
      </c>
      <c r="K4438" s="338" t="s">
        <v>5245</v>
      </c>
      <c r="M4438" s="338" t="s">
        <v>23495</v>
      </c>
      <c r="N4438" s="338" t="s">
        <v>23496</v>
      </c>
      <c r="O4438" s="338" t="s">
        <v>5339</v>
      </c>
    </row>
    <row r="4439" ht="15.75" customHeight="1">
      <c r="A4439" s="338" t="s">
        <v>23497</v>
      </c>
      <c r="B4439" s="338" t="s">
        <v>4993</v>
      </c>
      <c r="C4439" s="338" t="s">
        <v>1558</v>
      </c>
      <c r="D4439" s="338">
        <v>2003.0</v>
      </c>
      <c r="E4439" s="338" t="s">
        <v>22477</v>
      </c>
      <c r="F4439" s="339">
        <v>44931.0</v>
      </c>
      <c r="G4439" s="338" t="s">
        <v>5211</v>
      </c>
      <c r="H4439" s="338" t="s">
        <v>23498</v>
      </c>
      <c r="I4439" s="338" t="s">
        <v>23499</v>
      </c>
      <c r="J4439" s="338" t="s">
        <v>23500</v>
      </c>
      <c r="K4439" s="338" t="s">
        <v>4987</v>
      </c>
      <c r="L4439" s="338" t="s">
        <v>4999</v>
      </c>
      <c r="M4439" s="338" t="s">
        <v>23501</v>
      </c>
      <c r="N4439" s="338" t="s">
        <v>5126</v>
      </c>
      <c r="O4439" s="338" t="s">
        <v>5794</v>
      </c>
    </row>
    <row r="4440" ht="15.75" customHeight="1">
      <c r="A4440" s="338" t="s">
        <v>23502</v>
      </c>
      <c r="B4440" s="338" t="s">
        <v>4970</v>
      </c>
      <c r="C4440" s="338" t="s">
        <v>1547</v>
      </c>
      <c r="D4440" s="338">
        <v>2003.0</v>
      </c>
      <c r="E4440" s="338" t="s">
        <v>23503</v>
      </c>
      <c r="F4440" s="338" t="s">
        <v>5059</v>
      </c>
      <c r="G4440" s="338" t="s">
        <v>8851</v>
      </c>
      <c r="H4440" s="338" t="s">
        <v>23504</v>
      </c>
      <c r="I4440" s="338" t="s">
        <v>23504</v>
      </c>
      <c r="J4440" s="338" t="s">
        <v>21729</v>
      </c>
      <c r="K4440" s="338" t="s">
        <v>4987</v>
      </c>
      <c r="M4440" s="338" t="s">
        <v>23505</v>
      </c>
      <c r="N4440" s="338" t="s">
        <v>17742</v>
      </c>
      <c r="O4440" s="338" t="s">
        <v>5576</v>
      </c>
    </row>
    <row r="4441" ht="15.75" customHeight="1">
      <c r="A4441" s="338" t="s">
        <v>23506</v>
      </c>
      <c r="B4441" s="338" t="s">
        <v>7737</v>
      </c>
      <c r="C4441" s="338" t="s">
        <v>1558</v>
      </c>
      <c r="D4441" s="338">
        <v>2003.0</v>
      </c>
      <c r="E4441" s="338" t="s">
        <v>22938</v>
      </c>
      <c r="F4441" s="339">
        <v>45082.0</v>
      </c>
      <c r="G4441" s="338" t="s">
        <v>6528</v>
      </c>
      <c r="H4441" s="338" t="s">
        <v>23507</v>
      </c>
      <c r="I4441" s="338" t="s">
        <v>23508</v>
      </c>
      <c r="J4441" s="338" t="s">
        <v>22133</v>
      </c>
      <c r="K4441" s="338" t="s">
        <v>4987</v>
      </c>
      <c r="L4441" s="338" t="s">
        <v>5971</v>
      </c>
      <c r="M4441" s="338" t="s">
        <v>23509</v>
      </c>
      <c r="N4441" s="338" t="s">
        <v>22475</v>
      </c>
      <c r="O4441" s="338" t="s">
        <v>5294</v>
      </c>
    </row>
    <row r="4442" ht="15.75" customHeight="1">
      <c r="A4442" s="338" t="s">
        <v>23510</v>
      </c>
      <c r="B4442" s="338" t="s">
        <v>4970</v>
      </c>
      <c r="C4442" s="338" t="s">
        <v>1547</v>
      </c>
      <c r="D4442" s="338">
        <v>2003.0</v>
      </c>
      <c r="E4442" s="338" t="s">
        <v>23511</v>
      </c>
      <c r="F4442" s="339">
        <v>45021.0</v>
      </c>
      <c r="G4442" s="338" t="s">
        <v>6421</v>
      </c>
      <c r="H4442" s="338" t="s">
        <v>19027</v>
      </c>
      <c r="I4442" s="338" t="s">
        <v>23512</v>
      </c>
      <c r="J4442" s="338" t="s">
        <v>19535</v>
      </c>
      <c r="K4442" s="338" t="s">
        <v>10219</v>
      </c>
      <c r="M4442" s="338" t="s">
        <v>23513</v>
      </c>
      <c r="N4442" s="338" t="s">
        <v>19030</v>
      </c>
      <c r="O4442" s="338" t="s">
        <v>5537</v>
      </c>
    </row>
    <row r="4443" ht="15.75" customHeight="1">
      <c r="A4443" s="338" t="s">
        <v>23514</v>
      </c>
      <c r="B4443" s="338" t="s">
        <v>7737</v>
      </c>
      <c r="C4443" s="338" t="s">
        <v>1558</v>
      </c>
      <c r="D4443" s="338">
        <v>2003.0</v>
      </c>
      <c r="E4443" s="338" t="s">
        <v>23515</v>
      </c>
      <c r="F4443" s="339">
        <v>45021.0</v>
      </c>
      <c r="G4443" s="338" t="s">
        <v>5385</v>
      </c>
      <c r="H4443" s="338" t="s">
        <v>23516</v>
      </c>
      <c r="I4443" s="338" t="s">
        <v>23517</v>
      </c>
      <c r="J4443" s="338" t="s">
        <v>23517</v>
      </c>
      <c r="K4443" s="338" t="s">
        <v>4976</v>
      </c>
      <c r="M4443" s="338" t="s">
        <v>23518</v>
      </c>
      <c r="N4443" s="338" t="s">
        <v>23519</v>
      </c>
      <c r="O4443" s="338" t="s">
        <v>5545</v>
      </c>
    </row>
    <row r="4444" ht="15.75" customHeight="1">
      <c r="A4444" s="338" t="s">
        <v>23520</v>
      </c>
      <c r="B4444" s="338" t="s">
        <v>4970</v>
      </c>
      <c r="C4444" s="338" t="s">
        <v>1558</v>
      </c>
      <c r="D4444" s="338">
        <v>2003.0</v>
      </c>
      <c r="E4444" s="338" t="s">
        <v>23521</v>
      </c>
      <c r="F4444" s="339">
        <v>45084.0</v>
      </c>
      <c r="G4444" s="338" t="s">
        <v>6547</v>
      </c>
      <c r="H4444" s="338" t="s">
        <v>23522</v>
      </c>
      <c r="I4444" s="338" t="s">
        <v>23523</v>
      </c>
      <c r="J4444" s="338" t="s">
        <v>23524</v>
      </c>
      <c r="K4444" s="338" t="s">
        <v>8494</v>
      </c>
      <c r="M4444" s="338" t="s">
        <v>23525</v>
      </c>
      <c r="N4444" s="338" t="s">
        <v>23526</v>
      </c>
      <c r="O4444" s="338" t="s">
        <v>5150</v>
      </c>
    </row>
    <row r="4445" ht="15.75" customHeight="1">
      <c r="A4445" s="338" t="s">
        <v>23527</v>
      </c>
      <c r="B4445" s="338" t="s">
        <v>4970</v>
      </c>
      <c r="C4445" s="338" t="s">
        <v>1558</v>
      </c>
      <c r="D4445" s="338">
        <v>2004.0</v>
      </c>
      <c r="E4445" s="338" t="s">
        <v>23528</v>
      </c>
      <c r="F4445" s="339">
        <v>45113.0</v>
      </c>
      <c r="G4445" s="338" t="s">
        <v>22856</v>
      </c>
      <c r="H4445" s="338" t="s">
        <v>21483</v>
      </c>
      <c r="I4445" s="338" t="s">
        <v>23529</v>
      </c>
      <c r="J4445" s="338" t="s">
        <v>23530</v>
      </c>
      <c r="K4445" s="338" t="s">
        <v>4987</v>
      </c>
      <c r="L4445" s="338" t="s">
        <v>7014</v>
      </c>
      <c r="M4445" s="338" t="s">
        <v>23531</v>
      </c>
      <c r="N4445" s="338" t="s">
        <v>16834</v>
      </c>
      <c r="O4445" s="338" t="s">
        <v>5087</v>
      </c>
    </row>
    <row r="4446" ht="15.75" customHeight="1">
      <c r="A4446" s="338" t="s">
        <v>23532</v>
      </c>
      <c r="B4446" s="338" t="s">
        <v>4970</v>
      </c>
      <c r="C4446" s="338" t="s">
        <v>1558</v>
      </c>
      <c r="D4446" s="338">
        <v>2004.0</v>
      </c>
      <c r="E4446" s="338" t="s">
        <v>22808</v>
      </c>
      <c r="F4446" s="339">
        <v>45083.0</v>
      </c>
      <c r="G4446" s="338" t="s">
        <v>16233</v>
      </c>
      <c r="H4446" s="338" t="s">
        <v>23533</v>
      </c>
      <c r="I4446" s="338" t="s">
        <v>23534</v>
      </c>
      <c r="J4446" s="338" t="s">
        <v>23535</v>
      </c>
      <c r="K4446" s="338" t="s">
        <v>4987</v>
      </c>
      <c r="L4446" s="338" t="s">
        <v>7014</v>
      </c>
      <c r="M4446" s="338" t="s">
        <v>23536</v>
      </c>
      <c r="N4446" s="338" t="s">
        <v>18335</v>
      </c>
      <c r="O4446" s="338" t="s">
        <v>5248</v>
      </c>
    </row>
    <row r="4447" ht="15.75" customHeight="1">
      <c r="A4447" s="338" t="s">
        <v>23537</v>
      </c>
      <c r="B4447" s="338" t="s">
        <v>7737</v>
      </c>
      <c r="C4447" s="338" t="s">
        <v>1558</v>
      </c>
      <c r="D4447" s="338">
        <v>2004.0</v>
      </c>
      <c r="E4447" s="338" t="s">
        <v>23443</v>
      </c>
      <c r="F4447" s="339">
        <v>45113.0</v>
      </c>
      <c r="G4447" s="338" t="s">
        <v>22958</v>
      </c>
      <c r="H4447" s="338" t="s">
        <v>23538</v>
      </c>
      <c r="I4447" s="338" t="s">
        <v>23538</v>
      </c>
      <c r="J4447" s="338" t="s">
        <v>15981</v>
      </c>
      <c r="K4447" s="338" t="s">
        <v>4987</v>
      </c>
      <c r="L4447" s="338" t="s">
        <v>5094</v>
      </c>
      <c r="M4447" s="338" t="s">
        <v>23539</v>
      </c>
      <c r="N4447" s="338" t="s">
        <v>5224</v>
      </c>
      <c r="O4447" s="338" t="s">
        <v>5248</v>
      </c>
    </row>
    <row r="4448" ht="15.75" customHeight="1">
      <c r="A4448" s="338" t="s">
        <v>23540</v>
      </c>
      <c r="B4448" s="338" t="s">
        <v>7737</v>
      </c>
      <c r="C4448" s="338" t="s">
        <v>1558</v>
      </c>
      <c r="D4448" s="338">
        <v>2004.0</v>
      </c>
      <c r="E4448" s="338" t="s">
        <v>23541</v>
      </c>
      <c r="F4448" s="339">
        <v>45082.0</v>
      </c>
      <c r="G4448" s="338" t="s">
        <v>7802</v>
      </c>
      <c r="H4448" s="338" t="s">
        <v>11338</v>
      </c>
      <c r="I4448" s="338" t="s">
        <v>11338</v>
      </c>
      <c r="J4448" s="338" t="s">
        <v>18772</v>
      </c>
      <c r="K4448" s="338" t="s">
        <v>4987</v>
      </c>
      <c r="L4448" s="338" t="s">
        <v>6047</v>
      </c>
      <c r="M4448" s="338" t="s">
        <v>23542</v>
      </c>
      <c r="N4448" s="338" t="s">
        <v>21290</v>
      </c>
      <c r="O4448" s="338" t="s">
        <v>5087</v>
      </c>
    </row>
    <row r="4449" ht="15.75" customHeight="1">
      <c r="A4449" s="338" t="s">
        <v>23543</v>
      </c>
      <c r="B4449" s="338" t="s">
        <v>7737</v>
      </c>
      <c r="C4449" s="338" t="s">
        <v>1558</v>
      </c>
      <c r="D4449" s="338">
        <v>2004.0</v>
      </c>
      <c r="E4449" s="338" t="s">
        <v>23544</v>
      </c>
      <c r="F4449" s="338" t="s">
        <v>5059</v>
      </c>
      <c r="G4449" s="338" t="s">
        <v>23545</v>
      </c>
      <c r="H4449" s="338" t="s">
        <v>18719</v>
      </c>
      <c r="I4449" s="338" t="s">
        <v>23546</v>
      </c>
      <c r="J4449" s="338" t="s">
        <v>18884</v>
      </c>
      <c r="K4449" s="338" t="s">
        <v>4987</v>
      </c>
      <c r="L4449" s="338" t="s">
        <v>6071</v>
      </c>
      <c r="M4449" s="338" t="s">
        <v>23547</v>
      </c>
      <c r="N4449" s="338" t="s">
        <v>5009</v>
      </c>
      <c r="O4449" s="338" t="s">
        <v>5262</v>
      </c>
    </row>
    <row r="4450" ht="15.75" customHeight="1">
      <c r="A4450" s="338" t="s">
        <v>23548</v>
      </c>
      <c r="B4450" s="338" t="s">
        <v>4993</v>
      </c>
      <c r="C4450" s="338" t="s">
        <v>1601</v>
      </c>
      <c r="D4450" s="338">
        <v>2004.0</v>
      </c>
      <c r="E4450" s="338" t="s">
        <v>23549</v>
      </c>
      <c r="F4450" s="339">
        <v>45176.0</v>
      </c>
      <c r="G4450" s="338" t="s">
        <v>23550</v>
      </c>
      <c r="H4450" s="338" t="s">
        <v>13545</v>
      </c>
      <c r="I4450" s="338" t="s">
        <v>21230</v>
      </c>
      <c r="J4450" s="338" t="s">
        <v>21231</v>
      </c>
      <c r="K4450" s="338" t="s">
        <v>4976</v>
      </c>
      <c r="L4450" s="338" t="s">
        <v>18978</v>
      </c>
      <c r="M4450" s="338" t="s">
        <v>23551</v>
      </c>
      <c r="N4450" s="338" t="s">
        <v>4979</v>
      </c>
      <c r="O4450" s="338" t="s">
        <v>11509</v>
      </c>
    </row>
    <row r="4451" ht="15.75" customHeight="1">
      <c r="A4451" s="338" t="s">
        <v>1266</v>
      </c>
      <c r="B4451" s="338" t="s">
        <v>4970</v>
      </c>
      <c r="C4451" s="338" t="s">
        <v>1547</v>
      </c>
      <c r="D4451" s="338">
        <v>2004.0</v>
      </c>
      <c r="E4451" s="338" t="s">
        <v>23126</v>
      </c>
      <c r="F4451" s="339">
        <v>44964.0</v>
      </c>
      <c r="G4451" s="338" t="s">
        <v>12125</v>
      </c>
      <c r="H4451" s="338" t="s">
        <v>5736</v>
      </c>
      <c r="I4451" s="338" t="s">
        <v>20526</v>
      </c>
      <c r="J4451" s="338" t="s">
        <v>13960</v>
      </c>
      <c r="K4451" s="338" t="s">
        <v>4987</v>
      </c>
      <c r="L4451" s="338" t="s">
        <v>16673</v>
      </c>
      <c r="M4451" s="338" t="s">
        <v>23552</v>
      </c>
      <c r="N4451" s="338" t="s">
        <v>4979</v>
      </c>
      <c r="O4451" s="338" t="s">
        <v>10440</v>
      </c>
    </row>
    <row r="4452" ht="15.75" customHeight="1">
      <c r="A4452" s="338" t="s">
        <v>23553</v>
      </c>
      <c r="B4452" s="338" t="s">
        <v>4970</v>
      </c>
      <c r="C4452" s="338" t="s">
        <v>1547</v>
      </c>
      <c r="D4452" s="338">
        <v>2004.0</v>
      </c>
      <c r="E4452" s="338" t="s">
        <v>23554</v>
      </c>
      <c r="F4452" s="339">
        <v>44993.0</v>
      </c>
      <c r="G4452" s="338" t="s">
        <v>23555</v>
      </c>
      <c r="H4452" s="338" t="s">
        <v>21823</v>
      </c>
      <c r="I4452" s="338" t="s">
        <v>19760</v>
      </c>
      <c r="J4452" s="338" t="s">
        <v>15848</v>
      </c>
      <c r="K4452" s="338" t="s">
        <v>4987</v>
      </c>
      <c r="L4452" s="338" t="s">
        <v>5094</v>
      </c>
      <c r="M4452" s="338" t="s">
        <v>23556</v>
      </c>
      <c r="N4452" s="338" t="s">
        <v>22475</v>
      </c>
      <c r="O4452" s="338" t="s">
        <v>5576</v>
      </c>
    </row>
    <row r="4453" ht="15.75" customHeight="1">
      <c r="A4453" s="338" t="s">
        <v>23557</v>
      </c>
      <c r="B4453" s="338" t="s">
        <v>4970</v>
      </c>
      <c r="C4453" s="338" t="s">
        <v>1537</v>
      </c>
      <c r="D4453" s="338">
        <v>2004.0</v>
      </c>
      <c r="E4453" s="338" t="s">
        <v>23383</v>
      </c>
      <c r="F4453" s="338" t="s">
        <v>6434</v>
      </c>
      <c r="G4453" s="338" t="s">
        <v>23558</v>
      </c>
      <c r="H4453" s="338" t="s">
        <v>14283</v>
      </c>
      <c r="I4453" s="338" t="s">
        <v>14283</v>
      </c>
      <c r="J4453" s="338" t="s">
        <v>15599</v>
      </c>
      <c r="K4453" s="338" t="s">
        <v>4987</v>
      </c>
      <c r="L4453" s="338" t="s">
        <v>7748</v>
      </c>
      <c r="M4453" s="338" t="s">
        <v>23559</v>
      </c>
      <c r="N4453" s="338" t="s">
        <v>10126</v>
      </c>
      <c r="O4453" s="338" t="s">
        <v>7745</v>
      </c>
    </row>
    <row r="4454" ht="15.75" customHeight="1">
      <c r="A4454" s="338" t="s">
        <v>23560</v>
      </c>
      <c r="B4454" s="338" t="s">
        <v>7737</v>
      </c>
      <c r="C4454" s="338" t="s">
        <v>1547</v>
      </c>
      <c r="D4454" s="338">
        <v>2004.0</v>
      </c>
      <c r="E4454" s="338" t="s">
        <v>23561</v>
      </c>
      <c r="F4454" s="339">
        <v>45145.0</v>
      </c>
      <c r="G4454" s="338" t="s">
        <v>23562</v>
      </c>
      <c r="H4454" s="338" t="s">
        <v>18723</v>
      </c>
      <c r="I4454" s="338" t="s">
        <v>9131</v>
      </c>
      <c r="J4454" s="338" t="s">
        <v>11748</v>
      </c>
      <c r="K4454" s="338" t="s">
        <v>4987</v>
      </c>
      <c r="L4454" s="338" t="s">
        <v>10654</v>
      </c>
      <c r="M4454" s="338" t="s">
        <v>23563</v>
      </c>
      <c r="N4454" s="338" t="s">
        <v>7780</v>
      </c>
      <c r="O4454" s="338" t="s">
        <v>5457</v>
      </c>
    </row>
    <row r="4455" ht="15.75" customHeight="1">
      <c r="A4455" s="338" t="s">
        <v>23564</v>
      </c>
      <c r="B4455" s="338" t="s">
        <v>7737</v>
      </c>
      <c r="C4455" s="338" t="s">
        <v>1558</v>
      </c>
      <c r="D4455" s="338">
        <v>2004.0</v>
      </c>
      <c r="E4455" s="338" t="s">
        <v>23443</v>
      </c>
      <c r="F4455" s="339">
        <v>45023.0</v>
      </c>
      <c r="G4455" s="338" t="s">
        <v>23565</v>
      </c>
      <c r="H4455" s="338" t="s">
        <v>5668</v>
      </c>
      <c r="I4455" s="338" t="s">
        <v>18183</v>
      </c>
      <c r="J4455" s="338" t="s">
        <v>7872</v>
      </c>
      <c r="K4455" s="338" t="s">
        <v>4987</v>
      </c>
      <c r="L4455" s="338" t="s">
        <v>12846</v>
      </c>
      <c r="M4455" s="338" t="s">
        <v>23566</v>
      </c>
      <c r="N4455" s="338" t="s">
        <v>18335</v>
      </c>
      <c r="O4455" s="338" t="s">
        <v>6633</v>
      </c>
    </row>
    <row r="4456" ht="15.75" customHeight="1">
      <c r="A4456" s="338" t="s">
        <v>23567</v>
      </c>
      <c r="B4456" s="338" t="s">
        <v>7737</v>
      </c>
      <c r="C4456" s="338" t="s">
        <v>1537</v>
      </c>
      <c r="D4456" s="338">
        <v>2004.0</v>
      </c>
      <c r="E4456" s="338" t="s">
        <v>23568</v>
      </c>
      <c r="F4456" s="339">
        <v>44932.0</v>
      </c>
      <c r="G4456" s="338" t="s">
        <v>21383</v>
      </c>
      <c r="H4456" s="338" t="s">
        <v>15534</v>
      </c>
      <c r="I4456" s="338" t="s">
        <v>15534</v>
      </c>
      <c r="J4456" s="338" t="s">
        <v>23569</v>
      </c>
      <c r="K4456" s="338" t="s">
        <v>4987</v>
      </c>
      <c r="L4456" s="338" t="s">
        <v>18254</v>
      </c>
      <c r="M4456" s="338" t="s">
        <v>23570</v>
      </c>
      <c r="N4456" s="338" t="s">
        <v>5036</v>
      </c>
      <c r="O4456" s="338" t="s">
        <v>5225</v>
      </c>
    </row>
    <row r="4457" ht="15.75" customHeight="1">
      <c r="A4457" s="338" t="s">
        <v>1068</v>
      </c>
      <c r="B4457" s="338" t="s">
        <v>4993</v>
      </c>
      <c r="C4457" s="338" t="s">
        <v>1572</v>
      </c>
      <c r="D4457" s="338">
        <v>2004.0</v>
      </c>
      <c r="E4457" s="338" t="s">
        <v>23571</v>
      </c>
      <c r="F4457" s="338" t="s">
        <v>6434</v>
      </c>
      <c r="G4457" s="338" t="s">
        <v>23572</v>
      </c>
      <c r="H4457" s="338" t="s">
        <v>19764</v>
      </c>
      <c r="I4457" s="338" t="s">
        <v>19764</v>
      </c>
      <c r="J4457" s="338" t="s">
        <v>23573</v>
      </c>
      <c r="K4457" s="338" t="s">
        <v>4987</v>
      </c>
      <c r="L4457" s="338" t="s">
        <v>17375</v>
      </c>
      <c r="M4457" s="338" t="s">
        <v>23574</v>
      </c>
      <c r="N4457" s="338" t="s">
        <v>18925</v>
      </c>
      <c r="O4457" s="338" t="s">
        <v>5217</v>
      </c>
    </row>
    <row r="4458" ht="15.75" customHeight="1">
      <c r="A4458" s="338" t="s">
        <v>23575</v>
      </c>
      <c r="B4458" s="338" t="s">
        <v>4970</v>
      </c>
      <c r="C4458" s="338" t="s">
        <v>1425</v>
      </c>
      <c r="D4458" s="338">
        <v>2004.0</v>
      </c>
      <c r="E4458" s="338" t="s">
        <v>23576</v>
      </c>
      <c r="F4458" s="339">
        <v>45084.0</v>
      </c>
      <c r="G4458" s="338" t="s">
        <v>23577</v>
      </c>
      <c r="H4458" s="338" t="s">
        <v>23578</v>
      </c>
      <c r="I4458" s="338" t="s">
        <v>23579</v>
      </c>
      <c r="J4458" s="338" t="s">
        <v>10277</v>
      </c>
      <c r="K4458" s="338" t="s">
        <v>4987</v>
      </c>
      <c r="L4458" s="338" t="s">
        <v>4995</v>
      </c>
      <c r="M4458" s="338" t="s">
        <v>23580</v>
      </c>
      <c r="N4458" s="338" t="s">
        <v>23581</v>
      </c>
      <c r="O4458" s="338" t="s">
        <v>5120</v>
      </c>
    </row>
    <row r="4459" ht="15.75" customHeight="1">
      <c r="A4459" s="338" t="s">
        <v>23582</v>
      </c>
      <c r="B4459" s="338" t="s">
        <v>4970</v>
      </c>
      <c r="C4459" s="338" t="s">
        <v>3713</v>
      </c>
      <c r="D4459" s="338">
        <v>2004.0</v>
      </c>
      <c r="E4459" s="338" t="s">
        <v>23583</v>
      </c>
      <c r="F4459" s="339">
        <v>45053.0</v>
      </c>
      <c r="G4459" s="338" t="s">
        <v>23584</v>
      </c>
      <c r="H4459" s="338" t="s">
        <v>5761</v>
      </c>
      <c r="I4459" s="338" t="s">
        <v>23585</v>
      </c>
      <c r="J4459" s="338" t="s">
        <v>7031</v>
      </c>
      <c r="K4459" s="338" t="s">
        <v>4987</v>
      </c>
      <c r="L4459" s="338" t="s">
        <v>12744</v>
      </c>
      <c r="M4459" s="338" t="s">
        <v>23586</v>
      </c>
      <c r="N4459" s="338" t="s">
        <v>5009</v>
      </c>
      <c r="O4459" s="338" t="s">
        <v>6278</v>
      </c>
    </row>
    <row r="4460" ht="15.75" customHeight="1">
      <c r="A4460" s="338" t="s">
        <v>9147</v>
      </c>
      <c r="B4460" s="338" t="s">
        <v>7737</v>
      </c>
      <c r="C4460" s="338" t="s">
        <v>1681</v>
      </c>
      <c r="D4460" s="338">
        <v>2004.0</v>
      </c>
      <c r="E4460" s="338" t="s">
        <v>22645</v>
      </c>
      <c r="F4460" s="339">
        <v>45053.0</v>
      </c>
      <c r="G4460" s="338" t="s">
        <v>18114</v>
      </c>
      <c r="H4460" s="338" t="s">
        <v>5041</v>
      </c>
      <c r="I4460" s="338" t="s">
        <v>20225</v>
      </c>
      <c r="J4460" s="338" t="s">
        <v>16679</v>
      </c>
      <c r="K4460" s="338" t="s">
        <v>4987</v>
      </c>
      <c r="L4460" s="338" t="s">
        <v>18250</v>
      </c>
      <c r="M4460" s="338" t="s">
        <v>23587</v>
      </c>
      <c r="N4460" s="338" t="s">
        <v>23588</v>
      </c>
      <c r="O4460" s="338" t="s">
        <v>7016</v>
      </c>
    </row>
    <row r="4461" ht="15.75" customHeight="1">
      <c r="A4461" s="338" t="s">
        <v>879</v>
      </c>
      <c r="B4461" s="338" t="s">
        <v>7737</v>
      </c>
      <c r="C4461" s="338" t="s">
        <v>1537</v>
      </c>
      <c r="D4461" s="338">
        <v>2004.0</v>
      </c>
      <c r="E4461" s="338" t="s">
        <v>23589</v>
      </c>
      <c r="F4461" s="339">
        <v>44992.0</v>
      </c>
      <c r="G4461" s="338" t="s">
        <v>23590</v>
      </c>
      <c r="H4461" s="338" t="s">
        <v>5693</v>
      </c>
      <c r="I4461" s="338" t="s">
        <v>22004</v>
      </c>
      <c r="J4461" s="338" t="s">
        <v>18946</v>
      </c>
      <c r="K4461" s="338" t="s">
        <v>4987</v>
      </c>
      <c r="L4461" s="338" t="s">
        <v>18083</v>
      </c>
      <c r="M4461" s="338" t="s">
        <v>23591</v>
      </c>
      <c r="N4461" s="338" t="s">
        <v>4990</v>
      </c>
      <c r="O4461" s="338" t="s">
        <v>5056</v>
      </c>
    </row>
    <row r="4462" ht="15.75" customHeight="1">
      <c r="A4462" s="338" t="s">
        <v>23592</v>
      </c>
      <c r="B4462" s="338" t="s">
        <v>4970</v>
      </c>
      <c r="C4462" s="338" t="s">
        <v>1537</v>
      </c>
      <c r="D4462" s="338">
        <v>2004.0</v>
      </c>
      <c r="E4462" s="338" t="s">
        <v>23383</v>
      </c>
      <c r="F4462" s="339">
        <v>45022.0</v>
      </c>
      <c r="G4462" s="338" t="s">
        <v>10419</v>
      </c>
      <c r="H4462" s="338" t="s">
        <v>16609</v>
      </c>
      <c r="I4462" s="338" t="s">
        <v>16609</v>
      </c>
      <c r="J4462" s="338" t="s">
        <v>18754</v>
      </c>
      <c r="K4462" s="338" t="s">
        <v>4987</v>
      </c>
      <c r="L4462" s="338" t="s">
        <v>12215</v>
      </c>
      <c r="M4462" s="338" t="s">
        <v>23593</v>
      </c>
      <c r="N4462" s="338" t="s">
        <v>19255</v>
      </c>
      <c r="O4462" s="338" t="s">
        <v>5002</v>
      </c>
    </row>
    <row r="4463" ht="15.75" customHeight="1">
      <c r="A4463" s="338" t="s">
        <v>386</v>
      </c>
      <c r="B4463" s="338" t="s">
        <v>7737</v>
      </c>
      <c r="C4463" s="338" t="s">
        <v>1537</v>
      </c>
      <c r="D4463" s="338">
        <v>2004.0</v>
      </c>
      <c r="E4463" s="338" t="s">
        <v>23594</v>
      </c>
      <c r="F4463" s="339">
        <v>44933.0</v>
      </c>
      <c r="G4463" s="338" t="s">
        <v>23595</v>
      </c>
      <c r="H4463" s="338" t="s">
        <v>15881</v>
      </c>
      <c r="I4463" s="338" t="s">
        <v>23596</v>
      </c>
      <c r="J4463" s="338" t="s">
        <v>15469</v>
      </c>
      <c r="K4463" s="338" t="s">
        <v>4987</v>
      </c>
      <c r="L4463" s="338" t="s">
        <v>18923</v>
      </c>
      <c r="M4463" s="338" t="s">
        <v>23597</v>
      </c>
      <c r="N4463" s="338" t="s">
        <v>5224</v>
      </c>
      <c r="O4463" s="338" t="s">
        <v>5217</v>
      </c>
    </row>
    <row r="4464" ht="15.75" customHeight="1">
      <c r="A4464" s="338" t="s">
        <v>23598</v>
      </c>
      <c r="B4464" s="338" t="s">
        <v>4993</v>
      </c>
      <c r="C4464" s="338" t="s">
        <v>1572</v>
      </c>
      <c r="D4464" s="338">
        <v>2004.0</v>
      </c>
      <c r="E4464" s="338" t="s">
        <v>23599</v>
      </c>
      <c r="F4464" s="339">
        <v>44965.0</v>
      </c>
      <c r="G4464" s="338" t="s">
        <v>5695</v>
      </c>
      <c r="H4464" s="338" t="s">
        <v>7896</v>
      </c>
      <c r="I4464" s="338" t="s">
        <v>7896</v>
      </c>
      <c r="J4464" s="338" t="s">
        <v>23600</v>
      </c>
      <c r="K4464" s="338" t="s">
        <v>7898</v>
      </c>
      <c r="L4464" s="338" t="s">
        <v>6284</v>
      </c>
      <c r="M4464" s="338" t="s">
        <v>23601</v>
      </c>
      <c r="N4464" s="338" t="s">
        <v>23602</v>
      </c>
      <c r="O4464" s="338" t="s">
        <v>5471</v>
      </c>
    </row>
    <row r="4465" ht="15.75" customHeight="1">
      <c r="A4465" s="338" t="s">
        <v>23603</v>
      </c>
      <c r="B4465" s="338" t="s">
        <v>7737</v>
      </c>
      <c r="C4465" s="338" t="s">
        <v>1558</v>
      </c>
      <c r="D4465" s="338">
        <v>2004.0</v>
      </c>
      <c r="E4465" s="338" t="s">
        <v>23604</v>
      </c>
      <c r="F4465" s="339">
        <v>45022.0</v>
      </c>
      <c r="G4465" s="338" t="s">
        <v>8611</v>
      </c>
      <c r="H4465" s="338" t="s">
        <v>7127</v>
      </c>
      <c r="I4465" s="338" t="s">
        <v>7127</v>
      </c>
      <c r="J4465" s="338" t="s">
        <v>16685</v>
      </c>
      <c r="K4465" s="338" t="s">
        <v>4987</v>
      </c>
      <c r="L4465" s="338" t="s">
        <v>14335</v>
      </c>
      <c r="M4465" s="338" t="s">
        <v>23605</v>
      </c>
      <c r="N4465" s="338" t="s">
        <v>4990</v>
      </c>
      <c r="O4465" s="338" t="s">
        <v>5225</v>
      </c>
    </row>
    <row r="4466" ht="15.75" customHeight="1">
      <c r="A4466" s="338" t="s">
        <v>23606</v>
      </c>
      <c r="B4466" s="338" t="s">
        <v>7737</v>
      </c>
      <c r="C4466" s="338" t="s">
        <v>1547</v>
      </c>
      <c r="D4466" s="338">
        <v>2004.0</v>
      </c>
      <c r="E4466" s="338" t="s">
        <v>23607</v>
      </c>
      <c r="F4466" s="339">
        <v>44934.0</v>
      </c>
      <c r="G4466" s="338" t="s">
        <v>23608</v>
      </c>
      <c r="H4466" s="338" t="s">
        <v>5073</v>
      </c>
      <c r="I4466" s="338" t="s">
        <v>23609</v>
      </c>
      <c r="J4466" s="338" t="s">
        <v>19825</v>
      </c>
      <c r="K4466" s="338" t="s">
        <v>4987</v>
      </c>
      <c r="L4466" s="338" t="s">
        <v>7748</v>
      </c>
      <c r="M4466" s="338" t="s">
        <v>23610</v>
      </c>
      <c r="N4466" s="338" t="s">
        <v>4979</v>
      </c>
      <c r="O4466" s="338" t="s">
        <v>5193</v>
      </c>
    </row>
    <row r="4467" ht="15.75" customHeight="1">
      <c r="A4467" s="338" t="s">
        <v>23611</v>
      </c>
      <c r="B4467" s="338" t="s">
        <v>4970</v>
      </c>
      <c r="C4467" s="338" t="s">
        <v>1558</v>
      </c>
      <c r="D4467" s="338">
        <v>2004.0</v>
      </c>
      <c r="E4467" s="338" t="s">
        <v>23612</v>
      </c>
      <c r="F4467" s="339">
        <v>45176.0</v>
      </c>
      <c r="G4467" s="338" t="s">
        <v>23613</v>
      </c>
      <c r="H4467" s="338" t="s">
        <v>23614</v>
      </c>
      <c r="I4467" s="338" t="s">
        <v>23615</v>
      </c>
      <c r="J4467" s="338" t="s">
        <v>23615</v>
      </c>
      <c r="K4467" s="338" t="s">
        <v>4976</v>
      </c>
      <c r="M4467" s="338" t="s">
        <v>23616</v>
      </c>
      <c r="N4467" s="338" t="s">
        <v>5036</v>
      </c>
      <c r="O4467" s="338" t="s">
        <v>5339</v>
      </c>
    </row>
    <row r="4468" ht="15.75" customHeight="1">
      <c r="A4468" s="338" t="s">
        <v>23617</v>
      </c>
      <c r="B4468" s="338" t="s">
        <v>7737</v>
      </c>
      <c r="C4468" s="338" t="s">
        <v>1547</v>
      </c>
      <c r="D4468" s="338">
        <v>2004.0</v>
      </c>
      <c r="E4468" s="338" t="s">
        <v>23618</v>
      </c>
      <c r="F4468" s="339">
        <v>45052.0</v>
      </c>
      <c r="G4468" s="338" t="s">
        <v>12756</v>
      </c>
      <c r="H4468" s="338" t="s">
        <v>19415</v>
      </c>
      <c r="I4468" s="338" t="s">
        <v>19415</v>
      </c>
      <c r="J4468" s="338" t="s">
        <v>9431</v>
      </c>
      <c r="K4468" s="338" t="s">
        <v>4987</v>
      </c>
      <c r="L4468" s="338" t="s">
        <v>12846</v>
      </c>
      <c r="M4468" s="338" t="s">
        <v>23619</v>
      </c>
      <c r="N4468" s="338" t="s">
        <v>7874</v>
      </c>
      <c r="O4468" s="338" t="s">
        <v>5576</v>
      </c>
    </row>
    <row r="4469" ht="15.75" customHeight="1">
      <c r="A4469" s="338" t="s">
        <v>23620</v>
      </c>
      <c r="B4469" s="338" t="s">
        <v>4970</v>
      </c>
      <c r="C4469" s="338" t="s">
        <v>1547</v>
      </c>
      <c r="D4469" s="338">
        <v>2004.0</v>
      </c>
      <c r="E4469" s="338" t="s">
        <v>23621</v>
      </c>
      <c r="F4469" s="339">
        <v>45113.0</v>
      </c>
      <c r="G4469" s="338" t="s">
        <v>5153</v>
      </c>
      <c r="H4469" s="338" t="s">
        <v>23622</v>
      </c>
      <c r="I4469" s="338" t="s">
        <v>23623</v>
      </c>
      <c r="J4469" s="338" t="s">
        <v>23624</v>
      </c>
      <c r="K4469" s="338" t="s">
        <v>4976</v>
      </c>
      <c r="M4469" s="338" t="s">
        <v>23625</v>
      </c>
      <c r="N4469" s="338" t="s">
        <v>23626</v>
      </c>
      <c r="O4469" s="338" t="s">
        <v>5505</v>
      </c>
    </row>
    <row r="4470" ht="15.75" customHeight="1">
      <c r="A4470" s="338" t="s">
        <v>23627</v>
      </c>
      <c r="B4470" s="338" t="s">
        <v>4970</v>
      </c>
      <c r="C4470" s="338" t="s">
        <v>1547</v>
      </c>
      <c r="D4470" s="338">
        <v>2004.0</v>
      </c>
      <c r="E4470" s="338" t="s">
        <v>23628</v>
      </c>
      <c r="F4470" s="339">
        <v>45084.0</v>
      </c>
      <c r="G4470" s="338" t="s">
        <v>23629</v>
      </c>
      <c r="H4470" s="338" t="s">
        <v>23630</v>
      </c>
      <c r="I4470" s="338" t="s">
        <v>23007</v>
      </c>
      <c r="J4470" s="338" t="s">
        <v>20579</v>
      </c>
      <c r="K4470" s="338" t="s">
        <v>4987</v>
      </c>
      <c r="L4470" s="338" t="s">
        <v>6247</v>
      </c>
      <c r="M4470" s="338" t="s">
        <v>23631</v>
      </c>
      <c r="N4470" s="338" t="s">
        <v>23632</v>
      </c>
      <c r="O4470" s="338" t="s">
        <v>5677</v>
      </c>
    </row>
    <row r="4471" ht="15.75" customHeight="1">
      <c r="A4471" s="338" t="s">
        <v>1003</v>
      </c>
      <c r="B4471" s="338" t="s">
        <v>7737</v>
      </c>
      <c r="C4471" s="338" t="s">
        <v>1537</v>
      </c>
      <c r="D4471" s="338">
        <v>2004.0</v>
      </c>
      <c r="E4471" s="338" t="s">
        <v>23078</v>
      </c>
      <c r="F4471" s="339">
        <v>45022.0</v>
      </c>
      <c r="G4471" s="338" t="s">
        <v>13558</v>
      </c>
      <c r="H4471" s="338" t="s">
        <v>14403</v>
      </c>
      <c r="I4471" s="338" t="s">
        <v>14403</v>
      </c>
      <c r="J4471" s="338" t="s">
        <v>7058</v>
      </c>
      <c r="K4471" s="338" t="s">
        <v>4987</v>
      </c>
      <c r="L4471" s="338" t="s">
        <v>18155</v>
      </c>
      <c r="M4471" s="338" t="s">
        <v>23633</v>
      </c>
      <c r="N4471" s="338" t="s">
        <v>5224</v>
      </c>
      <c r="O4471" s="338" t="s">
        <v>5002</v>
      </c>
    </row>
    <row r="4472" ht="15.75" customHeight="1">
      <c r="A4472" s="338" t="s">
        <v>23634</v>
      </c>
      <c r="B4472" s="338" t="s">
        <v>4970</v>
      </c>
      <c r="C4472" s="338" t="s">
        <v>1537</v>
      </c>
      <c r="D4472" s="338">
        <v>2004.0</v>
      </c>
      <c r="E4472" s="338" t="s">
        <v>23635</v>
      </c>
      <c r="F4472" s="339">
        <v>44992.0</v>
      </c>
      <c r="G4472" s="338" t="s">
        <v>7790</v>
      </c>
      <c r="H4472" s="338" t="s">
        <v>23636</v>
      </c>
      <c r="I4472" s="338" t="s">
        <v>23637</v>
      </c>
      <c r="J4472" s="338" t="s">
        <v>23638</v>
      </c>
      <c r="K4472" s="338" t="s">
        <v>4976</v>
      </c>
      <c r="M4472" s="338" t="s">
        <v>23639</v>
      </c>
      <c r="N4472" s="338" t="s">
        <v>22575</v>
      </c>
      <c r="O4472" s="338" t="s">
        <v>5624</v>
      </c>
    </row>
    <row r="4473" ht="15.75" customHeight="1">
      <c r="A4473" s="338" t="s">
        <v>23640</v>
      </c>
      <c r="B4473" s="338" t="s">
        <v>4993</v>
      </c>
      <c r="C4473" s="338" t="s">
        <v>1558</v>
      </c>
      <c r="D4473" s="338">
        <v>2004.0</v>
      </c>
      <c r="E4473" s="338" t="s">
        <v>22217</v>
      </c>
      <c r="F4473" s="339">
        <v>45175.0</v>
      </c>
      <c r="G4473" s="338" t="s">
        <v>7815</v>
      </c>
      <c r="H4473" s="338" t="s">
        <v>23641</v>
      </c>
      <c r="I4473" s="338" t="s">
        <v>23641</v>
      </c>
      <c r="J4473" s="338" t="s">
        <v>23642</v>
      </c>
      <c r="K4473" s="338" t="s">
        <v>4987</v>
      </c>
      <c r="L4473" s="338" t="s">
        <v>5988</v>
      </c>
      <c r="M4473" s="338" t="s">
        <v>23643</v>
      </c>
      <c r="N4473" s="338" t="s">
        <v>17975</v>
      </c>
      <c r="O4473" s="338" t="s">
        <v>5186</v>
      </c>
    </row>
    <row r="4474" ht="15.75" customHeight="1">
      <c r="A4474" s="338" t="s">
        <v>23644</v>
      </c>
      <c r="B4474" s="338" t="s">
        <v>7737</v>
      </c>
      <c r="C4474" s="338" t="s">
        <v>1558</v>
      </c>
      <c r="D4474" s="338">
        <v>2004.0</v>
      </c>
      <c r="E4474" s="338" t="s">
        <v>22045</v>
      </c>
      <c r="F4474" s="339">
        <v>45144.0</v>
      </c>
      <c r="G4474" s="338" t="s">
        <v>23645</v>
      </c>
      <c r="H4474" s="338" t="s">
        <v>15986</v>
      </c>
      <c r="I4474" s="338" t="s">
        <v>23646</v>
      </c>
      <c r="J4474" s="338" t="s">
        <v>16685</v>
      </c>
      <c r="K4474" s="338" t="s">
        <v>4987</v>
      </c>
      <c r="L4474" s="338" t="s">
        <v>15938</v>
      </c>
      <c r="M4474" s="338" t="s">
        <v>23647</v>
      </c>
      <c r="N4474" s="338" t="s">
        <v>4990</v>
      </c>
      <c r="O4474" s="338" t="s">
        <v>5339</v>
      </c>
    </row>
    <row r="4475" ht="15.75" customHeight="1">
      <c r="A4475" s="338" t="s">
        <v>10657</v>
      </c>
      <c r="B4475" s="338" t="s">
        <v>4970</v>
      </c>
      <c r="C4475" s="338" t="s">
        <v>1537</v>
      </c>
      <c r="D4475" s="338">
        <v>2004.0</v>
      </c>
      <c r="E4475" s="338" t="s">
        <v>22954</v>
      </c>
      <c r="F4475" s="339">
        <v>45114.0</v>
      </c>
      <c r="G4475" s="338" t="s">
        <v>23648</v>
      </c>
      <c r="H4475" s="338" t="s">
        <v>7152</v>
      </c>
      <c r="I4475" s="338" t="s">
        <v>10660</v>
      </c>
      <c r="J4475" s="338" t="s">
        <v>10653</v>
      </c>
      <c r="K4475" s="338" t="s">
        <v>4987</v>
      </c>
      <c r="L4475" s="338" t="s">
        <v>11153</v>
      </c>
      <c r="M4475" s="338" t="s">
        <v>23649</v>
      </c>
      <c r="N4475" s="338" t="s">
        <v>17520</v>
      </c>
      <c r="O4475" s="338" t="s">
        <v>4980</v>
      </c>
    </row>
    <row r="4476" ht="15.75" customHeight="1">
      <c r="A4476" s="338" t="s">
        <v>23650</v>
      </c>
      <c r="B4476" s="338" t="s">
        <v>4970</v>
      </c>
      <c r="C4476" s="338" t="s">
        <v>1681</v>
      </c>
      <c r="D4476" s="338">
        <v>2004.0</v>
      </c>
      <c r="E4476" s="338" t="s">
        <v>23651</v>
      </c>
      <c r="F4476" s="339">
        <v>44965.0</v>
      </c>
      <c r="G4476" s="338" t="s">
        <v>19739</v>
      </c>
      <c r="H4476" s="338" t="s">
        <v>21755</v>
      </c>
      <c r="I4476" s="338" t="s">
        <v>23652</v>
      </c>
      <c r="J4476" s="338" t="s">
        <v>10465</v>
      </c>
      <c r="K4476" s="338" t="s">
        <v>12977</v>
      </c>
      <c r="M4476" s="338" t="s">
        <v>23653</v>
      </c>
      <c r="N4476" s="338" t="s">
        <v>7805</v>
      </c>
      <c r="O4476" s="338" t="s">
        <v>14331</v>
      </c>
    </row>
    <row r="4477" ht="15.75" customHeight="1">
      <c r="A4477" s="338" t="s">
        <v>23654</v>
      </c>
      <c r="B4477" s="338" t="s">
        <v>7737</v>
      </c>
      <c r="C4477" s="338" t="s">
        <v>1558</v>
      </c>
      <c r="D4477" s="338">
        <v>2004.0</v>
      </c>
      <c r="E4477" s="338" t="s">
        <v>22954</v>
      </c>
      <c r="F4477" s="339">
        <v>44963.0</v>
      </c>
      <c r="G4477" s="338" t="s">
        <v>18956</v>
      </c>
      <c r="H4477" s="338" t="s">
        <v>23655</v>
      </c>
      <c r="I4477" s="338" t="s">
        <v>20660</v>
      </c>
      <c r="J4477" s="338" t="s">
        <v>23656</v>
      </c>
      <c r="K4477" s="338" t="s">
        <v>4987</v>
      </c>
      <c r="L4477" s="338" t="s">
        <v>6047</v>
      </c>
      <c r="M4477" s="338" t="s">
        <v>23657</v>
      </c>
      <c r="N4477" s="338" t="s">
        <v>21290</v>
      </c>
      <c r="O4477" s="338" t="s">
        <v>5020</v>
      </c>
    </row>
    <row r="4478" ht="15.75" customHeight="1">
      <c r="A4478" s="338" t="s">
        <v>834</v>
      </c>
      <c r="B4478" s="338" t="s">
        <v>4993</v>
      </c>
      <c r="C4478" s="338" t="s">
        <v>1572</v>
      </c>
      <c r="D4478" s="338">
        <v>2004.0</v>
      </c>
      <c r="E4478" s="338" t="s">
        <v>23658</v>
      </c>
      <c r="F4478" s="339">
        <v>44964.0</v>
      </c>
      <c r="G4478" s="338" t="s">
        <v>23659</v>
      </c>
      <c r="H4478" s="338" t="s">
        <v>21282</v>
      </c>
      <c r="I4478" s="338" t="s">
        <v>21283</v>
      </c>
      <c r="J4478" s="338" t="s">
        <v>14387</v>
      </c>
      <c r="K4478" s="338" t="s">
        <v>4987</v>
      </c>
      <c r="L4478" s="338" t="s">
        <v>22805</v>
      </c>
      <c r="M4478" s="338" t="s">
        <v>23660</v>
      </c>
      <c r="N4478" s="338" t="s">
        <v>18335</v>
      </c>
      <c r="O4478" s="338" t="s">
        <v>5483</v>
      </c>
    </row>
    <row r="4479" ht="15.75" customHeight="1">
      <c r="A4479" s="338" t="s">
        <v>17383</v>
      </c>
      <c r="B4479" s="338" t="s">
        <v>4970</v>
      </c>
      <c r="C4479" s="338" t="s">
        <v>3713</v>
      </c>
      <c r="D4479" s="338">
        <v>2004.0</v>
      </c>
      <c r="E4479" s="338" t="s">
        <v>23661</v>
      </c>
      <c r="F4479" s="339">
        <v>45114.0</v>
      </c>
      <c r="G4479" s="338" t="s">
        <v>13558</v>
      </c>
      <c r="H4479" s="338" t="s">
        <v>23609</v>
      </c>
      <c r="I4479" s="338" t="s">
        <v>23609</v>
      </c>
      <c r="J4479" s="338" t="s">
        <v>23662</v>
      </c>
      <c r="K4479" s="338" t="s">
        <v>4987</v>
      </c>
      <c r="L4479" s="338" t="s">
        <v>5108</v>
      </c>
      <c r="M4479" s="338" t="s">
        <v>23663</v>
      </c>
      <c r="N4479" s="338" t="s">
        <v>23664</v>
      </c>
      <c r="O4479" s="338" t="s">
        <v>5545</v>
      </c>
    </row>
    <row r="4480" ht="15.75" customHeight="1">
      <c r="A4480" s="338" t="s">
        <v>23665</v>
      </c>
      <c r="B4480" s="338" t="s">
        <v>7737</v>
      </c>
      <c r="C4480" s="338" t="s">
        <v>1537</v>
      </c>
      <c r="D4480" s="338">
        <v>2004.0</v>
      </c>
      <c r="E4480" s="338" t="s">
        <v>23666</v>
      </c>
      <c r="F4480" s="339">
        <v>45114.0</v>
      </c>
      <c r="G4480" s="338" t="s">
        <v>23667</v>
      </c>
      <c r="H4480" s="338" t="s">
        <v>22668</v>
      </c>
      <c r="I4480" s="338" t="s">
        <v>7421</v>
      </c>
      <c r="J4480" s="338" t="s">
        <v>18104</v>
      </c>
      <c r="K4480" s="338" t="s">
        <v>4987</v>
      </c>
      <c r="L4480" s="338" t="s">
        <v>15938</v>
      </c>
      <c r="M4480" s="338" t="s">
        <v>23668</v>
      </c>
      <c r="N4480" s="338" t="s">
        <v>5036</v>
      </c>
      <c r="O4480" s="338" t="s">
        <v>5576</v>
      </c>
    </row>
    <row r="4481" ht="15.75" customHeight="1">
      <c r="A4481" s="338" t="s">
        <v>23669</v>
      </c>
      <c r="B4481" s="338" t="s">
        <v>4970</v>
      </c>
      <c r="C4481" s="338" t="s">
        <v>1537</v>
      </c>
      <c r="D4481" s="338">
        <v>2004.0</v>
      </c>
      <c r="E4481" s="338" t="s">
        <v>23554</v>
      </c>
      <c r="F4481" s="339">
        <v>44992.0</v>
      </c>
      <c r="G4481" s="338" t="s">
        <v>10323</v>
      </c>
      <c r="H4481" s="338" t="s">
        <v>23670</v>
      </c>
      <c r="I4481" s="338" t="s">
        <v>6476</v>
      </c>
      <c r="J4481" s="338" t="s">
        <v>19883</v>
      </c>
      <c r="K4481" s="338" t="s">
        <v>4987</v>
      </c>
      <c r="L4481" s="338" t="s">
        <v>6015</v>
      </c>
      <c r="M4481" s="338" t="s">
        <v>23671</v>
      </c>
      <c r="N4481" s="338" t="s">
        <v>23672</v>
      </c>
      <c r="O4481" s="338" t="s">
        <v>5294</v>
      </c>
    </row>
    <row r="4482" ht="15.75" customHeight="1">
      <c r="A4482" s="338" t="s">
        <v>1146</v>
      </c>
      <c r="B4482" s="338" t="s">
        <v>4970</v>
      </c>
      <c r="C4482" s="338" t="s">
        <v>1547</v>
      </c>
      <c r="D4482" s="338">
        <v>2004.0</v>
      </c>
      <c r="E4482" s="338" t="s">
        <v>23673</v>
      </c>
      <c r="F4482" s="339">
        <v>44964.0</v>
      </c>
      <c r="G4482" s="338" t="s">
        <v>5004</v>
      </c>
      <c r="H4482" s="338" t="s">
        <v>5730</v>
      </c>
      <c r="I4482" s="338" t="s">
        <v>23674</v>
      </c>
      <c r="J4482" s="338" t="s">
        <v>18943</v>
      </c>
      <c r="K4482" s="338" t="s">
        <v>4987</v>
      </c>
      <c r="L4482" s="338" t="s">
        <v>7748</v>
      </c>
      <c r="M4482" s="338" t="s">
        <v>23675</v>
      </c>
      <c r="N4482" s="338" t="s">
        <v>12972</v>
      </c>
      <c r="O4482" s="338" t="s">
        <v>5056</v>
      </c>
    </row>
    <row r="4483" ht="15.75" customHeight="1">
      <c r="A4483" s="338" t="s">
        <v>23676</v>
      </c>
      <c r="B4483" s="338" t="s">
        <v>4970</v>
      </c>
      <c r="C4483" s="338" t="s">
        <v>1537</v>
      </c>
      <c r="D4483" s="338">
        <v>2004.0</v>
      </c>
      <c r="E4483" s="338" t="s">
        <v>23677</v>
      </c>
      <c r="F4483" s="339">
        <v>44963.0</v>
      </c>
      <c r="G4483" s="338" t="s">
        <v>23678</v>
      </c>
      <c r="H4483" s="338" t="s">
        <v>23679</v>
      </c>
      <c r="I4483" s="338" t="s">
        <v>16638</v>
      </c>
      <c r="J4483" s="338" t="s">
        <v>19912</v>
      </c>
      <c r="K4483" s="338" t="s">
        <v>12977</v>
      </c>
      <c r="L4483" s="338" t="s">
        <v>14444</v>
      </c>
      <c r="M4483" s="338" t="s">
        <v>23680</v>
      </c>
      <c r="N4483" s="338" t="s">
        <v>19967</v>
      </c>
      <c r="O4483" s="338" t="s">
        <v>5370</v>
      </c>
    </row>
    <row r="4484" ht="15.75" customHeight="1">
      <c r="A4484" s="338" t="s">
        <v>4469</v>
      </c>
      <c r="B4484" s="338" t="s">
        <v>7737</v>
      </c>
      <c r="C4484" s="338" t="s">
        <v>1537</v>
      </c>
      <c r="D4484" s="338">
        <v>2004.0</v>
      </c>
      <c r="E4484" s="338" t="s">
        <v>23681</v>
      </c>
      <c r="F4484" s="339">
        <v>45144.0</v>
      </c>
      <c r="G4484" s="338" t="s">
        <v>23682</v>
      </c>
      <c r="H4484" s="338" t="s">
        <v>15361</v>
      </c>
      <c r="I4484" s="338" t="s">
        <v>15361</v>
      </c>
      <c r="J4484" s="338" t="s">
        <v>16829</v>
      </c>
      <c r="K4484" s="338" t="s">
        <v>4987</v>
      </c>
      <c r="L4484" s="338" t="s">
        <v>19185</v>
      </c>
      <c r="M4484" s="338" t="s">
        <v>23683</v>
      </c>
      <c r="N4484" s="338" t="s">
        <v>21290</v>
      </c>
      <c r="O4484" s="338" t="s">
        <v>5943</v>
      </c>
    </row>
    <row r="4485" ht="15.75" customHeight="1">
      <c r="A4485" s="338" t="s">
        <v>23684</v>
      </c>
      <c r="B4485" s="338" t="s">
        <v>7737</v>
      </c>
      <c r="C4485" s="338" t="s">
        <v>1558</v>
      </c>
      <c r="D4485" s="338">
        <v>2004.0</v>
      </c>
      <c r="E4485" s="338" t="s">
        <v>23685</v>
      </c>
      <c r="F4485" s="339">
        <v>44964.0</v>
      </c>
      <c r="G4485" s="338" t="s">
        <v>23686</v>
      </c>
      <c r="H4485" s="338" t="s">
        <v>23687</v>
      </c>
      <c r="I4485" s="338" t="s">
        <v>22960</v>
      </c>
      <c r="J4485" s="338" t="s">
        <v>22960</v>
      </c>
      <c r="K4485" s="338" t="s">
        <v>4987</v>
      </c>
      <c r="L4485" s="338" t="s">
        <v>6015</v>
      </c>
      <c r="M4485" s="338" t="s">
        <v>23688</v>
      </c>
      <c r="N4485" s="338" t="s">
        <v>18335</v>
      </c>
      <c r="O4485" s="338" t="s">
        <v>5370</v>
      </c>
    </row>
    <row r="4486" ht="15.75" customHeight="1">
      <c r="A4486" s="338" t="s">
        <v>23689</v>
      </c>
      <c r="B4486" s="338" t="s">
        <v>7737</v>
      </c>
      <c r="C4486" s="338" t="s">
        <v>1537</v>
      </c>
      <c r="D4486" s="338">
        <v>2004.0</v>
      </c>
      <c r="E4486" s="338" t="s">
        <v>23681</v>
      </c>
      <c r="F4486" s="339">
        <v>44991.0</v>
      </c>
      <c r="G4486" s="338" t="s">
        <v>13588</v>
      </c>
      <c r="H4486" s="338" t="s">
        <v>22591</v>
      </c>
      <c r="I4486" s="338" t="s">
        <v>23690</v>
      </c>
      <c r="J4486" s="338" t="s">
        <v>22157</v>
      </c>
      <c r="K4486" s="338" t="s">
        <v>4987</v>
      </c>
      <c r="L4486" s="338" t="s">
        <v>6255</v>
      </c>
      <c r="M4486" s="338" t="s">
        <v>23691</v>
      </c>
      <c r="N4486" s="338" t="s">
        <v>5126</v>
      </c>
      <c r="O4486" s="338" t="s">
        <v>5505</v>
      </c>
    </row>
    <row r="4487" ht="15.75" customHeight="1">
      <c r="A4487" s="338" t="s">
        <v>23692</v>
      </c>
      <c r="B4487" s="338" t="s">
        <v>4970</v>
      </c>
      <c r="C4487" s="338" t="s">
        <v>1537</v>
      </c>
      <c r="D4487" s="338">
        <v>2004.0</v>
      </c>
      <c r="E4487" s="338" t="s">
        <v>22645</v>
      </c>
      <c r="F4487" s="339">
        <v>44992.0</v>
      </c>
      <c r="G4487" s="338" t="s">
        <v>18151</v>
      </c>
      <c r="H4487" s="338" t="s">
        <v>17424</v>
      </c>
      <c r="I4487" s="338" t="s">
        <v>17424</v>
      </c>
      <c r="J4487" s="338" t="s">
        <v>5746</v>
      </c>
      <c r="K4487" s="338" t="s">
        <v>4987</v>
      </c>
      <c r="L4487" s="338" t="s">
        <v>6394</v>
      </c>
      <c r="M4487" s="338" t="s">
        <v>23693</v>
      </c>
      <c r="N4487" s="338" t="s">
        <v>7874</v>
      </c>
      <c r="O4487" s="338" t="s">
        <v>5471</v>
      </c>
    </row>
    <row r="4488" ht="15.75" customHeight="1">
      <c r="A4488" s="338" t="s">
        <v>23694</v>
      </c>
      <c r="B4488" s="338" t="s">
        <v>4993</v>
      </c>
      <c r="C4488" s="338" t="s">
        <v>1601</v>
      </c>
      <c r="D4488" s="338">
        <v>2004.0</v>
      </c>
      <c r="E4488" s="338" t="s">
        <v>23604</v>
      </c>
      <c r="F4488" s="339">
        <v>45144.0</v>
      </c>
      <c r="G4488" s="338" t="s">
        <v>14304</v>
      </c>
      <c r="H4488" s="338" t="s">
        <v>16723</v>
      </c>
      <c r="I4488" s="338" t="s">
        <v>18533</v>
      </c>
      <c r="J4488" s="338" t="s">
        <v>15848</v>
      </c>
      <c r="K4488" s="338" t="s">
        <v>12977</v>
      </c>
      <c r="L4488" s="338" t="s">
        <v>18874</v>
      </c>
      <c r="M4488" s="338" t="s">
        <v>23695</v>
      </c>
      <c r="N4488" s="338" t="s">
        <v>5009</v>
      </c>
      <c r="O4488" s="338" t="s">
        <v>5576</v>
      </c>
    </row>
    <row r="4489" ht="15.75" customHeight="1">
      <c r="A4489" s="338" t="s">
        <v>23696</v>
      </c>
      <c r="B4489" s="338" t="s">
        <v>4970</v>
      </c>
      <c r="C4489" s="338" t="s">
        <v>1547</v>
      </c>
      <c r="D4489" s="338">
        <v>2004.0</v>
      </c>
      <c r="E4489" s="338" t="s">
        <v>23697</v>
      </c>
      <c r="F4489" s="339">
        <v>45114.0</v>
      </c>
      <c r="G4489" s="338" t="s">
        <v>23698</v>
      </c>
      <c r="H4489" s="338" t="s">
        <v>21564</v>
      </c>
      <c r="I4489" s="338" t="s">
        <v>23699</v>
      </c>
      <c r="J4489" s="338" t="s">
        <v>10355</v>
      </c>
      <c r="K4489" s="338" t="s">
        <v>6531</v>
      </c>
      <c r="L4489" s="338" t="s">
        <v>5084</v>
      </c>
      <c r="M4489" s="338" t="s">
        <v>23700</v>
      </c>
      <c r="N4489" s="338" t="s">
        <v>23701</v>
      </c>
      <c r="O4489" s="338" t="s">
        <v>5294</v>
      </c>
    </row>
    <row r="4490" ht="15.75" customHeight="1">
      <c r="A4490" s="338" t="s">
        <v>12437</v>
      </c>
      <c r="B4490" s="338" t="s">
        <v>7737</v>
      </c>
      <c r="C4490" s="338" t="s">
        <v>1547</v>
      </c>
      <c r="D4490" s="338">
        <v>2004.0</v>
      </c>
      <c r="E4490" s="338" t="s">
        <v>23702</v>
      </c>
      <c r="F4490" s="339">
        <v>44964.0</v>
      </c>
      <c r="G4490" s="338" t="s">
        <v>7764</v>
      </c>
      <c r="H4490" s="338" t="s">
        <v>6132</v>
      </c>
      <c r="I4490" s="338" t="s">
        <v>12438</v>
      </c>
      <c r="J4490" s="338" t="s">
        <v>20738</v>
      </c>
      <c r="K4490" s="338" t="s">
        <v>4976</v>
      </c>
      <c r="L4490" s="338" t="s">
        <v>11153</v>
      </c>
      <c r="M4490" s="338" t="s">
        <v>23703</v>
      </c>
      <c r="N4490" s="338" t="s">
        <v>4979</v>
      </c>
      <c r="O4490" s="338" t="s">
        <v>8056</v>
      </c>
    </row>
    <row r="4491" ht="15.75" customHeight="1">
      <c r="A4491" s="338" t="s">
        <v>23704</v>
      </c>
      <c r="B4491" s="338" t="s">
        <v>4970</v>
      </c>
      <c r="C4491" s="338" t="s">
        <v>1547</v>
      </c>
      <c r="D4491" s="338">
        <v>2004.0</v>
      </c>
      <c r="E4491" s="338" t="s">
        <v>23697</v>
      </c>
      <c r="F4491" s="339">
        <v>44964.0</v>
      </c>
      <c r="G4491" s="338" t="s">
        <v>22973</v>
      </c>
      <c r="H4491" s="338" t="s">
        <v>5640</v>
      </c>
      <c r="I4491" s="338" t="s">
        <v>23705</v>
      </c>
      <c r="J4491" s="338" t="s">
        <v>20688</v>
      </c>
      <c r="K4491" s="338" t="s">
        <v>4987</v>
      </c>
      <c r="L4491" s="338" t="s">
        <v>5034</v>
      </c>
      <c r="M4491" s="338" t="s">
        <v>23706</v>
      </c>
      <c r="N4491" s="338" t="s">
        <v>4990</v>
      </c>
      <c r="O4491" s="338" t="s">
        <v>4991</v>
      </c>
    </row>
    <row r="4492" ht="15.75" customHeight="1">
      <c r="A4492" s="338" t="s">
        <v>652</v>
      </c>
      <c r="B4492" s="338" t="s">
        <v>4993</v>
      </c>
      <c r="C4492" s="338" t="s">
        <v>1537</v>
      </c>
      <c r="D4492" s="338">
        <v>2004.0</v>
      </c>
      <c r="E4492" s="338" t="s">
        <v>23707</v>
      </c>
      <c r="F4492" s="339">
        <v>45175.0</v>
      </c>
      <c r="G4492" s="338" t="s">
        <v>23708</v>
      </c>
      <c r="H4492" s="338" t="s">
        <v>14532</v>
      </c>
      <c r="I4492" s="338" t="s">
        <v>8147</v>
      </c>
      <c r="J4492" s="338" t="s">
        <v>7115</v>
      </c>
      <c r="K4492" s="338" t="s">
        <v>4987</v>
      </c>
      <c r="L4492" s="338" t="s">
        <v>16620</v>
      </c>
      <c r="M4492" s="338" t="s">
        <v>23709</v>
      </c>
      <c r="N4492" s="338" t="s">
        <v>7376</v>
      </c>
      <c r="O4492" s="338" t="s">
        <v>5225</v>
      </c>
    </row>
    <row r="4493" ht="15.75" customHeight="1">
      <c r="A4493" s="338" t="s">
        <v>23710</v>
      </c>
      <c r="B4493" s="338" t="s">
        <v>4970</v>
      </c>
      <c r="C4493" s="338" t="s">
        <v>1537</v>
      </c>
      <c r="D4493" s="338">
        <v>2004.0</v>
      </c>
      <c r="E4493" s="338" t="s">
        <v>23711</v>
      </c>
      <c r="F4493" s="339">
        <v>45082.0</v>
      </c>
      <c r="G4493" s="338" t="s">
        <v>9484</v>
      </c>
      <c r="H4493" s="338" t="s">
        <v>6086</v>
      </c>
      <c r="I4493" s="338" t="s">
        <v>6086</v>
      </c>
      <c r="J4493" s="338" t="s">
        <v>20887</v>
      </c>
      <c r="K4493" s="338" t="s">
        <v>4987</v>
      </c>
      <c r="L4493" s="338" t="s">
        <v>23712</v>
      </c>
      <c r="M4493" s="338" t="s">
        <v>23713</v>
      </c>
      <c r="N4493" s="338" t="s">
        <v>4979</v>
      </c>
      <c r="O4493" s="338" t="s">
        <v>11665</v>
      </c>
    </row>
    <row r="4494" ht="15.75" customHeight="1">
      <c r="A4494" s="338" t="s">
        <v>23714</v>
      </c>
      <c r="B4494" s="338" t="s">
        <v>4970</v>
      </c>
      <c r="C4494" s="338" t="s">
        <v>1537</v>
      </c>
      <c r="D4494" s="338">
        <v>2004.0</v>
      </c>
      <c r="E4494" s="338" t="s">
        <v>23218</v>
      </c>
      <c r="F4494" s="339">
        <v>45113.0</v>
      </c>
      <c r="G4494" s="338" t="s">
        <v>18201</v>
      </c>
      <c r="H4494" s="338" t="s">
        <v>11570</v>
      </c>
      <c r="I4494" s="338" t="s">
        <v>12539</v>
      </c>
      <c r="J4494" s="338" t="s">
        <v>21238</v>
      </c>
      <c r="K4494" s="338" t="s">
        <v>4987</v>
      </c>
      <c r="L4494" s="338" t="s">
        <v>18110</v>
      </c>
      <c r="M4494" s="338" t="s">
        <v>23715</v>
      </c>
      <c r="N4494" s="338" t="s">
        <v>5036</v>
      </c>
      <c r="O4494" s="338" t="s">
        <v>5471</v>
      </c>
    </row>
    <row r="4495" ht="15.75" customHeight="1">
      <c r="A4495" s="338" t="s">
        <v>23716</v>
      </c>
      <c r="B4495" s="338" t="s">
        <v>5601</v>
      </c>
      <c r="C4495" s="338" t="s">
        <v>1547</v>
      </c>
      <c r="D4495" s="338">
        <v>2004.0</v>
      </c>
      <c r="E4495" s="338" t="s">
        <v>23717</v>
      </c>
      <c r="F4495" s="339">
        <v>45142.0</v>
      </c>
      <c r="G4495" s="338" t="s">
        <v>5172</v>
      </c>
      <c r="H4495" s="338" t="s">
        <v>17768</v>
      </c>
      <c r="I4495" s="338" t="s">
        <v>17768</v>
      </c>
      <c r="J4495" s="338" t="s">
        <v>23718</v>
      </c>
      <c r="K4495" s="338" t="s">
        <v>4976</v>
      </c>
      <c r="M4495" s="338" t="s">
        <v>23719</v>
      </c>
      <c r="N4495" s="338" t="s">
        <v>22457</v>
      </c>
      <c r="O4495" s="338" t="s">
        <v>15589</v>
      </c>
    </row>
    <row r="4496" ht="15.75" customHeight="1">
      <c r="A4496" s="338" t="s">
        <v>23720</v>
      </c>
      <c r="B4496" s="338" t="s">
        <v>4970</v>
      </c>
      <c r="C4496" s="338" t="s">
        <v>1547</v>
      </c>
      <c r="D4496" s="338">
        <v>2004.0</v>
      </c>
      <c r="E4496" s="338" t="s">
        <v>23618</v>
      </c>
      <c r="F4496" s="339">
        <v>45083.0</v>
      </c>
      <c r="G4496" s="338" t="s">
        <v>19812</v>
      </c>
      <c r="H4496" s="338" t="s">
        <v>5386</v>
      </c>
      <c r="I4496" s="338" t="s">
        <v>8852</v>
      </c>
      <c r="J4496" s="338" t="s">
        <v>10653</v>
      </c>
      <c r="K4496" s="338" t="s">
        <v>4987</v>
      </c>
      <c r="L4496" s="338" t="s">
        <v>14335</v>
      </c>
      <c r="M4496" s="338" t="s">
        <v>23721</v>
      </c>
      <c r="N4496" s="338" t="s">
        <v>5009</v>
      </c>
      <c r="O4496" s="338" t="s">
        <v>5046</v>
      </c>
    </row>
    <row r="4497" ht="15.75" customHeight="1">
      <c r="A4497" s="338" t="s">
        <v>23722</v>
      </c>
      <c r="B4497" s="338" t="s">
        <v>7737</v>
      </c>
      <c r="C4497" s="338" t="s">
        <v>1537</v>
      </c>
      <c r="D4497" s="338">
        <v>2004.0</v>
      </c>
      <c r="E4497" s="338" t="s">
        <v>23723</v>
      </c>
      <c r="F4497" s="339">
        <v>44991.0</v>
      </c>
      <c r="G4497" s="338" t="s">
        <v>23724</v>
      </c>
      <c r="H4497" s="338" t="s">
        <v>19206</v>
      </c>
      <c r="I4497" s="338" t="s">
        <v>9852</v>
      </c>
      <c r="J4497" s="338" t="s">
        <v>19217</v>
      </c>
      <c r="K4497" s="338" t="s">
        <v>4987</v>
      </c>
      <c r="L4497" s="338" t="s">
        <v>18923</v>
      </c>
      <c r="M4497" s="338" t="s">
        <v>23725</v>
      </c>
      <c r="N4497" s="338" t="s">
        <v>7874</v>
      </c>
      <c r="O4497" s="338" t="s">
        <v>5824</v>
      </c>
    </row>
    <row r="4498" ht="15.75" customHeight="1">
      <c r="A4498" s="338" t="s">
        <v>688</v>
      </c>
      <c r="B4498" s="338" t="s">
        <v>7737</v>
      </c>
      <c r="C4498" s="338" t="s">
        <v>3713</v>
      </c>
      <c r="D4498" s="338">
        <v>2004.0</v>
      </c>
      <c r="E4498" s="338" t="s">
        <v>23726</v>
      </c>
      <c r="F4498" s="339">
        <v>45052.0</v>
      </c>
      <c r="G4498" s="338" t="s">
        <v>8549</v>
      </c>
      <c r="H4498" s="338" t="s">
        <v>11988</v>
      </c>
      <c r="I4498" s="338" t="s">
        <v>23727</v>
      </c>
      <c r="J4498" s="338" t="s">
        <v>18372</v>
      </c>
      <c r="K4498" s="338" t="s">
        <v>4987</v>
      </c>
      <c r="L4498" s="338" t="s">
        <v>18250</v>
      </c>
      <c r="M4498" s="338" t="s">
        <v>23728</v>
      </c>
      <c r="N4498" s="338" t="s">
        <v>4979</v>
      </c>
      <c r="O4498" s="338" t="s">
        <v>5852</v>
      </c>
    </row>
    <row r="4499" ht="15.75" customHeight="1">
      <c r="A4499" s="338" t="s">
        <v>23729</v>
      </c>
      <c r="B4499" s="338" t="s">
        <v>4970</v>
      </c>
      <c r="C4499" s="338" t="s">
        <v>1601</v>
      </c>
      <c r="D4499" s="338">
        <v>2004.0</v>
      </c>
      <c r="E4499" s="338" t="s">
        <v>23618</v>
      </c>
      <c r="F4499" s="338" t="s">
        <v>5059</v>
      </c>
      <c r="G4499" s="338" t="s">
        <v>18151</v>
      </c>
      <c r="H4499" s="338" t="s">
        <v>20577</v>
      </c>
      <c r="I4499" s="338" t="s">
        <v>23730</v>
      </c>
      <c r="J4499" s="338" t="s">
        <v>23731</v>
      </c>
      <c r="K4499" s="338" t="s">
        <v>4987</v>
      </c>
      <c r="L4499" s="338" t="s">
        <v>5222</v>
      </c>
      <c r="M4499" s="338" t="s">
        <v>23732</v>
      </c>
      <c r="N4499" s="338" t="s">
        <v>23733</v>
      </c>
      <c r="O4499" s="338" t="s">
        <v>5010</v>
      </c>
    </row>
    <row r="4500" ht="15.75" customHeight="1">
      <c r="A4500" s="338" t="s">
        <v>23734</v>
      </c>
      <c r="B4500" s="338" t="s">
        <v>4970</v>
      </c>
      <c r="C4500" s="338" t="s">
        <v>1537</v>
      </c>
      <c r="D4500" s="338">
        <v>2004.0</v>
      </c>
      <c r="E4500" s="338" t="s">
        <v>23735</v>
      </c>
      <c r="F4500" s="339">
        <v>45143.0</v>
      </c>
      <c r="G4500" s="338" t="s">
        <v>19710</v>
      </c>
      <c r="H4500" s="338" t="s">
        <v>13035</v>
      </c>
      <c r="I4500" s="338" t="s">
        <v>13035</v>
      </c>
      <c r="J4500" s="338" t="s">
        <v>13692</v>
      </c>
      <c r="K4500" s="338" t="s">
        <v>4987</v>
      </c>
      <c r="L4500" s="338" t="s">
        <v>12744</v>
      </c>
      <c r="M4500" s="338" t="s">
        <v>23736</v>
      </c>
      <c r="N4500" s="338" t="s">
        <v>7780</v>
      </c>
      <c r="O4500" s="338" t="s">
        <v>5677</v>
      </c>
    </row>
    <row r="4501" ht="15.75" customHeight="1">
      <c r="A4501" s="338" t="s">
        <v>23737</v>
      </c>
      <c r="B4501" s="338" t="s">
        <v>7737</v>
      </c>
      <c r="C4501" s="338" t="s">
        <v>1537</v>
      </c>
      <c r="D4501" s="338">
        <v>2004.0</v>
      </c>
      <c r="E4501" s="338" t="s">
        <v>23738</v>
      </c>
      <c r="F4501" s="339">
        <v>45082.0</v>
      </c>
      <c r="G4501" s="338" t="s">
        <v>5030</v>
      </c>
      <c r="H4501" s="338" t="s">
        <v>16638</v>
      </c>
      <c r="I4501" s="338" t="s">
        <v>7164</v>
      </c>
      <c r="J4501" s="338" t="s">
        <v>20700</v>
      </c>
      <c r="K4501" s="338" t="s">
        <v>4987</v>
      </c>
      <c r="L4501" s="338" t="s">
        <v>12846</v>
      </c>
      <c r="M4501" s="338" t="s">
        <v>23739</v>
      </c>
      <c r="N4501" s="338" t="s">
        <v>5224</v>
      </c>
      <c r="O4501" s="338" t="s">
        <v>5294</v>
      </c>
    </row>
    <row r="4502" ht="15.75" customHeight="1">
      <c r="A4502" s="338" t="s">
        <v>577</v>
      </c>
      <c r="B4502" s="338" t="s">
        <v>7737</v>
      </c>
      <c r="C4502" s="338" t="s">
        <v>1558</v>
      </c>
      <c r="D4502" s="338">
        <v>2004.0</v>
      </c>
      <c r="E4502" s="338" t="s">
        <v>23740</v>
      </c>
      <c r="F4502" s="339">
        <v>44991.0</v>
      </c>
      <c r="G4502" s="338" t="s">
        <v>23741</v>
      </c>
      <c r="H4502" s="338" t="s">
        <v>18094</v>
      </c>
      <c r="I4502" s="338" t="s">
        <v>20583</v>
      </c>
      <c r="J4502" s="338" t="s">
        <v>15981</v>
      </c>
      <c r="K4502" s="338" t="s">
        <v>4987</v>
      </c>
      <c r="L4502" s="338" t="s">
        <v>14335</v>
      </c>
      <c r="M4502" s="338" t="s">
        <v>23742</v>
      </c>
      <c r="N4502" s="338" t="s">
        <v>5036</v>
      </c>
      <c r="O4502" s="338" t="s">
        <v>5217</v>
      </c>
    </row>
    <row r="4503" ht="15.75" customHeight="1">
      <c r="A4503" s="338" t="s">
        <v>23743</v>
      </c>
      <c r="B4503" s="338" t="s">
        <v>4970</v>
      </c>
      <c r="C4503" s="338" t="s">
        <v>1558</v>
      </c>
      <c r="D4503" s="338">
        <v>2004.0</v>
      </c>
      <c r="E4503" s="338" t="s">
        <v>23744</v>
      </c>
      <c r="F4503" s="339">
        <v>45053.0</v>
      </c>
      <c r="G4503" s="338" t="s">
        <v>17373</v>
      </c>
      <c r="H4503" s="338" t="s">
        <v>17860</v>
      </c>
      <c r="I4503" s="338" t="s">
        <v>23745</v>
      </c>
      <c r="J4503" s="338" t="s">
        <v>23311</v>
      </c>
      <c r="K4503" s="338" t="s">
        <v>4987</v>
      </c>
      <c r="L4503" s="338" t="s">
        <v>5971</v>
      </c>
      <c r="M4503" s="338" t="s">
        <v>23746</v>
      </c>
      <c r="N4503" s="338" t="s">
        <v>17975</v>
      </c>
      <c r="O4503" s="338" t="s">
        <v>5056</v>
      </c>
    </row>
    <row r="4504" ht="15.75" customHeight="1">
      <c r="A4504" s="338" t="s">
        <v>23747</v>
      </c>
      <c r="B4504" s="338" t="s">
        <v>7737</v>
      </c>
      <c r="C4504" s="338" t="s">
        <v>1537</v>
      </c>
      <c r="D4504" s="338">
        <v>2004.0</v>
      </c>
      <c r="E4504" s="338" t="s">
        <v>23748</v>
      </c>
      <c r="F4504" s="339">
        <v>44964.0</v>
      </c>
      <c r="G4504" s="338" t="s">
        <v>5774</v>
      </c>
      <c r="H4504" s="338" t="s">
        <v>14244</v>
      </c>
      <c r="I4504" s="338" t="s">
        <v>23162</v>
      </c>
      <c r="J4504" s="338" t="s">
        <v>14658</v>
      </c>
      <c r="K4504" s="338" t="s">
        <v>12977</v>
      </c>
      <c r="L4504" s="338" t="s">
        <v>7748</v>
      </c>
      <c r="M4504" s="338" t="s">
        <v>23749</v>
      </c>
      <c r="N4504" s="338" t="s">
        <v>5036</v>
      </c>
      <c r="O4504" s="338" t="s">
        <v>5715</v>
      </c>
    </row>
    <row r="4505" ht="15.75" customHeight="1">
      <c r="A4505" s="338" t="s">
        <v>23750</v>
      </c>
      <c r="B4505" s="338" t="s">
        <v>7737</v>
      </c>
      <c r="C4505" s="338" t="s">
        <v>1558</v>
      </c>
      <c r="D4505" s="338">
        <v>2004.0</v>
      </c>
      <c r="E4505" s="338" t="s">
        <v>23493</v>
      </c>
      <c r="F4505" s="339">
        <v>44932.0</v>
      </c>
      <c r="G4505" s="338" t="s">
        <v>6358</v>
      </c>
      <c r="H4505" s="338" t="s">
        <v>20505</v>
      </c>
      <c r="I4505" s="338" t="s">
        <v>23751</v>
      </c>
      <c r="J4505" s="338" t="s">
        <v>15981</v>
      </c>
      <c r="K4505" s="338" t="s">
        <v>4987</v>
      </c>
      <c r="L4505" s="338" t="s">
        <v>12846</v>
      </c>
      <c r="M4505" s="338" t="s">
        <v>23752</v>
      </c>
      <c r="N4505" s="338" t="s">
        <v>17344</v>
      </c>
      <c r="O4505" s="338" t="s">
        <v>5294</v>
      </c>
    </row>
    <row r="4506" ht="15.75" customHeight="1">
      <c r="A4506" s="338" t="s">
        <v>819</v>
      </c>
      <c r="B4506" s="338" t="s">
        <v>4993</v>
      </c>
      <c r="C4506" s="338" t="s">
        <v>1572</v>
      </c>
      <c r="D4506" s="338">
        <v>2004.0</v>
      </c>
      <c r="E4506" s="338" t="s">
        <v>23753</v>
      </c>
      <c r="F4506" s="338" t="s">
        <v>5286</v>
      </c>
      <c r="G4506" s="338" t="s">
        <v>7790</v>
      </c>
      <c r="H4506" s="338" t="s">
        <v>20641</v>
      </c>
      <c r="I4506" s="338" t="s">
        <v>22112</v>
      </c>
      <c r="J4506" s="338" t="s">
        <v>15469</v>
      </c>
      <c r="K4506" s="338" t="s">
        <v>4987</v>
      </c>
      <c r="L4506" s="338" t="s">
        <v>15938</v>
      </c>
      <c r="M4506" s="338" t="s">
        <v>23754</v>
      </c>
      <c r="N4506" s="338" t="s">
        <v>19003</v>
      </c>
      <c r="O4506" s="338" t="s">
        <v>6003</v>
      </c>
    </row>
    <row r="4507" ht="15.75" customHeight="1">
      <c r="A4507" s="338" t="s">
        <v>23755</v>
      </c>
      <c r="B4507" s="338" t="s">
        <v>4970</v>
      </c>
      <c r="C4507" s="338" t="s">
        <v>1547</v>
      </c>
      <c r="D4507" s="338">
        <v>2004.0</v>
      </c>
      <c r="E4507" s="338" t="s">
        <v>23618</v>
      </c>
      <c r="F4507" s="339">
        <v>44934.0</v>
      </c>
      <c r="G4507" s="338" t="s">
        <v>11956</v>
      </c>
      <c r="H4507" s="338" t="s">
        <v>12887</v>
      </c>
      <c r="I4507" s="338" t="s">
        <v>12887</v>
      </c>
      <c r="J4507" s="338" t="s">
        <v>8652</v>
      </c>
      <c r="K4507" s="338" t="s">
        <v>4987</v>
      </c>
      <c r="L4507" s="338" t="s">
        <v>6195</v>
      </c>
      <c r="M4507" s="338" t="s">
        <v>23756</v>
      </c>
      <c r="N4507" s="338" t="s">
        <v>23757</v>
      </c>
      <c r="O4507" s="338" t="s">
        <v>6997</v>
      </c>
    </row>
    <row r="4508" ht="15.75" customHeight="1">
      <c r="A4508" s="338" t="s">
        <v>23758</v>
      </c>
      <c r="B4508" s="338" t="s">
        <v>4993</v>
      </c>
      <c r="C4508" s="338" t="s">
        <v>1558</v>
      </c>
      <c r="D4508" s="338">
        <v>2004.0</v>
      </c>
      <c r="E4508" s="338" t="s">
        <v>23528</v>
      </c>
      <c r="F4508" s="339">
        <v>44991.0</v>
      </c>
      <c r="G4508" s="338" t="s">
        <v>11997</v>
      </c>
      <c r="H4508" s="338" t="s">
        <v>21658</v>
      </c>
      <c r="I4508" s="338" t="s">
        <v>9947</v>
      </c>
      <c r="J4508" s="338" t="s">
        <v>23759</v>
      </c>
      <c r="K4508" s="338" t="s">
        <v>4987</v>
      </c>
      <c r="L4508" s="338" t="s">
        <v>8694</v>
      </c>
      <c r="M4508" s="338" t="s">
        <v>23760</v>
      </c>
      <c r="N4508" s="338" t="s">
        <v>10126</v>
      </c>
      <c r="O4508" s="338" t="s">
        <v>5186</v>
      </c>
    </row>
    <row r="4509" ht="15.75" customHeight="1">
      <c r="A4509" s="338" t="s">
        <v>23761</v>
      </c>
      <c r="B4509" s="338" t="s">
        <v>7737</v>
      </c>
      <c r="C4509" s="338" t="s">
        <v>1547</v>
      </c>
      <c r="D4509" s="338">
        <v>2004.0</v>
      </c>
      <c r="E4509" s="338" t="s">
        <v>23762</v>
      </c>
      <c r="F4509" s="339">
        <v>45175.0</v>
      </c>
      <c r="G4509" s="338" t="s">
        <v>5049</v>
      </c>
      <c r="H4509" s="338" t="s">
        <v>23763</v>
      </c>
      <c r="I4509" s="338" t="s">
        <v>23763</v>
      </c>
      <c r="J4509" s="338" t="s">
        <v>23763</v>
      </c>
      <c r="K4509" s="338" t="s">
        <v>4987</v>
      </c>
      <c r="L4509" s="338" t="s">
        <v>8100</v>
      </c>
      <c r="M4509" s="338" t="s">
        <v>23764</v>
      </c>
      <c r="N4509" s="338" t="s">
        <v>23765</v>
      </c>
      <c r="O4509" s="338" t="s">
        <v>7389</v>
      </c>
    </row>
    <row r="4510" ht="15.75" customHeight="1">
      <c r="A4510" s="338" t="s">
        <v>23766</v>
      </c>
      <c r="B4510" s="338" t="s">
        <v>4993</v>
      </c>
      <c r="C4510" s="338" t="s">
        <v>1558</v>
      </c>
      <c r="D4510" s="338">
        <v>2004.0</v>
      </c>
      <c r="E4510" s="338" t="s">
        <v>23594</v>
      </c>
      <c r="F4510" s="339">
        <v>45174.0</v>
      </c>
      <c r="G4510" s="338" t="s">
        <v>7029</v>
      </c>
      <c r="H4510" s="338" t="s">
        <v>6594</v>
      </c>
      <c r="I4510" s="338" t="s">
        <v>23767</v>
      </c>
      <c r="J4510" s="338" t="s">
        <v>23166</v>
      </c>
      <c r="K4510" s="338" t="s">
        <v>4987</v>
      </c>
      <c r="L4510" s="338" t="s">
        <v>4977</v>
      </c>
      <c r="M4510" s="338" t="s">
        <v>23768</v>
      </c>
      <c r="N4510" s="338" t="s">
        <v>4979</v>
      </c>
      <c r="O4510" s="338" t="s">
        <v>5028</v>
      </c>
    </row>
    <row r="4511" ht="15.75" customHeight="1">
      <c r="A4511" s="338" t="s">
        <v>23769</v>
      </c>
      <c r="B4511" s="338" t="s">
        <v>7737</v>
      </c>
      <c r="C4511" s="338" t="s">
        <v>1558</v>
      </c>
      <c r="D4511" s="338">
        <v>2004.0</v>
      </c>
      <c r="E4511" s="338" t="s">
        <v>23011</v>
      </c>
      <c r="F4511" s="338" t="s">
        <v>5286</v>
      </c>
      <c r="G4511" s="338" t="s">
        <v>7954</v>
      </c>
      <c r="H4511" s="338" t="s">
        <v>23770</v>
      </c>
      <c r="I4511" s="338" t="s">
        <v>23770</v>
      </c>
      <c r="J4511" s="338" t="s">
        <v>15981</v>
      </c>
      <c r="K4511" s="338" t="s">
        <v>4987</v>
      </c>
      <c r="L4511" s="338" t="s">
        <v>12855</v>
      </c>
      <c r="M4511" s="338" t="s">
        <v>23771</v>
      </c>
      <c r="N4511" s="338" t="s">
        <v>5036</v>
      </c>
      <c r="O4511" s="338" t="s">
        <v>6003</v>
      </c>
    </row>
    <row r="4512" ht="15.75" customHeight="1">
      <c r="A4512" s="338" t="s">
        <v>23772</v>
      </c>
      <c r="B4512" s="338" t="s">
        <v>5601</v>
      </c>
      <c r="C4512" s="338" t="s">
        <v>1547</v>
      </c>
      <c r="D4512" s="338">
        <v>2004.0</v>
      </c>
      <c r="E4512" s="338" t="s">
        <v>23773</v>
      </c>
      <c r="F4512" s="339">
        <v>45113.0</v>
      </c>
      <c r="G4512" s="338" t="s">
        <v>5768</v>
      </c>
      <c r="H4512" s="338" t="s">
        <v>23774</v>
      </c>
      <c r="I4512" s="338" t="s">
        <v>23774</v>
      </c>
      <c r="J4512" s="338" t="s">
        <v>23775</v>
      </c>
      <c r="K4512" s="338" t="s">
        <v>3074</v>
      </c>
      <c r="M4512" s="338" t="s">
        <v>23776</v>
      </c>
      <c r="N4512" s="338" t="s">
        <v>23777</v>
      </c>
      <c r="O4512" s="338" t="s">
        <v>5537</v>
      </c>
    </row>
    <row r="4513" ht="15.75" customHeight="1">
      <c r="A4513" s="338" t="s">
        <v>23778</v>
      </c>
      <c r="B4513" s="338" t="s">
        <v>4993</v>
      </c>
      <c r="C4513" s="338" t="s">
        <v>1572</v>
      </c>
      <c r="D4513" s="338">
        <v>2004.0</v>
      </c>
      <c r="E4513" s="338" t="s">
        <v>23707</v>
      </c>
      <c r="F4513" s="339">
        <v>44933.0</v>
      </c>
      <c r="G4513" s="338" t="s">
        <v>9499</v>
      </c>
      <c r="H4513" s="338" t="s">
        <v>23779</v>
      </c>
      <c r="I4513" s="338" t="s">
        <v>23780</v>
      </c>
      <c r="J4513" s="338" t="s">
        <v>23781</v>
      </c>
      <c r="K4513" s="338" t="s">
        <v>4987</v>
      </c>
      <c r="L4513" s="338" t="s">
        <v>7748</v>
      </c>
      <c r="M4513" s="338" t="s">
        <v>23782</v>
      </c>
      <c r="N4513" s="338" t="s">
        <v>5009</v>
      </c>
      <c r="O4513" s="338" t="s">
        <v>5794</v>
      </c>
    </row>
    <row r="4514" ht="15.75" customHeight="1">
      <c r="A4514" s="338" t="s">
        <v>23783</v>
      </c>
      <c r="B4514" s="338" t="s">
        <v>4993</v>
      </c>
      <c r="C4514" s="338" t="s">
        <v>1601</v>
      </c>
      <c r="D4514" s="338">
        <v>2004.0</v>
      </c>
      <c r="E4514" s="338" t="s">
        <v>23258</v>
      </c>
      <c r="F4514" s="339">
        <v>44931.0</v>
      </c>
      <c r="G4514" s="338" t="s">
        <v>6378</v>
      </c>
      <c r="H4514" s="338" t="s">
        <v>18147</v>
      </c>
      <c r="I4514" s="338" t="s">
        <v>20723</v>
      </c>
      <c r="J4514" s="338" t="s">
        <v>19736</v>
      </c>
      <c r="K4514" s="338" t="s">
        <v>4987</v>
      </c>
      <c r="L4514" s="338" t="s">
        <v>14335</v>
      </c>
      <c r="M4514" s="338" t="s">
        <v>23784</v>
      </c>
      <c r="N4514" s="338" t="s">
        <v>4979</v>
      </c>
      <c r="O4514" s="338" t="s">
        <v>5483</v>
      </c>
    </row>
    <row r="4515" ht="15.75" customHeight="1">
      <c r="A4515" s="338" t="s">
        <v>23785</v>
      </c>
      <c r="B4515" s="338" t="s">
        <v>4970</v>
      </c>
      <c r="C4515" s="338" t="s">
        <v>1558</v>
      </c>
      <c r="D4515" s="338">
        <v>2004.0</v>
      </c>
      <c r="E4515" s="338" t="s">
        <v>23258</v>
      </c>
      <c r="F4515" s="339">
        <v>44963.0</v>
      </c>
      <c r="G4515" s="338" t="s">
        <v>5049</v>
      </c>
      <c r="H4515" s="338" t="s">
        <v>9027</v>
      </c>
      <c r="I4515" s="338" t="s">
        <v>7877</v>
      </c>
      <c r="J4515" s="338" t="s">
        <v>7872</v>
      </c>
      <c r="K4515" s="338" t="s">
        <v>4987</v>
      </c>
      <c r="L4515" s="338" t="s">
        <v>5377</v>
      </c>
      <c r="M4515" s="338" t="s">
        <v>23786</v>
      </c>
      <c r="N4515" s="338" t="s">
        <v>7874</v>
      </c>
      <c r="O4515" s="338" t="s">
        <v>4991</v>
      </c>
    </row>
    <row r="4516" ht="15.75" customHeight="1">
      <c r="A4516" s="338" t="s">
        <v>23787</v>
      </c>
      <c r="B4516" s="338" t="s">
        <v>7737</v>
      </c>
      <c r="C4516" s="338" t="s">
        <v>1681</v>
      </c>
      <c r="D4516" s="338">
        <v>2004.0</v>
      </c>
      <c r="E4516" s="338" t="s">
        <v>23788</v>
      </c>
      <c r="F4516" s="339">
        <v>44934.0</v>
      </c>
      <c r="G4516" s="338" t="s">
        <v>23789</v>
      </c>
      <c r="H4516" s="338" t="s">
        <v>23790</v>
      </c>
      <c r="I4516" s="338" t="s">
        <v>23791</v>
      </c>
      <c r="J4516" s="338" t="s">
        <v>23662</v>
      </c>
      <c r="K4516" s="338" t="s">
        <v>4976</v>
      </c>
      <c r="L4516" s="338" t="s">
        <v>8556</v>
      </c>
      <c r="M4516" s="338" t="s">
        <v>23792</v>
      </c>
      <c r="N4516" s="338" t="s">
        <v>5066</v>
      </c>
      <c r="O4516" s="338" t="s">
        <v>5423</v>
      </c>
    </row>
    <row r="4517" ht="15.75" customHeight="1">
      <c r="A4517" s="338" t="s">
        <v>23793</v>
      </c>
      <c r="B4517" s="338" t="s">
        <v>4970</v>
      </c>
      <c r="C4517" s="338" t="s">
        <v>3713</v>
      </c>
      <c r="D4517" s="338">
        <v>2004.0</v>
      </c>
      <c r="E4517" s="338" t="s">
        <v>23554</v>
      </c>
      <c r="F4517" s="339">
        <v>44963.0</v>
      </c>
      <c r="G4517" s="338" t="s">
        <v>15198</v>
      </c>
      <c r="H4517" s="338" t="s">
        <v>22497</v>
      </c>
      <c r="I4517" s="338" t="s">
        <v>23794</v>
      </c>
      <c r="J4517" s="338" t="s">
        <v>21459</v>
      </c>
      <c r="K4517" s="338" t="s">
        <v>4987</v>
      </c>
      <c r="L4517" s="338" t="s">
        <v>14444</v>
      </c>
      <c r="M4517" s="338" t="s">
        <v>23795</v>
      </c>
      <c r="N4517" s="338" t="s">
        <v>4979</v>
      </c>
      <c r="O4517" s="338" t="s">
        <v>5120</v>
      </c>
    </row>
    <row r="4518" ht="15.75" customHeight="1">
      <c r="A4518" s="338" t="s">
        <v>23796</v>
      </c>
      <c r="B4518" s="338" t="s">
        <v>4970</v>
      </c>
      <c r="C4518" s="338" t="s">
        <v>1537</v>
      </c>
      <c r="D4518" s="338">
        <v>2004.0</v>
      </c>
      <c r="E4518" s="338" t="s">
        <v>23797</v>
      </c>
      <c r="F4518" s="339">
        <v>45114.0</v>
      </c>
      <c r="G4518" s="338" t="s">
        <v>10318</v>
      </c>
      <c r="H4518" s="338" t="s">
        <v>21645</v>
      </c>
      <c r="I4518" s="338" t="s">
        <v>21645</v>
      </c>
      <c r="J4518" s="338" t="s">
        <v>21645</v>
      </c>
      <c r="K4518" s="338" t="s">
        <v>5663</v>
      </c>
      <c r="L4518" s="338" t="s">
        <v>5094</v>
      </c>
      <c r="M4518" s="338" t="s">
        <v>23798</v>
      </c>
      <c r="N4518" s="338" t="s">
        <v>23799</v>
      </c>
      <c r="O4518" s="338" t="s">
        <v>5339</v>
      </c>
    </row>
    <row r="4519" ht="15.75" customHeight="1">
      <c r="A4519" s="338" t="s">
        <v>23800</v>
      </c>
      <c r="B4519" s="338" t="s">
        <v>7737</v>
      </c>
      <c r="C4519" s="338" t="s">
        <v>1558</v>
      </c>
      <c r="D4519" s="338">
        <v>2004.0</v>
      </c>
      <c r="E4519" s="338" t="s">
        <v>22846</v>
      </c>
      <c r="F4519" s="339">
        <v>45112.0</v>
      </c>
      <c r="G4519" s="338" t="s">
        <v>5272</v>
      </c>
      <c r="H4519" s="338" t="s">
        <v>18228</v>
      </c>
      <c r="I4519" s="338" t="s">
        <v>21544</v>
      </c>
      <c r="J4519" s="338" t="s">
        <v>17752</v>
      </c>
      <c r="K4519" s="338" t="s">
        <v>4987</v>
      </c>
      <c r="L4519" s="338" t="s">
        <v>7743</v>
      </c>
      <c r="M4519" s="338" t="s">
        <v>23801</v>
      </c>
      <c r="N4519" s="338" t="s">
        <v>5009</v>
      </c>
      <c r="O4519" s="338" t="s">
        <v>5483</v>
      </c>
    </row>
    <row r="4520" ht="15.75" customHeight="1">
      <c r="A4520" s="338" t="s">
        <v>23802</v>
      </c>
      <c r="B4520" s="338" t="s">
        <v>4970</v>
      </c>
      <c r="C4520" s="338" t="s">
        <v>1558</v>
      </c>
      <c r="D4520" s="338">
        <v>2004.0</v>
      </c>
      <c r="E4520" s="338" t="s">
        <v>22977</v>
      </c>
      <c r="F4520" s="339">
        <v>45023.0</v>
      </c>
      <c r="G4520" s="338" t="s">
        <v>22163</v>
      </c>
      <c r="H4520" s="338" t="s">
        <v>23803</v>
      </c>
      <c r="I4520" s="338" t="s">
        <v>23803</v>
      </c>
      <c r="J4520" s="338" t="s">
        <v>23803</v>
      </c>
      <c r="K4520" s="338" t="s">
        <v>4987</v>
      </c>
      <c r="L4520" s="338" t="s">
        <v>5704</v>
      </c>
      <c r="M4520" s="338" t="s">
        <v>23804</v>
      </c>
      <c r="N4520" s="338" t="s">
        <v>23805</v>
      </c>
      <c r="O4520" s="338" t="s">
        <v>5160</v>
      </c>
    </row>
    <row r="4521" ht="15.75" customHeight="1">
      <c r="A4521" s="338" t="s">
        <v>23806</v>
      </c>
      <c r="B4521" s="338" t="s">
        <v>5445</v>
      </c>
      <c r="C4521" s="338" t="s">
        <v>1558</v>
      </c>
      <c r="D4521" s="338">
        <v>2004.0</v>
      </c>
      <c r="E4521" s="338" t="s">
        <v>23807</v>
      </c>
      <c r="F4521" s="339">
        <v>45143.0</v>
      </c>
      <c r="G4521" s="338" t="s">
        <v>7948</v>
      </c>
      <c r="H4521" s="338" t="s">
        <v>6691</v>
      </c>
      <c r="I4521" s="338" t="s">
        <v>21335</v>
      </c>
      <c r="J4521" s="338" t="s">
        <v>23759</v>
      </c>
      <c r="K4521" s="338" t="s">
        <v>4987</v>
      </c>
      <c r="L4521" s="338" t="s">
        <v>7743</v>
      </c>
      <c r="M4521" s="338" t="s">
        <v>23808</v>
      </c>
      <c r="N4521" s="338" t="s">
        <v>7376</v>
      </c>
      <c r="O4521" s="338" t="s">
        <v>5677</v>
      </c>
    </row>
    <row r="4522" ht="15.75" customHeight="1">
      <c r="A4522" s="338" t="s">
        <v>23809</v>
      </c>
      <c r="B4522" s="338" t="s">
        <v>4970</v>
      </c>
      <c r="C4522" s="338" t="s">
        <v>3713</v>
      </c>
      <c r="D4522" s="338">
        <v>2004.0</v>
      </c>
      <c r="E4522" s="338" t="s">
        <v>23810</v>
      </c>
      <c r="F4522" s="339">
        <v>44990.0</v>
      </c>
      <c r="G4522" s="338" t="s">
        <v>5121</v>
      </c>
      <c r="H4522" s="338" t="s">
        <v>7084</v>
      </c>
      <c r="I4522" s="338" t="s">
        <v>23811</v>
      </c>
      <c r="J4522" s="338" t="s">
        <v>15463</v>
      </c>
      <c r="K4522" s="338" t="s">
        <v>12977</v>
      </c>
      <c r="L4522" s="338" t="s">
        <v>6394</v>
      </c>
      <c r="M4522" s="338" t="s">
        <v>23812</v>
      </c>
      <c r="N4522" s="338" t="s">
        <v>5009</v>
      </c>
      <c r="O4522" s="338" t="s">
        <v>5262</v>
      </c>
    </row>
    <row r="4523" ht="15.75" customHeight="1">
      <c r="A4523" s="338" t="s">
        <v>23813</v>
      </c>
      <c r="B4523" s="338" t="s">
        <v>7737</v>
      </c>
      <c r="C4523" s="338" t="s">
        <v>1537</v>
      </c>
      <c r="D4523" s="338">
        <v>2004.0</v>
      </c>
      <c r="E4523" s="338" t="s">
        <v>23666</v>
      </c>
      <c r="F4523" s="339">
        <v>45019.0</v>
      </c>
      <c r="G4523" s="338" t="s">
        <v>22829</v>
      </c>
      <c r="H4523" s="338" t="s">
        <v>23814</v>
      </c>
      <c r="I4523" s="338" t="s">
        <v>11937</v>
      </c>
      <c r="J4523" s="338" t="s">
        <v>18454</v>
      </c>
      <c r="K4523" s="338" t="s">
        <v>4987</v>
      </c>
      <c r="L4523" s="338" t="s">
        <v>16620</v>
      </c>
      <c r="M4523" s="338" t="s">
        <v>23815</v>
      </c>
      <c r="N4523" s="338" t="s">
        <v>4979</v>
      </c>
      <c r="O4523" s="338" t="s">
        <v>4991</v>
      </c>
    </row>
    <row r="4524" ht="15.75" customHeight="1">
      <c r="A4524" s="338" t="s">
        <v>23816</v>
      </c>
      <c r="B4524" s="338" t="s">
        <v>4970</v>
      </c>
      <c r="C4524" s="338" t="s">
        <v>1558</v>
      </c>
      <c r="D4524" s="338">
        <v>2004.0</v>
      </c>
      <c r="E4524" s="338" t="s">
        <v>23817</v>
      </c>
      <c r="F4524" s="339">
        <v>45142.0</v>
      </c>
      <c r="G4524" s="338" t="s">
        <v>5701</v>
      </c>
      <c r="H4524" s="338" t="s">
        <v>11177</v>
      </c>
      <c r="I4524" s="338" t="s">
        <v>11177</v>
      </c>
      <c r="J4524" s="338" t="s">
        <v>17435</v>
      </c>
      <c r="K4524" s="338" t="s">
        <v>4987</v>
      </c>
      <c r="L4524" s="338" t="s">
        <v>5176</v>
      </c>
      <c r="M4524" s="338" t="s">
        <v>23818</v>
      </c>
      <c r="N4524" s="338" t="s">
        <v>23819</v>
      </c>
      <c r="O4524" s="338" t="s">
        <v>5794</v>
      </c>
    </row>
    <row r="4525" ht="15.75" customHeight="1">
      <c r="A4525" s="338">
        <v>2046.0</v>
      </c>
      <c r="B4525" s="338" t="s">
        <v>4970</v>
      </c>
      <c r="C4525" s="338" t="s">
        <v>1547</v>
      </c>
      <c r="D4525" s="338">
        <v>2004.0</v>
      </c>
      <c r="E4525" s="338" t="s">
        <v>23820</v>
      </c>
      <c r="F4525" s="339">
        <v>45023.0</v>
      </c>
      <c r="G4525" s="338" t="s">
        <v>7796</v>
      </c>
      <c r="H4525" s="338" t="s">
        <v>11454</v>
      </c>
      <c r="I4525" s="338" t="s">
        <v>11454</v>
      </c>
      <c r="J4525" s="338" t="s">
        <v>20558</v>
      </c>
      <c r="K4525" s="338" t="s">
        <v>5663</v>
      </c>
      <c r="L4525" s="338" t="s">
        <v>5176</v>
      </c>
      <c r="M4525" s="338" t="s">
        <v>23821</v>
      </c>
      <c r="N4525" s="338" t="s">
        <v>15910</v>
      </c>
      <c r="O4525" s="338" t="s">
        <v>5046</v>
      </c>
    </row>
    <row r="4526" ht="15.75" customHeight="1">
      <c r="A4526" s="338" t="s">
        <v>23822</v>
      </c>
      <c r="B4526" s="338" t="s">
        <v>7737</v>
      </c>
      <c r="C4526" s="338" t="s">
        <v>1537</v>
      </c>
      <c r="D4526" s="338">
        <v>2004.0</v>
      </c>
      <c r="E4526" s="338" t="s">
        <v>23011</v>
      </c>
      <c r="F4526" s="339">
        <v>44930.0</v>
      </c>
      <c r="G4526" s="338" t="s">
        <v>5113</v>
      </c>
      <c r="H4526" s="338" t="s">
        <v>23823</v>
      </c>
      <c r="I4526" s="338" t="s">
        <v>23824</v>
      </c>
      <c r="J4526" s="338" t="s">
        <v>23825</v>
      </c>
      <c r="K4526" s="338" t="s">
        <v>4987</v>
      </c>
      <c r="L4526" s="338" t="s">
        <v>7743</v>
      </c>
      <c r="M4526" s="338" t="s">
        <v>23826</v>
      </c>
      <c r="N4526" s="338" t="s">
        <v>4979</v>
      </c>
      <c r="O4526" s="338" t="s">
        <v>5316</v>
      </c>
    </row>
    <row r="4527" ht="15.75" customHeight="1">
      <c r="A4527" s="338" t="s">
        <v>23827</v>
      </c>
      <c r="B4527" s="338" t="s">
        <v>7737</v>
      </c>
      <c r="C4527" s="338" t="s">
        <v>1681</v>
      </c>
      <c r="D4527" s="338">
        <v>2004.0</v>
      </c>
      <c r="E4527" s="338" t="s">
        <v>23576</v>
      </c>
      <c r="F4527" s="339">
        <v>45114.0</v>
      </c>
      <c r="G4527" s="338" t="s">
        <v>6358</v>
      </c>
      <c r="H4527" s="338" t="s">
        <v>6379</v>
      </c>
      <c r="I4527" s="338" t="s">
        <v>6379</v>
      </c>
      <c r="J4527" s="338" t="s">
        <v>18609</v>
      </c>
      <c r="K4527" s="338" t="s">
        <v>4987</v>
      </c>
      <c r="L4527" s="338" t="s">
        <v>7743</v>
      </c>
      <c r="M4527" s="338" t="s">
        <v>23828</v>
      </c>
      <c r="N4527" s="338" t="s">
        <v>5036</v>
      </c>
      <c r="O4527" s="338" t="s">
        <v>21233</v>
      </c>
    </row>
    <row r="4528" ht="15.75" customHeight="1">
      <c r="A4528" s="338" t="s">
        <v>23829</v>
      </c>
      <c r="B4528" s="338" t="s">
        <v>7737</v>
      </c>
      <c r="C4528" s="338" t="s">
        <v>1558</v>
      </c>
      <c r="D4528" s="338">
        <v>2004.0</v>
      </c>
      <c r="E4528" s="338" t="s">
        <v>22800</v>
      </c>
      <c r="F4528" s="339">
        <v>44932.0</v>
      </c>
      <c r="G4528" s="338" t="s">
        <v>5105</v>
      </c>
      <c r="H4528" s="338" t="s">
        <v>18731</v>
      </c>
      <c r="I4528" s="338" t="s">
        <v>23830</v>
      </c>
      <c r="J4528" s="338" t="s">
        <v>22133</v>
      </c>
      <c r="K4528" s="338" t="s">
        <v>4987</v>
      </c>
      <c r="L4528" s="338" t="s">
        <v>10384</v>
      </c>
      <c r="M4528" s="338" t="s">
        <v>23831</v>
      </c>
      <c r="N4528" s="338" t="s">
        <v>20308</v>
      </c>
      <c r="O4528" s="338" t="s">
        <v>5150</v>
      </c>
    </row>
    <row r="4529" ht="15.75" customHeight="1">
      <c r="A4529" s="338" t="s">
        <v>23832</v>
      </c>
      <c r="B4529" s="338" t="s">
        <v>7737</v>
      </c>
      <c r="C4529" s="338" t="s">
        <v>1547</v>
      </c>
      <c r="D4529" s="338">
        <v>2004.0</v>
      </c>
      <c r="E4529" s="338" t="s">
        <v>23833</v>
      </c>
      <c r="F4529" s="339">
        <v>45052.0</v>
      </c>
      <c r="G4529" s="338" t="s">
        <v>9471</v>
      </c>
      <c r="H4529" s="338" t="s">
        <v>13094</v>
      </c>
      <c r="I4529" s="338" t="s">
        <v>4974</v>
      </c>
      <c r="J4529" s="338" t="s">
        <v>12787</v>
      </c>
      <c r="K4529" s="338" t="s">
        <v>4987</v>
      </c>
      <c r="L4529" s="338" t="s">
        <v>7743</v>
      </c>
      <c r="M4529" s="338" t="s">
        <v>23834</v>
      </c>
      <c r="N4529" s="338" t="s">
        <v>23835</v>
      </c>
      <c r="O4529" s="338" t="s">
        <v>5186</v>
      </c>
    </row>
    <row r="4530" ht="15.75" customHeight="1">
      <c r="A4530" s="338" t="s">
        <v>23836</v>
      </c>
      <c r="B4530" s="338" t="s">
        <v>7737</v>
      </c>
      <c r="C4530" s="338" t="s">
        <v>1558</v>
      </c>
      <c r="D4530" s="338">
        <v>2004.0</v>
      </c>
      <c r="E4530" s="338" t="s">
        <v>23837</v>
      </c>
      <c r="F4530" s="339">
        <v>44963.0</v>
      </c>
      <c r="G4530" s="338" t="s">
        <v>5153</v>
      </c>
      <c r="H4530" s="338" t="s">
        <v>15767</v>
      </c>
      <c r="I4530" s="338" t="s">
        <v>15462</v>
      </c>
      <c r="J4530" s="338" t="s">
        <v>23825</v>
      </c>
      <c r="K4530" s="338" t="s">
        <v>4976</v>
      </c>
      <c r="L4530" s="338" t="s">
        <v>5389</v>
      </c>
      <c r="M4530" s="338" t="s">
        <v>23838</v>
      </c>
      <c r="N4530" s="338" t="s">
        <v>19923</v>
      </c>
      <c r="O4530" s="338" t="s">
        <v>5943</v>
      </c>
    </row>
    <row r="4531" ht="15.75" customHeight="1">
      <c r="A4531" s="338" t="s">
        <v>23839</v>
      </c>
      <c r="B4531" s="338" t="s">
        <v>4993</v>
      </c>
      <c r="C4531" s="338" t="s">
        <v>1681</v>
      </c>
      <c r="D4531" s="338">
        <v>2004.0</v>
      </c>
      <c r="E4531" s="338" t="s">
        <v>23604</v>
      </c>
      <c r="F4531" s="339">
        <v>45114.0</v>
      </c>
      <c r="G4531" s="338" t="s">
        <v>11992</v>
      </c>
      <c r="H4531" s="338" t="s">
        <v>21419</v>
      </c>
      <c r="I4531" s="338" t="s">
        <v>23840</v>
      </c>
      <c r="J4531" s="338" t="s">
        <v>12787</v>
      </c>
      <c r="K4531" s="338" t="s">
        <v>4987</v>
      </c>
      <c r="L4531" s="338" t="s">
        <v>7014</v>
      </c>
      <c r="M4531" s="338" t="s">
        <v>23841</v>
      </c>
      <c r="N4531" s="338" t="s">
        <v>10126</v>
      </c>
      <c r="O4531" s="338" t="s">
        <v>5537</v>
      </c>
    </row>
    <row r="4532" ht="15.75" customHeight="1">
      <c r="A4532" s="338" t="s">
        <v>23842</v>
      </c>
      <c r="B4532" s="338" t="s">
        <v>4970</v>
      </c>
      <c r="C4532" s="338" t="s">
        <v>1537</v>
      </c>
      <c r="D4532" s="338">
        <v>2004.0</v>
      </c>
      <c r="E4532" s="338" t="s">
        <v>23843</v>
      </c>
      <c r="F4532" s="339">
        <v>44964.0</v>
      </c>
      <c r="G4532" s="338" t="s">
        <v>23724</v>
      </c>
      <c r="H4532" s="338" t="s">
        <v>18407</v>
      </c>
      <c r="I4532" s="338" t="s">
        <v>18407</v>
      </c>
      <c r="J4532" s="338" t="s">
        <v>18407</v>
      </c>
      <c r="K4532" s="338" t="s">
        <v>4987</v>
      </c>
      <c r="L4532" s="338" t="s">
        <v>5827</v>
      </c>
      <c r="M4532" s="338" t="s">
        <v>23844</v>
      </c>
      <c r="N4532" s="338" t="s">
        <v>5009</v>
      </c>
      <c r="O4532" s="338" t="s">
        <v>5020</v>
      </c>
    </row>
    <row r="4533" ht="15.75" customHeight="1">
      <c r="A4533" s="338" t="s">
        <v>23845</v>
      </c>
      <c r="B4533" s="338" t="s">
        <v>4993</v>
      </c>
      <c r="C4533" s="338" t="s">
        <v>1558</v>
      </c>
      <c r="D4533" s="338">
        <v>2004.0</v>
      </c>
      <c r="E4533" s="338" t="s">
        <v>23685</v>
      </c>
      <c r="F4533" s="339">
        <v>45021.0</v>
      </c>
      <c r="G4533" s="338" t="s">
        <v>5241</v>
      </c>
      <c r="H4533" s="338" t="s">
        <v>23846</v>
      </c>
      <c r="I4533" s="338" t="s">
        <v>18327</v>
      </c>
      <c r="J4533" s="338" t="s">
        <v>21425</v>
      </c>
      <c r="K4533" s="338" t="s">
        <v>4987</v>
      </c>
      <c r="L4533" s="338" t="s">
        <v>5064</v>
      </c>
      <c r="M4533" s="338" t="s">
        <v>23847</v>
      </c>
      <c r="N4533" s="338" t="s">
        <v>5126</v>
      </c>
      <c r="O4533" s="338" t="s">
        <v>5143</v>
      </c>
    </row>
    <row r="4534" ht="15.75" customHeight="1">
      <c r="A4534" s="338" t="s">
        <v>23848</v>
      </c>
      <c r="B4534" s="338" t="s">
        <v>7737</v>
      </c>
      <c r="C4534" s="338" t="s">
        <v>1425</v>
      </c>
      <c r="D4534" s="338">
        <v>2004.0</v>
      </c>
      <c r="E4534" s="338" t="s">
        <v>23744</v>
      </c>
      <c r="F4534" s="339">
        <v>45174.0</v>
      </c>
      <c r="G4534" s="338" t="s">
        <v>12774</v>
      </c>
      <c r="H4534" s="338" t="s">
        <v>22501</v>
      </c>
      <c r="I4534" s="338" t="s">
        <v>23849</v>
      </c>
      <c r="J4534" s="338" t="s">
        <v>19691</v>
      </c>
      <c r="K4534" s="338" t="s">
        <v>4987</v>
      </c>
      <c r="L4534" s="338" t="s">
        <v>5064</v>
      </c>
      <c r="M4534" s="338" t="s">
        <v>23850</v>
      </c>
      <c r="N4534" s="338" t="s">
        <v>4990</v>
      </c>
      <c r="O4534" s="338" t="s">
        <v>5283</v>
      </c>
    </row>
    <row r="4535" ht="15.75" customHeight="1">
      <c r="A4535" s="338" t="s">
        <v>23851</v>
      </c>
      <c r="B4535" s="338" t="s">
        <v>4993</v>
      </c>
      <c r="C4535" s="338" t="s">
        <v>1537</v>
      </c>
      <c r="D4535" s="338">
        <v>2004.0</v>
      </c>
      <c r="E4535" s="338" t="s">
        <v>23852</v>
      </c>
      <c r="F4535" s="339">
        <v>45174.0</v>
      </c>
      <c r="G4535" s="338" t="s">
        <v>5838</v>
      </c>
      <c r="H4535" s="338" t="s">
        <v>18894</v>
      </c>
      <c r="I4535" s="338" t="s">
        <v>23853</v>
      </c>
      <c r="J4535" s="338" t="s">
        <v>8799</v>
      </c>
      <c r="K4535" s="338" t="s">
        <v>4987</v>
      </c>
      <c r="L4535" s="338" t="s">
        <v>18250</v>
      </c>
      <c r="M4535" s="338" t="s">
        <v>23854</v>
      </c>
      <c r="N4535" s="338" t="s">
        <v>7376</v>
      </c>
      <c r="O4535" s="338" t="s">
        <v>6278</v>
      </c>
    </row>
    <row r="4536" ht="15.75" customHeight="1">
      <c r="A4536" s="338" t="s">
        <v>23855</v>
      </c>
      <c r="B4536" s="338" t="s">
        <v>7737</v>
      </c>
      <c r="C4536" s="338" t="s">
        <v>1558</v>
      </c>
      <c r="D4536" s="338">
        <v>2004.0</v>
      </c>
      <c r="E4536" s="338" t="s">
        <v>23856</v>
      </c>
      <c r="F4536" s="339">
        <v>44991.0</v>
      </c>
      <c r="G4536" s="338" t="s">
        <v>5788</v>
      </c>
      <c r="H4536" s="338" t="s">
        <v>6843</v>
      </c>
      <c r="I4536" s="338" t="s">
        <v>8505</v>
      </c>
      <c r="J4536" s="338" t="s">
        <v>18994</v>
      </c>
      <c r="K4536" s="338" t="s">
        <v>4976</v>
      </c>
      <c r="L4536" s="338" t="s">
        <v>8694</v>
      </c>
      <c r="M4536" s="338" t="s">
        <v>23857</v>
      </c>
      <c r="N4536" s="338" t="s">
        <v>5036</v>
      </c>
      <c r="O4536" s="338" t="s">
        <v>5020</v>
      </c>
    </row>
    <row r="4537" ht="15.75" customHeight="1">
      <c r="A4537" s="338" t="s">
        <v>23858</v>
      </c>
      <c r="B4537" s="338" t="s">
        <v>4993</v>
      </c>
      <c r="C4537" s="338" t="s">
        <v>1537</v>
      </c>
      <c r="D4537" s="338">
        <v>2004.0</v>
      </c>
      <c r="E4537" s="338" t="s">
        <v>23037</v>
      </c>
      <c r="F4537" s="339">
        <v>45110.0</v>
      </c>
      <c r="G4537" s="338" t="s">
        <v>7952</v>
      </c>
      <c r="H4537" s="338" t="s">
        <v>14480</v>
      </c>
      <c r="I4537" s="338" t="s">
        <v>14480</v>
      </c>
      <c r="J4537" s="338" t="s">
        <v>23859</v>
      </c>
      <c r="K4537" s="338" t="s">
        <v>4987</v>
      </c>
      <c r="L4537" s="338" t="s">
        <v>6394</v>
      </c>
      <c r="M4537" s="338" t="s">
        <v>23860</v>
      </c>
      <c r="N4537" s="338" t="s">
        <v>17344</v>
      </c>
      <c r="O4537" s="338" t="s">
        <v>5483</v>
      </c>
    </row>
    <row r="4538" ht="15.75" customHeight="1">
      <c r="A4538" s="338" t="s">
        <v>1155</v>
      </c>
      <c r="B4538" s="338" t="s">
        <v>5445</v>
      </c>
      <c r="C4538" s="338" t="s">
        <v>1572</v>
      </c>
      <c r="D4538" s="338">
        <v>2004.0</v>
      </c>
      <c r="E4538" s="338" t="s">
        <v>23861</v>
      </c>
      <c r="F4538" s="339">
        <v>45083.0</v>
      </c>
      <c r="G4538" s="338" t="s">
        <v>18151</v>
      </c>
      <c r="H4538" s="338" t="s">
        <v>7821</v>
      </c>
      <c r="I4538" s="338" t="s">
        <v>23862</v>
      </c>
      <c r="J4538" s="338" t="s">
        <v>7872</v>
      </c>
      <c r="K4538" s="338" t="s">
        <v>4987</v>
      </c>
      <c r="L4538" s="338" t="s">
        <v>23863</v>
      </c>
      <c r="M4538" s="338" t="s">
        <v>23864</v>
      </c>
      <c r="N4538" s="338" t="s">
        <v>11994</v>
      </c>
      <c r="O4538" s="338" t="s">
        <v>5067</v>
      </c>
    </row>
    <row r="4539" ht="15.75" customHeight="1">
      <c r="A4539" s="338" t="s">
        <v>23865</v>
      </c>
      <c r="B4539" s="338" t="s">
        <v>7737</v>
      </c>
      <c r="C4539" s="338" t="s">
        <v>1601</v>
      </c>
      <c r="D4539" s="338">
        <v>2004.0</v>
      </c>
      <c r="E4539" s="338" t="s">
        <v>22977</v>
      </c>
      <c r="F4539" s="339">
        <v>45174.0</v>
      </c>
      <c r="G4539" s="338" t="s">
        <v>6515</v>
      </c>
      <c r="H4539" s="338" t="s">
        <v>14339</v>
      </c>
      <c r="I4539" s="338" t="s">
        <v>17666</v>
      </c>
      <c r="J4539" s="338" t="s">
        <v>19203</v>
      </c>
      <c r="K4539" s="338" t="s">
        <v>4987</v>
      </c>
      <c r="L4539" s="338" t="s">
        <v>4977</v>
      </c>
      <c r="M4539" s="338" t="s">
        <v>23866</v>
      </c>
      <c r="N4539" s="338" t="s">
        <v>5009</v>
      </c>
      <c r="O4539" s="338" t="s">
        <v>5028</v>
      </c>
    </row>
    <row r="4540" ht="15.75" customHeight="1">
      <c r="A4540" s="338" t="s">
        <v>23867</v>
      </c>
      <c r="B4540" s="338" t="s">
        <v>4993</v>
      </c>
      <c r="C4540" s="338" t="s">
        <v>1681</v>
      </c>
      <c r="D4540" s="338">
        <v>2004.0</v>
      </c>
      <c r="E4540" s="338" t="s">
        <v>22527</v>
      </c>
      <c r="F4540" s="339">
        <v>45053.0</v>
      </c>
      <c r="G4540" s="338" t="s">
        <v>6586</v>
      </c>
      <c r="H4540" s="338" t="s">
        <v>23868</v>
      </c>
      <c r="I4540" s="338" t="s">
        <v>23869</v>
      </c>
      <c r="J4540" s="338" t="s">
        <v>5687</v>
      </c>
      <c r="K4540" s="338" t="s">
        <v>5245</v>
      </c>
      <c r="L4540" s="338" t="s">
        <v>5807</v>
      </c>
      <c r="M4540" s="338" t="s">
        <v>23870</v>
      </c>
      <c r="N4540" s="338" t="s">
        <v>23871</v>
      </c>
      <c r="O4540" s="338" t="s">
        <v>10697</v>
      </c>
    </row>
    <row r="4541" ht="15.75" customHeight="1">
      <c r="A4541" s="338" t="s">
        <v>23872</v>
      </c>
      <c r="B4541" s="338" t="s">
        <v>4970</v>
      </c>
      <c r="C4541" s="338" t="s">
        <v>3713</v>
      </c>
      <c r="D4541" s="338">
        <v>2004.0</v>
      </c>
      <c r="E4541" s="338" t="s">
        <v>23873</v>
      </c>
      <c r="F4541" s="339">
        <v>45022.0</v>
      </c>
      <c r="G4541" s="338" t="s">
        <v>5718</v>
      </c>
      <c r="H4541" s="338" t="s">
        <v>10183</v>
      </c>
      <c r="I4541" s="338" t="s">
        <v>23169</v>
      </c>
      <c r="J4541" s="338" t="s">
        <v>7850</v>
      </c>
      <c r="K4541" s="338" t="s">
        <v>6949</v>
      </c>
      <c r="L4541" s="338" t="s">
        <v>5034</v>
      </c>
      <c r="M4541" s="338" t="s">
        <v>23874</v>
      </c>
      <c r="N4541" s="338" t="s">
        <v>17344</v>
      </c>
      <c r="O4541" s="338" t="s">
        <v>5537</v>
      </c>
    </row>
    <row r="4542" ht="15.75" customHeight="1">
      <c r="A4542" s="338" t="s">
        <v>23875</v>
      </c>
      <c r="B4542" s="338" t="s">
        <v>8739</v>
      </c>
      <c r="C4542" s="338" t="s">
        <v>1547</v>
      </c>
      <c r="D4542" s="338">
        <v>2004.0</v>
      </c>
      <c r="E4542" s="338" t="s">
        <v>22392</v>
      </c>
      <c r="F4542" s="339">
        <v>45084.0</v>
      </c>
      <c r="G4542" s="338" t="s">
        <v>10464</v>
      </c>
      <c r="H4542" s="338" t="s">
        <v>14933</v>
      </c>
      <c r="I4542" s="338" t="s">
        <v>14933</v>
      </c>
      <c r="J4542" s="338" t="s">
        <v>23876</v>
      </c>
      <c r="K4542" s="338" t="s">
        <v>4987</v>
      </c>
      <c r="M4542" s="338" t="s">
        <v>23877</v>
      </c>
      <c r="N4542" s="338" t="s">
        <v>23878</v>
      </c>
      <c r="O4542" s="338" t="s">
        <v>5624</v>
      </c>
    </row>
    <row r="4543" ht="15.75" customHeight="1">
      <c r="A4543" s="338" t="s">
        <v>23879</v>
      </c>
      <c r="B4543" s="338" t="s">
        <v>4993</v>
      </c>
      <c r="C4543" s="338" t="s">
        <v>1558</v>
      </c>
      <c r="D4543" s="338">
        <v>2004.0</v>
      </c>
      <c r="E4543" s="338" t="s">
        <v>23681</v>
      </c>
      <c r="F4543" s="339">
        <v>45174.0</v>
      </c>
      <c r="G4543" s="338" t="s">
        <v>5963</v>
      </c>
      <c r="H4543" s="338" t="s">
        <v>7113</v>
      </c>
      <c r="I4543" s="338" t="s">
        <v>23880</v>
      </c>
      <c r="J4543" s="338" t="s">
        <v>21474</v>
      </c>
      <c r="K4543" s="338" t="s">
        <v>4987</v>
      </c>
      <c r="L4543" s="338" t="s">
        <v>5355</v>
      </c>
      <c r="M4543" s="338" t="s">
        <v>23881</v>
      </c>
      <c r="N4543" s="338" t="s">
        <v>19255</v>
      </c>
      <c r="O4543" s="338" t="s">
        <v>5150</v>
      </c>
    </row>
    <row r="4544" ht="15.75" customHeight="1">
      <c r="A4544" s="338" t="s">
        <v>19210</v>
      </c>
      <c r="B4544" s="338" t="s">
        <v>7737</v>
      </c>
      <c r="C4544" s="338" t="s">
        <v>1537</v>
      </c>
      <c r="D4544" s="338">
        <v>2004.0</v>
      </c>
      <c r="E4544" s="338" t="s">
        <v>23882</v>
      </c>
      <c r="F4544" s="339">
        <v>45050.0</v>
      </c>
      <c r="G4544" s="338" t="s">
        <v>6391</v>
      </c>
      <c r="H4544" s="338" t="s">
        <v>22506</v>
      </c>
      <c r="I4544" s="338" t="s">
        <v>9005</v>
      </c>
      <c r="J4544" s="338" t="s">
        <v>23883</v>
      </c>
      <c r="K4544" s="338" t="s">
        <v>4987</v>
      </c>
      <c r="L4544" s="338" t="s">
        <v>7014</v>
      </c>
      <c r="M4544" s="338" t="s">
        <v>23884</v>
      </c>
      <c r="N4544" s="338" t="s">
        <v>5224</v>
      </c>
      <c r="O4544" s="338" t="s">
        <v>5262</v>
      </c>
    </row>
    <row r="4545" ht="15.75" customHeight="1">
      <c r="A4545" s="338" t="s">
        <v>23885</v>
      </c>
      <c r="B4545" s="338" t="s">
        <v>7737</v>
      </c>
      <c r="C4545" s="338" t="s">
        <v>1547</v>
      </c>
      <c r="D4545" s="338">
        <v>2004.0</v>
      </c>
      <c r="E4545" s="338" t="s">
        <v>23886</v>
      </c>
      <c r="F4545" s="338" t="s">
        <v>5059</v>
      </c>
      <c r="G4545" s="338" t="s">
        <v>7796</v>
      </c>
      <c r="H4545" s="338" t="s">
        <v>19566</v>
      </c>
      <c r="I4545" s="338" t="s">
        <v>23887</v>
      </c>
      <c r="J4545" s="338" t="s">
        <v>21288</v>
      </c>
      <c r="K4545" s="338" t="s">
        <v>4987</v>
      </c>
      <c r="L4545" s="338" t="s">
        <v>7748</v>
      </c>
      <c r="M4545" s="338" t="s">
        <v>23888</v>
      </c>
      <c r="N4545" s="338" t="s">
        <v>5126</v>
      </c>
      <c r="O4545" s="338" t="s">
        <v>5096</v>
      </c>
    </row>
    <row r="4546" ht="15.75" customHeight="1">
      <c r="A4546" s="338" t="s">
        <v>23889</v>
      </c>
      <c r="B4546" s="338" t="s">
        <v>7737</v>
      </c>
      <c r="C4546" s="338" t="s">
        <v>1537</v>
      </c>
      <c r="D4546" s="338">
        <v>2004.0</v>
      </c>
      <c r="E4546" s="338" t="s">
        <v>23677</v>
      </c>
      <c r="F4546" s="339">
        <v>45052.0</v>
      </c>
      <c r="G4546" s="338" t="s">
        <v>8507</v>
      </c>
      <c r="H4546" s="338" t="s">
        <v>17808</v>
      </c>
      <c r="I4546" s="338" t="s">
        <v>8422</v>
      </c>
      <c r="J4546" s="338" t="s">
        <v>10568</v>
      </c>
      <c r="K4546" s="338" t="s">
        <v>4987</v>
      </c>
      <c r="L4546" s="338" t="s">
        <v>7014</v>
      </c>
      <c r="M4546" s="338" t="s">
        <v>23890</v>
      </c>
      <c r="N4546" s="338" t="s">
        <v>7780</v>
      </c>
      <c r="O4546" s="338" t="s">
        <v>5370</v>
      </c>
    </row>
    <row r="4547" ht="15.75" customHeight="1">
      <c r="A4547" s="338" t="s">
        <v>23891</v>
      </c>
      <c r="B4547" s="338" t="s">
        <v>4970</v>
      </c>
      <c r="C4547" s="338" t="s">
        <v>1681</v>
      </c>
      <c r="D4547" s="338">
        <v>2004.0</v>
      </c>
      <c r="E4547" s="338" t="s">
        <v>23892</v>
      </c>
      <c r="F4547" s="339">
        <v>44933.0</v>
      </c>
      <c r="G4547" s="338" t="s">
        <v>8593</v>
      </c>
      <c r="H4547" s="338" t="s">
        <v>7580</v>
      </c>
      <c r="I4547" s="338" t="s">
        <v>7580</v>
      </c>
      <c r="J4547" s="338" t="s">
        <v>12827</v>
      </c>
      <c r="K4547" s="338" t="s">
        <v>4987</v>
      </c>
      <c r="L4547" s="338" t="s">
        <v>5157</v>
      </c>
      <c r="M4547" s="338" t="s">
        <v>23893</v>
      </c>
      <c r="N4547" s="338" t="s">
        <v>17975</v>
      </c>
      <c r="O4547" s="338" t="s">
        <v>5715</v>
      </c>
    </row>
    <row r="4548" ht="15.75" customHeight="1">
      <c r="A4548" s="338" t="s">
        <v>23894</v>
      </c>
      <c r="B4548" s="338" t="s">
        <v>7737</v>
      </c>
      <c r="C4548" s="338" t="s">
        <v>1537</v>
      </c>
      <c r="D4548" s="338">
        <v>2004.0</v>
      </c>
      <c r="E4548" s="338" t="s">
        <v>22217</v>
      </c>
      <c r="F4548" s="339">
        <v>45111.0</v>
      </c>
      <c r="G4548" s="338" t="s">
        <v>5090</v>
      </c>
      <c r="H4548" s="338" t="s">
        <v>11312</v>
      </c>
      <c r="I4548" s="338" t="s">
        <v>18246</v>
      </c>
      <c r="J4548" s="338" t="s">
        <v>22682</v>
      </c>
      <c r="K4548" s="338" t="s">
        <v>4987</v>
      </c>
      <c r="L4548" s="338" t="s">
        <v>5094</v>
      </c>
      <c r="M4548" s="338" t="s">
        <v>23895</v>
      </c>
      <c r="N4548" s="338" t="s">
        <v>19967</v>
      </c>
      <c r="O4548" s="338" t="s">
        <v>5262</v>
      </c>
    </row>
    <row r="4549" ht="15.75" customHeight="1">
      <c r="A4549" s="338" t="s">
        <v>23896</v>
      </c>
      <c r="B4549" s="338" t="s">
        <v>4970</v>
      </c>
      <c r="C4549" s="338" t="s">
        <v>1547</v>
      </c>
      <c r="D4549" s="338">
        <v>2004.0</v>
      </c>
      <c r="E4549" s="338" t="s">
        <v>23897</v>
      </c>
      <c r="F4549" s="339">
        <v>45022.0</v>
      </c>
      <c r="G4549" s="338" t="s">
        <v>6536</v>
      </c>
      <c r="H4549" s="338" t="s">
        <v>20645</v>
      </c>
      <c r="I4549" s="338" t="s">
        <v>23898</v>
      </c>
      <c r="J4549" s="338" t="s">
        <v>20645</v>
      </c>
      <c r="K4549" s="338" t="s">
        <v>4987</v>
      </c>
      <c r="M4549" s="338" t="s">
        <v>23899</v>
      </c>
      <c r="N4549" s="338" t="s">
        <v>23900</v>
      </c>
      <c r="O4549" s="338" t="s">
        <v>5262</v>
      </c>
    </row>
    <row r="4550" ht="15.75" customHeight="1">
      <c r="A4550" s="338" t="s">
        <v>23901</v>
      </c>
      <c r="B4550" s="338" t="s">
        <v>4993</v>
      </c>
      <c r="C4550" s="338" t="s">
        <v>1558</v>
      </c>
      <c r="D4550" s="338">
        <v>2004.0</v>
      </c>
      <c r="E4550" s="338" t="s">
        <v>22808</v>
      </c>
      <c r="F4550" s="339">
        <v>45111.0</v>
      </c>
      <c r="G4550" s="338" t="s">
        <v>5969</v>
      </c>
      <c r="H4550" s="338" t="s">
        <v>23902</v>
      </c>
      <c r="I4550" s="338" t="s">
        <v>23903</v>
      </c>
      <c r="J4550" s="338" t="s">
        <v>18884</v>
      </c>
      <c r="K4550" s="338" t="s">
        <v>12977</v>
      </c>
      <c r="L4550" s="338" t="s">
        <v>5074</v>
      </c>
      <c r="M4550" s="338" t="s">
        <v>23904</v>
      </c>
      <c r="N4550" s="338" t="s">
        <v>7376</v>
      </c>
      <c r="O4550" s="338" t="s">
        <v>5143</v>
      </c>
    </row>
    <row r="4551" ht="15.75" customHeight="1">
      <c r="A4551" s="338" t="s">
        <v>23905</v>
      </c>
      <c r="B4551" s="338" t="s">
        <v>7737</v>
      </c>
      <c r="C4551" s="338" t="s">
        <v>1558</v>
      </c>
      <c r="D4551" s="338">
        <v>2004.0</v>
      </c>
      <c r="E4551" s="338" t="s">
        <v>23078</v>
      </c>
      <c r="F4551" s="338" t="s">
        <v>5286</v>
      </c>
      <c r="G4551" s="338" t="s">
        <v>7889</v>
      </c>
      <c r="H4551" s="338" t="s">
        <v>6691</v>
      </c>
      <c r="I4551" s="338" t="s">
        <v>15322</v>
      </c>
      <c r="J4551" s="338" t="s">
        <v>22926</v>
      </c>
      <c r="K4551" s="338" t="s">
        <v>4987</v>
      </c>
      <c r="L4551" s="338" t="s">
        <v>6394</v>
      </c>
      <c r="M4551" s="338" t="s">
        <v>23906</v>
      </c>
      <c r="N4551" s="338" t="s">
        <v>7874</v>
      </c>
      <c r="O4551" s="338" t="s">
        <v>5471</v>
      </c>
    </row>
    <row r="4552" ht="15.75" customHeight="1">
      <c r="A4552" s="338" t="s">
        <v>23907</v>
      </c>
      <c r="B4552" s="338" t="s">
        <v>4993</v>
      </c>
      <c r="C4552" s="338" t="s">
        <v>1558</v>
      </c>
      <c r="D4552" s="338">
        <v>2004.0</v>
      </c>
      <c r="E4552" s="338" t="s">
        <v>22645</v>
      </c>
      <c r="F4552" s="339">
        <v>44989.0</v>
      </c>
      <c r="G4552" s="338" t="s">
        <v>5181</v>
      </c>
      <c r="H4552" s="338" t="s">
        <v>12712</v>
      </c>
      <c r="I4552" s="338" t="s">
        <v>10871</v>
      </c>
      <c r="J4552" s="338" t="s">
        <v>23908</v>
      </c>
      <c r="K4552" s="338" t="s">
        <v>4987</v>
      </c>
      <c r="L4552" s="338" t="s">
        <v>6015</v>
      </c>
      <c r="M4552" s="338" t="s">
        <v>23909</v>
      </c>
      <c r="N4552" s="338" t="s">
        <v>5224</v>
      </c>
      <c r="O4552" s="338" t="s">
        <v>5483</v>
      </c>
    </row>
    <row r="4553" ht="15.75" customHeight="1">
      <c r="A4553" s="338" t="s">
        <v>23910</v>
      </c>
      <c r="B4553" s="338" t="s">
        <v>4993</v>
      </c>
      <c r="C4553" s="338" t="s">
        <v>1537</v>
      </c>
      <c r="D4553" s="338">
        <v>2004.0</v>
      </c>
      <c r="E4553" s="338" t="s">
        <v>23856</v>
      </c>
      <c r="F4553" s="338" t="s">
        <v>5286</v>
      </c>
      <c r="G4553" s="338" t="s">
        <v>7029</v>
      </c>
      <c r="H4553" s="338" t="s">
        <v>23911</v>
      </c>
      <c r="I4553" s="338" t="s">
        <v>23911</v>
      </c>
      <c r="J4553" s="338" t="s">
        <v>17555</v>
      </c>
      <c r="K4553" s="338" t="s">
        <v>4987</v>
      </c>
      <c r="L4553" s="338" t="s">
        <v>11153</v>
      </c>
      <c r="M4553" s="338" t="s">
        <v>23912</v>
      </c>
      <c r="N4553" s="338" t="s">
        <v>5009</v>
      </c>
      <c r="O4553" s="338" t="s">
        <v>5537</v>
      </c>
    </row>
    <row r="4554" ht="15.75" customHeight="1">
      <c r="A4554" s="338" t="s">
        <v>23913</v>
      </c>
      <c r="B4554" s="338" t="s">
        <v>7737</v>
      </c>
      <c r="C4554" s="338" t="s">
        <v>1547</v>
      </c>
      <c r="D4554" s="338">
        <v>2004.0</v>
      </c>
      <c r="E4554" s="338" t="s">
        <v>23843</v>
      </c>
      <c r="F4554" s="339">
        <v>44963.0</v>
      </c>
      <c r="G4554" s="338" t="s">
        <v>5674</v>
      </c>
      <c r="H4554" s="338" t="s">
        <v>23914</v>
      </c>
      <c r="I4554" s="338" t="s">
        <v>23914</v>
      </c>
      <c r="J4554" s="338" t="s">
        <v>5093</v>
      </c>
      <c r="K4554" s="338" t="s">
        <v>4987</v>
      </c>
      <c r="M4554" s="338" t="s">
        <v>23915</v>
      </c>
      <c r="N4554" s="338" t="s">
        <v>23916</v>
      </c>
      <c r="O4554" s="338" t="s">
        <v>5028</v>
      </c>
    </row>
    <row r="4555" ht="15.75" customHeight="1">
      <c r="A4555" s="338" t="s">
        <v>23917</v>
      </c>
      <c r="B4555" s="338" t="s">
        <v>7737</v>
      </c>
      <c r="C4555" s="338" t="s">
        <v>1558</v>
      </c>
      <c r="D4555" s="338">
        <v>2004.0</v>
      </c>
      <c r="E4555" s="338" t="s">
        <v>23218</v>
      </c>
      <c r="F4555" s="339">
        <v>44990.0</v>
      </c>
      <c r="G4555" s="338" t="s">
        <v>7849</v>
      </c>
      <c r="H4555" s="338" t="s">
        <v>8058</v>
      </c>
      <c r="I4555" s="338" t="s">
        <v>6666</v>
      </c>
      <c r="J4555" s="338" t="s">
        <v>12140</v>
      </c>
      <c r="K4555" s="338" t="s">
        <v>4987</v>
      </c>
      <c r="L4555" s="338" t="s">
        <v>16634</v>
      </c>
      <c r="M4555" s="338" t="s">
        <v>23918</v>
      </c>
      <c r="N4555" s="338" t="s">
        <v>5009</v>
      </c>
      <c r="O4555" s="338" t="s">
        <v>5483</v>
      </c>
    </row>
    <row r="4556" ht="15.75" customHeight="1">
      <c r="A4556" s="338" t="s">
        <v>23919</v>
      </c>
      <c r="B4556" s="338" t="s">
        <v>7737</v>
      </c>
      <c r="C4556" s="338" t="s">
        <v>1558</v>
      </c>
      <c r="D4556" s="338">
        <v>2004.0</v>
      </c>
      <c r="E4556" s="338" t="s">
        <v>23843</v>
      </c>
      <c r="F4556" s="339">
        <v>44932.0</v>
      </c>
      <c r="G4556" s="338" t="s">
        <v>6515</v>
      </c>
      <c r="H4556" s="338" t="s">
        <v>13913</v>
      </c>
      <c r="I4556" s="338" t="s">
        <v>23920</v>
      </c>
      <c r="J4556" s="338" t="s">
        <v>5229</v>
      </c>
      <c r="K4556" s="338" t="s">
        <v>4987</v>
      </c>
      <c r="L4556" s="338" t="s">
        <v>6394</v>
      </c>
      <c r="M4556" s="338" t="s">
        <v>23921</v>
      </c>
      <c r="N4556" s="338" t="s">
        <v>10126</v>
      </c>
      <c r="O4556" s="338" t="s">
        <v>5537</v>
      </c>
    </row>
    <row r="4557" ht="15.75" customHeight="1">
      <c r="A4557" s="338" t="s">
        <v>23922</v>
      </c>
      <c r="B4557" s="338" t="s">
        <v>7737</v>
      </c>
      <c r="C4557" s="338" t="s">
        <v>1537</v>
      </c>
      <c r="D4557" s="338">
        <v>2004.0</v>
      </c>
      <c r="E4557" s="338" t="s">
        <v>23923</v>
      </c>
      <c r="F4557" s="339">
        <v>45053.0</v>
      </c>
      <c r="G4557" s="338" t="s">
        <v>18146</v>
      </c>
      <c r="H4557" s="338" t="s">
        <v>13214</v>
      </c>
      <c r="I4557" s="338" t="s">
        <v>22218</v>
      </c>
      <c r="J4557" s="338" t="s">
        <v>23924</v>
      </c>
      <c r="K4557" s="338" t="s">
        <v>13217</v>
      </c>
      <c r="M4557" s="338" t="s">
        <v>23925</v>
      </c>
      <c r="N4557" s="338" t="s">
        <v>23926</v>
      </c>
      <c r="O4557" s="338" t="s">
        <v>5471</v>
      </c>
    </row>
    <row r="4558" ht="15.75" customHeight="1">
      <c r="A4558" s="338" t="s">
        <v>23927</v>
      </c>
      <c r="B4558" s="338" t="s">
        <v>4970</v>
      </c>
      <c r="C4558" s="338" t="s">
        <v>1537</v>
      </c>
      <c r="D4558" s="338">
        <v>2004.0</v>
      </c>
      <c r="E4558" s="338" t="s">
        <v>23928</v>
      </c>
      <c r="F4558" s="339">
        <v>44933.0</v>
      </c>
      <c r="G4558" s="338" t="s">
        <v>5743</v>
      </c>
      <c r="H4558" s="338" t="s">
        <v>23929</v>
      </c>
      <c r="I4558" s="338" t="s">
        <v>9005</v>
      </c>
      <c r="J4558" s="338" t="s">
        <v>23930</v>
      </c>
      <c r="K4558" s="338" t="s">
        <v>5607</v>
      </c>
      <c r="M4558" s="338" t="s">
        <v>23931</v>
      </c>
      <c r="N4558" s="338" t="s">
        <v>21846</v>
      </c>
      <c r="O4558" s="338" t="s">
        <v>5316</v>
      </c>
    </row>
    <row r="4559" ht="15.75" customHeight="1">
      <c r="A4559" s="338" t="s">
        <v>23932</v>
      </c>
      <c r="B4559" s="338" t="s">
        <v>5601</v>
      </c>
      <c r="C4559" s="338" t="s">
        <v>3713</v>
      </c>
      <c r="D4559" s="338">
        <v>2004.0</v>
      </c>
      <c r="E4559" s="338" t="s">
        <v>23933</v>
      </c>
      <c r="F4559" s="339">
        <v>45084.0</v>
      </c>
      <c r="G4559" s="338" t="s">
        <v>5797</v>
      </c>
      <c r="H4559" s="338" t="s">
        <v>20373</v>
      </c>
      <c r="I4559" s="338" t="s">
        <v>22528</v>
      </c>
      <c r="J4559" s="338" t="s">
        <v>22528</v>
      </c>
      <c r="K4559" s="338" t="s">
        <v>4976</v>
      </c>
      <c r="M4559" s="338" t="s">
        <v>23934</v>
      </c>
      <c r="N4559" s="338" t="s">
        <v>23935</v>
      </c>
      <c r="O4559" s="338" t="s">
        <v>6003</v>
      </c>
    </row>
    <row r="4560" ht="15.75" customHeight="1">
      <c r="A4560" s="338" t="s">
        <v>23936</v>
      </c>
      <c r="B4560" s="338" t="s">
        <v>7737</v>
      </c>
      <c r="C4560" s="338" t="s">
        <v>1537</v>
      </c>
      <c r="D4560" s="338">
        <v>2004.0</v>
      </c>
      <c r="E4560" s="338" t="s">
        <v>23817</v>
      </c>
      <c r="F4560" s="339">
        <v>44991.0</v>
      </c>
      <c r="G4560" s="338" t="s">
        <v>6515</v>
      </c>
      <c r="H4560" s="338" t="s">
        <v>18466</v>
      </c>
      <c r="I4560" s="338" t="s">
        <v>23937</v>
      </c>
      <c r="J4560" s="338" t="s">
        <v>11476</v>
      </c>
      <c r="K4560" s="338" t="s">
        <v>4987</v>
      </c>
      <c r="L4560" s="338" t="s">
        <v>12846</v>
      </c>
      <c r="M4560" s="338" t="s">
        <v>23938</v>
      </c>
      <c r="N4560" s="338" t="s">
        <v>7780</v>
      </c>
      <c r="O4560" s="338" t="s">
        <v>5262</v>
      </c>
    </row>
    <row r="4561" ht="15.75" customHeight="1">
      <c r="A4561" s="338" t="s">
        <v>23939</v>
      </c>
      <c r="B4561" s="338" t="s">
        <v>4970</v>
      </c>
      <c r="C4561" s="338" t="s">
        <v>1547</v>
      </c>
      <c r="D4561" s="338">
        <v>2004.0</v>
      </c>
      <c r="E4561" s="338" t="s">
        <v>23923</v>
      </c>
      <c r="F4561" s="339">
        <v>45084.0</v>
      </c>
      <c r="G4561" s="338" t="s">
        <v>13588</v>
      </c>
      <c r="H4561" s="338" t="s">
        <v>13714</v>
      </c>
      <c r="I4561" s="338" t="s">
        <v>23940</v>
      </c>
      <c r="J4561" s="338" t="s">
        <v>21304</v>
      </c>
      <c r="K4561" s="338" t="s">
        <v>5607</v>
      </c>
      <c r="L4561" s="338" t="s">
        <v>23941</v>
      </c>
      <c r="M4561" s="338" t="s">
        <v>23942</v>
      </c>
      <c r="N4561" s="338" t="s">
        <v>23943</v>
      </c>
      <c r="O4561" s="338" t="s">
        <v>5037</v>
      </c>
    </row>
    <row r="4562" ht="15.75" customHeight="1">
      <c r="A4562" s="338" t="s">
        <v>23944</v>
      </c>
      <c r="B4562" s="338" t="s">
        <v>7737</v>
      </c>
      <c r="C4562" s="338" t="s">
        <v>1547</v>
      </c>
      <c r="D4562" s="338">
        <v>2004.0</v>
      </c>
      <c r="E4562" s="338" t="s">
        <v>23612</v>
      </c>
      <c r="F4562" s="339">
        <v>45143.0</v>
      </c>
      <c r="G4562" s="338" t="s">
        <v>4983</v>
      </c>
      <c r="H4562" s="338" t="s">
        <v>7983</v>
      </c>
      <c r="I4562" s="338" t="s">
        <v>17677</v>
      </c>
      <c r="J4562" s="338" t="s">
        <v>17037</v>
      </c>
      <c r="K4562" s="338" t="s">
        <v>4987</v>
      </c>
      <c r="L4562" s="338" t="s">
        <v>12855</v>
      </c>
      <c r="M4562" s="338" t="s">
        <v>23945</v>
      </c>
      <c r="N4562" s="338" t="s">
        <v>21290</v>
      </c>
      <c r="O4562" s="338" t="s">
        <v>5283</v>
      </c>
    </row>
    <row r="4563" ht="15.75" customHeight="1">
      <c r="A4563" s="338" t="s">
        <v>23946</v>
      </c>
      <c r="B4563" s="338" t="s">
        <v>7737</v>
      </c>
      <c r="C4563" s="338" t="s">
        <v>1537</v>
      </c>
      <c r="D4563" s="338">
        <v>2004.0</v>
      </c>
      <c r="E4563" s="338" t="s">
        <v>23604</v>
      </c>
      <c r="F4563" s="339">
        <v>44932.0</v>
      </c>
      <c r="G4563" s="338" t="s">
        <v>6378</v>
      </c>
      <c r="H4563" s="338" t="s">
        <v>21428</v>
      </c>
      <c r="I4563" s="338" t="s">
        <v>23947</v>
      </c>
      <c r="J4563" s="338" t="s">
        <v>7058</v>
      </c>
      <c r="K4563" s="338" t="s">
        <v>4987</v>
      </c>
      <c r="L4563" s="338" t="s">
        <v>14444</v>
      </c>
      <c r="M4563" s="338" t="s">
        <v>23948</v>
      </c>
      <c r="N4563" s="338" t="s">
        <v>5224</v>
      </c>
      <c r="O4563" s="338" t="s">
        <v>5677</v>
      </c>
    </row>
    <row r="4564" ht="15.75" customHeight="1">
      <c r="A4564" s="338" t="s">
        <v>23949</v>
      </c>
      <c r="B4564" s="338" t="s">
        <v>7737</v>
      </c>
      <c r="C4564" s="338" t="s">
        <v>1558</v>
      </c>
      <c r="D4564" s="338">
        <v>2004.0</v>
      </c>
      <c r="E4564" s="338" t="s">
        <v>23218</v>
      </c>
      <c r="F4564" s="339">
        <v>45113.0</v>
      </c>
      <c r="G4564" s="338" t="s">
        <v>6515</v>
      </c>
      <c r="H4564" s="338" t="s">
        <v>23950</v>
      </c>
      <c r="I4564" s="338" t="s">
        <v>23950</v>
      </c>
      <c r="J4564" s="338" t="s">
        <v>23951</v>
      </c>
      <c r="K4564" s="338" t="s">
        <v>4987</v>
      </c>
      <c r="L4564" s="338" t="s">
        <v>5084</v>
      </c>
      <c r="M4564" s="338" t="s">
        <v>23952</v>
      </c>
      <c r="N4564" s="338" t="s">
        <v>5066</v>
      </c>
      <c r="O4564" s="338" t="s">
        <v>5248</v>
      </c>
    </row>
    <row r="4565" ht="15.75" customHeight="1">
      <c r="A4565" s="338" t="s">
        <v>23953</v>
      </c>
      <c r="B4565" s="338" t="s">
        <v>4993</v>
      </c>
      <c r="C4565" s="338" t="s">
        <v>1572</v>
      </c>
      <c r="D4565" s="338">
        <v>2004.0</v>
      </c>
      <c r="E4565" s="338" t="s">
        <v>23218</v>
      </c>
      <c r="F4565" s="338" t="s">
        <v>5210</v>
      </c>
      <c r="G4565" s="338" t="s">
        <v>8611</v>
      </c>
      <c r="H4565" s="338" t="s">
        <v>13589</v>
      </c>
      <c r="I4565" s="338" t="s">
        <v>23954</v>
      </c>
      <c r="J4565" s="338" t="s">
        <v>20506</v>
      </c>
      <c r="K4565" s="338" t="s">
        <v>4987</v>
      </c>
      <c r="L4565" s="338" t="s">
        <v>6394</v>
      </c>
      <c r="M4565" s="338" t="s">
        <v>23955</v>
      </c>
      <c r="N4565" s="338" t="s">
        <v>5224</v>
      </c>
      <c r="O4565" s="338" t="s">
        <v>6997</v>
      </c>
    </row>
    <row r="4566" ht="15.75" customHeight="1">
      <c r="A4566" s="338" t="s">
        <v>23956</v>
      </c>
      <c r="B4566" s="338" t="s">
        <v>7737</v>
      </c>
      <c r="C4566" s="338" t="s">
        <v>1558</v>
      </c>
      <c r="D4566" s="338">
        <v>2004.0</v>
      </c>
      <c r="E4566" s="338" t="s">
        <v>23923</v>
      </c>
      <c r="F4566" s="339">
        <v>45022.0</v>
      </c>
      <c r="G4566" s="338" t="s">
        <v>5080</v>
      </c>
      <c r="H4566" s="338" t="s">
        <v>19652</v>
      </c>
      <c r="I4566" s="338" t="s">
        <v>19652</v>
      </c>
      <c r="J4566" s="338" t="s">
        <v>7058</v>
      </c>
      <c r="K4566" s="338" t="s">
        <v>4987</v>
      </c>
      <c r="L4566" s="338" t="s">
        <v>6015</v>
      </c>
      <c r="M4566" s="338" t="s">
        <v>23957</v>
      </c>
      <c r="N4566" s="338" t="s">
        <v>5036</v>
      </c>
      <c r="O4566" s="338" t="s">
        <v>5087</v>
      </c>
    </row>
    <row r="4567" ht="15.75" customHeight="1">
      <c r="A4567" s="338" t="s">
        <v>23958</v>
      </c>
      <c r="B4567" s="338" t="s">
        <v>4993</v>
      </c>
      <c r="C4567" s="338" t="s">
        <v>1558</v>
      </c>
      <c r="D4567" s="338">
        <v>2004.0</v>
      </c>
      <c r="E4567" s="338" t="s">
        <v>23612</v>
      </c>
      <c r="F4567" s="339">
        <v>44931.0</v>
      </c>
      <c r="G4567" s="338" t="s">
        <v>5121</v>
      </c>
      <c r="H4567" s="338" t="s">
        <v>11620</v>
      </c>
      <c r="I4567" s="338" t="s">
        <v>20515</v>
      </c>
      <c r="J4567" s="338" t="s">
        <v>22596</v>
      </c>
      <c r="K4567" s="338" t="s">
        <v>4987</v>
      </c>
      <c r="L4567" s="338" t="s">
        <v>7748</v>
      </c>
      <c r="M4567" s="338" t="s">
        <v>23959</v>
      </c>
      <c r="N4567" s="338" t="s">
        <v>16834</v>
      </c>
      <c r="O4567" s="338" t="s">
        <v>5537</v>
      </c>
    </row>
    <row r="4568" ht="15.75" customHeight="1">
      <c r="A4568" s="338" t="s">
        <v>23960</v>
      </c>
      <c r="B4568" s="338" t="s">
        <v>7737</v>
      </c>
      <c r="C4568" s="338" t="s">
        <v>1558</v>
      </c>
      <c r="D4568" s="338">
        <v>2004.0</v>
      </c>
      <c r="E4568" s="338" t="s">
        <v>23258</v>
      </c>
      <c r="F4568" s="339">
        <v>44963.0</v>
      </c>
      <c r="G4568" s="338" t="s">
        <v>11997</v>
      </c>
      <c r="H4568" s="338" t="s">
        <v>15927</v>
      </c>
      <c r="I4568" s="338" t="s">
        <v>15927</v>
      </c>
      <c r="J4568" s="338" t="s">
        <v>18299</v>
      </c>
      <c r="K4568" s="338" t="s">
        <v>4987</v>
      </c>
      <c r="L4568" s="338" t="s">
        <v>5377</v>
      </c>
      <c r="M4568" s="338" t="s">
        <v>23961</v>
      </c>
      <c r="N4568" s="338" t="s">
        <v>10126</v>
      </c>
      <c r="O4568" s="338" t="s">
        <v>5160</v>
      </c>
    </row>
    <row r="4569" ht="15.75" customHeight="1">
      <c r="A4569" s="338" t="s">
        <v>23962</v>
      </c>
      <c r="B4569" s="338" t="s">
        <v>7737</v>
      </c>
      <c r="C4569" s="338" t="s">
        <v>1547</v>
      </c>
      <c r="D4569" s="338">
        <v>2004.0</v>
      </c>
      <c r="E4569" s="338" t="s">
        <v>23528</v>
      </c>
      <c r="F4569" s="338" t="s">
        <v>5286</v>
      </c>
      <c r="G4569" s="338" t="s">
        <v>5153</v>
      </c>
      <c r="H4569" s="338" t="s">
        <v>15303</v>
      </c>
      <c r="I4569" s="338" t="s">
        <v>17582</v>
      </c>
      <c r="J4569" s="338" t="s">
        <v>7058</v>
      </c>
      <c r="K4569" s="338" t="s">
        <v>4987</v>
      </c>
      <c r="L4569" s="338" t="s">
        <v>21600</v>
      </c>
      <c r="M4569" s="338" t="s">
        <v>23963</v>
      </c>
      <c r="N4569" s="338" t="s">
        <v>7874</v>
      </c>
      <c r="O4569" s="338" t="s">
        <v>7745</v>
      </c>
    </row>
    <row r="4570" ht="15.75" customHeight="1">
      <c r="A4570" s="338" t="s">
        <v>23964</v>
      </c>
      <c r="B4570" s="338" t="s">
        <v>4970</v>
      </c>
      <c r="C4570" s="338" t="s">
        <v>1547</v>
      </c>
      <c r="D4570" s="338">
        <v>2004.0</v>
      </c>
      <c r="E4570" s="338" t="s">
        <v>23965</v>
      </c>
      <c r="F4570" s="339">
        <v>44933.0</v>
      </c>
      <c r="G4570" s="338" t="s">
        <v>6547</v>
      </c>
      <c r="H4570" s="338" t="s">
        <v>23966</v>
      </c>
      <c r="I4570" s="338" t="s">
        <v>23967</v>
      </c>
      <c r="J4570" s="338" t="s">
        <v>17752</v>
      </c>
      <c r="K4570" s="338" t="s">
        <v>4987</v>
      </c>
      <c r="M4570" s="338" t="s">
        <v>23968</v>
      </c>
      <c r="N4570" s="338" t="s">
        <v>19255</v>
      </c>
      <c r="O4570" s="338" t="s">
        <v>5471</v>
      </c>
    </row>
    <row r="4571" ht="15.75" customHeight="1">
      <c r="A4571" s="338" t="s">
        <v>23969</v>
      </c>
      <c r="B4571" s="338" t="s">
        <v>4993</v>
      </c>
      <c r="C4571" s="338" t="s">
        <v>5309</v>
      </c>
      <c r="D4571" s="338">
        <v>2004.0</v>
      </c>
      <c r="E4571" s="338" t="s">
        <v>23748</v>
      </c>
      <c r="F4571" s="339">
        <v>45174.0</v>
      </c>
      <c r="G4571" s="338" t="s">
        <v>5113</v>
      </c>
      <c r="H4571" s="338" t="s">
        <v>19451</v>
      </c>
      <c r="I4571" s="338" t="s">
        <v>23970</v>
      </c>
      <c r="J4571" s="338" t="s">
        <v>23166</v>
      </c>
      <c r="K4571" s="338" t="s">
        <v>4987</v>
      </c>
      <c r="L4571" s="338" t="s">
        <v>5074</v>
      </c>
      <c r="M4571" s="338" t="s">
        <v>23971</v>
      </c>
      <c r="N4571" s="338" t="s">
        <v>7780</v>
      </c>
      <c r="O4571" s="338" t="s">
        <v>5120</v>
      </c>
    </row>
    <row r="4572" ht="15.75" customHeight="1">
      <c r="A4572" s="338" t="s">
        <v>23972</v>
      </c>
      <c r="B4572" s="338" t="s">
        <v>7737</v>
      </c>
      <c r="C4572" s="338" t="s">
        <v>1537</v>
      </c>
      <c r="D4572" s="338">
        <v>2004.0</v>
      </c>
      <c r="E4572" s="338" t="s">
        <v>23493</v>
      </c>
      <c r="F4572" s="339">
        <v>45113.0</v>
      </c>
      <c r="G4572" s="338" t="s">
        <v>10344</v>
      </c>
      <c r="H4572" s="338" t="s">
        <v>11974</v>
      </c>
      <c r="I4572" s="338" t="s">
        <v>9702</v>
      </c>
      <c r="J4572" s="338" t="s">
        <v>23973</v>
      </c>
      <c r="K4572" s="338" t="s">
        <v>4987</v>
      </c>
      <c r="L4572" s="338" t="s">
        <v>16620</v>
      </c>
      <c r="M4572" s="338" t="s">
        <v>23974</v>
      </c>
      <c r="N4572" s="338" t="s">
        <v>7874</v>
      </c>
      <c r="O4572" s="338" t="s">
        <v>6513</v>
      </c>
    </row>
    <row r="4573" ht="15.75" customHeight="1">
      <c r="A4573" s="338" t="s">
        <v>23975</v>
      </c>
      <c r="B4573" s="338" t="s">
        <v>4970</v>
      </c>
      <c r="C4573" s="338" t="s">
        <v>1558</v>
      </c>
      <c r="D4573" s="338">
        <v>2004.0</v>
      </c>
      <c r="E4573" s="338" t="s">
        <v>23707</v>
      </c>
      <c r="F4573" s="338" t="s">
        <v>5286</v>
      </c>
      <c r="G4573" s="338" t="s">
        <v>18146</v>
      </c>
      <c r="H4573" s="338" t="s">
        <v>16728</v>
      </c>
      <c r="I4573" s="338" t="s">
        <v>21441</v>
      </c>
      <c r="J4573" s="338" t="s">
        <v>16010</v>
      </c>
      <c r="K4573" s="338" t="s">
        <v>4976</v>
      </c>
      <c r="L4573" s="338" t="s">
        <v>7743</v>
      </c>
      <c r="M4573" s="338" t="s">
        <v>23976</v>
      </c>
      <c r="N4573" s="338" t="s">
        <v>5036</v>
      </c>
      <c r="O4573" s="338" t="s">
        <v>5576</v>
      </c>
    </row>
    <row r="4574" ht="15.75" customHeight="1">
      <c r="A4574" s="338" t="s">
        <v>23977</v>
      </c>
      <c r="B4574" s="338" t="s">
        <v>4970</v>
      </c>
      <c r="C4574" s="338" t="s">
        <v>3713</v>
      </c>
      <c r="D4574" s="338">
        <v>2004.0</v>
      </c>
      <c r="E4574" s="338" t="s">
        <v>23978</v>
      </c>
      <c r="F4574" s="339">
        <v>44964.0</v>
      </c>
      <c r="G4574" s="338" t="s">
        <v>7089</v>
      </c>
      <c r="H4574" s="338" t="s">
        <v>23979</v>
      </c>
      <c r="I4574" s="338" t="s">
        <v>23979</v>
      </c>
      <c r="J4574" s="338" t="s">
        <v>23980</v>
      </c>
      <c r="K4574" s="338" t="s">
        <v>4987</v>
      </c>
      <c r="L4574" s="338" t="s">
        <v>12125</v>
      </c>
      <c r="M4574" s="338" t="s">
        <v>23981</v>
      </c>
      <c r="N4574" s="338" t="s">
        <v>23982</v>
      </c>
      <c r="O4574" s="338" t="s">
        <v>6003</v>
      </c>
    </row>
    <row r="4575" ht="15.75" customHeight="1">
      <c r="A4575" s="338" t="s">
        <v>23983</v>
      </c>
      <c r="B4575" s="338" t="s">
        <v>7737</v>
      </c>
      <c r="C4575" s="338" t="s">
        <v>1547</v>
      </c>
      <c r="D4575" s="338">
        <v>2004.0</v>
      </c>
      <c r="E4575" s="338" t="s">
        <v>23810</v>
      </c>
      <c r="F4575" s="338" t="s">
        <v>5286</v>
      </c>
      <c r="G4575" s="338" t="s">
        <v>5113</v>
      </c>
      <c r="H4575" s="338" t="s">
        <v>23984</v>
      </c>
      <c r="I4575" s="338" t="s">
        <v>23985</v>
      </c>
      <c r="J4575" s="338" t="s">
        <v>23986</v>
      </c>
      <c r="K4575" s="338" t="s">
        <v>4987</v>
      </c>
      <c r="L4575" s="338" t="s">
        <v>7014</v>
      </c>
      <c r="M4575" s="338" t="s">
        <v>23987</v>
      </c>
      <c r="N4575" s="338" t="s">
        <v>19255</v>
      </c>
      <c r="O4575" s="338" t="s">
        <v>5505</v>
      </c>
    </row>
    <row r="4576" ht="15.75" customHeight="1">
      <c r="A4576" s="338" t="s">
        <v>23988</v>
      </c>
      <c r="B4576" s="338" t="s">
        <v>7737</v>
      </c>
      <c r="C4576" s="338" t="s">
        <v>1537</v>
      </c>
      <c r="D4576" s="338">
        <v>2004.0</v>
      </c>
      <c r="E4576" s="338" t="s">
        <v>23470</v>
      </c>
      <c r="F4576" s="339">
        <v>44990.0</v>
      </c>
      <c r="G4576" s="338" t="s">
        <v>5251</v>
      </c>
      <c r="H4576" s="338" t="s">
        <v>23989</v>
      </c>
      <c r="I4576" s="338" t="s">
        <v>23989</v>
      </c>
      <c r="J4576" s="338" t="s">
        <v>23990</v>
      </c>
      <c r="K4576" s="338" t="s">
        <v>4987</v>
      </c>
      <c r="L4576" s="338" t="s">
        <v>5007</v>
      </c>
      <c r="M4576" s="338" t="s">
        <v>23991</v>
      </c>
      <c r="N4576" s="338" t="s">
        <v>19967</v>
      </c>
      <c r="O4576" s="338" t="s">
        <v>5283</v>
      </c>
    </row>
    <row r="4577" ht="15.75" customHeight="1">
      <c r="A4577" s="338" t="s">
        <v>23992</v>
      </c>
      <c r="B4577" s="338" t="s">
        <v>4970</v>
      </c>
      <c r="C4577" s="338" t="s">
        <v>1601</v>
      </c>
      <c r="D4577" s="338">
        <v>2004.0</v>
      </c>
      <c r="E4577" s="338" t="s">
        <v>23843</v>
      </c>
      <c r="F4577" s="339">
        <v>45145.0</v>
      </c>
      <c r="G4577" s="338" t="s">
        <v>6343</v>
      </c>
      <c r="H4577" s="338" t="s">
        <v>19400</v>
      </c>
      <c r="I4577" s="338" t="s">
        <v>23993</v>
      </c>
      <c r="J4577" s="338" t="s">
        <v>23994</v>
      </c>
      <c r="K4577" s="338" t="s">
        <v>9114</v>
      </c>
      <c r="M4577" s="338" t="s">
        <v>23995</v>
      </c>
      <c r="N4577" s="338" t="s">
        <v>20214</v>
      </c>
      <c r="O4577" s="338" t="s">
        <v>5824</v>
      </c>
    </row>
    <row r="4578" ht="15.75" customHeight="1">
      <c r="A4578" s="338" t="s">
        <v>23996</v>
      </c>
      <c r="B4578" s="338" t="s">
        <v>4970</v>
      </c>
      <c r="C4578" s="338" t="s">
        <v>1558</v>
      </c>
      <c r="D4578" s="338">
        <v>2004.0</v>
      </c>
      <c r="E4578" s="338" t="s">
        <v>23810</v>
      </c>
      <c r="F4578" s="339">
        <v>45112.0</v>
      </c>
      <c r="G4578" s="338" t="s">
        <v>5129</v>
      </c>
      <c r="H4578" s="338" t="s">
        <v>21321</v>
      </c>
      <c r="I4578" s="338" t="s">
        <v>21321</v>
      </c>
      <c r="J4578" s="338" t="s">
        <v>21321</v>
      </c>
      <c r="K4578" s="338" t="s">
        <v>4987</v>
      </c>
      <c r="L4578" s="338" t="s">
        <v>6082</v>
      </c>
      <c r="M4578" s="338" t="s">
        <v>23997</v>
      </c>
      <c r="N4578" s="338" t="s">
        <v>23998</v>
      </c>
      <c r="O4578" s="338" t="s">
        <v>4991</v>
      </c>
    </row>
    <row r="4579" ht="15.75" customHeight="1">
      <c r="A4579" s="338" t="s">
        <v>23999</v>
      </c>
      <c r="B4579" s="338" t="s">
        <v>4970</v>
      </c>
      <c r="C4579" s="338" t="s">
        <v>1547</v>
      </c>
      <c r="D4579" s="338">
        <v>2004.0</v>
      </c>
      <c r="E4579" s="338" t="s">
        <v>24000</v>
      </c>
      <c r="F4579" s="338" t="s">
        <v>5286</v>
      </c>
      <c r="G4579" s="338" t="s">
        <v>10690</v>
      </c>
      <c r="H4579" s="338" t="s">
        <v>17131</v>
      </c>
      <c r="I4579" s="338" t="s">
        <v>11454</v>
      </c>
      <c r="J4579" s="338" t="s">
        <v>11718</v>
      </c>
      <c r="K4579" s="338" t="s">
        <v>4976</v>
      </c>
      <c r="M4579" s="338" t="s">
        <v>24001</v>
      </c>
      <c r="N4579" s="338" t="s">
        <v>18364</v>
      </c>
      <c r="O4579" s="338" t="s">
        <v>4991</v>
      </c>
    </row>
    <row r="4580" ht="15.75" customHeight="1">
      <c r="A4580" s="338" t="s">
        <v>24002</v>
      </c>
      <c r="B4580" s="338" t="s">
        <v>5690</v>
      </c>
      <c r="C4580" s="338" t="s">
        <v>3713</v>
      </c>
      <c r="D4580" s="338">
        <v>2004.0</v>
      </c>
      <c r="E4580" s="338" t="s">
        <v>23151</v>
      </c>
      <c r="F4580" s="339">
        <v>45023.0</v>
      </c>
      <c r="G4580" s="338" t="s">
        <v>7083</v>
      </c>
      <c r="H4580" s="338" t="s">
        <v>9770</v>
      </c>
      <c r="I4580" s="338" t="s">
        <v>9770</v>
      </c>
      <c r="J4580" s="338" t="s">
        <v>23994</v>
      </c>
      <c r="K4580" s="338" t="s">
        <v>6531</v>
      </c>
      <c r="L4580" s="338" t="s">
        <v>5084</v>
      </c>
      <c r="M4580" s="338" t="s">
        <v>24003</v>
      </c>
      <c r="N4580" s="338" t="s">
        <v>17067</v>
      </c>
      <c r="O4580" s="338" t="s">
        <v>5537</v>
      </c>
    </row>
    <row r="4581" ht="15.75" customHeight="1">
      <c r="A4581" s="338" t="s">
        <v>24004</v>
      </c>
      <c r="B4581" s="338" t="s">
        <v>4970</v>
      </c>
      <c r="C4581" s="338" t="s">
        <v>1558</v>
      </c>
      <c r="D4581" s="338">
        <v>2004.0</v>
      </c>
      <c r="E4581" s="338" t="s">
        <v>23078</v>
      </c>
      <c r="F4581" s="339">
        <v>45050.0</v>
      </c>
      <c r="G4581" s="338" t="s">
        <v>5172</v>
      </c>
      <c r="H4581" s="338" t="s">
        <v>24005</v>
      </c>
      <c r="I4581" s="338" t="s">
        <v>24006</v>
      </c>
      <c r="J4581" s="338" t="s">
        <v>24007</v>
      </c>
      <c r="K4581" s="338" t="s">
        <v>4987</v>
      </c>
      <c r="L4581" s="338" t="s">
        <v>5971</v>
      </c>
      <c r="M4581" s="338" t="s">
        <v>24008</v>
      </c>
      <c r="N4581" s="338" t="s">
        <v>5126</v>
      </c>
      <c r="O4581" s="338" t="s">
        <v>5505</v>
      </c>
    </row>
    <row r="4582" ht="15.75" customHeight="1">
      <c r="A4582" s="338" t="s">
        <v>24009</v>
      </c>
      <c r="B4582" s="338" t="s">
        <v>4970</v>
      </c>
      <c r="C4582" s="338" t="s">
        <v>3713</v>
      </c>
      <c r="D4582" s="338">
        <v>2004.0</v>
      </c>
      <c r="E4582" s="338" t="s">
        <v>24010</v>
      </c>
      <c r="F4582" s="338" t="s">
        <v>6434</v>
      </c>
      <c r="G4582" s="338" t="s">
        <v>6378</v>
      </c>
      <c r="H4582" s="338" t="s">
        <v>20953</v>
      </c>
      <c r="I4582" s="338" t="s">
        <v>20953</v>
      </c>
      <c r="J4582" s="338" t="s">
        <v>24011</v>
      </c>
      <c r="K4582" s="338" t="s">
        <v>6254</v>
      </c>
      <c r="L4582" s="338" t="s">
        <v>5140</v>
      </c>
      <c r="M4582" s="338" t="s">
        <v>24012</v>
      </c>
      <c r="N4582" s="338" t="s">
        <v>24013</v>
      </c>
      <c r="O4582" s="338" t="s">
        <v>5010</v>
      </c>
    </row>
    <row r="4583" ht="15.75" customHeight="1">
      <c r="A4583" s="338" t="s">
        <v>24014</v>
      </c>
      <c r="B4583" s="338" t="s">
        <v>4993</v>
      </c>
      <c r="C4583" s="338" t="s">
        <v>1537</v>
      </c>
      <c r="D4583" s="338">
        <v>2004.0</v>
      </c>
      <c r="E4583" s="338" t="s">
        <v>23618</v>
      </c>
      <c r="F4583" s="339">
        <v>44989.0</v>
      </c>
      <c r="G4583" s="338" t="s">
        <v>5319</v>
      </c>
      <c r="H4583" s="338" t="s">
        <v>17472</v>
      </c>
      <c r="I4583" s="338" t="s">
        <v>24015</v>
      </c>
      <c r="J4583" s="338" t="s">
        <v>11003</v>
      </c>
      <c r="K4583" s="338" t="s">
        <v>4976</v>
      </c>
      <c r="L4583" s="338" t="s">
        <v>15126</v>
      </c>
      <c r="M4583" s="338" t="s">
        <v>24016</v>
      </c>
      <c r="N4583" s="338" t="s">
        <v>8830</v>
      </c>
      <c r="O4583" s="338" t="s">
        <v>5028</v>
      </c>
    </row>
    <row r="4584" ht="15.75" customHeight="1">
      <c r="A4584" s="338" t="s">
        <v>24017</v>
      </c>
      <c r="B4584" s="338" t="s">
        <v>4993</v>
      </c>
      <c r="C4584" s="338" t="s">
        <v>1558</v>
      </c>
      <c r="D4584" s="338">
        <v>2004.0</v>
      </c>
      <c r="E4584" s="338" t="s">
        <v>23568</v>
      </c>
      <c r="F4584" s="338" t="s">
        <v>5210</v>
      </c>
      <c r="G4584" s="338" t="s">
        <v>5172</v>
      </c>
      <c r="H4584" s="338" t="s">
        <v>21357</v>
      </c>
      <c r="I4584" s="338" t="s">
        <v>24018</v>
      </c>
      <c r="J4584" s="338" t="s">
        <v>24019</v>
      </c>
      <c r="K4584" s="338" t="s">
        <v>4987</v>
      </c>
      <c r="L4584" s="338" t="s">
        <v>7748</v>
      </c>
      <c r="M4584" s="338" t="s">
        <v>24020</v>
      </c>
      <c r="N4584" s="338" t="s">
        <v>4979</v>
      </c>
      <c r="O4584" s="338" t="s">
        <v>5283</v>
      </c>
    </row>
    <row r="4585" ht="15.75" customHeight="1">
      <c r="A4585" s="338" t="s">
        <v>24021</v>
      </c>
      <c r="B4585" s="338" t="s">
        <v>4970</v>
      </c>
      <c r="C4585" s="338" t="s">
        <v>1547</v>
      </c>
      <c r="D4585" s="338">
        <v>2004.0</v>
      </c>
      <c r="E4585" s="338" t="s">
        <v>23576</v>
      </c>
      <c r="F4585" s="339">
        <v>44963.0</v>
      </c>
      <c r="G4585" s="338" t="s">
        <v>7952</v>
      </c>
      <c r="H4585" s="338" t="s">
        <v>20553</v>
      </c>
      <c r="I4585" s="338" t="s">
        <v>6884</v>
      </c>
      <c r="J4585" s="338" t="s">
        <v>12140</v>
      </c>
      <c r="K4585" s="338" t="s">
        <v>4976</v>
      </c>
      <c r="L4585" s="338" t="s">
        <v>5094</v>
      </c>
      <c r="M4585" s="338" t="s">
        <v>24022</v>
      </c>
      <c r="N4585" s="338" t="s">
        <v>7780</v>
      </c>
      <c r="O4585" s="338" t="s">
        <v>5067</v>
      </c>
    </row>
    <row r="4586" ht="15.75" customHeight="1">
      <c r="A4586" s="338" t="s">
        <v>24023</v>
      </c>
      <c r="B4586" s="338" t="s">
        <v>7737</v>
      </c>
      <c r="C4586" s="338" t="s">
        <v>1547</v>
      </c>
      <c r="D4586" s="338">
        <v>2004.0</v>
      </c>
      <c r="E4586" s="338" t="s">
        <v>24024</v>
      </c>
      <c r="F4586" s="339">
        <v>44963.0</v>
      </c>
      <c r="G4586" s="338" t="s">
        <v>5121</v>
      </c>
      <c r="H4586" s="338" t="s">
        <v>11626</v>
      </c>
      <c r="I4586" s="338" t="s">
        <v>24025</v>
      </c>
      <c r="J4586" s="338" t="s">
        <v>15669</v>
      </c>
      <c r="K4586" s="338" t="s">
        <v>4987</v>
      </c>
      <c r="L4586" s="338" t="s">
        <v>10384</v>
      </c>
      <c r="M4586" s="338" t="s">
        <v>24026</v>
      </c>
      <c r="N4586" s="338" t="s">
        <v>22475</v>
      </c>
      <c r="O4586" s="338" t="s">
        <v>7966</v>
      </c>
    </row>
    <row r="4587" ht="15.75" customHeight="1">
      <c r="A4587" s="338" t="s">
        <v>24027</v>
      </c>
      <c r="B4587" s="338" t="s">
        <v>4970</v>
      </c>
      <c r="C4587" s="338" t="s">
        <v>1425</v>
      </c>
      <c r="D4587" s="338">
        <v>2004.0</v>
      </c>
      <c r="E4587" s="338" t="s">
        <v>22977</v>
      </c>
      <c r="F4587" s="339">
        <v>44931.0</v>
      </c>
      <c r="G4587" s="338" t="s">
        <v>5755</v>
      </c>
      <c r="H4587" s="338" t="s">
        <v>10183</v>
      </c>
      <c r="I4587" s="338" t="s">
        <v>12899</v>
      </c>
      <c r="J4587" s="338" t="s">
        <v>18603</v>
      </c>
      <c r="K4587" s="338" t="s">
        <v>4987</v>
      </c>
      <c r="L4587" s="338" t="s">
        <v>14335</v>
      </c>
      <c r="M4587" s="338" t="s">
        <v>24028</v>
      </c>
      <c r="N4587" s="338" t="s">
        <v>11206</v>
      </c>
      <c r="O4587" s="338" t="s">
        <v>5096</v>
      </c>
    </row>
    <row r="4588" ht="15.75" customHeight="1">
      <c r="A4588" s="338" t="s">
        <v>24029</v>
      </c>
      <c r="B4588" s="338" t="s">
        <v>5690</v>
      </c>
      <c r="C4588" s="338" t="s">
        <v>1558</v>
      </c>
      <c r="D4588" s="338">
        <v>2004.0</v>
      </c>
      <c r="E4588" s="338" t="s">
        <v>23612</v>
      </c>
      <c r="F4588" s="339">
        <v>44931.0</v>
      </c>
      <c r="G4588" s="338" t="s">
        <v>5181</v>
      </c>
      <c r="H4588" s="338" t="s">
        <v>11251</v>
      </c>
      <c r="I4588" s="338" t="s">
        <v>11251</v>
      </c>
      <c r="J4588" s="338" t="s">
        <v>24030</v>
      </c>
      <c r="K4588" s="338" t="s">
        <v>4987</v>
      </c>
      <c r="L4588" s="338" t="s">
        <v>5074</v>
      </c>
      <c r="M4588" s="338" t="s">
        <v>24031</v>
      </c>
      <c r="N4588" s="338" t="s">
        <v>15320</v>
      </c>
      <c r="O4588" s="338" t="s">
        <v>5143</v>
      </c>
    </row>
    <row r="4589" ht="15.75" customHeight="1">
      <c r="A4589" s="338" t="s">
        <v>24032</v>
      </c>
      <c r="B4589" s="338" t="s">
        <v>5601</v>
      </c>
      <c r="C4589" s="338" t="s">
        <v>1547</v>
      </c>
      <c r="D4589" s="338">
        <v>2004.0</v>
      </c>
      <c r="E4589" s="338" t="s">
        <v>24033</v>
      </c>
      <c r="F4589" s="339">
        <v>44965.0</v>
      </c>
      <c r="G4589" s="338" t="s">
        <v>7121</v>
      </c>
      <c r="H4589" s="338" t="s">
        <v>21680</v>
      </c>
      <c r="I4589" s="338" t="s">
        <v>24034</v>
      </c>
      <c r="J4589" s="338" t="s">
        <v>19170</v>
      </c>
      <c r="K4589" s="338" t="s">
        <v>19171</v>
      </c>
      <c r="M4589" s="338" t="s">
        <v>24035</v>
      </c>
      <c r="N4589" s="338" t="s">
        <v>24036</v>
      </c>
      <c r="O4589" s="338" t="s">
        <v>13572</v>
      </c>
    </row>
    <row r="4590" ht="15.75" customHeight="1">
      <c r="A4590" s="338" t="s">
        <v>24037</v>
      </c>
      <c r="B4590" s="338" t="s">
        <v>4970</v>
      </c>
      <c r="C4590" s="338" t="s">
        <v>1558</v>
      </c>
      <c r="D4590" s="338">
        <v>2004.0</v>
      </c>
      <c r="E4590" s="338" t="s">
        <v>23744</v>
      </c>
      <c r="F4590" s="339">
        <v>45083.0</v>
      </c>
      <c r="G4590" s="338" t="s">
        <v>6520</v>
      </c>
      <c r="H4590" s="338" t="s">
        <v>16231</v>
      </c>
      <c r="I4590" s="338" t="s">
        <v>16231</v>
      </c>
      <c r="J4590" s="338" t="s">
        <v>18957</v>
      </c>
      <c r="K4590" s="338" t="s">
        <v>4976</v>
      </c>
      <c r="L4590" s="338" t="s">
        <v>5094</v>
      </c>
      <c r="M4590" s="338" t="s">
        <v>24038</v>
      </c>
      <c r="N4590" s="338" t="s">
        <v>17975</v>
      </c>
      <c r="O4590" s="338" t="s">
        <v>5324</v>
      </c>
    </row>
    <row r="4591" ht="15.75" customHeight="1">
      <c r="A4591" s="338" t="s">
        <v>24039</v>
      </c>
      <c r="B4591" s="338" t="s">
        <v>7737</v>
      </c>
      <c r="C4591" s="338" t="s">
        <v>1681</v>
      </c>
      <c r="D4591" s="338">
        <v>2004.0</v>
      </c>
      <c r="E4591" s="338" t="s">
        <v>24040</v>
      </c>
      <c r="F4591" s="338" t="s">
        <v>6434</v>
      </c>
      <c r="G4591" s="338" t="s">
        <v>10344</v>
      </c>
      <c r="H4591" s="338" t="s">
        <v>18394</v>
      </c>
      <c r="I4591" s="338" t="s">
        <v>18394</v>
      </c>
      <c r="J4591" s="338" t="s">
        <v>20919</v>
      </c>
      <c r="K4591" s="338" t="s">
        <v>6531</v>
      </c>
      <c r="M4591" s="338" t="s">
        <v>24041</v>
      </c>
      <c r="N4591" s="338" t="s">
        <v>24042</v>
      </c>
      <c r="O4591" s="338" t="s">
        <v>5824</v>
      </c>
    </row>
    <row r="4592" ht="15.75" customHeight="1">
      <c r="A4592" s="338" t="s">
        <v>24043</v>
      </c>
      <c r="B4592" s="338" t="s">
        <v>4970</v>
      </c>
      <c r="C4592" s="338" t="s">
        <v>1558</v>
      </c>
      <c r="D4592" s="338">
        <v>2004.0</v>
      </c>
      <c r="E4592" s="338" t="s">
        <v>23583</v>
      </c>
      <c r="F4592" s="339">
        <v>45113.0</v>
      </c>
      <c r="G4592" s="338" t="s">
        <v>5251</v>
      </c>
      <c r="H4592" s="338" t="s">
        <v>24044</v>
      </c>
      <c r="I4592" s="338" t="s">
        <v>6549</v>
      </c>
      <c r="J4592" s="338" t="s">
        <v>5907</v>
      </c>
      <c r="K4592" s="338" t="s">
        <v>4987</v>
      </c>
      <c r="L4592" s="338" t="s">
        <v>6381</v>
      </c>
      <c r="M4592" s="338" t="s">
        <v>24045</v>
      </c>
      <c r="N4592" s="338" t="s">
        <v>22475</v>
      </c>
      <c r="O4592" s="338" t="s">
        <v>5150</v>
      </c>
    </row>
    <row r="4593" ht="15.75" customHeight="1">
      <c r="A4593" s="338" t="s">
        <v>24046</v>
      </c>
      <c r="B4593" s="338" t="s">
        <v>7737</v>
      </c>
      <c r="C4593" s="338" t="s">
        <v>1558</v>
      </c>
      <c r="D4593" s="338">
        <v>2004.0</v>
      </c>
      <c r="E4593" s="338" t="s">
        <v>23528</v>
      </c>
      <c r="F4593" s="339">
        <v>45051.0</v>
      </c>
      <c r="G4593" s="338" t="s">
        <v>8587</v>
      </c>
      <c r="H4593" s="338" t="s">
        <v>9462</v>
      </c>
      <c r="I4593" s="338" t="s">
        <v>20613</v>
      </c>
      <c r="J4593" s="338" t="s">
        <v>11102</v>
      </c>
      <c r="K4593" s="338" t="s">
        <v>4987</v>
      </c>
      <c r="L4593" s="338" t="s">
        <v>7743</v>
      </c>
      <c r="M4593" s="338" t="s">
        <v>24047</v>
      </c>
      <c r="N4593" s="338" t="s">
        <v>24048</v>
      </c>
      <c r="O4593" s="338" t="s">
        <v>5020</v>
      </c>
    </row>
    <row r="4594" ht="15.75" customHeight="1">
      <c r="A4594" s="338" t="s">
        <v>24049</v>
      </c>
      <c r="B4594" s="338" t="s">
        <v>7737</v>
      </c>
      <c r="C4594" s="338" t="s">
        <v>1558</v>
      </c>
      <c r="D4594" s="338">
        <v>2004.0</v>
      </c>
      <c r="E4594" s="338" t="s">
        <v>23544</v>
      </c>
      <c r="F4594" s="339">
        <v>45142.0</v>
      </c>
      <c r="G4594" s="338" t="s">
        <v>5090</v>
      </c>
      <c r="H4594" s="338" t="s">
        <v>6553</v>
      </c>
      <c r="I4594" s="338" t="s">
        <v>24050</v>
      </c>
      <c r="J4594" s="338" t="s">
        <v>15981</v>
      </c>
      <c r="K4594" s="338" t="s">
        <v>4987</v>
      </c>
      <c r="L4594" s="338" t="s">
        <v>7743</v>
      </c>
      <c r="M4594" s="338" t="s">
        <v>24051</v>
      </c>
      <c r="N4594" s="338" t="s">
        <v>18335</v>
      </c>
      <c r="O4594" s="338" t="s">
        <v>5339</v>
      </c>
    </row>
    <row r="4595" ht="15.75" customHeight="1">
      <c r="A4595" s="338" t="s">
        <v>24052</v>
      </c>
      <c r="B4595" s="338" t="s">
        <v>4970</v>
      </c>
      <c r="C4595" s="338" t="s">
        <v>1558</v>
      </c>
      <c r="D4595" s="338">
        <v>2004.0</v>
      </c>
      <c r="E4595" s="338" t="s">
        <v>23571</v>
      </c>
      <c r="F4595" s="339">
        <v>44963.0</v>
      </c>
      <c r="G4595" s="338" t="s">
        <v>5797</v>
      </c>
      <c r="H4595" s="338" t="s">
        <v>8232</v>
      </c>
      <c r="I4595" s="338" t="s">
        <v>24053</v>
      </c>
      <c r="J4595" s="338" t="s">
        <v>19871</v>
      </c>
      <c r="K4595" s="338" t="s">
        <v>4976</v>
      </c>
      <c r="L4595" s="338" t="s">
        <v>12846</v>
      </c>
      <c r="M4595" s="338" t="s">
        <v>24054</v>
      </c>
      <c r="N4595" s="338" t="s">
        <v>5009</v>
      </c>
      <c r="O4595" s="338" t="s">
        <v>5120</v>
      </c>
    </row>
    <row r="4596" ht="15.75" customHeight="1">
      <c r="A4596" s="338" t="s">
        <v>24055</v>
      </c>
      <c r="B4596" s="338" t="s">
        <v>4993</v>
      </c>
      <c r="C4596" s="338" t="s">
        <v>1558</v>
      </c>
      <c r="D4596" s="338">
        <v>2004.0</v>
      </c>
      <c r="E4596" s="338" t="s">
        <v>22217</v>
      </c>
      <c r="F4596" s="339">
        <v>45170.0</v>
      </c>
      <c r="G4596" s="338" t="s">
        <v>5090</v>
      </c>
      <c r="H4596" s="338" t="s">
        <v>5702</v>
      </c>
      <c r="I4596" s="338" t="s">
        <v>24056</v>
      </c>
      <c r="J4596" s="338" t="s">
        <v>6776</v>
      </c>
      <c r="K4596" s="338" t="s">
        <v>12977</v>
      </c>
      <c r="L4596" s="338" t="s">
        <v>5094</v>
      </c>
      <c r="M4596" s="338" t="s">
        <v>24057</v>
      </c>
      <c r="N4596" s="338" t="s">
        <v>22643</v>
      </c>
      <c r="O4596" s="338" t="s">
        <v>5010</v>
      </c>
    </row>
    <row r="4597" ht="15.75" customHeight="1">
      <c r="A4597" s="338" t="s">
        <v>24058</v>
      </c>
      <c r="B4597" s="338" t="s">
        <v>7737</v>
      </c>
      <c r="C4597" s="338" t="s">
        <v>1547</v>
      </c>
      <c r="D4597" s="338">
        <v>2004.0</v>
      </c>
      <c r="E4597" s="338" t="s">
        <v>24059</v>
      </c>
      <c r="F4597" s="339">
        <v>44934.0</v>
      </c>
      <c r="G4597" s="338" t="s">
        <v>5145</v>
      </c>
      <c r="H4597" s="338" t="s">
        <v>19489</v>
      </c>
      <c r="I4597" s="338" t="s">
        <v>19489</v>
      </c>
      <c r="J4597" s="338" t="s">
        <v>24060</v>
      </c>
      <c r="K4597" s="338" t="s">
        <v>7898</v>
      </c>
      <c r="M4597" s="338" t="s">
        <v>24061</v>
      </c>
      <c r="N4597" s="338" t="s">
        <v>13387</v>
      </c>
      <c r="O4597" s="338" t="s">
        <v>7966</v>
      </c>
    </row>
    <row r="4598" ht="15.75" customHeight="1">
      <c r="A4598" s="338" t="s">
        <v>24062</v>
      </c>
      <c r="B4598" s="338" t="s">
        <v>5601</v>
      </c>
      <c r="C4598" s="338" t="s">
        <v>1537</v>
      </c>
      <c r="D4598" s="338">
        <v>2004.0</v>
      </c>
      <c r="E4598" s="338" t="s">
        <v>24063</v>
      </c>
      <c r="F4598" s="339">
        <v>45054.0</v>
      </c>
      <c r="G4598" s="338" t="s">
        <v>5153</v>
      </c>
      <c r="H4598" s="338" t="s">
        <v>24064</v>
      </c>
      <c r="I4598" s="338" t="s">
        <v>24064</v>
      </c>
      <c r="J4598" s="338" t="s">
        <v>24065</v>
      </c>
      <c r="K4598" s="338" t="s">
        <v>19171</v>
      </c>
      <c r="M4598" s="338" t="s">
        <v>24066</v>
      </c>
      <c r="N4598" s="338" t="s">
        <v>24067</v>
      </c>
      <c r="O4598" s="338" t="s">
        <v>8056</v>
      </c>
    </row>
    <row r="4599" ht="15.75" customHeight="1">
      <c r="A4599" s="338" t="s">
        <v>24068</v>
      </c>
      <c r="B4599" s="338" t="s">
        <v>7737</v>
      </c>
      <c r="C4599" s="338" t="s">
        <v>1558</v>
      </c>
      <c r="D4599" s="338">
        <v>2004.0</v>
      </c>
      <c r="E4599" s="338" t="s">
        <v>24069</v>
      </c>
      <c r="F4599" s="339">
        <v>45050.0</v>
      </c>
      <c r="G4599" s="338" t="s">
        <v>7461</v>
      </c>
      <c r="H4599" s="338" t="s">
        <v>24070</v>
      </c>
      <c r="I4599" s="338" t="s">
        <v>24071</v>
      </c>
      <c r="J4599" s="338" t="s">
        <v>24072</v>
      </c>
      <c r="K4599" s="338" t="s">
        <v>4987</v>
      </c>
      <c r="L4599" s="338" t="s">
        <v>5176</v>
      </c>
      <c r="M4599" s="338" t="s">
        <v>24073</v>
      </c>
      <c r="N4599" s="338" t="s">
        <v>17975</v>
      </c>
      <c r="O4599" s="338" t="s">
        <v>5262</v>
      </c>
    </row>
    <row r="4600" ht="15.75" customHeight="1">
      <c r="A4600" s="338" t="s">
        <v>24074</v>
      </c>
      <c r="B4600" s="338" t="s">
        <v>7737</v>
      </c>
      <c r="C4600" s="338" t="s">
        <v>1558</v>
      </c>
      <c r="D4600" s="338">
        <v>2004.0</v>
      </c>
      <c r="E4600" s="338" t="s">
        <v>24075</v>
      </c>
      <c r="F4600" s="339">
        <v>45176.0</v>
      </c>
      <c r="G4600" s="338" t="s">
        <v>5718</v>
      </c>
      <c r="H4600" s="338" t="s">
        <v>24076</v>
      </c>
      <c r="I4600" s="338" t="s">
        <v>24077</v>
      </c>
      <c r="J4600" s="338" t="s">
        <v>24078</v>
      </c>
      <c r="K4600" s="338" t="s">
        <v>5607</v>
      </c>
      <c r="M4600" s="338" t="s">
        <v>24079</v>
      </c>
      <c r="N4600" s="338" t="s">
        <v>24080</v>
      </c>
      <c r="O4600" s="338" t="s">
        <v>5262</v>
      </c>
    </row>
    <row r="4601" ht="15.75" customHeight="1">
      <c r="A4601" s="338" t="s">
        <v>24081</v>
      </c>
      <c r="B4601" s="338" t="s">
        <v>4970</v>
      </c>
      <c r="C4601" s="338" t="s">
        <v>1547</v>
      </c>
      <c r="D4601" s="338">
        <v>2004.0</v>
      </c>
      <c r="E4601" s="338" t="s">
        <v>24082</v>
      </c>
      <c r="F4601" s="339">
        <v>44964.0</v>
      </c>
      <c r="G4601" s="338" t="s">
        <v>5196</v>
      </c>
      <c r="H4601" s="338" t="s">
        <v>24083</v>
      </c>
      <c r="I4601" s="338" t="s">
        <v>24084</v>
      </c>
      <c r="J4601" s="338" t="s">
        <v>7807</v>
      </c>
      <c r="K4601" s="338" t="s">
        <v>4987</v>
      </c>
      <c r="M4601" s="338" t="s">
        <v>24085</v>
      </c>
      <c r="N4601" s="338" t="s">
        <v>24086</v>
      </c>
      <c r="O4601" s="338" t="s">
        <v>5794</v>
      </c>
    </row>
    <row r="4602" ht="15.75" customHeight="1">
      <c r="A4602" s="338" t="s">
        <v>24087</v>
      </c>
      <c r="B4602" s="338" t="s">
        <v>4970</v>
      </c>
      <c r="C4602" s="338" t="s">
        <v>1425</v>
      </c>
      <c r="D4602" s="338">
        <v>2004.0</v>
      </c>
      <c r="E4602" s="338" t="s">
        <v>24088</v>
      </c>
      <c r="F4602" s="338" t="s">
        <v>5059</v>
      </c>
      <c r="G4602" s="338" t="s">
        <v>5872</v>
      </c>
      <c r="H4602" s="338" t="s">
        <v>24089</v>
      </c>
      <c r="I4602" s="338" t="s">
        <v>22322</v>
      </c>
      <c r="J4602" s="338" t="s">
        <v>24090</v>
      </c>
      <c r="K4602" s="338" t="s">
        <v>5663</v>
      </c>
      <c r="M4602" s="338" t="s">
        <v>24091</v>
      </c>
      <c r="N4602" s="338" t="s">
        <v>24092</v>
      </c>
      <c r="O4602" s="338" t="s">
        <v>5852</v>
      </c>
    </row>
    <row r="4603" ht="15.75" customHeight="1">
      <c r="A4603" s="338" t="s">
        <v>24093</v>
      </c>
      <c r="B4603" s="338" t="s">
        <v>4970</v>
      </c>
      <c r="C4603" s="338" t="s">
        <v>1537</v>
      </c>
      <c r="D4603" s="338">
        <v>2004.0</v>
      </c>
      <c r="E4603" s="338" t="s">
        <v>23833</v>
      </c>
      <c r="F4603" s="339">
        <v>45052.0</v>
      </c>
      <c r="G4603" s="338" t="s">
        <v>5129</v>
      </c>
      <c r="H4603" s="338" t="s">
        <v>5940</v>
      </c>
      <c r="I4603" s="338" t="s">
        <v>5940</v>
      </c>
      <c r="J4603" s="338" t="s">
        <v>7850</v>
      </c>
      <c r="K4603" s="338" t="s">
        <v>12977</v>
      </c>
      <c r="L4603" s="338" t="s">
        <v>24094</v>
      </c>
      <c r="M4603" s="338" t="s">
        <v>24095</v>
      </c>
      <c r="N4603" s="338" t="s">
        <v>19727</v>
      </c>
      <c r="O4603" s="338" t="s">
        <v>5537</v>
      </c>
    </row>
    <row r="4604" ht="15.75" customHeight="1">
      <c r="A4604" s="338" t="s">
        <v>24096</v>
      </c>
      <c r="B4604" s="338" t="s">
        <v>4993</v>
      </c>
      <c r="C4604" s="338" t="s">
        <v>1572</v>
      </c>
      <c r="D4604" s="338">
        <v>2004.0</v>
      </c>
      <c r="E4604" s="338" t="s">
        <v>23681</v>
      </c>
      <c r="F4604" s="339">
        <v>45021.0</v>
      </c>
      <c r="G4604" s="338" t="s">
        <v>5121</v>
      </c>
      <c r="H4604" s="338" t="s">
        <v>24097</v>
      </c>
      <c r="I4604" s="338" t="s">
        <v>24097</v>
      </c>
      <c r="J4604" s="338" t="s">
        <v>18589</v>
      </c>
      <c r="K4604" s="338" t="s">
        <v>4987</v>
      </c>
      <c r="L4604" s="338" t="s">
        <v>18250</v>
      </c>
      <c r="M4604" s="338" t="s">
        <v>24098</v>
      </c>
      <c r="N4604" s="338" t="s">
        <v>7376</v>
      </c>
      <c r="O4604" s="338" t="s">
        <v>9753</v>
      </c>
    </row>
    <row r="4605" ht="15.75" customHeight="1">
      <c r="A4605" s="338" t="s">
        <v>24099</v>
      </c>
      <c r="B4605" s="338" t="s">
        <v>4993</v>
      </c>
      <c r="C4605" s="338" t="s">
        <v>1558</v>
      </c>
      <c r="D4605" s="338">
        <v>2004.0</v>
      </c>
      <c r="E4605" s="338" t="s">
        <v>23711</v>
      </c>
      <c r="F4605" s="339">
        <v>45021.0</v>
      </c>
      <c r="G4605" s="338" t="s">
        <v>6515</v>
      </c>
      <c r="H4605" s="338" t="s">
        <v>10452</v>
      </c>
      <c r="I4605" s="338" t="s">
        <v>15138</v>
      </c>
      <c r="J4605" s="338" t="s">
        <v>16077</v>
      </c>
      <c r="K4605" s="338" t="s">
        <v>4987</v>
      </c>
      <c r="L4605" s="338" t="s">
        <v>12846</v>
      </c>
      <c r="M4605" s="338" t="s">
        <v>24100</v>
      </c>
      <c r="N4605" s="338" t="s">
        <v>21290</v>
      </c>
      <c r="O4605" s="338" t="s">
        <v>5339</v>
      </c>
    </row>
    <row r="4606" ht="15.75" customHeight="1">
      <c r="A4606" s="338" t="s">
        <v>24101</v>
      </c>
      <c r="B4606" s="338" t="s">
        <v>7737</v>
      </c>
      <c r="C4606" s="338" t="s">
        <v>1558</v>
      </c>
      <c r="D4606" s="338">
        <v>2004.0</v>
      </c>
      <c r="E4606" s="338" t="s">
        <v>23628</v>
      </c>
      <c r="F4606" s="339">
        <v>45082.0</v>
      </c>
      <c r="G4606" s="338" t="s">
        <v>5113</v>
      </c>
      <c r="H4606" s="338" t="s">
        <v>21245</v>
      </c>
      <c r="I4606" s="338" t="s">
        <v>24102</v>
      </c>
      <c r="J4606" s="338" t="s">
        <v>22179</v>
      </c>
      <c r="K4606" s="338" t="s">
        <v>4987</v>
      </c>
      <c r="L4606" s="338" t="s">
        <v>5355</v>
      </c>
      <c r="M4606" s="338" t="s">
        <v>24103</v>
      </c>
      <c r="N4606" s="338" t="s">
        <v>18335</v>
      </c>
      <c r="O4606" s="338" t="s">
        <v>5028</v>
      </c>
    </row>
    <row r="4607" ht="15.75" customHeight="1">
      <c r="A4607" s="338" t="s">
        <v>24104</v>
      </c>
      <c r="B4607" s="338" t="s">
        <v>4970</v>
      </c>
      <c r="C4607" s="338" t="s">
        <v>1537</v>
      </c>
      <c r="D4607" s="338">
        <v>2004.0</v>
      </c>
      <c r="E4607" s="338" t="s">
        <v>24105</v>
      </c>
      <c r="F4607" s="339">
        <v>45022.0</v>
      </c>
      <c r="G4607" s="338" t="s">
        <v>7796</v>
      </c>
      <c r="H4607" s="338" t="s">
        <v>24106</v>
      </c>
      <c r="I4607" s="338" t="s">
        <v>24106</v>
      </c>
      <c r="J4607" s="338" t="s">
        <v>24107</v>
      </c>
      <c r="K4607" s="338" t="s">
        <v>16517</v>
      </c>
      <c r="L4607" s="338" t="s">
        <v>12948</v>
      </c>
      <c r="M4607" s="338" t="s">
        <v>24108</v>
      </c>
      <c r="N4607" s="338" t="s">
        <v>24109</v>
      </c>
      <c r="O4607" s="338" t="s">
        <v>5096</v>
      </c>
    </row>
    <row r="4608" ht="15.75" customHeight="1">
      <c r="A4608" s="338" t="s">
        <v>24110</v>
      </c>
      <c r="B4608" s="338" t="s">
        <v>4970</v>
      </c>
      <c r="C4608" s="338" t="s">
        <v>1547</v>
      </c>
      <c r="D4608" s="338">
        <v>2004.0</v>
      </c>
      <c r="E4608" s="338" t="s">
        <v>24111</v>
      </c>
      <c r="F4608" s="338" t="s">
        <v>5059</v>
      </c>
      <c r="G4608" s="338" t="s">
        <v>7889</v>
      </c>
      <c r="H4608" s="338" t="s">
        <v>7845</v>
      </c>
      <c r="I4608" s="338" t="s">
        <v>12199</v>
      </c>
      <c r="J4608" s="338" t="s">
        <v>5155</v>
      </c>
      <c r="K4608" s="338" t="s">
        <v>4976</v>
      </c>
      <c r="L4608" s="338" t="s">
        <v>7748</v>
      </c>
      <c r="M4608" s="338" t="s">
        <v>24112</v>
      </c>
      <c r="N4608" s="338" t="s">
        <v>24113</v>
      </c>
      <c r="O4608" s="338" t="s">
        <v>5225</v>
      </c>
    </row>
    <row r="4609" ht="15.75" customHeight="1">
      <c r="A4609" s="338" t="s">
        <v>24114</v>
      </c>
      <c r="B4609" s="338" t="s">
        <v>7737</v>
      </c>
      <c r="C4609" s="338" t="s">
        <v>1537</v>
      </c>
      <c r="D4609" s="338">
        <v>2004.0</v>
      </c>
      <c r="E4609" s="338" t="s">
        <v>23753</v>
      </c>
      <c r="F4609" s="339">
        <v>45052.0</v>
      </c>
      <c r="G4609" s="338" t="s">
        <v>8587</v>
      </c>
      <c r="H4609" s="338" t="s">
        <v>21037</v>
      </c>
      <c r="I4609" s="338" t="s">
        <v>15485</v>
      </c>
      <c r="J4609" s="338" t="s">
        <v>19535</v>
      </c>
      <c r="K4609" s="338" t="s">
        <v>4987</v>
      </c>
      <c r="L4609" s="338" t="s">
        <v>10592</v>
      </c>
      <c r="M4609" s="338" t="s">
        <v>24115</v>
      </c>
      <c r="N4609" s="338" t="s">
        <v>7874</v>
      </c>
      <c r="O4609" s="338" t="s">
        <v>5217</v>
      </c>
    </row>
    <row r="4610" ht="15.75" customHeight="1">
      <c r="A4610" s="338" t="s">
        <v>24116</v>
      </c>
      <c r="B4610" s="338" t="s">
        <v>4970</v>
      </c>
      <c r="C4610" s="338" t="s">
        <v>1681</v>
      </c>
      <c r="D4610" s="338">
        <v>2004.0</v>
      </c>
      <c r="E4610" s="338" t="s">
        <v>24117</v>
      </c>
      <c r="F4610" s="339">
        <v>44991.0</v>
      </c>
      <c r="G4610" s="338" t="s">
        <v>7952</v>
      </c>
      <c r="H4610" s="338" t="s">
        <v>24118</v>
      </c>
      <c r="I4610" s="338" t="s">
        <v>24119</v>
      </c>
      <c r="J4610" s="338" t="s">
        <v>12787</v>
      </c>
      <c r="K4610" s="338" t="s">
        <v>4976</v>
      </c>
      <c r="M4610" s="338" t="s">
        <v>24120</v>
      </c>
      <c r="N4610" s="338" t="s">
        <v>24121</v>
      </c>
      <c r="O4610" s="338" t="s">
        <v>5096</v>
      </c>
    </row>
    <row r="4611" ht="15.75" customHeight="1">
      <c r="A4611" s="338" t="s">
        <v>24122</v>
      </c>
      <c r="B4611" s="338" t="s">
        <v>5690</v>
      </c>
      <c r="C4611" s="338" t="s">
        <v>1547</v>
      </c>
      <c r="D4611" s="338">
        <v>2004.0</v>
      </c>
      <c r="E4611" s="338" t="s">
        <v>24123</v>
      </c>
      <c r="F4611" s="339">
        <v>44931.0</v>
      </c>
      <c r="G4611" s="338" t="s">
        <v>7989</v>
      </c>
      <c r="H4611" s="338" t="s">
        <v>24124</v>
      </c>
      <c r="I4611" s="338" t="s">
        <v>24125</v>
      </c>
      <c r="J4611" s="338" t="s">
        <v>9423</v>
      </c>
      <c r="K4611" s="338" t="s">
        <v>5607</v>
      </c>
      <c r="M4611" s="338" t="s">
        <v>24126</v>
      </c>
      <c r="N4611" s="338" t="s">
        <v>19199</v>
      </c>
      <c r="O4611" s="338" t="s">
        <v>5780</v>
      </c>
    </row>
    <row r="4612" ht="15.75" customHeight="1">
      <c r="A4612" s="338" t="s">
        <v>24127</v>
      </c>
      <c r="B4612" s="338" t="s">
        <v>7737</v>
      </c>
      <c r="C4612" s="338" t="s">
        <v>1547</v>
      </c>
      <c r="D4612" s="338">
        <v>2004.0</v>
      </c>
      <c r="E4612" s="338" t="s">
        <v>22846</v>
      </c>
      <c r="F4612" s="339">
        <v>45172.0</v>
      </c>
      <c r="G4612" s="338" t="s">
        <v>5145</v>
      </c>
      <c r="H4612" s="338" t="s">
        <v>24128</v>
      </c>
      <c r="I4612" s="338" t="s">
        <v>24128</v>
      </c>
      <c r="J4612" s="338" t="s">
        <v>24129</v>
      </c>
      <c r="K4612" s="338" t="s">
        <v>4987</v>
      </c>
      <c r="L4612" s="338" t="s">
        <v>6039</v>
      </c>
      <c r="M4612" s="338" t="s">
        <v>24130</v>
      </c>
      <c r="N4612" s="338" t="s">
        <v>19967</v>
      </c>
      <c r="O4612" s="338" t="s">
        <v>5028</v>
      </c>
    </row>
    <row r="4613" ht="15.75" customHeight="1">
      <c r="A4613" s="338" t="s">
        <v>24131</v>
      </c>
      <c r="B4613" s="338" t="s">
        <v>4993</v>
      </c>
      <c r="C4613" s="338" t="s">
        <v>1547</v>
      </c>
      <c r="D4613" s="338">
        <v>2004.0</v>
      </c>
      <c r="E4613" s="338" t="s">
        <v>24132</v>
      </c>
      <c r="F4613" s="339">
        <v>45052.0</v>
      </c>
      <c r="G4613" s="338" t="s">
        <v>5181</v>
      </c>
      <c r="H4613" s="338" t="s">
        <v>20322</v>
      </c>
      <c r="I4613" s="338" t="s">
        <v>11912</v>
      </c>
      <c r="J4613" s="338" t="s">
        <v>17374</v>
      </c>
      <c r="K4613" s="338" t="s">
        <v>4976</v>
      </c>
      <c r="M4613" s="338" t="s">
        <v>24133</v>
      </c>
      <c r="N4613" s="338" t="s">
        <v>14577</v>
      </c>
      <c r="O4613" s="338" t="s">
        <v>5483</v>
      </c>
    </row>
    <row r="4614" ht="15.75" customHeight="1">
      <c r="A4614" s="338" t="s">
        <v>24134</v>
      </c>
      <c r="B4614" s="338" t="s">
        <v>7737</v>
      </c>
      <c r="C4614" s="338" t="s">
        <v>1681</v>
      </c>
      <c r="D4614" s="338">
        <v>2004.0</v>
      </c>
      <c r="E4614" s="338" t="s">
        <v>24135</v>
      </c>
      <c r="F4614" s="339">
        <v>45113.0</v>
      </c>
      <c r="G4614" s="338" t="s">
        <v>5251</v>
      </c>
      <c r="H4614" s="338" t="s">
        <v>16470</v>
      </c>
      <c r="I4614" s="338" t="s">
        <v>16470</v>
      </c>
      <c r="J4614" s="338" t="s">
        <v>16470</v>
      </c>
      <c r="K4614" s="338" t="s">
        <v>4976</v>
      </c>
      <c r="L4614" s="338" t="s">
        <v>10384</v>
      </c>
      <c r="M4614" s="338" t="s">
        <v>24136</v>
      </c>
      <c r="N4614" s="338" t="s">
        <v>19255</v>
      </c>
      <c r="O4614" s="338" t="s">
        <v>5715</v>
      </c>
    </row>
    <row r="4615" ht="15.75" customHeight="1">
      <c r="A4615" s="338" t="s">
        <v>24137</v>
      </c>
      <c r="B4615" s="338" t="s">
        <v>7737</v>
      </c>
      <c r="C4615" s="338" t="s">
        <v>1547</v>
      </c>
      <c r="D4615" s="338">
        <v>2004.0</v>
      </c>
      <c r="E4615" s="338" t="s">
        <v>24138</v>
      </c>
      <c r="F4615" s="338" t="s">
        <v>5059</v>
      </c>
      <c r="G4615" s="338" t="s">
        <v>5287</v>
      </c>
      <c r="H4615" s="338" t="s">
        <v>24139</v>
      </c>
      <c r="I4615" s="338" t="s">
        <v>24140</v>
      </c>
      <c r="J4615" s="338" t="s">
        <v>18589</v>
      </c>
      <c r="K4615" s="338" t="s">
        <v>4976</v>
      </c>
      <c r="M4615" s="338" t="s">
        <v>24141</v>
      </c>
      <c r="N4615" s="338" t="s">
        <v>24142</v>
      </c>
      <c r="O4615" s="338" t="s">
        <v>4991</v>
      </c>
    </row>
    <row r="4616" ht="15.75" customHeight="1">
      <c r="A4616" s="338" t="s">
        <v>24143</v>
      </c>
      <c r="B4616" s="338" t="s">
        <v>4970</v>
      </c>
      <c r="C4616" s="338" t="s">
        <v>1558</v>
      </c>
      <c r="D4616" s="338">
        <v>2004.0</v>
      </c>
      <c r="E4616" s="338" t="s">
        <v>24144</v>
      </c>
      <c r="F4616" s="339">
        <v>45052.0</v>
      </c>
      <c r="G4616" s="338" t="s">
        <v>7167</v>
      </c>
      <c r="H4616" s="338" t="s">
        <v>24145</v>
      </c>
      <c r="I4616" s="338" t="s">
        <v>24145</v>
      </c>
      <c r="J4616" s="338" t="s">
        <v>24146</v>
      </c>
      <c r="K4616" s="338" t="s">
        <v>4976</v>
      </c>
      <c r="L4616" s="338" t="s">
        <v>5108</v>
      </c>
      <c r="M4616" s="338" t="s">
        <v>24147</v>
      </c>
      <c r="N4616" s="338" t="s">
        <v>24148</v>
      </c>
      <c r="O4616" s="338" t="s">
        <v>5283</v>
      </c>
    </row>
    <row r="4617" ht="15.75" customHeight="1">
      <c r="A4617" s="338" t="s">
        <v>24149</v>
      </c>
      <c r="C4617" s="338" t="s">
        <v>1547</v>
      </c>
      <c r="D4617" s="338">
        <v>2004.0</v>
      </c>
      <c r="E4617" s="338" t="s">
        <v>24150</v>
      </c>
      <c r="F4617" s="339">
        <v>45023.0</v>
      </c>
      <c r="G4617" s="338" t="s">
        <v>5251</v>
      </c>
      <c r="H4617" s="338" t="s">
        <v>24151</v>
      </c>
      <c r="I4617" s="338" t="s">
        <v>24151</v>
      </c>
      <c r="J4617" s="338" t="s">
        <v>24152</v>
      </c>
      <c r="K4617" s="338" t="s">
        <v>12977</v>
      </c>
      <c r="M4617" s="338" t="s">
        <v>24153</v>
      </c>
      <c r="N4617" s="338" t="s">
        <v>24154</v>
      </c>
      <c r="O4617" s="338" t="s">
        <v>5780</v>
      </c>
    </row>
    <row r="4618" ht="15.75" customHeight="1">
      <c r="A4618" s="338" t="s">
        <v>24155</v>
      </c>
      <c r="B4618" s="338" t="s">
        <v>4970</v>
      </c>
      <c r="C4618" s="338" t="s">
        <v>1558</v>
      </c>
      <c r="D4618" s="338">
        <v>2004.0</v>
      </c>
      <c r="E4618" s="338" t="s">
        <v>22392</v>
      </c>
      <c r="F4618" s="339">
        <v>45023.0</v>
      </c>
      <c r="G4618" s="338" t="s">
        <v>5287</v>
      </c>
      <c r="H4618" s="338" t="s">
        <v>24156</v>
      </c>
      <c r="I4618" s="338" t="s">
        <v>24156</v>
      </c>
      <c r="J4618" s="338" t="s">
        <v>20906</v>
      </c>
      <c r="K4618" s="338" t="s">
        <v>4987</v>
      </c>
      <c r="M4618" s="338" t="s">
        <v>24157</v>
      </c>
      <c r="N4618" s="338" t="s">
        <v>20228</v>
      </c>
      <c r="O4618" s="338" t="s">
        <v>5283</v>
      </c>
    </row>
    <row r="4619" ht="15.75" customHeight="1">
      <c r="A4619" s="338" t="s">
        <v>24158</v>
      </c>
      <c r="B4619" s="338" t="s">
        <v>7737</v>
      </c>
      <c r="C4619" s="338" t="s">
        <v>1558</v>
      </c>
      <c r="D4619" s="338">
        <v>2004.0</v>
      </c>
      <c r="E4619" s="338" t="s">
        <v>22846</v>
      </c>
      <c r="F4619" s="339">
        <v>45173.0</v>
      </c>
      <c r="G4619" s="338" t="s">
        <v>5070</v>
      </c>
      <c r="H4619" s="338" t="s">
        <v>13188</v>
      </c>
      <c r="I4619" s="338" t="s">
        <v>9063</v>
      </c>
      <c r="J4619" s="338" t="s">
        <v>17425</v>
      </c>
      <c r="K4619" s="338" t="s">
        <v>4987</v>
      </c>
      <c r="L4619" s="338" t="s">
        <v>6394</v>
      </c>
      <c r="M4619" s="338" t="s">
        <v>24159</v>
      </c>
      <c r="N4619" s="338" t="s">
        <v>24160</v>
      </c>
      <c r="O4619" s="338" t="s">
        <v>5010</v>
      </c>
    </row>
    <row r="4620" ht="15.75" customHeight="1">
      <c r="A4620" s="338" t="s">
        <v>24161</v>
      </c>
      <c r="B4620" s="338" t="s">
        <v>5601</v>
      </c>
      <c r="C4620" s="338" t="s">
        <v>1547</v>
      </c>
      <c r="D4620" s="338">
        <v>2004.0</v>
      </c>
      <c r="E4620" s="338" t="s">
        <v>24162</v>
      </c>
      <c r="F4620" s="339">
        <v>45145.0</v>
      </c>
      <c r="G4620" s="338" t="s">
        <v>6586</v>
      </c>
      <c r="H4620" s="338" t="s">
        <v>24163</v>
      </c>
      <c r="I4620" s="338" t="s">
        <v>24164</v>
      </c>
      <c r="J4620" s="338" t="s">
        <v>19170</v>
      </c>
      <c r="K4620" s="338" t="s">
        <v>19171</v>
      </c>
      <c r="L4620" s="338" t="s">
        <v>5389</v>
      </c>
      <c r="M4620" s="338" t="s">
        <v>24165</v>
      </c>
      <c r="N4620" s="338" t="s">
        <v>24166</v>
      </c>
      <c r="O4620" s="338" t="s">
        <v>9387</v>
      </c>
    </row>
    <row r="4621" ht="15.75" customHeight="1">
      <c r="A4621" s="338" t="s">
        <v>24167</v>
      </c>
      <c r="B4621" s="338" t="s">
        <v>7737</v>
      </c>
      <c r="C4621" s="338" t="s">
        <v>1558</v>
      </c>
      <c r="D4621" s="338">
        <v>2004.0</v>
      </c>
      <c r="E4621" s="338" t="s">
        <v>23583</v>
      </c>
      <c r="F4621" s="339">
        <v>44990.0</v>
      </c>
      <c r="G4621" s="338" t="s">
        <v>5070</v>
      </c>
      <c r="H4621" s="338" t="s">
        <v>24168</v>
      </c>
      <c r="I4621" s="338" t="s">
        <v>24169</v>
      </c>
      <c r="J4621" s="338" t="s">
        <v>23177</v>
      </c>
      <c r="K4621" s="338" t="s">
        <v>4987</v>
      </c>
      <c r="L4621" s="338" t="s">
        <v>5377</v>
      </c>
      <c r="M4621" s="338" t="s">
        <v>24170</v>
      </c>
      <c r="N4621" s="338" t="s">
        <v>21290</v>
      </c>
      <c r="O4621" s="338" t="s">
        <v>5324</v>
      </c>
    </row>
    <row r="4622" ht="15.75" customHeight="1">
      <c r="A4622" s="338" t="s">
        <v>24171</v>
      </c>
      <c r="B4622" s="338" t="s">
        <v>7737</v>
      </c>
      <c r="C4622" s="338" t="s">
        <v>1558</v>
      </c>
      <c r="D4622" s="338">
        <v>2004.0</v>
      </c>
      <c r="E4622" s="338" t="s">
        <v>23544</v>
      </c>
      <c r="F4622" s="339">
        <v>45174.0</v>
      </c>
      <c r="G4622" s="338" t="s">
        <v>8851</v>
      </c>
      <c r="H4622" s="338" t="s">
        <v>19090</v>
      </c>
      <c r="I4622" s="338" t="s">
        <v>24172</v>
      </c>
      <c r="J4622" s="338" t="s">
        <v>11476</v>
      </c>
      <c r="K4622" s="338" t="s">
        <v>9336</v>
      </c>
      <c r="L4622" s="338" t="s">
        <v>5827</v>
      </c>
      <c r="M4622" s="338" t="s">
        <v>24173</v>
      </c>
      <c r="N4622" s="338" t="s">
        <v>24174</v>
      </c>
      <c r="O4622" s="338" t="s">
        <v>6003</v>
      </c>
    </row>
    <row r="4623" ht="15.75" customHeight="1">
      <c r="A4623" s="338" t="s">
        <v>24175</v>
      </c>
      <c r="B4623" s="338" t="s">
        <v>4970</v>
      </c>
      <c r="C4623" s="338" t="s">
        <v>1547</v>
      </c>
      <c r="D4623" s="338">
        <v>2004.0</v>
      </c>
      <c r="E4623" s="338" t="s">
        <v>24176</v>
      </c>
      <c r="F4623" s="339">
        <v>45083.0</v>
      </c>
      <c r="G4623" s="338" t="s">
        <v>7258</v>
      </c>
      <c r="H4623" s="338" t="s">
        <v>23389</v>
      </c>
      <c r="I4623" s="338" t="s">
        <v>24177</v>
      </c>
      <c r="J4623" s="338" t="s">
        <v>20622</v>
      </c>
      <c r="K4623" s="338" t="s">
        <v>4987</v>
      </c>
      <c r="M4623" s="338" t="s">
        <v>24178</v>
      </c>
      <c r="N4623" s="338" t="s">
        <v>5066</v>
      </c>
      <c r="O4623" s="338" t="s">
        <v>5576</v>
      </c>
    </row>
    <row r="4624" ht="15.75" customHeight="1">
      <c r="A4624" s="338" t="s">
        <v>24179</v>
      </c>
      <c r="B4624" s="338" t="s">
        <v>4970</v>
      </c>
      <c r="C4624" s="338" t="s">
        <v>1547</v>
      </c>
      <c r="D4624" s="338">
        <v>2004.0</v>
      </c>
      <c r="E4624" s="338" t="s">
        <v>24180</v>
      </c>
      <c r="F4624" s="339">
        <v>45083.0</v>
      </c>
      <c r="G4624" s="338" t="s">
        <v>5251</v>
      </c>
      <c r="H4624" s="338" t="s">
        <v>10992</v>
      </c>
      <c r="I4624" s="338" t="s">
        <v>10992</v>
      </c>
      <c r="J4624" s="338" t="s">
        <v>20130</v>
      </c>
      <c r="K4624" s="338" t="s">
        <v>4976</v>
      </c>
      <c r="M4624" s="338" t="s">
        <v>24181</v>
      </c>
      <c r="N4624" s="338" t="s">
        <v>24182</v>
      </c>
      <c r="O4624" s="338" t="s">
        <v>5193</v>
      </c>
    </row>
    <row r="4625" ht="15.75" customHeight="1">
      <c r="A4625" s="338" t="s">
        <v>24183</v>
      </c>
      <c r="B4625" s="338" t="s">
        <v>4970</v>
      </c>
      <c r="C4625" s="338" t="s">
        <v>3713</v>
      </c>
      <c r="D4625" s="338">
        <v>2004.0</v>
      </c>
      <c r="E4625" s="338" t="s">
        <v>23583</v>
      </c>
      <c r="F4625" s="339">
        <v>45023.0</v>
      </c>
      <c r="G4625" s="338" t="s">
        <v>5755</v>
      </c>
      <c r="H4625" s="338" t="s">
        <v>24184</v>
      </c>
      <c r="I4625" s="338" t="s">
        <v>24184</v>
      </c>
      <c r="J4625" s="338" t="s">
        <v>24185</v>
      </c>
      <c r="K4625" s="338" t="s">
        <v>24186</v>
      </c>
      <c r="L4625" s="338" t="s">
        <v>5291</v>
      </c>
      <c r="M4625" s="338" t="s">
        <v>24187</v>
      </c>
      <c r="N4625" s="338" t="s">
        <v>22732</v>
      </c>
      <c r="O4625" s="338" t="s">
        <v>5294</v>
      </c>
    </row>
    <row r="4626" ht="15.75" customHeight="1">
      <c r="A4626" s="338" t="s">
        <v>24188</v>
      </c>
      <c r="B4626" s="338" t="s">
        <v>4970</v>
      </c>
      <c r="C4626" s="338" t="s">
        <v>3713</v>
      </c>
      <c r="D4626" s="338">
        <v>2004.0</v>
      </c>
      <c r="E4626" s="338" t="s">
        <v>23788</v>
      </c>
      <c r="F4626" s="339">
        <v>45084.0</v>
      </c>
      <c r="G4626" s="338" t="s">
        <v>5272</v>
      </c>
      <c r="H4626" s="338" t="s">
        <v>11653</v>
      </c>
      <c r="I4626" s="338" t="s">
        <v>11653</v>
      </c>
      <c r="J4626" s="338" t="s">
        <v>24189</v>
      </c>
      <c r="K4626" s="338" t="s">
        <v>4976</v>
      </c>
      <c r="L4626" s="338" t="s">
        <v>5157</v>
      </c>
      <c r="M4626" s="338" t="s">
        <v>24190</v>
      </c>
      <c r="N4626" s="338" t="s">
        <v>19592</v>
      </c>
      <c r="O4626" s="338" t="s">
        <v>5852</v>
      </c>
    </row>
    <row r="4627" ht="15.75" customHeight="1">
      <c r="A4627" s="338" t="s">
        <v>24191</v>
      </c>
      <c r="B4627" s="338" t="s">
        <v>4993</v>
      </c>
      <c r="C4627" s="338" t="s">
        <v>1558</v>
      </c>
      <c r="D4627" s="338">
        <v>2004.0</v>
      </c>
      <c r="E4627" s="338" t="s">
        <v>24192</v>
      </c>
      <c r="F4627" s="339">
        <v>45175.0</v>
      </c>
      <c r="G4627" s="338" t="s">
        <v>6547</v>
      </c>
      <c r="H4627" s="338" t="s">
        <v>16087</v>
      </c>
      <c r="I4627" s="338" t="s">
        <v>22454</v>
      </c>
      <c r="J4627" s="338" t="s">
        <v>24193</v>
      </c>
      <c r="K4627" s="338" t="s">
        <v>4976</v>
      </c>
      <c r="M4627" s="338" t="s">
        <v>24194</v>
      </c>
      <c r="N4627" s="338" t="s">
        <v>19923</v>
      </c>
      <c r="O4627" s="338" t="s">
        <v>5020</v>
      </c>
    </row>
    <row r="4628" ht="15.75" customHeight="1">
      <c r="A4628" s="338" t="s">
        <v>24195</v>
      </c>
      <c r="B4628" s="338" t="s">
        <v>4970</v>
      </c>
      <c r="C4628" s="338" t="s">
        <v>1681</v>
      </c>
      <c r="D4628" s="338">
        <v>2004.0</v>
      </c>
      <c r="E4628" s="338" t="s">
        <v>24196</v>
      </c>
      <c r="F4628" s="339">
        <v>44992.0</v>
      </c>
      <c r="G4628" s="338" t="s">
        <v>5153</v>
      </c>
      <c r="H4628" s="338" t="s">
        <v>24197</v>
      </c>
      <c r="I4628" s="338" t="s">
        <v>24197</v>
      </c>
      <c r="J4628" s="338" t="s">
        <v>24198</v>
      </c>
      <c r="K4628" s="338" t="s">
        <v>4976</v>
      </c>
      <c r="L4628" s="338" t="s">
        <v>6297</v>
      </c>
      <c r="M4628" s="338" t="s">
        <v>24199</v>
      </c>
      <c r="N4628" s="338" t="s">
        <v>24200</v>
      </c>
      <c r="O4628" s="338" t="s">
        <v>6003</v>
      </c>
    </row>
    <row r="4629" ht="15.75" customHeight="1">
      <c r="A4629" s="338" t="s">
        <v>24201</v>
      </c>
      <c r="B4629" s="338" t="s">
        <v>4993</v>
      </c>
      <c r="C4629" s="338" t="s">
        <v>1537</v>
      </c>
      <c r="D4629" s="338">
        <v>2004.0</v>
      </c>
      <c r="E4629" s="338" t="s">
        <v>22527</v>
      </c>
      <c r="F4629" s="339">
        <v>44962.0</v>
      </c>
      <c r="G4629" s="338" t="s">
        <v>6741</v>
      </c>
      <c r="H4629" s="338" t="s">
        <v>24202</v>
      </c>
      <c r="I4629" s="338" t="s">
        <v>24203</v>
      </c>
      <c r="J4629" s="338" t="s">
        <v>24204</v>
      </c>
      <c r="K4629" s="338" t="s">
        <v>4987</v>
      </c>
      <c r="L4629" s="338" t="s">
        <v>5176</v>
      </c>
      <c r="M4629" s="338" t="s">
        <v>24205</v>
      </c>
      <c r="N4629" s="338" t="s">
        <v>17520</v>
      </c>
      <c r="O4629" s="338" t="s">
        <v>5283</v>
      </c>
    </row>
    <row r="4630" ht="15.75" customHeight="1">
      <c r="A4630" s="338" t="s">
        <v>24206</v>
      </c>
      <c r="B4630" s="338" t="s">
        <v>5601</v>
      </c>
      <c r="C4630" s="338" t="s">
        <v>1537</v>
      </c>
      <c r="D4630" s="338">
        <v>2004.0</v>
      </c>
      <c r="E4630" s="338" t="s">
        <v>23443</v>
      </c>
      <c r="F4630" s="339">
        <v>45176.0</v>
      </c>
      <c r="G4630" s="338" t="s">
        <v>5172</v>
      </c>
      <c r="H4630" s="338" t="s">
        <v>21734</v>
      </c>
      <c r="I4630" s="338" t="s">
        <v>24207</v>
      </c>
      <c r="J4630" s="338" t="s">
        <v>21192</v>
      </c>
      <c r="K4630" s="338" t="s">
        <v>19171</v>
      </c>
      <c r="M4630" s="338" t="s">
        <v>24208</v>
      </c>
      <c r="N4630" s="338" t="s">
        <v>21737</v>
      </c>
      <c r="O4630" s="338" t="s">
        <v>21056</v>
      </c>
    </row>
    <row r="4631" ht="15.75" customHeight="1">
      <c r="A4631" s="338" t="s">
        <v>24209</v>
      </c>
      <c r="B4631" s="338" t="s">
        <v>5601</v>
      </c>
      <c r="C4631" s="338" t="s">
        <v>1537</v>
      </c>
      <c r="D4631" s="338">
        <v>2004.0</v>
      </c>
      <c r="E4631" s="338" t="s">
        <v>24210</v>
      </c>
      <c r="F4631" s="338" t="s">
        <v>5059</v>
      </c>
      <c r="G4631" s="338" t="s">
        <v>5196</v>
      </c>
      <c r="H4631" s="338" t="s">
        <v>24211</v>
      </c>
      <c r="I4631" s="338" t="s">
        <v>24211</v>
      </c>
      <c r="J4631" s="338" t="s">
        <v>19170</v>
      </c>
      <c r="K4631" s="338" t="s">
        <v>19171</v>
      </c>
      <c r="M4631" s="338" t="s">
        <v>24212</v>
      </c>
      <c r="N4631" s="338" t="s">
        <v>22273</v>
      </c>
      <c r="O4631" s="338" t="s">
        <v>7703</v>
      </c>
    </row>
    <row r="4632" ht="15.75" customHeight="1">
      <c r="A4632" s="338" t="s">
        <v>24213</v>
      </c>
      <c r="B4632" s="338" t="s">
        <v>4970</v>
      </c>
      <c r="C4632" s="338" t="s">
        <v>1537</v>
      </c>
      <c r="D4632" s="338">
        <v>2004.0</v>
      </c>
      <c r="E4632" s="338" t="s">
        <v>23612</v>
      </c>
      <c r="F4632" s="338" t="s">
        <v>6434</v>
      </c>
      <c r="G4632" s="338" t="s">
        <v>5963</v>
      </c>
      <c r="H4632" s="338" t="s">
        <v>24214</v>
      </c>
      <c r="I4632" s="338" t="s">
        <v>24215</v>
      </c>
      <c r="J4632" s="338" t="s">
        <v>24216</v>
      </c>
      <c r="K4632" s="338" t="s">
        <v>6254</v>
      </c>
      <c r="L4632" s="338" t="s">
        <v>10675</v>
      </c>
      <c r="M4632" s="338" t="s">
        <v>24217</v>
      </c>
      <c r="N4632" s="338" t="s">
        <v>24218</v>
      </c>
      <c r="O4632" s="338" t="s">
        <v>5724</v>
      </c>
    </row>
    <row r="4633" ht="15.75" customHeight="1">
      <c r="A4633" s="338" t="s">
        <v>24219</v>
      </c>
      <c r="B4633" s="338" t="s">
        <v>4970</v>
      </c>
      <c r="C4633" s="338" t="s">
        <v>3713</v>
      </c>
      <c r="D4633" s="338">
        <v>2004.0</v>
      </c>
      <c r="E4633" s="338" t="s">
        <v>24220</v>
      </c>
      <c r="F4633" s="339">
        <v>45175.0</v>
      </c>
      <c r="G4633" s="338" t="s">
        <v>5603</v>
      </c>
      <c r="H4633" s="338" t="s">
        <v>24221</v>
      </c>
      <c r="I4633" s="338" t="s">
        <v>24222</v>
      </c>
      <c r="J4633" s="338" t="s">
        <v>24223</v>
      </c>
      <c r="K4633" s="338" t="s">
        <v>5607</v>
      </c>
      <c r="M4633" s="338" t="s">
        <v>24224</v>
      </c>
      <c r="N4633" s="338" t="s">
        <v>24225</v>
      </c>
      <c r="O4633" s="338" t="s">
        <v>5143</v>
      </c>
    </row>
    <row r="4634" ht="15.75" customHeight="1">
      <c r="A4634" s="338" t="s">
        <v>24226</v>
      </c>
      <c r="B4634" s="338" t="s">
        <v>4970</v>
      </c>
      <c r="C4634" s="338" t="s">
        <v>1547</v>
      </c>
      <c r="D4634" s="338">
        <v>2004.0</v>
      </c>
      <c r="E4634" s="338" t="s">
        <v>24227</v>
      </c>
      <c r="F4634" s="339">
        <v>45083.0</v>
      </c>
      <c r="G4634" s="338" t="s">
        <v>5264</v>
      </c>
      <c r="H4634" s="338" t="s">
        <v>20959</v>
      </c>
      <c r="I4634" s="338" t="s">
        <v>20959</v>
      </c>
      <c r="J4634" s="338" t="s">
        <v>24228</v>
      </c>
      <c r="K4634" s="338" t="s">
        <v>5607</v>
      </c>
      <c r="M4634" s="338" t="s">
        <v>24229</v>
      </c>
      <c r="N4634" s="338" t="s">
        <v>20961</v>
      </c>
      <c r="O4634" s="338" t="s">
        <v>6003</v>
      </c>
    </row>
    <row r="4635" ht="15.75" customHeight="1">
      <c r="A4635" s="338" t="s">
        <v>24230</v>
      </c>
      <c r="B4635" s="338" t="s">
        <v>4970</v>
      </c>
      <c r="C4635" s="338" t="s">
        <v>1558</v>
      </c>
      <c r="D4635" s="338">
        <v>2004.0</v>
      </c>
      <c r="E4635" s="338" t="s">
        <v>23618</v>
      </c>
      <c r="F4635" s="339">
        <v>44990.0</v>
      </c>
      <c r="G4635" s="338" t="s">
        <v>6031</v>
      </c>
      <c r="H4635" s="338" t="s">
        <v>9710</v>
      </c>
      <c r="I4635" s="338" t="s">
        <v>24231</v>
      </c>
      <c r="J4635" s="338" t="s">
        <v>24232</v>
      </c>
      <c r="K4635" s="338" t="s">
        <v>4987</v>
      </c>
      <c r="L4635" s="338" t="s">
        <v>6039</v>
      </c>
      <c r="M4635" s="338" t="s">
        <v>24233</v>
      </c>
      <c r="N4635" s="338" t="s">
        <v>9714</v>
      </c>
      <c r="O4635" s="338" t="s">
        <v>7887</v>
      </c>
    </row>
    <row r="4636" ht="15.75" customHeight="1">
      <c r="A4636" s="338" t="s">
        <v>24234</v>
      </c>
      <c r="B4636" s="338" t="s">
        <v>16773</v>
      </c>
      <c r="C4636" s="338" t="s">
        <v>1572</v>
      </c>
      <c r="D4636" s="338">
        <v>2004.0</v>
      </c>
      <c r="E4636" s="338" t="s">
        <v>24235</v>
      </c>
      <c r="F4636" s="339">
        <v>45145.0</v>
      </c>
      <c r="G4636" s="338" t="s">
        <v>7167</v>
      </c>
      <c r="H4636" s="338" t="s">
        <v>24236</v>
      </c>
      <c r="I4636" s="338" t="s">
        <v>24237</v>
      </c>
      <c r="J4636" s="338" t="s">
        <v>24238</v>
      </c>
      <c r="K4636" s="338" t="s">
        <v>7898</v>
      </c>
      <c r="M4636" s="338" t="s">
        <v>24239</v>
      </c>
      <c r="N4636" s="338" t="s">
        <v>24240</v>
      </c>
      <c r="O4636" s="338" t="s">
        <v>5120</v>
      </c>
    </row>
    <row r="4637" ht="15.75" customHeight="1">
      <c r="A4637" s="338" t="s">
        <v>24241</v>
      </c>
      <c r="B4637" s="338" t="s">
        <v>5601</v>
      </c>
      <c r="C4637" s="338" t="s">
        <v>1558</v>
      </c>
      <c r="D4637" s="338">
        <v>2004.0</v>
      </c>
      <c r="E4637" s="338" t="s">
        <v>24242</v>
      </c>
      <c r="F4637" s="339">
        <v>45053.0</v>
      </c>
      <c r="G4637" s="338" t="s">
        <v>5219</v>
      </c>
      <c r="H4637" s="338" t="s">
        <v>24243</v>
      </c>
      <c r="I4637" s="338" t="s">
        <v>24244</v>
      </c>
      <c r="J4637" s="338" t="s">
        <v>24245</v>
      </c>
      <c r="K4637" s="338" t="s">
        <v>6501</v>
      </c>
      <c r="M4637" s="338" t="s">
        <v>24246</v>
      </c>
      <c r="N4637" s="338" t="s">
        <v>24247</v>
      </c>
      <c r="O4637" s="338" t="s">
        <v>5037</v>
      </c>
    </row>
    <row r="4638" ht="15.75" customHeight="1">
      <c r="A4638" s="338" t="s">
        <v>24248</v>
      </c>
      <c r="B4638" s="338" t="s">
        <v>5601</v>
      </c>
      <c r="C4638" s="338" t="s">
        <v>1558</v>
      </c>
      <c r="D4638" s="338">
        <v>2004.0</v>
      </c>
      <c r="E4638" s="338" t="s">
        <v>24249</v>
      </c>
      <c r="F4638" s="339">
        <v>45113.0</v>
      </c>
      <c r="G4638" s="338" t="s">
        <v>5181</v>
      </c>
      <c r="H4638" s="338" t="s">
        <v>16915</v>
      </c>
      <c r="I4638" s="338" t="s">
        <v>16915</v>
      </c>
      <c r="J4638" s="338" t="s">
        <v>11774</v>
      </c>
      <c r="K4638" s="338" t="s">
        <v>4987</v>
      </c>
      <c r="M4638" s="338" t="s">
        <v>24250</v>
      </c>
      <c r="N4638" s="338" t="s">
        <v>24251</v>
      </c>
      <c r="O4638" s="338" t="s">
        <v>5067</v>
      </c>
    </row>
    <row r="4639" ht="15.75" customHeight="1">
      <c r="A4639" s="338" t="s">
        <v>24252</v>
      </c>
      <c r="B4639" s="338" t="s">
        <v>5601</v>
      </c>
      <c r="C4639" s="338" t="s">
        <v>1537</v>
      </c>
      <c r="D4639" s="338">
        <v>2004.0</v>
      </c>
      <c r="E4639" s="338" t="s">
        <v>24253</v>
      </c>
      <c r="F4639" s="339">
        <v>45113.0</v>
      </c>
      <c r="G4639" s="338" t="s">
        <v>5872</v>
      </c>
      <c r="H4639" s="338" t="s">
        <v>24254</v>
      </c>
      <c r="I4639" s="338" t="s">
        <v>24255</v>
      </c>
      <c r="J4639" s="338" t="s">
        <v>24256</v>
      </c>
      <c r="K4639" s="338" t="s">
        <v>19171</v>
      </c>
      <c r="M4639" s="338" t="s">
        <v>24257</v>
      </c>
      <c r="N4639" s="338" t="s">
        <v>24166</v>
      </c>
      <c r="O4639" s="338" t="s">
        <v>5046</v>
      </c>
    </row>
    <row r="4640" ht="15.75" customHeight="1">
      <c r="A4640" s="338" t="s">
        <v>24258</v>
      </c>
      <c r="B4640" s="338" t="s">
        <v>7737</v>
      </c>
      <c r="C4640" s="338" t="s">
        <v>1558</v>
      </c>
      <c r="D4640" s="338">
        <v>2004.0</v>
      </c>
      <c r="E4640" s="338" t="s">
        <v>22808</v>
      </c>
      <c r="F4640" s="339">
        <v>44962.0</v>
      </c>
      <c r="G4640" s="338" t="s">
        <v>5181</v>
      </c>
      <c r="H4640" s="338" t="s">
        <v>11156</v>
      </c>
      <c r="I4640" s="338" t="s">
        <v>16967</v>
      </c>
      <c r="J4640" s="338" t="s">
        <v>5052</v>
      </c>
      <c r="K4640" s="338" t="s">
        <v>4987</v>
      </c>
      <c r="L4640" s="338" t="s">
        <v>7748</v>
      </c>
      <c r="M4640" s="338" t="s">
        <v>24259</v>
      </c>
      <c r="N4640" s="338" t="s">
        <v>5224</v>
      </c>
      <c r="O4640" s="338" t="s">
        <v>5780</v>
      </c>
    </row>
    <row r="4641" ht="15.75" customHeight="1">
      <c r="A4641" s="338" t="s">
        <v>24260</v>
      </c>
      <c r="B4641" s="338" t="s">
        <v>7737</v>
      </c>
      <c r="C4641" s="338" t="s">
        <v>1572</v>
      </c>
      <c r="D4641" s="338">
        <v>2004.0</v>
      </c>
      <c r="E4641" s="338" t="s">
        <v>23612</v>
      </c>
      <c r="F4641" s="339">
        <v>45053.0</v>
      </c>
      <c r="G4641" s="338" t="s">
        <v>5105</v>
      </c>
      <c r="H4641" s="338" t="s">
        <v>16776</v>
      </c>
      <c r="I4641" s="338" t="s">
        <v>16777</v>
      </c>
      <c r="J4641" s="338" t="s">
        <v>24261</v>
      </c>
      <c r="K4641" s="338" t="s">
        <v>7898</v>
      </c>
      <c r="M4641" s="338" t="s">
        <v>24262</v>
      </c>
      <c r="N4641" s="338" t="s">
        <v>13387</v>
      </c>
      <c r="O4641" s="338" t="s">
        <v>5067</v>
      </c>
    </row>
    <row r="4642" ht="15.75" customHeight="1">
      <c r="A4642" s="338" t="s">
        <v>24263</v>
      </c>
      <c r="B4642" s="338" t="s">
        <v>5445</v>
      </c>
      <c r="C4642" s="338" t="s">
        <v>1572</v>
      </c>
      <c r="D4642" s="338">
        <v>2004.0</v>
      </c>
      <c r="E4642" s="338" t="s">
        <v>22954</v>
      </c>
      <c r="F4642" s="339">
        <v>45021.0</v>
      </c>
      <c r="G4642" s="338" t="s">
        <v>8405</v>
      </c>
      <c r="H4642" s="338" t="s">
        <v>24264</v>
      </c>
      <c r="I4642" s="338" t="s">
        <v>24265</v>
      </c>
      <c r="J4642" s="338" t="s">
        <v>5510</v>
      </c>
      <c r="K4642" s="338" t="s">
        <v>4987</v>
      </c>
      <c r="L4642" s="338" t="s">
        <v>9570</v>
      </c>
      <c r="M4642" s="338" t="s">
        <v>24266</v>
      </c>
      <c r="N4642" s="338" t="s">
        <v>24267</v>
      </c>
      <c r="O4642" s="338" t="s">
        <v>6930</v>
      </c>
    </row>
    <row r="4643" ht="15.75" customHeight="1">
      <c r="A4643" s="338" t="s">
        <v>24268</v>
      </c>
      <c r="B4643" s="338" t="s">
        <v>4970</v>
      </c>
      <c r="C4643" s="338" t="s">
        <v>1558</v>
      </c>
      <c r="D4643" s="338">
        <v>2004.0</v>
      </c>
      <c r="E4643" s="338" t="s">
        <v>24269</v>
      </c>
      <c r="F4643" s="339">
        <v>44964.0</v>
      </c>
      <c r="G4643" s="338" t="s">
        <v>5163</v>
      </c>
      <c r="H4643" s="338" t="s">
        <v>24270</v>
      </c>
      <c r="I4643" s="338" t="s">
        <v>24271</v>
      </c>
      <c r="J4643" s="338" t="s">
        <v>24272</v>
      </c>
      <c r="K4643" s="338" t="s">
        <v>12977</v>
      </c>
      <c r="M4643" s="338" t="s">
        <v>24273</v>
      </c>
      <c r="N4643" s="338" t="s">
        <v>24274</v>
      </c>
      <c r="O4643" s="338" t="s">
        <v>5020</v>
      </c>
    </row>
    <row r="4644" ht="15.75" customHeight="1">
      <c r="A4644" s="338" t="s">
        <v>24275</v>
      </c>
      <c r="B4644" s="338" t="s">
        <v>7737</v>
      </c>
      <c r="C4644" s="338" t="s">
        <v>1558</v>
      </c>
      <c r="D4644" s="338">
        <v>2004.0</v>
      </c>
      <c r="E4644" s="338" t="s">
        <v>23651</v>
      </c>
      <c r="F4644" s="339">
        <v>45022.0</v>
      </c>
      <c r="G4644" s="338" t="s">
        <v>7089</v>
      </c>
      <c r="H4644" s="338" t="s">
        <v>5381</v>
      </c>
      <c r="I4644" s="338" t="s">
        <v>5381</v>
      </c>
      <c r="J4644" s="338" t="s">
        <v>22960</v>
      </c>
      <c r="K4644" s="338" t="s">
        <v>4987</v>
      </c>
      <c r="M4644" s="338" t="s">
        <v>24276</v>
      </c>
      <c r="N4644" s="338" t="s">
        <v>17975</v>
      </c>
      <c r="O4644" s="338" t="s">
        <v>5339</v>
      </c>
    </row>
    <row r="4645" ht="15.75" customHeight="1">
      <c r="A4645" s="338" t="s">
        <v>24277</v>
      </c>
      <c r="B4645" s="338" t="s">
        <v>7737</v>
      </c>
      <c r="C4645" s="338" t="s">
        <v>1601</v>
      </c>
      <c r="D4645" s="338">
        <v>2005.0</v>
      </c>
      <c r="E4645" s="338" t="s">
        <v>24278</v>
      </c>
      <c r="F4645" s="339">
        <v>45114.0</v>
      </c>
      <c r="G4645" s="338" t="s">
        <v>24279</v>
      </c>
      <c r="H4645" s="338" t="s">
        <v>5343</v>
      </c>
      <c r="I4645" s="338" t="s">
        <v>8102</v>
      </c>
      <c r="J4645" s="338" t="s">
        <v>21231</v>
      </c>
      <c r="K4645" s="338" t="s">
        <v>4976</v>
      </c>
      <c r="L4645" s="338" t="s">
        <v>22805</v>
      </c>
      <c r="M4645" s="338" t="s">
        <v>24280</v>
      </c>
      <c r="N4645" s="338" t="s">
        <v>4979</v>
      </c>
      <c r="O4645" s="338" t="s">
        <v>10656</v>
      </c>
    </row>
    <row r="4646" ht="15.75" customHeight="1">
      <c r="A4646" s="338" t="s">
        <v>24281</v>
      </c>
      <c r="B4646" s="338" t="s">
        <v>4970</v>
      </c>
      <c r="C4646" s="338" t="s">
        <v>1558</v>
      </c>
      <c r="D4646" s="338">
        <v>2005.0</v>
      </c>
      <c r="E4646" s="338" t="s">
        <v>24282</v>
      </c>
      <c r="F4646" s="339">
        <v>44933.0</v>
      </c>
      <c r="G4646" s="338" t="s">
        <v>24283</v>
      </c>
      <c r="H4646" s="338" t="s">
        <v>16733</v>
      </c>
      <c r="I4646" s="338" t="s">
        <v>16733</v>
      </c>
      <c r="J4646" s="338" t="s">
        <v>24284</v>
      </c>
      <c r="K4646" s="338" t="s">
        <v>4987</v>
      </c>
      <c r="L4646" s="338" t="s">
        <v>6015</v>
      </c>
      <c r="M4646" s="338" t="s">
        <v>24285</v>
      </c>
      <c r="N4646" s="338" t="s">
        <v>5036</v>
      </c>
      <c r="O4646" s="338" t="s">
        <v>5077</v>
      </c>
    </row>
    <row r="4647" ht="15.75" customHeight="1">
      <c r="A4647" s="338" t="s">
        <v>24286</v>
      </c>
      <c r="B4647" s="338" t="s">
        <v>7737</v>
      </c>
      <c r="C4647" s="338" t="s">
        <v>1547</v>
      </c>
      <c r="D4647" s="338">
        <v>2005.0</v>
      </c>
      <c r="E4647" s="338" t="s">
        <v>24287</v>
      </c>
      <c r="F4647" s="339">
        <v>44992.0</v>
      </c>
      <c r="G4647" s="338" t="s">
        <v>6358</v>
      </c>
      <c r="H4647" s="338" t="s">
        <v>22130</v>
      </c>
      <c r="I4647" s="338" t="s">
        <v>24288</v>
      </c>
      <c r="J4647" s="338" t="s">
        <v>23924</v>
      </c>
      <c r="K4647" s="338" t="s">
        <v>5607</v>
      </c>
      <c r="L4647" s="338" t="s">
        <v>15146</v>
      </c>
      <c r="M4647" s="338" t="s">
        <v>24289</v>
      </c>
      <c r="N4647" s="338" t="s">
        <v>4990</v>
      </c>
      <c r="O4647" s="338" t="s">
        <v>7838</v>
      </c>
    </row>
    <row r="4648" ht="15.75" customHeight="1">
      <c r="A4648" s="338" t="s">
        <v>24290</v>
      </c>
      <c r="B4648" s="338" t="s">
        <v>4993</v>
      </c>
      <c r="C4648" s="338" t="s">
        <v>1547</v>
      </c>
      <c r="D4648" s="338">
        <v>2005.0</v>
      </c>
      <c r="E4648" s="338" t="s">
        <v>24291</v>
      </c>
      <c r="F4648" s="339">
        <v>45145.0</v>
      </c>
      <c r="G4648" s="338" t="s">
        <v>24292</v>
      </c>
      <c r="H4648" s="338" t="s">
        <v>24293</v>
      </c>
      <c r="I4648" s="338" t="s">
        <v>24294</v>
      </c>
      <c r="J4648" s="338" t="s">
        <v>24295</v>
      </c>
      <c r="K4648" s="338" t="s">
        <v>5607</v>
      </c>
      <c r="L4648" s="338" t="s">
        <v>5807</v>
      </c>
      <c r="M4648" s="338" t="s">
        <v>24296</v>
      </c>
      <c r="N4648" s="338" t="s">
        <v>22475</v>
      </c>
      <c r="O4648" s="338" t="s">
        <v>5046</v>
      </c>
    </row>
    <row r="4649" ht="15.75" customHeight="1">
      <c r="A4649" s="338" t="s">
        <v>119</v>
      </c>
      <c r="B4649" s="338" t="s">
        <v>7737</v>
      </c>
      <c r="C4649" s="338" t="s">
        <v>1537</v>
      </c>
      <c r="D4649" s="338">
        <v>2005.0</v>
      </c>
      <c r="E4649" s="338" t="s">
        <v>24297</v>
      </c>
      <c r="F4649" s="339">
        <v>44965.0</v>
      </c>
      <c r="G4649" s="338" t="s">
        <v>13513</v>
      </c>
      <c r="H4649" s="338" t="s">
        <v>19143</v>
      </c>
      <c r="I4649" s="338" t="s">
        <v>11937</v>
      </c>
      <c r="J4649" s="338" t="s">
        <v>10355</v>
      </c>
      <c r="K4649" s="338" t="s">
        <v>4976</v>
      </c>
      <c r="L4649" s="338" t="s">
        <v>22805</v>
      </c>
      <c r="M4649" s="338" t="s">
        <v>24298</v>
      </c>
      <c r="N4649" s="338" t="s">
        <v>4979</v>
      </c>
      <c r="O4649" s="338" t="s">
        <v>5724</v>
      </c>
    </row>
    <row r="4650" ht="15.75" customHeight="1">
      <c r="A4650" s="338" t="s">
        <v>24299</v>
      </c>
      <c r="B4650" s="338" t="s">
        <v>4970</v>
      </c>
      <c r="C4650" s="338" t="s">
        <v>1601</v>
      </c>
      <c r="D4650" s="338">
        <v>2005.0</v>
      </c>
      <c r="E4650" s="338" t="s">
        <v>24300</v>
      </c>
      <c r="F4650" s="339">
        <v>44964.0</v>
      </c>
      <c r="G4650" s="338" t="s">
        <v>22973</v>
      </c>
      <c r="H4650" s="338" t="s">
        <v>24301</v>
      </c>
      <c r="I4650" s="338" t="s">
        <v>24301</v>
      </c>
      <c r="J4650" s="338" t="s">
        <v>24302</v>
      </c>
      <c r="K4650" s="338" t="s">
        <v>4976</v>
      </c>
      <c r="M4650" s="338" t="s">
        <v>24303</v>
      </c>
      <c r="N4650" s="338" t="s">
        <v>24304</v>
      </c>
      <c r="O4650" s="338" t="s">
        <v>5339</v>
      </c>
    </row>
    <row r="4651" ht="15.75" customHeight="1">
      <c r="A4651" s="338" t="s">
        <v>24305</v>
      </c>
      <c r="B4651" s="338" t="s">
        <v>4970</v>
      </c>
      <c r="C4651" s="338" t="s">
        <v>1547</v>
      </c>
      <c r="D4651" s="338">
        <v>2005.0</v>
      </c>
      <c r="E4651" s="338" t="s">
        <v>24306</v>
      </c>
      <c r="F4651" s="339">
        <v>45114.0</v>
      </c>
      <c r="G4651" s="338" t="s">
        <v>24307</v>
      </c>
      <c r="H4651" s="338" t="s">
        <v>15675</v>
      </c>
      <c r="I4651" s="338" t="s">
        <v>21854</v>
      </c>
      <c r="J4651" s="338" t="s">
        <v>19865</v>
      </c>
      <c r="K4651" s="338" t="s">
        <v>4987</v>
      </c>
      <c r="L4651" s="338" t="s">
        <v>5822</v>
      </c>
      <c r="M4651" s="338" t="s">
        <v>24308</v>
      </c>
      <c r="N4651" s="338" t="s">
        <v>22475</v>
      </c>
      <c r="O4651" s="338" t="s">
        <v>5127</v>
      </c>
    </row>
    <row r="4652" ht="15.75" customHeight="1">
      <c r="A4652" s="338" t="s">
        <v>24309</v>
      </c>
      <c r="B4652" s="338" t="s">
        <v>4970</v>
      </c>
      <c r="C4652" s="338" t="s">
        <v>3713</v>
      </c>
      <c r="D4652" s="338">
        <v>2005.0</v>
      </c>
      <c r="E4652" s="338" t="s">
        <v>24310</v>
      </c>
      <c r="F4652" s="338" t="s">
        <v>6434</v>
      </c>
      <c r="G4652" s="338" t="s">
        <v>24311</v>
      </c>
      <c r="H4652" s="338" t="s">
        <v>24312</v>
      </c>
      <c r="I4652" s="338" t="s">
        <v>24312</v>
      </c>
      <c r="J4652" s="338" t="s">
        <v>8847</v>
      </c>
      <c r="K4652" s="338" t="s">
        <v>4987</v>
      </c>
      <c r="L4652" s="338" t="s">
        <v>7743</v>
      </c>
      <c r="M4652" s="338" t="s">
        <v>24313</v>
      </c>
      <c r="N4652" s="338" t="s">
        <v>17344</v>
      </c>
      <c r="O4652" s="338" t="s">
        <v>5002</v>
      </c>
    </row>
    <row r="4653" ht="15.75" customHeight="1">
      <c r="A4653" s="338" t="s">
        <v>185</v>
      </c>
      <c r="B4653" s="338" t="s">
        <v>4993</v>
      </c>
      <c r="C4653" s="338" t="s">
        <v>1601</v>
      </c>
      <c r="D4653" s="338">
        <v>2005.0</v>
      </c>
      <c r="E4653" s="338" t="s">
        <v>24314</v>
      </c>
      <c r="F4653" s="339">
        <v>45083.0</v>
      </c>
      <c r="G4653" s="338" t="s">
        <v>24315</v>
      </c>
      <c r="H4653" s="338" t="s">
        <v>8687</v>
      </c>
      <c r="I4653" s="338" t="s">
        <v>12818</v>
      </c>
      <c r="J4653" s="338" t="s">
        <v>12787</v>
      </c>
      <c r="K4653" s="338" t="s">
        <v>4976</v>
      </c>
      <c r="L4653" s="338" t="s">
        <v>22805</v>
      </c>
      <c r="M4653" s="338" t="s">
        <v>24316</v>
      </c>
      <c r="N4653" s="338" t="s">
        <v>4979</v>
      </c>
      <c r="O4653" s="338" t="s">
        <v>5217</v>
      </c>
    </row>
    <row r="4654" ht="15.75" customHeight="1">
      <c r="A4654" s="338" t="s">
        <v>24317</v>
      </c>
      <c r="B4654" s="338" t="s">
        <v>4970</v>
      </c>
      <c r="C4654" s="338" t="s">
        <v>1537</v>
      </c>
      <c r="D4654" s="338">
        <v>2005.0</v>
      </c>
      <c r="E4654" s="338" t="s">
        <v>24318</v>
      </c>
      <c r="F4654" s="339">
        <v>44934.0</v>
      </c>
      <c r="G4654" s="338" t="s">
        <v>8533</v>
      </c>
      <c r="H4654" s="338" t="s">
        <v>24319</v>
      </c>
      <c r="I4654" s="338" t="s">
        <v>16887</v>
      </c>
      <c r="J4654" s="338" t="s">
        <v>14105</v>
      </c>
      <c r="K4654" s="338" t="s">
        <v>4987</v>
      </c>
      <c r="L4654" s="338" t="s">
        <v>5053</v>
      </c>
      <c r="M4654" s="338" t="s">
        <v>24320</v>
      </c>
      <c r="N4654" s="338" t="s">
        <v>4979</v>
      </c>
      <c r="O4654" s="338" t="s">
        <v>5193</v>
      </c>
    </row>
    <row r="4655" ht="15.75" customHeight="1">
      <c r="A4655" s="338" t="s">
        <v>24321</v>
      </c>
      <c r="B4655" s="338" t="s">
        <v>4993</v>
      </c>
      <c r="C4655" s="338" t="s">
        <v>1601</v>
      </c>
      <c r="D4655" s="338">
        <v>2005.0</v>
      </c>
      <c r="E4655" s="338" t="s">
        <v>24322</v>
      </c>
      <c r="F4655" s="339">
        <v>45175.0</v>
      </c>
      <c r="G4655" s="338" t="s">
        <v>24323</v>
      </c>
      <c r="H4655" s="338" t="s">
        <v>21282</v>
      </c>
      <c r="I4655" s="338" t="s">
        <v>24324</v>
      </c>
      <c r="J4655" s="338" t="s">
        <v>13407</v>
      </c>
      <c r="K4655" s="338" t="s">
        <v>4976</v>
      </c>
      <c r="L4655" s="338" t="s">
        <v>24325</v>
      </c>
      <c r="M4655" s="338" t="s">
        <v>24326</v>
      </c>
      <c r="N4655" s="338" t="s">
        <v>7376</v>
      </c>
      <c r="O4655" s="338" t="s">
        <v>8056</v>
      </c>
    </row>
    <row r="4656" ht="15.75" customHeight="1">
      <c r="A4656" s="338" t="s">
        <v>24327</v>
      </c>
      <c r="B4656" s="338" t="s">
        <v>4970</v>
      </c>
      <c r="C4656" s="338" t="s">
        <v>1558</v>
      </c>
      <c r="D4656" s="338">
        <v>2005.0</v>
      </c>
      <c r="E4656" s="338" t="s">
        <v>24314</v>
      </c>
      <c r="F4656" s="339">
        <v>45175.0</v>
      </c>
      <c r="G4656" s="338" t="s">
        <v>15851</v>
      </c>
      <c r="H4656" s="338" t="s">
        <v>19533</v>
      </c>
      <c r="I4656" s="338" t="s">
        <v>24328</v>
      </c>
      <c r="J4656" s="338" t="s">
        <v>17425</v>
      </c>
      <c r="K4656" s="338" t="s">
        <v>4987</v>
      </c>
      <c r="L4656" s="338" t="s">
        <v>7743</v>
      </c>
      <c r="M4656" s="338" t="s">
        <v>24329</v>
      </c>
      <c r="N4656" s="338" t="s">
        <v>7780</v>
      </c>
      <c r="O4656" s="338" t="s">
        <v>5471</v>
      </c>
    </row>
    <row r="4657" ht="15.75" customHeight="1">
      <c r="A4657" s="338" t="s">
        <v>1311</v>
      </c>
      <c r="B4657" s="338" t="s">
        <v>7737</v>
      </c>
      <c r="C4657" s="338" t="s">
        <v>1601</v>
      </c>
      <c r="D4657" s="338">
        <v>2005.0</v>
      </c>
      <c r="E4657" s="338" t="s">
        <v>24330</v>
      </c>
      <c r="F4657" s="339">
        <v>45052.0</v>
      </c>
      <c r="G4657" s="338" t="s">
        <v>13558</v>
      </c>
      <c r="H4657" s="338" t="s">
        <v>5668</v>
      </c>
      <c r="I4657" s="338" t="s">
        <v>24331</v>
      </c>
      <c r="J4657" s="338" t="s">
        <v>7031</v>
      </c>
      <c r="K4657" s="338" t="s">
        <v>4987</v>
      </c>
      <c r="L4657" s="338" t="s">
        <v>24332</v>
      </c>
      <c r="M4657" s="338" t="s">
        <v>24333</v>
      </c>
      <c r="N4657" s="338" t="s">
        <v>5009</v>
      </c>
      <c r="O4657" s="338" t="s">
        <v>5077</v>
      </c>
    </row>
    <row r="4658" ht="15.75" customHeight="1">
      <c r="A4658" s="338" t="s">
        <v>24334</v>
      </c>
      <c r="B4658" s="338" t="s">
        <v>4970</v>
      </c>
      <c r="C4658" s="338" t="s">
        <v>1537</v>
      </c>
      <c r="D4658" s="338">
        <v>2005.0</v>
      </c>
      <c r="E4658" s="338" t="s">
        <v>23661</v>
      </c>
      <c r="F4658" s="339">
        <v>44964.0</v>
      </c>
      <c r="G4658" s="338" t="s">
        <v>24335</v>
      </c>
      <c r="H4658" s="338" t="s">
        <v>6351</v>
      </c>
      <c r="I4658" s="338" t="s">
        <v>24336</v>
      </c>
      <c r="J4658" s="338" t="s">
        <v>24337</v>
      </c>
      <c r="K4658" s="338" t="s">
        <v>4976</v>
      </c>
      <c r="L4658" s="338" t="s">
        <v>18978</v>
      </c>
      <c r="M4658" s="338" t="s">
        <v>24338</v>
      </c>
      <c r="N4658" s="338" t="s">
        <v>5224</v>
      </c>
      <c r="O4658" s="338" t="s">
        <v>9307</v>
      </c>
    </row>
    <row r="4659" ht="15.75" customHeight="1">
      <c r="A4659" s="338" t="s">
        <v>24339</v>
      </c>
      <c r="B4659" s="338" t="s">
        <v>4970</v>
      </c>
      <c r="C4659" s="338" t="s">
        <v>1537</v>
      </c>
      <c r="D4659" s="338">
        <v>2005.0</v>
      </c>
      <c r="E4659" s="338" t="s">
        <v>24111</v>
      </c>
      <c r="F4659" s="338" t="s">
        <v>5059</v>
      </c>
      <c r="G4659" s="338" t="s">
        <v>20582</v>
      </c>
      <c r="H4659" s="338" t="s">
        <v>24340</v>
      </c>
      <c r="I4659" s="338" t="s">
        <v>24341</v>
      </c>
      <c r="J4659" s="338" t="s">
        <v>11941</v>
      </c>
      <c r="K4659" s="338" t="s">
        <v>4987</v>
      </c>
      <c r="L4659" s="338" t="s">
        <v>16620</v>
      </c>
      <c r="M4659" s="338" t="s">
        <v>24342</v>
      </c>
      <c r="N4659" s="338" t="s">
        <v>4979</v>
      </c>
      <c r="O4659" s="338" t="s">
        <v>5423</v>
      </c>
    </row>
    <row r="4660" ht="15.75" customHeight="1">
      <c r="A4660" s="338" t="s">
        <v>24343</v>
      </c>
      <c r="B4660" s="338" t="s">
        <v>7737</v>
      </c>
      <c r="C4660" s="338" t="s">
        <v>1537</v>
      </c>
      <c r="D4660" s="338">
        <v>2005.0</v>
      </c>
      <c r="E4660" s="338" t="s">
        <v>24344</v>
      </c>
      <c r="F4660" s="339">
        <v>45053.0</v>
      </c>
      <c r="G4660" s="338" t="s">
        <v>24345</v>
      </c>
      <c r="H4660" s="338" t="s">
        <v>11133</v>
      </c>
      <c r="I4660" s="338" t="s">
        <v>11133</v>
      </c>
      <c r="J4660" s="338" t="s">
        <v>21603</v>
      </c>
      <c r="K4660" s="338" t="s">
        <v>4987</v>
      </c>
      <c r="L4660" s="338" t="s">
        <v>24346</v>
      </c>
      <c r="M4660" s="338" t="s">
        <v>24347</v>
      </c>
      <c r="N4660" s="338" t="s">
        <v>5001</v>
      </c>
      <c r="O4660" s="338" t="s">
        <v>5724</v>
      </c>
    </row>
    <row r="4661" ht="15.75" customHeight="1">
      <c r="A4661" s="338" t="s">
        <v>488</v>
      </c>
      <c r="B4661" s="338" t="s">
        <v>7737</v>
      </c>
      <c r="C4661" s="338" t="s">
        <v>1537</v>
      </c>
      <c r="D4661" s="338">
        <v>2005.0</v>
      </c>
      <c r="E4661" s="338" t="s">
        <v>24348</v>
      </c>
      <c r="F4661" s="339">
        <v>44964.0</v>
      </c>
      <c r="G4661" s="338" t="s">
        <v>18873</v>
      </c>
      <c r="H4661" s="338" t="s">
        <v>14448</v>
      </c>
      <c r="I4661" s="338" t="s">
        <v>15921</v>
      </c>
      <c r="J4661" s="338" t="s">
        <v>21251</v>
      </c>
      <c r="K4661" s="338" t="s">
        <v>4987</v>
      </c>
      <c r="L4661" s="338" t="s">
        <v>24349</v>
      </c>
      <c r="M4661" s="338" t="s">
        <v>24350</v>
      </c>
      <c r="N4661" s="338" t="s">
        <v>5036</v>
      </c>
      <c r="O4661" s="338" t="s">
        <v>8398</v>
      </c>
    </row>
    <row r="4662" ht="15.75" customHeight="1">
      <c r="A4662" s="338" t="s">
        <v>24351</v>
      </c>
      <c r="B4662" s="338" t="s">
        <v>4993</v>
      </c>
      <c r="C4662" s="338" t="s">
        <v>1601</v>
      </c>
      <c r="D4662" s="338">
        <v>2005.0</v>
      </c>
      <c r="E4662" s="338" t="s">
        <v>24192</v>
      </c>
      <c r="F4662" s="339">
        <v>45113.0</v>
      </c>
      <c r="G4662" s="338" t="s">
        <v>23678</v>
      </c>
      <c r="H4662" s="338" t="s">
        <v>24352</v>
      </c>
      <c r="I4662" s="338" t="s">
        <v>24353</v>
      </c>
      <c r="J4662" s="338" t="s">
        <v>24354</v>
      </c>
      <c r="K4662" s="338" t="s">
        <v>4976</v>
      </c>
      <c r="L4662" s="338" t="s">
        <v>6394</v>
      </c>
      <c r="M4662" s="338" t="s">
        <v>24355</v>
      </c>
      <c r="N4662" s="338" t="s">
        <v>7874</v>
      </c>
      <c r="O4662" s="338" t="s">
        <v>5087</v>
      </c>
    </row>
    <row r="4663" ht="15.75" customHeight="1">
      <c r="A4663" s="338" t="s">
        <v>262</v>
      </c>
      <c r="B4663" s="338" t="s">
        <v>7737</v>
      </c>
      <c r="C4663" s="338" t="s">
        <v>1537</v>
      </c>
      <c r="D4663" s="338">
        <v>2005.0</v>
      </c>
      <c r="E4663" s="338" t="s">
        <v>24356</v>
      </c>
      <c r="F4663" s="339">
        <v>45112.0</v>
      </c>
      <c r="G4663" s="338" t="s">
        <v>22152</v>
      </c>
      <c r="H4663" s="338" t="s">
        <v>22506</v>
      </c>
      <c r="I4663" s="338" t="s">
        <v>15003</v>
      </c>
      <c r="J4663" s="338" t="s">
        <v>24357</v>
      </c>
      <c r="K4663" s="338" t="s">
        <v>4987</v>
      </c>
      <c r="L4663" s="338" t="s">
        <v>16620</v>
      </c>
      <c r="M4663" s="338" t="s">
        <v>24358</v>
      </c>
      <c r="N4663" s="338" t="s">
        <v>5224</v>
      </c>
      <c r="O4663" s="338" t="s">
        <v>5537</v>
      </c>
    </row>
    <row r="4664" ht="15.75" customHeight="1">
      <c r="A4664" s="338" t="s">
        <v>24359</v>
      </c>
      <c r="B4664" s="338" t="s">
        <v>4970</v>
      </c>
      <c r="C4664" s="338" t="s">
        <v>3713</v>
      </c>
      <c r="D4664" s="338">
        <v>2005.0</v>
      </c>
      <c r="E4664" s="338" t="s">
        <v>24360</v>
      </c>
      <c r="F4664" s="339">
        <v>45023.0</v>
      </c>
      <c r="G4664" s="338" t="s">
        <v>10370</v>
      </c>
      <c r="H4664" s="338" t="s">
        <v>24361</v>
      </c>
      <c r="I4664" s="338" t="s">
        <v>24361</v>
      </c>
      <c r="J4664" s="338" t="s">
        <v>15536</v>
      </c>
      <c r="K4664" s="338" t="s">
        <v>4976</v>
      </c>
      <c r="M4664" s="338" t="s">
        <v>24362</v>
      </c>
      <c r="N4664" s="338" t="s">
        <v>24363</v>
      </c>
      <c r="O4664" s="338" t="s">
        <v>5087</v>
      </c>
    </row>
    <row r="4665" ht="15.75" customHeight="1">
      <c r="A4665" s="338" t="s">
        <v>24364</v>
      </c>
      <c r="B4665" s="338" t="s">
        <v>7737</v>
      </c>
      <c r="C4665" s="338" t="s">
        <v>1537</v>
      </c>
      <c r="D4665" s="338">
        <v>2005.0</v>
      </c>
      <c r="E4665" s="338" t="s">
        <v>24365</v>
      </c>
      <c r="F4665" s="339">
        <v>45145.0</v>
      </c>
      <c r="G4665" s="338" t="s">
        <v>18182</v>
      </c>
      <c r="H4665" s="338" t="s">
        <v>14409</v>
      </c>
      <c r="I4665" s="338" t="s">
        <v>14409</v>
      </c>
      <c r="J4665" s="338" t="s">
        <v>24366</v>
      </c>
      <c r="K4665" s="338" t="s">
        <v>4987</v>
      </c>
      <c r="L4665" s="338" t="s">
        <v>7045</v>
      </c>
      <c r="M4665" s="338" t="s">
        <v>24367</v>
      </c>
      <c r="N4665" s="338" t="s">
        <v>5036</v>
      </c>
      <c r="O4665" s="338" t="s">
        <v>5471</v>
      </c>
    </row>
    <row r="4666" ht="15.75" customHeight="1">
      <c r="A4666" s="338" t="s">
        <v>640</v>
      </c>
      <c r="B4666" s="338" t="s">
        <v>7737</v>
      </c>
      <c r="C4666" s="338" t="s">
        <v>1537</v>
      </c>
      <c r="D4666" s="338">
        <v>2005.0</v>
      </c>
      <c r="E4666" s="338" t="s">
        <v>23037</v>
      </c>
      <c r="F4666" s="339">
        <v>45052.0</v>
      </c>
      <c r="G4666" s="338" t="s">
        <v>24368</v>
      </c>
      <c r="H4666" s="338" t="s">
        <v>17477</v>
      </c>
      <c r="I4666" s="338" t="s">
        <v>24369</v>
      </c>
      <c r="J4666" s="338" t="s">
        <v>13960</v>
      </c>
      <c r="K4666" s="338" t="s">
        <v>4987</v>
      </c>
      <c r="L4666" s="338" t="s">
        <v>18250</v>
      </c>
      <c r="M4666" s="338" t="s">
        <v>24370</v>
      </c>
      <c r="N4666" s="338" t="s">
        <v>16834</v>
      </c>
      <c r="O4666" s="338" t="s">
        <v>6278</v>
      </c>
    </row>
    <row r="4667" ht="15.75" customHeight="1">
      <c r="A4667" s="338" t="s">
        <v>5351</v>
      </c>
      <c r="B4667" s="338" t="s">
        <v>7737</v>
      </c>
      <c r="C4667" s="338" t="s">
        <v>1537</v>
      </c>
      <c r="D4667" s="338">
        <v>2005.0</v>
      </c>
      <c r="E4667" s="338" t="s">
        <v>24371</v>
      </c>
      <c r="F4667" s="339">
        <v>45144.0</v>
      </c>
      <c r="G4667" s="338" t="s">
        <v>11198</v>
      </c>
      <c r="H4667" s="338" t="s">
        <v>16681</v>
      </c>
      <c r="I4667" s="338" t="s">
        <v>23349</v>
      </c>
      <c r="J4667" s="338" t="s">
        <v>17752</v>
      </c>
      <c r="K4667" s="338" t="s">
        <v>4987</v>
      </c>
      <c r="L4667" s="338" t="s">
        <v>24372</v>
      </c>
      <c r="M4667" s="338" t="s">
        <v>24373</v>
      </c>
      <c r="N4667" s="338" t="s">
        <v>18335</v>
      </c>
      <c r="O4667" s="338" t="s">
        <v>6513</v>
      </c>
    </row>
    <row r="4668" ht="15.75" customHeight="1">
      <c r="A4668" s="338" t="s">
        <v>24374</v>
      </c>
      <c r="B4668" s="338" t="s">
        <v>4970</v>
      </c>
      <c r="C4668" s="338" t="s">
        <v>1558</v>
      </c>
      <c r="D4668" s="338">
        <v>2005.0</v>
      </c>
      <c r="E4668" s="338" t="s">
        <v>24375</v>
      </c>
      <c r="F4668" s="339">
        <v>45113.0</v>
      </c>
      <c r="G4668" s="338" t="s">
        <v>7077</v>
      </c>
      <c r="H4668" s="338" t="s">
        <v>24376</v>
      </c>
      <c r="I4668" s="338" t="s">
        <v>24376</v>
      </c>
      <c r="J4668" s="338" t="s">
        <v>22189</v>
      </c>
      <c r="K4668" s="338" t="s">
        <v>4987</v>
      </c>
      <c r="L4668" s="338" t="s">
        <v>5291</v>
      </c>
      <c r="M4668" s="338" t="s">
        <v>24377</v>
      </c>
      <c r="N4668" s="338" t="s">
        <v>24378</v>
      </c>
      <c r="O4668" s="338" t="s">
        <v>5370</v>
      </c>
    </row>
    <row r="4669" ht="15.75" customHeight="1">
      <c r="A4669" s="338" t="s">
        <v>24379</v>
      </c>
      <c r="B4669" s="338" t="s">
        <v>4970</v>
      </c>
      <c r="C4669" s="338" t="s">
        <v>1547</v>
      </c>
      <c r="D4669" s="338">
        <v>2005.0</v>
      </c>
      <c r="E4669" s="338" t="s">
        <v>24380</v>
      </c>
      <c r="F4669" s="339">
        <v>45084.0</v>
      </c>
      <c r="G4669" s="338" t="s">
        <v>22163</v>
      </c>
      <c r="H4669" s="338" t="s">
        <v>5381</v>
      </c>
      <c r="I4669" s="338" t="s">
        <v>5381</v>
      </c>
      <c r="J4669" s="338" t="s">
        <v>17752</v>
      </c>
      <c r="K4669" s="338" t="s">
        <v>4976</v>
      </c>
      <c r="L4669" s="338" t="s">
        <v>5074</v>
      </c>
      <c r="M4669" s="338" t="s">
        <v>24381</v>
      </c>
      <c r="N4669" s="338" t="s">
        <v>13999</v>
      </c>
      <c r="O4669" s="338" t="s">
        <v>5002</v>
      </c>
    </row>
    <row r="4670" ht="15.75" customHeight="1">
      <c r="A4670" s="338" t="s">
        <v>24382</v>
      </c>
      <c r="B4670" s="338" t="s">
        <v>4970</v>
      </c>
      <c r="C4670" s="338" t="s">
        <v>1425</v>
      </c>
      <c r="D4670" s="338">
        <v>2005.0</v>
      </c>
      <c r="E4670" s="338" t="s">
        <v>24383</v>
      </c>
      <c r="F4670" s="339">
        <v>45174.0</v>
      </c>
      <c r="G4670" s="338" t="s">
        <v>19789</v>
      </c>
      <c r="H4670" s="338" t="s">
        <v>22248</v>
      </c>
      <c r="I4670" s="338" t="s">
        <v>22248</v>
      </c>
      <c r="J4670" s="338" t="s">
        <v>24384</v>
      </c>
      <c r="K4670" s="338" t="s">
        <v>4987</v>
      </c>
      <c r="L4670" s="338" t="s">
        <v>5230</v>
      </c>
      <c r="M4670" s="338" t="s">
        <v>24385</v>
      </c>
      <c r="N4670" s="338" t="s">
        <v>24386</v>
      </c>
      <c r="O4670" s="338" t="s">
        <v>5370</v>
      </c>
    </row>
    <row r="4671" ht="15.75" customHeight="1">
      <c r="A4671" s="338" t="s">
        <v>24387</v>
      </c>
      <c r="B4671" s="338" t="s">
        <v>4993</v>
      </c>
      <c r="C4671" s="338" t="s">
        <v>1601</v>
      </c>
      <c r="D4671" s="338">
        <v>2005.0</v>
      </c>
      <c r="E4671" s="338" t="s">
        <v>24388</v>
      </c>
      <c r="F4671" s="339">
        <v>44963.0</v>
      </c>
      <c r="G4671" s="338" t="s">
        <v>8611</v>
      </c>
      <c r="H4671" s="338" t="s">
        <v>19800</v>
      </c>
      <c r="I4671" s="338" t="s">
        <v>24389</v>
      </c>
      <c r="J4671" s="338" t="s">
        <v>5687</v>
      </c>
      <c r="K4671" s="338" t="s">
        <v>4987</v>
      </c>
      <c r="L4671" s="338" t="s">
        <v>5377</v>
      </c>
      <c r="M4671" s="338" t="s">
        <v>24390</v>
      </c>
      <c r="N4671" s="338" t="s">
        <v>7376</v>
      </c>
      <c r="O4671" s="338" t="s">
        <v>5067</v>
      </c>
    </row>
    <row r="4672" ht="15.75" customHeight="1">
      <c r="A4672" s="338" t="s">
        <v>24391</v>
      </c>
      <c r="B4672" s="338" t="s">
        <v>4970</v>
      </c>
      <c r="C4672" s="338" t="s">
        <v>1537</v>
      </c>
      <c r="D4672" s="338">
        <v>2005.0</v>
      </c>
      <c r="E4672" s="338" t="s">
        <v>24392</v>
      </c>
      <c r="F4672" s="339">
        <v>44991.0</v>
      </c>
      <c r="G4672" s="338" t="s">
        <v>7062</v>
      </c>
      <c r="H4672" s="338" t="s">
        <v>24393</v>
      </c>
      <c r="I4672" s="338" t="s">
        <v>5138</v>
      </c>
      <c r="J4672" s="338" t="s">
        <v>8652</v>
      </c>
      <c r="K4672" s="338" t="s">
        <v>5607</v>
      </c>
      <c r="L4672" s="338" t="s">
        <v>7748</v>
      </c>
      <c r="M4672" s="338" t="s">
        <v>24394</v>
      </c>
      <c r="N4672" s="338" t="s">
        <v>23819</v>
      </c>
      <c r="O4672" s="338" t="s">
        <v>5087</v>
      </c>
    </row>
    <row r="4673" ht="15.75" customHeight="1">
      <c r="A4673" s="338" t="s">
        <v>548</v>
      </c>
      <c r="B4673" s="338" t="s">
        <v>4993</v>
      </c>
      <c r="C4673" s="338" t="s">
        <v>1572</v>
      </c>
      <c r="D4673" s="338">
        <v>2005.0</v>
      </c>
      <c r="E4673" s="338" t="s">
        <v>24138</v>
      </c>
      <c r="F4673" s="339">
        <v>45175.0</v>
      </c>
      <c r="G4673" s="338" t="s">
        <v>24395</v>
      </c>
      <c r="H4673" s="338" t="s">
        <v>19127</v>
      </c>
      <c r="I4673" s="338" t="s">
        <v>24396</v>
      </c>
      <c r="J4673" s="338" t="s">
        <v>15568</v>
      </c>
      <c r="K4673" s="338" t="s">
        <v>4987</v>
      </c>
      <c r="L4673" s="338" t="s">
        <v>15938</v>
      </c>
      <c r="M4673" s="338" t="s">
        <v>24397</v>
      </c>
      <c r="N4673" s="338" t="s">
        <v>19003</v>
      </c>
      <c r="O4673" s="338" t="s">
        <v>5505</v>
      </c>
    </row>
    <row r="4674" ht="15.75" customHeight="1">
      <c r="A4674" s="338" t="s">
        <v>24398</v>
      </c>
      <c r="B4674" s="338" t="s">
        <v>4970</v>
      </c>
      <c r="C4674" s="338" t="s">
        <v>1547</v>
      </c>
      <c r="D4674" s="338">
        <v>2005.0</v>
      </c>
      <c r="E4674" s="338" t="s">
        <v>24399</v>
      </c>
      <c r="F4674" s="339">
        <v>44933.0</v>
      </c>
      <c r="G4674" s="338" t="s">
        <v>14299</v>
      </c>
      <c r="H4674" s="338" t="s">
        <v>24400</v>
      </c>
      <c r="I4674" s="338" t="s">
        <v>24401</v>
      </c>
      <c r="J4674" s="338" t="s">
        <v>24402</v>
      </c>
      <c r="K4674" s="338" t="s">
        <v>4987</v>
      </c>
      <c r="L4674" s="338" t="s">
        <v>24403</v>
      </c>
      <c r="M4674" s="338" t="s">
        <v>24404</v>
      </c>
      <c r="N4674" s="338" t="s">
        <v>19255</v>
      </c>
      <c r="O4674" s="338" t="s">
        <v>4991</v>
      </c>
    </row>
    <row r="4675" ht="15.75" customHeight="1">
      <c r="A4675" s="338" t="s">
        <v>24405</v>
      </c>
      <c r="B4675" s="338" t="s">
        <v>4993</v>
      </c>
      <c r="C4675" s="338" t="s">
        <v>1558</v>
      </c>
      <c r="D4675" s="338">
        <v>2005.0</v>
      </c>
      <c r="E4675" s="338" t="s">
        <v>24406</v>
      </c>
      <c r="F4675" s="339">
        <v>45052.0</v>
      </c>
      <c r="G4675" s="338" t="s">
        <v>5846</v>
      </c>
      <c r="H4675" s="338" t="s">
        <v>11670</v>
      </c>
      <c r="I4675" s="338" t="s">
        <v>24407</v>
      </c>
      <c r="J4675" s="338" t="s">
        <v>24408</v>
      </c>
      <c r="K4675" s="338" t="s">
        <v>4987</v>
      </c>
      <c r="L4675" s="338" t="s">
        <v>7014</v>
      </c>
      <c r="M4675" s="338" t="s">
        <v>24409</v>
      </c>
      <c r="N4675" s="338" t="s">
        <v>20308</v>
      </c>
      <c r="O4675" s="338" t="s">
        <v>5471</v>
      </c>
    </row>
    <row r="4676" ht="15.75" customHeight="1">
      <c r="A4676" s="338" t="s">
        <v>24410</v>
      </c>
      <c r="B4676" s="338" t="s">
        <v>7737</v>
      </c>
      <c r="C4676" s="338" t="s">
        <v>1558</v>
      </c>
      <c r="D4676" s="338">
        <v>2005.0</v>
      </c>
      <c r="E4676" s="338" t="s">
        <v>24138</v>
      </c>
      <c r="F4676" s="339">
        <v>45022.0</v>
      </c>
      <c r="G4676" s="338" t="s">
        <v>11963</v>
      </c>
      <c r="H4676" s="338" t="s">
        <v>15986</v>
      </c>
      <c r="I4676" s="338" t="s">
        <v>16094</v>
      </c>
      <c r="J4676" s="338" t="s">
        <v>16685</v>
      </c>
      <c r="K4676" s="338" t="s">
        <v>4987</v>
      </c>
      <c r="L4676" s="338" t="s">
        <v>19916</v>
      </c>
      <c r="M4676" s="338" t="s">
        <v>24411</v>
      </c>
      <c r="N4676" s="338" t="s">
        <v>5009</v>
      </c>
      <c r="O4676" s="338" t="s">
        <v>5677</v>
      </c>
    </row>
    <row r="4677" ht="15.75" customHeight="1">
      <c r="A4677" s="338" t="s">
        <v>24412</v>
      </c>
      <c r="B4677" s="338" t="s">
        <v>7737</v>
      </c>
      <c r="C4677" s="338" t="s">
        <v>1533</v>
      </c>
      <c r="D4677" s="338">
        <v>2005.0</v>
      </c>
      <c r="E4677" s="338" t="s">
        <v>24282</v>
      </c>
      <c r="F4677" s="339">
        <v>45052.0</v>
      </c>
      <c r="G4677" s="338" t="s">
        <v>6407</v>
      </c>
      <c r="H4677" s="338" t="s">
        <v>5952</v>
      </c>
      <c r="I4677" s="338" t="s">
        <v>24413</v>
      </c>
      <c r="J4677" s="338" t="s">
        <v>24414</v>
      </c>
      <c r="K4677" s="338" t="s">
        <v>4987</v>
      </c>
      <c r="L4677" s="338" t="s">
        <v>6015</v>
      </c>
      <c r="M4677" s="338" t="s">
        <v>24415</v>
      </c>
      <c r="N4677" s="338" t="s">
        <v>18335</v>
      </c>
      <c r="O4677" s="338" t="s">
        <v>5698</v>
      </c>
    </row>
    <row r="4678" ht="15.75" customHeight="1">
      <c r="A4678" s="338" t="s">
        <v>24416</v>
      </c>
      <c r="B4678" s="338" t="s">
        <v>4970</v>
      </c>
      <c r="C4678" s="338" t="s">
        <v>1425</v>
      </c>
      <c r="D4678" s="338">
        <v>2005.0</v>
      </c>
      <c r="E4678" s="338" t="s">
        <v>23661</v>
      </c>
      <c r="F4678" s="339">
        <v>45021.0</v>
      </c>
      <c r="G4678" s="338" t="s">
        <v>7764</v>
      </c>
      <c r="H4678" s="338" t="s">
        <v>24417</v>
      </c>
      <c r="I4678" s="338" t="s">
        <v>24418</v>
      </c>
      <c r="J4678" s="338" t="s">
        <v>24419</v>
      </c>
      <c r="K4678" s="338" t="s">
        <v>3074</v>
      </c>
      <c r="L4678" s="338" t="s">
        <v>7743</v>
      </c>
      <c r="M4678" s="338" t="s">
        <v>24420</v>
      </c>
      <c r="N4678" s="338" t="s">
        <v>4979</v>
      </c>
      <c r="O4678" s="338" t="s">
        <v>5677</v>
      </c>
    </row>
    <row r="4679" ht="15.75" customHeight="1">
      <c r="A4679" s="338" t="s">
        <v>24421</v>
      </c>
      <c r="B4679" s="338" t="s">
        <v>4970</v>
      </c>
      <c r="C4679" s="338" t="s">
        <v>1537</v>
      </c>
      <c r="D4679" s="338">
        <v>2005.0</v>
      </c>
      <c r="E4679" s="338" t="s">
        <v>23621</v>
      </c>
      <c r="F4679" s="339">
        <v>45144.0</v>
      </c>
      <c r="G4679" s="338" t="s">
        <v>17396</v>
      </c>
      <c r="H4679" s="338" t="s">
        <v>13521</v>
      </c>
      <c r="I4679" s="338" t="s">
        <v>24422</v>
      </c>
      <c r="J4679" s="338" t="s">
        <v>17420</v>
      </c>
      <c r="K4679" s="338" t="s">
        <v>4987</v>
      </c>
      <c r="L4679" s="338" t="s">
        <v>14444</v>
      </c>
      <c r="M4679" s="338" t="s">
        <v>24423</v>
      </c>
      <c r="N4679" s="338" t="s">
        <v>5009</v>
      </c>
      <c r="O4679" s="338" t="s">
        <v>5087</v>
      </c>
    </row>
    <row r="4680" ht="15.75" customHeight="1">
      <c r="A4680" s="338" t="s">
        <v>24424</v>
      </c>
      <c r="B4680" s="338" t="s">
        <v>7737</v>
      </c>
      <c r="C4680" s="338" t="s">
        <v>1558</v>
      </c>
      <c r="D4680" s="338">
        <v>2005.0</v>
      </c>
      <c r="E4680" s="338" t="s">
        <v>24425</v>
      </c>
      <c r="F4680" s="339">
        <v>44931.0</v>
      </c>
      <c r="G4680" s="338" t="s">
        <v>7948</v>
      </c>
      <c r="H4680" s="338" t="s">
        <v>21321</v>
      </c>
      <c r="I4680" s="338" t="s">
        <v>24426</v>
      </c>
      <c r="J4680" s="338" t="s">
        <v>24427</v>
      </c>
      <c r="K4680" s="338" t="s">
        <v>4987</v>
      </c>
      <c r="L4680" s="338" t="s">
        <v>6394</v>
      </c>
      <c r="M4680" s="338" t="s">
        <v>24428</v>
      </c>
      <c r="N4680" s="338" t="s">
        <v>4979</v>
      </c>
      <c r="O4680" s="338" t="s">
        <v>4991</v>
      </c>
    </row>
    <row r="4681" ht="15.75" customHeight="1">
      <c r="A4681" s="338" t="s">
        <v>24429</v>
      </c>
      <c r="B4681" s="338" t="s">
        <v>7737</v>
      </c>
      <c r="C4681" s="338" t="s">
        <v>3713</v>
      </c>
      <c r="D4681" s="338">
        <v>2005.0</v>
      </c>
      <c r="E4681" s="338" t="s">
        <v>23797</v>
      </c>
      <c r="F4681" s="339">
        <v>45022.0</v>
      </c>
      <c r="G4681" s="338" t="s">
        <v>5049</v>
      </c>
      <c r="H4681" s="338" t="s">
        <v>5855</v>
      </c>
      <c r="I4681" s="338" t="s">
        <v>9234</v>
      </c>
      <c r="J4681" s="338" t="s">
        <v>12140</v>
      </c>
      <c r="K4681" s="338" t="s">
        <v>4976</v>
      </c>
      <c r="L4681" s="338" t="s">
        <v>14335</v>
      </c>
      <c r="M4681" s="338" t="s">
        <v>24430</v>
      </c>
      <c r="N4681" s="338" t="s">
        <v>5036</v>
      </c>
      <c r="O4681" s="338" t="s">
        <v>6633</v>
      </c>
    </row>
    <row r="4682" ht="15.75" customHeight="1">
      <c r="A4682" s="338" t="s">
        <v>24431</v>
      </c>
      <c r="B4682" s="338" t="s">
        <v>7737</v>
      </c>
      <c r="C4682" s="338" t="s">
        <v>1681</v>
      </c>
      <c r="D4682" s="338">
        <v>2005.0</v>
      </c>
      <c r="E4682" s="338" t="s">
        <v>24278</v>
      </c>
      <c r="F4682" s="339">
        <v>45145.0</v>
      </c>
      <c r="G4682" s="338" t="s">
        <v>11167</v>
      </c>
      <c r="H4682" s="338" t="s">
        <v>17097</v>
      </c>
      <c r="I4682" s="338" t="s">
        <v>24432</v>
      </c>
      <c r="J4682" s="338" t="s">
        <v>19535</v>
      </c>
      <c r="K4682" s="338" t="s">
        <v>4987</v>
      </c>
      <c r="L4682" s="338" t="s">
        <v>5807</v>
      </c>
      <c r="M4682" s="338" t="s">
        <v>24433</v>
      </c>
      <c r="N4682" s="338" t="s">
        <v>17520</v>
      </c>
      <c r="O4682" s="338" t="s">
        <v>6513</v>
      </c>
    </row>
    <row r="4683" ht="15.75" customHeight="1">
      <c r="A4683" s="338" t="s">
        <v>24434</v>
      </c>
      <c r="B4683" s="338" t="s">
        <v>7737</v>
      </c>
      <c r="C4683" s="338" t="s">
        <v>1681</v>
      </c>
      <c r="D4683" s="338">
        <v>2005.0</v>
      </c>
      <c r="E4683" s="338" t="s">
        <v>23635</v>
      </c>
      <c r="F4683" s="339">
        <v>44933.0</v>
      </c>
      <c r="G4683" s="338" t="s">
        <v>7796</v>
      </c>
      <c r="H4683" s="338" t="s">
        <v>22825</v>
      </c>
      <c r="I4683" s="338" t="s">
        <v>24435</v>
      </c>
      <c r="J4683" s="338" t="s">
        <v>19671</v>
      </c>
      <c r="K4683" s="338" t="s">
        <v>4987</v>
      </c>
      <c r="L4683" s="338" t="s">
        <v>7014</v>
      </c>
      <c r="M4683" s="338" t="s">
        <v>24436</v>
      </c>
      <c r="N4683" s="338" t="s">
        <v>4990</v>
      </c>
      <c r="O4683" s="338" t="s">
        <v>5324</v>
      </c>
    </row>
    <row r="4684" ht="15.75" customHeight="1">
      <c r="A4684" s="338" t="s">
        <v>24437</v>
      </c>
      <c r="B4684" s="338" t="s">
        <v>4970</v>
      </c>
      <c r="C4684" s="338" t="s">
        <v>1537</v>
      </c>
      <c r="D4684" s="338">
        <v>2005.0</v>
      </c>
      <c r="E4684" s="338" t="s">
        <v>24383</v>
      </c>
      <c r="F4684" s="339">
        <v>45053.0</v>
      </c>
      <c r="G4684" s="338" t="s">
        <v>17337</v>
      </c>
      <c r="H4684" s="338" t="s">
        <v>5668</v>
      </c>
      <c r="I4684" s="338" t="s">
        <v>24438</v>
      </c>
      <c r="J4684" s="338" t="s">
        <v>20797</v>
      </c>
      <c r="K4684" s="338" t="s">
        <v>4987</v>
      </c>
      <c r="L4684" s="338" t="s">
        <v>11153</v>
      </c>
      <c r="M4684" s="338" t="s">
        <v>24439</v>
      </c>
      <c r="N4684" s="338" t="s">
        <v>18335</v>
      </c>
      <c r="O4684" s="338" t="s">
        <v>8022</v>
      </c>
    </row>
    <row r="4685" ht="15.75" customHeight="1">
      <c r="A4685" s="338" t="s">
        <v>24440</v>
      </c>
      <c r="B4685" s="338" t="s">
        <v>4970</v>
      </c>
      <c r="C4685" s="338" t="s">
        <v>1558</v>
      </c>
      <c r="D4685" s="338">
        <v>2005.0</v>
      </c>
      <c r="E4685" s="338" t="s">
        <v>24278</v>
      </c>
      <c r="F4685" s="339">
        <v>45053.0</v>
      </c>
      <c r="G4685" s="338" t="s">
        <v>20652</v>
      </c>
      <c r="H4685" s="338" t="s">
        <v>10324</v>
      </c>
      <c r="I4685" s="338" t="s">
        <v>24441</v>
      </c>
      <c r="J4685" s="338" t="s">
        <v>11718</v>
      </c>
      <c r="K4685" s="338" t="s">
        <v>4987</v>
      </c>
      <c r="L4685" s="338" t="s">
        <v>5074</v>
      </c>
      <c r="M4685" s="338" t="s">
        <v>24442</v>
      </c>
      <c r="N4685" s="338" t="s">
        <v>4979</v>
      </c>
      <c r="O4685" s="338" t="s">
        <v>5120</v>
      </c>
    </row>
    <row r="4686" ht="15.75" customHeight="1">
      <c r="A4686" s="338" t="s">
        <v>24443</v>
      </c>
      <c r="B4686" s="338" t="s">
        <v>4970</v>
      </c>
      <c r="C4686" s="338" t="s">
        <v>1547</v>
      </c>
      <c r="D4686" s="338">
        <v>2005.0</v>
      </c>
      <c r="E4686" s="338" t="s">
        <v>24444</v>
      </c>
      <c r="F4686" s="339">
        <v>45023.0</v>
      </c>
      <c r="G4686" s="338" t="s">
        <v>7802</v>
      </c>
      <c r="H4686" s="338" t="s">
        <v>22047</v>
      </c>
      <c r="I4686" s="338" t="s">
        <v>24445</v>
      </c>
      <c r="J4686" s="338" t="s">
        <v>16106</v>
      </c>
      <c r="K4686" s="338" t="s">
        <v>4976</v>
      </c>
      <c r="L4686" s="338" t="s">
        <v>7014</v>
      </c>
      <c r="M4686" s="338" t="s">
        <v>24446</v>
      </c>
      <c r="N4686" s="338" t="s">
        <v>22475</v>
      </c>
      <c r="O4686" s="338" t="s">
        <v>5046</v>
      </c>
    </row>
    <row r="4687" ht="15.75" customHeight="1">
      <c r="A4687" s="338" t="s">
        <v>24447</v>
      </c>
      <c r="B4687" s="338" t="s">
        <v>4993</v>
      </c>
      <c r="C4687" s="338" t="s">
        <v>1537</v>
      </c>
      <c r="D4687" s="338">
        <v>2005.0</v>
      </c>
      <c r="E4687" s="338" t="s">
        <v>24040</v>
      </c>
      <c r="F4687" s="339">
        <v>45082.0</v>
      </c>
      <c r="G4687" s="338" t="s">
        <v>8011</v>
      </c>
      <c r="H4687" s="338" t="s">
        <v>21557</v>
      </c>
      <c r="I4687" s="338" t="s">
        <v>24448</v>
      </c>
      <c r="J4687" s="338" t="s">
        <v>21238</v>
      </c>
      <c r="K4687" s="338" t="s">
        <v>5245</v>
      </c>
      <c r="L4687" s="338" t="s">
        <v>23110</v>
      </c>
      <c r="M4687" s="338" t="s">
        <v>24449</v>
      </c>
      <c r="N4687" s="338" t="s">
        <v>7376</v>
      </c>
      <c r="O4687" s="338" t="s">
        <v>5028</v>
      </c>
    </row>
    <row r="4688" ht="15.75" customHeight="1">
      <c r="A4688" s="338" t="s">
        <v>24450</v>
      </c>
      <c r="B4688" s="338" t="s">
        <v>4970</v>
      </c>
      <c r="C4688" s="338" t="s">
        <v>1547</v>
      </c>
      <c r="D4688" s="338">
        <v>2005.0</v>
      </c>
      <c r="E4688" s="338" t="s">
        <v>24365</v>
      </c>
      <c r="F4688" s="339">
        <v>45023.0</v>
      </c>
      <c r="G4688" s="338" t="s">
        <v>20509</v>
      </c>
      <c r="H4688" s="338" t="s">
        <v>5798</v>
      </c>
      <c r="I4688" s="338" t="s">
        <v>16825</v>
      </c>
      <c r="J4688" s="338" t="s">
        <v>23973</v>
      </c>
      <c r="K4688" s="338" t="s">
        <v>5245</v>
      </c>
      <c r="L4688" s="338" t="s">
        <v>5827</v>
      </c>
      <c r="M4688" s="338" t="s">
        <v>24451</v>
      </c>
      <c r="N4688" s="338" t="s">
        <v>7780</v>
      </c>
      <c r="O4688" s="338" t="s">
        <v>5186</v>
      </c>
    </row>
    <row r="4689" ht="15.75" customHeight="1">
      <c r="A4689" s="338" t="s">
        <v>24452</v>
      </c>
      <c r="B4689" s="338" t="s">
        <v>4970</v>
      </c>
      <c r="C4689" s="338" t="s">
        <v>1425</v>
      </c>
      <c r="D4689" s="338">
        <v>2005.0</v>
      </c>
      <c r="E4689" s="338" t="s">
        <v>24371</v>
      </c>
      <c r="F4689" s="339">
        <v>45144.0</v>
      </c>
      <c r="G4689" s="338" t="s">
        <v>8507</v>
      </c>
      <c r="H4689" s="338" t="s">
        <v>22896</v>
      </c>
      <c r="I4689" s="338" t="s">
        <v>22896</v>
      </c>
      <c r="J4689" s="338" t="s">
        <v>22897</v>
      </c>
      <c r="K4689" s="338" t="s">
        <v>4987</v>
      </c>
      <c r="L4689" s="338" t="s">
        <v>5389</v>
      </c>
      <c r="M4689" s="338" t="s">
        <v>24453</v>
      </c>
      <c r="N4689" s="338" t="s">
        <v>19255</v>
      </c>
      <c r="O4689" s="338" t="s">
        <v>5324</v>
      </c>
    </row>
    <row r="4690" ht="15.75" customHeight="1">
      <c r="A4690" s="338" t="s">
        <v>357</v>
      </c>
      <c r="B4690" s="338" t="s">
        <v>7737</v>
      </c>
      <c r="C4690" s="338" t="s">
        <v>1558</v>
      </c>
      <c r="D4690" s="338">
        <v>2005.0</v>
      </c>
      <c r="E4690" s="338" t="s">
        <v>23151</v>
      </c>
      <c r="F4690" s="339">
        <v>45083.0</v>
      </c>
      <c r="G4690" s="338" t="s">
        <v>15887</v>
      </c>
      <c r="H4690" s="338" t="s">
        <v>16894</v>
      </c>
      <c r="I4690" s="338" t="s">
        <v>24454</v>
      </c>
      <c r="J4690" s="338" t="s">
        <v>15469</v>
      </c>
      <c r="K4690" s="338" t="s">
        <v>4987</v>
      </c>
      <c r="L4690" s="338" t="s">
        <v>11153</v>
      </c>
      <c r="M4690" s="338" t="s">
        <v>24455</v>
      </c>
      <c r="N4690" s="338" t="s">
        <v>4990</v>
      </c>
      <c r="O4690" s="338" t="s">
        <v>5715</v>
      </c>
    </row>
    <row r="4691" ht="15.75" customHeight="1">
      <c r="A4691" s="338" t="s">
        <v>24456</v>
      </c>
      <c r="B4691" s="338" t="s">
        <v>4993</v>
      </c>
      <c r="C4691" s="338" t="s">
        <v>1601</v>
      </c>
      <c r="D4691" s="338">
        <v>2005.0</v>
      </c>
      <c r="E4691" s="338" t="s">
        <v>24457</v>
      </c>
      <c r="F4691" s="339">
        <v>45144.0</v>
      </c>
      <c r="G4691" s="338" t="s">
        <v>5172</v>
      </c>
      <c r="H4691" s="338" t="s">
        <v>24458</v>
      </c>
      <c r="I4691" s="338" t="s">
        <v>24459</v>
      </c>
      <c r="J4691" s="338" t="s">
        <v>24460</v>
      </c>
      <c r="K4691" s="338" t="s">
        <v>4976</v>
      </c>
      <c r="L4691" s="338" t="s">
        <v>5281</v>
      </c>
      <c r="M4691" s="338" t="s">
        <v>24461</v>
      </c>
      <c r="N4691" s="338" t="s">
        <v>20228</v>
      </c>
      <c r="O4691" s="338" t="s">
        <v>5294</v>
      </c>
    </row>
    <row r="4692" ht="15.75" customHeight="1">
      <c r="A4692" s="338" t="s">
        <v>24462</v>
      </c>
      <c r="B4692" s="338" t="s">
        <v>7737</v>
      </c>
      <c r="C4692" s="338" t="s">
        <v>1547</v>
      </c>
      <c r="D4692" s="338">
        <v>2005.0</v>
      </c>
      <c r="E4692" s="338" t="s">
        <v>24291</v>
      </c>
      <c r="F4692" s="339">
        <v>45175.0</v>
      </c>
      <c r="G4692" s="338" t="s">
        <v>5099</v>
      </c>
      <c r="H4692" s="338" t="s">
        <v>7816</v>
      </c>
      <c r="I4692" s="338" t="s">
        <v>24463</v>
      </c>
      <c r="J4692" s="338" t="s">
        <v>20029</v>
      </c>
      <c r="K4692" s="338" t="s">
        <v>4987</v>
      </c>
      <c r="L4692" s="338" t="s">
        <v>7743</v>
      </c>
      <c r="M4692" s="338" t="s">
        <v>24464</v>
      </c>
      <c r="N4692" s="338" t="s">
        <v>24465</v>
      </c>
      <c r="O4692" s="338" t="s">
        <v>10697</v>
      </c>
    </row>
    <row r="4693" ht="15.75" customHeight="1">
      <c r="A4693" s="338" t="s">
        <v>24466</v>
      </c>
      <c r="B4693" s="338" t="s">
        <v>4993</v>
      </c>
      <c r="C4693" s="338" t="s">
        <v>1572</v>
      </c>
      <c r="D4693" s="338">
        <v>2005.0</v>
      </c>
      <c r="E4693" s="338" t="s">
        <v>23837</v>
      </c>
      <c r="F4693" s="339">
        <v>44991.0</v>
      </c>
      <c r="G4693" s="338" t="s">
        <v>23158</v>
      </c>
      <c r="H4693" s="338" t="s">
        <v>22111</v>
      </c>
      <c r="I4693" s="338" t="s">
        <v>24467</v>
      </c>
      <c r="J4693" s="338" t="s">
        <v>17371</v>
      </c>
      <c r="K4693" s="338" t="s">
        <v>4987</v>
      </c>
      <c r="L4693" s="338" t="s">
        <v>15938</v>
      </c>
      <c r="M4693" s="338" t="s">
        <v>24468</v>
      </c>
      <c r="N4693" s="338" t="s">
        <v>24469</v>
      </c>
      <c r="O4693" s="338" t="s">
        <v>5283</v>
      </c>
    </row>
    <row r="4694" ht="15.75" customHeight="1">
      <c r="A4694" s="338" t="s">
        <v>24470</v>
      </c>
      <c r="B4694" s="338" t="s">
        <v>4970</v>
      </c>
      <c r="C4694" s="338" t="s">
        <v>1537</v>
      </c>
      <c r="D4694" s="338">
        <v>2005.0</v>
      </c>
      <c r="E4694" s="338" t="s">
        <v>24471</v>
      </c>
      <c r="F4694" s="338" t="s">
        <v>5059</v>
      </c>
      <c r="G4694" s="338" t="s">
        <v>6466</v>
      </c>
      <c r="H4694" s="338" t="s">
        <v>19660</v>
      </c>
      <c r="I4694" s="338" t="s">
        <v>20466</v>
      </c>
      <c r="J4694" s="338" t="s">
        <v>19865</v>
      </c>
      <c r="K4694" s="338" t="s">
        <v>4987</v>
      </c>
      <c r="L4694" s="338" t="s">
        <v>16595</v>
      </c>
      <c r="M4694" s="338" t="s">
        <v>24472</v>
      </c>
      <c r="N4694" s="338" t="s">
        <v>5036</v>
      </c>
      <c r="O4694" s="338" t="s">
        <v>5852</v>
      </c>
    </row>
    <row r="4695" ht="15.75" customHeight="1">
      <c r="A4695" s="338" t="s">
        <v>24473</v>
      </c>
      <c r="B4695" s="338" t="s">
        <v>7737</v>
      </c>
      <c r="C4695" s="338" t="s">
        <v>1537</v>
      </c>
      <c r="D4695" s="338">
        <v>2005.0</v>
      </c>
      <c r="E4695" s="338" t="s">
        <v>24365</v>
      </c>
      <c r="F4695" s="339">
        <v>45174.0</v>
      </c>
      <c r="G4695" s="338" t="s">
        <v>13584</v>
      </c>
      <c r="H4695" s="338" t="s">
        <v>8974</v>
      </c>
      <c r="I4695" s="338" t="s">
        <v>23824</v>
      </c>
      <c r="J4695" s="338" t="s">
        <v>19507</v>
      </c>
      <c r="K4695" s="338" t="s">
        <v>4987</v>
      </c>
      <c r="L4695" s="338" t="s">
        <v>6394</v>
      </c>
      <c r="M4695" s="338" t="s">
        <v>24474</v>
      </c>
      <c r="N4695" s="338" t="s">
        <v>4990</v>
      </c>
      <c r="O4695" s="338" t="s">
        <v>5780</v>
      </c>
    </row>
    <row r="4696" ht="15.75" customHeight="1">
      <c r="A4696" s="338" t="s">
        <v>24475</v>
      </c>
      <c r="B4696" s="338" t="s">
        <v>4970</v>
      </c>
      <c r="C4696" s="338" t="s">
        <v>1425</v>
      </c>
      <c r="D4696" s="338">
        <v>2005.0</v>
      </c>
      <c r="E4696" s="338" t="s">
        <v>24476</v>
      </c>
      <c r="F4696" s="339">
        <v>45083.0</v>
      </c>
      <c r="G4696" s="338" t="s">
        <v>11167</v>
      </c>
      <c r="H4696" s="338" t="s">
        <v>24477</v>
      </c>
      <c r="I4696" s="338" t="s">
        <v>23579</v>
      </c>
      <c r="J4696" s="338" t="s">
        <v>24478</v>
      </c>
      <c r="K4696" s="338" t="s">
        <v>5245</v>
      </c>
      <c r="L4696" s="338" t="s">
        <v>5281</v>
      </c>
      <c r="M4696" s="338" t="s">
        <v>24479</v>
      </c>
      <c r="N4696" s="338" t="s">
        <v>24480</v>
      </c>
      <c r="O4696" s="338" t="s">
        <v>5483</v>
      </c>
    </row>
    <row r="4697" ht="15.75" customHeight="1">
      <c r="A4697" s="338" t="s">
        <v>24481</v>
      </c>
      <c r="B4697" s="338" t="s">
        <v>4970</v>
      </c>
      <c r="C4697" s="338" t="s">
        <v>1537</v>
      </c>
      <c r="D4697" s="338">
        <v>2005.0</v>
      </c>
      <c r="E4697" s="338" t="s">
        <v>24482</v>
      </c>
      <c r="F4697" s="339">
        <v>45022.0</v>
      </c>
      <c r="G4697" s="338" t="s">
        <v>11141</v>
      </c>
      <c r="H4697" s="338" t="s">
        <v>18865</v>
      </c>
      <c r="I4697" s="338" t="s">
        <v>9005</v>
      </c>
      <c r="J4697" s="338" t="s">
        <v>20451</v>
      </c>
      <c r="K4697" s="338" t="s">
        <v>5607</v>
      </c>
      <c r="M4697" s="338" t="s">
        <v>24483</v>
      </c>
      <c r="N4697" s="338" t="s">
        <v>21846</v>
      </c>
      <c r="O4697" s="338" t="s">
        <v>5150</v>
      </c>
    </row>
    <row r="4698" ht="15.75" customHeight="1">
      <c r="A4698" s="338" t="s">
        <v>24484</v>
      </c>
      <c r="B4698" s="338" t="s">
        <v>7737</v>
      </c>
      <c r="C4698" s="338" t="s">
        <v>1547</v>
      </c>
      <c r="D4698" s="338">
        <v>2005.0</v>
      </c>
      <c r="E4698" s="338" t="s">
        <v>24485</v>
      </c>
      <c r="F4698" s="339">
        <v>44991.0</v>
      </c>
      <c r="G4698" s="338" t="s">
        <v>19683</v>
      </c>
      <c r="H4698" s="338" t="s">
        <v>24486</v>
      </c>
      <c r="I4698" s="338" t="s">
        <v>24487</v>
      </c>
      <c r="J4698" s="338" t="s">
        <v>10962</v>
      </c>
      <c r="K4698" s="338" t="s">
        <v>4987</v>
      </c>
      <c r="L4698" s="338" t="s">
        <v>10592</v>
      </c>
      <c r="M4698" s="338" t="s">
        <v>24488</v>
      </c>
      <c r="N4698" s="338" t="s">
        <v>7874</v>
      </c>
      <c r="O4698" s="338" t="s">
        <v>5020</v>
      </c>
    </row>
    <row r="4699" ht="15.75" customHeight="1">
      <c r="A4699" s="338" t="s">
        <v>24489</v>
      </c>
      <c r="B4699" s="338" t="s">
        <v>7737</v>
      </c>
      <c r="C4699" s="338" t="s">
        <v>1681</v>
      </c>
      <c r="D4699" s="338">
        <v>2005.0</v>
      </c>
      <c r="E4699" s="338" t="s">
        <v>23923</v>
      </c>
      <c r="F4699" s="339">
        <v>44992.0</v>
      </c>
      <c r="G4699" s="338" t="s">
        <v>16775</v>
      </c>
      <c r="H4699" s="338" t="s">
        <v>15450</v>
      </c>
      <c r="I4699" s="338" t="s">
        <v>20898</v>
      </c>
      <c r="J4699" s="338" t="s">
        <v>17934</v>
      </c>
      <c r="K4699" s="338" t="s">
        <v>4987</v>
      </c>
      <c r="L4699" s="338" t="s">
        <v>7748</v>
      </c>
      <c r="M4699" s="338" t="s">
        <v>24490</v>
      </c>
      <c r="N4699" s="338" t="s">
        <v>24489</v>
      </c>
      <c r="O4699" s="338" t="s">
        <v>6513</v>
      </c>
    </row>
    <row r="4700" ht="15.75" customHeight="1">
      <c r="A4700" s="338" t="s">
        <v>24491</v>
      </c>
      <c r="B4700" s="338" t="s">
        <v>7737</v>
      </c>
      <c r="C4700" s="338" t="s">
        <v>1547</v>
      </c>
      <c r="D4700" s="338">
        <v>2005.0</v>
      </c>
      <c r="E4700" s="338" t="s">
        <v>24356</v>
      </c>
      <c r="F4700" s="339">
        <v>45082.0</v>
      </c>
      <c r="G4700" s="338" t="s">
        <v>5774</v>
      </c>
      <c r="H4700" s="338" t="s">
        <v>19400</v>
      </c>
      <c r="I4700" s="338" t="s">
        <v>24492</v>
      </c>
      <c r="J4700" s="338" t="s">
        <v>8980</v>
      </c>
      <c r="K4700" s="338" t="s">
        <v>4987</v>
      </c>
      <c r="L4700" s="338" t="s">
        <v>7748</v>
      </c>
      <c r="M4700" s="338" t="s">
        <v>24493</v>
      </c>
      <c r="N4700" s="338" t="s">
        <v>7874</v>
      </c>
      <c r="O4700" s="338" t="s">
        <v>5624</v>
      </c>
    </row>
    <row r="4701" ht="15.75" customHeight="1">
      <c r="A4701" s="338" t="s">
        <v>24494</v>
      </c>
      <c r="B4701" s="338" t="s">
        <v>4970</v>
      </c>
      <c r="C4701" s="338" t="s">
        <v>1537</v>
      </c>
      <c r="D4701" s="338">
        <v>2005.0</v>
      </c>
      <c r="E4701" s="338" t="s">
        <v>24495</v>
      </c>
      <c r="F4701" s="339">
        <v>45084.0</v>
      </c>
      <c r="G4701" s="338" t="s">
        <v>5361</v>
      </c>
      <c r="H4701" s="338" t="s">
        <v>18183</v>
      </c>
      <c r="I4701" s="338" t="s">
        <v>18183</v>
      </c>
      <c r="J4701" s="338" t="s">
        <v>7115</v>
      </c>
      <c r="K4701" s="338" t="s">
        <v>5607</v>
      </c>
      <c r="L4701" s="338" t="s">
        <v>6394</v>
      </c>
      <c r="M4701" s="338" t="s">
        <v>24496</v>
      </c>
      <c r="N4701" s="338" t="s">
        <v>24497</v>
      </c>
      <c r="O4701" s="338" t="s">
        <v>5943</v>
      </c>
    </row>
    <row r="4702" ht="15.75" customHeight="1">
      <c r="A4702" s="338" t="s">
        <v>24498</v>
      </c>
      <c r="B4702" s="338" t="s">
        <v>4993</v>
      </c>
      <c r="C4702" s="338" t="s">
        <v>1537</v>
      </c>
      <c r="D4702" s="338">
        <v>2005.0</v>
      </c>
      <c r="E4702" s="338" t="s">
        <v>24499</v>
      </c>
      <c r="F4702" s="339">
        <v>44963.0</v>
      </c>
      <c r="G4702" s="338" t="s">
        <v>5680</v>
      </c>
      <c r="H4702" s="338" t="s">
        <v>17478</v>
      </c>
      <c r="I4702" s="338" t="s">
        <v>23862</v>
      </c>
      <c r="J4702" s="338" t="s">
        <v>24500</v>
      </c>
      <c r="K4702" s="338" t="s">
        <v>4987</v>
      </c>
      <c r="L4702" s="338" t="s">
        <v>12744</v>
      </c>
      <c r="M4702" s="338" t="s">
        <v>24501</v>
      </c>
      <c r="N4702" s="338" t="s">
        <v>4990</v>
      </c>
      <c r="O4702" s="338" t="s">
        <v>5294</v>
      </c>
    </row>
    <row r="4703" ht="15.75" customHeight="1">
      <c r="A4703" s="338" t="s">
        <v>24502</v>
      </c>
      <c r="B4703" s="338" t="s">
        <v>4970</v>
      </c>
      <c r="C4703" s="338" t="s">
        <v>3713</v>
      </c>
      <c r="D4703" s="338">
        <v>2005.0</v>
      </c>
      <c r="E4703" s="338" t="s">
        <v>24503</v>
      </c>
      <c r="F4703" s="339">
        <v>44963.0</v>
      </c>
      <c r="G4703" s="338" t="s">
        <v>5241</v>
      </c>
      <c r="H4703" s="338" t="s">
        <v>19836</v>
      </c>
      <c r="I4703" s="338" t="s">
        <v>24504</v>
      </c>
      <c r="J4703" s="338" t="s">
        <v>24505</v>
      </c>
      <c r="K4703" s="338" t="s">
        <v>4987</v>
      </c>
      <c r="L4703" s="338" t="s">
        <v>5490</v>
      </c>
      <c r="M4703" s="338" t="s">
        <v>24506</v>
      </c>
      <c r="N4703" s="338" t="s">
        <v>24507</v>
      </c>
      <c r="O4703" s="338" t="s">
        <v>5186</v>
      </c>
    </row>
    <row r="4704" ht="15.75" customHeight="1">
      <c r="A4704" s="338" t="s">
        <v>24508</v>
      </c>
      <c r="B4704" s="338" t="s">
        <v>4970</v>
      </c>
      <c r="C4704" s="338" t="s">
        <v>1425</v>
      </c>
      <c r="D4704" s="338">
        <v>2005.0</v>
      </c>
      <c r="E4704" s="338" t="s">
        <v>24509</v>
      </c>
      <c r="F4704" s="338" t="s">
        <v>5286</v>
      </c>
      <c r="G4704" s="338" t="s">
        <v>19812</v>
      </c>
      <c r="H4704" s="338" t="s">
        <v>24510</v>
      </c>
      <c r="I4704" s="338" t="s">
        <v>23699</v>
      </c>
      <c r="J4704" s="338" t="s">
        <v>22189</v>
      </c>
      <c r="K4704" s="338" t="s">
        <v>4987</v>
      </c>
      <c r="L4704" s="338" t="s">
        <v>4977</v>
      </c>
      <c r="M4704" s="338" t="s">
        <v>24511</v>
      </c>
      <c r="N4704" s="338" t="s">
        <v>5126</v>
      </c>
      <c r="O4704" s="338" t="s">
        <v>6003</v>
      </c>
    </row>
    <row r="4705" ht="15.75" customHeight="1">
      <c r="A4705" s="338" t="s">
        <v>24512</v>
      </c>
      <c r="B4705" s="338" t="s">
        <v>7737</v>
      </c>
      <c r="C4705" s="338" t="s">
        <v>1558</v>
      </c>
      <c r="D4705" s="338">
        <v>2005.0</v>
      </c>
      <c r="E4705" s="338" t="s">
        <v>24040</v>
      </c>
      <c r="F4705" s="339">
        <v>45082.0</v>
      </c>
      <c r="G4705" s="338" t="s">
        <v>5743</v>
      </c>
      <c r="H4705" s="338" t="s">
        <v>16663</v>
      </c>
      <c r="I4705" s="338" t="s">
        <v>9063</v>
      </c>
      <c r="J4705" s="338" t="s">
        <v>5191</v>
      </c>
      <c r="K4705" s="338" t="s">
        <v>4987</v>
      </c>
      <c r="L4705" s="338" t="s">
        <v>16762</v>
      </c>
      <c r="M4705" s="338" t="s">
        <v>24513</v>
      </c>
      <c r="N4705" s="338" t="s">
        <v>5126</v>
      </c>
      <c r="O4705" s="338" t="s">
        <v>5715</v>
      </c>
    </row>
    <row r="4706" ht="15.75" customHeight="1">
      <c r="A4706" s="338" t="s">
        <v>24514</v>
      </c>
      <c r="B4706" s="338" t="s">
        <v>7737</v>
      </c>
      <c r="C4706" s="338" t="s">
        <v>1558</v>
      </c>
      <c r="D4706" s="338">
        <v>2005.0</v>
      </c>
      <c r="E4706" s="338" t="s">
        <v>24291</v>
      </c>
      <c r="F4706" s="339">
        <v>44963.0</v>
      </c>
      <c r="G4706" s="338" t="s">
        <v>18146</v>
      </c>
      <c r="H4706" s="338" t="s">
        <v>17020</v>
      </c>
      <c r="I4706" s="338" t="s">
        <v>24515</v>
      </c>
      <c r="J4706" s="338" t="s">
        <v>22189</v>
      </c>
      <c r="K4706" s="338" t="s">
        <v>12977</v>
      </c>
      <c r="M4706" s="338" t="s">
        <v>24516</v>
      </c>
      <c r="N4706" s="338" t="s">
        <v>24517</v>
      </c>
      <c r="O4706" s="338" t="s">
        <v>5186</v>
      </c>
    </row>
    <row r="4707" ht="15.75" customHeight="1">
      <c r="A4707" s="338" t="s">
        <v>24518</v>
      </c>
      <c r="B4707" s="338" t="s">
        <v>4993</v>
      </c>
      <c r="C4707" s="338" t="s">
        <v>1558</v>
      </c>
      <c r="D4707" s="338">
        <v>2005.0</v>
      </c>
      <c r="E4707" s="338" t="s">
        <v>24291</v>
      </c>
      <c r="F4707" s="339">
        <v>45051.0</v>
      </c>
      <c r="G4707" s="338" t="s">
        <v>5113</v>
      </c>
      <c r="H4707" s="338" t="s">
        <v>18147</v>
      </c>
      <c r="I4707" s="338" t="s">
        <v>24519</v>
      </c>
      <c r="J4707" s="338" t="s">
        <v>7058</v>
      </c>
      <c r="K4707" s="338" t="s">
        <v>4987</v>
      </c>
      <c r="L4707" s="338" t="s">
        <v>14444</v>
      </c>
      <c r="M4707" s="338" t="s">
        <v>24520</v>
      </c>
      <c r="N4707" s="338" t="s">
        <v>5009</v>
      </c>
      <c r="O4707" s="338" t="s">
        <v>5010</v>
      </c>
    </row>
    <row r="4708" ht="15.75" customHeight="1">
      <c r="A4708" s="338" t="s">
        <v>24521</v>
      </c>
      <c r="B4708" s="338" t="s">
        <v>7737</v>
      </c>
      <c r="C4708" s="338" t="s">
        <v>1681</v>
      </c>
      <c r="D4708" s="338">
        <v>2005.0</v>
      </c>
      <c r="E4708" s="338" t="s">
        <v>23635</v>
      </c>
      <c r="F4708" s="338" t="s">
        <v>6434</v>
      </c>
      <c r="G4708" s="338" t="s">
        <v>6466</v>
      </c>
      <c r="H4708" s="338" t="s">
        <v>6563</v>
      </c>
      <c r="I4708" s="338" t="s">
        <v>24522</v>
      </c>
      <c r="J4708" s="338" t="s">
        <v>14605</v>
      </c>
      <c r="K4708" s="338" t="s">
        <v>4987</v>
      </c>
      <c r="L4708" s="338" t="s">
        <v>24523</v>
      </c>
      <c r="M4708" s="338" t="s">
        <v>24524</v>
      </c>
      <c r="N4708" s="338" t="s">
        <v>5036</v>
      </c>
      <c r="O4708" s="338" t="s">
        <v>9307</v>
      </c>
    </row>
    <row r="4709" ht="15.75" customHeight="1">
      <c r="A4709" s="338" t="s">
        <v>24525</v>
      </c>
      <c r="B4709" s="338" t="s">
        <v>4993</v>
      </c>
      <c r="C4709" s="338" t="s">
        <v>1558</v>
      </c>
      <c r="D4709" s="338">
        <v>2005.0</v>
      </c>
      <c r="E4709" s="338" t="s">
        <v>24526</v>
      </c>
      <c r="F4709" s="339">
        <v>45083.0</v>
      </c>
      <c r="G4709" s="338" t="s">
        <v>9570</v>
      </c>
      <c r="H4709" s="338" t="s">
        <v>19287</v>
      </c>
      <c r="I4709" s="338" t="s">
        <v>16668</v>
      </c>
      <c r="J4709" s="338" t="s">
        <v>16668</v>
      </c>
      <c r="K4709" s="338" t="s">
        <v>4987</v>
      </c>
      <c r="L4709" s="338" t="s">
        <v>7014</v>
      </c>
      <c r="M4709" s="338" t="s">
        <v>24527</v>
      </c>
      <c r="N4709" s="338" t="s">
        <v>5036</v>
      </c>
      <c r="O4709" s="338" t="s">
        <v>5262</v>
      </c>
    </row>
    <row r="4710" ht="15.75" customHeight="1">
      <c r="A4710" s="338" t="s">
        <v>24528</v>
      </c>
      <c r="B4710" s="338" t="s">
        <v>7737</v>
      </c>
      <c r="C4710" s="338" t="s">
        <v>1537</v>
      </c>
      <c r="D4710" s="338">
        <v>2005.0</v>
      </c>
      <c r="E4710" s="338" t="s">
        <v>24529</v>
      </c>
      <c r="F4710" s="339">
        <v>45174.0</v>
      </c>
      <c r="G4710" s="338" t="s">
        <v>7764</v>
      </c>
      <c r="H4710" s="338" t="s">
        <v>5775</v>
      </c>
      <c r="I4710" s="338" t="s">
        <v>19965</v>
      </c>
      <c r="J4710" s="338" t="s">
        <v>18104</v>
      </c>
      <c r="K4710" s="338" t="s">
        <v>4987</v>
      </c>
      <c r="L4710" s="338" t="s">
        <v>24523</v>
      </c>
      <c r="M4710" s="338" t="s">
        <v>24530</v>
      </c>
      <c r="N4710" s="338" t="s">
        <v>17344</v>
      </c>
      <c r="O4710" s="338" t="s">
        <v>5715</v>
      </c>
    </row>
    <row r="4711" ht="15.75" customHeight="1">
      <c r="A4711" s="338" t="s">
        <v>7343</v>
      </c>
      <c r="B4711" s="338" t="s">
        <v>7737</v>
      </c>
      <c r="C4711" s="338" t="s">
        <v>1537</v>
      </c>
      <c r="D4711" s="338">
        <v>2005.0</v>
      </c>
      <c r="E4711" s="338" t="s">
        <v>23651</v>
      </c>
      <c r="F4711" s="338" t="s">
        <v>5286</v>
      </c>
      <c r="G4711" s="338" t="s">
        <v>5803</v>
      </c>
      <c r="H4711" s="338" t="s">
        <v>24531</v>
      </c>
      <c r="I4711" s="338" t="s">
        <v>24532</v>
      </c>
      <c r="J4711" s="338" t="s">
        <v>17397</v>
      </c>
      <c r="K4711" s="338" t="s">
        <v>4976</v>
      </c>
      <c r="L4711" s="338" t="s">
        <v>18978</v>
      </c>
      <c r="M4711" s="338" t="s">
        <v>24533</v>
      </c>
      <c r="N4711" s="338" t="s">
        <v>5009</v>
      </c>
      <c r="O4711" s="338" t="s">
        <v>5002</v>
      </c>
    </row>
    <row r="4712" ht="15.75" customHeight="1">
      <c r="A4712" s="338" t="s">
        <v>24534</v>
      </c>
      <c r="B4712" s="338" t="s">
        <v>4993</v>
      </c>
      <c r="C4712" s="338" t="s">
        <v>1572</v>
      </c>
      <c r="D4712" s="338">
        <v>2005.0</v>
      </c>
      <c r="E4712" s="338" t="s">
        <v>24485</v>
      </c>
      <c r="F4712" s="339">
        <v>44992.0</v>
      </c>
      <c r="G4712" s="338" t="s">
        <v>21383</v>
      </c>
      <c r="H4712" s="338" t="s">
        <v>8687</v>
      </c>
      <c r="I4712" s="338" t="s">
        <v>8687</v>
      </c>
      <c r="J4712" s="338" t="s">
        <v>12787</v>
      </c>
      <c r="K4712" s="338" t="s">
        <v>4987</v>
      </c>
      <c r="L4712" s="338" t="s">
        <v>7743</v>
      </c>
      <c r="M4712" s="338" t="s">
        <v>24535</v>
      </c>
      <c r="N4712" s="338" t="s">
        <v>4979</v>
      </c>
      <c r="O4712" s="338" t="s">
        <v>7389</v>
      </c>
    </row>
    <row r="4713" ht="15.75" customHeight="1">
      <c r="A4713" s="338" t="s">
        <v>24536</v>
      </c>
      <c r="B4713" s="338" t="s">
        <v>4970</v>
      </c>
      <c r="C4713" s="338" t="s">
        <v>1537</v>
      </c>
      <c r="D4713" s="338">
        <v>2005.0</v>
      </c>
      <c r="E4713" s="338" t="s">
        <v>24537</v>
      </c>
      <c r="F4713" s="339">
        <v>44991.0</v>
      </c>
      <c r="G4713" s="338" t="s">
        <v>19890</v>
      </c>
      <c r="H4713" s="338" t="s">
        <v>22175</v>
      </c>
      <c r="I4713" s="338" t="s">
        <v>9005</v>
      </c>
      <c r="J4713" s="338" t="s">
        <v>20451</v>
      </c>
      <c r="K4713" s="338" t="s">
        <v>5607</v>
      </c>
      <c r="L4713" s="338" t="s">
        <v>5827</v>
      </c>
      <c r="M4713" s="338" t="s">
        <v>24538</v>
      </c>
      <c r="N4713" s="338" t="s">
        <v>21846</v>
      </c>
      <c r="O4713" s="338" t="s">
        <v>5794</v>
      </c>
    </row>
    <row r="4714" ht="15.75" customHeight="1">
      <c r="A4714" s="338" t="s">
        <v>24539</v>
      </c>
      <c r="B4714" s="338" t="s">
        <v>4970</v>
      </c>
      <c r="C4714" s="338" t="s">
        <v>3713</v>
      </c>
      <c r="D4714" s="338">
        <v>2005.0</v>
      </c>
      <c r="E4714" s="338" t="s">
        <v>24375</v>
      </c>
      <c r="F4714" s="339">
        <v>44991.0</v>
      </c>
      <c r="G4714" s="338" t="s">
        <v>6428</v>
      </c>
      <c r="H4714" s="338" t="s">
        <v>22497</v>
      </c>
      <c r="I4714" s="338" t="s">
        <v>24540</v>
      </c>
      <c r="J4714" s="338" t="s">
        <v>17397</v>
      </c>
      <c r="K4714" s="338" t="s">
        <v>4987</v>
      </c>
      <c r="L4714" s="338" t="s">
        <v>5377</v>
      </c>
      <c r="M4714" s="338" t="s">
        <v>24541</v>
      </c>
      <c r="N4714" s="338" t="s">
        <v>5036</v>
      </c>
      <c r="O4714" s="338" t="s">
        <v>5943</v>
      </c>
    </row>
    <row r="4715" ht="15.75" customHeight="1">
      <c r="A4715" s="338" t="s">
        <v>24542</v>
      </c>
      <c r="B4715" s="338" t="s">
        <v>7737</v>
      </c>
      <c r="C4715" s="338" t="s">
        <v>1681</v>
      </c>
      <c r="D4715" s="338">
        <v>2005.0</v>
      </c>
      <c r="E4715" s="338" t="s">
        <v>24380</v>
      </c>
      <c r="F4715" s="339">
        <v>45113.0</v>
      </c>
      <c r="G4715" s="338" t="s">
        <v>15198</v>
      </c>
      <c r="H4715" s="338" t="s">
        <v>18941</v>
      </c>
      <c r="I4715" s="338" t="s">
        <v>18941</v>
      </c>
      <c r="J4715" s="338" t="s">
        <v>20887</v>
      </c>
      <c r="K4715" s="338" t="s">
        <v>4987</v>
      </c>
      <c r="L4715" s="338" t="s">
        <v>7748</v>
      </c>
      <c r="M4715" s="338" t="s">
        <v>24543</v>
      </c>
      <c r="N4715" s="338" t="s">
        <v>7780</v>
      </c>
      <c r="O4715" s="338" t="s">
        <v>10697</v>
      </c>
    </row>
    <row r="4716" ht="15.75" customHeight="1">
      <c r="A4716" s="338" t="s">
        <v>24544</v>
      </c>
      <c r="B4716" s="338" t="s">
        <v>4970</v>
      </c>
      <c r="C4716" s="338" t="s">
        <v>1537</v>
      </c>
      <c r="D4716" s="338">
        <v>2005.0</v>
      </c>
      <c r="E4716" s="338" t="s">
        <v>24545</v>
      </c>
      <c r="F4716" s="339">
        <v>44992.0</v>
      </c>
      <c r="G4716" s="338" t="s">
        <v>11132</v>
      </c>
      <c r="H4716" s="338" t="s">
        <v>24546</v>
      </c>
      <c r="I4716" s="338" t="s">
        <v>24546</v>
      </c>
      <c r="J4716" s="338" t="s">
        <v>21676</v>
      </c>
      <c r="K4716" s="338" t="s">
        <v>4987</v>
      </c>
      <c r="L4716" s="338" t="s">
        <v>24547</v>
      </c>
      <c r="M4716" s="338" t="s">
        <v>24548</v>
      </c>
      <c r="N4716" s="338" t="s">
        <v>24549</v>
      </c>
      <c r="O4716" s="338" t="s">
        <v>5780</v>
      </c>
    </row>
    <row r="4717" ht="15.75" customHeight="1">
      <c r="A4717" s="338" t="s">
        <v>24550</v>
      </c>
      <c r="B4717" s="338" t="s">
        <v>4970</v>
      </c>
      <c r="C4717" s="338" t="s">
        <v>1425</v>
      </c>
      <c r="D4717" s="338">
        <v>2005.0</v>
      </c>
      <c r="E4717" s="338" t="s">
        <v>24551</v>
      </c>
      <c r="F4717" s="339">
        <v>44963.0</v>
      </c>
      <c r="G4717" s="338" t="s">
        <v>9550</v>
      </c>
      <c r="H4717" s="338" t="s">
        <v>24552</v>
      </c>
      <c r="I4717" s="338" t="s">
        <v>24552</v>
      </c>
      <c r="J4717" s="338" t="s">
        <v>24553</v>
      </c>
      <c r="K4717" s="338" t="s">
        <v>3074</v>
      </c>
      <c r="L4717" s="338" t="s">
        <v>5140</v>
      </c>
      <c r="M4717" s="338" t="s">
        <v>24554</v>
      </c>
      <c r="N4717" s="338" t="s">
        <v>14166</v>
      </c>
      <c r="O4717" s="338" t="s">
        <v>5339</v>
      </c>
    </row>
    <row r="4718" ht="15.75" customHeight="1">
      <c r="A4718" s="338" t="s">
        <v>24555</v>
      </c>
      <c r="B4718" s="338" t="s">
        <v>4970</v>
      </c>
      <c r="C4718" s="338" t="s">
        <v>1558</v>
      </c>
      <c r="D4718" s="338">
        <v>2005.0</v>
      </c>
      <c r="E4718" s="338" t="s">
        <v>24383</v>
      </c>
      <c r="F4718" s="339">
        <v>44964.0</v>
      </c>
      <c r="G4718" s="338" t="s">
        <v>5121</v>
      </c>
      <c r="H4718" s="338" t="s">
        <v>8085</v>
      </c>
      <c r="I4718" s="338" t="s">
        <v>8085</v>
      </c>
      <c r="J4718" s="338" t="s">
        <v>22041</v>
      </c>
      <c r="K4718" s="338" t="s">
        <v>9336</v>
      </c>
      <c r="M4718" s="338" t="s">
        <v>24556</v>
      </c>
      <c r="N4718" s="338" t="s">
        <v>19923</v>
      </c>
      <c r="O4718" s="338" t="s">
        <v>6633</v>
      </c>
    </row>
    <row r="4719" ht="15.75" customHeight="1">
      <c r="A4719" s="338" t="s">
        <v>24557</v>
      </c>
      <c r="B4719" s="338" t="s">
        <v>7737</v>
      </c>
      <c r="C4719" s="338" t="s">
        <v>1547</v>
      </c>
      <c r="D4719" s="338">
        <v>2005.0</v>
      </c>
      <c r="E4719" s="338" t="s">
        <v>24558</v>
      </c>
      <c r="F4719" s="339">
        <v>45113.0</v>
      </c>
      <c r="G4719" s="338" t="s">
        <v>15166</v>
      </c>
      <c r="H4719" s="338" t="s">
        <v>24559</v>
      </c>
      <c r="I4719" s="338" t="s">
        <v>24560</v>
      </c>
      <c r="J4719" s="338" t="s">
        <v>16617</v>
      </c>
      <c r="K4719" s="338" t="s">
        <v>4987</v>
      </c>
      <c r="L4719" s="338" t="s">
        <v>4977</v>
      </c>
      <c r="M4719" s="338" t="s">
        <v>24561</v>
      </c>
      <c r="N4719" s="338" t="s">
        <v>19967</v>
      </c>
      <c r="O4719" s="338" t="s">
        <v>5471</v>
      </c>
    </row>
    <row r="4720" ht="15.75" customHeight="1">
      <c r="A4720" s="338" t="s">
        <v>24562</v>
      </c>
      <c r="B4720" s="338" t="s">
        <v>7737</v>
      </c>
      <c r="C4720" s="338" t="s">
        <v>1537</v>
      </c>
      <c r="D4720" s="338">
        <v>2005.0</v>
      </c>
      <c r="E4720" s="338" t="s">
        <v>23923</v>
      </c>
      <c r="F4720" s="339">
        <v>45111.0</v>
      </c>
      <c r="G4720" s="338" t="s">
        <v>8606</v>
      </c>
      <c r="H4720" s="338" t="s">
        <v>15400</v>
      </c>
      <c r="I4720" s="338" t="s">
        <v>15299</v>
      </c>
      <c r="J4720" s="338" t="s">
        <v>23656</v>
      </c>
      <c r="K4720" s="338" t="s">
        <v>5245</v>
      </c>
      <c r="L4720" s="338" t="s">
        <v>13626</v>
      </c>
      <c r="M4720" s="338" t="s">
        <v>24563</v>
      </c>
      <c r="N4720" s="338" t="s">
        <v>5224</v>
      </c>
      <c r="O4720" s="338" t="s">
        <v>5262</v>
      </c>
    </row>
    <row r="4721" ht="15.75" customHeight="1">
      <c r="A4721" s="338" t="s">
        <v>24564</v>
      </c>
      <c r="B4721" s="338" t="s">
        <v>4970</v>
      </c>
      <c r="C4721" s="338" t="s">
        <v>1537</v>
      </c>
      <c r="D4721" s="338">
        <v>2005.0</v>
      </c>
      <c r="E4721" s="338" t="s">
        <v>24565</v>
      </c>
      <c r="F4721" s="339">
        <v>44962.0</v>
      </c>
      <c r="G4721" s="338" t="s">
        <v>19931</v>
      </c>
      <c r="H4721" s="338" t="s">
        <v>20783</v>
      </c>
      <c r="I4721" s="338" t="s">
        <v>24566</v>
      </c>
      <c r="J4721" s="338" t="s">
        <v>24567</v>
      </c>
      <c r="K4721" s="338" t="s">
        <v>4976</v>
      </c>
      <c r="L4721" s="338" t="s">
        <v>12846</v>
      </c>
      <c r="M4721" s="338" t="s">
        <v>24568</v>
      </c>
      <c r="N4721" s="338" t="s">
        <v>24569</v>
      </c>
      <c r="O4721" s="338" t="s">
        <v>5624</v>
      </c>
    </row>
    <row r="4722" ht="15.75" customHeight="1">
      <c r="A4722" s="338" t="s">
        <v>24570</v>
      </c>
      <c r="B4722" s="338" t="s">
        <v>4993</v>
      </c>
      <c r="C4722" s="338" t="s">
        <v>1537</v>
      </c>
      <c r="D4722" s="338">
        <v>2005.0</v>
      </c>
      <c r="E4722" s="338" t="s">
        <v>24476</v>
      </c>
      <c r="F4722" s="338" t="s">
        <v>5286</v>
      </c>
      <c r="G4722" s="338" t="s">
        <v>8507</v>
      </c>
      <c r="H4722" s="338" t="s">
        <v>11858</v>
      </c>
      <c r="I4722" s="338" t="s">
        <v>24571</v>
      </c>
      <c r="J4722" s="338" t="s">
        <v>16179</v>
      </c>
      <c r="K4722" s="338" t="s">
        <v>4987</v>
      </c>
      <c r="L4722" s="338" t="s">
        <v>15938</v>
      </c>
      <c r="M4722" s="338" t="s">
        <v>24572</v>
      </c>
      <c r="N4722" s="338" t="s">
        <v>4990</v>
      </c>
      <c r="O4722" s="338" t="s">
        <v>5046</v>
      </c>
    </row>
    <row r="4723" ht="15.75" customHeight="1">
      <c r="A4723" s="338" t="s">
        <v>24573</v>
      </c>
      <c r="B4723" s="338" t="s">
        <v>4993</v>
      </c>
      <c r="C4723" s="338" t="s">
        <v>1601</v>
      </c>
      <c r="D4723" s="338">
        <v>2005.0</v>
      </c>
      <c r="E4723" s="338" t="s">
        <v>24574</v>
      </c>
      <c r="F4723" s="339">
        <v>45051.0</v>
      </c>
      <c r="G4723" s="338" t="s">
        <v>5846</v>
      </c>
      <c r="H4723" s="338" t="s">
        <v>21557</v>
      </c>
      <c r="I4723" s="338" t="s">
        <v>15180</v>
      </c>
      <c r="J4723" s="338" t="s">
        <v>6162</v>
      </c>
      <c r="K4723" s="338" t="s">
        <v>4987</v>
      </c>
      <c r="L4723" s="338" t="s">
        <v>12846</v>
      </c>
      <c r="M4723" s="338" t="s">
        <v>24575</v>
      </c>
      <c r="N4723" s="338" t="s">
        <v>5224</v>
      </c>
      <c r="O4723" s="338" t="s">
        <v>5370</v>
      </c>
    </row>
    <row r="4724" ht="15.75" customHeight="1">
      <c r="A4724" s="338" t="s">
        <v>24576</v>
      </c>
      <c r="B4724" s="338" t="s">
        <v>7737</v>
      </c>
      <c r="C4724" s="338" t="s">
        <v>1537</v>
      </c>
      <c r="D4724" s="338">
        <v>2005.0</v>
      </c>
      <c r="E4724" s="338" t="s">
        <v>24577</v>
      </c>
      <c r="F4724" s="339">
        <v>45051.0</v>
      </c>
      <c r="G4724" s="338" t="s">
        <v>11234</v>
      </c>
      <c r="H4724" s="338" t="s">
        <v>21023</v>
      </c>
      <c r="I4724" s="338" t="s">
        <v>21783</v>
      </c>
      <c r="J4724" s="338" t="s">
        <v>20130</v>
      </c>
      <c r="K4724" s="338" t="s">
        <v>4987</v>
      </c>
      <c r="L4724" s="338" t="s">
        <v>15913</v>
      </c>
      <c r="M4724" s="338" t="s">
        <v>24578</v>
      </c>
      <c r="N4724" s="338" t="s">
        <v>5009</v>
      </c>
      <c r="O4724" s="338" t="s">
        <v>5483</v>
      </c>
    </row>
    <row r="4725" ht="15.75" customHeight="1">
      <c r="A4725" s="338" t="s">
        <v>24579</v>
      </c>
      <c r="B4725" s="338" t="s">
        <v>4993</v>
      </c>
      <c r="C4725" s="338" t="s">
        <v>1558</v>
      </c>
      <c r="D4725" s="338">
        <v>2005.0</v>
      </c>
      <c r="E4725" s="338" t="s">
        <v>24111</v>
      </c>
      <c r="F4725" s="339">
        <v>44959.0</v>
      </c>
      <c r="G4725" s="338" t="s">
        <v>7796</v>
      </c>
      <c r="H4725" s="338" t="s">
        <v>21712</v>
      </c>
      <c r="I4725" s="338" t="s">
        <v>24580</v>
      </c>
      <c r="J4725" s="338" t="s">
        <v>23199</v>
      </c>
      <c r="K4725" s="338" t="s">
        <v>4987</v>
      </c>
      <c r="L4725" s="338" t="s">
        <v>20863</v>
      </c>
      <c r="M4725" s="338" t="s">
        <v>24581</v>
      </c>
      <c r="N4725" s="338" t="s">
        <v>7780</v>
      </c>
      <c r="O4725" s="338" t="s">
        <v>5370</v>
      </c>
    </row>
    <row r="4726" ht="15.75" customHeight="1">
      <c r="A4726" s="338" t="s">
        <v>24582</v>
      </c>
      <c r="B4726" s="338" t="s">
        <v>7737</v>
      </c>
      <c r="C4726" s="338" t="s">
        <v>1558</v>
      </c>
      <c r="D4726" s="338">
        <v>2005.0</v>
      </c>
      <c r="E4726" s="338" t="s">
        <v>24551</v>
      </c>
      <c r="F4726" s="339">
        <v>45051.0</v>
      </c>
      <c r="G4726" s="338" t="s">
        <v>8587</v>
      </c>
      <c r="H4726" s="338" t="s">
        <v>7840</v>
      </c>
      <c r="I4726" s="338" t="s">
        <v>19926</v>
      </c>
      <c r="J4726" s="338" t="s">
        <v>18463</v>
      </c>
      <c r="K4726" s="338" t="s">
        <v>4987</v>
      </c>
      <c r="L4726" s="338" t="s">
        <v>11153</v>
      </c>
      <c r="M4726" s="338" t="s">
        <v>24583</v>
      </c>
      <c r="N4726" s="338" t="s">
        <v>4979</v>
      </c>
      <c r="O4726" s="338" t="s">
        <v>5262</v>
      </c>
    </row>
    <row r="4727" ht="15.75" customHeight="1">
      <c r="A4727" s="338" t="s">
        <v>24584</v>
      </c>
      <c r="B4727" s="338" t="s">
        <v>7737</v>
      </c>
      <c r="C4727" s="338" t="s">
        <v>1558</v>
      </c>
      <c r="D4727" s="338">
        <v>2005.0</v>
      </c>
      <c r="E4727" s="338" t="s">
        <v>24551</v>
      </c>
      <c r="F4727" s="339">
        <v>44991.0</v>
      </c>
      <c r="G4727" s="338" t="s">
        <v>5710</v>
      </c>
      <c r="H4727" s="338" t="s">
        <v>24585</v>
      </c>
      <c r="I4727" s="338" t="s">
        <v>5367</v>
      </c>
      <c r="J4727" s="338" t="s">
        <v>18386</v>
      </c>
      <c r="K4727" s="338" t="s">
        <v>4987</v>
      </c>
      <c r="L4727" s="338" t="s">
        <v>14444</v>
      </c>
      <c r="M4727" s="338" t="s">
        <v>24586</v>
      </c>
      <c r="N4727" s="338" t="s">
        <v>5036</v>
      </c>
      <c r="O4727" s="338" t="s">
        <v>5127</v>
      </c>
    </row>
    <row r="4728" ht="15.75" customHeight="1">
      <c r="A4728" s="338" t="s">
        <v>24587</v>
      </c>
      <c r="B4728" s="338" t="s">
        <v>7737</v>
      </c>
      <c r="C4728" s="338" t="s">
        <v>1558</v>
      </c>
      <c r="D4728" s="338">
        <v>2005.0</v>
      </c>
      <c r="E4728" s="338" t="s">
        <v>24287</v>
      </c>
      <c r="F4728" s="339">
        <v>45143.0</v>
      </c>
      <c r="G4728" s="338" t="s">
        <v>7889</v>
      </c>
      <c r="H4728" s="338" t="s">
        <v>14617</v>
      </c>
      <c r="I4728" s="338" t="s">
        <v>24588</v>
      </c>
      <c r="J4728" s="338" t="s">
        <v>24589</v>
      </c>
      <c r="K4728" s="338" t="s">
        <v>4987</v>
      </c>
      <c r="M4728" s="338" t="s">
        <v>24590</v>
      </c>
      <c r="N4728" s="338" t="s">
        <v>24591</v>
      </c>
      <c r="O4728" s="338" t="s">
        <v>5370</v>
      </c>
    </row>
    <row r="4729" ht="15.75" customHeight="1">
      <c r="A4729" s="338" t="s">
        <v>24592</v>
      </c>
      <c r="B4729" s="338" t="s">
        <v>4993</v>
      </c>
      <c r="C4729" s="338" t="s">
        <v>1558</v>
      </c>
      <c r="D4729" s="338">
        <v>2005.0</v>
      </c>
      <c r="E4729" s="338" t="s">
        <v>23873</v>
      </c>
      <c r="F4729" s="339">
        <v>45082.0</v>
      </c>
      <c r="G4729" s="338" t="s">
        <v>5105</v>
      </c>
      <c r="H4729" s="338" t="s">
        <v>21488</v>
      </c>
      <c r="I4729" s="338" t="s">
        <v>16076</v>
      </c>
      <c r="J4729" s="338" t="s">
        <v>22960</v>
      </c>
      <c r="K4729" s="338" t="s">
        <v>4987</v>
      </c>
      <c r="L4729" s="338" t="s">
        <v>14444</v>
      </c>
      <c r="M4729" s="338" t="s">
        <v>24593</v>
      </c>
      <c r="N4729" s="338" t="s">
        <v>5036</v>
      </c>
      <c r="O4729" s="338" t="s">
        <v>5028</v>
      </c>
    </row>
    <row r="4730" ht="15.75" customHeight="1">
      <c r="A4730" s="338" t="s">
        <v>24594</v>
      </c>
      <c r="B4730" s="338" t="s">
        <v>7737</v>
      </c>
      <c r="C4730" s="338" t="s">
        <v>1537</v>
      </c>
      <c r="D4730" s="338">
        <v>2005.0</v>
      </c>
      <c r="E4730" s="338" t="s">
        <v>24529</v>
      </c>
      <c r="F4730" s="339">
        <v>44931.0</v>
      </c>
      <c r="G4730" s="338" t="s">
        <v>7889</v>
      </c>
      <c r="H4730" s="338" t="s">
        <v>24595</v>
      </c>
      <c r="I4730" s="338" t="s">
        <v>15760</v>
      </c>
      <c r="J4730" s="338" t="s">
        <v>20478</v>
      </c>
      <c r="K4730" s="338" t="s">
        <v>4987</v>
      </c>
      <c r="L4730" s="338" t="s">
        <v>7748</v>
      </c>
      <c r="M4730" s="338" t="s">
        <v>24596</v>
      </c>
      <c r="N4730" s="338" t="s">
        <v>19967</v>
      </c>
      <c r="O4730" s="338" t="s">
        <v>5262</v>
      </c>
    </row>
    <row r="4731" ht="15.75" customHeight="1">
      <c r="A4731" s="338" t="s">
        <v>24597</v>
      </c>
      <c r="B4731" s="338" t="s">
        <v>4970</v>
      </c>
      <c r="C4731" s="338" t="s">
        <v>3713</v>
      </c>
      <c r="D4731" s="338">
        <v>2005.0</v>
      </c>
      <c r="E4731" s="338" t="s">
        <v>24598</v>
      </c>
      <c r="F4731" s="339">
        <v>45084.0</v>
      </c>
      <c r="G4731" s="338" t="s">
        <v>13584</v>
      </c>
      <c r="H4731" s="338" t="s">
        <v>22322</v>
      </c>
      <c r="I4731" s="338" t="s">
        <v>22322</v>
      </c>
      <c r="J4731" s="338" t="s">
        <v>24599</v>
      </c>
      <c r="K4731" s="338" t="s">
        <v>6254</v>
      </c>
      <c r="M4731" s="338" t="s">
        <v>24600</v>
      </c>
      <c r="N4731" s="338" t="s">
        <v>22326</v>
      </c>
      <c r="O4731" s="338" t="s">
        <v>5217</v>
      </c>
    </row>
    <row r="4732" ht="15.75" customHeight="1">
      <c r="A4732" s="338" t="s">
        <v>24601</v>
      </c>
      <c r="B4732" s="338" t="s">
        <v>4970</v>
      </c>
      <c r="C4732" s="338" t="s">
        <v>1558</v>
      </c>
      <c r="D4732" s="338">
        <v>2005.0</v>
      </c>
      <c r="E4732" s="338" t="s">
        <v>24529</v>
      </c>
      <c r="F4732" s="339">
        <v>44964.0</v>
      </c>
      <c r="G4732" s="338" t="s">
        <v>6444</v>
      </c>
      <c r="H4732" s="338" t="s">
        <v>8009</v>
      </c>
      <c r="I4732" s="338" t="s">
        <v>8009</v>
      </c>
      <c r="J4732" s="338" t="s">
        <v>5746</v>
      </c>
      <c r="K4732" s="338" t="s">
        <v>5607</v>
      </c>
      <c r="L4732" s="338" t="s">
        <v>5064</v>
      </c>
      <c r="M4732" s="338" t="s">
        <v>24602</v>
      </c>
      <c r="N4732" s="338" t="s">
        <v>22475</v>
      </c>
      <c r="O4732" s="338" t="s">
        <v>5537</v>
      </c>
    </row>
    <row r="4733" ht="15.75" customHeight="1">
      <c r="A4733" s="338" t="s">
        <v>24603</v>
      </c>
      <c r="B4733" s="338" t="s">
        <v>7737</v>
      </c>
      <c r="C4733" s="338" t="s">
        <v>1558</v>
      </c>
      <c r="D4733" s="338">
        <v>2005.0</v>
      </c>
      <c r="E4733" s="338" t="s">
        <v>24574</v>
      </c>
      <c r="F4733" s="339">
        <v>44963.0</v>
      </c>
      <c r="G4733" s="338" t="s">
        <v>18893</v>
      </c>
      <c r="H4733" s="338" t="s">
        <v>19627</v>
      </c>
      <c r="I4733" s="338" t="s">
        <v>16733</v>
      </c>
      <c r="J4733" s="338" t="s">
        <v>15848</v>
      </c>
      <c r="K4733" s="338" t="s">
        <v>4987</v>
      </c>
      <c r="L4733" s="338" t="s">
        <v>16620</v>
      </c>
      <c r="M4733" s="338" t="s">
        <v>24604</v>
      </c>
      <c r="N4733" s="338" t="s">
        <v>4990</v>
      </c>
      <c r="O4733" s="338" t="s">
        <v>6003</v>
      </c>
    </row>
    <row r="4734" ht="15.75" customHeight="1">
      <c r="A4734" s="338" t="s">
        <v>24605</v>
      </c>
      <c r="B4734" s="338" t="s">
        <v>4970</v>
      </c>
      <c r="C4734" s="338" t="s">
        <v>1558</v>
      </c>
      <c r="D4734" s="338">
        <v>2005.0</v>
      </c>
      <c r="E4734" s="338" t="s">
        <v>24606</v>
      </c>
      <c r="F4734" s="339">
        <v>45144.0</v>
      </c>
      <c r="G4734" s="338" t="s">
        <v>7089</v>
      </c>
      <c r="H4734" s="338" t="s">
        <v>24607</v>
      </c>
      <c r="I4734" s="338" t="s">
        <v>24607</v>
      </c>
      <c r="J4734" s="338" t="s">
        <v>20478</v>
      </c>
      <c r="K4734" s="338" t="s">
        <v>4976</v>
      </c>
      <c r="L4734" s="338" t="s">
        <v>24608</v>
      </c>
      <c r="M4734" s="338" t="s">
        <v>24609</v>
      </c>
      <c r="N4734" s="338" t="s">
        <v>13999</v>
      </c>
      <c r="O4734" s="338" t="s">
        <v>6003</v>
      </c>
    </row>
    <row r="4735" ht="15.75" customHeight="1">
      <c r="A4735" s="338" t="s">
        <v>24610</v>
      </c>
      <c r="B4735" s="338" t="s">
        <v>7737</v>
      </c>
      <c r="C4735" s="338" t="s">
        <v>1558</v>
      </c>
      <c r="D4735" s="338">
        <v>2005.0</v>
      </c>
      <c r="E4735" s="338" t="s">
        <v>24611</v>
      </c>
      <c r="F4735" s="339">
        <v>44991.0</v>
      </c>
      <c r="G4735" s="338" t="s">
        <v>6520</v>
      </c>
      <c r="H4735" s="338" t="s">
        <v>21224</v>
      </c>
      <c r="I4735" s="338" t="s">
        <v>21224</v>
      </c>
      <c r="J4735" s="338" t="s">
        <v>14843</v>
      </c>
      <c r="K4735" s="338" t="s">
        <v>4987</v>
      </c>
      <c r="L4735" s="338" t="s">
        <v>4999</v>
      </c>
      <c r="M4735" s="338" t="s">
        <v>24612</v>
      </c>
      <c r="N4735" s="338" t="s">
        <v>24610</v>
      </c>
      <c r="O4735" s="338" t="s">
        <v>5120</v>
      </c>
    </row>
    <row r="4736" ht="15.75" customHeight="1">
      <c r="A4736" s="338" t="s">
        <v>24613</v>
      </c>
      <c r="B4736" s="338" t="s">
        <v>7737</v>
      </c>
      <c r="C4736" s="338" t="s">
        <v>1558</v>
      </c>
      <c r="D4736" s="338">
        <v>2005.0</v>
      </c>
      <c r="E4736" s="338" t="s">
        <v>24495</v>
      </c>
      <c r="F4736" s="339">
        <v>45113.0</v>
      </c>
      <c r="G4736" s="338" t="s">
        <v>5049</v>
      </c>
      <c r="H4736" s="338" t="s">
        <v>18719</v>
      </c>
      <c r="I4736" s="338" t="s">
        <v>24614</v>
      </c>
      <c r="J4736" s="338" t="s">
        <v>15669</v>
      </c>
      <c r="K4736" s="338" t="s">
        <v>4987</v>
      </c>
      <c r="L4736" s="338" t="s">
        <v>7969</v>
      </c>
      <c r="M4736" s="338" t="s">
        <v>24615</v>
      </c>
      <c r="N4736" s="338" t="s">
        <v>18335</v>
      </c>
      <c r="O4736" s="338" t="s">
        <v>5028</v>
      </c>
    </row>
    <row r="4737" ht="15.75" customHeight="1">
      <c r="A4737" s="338" t="s">
        <v>24616</v>
      </c>
      <c r="B4737" s="338" t="s">
        <v>4970</v>
      </c>
      <c r="C4737" s="338" t="s">
        <v>1681</v>
      </c>
      <c r="D4737" s="338">
        <v>2005.0</v>
      </c>
      <c r="E4737" s="338" t="s">
        <v>24617</v>
      </c>
      <c r="F4737" s="339">
        <v>44992.0</v>
      </c>
      <c r="G4737" s="338" t="s">
        <v>9458</v>
      </c>
      <c r="H4737" s="338" t="s">
        <v>24618</v>
      </c>
      <c r="I4737" s="338" t="s">
        <v>24619</v>
      </c>
      <c r="J4737" s="338" t="s">
        <v>21078</v>
      </c>
      <c r="K4737" s="338" t="s">
        <v>4987</v>
      </c>
      <c r="L4737" s="338" t="s">
        <v>5389</v>
      </c>
      <c r="M4737" s="338" t="s">
        <v>24620</v>
      </c>
      <c r="N4737" s="338" t="s">
        <v>5066</v>
      </c>
      <c r="O4737" s="338" t="s">
        <v>5096</v>
      </c>
    </row>
    <row r="4738" ht="15.75" customHeight="1">
      <c r="A4738" s="338" t="s">
        <v>24621</v>
      </c>
      <c r="B4738" s="338" t="s">
        <v>7737</v>
      </c>
      <c r="C4738" s="338" t="s">
        <v>1547</v>
      </c>
      <c r="D4738" s="338">
        <v>2005.0</v>
      </c>
      <c r="E4738" s="338" t="s">
        <v>24622</v>
      </c>
      <c r="F4738" s="339">
        <v>45052.0</v>
      </c>
      <c r="G4738" s="338" t="s">
        <v>5013</v>
      </c>
      <c r="H4738" s="338" t="s">
        <v>16429</v>
      </c>
      <c r="I4738" s="338" t="s">
        <v>19965</v>
      </c>
      <c r="J4738" s="338" t="s">
        <v>22926</v>
      </c>
      <c r="K4738" s="338" t="s">
        <v>4987</v>
      </c>
      <c r="L4738" s="338" t="s">
        <v>13626</v>
      </c>
      <c r="M4738" s="338" t="s">
        <v>24623</v>
      </c>
      <c r="N4738" s="338" t="s">
        <v>5036</v>
      </c>
      <c r="O4738" s="338" t="s">
        <v>4991</v>
      </c>
    </row>
    <row r="4739" ht="15.75" customHeight="1">
      <c r="A4739" s="338" t="s">
        <v>24624</v>
      </c>
      <c r="B4739" s="338" t="s">
        <v>4970</v>
      </c>
      <c r="C4739" s="338" t="s">
        <v>1558</v>
      </c>
      <c r="D4739" s="338">
        <v>2005.0</v>
      </c>
      <c r="E4739" s="338" t="s">
        <v>24611</v>
      </c>
      <c r="F4739" s="339">
        <v>44992.0</v>
      </c>
      <c r="G4739" s="338" t="s">
        <v>14368</v>
      </c>
      <c r="H4739" s="338" t="s">
        <v>16932</v>
      </c>
      <c r="I4739" s="338" t="s">
        <v>16932</v>
      </c>
      <c r="J4739" s="338" t="s">
        <v>24625</v>
      </c>
      <c r="K4739" s="338" t="s">
        <v>4987</v>
      </c>
      <c r="L4739" s="338" t="s">
        <v>6168</v>
      </c>
      <c r="M4739" s="338" t="s">
        <v>24626</v>
      </c>
      <c r="N4739" s="338" t="s">
        <v>21953</v>
      </c>
      <c r="O4739" s="338" t="s">
        <v>7215</v>
      </c>
    </row>
    <row r="4740" ht="15.75" customHeight="1">
      <c r="A4740" s="338" t="s">
        <v>24627</v>
      </c>
      <c r="B4740" s="338" t="s">
        <v>4970</v>
      </c>
      <c r="C4740" s="338" t="s">
        <v>1425</v>
      </c>
      <c r="D4740" s="338">
        <v>2005.0</v>
      </c>
      <c r="E4740" s="338" t="s">
        <v>22392</v>
      </c>
      <c r="F4740" s="339">
        <v>44963.0</v>
      </c>
      <c r="G4740" s="338" t="s">
        <v>7077</v>
      </c>
      <c r="H4740" s="338" t="s">
        <v>6476</v>
      </c>
      <c r="I4740" s="338" t="s">
        <v>6476</v>
      </c>
      <c r="J4740" s="338" t="s">
        <v>18631</v>
      </c>
      <c r="K4740" s="338" t="s">
        <v>4987</v>
      </c>
      <c r="L4740" s="338" t="s">
        <v>5074</v>
      </c>
      <c r="M4740" s="338" t="s">
        <v>24628</v>
      </c>
      <c r="N4740" s="338" t="s">
        <v>5036</v>
      </c>
      <c r="O4740" s="338" t="s">
        <v>5483</v>
      </c>
    </row>
    <row r="4741" ht="15.75" customHeight="1">
      <c r="A4741" s="338" t="s">
        <v>16975</v>
      </c>
      <c r="B4741" s="338" t="s">
        <v>7737</v>
      </c>
      <c r="C4741" s="338" t="s">
        <v>1558</v>
      </c>
      <c r="D4741" s="338">
        <v>2005.0</v>
      </c>
      <c r="E4741" s="338" t="s">
        <v>24629</v>
      </c>
      <c r="F4741" s="339">
        <v>45021.0</v>
      </c>
      <c r="G4741" s="338" t="s">
        <v>8851</v>
      </c>
      <c r="H4741" s="338" t="s">
        <v>9601</v>
      </c>
      <c r="I4741" s="338" t="s">
        <v>24630</v>
      </c>
      <c r="J4741" s="338" t="s">
        <v>7574</v>
      </c>
      <c r="K4741" s="338" t="s">
        <v>4987</v>
      </c>
      <c r="L4741" s="338" t="s">
        <v>7743</v>
      </c>
      <c r="M4741" s="338" t="s">
        <v>24631</v>
      </c>
      <c r="N4741" s="338" t="s">
        <v>21290</v>
      </c>
      <c r="O4741" s="338" t="s">
        <v>5067</v>
      </c>
    </row>
    <row r="4742" ht="15.75" customHeight="1">
      <c r="A4742" s="338" t="s">
        <v>24632</v>
      </c>
      <c r="B4742" s="338" t="s">
        <v>7737</v>
      </c>
      <c r="C4742" s="338" t="s">
        <v>1558</v>
      </c>
      <c r="D4742" s="338">
        <v>2005.0</v>
      </c>
      <c r="E4742" s="338" t="s">
        <v>24633</v>
      </c>
      <c r="F4742" s="339">
        <v>45022.0</v>
      </c>
      <c r="G4742" s="338" t="s">
        <v>5743</v>
      </c>
      <c r="H4742" s="338" t="s">
        <v>6345</v>
      </c>
      <c r="I4742" s="338" t="s">
        <v>6345</v>
      </c>
      <c r="J4742" s="338" t="s">
        <v>24337</v>
      </c>
      <c r="K4742" s="338" t="s">
        <v>4987</v>
      </c>
      <c r="L4742" s="338" t="s">
        <v>14444</v>
      </c>
      <c r="M4742" s="338" t="s">
        <v>24634</v>
      </c>
      <c r="N4742" s="338" t="s">
        <v>5009</v>
      </c>
      <c r="O4742" s="338" t="s">
        <v>5457</v>
      </c>
    </row>
    <row r="4743" ht="15.75" customHeight="1">
      <c r="A4743" s="338" t="s">
        <v>188</v>
      </c>
      <c r="B4743" s="338" t="s">
        <v>5445</v>
      </c>
      <c r="C4743" s="338" t="s">
        <v>1572</v>
      </c>
      <c r="D4743" s="338">
        <v>2005.0</v>
      </c>
      <c r="E4743" s="338" t="s">
        <v>24471</v>
      </c>
      <c r="F4743" s="339">
        <v>45112.0</v>
      </c>
      <c r="G4743" s="338" t="s">
        <v>8544</v>
      </c>
      <c r="H4743" s="338" t="s">
        <v>18681</v>
      </c>
      <c r="I4743" s="338" t="s">
        <v>18681</v>
      </c>
      <c r="J4743" s="338" t="s">
        <v>23803</v>
      </c>
      <c r="K4743" s="338" t="s">
        <v>4987</v>
      </c>
      <c r="L4743" s="338" t="s">
        <v>22805</v>
      </c>
      <c r="M4743" s="338" t="s">
        <v>24635</v>
      </c>
      <c r="N4743" s="338" t="s">
        <v>7376</v>
      </c>
      <c r="O4743" s="338" t="s">
        <v>7215</v>
      </c>
    </row>
    <row r="4744" ht="15.75" customHeight="1">
      <c r="A4744" s="338" t="s">
        <v>24636</v>
      </c>
      <c r="B4744" s="338" t="s">
        <v>7737</v>
      </c>
      <c r="C4744" s="338" t="s">
        <v>1558</v>
      </c>
      <c r="D4744" s="338">
        <v>2005.0</v>
      </c>
      <c r="E4744" s="338" t="s">
        <v>23873</v>
      </c>
      <c r="F4744" s="339">
        <v>45082.0</v>
      </c>
      <c r="G4744" s="338" t="s">
        <v>9516</v>
      </c>
      <c r="H4744" s="338" t="s">
        <v>21245</v>
      </c>
      <c r="I4744" s="338" t="s">
        <v>24637</v>
      </c>
      <c r="J4744" s="338" t="s">
        <v>18358</v>
      </c>
      <c r="K4744" s="338" t="s">
        <v>4987</v>
      </c>
      <c r="L4744" s="338" t="s">
        <v>13626</v>
      </c>
      <c r="M4744" s="338" t="s">
        <v>24638</v>
      </c>
      <c r="N4744" s="338" t="s">
        <v>7780</v>
      </c>
      <c r="O4744" s="338" t="s">
        <v>5294</v>
      </c>
    </row>
    <row r="4745" ht="15.75" customHeight="1">
      <c r="A4745" s="338" t="s">
        <v>24639</v>
      </c>
      <c r="B4745" s="338" t="s">
        <v>4970</v>
      </c>
      <c r="C4745" s="338" t="s">
        <v>1537</v>
      </c>
      <c r="D4745" s="338">
        <v>2005.0</v>
      </c>
      <c r="E4745" s="338" t="s">
        <v>24633</v>
      </c>
      <c r="F4745" s="339">
        <v>45174.0</v>
      </c>
      <c r="G4745" s="338" t="s">
        <v>4983</v>
      </c>
      <c r="H4745" s="338" t="s">
        <v>7152</v>
      </c>
      <c r="I4745" s="338" t="s">
        <v>21264</v>
      </c>
      <c r="J4745" s="338" t="s">
        <v>24295</v>
      </c>
      <c r="K4745" s="338" t="s">
        <v>4987</v>
      </c>
      <c r="L4745" s="338" t="s">
        <v>6394</v>
      </c>
      <c r="M4745" s="338" t="s">
        <v>24640</v>
      </c>
      <c r="N4745" s="338" t="s">
        <v>7780</v>
      </c>
      <c r="O4745" s="338" t="s">
        <v>5056</v>
      </c>
    </row>
    <row r="4746" ht="15.75" customHeight="1">
      <c r="A4746" s="338" t="s">
        <v>24641</v>
      </c>
      <c r="B4746" s="338" t="s">
        <v>7737</v>
      </c>
      <c r="C4746" s="338" t="s">
        <v>1425</v>
      </c>
      <c r="D4746" s="338">
        <v>2005.0</v>
      </c>
      <c r="E4746" s="338" t="s">
        <v>24642</v>
      </c>
      <c r="F4746" s="339">
        <v>45021.0</v>
      </c>
      <c r="G4746" s="338" t="s">
        <v>7077</v>
      </c>
      <c r="H4746" s="338" t="s">
        <v>24643</v>
      </c>
      <c r="I4746" s="338" t="s">
        <v>19965</v>
      </c>
      <c r="J4746" s="338" t="s">
        <v>21251</v>
      </c>
      <c r="K4746" s="338" t="s">
        <v>4987</v>
      </c>
      <c r="L4746" s="338" t="s">
        <v>6394</v>
      </c>
      <c r="M4746" s="338" t="s">
        <v>24644</v>
      </c>
      <c r="N4746" s="338" t="s">
        <v>18335</v>
      </c>
      <c r="O4746" s="338" t="s">
        <v>5780</v>
      </c>
    </row>
    <row r="4747" ht="15.75" customHeight="1">
      <c r="A4747" s="338" t="s">
        <v>24645</v>
      </c>
      <c r="B4747" s="338" t="s">
        <v>4970</v>
      </c>
      <c r="C4747" s="338" t="s">
        <v>1547</v>
      </c>
      <c r="D4747" s="338">
        <v>2005.0</v>
      </c>
      <c r="E4747" s="338" t="s">
        <v>24646</v>
      </c>
      <c r="F4747" s="339">
        <v>45052.0</v>
      </c>
      <c r="G4747" s="338" t="s">
        <v>8851</v>
      </c>
      <c r="H4747" s="338" t="s">
        <v>24647</v>
      </c>
      <c r="I4747" s="338" t="s">
        <v>24647</v>
      </c>
      <c r="J4747" s="338" t="s">
        <v>22871</v>
      </c>
      <c r="K4747" s="338" t="s">
        <v>4976</v>
      </c>
      <c r="M4747" s="338" t="s">
        <v>24648</v>
      </c>
      <c r="N4747" s="338" t="s">
        <v>20228</v>
      </c>
      <c r="O4747" s="338" t="s">
        <v>5248</v>
      </c>
    </row>
    <row r="4748" ht="15.75" customHeight="1">
      <c r="A4748" s="338" t="s">
        <v>24649</v>
      </c>
      <c r="B4748" s="338" t="s">
        <v>4970</v>
      </c>
      <c r="C4748" s="338" t="s">
        <v>1558</v>
      </c>
      <c r="D4748" s="338">
        <v>2005.0</v>
      </c>
      <c r="E4748" s="338" t="s">
        <v>24622</v>
      </c>
      <c r="F4748" s="339">
        <v>45111.0</v>
      </c>
      <c r="G4748" s="338" t="s">
        <v>5099</v>
      </c>
      <c r="H4748" s="338" t="s">
        <v>24650</v>
      </c>
      <c r="I4748" s="338" t="s">
        <v>19801</v>
      </c>
      <c r="J4748" s="338" t="s">
        <v>19802</v>
      </c>
      <c r="K4748" s="338" t="s">
        <v>4987</v>
      </c>
      <c r="L4748" s="338" t="s">
        <v>5355</v>
      </c>
      <c r="M4748" s="338" t="s">
        <v>24651</v>
      </c>
      <c r="N4748" s="338" t="s">
        <v>4990</v>
      </c>
      <c r="O4748" s="338" t="s">
        <v>5610</v>
      </c>
    </row>
    <row r="4749" ht="15.75" customHeight="1">
      <c r="A4749" s="338" t="s">
        <v>24652</v>
      </c>
      <c r="B4749" s="338" t="s">
        <v>4970</v>
      </c>
      <c r="C4749" s="338" t="s">
        <v>1537</v>
      </c>
      <c r="D4749" s="338">
        <v>2005.0</v>
      </c>
      <c r="E4749" s="338" t="s">
        <v>24653</v>
      </c>
      <c r="F4749" s="339">
        <v>45175.0</v>
      </c>
      <c r="G4749" s="338" t="s">
        <v>11997</v>
      </c>
      <c r="H4749" s="338" t="s">
        <v>21309</v>
      </c>
      <c r="I4749" s="338" t="s">
        <v>21309</v>
      </c>
      <c r="J4749" s="338" t="s">
        <v>10355</v>
      </c>
      <c r="K4749" s="338" t="s">
        <v>4987</v>
      </c>
      <c r="L4749" s="338" t="s">
        <v>6297</v>
      </c>
      <c r="M4749" s="338" t="s">
        <v>24654</v>
      </c>
      <c r="N4749" s="338" t="s">
        <v>24507</v>
      </c>
      <c r="O4749" s="338" t="s">
        <v>5077</v>
      </c>
    </row>
    <row r="4750" ht="15.75" customHeight="1">
      <c r="A4750" s="338" t="s">
        <v>24655</v>
      </c>
      <c r="B4750" s="338" t="s">
        <v>7737</v>
      </c>
      <c r="C4750" s="338" t="s">
        <v>1558</v>
      </c>
      <c r="D4750" s="338">
        <v>2005.0</v>
      </c>
      <c r="E4750" s="338" t="s">
        <v>24629</v>
      </c>
      <c r="F4750" s="339">
        <v>45143.0</v>
      </c>
      <c r="G4750" s="338" t="s">
        <v>5163</v>
      </c>
      <c r="H4750" s="338" t="s">
        <v>24656</v>
      </c>
      <c r="I4750" s="338" t="s">
        <v>24657</v>
      </c>
      <c r="J4750" s="338" t="s">
        <v>24658</v>
      </c>
      <c r="K4750" s="338" t="s">
        <v>4987</v>
      </c>
      <c r="L4750" s="338" t="s">
        <v>5561</v>
      </c>
      <c r="M4750" s="338" t="s">
        <v>24659</v>
      </c>
      <c r="N4750" s="338" t="s">
        <v>24660</v>
      </c>
      <c r="O4750" s="338" t="s">
        <v>5077</v>
      </c>
    </row>
    <row r="4751" ht="15.75" customHeight="1">
      <c r="A4751" s="338" t="s">
        <v>24661</v>
      </c>
      <c r="B4751" s="338" t="s">
        <v>5445</v>
      </c>
      <c r="C4751" s="338" t="s">
        <v>1601</v>
      </c>
      <c r="D4751" s="338">
        <v>2005.0</v>
      </c>
      <c r="E4751" s="338" t="s">
        <v>24662</v>
      </c>
      <c r="F4751" s="339">
        <v>45142.0</v>
      </c>
      <c r="G4751" s="338" t="s">
        <v>7883</v>
      </c>
      <c r="H4751" s="338" t="s">
        <v>23989</v>
      </c>
      <c r="I4751" s="338" t="s">
        <v>24448</v>
      </c>
      <c r="J4751" s="338" t="s">
        <v>18884</v>
      </c>
      <c r="K4751" s="338" t="s">
        <v>4987</v>
      </c>
      <c r="L4751" s="338" t="s">
        <v>6394</v>
      </c>
      <c r="M4751" s="338" t="s">
        <v>24663</v>
      </c>
      <c r="N4751" s="338" t="s">
        <v>7376</v>
      </c>
      <c r="O4751" s="338" t="s">
        <v>5294</v>
      </c>
    </row>
    <row r="4752" ht="15.75" customHeight="1">
      <c r="A4752" s="338" t="s">
        <v>24664</v>
      </c>
      <c r="B4752" s="338" t="s">
        <v>5445</v>
      </c>
      <c r="C4752" s="338" t="s">
        <v>1572</v>
      </c>
      <c r="D4752" s="338">
        <v>2005.0</v>
      </c>
      <c r="E4752" s="338" t="s">
        <v>24375</v>
      </c>
      <c r="F4752" s="339">
        <v>45023.0</v>
      </c>
      <c r="G4752" s="338" t="s">
        <v>9458</v>
      </c>
      <c r="H4752" s="338" t="s">
        <v>24665</v>
      </c>
      <c r="I4752" s="338" t="s">
        <v>24665</v>
      </c>
      <c r="J4752" s="338" t="s">
        <v>24666</v>
      </c>
      <c r="K4752" s="338" t="s">
        <v>4976</v>
      </c>
      <c r="L4752" s="338" t="s">
        <v>7748</v>
      </c>
      <c r="M4752" s="338" t="s">
        <v>24667</v>
      </c>
      <c r="N4752" s="338" t="s">
        <v>20537</v>
      </c>
      <c r="O4752" s="338" t="s">
        <v>5698</v>
      </c>
    </row>
    <row r="4753" ht="15.75" customHeight="1">
      <c r="A4753" s="338" t="s">
        <v>24668</v>
      </c>
      <c r="B4753" s="338" t="s">
        <v>4970</v>
      </c>
      <c r="C4753" s="338" t="s">
        <v>1601</v>
      </c>
      <c r="D4753" s="338">
        <v>2005.0</v>
      </c>
      <c r="E4753" s="338" t="s">
        <v>24383</v>
      </c>
      <c r="F4753" s="339">
        <v>45052.0</v>
      </c>
      <c r="G4753" s="338" t="s">
        <v>7796</v>
      </c>
      <c r="H4753" s="338" t="s">
        <v>8968</v>
      </c>
      <c r="I4753" s="338" t="s">
        <v>24669</v>
      </c>
      <c r="J4753" s="338" t="s">
        <v>19671</v>
      </c>
      <c r="K4753" s="338" t="s">
        <v>4987</v>
      </c>
      <c r="M4753" s="338" t="s">
        <v>24670</v>
      </c>
      <c r="N4753" s="338" t="s">
        <v>7874</v>
      </c>
      <c r="O4753" s="338" t="s">
        <v>5545</v>
      </c>
    </row>
    <row r="4754" ht="15.75" customHeight="1">
      <c r="A4754" s="338" t="s">
        <v>24671</v>
      </c>
      <c r="B4754" s="338" t="s">
        <v>4970</v>
      </c>
      <c r="C4754" s="338" t="s">
        <v>1547</v>
      </c>
      <c r="D4754" s="338">
        <v>2005.0</v>
      </c>
      <c r="E4754" s="338" t="s">
        <v>24040</v>
      </c>
      <c r="F4754" s="339">
        <v>44933.0</v>
      </c>
      <c r="G4754" s="338" t="s">
        <v>19931</v>
      </c>
      <c r="H4754" s="338" t="s">
        <v>24672</v>
      </c>
      <c r="I4754" s="338" t="s">
        <v>24673</v>
      </c>
      <c r="J4754" s="338" t="s">
        <v>20353</v>
      </c>
      <c r="K4754" s="338" t="s">
        <v>12977</v>
      </c>
      <c r="L4754" s="338" t="s">
        <v>10654</v>
      </c>
      <c r="M4754" s="338" t="s">
        <v>24674</v>
      </c>
      <c r="N4754" s="338" t="s">
        <v>23351</v>
      </c>
      <c r="O4754" s="338" t="s">
        <v>5120</v>
      </c>
    </row>
    <row r="4755" ht="15.75" customHeight="1">
      <c r="A4755" s="338" t="s">
        <v>24675</v>
      </c>
      <c r="B4755" s="338" t="s">
        <v>7737</v>
      </c>
      <c r="C4755" s="338" t="s">
        <v>1558</v>
      </c>
      <c r="D4755" s="338">
        <v>2005.0</v>
      </c>
      <c r="E4755" s="338" t="s">
        <v>23788</v>
      </c>
      <c r="F4755" s="339">
        <v>44963.0</v>
      </c>
      <c r="G4755" s="338" t="s">
        <v>6586</v>
      </c>
      <c r="H4755" s="338" t="s">
        <v>23507</v>
      </c>
      <c r="I4755" s="338" t="s">
        <v>24676</v>
      </c>
      <c r="J4755" s="338" t="s">
        <v>14843</v>
      </c>
      <c r="K4755" s="338" t="s">
        <v>4987</v>
      </c>
      <c r="L4755" s="338" t="s">
        <v>5074</v>
      </c>
      <c r="M4755" s="338" t="s">
        <v>24677</v>
      </c>
      <c r="N4755" s="338" t="s">
        <v>22140</v>
      </c>
      <c r="O4755" s="338" t="s">
        <v>6003</v>
      </c>
    </row>
    <row r="4756" ht="15.75" customHeight="1">
      <c r="A4756" s="338" t="s">
        <v>24678</v>
      </c>
      <c r="B4756" s="338" t="s">
        <v>4970</v>
      </c>
      <c r="C4756" s="338" t="s">
        <v>1558</v>
      </c>
      <c r="D4756" s="338">
        <v>2005.0</v>
      </c>
      <c r="E4756" s="338" t="s">
        <v>24545</v>
      </c>
      <c r="F4756" s="339">
        <v>45084.0</v>
      </c>
      <c r="G4756" s="338" t="s">
        <v>24679</v>
      </c>
      <c r="H4756" s="338" t="s">
        <v>24680</v>
      </c>
      <c r="I4756" s="338" t="s">
        <v>24680</v>
      </c>
      <c r="J4756" s="338" t="s">
        <v>18805</v>
      </c>
      <c r="K4756" s="338" t="s">
        <v>4987</v>
      </c>
      <c r="L4756" s="338" t="s">
        <v>5108</v>
      </c>
      <c r="M4756" s="338" t="s">
        <v>24681</v>
      </c>
      <c r="N4756" s="338" t="s">
        <v>24682</v>
      </c>
      <c r="O4756" s="338" t="s">
        <v>5248</v>
      </c>
    </row>
    <row r="4757" ht="15.75" customHeight="1">
      <c r="A4757" s="338" t="s">
        <v>24683</v>
      </c>
      <c r="B4757" s="338" t="s">
        <v>4970</v>
      </c>
      <c r="C4757" s="338" t="s">
        <v>1547</v>
      </c>
      <c r="D4757" s="338">
        <v>2005.0</v>
      </c>
      <c r="E4757" s="338" t="s">
        <v>23607</v>
      </c>
      <c r="F4757" s="338" t="s">
        <v>5286</v>
      </c>
      <c r="G4757" s="338" t="s">
        <v>7029</v>
      </c>
      <c r="H4757" s="338" t="s">
        <v>22429</v>
      </c>
      <c r="I4757" s="338" t="s">
        <v>24684</v>
      </c>
      <c r="J4757" s="338" t="s">
        <v>5043</v>
      </c>
      <c r="K4757" s="338" t="s">
        <v>12977</v>
      </c>
      <c r="L4757" s="338" t="s">
        <v>7748</v>
      </c>
      <c r="M4757" s="338" t="s">
        <v>24685</v>
      </c>
      <c r="N4757" s="338" t="s">
        <v>5224</v>
      </c>
      <c r="O4757" s="338" t="s">
        <v>5294</v>
      </c>
    </row>
    <row r="4758" ht="15.75" customHeight="1">
      <c r="A4758" s="338" t="s">
        <v>24686</v>
      </c>
      <c r="B4758" s="338" t="s">
        <v>7737</v>
      </c>
      <c r="C4758" s="338" t="s">
        <v>1558</v>
      </c>
      <c r="D4758" s="338">
        <v>2005.0</v>
      </c>
      <c r="E4758" s="338" t="s">
        <v>24629</v>
      </c>
      <c r="F4758" s="338" t="s">
        <v>5210</v>
      </c>
      <c r="G4758" s="338" t="s">
        <v>7089</v>
      </c>
      <c r="H4758" s="338" t="s">
        <v>5952</v>
      </c>
      <c r="I4758" s="338" t="s">
        <v>17341</v>
      </c>
      <c r="J4758" s="338" t="s">
        <v>16744</v>
      </c>
      <c r="K4758" s="338" t="s">
        <v>12977</v>
      </c>
      <c r="L4758" s="338" t="s">
        <v>12942</v>
      </c>
      <c r="M4758" s="338" t="s">
        <v>24687</v>
      </c>
      <c r="N4758" s="338" t="s">
        <v>17344</v>
      </c>
      <c r="O4758" s="338" t="s">
        <v>5262</v>
      </c>
    </row>
    <row r="4759" ht="15.75" customHeight="1">
      <c r="A4759" s="338" t="s">
        <v>24688</v>
      </c>
      <c r="B4759" s="338" t="s">
        <v>7737</v>
      </c>
      <c r="C4759" s="338" t="s">
        <v>1537</v>
      </c>
      <c r="D4759" s="338">
        <v>2005.0</v>
      </c>
      <c r="E4759" s="338" t="s">
        <v>24689</v>
      </c>
      <c r="F4759" s="339">
        <v>44931.0</v>
      </c>
      <c r="G4759" s="338" t="s">
        <v>7870</v>
      </c>
      <c r="H4759" s="338" t="s">
        <v>16075</v>
      </c>
      <c r="I4759" s="338" t="s">
        <v>15602</v>
      </c>
      <c r="J4759" s="338" t="s">
        <v>16783</v>
      </c>
      <c r="K4759" s="338" t="s">
        <v>4987</v>
      </c>
      <c r="L4759" s="338" t="s">
        <v>14444</v>
      </c>
      <c r="M4759" s="338" t="s">
        <v>24690</v>
      </c>
      <c r="N4759" s="338" t="s">
        <v>11994</v>
      </c>
      <c r="O4759" s="338" t="s">
        <v>5217</v>
      </c>
    </row>
    <row r="4760" ht="15.75" customHeight="1">
      <c r="A4760" s="338" t="s">
        <v>24691</v>
      </c>
      <c r="B4760" s="338" t="s">
        <v>7737</v>
      </c>
      <c r="C4760" s="338" t="s">
        <v>1558</v>
      </c>
      <c r="D4760" s="338">
        <v>2005.0</v>
      </c>
      <c r="E4760" s="338" t="s">
        <v>24371</v>
      </c>
      <c r="F4760" s="339">
        <v>45143.0</v>
      </c>
      <c r="G4760" s="338" t="s">
        <v>5121</v>
      </c>
      <c r="H4760" s="338" t="s">
        <v>12887</v>
      </c>
      <c r="I4760" s="338" t="s">
        <v>6355</v>
      </c>
      <c r="J4760" s="338" t="s">
        <v>14658</v>
      </c>
      <c r="K4760" s="338" t="s">
        <v>4987</v>
      </c>
      <c r="L4760" s="338" t="s">
        <v>5377</v>
      </c>
      <c r="M4760" s="338" t="s">
        <v>24692</v>
      </c>
      <c r="N4760" s="338" t="s">
        <v>5009</v>
      </c>
      <c r="O4760" s="338" t="s">
        <v>5677</v>
      </c>
    </row>
    <row r="4761" ht="15.75" customHeight="1">
      <c r="A4761" s="338" t="s">
        <v>9208</v>
      </c>
      <c r="B4761" s="338" t="s">
        <v>7737</v>
      </c>
      <c r="C4761" s="338" t="s">
        <v>1558</v>
      </c>
      <c r="D4761" s="338">
        <v>2005.0</v>
      </c>
      <c r="E4761" s="338" t="s">
        <v>23651</v>
      </c>
      <c r="F4761" s="339">
        <v>44963.0</v>
      </c>
      <c r="G4761" s="338" t="s">
        <v>9634</v>
      </c>
      <c r="H4761" s="338" t="s">
        <v>17454</v>
      </c>
      <c r="I4761" s="338" t="s">
        <v>6564</v>
      </c>
      <c r="J4761" s="338" t="s">
        <v>7928</v>
      </c>
      <c r="K4761" s="338" t="s">
        <v>4987</v>
      </c>
      <c r="L4761" s="338" t="s">
        <v>7748</v>
      </c>
      <c r="M4761" s="338" t="s">
        <v>24693</v>
      </c>
      <c r="N4761" s="338" t="s">
        <v>17520</v>
      </c>
      <c r="O4761" s="338" t="s">
        <v>4991</v>
      </c>
    </row>
    <row r="4762" ht="15.75" customHeight="1">
      <c r="A4762" s="338" t="s">
        <v>24694</v>
      </c>
      <c r="B4762" s="338" t="s">
        <v>7737</v>
      </c>
      <c r="C4762" s="338" t="s">
        <v>1558</v>
      </c>
      <c r="D4762" s="338">
        <v>2005.0</v>
      </c>
      <c r="E4762" s="338" t="s">
        <v>24695</v>
      </c>
      <c r="F4762" s="339">
        <v>44933.0</v>
      </c>
      <c r="G4762" s="338" t="s">
        <v>5872</v>
      </c>
      <c r="H4762" s="338" t="s">
        <v>24696</v>
      </c>
      <c r="I4762" s="338" t="s">
        <v>24697</v>
      </c>
      <c r="J4762" s="338" t="s">
        <v>22418</v>
      </c>
      <c r="K4762" s="338" t="s">
        <v>4987</v>
      </c>
      <c r="M4762" s="338" t="s">
        <v>24698</v>
      </c>
      <c r="N4762" s="338" t="s">
        <v>10126</v>
      </c>
      <c r="O4762" s="338" t="s">
        <v>5324</v>
      </c>
    </row>
    <row r="4763" ht="15.75" customHeight="1">
      <c r="A4763" s="338" t="s">
        <v>24699</v>
      </c>
      <c r="B4763" s="338" t="s">
        <v>7737</v>
      </c>
      <c r="C4763" s="338" t="s">
        <v>1537</v>
      </c>
      <c r="D4763" s="338">
        <v>2005.0</v>
      </c>
      <c r="E4763" s="338" t="s">
        <v>24192</v>
      </c>
      <c r="F4763" s="339">
        <v>45050.0</v>
      </c>
      <c r="G4763" s="338" t="s">
        <v>5743</v>
      </c>
      <c r="H4763" s="338" t="s">
        <v>16048</v>
      </c>
      <c r="I4763" s="338" t="s">
        <v>16006</v>
      </c>
      <c r="J4763" s="338" t="s">
        <v>16664</v>
      </c>
      <c r="K4763" s="338" t="s">
        <v>4987</v>
      </c>
      <c r="L4763" s="338" t="s">
        <v>24346</v>
      </c>
      <c r="M4763" s="338" t="s">
        <v>24700</v>
      </c>
      <c r="N4763" s="338" t="s">
        <v>4990</v>
      </c>
      <c r="O4763" s="338" t="s">
        <v>5294</v>
      </c>
    </row>
    <row r="4764" ht="15.75" customHeight="1">
      <c r="A4764" s="338" t="s">
        <v>24701</v>
      </c>
      <c r="B4764" s="338" t="s">
        <v>4970</v>
      </c>
      <c r="C4764" s="338" t="s">
        <v>1547</v>
      </c>
      <c r="D4764" s="338">
        <v>2005.0</v>
      </c>
      <c r="E4764" s="338" t="s">
        <v>24322</v>
      </c>
      <c r="F4764" s="339">
        <v>45175.0</v>
      </c>
      <c r="G4764" s="338" t="s">
        <v>9450</v>
      </c>
      <c r="H4764" s="338" t="s">
        <v>22595</v>
      </c>
      <c r="I4764" s="338" t="s">
        <v>22595</v>
      </c>
      <c r="J4764" s="338" t="s">
        <v>18372</v>
      </c>
      <c r="K4764" s="338" t="s">
        <v>4987</v>
      </c>
      <c r="L4764" s="338" t="s">
        <v>6394</v>
      </c>
      <c r="M4764" s="338" t="s">
        <v>24702</v>
      </c>
      <c r="N4764" s="338" t="s">
        <v>4979</v>
      </c>
      <c r="O4764" s="338" t="s">
        <v>6633</v>
      </c>
    </row>
    <row r="4765" ht="15.75" customHeight="1">
      <c r="A4765" s="338" t="s">
        <v>24703</v>
      </c>
      <c r="B4765" s="338" t="s">
        <v>4970</v>
      </c>
      <c r="C4765" s="338" t="s">
        <v>1547</v>
      </c>
      <c r="D4765" s="338">
        <v>2005.0</v>
      </c>
      <c r="E4765" s="338" t="s">
        <v>24565</v>
      </c>
      <c r="F4765" s="339">
        <v>44992.0</v>
      </c>
      <c r="G4765" s="338" t="s">
        <v>6391</v>
      </c>
      <c r="H4765" s="338" t="s">
        <v>22510</v>
      </c>
      <c r="I4765" s="338" t="s">
        <v>21137</v>
      </c>
      <c r="J4765" s="338" t="s">
        <v>20130</v>
      </c>
      <c r="K4765" s="338" t="s">
        <v>4987</v>
      </c>
      <c r="L4765" s="338" t="s">
        <v>5377</v>
      </c>
      <c r="M4765" s="338" t="s">
        <v>24704</v>
      </c>
      <c r="N4765" s="338" t="s">
        <v>4979</v>
      </c>
      <c r="O4765" s="338" t="s">
        <v>5824</v>
      </c>
    </row>
    <row r="4766" ht="15.75" customHeight="1">
      <c r="A4766" s="338" t="s">
        <v>24705</v>
      </c>
      <c r="B4766" s="338" t="s">
        <v>4970</v>
      </c>
      <c r="C4766" s="338" t="s">
        <v>3713</v>
      </c>
      <c r="D4766" s="338">
        <v>2005.0</v>
      </c>
      <c r="E4766" s="338" t="s">
        <v>24499</v>
      </c>
      <c r="F4766" s="339">
        <v>45083.0</v>
      </c>
      <c r="G4766" s="338" t="s">
        <v>13588</v>
      </c>
      <c r="H4766" s="338" t="s">
        <v>23231</v>
      </c>
      <c r="I4766" s="338" t="s">
        <v>23585</v>
      </c>
      <c r="J4766" s="338" t="s">
        <v>19217</v>
      </c>
      <c r="K4766" s="338" t="s">
        <v>4987</v>
      </c>
      <c r="L4766" s="338" t="s">
        <v>5355</v>
      </c>
      <c r="M4766" s="338" t="s">
        <v>24706</v>
      </c>
      <c r="N4766" s="338" t="s">
        <v>24707</v>
      </c>
      <c r="O4766" s="338" t="s">
        <v>5576</v>
      </c>
    </row>
    <row r="4767" ht="15.75" customHeight="1">
      <c r="A4767" s="338" t="s">
        <v>24708</v>
      </c>
      <c r="B4767" s="338" t="s">
        <v>4970</v>
      </c>
      <c r="C4767" s="338" t="s">
        <v>1558</v>
      </c>
      <c r="D4767" s="338">
        <v>2005.0</v>
      </c>
      <c r="E4767" s="338" t="s">
        <v>24709</v>
      </c>
      <c r="F4767" s="339">
        <v>44963.0</v>
      </c>
      <c r="G4767" s="338" t="s">
        <v>5181</v>
      </c>
      <c r="H4767" s="338" t="s">
        <v>13651</v>
      </c>
      <c r="I4767" s="338" t="s">
        <v>13651</v>
      </c>
      <c r="J4767" s="338" t="s">
        <v>24710</v>
      </c>
      <c r="K4767" s="338" t="s">
        <v>4987</v>
      </c>
      <c r="M4767" s="338" t="s">
        <v>24711</v>
      </c>
      <c r="N4767" s="338" t="s">
        <v>5066</v>
      </c>
      <c r="O4767" s="338" t="s">
        <v>5624</v>
      </c>
    </row>
    <row r="4768" ht="15.75" customHeight="1">
      <c r="A4768" s="338" t="s">
        <v>24712</v>
      </c>
      <c r="B4768" s="338" t="s">
        <v>4993</v>
      </c>
      <c r="C4768" s="338" t="s">
        <v>1558</v>
      </c>
      <c r="D4768" s="338">
        <v>2005.0</v>
      </c>
      <c r="E4768" s="338" t="s">
        <v>23599</v>
      </c>
      <c r="F4768" s="339">
        <v>45051.0</v>
      </c>
      <c r="G4768" s="338" t="s">
        <v>5129</v>
      </c>
      <c r="H4768" s="338" t="s">
        <v>6594</v>
      </c>
      <c r="I4768" s="338" t="s">
        <v>24713</v>
      </c>
      <c r="J4768" s="338" t="s">
        <v>23166</v>
      </c>
      <c r="K4768" s="338" t="s">
        <v>4987</v>
      </c>
      <c r="L4768" s="338" t="s">
        <v>5064</v>
      </c>
      <c r="M4768" s="338" t="s">
        <v>24714</v>
      </c>
      <c r="N4768" s="338" t="s">
        <v>5036</v>
      </c>
      <c r="O4768" s="338" t="s">
        <v>5067</v>
      </c>
    </row>
    <row r="4769" ht="15.75" customHeight="1">
      <c r="A4769" s="338" t="s">
        <v>24715</v>
      </c>
      <c r="B4769" s="338" t="s">
        <v>4970</v>
      </c>
      <c r="C4769" s="338" t="s">
        <v>1537</v>
      </c>
      <c r="D4769" s="338">
        <v>2005.0</v>
      </c>
      <c r="E4769" s="338" t="s">
        <v>23873</v>
      </c>
      <c r="F4769" s="338" t="s">
        <v>5059</v>
      </c>
      <c r="G4769" s="338" t="s">
        <v>6444</v>
      </c>
      <c r="H4769" s="338" t="s">
        <v>22175</v>
      </c>
      <c r="I4769" s="338" t="s">
        <v>9005</v>
      </c>
      <c r="J4769" s="338" t="s">
        <v>15060</v>
      </c>
      <c r="K4769" s="338" t="s">
        <v>4976</v>
      </c>
      <c r="L4769" s="338" t="s">
        <v>14444</v>
      </c>
      <c r="M4769" s="338" t="s">
        <v>24716</v>
      </c>
      <c r="N4769" s="338" t="s">
        <v>23819</v>
      </c>
      <c r="O4769" s="338" t="s">
        <v>5120</v>
      </c>
    </row>
    <row r="4770" ht="15.75" customHeight="1">
      <c r="A4770" s="338" t="s">
        <v>24717</v>
      </c>
      <c r="B4770" s="338" t="s">
        <v>4970</v>
      </c>
      <c r="C4770" s="338" t="s">
        <v>1537</v>
      </c>
      <c r="D4770" s="338">
        <v>2005.0</v>
      </c>
      <c r="E4770" s="338" t="s">
        <v>23837</v>
      </c>
      <c r="F4770" s="339">
        <v>45052.0</v>
      </c>
      <c r="G4770" s="338" t="s">
        <v>5013</v>
      </c>
      <c r="H4770" s="338" t="s">
        <v>24718</v>
      </c>
      <c r="I4770" s="338" t="s">
        <v>24719</v>
      </c>
      <c r="J4770" s="338" t="s">
        <v>11102</v>
      </c>
      <c r="K4770" s="338" t="s">
        <v>4987</v>
      </c>
      <c r="L4770" s="338" t="s">
        <v>16601</v>
      </c>
      <c r="M4770" s="338" t="s">
        <v>24720</v>
      </c>
      <c r="N4770" s="338" t="s">
        <v>10126</v>
      </c>
      <c r="O4770" s="338" t="s">
        <v>5677</v>
      </c>
    </row>
    <row r="4771" ht="15.75" customHeight="1">
      <c r="A4771" s="338" t="s">
        <v>24721</v>
      </c>
      <c r="B4771" s="338" t="s">
        <v>4993</v>
      </c>
      <c r="C4771" s="338" t="s">
        <v>1681</v>
      </c>
      <c r="D4771" s="338">
        <v>2005.0</v>
      </c>
      <c r="E4771" s="338" t="s">
        <v>24365</v>
      </c>
      <c r="F4771" s="339">
        <v>45023.0</v>
      </c>
      <c r="G4771" s="338" t="s">
        <v>5129</v>
      </c>
      <c r="H4771" s="338" t="s">
        <v>11003</v>
      </c>
      <c r="I4771" s="338" t="s">
        <v>15003</v>
      </c>
      <c r="J4771" s="338" t="s">
        <v>22884</v>
      </c>
      <c r="K4771" s="338" t="s">
        <v>4987</v>
      </c>
      <c r="L4771" s="338" t="s">
        <v>6015</v>
      </c>
      <c r="M4771" s="338" t="s">
        <v>24722</v>
      </c>
      <c r="N4771" s="338" t="s">
        <v>24723</v>
      </c>
      <c r="O4771" s="338" t="s">
        <v>6278</v>
      </c>
    </row>
    <row r="4772" ht="15.75" customHeight="1">
      <c r="A4772" s="338" t="s">
        <v>24724</v>
      </c>
      <c r="B4772" s="338" t="s">
        <v>4970</v>
      </c>
      <c r="C4772" s="338" t="s">
        <v>1547</v>
      </c>
      <c r="D4772" s="338">
        <v>2005.0</v>
      </c>
      <c r="E4772" s="338" t="s">
        <v>24725</v>
      </c>
      <c r="F4772" s="339">
        <v>44992.0</v>
      </c>
      <c r="G4772" s="338" t="s">
        <v>7948</v>
      </c>
      <c r="H4772" s="338" t="s">
        <v>21088</v>
      </c>
      <c r="I4772" s="338" t="s">
        <v>21088</v>
      </c>
      <c r="J4772" s="338" t="s">
        <v>14767</v>
      </c>
      <c r="K4772" s="338" t="s">
        <v>5607</v>
      </c>
      <c r="M4772" s="338" t="s">
        <v>24726</v>
      </c>
      <c r="N4772" s="338" t="s">
        <v>6334</v>
      </c>
      <c r="O4772" s="338" t="s">
        <v>5232</v>
      </c>
    </row>
    <row r="4773" ht="15.75" customHeight="1">
      <c r="A4773" s="338" t="s">
        <v>24727</v>
      </c>
      <c r="B4773" s="338" t="s">
        <v>4970</v>
      </c>
      <c r="C4773" s="338" t="s">
        <v>1681</v>
      </c>
      <c r="D4773" s="338">
        <v>2005.0</v>
      </c>
      <c r="E4773" s="338" t="s">
        <v>21585</v>
      </c>
      <c r="F4773" s="339">
        <v>45021.0</v>
      </c>
      <c r="G4773" s="338" t="s">
        <v>6515</v>
      </c>
      <c r="H4773" s="338" t="s">
        <v>12083</v>
      </c>
      <c r="I4773" s="338" t="s">
        <v>24728</v>
      </c>
      <c r="J4773" s="338" t="s">
        <v>24729</v>
      </c>
      <c r="K4773" s="338" t="s">
        <v>4987</v>
      </c>
      <c r="L4773" s="338" t="s">
        <v>7743</v>
      </c>
      <c r="M4773" s="338" t="s">
        <v>24730</v>
      </c>
      <c r="N4773" s="338" t="s">
        <v>24731</v>
      </c>
      <c r="O4773" s="338" t="s">
        <v>5232</v>
      </c>
    </row>
    <row r="4774" ht="15.75" customHeight="1">
      <c r="A4774" s="338" t="s">
        <v>24732</v>
      </c>
      <c r="B4774" s="338" t="s">
        <v>7737</v>
      </c>
      <c r="C4774" s="338" t="s">
        <v>1558</v>
      </c>
      <c r="D4774" s="338">
        <v>2005.0</v>
      </c>
      <c r="E4774" s="338" t="s">
        <v>22392</v>
      </c>
      <c r="F4774" s="339">
        <v>45142.0</v>
      </c>
      <c r="G4774" s="338" t="s">
        <v>9570</v>
      </c>
      <c r="H4774" s="338" t="s">
        <v>7186</v>
      </c>
      <c r="I4774" s="338" t="s">
        <v>7186</v>
      </c>
      <c r="J4774" s="338" t="s">
        <v>12140</v>
      </c>
      <c r="K4774" s="338" t="s">
        <v>4987</v>
      </c>
      <c r="L4774" s="338" t="s">
        <v>15146</v>
      </c>
      <c r="M4774" s="338" t="s">
        <v>24733</v>
      </c>
      <c r="N4774" s="338" t="s">
        <v>4990</v>
      </c>
      <c r="O4774" s="338" t="s">
        <v>5160</v>
      </c>
    </row>
    <row r="4775" ht="15.75" customHeight="1">
      <c r="A4775" s="338" t="s">
        <v>24734</v>
      </c>
      <c r="B4775" s="338" t="s">
        <v>4993</v>
      </c>
      <c r="C4775" s="338" t="s">
        <v>1572</v>
      </c>
      <c r="D4775" s="338">
        <v>2005.0</v>
      </c>
      <c r="E4775" s="338" t="s">
        <v>24306</v>
      </c>
      <c r="F4775" s="339">
        <v>45022.0</v>
      </c>
      <c r="G4775" s="338" t="s">
        <v>9516</v>
      </c>
      <c r="H4775" s="338" t="s">
        <v>24735</v>
      </c>
      <c r="I4775" s="338" t="s">
        <v>24736</v>
      </c>
      <c r="J4775" s="338" t="s">
        <v>23759</v>
      </c>
      <c r="K4775" s="338" t="s">
        <v>4987</v>
      </c>
      <c r="L4775" s="338" t="s">
        <v>7748</v>
      </c>
      <c r="M4775" s="338" t="s">
        <v>24737</v>
      </c>
      <c r="N4775" s="338" t="s">
        <v>24121</v>
      </c>
      <c r="O4775" s="338" t="s">
        <v>6997</v>
      </c>
    </row>
    <row r="4776" ht="15.75" customHeight="1">
      <c r="A4776" s="338" t="s">
        <v>24738</v>
      </c>
      <c r="B4776" s="338" t="s">
        <v>4970</v>
      </c>
      <c r="C4776" s="338" t="s">
        <v>1558</v>
      </c>
      <c r="D4776" s="338">
        <v>2005.0</v>
      </c>
      <c r="E4776" s="338" t="s">
        <v>24739</v>
      </c>
      <c r="F4776" s="339">
        <v>45145.0</v>
      </c>
      <c r="G4776" s="338" t="s">
        <v>5709</v>
      </c>
      <c r="H4776" s="338" t="s">
        <v>23298</v>
      </c>
      <c r="I4776" s="338" t="s">
        <v>23298</v>
      </c>
      <c r="J4776" s="338" t="s">
        <v>19028</v>
      </c>
      <c r="K4776" s="338" t="s">
        <v>10219</v>
      </c>
      <c r="M4776" s="338" t="s">
        <v>24740</v>
      </c>
      <c r="N4776" s="338" t="s">
        <v>23301</v>
      </c>
      <c r="O4776" s="338" t="s">
        <v>5370</v>
      </c>
    </row>
    <row r="4777" ht="15.75" customHeight="1">
      <c r="A4777" s="338" t="s">
        <v>24741</v>
      </c>
      <c r="B4777" s="338" t="s">
        <v>4970</v>
      </c>
      <c r="C4777" s="338" t="s">
        <v>1537</v>
      </c>
      <c r="D4777" s="338">
        <v>2005.0</v>
      </c>
      <c r="E4777" s="338" t="s">
        <v>24383</v>
      </c>
      <c r="F4777" s="339">
        <v>45171.0</v>
      </c>
      <c r="G4777" s="338" t="s">
        <v>5755</v>
      </c>
      <c r="H4777" s="338" t="s">
        <v>23103</v>
      </c>
      <c r="I4777" s="338" t="s">
        <v>24742</v>
      </c>
      <c r="J4777" s="338" t="s">
        <v>24743</v>
      </c>
      <c r="K4777" s="338" t="s">
        <v>12977</v>
      </c>
      <c r="L4777" s="338" t="s">
        <v>7014</v>
      </c>
      <c r="M4777" s="338" t="s">
        <v>24744</v>
      </c>
      <c r="N4777" s="338" t="s">
        <v>23107</v>
      </c>
      <c r="O4777" s="338" t="s">
        <v>5028</v>
      </c>
    </row>
    <row r="4778" ht="15.75" customHeight="1">
      <c r="A4778" s="338" t="s">
        <v>24745</v>
      </c>
      <c r="B4778" s="338" t="s">
        <v>4970</v>
      </c>
      <c r="C4778" s="338" t="s">
        <v>1601</v>
      </c>
      <c r="D4778" s="338">
        <v>2005.0</v>
      </c>
      <c r="E4778" s="338" t="s">
        <v>24746</v>
      </c>
      <c r="F4778" s="339">
        <v>45023.0</v>
      </c>
      <c r="G4778" s="338" t="s">
        <v>7864</v>
      </c>
      <c r="H4778" s="338" t="s">
        <v>7574</v>
      </c>
      <c r="I4778" s="338" t="s">
        <v>20627</v>
      </c>
      <c r="J4778" s="338" t="s">
        <v>7574</v>
      </c>
      <c r="K4778" s="338" t="s">
        <v>5607</v>
      </c>
      <c r="L4778" s="338" t="s">
        <v>5074</v>
      </c>
      <c r="M4778" s="338" t="s">
        <v>24747</v>
      </c>
      <c r="N4778" s="338" t="s">
        <v>21846</v>
      </c>
      <c r="O4778" s="338" t="s">
        <v>5423</v>
      </c>
    </row>
    <row r="4779" ht="15.75" customHeight="1">
      <c r="A4779" s="338" t="s">
        <v>24748</v>
      </c>
      <c r="B4779" s="338" t="s">
        <v>4970</v>
      </c>
      <c r="C4779" s="338" t="s">
        <v>1537</v>
      </c>
      <c r="D4779" s="338">
        <v>2005.0</v>
      </c>
      <c r="E4779" s="338" t="s">
        <v>24749</v>
      </c>
      <c r="F4779" s="339">
        <v>44991.0</v>
      </c>
      <c r="G4779" s="338" t="s">
        <v>5090</v>
      </c>
      <c r="H4779" s="338" t="s">
        <v>24750</v>
      </c>
      <c r="I4779" s="338" t="s">
        <v>24751</v>
      </c>
      <c r="J4779" s="338" t="s">
        <v>24752</v>
      </c>
      <c r="K4779" s="338" t="s">
        <v>4987</v>
      </c>
      <c r="L4779" s="338" t="s">
        <v>8790</v>
      </c>
      <c r="M4779" s="338" t="s">
        <v>24753</v>
      </c>
      <c r="N4779" s="338" t="s">
        <v>17344</v>
      </c>
      <c r="O4779" s="338" t="s">
        <v>5028</v>
      </c>
    </row>
    <row r="4780" ht="15.75" customHeight="1">
      <c r="A4780" s="338" t="s">
        <v>24754</v>
      </c>
      <c r="B4780" s="338" t="s">
        <v>4993</v>
      </c>
      <c r="C4780" s="338" t="s">
        <v>1601</v>
      </c>
      <c r="D4780" s="338">
        <v>2005.0</v>
      </c>
      <c r="E4780" s="338" t="s">
        <v>24755</v>
      </c>
      <c r="F4780" s="339">
        <v>45113.0</v>
      </c>
      <c r="G4780" s="338" t="s">
        <v>5788</v>
      </c>
      <c r="H4780" s="338" t="s">
        <v>16824</v>
      </c>
      <c r="I4780" s="338" t="s">
        <v>24756</v>
      </c>
      <c r="J4780" s="338" t="s">
        <v>24757</v>
      </c>
      <c r="K4780" s="338" t="s">
        <v>4987</v>
      </c>
      <c r="L4780" s="338" t="s">
        <v>5064</v>
      </c>
      <c r="M4780" s="338" t="s">
        <v>24758</v>
      </c>
      <c r="N4780" s="338" t="s">
        <v>24759</v>
      </c>
      <c r="O4780" s="338" t="s">
        <v>5715</v>
      </c>
    </row>
    <row r="4781" ht="15.75" customHeight="1">
      <c r="A4781" s="338" t="s">
        <v>24760</v>
      </c>
      <c r="B4781" s="338" t="s">
        <v>4970</v>
      </c>
      <c r="C4781" s="338" t="s">
        <v>1681</v>
      </c>
      <c r="D4781" s="338">
        <v>2005.0</v>
      </c>
      <c r="E4781" s="338" t="s">
        <v>24761</v>
      </c>
      <c r="F4781" s="339">
        <v>45052.0</v>
      </c>
      <c r="G4781" s="338" t="s">
        <v>5287</v>
      </c>
      <c r="H4781" s="338" t="s">
        <v>17960</v>
      </c>
      <c r="I4781" s="338" t="s">
        <v>17960</v>
      </c>
      <c r="J4781" s="338" t="s">
        <v>24762</v>
      </c>
      <c r="K4781" s="338" t="s">
        <v>4987</v>
      </c>
      <c r="M4781" s="338" t="s">
        <v>24763</v>
      </c>
      <c r="N4781" s="338" t="s">
        <v>22732</v>
      </c>
      <c r="O4781" s="338" t="s">
        <v>5283</v>
      </c>
    </row>
    <row r="4782" ht="15.75" customHeight="1">
      <c r="A4782" s="338" t="s">
        <v>24764</v>
      </c>
      <c r="B4782" s="338" t="s">
        <v>4970</v>
      </c>
      <c r="C4782" s="338" t="s">
        <v>1537</v>
      </c>
      <c r="D4782" s="338">
        <v>2005.0</v>
      </c>
      <c r="E4782" s="338" t="s">
        <v>24765</v>
      </c>
      <c r="F4782" s="338" t="s">
        <v>5579</v>
      </c>
      <c r="G4782" s="338" t="s">
        <v>6749</v>
      </c>
      <c r="H4782" s="338" t="s">
        <v>14462</v>
      </c>
      <c r="I4782" s="338" t="s">
        <v>9480</v>
      </c>
      <c r="J4782" s="338" t="s">
        <v>16531</v>
      </c>
      <c r="K4782" s="338" t="s">
        <v>4987</v>
      </c>
      <c r="L4782" s="338" t="s">
        <v>7748</v>
      </c>
      <c r="M4782" s="338" t="s">
        <v>24766</v>
      </c>
      <c r="N4782" s="338" t="s">
        <v>19255</v>
      </c>
      <c r="O4782" s="338" t="s">
        <v>5262</v>
      </c>
    </row>
    <row r="4783" ht="15.75" customHeight="1">
      <c r="A4783" s="338" t="s">
        <v>24767</v>
      </c>
      <c r="B4783" s="338" t="s">
        <v>4993</v>
      </c>
      <c r="C4783" s="338" t="s">
        <v>1681</v>
      </c>
      <c r="D4783" s="338">
        <v>2005.0</v>
      </c>
      <c r="E4783" s="338" t="s">
        <v>24471</v>
      </c>
      <c r="F4783" s="339">
        <v>45023.0</v>
      </c>
      <c r="G4783" s="338" t="s">
        <v>8507</v>
      </c>
      <c r="H4783" s="338" t="s">
        <v>18372</v>
      </c>
      <c r="I4783" s="338" t="s">
        <v>18372</v>
      </c>
      <c r="J4783" s="338" t="s">
        <v>24768</v>
      </c>
      <c r="K4783" s="338" t="s">
        <v>4987</v>
      </c>
      <c r="L4783" s="338" t="s">
        <v>5389</v>
      </c>
      <c r="M4783" s="338" t="s">
        <v>24769</v>
      </c>
      <c r="N4783" s="338" t="s">
        <v>23757</v>
      </c>
      <c r="O4783" s="338" t="s">
        <v>5483</v>
      </c>
    </row>
    <row r="4784" ht="15.75" customHeight="1">
      <c r="A4784" s="338" t="s">
        <v>24770</v>
      </c>
      <c r="B4784" s="338" t="s">
        <v>5445</v>
      </c>
      <c r="C4784" s="338" t="s">
        <v>1558</v>
      </c>
      <c r="D4784" s="338">
        <v>2005.0</v>
      </c>
      <c r="E4784" s="338" t="s">
        <v>24642</v>
      </c>
      <c r="F4784" s="338" t="s">
        <v>5286</v>
      </c>
      <c r="G4784" s="338" t="s">
        <v>5145</v>
      </c>
      <c r="H4784" s="338" t="s">
        <v>23367</v>
      </c>
      <c r="I4784" s="338" t="s">
        <v>21335</v>
      </c>
      <c r="J4784" s="338" t="s">
        <v>17683</v>
      </c>
      <c r="K4784" s="338" t="s">
        <v>4987</v>
      </c>
      <c r="M4784" s="338" t="s">
        <v>24771</v>
      </c>
      <c r="N4784" s="338" t="s">
        <v>7376</v>
      </c>
      <c r="O4784" s="338" t="s">
        <v>5020</v>
      </c>
    </row>
    <row r="4785" ht="15.75" customHeight="1">
      <c r="A4785" s="338" t="s">
        <v>24772</v>
      </c>
      <c r="B4785" s="338" t="s">
        <v>7737</v>
      </c>
      <c r="C4785" s="338" t="s">
        <v>1558</v>
      </c>
      <c r="D4785" s="338">
        <v>2005.0</v>
      </c>
      <c r="E4785" s="338" t="s">
        <v>23797</v>
      </c>
      <c r="F4785" s="339">
        <v>45083.0</v>
      </c>
      <c r="G4785" s="338" t="s">
        <v>5743</v>
      </c>
      <c r="H4785" s="338" t="s">
        <v>20944</v>
      </c>
      <c r="I4785" s="338" t="s">
        <v>24773</v>
      </c>
      <c r="J4785" s="338" t="s">
        <v>20579</v>
      </c>
      <c r="K4785" s="338" t="s">
        <v>4987</v>
      </c>
      <c r="L4785" s="338" t="s">
        <v>7748</v>
      </c>
      <c r="M4785" s="338" t="s">
        <v>24774</v>
      </c>
      <c r="N4785" s="338" t="s">
        <v>7874</v>
      </c>
      <c r="O4785" s="338" t="s">
        <v>5324</v>
      </c>
    </row>
    <row r="4786" ht="15.75" customHeight="1">
      <c r="A4786" s="338" t="s">
        <v>24775</v>
      </c>
      <c r="B4786" s="338" t="s">
        <v>7737</v>
      </c>
      <c r="C4786" s="338" t="s">
        <v>1547</v>
      </c>
      <c r="D4786" s="338">
        <v>2005.0</v>
      </c>
      <c r="E4786" s="338" t="s">
        <v>24495</v>
      </c>
      <c r="F4786" s="339">
        <v>45143.0</v>
      </c>
      <c r="G4786" s="338" t="s">
        <v>5145</v>
      </c>
      <c r="H4786" s="338" t="s">
        <v>24776</v>
      </c>
      <c r="I4786" s="338" t="s">
        <v>24776</v>
      </c>
      <c r="J4786" s="338" t="s">
        <v>24777</v>
      </c>
      <c r="K4786" s="338" t="s">
        <v>4987</v>
      </c>
      <c r="L4786" s="338" t="s">
        <v>5140</v>
      </c>
      <c r="M4786" s="338" t="s">
        <v>24778</v>
      </c>
      <c r="N4786" s="338" t="s">
        <v>23819</v>
      </c>
      <c r="O4786" s="338" t="s">
        <v>6003</v>
      </c>
    </row>
    <row r="4787" ht="15.75" customHeight="1">
      <c r="A4787" s="338" t="s">
        <v>24779</v>
      </c>
      <c r="B4787" s="338" t="s">
        <v>4970</v>
      </c>
      <c r="C4787" s="338" t="s">
        <v>3713</v>
      </c>
      <c r="D4787" s="338">
        <v>2005.0</v>
      </c>
      <c r="E4787" s="338" t="s">
        <v>24780</v>
      </c>
      <c r="F4787" s="339">
        <v>44992.0</v>
      </c>
      <c r="G4787" s="338" t="s">
        <v>5797</v>
      </c>
      <c r="H4787" s="338" t="s">
        <v>24781</v>
      </c>
      <c r="I4787" s="338" t="s">
        <v>24782</v>
      </c>
      <c r="J4787" s="338" t="s">
        <v>20038</v>
      </c>
      <c r="K4787" s="338" t="s">
        <v>3074</v>
      </c>
      <c r="L4787" s="338" t="s">
        <v>5094</v>
      </c>
      <c r="M4787" s="338" t="s">
        <v>24783</v>
      </c>
      <c r="N4787" s="338" t="s">
        <v>24142</v>
      </c>
      <c r="O4787" s="338" t="s">
        <v>4991</v>
      </c>
    </row>
    <row r="4788" ht="15.75" customHeight="1">
      <c r="A4788" s="338" t="s">
        <v>24784</v>
      </c>
      <c r="B4788" s="338" t="s">
        <v>7737</v>
      </c>
      <c r="C4788" s="338" t="s">
        <v>1681</v>
      </c>
      <c r="D4788" s="338">
        <v>2005.0</v>
      </c>
      <c r="E4788" s="338" t="s">
        <v>24785</v>
      </c>
      <c r="F4788" s="339">
        <v>45145.0</v>
      </c>
      <c r="G4788" s="338" t="s">
        <v>7796</v>
      </c>
      <c r="H4788" s="338" t="s">
        <v>7923</v>
      </c>
      <c r="I4788" s="338" t="s">
        <v>7923</v>
      </c>
      <c r="J4788" s="338" t="s">
        <v>9206</v>
      </c>
      <c r="K4788" s="338" t="s">
        <v>7575</v>
      </c>
      <c r="L4788" s="338" t="s">
        <v>7014</v>
      </c>
      <c r="M4788" s="338" t="s">
        <v>24786</v>
      </c>
      <c r="N4788" s="338" t="s">
        <v>24787</v>
      </c>
      <c r="O4788" s="338" t="s">
        <v>5056</v>
      </c>
    </row>
    <row r="4789" ht="15.75" customHeight="1">
      <c r="A4789" s="338" t="s">
        <v>24788</v>
      </c>
      <c r="B4789" s="338" t="s">
        <v>7737</v>
      </c>
      <c r="C4789" s="338" t="s">
        <v>1537</v>
      </c>
      <c r="D4789" s="338">
        <v>2005.0</v>
      </c>
      <c r="E4789" s="338" t="s">
        <v>24388</v>
      </c>
      <c r="F4789" s="339">
        <v>44931.0</v>
      </c>
      <c r="G4789" s="338" t="s">
        <v>6378</v>
      </c>
      <c r="H4789" s="338" t="s">
        <v>8421</v>
      </c>
      <c r="I4789" s="338" t="s">
        <v>5221</v>
      </c>
      <c r="J4789" s="338" t="s">
        <v>24789</v>
      </c>
      <c r="K4789" s="338" t="s">
        <v>4987</v>
      </c>
      <c r="L4789" s="338" t="s">
        <v>19769</v>
      </c>
      <c r="M4789" s="338" t="s">
        <v>24790</v>
      </c>
      <c r="N4789" s="338" t="s">
        <v>4990</v>
      </c>
      <c r="O4789" s="338" t="s">
        <v>5423</v>
      </c>
    </row>
    <row r="4790" ht="15.75" customHeight="1">
      <c r="A4790" s="338" t="s">
        <v>24791</v>
      </c>
      <c r="B4790" s="338" t="s">
        <v>4970</v>
      </c>
      <c r="C4790" s="338" t="s">
        <v>3713</v>
      </c>
      <c r="D4790" s="338">
        <v>2005.0</v>
      </c>
      <c r="E4790" s="338" t="s">
        <v>24371</v>
      </c>
      <c r="F4790" s="339">
        <v>44992.0</v>
      </c>
      <c r="G4790" s="338" t="s">
        <v>7864</v>
      </c>
      <c r="H4790" s="338" t="s">
        <v>24792</v>
      </c>
      <c r="I4790" s="338" t="s">
        <v>24792</v>
      </c>
      <c r="J4790" s="338" t="s">
        <v>24793</v>
      </c>
      <c r="K4790" s="338" t="s">
        <v>4987</v>
      </c>
      <c r="L4790" s="338" t="s">
        <v>5935</v>
      </c>
      <c r="M4790" s="338" t="s">
        <v>24794</v>
      </c>
      <c r="N4790" s="338" t="s">
        <v>24795</v>
      </c>
      <c r="O4790" s="338" t="s">
        <v>5077</v>
      </c>
    </row>
    <row r="4791" ht="15.75" customHeight="1">
      <c r="A4791" s="338" t="s">
        <v>24796</v>
      </c>
      <c r="B4791" s="338" t="s">
        <v>4970</v>
      </c>
      <c r="C4791" s="338" t="s">
        <v>1558</v>
      </c>
      <c r="D4791" s="338">
        <v>2005.0</v>
      </c>
      <c r="E4791" s="338" t="s">
        <v>24526</v>
      </c>
      <c r="F4791" s="339">
        <v>45113.0</v>
      </c>
      <c r="G4791" s="338" t="s">
        <v>6428</v>
      </c>
      <c r="H4791" s="338" t="s">
        <v>24797</v>
      </c>
      <c r="I4791" s="338" t="s">
        <v>24797</v>
      </c>
      <c r="J4791" s="338" t="s">
        <v>11476</v>
      </c>
      <c r="K4791" s="338" t="s">
        <v>9336</v>
      </c>
      <c r="L4791" s="338" t="s">
        <v>5914</v>
      </c>
      <c r="M4791" s="338" t="s">
        <v>24798</v>
      </c>
      <c r="N4791" s="338" t="s">
        <v>24799</v>
      </c>
      <c r="O4791" s="338" t="s">
        <v>5186</v>
      </c>
    </row>
    <row r="4792" ht="15.75" customHeight="1">
      <c r="A4792" s="338" t="s">
        <v>24800</v>
      </c>
      <c r="B4792" s="338" t="s">
        <v>7737</v>
      </c>
      <c r="C4792" s="338" t="s">
        <v>1558</v>
      </c>
      <c r="D4792" s="338">
        <v>2005.0</v>
      </c>
      <c r="E4792" s="338" t="s">
        <v>24375</v>
      </c>
      <c r="F4792" s="339">
        <v>45022.0</v>
      </c>
      <c r="G4792" s="338" t="s">
        <v>5774</v>
      </c>
      <c r="H4792" s="338" t="s">
        <v>7295</v>
      </c>
      <c r="I4792" s="338" t="s">
        <v>24801</v>
      </c>
      <c r="J4792" s="338" t="s">
        <v>16030</v>
      </c>
      <c r="K4792" s="338" t="s">
        <v>4987</v>
      </c>
      <c r="M4792" s="338" t="s">
        <v>24802</v>
      </c>
      <c r="N4792" s="338" t="s">
        <v>17520</v>
      </c>
      <c r="O4792" s="338" t="s">
        <v>7456</v>
      </c>
    </row>
    <row r="4793" ht="15.75" customHeight="1">
      <c r="A4793" s="338" t="s">
        <v>5135</v>
      </c>
      <c r="B4793" s="338" t="s">
        <v>7737</v>
      </c>
      <c r="C4793" s="338" t="s">
        <v>1425</v>
      </c>
      <c r="D4793" s="338">
        <v>2005.0</v>
      </c>
      <c r="E4793" s="338" t="s">
        <v>24633</v>
      </c>
      <c r="F4793" s="339">
        <v>45110.0</v>
      </c>
      <c r="G4793" s="338" t="s">
        <v>7952</v>
      </c>
      <c r="H4793" s="338" t="s">
        <v>16036</v>
      </c>
      <c r="I4793" s="338" t="s">
        <v>23061</v>
      </c>
      <c r="J4793" s="338" t="s">
        <v>24803</v>
      </c>
      <c r="K4793" s="338" t="s">
        <v>4987</v>
      </c>
      <c r="L4793" s="338" t="s">
        <v>4999</v>
      </c>
      <c r="M4793" s="338" t="s">
        <v>24804</v>
      </c>
      <c r="N4793" s="338" t="s">
        <v>21290</v>
      </c>
      <c r="O4793" s="338" t="s">
        <v>5067</v>
      </c>
    </row>
    <row r="4794" ht="15.75" customHeight="1">
      <c r="A4794" s="338" t="s">
        <v>24805</v>
      </c>
      <c r="B4794" s="338" t="s">
        <v>4993</v>
      </c>
      <c r="C4794" s="338" t="s">
        <v>1558</v>
      </c>
      <c r="D4794" s="338">
        <v>2005.0</v>
      </c>
      <c r="E4794" s="338" t="s">
        <v>24111</v>
      </c>
      <c r="F4794" s="339">
        <v>44991.0</v>
      </c>
      <c r="G4794" s="338" t="s">
        <v>5287</v>
      </c>
      <c r="H4794" s="338" t="s">
        <v>10828</v>
      </c>
      <c r="I4794" s="338" t="s">
        <v>24806</v>
      </c>
      <c r="J4794" s="338" t="s">
        <v>24807</v>
      </c>
      <c r="K4794" s="338" t="s">
        <v>4987</v>
      </c>
      <c r="L4794" s="338" t="s">
        <v>5822</v>
      </c>
      <c r="M4794" s="338" t="s">
        <v>24808</v>
      </c>
      <c r="N4794" s="338" t="s">
        <v>5224</v>
      </c>
      <c r="O4794" s="338" t="s">
        <v>5537</v>
      </c>
    </row>
    <row r="4795" ht="15.75" customHeight="1">
      <c r="A4795" s="338" t="s">
        <v>24809</v>
      </c>
      <c r="B4795" s="338" t="s">
        <v>8739</v>
      </c>
      <c r="C4795" s="338" t="s">
        <v>3713</v>
      </c>
      <c r="D4795" s="338">
        <v>2005.0</v>
      </c>
      <c r="E4795" s="338" t="s">
        <v>24810</v>
      </c>
      <c r="F4795" s="339">
        <v>45052.0</v>
      </c>
      <c r="G4795" s="338" t="s">
        <v>5219</v>
      </c>
      <c r="H4795" s="338" t="s">
        <v>14059</v>
      </c>
      <c r="I4795" s="338" t="s">
        <v>14059</v>
      </c>
      <c r="J4795" s="338" t="s">
        <v>7807</v>
      </c>
      <c r="K4795" s="338" t="s">
        <v>5245</v>
      </c>
      <c r="L4795" s="338" t="s">
        <v>7014</v>
      </c>
      <c r="M4795" s="338" t="s">
        <v>24811</v>
      </c>
      <c r="N4795" s="338" t="s">
        <v>24812</v>
      </c>
      <c r="O4795" s="338" t="s">
        <v>5324</v>
      </c>
    </row>
    <row r="4796" ht="15.75" customHeight="1">
      <c r="A4796" s="338" t="s">
        <v>24813</v>
      </c>
      <c r="B4796" s="338" t="s">
        <v>7737</v>
      </c>
      <c r="C4796" s="338" t="s">
        <v>1558</v>
      </c>
      <c r="D4796" s="338">
        <v>2005.0</v>
      </c>
      <c r="E4796" s="338" t="s">
        <v>24388</v>
      </c>
      <c r="F4796" s="339">
        <v>45174.0</v>
      </c>
      <c r="G4796" s="338" t="s">
        <v>7089</v>
      </c>
      <c r="H4796" s="338" t="s">
        <v>12395</v>
      </c>
      <c r="I4796" s="338" t="s">
        <v>24814</v>
      </c>
      <c r="J4796" s="338" t="s">
        <v>19857</v>
      </c>
      <c r="K4796" s="338" t="s">
        <v>4987</v>
      </c>
      <c r="L4796" s="338" t="s">
        <v>7748</v>
      </c>
      <c r="M4796" s="338" t="s">
        <v>24815</v>
      </c>
      <c r="N4796" s="338" t="s">
        <v>4979</v>
      </c>
      <c r="O4796" s="338" t="s">
        <v>5020</v>
      </c>
    </row>
    <row r="4797" ht="15.75" customHeight="1">
      <c r="A4797" s="338" t="s">
        <v>24816</v>
      </c>
      <c r="B4797" s="338" t="s">
        <v>7737</v>
      </c>
      <c r="C4797" s="338" t="s">
        <v>1558</v>
      </c>
      <c r="D4797" s="338">
        <v>2005.0</v>
      </c>
      <c r="E4797" s="338" t="s">
        <v>23470</v>
      </c>
      <c r="F4797" s="339">
        <v>45174.0</v>
      </c>
      <c r="G4797" s="338" t="s">
        <v>6391</v>
      </c>
      <c r="H4797" s="338" t="s">
        <v>19352</v>
      </c>
      <c r="I4797" s="338" t="s">
        <v>24817</v>
      </c>
      <c r="J4797" s="338" t="s">
        <v>20579</v>
      </c>
      <c r="K4797" s="338" t="s">
        <v>4987</v>
      </c>
      <c r="L4797" s="338" t="s">
        <v>5377</v>
      </c>
      <c r="M4797" s="338" t="s">
        <v>24818</v>
      </c>
      <c r="N4797" s="338" t="s">
        <v>4990</v>
      </c>
      <c r="O4797" s="338" t="s">
        <v>5624</v>
      </c>
    </row>
    <row r="4798" ht="15.75" customHeight="1">
      <c r="A4798" s="338" t="s">
        <v>24819</v>
      </c>
      <c r="B4798" s="338" t="s">
        <v>4970</v>
      </c>
      <c r="C4798" s="338" t="s">
        <v>1547</v>
      </c>
      <c r="D4798" s="338">
        <v>2005.0</v>
      </c>
      <c r="E4798" s="338" t="s">
        <v>23651</v>
      </c>
      <c r="F4798" s="339">
        <v>45083.0</v>
      </c>
      <c r="G4798" s="338" t="s">
        <v>5287</v>
      </c>
      <c r="H4798" s="338" t="s">
        <v>24820</v>
      </c>
      <c r="I4798" s="338" t="s">
        <v>24820</v>
      </c>
      <c r="J4798" s="338" t="s">
        <v>11268</v>
      </c>
      <c r="K4798" s="338" t="s">
        <v>4987</v>
      </c>
      <c r="L4798" s="338" t="s">
        <v>6168</v>
      </c>
      <c r="M4798" s="338" t="s">
        <v>24821</v>
      </c>
      <c r="N4798" s="338" t="s">
        <v>21882</v>
      </c>
      <c r="O4798" s="338" t="s">
        <v>5545</v>
      </c>
    </row>
    <row r="4799" ht="15.75" customHeight="1">
      <c r="A4799" s="338" t="s">
        <v>24822</v>
      </c>
      <c r="B4799" s="338" t="s">
        <v>4970</v>
      </c>
      <c r="C4799" s="338" t="s">
        <v>1547</v>
      </c>
      <c r="D4799" s="338">
        <v>2005.0</v>
      </c>
      <c r="E4799" s="338" t="s">
        <v>24565</v>
      </c>
      <c r="F4799" s="339">
        <v>45144.0</v>
      </c>
      <c r="G4799" s="338" t="s">
        <v>5812</v>
      </c>
      <c r="H4799" s="338" t="s">
        <v>21419</v>
      </c>
      <c r="I4799" s="338" t="s">
        <v>22283</v>
      </c>
      <c r="J4799" s="338" t="s">
        <v>17371</v>
      </c>
      <c r="K4799" s="338" t="s">
        <v>4987</v>
      </c>
      <c r="L4799" s="338" t="s">
        <v>6394</v>
      </c>
      <c r="M4799" s="338" t="s">
        <v>24823</v>
      </c>
      <c r="N4799" s="338" t="s">
        <v>16834</v>
      </c>
      <c r="O4799" s="338" t="s">
        <v>5339</v>
      </c>
    </row>
    <row r="4800" ht="15.75" customHeight="1">
      <c r="A4800" s="338" t="s">
        <v>24824</v>
      </c>
      <c r="B4800" s="338" t="s">
        <v>4970</v>
      </c>
      <c r="C4800" s="338" t="s">
        <v>1537</v>
      </c>
      <c r="D4800" s="338">
        <v>2005.0</v>
      </c>
      <c r="E4800" s="338" t="s">
        <v>24622</v>
      </c>
      <c r="F4800" s="339">
        <v>45113.0</v>
      </c>
      <c r="G4800" s="338" t="s">
        <v>5121</v>
      </c>
      <c r="H4800" s="338" t="s">
        <v>12279</v>
      </c>
      <c r="I4800" s="338" t="s">
        <v>24825</v>
      </c>
      <c r="J4800" s="338" t="s">
        <v>24826</v>
      </c>
      <c r="K4800" s="338" t="s">
        <v>4987</v>
      </c>
      <c r="L4800" s="338" t="s">
        <v>14335</v>
      </c>
      <c r="M4800" s="338" t="s">
        <v>24827</v>
      </c>
      <c r="N4800" s="338" t="s">
        <v>10126</v>
      </c>
      <c r="O4800" s="338" t="s">
        <v>5193</v>
      </c>
    </row>
    <row r="4801" ht="15.75" customHeight="1">
      <c r="A4801" s="338" t="s">
        <v>1296</v>
      </c>
      <c r="B4801" s="338" t="s">
        <v>4970</v>
      </c>
      <c r="C4801" s="338" t="s">
        <v>1425</v>
      </c>
      <c r="D4801" s="338">
        <v>2005.0</v>
      </c>
      <c r="E4801" s="338" t="s">
        <v>24495</v>
      </c>
      <c r="F4801" s="339">
        <v>45081.0</v>
      </c>
      <c r="G4801" s="338" t="s">
        <v>7264</v>
      </c>
      <c r="H4801" s="338" t="s">
        <v>18190</v>
      </c>
      <c r="I4801" s="338" t="s">
        <v>13804</v>
      </c>
      <c r="J4801" s="338" t="s">
        <v>24828</v>
      </c>
      <c r="K4801" s="338" t="s">
        <v>4987</v>
      </c>
      <c r="M4801" s="338" t="s">
        <v>24829</v>
      </c>
      <c r="N4801" s="338" t="s">
        <v>17344</v>
      </c>
      <c r="O4801" s="338" t="s">
        <v>5794</v>
      </c>
    </row>
    <row r="4802" ht="15.75" customHeight="1">
      <c r="A4802" s="338" t="s">
        <v>24830</v>
      </c>
      <c r="B4802" s="338" t="s">
        <v>4970</v>
      </c>
      <c r="C4802" s="338" t="s">
        <v>1547</v>
      </c>
      <c r="D4802" s="338">
        <v>2005.0</v>
      </c>
      <c r="E4802" s="338" t="s">
        <v>24831</v>
      </c>
      <c r="F4802" s="339">
        <v>45052.0</v>
      </c>
      <c r="G4802" s="338" t="s">
        <v>5674</v>
      </c>
      <c r="H4802" s="338" t="s">
        <v>5775</v>
      </c>
      <c r="I4802" s="338" t="s">
        <v>24832</v>
      </c>
      <c r="J4802" s="338" t="s">
        <v>5907</v>
      </c>
      <c r="K4802" s="338" t="s">
        <v>4976</v>
      </c>
      <c r="L4802" s="338" t="s">
        <v>24833</v>
      </c>
      <c r="M4802" s="338" t="s">
        <v>24834</v>
      </c>
      <c r="N4802" s="338" t="s">
        <v>7455</v>
      </c>
      <c r="O4802" s="338" t="s">
        <v>6278</v>
      </c>
    </row>
    <row r="4803" ht="15.75" customHeight="1">
      <c r="A4803" s="338" t="s">
        <v>24835</v>
      </c>
      <c r="B4803" s="338" t="s">
        <v>7737</v>
      </c>
      <c r="C4803" s="338" t="s">
        <v>1558</v>
      </c>
      <c r="D4803" s="338">
        <v>2005.0</v>
      </c>
      <c r="E4803" s="338" t="s">
        <v>24485</v>
      </c>
      <c r="F4803" s="339">
        <v>44963.0</v>
      </c>
      <c r="G4803" s="338" t="s">
        <v>8306</v>
      </c>
      <c r="H4803" s="338" t="s">
        <v>20028</v>
      </c>
      <c r="I4803" s="338" t="s">
        <v>24836</v>
      </c>
      <c r="J4803" s="338" t="s">
        <v>22298</v>
      </c>
      <c r="K4803" s="338" t="s">
        <v>4987</v>
      </c>
      <c r="M4803" s="338" t="s">
        <v>24837</v>
      </c>
      <c r="N4803" s="338" t="s">
        <v>24838</v>
      </c>
      <c r="O4803" s="338" t="s">
        <v>5545</v>
      </c>
    </row>
    <row r="4804" ht="15.75" customHeight="1">
      <c r="A4804" s="338" t="s">
        <v>24839</v>
      </c>
      <c r="B4804" s="338" t="s">
        <v>4970</v>
      </c>
      <c r="C4804" s="338" t="s">
        <v>1537</v>
      </c>
      <c r="D4804" s="338">
        <v>2005.0</v>
      </c>
      <c r="E4804" s="338" t="s">
        <v>23607</v>
      </c>
      <c r="F4804" s="339">
        <v>45018.0</v>
      </c>
      <c r="G4804" s="338" t="s">
        <v>5710</v>
      </c>
      <c r="H4804" s="338" t="s">
        <v>23103</v>
      </c>
      <c r="I4804" s="338" t="s">
        <v>24840</v>
      </c>
      <c r="J4804" s="338" t="s">
        <v>12251</v>
      </c>
      <c r="K4804" s="338" t="s">
        <v>5245</v>
      </c>
      <c r="L4804" s="338" t="s">
        <v>5094</v>
      </c>
      <c r="M4804" s="338" t="s">
        <v>24841</v>
      </c>
      <c r="N4804" s="338" t="s">
        <v>24842</v>
      </c>
      <c r="O4804" s="338" t="s">
        <v>5186</v>
      </c>
    </row>
    <row r="4805" ht="15.75" customHeight="1">
      <c r="A4805" s="338" t="s">
        <v>24843</v>
      </c>
      <c r="B4805" s="338" t="s">
        <v>7737</v>
      </c>
      <c r="C4805" s="338" t="s">
        <v>1547</v>
      </c>
      <c r="D4805" s="338">
        <v>2005.0</v>
      </c>
      <c r="E4805" s="338" t="s">
        <v>24761</v>
      </c>
      <c r="F4805" s="339">
        <v>44931.0</v>
      </c>
      <c r="G4805" s="338" t="s">
        <v>6547</v>
      </c>
      <c r="H4805" s="338" t="s">
        <v>20747</v>
      </c>
      <c r="I4805" s="338" t="s">
        <v>24844</v>
      </c>
      <c r="J4805" s="338" t="s">
        <v>5102</v>
      </c>
      <c r="K4805" s="338" t="s">
        <v>4976</v>
      </c>
      <c r="L4805" s="338" t="s">
        <v>5822</v>
      </c>
      <c r="M4805" s="338" t="s">
        <v>24845</v>
      </c>
      <c r="N4805" s="338" t="s">
        <v>24846</v>
      </c>
      <c r="O4805" s="338" t="s">
        <v>5610</v>
      </c>
    </row>
    <row r="4806" ht="15.75" customHeight="1">
      <c r="A4806" s="338" t="s">
        <v>24847</v>
      </c>
      <c r="B4806" s="338" t="s">
        <v>7737</v>
      </c>
      <c r="C4806" s="338" t="s">
        <v>1537</v>
      </c>
      <c r="D4806" s="338">
        <v>2005.0</v>
      </c>
      <c r="E4806" s="338" t="s">
        <v>24848</v>
      </c>
      <c r="F4806" s="339">
        <v>44989.0</v>
      </c>
      <c r="G4806" s="338" t="s">
        <v>6075</v>
      </c>
      <c r="H4806" s="338" t="s">
        <v>19505</v>
      </c>
      <c r="I4806" s="338" t="s">
        <v>18577</v>
      </c>
      <c r="J4806" s="338" t="s">
        <v>24849</v>
      </c>
      <c r="K4806" s="338" t="s">
        <v>4987</v>
      </c>
      <c r="L4806" s="338" t="s">
        <v>5971</v>
      </c>
      <c r="M4806" s="338" t="s">
        <v>24850</v>
      </c>
      <c r="N4806" s="338" t="s">
        <v>24851</v>
      </c>
      <c r="O4806" s="338" t="s">
        <v>6997</v>
      </c>
    </row>
    <row r="4807" ht="15.75" customHeight="1">
      <c r="A4807" s="338" t="s">
        <v>24852</v>
      </c>
      <c r="B4807" s="338" t="s">
        <v>7737</v>
      </c>
      <c r="C4807" s="338" t="s">
        <v>3713</v>
      </c>
      <c r="D4807" s="338">
        <v>2005.0</v>
      </c>
      <c r="E4807" s="338" t="s">
        <v>24365</v>
      </c>
      <c r="F4807" s="339">
        <v>45144.0</v>
      </c>
      <c r="G4807" s="338" t="s">
        <v>5674</v>
      </c>
      <c r="H4807" s="338" t="s">
        <v>9786</v>
      </c>
      <c r="I4807" s="338" t="s">
        <v>10985</v>
      </c>
      <c r="J4807" s="338" t="s">
        <v>24853</v>
      </c>
      <c r="K4807" s="338" t="s">
        <v>5607</v>
      </c>
      <c r="L4807" s="338" t="s">
        <v>12846</v>
      </c>
      <c r="M4807" s="338" t="s">
        <v>24854</v>
      </c>
      <c r="N4807" s="338" t="s">
        <v>22018</v>
      </c>
      <c r="O4807" s="338" t="s">
        <v>7456</v>
      </c>
    </row>
    <row r="4808" ht="15.75" customHeight="1">
      <c r="A4808" s="338" t="s">
        <v>24855</v>
      </c>
      <c r="B4808" s="338" t="s">
        <v>7737</v>
      </c>
      <c r="C4808" s="338" t="s">
        <v>1547</v>
      </c>
      <c r="D4808" s="338">
        <v>2005.0</v>
      </c>
      <c r="E4808" s="338" t="s">
        <v>23892</v>
      </c>
      <c r="F4808" s="339">
        <v>45051.0</v>
      </c>
      <c r="G4808" s="338" t="s">
        <v>8593</v>
      </c>
      <c r="H4808" s="338" t="s">
        <v>24856</v>
      </c>
      <c r="I4808" s="338" t="s">
        <v>24857</v>
      </c>
      <c r="J4808" s="338" t="s">
        <v>7159</v>
      </c>
      <c r="K4808" s="338" t="s">
        <v>4976</v>
      </c>
      <c r="L4808" s="338" t="s">
        <v>5064</v>
      </c>
      <c r="M4808" s="338" t="s">
        <v>24858</v>
      </c>
      <c r="N4808" s="338" t="s">
        <v>5036</v>
      </c>
      <c r="O4808" s="338" t="s">
        <v>5294</v>
      </c>
    </row>
    <row r="4809" ht="15.75" customHeight="1">
      <c r="A4809" s="338" t="s">
        <v>24859</v>
      </c>
      <c r="B4809" s="338" t="s">
        <v>4993</v>
      </c>
      <c r="C4809" s="338" t="s">
        <v>1601</v>
      </c>
      <c r="D4809" s="338">
        <v>2005.0</v>
      </c>
      <c r="E4809" s="338" t="s">
        <v>23965</v>
      </c>
      <c r="F4809" s="339">
        <v>45111.0</v>
      </c>
      <c r="G4809" s="338" t="s">
        <v>5090</v>
      </c>
      <c r="H4809" s="338" t="s">
        <v>13770</v>
      </c>
      <c r="I4809" s="338" t="s">
        <v>24860</v>
      </c>
      <c r="J4809" s="338" t="s">
        <v>16664</v>
      </c>
      <c r="K4809" s="338" t="s">
        <v>4987</v>
      </c>
      <c r="L4809" s="338" t="s">
        <v>5827</v>
      </c>
      <c r="M4809" s="338" t="s">
        <v>24861</v>
      </c>
      <c r="N4809" s="338" t="s">
        <v>21290</v>
      </c>
      <c r="O4809" s="338" t="s">
        <v>5028</v>
      </c>
    </row>
    <row r="4810" ht="15.75" customHeight="1">
      <c r="A4810" s="338" t="s">
        <v>9098</v>
      </c>
      <c r="B4810" s="338" t="s">
        <v>4970</v>
      </c>
      <c r="C4810" s="338" t="s">
        <v>1537</v>
      </c>
      <c r="D4810" s="338">
        <v>2005.0</v>
      </c>
      <c r="E4810" s="338" t="s">
        <v>24862</v>
      </c>
      <c r="F4810" s="339">
        <v>44933.0</v>
      </c>
      <c r="G4810" s="338" t="s">
        <v>7889</v>
      </c>
      <c r="H4810" s="338" t="s">
        <v>23152</v>
      </c>
      <c r="I4810" s="338" t="s">
        <v>24863</v>
      </c>
      <c r="J4810" s="338" t="s">
        <v>23154</v>
      </c>
      <c r="K4810" s="338" t="s">
        <v>23155</v>
      </c>
      <c r="M4810" s="338" t="s">
        <v>24864</v>
      </c>
      <c r="N4810" s="338" t="s">
        <v>24865</v>
      </c>
      <c r="O4810" s="338" t="s">
        <v>5150</v>
      </c>
    </row>
    <row r="4811" ht="15.75" customHeight="1">
      <c r="A4811" s="338" t="s">
        <v>14103</v>
      </c>
      <c r="B4811" s="338" t="s">
        <v>7737</v>
      </c>
      <c r="C4811" s="338" t="s">
        <v>1547</v>
      </c>
      <c r="D4811" s="338">
        <v>2005.0</v>
      </c>
      <c r="E4811" s="338" t="s">
        <v>24375</v>
      </c>
      <c r="F4811" s="339">
        <v>45113.0</v>
      </c>
      <c r="G4811" s="338" t="s">
        <v>6428</v>
      </c>
      <c r="H4811" s="338" t="s">
        <v>15818</v>
      </c>
      <c r="I4811" s="338" t="s">
        <v>24866</v>
      </c>
      <c r="J4811" s="338" t="s">
        <v>17555</v>
      </c>
      <c r="K4811" s="338" t="s">
        <v>4987</v>
      </c>
      <c r="L4811" s="338" t="s">
        <v>5094</v>
      </c>
      <c r="M4811" s="338" t="s">
        <v>24867</v>
      </c>
      <c r="N4811" s="338" t="s">
        <v>10126</v>
      </c>
      <c r="O4811" s="338" t="s">
        <v>5067</v>
      </c>
    </row>
    <row r="4812" ht="15.75" customHeight="1">
      <c r="A4812" s="338" t="s">
        <v>24868</v>
      </c>
      <c r="B4812" s="338" t="s">
        <v>4970</v>
      </c>
      <c r="C4812" s="338" t="s">
        <v>1547</v>
      </c>
      <c r="D4812" s="338">
        <v>2005.0</v>
      </c>
      <c r="E4812" s="338" t="s">
        <v>24869</v>
      </c>
      <c r="F4812" s="339">
        <v>45143.0</v>
      </c>
      <c r="G4812" s="338" t="s">
        <v>5172</v>
      </c>
      <c r="H4812" s="338" t="s">
        <v>12161</v>
      </c>
      <c r="I4812" s="338" t="s">
        <v>12161</v>
      </c>
      <c r="J4812" s="338" t="s">
        <v>22810</v>
      </c>
      <c r="K4812" s="338" t="s">
        <v>4987</v>
      </c>
      <c r="M4812" s="338" t="s">
        <v>24870</v>
      </c>
      <c r="N4812" s="338" t="s">
        <v>22732</v>
      </c>
      <c r="O4812" s="338" t="s">
        <v>5262</v>
      </c>
    </row>
    <row r="4813" ht="15.75" customHeight="1">
      <c r="A4813" s="338" t="s">
        <v>24871</v>
      </c>
      <c r="B4813" s="338" t="s">
        <v>4993</v>
      </c>
      <c r="C4813" s="338" t="s">
        <v>1601</v>
      </c>
      <c r="D4813" s="338">
        <v>2005.0</v>
      </c>
      <c r="E4813" s="338" t="s">
        <v>23923</v>
      </c>
      <c r="F4813" s="339">
        <v>44962.0</v>
      </c>
      <c r="G4813" s="338" t="s">
        <v>5241</v>
      </c>
      <c r="H4813" s="338" t="s">
        <v>19302</v>
      </c>
      <c r="I4813" s="338" t="s">
        <v>24872</v>
      </c>
      <c r="J4813" s="338" t="s">
        <v>21039</v>
      </c>
      <c r="K4813" s="338" t="s">
        <v>4987</v>
      </c>
      <c r="L4813" s="338" t="s">
        <v>7748</v>
      </c>
      <c r="M4813" s="338" t="s">
        <v>24873</v>
      </c>
      <c r="N4813" s="338" t="s">
        <v>20308</v>
      </c>
      <c r="O4813" s="338" t="s">
        <v>5160</v>
      </c>
    </row>
    <row r="4814" ht="15.75" customHeight="1">
      <c r="A4814" s="338" t="s">
        <v>24874</v>
      </c>
      <c r="B4814" s="338" t="s">
        <v>7737</v>
      </c>
      <c r="C4814" s="338" t="s">
        <v>1537</v>
      </c>
      <c r="D4814" s="338">
        <v>2005.0</v>
      </c>
      <c r="E4814" s="338" t="s">
        <v>24537</v>
      </c>
      <c r="F4814" s="339">
        <v>44961.0</v>
      </c>
      <c r="G4814" s="338" t="s">
        <v>5872</v>
      </c>
      <c r="H4814" s="338" t="s">
        <v>5970</v>
      </c>
      <c r="I4814" s="338" t="s">
        <v>7260</v>
      </c>
      <c r="J4814" s="338" t="s">
        <v>17142</v>
      </c>
      <c r="K4814" s="338" t="s">
        <v>17924</v>
      </c>
      <c r="L4814" s="338" t="s">
        <v>14335</v>
      </c>
      <c r="M4814" s="338" t="s">
        <v>24875</v>
      </c>
      <c r="N4814" s="338" t="s">
        <v>19727</v>
      </c>
      <c r="O4814" s="338" t="s">
        <v>5780</v>
      </c>
    </row>
    <row r="4815" ht="15.75" customHeight="1">
      <c r="A4815" s="338" t="s">
        <v>24876</v>
      </c>
      <c r="B4815" s="338" t="s">
        <v>4970</v>
      </c>
      <c r="C4815" s="338" t="s">
        <v>1558</v>
      </c>
      <c r="D4815" s="338">
        <v>2005.0</v>
      </c>
      <c r="E4815" s="338" t="s">
        <v>24476</v>
      </c>
      <c r="F4815" s="339">
        <v>45052.0</v>
      </c>
      <c r="G4815" s="338" t="s">
        <v>6487</v>
      </c>
      <c r="H4815" s="338" t="s">
        <v>18385</v>
      </c>
      <c r="I4815" s="338" t="s">
        <v>24877</v>
      </c>
      <c r="J4815" s="338" t="s">
        <v>7115</v>
      </c>
      <c r="K4815" s="338" t="s">
        <v>4987</v>
      </c>
      <c r="L4815" s="338" t="s">
        <v>5355</v>
      </c>
      <c r="M4815" s="338" t="s">
        <v>24878</v>
      </c>
      <c r="N4815" s="338" t="s">
        <v>5009</v>
      </c>
      <c r="O4815" s="338" t="s">
        <v>5160</v>
      </c>
    </row>
    <row r="4816" ht="15.75" customHeight="1">
      <c r="A4816" s="338" t="s">
        <v>24879</v>
      </c>
      <c r="B4816" s="338" t="s">
        <v>4970</v>
      </c>
      <c r="C4816" s="338" t="s">
        <v>1558</v>
      </c>
      <c r="D4816" s="338">
        <v>2005.0</v>
      </c>
      <c r="E4816" s="338" t="s">
        <v>24880</v>
      </c>
      <c r="F4816" s="339">
        <v>45144.0</v>
      </c>
      <c r="G4816" s="338" t="s">
        <v>5755</v>
      </c>
      <c r="H4816" s="338" t="s">
        <v>24857</v>
      </c>
      <c r="I4816" s="338" t="s">
        <v>16182</v>
      </c>
      <c r="J4816" s="338" t="s">
        <v>18432</v>
      </c>
      <c r="K4816" s="338" t="s">
        <v>4976</v>
      </c>
      <c r="L4816" s="338" t="s">
        <v>19710</v>
      </c>
      <c r="M4816" s="338" t="s">
        <v>24881</v>
      </c>
      <c r="N4816" s="338" t="s">
        <v>18868</v>
      </c>
      <c r="O4816" s="338" t="s">
        <v>5339</v>
      </c>
    </row>
    <row r="4817" ht="15.75" customHeight="1">
      <c r="A4817" s="338" t="s">
        <v>24882</v>
      </c>
      <c r="B4817" s="338" t="s">
        <v>4970</v>
      </c>
      <c r="C4817" s="338" t="s">
        <v>1558</v>
      </c>
      <c r="D4817" s="338">
        <v>2005.0</v>
      </c>
      <c r="E4817" s="338" t="s">
        <v>24883</v>
      </c>
      <c r="F4817" s="339">
        <v>44933.0</v>
      </c>
      <c r="G4817" s="338" t="s">
        <v>5196</v>
      </c>
      <c r="H4817" s="338" t="s">
        <v>9005</v>
      </c>
      <c r="I4817" s="338" t="s">
        <v>9005</v>
      </c>
      <c r="J4817" s="338" t="s">
        <v>24884</v>
      </c>
      <c r="K4817" s="338" t="s">
        <v>5607</v>
      </c>
      <c r="M4817" s="338" t="s">
        <v>24885</v>
      </c>
      <c r="N4817" s="338" t="s">
        <v>21846</v>
      </c>
      <c r="O4817" s="338" t="s">
        <v>5283</v>
      </c>
    </row>
    <row r="4818" ht="15.75" customHeight="1">
      <c r="A4818" s="338" t="s">
        <v>24886</v>
      </c>
      <c r="B4818" s="338" t="s">
        <v>7737</v>
      </c>
      <c r="C4818" s="338" t="s">
        <v>1547</v>
      </c>
      <c r="D4818" s="338">
        <v>2005.0</v>
      </c>
      <c r="E4818" s="338" t="s">
        <v>24495</v>
      </c>
      <c r="F4818" s="338" t="s">
        <v>5059</v>
      </c>
      <c r="G4818" s="338" t="s">
        <v>5129</v>
      </c>
      <c r="H4818" s="338" t="s">
        <v>8968</v>
      </c>
      <c r="I4818" s="338" t="s">
        <v>12481</v>
      </c>
      <c r="J4818" s="338" t="s">
        <v>18358</v>
      </c>
      <c r="K4818" s="338" t="s">
        <v>12977</v>
      </c>
      <c r="L4818" s="338" t="s">
        <v>7748</v>
      </c>
      <c r="M4818" s="338" t="s">
        <v>24887</v>
      </c>
      <c r="N4818" s="338" t="s">
        <v>10126</v>
      </c>
      <c r="O4818" s="338" t="s">
        <v>5576</v>
      </c>
    </row>
    <row r="4819" ht="15.75" customHeight="1">
      <c r="A4819" s="338" t="s">
        <v>24888</v>
      </c>
      <c r="B4819" s="338" t="s">
        <v>7737</v>
      </c>
      <c r="C4819" s="338" t="s">
        <v>1547</v>
      </c>
      <c r="D4819" s="338">
        <v>2005.0</v>
      </c>
      <c r="E4819" s="338" t="s">
        <v>23788</v>
      </c>
      <c r="F4819" s="339">
        <v>44961.0</v>
      </c>
      <c r="G4819" s="338" t="s">
        <v>5090</v>
      </c>
      <c r="H4819" s="338" t="s">
        <v>18752</v>
      </c>
      <c r="I4819" s="338" t="s">
        <v>24889</v>
      </c>
      <c r="J4819" s="338" t="s">
        <v>22583</v>
      </c>
      <c r="K4819" s="338" t="s">
        <v>4987</v>
      </c>
      <c r="L4819" s="338" t="s">
        <v>5094</v>
      </c>
      <c r="M4819" s="338" t="s">
        <v>24890</v>
      </c>
      <c r="N4819" s="338" t="s">
        <v>19967</v>
      </c>
      <c r="O4819" s="338" t="s">
        <v>5143</v>
      </c>
    </row>
    <row r="4820" ht="15.75" customHeight="1">
      <c r="A4820" s="338" t="s">
        <v>24891</v>
      </c>
      <c r="B4820" s="338" t="s">
        <v>4970</v>
      </c>
      <c r="C4820" s="338" t="s">
        <v>1547</v>
      </c>
      <c r="D4820" s="338">
        <v>2005.0</v>
      </c>
      <c r="E4820" s="338" t="s">
        <v>24892</v>
      </c>
      <c r="F4820" s="339">
        <v>45052.0</v>
      </c>
      <c r="G4820" s="338" t="s">
        <v>7989</v>
      </c>
      <c r="H4820" s="338" t="s">
        <v>8663</v>
      </c>
      <c r="I4820" s="338" t="s">
        <v>24893</v>
      </c>
      <c r="J4820" s="338" t="s">
        <v>19857</v>
      </c>
      <c r="K4820" s="338" t="s">
        <v>4987</v>
      </c>
      <c r="M4820" s="338" t="s">
        <v>24894</v>
      </c>
      <c r="N4820" s="338" t="s">
        <v>24895</v>
      </c>
      <c r="O4820" s="338" t="s">
        <v>5324</v>
      </c>
    </row>
    <row r="4821" ht="15.75" customHeight="1">
      <c r="A4821" s="338" t="s">
        <v>24896</v>
      </c>
      <c r="B4821" s="338" t="s">
        <v>4970</v>
      </c>
      <c r="C4821" s="338" t="s">
        <v>1547</v>
      </c>
      <c r="D4821" s="338">
        <v>2005.0</v>
      </c>
      <c r="E4821" s="338" t="s">
        <v>24360</v>
      </c>
      <c r="F4821" s="339">
        <v>44932.0</v>
      </c>
      <c r="G4821" s="338" t="s">
        <v>6036</v>
      </c>
      <c r="H4821" s="338" t="s">
        <v>23223</v>
      </c>
      <c r="I4821" s="338" t="s">
        <v>22562</v>
      </c>
      <c r="J4821" s="338" t="s">
        <v>11848</v>
      </c>
      <c r="K4821" s="338" t="s">
        <v>4976</v>
      </c>
      <c r="M4821" s="338" t="s">
        <v>24897</v>
      </c>
      <c r="N4821" s="338" t="s">
        <v>24898</v>
      </c>
      <c r="O4821" s="338" t="s">
        <v>5339</v>
      </c>
    </row>
    <row r="4822" ht="15.75" customHeight="1">
      <c r="A4822" s="338" t="s">
        <v>24899</v>
      </c>
      <c r="B4822" s="338" t="s">
        <v>4970</v>
      </c>
      <c r="C4822" s="338" t="s">
        <v>1558</v>
      </c>
      <c r="D4822" s="338">
        <v>2005.0</v>
      </c>
      <c r="E4822" s="338" t="s">
        <v>24425</v>
      </c>
      <c r="F4822" s="339">
        <v>44992.0</v>
      </c>
      <c r="G4822" s="338" t="s">
        <v>7889</v>
      </c>
      <c r="H4822" s="338" t="s">
        <v>24900</v>
      </c>
      <c r="I4822" s="338" t="s">
        <v>24900</v>
      </c>
      <c r="J4822" s="338" t="s">
        <v>24901</v>
      </c>
      <c r="K4822" s="338" t="s">
        <v>4987</v>
      </c>
      <c r="L4822" s="338" t="s">
        <v>6113</v>
      </c>
      <c r="M4822" s="338" t="s">
        <v>24902</v>
      </c>
      <c r="N4822" s="338" t="s">
        <v>24903</v>
      </c>
      <c r="O4822" s="338" t="s">
        <v>5283</v>
      </c>
    </row>
    <row r="4823" ht="15.75" customHeight="1">
      <c r="A4823" s="338" t="s">
        <v>24904</v>
      </c>
      <c r="B4823" s="338" t="s">
        <v>4970</v>
      </c>
      <c r="C4823" s="338" t="s">
        <v>1601</v>
      </c>
      <c r="D4823" s="338">
        <v>2005.0</v>
      </c>
      <c r="E4823" s="338" t="s">
        <v>24105</v>
      </c>
      <c r="F4823" s="339">
        <v>45023.0</v>
      </c>
      <c r="G4823" s="338" t="s">
        <v>6391</v>
      </c>
      <c r="H4823" s="338" t="s">
        <v>24905</v>
      </c>
      <c r="I4823" s="338" t="s">
        <v>24905</v>
      </c>
      <c r="J4823" s="338" t="s">
        <v>24906</v>
      </c>
      <c r="K4823" s="338" t="s">
        <v>4987</v>
      </c>
      <c r="L4823" s="338" t="s">
        <v>5140</v>
      </c>
      <c r="M4823" s="338" t="s">
        <v>24907</v>
      </c>
      <c r="N4823" s="338" t="s">
        <v>24908</v>
      </c>
      <c r="O4823" s="338" t="s">
        <v>5120</v>
      </c>
    </row>
    <row r="4824" ht="15.75" customHeight="1">
      <c r="A4824" s="338" t="s">
        <v>24909</v>
      </c>
      <c r="B4824" s="338" t="s">
        <v>4970</v>
      </c>
      <c r="C4824" s="338" t="s">
        <v>1547</v>
      </c>
      <c r="D4824" s="338">
        <v>2005.0</v>
      </c>
      <c r="E4824" s="338" t="s">
        <v>24695</v>
      </c>
      <c r="F4824" s="339">
        <v>45083.0</v>
      </c>
      <c r="G4824" s="338" t="s">
        <v>6528</v>
      </c>
      <c r="H4824" s="338" t="s">
        <v>14683</v>
      </c>
      <c r="I4824" s="338" t="s">
        <v>24910</v>
      </c>
      <c r="J4824" s="338" t="s">
        <v>14683</v>
      </c>
      <c r="K4824" s="338" t="s">
        <v>4987</v>
      </c>
      <c r="L4824" s="338" t="s">
        <v>24911</v>
      </c>
      <c r="M4824" s="338" t="s">
        <v>24912</v>
      </c>
      <c r="N4824" s="338" t="s">
        <v>24913</v>
      </c>
      <c r="O4824" s="338" t="s">
        <v>9307</v>
      </c>
    </row>
    <row r="4825" ht="15.75" customHeight="1">
      <c r="A4825" s="338" t="s">
        <v>24914</v>
      </c>
      <c r="B4825" s="338" t="s">
        <v>7737</v>
      </c>
      <c r="C4825" s="338" t="s">
        <v>1558</v>
      </c>
      <c r="D4825" s="338">
        <v>2005.0</v>
      </c>
      <c r="E4825" s="338" t="s">
        <v>24915</v>
      </c>
      <c r="F4825" s="339">
        <v>45082.0</v>
      </c>
      <c r="G4825" s="338" t="s">
        <v>5219</v>
      </c>
      <c r="H4825" s="338" t="s">
        <v>23090</v>
      </c>
      <c r="I4825" s="338" t="s">
        <v>23362</v>
      </c>
      <c r="J4825" s="338" t="s">
        <v>23883</v>
      </c>
      <c r="K4825" s="338" t="s">
        <v>4987</v>
      </c>
      <c r="M4825" s="338" t="s">
        <v>24916</v>
      </c>
      <c r="N4825" s="338" t="s">
        <v>5126</v>
      </c>
      <c r="O4825" s="338" t="s">
        <v>5624</v>
      </c>
    </row>
    <row r="4826" ht="15.75" customHeight="1">
      <c r="A4826" s="338" t="s">
        <v>24917</v>
      </c>
      <c r="B4826" s="338" t="s">
        <v>4970</v>
      </c>
      <c r="C4826" s="338" t="s">
        <v>1558</v>
      </c>
      <c r="D4826" s="338">
        <v>2005.0</v>
      </c>
      <c r="E4826" s="338" t="s">
        <v>24310</v>
      </c>
      <c r="F4826" s="339">
        <v>45144.0</v>
      </c>
      <c r="G4826" s="338" t="s">
        <v>5121</v>
      </c>
      <c r="H4826" s="338" t="s">
        <v>13443</v>
      </c>
      <c r="I4826" s="338" t="s">
        <v>13443</v>
      </c>
      <c r="J4826" s="338" t="s">
        <v>21004</v>
      </c>
      <c r="K4826" s="338" t="s">
        <v>4987</v>
      </c>
      <c r="L4826" s="338" t="s">
        <v>5176</v>
      </c>
      <c r="M4826" s="338" t="s">
        <v>24918</v>
      </c>
      <c r="N4826" s="338" t="s">
        <v>7780</v>
      </c>
      <c r="O4826" s="338" t="s">
        <v>5715</v>
      </c>
    </row>
    <row r="4827" ht="15.75" customHeight="1">
      <c r="A4827" s="338" t="s">
        <v>24919</v>
      </c>
      <c r="B4827" s="338" t="s">
        <v>4970</v>
      </c>
      <c r="C4827" s="338" t="s">
        <v>1558</v>
      </c>
      <c r="D4827" s="338">
        <v>2005.0</v>
      </c>
      <c r="E4827" s="338" t="s">
        <v>24920</v>
      </c>
      <c r="F4827" s="339">
        <v>45175.0</v>
      </c>
      <c r="G4827" s="338" t="s">
        <v>5070</v>
      </c>
      <c r="H4827" s="338" t="s">
        <v>24921</v>
      </c>
      <c r="I4827" s="338" t="s">
        <v>24921</v>
      </c>
      <c r="J4827" s="338" t="s">
        <v>20622</v>
      </c>
      <c r="K4827" s="338" t="s">
        <v>4987</v>
      </c>
      <c r="L4827" s="338" t="s">
        <v>24922</v>
      </c>
      <c r="M4827" s="338" t="s">
        <v>24923</v>
      </c>
      <c r="N4827" s="338" t="s">
        <v>24924</v>
      </c>
      <c r="O4827" s="338" t="s">
        <v>5576</v>
      </c>
    </row>
    <row r="4828" ht="15.75" customHeight="1">
      <c r="A4828" s="338" t="s">
        <v>24925</v>
      </c>
      <c r="B4828" s="338" t="s">
        <v>7737</v>
      </c>
      <c r="C4828" s="338" t="s">
        <v>1537</v>
      </c>
      <c r="D4828" s="338">
        <v>2005.0</v>
      </c>
      <c r="E4828" s="338" t="s">
        <v>24558</v>
      </c>
      <c r="F4828" s="339">
        <v>45082.0</v>
      </c>
      <c r="G4828" s="338" t="s">
        <v>6547</v>
      </c>
      <c r="H4828" s="338" t="s">
        <v>14467</v>
      </c>
      <c r="I4828" s="338" t="s">
        <v>14999</v>
      </c>
      <c r="J4828" s="338" t="s">
        <v>17934</v>
      </c>
      <c r="K4828" s="338" t="s">
        <v>4987</v>
      </c>
      <c r="L4828" s="338" t="s">
        <v>12215</v>
      </c>
      <c r="M4828" s="338" t="s">
        <v>24926</v>
      </c>
      <c r="N4828" s="338" t="s">
        <v>7780</v>
      </c>
      <c r="O4828" s="338" t="s">
        <v>5610</v>
      </c>
    </row>
    <row r="4829" ht="15.75" customHeight="1">
      <c r="A4829" s="338" t="s">
        <v>24927</v>
      </c>
      <c r="B4829" s="338" t="s">
        <v>5445</v>
      </c>
      <c r="C4829" s="338" t="s">
        <v>1572</v>
      </c>
      <c r="D4829" s="338">
        <v>2005.0</v>
      </c>
      <c r="E4829" s="338" t="s">
        <v>24282</v>
      </c>
      <c r="F4829" s="339">
        <v>45051.0</v>
      </c>
      <c r="G4829" s="338" t="s">
        <v>5172</v>
      </c>
      <c r="H4829" s="338" t="s">
        <v>24928</v>
      </c>
      <c r="I4829" s="338" t="s">
        <v>24929</v>
      </c>
      <c r="J4829" s="338" t="s">
        <v>17371</v>
      </c>
      <c r="K4829" s="338" t="s">
        <v>4976</v>
      </c>
      <c r="L4829" s="338" t="s">
        <v>5377</v>
      </c>
      <c r="M4829" s="338" t="s">
        <v>24930</v>
      </c>
      <c r="N4829" s="338" t="s">
        <v>24931</v>
      </c>
      <c r="O4829" s="338" t="s">
        <v>9753</v>
      </c>
    </row>
    <row r="4830" ht="15.75" customHeight="1">
      <c r="A4830" s="338" t="s">
        <v>24932</v>
      </c>
      <c r="B4830" s="338" t="s">
        <v>7737</v>
      </c>
      <c r="C4830" s="338" t="s">
        <v>1558</v>
      </c>
      <c r="D4830" s="338">
        <v>2005.0</v>
      </c>
      <c r="E4830" s="338" t="s">
        <v>24476</v>
      </c>
      <c r="F4830" s="339">
        <v>44963.0</v>
      </c>
      <c r="G4830" s="338" t="s">
        <v>5701</v>
      </c>
      <c r="H4830" s="338" t="s">
        <v>20685</v>
      </c>
      <c r="I4830" s="338" t="s">
        <v>20685</v>
      </c>
      <c r="J4830" s="338" t="s">
        <v>15599</v>
      </c>
      <c r="K4830" s="338" t="s">
        <v>4987</v>
      </c>
      <c r="L4830" s="338" t="s">
        <v>5355</v>
      </c>
      <c r="M4830" s="338" t="s">
        <v>24933</v>
      </c>
      <c r="N4830" s="338" t="s">
        <v>24934</v>
      </c>
      <c r="O4830" s="338" t="s">
        <v>5624</v>
      </c>
    </row>
    <row r="4831" ht="15.75" customHeight="1">
      <c r="A4831" s="338" t="s">
        <v>24935</v>
      </c>
      <c r="B4831" s="338" t="s">
        <v>5601</v>
      </c>
      <c r="C4831" s="338" t="s">
        <v>1547</v>
      </c>
      <c r="D4831" s="338">
        <v>2005.0</v>
      </c>
      <c r="E4831" s="338" t="s">
        <v>24936</v>
      </c>
      <c r="F4831" s="339">
        <v>44992.0</v>
      </c>
      <c r="G4831" s="338" t="s">
        <v>8851</v>
      </c>
      <c r="H4831" s="338" t="s">
        <v>13946</v>
      </c>
      <c r="I4831" s="338" t="s">
        <v>13946</v>
      </c>
      <c r="J4831" s="338" t="s">
        <v>24937</v>
      </c>
      <c r="K4831" s="338" t="s">
        <v>10219</v>
      </c>
      <c r="L4831" s="338" t="s">
        <v>24938</v>
      </c>
      <c r="M4831" s="338" t="s">
        <v>24939</v>
      </c>
      <c r="N4831" s="338" t="s">
        <v>19332</v>
      </c>
      <c r="O4831" s="338" t="s">
        <v>5408</v>
      </c>
    </row>
    <row r="4832" ht="15.75" customHeight="1">
      <c r="A4832" s="338" t="s">
        <v>24940</v>
      </c>
      <c r="B4832" s="338" t="s">
        <v>4970</v>
      </c>
      <c r="C4832" s="338" t="s">
        <v>1558</v>
      </c>
      <c r="D4832" s="338">
        <v>2005.0</v>
      </c>
      <c r="E4832" s="338" t="s">
        <v>24495</v>
      </c>
      <c r="F4832" s="339">
        <v>45175.0</v>
      </c>
      <c r="G4832" s="338" t="s">
        <v>5172</v>
      </c>
      <c r="H4832" s="338" t="s">
        <v>24941</v>
      </c>
      <c r="I4832" s="338" t="s">
        <v>24942</v>
      </c>
      <c r="J4832" s="338" t="s">
        <v>24943</v>
      </c>
      <c r="K4832" s="338" t="s">
        <v>4987</v>
      </c>
      <c r="L4832" s="338" t="s">
        <v>5140</v>
      </c>
      <c r="M4832" s="338" t="s">
        <v>24944</v>
      </c>
      <c r="N4832" s="338" t="s">
        <v>24945</v>
      </c>
      <c r="O4832" s="338" t="s">
        <v>5537</v>
      </c>
    </row>
    <row r="4833" ht="15.75" customHeight="1">
      <c r="A4833" s="338" t="s">
        <v>24946</v>
      </c>
      <c r="B4833" s="338" t="s">
        <v>4970</v>
      </c>
      <c r="C4833" s="338" t="s">
        <v>1547</v>
      </c>
      <c r="D4833" s="338">
        <v>2005.0</v>
      </c>
      <c r="E4833" s="338" t="s">
        <v>24947</v>
      </c>
      <c r="F4833" s="339">
        <v>44962.0</v>
      </c>
      <c r="G4833" s="338" t="s">
        <v>5287</v>
      </c>
      <c r="H4833" s="338" t="s">
        <v>5228</v>
      </c>
      <c r="I4833" s="338" t="s">
        <v>24948</v>
      </c>
      <c r="J4833" s="338" t="s">
        <v>18603</v>
      </c>
      <c r="K4833" s="338" t="s">
        <v>4987</v>
      </c>
      <c r="L4833" s="338" t="s">
        <v>7748</v>
      </c>
      <c r="M4833" s="338" t="s">
        <v>24949</v>
      </c>
      <c r="N4833" s="338" t="s">
        <v>11206</v>
      </c>
      <c r="O4833" s="338" t="s">
        <v>5232</v>
      </c>
    </row>
    <row r="4834" ht="15.75" customHeight="1">
      <c r="A4834" s="338" t="s">
        <v>24950</v>
      </c>
      <c r="B4834" s="338" t="s">
        <v>8739</v>
      </c>
      <c r="C4834" s="338" t="s">
        <v>3713</v>
      </c>
      <c r="D4834" s="338">
        <v>2005.0</v>
      </c>
      <c r="E4834" s="338" t="s">
        <v>24951</v>
      </c>
      <c r="F4834" s="339">
        <v>45082.0</v>
      </c>
      <c r="G4834" s="338" t="s">
        <v>6749</v>
      </c>
      <c r="H4834" s="338" t="s">
        <v>24952</v>
      </c>
      <c r="I4834" s="338" t="s">
        <v>24952</v>
      </c>
      <c r="J4834" s="338" t="s">
        <v>24953</v>
      </c>
      <c r="K4834" s="338" t="s">
        <v>6642</v>
      </c>
      <c r="M4834" s="338" t="s">
        <v>24954</v>
      </c>
      <c r="N4834" s="338" t="s">
        <v>21210</v>
      </c>
      <c r="O4834" s="338" t="s">
        <v>5020</v>
      </c>
    </row>
    <row r="4835" ht="15.75" customHeight="1">
      <c r="A4835" s="338" t="s">
        <v>24955</v>
      </c>
      <c r="B4835" s="338" t="s">
        <v>4993</v>
      </c>
      <c r="C4835" s="338" t="s">
        <v>1558</v>
      </c>
      <c r="D4835" s="338">
        <v>2005.0</v>
      </c>
      <c r="E4835" s="338" t="s">
        <v>24956</v>
      </c>
      <c r="F4835" s="339">
        <v>45053.0</v>
      </c>
      <c r="G4835" s="338" t="s">
        <v>8851</v>
      </c>
      <c r="H4835" s="338" t="s">
        <v>24957</v>
      </c>
      <c r="I4835" s="338" t="s">
        <v>24958</v>
      </c>
      <c r="J4835" s="338" t="s">
        <v>24500</v>
      </c>
      <c r="K4835" s="338" t="s">
        <v>4987</v>
      </c>
      <c r="M4835" s="338" t="s">
        <v>24959</v>
      </c>
      <c r="N4835" s="338" t="s">
        <v>16834</v>
      </c>
      <c r="O4835" s="338" t="s">
        <v>6003</v>
      </c>
    </row>
    <row r="4836" ht="15.75" customHeight="1">
      <c r="A4836" s="338" t="s">
        <v>24960</v>
      </c>
      <c r="B4836" s="338" t="s">
        <v>4993</v>
      </c>
      <c r="C4836" s="338" t="s">
        <v>1547</v>
      </c>
      <c r="D4836" s="338">
        <v>2005.0</v>
      </c>
      <c r="E4836" s="338" t="s">
        <v>24565</v>
      </c>
      <c r="F4836" s="339">
        <v>45144.0</v>
      </c>
      <c r="G4836" s="338" t="s">
        <v>5181</v>
      </c>
      <c r="H4836" s="338" t="s">
        <v>24961</v>
      </c>
      <c r="I4836" s="338" t="s">
        <v>24961</v>
      </c>
      <c r="J4836" s="338" t="s">
        <v>5687</v>
      </c>
      <c r="K4836" s="338" t="s">
        <v>4987</v>
      </c>
      <c r="L4836" s="338" t="s">
        <v>5827</v>
      </c>
      <c r="M4836" s="338" t="s">
        <v>24962</v>
      </c>
      <c r="N4836" s="338" t="s">
        <v>18335</v>
      </c>
      <c r="O4836" s="338" t="s">
        <v>5537</v>
      </c>
    </row>
    <row r="4837" ht="15.75" customHeight="1">
      <c r="A4837" s="338" t="s">
        <v>24963</v>
      </c>
      <c r="B4837" s="338" t="s">
        <v>5601</v>
      </c>
      <c r="C4837" s="338" t="s">
        <v>1547</v>
      </c>
      <c r="D4837" s="338">
        <v>2005.0</v>
      </c>
      <c r="E4837" s="338" t="s">
        <v>23788</v>
      </c>
      <c r="F4837" s="339">
        <v>44965.0</v>
      </c>
      <c r="G4837" s="338" t="s">
        <v>5755</v>
      </c>
      <c r="H4837" s="338" t="s">
        <v>22270</v>
      </c>
      <c r="I4837" s="338" t="s">
        <v>22270</v>
      </c>
      <c r="J4837" s="338" t="s">
        <v>24964</v>
      </c>
      <c r="K4837" s="338" t="s">
        <v>19171</v>
      </c>
      <c r="M4837" s="338" t="s">
        <v>24965</v>
      </c>
      <c r="N4837" s="338" t="s">
        <v>24966</v>
      </c>
      <c r="O4837" s="338" t="s">
        <v>5943</v>
      </c>
    </row>
    <row r="4838" ht="15.75" customHeight="1">
      <c r="A4838" s="338" t="s">
        <v>24967</v>
      </c>
      <c r="B4838" s="338" t="s">
        <v>4970</v>
      </c>
      <c r="C4838" s="338" t="s">
        <v>1558</v>
      </c>
      <c r="D4838" s="338">
        <v>2005.0</v>
      </c>
      <c r="E4838" s="338" t="s">
        <v>24968</v>
      </c>
      <c r="F4838" s="339">
        <v>45083.0</v>
      </c>
      <c r="G4838" s="338" t="s">
        <v>5163</v>
      </c>
      <c r="H4838" s="338" t="s">
        <v>24969</v>
      </c>
      <c r="I4838" s="338" t="s">
        <v>10561</v>
      </c>
      <c r="J4838" s="338" t="s">
        <v>6671</v>
      </c>
      <c r="K4838" s="338" t="s">
        <v>18604</v>
      </c>
      <c r="L4838" s="338" t="s">
        <v>5140</v>
      </c>
      <c r="M4838" s="338" t="s">
        <v>24970</v>
      </c>
      <c r="N4838" s="338" t="s">
        <v>24971</v>
      </c>
      <c r="O4838" s="338" t="s">
        <v>5370</v>
      </c>
    </row>
    <row r="4839" ht="15.75" customHeight="1">
      <c r="A4839" s="338" t="s">
        <v>24972</v>
      </c>
      <c r="B4839" s="338" t="s">
        <v>4970</v>
      </c>
      <c r="C4839" s="338" t="s">
        <v>1537</v>
      </c>
      <c r="D4839" s="338">
        <v>2005.0</v>
      </c>
      <c r="E4839" s="338" t="s">
        <v>24973</v>
      </c>
      <c r="F4839" s="339">
        <v>45143.0</v>
      </c>
      <c r="G4839" s="338" t="s">
        <v>5070</v>
      </c>
      <c r="H4839" s="338" t="s">
        <v>24974</v>
      </c>
      <c r="I4839" s="338" t="s">
        <v>4890</v>
      </c>
      <c r="J4839" s="338" t="s">
        <v>24975</v>
      </c>
      <c r="K4839" s="338" t="s">
        <v>5245</v>
      </c>
      <c r="M4839" s="338" t="s">
        <v>24976</v>
      </c>
      <c r="N4839" s="338" t="s">
        <v>24113</v>
      </c>
      <c r="O4839" s="338" t="s">
        <v>5120</v>
      </c>
    </row>
    <row r="4840" ht="15.75" customHeight="1">
      <c r="A4840" s="338" t="s">
        <v>24977</v>
      </c>
      <c r="B4840" s="338" t="s">
        <v>7737</v>
      </c>
      <c r="C4840" s="338" t="s">
        <v>1547</v>
      </c>
      <c r="D4840" s="338">
        <v>2005.0</v>
      </c>
      <c r="E4840" s="338" t="s">
        <v>24978</v>
      </c>
      <c r="F4840" s="339">
        <v>45114.0</v>
      </c>
      <c r="G4840" s="338" t="s">
        <v>5969</v>
      </c>
      <c r="H4840" s="338" t="s">
        <v>24979</v>
      </c>
      <c r="I4840" s="338" t="s">
        <v>24979</v>
      </c>
      <c r="J4840" s="338" t="s">
        <v>24980</v>
      </c>
      <c r="K4840" s="338" t="s">
        <v>5607</v>
      </c>
      <c r="M4840" s="338" t="s">
        <v>24981</v>
      </c>
      <c r="N4840" s="338" t="s">
        <v>23284</v>
      </c>
      <c r="O4840" s="338" t="s">
        <v>5077</v>
      </c>
    </row>
    <row r="4841" ht="15.75" customHeight="1">
      <c r="A4841" s="338" t="s">
        <v>24982</v>
      </c>
      <c r="B4841" s="338" t="s">
        <v>4970</v>
      </c>
      <c r="C4841" s="338" t="s">
        <v>1558</v>
      </c>
      <c r="D4841" s="338">
        <v>2005.0</v>
      </c>
      <c r="E4841" s="338" t="s">
        <v>24983</v>
      </c>
      <c r="F4841" s="339">
        <v>45080.0</v>
      </c>
      <c r="G4841" s="338" t="s">
        <v>8306</v>
      </c>
      <c r="H4841" s="338" t="s">
        <v>24984</v>
      </c>
      <c r="I4841" s="338" t="s">
        <v>24985</v>
      </c>
      <c r="J4841" s="338" t="s">
        <v>24985</v>
      </c>
      <c r="K4841" s="338" t="s">
        <v>4987</v>
      </c>
      <c r="M4841" s="338" t="s">
        <v>24986</v>
      </c>
      <c r="N4841" s="338" t="s">
        <v>24987</v>
      </c>
      <c r="O4841" s="338" t="s">
        <v>5283</v>
      </c>
    </row>
    <row r="4842" ht="15.75" customHeight="1">
      <c r="A4842" s="338" t="s">
        <v>24988</v>
      </c>
      <c r="B4842" s="338" t="s">
        <v>7737</v>
      </c>
      <c r="C4842" s="338" t="s">
        <v>1558</v>
      </c>
      <c r="D4842" s="338">
        <v>2005.0</v>
      </c>
      <c r="E4842" s="338" t="s">
        <v>24989</v>
      </c>
      <c r="F4842" s="339">
        <v>45023.0</v>
      </c>
      <c r="G4842" s="338" t="s">
        <v>7083</v>
      </c>
      <c r="H4842" s="338" t="s">
        <v>24990</v>
      </c>
      <c r="I4842" s="338" t="s">
        <v>24991</v>
      </c>
      <c r="J4842" s="338" t="s">
        <v>15536</v>
      </c>
      <c r="K4842" s="338" t="s">
        <v>4987</v>
      </c>
      <c r="L4842" s="338" t="s">
        <v>5389</v>
      </c>
      <c r="M4842" s="338" t="s">
        <v>24992</v>
      </c>
      <c r="N4842" s="338" t="s">
        <v>23757</v>
      </c>
      <c r="O4842" s="338" t="s">
        <v>5537</v>
      </c>
    </row>
    <row r="4843" ht="15.75" customHeight="1">
      <c r="A4843" s="338" t="s">
        <v>24993</v>
      </c>
      <c r="B4843" s="338" t="s">
        <v>4970</v>
      </c>
      <c r="C4843" s="338" t="s">
        <v>1558</v>
      </c>
      <c r="D4843" s="338">
        <v>2005.0</v>
      </c>
      <c r="E4843" s="338" t="s">
        <v>24375</v>
      </c>
      <c r="F4843" s="339">
        <v>45083.0</v>
      </c>
      <c r="G4843" s="338" t="s">
        <v>5121</v>
      </c>
      <c r="H4843" s="338" t="s">
        <v>24994</v>
      </c>
      <c r="I4843" s="338" t="s">
        <v>24995</v>
      </c>
      <c r="J4843" s="338" t="s">
        <v>24996</v>
      </c>
      <c r="K4843" s="338" t="s">
        <v>4987</v>
      </c>
      <c r="L4843" s="338" t="s">
        <v>5281</v>
      </c>
      <c r="M4843" s="338" t="s">
        <v>24997</v>
      </c>
      <c r="N4843" s="338" t="s">
        <v>23664</v>
      </c>
      <c r="O4843" s="338" t="s">
        <v>5186</v>
      </c>
    </row>
    <row r="4844" ht="15.75" customHeight="1">
      <c r="A4844" s="338" t="s">
        <v>24998</v>
      </c>
      <c r="B4844" s="338" t="s">
        <v>4993</v>
      </c>
      <c r="C4844" s="338" t="s">
        <v>1558</v>
      </c>
      <c r="D4844" s="338">
        <v>2005.0</v>
      </c>
      <c r="E4844" s="338" t="s">
        <v>23621</v>
      </c>
      <c r="F4844" s="339">
        <v>44962.0</v>
      </c>
      <c r="G4844" s="338" t="s">
        <v>5319</v>
      </c>
      <c r="H4844" s="338" t="s">
        <v>20675</v>
      </c>
      <c r="I4844" s="338" t="s">
        <v>24999</v>
      </c>
      <c r="J4844" s="338" t="s">
        <v>17873</v>
      </c>
      <c r="K4844" s="338" t="s">
        <v>4987</v>
      </c>
      <c r="L4844" s="338" t="s">
        <v>25000</v>
      </c>
      <c r="M4844" s="338" t="s">
        <v>25001</v>
      </c>
      <c r="N4844" s="338" t="s">
        <v>5224</v>
      </c>
      <c r="O4844" s="338" t="s">
        <v>5505</v>
      </c>
    </row>
    <row r="4845" ht="15.75" customHeight="1">
      <c r="A4845" s="338" t="s">
        <v>25002</v>
      </c>
      <c r="B4845" s="338" t="s">
        <v>4970</v>
      </c>
      <c r="C4845" s="338" t="s">
        <v>3713</v>
      </c>
      <c r="D4845" s="338">
        <v>2006.0</v>
      </c>
      <c r="E4845" s="338" t="s">
        <v>24880</v>
      </c>
      <c r="F4845" s="339">
        <v>45054.0</v>
      </c>
      <c r="G4845" s="338" t="s">
        <v>4995</v>
      </c>
      <c r="H4845" s="338" t="s">
        <v>5041</v>
      </c>
      <c r="I4845" s="338" t="s">
        <v>24336</v>
      </c>
      <c r="J4845" s="338" t="s">
        <v>16679</v>
      </c>
      <c r="K4845" s="338" t="s">
        <v>4987</v>
      </c>
      <c r="L4845" s="338" t="s">
        <v>16634</v>
      </c>
      <c r="M4845" s="338" t="s">
        <v>25003</v>
      </c>
      <c r="N4845" s="338" t="s">
        <v>4979</v>
      </c>
      <c r="O4845" s="338" t="s">
        <v>18876</v>
      </c>
    </row>
    <row r="4846" ht="15.75" customHeight="1">
      <c r="A4846" s="338" t="s">
        <v>25004</v>
      </c>
      <c r="B4846" s="338" t="s">
        <v>7737</v>
      </c>
      <c r="C4846" s="338" t="s">
        <v>1537</v>
      </c>
      <c r="D4846" s="338">
        <v>2006.0</v>
      </c>
      <c r="E4846" s="338" t="s">
        <v>25005</v>
      </c>
      <c r="F4846" s="338" t="s">
        <v>5286</v>
      </c>
      <c r="G4846" s="338" t="s">
        <v>8529</v>
      </c>
      <c r="H4846" s="338" t="s">
        <v>22342</v>
      </c>
      <c r="I4846" s="338" t="s">
        <v>25006</v>
      </c>
      <c r="J4846" s="338" t="s">
        <v>25007</v>
      </c>
      <c r="K4846" s="338" t="s">
        <v>4987</v>
      </c>
      <c r="L4846" s="338" t="s">
        <v>15146</v>
      </c>
      <c r="M4846" s="338" t="s">
        <v>25008</v>
      </c>
      <c r="N4846" s="338" t="s">
        <v>5036</v>
      </c>
      <c r="O4846" s="338" t="s">
        <v>4991</v>
      </c>
    </row>
    <row r="4847" ht="15.75" customHeight="1">
      <c r="A4847" s="338" t="s">
        <v>25009</v>
      </c>
      <c r="B4847" s="338" t="s">
        <v>7737</v>
      </c>
      <c r="C4847" s="338" t="s">
        <v>1558</v>
      </c>
      <c r="D4847" s="338">
        <v>2006.0</v>
      </c>
      <c r="E4847" s="338" t="s">
        <v>24300</v>
      </c>
      <c r="F4847" s="339">
        <v>45083.0</v>
      </c>
      <c r="G4847" s="338" t="s">
        <v>19789</v>
      </c>
      <c r="H4847" s="338" t="s">
        <v>23687</v>
      </c>
      <c r="I4847" s="338" t="s">
        <v>22960</v>
      </c>
      <c r="J4847" s="338" t="s">
        <v>22960</v>
      </c>
      <c r="K4847" s="338" t="s">
        <v>4987</v>
      </c>
      <c r="L4847" s="338" t="s">
        <v>25010</v>
      </c>
      <c r="M4847" s="338" t="s">
        <v>25011</v>
      </c>
      <c r="N4847" s="338" t="s">
        <v>4990</v>
      </c>
      <c r="O4847" s="338" t="s">
        <v>5576</v>
      </c>
    </row>
    <row r="4848" ht="15.75" customHeight="1">
      <c r="A4848" s="338" t="s">
        <v>25012</v>
      </c>
      <c r="B4848" s="338" t="s">
        <v>7737</v>
      </c>
      <c r="C4848" s="338" t="s">
        <v>1547</v>
      </c>
      <c r="D4848" s="338">
        <v>2006.0</v>
      </c>
      <c r="E4848" s="338" t="s">
        <v>25013</v>
      </c>
      <c r="F4848" s="339">
        <v>45054.0</v>
      </c>
      <c r="G4848" s="338" t="s">
        <v>4995</v>
      </c>
      <c r="H4848" s="338" t="s">
        <v>19143</v>
      </c>
      <c r="I4848" s="338" t="s">
        <v>25014</v>
      </c>
      <c r="J4848" s="338" t="s">
        <v>10355</v>
      </c>
      <c r="K4848" s="338" t="s">
        <v>4976</v>
      </c>
      <c r="L4848" s="338" t="s">
        <v>7743</v>
      </c>
      <c r="M4848" s="338" t="s">
        <v>25015</v>
      </c>
      <c r="N4848" s="338" t="s">
        <v>7874</v>
      </c>
      <c r="O4848" s="338" t="s">
        <v>7456</v>
      </c>
    </row>
    <row r="4849" ht="15.75" customHeight="1">
      <c r="A4849" s="338" t="s">
        <v>169</v>
      </c>
      <c r="B4849" s="338" t="s">
        <v>5445</v>
      </c>
      <c r="C4849" s="338" t="s">
        <v>1572</v>
      </c>
      <c r="D4849" s="338">
        <v>2006.0</v>
      </c>
      <c r="E4849" s="338" t="s">
        <v>24780</v>
      </c>
      <c r="F4849" s="339">
        <v>44933.0</v>
      </c>
      <c r="G4849" s="338" t="s">
        <v>6365</v>
      </c>
      <c r="H4849" s="338" t="s">
        <v>16630</v>
      </c>
      <c r="I4849" s="338" t="s">
        <v>16630</v>
      </c>
      <c r="J4849" s="338" t="s">
        <v>17425</v>
      </c>
      <c r="K4849" s="338" t="s">
        <v>4987</v>
      </c>
      <c r="L4849" s="338" t="s">
        <v>18923</v>
      </c>
      <c r="M4849" s="338" t="s">
        <v>25016</v>
      </c>
      <c r="N4849" s="338" t="s">
        <v>18925</v>
      </c>
      <c r="O4849" s="338" t="s">
        <v>5232</v>
      </c>
    </row>
    <row r="4850" ht="15.75" customHeight="1">
      <c r="A4850" s="338">
        <v>300.0</v>
      </c>
      <c r="B4850" s="338" t="s">
        <v>4970</v>
      </c>
      <c r="C4850" s="338" t="s">
        <v>1537</v>
      </c>
      <c r="D4850" s="338">
        <v>2006.0</v>
      </c>
      <c r="E4850" s="338" t="s">
        <v>25017</v>
      </c>
      <c r="F4850" s="339">
        <v>45084.0</v>
      </c>
      <c r="G4850" s="338" t="s">
        <v>6677</v>
      </c>
      <c r="H4850" s="338" t="s">
        <v>23670</v>
      </c>
      <c r="I4850" s="338" t="s">
        <v>23670</v>
      </c>
      <c r="J4850" s="338" t="s">
        <v>20738</v>
      </c>
      <c r="K4850" s="338" t="s">
        <v>4987</v>
      </c>
      <c r="L4850" s="338" t="s">
        <v>12744</v>
      </c>
      <c r="M4850" s="338" t="s">
        <v>25018</v>
      </c>
      <c r="N4850" s="338" t="s">
        <v>4979</v>
      </c>
      <c r="O4850" s="338" t="s">
        <v>5232</v>
      </c>
    </row>
    <row r="4851" ht="15.75" customHeight="1">
      <c r="A4851" s="338" t="s">
        <v>1006</v>
      </c>
      <c r="B4851" s="338" t="s">
        <v>7737</v>
      </c>
      <c r="C4851" s="338" t="s">
        <v>1558</v>
      </c>
      <c r="D4851" s="338">
        <v>2006.0</v>
      </c>
      <c r="E4851" s="338" t="s">
        <v>25019</v>
      </c>
      <c r="F4851" s="339">
        <v>45175.0</v>
      </c>
      <c r="G4851" s="338" t="s">
        <v>14310</v>
      </c>
      <c r="H4851" s="338" t="s">
        <v>17296</v>
      </c>
      <c r="I4851" s="338" t="s">
        <v>24172</v>
      </c>
      <c r="J4851" s="338" t="s">
        <v>23759</v>
      </c>
      <c r="K4851" s="338" t="s">
        <v>4987</v>
      </c>
      <c r="L4851" s="338" t="s">
        <v>5377</v>
      </c>
      <c r="M4851" s="338" t="s">
        <v>25020</v>
      </c>
      <c r="N4851" s="338" t="s">
        <v>17520</v>
      </c>
      <c r="O4851" s="338" t="s">
        <v>5087</v>
      </c>
    </row>
    <row r="4852" ht="15.75" customHeight="1">
      <c r="A4852" s="338" t="s">
        <v>176</v>
      </c>
      <c r="B4852" s="338" t="s">
        <v>7737</v>
      </c>
      <c r="C4852" s="338" t="s">
        <v>1537</v>
      </c>
      <c r="D4852" s="338">
        <v>2006.0</v>
      </c>
      <c r="E4852" s="338" t="s">
        <v>25021</v>
      </c>
      <c r="F4852" s="338" t="s">
        <v>6434</v>
      </c>
      <c r="G4852" s="338" t="s">
        <v>25022</v>
      </c>
      <c r="H4852" s="338" t="s">
        <v>11858</v>
      </c>
      <c r="I4852" s="338" t="s">
        <v>19768</v>
      </c>
      <c r="J4852" s="338" t="s">
        <v>23638</v>
      </c>
      <c r="K4852" s="338" t="s">
        <v>4976</v>
      </c>
      <c r="L4852" s="338" t="s">
        <v>22805</v>
      </c>
      <c r="M4852" s="338" t="s">
        <v>25023</v>
      </c>
      <c r="N4852" s="338" t="s">
        <v>4990</v>
      </c>
      <c r="O4852" s="338" t="s">
        <v>9307</v>
      </c>
    </row>
    <row r="4853" ht="15.75" customHeight="1">
      <c r="A4853" s="338" t="s">
        <v>25024</v>
      </c>
      <c r="B4853" s="338" t="s">
        <v>4970</v>
      </c>
      <c r="C4853" s="338" t="s">
        <v>1547</v>
      </c>
      <c r="D4853" s="338">
        <v>2006.0</v>
      </c>
      <c r="E4853" s="338" t="s">
        <v>25025</v>
      </c>
      <c r="F4853" s="339">
        <v>44965.0</v>
      </c>
      <c r="G4853" s="338" t="s">
        <v>25026</v>
      </c>
      <c r="H4853" s="338" t="s">
        <v>15361</v>
      </c>
      <c r="I4853" s="338" t="s">
        <v>15361</v>
      </c>
      <c r="J4853" s="338" t="s">
        <v>25027</v>
      </c>
      <c r="K4853" s="338" t="s">
        <v>6531</v>
      </c>
      <c r="L4853" s="338" t="s">
        <v>4977</v>
      </c>
      <c r="M4853" s="338" t="s">
        <v>25028</v>
      </c>
      <c r="N4853" s="338" t="s">
        <v>25029</v>
      </c>
      <c r="O4853" s="338" t="s">
        <v>5715</v>
      </c>
    </row>
    <row r="4854" ht="15.75" customHeight="1">
      <c r="A4854" s="338" t="s">
        <v>1456</v>
      </c>
      <c r="B4854" s="338" t="s">
        <v>7737</v>
      </c>
      <c r="C4854" s="338" t="s">
        <v>1537</v>
      </c>
      <c r="D4854" s="338">
        <v>2006.0</v>
      </c>
      <c r="E4854" s="338" t="s">
        <v>25030</v>
      </c>
      <c r="F4854" s="339">
        <v>44992.0</v>
      </c>
      <c r="G4854" s="338" t="s">
        <v>9430</v>
      </c>
      <c r="H4854" s="338" t="s">
        <v>18385</v>
      </c>
      <c r="I4854" s="338" t="s">
        <v>22759</v>
      </c>
      <c r="J4854" s="338" t="s">
        <v>12787</v>
      </c>
      <c r="K4854" s="338" t="s">
        <v>4987</v>
      </c>
      <c r="L4854" s="338" t="s">
        <v>25031</v>
      </c>
      <c r="M4854" s="338" t="s">
        <v>25032</v>
      </c>
      <c r="N4854" s="338" t="s">
        <v>7376</v>
      </c>
      <c r="O4854" s="338" t="s">
        <v>18876</v>
      </c>
    </row>
    <row r="4855" ht="15.75" customHeight="1">
      <c r="A4855" s="338" t="s">
        <v>25033</v>
      </c>
      <c r="B4855" s="338" t="s">
        <v>4970</v>
      </c>
      <c r="C4855" s="338" t="s">
        <v>1601</v>
      </c>
      <c r="D4855" s="338">
        <v>2006.0</v>
      </c>
      <c r="E4855" s="338" t="s">
        <v>25034</v>
      </c>
      <c r="F4855" s="339">
        <v>45083.0</v>
      </c>
      <c r="G4855" s="338" t="s">
        <v>8603</v>
      </c>
      <c r="H4855" s="338" t="s">
        <v>17595</v>
      </c>
      <c r="I4855" s="338" t="s">
        <v>17595</v>
      </c>
      <c r="J4855" s="338" t="s">
        <v>17426</v>
      </c>
      <c r="K4855" s="338" t="s">
        <v>4987</v>
      </c>
      <c r="M4855" s="338" t="s">
        <v>25035</v>
      </c>
      <c r="N4855" s="338" t="s">
        <v>5224</v>
      </c>
      <c r="O4855" s="338" t="s">
        <v>5316</v>
      </c>
    </row>
    <row r="4856" ht="15.75" customHeight="1">
      <c r="A4856" s="338" t="s">
        <v>25036</v>
      </c>
      <c r="B4856" s="338" t="s">
        <v>4970</v>
      </c>
      <c r="C4856" s="338" t="s">
        <v>1537</v>
      </c>
      <c r="D4856" s="338">
        <v>2006.0</v>
      </c>
      <c r="E4856" s="338" t="s">
        <v>25037</v>
      </c>
      <c r="F4856" s="339">
        <v>45145.0</v>
      </c>
      <c r="G4856" s="338" t="s">
        <v>18912</v>
      </c>
      <c r="H4856" s="338" t="s">
        <v>5730</v>
      </c>
      <c r="I4856" s="338" t="s">
        <v>5730</v>
      </c>
      <c r="J4856" s="338" t="s">
        <v>25038</v>
      </c>
      <c r="K4856" s="338" t="s">
        <v>4987</v>
      </c>
      <c r="L4856" s="338" t="s">
        <v>7743</v>
      </c>
      <c r="M4856" s="338" t="s">
        <v>25039</v>
      </c>
      <c r="N4856" s="338" t="s">
        <v>12972</v>
      </c>
      <c r="O4856" s="338" t="s">
        <v>5408</v>
      </c>
    </row>
    <row r="4857" ht="15.75" customHeight="1">
      <c r="A4857" s="338" t="s">
        <v>25040</v>
      </c>
      <c r="B4857" s="338" t="s">
        <v>7737</v>
      </c>
      <c r="C4857" s="338" t="s">
        <v>1558</v>
      </c>
      <c r="D4857" s="338">
        <v>2006.0</v>
      </c>
      <c r="E4857" s="338" t="s">
        <v>24318</v>
      </c>
      <c r="F4857" s="339">
        <v>44991.0</v>
      </c>
      <c r="G4857" s="338" t="s">
        <v>19126</v>
      </c>
      <c r="H4857" s="338" t="s">
        <v>25041</v>
      </c>
      <c r="I4857" s="338" t="s">
        <v>25042</v>
      </c>
      <c r="J4857" s="338" t="s">
        <v>22935</v>
      </c>
      <c r="K4857" s="338" t="s">
        <v>4987</v>
      </c>
      <c r="L4857" s="338" t="s">
        <v>5094</v>
      </c>
      <c r="M4857" s="338" t="s">
        <v>25043</v>
      </c>
      <c r="N4857" s="338" t="s">
        <v>18335</v>
      </c>
      <c r="O4857" s="338" t="s">
        <v>5624</v>
      </c>
    </row>
    <row r="4858" ht="15.75" customHeight="1">
      <c r="A4858" s="338" t="s">
        <v>25044</v>
      </c>
      <c r="B4858" s="338" t="s">
        <v>4970</v>
      </c>
      <c r="C4858" s="338" t="s">
        <v>1547</v>
      </c>
      <c r="D4858" s="338">
        <v>2006.0</v>
      </c>
      <c r="E4858" s="338" t="s">
        <v>25045</v>
      </c>
      <c r="F4858" s="339">
        <v>45053.0</v>
      </c>
      <c r="G4858" s="338" t="s">
        <v>19812</v>
      </c>
      <c r="H4858" s="338" t="s">
        <v>21623</v>
      </c>
      <c r="I4858" s="338" t="s">
        <v>21623</v>
      </c>
      <c r="J4858" s="338" t="s">
        <v>19434</v>
      </c>
      <c r="K4858" s="338" t="s">
        <v>4987</v>
      </c>
      <c r="L4858" s="338" t="s">
        <v>6015</v>
      </c>
      <c r="M4858" s="338" t="s">
        <v>25046</v>
      </c>
      <c r="N4858" s="338" t="s">
        <v>7780</v>
      </c>
      <c r="O4858" s="338" t="s">
        <v>7745</v>
      </c>
    </row>
    <row r="4859" ht="15.75" customHeight="1">
      <c r="A4859" s="338" t="s">
        <v>25047</v>
      </c>
      <c r="B4859" s="338" t="s">
        <v>4970</v>
      </c>
      <c r="C4859" s="338" t="s">
        <v>1601</v>
      </c>
      <c r="D4859" s="338">
        <v>2006.0</v>
      </c>
      <c r="E4859" s="338" t="s">
        <v>25048</v>
      </c>
      <c r="F4859" s="339">
        <v>45176.0</v>
      </c>
      <c r="G4859" s="338" t="s">
        <v>25049</v>
      </c>
      <c r="H4859" s="338" t="s">
        <v>13545</v>
      </c>
      <c r="I4859" s="338" t="s">
        <v>13545</v>
      </c>
      <c r="J4859" s="338" t="s">
        <v>17037</v>
      </c>
      <c r="K4859" s="338" t="s">
        <v>4987</v>
      </c>
      <c r="L4859" s="338" t="s">
        <v>20856</v>
      </c>
      <c r="M4859" s="338" t="s">
        <v>25050</v>
      </c>
      <c r="N4859" s="338" t="s">
        <v>5036</v>
      </c>
      <c r="O4859" s="338" t="s">
        <v>5087</v>
      </c>
    </row>
    <row r="4860" ht="15.75" customHeight="1">
      <c r="A4860" s="338" t="s">
        <v>994</v>
      </c>
      <c r="B4860" s="338" t="s">
        <v>7737</v>
      </c>
      <c r="C4860" s="338" t="s">
        <v>11680</v>
      </c>
      <c r="D4860" s="338">
        <v>2006.0</v>
      </c>
      <c r="E4860" s="338" t="s">
        <v>25051</v>
      </c>
      <c r="F4860" s="339">
        <v>45083.0</v>
      </c>
      <c r="G4860" s="338" t="s">
        <v>25052</v>
      </c>
      <c r="H4860" s="338" t="s">
        <v>6563</v>
      </c>
      <c r="I4860" s="338" t="s">
        <v>16441</v>
      </c>
      <c r="J4860" s="338" t="s">
        <v>7872</v>
      </c>
      <c r="K4860" s="338" t="s">
        <v>4987</v>
      </c>
      <c r="L4860" s="338" t="s">
        <v>18155</v>
      </c>
      <c r="M4860" s="338" t="s">
        <v>25053</v>
      </c>
      <c r="N4860" s="338" t="s">
        <v>4990</v>
      </c>
      <c r="O4860" s="338" t="s">
        <v>5740</v>
      </c>
    </row>
    <row r="4861" ht="15.75" customHeight="1">
      <c r="A4861" s="338" t="s">
        <v>25054</v>
      </c>
      <c r="B4861" s="338" t="s">
        <v>7737</v>
      </c>
      <c r="C4861" s="338" t="s">
        <v>1681</v>
      </c>
      <c r="D4861" s="338">
        <v>2006.0</v>
      </c>
      <c r="E4861" s="338" t="s">
        <v>25055</v>
      </c>
      <c r="F4861" s="338" t="s">
        <v>6434</v>
      </c>
      <c r="G4861" s="338" t="s">
        <v>25056</v>
      </c>
      <c r="H4861" s="338" t="s">
        <v>25057</v>
      </c>
      <c r="I4861" s="338" t="s">
        <v>24877</v>
      </c>
      <c r="J4861" s="338" t="s">
        <v>15469</v>
      </c>
      <c r="K4861" s="338" t="s">
        <v>4987</v>
      </c>
      <c r="L4861" s="338" t="s">
        <v>10592</v>
      </c>
      <c r="M4861" s="338" t="s">
        <v>25058</v>
      </c>
      <c r="N4861" s="338" t="s">
        <v>4990</v>
      </c>
      <c r="O4861" s="338" t="s">
        <v>5232</v>
      </c>
    </row>
    <row r="4862" ht="15.75" customHeight="1">
      <c r="A4862" s="338" t="s">
        <v>25059</v>
      </c>
      <c r="B4862" s="338" t="s">
        <v>4970</v>
      </c>
      <c r="C4862" s="338" t="s">
        <v>1558</v>
      </c>
      <c r="D4862" s="338">
        <v>2006.0</v>
      </c>
      <c r="E4862" s="338" t="s">
        <v>25060</v>
      </c>
      <c r="F4862" s="339">
        <v>45145.0</v>
      </c>
      <c r="G4862" s="338" t="s">
        <v>20369</v>
      </c>
      <c r="H4862" s="338" t="s">
        <v>25061</v>
      </c>
      <c r="I4862" s="338" t="s">
        <v>25062</v>
      </c>
      <c r="J4862" s="338" t="s">
        <v>24284</v>
      </c>
      <c r="K4862" s="338" t="s">
        <v>4987</v>
      </c>
      <c r="L4862" s="338" t="s">
        <v>6039</v>
      </c>
      <c r="M4862" s="338" t="s">
        <v>25063</v>
      </c>
      <c r="N4862" s="338" t="s">
        <v>17975</v>
      </c>
      <c r="O4862" s="338" t="s">
        <v>5294</v>
      </c>
    </row>
    <row r="4863" ht="15.75" customHeight="1">
      <c r="A4863" s="338" t="s">
        <v>25064</v>
      </c>
      <c r="B4863" s="338" t="s">
        <v>4970</v>
      </c>
      <c r="C4863" s="338" t="s">
        <v>1681</v>
      </c>
      <c r="D4863" s="338">
        <v>2006.0</v>
      </c>
      <c r="E4863" s="338" t="s">
        <v>25025</v>
      </c>
      <c r="F4863" s="339">
        <v>45114.0</v>
      </c>
      <c r="G4863" s="338" t="s">
        <v>6466</v>
      </c>
      <c r="H4863" s="338" t="s">
        <v>25065</v>
      </c>
      <c r="I4863" s="338" t="s">
        <v>25066</v>
      </c>
      <c r="J4863" s="338" t="s">
        <v>25067</v>
      </c>
      <c r="K4863" s="338" t="s">
        <v>4976</v>
      </c>
      <c r="L4863" s="338" t="s">
        <v>5017</v>
      </c>
      <c r="M4863" s="338" t="s">
        <v>25068</v>
      </c>
      <c r="N4863" s="338" t="s">
        <v>17975</v>
      </c>
      <c r="O4863" s="338" t="s">
        <v>5457</v>
      </c>
    </row>
    <row r="4864" ht="15.75" customHeight="1">
      <c r="A4864" s="338" t="s">
        <v>25069</v>
      </c>
      <c r="B4864" s="338" t="s">
        <v>4970</v>
      </c>
      <c r="C4864" s="338" t="s">
        <v>1601</v>
      </c>
      <c r="D4864" s="338">
        <v>2006.0</v>
      </c>
      <c r="E4864" s="338" t="s">
        <v>25037</v>
      </c>
      <c r="F4864" s="338" t="s">
        <v>6434</v>
      </c>
      <c r="G4864" s="338" t="s">
        <v>25070</v>
      </c>
      <c r="H4864" s="338" t="s">
        <v>9597</v>
      </c>
      <c r="I4864" s="338" t="s">
        <v>17964</v>
      </c>
      <c r="J4864" s="338" t="s">
        <v>16679</v>
      </c>
      <c r="K4864" s="338" t="s">
        <v>4987</v>
      </c>
      <c r="L4864" s="338" t="s">
        <v>16620</v>
      </c>
      <c r="M4864" s="338" t="s">
        <v>25071</v>
      </c>
      <c r="N4864" s="338" t="s">
        <v>4979</v>
      </c>
      <c r="O4864" s="338" t="s">
        <v>8056</v>
      </c>
    </row>
    <row r="4865" ht="15.75" customHeight="1">
      <c r="A4865" s="338" t="s">
        <v>25072</v>
      </c>
      <c r="B4865" s="338" t="s">
        <v>4970</v>
      </c>
      <c r="C4865" s="338" t="s">
        <v>1547</v>
      </c>
      <c r="D4865" s="338">
        <v>2006.0</v>
      </c>
      <c r="E4865" s="338" t="s">
        <v>25073</v>
      </c>
      <c r="F4865" s="339">
        <v>45024.0</v>
      </c>
      <c r="G4865" s="338" t="s">
        <v>25074</v>
      </c>
      <c r="H4865" s="338" t="s">
        <v>25075</v>
      </c>
      <c r="I4865" s="338" t="s">
        <v>25075</v>
      </c>
      <c r="J4865" s="338" t="s">
        <v>25076</v>
      </c>
      <c r="K4865" s="338" t="s">
        <v>12977</v>
      </c>
      <c r="L4865" s="338" t="s">
        <v>6297</v>
      </c>
      <c r="M4865" s="338" t="s">
        <v>25077</v>
      </c>
      <c r="N4865" s="338" t="s">
        <v>25078</v>
      </c>
      <c r="O4865" s="338" t="s">
        <v>7745</v>
      </c>
    </row>
    <row r="4866" ht="15.75" customHeight="1">
      <c r="A4866" s="338" t="s">
        <v>658</v>
      </c>
      <c r="B4866" s="338" t="s">
        <v>4993</v>
      </c>
      <c r="C4866" s="338" t="s">
        <v>1601</v>
      </c>
      <c r="D4866" s="338">
        <v>2006.0</v>
      </c>
      <c r="E4866" s="338" t="s">
        <v>25079</v>
      </c>
      <c r="F4866" s="339">
        <v>45022.0</v>
      </c>
      <c r="G4866" s="338" t="s">
        <v>25080</v>
      </c>
      <c r="H4866" s="338" t="s">
        <v>22348</v>
      </c>
      <c r="I4866" s="338" t="s">
        <v>25081</v>
      </c>
      <c r="J4866" s="338" t="s">
        <v>15981</v>
      </c>
      <c r="K4866" s="338" t="s">
        <v>4987</v>
      </c>
      <c r="L4866" s="338" t="s">
        <v>18250</v>
      </c>
      <c r="M4866" s="338" t="s">
        <v>25082</v>
      </c>
      <c r="N4866" s="338" t="s">
        <v>5224</v>
      </c>
      <c r="O4866" s="338" t="s">
        <v>5576</v>
      </c>
    </row>
    <row r="4867" ht="15.75" customHeight="1">
      <c r="A4867" s="338" t="s">
        <v>619</v>
      </c>
      <c r="B4867" s="338" t="s">
        <v>7737</v>
      </c>
      <c r="C4867" s="338" t="s">
        <v>1537</v>
      </c>
      <c r="D4867" s="338">
        <v>2006.0</v>
      </c>
      <c r="E4867" s="338" t="s">
        <v>24761</v>
      </c>
      <c r="F4867" s="339">
        <v>45175.0</v>
      </c>
      <c r="G4867" s="338" t="s">
        <v>23686</v>
      </c>
      <c r="H4867" s="338" t="s">
        <v>13704</v>
      </c>
      <c r="I4867" s="338" t="s">
        <v>25083</v>
      </c>
      <c r="J4867" s="338" t="s">
        <v>7031</v>
      </c>
      <c r="K4867" s="338" t="s">
        <v>4987</v>
      </c>
      <c r="L4867" s="338" t="s">
        <v>22805</v>
      </c>
      <c r="M4867" s="338" t="s">
        <v>25084</v>
      </c>
      <c r="N4867" s="338" t="s">
        <v>5009</v>
      </c>
      <c r="O4867" s="338" t="s">
        <v>5824</v>
      </c>
    </row>
    <row r="4868" ht="15.75" customHeight="1">
      <c r="A4868" s="338" t="s">
        <v>25085</v>
      </c>
      <c r="B4868" s="338" t="s">
        <v>7737</v>
      </c>
      <c r="C4868" s="338" t="s">
        <v>1681</v>
      </c>
      <c r="D4868" s="338">
        <v>2006.0</v>
      </c>
      <c r="E4868" s="338" t="s">
        <v>25013</v>
      </c>
      <c r="F4868" s="339">
        <v>45052.0</v>
      </c>
      <c r="G4868" s="338" t="s">
        <v>9524</v>
      </c>
      <c r="H4868" s="338" t="s">
        <v>19701</v>
      </c>
      <c r="I4868" s="338" t="s">
        <v>19701</v>
      </c>
      <c r="J4868" s="338" t="s">
        <v>18994</v>
      </c>
      <c r="K4868" s="338" t="s">
        <v>4987</v>
      </c>
      <c r="L4868" s="338" t="s">
        <v>7743</v>
      </c>
      <c r="M4868" s="338" t="s">
        <v>25086</v>
      </c>
      <c r="N4868" s="338" t="s">
        <v>4990</v>
      </c>
      <c r="O4868" s="338" t="s">
        <v>5457</v>
      </c>
    </row>
    <row r="4869" ht="15.75" customHeight="1">
      <c r="A4869" s="338" t="s">
        <v>25087</v>
      </c>
      <c r="B4869" s="338" t="s">
        <v>4970</v>
      </c>
      <c r="C4869" s="338" t="s">
        <v>3713</v>
      </c>
      <c r="D4869" s="338">
        <v>2006.0</v>
      </c>
      <c r="E4869" s="338" t="s">
        <v>24785</v>
      </c>
      <c r="F4869" s="339">
        <v>45084.0</v>
      </c>
      <c r="G4869" s="338" t="s">
        <v>5695</v>
      </c>
      <c r="H4869" s="338" t="s">
        <v>9710</v>
      </c>
      <c r="I4869" s="338" t="s">
        <v>25088</v>
      </c>
      <c r="J4869" s="338" t="s">
        <v>10653</v>
      </c>
      <c r="K4869" s="338" t="s">
        <v>4987</v>
      </c>
      <c r="L4869" s="338" t="s">
        <v>14444</v>
      </c>
      <c r="M4869" s="338" t="s">
        <v>25089</v>
      </c>
      <c r="N4869" s="338" t="s">
        <v>5036</v>
      </c>
      <c r="O4869" s="338" t="s">
        <v>5046</v>
      </c>
    </row>
    <row r="4870" ht="15.75" customHeight="1">
      <c r="A4870" s="338" t="s">
        <v>9715</v>
      </c>
      <c r="B4870" s="338" t="s">
        <v>4970</v>
      </c>
      <c r="C4870" s="338" t="s">
        <v>1537</v>
      </c>
      <c r="D4870" s="338">
        <v>2006.0</v>
      </c>
      <c r="E4870" s="338" t="s">
        <v>24746</v>
      </c>
      <c r="F4870" s="339">
        <v>44992.0</v>
      </c>
      <c r="G4870" s="338" t="s">
        <v>6343</v>
      </c>
      <c r="H4870" s="338" t="s">
        <v>23169</v>
      </c>
      <c r="I4870" s="338" t="s">
        <v>23169</v>
      </c>
      <c r="J4870" s="338" t="s">
        <v>19507</v>
      </c>
      <c r="K4870" s="338" t="s">
        <v>12977</v>
      </c>
      <c r="L4870" s="338" t="s">
        <v>5074</v>
      </c>
      <c r="M4870" s="338" t="s">
        <v>25090</v>
      </c>
      <c r="N4870" s="338" t="s">
        <v>7780</v>
      </c>
      <c r="O4870" s="338" t="s">
        <v>5943</v>
      </c>
    </row>
    <row r="4871" ht="15.75" customHeight="1">
      <c r="A4871" s="338" t="s">
        <v>25091</v>
      </c>
      <c r="B4871" s="338" t="s">
        <v>7737</v>
      </c>
      <c r="C4871" s="338" t="s">
        <v>1558</v>
      </c>
      <c r="D4871" s="338">
        <v>2006.0</v>
      </c>
      <c r="E4871" s="338" t="s">
        <v>25060</v>
      </c>
      <c r="F4871" s="339">
        <v>45022.0</v>
      </c>
      <c r="G4871" s="338" t="s">
        <v>9450</v>
      </c>
      <c r="H4871" s="338" t="s">
        <v>25092</v>
      </c>
      <c r="I4871" s="338" t="s">
        <v>25093</v>
      </c>
      <c r="J4871" s="338" t="s">
        <v>25094</v>
      </c>
      <c r="K4871" s="338" t="s">
        <v>4987</v>
      </c>
      <c r="L4871" s="338" t="s">
        <v>10384</v>
      </c>
      <c r="M4871" s="338" t="s">
        <v>25095</v>
      </c>
      <c r="N4871" s="338" t="s">
        <v>5036</v>
      </c>
      <c r="O4871" s="338" t="s">
        <v>5483</v>
      </c>
    </row>
    <row r="4872" ht="15.75" customHeight="1">
      <c r="A4872" s="338" t="s">
        <v>915</v>
      </c>
      <c r="B4872" s="338" t="s">
        <v>7737</v>
      </c>
      <c r="C4872" s="338" t="s">
        <v>1537</v>
      </c>
      <c r="D4872" s="338">
        <v>2006.0</v>
      </c>
      <c r="E4872" s="338" t="s">
        <v>25096</v>
      </c>
      <c r="F4872" s="338" t="s">
        <v>5286</v>
      </c>
      <c r="G4872" s="338" t="s">
        <v>14328</v>
      </c>
      <c r="H4872" s="338" t="s">
        <v>16605</v>
      </c>
      <c r="I4872" s="338" t="s">
        <v>25097</v>
      </c>
      <c r="J4872" s="338" t="s">
        <v>25098</v>
      </c>
      <c r="K4872" s="338" t="s">
        <v>4987</v>
      </c>
      <c r="L4872" s="338" t="s">
        <v>25099</v>
      </c>
      <c r="M4872" s="338" t="s">
        <v>25100</v>
      </c>
      <c r="N4872" s="338" t="s">
        <v>4979</v>
      </c>
      <c r="O4872" s="338" t="s">
        <v>8615</v>
      </c>
    </row>
    <row r="4873" ht="15.75" customHeight="1">
      <c r="A4873" s="338" t="s">
        <v>25101</v>
      </c>
      <c r="B4873" s="338" t="s">
        <v>4970</v>
      </c>
      <c r="C4873" s="338" t="s">
        <v>1558</v>
      </c>
      <c r="D4873" s="338">
        <v>2006.0</v>
      </c>
      <c r="E4873" s="338" t="s">
        <v>25102</v>
      </c>
      <c r="F4873" s="339">
        <v>45052.0</v>
      </c>
      <c r="G4873" s="338" t="s">
        <v>7948</v>
      </c>
      <c r="H4873" s="338" t="s">
        <v>21172</v>
      </c>
      <c r="I4873" s="338" t="s">
        <v>21172</v>
      </c>
      <c r="J4873" s="338" t="s">
        <v>24366</v>
      </c>
      <c r="K4873" s="338" t="s">
        <v>5245</v>
      </c>
      <c r="L4873" s="338" t="s">
        <v>5074</v>
      </c>
      <c r="M4873" s="338" t="s">
        <v>25103</v>
      </c>
      <c r="N4873" s="338" t="s">
        <v>22140</v>
      </c>
      <c r="O4873" s="338" t="s">
        <v>5028</v>
      </c>
    </row>
    <row r="4874" ht="15.75" customHeight="1">
      <c r="A4874" s="338" t="s">
        <v>25104</v>
      </c>
      <c r="B4874" s="338" t="s">
        <v>4993</v>
      </c>
      <c r="C4874" s="338" t="s">
        <v>1558</v>
      </c>
      <c r="D4874" s="338">
        <v>2006.0</v>
      </c>
      <c r="E4874" s="338" t="s">
        <v>25005</v>
      </c>
      <c r="F4874" s="339">
        <v>45143.0</v>
      </c>
      <c r="G4874" s="338" t="s">
        <v>7029</v>
      </c>
      <c r="H4874" s="338" t="s">
        <v>23641</v>
      </c>
      <c r="I4874" s="338" t="s">
        <v>23641</v>
      </c>
      <c r="J4874" s="338" t="s">
        <v>21380</v>
      </c>
      <c r="K4874" s="338" t="s">
        <v>4987</v>
      </c>
      <c r="L4874" s="338" t="s">
        <v>5377</v>
      </c>
      <c r="M4874" s="338" t="s">
        <v>25105</v>
      </c>
      <c r="N4874" s="338" t="s">
        <v>5009</v>
      </c>
      <c r="O4874" s="338" t="s">
        <v>5248</v>
      </c>
    </row>
    <row r="4875" ht="15.75" customHeight="1">
      <c r="A4875" s="338" t="s">
        <v>25106</v>
      </c>
      <c r="B4875" s="338" t="s">
        <v>7737</v>
      </c>
      <c r="C4875" s="338" t="s">
        <v>1537</v>
      </c>
      <c r="D4875" s="338">
        <v>2006.0</v>
      </c>
      <c r="E4875" s="338" t="s">
        <v>24862</v>
      </c>
      <c r="F4875" s="339">
        <v>44990.0</v>
      </c>
      <c r="G4875" s="338" t="s">
        <v>8593</v>
      </c>
      <c r="H4875" s="338" t="s">
        <v>10183</v>
      </c>
      <c r="I4875" s="338" t="s">
        <v>25107</v>
      </c>
      <c r="J4875" s="338" t="s">
        <v>25108</v>
      </c>
      <c r="K4875" s="338" t="s">
        <v>4987</v>
      </c>
      <c r="L4875" s="338" t="s">
        <v>5094</v>
      </c>
      <c r="M4875" s="338" t="s">
        <v>25109</v>
      </c>
      <c r="N4875" s="338" t="s">
        <v>19967</v>
      </c>
      <c r="O4875" s="338" t="s">
        <v>5262</v>
      </c>
    </row>
    <row r="4876" ht="15.75" customHeight="1">
      <c r="A4876" s="338" t="s">
        <v>25110</v>
      </c>
      <c r="B4876" s="338" t="s">
        <v>4970</v>
      </c>
      <c r="C4876" s="338" t="s">
        <v>1425</v>
      </c>
      <c r="D4876" s="338">
        <v>2006.0</v>
      </c>
      <c r="E4876" s="338" t="s">
        <v>24117</v>
      </c>
      <c r="F4876" s="339">
        <v>45022.0</v>
      </c>
      <c r="G4876" s="338" t="s">
        <v>23724</v>
      </c>
      <c r="H4876" s="338" t="s">
        <v>23038</v>
      </c>
      <c r="I4876" s="338" t="s">
        <v>5952</v>
      </c>
      <c r="J4876" s="338" t="s">
        <v>25111</v>
      </c>
      <c r="K4876" s="338" t="s">
        <v>4987</v>
      </c>
      <c r="L4876" s="338" t="s">
        <v>5074</v>
      </c>
      <c r="M4876" s="338" t="s">
        <v>25112</v>
      </c>
      <c r="N4876" s="338" t="s">
        <v>20281</v>
      </c>
      <c r="O4876" s="338" t="s">
        <v>5324</v>
      </c>
    </row>
    <row r="4877" ht="15.75" customHeight="1">
      <c r="A4877" s="338" t="s">
        <v>25113</v>
      </c>
      <c r="B4877" s="338" t="s">
        <v>7737</v>
      </c>
      <c r="C4877" s="338" t="s">
        <v>1547</v>
      </c>
      <c r="D4877" s="338">
        <v>2006.0</v>
      </c>
      <c r="E4877" s="338" t="s">
        <v>25114</v>
      </c>
      <c r="F4877" s="339">
        <v>44964.0</v>
      </c>
      <c r="G4877" s="338" t="s">
        <v>19022</v>
      </c>
      <c r="H4877" s="338" t="s">
        <v>19049</v>
      </c>
      <c r="I4877" s="338" t="s">
        <v>19049</v>
      </c>
      <c r="J4877" s="338" t="s">
        <v>23569</v>
      </c>
      <c r="K4877" s="338" t="s">
        <v>5245</v>
      </c>
      <c r="L4877" s="338" t="s">
        <v>5377</v>
      </c>
      <c r="M4877" s="338" t="s">
        <v>25115</v>
      </c>
      <c r="N4877" s="338" t="s">
        <v>4979</v>
      </c>
      <c r="O4877" s="338" t="s">
        <v>5262</v>
      </c>
    </row>
    <row r="4878" ht="15.75" customHeight="1">
      <c r="A4878" s="338" t="s">
        <v>25116</v>
      </c>
      <c r="B4878" s="338" t="s">
        <v>7737</v>
      </c>
      <c r="C4878" s="338" t="s">
        <v>1537</v>
      </c>
      <c r="D4878" s="338">
        <v>2006.0</v>
      </c>
      <c r="E4878" s="338" t="s">
        <v>24695</v>
      </c>
      <c r="F4878" s="339">
        <v>45113.0</v>
      </c>
      <c r="G4878" s="338" t="s">
        <v>25117</v>
      </c>
      <c r="H4878" s="338" t="s">
        <v>18466</v>
      </c>
      <c r="I4878" s="338" t="s">
        <v>24369</v>
      </c>
      <c r="J4878" s="338" t="s">
        <v>15962</v>
      </c>
      <c r="K4878" s="338" t="s">
        <v>4987</v>
      </c>
      <c r="L4878" s="338" t="s">
        <v>25118</v>
      </c>
      <c r="M4878" s="338" t="s">
        <v>25119</v>
      </c>
      <c r="N4878" s="338" t="s">
        <v>5224</v>
      </c>
      <c r="O4878" s="338" t="s">
        <v>4991</v>
      </c>
    </row>
    <row r="4879" ht="15.75" customHeight="1">
      <c r="A4879" s="338" t="s">
        <v>25120</v>
      </c>
      <c r="B4879" s="338" t="s">
        <v>4970</v>
      </c>
      <c r="C4879" s="338" t="s">
        <v>1537</v>
      </c>
      <c r="D4879" s="338">
        <v>2006.0</v>
      </c>
      <c r="E4879" s="338" t="s">
        <v>24380</v>
      </c>
      <c r="F4879" s="339">
        <v>45113.0</v>
      </c>
      <c r="G4879" s="338" t="s">
        <v>16584</v>
      </c>
      <c r="H4879" s="338" t="s">
        <v>22782</v>
      </c>
      <c r="I4879" s="338" t="s">
        <v>25121</v>
      </c>
      <c r="J4879" s="338" t="s">
        <v>22784</v>
      </c>
      <c r="K4879" s="338" t="s">
        <v>4987</v>
      </c>
      <c r="L4879" s="338" t="s">
        <v>6394</v>
      </c>
      <c r="M4879" s="338" t="s">
        <v>25122</v>
      </c>
      <c r="N4879" s="338" t="s">
        <v>19967</v>
      </c>
      <c r="O4879" s="338" t="s">
        <v>5537</v>
      </c>
    </row>
    <row r="4880" ht="15.75" customHeight="1">
      <c r="A4880" s="338" t="s">
        <v>25123</v>
      </c>
      <c r="B4880" s="338" t="s">
        <v>7737</v>
      </c>
      <c r="C4880" s="338" t="s">
        <v>1558</v>
      </c>
      <c r="D4880" s="338">
        <v>2006.0</v>
      </c>
      <c r="E4880" s="338" t="s">
        <v>25124</v>
      </c>
      <c r="F4880" s="339">
        <v>45022.0</v>
      </c>
      <c r="G4880" s="338" t="s">
        <v>19646</v>
      </c>
      <c r="H4880" s="338" t="s">
        <v>18894</v>
      </c>
      <c r="I4880" s="338" t="s">
        <v>19176</v>
      </c>
      <c r="J4880" s="338" t="s">
        <v>16685</v>
      </c>
      <c r="K4880" s="338" t="s">
        <v>4987</v>
      </c>
      <c r="L4880" s="338" t="s">
        <v>25125</v>
      </c>
      <c r="M4880" s="338" t="s">
        <v>25126</v>
      </c>
      <c r="N4880" s="338" t="s">
        <v>4990</v>
      </c>
      <c r="O4880" s="338" t="s">
        <v>5324</v>
      </c>
    </row>
    <row r="4881" ht="15.75" customHeight="1">
      <c r="A4881" s="338" t="s">
        <v>25127</v>
      </c>
      <c r="B4881" s="338" t="s">
        <v>7737</v>
      </c>
      <c r="C4881" s="338" t="s">
        <v>1558</v>
      </c>
      <c r="D4881" s="338">
        <v>2006.0</v>
      </c>
      <c r="E4881" s="338" t="s">
        <v>25037</v>
      </c>
      <c r="F4881" s="339">
        <v>45175.0</v>
      </c>
      <c r="G4881" s="338" t="s">
        <v>20568</v>
      </c>
      <c r="H4881" s="338" t="s">
        <v>5274</v>
      </c>
      <c r="I4881" s="338" t="s">
        <v>5274</v>
      </c>
      <c r="J4881" s="338" t="s">
        <v>19434</v>
      </c>
      <c r="K4881" s="338" t="s">
        <v>4987</v>
      </c>
      <c r="L4881" s="338" t="s">
        <v>15146</v>
      </c>
      <c r="M4881" s="338" t="s">
        <v>25128</v>
      </c>
      <c r="N4881" s="338" t="s">
        <v>4990</v>
      </c>
      <c r="O4881" s="338" t="s">
        <v>6513</v>
      </c>
    </row>
    <row r="4882" ht="15.75" customHeight="1">
      <c r="A4882" s="338" t="s">
        <v>25129</v>
      </c>
      <c r="B4882" s="338" t="s">
        <v>4970</v>
      </c>
      <c r="C4882" s="338" t="s">
        <v>1425</v>
      </c>
      <c r="D4882" s="338">
        <v>2006.0</v>
      </c>
      <c r="E4882" s="338" t="s">
        <v>25130</v>
      </c>
      <c r="F4882" s="339">
        <v>45052.0</v>
      </c>
      <c r="G4882" s="338" t="s">
        <v>18983</v>
      </c>
      <c r="H4882" s="338" t="s">
        <v>21528</v>
      </c>
      <c r="I4882" s="338" t="s">
        <v>15356</v>
      </c>
      <c r="J4882" s="338" t="s">
        <v>19362</v>
      </c>
      <c r="K4882" s="338" t="s">
        <v>5245</v>
      </c>
      <c r="L4882" s="338" t="s">
        <v>6394</v>
      </c>
      <c r="M4882" s="338" t="s">
        <v>25131</v>
      </c>
      <c r="N4882" s="338" t="s">
        <v>7886</v>
      </c>
      <c r="O4882" s="338" t="s">
        <v>5852</v>
      </c>
    </row>
    <row r="4883" ht="15.75" customHeight="1">
      <c r="A4883" s="338" t="s">
        <v>25132</v>
      </c>
      <c r="B4883" s="338" t="s">
        <v>4970</v>
      </c>
      <c r="C4883" s="338" t="s">
        <v>1547</v>
      </c>
      <c r="D4883" s="338">
        <v>2006.0</v>
      </c>
      <c r="E4883" s="338" t="s">
        <v>25102</v>
      </c>
      <c r="F4883" s="339">
        <v>44989.0</v>
      </c>
      <c r="G4883" s="338" t="s">
        <v>5963</v>
      </c>
      <c r="H4883" s="338" t="s">
        <v>12219</v>
      </c>
      <c r="I4883" s="338" t="s">
        <v>8770</v>
      </c>
      <c r="J4883" s="338" t="s">
        <v>14126</v>
      </c>
      <c r="K4883" s="338" t="s">
        <v>4976</v>
      </c>
      <c r="L4883" s="338" t="s">
        <v>11153</v>
      </c>
      <c r="M4883" s="338" t="s">
        <v>25133</v>
      </c>
      <c r="N4883" s="338" t="s">
        <v>5126</v>
      </c>
      <c r="O4883" s="338" t="s">
        <v>5096</v>
      </c>
    </row>
    <row r="4884" ht="15.75" customHeight="1">
      <c r="A4884" s="338" t="s">
        <v>25134</v>
      </c>
      <c r="B4884" s="338" t="s">
        <v>4970</v>
      </c>
      <c r="C4884" s="338" t="s">
        <v>3713</v>
      </c>
      <c r="D4884" s="338">
        <v>2006.0</v>
      </c>
      <c r="E4884" s="338" t="s">
        <v>25135</v>
      </c>
      <c r="F4884" s="339">
        <v>45082.0</v>
      </c>
      <c r="G4884" s="338" t="s">
        <v>13588</v>
      </c>
      <c r="H4884" s="338" t="s">
        <v>5106</v>
      </c>
      <c r="I4884" s="338" t="s">
        <v>24331</v>
      </c>
      <c r="J4884" s="338" t="s">
        <v>21288</v>
      </c>
      <c r="K4884" s="338" t="s">
        <v>4987</v>
      </c>
      <c r="L4884" s="338" t="s">
        <v>6394</v>
      </c>
      <c r="M4884" s="338" t="s">
        <v>25136</v>
      </c>
      <c r="N4884" s="338" t="s">
        <v>5036</v>
      </c>
      <c r="O4884" s="338" t="s">
        <v>5423</v>
      </c>
    </row>
    <row r="4885" ht="15.75" customHeight="1">
      <c r="A4885" s="338" t="s">
        <v>25137</v>
      </c>
      <c r="B4885" s="338" t="s">
        <v>4970</v>
      </c>
      <c r="C4885" s="338" t="s">
        <v>3713</v>
      </c>
      <c r="D4885" s="338">
        <v>2006.0</v>
      </c>
      <c r="E4885" s="338" t="s">
        <v>25048</v>
      </c>
      <c r="F4885" s="339">
        <v>45053.0</v>
      </c>
      <c r="G4885" s="338" t="s">
        <v>11167</v>
      </c>
      <c r="H4885" s="338" t="s">
        <v>19113</v>
      </c>
      <c r="I4885" s="338" t="s">
        <v>9085</v>
      </c>
      <c r="J4885" s="338" t="s">
        <v>25138</v>
      </c>
      <c r="K4885" s="338" t="s">
        <v>12977</v>
      </c>
      <c r="L4885" s="338" t="s">
        <v>12846</v>
      </c>
      <c r="M4885" s="338" t="s">
        <v>25139</v>
      </c>
      <c r="N4885" s="338" t="s">
        <v>25140</v>
      </c>
      <c r="O4885" s="338" t="s">
        <v>17351</v>
      </c>
    </row>
    <row r="4886" ht="15.75" customHeight="1">
      <c r="A4886" s="338" t="s">
        <v>25141</v>
      </c>
      <c r="B4886" s="338" t="s">
        <v>4970</v>
      </c>
      <c r="C4886" s="338" t="s">
        <v>3713</v>
      </c>
      <c r="D4886" s="338">
        <v>2006.0</v>
      </c>
      <c r="E4886" s="338" t="s">
        <v>25142</v>
      </c>
      <c r="F4886" s="339">
        <v>45114.0</v>
      </c>
      <c r="G4886" s="338" t="s">
        <v>25143</v>
      </c>
      <c r="H4886" s="338" t="s">
        <v>19566</v>
      </c>
      <c r="I4886" s="338" t="s">
        <v>25144</v>
      </c>
      <c r="J4886" s="338" t="s">
        <v>21288</v>
      </c>
      <c r="K4886" s="338" t="s">
        <v>4987</v>
      </c>
      <c r="L4886" s="338" t="s">
        <v>5034</v>
      </c>
      <c r="M4886" s="338" t="s">
        <v>25145</v>
      </c>
      <c r="N4886" s="338" t="s">
        <v>24121</v>
      </c>
      <c r="O4886" s="338" t="s">
        <v>5780</v>
      </c>
    </row>
    <row r="4887" ht="15.75" customHeight="1">
      <c r="A4887" s="338" t="s">
        <v>2721</v>
      </c>
      <c r="B4887" s="338" t="s">
        <v>4970</v>
      </c>
      <c r="C4887" s="338" t="s">
        <v>1537</v>
      </c>
      <c r="D4887" s="338">
        <v>2006.0</v>
      </c>
      <c r="E4887" s="338" t="s">
        <v>25146</v>
      </c>
      <c r="F4887" s="339">
        <v>45113.0</v>
      </c>
      <c r="G4887" s="338" t="s">
        <v>12774</v>
      </c>
      <c r="H4887" s="338" t="s">
        <v>22524</v>
      </c>
      <c r="I4887" s="338" t="s">
        <v>22524</v>
      </c>
      <c r="J4887" s="338" t="s">
        <v>16160</v>
      </c>
      <c r="K4887" s="338" t="s">
        <v>4976</v>
      </c>
      <c r="L4887" s="338" t="s">
        <v>6071</v>
      </c>
      <c r="M4887" s="338" t="s">
        <v>25147</v>
      </c>
      <c r="N4887" s="338" t="s">
        <v>5036</v>
      </c>
      <c r="O4887" s="338" t="s">
        <v>5576</v>
      </c>
    </row>
    <row r="4888" ht="15.75" customHeight="1">
      <c r="A4888" s="338" t="s">
        <v>25148</v>
      </c>
      <c r="B4888" s="338" t="s">
        <v>5601</v>
      </c>
      <c r="C4888" s="338" t="s">
        <v>3713</v>
      </c>
      <c r="D4888" s="338">
        <v>2006.0</v>
      </c>
      <c r="E4888" s="338" t="s">
        <v>25149</v>
      </c>
      <c r="F4888" s="339">
        <v>45114.0</v>
      </c>
      <c r="G4888" s="338" t="s">
        <v>8629</v>
      </c>
      <c r="H4888" s="338" t="s">
        <v>20373</v>
      </c>
      <c r="I4888" s="338" t="s">
        <v>20373</v>
      </c>
      <c r="J4888" s="338" t="s">
        <v>25150</v>
      </c>
      <c r="K4888" s="338" t="s">
        <v>4976</v>
      </c>
      <c r="M4888" s="338" t="s">
        <v>25151</v>
      </c>
      <c r="N4888" s="338" t="s">
        <v>23935</v>
      </c>
      <c r="O4888" s="338" t="s">
        <v>5294</v>
      </c>
    </row>
    <row r="4889" ht="15.75" customHeight="1">
      <c r="A4889" s="338" t="s">
        <v>25152</v>
      </c>
      <c r="B4889" s="338" t="s">
        <v>4970</v>
      </c>
      <c r="C4889" s="338" t="s">
        <v>1558</v>
      </c>
      <c r="D4889" s="338">
        <v>2006.0</v>
      </c>
      <c r="E4889" s="338" t="s">
        <v>25153</v>
      </c>
      <c r="F4889" s="339">
        <v>44933.0</v>
      </c>
      <c r="G4889" s="338" t="s">
        <v>15198</v>
      </c>
      <c r="H4889" s="338" t="s">
        <v>25154</v>
      </c>
      <c r="I4889" s="338" t="s">
        <v>25154</v>
      </c>
      <c r="J4889" s="338" t="s">
        <v>25155</v>
      </c>
      <c r="K4889" s="338" t="s">
        <v>4976</v>
      </c>
      <c r="M4889" s="338" t="s">
        <v>25156</v>
      </c>
      <c r="N4889" s="338" t="s">
        <v>25157</v>
      </c>
      <c r="O4889" s="338" t="s">
        <v>5160</v>
      </c>
    </row>
    <row r="4890" ht="15.75" customHeight="1">
      <c r="A4890" s="338" t="s">
        <v>25158</v>
      </c>
      <c r="B4890" s="338" t="s">
        <v>7737</v>
      </c>
      <c r="C4890" s="338" t="s">
        <v>1537</v>
      </c>
      <c r="D4890" s="338">
        <v>2006.0</v>
      </c>
      <c r="E4890" s="338" t="s">
        <v>25114</v>
      </c>
      <c r="F4890" s="338" t="s">
        <v>5059</v>
      </c>
      <c r="G4890" s="338" t="s">
        <v>25159</v>
      </c>
      <c r="H4890" s="338" t="s">
        <v>7152</v>
      </c>
      <c r="I4890" s="338" t="s">
        <v>25160</v>
      </c>
      <c r="J4890" s="338" t="s">
        <v>10653</v>
      </c>
      <c r="K4890" s="338" t="s">
        <v>4987</v>
      </c>
      <c r="L4890" s="338" t="s">
        <v>15938</v>
      </c>
      <c r="M4890" s="338" t="s">
        <v>25161</v>
      </c>
      <c r="N4890" s="338" t="s">
        <v>7874</v>
      </c>
      <c r="O4890" s="338" t="s">
        <v>5824</v>
      </c>
    </row>
    <row r="4891" ht="15.75" customHeight="1">
      <c r="A4891" s="338" t="s">
        <v>25162</v>
      </c>
      <c r="B4891" s="338" t="s">
        <v>4970</v>
      </c>
      <c r="C4891" s="338" t="s">
        <v>1558</v>
      </c>
      <c r="D4891" s="338">
        <v>2006.0</v>
      </c>
      <c r="E4891" s="338" t="s">
        <v>24383</v>
      </c>
      <c r="F4891" s="338" t="s">
        <v>5059</v>
      </c>
      <c r="G4891" s="338" t="s">
        <v>10344</v>
      </c>
      <c r="H4891" s="338" t="s">
        <v>25163</v>
      </c>
      <c r="I4891" s="338" t="s">
        <v>25164</v>
      </c>
      <c r="J4891" s="338" t="s">
        <v>25165</v>
      </c>
      <c r="K4891" s="338" t="s">
        <v>4987</v>
      </c>
      <c r="M4891" s="338" t="s">
        <v>25166</v>
      </c>
      <c r="N4891" s="338" t="s">
        <v>5224</v>
      </c>
      <c r="O4891" s="338" t="s">
        <v>5370</v>
      </c>
    </row>
    <row r="4892" ht="15.75" customHeight="1">
      <c r="A4892" s="338" t="s">
        <v>25167</v>
      </c>
      <c r="B4892" s="338" t="s">
        <v>4993</v>
      </c>
      <c r="C4892" s="338" t="s">
        <v>1601</v>
      </c>
      <c r="D4892" s="338">
        <v>2006.0</v>
      </c>
      <c r="E4892" s="338" t="s">
        <v>24399</v>
      </c>
      <c r="F4892" s="339">
        <v>45051.0</v>
      </c>
      <c r="G4892" s="338" t="s">
        <v>7083</v>
      </c>
      <c r="H4892" s="338" t="s">
        <v>13535</v>
      </c>
      <c r="I4892" s="338" t="s">
        <v>23083</v>
      </c>
      <c r="J4892" s="338" t="s">
        <v>5093</v>
      </c>
      <c r="K4892" s="338" t="s">
        <v>4976</v>
      </c>
      <c r="L4892" s="338" t="s">
        <v>6394</v>
      </c>
      <c r="M4892" s="338" t="s">
        <v>25168</v>
      </c>
      <c r="N4892" s="338" t="s">
        <v>4990</v>
      </c>
      <c r="O4892" s="338" t="s">
        <v>5339</v>
      </c>
    </row>
    <row r="4893" ht="15.75" customHeight="1">
      <c r="A4893" s="338" t="s">
        <v>25169</v>
      </c>
      <c r="B4893" s="338" t="s">
        <v>4970</v>
      </c>
      <c r="C4893" s="338" t="s">
        <v>1601</v>
      </c>
      <c r="D4893" s="338">
        <v>2006.0</v>
      </c>
      <c r="E4893" s="338" t="s">
        <v>25114</v>
      </c>
      <c r="F4893" s="339">
        <v>45144.0</v>
      </c>
      <c r="G4893" s="338" t="s">
        <v>9524</v>
      </c>
      <c r="H4893" s="338" t="s">
        <v>25170</v>
      </c>
      <c r="I4893" s="338" t="s">
        <v>21380</v>
      </c>
      <c r="J4893" s="338" t="s">
        <v>21380</v>
      </c>
      <c r="K4893" s="338" t="s">
        <v>4987</v>
      </c>
      <c r="L4893" s="338" t="s">
        <v>5094</v>
      </c>
      <c r="M4893" s="338" t="s">
        <v>25171</v>
      </c>
      <c r="N4893" s="338" t="s">
        <v>25172</v>
      </c>
      <c r="O4893" s="338" t="s">
        <v>5483</v>
      </c>
    </row>
    <row r="4894" ht="15.75" customHeight="1">
      <c r="A4894" s="338" t="s">
        <v>25173</v>
      </c>
      <c r="B4894" s="338" t="s">
        <v>4970</v>
      </c>
      <c r="C4894" s="338" t="s">
        <v>1547</v>
      </c>
      <c r="D4894" s="338">
        <v>2006.0</v>
      </c>
      <c r="E4894" s="338" t="s">
        <v>25174</v>
      </c>
      <c r="F4894" s="339">
        <v>45114.0</v>
      </c>
      <c r="G4894" s="338" t="s">
        <v>13584</v>
      </c>
      <c r="H4894" s="338" t="s">
        <v>8656</v>
      </c>
      <c r="I4894" s="338" t="s">
        <v>8657</v>
      </c>
      <c r="J4894" s="338" t="s">
        <v>25175</v>
      </c>
      <c r="K4894" s="338" t="s">
        <v>6949</v>
      </c>
      <c r="L4894" s="338" t="s">
        <v>6447</v>
      </c>
      <c r="M4894" s="338" t="s">
        <v>25176</v>
      </c>
      <c r="N4894" s="338" t="s">
        <v>25177</v>
      </c>
      <c r="O4894" s="338" t="s">
        <v>7838</v>
      </c>
    </row>
    <row r="4895" ht="15.75" customHeight="1">
      <c r="A4895" s="338" t="s">
        <v>25178</v>
      </c>
      <c r="B4895" s="338" t="s">
        <v>7737</v>
      </c>
      <c r="C4895" s="338" t="s">
        <v>1558</v>
      </c>
      <c r="D4895" s="338">
        <v>2006.0</v>
      </c>
      <c r="E4895" s="338" t="s">
        <v>24399</v>
      </c>
      <c r="F4895" s="339">
        <v>45022.0</v>
      </c>
      <c r="G4895" s="338" t="s">
        <v>5113</v>
      </c>
      <c r="H4895" s="338" t="s">
        <v>20515</v>
      </c>
      <c r="I4895" s="338" t="s">
        <v>20515</v>
      </c>
      <c r="J4895" s="338" t="s">
        <v>25179</v>
      </c>
      <c r="K4895" s="338" t="s">
        <v>12977</v>
      </c>
      <c r="M4895" s="338" t="s">
        <v>25180</v>
      </c>
      <c r="N4895" s="338" t="s">
        <v>25181</v>
      </c>
      <c r="O4895" s="338" t="s">
        <v>5120</v>
      </c>
    </row>
    <row r="4896" ht="15.75" customHeight="1">
      <c r="A4896" s="338" t="s">
        <v>25182</v>
      </c>
      <c r="B4896" s="338" t="s">
        <v>7737</v>
      </c>
      <c r="C4896" s="338" t="s">
        <v>3713</v>
      </c>
      <c r="D4896" s="338">
        <v>2006.0</v>
      </c>
      <c r="E4896" s="338" t="s">
        <v>25183</v>
      </c>
      <c r="F4896" s="339">
        <v>45052.0</v>
      </c>
      <c r="G4896" s="338" t="s">
        <v>22829</v>
      </c>
      <c r="H4896" s="338" t="s">
        <v>25184</v>
      </c>
      <c r="I4896" s="338" t="s">
        <v>21473</v>
      </c>
      <c r="J4896" s="338" t="s">
        <v>25185</v>
      </c>
      <c r="K4896" s="338" t="s">
        <v>4987</v>
      </c>
      <c r="L4896" s="338" t="s">
        <v>5176</v>
      </c>
      <c r="M4896" s="338" t="s">
        <v>25186</v>
      </c>
      <c r="N4896" s="338" t="s">
        <v>7874</v>
      </c>
      <c r="O4896" s="338" t="s">
        <v>4991</v>
      </c>
    </row>
    <row r="4897" ht="15.75" customHeight="1">
      <c r="A4897" s="338" t="s">
        <v>3876</v>
      </c>
      <c r="B4897" s="338" t="s">
        <v>4970</v>
      </c>
      <c r="C4897" s="338" t="s">
        <v>1537</v>
      </c>
      <c r="D4897" s="338">
        <v>2006.0</v>
      </c>
      <c r="E4897" s="338" t="s">
        <v>25073</v>
      </c>
      <c r="F4897" s="339">
        <v>44933.0</v>
      </c>
      <c r="G4897" s="338" t="s">
        <v>14295</v>
      </c>
      <c r="H4897" s="338" t="s">
        <v>22814</v>
      </c>
      <c r="I4897" s="338" t="s">
        <v>22814</v>
      </c>
      <c r="J4897" s="338" t="s">
        <v>22324</v>
      </c>
      <c r="K4897" s="338" t="s">
        <v>6254</v>
      </c>
      <c r="M4897" s="338" t="s">
        <v>25187</v>
      </c>
      <c r="N4897" s="338" t="s">
        <v>25188</v>
      </c>
      <c r="O4897" s="338" t="s">
        <v>6278</v>
      </c>
    </row>
    <row r="4898" ht="15.75" customHeight="1">
      <c r="A4898" s="338" t="s">
        <v>25189</v>
      </c>
      <c r="B4898" s="338" t="s">
        <v>4970</v>
      </c>
      <c r="C4898" s="338" t="s">
        <v>1558</v>
      </c>
      <c r="D4898" s="338">
        <v>2006.0</v>
      </c>
      <c r="E4898" s="338" t="s">
        <v>25190</v>
      </c>
      <c r="F4898" s="339">
        <v>44992.0</v>
      </c>
      <c r="G4898" s="338" t="s">
        <v>25191</v>
      </c>
      <c r="H4898" s="338" t="s">
        <v>23516</v>
      </c>
      <c r="I4898" s="338" t="s">
        <v>25192</v>
      </c>
      <c r="J4898" s="338" t="s">
        <v>25192</v>
      </c>
      <c r="K4898" s="338" t="s">
        <v>4987</v>
      </c>
      <c r="L4898" s="338" t="s">
        <v>4999</v>
      </c>
      <c r="M4898" s="338" t="s">
        <v>25193</v>
      </c>
      <c r="N4898" s="338" t="s">
        <v>25194</v>
      </c>
      <c r="O4898" s="338" t="s">
        <v>5316</v>
      </c>
    </row>
    <row r="4899" ht="15.75" customHeight="1">
      <c r="A4899" s="338" t="s">
        <v>25195</v>
      </c>
      <c r="B4899" s="338" t="s">
        <v>4970</v>
      </c>
      <c r="C4899" s="338" t="s">
        <v>1537</v>
      </c>
      <c r="D4899" s="338">
        <v>2006.0</v>
      </c>
      <c r="E4899" s="338" t="s">
        <v>25060</v>
      </c>
      <c r="F4899" s="339">
        <v>45021.0</v>
      </c>
      <c r="G4899" s="338" t="s">
        <v>7140</v>
      </c>
      <c r="H4899" s="338" t="s">
        <v>17808</v>
      </c>
      <c r="I4899" s="338" t="s">
        <v>25196</v>
      </c>
      <c r="J4899" s="338" t="s">
        <v>17934</v>
      </c>
      <c r="K4899" s="338" t="s">
        <v>4987</v>
      </c>
      <c r="L4899" s="338" t="s">
        <v>12215</v>
      </c>
      <c r="M4899" s="338" t="s">
        <v>25197</v>
      </c>
      <c r="N4899" s="338" t="s">
        <v>7780</v>
      </c>
      <c r="O4899" s="338" t="s">
        <v>5624</v>
      </c>
    </row>
    <row r="4900" ht="15.75" customHeight="1">
      <c r="A4900" s="338" t="s">
        <v>25198</v>
      </c>
      <c r="B4900" s="338" t="s">
        <v>7737</v>
      </c>
      <c r="C4900" s="338" t="s">
        <v>1547</v>
      </c>
      <c r="D4900" s="338">
        <v>2006.0</v>
      </c>
      <c r="E4900" s="338" t="s">
        <v>25199</v>
      </c>
      <c r="F4900" s="339">
        <v>45051.0</v>
      </c>
      <c r="G4900" s="338" t="s">
        <v>7833</v>
      </c>
      <c r="H4900" s="338" t="s">
        <v>19415</v>
      </c>
      <c r="I4900" s="338" t="s">
        <v>19415</v>
      </c>
      <c r="J4900" s="338" t="s">
        <v>23311</v>
      </c>
      <c r="K4900" s="338" t="s">
        <v>4987</v>
      </c>
      <c r="L4900" s="338" t="s">
        <v>11153</v>
      </c>
      <c r="M4900" s="338" t="s">
        <v>25200</v>
      </c>
      <c r="N4900" s="338" t="s">
        <v>4979</v>
      </c>
      <c r="O4900" s="338" t="s">
        <v>5780</v>
      </c>
    </row>
    <row r="4901" ht="15.75" customHeight="1">
      <c r="A4901" s="338" t="s">
        <v>25201</v>
      </c>
      <c r="B4901" s="338" t="s">
        <v>4970</v>
      </c>
      <c r="C4901" s="338" t="s">
        <v>1537</v>
      </c>
      <c r="D4901" s="338">
        <v>2006.0</v>
      </c>
      <c r="E4901" s="338" t="s">
        <v>25202</v>
      </c>
      <c r="F4901" s="339">
        <v>45175.0</v>
      </c>
      <c r="G4901" s="338" t="s">
        <v>11167</v>
      </c>
      <c r="H4901" s="338" t="s">
        <v>25203</v>
      </c>
      <c r="I4901" s="338" t="s">
        <v>25203</v>
      </c>
      <c r="J4901" s="338" t="s">
        <v>20451</v>
      </c>
      <c r="K4901" s="338" t="s">
        <v>4987</v>
      </c>
      <c r="L4901" s="338" t="s">
        <v>5176</v>
      </c>
      <c r="M4901" s="338" t="s">
        <v>25204</v>
      </c>
      <c r="N4901" s="338" t="s">
        <v>18742</v>
      </c>
      <c r="O4901" s="338" t="s">
        <v>5010</v>
      </c>
    </row>
    <row r="4902" ht="15.75" customHeight="1">
      <c r="A4902" s="338" t="s">
        <v>25205</v>
      </c>
      <c r="B4902" s="338" t="s">
        <v>7737</v>
      </c>
      <c r="C4902" s="338" t="s">
        <v>1547</v>
      </c>
      <c r="D4902" s="338">
        <v>2006.0</v>
      </c>
      <c r="E4902" s="338" t="s">
        <v>25202</v>
      </c>
      <c r="F4902" s="339">
        <v>45084.0</v>
      </c>
      <c r="G4902" s="338" t="s">
        <v>25206</v>
      </c>
      <c r="H4902" s="338" t="s">
        <v>25207</v>
      </c>
      <c r="I4902" s="338" t="s">
        <v>25207</v>
      </c>
      <c r="J4902" s="338" t="s">
        <v>18860</v>
      </c>
      <c r="K4902" s="338" t="s">
        <v>4987</v>
      </c>
      <c r="L4902" s="338" t="s">
        <v>13541</v>
      </c>
      <c r="M4902" s="338" t="s">
        <v>25208</v>
      </c>
      <c r="N4902" s="338" t="s">
        <v>25209</v>
      </c>
      <c r="O4902" s="338" t="s">
        <v>5780</v>
      </c>
    </row>
    <row r="4903" ht="15.75" customHeight="1">
      <c r="A4903" s="338" t="s">
        <v>694</v>
      </c>
      <c r="B4903" s="338" t="s">
        <v>4993</v>
      </c>
      <c r="C4903" s="338" t="s">
        <v>1572</v>
      </c>
      <c r="D4903" s="338">
        <v>2006.0</v>
      </c>
      <c r="E4903" s="338" t="s">
        <v>25051</v>
      </c>
      <c r="F4903" s="339">
        <v>45113.0</v>
      </c>
      <c r="G4903" s="338" t="s">
        <v>12034</v>
      </c>
      <c r="H4903" s="338" t="s">
        <v>25210</v>
      </c>
      <c r="I4903" s="338" t="s">
        <v>5745</v>
      </c>
      <c r="J4903" s="338" t="s">
        <v>11102</v>
      </c>
      <c r="K4903" s="338" t="s">
        <v>4987</v>
      </c>
      <c r="L4903" s="338" t="s">
        <v>14335</v>
      </c>
      <c r="M4903" s="338" t="s">
        <v>25211</v>
      </c>
      <c r="N4903" s="338" t="s">
        <v>19003</v>
      </c>
      <c r="O4903" s="338" t="s">
        <v>5610</v>
      </c>
    </row>
    <row r="4904" ht="15.75" customHeight="1">
      <c r="A4904" s="338" t="s">
        <v>25212</v>
      </c>
      <c r="B4904" s="338" t="s">
        <v>4970</v>
      </c>
      <c r="C4904" s="338" t="s">
        <v>1425</v>
      </c>
      <c r="D4904" s="338">
        <v>2006.0</v>
      </c>
      <c r="E4904" s="338" t="s">
        <v>24646</v>
      </c>
      <c r="F4904" s="339">
        <v>45143.0</v>
      </c>
      <c r="G4904" s="338" t="s">
        <v>16775</v>
      </c>
      <c r="H4904" s="338" t="s">
        <v>20544</v>
      </c>
      <c r="I4904" s="338" t="s">
        <v>20545</v>
      </c>
      <c r="J4904" s="338" t="s">
        <v>25213</v>
      </c>
      <c r="K4904" s="338" t="s">
        <v>4987</v>
      </c>
      <c r="L4904" s="338" t="s">
        <v>7014</v>
      </c>
      <c r="M4904" s="338" t="s">
        <v>25214</v>
      </c>
      <c r="N4904" s="338" t="s">
        <v>7780</v>
      </c>
      <c r="O4904" s="338" t="s">
        <v>5483</v>
      </c>
    </row>
    <row r="4905" ht="15.75" customHeight="1">
      <c r="A4905" s="338" t="s">
        <v>25215</v>
      </c>
      <c r="B4905" s="338" t="s">
        <v>7737</v>
      </c>
      <c r="C4905" s="338" t="s">
        <v>1558</v>
      </c>
      <c r="D4905" s="338">
        <v>2006.0</v>
      </c>
      <c r="E4905" s="338" t="s">
        <v>24653</v>
      </c>
      <c r="F4905" s="339">
        <v>45053.0</v>
      </c>
      <c r="G4905" s="338" t="s">
        <v>15876</v>
      </c>
      <c r="H4905" s="338" t="s">
        <v>21419</v>
      </c>
      <c r="I4905" s="338" t="s">
        <v>25216</v>
      </c>
      <c r="J4905" s="338" t="s">
        <v>22960</v>
      </c>
      <c r="K4905" s="338" t="s">
        <v>4987</v>
      </c>
      <c r="L4905" s="338" t="s">
        <v>7748</v>
      </c>
      <c r="M4905" s="338" t="s">
        <v>25217</v>
      </c>
      <c r="N4905" s="338" t="s">
        <v>4990</v>
      </c>
      <c r="O4905" s="338" t="s">
        <v>5677</v>
      </c>
    </row>
    <row r="4906" ht="15.75" customHeight="1">
      <c r="A4906" s="338" t="s">
        <v>25218</v>
      </c>
      <c r="B4906" s="338" t="s">
        <v>4970</v>
      </c>
      <c r="C4906" s="338" t="s">
        <v>1681</v>
      </c>
      <c r="D4906" s="338">
        <v>2006.0</v>
      </c>
      <c r="E4906" s="338" t="s">
        <v>25219</v>
      </c>
      <c r="F4906" s="339">
        <v>45175.0</v>
      </c>
      <c r="G4906" s="338" t="s">
        <v>6444</v>
      </c>
      <c r="H4906" s="338" t="s">
        <v>18723</v>
      </c>
      <c r="I4906" s="338" t="s">
        <v>18723</v>
      </c>
      <c r="J4906" s="338" t="s">
        <v>23530</v>
      </c>
      <c r="K4906" s="338" t="s">
        <v>12977</v>
      </c>
      <c r="M4906" s="338" t="s">
        <v>25220</v>
      </c>
      <c r="N4906" s="338" t="s">
        <v>25221</v>
      </c>
      <c r="O4906" s="338" t="s">
        <v>5943</v>
      </c>
    </row>
    <row r="4907" ht="15.75" customHeight="1">
      <c r="A4907" s="338" t="s">
        <v>25222</v>
      </c>
      <c r="B4907" s="338" t="s">
        <v>4993</v>
      </c>
      <c r="C4907" s="338" t="s">
        <v>1558</v>
      </c>
      <c r="D4907" s="338">
        <v>2006.0</v>
      </c>
      <c r="E4907" s="338" t="s">
        <v>24105</v>
      </c>
      <c r="F4907" s="339">
        <v>45021.0</v>
      </c>
      <c r="G4907" s="338" t="s">
        <v>7864</v>
      </c>
      <c r="H4907" s="338" t="s">
        <v>25223</v>
      </c>
      <c r="I4907" s="338" t="s">
        <v>25224</v>
      </c>
      <c r="J4907" s="338" t="s">
        <v>25225</v>
      </c>
      <c r="K4907" s="338" t="s">
        <v>4987</v>
      </c>
      <c r="L4907" s="338" t="s">
        <v>5176</v>
      </c>
      <c r="M4907" s="338" t="s">
        <v>25226</v>
      </c>
      <c r="N4907" s="338" t="s">
        <v>17520</v>
      </c>
      <c r="O4907" s="338" t="s">
        <v>5780</v>
      </c>
    </row>
    <row r="4908" ht="15.75" customHeight="1">
      <c r="A4908" s="338" t="s">
        <v>25227</v>
      </c>
      <c r="B4908" s="338" t="s">
        <v>7737</v>
      </c>
      <c r="C4908" s="338" t="s">
        <v>1558</v>
      </c>
      <c r="D4908" s="338">
        <v>2006.0</v>
      </c>
      <c r="E4908" s="338" t="s">
        <v>24545</v>
      </c>
      <c r="F4908" s="339">
        <v>44931.0</v>
      </c>
      <c r="G4908" s="338" t="s">
        <v>13650</v>
      </c>
      <c r="H4908" s="338" t="s">
        <v>11187</v>
      </c>
      <c r="I4908" s="338" t="s">
        <v>21171</v>
      </c>
      <c r="J4908" s="338" t="s">
        <v>20469</v>
      </c>
      <c r="K4908" s="338" t="s">
        <v>4987</v>
      </c>
      <c r="L4908" s="338" t="s">
        <v>14444</v>
      </c>
      <c r="M4908" s="338" t="s">
        <v>25228</v>
      </c>
      <c r="N4908" s="338" t="s">
        <v>17344</v>
      </c>
      <c r="O4908" s="338" t="s">
        <v>5610</v>
      </c>
    </row>
    <row r="4909" ht="15.75" customHeight="1">
      <c r="A4909" s="338" t="s">
        <v>25229</v>
      </c>
      <c r="B4909" s="338" t="s">
        <v>4970</v>
      </c>
      <c r="C4909" s="338" t="s">
        <v>1601</v>
      </c>
      <c r="D4909" s="338">
        <v>2006.0</v>
      </c>
      <c r="E4909" s="338" t="s">
        <v>25230</v>
      </c>
      <c r="F4909" s="339">
        <v>45176.0</v>
      </c>
      <c r="G4909" s="338" t="s">
        <v>18146</v>
      </c>
      <c r="H4909" s="338" t="s">
        <v>20539</v>
      </c>
      <c r="I4909" s="338" t="s">
        <v>24540</v>
      </c>
      <c r="J4909" s="338" t="s">
        <v>25231</v>
      </c>
      <c r="K4909" s="338" t="s">
        <v>4987</v>
      </c>
      <c r="L4909" s="338" t="s">
        <v>7748</v>
      </c>
      <c r="M4909" s="338" t="s">
        <v>25232</v>
      </c>
      <c r="N4909" s="338" t="s">
        <v>25233</v>
      </c>
      <c r="O4909" s="338" t="s">
        <v>5232</v>
      </c>
    </row>
    <row r="4910" ht="15.75" customHeight="1">
      <c r="A4910" s="338" t="s">
        <v>25234</v>
      </c>
      <c r="B4910" s="338" t="s">
        <v>7737</v>
      </c>
      <c r="C4910" s="338" t="s">
        <v>1558</v>
      </c>
      <c r="D4910" s="338">
        <v>2006.0</v>
      </c>
      <c r="E4910" s="338" t="s">
        <v>25235</v>
      </c>
      <c r="F4910" s="339">
        <v>45143.0</v>
      </c>
      <c r="G4910" s="338" t="s">
        <v>8611</v>
      </c>
      <c r="H4910" s="338" t="s">
        <v>16803</v>
      </c>
      <c r="I4910" s="338" t="s">
        <v>25236</v>
      </c>
      <c r="J4910" s="338" t="s">
        <v>25237</v>
      </c>
      <c r="K4910" s="338" t="s">
        <v>4987</v>
      </c>
      <c r="L4910" s="338" t="s">
        <v>4999</v>
      </c>
      <c r="M4910" s="338" t="s">
        <v>25238</v>
      </c>
      <c r="N4910" s="338" t="s">
        <v>5224</v>
      </c>
      <c r="O4910" s="338" t="s">
        <v>5143</v>
      </c>
    </row>
    <row r="4911" ht="15.75" customHeight="1">
      <c r="A4911" s="338" t="s">
        <v>25239</v>
      </c>
      <c r="B4911" s="338" t="s">
        <v>4970</v>
      </c>
      <c r="C4911" s="338" t="s">
        <v>1547</v>
      </c>
      <c r="D4911" s="338">
        <v>2006.0</v>
      </c>
      <c r="E4911" s="338" t="s">
        <v>25079</v>
      </c>
      <c r="F4911" s="339">
        <v>45113.0</v>
      </c>
      <c r="G4911" s="338" t="s">
        <v>6444</v>
      </c>
      <c r="H4911" s="338" t="s">
        <v>5043</v>
      </c>
      <c r="I4911" s="338" t="s">
        <v>10706</v>
      </c>
      <c r="J4911" s="338" t="s">
        <v>18104</v>
      </c>
      <c r="K4911" s="338" t="s">
        <v>4987</v>
      </c>
      <c r="L4911" s="338" t="s">
        <v>18250</v>
      </c>
      <c r="M4911" s="338" t="s">
        <v>25240</v>
      </c>
      <c r="N4911" s="338" t="s">
        <v>5036</v>
      </c>
      <c r="O4911" s="338" t="s">
        <v>6084</v>
      </c>
    </row>
    <row r="4912" ht="15.75" customHeight="1">
      <c r="A4912" s="338" t="s">
        <v>25241</v>
      </c>
      <c r="B4912" s="338" t="s">
        <v>4993</v>
      </c>
      <c r="C4912" s="338" t="s">
        <v>1537</v>
      </c>
      <c r="D4912" s="338">
        <v>2006.0</v>
      </c>
      <c r="E4912" s="338" t="s">
        <v>25242</v>
      </c>
      <c r="F4912" s="339">
        <v>44933.0</v>
      </c>
      <c r="G4912" s="338" t="s">
        <v>22856</v>
      </c>
      <c r="H4912" s="338" t="s">
        <v>6042</v>
      </c>
      <c r="I4912" s="338" t="s">
        <v>6042</v>
      </c>
      <c r="J4912" s="338" t="s">
        <v>6042</v>
      </c>
      <c r="K4912" s="338" t="s">
        <v>4987</v>
      </c>
      <c r="L4912" s="338" t="s">
        <v>6284</v>
      </c>
      <c r="M4912" s="338" t="s">
        <v>25243</v>
      </c>
      <c r="N4912" s="338" t="s">
        <v>5126</v>
      </c>
      <c r="O4912" s="338" t="s">
        <v>5160</v>
      </c>
    </row>
    <row r="4913" ht="15.75" customHeight="1">
      <c r="A4913" s="338" t="s">
        <v>25244</v>
      </c>
      <c r="B4913" s="338" t="s">
        <v>4993</v>
      </c>
      <c r="C4913" s="338" t="s">
        <v>1537</v>
      </c>
      <c r="D4913" s="338">
        <v>2006.0</v>
      </c>
      <c r="E4913" s="338" t="s">
        <v>25055</v>
      </c>
      <c r="F4913" s="339">
        <v>44931.0</v>
      </c>
      <c r="G4913" s="338" t="s">
        <v>5022</v>
      </c>
      <c r="H4913" s="338" t="s">
        <v>25245</v>
      </c>
      <c r="I4913" s="338" t="s">
        <v>25246</v>
      </c>
      <c r="J4913" s="338" t="s">
        <v>25247</v>
      </c>
      <c r="K4913" s="338" t="s">
        <v>4987</v>
      </c>
      <c r="L4913" s="338" t="s">
        <v>16620</v>
      </c>
      <c r="M4913" s="338" t="s">
        <v>25248</v>
      </c>
      <c r="N4913" s="338" t="s">
        <v>17520</v>
      </c>
      <c r="O4913" s="338" t="s">
        <v>4991</v>
      </c>
    </row>
    <row r="4914" ht="15.75" customHeight="1">
      <c r="A4914" s="338" t="s">
        <v>25249</v>
      </c>
      <c r="B4914" s="338" t="s">
        <v>7737</v>
      </c>
      <c r="C4914" s="338" t="s">
        <v>1547</v>
      </c>
      <c r="D4914" s="338">
        <v>2006.0</v>
      </c>
      <c r="E4914" s="338" t="s">
        <v>25250</v>
      </c>
      <c r="F4914" s="339">
        <v>45052.0</v>
      </c>
      <c r="G4914" s="338" t="s">
        <v>7870</v>
      </c>
      <c r="H4914" s="338" t="s">
        <v>7580</v>
      </c>
      <c r="I4914" s="338" t="s">
        <v>25251</v>
      </c>
      <c r="J4914" s="338" t="s">
        <v>25252</v>
      </c>
      <c r="K4914" s="338" t="s">
        <v>4987</v>
      </c>
      <c r="L4914" s="338" t="s">
        <v>11153</v>
      </c>
      <c r="M4914" s="338" t="s">
        <v>25253</v>
      </c>
      <c r="N4914" s="338" t="s">
        <v>18335</v>
      </c>
      <c r="O4914" s="338" t="s">
        <v>7456</v>
      </c>
    </row>
    <row r="4915" ht="15.75" customHeight="1">
      <c r="A4915" s="338" t="s">
        <v>25254</v>
      </c>
      <c r="B4915" s="338" t="s">
        <v>7737</v>
      </c>
      <c r="C4915" s="338" t="s">
        <v>1681</v>
      </c>
      <c r="D4915" s="338">
        <v>2006.0</v>
      </c>
      <c r="E4915" s="338" t="s">
        <v>25021</v>
      </c>
      <c r="F4915" s="339">
        <v>44992.0</v>
      </c>
      <c r="G4915" s="338" t="s">
        <v>14443</v>
      </c>
      <c r="H4915" s="338" t="s">
        <v>8036</v>
      </c>
      <c r="I4915" s="338" t="s">
        <v>25066</v>
      </c>
      <c r="J4915" s="338" t="s">
        <v>19948</v>
      </c>
      <c r="K4915" s="338" t="s">
        <v>4976</v>
      </c>
      <c r="M4915" s="338" t="s">
        <v>25255</v>
      </c>
      <c r="N4915" s="338" t="s">
        <v>19923</v>
      </c>
      <c r="O4915" s="338" t="s">
        <v>5120</v>
      </c>
    </row>
    <row r="4916" ht="15.75" customHeight="1">
      <c r="A4916" s="338" t="s">
        <v>25256</v>
      </c>
      <c r="B4916" s="338" t="s">
        <v>4970</v>
      </c>
      <c r="C4916" s="338" t="s">
        <v>1547</v>
      </c>
      <c r="D4916" s="338">
        <v>2006.0</v>
      </c>
      <c r="E4916" s="338" t="s">
        <v>24653</v>
      </c>
      <c r="F4916" s="339">
        <v>45023.0</v>
      </c>
      <c r="G4916" s="338" t="s">
        <v>25257</v>
      </c>
      <c r="H4916" s="338" t="s">
        <v>20626</v>
      </c>
      <c r="I4916" s="338" t="s">
        <v>20627</v>
      </c>
      <c r="J4916" s="338" t="s">
        <v>13960</v>
      </c>
      <c r="K4916" s="338" t="s">
        <v>4987</v>
      </c>
      <c r="L4916" s="338" t="s">
        <v>7014</v>
      </c>
      <c r="M4916" s="338" t="s">
        <v>25258</v>
      </c>
      <c r="N4916" s="338" t="s">
        <v>5009</v>
      </c>
      <c r="O4916" s="338" t="s">
        <v>8056</v>
      </c>
    </row>
    <row r="4917" ht="15.75" customHeight="1">
      <c r="A4917" s="338" t="s">
        <v>25259</v>
      </c>
      <c r="B4917" s="338" t="s">
        <v>7737</v>
      </c>
      <c r="C4917" s="338" t="s">
        <v>1558</v>
      </c>
      <c r="D4917" s="338">
        <v>2006.0</v>
      </c>
      <c r="E4917" s="338" t="s">
        <v>24653</v>
      </c>
      <c r="F4917" s="338" t="s">
        <v>5059</v>
      </c>
      <c r="G4917" s="338" t="s">
        <v>7876</v>
      </c>
      <c r="H4917" s="338" t="s">
        <v>6351</v>
      </c>
      <c r="I4917" s="338" t="s">
        <v>21525</v>
      </c>
      <c r="J4917" s="338" t="s">
        <v>14605</v>
      </c>
      <c r="K4917" s="338" t="s">
        <v>4987</v>
      </c>
      <c r="L4917" s="338" t="s">
        <v>5377</v>
      </c>
      <c r="M4917" s="338" t="s">
        <v>25260</v>
      </c>
      <c r="N4917" s="338" t="s">
        <v>17520</v>
      </c>
      <c r="O4917" s="338" t="s">
        <v>5232</v>
      </c>
    </row>
    <row r="4918" ht="15.75" customHeight="1">
      <c r="A4918" s="338" t="s">
        <v>25261</v>
      </c>
      <c r="B4918" s="338" t="s">
        <v>4970</v>
      </c>
      <c r="C4918" s="338" t="s">
        <v>1537</v>
      </c>
      <c r="D4918" s="338">
        <v>2006.0</v>
      </c>
      <c r="E4918" s="338" t="s">
        <v>25235</v>
      </c>
      <c r="F4918" s="338" t="s">
        <v>5286</v>
      </c>
      <c r="G4918" s="338" t="s">
        <v>14295</v>
      </c>
      <c r="H4918" s="338" t="s">
        <v>5761</v>
      </c>
      <c r="I4918" s="338" t="s">
        <v>5761</v>
      </c>
      <c r="J4918" s="338" t="s">
        <v>20887</v>
      </c>
      <c r="K4918" s="338" t="s">
        <v>12977</v>
      </c>
      <c r="L4918" s="338" t="s">
        <v>19769</v>
      </c>
      <c r="M4918" s="338" t="s">
        <v>25262</v>
      </c>
      <c r="N4918" s="338" t="s">
        <v>5036</v>
      </c>
      <c r="O4918" s="338" t="s">
        <v>5193</v>
      </c>
    </row>
    <row r="4919" ht="15.75" customHeight="1">
      <c r="A4919" s="338" t="s">
        <v>25263</v>
      </c>
      <c r="B4919" s="338" t="s">
        <v>4970</v>
      </c>
      <c r="C4919" s="338" t="s">
        <v>3713</v>
      </c>
      <c r="D4919" s="338">
        <v>2006.0</v>
      </c>
      <c r="E4919" s="338" t="s">
        <v>25264</v>
      </c>
      <c r="F4919" s="339">
        <v>44963.0</v>
      </c>
      <c r="G4919" s="338" t="s">
        <v>17373</v>
      </c>
      <c r="H4919" s="338" t="s">
        <v>24477</v>
      </c>
      <c r="I4919" s="338" t="s">
        <v>23579</v>
      </c>
      <c r="J4919" s="338" t="s">
        <v>25265</v>
      </c>
      <c r="K4919" s="338" t="s">
        <v>5245</v>
      </c>
      <c r="L4919" s="338" t="s">
        <v>5064</v>
      </c>
      <c r="M4919" s="338" t="s">
        <v>25266</v>
      </c>
      <c r="N4919" s="338" t="s">
        <v>24480</v>
      </c>
      <c r="O4919" s="338" t="s">
        <v>5576</v>
      </c>
    </row>
    <row r="4920" ht="15.75" customHeight="1">
      <c r="A4920" s="338" t="s">
        <v>336</v>
      </c>
      <c r="B4920" s="338" t="s">
        <v>4993</v>
      </c>
      <c r="C4920" s="338" t="s">
        <v>1572</v>
      </c>
      <c r="D4920" s="338">
        <v>2006.0</v>
      </c>
      <c r="E4920" s="338" t="s">
        <v>25021</v>
      </c>
      <c r="F4920" s="339">
        <v>45022.0</v>
      </c>
      <c r="G4920" s="338" t="s">
        <v>18956</v>
      </c>
      <c r="H4920" s="338" t="s">
        <v>5728</v>
      </c>
      <c r="I4920" s="338" t="s">
        <v>5728</v>
      </c>
      <c r="J4920" s="338" t="s">
        <v>15536</v>
      </c>
      <c r="K4920" s="338" t="s">
        <v>4987</v>
      </c>
      <c r="L4920" s="338" t="s">
        <v>16620</v>
      </c>
      <c r="M4920" s="338" t="s">
        <v>25267</v>
      </c>
      <c r="N4920" s="338" t="s">
        <v>4979</v>
      </c>
      <c r="O4920" s="338" t="s">
        <v>5576</v>
      </c>
    </row>
    <row r="4921" ht="15.75" customHeight="1">
      <c r="A4921" s="338" t="s">
        <v>25268</v>
      </c>
      <c r="B4921" s="338" t="s">
        <v>4970</v>
      </c>
      <c r="C4921" s="338" t="s">
        <v>1425</v>
      </c>
      <c r="D4921" s="338">
        <v>2006.0</v>
      </c>
      <c r="E4921" s="338" t="s">
        <v>24880</v>
      </c>
      <c r="F4921" s="339">
        <v>45143.0</v>
      </c>
      <c r="G4921" s="338" t="s">
        <v>9550</v>
      </c>
      <c r="H4921" s="338" t="s">
        <v>23048</v>
      </c>
      <c r="I4921" s="338" t="s">
        <v>25269</v>
      </c>
      <c r="J4921" s="338" t="s">
        <v>18919</v>
      </c>
      <c r="K4921" s="338" t="s">
        <v>4987</v>
      </c>
      <c r="L4921" s="338" t="s">
        <v>5971</v>
      </c>
      <c r="M4921" s="338" t="s">
        <v>25270</v>
      </c>
      <c r="N4921" s="338" t="s">
        <v>7780</v>
      </c>
      <c r="O4921" s="338" t="s">
        <v>5283</v>
      </c>
    </row>
    <row r="4922" ht="15.75" customHeight="1">
      <c r="A4922" s="338" t="s">
        <v>25271</v>
      </c>
      <c r="B4922" s="338" t="s">
        <v>4970</v>
      </c>
      <c r="C4922" s="338" t="s">
        <v>1547</v>
      </c>
      <c r="D4922" s="338">
        <v>2006.0</v>
      </c>
      <c r="E4922" s="338" t="s">
        <v>25272</v>
      </c>
      <c r="F4922" s="339">
        <v>45175.0</v>
      </c>
      <c r="G4922" s="338" t="s">
        <v>7849</v>
      </c>
      <c r="H4922" s="338" t="s">
        <v>24792</v>
      </c>
      <c r="I4922" s="338" t="s">
        <v>24792</v>
      </c>
      <c r="J4922" s="338" t="s">
        <v>16744</v>
      </c>
      <c r="K4922" s="338" t="s">
        <v>4987</v>
      </c>
      <c r="L4922" s="338" t="s">
        <v>5074</v>
      </c>
      <c r="M4922" s="338" t="s">
        <v>25273</v>
      </c>
      <c r="N4922" s="338" t="s">
        <v>24898</v>
      </c>
      <c r="O4922" s="338" t="s">
        <v>5077</v>
      </c>
    </row>
    <row r="4923" ht="15.75" customHeight="1">
      <c r="A4923" s="338" t="s">
        <v>25274</v>
      </c>
      <c r="B4923" s="338" t="s">
        <v>4970</v>
      </c>
      <c r="C4923" s="338" t="s">
        <v>1572</v>
      </c>
      <c r="D4923" s="338">
        <v>2006.0</v>
      </c>
      <c r="E4923" s="338" t="s">
        <v>25275</v>
      </c>
      <c r="F4923" s="339">
        <v>45114.0</v>
      </c>
      <c r="G4923" s="338" t="s">
        <v>7062</v>
      </c>
      <c r="H4923" s="338" t="s">
        <v>18234</v>
      </c>
      <c r="I4923" s="338" t="s">
        <v>25276</v>
      </c>
      <c r="J4923" s="338" t="s">
        <v>25277</v>
      </c>
      <c r="K4923" s="338" t="s">
        <v>7898</v>
      </c>
      <c r="M4923" s="338" t="s">
        <v>25278</v>
      </c>
      <c r="N4923" s="338" t="s">
        <v>13236</v>
      </c>
      <c r="O4923" s="338" t="s">
        <v>6003</v>
      </c>
    </row>
    <row r="4924" ht="15.75" customHeight="1">
      <c r="A4924" s="338" t="s">
        <v>25279</v>
      </c>
      <c r="B4924" s="338" t="s">
        <v>4993</v>
      </c>
      <c r="C4924" s="338" t="s">
        <v>1572</v>
      </c>
      <c r="D4924" s="338">
        <v>2006.0</v>
      </c>
      <c r="E4924" s="338" t="s">
        <v>25199</v>
      </c>
      <c r="F4924" s="339">
        <v>45083.0</v>
      </c>
      <c r="G4924" s="338" t="s">
        <v>14443</v>
      </c>
      <c r="H4924" s="338" t="s">
        <v>25280</v>
      </c>
      <c r="I4924" s="338" t="s">
        <v>25281</v>
      </c>
      <c r="J4924" s="338" t="s">
        <v>25282</v>
      </c>
      <c r="K4924" s="338" t="s">
        <v>4987</v>
      </c>
      <c r="L4924" s="338" t="s">
        <v>15938</v>
      </c>
      <c r="M4924" s="338" t="s">
        <v>25283</v>
      </c>
      <c r="N4924" s="338" t="s">
        <v>4990</v>
      </c>
      <c r="O4924" s="338" t="s">
        <v>5283</v>
      </c>
    </row>
    <row r="4925" ht="15.75" customHeight="1">
      <c r="A4925" s="338" t="s">
        <v>25284</v>
      </c>
      <c r="B4925" s="338" t="s">
        <v>7737</v>
      </c>
      <c r="C4925" s="338" t="s">
        <v>1558</v>
      </c>
      <c r="D4925" s="338">
        <v>2006.0</v>
      </c>
      <c r="E4925" s="338" t="s">
        <v>25235</v>
      </c>
      <c r="F4925" s="339">
        <v>45083.0</v>
      </c>
      <c r="G4925" s="338" t="s">
        <v>9499</v>
      </c>
      <c r="H4925" s="338" t="s">
        <v>5381</v>
      </c>
      <c r="I4925" s="338" t="s">
        <v>5381</v>
      </c>
      <c r="J4925" s="338" t="s">
        <v>17752</v>
      </c>
      <c r="K4925" s="338" t="s">
        <v>4976</v>
      </c>
      <c r="L4925" s="338" t="s">
        <v>25285</v>
      </c>
      <c r="M4925" s="338" t="s">
        <v>25286</v>
      </c>
      <c r="N4925" s="338" t="s">
        <v>13999</v>
      </c>
      <c r="O4925" s="338" t="s">
        <v>5186</v>
      </c>
    </row>
    <row r="4926" ht="15.75" customHeight="1">
      <c r="A4926" s="338" t="s">
        <v>25287</v>
      </c>
      <c r="B4926" s="338" t="s">
        <v>7737</v>
      </c>
      <c r="C4926" s="338" t="s">
        <v>1547</v>
      </c>
      <c r="D4926" s="338">
        <v>2006.0</v>
      </c>
      <c r="E4926" s="338" t="s">
        <v>25288</v>
      </c>
      <c r="F4926" s="339">
        <v>45174.0</v>
      </c>
      <c r="G4926" s="338" t="s">
        <v>10344</v>
      </c>
      <c r="H4926" s="338" t="s">
        <v>6086</v>
      </c>
      <c r="I4926" s="338" t="s">
        <v>25289</v>
      </c>
      <c r="J4926" s="338" t="s">
        <v>7115</v>
      </c>
      <c r="K4926" s="338" t="s">
        <v>4987</v>
      </c>
      <c r="L4926" s="338" t="s">
        <v>12744</v>
      </c>
      <c r="M4926" s="338" t="s">
        <v>25290</v>
      </c>
      <c r="N4926" s="338" t="s">
        <v>5009</v>
      </c>
      <c r="O4926" s="338" t="s">
        <v>5046</v>
      </c>
    </row>
    <row r="4927" ht="15.75" customHeight="1">
      <c r="A4927" s="338" t="s">
        <v>25291</v>
      </c>
      <c r="B4927" s="338" t="s">
        <v>7737</v>
      </c>
      <c r="C4927" s="338" t="s">
        <v>1558</v>
      </c>
      <c r="D4927" s="338">
        <v>2006.0</v>
      </c>
      <c r="E4927" s="338" t="s">
        <v>24880</v>
      </c>
      <c r="F4927" s="339">
        <v>45051.0</v>
      </c>
      <c r="G4927" s="338" t="s">
        <v>7883</v>
      </c>
      <c r="H4927" s="338" t="s">
        <v>25292</v>
      </c>
      <c r="I4927" s="338" t="s">
        <v>25293</v>
      </c>
      <c r="J4927" s="338" t="s">
        <v>25294</v>
      </c>
      <c r="K4927" s="338" t="s">
        <v>4987</v>
      </c>
      <c r="L4927" s="338" t="s">
        <v>5176</v>
      </c>
      <c r="M4927" s="338" t="s">
        <v>25295</v>
      </c>
      <c r="N4927" s="338" t="s">
        <v>25296</v>
      </c>
      <c r="O4927" s="338" t="s">
        <v>5120</v>
      </c>
    </row>
    <row r="4928" ht="15.75" customHeight="1">
      <c r="A4928" s="338" t="s">
        <v>25297</v>
      </c>
      <c r="B4928" s="338" t="s">
        <v>7737</v>
      </c>
      <c r="C4928" s="338" t="s">
        <v>1558</v>
      </c>
      <c r="D4928" s="338">
        <v>2006.0</v>
      </c>
      <c r="E4928" s="338" t="s">
        <v>25298</v>
      </c>
      <c r="F4928" s="339">
        <v>45050.0</v>
      </c>
      <c r="G4928" s="338" t="s">
        <v>6378</v>
      </c>
      <c r="H4928" s="338" t="s">
        <v>11338</v>
      </c>
      <c r="I4928" s="338" t="s">
        <v>11338</v>
      </c>
      <c r="J4928" s="338" t="s">
        <v>17492</v>
      </c>
      <c r="K4928" s="338" t="s">
        <v>4987</v>
      </c>
      <c r="L4928" s="338" t="s">
        <v>20112</v>
      </c>
      <c r="M4928" s="338" t="s">
        <v>25299</v>
      </c>
      <c r="N4928" s="338" t="s">
        <v>21290</v>
      </c>
      <c r="O4928" s="338" t="s">
        <v>5020</v>
      </c>
    </row>
    <row r="4929" ht="15.75" customHeight="1">
      <c r="A4929" s="338" t="s">
        <v>25300</v>
      </c>
      <c r="B4929" s="338" t="s">
        <v>7737</v>
      </c>
      <c r="C4929" s="338" t="s">
        <v>1558</v>
      </c>
      <c r="D4929" s="338">
        <v>2006.0</v>
      </c>
      <c r="E4929" s="338" t="s">
        <v>25142</v>
      </c>
      <c r="F4929" s="339">
        <v>45051.0</v>
      </c>
      <c r="G4929" s="338" t="s">
        <v>5099</v>
      </c>
      <c r="H4929" s="338" t="s">
        <v>12920</v>
      </c>
      <c r="I4929" s="338" t="s">
        <v>25165</v>
      </c>
      <c r="J4929" s="338" t="s">
        <v>20306</v>
      </c>
      <c r="K4929" s="338" t="s">
        <v>4987</v>
      </c>
      <c r="L4929" s="338" t="s">
        <v>12215</v>
      </c>
      <c r="M4929" s="338" t="s">
        <v>25301</v>
      </c>
      <c r="N4929" s="338" t="s">
        <v>21290</v>
      </c>
      <c r="O4929" s="338" t="s">
        <v>5698</v>
      </c>
    </row>
    <row r="4930" ht="15.75" customHeight="1">
      <c r="A4930" s="338" t="s">
        <v>25302</v>
      </c>
      <c r="B4930" s="338" t="s">
        <v>7737</v>
      </c>
      <c r="C4930" s="338" t="s">
        <v>1537</v>
      </c>
      <c r="D4930" s="338">
        <v>2006.0</v>
      </c>
      <c r="E4930" s="338" t="s">
        <v>24755</v>
      </c>
      <c r="F4930" s="339">
        <v>45112.0</v>
      </c>
      <c r="G4930" s="338" t="s">
        <v>6444</v>
      </c>
      <c r="H4930" s="338" t="s">
        <v>5736</v>
      </c>
      <c r="I4930" s="338" t="s">
        <v>20540</v>
      </c>
      <c r="J4930" s="338" t="s">
        <v>5455</v>
      </c>
      <c r="K4930" s="338" t="s">
        <v>4987</v>
      </c>
      <c r="L4930" s="338" t="s">
        <v>18254</v>
      </c>
      <c r="M4930" s="338" t="s">
        <v>25303</v>
      </c>
      <c r="N4930" s="338" t="s">
        <v>4979</v>
      </c>
      <c r="O4930" s="338" t="s">
        <v>5020</v>
      </c>
    </row>
    <row r="4931" ht="15.75" customHeight="1">
      <c r="A4931" s="338" t="s">
        <v>25304</v>
      </c>
      <c r="B4931" s="338" t="s">
        <v>4993</v>
      </c>
      <c r="C4931" s="338" t="s">
        <v>1572</v>
      </c>
      <c r="D4931" s="338">
        <v>2006.0</v>
      </c>
      <c r="E4931" s="338" t="s">
        <v>25190</v>
      </c>
      <c r="F4931" s="339">
        <v>45083.0</v>
      </c>
      <c r="G4931" s="338" t="s">
        <v>8629</v>
      </c>
      <c r="H4931" s="338" t="s">
        <v>25305</v>
      </c>
      <c r="I4931" s="338" t="s">
        <v>9187</v>
      </c>
      <c r="J4931" s="338" t="s">
        <v>23569</v>
      </c>
      <c r="K4931" s="338" t="s">
        <v>4976</v>
      </c>
      <c r="L4931" s="338" t="s">
        <v>25306</v>
      </c>
      <c r="M4931" s="338" t="s">
        <v>25307</v>
      </c>
      <c r="N4931" s="338" t="s">
        <v>20537</v>
      </c>
      <c r="O4931" s="338" t="s">
        <v>5698</v>
      </c>
    </row>
    <row r="4932" ht="15.75" customHeight="1">
      <c r="A4932" s="338" t="s">
        <v>13178</v>
      </c>
      <c r="B4932" s="338" t="s">
        <v>7737</v>
      </c>
      <c r="C4932" s="338" t="s">
        <v>1537</v>
      </c>
      <c r="D4932" s="338">
        <v>2006.0</v>
      </c>
      <c r="E4932" s="338" t="s">
        <v>25308</v>
      </c>
      <c r="F4932" s="339">
        <v>45175.0</v>
      </c>
      <c r="G4932" s="338" t="s">
        <v>8606</v>
      </c>
      <c r="H4932" s="338" t="s">
        <v>9023</v>
      </c>
      <c r="I4932" s="338" t="s">
        <v>25309</v>
      </c>
      <c r="J4932" s="338" t="s">
        <v>8902</v>
      </c>
      <c r="K4932" s="338" t="s">
        <v>4987</v>
      </c>
      <c r="L4932" s="338" t="s">
        <v>11153</v>
      </c>
      <c r="M4932" s="338" t="s">
        <v>25310</v>
      </c>
      <c r="N4932" s="338" t="s">
        <v>7874</v>
      </c>
      <c r="O4932" s="338" t="s">
        <v>5408</v>
      </c>
    </row>
    <row r="4933" ht="15.75" customHeight="1">
      <c r="A4933" s="338" t="s">
        <v>25311</v>
      </c>
      <c r="B4933" s="338" t="s">
        <v>7737</v>
      </c>
      <c r="C4933" s="338" t="s">
        <v>1537</v>
      </c>
      <c r="D4933" s="338">
        <v>2006.0</v>
      </c>
      <c r="E4933" s="338" t="s">
        <v>25312</v>
      </c>
      <c r="F4933" s="339">
        <v>44992.0</v>
      </c>
      <c r="G4933" s="338" t="s">
        <v>11132</v>
      </c>
      <c r="H4933" s="338" t="s">
        <v>25313</v>
      </c>
      <c r="I4933" s="338" t="s">
        <v>25313</v>
      </c>
      <c r="J4933" s="338" t="s">
        <v>10355</v>
      </c>
      <c r="K4933" s="338" t="s">
        <v>4987</v>
      </c>
      <c r="L4933" s="338" t="s">
        <v>5064</v>
      </c>
      <c r="M4933" s="338" t="s">
        <v>25314</v>
      </c>
      <c r="N4933" s="338" t="s">
        <v>5126</v>
      </c>
      <c r="O4933" s="338" t="s">
        <v>6278</v>
      </c>
    </row>
    <row r="4934" ht="15.75" customHeight="1">
      <c r="A4934" s="338" t="s">
        <v>25315</v>
      </c>
      <c r="B4934" s="338" t="s">
        <v>7737</v>
      </c>
      <c r="C4934" s="338" t="s">
        <v>1425</v>
      </c>
      <c r="D4934" s="338">
        <v>2006.0</v>
      </c>
      <c r="E4934" s="338" t="s">
        <v>24617</v>
      </c>
      <c r="F4934" s="339">
        <v>44931.0</v>
      </c>
      <c r="G4934" s="338" t="s">
        <v>6428</v>
      </c>
      <c r="H4934" s="338" t="s">
        <v>18118</v>
      </c>
      <c r="I4934" s="338" t="s">
        <v>25316</v>
      </c>
      <c r="J4934" s="338" t="s">
        <v>24505</v>
      </c>
      <c r="K4934" s="338" t="s">
        <v>4987</v>
      </c>
      <c r="L4934" s="338" t="s">
        <v>5074</v>
      </c>
      <c r="M4934" s="338" t="s">
        <v>25317</v>
      </c>
      <c r="N4934" s="338" t="s">
        <v>19967</v>
      </c>
      <c r="O4934" s="338" t="s">
        <v>5794</v>
      </c>
    </row>
    <row r="4935" ht="15.75" customHeight="1">
      <c r="A4935" s="338" t="s">
        <v>25318</v>
      </c>
      <c r="B4935" s="338" t="s">
        <v>4970</v>
      </c>
      <c r="C4935" s="338" t="s">
        <v>1572</v>
      </c>
      <c r="D4935" s="338">
        <v>2006.0</v>
      </c>
      <c r="E4935" s="338" t="s">
        <v>25235</v>
      </c>
      <c r="F4935" s="339">
        <v>44933.0</v>
      </c>
      <c r="G4935" s="338" t="s">
        <v>5013</v>
      </c>
      <c r="H4935" s="338" t="s">
        <v>12887</v>
      </c>
      <c r="I4935" s="338" t="s">
        <v>12743</v>
      </c>
      <c r="J4935" s="338" t="s">
        <v>11941</v>
      </c>
      <c r="K4935" s="338" t="s">
        <v>4987</v>
      </c>
      <c r="L4935" s="338" t="s">
        <v>9892</v>
      </c>
      <c r="M4935" s="338" t="s">
        <v>25319</v>
      </c>
      <c r="N4935" s="338" t="s">
        <v>23757</v>
      </c>
      <c r="O4935" s="338" t="s">
        <v>5067</v>
      </c>
    </row>
    <row r="4936" ht="15.75" customHeight="1">
      <c r="A4936" s="338" t="s">
        <v>25320</v>
      </c>
      <c r="B4936" s="338" t="s">
        <v>7737</v>
      </c>
      <c r="C4936" s="338" t="s">
        <v>1537</v>
      </c>
      <c r="D4936" s="338">
        <v>2006.0</v>
      </c>
      <c r="E4936" s="338" t="s">
        <v>25321</v>
      </c>
      <c r="F4936" s="339">
        <v>45142.0</v>
      </c>
      <c r="G4936" s="338" t="s">
        <v>6428</v>
      </c>
      <c r="H4936" s="338" t="s">
        <v>8875</v>
      </c>
      <c r="I4936" s="338" t="s">
        <v>12748</v>
      </c>
      <c r="J4936" s="338" t="s">
        <v>25322</v>
      </c>
      <c r="K4936" s="338" t="s">
        <v>4976</v>
      </c>
      <c r="L4936" s="338" t="s">
        <v>6447</v>
      </c>
      <c r="M4936" s="338" t="s">
        <v>25323</v>
      </c>
      <c r="N4936" s="338" t="s">
        <v>17344</v>
      </c>
      <c r="O4936" s="338" t="s">
        <v>5794</v>
      </c>
    </row>
    <row r="4937" ht="15.75" customHeight="1">
      <c r="A4937" s="338" t="s">
        <v>25324</v>
      </c>
      <c r="B4937" s="338" t="s">
        <v>5601</v>
      </c>
      <c r="C4937" s="338" t="s">
        <v>1558</v>
      </c>
      <c r="D4937" s="338">
        <v>2006.0</v>
      </c>
      <c r="E4937" s="338" t="s">
        <v>25013</v>
      </c>
      <c r="F4937" s="339">
        <v>45022.0</v>
      </c>
      <c r="G4937" s="338" t="s">
        <v>5674</v>
      </c>
      <c r="H4937" s="338" t="s">
        <v>21571</v>
      </c>
      <c r="I4937" s="338" t="s">
        <v>21571</v>
      </c>
      <c r="J4937" s="338" t="s">
        <v>25325</v>
      </c>
      <c r="K4937" s="338" t="s">
        <v>4987</v>
      </c>
      <c r="L4937" s="338" t="s">
        <v>6297</v>
      </c>
      <c r="M4937" s="338" t="s">
        <v>25326</v>
      </c>
      <c r="N4937" s="338" t="s">
        <v>25327</v>
      </c>
      <c r="O4937" s="338" t="s">
        <v>5294</v>
      </c>
    </row>
    <row r="4938" ht="15.75" customHeight="1">
      <c r="A4938" s="338" t="s">
        <v>25328</v>
      </c>
      <c r="B4938" s="338" t="s">
        <v>7737</v>
      </c>
      <c r="C4938" s="338" t="s">
        <v>1558</v>
      </c>
      <c r="D4938" s="338">
        <v>2006.0</v>
      </c>
      <c r="E4938" s="338" t="s">
        <v>25146</v>
      </c>
      <c r="F4938" s="338" t="s">
        <v>5286</v>
      </c>
      <c r="G4938" s="338" t="s">
        <v>6547</v>
      </c>
      <c r="H4938" s="338" t="s">
        <v>18975</v>
      </c>
      <c r="I4938" s="338" t="s">
        <v>18975</v>
      </c>
      <c r="J4938" s="338" t="s">
        <v>23656</v>
      </c>
      <c r="K4938" s="338" t="s">
        <v>4987</v>
      </c>
      <c r="L4938" s="338" t="s">
        <v>7014</v>
      </c>
      <c r="M4938" s="338" t="s">
        <v>25329</v>
      </c>
      <c r="N4938" s="338" t="s">
        <v>4990</v>
      </c>
      <c r="O4938" s="338" t="s">
        <v>5002</v>
      </c>
    </row>
    <row r="4939" ht="15.75" customHeight="1">
      <c r="A4939" s="338" t="s">
        <v>25330</v>
      </c>
      <c r="B4939" s="338" t="s">
        <v>7737</v>
      </c>
      <c r="C4939" s="338" t="s">
        <v>1558</v>
      </c>
      <c r="D4939" s="338">
        <v>2006.0</v>
      </c>
      <c r="E4939" s="338" t="s">
        <v>23928</v>
      </c>
      <c r="F4939" s="339">
        <v>45143.0</v>
      </c>
      <c r="G4939" s="338" t="s">
        <v>9458</v>
      </c>
      <c r="H4939" s="338" t="s">
        <v>20514</v>
      </c>
      <c r="I4939" s="338" t="s">
        <v>25331</v>
      </c>
      <c r="J4939" s="338" t="s">
        <v>18463</v>
      </c>
      <c r="K4939" s="338" t="s">
        <v>4987</v>
      </c>
      <c r="L4939" s="338" t="s">
        <v>16601</v>
      </c>
      <c r="M4939" s="338" t="s">
        <v>25332</v>
      </c>
      <c r="N4939" s="338" t="s">
        <v>5036</v>
      </c>
      <c r="O4939" s="338" t="s">
        <v>5537</v>
      </c>
    </row>
    <row r="4940" ht="15.75" customHeight="1">
      <c r="A4940" s="338" t="s">
        <v>25333</v>
      </c>
      <c r="B4940" s="338" t="s">
        <v>5601</v>
      </c>
      <c r="C4940" s="338" t="s">
        <v>3713</v>
      </c>
      <c r="D4940" s="338">
        <v>2006.0</v>
      </c>
      <c r="E4940" s="338" t="s">
        <v>25334</v>
      </c>
      <c r="F4940" s="339">
        <v>45053.0</v>
      </c>
      <c r="G4940" s="338" t="s">
        <v>6378</v>
      </c>
      <c r="H4940" s="338" t="s">
        <v>23282</v>
      </c>
      <c r="I4940" s="338" t="s">
        <v>23282</v>
      </c>
      <c r="J4940" s="338" t="s">
        <v>25335</v>
      </c>
      <c r="K4940" s="338" t="s">
        <v>5607</v>
      </c>
      <c r="M4940" s="338" t="s">
        <v>25336</v>
      </c>
      <c r="N4940" s="338" t="s">
        <v>25337</v>
      </c>
      <c r="O4940" s="338" t="s">
        <v>5225</v>
      </c>
    </row>
    <row r="4941" ht="15.75" customHeight="1">
      <c r="A4941" s="338" t="s">
        <v>25338</v>
      </c>
      <c r="B4941" s="338" t="s">
        <v>4970</v>
      </c>
      <c r="C4941" s="338" t="s">
        <v>1537</v>
      </c>
      <c r="D4941" s="338">
        <v>2006.0</v>
      </c>
      <c r="E4941" s="338" t="s">
        <v>24399</v>
      </c>
      <c r="F4941" s="339">
        <v>45084.0</v>
      </c>
      <c r="G4941" s="338" t="s">
        <v>6444</v>
      </c>
      <c r="H4941" s="338" t="s">
        <v>22668</v>
      </c>
      <c r="I4941" s="338" t="s">
        <v>22668</v>
      </c>
      <c r="J4941" s="338" t="s">
        <v>25339</v>
      </c>
      <c r="K4941" s="338" t="s">
        <v>4987</v>
      </c>
      <c r="L4941" s="338" t="s">
        <v>5074</v>
      </c>
      <c r="M4941" s="338" t="s">
        <v>25340</v>
      </c>
      <c r="N4941" s="338" t="s">
        <v>5036</v>
      </c>
      <c r="O4941" s="338" t="s">
        <v>5150</v>
      </c>
    </row>
    <row r="4942" ht="15.75" customHeight="1">
      <c r="A4942" s="338" t="s">
        <v>25341</v>
      </c>
      <c r="B4942" s="338" t="s">
        <v>4993</v>
      </c>
      <c r="C4942" s="338" t="s">
        <v>1601</v>
      </c>
      <c r="D4942" s="338">
        <v>2006.0</v>
      </c>
      <c r="E4942" s="338" t="s">
        <v>24646</v>
      </c>
      <c r="F4942" s="339">
        <v>45112.0</v>
      </c>
      <c r="G4942" s="338" t="s">
        <v>7029</v>
      </c>
      <c r="H4942" s="338" t="s">
        <v>22348</v>
      </c>
      <c r="I4942" s="338" t="s">
        <v>5745</v>
      </c>
      <c r="J4942" s="338" t="s">
        <v>6162</v>
      </c>
      <c r="K4942" s="338" t="s">
        <v>4987</v>
      </c>
      <c r="L4942" s="338" t="s">
        <v>14335</v>
      </c>
      <c r="M4942" s="338" t="s">
        <v>25342</v>
      </c>
      <c r="N4942" s="338" t="s">
        <v>5126</v>
      </c>
      <c r="O4942" s="338" t="s">
        <v>5483</v>
      </c>
    </row>
    <row r="4943" ht="15.75" customHeight="1">
      <c r="A4943" s="338" t="s">
        <v>25343</v>
      </c>
      <c r="B4943" s="338" t="s">
        <v>4970</v>
      </c>
      <c r="C4943" s="338" t="s">
        <v>1537</v>
      </c>
      <c r="D4943" s="338">
        <v>2006.0</v>
      </c>
      <c r="E4943" s="338" t="s">
        <v>25344</v>
      </c>
      <c r="F4943" s="339">
        <v>45176.0</v>
      </c>
      <c r="G4943" s="338" t="s">
        <v>14299</v>
      </c>
      <c r="H4943" s="338" t="s">
        <v>5073</v>
      </c>
      <c r="I4943" s="338" t="s">
        <v>25345</v>
      </c>
      <c r="J4943" s="338" t="s">
        <v>8863</v>
      </c>
      <c r="K4943" s="338" t="s">
        <v>4987</v>
      </c>
      <c r="L4943" s="338" t="s">
        <v>4977</v>
      </c>
      <c r="M4943" s="338" t="s">
        <v>25346</v>
      </c>
      <c r="N4943" s="338" t="s">
        <v>18335</v>
      </c>
      <c r="O4943" s="338" t="s">
        <v>7966</v>
      </c>
    </row>
    <row r="4944" ht="15.75" customHeight="1">
      <c r="A4944" s="338" t="s">
        <v>25347</v>
      </c>
      <c r="B4944" s="338" t="s">
        <v>4970</v>
      </c>
      <c r="C4944" s="338" t="s">
        <v>1558</v>
      </c>
      <c r="D4944" s="338">
        <v>2006.0</v>
      </c>
      <c r="E4944" s="338" t="s">
        <v>25348</v>
      </c>
      <c r="F4944" s="339">
        <v>45021.0</v>
      </c>
      <c r="G4944" s="338" t="s">
        <v>5963</v>
      </c>
      <c r="H4944" s="338" t="s">
        <v>21264</v>
      </c>
      <c r="I4944" s="338" t="s">
        <v>21264</v>
      </c>
      <c r="J4944" s="338" t="s">
        <v>22157</v>
      </c>
      <c r="K4944" s="338" t="s">
        <v>5607</v>
      </c>
      <c r="L4944" s="338" t="s">
        <v>6071</v>
      </c>
      <c r="M4944" s="338" t="s">
        <v>25349</v>
      </c>
      <c r="N4944" s="338" t="s">
        <v>5036</v>
      </c>
      <c r="O4944" s="338" t="s">
        <v>7838</v>
      </c>
    </row>
    <row r="4945" ht="15.75" customHeight="1">
      <c r="A4945" s="338" t="s">
        <v>25350</v>
      </c>
      <c r="B4945" s="338" t="s">
        <v>4970</v>
      </c>
      <c r="C4945" s="338" t="s">
        <v>1547</v>
      </c>
      <c r="D4945" s="338">
        <v>2006.0</v>
      </c>
      <c r="E4945" s="338" t="s">
        <v>25351</v>
      </c>
      <c r="F4945" s="339">
        <v>45175.0</v>
      </c>
      <c r="G4945" s="338" t="s">
        <v>8587</v>
      </c>
      <c r="H4945" s="338" t="s">
        <v>7740</v>
      </c>
      <c r="I4945" s="338" t="s">
        <v>7740</v>
      </c>
      <c r="J4945" s="338" t="s">
        <v>25352</v>
      </c>
      <c r="K4945" s="338" t="s">
        <v>5607</v>
      </c>
      <c r="M4945" s="338" t="s">
        <v>25353</v>
      </c>
      <c r="N4945" s="338" t="s">
        <v>14406</v>
      </c>
      <c r="O4945" s="338" t="s">
        <v>15187</v>
      </c>
    </row>
    <row r="4946" ht="15.75" customHeight="1">
      <c r="A4946" s="338" t="s">
        <v>25354</v>
      </c>
      <c r="B4946" s="338" t="s">
        <v>4970</v>
      </c>
      <c r="C4946" s="338" t="s">
        <v>1537</v>
      </c>
      <c r="D4946" s="338">
        <v>2006.0</v>
      </c>
      <c r="E4946" s="338" t="s">
        <v>25013</v>
      </c>
      <c r="F4946" s="339">
        <v>44933.0</v>
      </c>
      <c r="G4946" s="338" t="s">
        <v>10353</v>
      </c>
      <c r="H4946" s="338" t="s">
        <v>5073</v>
      </c>
      <c r="I4946" s="338" t="s">
        <v>20466</v>
      </c>
      <c r="J4946" s="338" t="s">
        <v>19083</v>
      </c>
      <c r="K4946" s="338" t="s">
        <v>4987</v>
      </c>
      <c r="L4946" s="338" t="s">
        <v>16634</v>
      </c>
      <c r="M4946" s="338" t="s">
        <v>25355</v>
      </c>
      <c r="N4946" s="338" t="s">
        <v>18335</v>
      </c>
      <c r="O4946" s="338" t="s">
        <v>10697</v>
      </c>
    </row>
    <row r="4947" ht="15.75" customHeight="1">
      <c r="A4947" s="338" t="s">
        <v>25356</v>
      </c>
      <c r="B4947" s="338" t="s">
        <v>7737</v>
      </c>
      <c r="C4947" s="338" t="s">
        <v>1558</v>
      </c>
      <c r="D4947" s="338">
        <v>2006.0</v>
      </c>
      <c r="E4947" s="338" t="s">
        <v>24117</v>
      </c>
      <c r="F4947" s="339">
        <v>45082.0</v>
      </c>
      <c r="G4947" s="338" t="s">
        <v>7948</v>
      </c>
      <c r="H4947" s="338" t="s">
        <v>20703</v>
      </c>
      <c r="I4947" s="338" t="s">
        <v>25357</v>
      </c>
      <c r="J4947" s="338" t="s">
        <v>17397</v>
      </c>
      <c r="K4947" s="338" t="s">
        <v>4987</v>
      </c>
      <c r="L4947" s="338" t="s">
        <v>6394</v>
      </c>
      <c r="M4947" s="338" t="s">
        <v>25358</v>
      </c>
      <c r="N4947" s="338" t="s">
        <v>5009</v>
      </c>
      <c r="O4947" s="338" t="s">
        <v>5262</v>
      </c>
    </row>
    <row r="4948" ht="15.75" customHeight="1">
      <c r="A4948" s="338" t="s">
        <v>25359</v>
      </c>
      <c r="B4948" s="338" t="s">
        <v>4970</v>
      </c>
      <c r="C4948" s="338" t="s">
        <v>1558</v>
      </c>
      <c r="D4948" s="338">
        <v>2006.0</v>
      </c>
      <c r="E4948" s="338" t="s">
        <v>25199</v>
      </c>
      <c r="F4948" s="339">
        <v>44992.0</v>
      </c>
      <c r="G4948" s="338" t="s">
        <v>5686</v>
      </c>
      <c r="H4948" s="338" t="s">
        <v>15927</v>
      </c>
      <c r="I4948" s="338" t="s">
        <v>15927</v>
      </c>
      <c r="J4948" s="338" t="s">
        <v>15928</v>
      </c>
      <c r="K4948" s="338" t="s">
        <v>4987</v>
      </c>
      <c r="L4948" s="338" t="s">
        <v>5084</v>
      </c>
      <c r="M4948" s="338" t="s">
        <v>25360</v>
      </c>
      <c r="N4948" s="338" t="s">
        <v>24121</v>
      </c>
      <c r="O4948" s="338" t="s">
        <v>5262</v>
      </c>
    </row>
    <row r="4949" ht="15.75" customHeight="1">
      <c r="A4949" s="338" t="s">
        <v>25361</v>
      </c>
      <c r="B4949" s="338" t="s">
        <v>7737</v>
      </c>
      <c r="C4949" s="338" t="s">
        <v>1537</v>
      </c>
      <c r="D4949" s="338">
        <v>2006.0</v>
      </c>
      <c r="E4949" s="338" t="s">
        <v>24105</v>
      </c>
      <c r="F4949" s="339">
        <v>45083.0</v>
      </c>
      <c r="G4949" s="338" t="s">
        <v>9458</v>
      </c>
      <c r="H4949" s="338" t="s">
        <v>6589</v>
      </c>
      <c r="I4949" s="338" t="s">
        <v>9896</v>
      </c>
      <c r="J4949" s="338" t="s">
        <v>11102</v>
      </c>
      <c r="K4949" s="338" t="s">
        <v>4987</v>
      </c>
      <c r="L4949" s="338" t="s">
        <v>16601</v>
      </c>
      <c r="M4949" s="338" t="s">
        <v>25362</v>
      </c>
      <c r="N4949" s="338" t="s">
        <v>20308</v>
      </c>
      <c r="O4949" s="338" t="s">
        <v>5160</v>
      </c>
    </row>
    <row r="4950" ht="15.75" customHeight="1">
      <c r="A4950" s="338" t="s">
        <v>25363</v>
      </c>
      <c r="B4950" s="338" t="s">
        <v>7737</v>
      </c>
      <c r="C4950" s="338" t="s">
        <v>1558</v>
      </c>
      <c r="D4950" s="338">
        <v>2006.0</v>
      </c>
      <c r="E4950" s="338" t="s">
        <v>25199</v>
      </c>
      <c r="F4950" s="339">
        <v>44931.0</v>
      </c>
      <c r="G4950" s="338" t="s">
        <v>6520</v>
      </c>
      <c r="H4950" s="338" t="s">
        <v>5744</v>
      </c>
      <c r="I4950" s="338" t="s">
        <v>25364</v>
      </c>
      <c r="J4950" s="338" t="s">
        <v>15599</v>
      </c>
      <c r="K4950" s="338" t="s">
        <v>4987</v>
      </c>
      <c r="L4950" s="338" t="s">
        <v>7748</v>
      </c>
      <c r="M4950" s="338" t="s">
        <v>25365</v>
      </c>
      <c r="N4950" s="338" t="s">
        <v>16834</v>
      </c>
      <c r="O4950" s="338" t="s">
        <v>5186</v>
      </c>
    </row>
    <row r="4951" ht="15.75" customHeight="1">
      <c r="A4951" s="338" t="s">
        <v>25366</v>
      </c>
      <c r="B4951" s="338" t="s">
        <v>7737</v>
      </c>
      <c r="C4951" s="338" t="s">
        <v>1537</v>
      </c>
      <c r="D4951" s="338">
        <v>2006.0</v>
      </c>
      <c r="E4951" s="338" t="s">
        <v>24306</v>
      </c>
      <c r="F4951" s="339">
        <v>45144.0</v>
      </c>
      <c r="G4951" s="338" t="s">
        <v>5797</v>
      </c>
      <c r="H4951" s="338" t="s">
        <v>7797</v>
      </c>
      <c r="I4951" s="338" t="s">
        <v>23042</v>
      </c>
      <c r="J4951" s="338" t="s">
        <v>22753</v>
      </c>
      <c r="K4951" s="338" t="s">
        <v>4987</v>
      </c>
      <c r="M4951" s="338" t="s">
        <v>25367</v>
      </c>
      <c r="N4951" s="338" t="s">
        <v>5224</v>
      </c>
      <c r="O4951" s="338" t="s">
        <v>5852</v>
      </c>
    </row>
    <row r="4952" ht="15.75" customHeight="1">
      <c r="A4952" s="338" t="s">
        <v>25368</v>
      </c>
      <c r="B4952" s="338" t="s">
        <v>4993</v>
      </c>
      <c r="C4952" s="338" t="s">
        <v>1547</v>
      </c>
      <c r="D4952" s="338">
        <v>2006.0</v>
      </c>
      <c r="E4952" s="338" t="s">
        <v>25005</v>
      </c>
      <c r="F4952" s="339">
        <v>45144.0</v>
      </c>
      <c r="G4952" s="338" t="s">
        <v>25369</v>
      </c>
      <c r="H4952" s="338" t="s">
        <v>25370</v>
      </c>
      <c r="I4952" s="338" t="s">
        <v>24866</v>
      </c>
      <c r="J4952" s="338" t="s">
        <v>11941</v>
      </c>
      <c r="K4952" s="338" t="s">
        <v>4987</v>
      </c>
      <c r="L4952" s="338" t="s">
        <v>7743</v>
      </c>
      <c r="M4952" s="338" t="s">
        <v>25371</v>
      </c>
      <c r="N4952" s="338" t="s">
        <v>4979</v>
      </c>
      <c r="O4952" s="338" t="s">
        <v>5339</v>
      </c>
    </row>
    <row r="4953" ht="15.75" customHeight="1">
      <c r="A4953" s="338" t="s">
        <v>25372</v>
      </c>
      <c r="B4953" s="338" t="s">
        <v>7737</v>
      </c>
      <c r="C4953" s="338" t="s">
        <v>1425</v>
      </c>
      <c r="D4953" s="338">
        <v>2006.0</v>
      </c>
      <c r="E4953" s="338" t="s">
        <v>25202</v>
      </c>
      <c r="F4953" s="339">
        <v>45110.0</v>
      </c>
      <c r="G4953" s="338" t="s">
        <v>4983</v>
      </c>
      <c r="H4953" s="338" t="s">
        <v>18804</v>
      </c>
      <c r="I4953" s="338" t="s">
        <v>18804</v>
      </c>
      <c r="J4953" s="338" t="s">
        <v>7115</v>
      </c>
      <c r="K4953" s="338" t="s">
        <v>4987</v>
      </c>
      <c r="L4953" s="338" t="s">
        <v>7743</v>
      </c>
      <c r="M4953" s="338" t="s">
        <v>25373</v>
      </c>
      <c r="N4953" s="338" t="s">
        <v>4979</v>
      </c>
      <c r="O4953" s="338" t="s">
        <v>5160</v>
      </c>
    </row>
    <row r="4954" ht="15.75" customHeight="1">
      <c r="A4954" s="338" t="s">
        <v>25374</v>
      </c>
      <c r="B4954" s="338" t="s">
        <v>4993</v>
      </c>
      <c r="C4954" s="338" t="s">
        <v>1572</v>
      </c>
      <c r="D4954" s="338">
        <v>2006.0</v>
      </c>
      <c r="E4954" s="338" t="s">
        <v>25308</v>
      </c>
      <c r="F4954" s="339">
        <v>44932.0</v>
      </c>
      <c r="G4954" s="338" t="s">
        <v>8606</v>
      </c>
      <c r="H4954" s="338" t="s">
        <v>15842</v>
      </c>
      <c r="I4954" s="338" t="s">
        <v>25375</v>
      </c>
      <c r="J4954" s="338" t="s">
        <v>20579</v>
      </c>
      <c r="K4954" s="338" t="s">
        <v>4987</v>
      </c>
      <c r="L4954" s="338" t="s">
        <v>15146</v>
      </c>
      <c r="M4954" s="338" t="s">
        <v>25376</v>
      </c>
      <c r="N4954" s="338" t="s">
        <v>4990</v>
      </c>
      <c r="O4954" s="338" t="s">
        <v>5505</v>
      </c>
    </row>
    <row r="4955" ht="15.75" customHeight="1">
      <c r="A4955" s="338" t="s">
        <v>25377</v>
      </c>
      <c r="B4955" s="338" t="s">
        <v>5445</v>
      </c>
      <c r="C4955" s="338" t="s">
        <v>1601</v>
      </c>
      <c r="D4955" s="338">
        <v>2006.0</v>
      </c>
      <c r="E4955" s="338" t="s">
        <v>25055</v>
      </c>
      <c r="F4955" s="339">
        <v>44991.0</v>
      </c>
      <c r="G4955" s="338" t="s">
        <v>7864</v>
      </c>
      <c r="H4955" s="338" t="s">
        <v>23655</v>
      </c>
      <c r="I4955" s="338" t="s">
        <v>18975</v>
      </c>
      <c r="J4955" s="338" t="s">
        <v>25378</v>
      </c>
      <c r="K4955" s="338" t="s">
        <v>4987</v>
      </c>
      <c r="L4955" s="338" t="s">
        <v>15146</v>
      </c>
      <c r="M4955" s="338" t="s">
        <v>25379</v>
      </c>
      <c r="N4955" s="338" t="s">
        <v>5009</v>
      </c>
      <c r="O4955" s="338" t="s">
        <v>5262</v>
      </c>
    </row>
    <row r="4956" ht="15.75" customHeight="1">
      <c r="A4956" s="338" t="s">
        <v>25380</v>
      </c>
      <c r="B4956" s="338" t="s">
        <v>4970</v>
      </c>
      <c r="C4956" s="338" t="s">
        <v>1547</v>
      </c>
      <c r="D4956" s="338">
        <v>2006.0</v>
      </c>
      <c r="E4956" s="338" t="s">
        <v>25381</v>
      </c>
      <c r="F4956" s="339">
        <v>44964.0</v>
      </c>
      <c r="G4956" s="338" t="s">
        <v>6428</v>
      </c>
      <c r="H4956" s="338" t="s">
        <v>25382</v>
      </c>
      <c r="I4956" s="338" t="s">
        <v>25383</v>
      </c>
      <c r="J4956" s="338" t="s">
        <v>19671</v>
      </c>
      <c r="K4956" s="338" t="s">
        <v>3074</v>
      </c>
      <c r="M4956" s="338" t="s">
        <v>25384</v>
      </c>
      <c r="N4956" s="338" t="s">
        <v>25385</v>
      </c>
      <c r="O4956" s="338" t="s">
        <v>5576</v>
      </c>
    </row>
    <row r="4957" ht="15.75" customHeight="1">
      <c r="A4957" s="338" t="s">
        <v>25386</v>
      </c>
      <c r="B4957" s="338" t="s">
        <v>4970</v>
      </c>
      <c r="C4957" s="338" t="s">
        <v>1537</v>
      </c>
      <c r="D4957" s="338">
        <v>2006.0</v>
      </c>
      <c r="E4957" s="338" t="s">
        <v>25387</v>
      </c>
      <c r="F4957" s="339">
        <v>45051.0</v>
      </c>
      <c r="G4957" s="338" t="s">
        <v>7083</v>
      </c>
      <c r="H4957" s="338" t="s">
        <v>21428</v>
      </c>
      <c r="I4957" s="338" t="s">
        <v>5920</v>
      </c>
      <c r="J4957" s="338" t="s">
        <v>24990</v>
      </c>
      <c r="K4957" s="338" t="s">
        <v>4987</v>
      </c>
      <c r="L4957" s="338" t="s">
        <v>7014</v>
      </c>
      <c r="M4957" s="338" t="s">
        <v>25388</v>
      </c>
      <c r="N4957" s="338" t="s">
        <v>5224</v>
      </c>
      <c r="O4957" s="338" t="s">
        <v>5780</v>
      </c>
    </row>
    <row r="4958" ht="15.75" customHeight="1">
      <c r="A4958" s="338" t="s">
        <v>25389</v>
      </c>
      <c r="B4958" s="338" t="s">
        <v>5601</v>
      </c>
      <c r="C4958" s="338" t="s">
        <v>1547</v>
      </c>
      <c r="D4958" s="338">
        <v>2006.0</v>
      </c>
      <c r="E4958" s="338" t="s">
        <v>25390</v>
      </c>
      <c r="F4958" s="339">
        <v>45053.0</v>
      </c>
      <c r="G4958" s="338" t="s">
        <v>8593</v>
      </c>
      <c r="H4958" s="338" t="s">
        <v>13319</v>
      </c>
      <c r="I4958" s="338" t="s">
        <v>22723</v>
      </c>
      <c r="J4958" s="338" t="s">
        <v>22041</v>
      </c>
      <c r="K4958" s="338" t="s">
        <v>9336</v>
      </c>
      <c r="M4958" s="338" t="s">
        <v>25391</v>
      </c>
      <c r="N4958" s="338" t="s">
        <v>25392</v>
      </c>
      <c r="O4958" s="338" t="s">
        <v>5056</v>
      </c>
    </row>
    <row r="4959" ht="15.75" customHeight="1">
      <c r="A4959" s="338" t="s">
        <v>4041</v>
      </c>
      <c r="B4959" s="338" t="s">
        <v>4993</v>
      </c>
      <c r="C4959" s="338" t="s">
        <v>1558</v>
      </c>
      <c r="D4959" s="338">
        <v>2006.0</v>
      </c>
      <c r="E4959" s="338" t="s">
        <v>25393</v>
      </c>
      <c r="F4959" s="339">
        <v>45113.0</v>
      </c>
      <c r="G4959" s="338" t="s">
        <v>5788</v>
      </c>
      <c r="H4959" s="338" t="s">
        <v>25394</v>
      </c>
      <c r="I4959" s="338" t="s">
        <v>25395</v>
      </c>
      <c r="J4959" s="338" t="s">
        <v>16744</v>
      </c>
      <c r="K4959" s="338" t="s">
        <v>4976</v>
      </c>
      <c r="L4959" s="338" t="s">
        <v>5074</v>
      </c>
      <c r="M4959" s="338" t="s">
        <v>25396</v>
      </c>
      <c r="N4959" s="338" t="s">
        <v>18868</v>
      </c>
      <c r="O4959" s="338" t="s">
        <v>4991</v>
      </c>
    </row>
    <row r="4960" ht="15.75" customHeight="1">
      <c r="A4960" s="338" t="s">
        <v>25397</v>
      </c>
      <c r="B4960" s="338" t="s">
        <v>4993</v>
      </c>
      <c r="C4960" s="338" t="s">
        <v>1572</v>
      </c>
      <c r="D4960" s="338">
        <v>2006.0</v>
      </c>
      <c r="E4960" s="338" t="s">
        <v>25102</v>
      </c>
      <c r="F4960" s="339">
        <v>45144.0</v>
      </c>
      <c r="G4960" s="338" t="s">
        <v>25398</v>
      </c>
      <c r="H4960" s="338" t="s">
        <v>25399</v>
      </c>
      <c r="I4960" s="338" t="s">
        <v>21904</v>
      </c>
      <c r="J4960" s="338" t="s">
        <v>24146</v>
      </c>
      <c r="K4960" s="338" t="s">
        <v>4987</v>
      </c>
      <c r="L4960" s="338" t="s">
        <v>14335</v>
      </c>
      <c r="M4960" s="338" t="s">
        <v>25400</v>
      </c>
      <c r="N4960" s="338" t="s">
        <v>24469</v>
      </c>
      <c r="O4960" s="338" t="s">
        <v>5283</v>
      </c>
    </row>
    <row r="4961" ht="15.75" customHeight="1">
      <c r="A4961" s="338" t="s">
        <v>25401</v>
      </c>
      <c r="B4961" s="338" t="s">
        <v>4970</v>
      </c>
      <c r="C4961" s="338" t="s">
        <v>1558</v>
      </c>
      <c r="D4961" s="338">
        <v>2006.0</v>
      </c>
      <c r="E4961" s="338" t="s">
        <v>24503</v>
      </c>
      <c r="F4961" s="339">
        <v>44991.0</v>
      </c>
      <c r="G4961" s="338" t="s">
        <v>4983</v>
      </c>
      <c r="H4961" s="338" t="s">
        <v>21321</v>
      </c>
      <c r="I4961" s="338" t="s">
        <v>21321</v>
      </c>
      <c r="J4961" s="338" t="s">
        <v>21321</v>
      </c>
      <c r="K4961" s="338" t="s">
        <v>4987</v>
      </c>
      <c r="L4961" s="338" t="s">
        <v>8556</v>
      </c>
      <c r="M4961" s="338" t="s">
        <v>25402</v>
      </c>
      <c r="N4961" s="338" t="s">
        <v>4979</v>
      </c>
      <c r="O4961" s="338" t="s">
        <v>5780</v>
      </c>
    </row>
    <row r="4962" ht="15.75" customHeight="1">
      <c r="A4962" s="338" t="s">
        <v>25403</v>
      </c>
      <c r="B4962" s="338" t="s">
        <v>7737</v>
      </c>
      <c r="C4962" s="338" t="s">
        <v>2473</v>
      </c>
      <c r="D4962" s="338">
        <v>2006.0</v>
      </c>
      <c r="E4962" s="338" t="s">
        <v>24785</v>
      </c>
      <c r="F4962" s="339">
        <v>44931.0</v>
      </c>
      <c r="G4962" s="338" t="s">
        <v>7089</v>
      </c>
      <c r="H4962" s="338" t="s">
        <v>25404</v>
      </c>
      <c r="I4962" s="338" t="s">
        <v>25404</v>
      </c>
      <c r="J4962" s="338" t="s">
        <v>25405</v>
      </c>
      <c r="K4962" s="338" t="s">
        <v>4987</v>
      </c>
      <c r="L4962" s="338" t="s">
        <v>5389</v>
      </c>
      <c r="M4962" s="338" t="s">
        <v>25406</v>
      </c>
      <c r="N4962" s="338" t="s">
        <v>12843</v>
      </c>
      <c r="O4962" s="338" t="s">
        <v>5698</v>
      </c>
    </row>
    <row r="4963" ht="15.75" customHeight="1">
      <c r="A4963" s="338" t="s">
        <v>25407</v>
      </c>
      <c r="B4963" s="338" t="s">
        <v>4970</v>
      </c>
      <c r="C4963" s="338" t="s">
        <v>1547</v>
      </c>
      <c r="D4963" s="338">
        <v>2006.0</v>
      </c>
      <c r="E4963" s="338" t="s">
        <v>25408</v>
      </c>
      <c r="F4963" s="339">
        <v>44932.0</v>
      </c>
      <c r="G4963" s="338" t="s">
        <v>5755</v>
      </c>
      <c r="H4963" s="338" t="s">
        <v>5154</v>
      </c>
      <c r="I4963" s="338" t="s">
        <v>25409</v>
      </c>
      <c r="J4963" s="338" t="s">
        <v>15463</v>
      </c>
      <c r="K4963" s="338" t="s">
        <v>4987</v>
      </c>
      <c r="L4963" s="338" t="s">
        <v>5281</v>
      </c>
      <c r="M4963" s="338" t="s">
        <v>25410</v>
      </c>
      <c r="N4963" s="338" t="s">
        <v>19255</v>
      </c>
      <c r="O4963" s="338" t="s">
        <v>5160</v>
      </c>
    </row>
    <row r="4964" ht="15.75" customHeight="1">
      <c r="A4964" s="338" t="s">
        <v>25411</v>
      </c>
      <c r="B4964" s="338" t="s">
        <v>4970</v>
      </c>
      <c r="C4964" s="338" t="s">
        <v>1425</v>
      </c>
      <c r="D4964" s="338">
        <v>2006.0</v>
      </c>
      <c r="E4964" s="338" t="s">
        <v>25412</v>
      </c>
      <c r="F4964" s="339">
        <v>45021.0</v>
      </c>
      <c r="G4964" s="338" t="s">
        <v>5105</v>
      </c>
      <c r="H4964" s="338" t="s">
        <v>8974</v>
      </c>
      <c r="I4964" s="338" t="s">
        <v>25413</v>
      </c>
      <c r="J4964" s="338" t="s">
        <v>25414</v>
      </c>
      <c r="K4964" s="338" t="s">
        <v>4987</v>
      </c>
      <c r="L4964" s="338" t="s">
        <v>5064</v>
      </c>
      <c r="M4964" s="338" t="s">
        <v>25415</v>
      </c>
      <c r="N4964" s="338" t="s">
        <v>25416</v>
      </c>
      <c r="O4964" s="338" t="s">
        <v>5483</v>
      </c>
    </row>
    <row r="4965" ht="15.75" customHeight="1">
      <c r="A4965" s="338" t="s">
        <v>25417</v>
      </c>
      <c r="B4965" s="338" t="s">
        <v>4970</v>
      </c>
      <c r="C4965" s="338" t="s">
        <v>3713</v>
      </c>
      <c r="D4965" s="338">
        <v>2006.0</v>
      </c>
      <c r="E4965" s="338" t="s">
        <v>25146</v>
      </c>
      <c r="F4965" s="339">
        <v>45023.0</v>
      </c>
      <c r="G4965" s="338" t="s">
        <v>7948</v>
      </c>
      <c r="H4965" s="338" t="s">
        <v>21774</v>
      </c>
      <c r="I4965" s="338" t="s">
        <v>23705</v>
      </c>
      <c r="J4965" s="338" t="s">
        <v>19077</v>
      </c>
      <c r="K4965" s="338" t="s">
        <v>4976</v>
      </c>
      <c r="L4965" s="338" t="s">
        <v>5074</v>
      </c>
      <c r="M4965" s="338" t="s">
        <v>25418</v>
      </c>
      <c r="N4965" s="338" t="s">
        <v>17975</v>
      </c>
      <c r="O4965" s="338" t="s">
        <v>5248</v>
      </c>
    </row>
    <row r="4966" ht="15.75" customHeight="1">
      <c r="A4966" s="338" t="s">
        <v>25419</v>
      </c>
      <c r="B4966" s="338" t="s">
        <v>4970</v>
      </c>
      <c r="C4966" s="338" t="s">
        <v>1558</v>
      </c>
      <c r="D4966" s="338">
        <v>2006.0</v>
      </c>
      <c r="E4966" s="338" t="s">
        <v>25321</v>
      </c>
      <c r="F4966" s="339">
        <v>44964.0</v>
      </c>
      <c r="G4966" s="338" t="s">
        <v>7870</v>
      </c>
      <c r="H4966" s="338" t="s">
        <v>5839</v>
      </c>
      <c r="I4966" s="338" t="s">
        <v>25420</v>
      </c>
      <c r="J4966" s="338" t="s">
        <v>13736</v>
      </c>
      <c r="K4966" s="338" t="s">
        <v>5607</v>
      </c>
      <c r="L4966" s="338" t="s">
        <v>6247</v>
      </c>
      <c r="M4966" s="338" t="s">
        <v>25421</v>
      </c>
      <c r="N4966" s="338" t="s">
        <v>25422</v>
      </c>
      <c r="O4966" s="338" t="s">
        <v>6278</v>
      </c>
    </row>
    <row r="4967" ht="15.75" customHeight="1">
      <c r="A4967" s="338" t="s">
        <v>25423</v>
      </c>
      <c r="B4967" s="338" t="s">
        <v>4970</v>
      </c>
      <c r="C4967" s="338" t="s">
        <v>1558</v>
      </c>
      <c r="D4967" s="338">
        <v>2006.0</v>
      </c>
      <c r="E4967" s="338" t="s">
        <v>25146</v>
      </c>
      <c r="F4967" s="339">
        <v>45084.0</v>
      </c>
      <c r="G4967" s="338" t="s">
        <v>5680</v>
      </c>
      <c r="H4967" s="338" t="s">
        <v>9770</v>
      </c>
      <c r="I4967" s="338" t="s">
        <v>9770</v>
      </c>
      <c r="J4967" s="338" t="s">
        <v>14558</v>
      </c>
      <c r="K4967" s="338" t="s">
        <v>6531</v>
      </c>
      <c r="M4967" s="338" t="s">
        <v>25424</v>
      </c>
      <c r="N4967" s="338" t="s">
        <v>17067</v>
      </c>
      <c r="O4967" s="338" t="s">
        <v>5423</v>
      </c>
    </row>
    <row r="4968" ht="15.75" customHeight="1">
      <c r="A4968" s="338" t="s">
        <v>25425</v>
      </c>
      <c r="B4968" s="338" t="s">
        <v>4970</v>
      </c>
      <c r="C4968" s="338" t="s">
        <v>1537</v>
      </c>
      <c r="D4968" s="338">
        <v>2006.0</v>
      </c>
      <c r="E4968" s="338" t="s">
        <v>25426</v>
      </c>
      <c r="F4968" s="339">
        <v>45113.0</v>
      </c>
      <c r="G4968" s="338" t="s">
        <v>5090</v>
      </c>
      <c r="H4968" s="338" t="s">
        <v>25427</v>
      </c>
      <c r="I4968" s="338" t="s">
        <v>25427</v>
      </c>
      <c r="J4968" s="338" t="s">
        <v>11476</v>
      </c>
      <c r="K4968" s="338" t="s">
        <v>4987</v>
      </c>
      <c r="L4968" s="338" t="s">
        <v>4999</v>
      </c>
      <c r="M4968" s="338" t="s">
        <v>25428</v>
      </c>
      <c r="N4968" s="338" t="s">
        <v>12972</v>
      </c>
      <c r="O4968" s="338" t="s">
        <v>5217</v>
      </c>
    </row>
    <row r="4969" ht="15.75" customHeight="1">
      <c r="A4969" s="338" t="s">
        <v>25429</v>
      </c>
      <c r="B4969" s="338" t="s">
        <v>4993</v>
      </c>
      <c r="C4969" s="338" t="s">
        <v>1681</v>
      </c>
      <c r="D4969" s="338">
        <v>2006.0</v>
      </c>
      <c r="E4969" s="338" t="s">
        <v>24503</v>
      </c>
      <c r="F4969" s="339">
        <v>44933.0</v>
      </c>
      <c r="G4969" s="338" t="s">
        <v>5743</v>
      </c>
      <c r="H4969" s="338" t="s">
        <v>25430</v>
      </c>
      <c r="I4969" s="338" t="s">
        <v>25431</v>
      </c>
      <c r="J4969" s="338" t="s">
        <v>17420</v>
      </c>
      <c r="K4969" s="338" t="s">
        <v>4987</v>
      </c>
      <c r="L4969" s="338" t="s">
        <v>7743</v>
      </c>
      <c r="M4969" s="338" t="s">
        <v>25432</v>
      </c>
      <c r="N4969" s="338" t="s">
        <v>7376</v>
      </c>
      <c r="O4969" s="338" t="s">
        <v>5624</v>
      </c>
    </row>
    <row r="4970" ht="15.75" customHeight="1">
      <c r="A4970" s="338" t="s">
        <v>25433</v>
      </c>
      <c r="B4970" s="338" t="s">
        <v>7737</v>
      </c>
      <c r="C4970" s="338" t="s">
        <v>1537</v>
      </c>
      <c r="D4970" s="338">
        <v>2006.0</v>
      </c>
      <c r="E4970" s="338" t="s">
        <v>24646</v>
      </c>
      <c r="F4970" s="339">
        <v>45143.0</v>
      </c>
      <c r="G4970" s="338" t="s">
        <v>7083</v>
      </c>
      <c r="H4970" s="338" t="s">
        <v>6843</v>
      </c>
      <c r="I4970" s="338" t="s">
        <v>25434</v>
      </c>
      <c r="J4970" s="338" t="s">
        <v>5670</v>
      </c>
      <c r="K4970" s="338" t="s">
        <v>4987</v>
      </c>
      <c r="L4970" s="338" t="s">
        <v>6394</v>
      </c>
      <c r="M4970" s="338" t="s">
        <v>25435</v>
      </c>
      <c r="N4970" s="338" t="s">
        <v>4979</v>
      </c>
      <c r="O4970" s="338" t="s">
        <v>5624</v>
      </c>
    </row>
    <row r="4971" ht="15.75" customHeight="1">
      <c r="A4971" s="338" t="s">
        <v>25436</v>
      </c>
      <c r="B4971" s="338" t="s">
        <v>5601</v>
      </c>
      <c r="C4971" s="338" t="s">
        <v>1547</v>
      </c>
      <c r="D4971" s="338">
        <v>2006.0</v>
      </c>
      <c r="E4971" s="338" t="s">
        <v>25437</v>
      </c>
      <c r="F4971" s="339">
        <v>45021.0</v>
      </c>
      <c r="G4971" s="338" t="s">
        <v>5365</v>
      </c>
      <c r="H4971" s="338" t="s">
        <v>22254</v>
      </c>
      <c r="I4971" s="338" t="s">
        <v>22254</v>
      </c>
      <c r="J4971" s="338" t="s">
        <v>25438</v>
      </c>
      <c r="K4971" s="338" t="s">
        <v>5607</v>
      </c>
      <c r="M4971" s="338" t="s">
        <v>25439</v>
      </c>
      <c r="N4971" s="338" t="s">
        <v>25440</v>
      </c>
      <c r="O4971" s="338" t="s">
        <v>5067</v>
      </c>
    </row>
    <row r="4972" ht="15.75" customHeight="1">
      <c r="A4972" s="338" t="s">
        <v>25441</v>
      </c>
      <c r="B4972" s="338" t="s">
        <v>4970</v>
      </c>
      <c r="C4972" s="338" t="s">
        <v>1558</v>
      </c>
      <c r="D4972" s="338">
        <v>2006.0</v>
      </c>
      <c r="E4972" s="338" t="s">
        <v>25442</v>
      </c>
      <c r="F4972" s="339">
        <v>45112.0</v>
      </c>
      <c r="G4972" s="338" t="s">
        <v>5090</v>
      </c>
      <c r="H4972" s="338" t="s">
        <v>25443</v>
      </c>
      <c r="I4972" s="338" t="s">
        <v>25443</v>
      </c>
      <c r="J4972" s="338" t="s">
        <v>21505</v>
      </c>
      <c r="K4972" s="338" t="s">
        <v>4987</v>
      </c>
      <c r="L4972" s="338" t="s">
        <v>6168</v>
      </c>
      <c r="M4972" s="338" t="s">
        <v>25444</v>
      </c>
      <c r="N4972" s="338" t="s">
        <v>25445</v>
      </c>
      <c r="O4972" s="338" t="s">
        <v>5483</v>
      </c>
    </row>
    <row r="4973" ht="15.75" customHeight="1">
      <c r="A4973" s="338" t="s">
        <v>25446</v>
      </c>
      <c r="B4973" s="338" t="s">
        <v>4993</v>
      </c>
      <c r="C4973" s="338" t="s">
        <v>1547</v>
      </c>
      <c r="D4973" s="338">
        <v>2006.0</v>
      </c>
      <c r="E4973" s="338" t="s">
        <v>25079</v>
      </c>
      <c r="F4973" s="339">
        <v>44933.0</v>
      </c>
      <c r="G4973" s="338" t="s">
        <v>5718</v>
      </c>
      <c r="H4973" s="338" t="s">
        <v>20501</v>
      </c>
      <c r="I4973" s="338" t="s">
        <v>25447</v>
      </c>
      <c r="J4973" s="338" t="s">
        <v>17397</v>
      </c>
      <c r="K4973" s="338" t="s">
        <v>4987</v>
      </c>
      <c r="L4973" s="338" t="s">
        <v>12744</v>
      </c>
      <c r="M4973" s="338" t="s">
        <v>25448</v>
      </c>
      <c r="N4973" s="338" t="s">
        <v>4979</v>
      </c>
      <c r="O4973" s="338" t="s">
        <v>5225</v>
      </c>
    </row>
    <row r="4974" ht="15.75" customHeight="1">
      <c r="A4974" s="338" t="s">
        <v>25449</v>
      </c>
      <c r="B4974" s="338" t="s">
        <v>7737</v>
      </c>
      <c r="C4974" s="338" t="s">
        <v>1558</v>
      </c>
      <c r="D4974" s="338">
        <v>2006.0</v>
      </c>
      <c r="E4974" s="338" t="s">
        <v>24755</v>
      </c>
      <c r="F4974" s="339">
        <v>45021.0</v>
      </c>
      <c r="G4974" s="338" t="s">
        <v>8587</v>
      </c>
      <c r="H4974" s="338" t="s">
        <v>11156</v>
      </c>
      <c r="I4974" s="338" t="s">
        <v>16743</v>
      </c>
      <c r="J4974" s="338" t="s">
        <v>18884</v>
      </c>
      <c r="K4974" s="338" t="s">
        <v>4987</v>
      </c>
      <c r="L4974" s="338" t="s">
        <v>5807</v>
      </c>
      <c r="M4974" s="338" t="s">
        <v>25450</v>
      </c>
      <c r="N4974" s="338" t="s">
        <v>16834</v>
      </c>
      <c r="O4974" s="338" t="s">
        <v>5120</v>
      </c>
    </row>
    <row r="4975" ht="15.75" customHeight="1">
      <c r="A4975" s="338" t="s">
        <v>25451</v>
      </c>
      <c r="B4975" s="338" t="s">
        <v>7737</v>
      </c>
      <c r="C4975" s="338" t="s">
        <v>1558</v>
      </c>
      <c r="D4975" s="338">
        <v>2006.0</v>
      </c>
      <c r="E4975" s="338" t="s">
        <v>24746</v>
      </c>
      <c r="F4975" s="339">
        <v>44990.0</v>
      </c>
      <c r="G4975" s="338" t="s">
        <v>5287</v>
      </c>
      <c r="H4975" s="338" t="s">
        <v>24657</v>
      </c>
      <c r="I4975" s="338" t="s">
        <v>24657</v>
      </c>
      <c r="J4975" s="338" t="s">
        <v>24657</v>
      </c>
      <c r="K4975" s="338" t="s">
        <v>4987</v>
      </c>
      <c r="L4975" s="338" t="s">
        <v>5017</v>
      </c>
      <c r="M4975" s="338" t="s">
        <v>25452</v>
      </c>
      <c r="N4975" s="338" t="s">
        <v>19255</v>
      </c>
      <c r="O4975" s="338" t="s">
        <v>5324</v>
      </c>
    </row>
    <row r="4976" ht="15.75" customHeight="1">
      <c r="A4976" s="338" t="s">
        <v>25453</v>
      </c>
      <c r="B4976" s="338" t="s">
        <v>7737</v>
      </c>
      <c r="C4976" s="338" t="s">
        <v>1537</v>
      </c>
      <c r="D4976" s="338">
        <v>2006.0</v>
      </c>
      <c r="E4976" s="338" t="s">
        <v>25454</v>
      </c>
      <c r="F4976" s="339">
        <v>45111.0</v>
      </c>
      <c r="G4976" s="338" t="s">
        <v>5196</v>
      </c>
      <c r="H4976" s="338" t="s">
        <v>25455</v>
      </c>
      <c r="I4976" s="338" t="s">
        <v>25456</v>
      </c>
      <c r="J4976" s="338" t="s">
        <v>25457</v>
      </c>
      <c r="K4976" s="338" t="s">
        <v>4987</v>
      </c>
      <c r="L4976" s="338" t="s">
        <v>5094</v>
      </c>
      <c r="M4976" s="338" t="s">
        <v>25458</v>
      </c>
      <c r="N4976" s="338" t="s">
        <v>5224</v>
      </c>
      <c r="O4976" s="338" t="s">
        <v>5248</v>
      </c>
    </row>
    <row r="4977" ht="15.75" customHeight="1">
      <c r="A4977" s="338" t="s">
        <v>25459</v>
      </c>
      <c r="B4977" s="338" t="s">
        <v>7737</v>
      </c>
      <c r="C4977" s="338" t="s">
        <v>1547</v>
      </c>
      <c r="D4977" s="338">
        <v>2006.0</v>
      </c>
      <c r="E4977" s="338" t="s">
        <v>25025</v>
      </c>
      <c r="F4977" s="339">
        <v>45053.0</v>
      </c>
      <c r="G4977" s="338" t="s">
        <v>8011</v>
      </c>
      <c r="H4977" s="338" t="s">
        <v>25460</v>
      </c>
      <c r="I4977" s="338" t="s">
        <v>8335</v>
      </c>
      <c r="J4977" s="338" t="s">
        <v>21251</v>
      </c>
      <c r="K4977" s="338" t="s">
        <v>13217</v>
      </c>
      <c r="L4977" s="338" t="s">
        <v>25461</v>
      </c>
      <c r="M4977" s="338" t="s">
        <v>25462</v>
      </c>
      <c r="N4977" s="338" t="s">
        <v>25463</v>
      </c>
      <c r="O4977" s="338" t="s">
        <v>5852</v>
      </c>
    </row>
    <row r="4978" ht="15.75" customHeight="1">
      <c r="A4978" s="338" t="s">
        <v>25464</v>
      </c>
      <c r="B4978" s="338" t="s">
        <v>4970</v>
      </c>
      <c r="C4978" s="338" t="s">
        <v>1558</v>
      </c>
      <c r="D4978" s="338">
        <v>2006.0</v>
      </c>
      <c r="E4978" s="338" t="s">
        <v>25021</v>
      </c>
      <c r="F4978" s="338" t="s">
        <v>5286</v>
      </c>
      <c r="G4978" s="338" t="s">
        <v>5272</v>
      </c>
      <c r="H4978" s="338" t="s">
        <v>25465</v>
      </c>
      <c r="I4978" s="338" t="s">
        <v>25081</v>
      </c>
      <c r="J4978" s="338" t="s">
        <v>25466</v>
      </c>
      <c r="K4978" s="338" t="s">
        <v>4987</v>
      </c>
      <c r="M4978" s="338" t="s">
        <v>25467</v>
      </c>
      <c r="N4978" s="338" t="s">
        <v>25468</v>
      </c>
      <c r="O4978" s="338" t="s">
        <v>5316</v>
      </c>
    </row>
    <row r="4979" ht="15.75" customHeight="1">
      <c r="A4979" s="338" t="s">
        <v>25469</v>
      </c>
      <c r="B4979" s="338" t="s">
        <v>7737</v>
      </c>
      <c r="C4979" s="338" t="s">
        <v>1537</v>
      </c>
      <c r="D4979" s="338">
        <v>2006.0</v>
      </c>
      <c r="E4979" s="338" t="s">
        <v>24105</v>
      </c>
      <c r="F4979" s="339">
        <v>45020.0</v>
      </c>
      <c r="G4979" s="338" t="s">
        <v>14368</v>
      </c>
      <c r="H4979" s="338" t="s">
        <v>22153</v>
      </c>
      <c r="I4979" s="338" t="s">
        <v>22153</v>
      </c>
      <c r="J4979" s="338" t="s">
        <v>19912</v>
      </c>
      <c r="K4979" s="338" t="s">
        <v>4987</v>
      </c>
      <c r="L4979" s="338" t="s">
        <v>7748</v>
      </c>
      <c r="M4979" s="338" t="s">
        <v>25470</v>
      </c>
      <c r="N4979" s="338" t="s">
        <v>19967</v>
      </c>
      <c r="O4979" s="338" t="s">
        <v>5010</v>
      </c>
    </row>
    <row r="4980" ht="15.75" customHeight="1">
      <c r="A4980" s="338" t="s">
        <v>25471</v>
      </c>
      <c r="B4980" s="338" t="s">
        <v>4970</v>
      </c>
      <c r="C4980" s="338" t="s">
        <v>1681</v>
      </c>
      <c r="D4980" s="338">
        <v>2006.0</v>
      </c>
      <c r="E4980" s="338" t="s">
        <v>25472</v>
      </c>
      <c r="F4980" s="339">
        <v>45022.0</v>
      </c>
      <c r="G4980" s="338" t="s">
        <v>5121</v>
      </c>
      <c r="H4980" s="338" t="s">
        <v>25473</v>
      </c>
      <c r="I4980" s="338" t="s">
        <v>25474</v>
      </c>
      <c r="J4980" s="338" t="s">
        <v>25475</v>
      </c>
      <c r="K4980" s="338" t="s">
        <v>4987</v>
      </c>
      <c r="L4980" s="338" t="s">
        <v>5389</v>
      </c>
      <c r="M4980" s="338" t="s">
        <v>25476</v>
      </c>
      <c r="N4980" s="338" t="s">
        <v>24121</v>
      </c>
      <c r="O4980" s="338" t="s">
        <v>6003</v>
      </c>
    </row>
    <row r="4981" ht="15.75" customHeight="1">
      <c r="A4981" s="338" t="s">
        <v>25477</v>
      </c>
      <c r="B4981" s="338" t="s">
        <v>4993</v>
      </c>
      <c r="C4981" s="338" t="s">
        <v>1547</v>
      </c>
      <c r="D4981" s="338">
        <v>2006.0</v>
      </c>
      <c r="E4981" s="338" t="s">
        <v>24399</v>
      </c>
      <c r="F4981" s="339">
        <v>45023.0</v>
      </c>
      <c r="G4981" s="338" t="s">
        <v>5872</v>
      </c>
      <c r="H4981" s="338" t="s">
        <v>25478</v>
      </c>
      <c r="I4981" s="338" t="s">
        <v>25478</v>
      </c>
      <c r="J4981" s="338" t="s">
        <v>15314</v>
      </c>
      <c r="K4981" s="338" t="s">
        <v>4987</v>
      </c>
      <c r="L4981" s="338" t="s">
        <v>6039</v>
      </c>
      <c r="M4981" s="338" t="s">
        <v>25479</v>
      </c>
      <c r="N4981" s="338" t="s">
        <v>25480</v>
      </c>
      <c r="O4981" s="338" t="s">
        <v>5545</v>
      </c>
    </row>
    <row r="4982" ht="15.75" customHeight="1">
      <c r="A4982" s="338" t="s">
        <v>25481</v>
      </c>
      <c r="B4982" s="338" t="s">
        <v>7737</v>
      </c>
      <c r="C4982" s="338" t="s">
        <v>1681</v>
      </c>
      <c r="D4982" s="338">
        <v>2006.0</v>
      </c>
      <c r="E4982" s="338" t="s">
        <v>25482</v>
      </c>
      <c r="F4982" s="339">
        <v>45113.0</v>
      </c>
      <c r="G4982" s="338" t="s">
        <v>5411</v>
      </c>
      <c r="H4982" s="338" t="s">
        <v>10870</v>
      </c>
      <c r="I4982" s="338" t="s">
        <v>25483</v>
      </c>
      <c r="J4982" s="338" t="s">
        <v>25484</v>
      </c>
      <c r="K4982" s="338" t="s">
        <v>5607</v>
      </c>
      <c r="M4982" s="338" t="s">
        <v>25485</v>
      </c>
      <c r="N4982" s="338" t="s">
        <v>5036</v>
      </c>
      <c r="O4982" s="338" t="s">
        <v>5483</v>
      </c>
    </row>
    <row r="4983" ht="15.75" customHeight="1">
      <c r="A4983" s="338" t="s">
        <v>25486</v>
      </c>
      <c r="B4983" s="338" t="s">
        <v>4993</v>
      </c>
      <c r="C4983" s="338" t="s">
        <v>1547</v>
      </c>
      <c r="D4983" s="338">
        <v>2006.0</v>
      </c>
      <c r="E4983" s="338" t="s">
        <v>25017</v>
      </c>
      <c r="F4983" s="339">
        <v>44992.0</v>
      </c>
      <c r="G4983" s="338" t="s">
        <v>5070</v>
      </c>
      <c r="H4983" s="338" t="s">
        <v>25487</v>
      </c>
      <c r="I4983" s="338" t="s">
        <v>25488</v>
      </c>
      <c r="J4983" s="338" t="s">
        <v>25489</v>
      </c>
      <c r="K4983" s="338" t="s">
        <v>4987</v>
      </c>
      <c r="M4983" s="338" t="s">
        <v>25490</v>
      </c>
      <c r="N4983" s="338" t="s">
        <v>25491</v>
      </c>
      <c r="O4983" s="338" t="s">
        <v>5096</v>
      </c>
    </row>
    <row r="4984" ht="15.75" customHeight="1">
      <c r="A4984" s="338" t="s">
        <v>25492</v>
      </c>
      <c r="B4984" s="338" t="s">
        <v>4993</v>
      </c>
      <c r="C4984" s="338" t="s">
        <v>1572</v>
      </c>
      <c r="D4984" s="338">
        <v>2006.0</v>
      </c>
      <c r="E4984" s="338" t="s">
        <v>24300</v>
      </c>
      <c r="F4984" s="339">
        <v>45082.0</v>
      </c>
      <c r="G4984" s="338" t="s">
        <v>5129</v>
      </c>
      <c r="H4984" s="338" t="s">
        <v>16862</v>
      </c>
      <c r="I4984" s="338" t="s">
        <v>16862</v>
      </c>
      <c r="J4984" s="338" t="s">
        <v>25493</v>
      </c>
      <c r="K4984" s="338" t="s">
        <v>4987</v>
      </c>
      <c r="L4984" s="338" t="s">
        <v>20290</v>
      </c>
      <c r="M4984" s="338" t="s">
        <v>25494</v>
      </c>
      <c r="N4984" s="338" t="s">
        <v>18483</v>
      </c>
      <c r="O4984" s="338" t="s">
        <v>6003</v>
      </c>
    </row>
    <row r="4985" ht="15.75" customHeight="1">
      <c r="A4985" s="338" t="s">
        <v>25495</v>
      </c>
      <c r="B4985" s="338" t="s">
        <v>4993</v>
      </c>
      <c r="C4985" s="338" t="s">
        <v>1572</v>
      </c>
      <c r="D4985" s="338">
        <v>2006.0</v>
      </c>
      <c r="E4985" s="338" t="s">
        <v>25219</v>
      </c>
      <c r="F4985" s="338" t="s">
        <v>5286</v>
      </c>
      <c r="G4985" s="338" t="s">
        <v>5755</v>
      </c>
      <c r="H4985" s="338" t="s">
        <v>9005</v>
      </c>
      <c r="I4985" s="338" t="s">
        <v>25496</v>
      </c>
      <c r="J4985" s="338" t="s">
        <v>25497</v>
      </c>
      <c r="K4985" s="338" t="s">
        <v>5607</v>
      </c>
      <c r="L4985" s="338" t="s">
        <v>25498</v>
      </c>
      <c r="M4985" s="338" t="s">
        <v>25499</v>
      </c>
      <c r="N4985" s="338" t="s">
        <v>21846</v>
      </c>
      <c r="O4985" s="338" t="s">
        <v>5370</v>
      </c>
    </row>
    <row r="4986" ht="15.75" customHeight="1">
      <c r="A4986" s="338" t="s">
        <v>25500</v>
      </c>
      <c r="B4986" s="338" t="s">
        <v>4993</v>
      </c>
      <c r="C4986" s="338" t="s">
        <v>1537</v>
      </c>
      <c r="D4986" s="338">
        <v>2006.0</v>
      </c>
      <c r="E4986" s="338" t="s">
        <v>25183</v>
      </c>
      <c r="F4986" s="339">
        <v>45020.0</v>
      </c>
      <c r="G4986" s="338" t="s">
        <v>5872</v>
      </c>
      <c r="H4986" s="338" t="s">
        <v>13589</v>
      </c>
      <c r="I4986" s="338" t="s">
        <v>16264</v>
      </c>
      <c r="J4986" s="338" t="s">
        <v>16077</v>
      </c>
      <c r="K4986" s="338" t="s">
        <v>4987</v>
      </c>
      <c r="L4986" s="338" t="s">
        <v>5377</v>
      </c>
      <c r="M4986" s="338" t="s">
        <v>25501</v>
      </c>
      <c r="N4986" s="338" t="s">
        <v>21290</v>
      </c>
      <c r="O4986" s="338" t="s">
        <v>5610</v>
      </c>
    </row>
    <row r="4987" ht="15.75" customHeight="1">
      <c r="A4987" s="338" t="s">
        <v>25502</v>
      </c>
      <c r="B4987" s="338" t="s">
        <v>4993</v>
      </c>
      <c r="C4987" s="338" t="s">
        <v>1601</v>
      </c>
      <c r="D4987" s="338">
        <v>2006.0</v>
      </c>
      <c r="E4987" s="338" t="s">
        <v>24725</v>
      </c>
      <c r="F4987" s="339">
        <v>44992.0</v>
      </c>
      <c r="G4987" s="338" t="s">
        <v>7849</v>
      </c>
      <c r="H4987" s="338" t="s">
        <v>12841</v>
      </c>
      <c r="I4987" s="338" t="s">
        <v>25503</v>
      </c>
      <c r="J4987" s="338" t="s">
        <v>19507</v>
      </c>
      <c r="K4987" s="338" t="s">
        <v>4987</v>
      </c>
      <c r="L4987" s="338" t="s">
        <v>7743</v>
      </c>
      <c r="M4987" s="338" t="s">
        <v>25504</v>
      </c>
      <c r="N4987" s="338" t="s">
        <v>7376</v>
      </c>
      <c r="O4987" s="338" t="s">
        <v>6278</v>
      </c>
    </row>
    <row r="4988" ht="15.75" customHeight="1">
      <c r="A4988" s="338" t="s">
        <v>25505</v>
      </c>
      <c r="B4988" s="338" t="s">
        <v>4970</v>
      </c>
      <c r="C4988" s="338" t="s">
        <v>1537</v>
      </c>
      <c r="D4988" s="338">
        <v>2006.0</v>
      </c>
      <c r="E4988" s="338" t="s">
        <v>25219</v>
      </c>
      <c r="F4988" s="338" t="s">
        <v>5059</v>
      </c>
      <c r="G4988" s="338" t="s">
        <v>9634</v>
      </c>
      <c r="H4988" s="338" t="s">
        <v>13214</v>
      </c>
      <c r="I4988" s="338" t="s">
        <v>25506</v>
      </c>
      <c r="J4988" s="338" t="s">
        <v>19208</v>
      </c>
      <c r="K4988" s="338" t="s">
        <v>5663</v>
      </c>
      <c r="L4988" s="338" t="s">
        <v>14444</v>
      </c>
      <c r="M4988" s="338" t="s">
        <v>25507</v>
      </c>
      <c r="N4988" s="338" t="s">
        <v>25508</v>
      </c>
      <c r="O4988" s="338" t="s">
        <v>5096</v>
      </c>
    </row>
    <row r="4989" ht="15.75" customHeight="1">
      <c r="A4989" s="338" t="s">
        <v>25509</v>
      </c>
      <c r="B4989" s="338" t="s">
        <v>4970</v>
      </c>
      <c r="C4989" s="338" t="s">
        <v>1547</v>
      </c>
      <c r="D4989" s="338">
        <v>2006.0</v>
      </c>
      <c r="E4989" s="338" t="s">
        <v>25510</v>
      </c>
      <c r="F4989" s="339">
        <v>44992.0</v>
      </c>
      <c r="G4989" s="338" t="s">
        <v>6741</v>
      </c>
      <c r="H4989" s="338" t="s">
        <v>25511</v>
      </c>
      <c r="I4989" s="338" t="s">
        <v>25511</v>
      </c>
      <c r="J4989" s="338" t="s">
        <v>25512</v>
      </c>
      <c r="K4989" s="338" t="s">
        <v>18604</v>
      </c>
      <c r="M4989" s="338" t="s">
        <v>25513</v>
      </c>
      <c r="N4989" s="338" t="s">
        <v>25514</v>
      </c>
      <c r="O4989" s="338" t="s">
        <v>5624</v>
      </c>
    </row>
    <row r="4990" ht="15.75" customHeight="1">
      <c r="A4990" s="338" t="s">
        <v>25515</v>
      </c>
      <c r="B4990" s="338" t="s">
        <v>7737</v>
      </c>
      <c r="C4990" s="338" t="s">
        <v>1558</v>
      </c>
      <c r="D4990" s="338">
        <v>2006.0</v>
      </c>
      <c r="E4990" s="338" t="s">
        <v>24725</v>
      </c>
      <c r="F4990" s="339">
        <v>45140.0</v>
      </c>
      <c r="G4990" s="338" t="s">
        <v>9516</v>
      </c>
      <c r="H4990" s="338" t="s">
        <v>25516</v>
      </c>
      <c r="I4990" s="338" t="s">
        <v>17704</v>
      </c>
      <c r="J4990" s="338" t="s">
        <v>25517</v>
      </c>
      <c r="K4990" s="338" t="s">
        <v>4987</v>
      </c>
      <c r="L4990" s="338" t="s">
        <v>5094</v>
      </c>
      <c r="M4990" s="338" t="s">
        <v>25518</v>
      </c>
      <c r="N4990" s="338" t="s">
        <v>16834</v>
      </c>
      <c r="O4990" s="338" t="s">
        <v>5610</v>
      </c>
    </row>
    <row r="4991" ht="15.75" customHeight="1">
      <c r="A4991" s="338" t="s">
        <v>25519</v>
      </c>
      <c r="B4991" s="338" t="s">
        <v>7737</v>
      </c>
      <c r="C4991" s="338" t="s">
        <v>1537</v>
      </c>
      <c r="D4991" s="338">
        <v>2006.0</v>
      </c>
      <c r="E4991" s="338" t="s">
        <v>25520</v>
      </c>
      <c r="F4991" s="339">
        <v>45052.0</v>
      </c>
      <c r="G4991" s="338" t="s">
        <v>5710</v>
      </c>
      <c r="H4991" s="338" t="s">
        <v>5236</v>
      </c>
      <c r="I4991" s="338" t="s">
        <v>25521</v>
      </c>
      <c r="J4991" s="338" t="s">
        <v>22753</v>
      </c>
      <c r="K4991" s="338" t="s">
        <v>4976</v>
      </c>
      <c r="L4991" s="338" t="s">
        <v>12846</v>
      </c>
      <c r="M4991" s="338" t="s">
        <v>25522</v>
      </c>
      <c r="N4991" s="338" t="s">
        <v>25523</v>
      </c>
      <c r="O4991" s="338" t="s">
        <v>5724</v>
      </c>
    </row>
    <row r="4992" ht="15.75" customHeight="1">
      <c r="A4992" s="338" t="s">
        <v>25524</v>
      </c>
      <c r="B4992" s="338" t="s">
        <v>4970</v>
      </c>
      <c r="C4992" s="338" t="s">
        <v>1681</v>
      </c>
      <c r="D4992" s="338">
        <v>2006.0</v>
      </c>
      <c r="E4992" s="338" t="s">
        <v>24318</v>
      </c>
      <c r="F4992" s="338" t="s">
        <v>5059</v>
      </c>
      <c r="G4992" s="338" t="s">
        <v>5196</v>
      </c>
      <c r="H4992" s="338" t="s">
        <v>5541</v>
      </c>
      <c r="I4992" s="338" t="s">
        <v>5541</v>
      </c>
      <c r="J4992" s="338" t="s">
        <v>21238</v>
      </c>
      <c r="K4992" s="338" t="s">
        <v>12977</v>
      </c>
      <c r="L4992" s="338" t="s">
        <v>6247</v>
      </c>
      <c r="M4992" s="338" t="s">
        <v>25525</v>
      </c>
      <c r="N4992" s="338" t="s">
        <v>25526</v>
      </c>
      <c r="O4992" s="338" t="s">
        <v>5852</v>
      </c>
    </row>
    <row r="4993" ht="15.75" customHeight="1">
      <c r="A4993" s="338" t="s">
        <v>25527</v>
      </c>
      <c r="B4993" s="338" t="s">
        <v>7737</v>
      </c>
      <c r="C4993" s="338" t="s">
        <v>1558</v>
      </c>
      <c r="D4993" s="338">
        <v>2006.0</v>
      </c>
      <c r="E4993" s="338" t="s">
        <v>25298</v>
      </c>
      <c r="F4993" s="339">
        <v>45082.0</v>
      </c>
      <c r="G4993" s="338" t="s">
        <v>10344</v>
      </c>
      <c r="H4993" s="338" t="s">
        <v>25528</v>
      </c>
      <c r="I4993" s="338" t="s">
        <v>25529</v>
      </c>
      <c r="J4993" s="338" t="s">
        <v>22926</v>
      </c>
      <c r="K4993" s="338" t="s">
        <v>4987</v>
      </c>
      <c r="L4993" s="338" t="s">
        <v>5053</v>
      </c>
      <c r="M4993" s="338" t="s">
        <v>25530</v>
      </c>
      <c r="N4993" s="338" t="s">
        <v>5036</v>
      </c>
      <c r="O4993" s="338" t="s">
        <v>5780</v>
      </c>
    </row>
    <row r="4994" ht="15.75" customHeight="1">
      <c r="A4994" s="338" t="s">
        <v>25531</v>
      </c>
      <c r="B4994" s="338" t="s">
        <v>5445</v>
      </c>
      <c r="C4994" s="338" t="s">
        <v>1572</v>
      </c>
      <c r="D4994" s="338">
        <v>2006.0</v>
      </c>
      <c r="E4994" s="338" t="s">
        <v>24646</v>
      </c>
      <c r="F4994" s="339">
        <v>45052.0</v>
      </c>
      <c r="G4994" s="338" t="s">
        <v>5241</v>
      </c>
      <c r="H4994" s="338" t="s">
        <v>25532</v>
      </c>
      <c r="I4994" s="338" t="s">
        <v>20485</v>
      </c>
      <c r="J4994" s="338" t="s">
        <v>22960</v>
      </c>
      <c r="K4994" s="338" t="s">
        <v>4987</v>
      </c>
      <c r="L4994" s="338" t="s">
        <v>6394</v>
      </c>
      <c r="M4994" s="338" t="s">
        <v>25533</v>
      </c>
      <c r="N4994" s="338" t="s">
        <v>11674</v>
      </c>
      <c r="O4994" s="338" t="s">
        <v>5794</v>
      </c>
    </row>
    <row r="4995" ht="15.75" customHeight="1">
      <c r="A4995" s="338" t="s">
        <v>25534</v>
      </c>
      <c r="B4995" s="338" t="s">
        <v>7737</v>
      </c>
      <c r="C4995" s="338" t="s">
        <v>1572</v>
      </c>
      <c r="D4995" s="338">
        <v>2006.0</v>
      </c>
      <c r="E4995" s="338" t="s">
        <v>25535</v>
      </c>
      <c r="F4995" s="339">
        <v>45022.0</v>
      </c>
      <c r="G4995" s="338" t="s">
        <v>5105</v>
      </c>
      <c r="H4995" s="338" t="s">
        <v>25536</v>
      </c>
      <c r="I4995" s="338" t="s">
        <v>25537</v>
      </c>
      <c r="J4995" s="338" t="s">
        <v>9214</v>
      </c>
      <c r="K4995" s="338" t="s">
        <v>7898</v>
      </c>
      <c r="M4995" s="338" t="s">
        <v>25538</v>
      </c>
      <c r="N4995" s="338" t="s">
        <v>23602</v>
      </c>
      <c r="O4995" s="338" t="s">
        <v>5217</v>
      </c>
    </row>
    <row r="4996" ht="15.75" customHeight="1">
      <c r="A4996" s="338" t="s">
        <v>25539</v>
      </c>
      <c r="B4996" s="338" t="s">
        <v>4993</v>
      </c>
      <c r="C4996" s="338" t="s">
        <v>1601</v>
      </c>
      <c r="D4996" s="338">
        <v>2006.0</v>
      </c>
      <c r="E4996" s="338" t="s">
        <v>25013</v>
      </c>
      <c r="F4996" s="339">
        <v>44932.0</v>
      </c>
      <c r="G4996" s="338" t="s">
        <v>5768</v>
      </c>
      <c r="H4996" s="338" t="s">
        <v>25540</v>
      </c>
      <c r="I4996" s="338" t="s">
        <v>8754</v>
      </c>
      <c r="J4996" s="338" t="s">
        <v>25541</v>
      </c>
      <c r="K4996" s="338" t="s">
        <v>4987</v>
      </c>
      <c r="L4996" s="338" t="s">
        <v>5074</v>
      </c>
      <c r="M4996" s="338" t="s">
        <v>25542</v>
      </c>
      <c r="N4996" s="338" t="s">
        <v>17520</v>
      </c>
      <c r="O4996" s="338" t="s">
        <v>5028</v>
      </c>
    </row>
    <row r="4997" ht="15.75" customHeight="1">
      <c r="A4997" s="338" t="s">
        <v>25543</v>
      </c>
      <c r="B4997" s="338" t="s">
        <v>4970</v>
      </c>
      <c r="C4997" s="338" t="s">
        <v>1547</v>
      </c>
      <c r="D4997" s="338">
        <v>2006.0</v>
      </c>
      <c r="E4997" s="338" t="s">
        <v>25544</v>
      </c>
      <c r="F4997" s="339">
        <v>45114.0</v>
      </c>
      <c r="G4997" s="338" t="s">
        <v>5196</v>
      </c>
      <c r="H4997" s="338" t="s">
        <v>22693</v>
      </c>
      <c r="I4997" s="338" t="s">
        <v>22693</v>
      </c>
      <c r="J4997" s="338" t="s">
        <v>25545</v>
      </c>
      <c r="K4997" s="338" t="s">
        <v>10219</v>
      </c>
      <c r="M4997" s="338" t="s">
        <v>25546</v>
      </c>
      <c r="N4997" s="338" t="s">
        <v>19332</v>
      </c>
      <c r="O4997" s="338" t="s">
        <v>6278</v>
      </c>
    </row>
    <row r="4998" ht="15.75" customHeight="1">
      <c r="A4998" s="338" t="s">
        <v>25547</v>
      </c>
      <c r="B4998" s="338" t="s">
        <v>4993</v>
      </c>
      <c r="C4998" s="338" t="s">
        <v>1681</v>
      </c>
      <c r="D4998" s="338">
        <v>2006.0</v>
      </c>
      <c r="E4998" s="338" t="s">
        <v>24306</v>
      </c>
      <c r="F4998" s="339">
        <v>44964.0</v>
      </c>
      <c r="G4998" s="338" t="s">
        <v>6428</v>
      </c>
      <c r="H4998" s="338" t="s">
        <v>25548</v>
      </c>
      <c r="I4998" s="338" t="s">
        <v>25549</v>
      </c>
      <c r="J4998" s="338" t="s">
        <v>24789</v>
      </c>
      <c r="K4998" s="338" t="s">
        <v>4987</v>
      </c>
      <c r="M4998" s="338" t="s">
        <v>25550</v>
      </c>
      <c r="N4998" s="338" t="s">
        <v>7376</v>
      </c>
      <c r="O4998" s="338" t="s">
        <v>5715</v>
      </c>
    </row>
    <row r="4999" ht="15.75" customHeight="1">
      <c r="A4999" s="338" t="s">
        <v>2627</v>
      </c>
      <c r="B4999" s="338" t="s">
        <v>4970</v>
      </c>
      <c r="C4999" s="338" t="s">
        <v>1425</v>
      </c>
      <c r="D4999" s="338">
        <v>2006.0</v>
      </c>
      <c r="E4999" s="338" t="s">
        <v>25250</v>
      </c>
      <c r="F4999" s="339">
        <v>45081.0</v>
      </c>
      <c r="G4999" s="338" t="s">
        <v>6547</v>
      </c>
      <c r="H4999" s="338" t="s">
        <v>20545</v>
      </c>
      <c r="I4999" s="338" t="s">
        <v>20545</v>
      </c>
      <c r="J4999" s="338" t="s">
        <v>17683</v>
      </c>
      <c r="K4999" s="338" t="s">
        <v>5245</v>
      </c>
      <c r="L4999" s="338" t="s">
        <v>5222</v>
      </c>
      <c r="M4999" s="338" t="s">
        <v>25551</v>
      </c>
      <c r="N4999" s="338" t="s">
        <v>17344</v>
      </c>
      <c r="O4999" s="338" t="s">
        <v>5028</v>
      </c>
    </row>
    <row r="5000" ht="15.75" customHeight="1">
      <c r="A5000" s="338" t="s">
        <v>25552</v>
      </c>
      <c r="B5000" s="338" t="s">
        <v>4970</v>
      </c>
      <c r="C5000" s="338" t="s">
        <v>1558</v>
      </c>
      <c r="D5000" s="338">
        <v>2006.0</v>
      </c>
      <c r="E5000" s="338" t="s">
        <v>25553</v>
      </c>
      <c r="F5000" s="339">
        <v>44992.0</v>
      </c>
      <c r="G5000" s="338" t="s">
        <v>5080</v>
      </c>
      <c r="H5000" s="338" t="s">
        <v>25554</v>
      </c>
      <c r="I5000" s="338" t="s">
        <v>25554</v>
      </c>
      <c r="J5000" s="338" t="s">
        <v>25555</v>
      </c>
      <c r="K5000" s="338" t="s">
        <v>4987</v>
      </c>
      <c r="L5000" s="338" t="s">
        <v>5140</v>
      </c>
      <c r="M5000" s="338" t="s">
        <v>25556</v>
      </c>
      <c r="N5000" s="338" t="s">
        <v>25557</v>
      </c>
      <c r="O5000" s="338" t="s">
        <v>5010</v>
      </c>
    </row>
    <row r="5001" ht="15.75" customHeight="1">
      <c r="A5001" s="338" t="s">
        <v>25558</v>
      </c>
      <c r="B5001" s="338" t="s">
        <v>4970</v>
      </c>
      <c r="C5001" s="338" t="s">
        <v>1537</v>
      </c>
      <c r="D5001" s="338">
        <v>2006.0</v>
      </c>
      <c r="E5001" s="338" t="s">
        <v>25051</v>
      </c>
      <c r="F5001" s="339">
        <v>44931.0</v>
      </c>
      <c r="G5001" s="338" t="s">
        <v>5145</v>
      </c>
      <c r="H5001" s="338" t="s">
        <v>25559</v>
      </c>
      <c r="I5001" s="338" t="s">
        <v>25560</v>
      </c>
      <c r="J5001" s="338" t="s">
        <v>25561</v>
      </c>
      <c r="K5001" s="338" t="s">
        <v>4987</v>
      </c>
      <c r="L5001" s="338" t="s">
        <v>6039</v>
      </c>
      <c r="M5001" s="338" t="s">
        <v>25562</v>
      </c>
      <c r="N5001" s="338" t="s">
        <v>25563</v>
      </c>
      <c r="O5001" s="338" t="s">
        <v>5316</v>
      </c>
    </row>
    <row r="5002" ht="15.75" customHeight="1">
      <c r="A5002" s="338" t="s">
        <v>25564</v>
      </c>
      <c r="B5002" s="338" t="s">
        <v>7737</v>
      </c>
      <c r="C5002" s="338" t="s">
        <v>1558</v>
      </c>
      <c r="D5002" s="338">
        <v>2006.0</v>
      </c>
      <c r="E5002" s="338" t="s">
        <v>24306</v>
      </c>
      <c r="F5002" s="339">
        <v>45052.0</v>
      </c>
      <c r="G5002" s="338" t="s">
        <v>5090</v>
      </c>
      <c r="H5002" s="338" t="s">
        <v>10828</v>
      </c>
      <c r="I5002" s="338" t="s">
        <v>7623</v>
      </c>
      <c r="J5002" s="338" t="s">
        <v>23883</v>
      </c>
      <c r="K5002" s="338" t="s">
        <v>4987</v>
      </c>
      <c r="L5002" s="338" t="s">
        <v>14444</v>
      </c>
      <c r="M5002" s="338" t="s">
        <v>25565</v>
      </c>
      <c r="N5002" s="338" t="s">
        <v>25566</v>
      </c>
      <c r="O5002" s="338" t="s">
        <v>5545</v>
      </c>
    </row>
    <row r="5003" ht="15.75" customHeight="1">
      <c r="A5003" s="338" t="s">
        <v>25567</v>
      </c>
      <c r="B5003" s="338" t="s">
        <v>4970</v>
      </c>
      <c r="C5003" s="338" t="s">
        <v>1558</v>
      </c>
      <c r="D5003" s="338">
        <v>2006.0</v>
      </c>
      <c r="E5003" s="338" t="s">
        <v>25130</v>
      </c>
      <c r="F5003" s="339">
        <v>45143.0</v>
      </c>
      <c r="G5003" s="338" t="s">
        <v>5129</v>
      </c>
      <c r="H5003" s="338" t="s">
        <v>21959</v>
      </c>
      <c r="I5003" s="338" t="s">
        <v>21959</v>
      </c>
      <c r="J5003" s="338" t="s">
        <v>18463</v>
      </c>
      <c r="K5003" s="338" t="s">
        <v>4987</v>
      </c>
      <c r="L5003" s="338" t="s">
        <v>5108</v>
      </c>
      <c r="M5003" s="338" t="s">
        <v>25568</v>
      </c>
      <c r="N5003" s="338" t="s">
        <v>23013</v>
      </c>
      <c r="O5003" s="338" t="s">
        <v>5010</v>
      </c>
    </row>
    <row r="5004" ht="15.75" customHeight="1">
      <c r="A5004" s="338" t="s">
        <v>25569</v>
      </c>
      <c r="B5004" s="338" t="s">
        <v>7737</v>
      </c>
      <c r="C5004" s="338" t="s">
        <v>1547</v>
      </c>
      <c r="D5004" s="338">
        <v>2006.0</v>
      </c>
      <c r="E5004" s="338" t="s">
        <v>25520</v>
      </c>
      <c r="F5004" s="339">
        <v>44963.0</v>
      </c>
      <c r="G5004" s="338" t="s">
        <v>5272</v>
      </c>
      <c r="H5004" s="338" t="s">
        <v>15335</v>
      </c>
      <c r="I5004" s="338" t="s">
        <v>15335</v>
      </c>
      <c r="J5004" s="338" t="s">
        <v>6346</v>
      </c>
      <c r="K5004" s="338" t="s">
        <v>12977</v>
      </c>
      <c r="L5004" s="338" t="s">
        <v>10592</v>
      </c>
      <c r="M5004" s="338" t="s">
        <v>25570</v>
      </c>
      <c r="N5004" s="338" t="s">
        <v>4990</v>
      </c>
      <c r="O5004" s="338" t="s">
        <v>6633</v>
      </c>
    </row>
    <row r="5005" ht="15.75" customHeight="1">
      <c r="A5005" s="338" t="s">
        <v>25571</v>
      </c>
      <c r="B5005" s="338" t="s">
        <v>4970</v>
      </c>
      <c r="C5005" s="338" t="s">
        <v>1681</v>
      </c>
      <c r="D5005" s="338">
        <v>2006.0</v>
      </c>
      <c r="E5005" s="338" t="s">
        <v>24862</v>
      </c>
      <c r="F5005" s="339">
        <v>45052.0</v>
      </c>
      <c r="G5005" s="338" t="s">
        <v>5196</v>
      </c>
      <c r="H5005" s="338" t="s">
        <v>25572</v>
      </c>
      <c r="I5005" s="338" t="s">
        <v>25573</v>
      </c>
      <c r="J5005" s="338" t="s">
        <v>20353</v>
      </c>
      <c r="K5005" s="338" t="s">
        <v>4987</v>
      </c>
      <c r="L5005" s="338" t="s">
        <v>5807</v>
      </c>
      <c r="M5005" s="338" t="s">
        <v>25574</v>
      </c>
      <c r="N5005" s="338" t="s">
        <v>22475</v>
      </c>
      <c r="O5005" s="338" t="s">
        <v>5824</v>
      </c>
    </row>
    <row r="5006" ht="15.75" customHeight="1">
      <c r="A5006" s="338" t="s">
        <v>25575</v>
      </c>
      <c r="B5006" s="338" t="s">
        <v>5601</v>
      </c>
      <c r="C5006" s="338" t="s">
        <v>1537</v>
      </c>
      <c r="D5006" s="338">
        <v>2006.0</v>
      </c>
      <c r="E5006" s="338" t="s">
        <v>25576</v>
      </c>
      <c r="F5006" s="339">
        <v>44933.0</v>
      </c>
      <c r="G5006" s="338" t="s">
        <v>5872</v>
      </c>
      <c r="H5006" s="338" t="s">
        <v>25577</v>
      </c>
      <c r="I5006" s="338" t="s">
        <v>25578</v>
      </c>
      <c r="J5006" s="338" t="s">
        <v>25579</v>
      </c>
      <c r="K5006" s="338" t="s">
        <v>5607</v>
      </c>
      <c r="M5006" s="338" t="s">
        <v>25580</v>
      </c>
      <c r="N5006" s="338" t="s">
        <v>5753</v>
      </c>
      <c r="O5006" s="338" t="s">
        <v>5339</v>
      </c>
    </row>
    <row r="5007" ht="15.75" customHeight="1">
      <c r="A5007" s="338" t="s">
        <v>25581</v>
      </c>
      <c r="B5007" s="338" t="s">
        <v>7737</v>
      </c>
      <c r="C5007" s="338" t="s">
        <v>1558</v>
      </c>
      <c r="D5007" s="338">
        <v>2006.0</v>
      </c>
      <c r="E5007" s="338" t="s">
        <v>25102</v>
      </c>
      <c r="F5007" s="339">
        <v>44963.0</v>
      </c>
      <c r="G5007" s="338" t="s">
        <v>5287</v>
      </c>
      <c r="H5007" s="338" t="s">
        <v>25582</v>
      </c>
      <c r="I5007" s="338" t="s">
        <v>25583</v>
      </c>
      <c r="J5007" s="338" t="s">
        <v>25584</v>
      </c>
      <c r="K5007" s="338" t="s">
        <v>4987</v>
      </c>
      <c r="L5007" s="338" t="s">
        <v>5094</v>
      </c>
      <c r="M5007" s="338" t="s">
        <v>25585</v>
      </c>
      <c r="N5007" s="338" t="s">
        <v>25586</v>
      </c>
      <c r="O5007" s="338" t="s">
        <v>5624</v>
      </c>
    </row>
    <row r="5008" ht="15.75" customHeight="1">
      <c r="A5008" s="338" t="s">
        <v>25587</v>
      </c>
      <c r="B5008" s="338" t="s">
        <v>4993</v>
      </c>
      <c r="C5008" s="338" t="s">
        <v>1537</v>
      </c>
      <c r="D5008" s="338">
        <v>2006.0</v>
      </c>
      <c r="E5008" s="338" t="s">
        <v>25454</v>
      </c>
      <c r="F5008" s="339">
        <v>44931.0</v>
      </c>
      <c r="G5008" s="338" t="s">
        <v>5272</v>
      </c>
      <c r="H5008" s="338" t="s">
        <v>24856</v>
      </c>
      <c r="I5008" s="338" t="s">
        <v>25588</v>
      </c>
      <c r="J5008" s="338" t="s">
        <v>25589</v>
      </c>
      <c r="K5008" s="338" t="s">
        <v>4976</v>
      </c>
      <c r="M5008" s="338" t="s">
        <v>25590</v>
      </c>
      <c r="N5008" s="338" t="s">
        <v>18296</v>
      </c>
      <c r="O5008" s="338" t="s">
        <v>5483</v>
      </c>
    </row>
    <row r="5009" ht="15.75" customHeight="1">
      <c r="A5009" s="338" t="s">
        <v>15514</v>
      </c>
      <c r="B5009" s="338" t="s">
        <v>7737</v>
      </c>
      <c r="C5009" s="338" t="s">
        <v>1537</v>
      </c>
      <c r="D5009" s="338">
        <v>2006.0</v>
      </c>
      <c r="E5009" s="338" t="s">
        <v>25520</v>
      </c>
      <c r="F5009" s="339">
        <v>45084.0</v>
      </c>
      <c r="G5009" s="338" t="s">
        <v>13584</v>
      </c>
      <c r="H5009" s="338" t="s">
        <v>18638</v>
      </c>
      <c r="I5009" s="338" t="s">
        <v>25591</v>
      </c>
      <c r="J5009" s="338" t="s">
        <v>15060</v>
      </c>
      <c r="K5009" s="338" t="s">
        <v>13217</v>
      </c>
      <c r="M5009" s="338" t="s">
        <v>25592</v>
      </c>
      <c r="N5009" s="338" t="s">
        <v>5758</v>
      </c>
      <c r="O5009" s="338" t="s">
        <v>4991</v>
      </c>
    </row>
    <row r="5010" ht="15.75" customHeight="1">
      <c r="A5010" s="338" t="s">
        <v>25593</v>
      </c>
      <c r="B5010" s="338" t="s">
        <v>4970</v>
      </c>
      <c r="C5010" s="338" t="s">
        <v>1558</v>
      </c>
      <c r="D5010" s="338">
        <v>2006.0</v>
      </c>
      <c r="E5010" s="338" t="s">
        <v>25454</v>
      </c>
      <c r="F5010" s="339">
        <v>45113.0</v>
      </c>
      <c r="G5010" s="338" t="s">
        <v>5172</v>
      </c>
      <c r="H5010" s="338" t="s">
        <v>25594</v>
      </c>
      <c r="I5010" s="338" t="s">
        <v>25594</v>
      </c>
      <c r="J5010" s="338" t="s">
        <v>25595</v>
      </c>
      <c r="K5010" s="338" t="s">
        <v>4987</v>
      </c>
      <c r="M5010" s="338" t="s">
        <v>25596</v>
      </c>
      <c r="N5010" s="338" t="s">
        <v>25597</v>
      </c>
      <c r="O5010" s="338" t="s">
        <v>5248</v>
      </c>
    </row>
    <row r="5011" ht="15.75" customHeight="1">
      <c r="A5011" s="338" t="s">
        <v>25598</v>
      </c>
      <c r="B5011" s="338" t="s">
        <v>4970</v>
      </c>
      <c r="C5011" s="338" t="s">
        <v>1681</v>
      </c>
      <c r="D5011" s="338">
        <v>2006.0</v>
      </c>
      <c r="E5011" s="338" t="s">
        <v>25599</v>
      </c>
      <c r="F5011" s="338" t="s">
        <v>5059</v>
      </c>
      <c r="G5011" s="338" t="s">
        <v>6391</v>
      </c>
      <c r="H5011" s="338" t="s">
        <v>8550</v>
      </c>
      <c r="I5011" s="338" t="s">
        <v>8550</v>
      </c>
      <c r="J5011" s="338" t="s">
        <v>9206</v>
      </c>
      <c r="K5011" s="338" t="s">
        <v>4987</v>
      </c>
      <c r="L5011" s="338" t="s">
        <v>5822</v>
      </c>
      <c r="M5011" s="338" t="s">
        <v>25600</v>
      </c>
      <c r="N5011" s="338" t="s">
        <v>24121</v>
      </c>
      <c r="O5011" s="338" t="s">
        <v>5232</v>
      </c>
    </row>
    <row r="5012" ht="15.75" customHeight="1">
      <c r="A5012" s="338" t="s">
        <v>25601</v>
      </c>
      <c r="B5012" s="338" t="s">
        <v>4970</v>
      </c>
      <c r="C5012" s="338" t="s">
        <v>1547</v>
      </c>
      <c r="D5012" s="338">
        <v>2006.0</v>
      </c>
      <c r="E5012" s="338" t="s">
        <v>25520</v>
      </c>
      <c r="F5012" s="339">
        <v>44964.0</v>
      </c>
      <c r="G5012" s="338" t="s">
        <v>12041</v>
      </c>
      <c r="H5012" s="338" t="s">
        <v>25602</v>
      </c>
      <c r="I5012" s="338" t="s">
        <v>25602</v>
      </c>
      <c r="J5012" s="338" t="s">
        <v>21729</v>
      </c>
      <c r="K5012" s="338" t="s">
        <v>4987</v>
      </c>
      <c r="L5012" s="338" t="s">
        <v>7430</v>
      </c>
      <c r="M5012" s="338" t="s">
        <v>25603</v>
      </c>
      <c r="N5012" s="338" t="s">
        <v>25604</v>
      </c>
      <c r="O5012" s="338" t="s">
        <v>5537</v>
      </c>
    </row>
    <row r="5013" ht="15.75" customHeight="1">
      <c r="A5013" s="338" t="s">
        <v>25605</v>
      </c>
      <c r="B5013" s="338" t="s">
        <v>5445</v>
      </c>
      <c r="C5013" s="338" t="s">
        <v>1572</v>
      </c>
      <c r="D5013" s="338">
        <v>2006.0</v>
      </c>
      <c r="E5013" s="338" t="s">
        <v>24545</v>
      </c>
      <c r="F5013" s="339">
        <v>44962.0</v>
      </c>
      <c r="G5013" s="338" t="s">
        <v>6547</v>
      </c>
      <c r="H5013" s="338" t="s">
        <v>25606</v>
      </c>
      <c r="I5013" s="338" t="s">
        <v>18913</v>
      </c>
      <c r="J5013" s="338" t="s">
        <v>12491</v>
      </c>
      <c r="K5013" s="338" t="s">
        <v>5245</v>
      </c>
      <c r="L5013" s="338" t="s">
        <v>14335</v>
      </c>
      <c r="M5013" s="338" t="s">
        <v>25607</v>
      </c>
      <c r="N5013" s="338" t="s">
        <v>25608</v>
      </c>
      <c r="O5013" s="338" t="s">
        <v>5363</v>
      </c>
    </row>
    <row r="5014" ht="15.75" customHeight="1">
      <c r="A5014" s="338" t="s">
        <v>25609</v>
      </c>
      <c r="B5014" s="338" t="s">
        <v>4970</v>
      </c>
      <c r="C5014" s="338" t="s">
        <v>1681</v>
      </c>
      <c r="D5014" s="338">
        <v>2006.0</v>
      </c>
      <c r="E5014" s="338" t="s">
        <v>25454</v>
      </c>
      <c r="F5014" s="339">
        <v>44933.0</v>
      </c>
      <c r="G5014" s="338" t="s">
        <v>5219</v>
      </c>
      <c r="H5014" s="338" t="s">
        <v>17554</v>
      </c>
      <c r="I5014" s="338" t="s">
        <v>17554</v>
      </c>
      <c r="J5014" s="338" t="s">
        <v>25610</v>
      </c>
      <c r="K5014" s="338" t="s">
        <v>4987</v>
      </c>
      <c r="L5014" s="338" t="s">
        <v>6247</v>
      </c>
      <c r="M5014" s="338" t="s">
        <v>25611</v>
      </c>
      <c r="N5014" s="338" t="s">
        <v>23757</v>
      </c>
      <c r="O5014" s="338" t="s">
        <v>5780</v>
      </c>
    </row>
    <row r="5015" ht="15.75" customHeight="1">
      <c r="A5015" s="338" t="s">
        <v>17665</v>
      </c>
      <c r="B5015" s="338" t="s">
        <v>5601</v>
      </c>
      <c r="C5015" s="338" t="s">
        <v>1558</v>
      </c>
      <c r="D5015" s="338">
        <v>2006.0</v>
      </c>
      <c r="E5015" s="338" t="s">
        <v>25612</v>
      </c>
      <c r="F5015" s="339">
        <v>45143.0</v>
      </c>
      <c r="G5015" s="338" t="s">
        <v>5701</v>
      </c>
      <c r="H5015" s="338" t="s">
        <v>25613</v>
      </c>
      <c r="I5015" s="338" t="s">
        <v>25613</v>
      </c>
      <c r="J5015" s="338" t="s">
        <v>25614</v>
      </c>
      <c r="K5015" s="338" t="s">
        <v>7575</v>
      </c>
      <c r="M5015" s="338" t="s">
        <v>25615</v>
      </c>
      <c r="N5015" s="338" t="s">
        <v>25616</v>
      </c>
      <c r="O5015" s="338" t="s">
        <v>5794</v>
      </c>
    </row>
    <row r="5016" ht="15.75" customHeight="1">
      <c r="A5016" s="338" t="s">
        <v>25617</v>
      </c>
      <c r="B5016" s="338" t="s">
        <v>7737</v>
      </c>
      <c r="C5016" s="338" t="s">
        <v>1547</v>
      </c>
      <c r="D5016" s="338">
        <v>2006.0</v>
      </c>
      <c r="E5016" s="338" t="s">
        <v>25142</v>
      </c>
      <c r="F5016" s="339">
        <v>45083.0</v>
      </c>
      <c r="G5016" s="338" t="s">
        <v>6547</v>
      </c>
      <c r="H5016" s="338" t="s">
        <v>25618</v>
      </c>
      <c r="I5016" s="338" t="s">
        <v>25619</v>
      </c>
      <c r="J5016" s="338" t="s">
        <v>16179</v>
      </c>
      <c r="K5016" s="338" t="s">
        <v>4987</v>
      </c>
      <c r="L5016" s="338" t="s">
        <v>7748</v>
      </c>
      <c r="M5016" s="338" t="s">
        <v>25620</v>
      </c>
      <c r="N5016" s="338" t="s">
        <v>7780</v>
      </c>
      <c r="O5016" s="338" t="s">
        <v>5715</v>
      </c>
    </row>
    <row r="5017" ht="15.75" customHeight="1">
      <c r="A5017" s="338" t="s">
        <v>25621</v>
      </c>
      <c r="B5017" s="338" t="s">
        <v>7737</v>
      </c>
      <c r="C5017" s="338" t="s">
        <v>1681</v>
      </c>
      <c r="D5017" s="338">
        <v>2006.0</v>
      </c>
      <c r="E5017" s="338" t="s">
        <v>25135</v>
      </c>
      <c r="F5017" s="339">
        <v>45175.0</v>
      </c>
      <c r="G5017" s="338" t="s">
        <v>9516</v>
      </c>
      <c r="H5017" s="338" t="s">
        <v>10623</v>
      </c>
      <c r="I5017" s="338" t="s">
        <v>15205</v>
      </c>
      <c r="J5017" s="338" t="s">
        <v>22157</v>
      </c>
      <c r="K5017" s="338" t="s">
        <v>4987</v>
      </c>
      <c r="L5017" s="338" t="s">
        <v>7748</v>
      </c>
      <c r="M5017" s="338" t="s">
        <v>25622</v>
      </c>
      <c r="N5017" s="338" t="s">
        <v>10505</v>
      </c>
      <c r="O5017" s="338" t="s">
        <v>5852</v>
      </c>
    </row>
    <row r="5018" ht="15.75" customHeight="1">
      <c r="A5018" s="338" t="s">
        <v>25623</v>
      </c>
      <c r="B5018" s="338" t="s">
        <v>4993</v>
      </c>
      <c r="C5018" s="338" t="s">
        <v>1572</v>
      </c>
      <c r="D5018" s="338">
        <v>2006.0</v>
      </c>
      <c r="E5018" s="338" t="s">
        <v>25235</v>
      </c>
      <c r="F5018" s="339">
        <v>45143.0</v>
      </c>
      <c r="G5018" s="338" t="s">
        <v>5963</v>
      </c>
      <c r="H5018" s="338" t="s">
        <v>21649</v>
      </c>
      <c r="I5018" s="338" t="s">
        <v>21649</v>
      </c>
      <c r="J5018" s="338" t="s">
        <v>23311</v>
      </c>
      <c r="K5018" s="338" t="s">
        <v>4987</v>
      </c>
      <c r="L5018" s="338" t="s">
        <v>6394</v>
      </c>
      <c r="M5018" s="338" t="s">
        <v>25624</v>
      </c>
      <c r="N5018" s="338" t="s">
        <v>4979</v>
      </c>
      <c r="O5018" s="338" t="s">
        <v>5010</v>
      </c>
    </row>
    <row r="5019" ht="15.75" customHeight="1">
      <c r="A5019" s="338" t="s">
        <v>25625</v>
      </c>
      <c r="B5019" s="338" t="s">
        <v>4970</v>
      </c>
      <c r="C5019" s="338" t="s">
        <v>1681</v>
      </c>
      <c r="D5019" s="338">
        <v>2006.0</v>
      </c>
      <c r="E5019" s="338" t="s">
        <v>25626</v>
      </c>
      <c r="F5019" s="339">
        <v>45022.0</v>
      </c>
      <c r="G5019" s="338" t="s">
        <v>5251</v>
      </c>
      <c r="H5019" s="338" t="s">
        <v>22069</v>
      </c>
      <c r="I5019" s="338" t="s">
        <v>22070</v>
      </c>
      <c r="J5019" s="338" t="s">
        <v>12140</v>
      </c>
      <c r="K5019" s="338" t="s">
        <v>4987</v>
      </c>
      <c r="L5019" s="338" t="s">
        <v>25627</v>
      </c>
      <c r="M5019" s="338" t="s">
        <v>25628</v>
      </c>
      <c r="N5019" s="338" t="s">
        <v>13824</v>
      </c>
      <c r="O5019" s="338" t="s">
        <v>5943</v>
      </c>
    </row>
    <row r="5020" ht="15.75" customHeight="1">
      <c r="A5020" s="338" t="s">
        <v>25629</v>
      </c>
      <c r="B5020" s="338" t="s">
        <v>5601</v>
      </c>
      <c r="C5020" s="338" t="s">
        <v>1558</v>
      </c>
      <c r="D5020" s="338">
        <v>2006.0</v>
      </c>
      <c r="E5020" s="338" t="s">
        <v>25630</v>
      </c>
      <c r="F5020" s="339">
        <v>44934.0</v>
      </c>
      <c r="G5020" s="338" t="s">
        <v>6407</v>
      </c>
      <c r="H5020" s="338" t="s">
        <v>25631</v>
      </c>
      <c r="I5020" s="338" t="s">
        <v>25632</v>
      </c>
      <c r="J5020" s="338" t="s">
        <v>21681</v>
      </c>
      <c r="K5020" s="338" t="s">
        <v>19171</v>
      </c>
      <c r="M5020" s="338" t="s">
        <v>25633</v>
      </c>
      <c r="N5020" s="338" t="s">
        <v>25634</v>
      </c>
      <c r="O5020" s="338" t="s">
        <v>6084</v>
      </c>
    </row>
    <row r="5021" ht="15.75" customHeight="1">
      <c r="A5021" s="338" t="s">
        <v>25635</v>
      </c>
      <c r="B5021" s="338" t="s">
        <v>7737</v>
      </c>
      <c r="C5021" s="338" t="s">
        <v>1547</v>
      </c>
      <c r="D5021" s="338">
        <v>2006.0</v>
      </c>
      <c r="E5021" s="338" t="s">
        <v>25124</v>
      </c>
      <c r="F5021" s="339">
        <v>44992.0</v>
      </c>
      <c r="G5021" s="338" t="s">
        <v>5113</v>
      </c>
      <c r="H5021" s="338" t="s">
        <v>16839</v>
      </c>
      <c r="I5021" s="338" t="s">
        <v>25636</v>
      </c>
      <c r="J5021" s="338" t="s">
        <v>23535</v>
      </c>
      <c r="K5021" s="338" t="s">
        <v>4987</v>
      </c>
      <c r="L5021" s="338" t="s">
        <v>5064</v>
      </c>
      <c r="M5021" s="338" t="s">
        <v>25637</v>
      </c>
      <c r="N5021" s="338" t="s">
        <v>25638</v>
      </c>
      <c r="O5021" s="338" t="s">
        <v>6278</v>
      </c>
    </row>
    <row r="5022" ht="15.75" customHeight="1">
      <c r="A5022" s="338" t="s">
        <v>25639</v>
      </c>
      <c r="B5022" s="338" t="s">
        <v>5445</v>
      </c>
      <c r="C5022" s="338" t="s">
        <v>1601</v>
      </c>
      <c r="D5022" s="338">
        <v>2006.0</v>
      </c>
      <c r="E5022" s="338" t="s">
        <v>25190</v>
      </c>
      <c r="F5022" s="339">
        <v>45142.0</v>
      </c>
      <c r="G5022" s="338" t="s">
        <v>5755</v>
      </c>
      <c r="H5022" s="338" t="s">
        <v>22571</v>
      </c>
      <c r="I5022" s="338" t="s">
        <v>18913</v>
      </c>
      <c r="J5022" s="338" t="s">
        <v>16077</v>
      </c>
      <c r="K5022" s="338" t="s">
        <v>4987</v>
      </c>
      <c r="L5022" s="338" t="s">
        <v>5176</v>
      </c>
      <c r="M5022" s="338" t="s">
        <v>25640</v>
      </c>
      <c r="N5022" s="338" t="s">
        <v>7376</v>
      </c>
      <c r="O5022" s="338" t="s">
        <v>5248</v>
      </c>
    </row>
    <row r="5023" ht="15.75" customHeight="1">
      <c r="A5023" s="338" t="s">
        <v>25641</v>
      </c>
      <c r="B5023" s="338" t="s">
        <v>4993</v>
      </c>
      <c r="C5023" s="338" t="s">
        <v>1681</v>
      </c>
      <c r="D5023" s="338">
        <v>2006.0</v>
      </c>
      <c r="E5023" s="338" t="s">
        <v>25017</v>
      </c>
      <c r="F5023" s="338" t="s">
        <v>5059</v>
      </c>
      <c r="G5023" s="338" t="s">
        <v>5969</v>
      </c>
      <c r="H5023" s="338" t="s">
        <v>16793</v>
      </c>
      <c r="I5023" s="338" t="s">
        <v>25642</v>
      </c>
      <c r="J5023" s="338" t="s">
        <v>16010</v>
      </c>
      <c r="K5023" s="338" t="s">
        <v>4976</v>
      </c>
      <c r="L5023" s="338" t="s">
        <v>7748</v>
      </c>
      <c r="M5023" s="338" t="s">
        <v>25643</v>
      </c>
      <c r="N5023" s="338" t="s">
        <v>18306</v>
      </c>
      <c r="O5023" s="338" t="s">
        <v>5010</v>
      </c>
    </row>
    <row r="5024" ht="15.75" customHeight="1">
      <c r="A5024" s="338" t="s">
        <v>25644</v>
      </c>
      <c r="B5024" s="338" t="s">
        <v>7737</v>
      </c>
      <c r="C5024" s="338" t="s">
        <v>1558</v>
      </c>
      <c r="D5024" s="338">
        <v>2006.0</v>
      </c>
      <c r="E5024" s="338" t="s">
        <v>24526</v>
      </c>
      <c r="F5024" s="339">
        <v>45142.0</v>
      </c>
      <c r="G5024" s="338" t="s">
        <v>6391</v>
      </c>
      <c r="H5024" s="338" t="s">
        <v>15571</v>
      </c>
      <c r="I5024" s="338" t="s">
        <v>17848</v>
      </c>
      <c r="J5024" s="338" t="s">
        <v>17873</v>
      </c>
      <c r="K5024" s="338" t="s">
        <v>4987</v>
      </c>
      <c r="L5024" s="338" t="s">
        <v>7743</v>
      </c>
      <c r="M5024" s="338" t="s">
        <v>25645</v>
      </c>
      <c r="N5024" s="338" t="s">
        <v>5224</v>
      </c>
      <c r="O5024" s="338" t="s">
        <v>5339</v>
      </c>
    </row>
    <row r="5025" ht="15.75" customHeight="1">
      <c r="A5025" s="338" t="s">
        <v>11763</v>
      </c>
      <c r="B5025" s="338" t="s">
        <v>7737</v>
      </c>
      <c r="C5025" s="338" t="s">
        <v>1425</v>
      </c>
      <c r="D5025" s="338">
        <v>2006.0</v>
      </c>
      <c r="E5025" s="338" t="s">
        <v>25183</v>
      </c>
      <c r="F5025" s="339">
        <v>45142.0</v>
      </c>
      <c r="G5025" s="338" t="s">
        <v>5969</v>
      </c>
      <c r="H5025" s="338" t="s">
        <v>25646</v>
      </c>
      <c r="I5025" s="338" t="s">
        <v>18498</v>
      </c>
      <c r="J5025" s="338" t="s">
        <v>25647</v>
      </c>
      <c r="K5025" s="338" t="s">
        <v>4987</v>
      </c>
      <c r="L5025" s="338" t="s">
        <v>7059</v>
      </c>
      <c r="M5025" s="338" t="s">
        <v>25648</v>
      </c>
      <c r="N5025" s="338" t="s">
        <v>17344</v>
      </c>
      <c r="O5025" s="338" t="s">
        <v>6003</v>
      </c>
    </row>
    <row r="5026" ht="15.75" customHeight="1">
      <c r="A5026" s="338" t="s">
        <v>25649</v>
      </c>
      <c r="B5026" s="338" t="s">
        <v>4970</v>
      </c>
      <c r="C5026" s="338" t="s">
        <v>1558</v>
      </c>
      <c r="D5026" s="338">
        <v>2006.0</v>
      </c>
      <c r="E5026" s="338" t="s">
        <v>25135</v>
      </c>
      <c r="F5026" s="339">
        <v>45022.0</v>
      </c>
      <c r="G5026" s="338" t="s">
        <v>6391</v>
      </c>
      <c r="H5026" s="338" t="s">
        <v>19751</v>
      </c>
      <c r="I5026" s="338" t="s">
        <v>23609</v>
      </c>
      <c r="J5026" s="338" t="s">
        <v>23803</v>
      </c>
      <c r="K5026" s="338" t="s">
        <v>4987</v>
      </c>
      <c r="L5026" s="338" t="s">
        <v>5094</v>
      </c>
      <c r="M5026" s="338" t="s">
        <v>25650</v>
      </c>
      <c r="N5026" s="338" t="s">
        <v>18742</v>
      </c>
      <c r="O5026" s="338" t="s">
        <v>4991</v>
      </c>
    </row>
    <row r="5027" ht="15.75" customHeight="1">
      <c r="A5027" s="338" t="s">
        <v>25651</v>
      </c>
      <c r="B5027" s="338" t="s">
        <v>4970</v>
      </c>
      <c r="C5027" s="338" t="s">
        <v>1558</v>
      </c>
      <c r="D5027" s="338">
        <v>2006.0</v>
      </c>
      <c r="E5027" s="338" t="s">
        <v>25652</v>
      </c>
      <c r="F5027" s="339">
        <v>44991.0</v>
      </c>
      <c r="G5027" s="338" t="s">
        <v>5181</v>
      </c>
      <c r="H5027" s="338" t="s">
        <v>25653</v>
      </c>
      <c r="I5027" s="338" t="s">
        <v>25654</v>
      </c>
      <c r="J5027" s="338" t="s">
        <v>25121</v>
      </c>
      <c r="K5027" s="338" t="s">
        <v>4987</v>
      </c>
      <c r="M5027" s="338" t="s">
        <v>25655</v>
      </c>
      <c r="N5027" s="338" t="s">
        <v>19732</v>
      </c>
      <c r="O5027" s="338" t="s">
        <v>5698</v>
      </c>
    </row>
    <row r="5028" ht="15.75" customHeight="1">
      <c r="A5028" s="338" t="s">
        <v>25656</v>
      </c>
      <c r="B5028" s="338" t="s">
        <v>4993</v>
      </c>
      <c r="C5028" s="338" t="s">
        <v>1601</v>
      </c>
      <c r="D5028" s="338">
        <v>2006.0</v>
      </c>
      <c r="E5028" s="338" t="s">
        <v>25657</v>
      </c>
      <c r="F5028" s="339">
        <v>44991.0</v>
      </c>
      <c r="G5028" s="338" t="s">
        <v>5172</v>
      </c>
      <c r="H5028" s="338" t="s">
        <v>25658</v>
      </c>
      <c r="I5028" s="338" t="s">
        <v>25659</v>
      </c>
      <c r="J5028" s="338" t="s">
        <v>14658</v>
      </c>
      <c r="K5028" s="338" t="s">
        <v>4987</v>
      </c>
      <c r="L5028" s="338" t="s">
        <v>6247</v>
      </c>
      <c r="M5028" s="338" t="s">
        <v>25660</v>
      </c>
      <c r="N5028" s="338" t="s">
        <v>4979</v>
      </c>
      <c r="O5028" s="338" t="s">
        <v>4991</v>
      </c>
    </row>
    <row r="5029" ht="15.75" customHeight="1">
      <c r="A5029" s="338" t="s">
        <v>25661</v>
      </c>
      <c r="B5029" s="338" t="s">
        <v>7737</v>
      </c>
      <c r="C5029" s="338" t="s">
        <v>1558</v>
      </c>
      <c r="D5029" s="338">
        <v>2006.0</v>
      </c>
      <c r="E5029" s="338" t="s">
        <v>25017</v>
      </c>
      <c r="F5029" s="339">
        <v>45113.0</v>
      </c>
      <c r="G5029" s="338" t="s">
        <v>5172</v>
      </c>
      <c r="H5029" s="338" t="s">
        <v>25662</v>
      </c>
      <c r="I5029" s="338" t="s">
        <v>25663</v>
      </c>
      <c r="J5029" s="338" t="s">
        <v>25067</v>
      </c>
      <c r="K5029" s="338" t="s">
        <v>4976</v>
      </c>
      <c r="M5029" s="338" t="s">
        <v>25664</v>
      </c>
      <c r="N5029" s="338" t="s">
        <v>13999</v>
      </c>
      <c r="O5029" s="338" t="s">
        <v>5248</v>
      </c>
    </row>
    <row r="5030" ht="15.75" customHeight="1">
      <c r="A5030" s="338" t="s">
        <v>25665</v>
      </c>
      <c r="B5030" s="338" t="s">
        <v>4970</v>
      </c>
      <c r="C5030" s="338" t="s">
        <v>1558</v>
      </c>
      <c r="D5030" s="338">
        <v>2006.0</v>
      </c>
      <c r="E5030" s="338" t="s">
        <v>25666</v>
      </c>
      <c r="F5030" s="339">
        <v>45143.0</v>
      </c>
      <c r="G5030" s="338" t="s">
        <v>6421</v>
      </c>
      <c r="H5030" s="338" t="s">
        <v>25667</v>
      </c>
      <c r="I5030" s="338" t="s">
        <v>25667</v>
      </c>
      <c r="J5030" s="338" t="s">
        <v>11110</v>
      </c>
      <c r="K5030" s="338" t="s">
        <v>4987</v>
      </c>
      <c r="L5030" s="338" t="s">
        <v>5017</v>
      </c>
      <c r="M5030" s="338" t="s">
        <v>25668</v>
      </c>
      <c r="N5030" s="338" t="s">
        <v>25669</v>
      </c>
      <c r="O5030" s="338" t="s">
        <v>5283</v>
      </c>
    </row>
    <row r="5031" ht="15.75" customHeight="1">
      <c r="A5031" s="338" t="s">
        <v>7004</v>
      </c>
      <c r="B5031" s="338" t="s">
        <v>4970</v>
      </c>
      <c r="C5031" s="338" t="s">
        <v>1681</v>
      </c>
      <c r="D5031" s="338">
        <v>2006.0</v>
      </c>
      <c r="E5031" s="338" t="s">
        <v>25670</v>
      </c>
      <c r="F5031" s="339">
        <v>45022.0</v>
      </c>
      <c r="G5031" s="338" t="s">
        <v>5153</v>
      </c>
      <c r="H5031" s="338" t="s">
        <v>25671</v>
      </c>
      <c r="I5031" s="338" t="s">
        <v>25671</v>
      </c>
      <c r="J5031" s="338" t="s">
        <v>5191</v>
      </c>
      <c r="K5031" s="338" t="s">
        <v>12977</v>
      </c>
      <c r="L5031" s="338" t="s">
        <v>4999</v>
      </c>
      <c r="M5031" s="338" t="s">
        <v>25672</v>
      </c>
      <c r="N5031" s="338" t="s">
        <v>25673</v>
      </c>
      <c r="O5031" s="338" t="s">
        <v>5576</v>
      </c>
    </row>
    <row r="5032" ht="15.75" customHeight="1">
      <c r="A5032" s="338" t="s">
        <v>25674</v>
      </c>
      <c r="B5032" s="338" t="s">
        <v>4970</v>
      </c>
      <c r="C5032" s="338" t="s">
        <v>3713</v>
      </c>
      <c r="D5032" s="338">
        <v>2006.0</v>
      </c>
      <c r="E5032" s="338" t="s">
        <v>25454</v>
      </c>
      <c r="F5032" s="338" t="s">
        <v>5059</v>
      </c>
      <c r="G5032" s="338" t="s">
        <v>6547</v>
      </c>
      <c r="H5032" s="338" t="s">
        <v>25675</v>
      </c>
      <c r="I5032" s="338" t="s">
        <v>25675</v>
      </c>
      <c r="J5032" s="338" t="s">
        <v>11718</v>
      </c>
      <c r="K5032" s="338" t="s">
        <v>4987</v>
      </c>
      <c r="M5032" s="338" t="s">
        <v>25676</v>
      </c>
      <c r="N5032" s="338" t="s">
        <v>24908</v>
      </c>
      <c r="O5032" s="338" t="s">
        <v>5067</v>
      </c>
    </row>
    <row r="5033" ht="15.75" customHeight="1">
      <c r="A5033" s="338" t="s">
        <v>25677</v>
      </c>
      <c r="B5033" s="338" t="s">
        <v>5445</v>
      </c>
      <c r="C5033" s="338" t="s">
        <v>1572</v>
      </c>
      <c r="D5033" s="338">
        <v>2006.0</v>
      </c>
      <c r="E5033" s="338" t="s">
        <v>25135</v>
      </c>
      <c r="F5033" s="339">
        <v>45112.0</v>
      </c>
      <c r="G5033" s="338" t="s">
        <v>11608</v>
      </c>
      <c r="H5033" s="338" t="s">
        <v>25678</v>
      </c>
      <c r="I5033" s="338" t="s">
        <v>25679</v>
      </c>
      <c r="J5033" s="338" t="s">
        <v>25680</v>
      </c>
      <c r="K5033" s="338" t="s">
        <v>5245</v>
      </c>
      <c r="L5033" s="338" t="s">
        <v>5377</v>
      </c>
      <c r="M5033" s="338" t="s">
        <v>25681</v>
      </c>
      <c r="N5033" s="338" t="s">
        <v>25682</v>
      </c>
      <c r="O5033" s="338" t="s">
        <v>5794</v>
      </c>
    </row>
    <row r="5034" ht="15.75" customHeight="1">
      <c r="A5034" s="338" t="s">
        <v>25683</v>
      </c>
      <c r="B5034" s="338" t="s">
        <v>4970</v>
      </c>
      <c r="C5034" s="338" t="s">
        <v>1558</v>
      </c>
      <c r="D5034" s="338">
        <v>2006.0</v>
      </c>
      <c r="E5034" s="338" t="s">
        <v>25684</v>
      </c>
      <c r="F5034" s="339">
        <v>45052.0</v>
      </c>
      <c r="G5034" s="338" t="s">
        <v>5105</v>
      </c>
      <c r="H5034" s="338" t="s">
        <v>25685</v>
      </c>
      <c r="I5034" s="338" t="s">
        <v>25686</v>
      </c>
      <c r="J5034" s="338" t="s">
        <v>25687</v>
      </c>
      <c r="K5034" s="338" t="s">
        <v>4976</v>
      </c>
      <c r="M5034" s="338" t="s">
        <v>25688</v>
      </c>
      <c r="N5034" s="338" t="s">
        <v>25689</v>
      </c>
      <c r="O5034" s="338" t="s">
        <v>5186</v>
      </c>
    </row>
    <row r="5035" ht="15.75" customHeight="1">
      <c r="A5035" s="338" t="s">
        <v>25690</v>
      </c>
      <c r="B5035" s="338" t="s">
        <v>5601</v>
      </c>
      <c r="C5035" s="338" t="s">
        <v>1547</v>
      </c>
      <c r="D5035" s="338">
        <v>2006.0</v>
      </c>
      <c r="E5035" s="338" t="s">
        <v>25691</v>
      </c>
      <c r="F5035" s="339">
        <v>44991.0</v>
      </c>
      <c r="G5035" s="338" t="s">
        <v>5181</v>
      </c>
      <c r="H5035" s="338" t="s">
        <v>25692</v>
      </c>
      <c r="I5035" s="338" t="s">
        <v>25692</v>
      </c>
      <c r="J5035" s="338" t="s">
        <v>25693</v>
      </c>
      <c r="K5035" s="338" t="s">
        <v>4987</v>
      </c>
      <c r="L5035" s="338" t="s">
        <v>5140</v>
      </c>
      <c r="N5035" s="338" t="s">
        <v>25694</v>
      </c>
      <c r="O5035" s="338" t="s">
        <v>7389</v>
      </c>
    </row>
    <row r="5036" ht="15.75" customHeight="1">
      <c r="A5036" s="338" t="s">
        <v>25695</v>
      </c>
      <c r="B5036" s="338" t="s">
        <v>5601</v>
      </c>
      <c r="C5036" s="338" t="s">
        <v>1547</v>
      </c>
      <c r="D5036" s="338">
        <v>2006.0</v>
      </c>
      <c r="E5036" s="338" t="s">
        <v>25696</v>
      </c>
      <c r="F5036" s="339">
        <v>44932.0</v>
      </c>
      <c r="G5036" s="338" t="s">
        <v>5872</v>
      </c>
      <c r="H5036" s="338" t="s">
        <v>19169</v>
      </c>
      <c r="I5036" s="338" t="s">
        <v>19169</v>
      </c>
      <c r="J5036" s="338" t="s">
        <v>19170</v>
      </c>
      <c r="K5036" s="338" t="s">
        <v>19171</v>
      </c>
      <c r="M5036" s="338" t="s">
        <v>25697</v>
      </c>
      <c r="N5036" s="338" t="s">
        <v>19172</v>
      </c>
      <c r="O5036" s="338" t="s">
        <v>7087</v>
      </c>
    </row>
    <row r="5037" ht="15.75" customHeight="1">
      <c r="A5037" s="338" t="s">
        <v>25698</v>
      </c>
      <c r="B5037" s="338" t="s">
        <v>8739</v>
      </c>
      <c r="C5037" s="338" t="s">
        <v>1547</v>
      </c>
      <c r="D5037" s="338">
        <v>2006.0</v>
      </c>
      <c r="E5037" s="338" t="s">
        <v>25699</v>
      </c>
      <c r="F5037" s="339">
        <v>45144.0</v>
      </c>
      <c r="G5037" s="338" t="s">
        <v>8100</v>
      </c>
      <c r="H5037" s="338" t="s">
        <v>16564</v>
      </c>
      <c r="I5037" s="338" t="s">
        <v>25700</v>
      </c>
      <c r="J5037" s="338" t="s">
        <v>25701</v>
      </c>
      <c r="K5037" s="338" t="s">
        <v>4987</v>
      </c>
      <c r="L5037" s="338" t="s">
        <v>5361</v>
      </c>
      <c r="M5037" s="338" t="s">
        <v>25702</v>
      </c>
      <c r="N5037" s="338" t="s">
        <v>25703</v>
      </c>
      <c r="O5037" s="338" t="s">
        <v>9753</v>
      </c>
    </row>
    <row r="5038" ht="15.75" customHeight="1">
      <c r="A5038" s="338" t="s">
        <v>25704</v>
      </c>
      <c r="B5038" s="338" t="s">
        <v>7737</v>
      </c>
      <c r="C5038" s="338" t="s">
        <v>1425</v>
      </c>
      <c r="D5038" s="338">
        <v>2006.0</v>
      </c>
      <c r="E5038" s="338" t="s">
        <v>25454</v>
      </c>
      <c r="F5038" s="339">
        <v>44931.0</v>
      </c>
      <c r="G5038" s="338" t="s">
        <v>8593</v>
      </c>
      <c r="H5038" s="338" t="s">
        <v>22501</v>
      </c>
      <c r="I5038" s="338" t="s">
        <v>23849</v>
      </c>
      <c r="J5038" s="338" t="s">
        <v>24408</v>
      </c>
      <c r="K5038" s="338" t="s">
        <v>4987</v>
      </c>
      <c r="L5038" s="338" t="s">
        <v>5094</v>
      </c>
      <c r="M5038" s="338" t="s">
        <v>25705</v>
      </c>
      <c r="N5038" s="338" t="s">
        <v>4990</v>
      </c>
      <c r="O5038" s="338" t="s">
        <v>5160</v>
      </c>
    </row>
    <row r="5039" ht="15.75" customHeight="1">
      <c r="A5039" s="338" t="s">
        <v>25706</v>
      </c>
      <c r="B5039" s="338" t="s">
        <v>7737</v>
      </c>
      <c r="C5039" s="338" t="s">
        <v>1558</v>
      </c>
      <c r="D5039" s="338">
        <v>2006.0</v>
      </c>
      <c r="E5039" s="338" t="s">
        <v>25114</v>
      </c>
      <c r="F5039" s="339">
        <v>44991.0</v>
      </c>
      <c r="G5039" s="338" t="s">
        <v>5163</v>
      </c>
      <c r="H5039" s="338" t="s">
        <v>7841</v>
      </c>
      <c r="I5039" s="338" t="s">
        <v>7841</v>
      </c>
      <c r="J5039" s="338" t="s">
        <v>25707</v>
      </c>
      <c r="K5039" s="338" t="s">
        <v>4987</v>
      </c>
      <c r="L5039" s="338" t="s">
        <v>5176</v>
      </c>
      <c r="M5039" s="338" t="s">
        <v>25708</v>
      </c>
      <c r="N5039" s="338" t="s">
        <v>24160</v>
      </c>
      <c r="O5039" s="338" t="s">
        <v>5505</v>
      </c>
    </row>
    <row r="5040" ht="15.75" customHeight="1">
      <c r="A5040" s="338" t="s">
        <v>25709</v>
      </c>
      <c r="B5040" s="338" t="s">
        <v>7737</v>
      </c>
      <c r="C5040" s="338" t="s">
        <v>1537</v>
      </c>
      <c r="D5040" s="338">
        <v>2006.0</v>
      </c>
      <c r="E5040" s="338" t="s">
        <v>25130</v>
      </c>
      <c r="F5040" s="339">
        <v>44932.0</v>
      </c>
      <c r="G5040" s="338" t="s">
        <v>5099</v>
      </c>
      <c r="H5040" s="338" t="s">
        <v>22875</v>
      </c>
      <c r="I5040" s="338" t="s">
        <v>23727</v>
      </c>
      <c r="J5040" s="338" t="s">
        <v>7501</v>
      </c>
      <c r="K5040" s="338" t="s">
        <v>4987</v>
      </c>
      <c r="L5040" s="338" t="s">
        <v>12846</v>
      </c>
      <c r="M5040" s="338" t="s">
        <v>25710</v>
      </c>
      <c r="N5040" s="338" t="s">
        <v>5224</v>
      </c>
      <c r="O5040" s="338" t="s">
        <v>5576</v>
      </c>
    </row>
    <row r="5041" ht="15.75" customHeight="1">
      <c r="A5041" s="338" t="s">
        <v>25711</v>
      </c>
      <c r="B5041" s="338" t="s">
        <v>4970</v>
      </c>
      <c r="C5041" s="338" t="s">
        <v>1537</v>
      </c>
      <c r="D5041" s="338">
        <v>2006.0</v>
      </c>
      <c r="E5041" s="338" t="s">
        <v>25712</v>
      </c>
      <c r="F5041" s="339">
        <v>44931.0</v>
      </c>
      <c r="G5041" s="338" t="s">
        <v>5319</v>
      </c>
      <c r="H5041" s="338" t="s">
        <v>25713</v>
      </c>
      <c r="I5041" s="338" t="s">
        <v>12337</v>
      </c>
      <c r="J5041" s="338" t="s">
        <v>21024</v>
      </c>
      <c r="K5041" s="338" t="s">
        <v>12977</v>
      </c>
      <c r="M5041" s="338" t="s">
        <v>25714</v>
      </c>
      <c r="N5041" s="338" t="s">
        <v>25715</v>
      </c>
      <c r="O5041" s="338" t="s">
        <v>5283</v>
      </c>
    </row>
    <row r="5042" ht="15.75" customHeight="1">
      <c r="A5042" s="338" t="s">
        <v>25716</v>
      </c>
      <c r="B5042" s="338" t="s">
        <v>4970</v>
      </c>
      <c r="C5042" s="338" t="s">
        <v>1537</v>
      </c>
      <c r="D5042" s="338">
        <v>2006.0</v>
      </c>
      <c r="E5042" s="338" t="s">
        <v>25717</v>
      </c>
      <c r="F5042" s="339">
        <v>45081.0</v>
      </c>
      <c r="G5042" s="338" t="s">
        <v>5319</v>
      </c>
      <c r="H5042" s="338" t="s">
        <v>12459</v>
      </c>
      <c r="I5042" s="338" t="s">
        <v>17543</v>
      </c>
      <c r="J5042" s="338" t="s">
        <v>25718</v>
      </c>
      <c r="K5042" s="338" t="s">
        <v>5245</v>
      </c>
      <c r="M5042" s="338" t="s">
        <v>25719</v>
      </c>
      <c r="N5042" s="338" t="s">
        <v>25296</v>
      </c>
      <c r="O5042" s="338" t="s">
        <v>5780</v>
      </c>
    </row>
    <row r="5043" ht="15.75" customHeight="1">
      <c r="A5043" s="338" t="s">
        <v>25720</v>
      </c>
      <c r="B5043" s="338" t="s">
        <v>4993</v>
      </c>
      <c r="C5043" s="338" t="s">
        <v>1601</v>
      </c>
      <c r="D5043" s="338">
        <v>2006.0</v>
      </c>
      <c r="E5043" s="338" t="s">
        <v>24761</v>
      </c>
      <c r="F5043" s="339">
        <v>45051.0</v>
      </c>
      <c r="G5043" s="338" t="s">
        <v>8030</v>
      </c>
      <c r="H5043" s="338" t="s">
        <v>25721</v>
      </c>
      <c r="I5043" s="338" t="s">
        <v>25721</v>
      </c>
      <c r="J5043" s="338" t="s">
        <v>25722</v>
      </c>
      <c r="K5043" s="338" t="s">
        <v>4987</v>
      </c>
      <c r="L5043" s="338" t="s">
        <v>5074</v>
      </c>
      <c r="M5043" s="338" t="s">
        <v>25723</v>
      </c>
      <c r="N5043" s="338" t="s">
        <v>25724</v>
      </c>
      <c r="O5043" s="338" t="s">
        <v>5283</v>
      </c>
    </row>
    <row r="5044" ht="15.75" customHeight="1">
      <c r="A5044" s="338" t="s">
        <v>25725</v>
      </c>
      <c r="B5044" s="338" t="s">
        <v>4993</v>
      </c>
      <c r="C5044" s="338" t="s">
        <v>1572</v>
      </c>
      <c r="D5044" s="338">
        <v>2006.0</v>
      </c>
      <c r="E5044" s="338" t="s">
        <v>25005</v>
      </c>
      <c r="F5044" s="338" t="s">
        <v>5210</v>
      </c>
      <c r="G5044" s="338" t="s">
        <v>5701</v>
      </c>
      <c r="H5044" s="338" t="s">
        <v>20134</v>
      </c>
      <c r="I5044" s="338" t="s">
        <v>11002</v>
      </c>
      <c r="J5044" s="338" t="s">
        <v>20506</v>
      </c>
      <c r="K5044" s="338" t="s">
        <v>4976</v>
      </c>
      <c r="L5044" s="338" t="s">
        <v>12846</v>
      </c>
      <c r="M5044" s="338" t="s">
        <v>25726</v>
      </c>
      <c r="N5044" s="338" t="s">
        <v>5224</v>
      </c>
      <c r="O5044" s="338" t="s">
        <v>5363</v>
      </c>
    </row>
    <row r="5045" ht="15.75" customHeight="1">
      <c r="A5045" s="338" t="s">
        <v>2907</v>
      </c>
      <c r="B5045" s="338" t="s">
        <v>4970</v>
      </c>
      <c r="C5045" s="338" t="s">
        <v>1547</v>
      </c>
      <c r="D5045" s="338">
        <v>2007.0</v>
      </c>
      <c r="E5045" s="338" t="s">
        <v>25727</v>
      </c>
      <c r="F5045" s="339">
        <v>44965.0</v>
      </c>
      <c r="G5045" s="338" t="s">
        <v>25728</v>
      </c>
      <c r="H5045" s="338" t="s">
        <v>17499</v>
      </c>
      <c r="I5045" s="338" t="s">
        <v>17499</v>
      </c>
      <c r="J5045" s="338" t="s">
        <v>11268</v>
      </c>
      <c r="K5045" s="338" t="s">
        <v>4987</v>
      </c>
      <c r="L5045" s="338" t="s">
        <v>7014</v>
      </c>
      <c r="M5045" s="338" t="s">
        <v>25729</v>
      </c>
      <c r="N5045" s="338" t="s">
        <v>25730</v>
      </c>
      <c r="O5045" s="338" t="s">
        <v>13293</v>
      </c>
    </row>
    <row r="5046" ht="15.75" customHeight="1">
      <c r="A5046" s="338" t="s">
        <v>2042</v>
      </c>
      <c r="B5046" s="338" t="s">
        <v>4970</v>
      </c>
      <c r="C5046" s="338" t="s">
        <v>3713</v>
      </c>
      <c r="D5046" s="338">
        <v>2007.0</v>
      </c>
      <c r="E5046" s="338" t="s">
        <v>25731</v>
      </c>
      <c r="F5046" s="339">
        <v>44934.0</v>
      </c>
      <c r="G5046" s="338" t="s">
        <v>25732</v>
      </c>
      <c r="H5046" s="338" t="s">
        <v>9027</v>
      </c>
      <c r="I5046" s="338" t="s">
        <v>7877</v>
      </c>
      <c r="J5046" s="338" t="s">
        <v>7574</v>
      </c>
      <c r="K5046" s="338" t="s">
        <v>4987</v>
      </c>
      <c r="L5046" s="338" t="s">
        <v>7014</v>
      </c>
      <c r="M5046" s="338" t="s">
        <v>25733</v>
      </c>
      <c r="N5046" s="338" t="s">
        <v>25730</v>
      </c>
      <c r="O5046" s="338" t="s">
        <v>5943</v>
      </c>
    </row>
    <row r="5047" ht="15.75" customHeight="1">
      <c r="A5047" s="338" t="s">
        <v>25734</v>
      </c>
      <c r="B5047" s="338" t="s">
        <v>7737</v>
      </c>
      <c r="C5047" s="338" t="s">
        <v>1601</v>
      </c>
      <c r="D5047" s="338">
        <v>2007.0</v>
      </c>
      <c r="E5047" s="338" t="s">
        <v>25717</v>
      </c>
      <c r="F5047" s="339">
        <v>45084.0</v>
      </c>
      <c r="G5047" s="338" t="s">
        <v>18137</v>
      </c>
      <c r="H5047" s="338" t="s">
        <v>23636</v>
      </c>
      <c r="I5047" s="338" t="s">
        <v>25735</v>
      </c>
      <c r="J5047" s="338" t="s">
        <v>25736</v>
      </c>
      <c r="K5047" s="338" t="s">
        <v>4976</v>
      </c>
      <c r="L5047" s="338" t="s">
        <v>11153</v>
      </c>
      <c r="M5047" s="338" t="s">
        <v>25737</v>
      </c>
      <c r="N5047" s="338" t="s">
        <v>5009</v>
      </c>
      <c r="O5047" s="338" t="s">
        <v>5056</v>
      </c>
    </row>
    <row r="5048" ht="15.75" customHeight="1">
      <c r="A5048" s="338" t="s">
        <v>25738</v>
      </c>
      <c r="B5048" s="338" t="s">
        <v>4970</v>
      </c>
      <c r="C5048" s="338" t="s">
        <v>3713</v>
      </c>
      <c r="D5048" s="338">
        <v>2007.0</v>
      </c>
      <c r="E5048" s="338" t="s">
        <v>25739</v>
      </c>
      <c r="F5048" s="339">
        <v>45084.0</v>
      </c>
      <c r="G5048" s="338" t="s">
        <v>20568</v>
      </c>
      <c r="H5048" s="338" t="s">
        <v>18299</v>
      </c>
      <c r="I5048" s="338" t="s">
        <v>18299</v>
      </c>
      <c r="J5048" s="338" t="s">
        <v>12156</v>
      </c>
      <c r="K5048" s="338" t="s">
        <v>4987</v>
      </c>
      <c r="L5048" s="338" t="s">
        <v>4977</v>
      </c>
      <c r="M5048" s="338" t="s">
        <v>25740</v>
      </c>
      <c r="N5048" s="338" t="s">
        <v>10126</v>
      </c>
      <c r="O5048" s="338" t="s">
        <v>5096</v>
      </c>
    </row>
    <row r="5049" ht="15.75" customHeight="1">
      <c r="A5049" s="338" t="s">
        <v>2093</v>
      </c>
      <c r="B5049" s="338" t="s">
        <v>7737</v>
      </c>
      <c r="C5049" s="338" t="s">
        <v>3713</v>
      </c>
      <c r="D5049" s="338">
        <v>2007.0</v>
      </c>
      <c r="E5049" s="338" t="s">
        <v>25741</v>
      </c>
      <c r="F5049" s="339">
        <v>45144.0</v>
      </c>
      <c r="G5049" s="338" t="s">
        <v>20632</v>
      </c>
      <c r="H5049" s="338" t="s">
        <v>22497</v>
      </c>
      <c r="I5049" s="338" t="s">
        <v>25742</v>
      </c>
      <c r="J5049" s="338" t="s">
        <v>22884</v>
      </c>
      <c r="K5049" s="338" t="s">
        <v>4987</v>
      </c>
      <c r="L5049" s="338" t="s">
        <v>5094</v>
      </c>
      <c r="M5049" s="338" t="s">
        <v>25743</v>
      </c>
      <c r="N5049" s="338" t="s">
        <v>18335</v>
      </c>
      <c r="O5049" s="338" t="s">
        <v>5624</v>
      </c>
    </row>
    <row r="5050" ht="15.75" customHeight="1">
      <c r="A5050" s="338" t="s">
        <v>4107</v>
      </c>
      <c r="B5050" s="338" t="s">
        <v>4970</v>
      </c>
      <c r="C5050" s="338" t="s">
        <v>3713</v>
      </c>
      <c r="D5050" s="338">
        <v>2007.0</v>
      </c>
      <c r="E5050" s="338" t="s">
        <v>25272</v>
      </c>
      <c r="F5050" s="339">
        <v>45114.0</v>
      </c>
      <c r="G5050" s="338" t="s">
        <v>25744</v>
      </c>
      <c r="H5050" s="338" t="s">
        <v>14351</v>
      </c>
      <c r="I5050" s="338" t="s">
        <v>23132</v>
      </c>
      <c r="J5050" s="338" t="s">
        <v>19865</v>
      </c>
      <c r="K5050" s="338" t="s">
        <v>4987</v>
      </c>
      <c r="L5050" s="338" t="s">
        <v>12744</v>
      </c>
      <c r="M5050" s="338" t="s">
        <v>25745</v>
      </c>
      <c r="N5050" s="338" t="s">
        <v>5009</v>
      </c>
      <c r="O5050" s="338" t="s">
        <v>10656</v>
      </c>
    </row>
    <row r="5051" ht="15.75" customHeight="1">
      <c r="A5051" s="338" t="s">
        <v>1841</v>
      </c>
      <c r="B5051" s="338" t="s">
        <v>4970</v>
      </c>
      <c r="C5051" s="338" t="s">
        <v>1558</v>
      </c>
      <c r="D5051" s="338">
        <v>2007.0</v>
      </c>
      <c r="E5051" s="338" t="s">
        <v>25746</v>
      </c>
      <c r="F5051" s="339">
        <v>45084.0</v>
      </c>
      <c r="G5051" s="338" t="s">
        <v>25728</v>
      </c>
      <c r="H5051" s="338" t="s">
        <v>17853</v>
      </c>
      <c r="I5051" s="338" t="s">
        <v>25747</v>
      </c>
      <c r="J5051" s="338" t="s">
        <v>25748</v>
      </c>
      <c r="K5051" s="338" t="s">
        <v>4987</v>
      </c>
      <c r="L5051" s="338" t="s">
        <v>5094</v>
      </c>
      <c r="M5051" s="338" t="s">
        <v>25749</v>
      </c>
      <c r="N5051" s="338" t="s">
        <v>4990</v>
      </c>
      <c r="O5051" s="338" t="s">
        <v>5677</v>
      </c>
    </row>
    <row r="5052" ht="15.75" customHeight="1">
      <c r="A5052" s="338" t="s">
        <v>1245</v>
      </c>
      <c r="B5052" s="338" t="s">
        <v>7737</v>
      </c>
      <c r="C5052" s="338" t="s">
        <v>1537</v>
      </c>
      <c r="D5052" s="338">
        <v>2007.0</v>
      </c>
      <c r="E5052" s="338" t="s">
        <v>25750</v>
      </c>
      <c r="F5052" s="338" t="s">
        <v>5059</v>
      </c>
      <c r="G5052" s="338" t="s">
        <v>25751</v>
      </c>
      <c r="H5052" s="338" t="s">
        <v>16681</v>
      </c>
      <c r="I5052" s="338" t="s">
        <v>24571</v>
      </c>
      <c r="J5052" s="338" t="s">
        <v>22884</v>
      </c>
      <c r="K5052" s="338" t="s">
        <v>4987</v>
      </c>
      <c r="L5052" s="338" t="s">
        <v>22805</v>
      </c>
      <c r="M5052" s="338" t="s">
        <v>25752</v>
      </c>
      <c r="N5052" s="338" t="s">
        <v>18335</v>
      </c>
      <c r="O5052" s="338" t="s">
        <v>9307</v>
      </c>
    </row>
    <row r="5053" ht="15.75" customHeight="1">
      <c r="A5053" s="338" t="s">
        <v>25753</v>
      </c>
      <c r="B5053" s="338" t="s">
        <v>7737</v>
      </c>
      <c r="C5053" s="338" t="s">
        <v>1537</v>
      </c>
      <c r="D5053" s="338">
        <v>2007.0</v>
      </c>
      <c r="E5053" s="338" t="s">
        <v>25754</v>
      </c>
      <c r="F5053" s="339">
        <v>45053.0</v>
      </c>
      <c r="G5053" s="338" t="s">
        <v>25755</v>
      </c>
      <c r="H5053" s="338" t="s">
        <v>25756</v>
      </c>
      <c r="I5053" s="338" t="s">
        <v>17894</v>
      </c>
      <c r="J5053" s="338" t="s">
        <v>21231</v>
      </c>
      <c r="K5053" s="338" t="s">
        <v>4976</v>
      </c>
      <c r="L5053" s="338" t="s">
        <v>22805</v>
      </c>
      <c r="M5053" s="338" t="s">
        <v>25757</v>
      </c>
      <c r="N5053" s="338" t="s">
        <v>4979</v>
      </c>
      <c r="O5053" s="338" t="s">
        <v>7887</v>
      </c>
    </row>
    <row r="5054" ht="15.75" customHeight="1">
      <c r="A5054" s="338" t="s">
        <v>2564</v>
      </c>
      <c r="B5054" s="338" t="s">
        <v>4970</v>
      </c>
      <c r="C5054" s="338" t="s">
        <v>1601</v>
      </c>
      <c r="D5054" s="338">
        <v>2007.0</v>
      </c>
      <c r="E5054" s="338" t="s">
        <v>25739</v>
      </c>
      <c r="F5054" s="339">
        <v>44934.0</v>
      </c>
      <c r="G5054" s="338" t="s">
        <v>25758</v>
      </c>
      <c r="H5054" s="338" t="s">
        <v>6346</v>
      </c>
      <c r="I5054" s="338" t="s">
        <v>6346</v>
      </c>
      <c r="J5054" s="338" t="s">
        <v>23530</v>
      </c>
      <c r="K5054" s="338" t="s">
        <v>4987</v>
      </c>
      <c r="L5054" s="338" t="s">
        <v>5074</v>
      </c>
      <c r="M5054" s="338" t="s">
        <v>25759</v>
      </c>
      <c r="N5054" s="338" t="s">
        <v>25730</v>
      </c>
      <c r="O5054" s="338" t="s">
        <v>19914</v>
      </c>
    </row>
    <row r="5055" ht="15.75" customHeight="1">
      <c r="A5055" s="338" t="s">
        <v>765</v>
      </c>
      <c r="B5055" s="338" t="s">
        <v>5445</v>
      </c>
      <c r="C5055" s="338" t="s">
        <v>1572</v>
      </c>
      <c r="D5055" s="338">
        <v>2007.0</v>
      </c>
      <c r="E5055" s="338" t="s">
        <v>25760</v>
      </c>
      <c r="F5055" s="338" t="s">
        <v>6434</v>
      </c>
      <c r="G5055" s="338" t="s">
        <v>25761</v>
      </c>
      <c r="H5055" s="338" t="s">
        <v>19764</v>
      </c>
      <c r="I5055" s="338" t="s">
        <v>19764</v>
      </c>
      <c r="J5055" s="338" t="s">
        <v>25762</v>
      </c>
      <c r="K5055" s="338" t="s">
        <v>4987</v>
      </c>
      <c r="L5055" s="338" t="s">
        <v>22805</v>
      </c>
      <c r="M5055" s="338" t="s">
        <v>25763</v>
      </c>
      <c r="N5055" s="338" t="s">
        <v>7376</v>
      </c>
      <c r="O5055" s="338" t="s">
        <v>5150</v>
      </c>
    </row>
    <row r="5056" ht="15.75" customHeight="1">
      <c r="A5056" s="338" t="s">
        <v>25764</v>
      </c>
      <c r="B5056" s="338" t="s">
        <v>4970</v>
      </c>
      <c r="C5056" s="338" t="s">
        <v>1547</v>
      </c>
      <c r="D5056" s="338">
        <v>2007.0</v>
      </c>
      <c r="E5056" s="338" t="s">
        <v>25765</v>
      </c>
      <c r="F5056" s="339">
        <v>45145.0</v>
      </c>
      <c r="G5056" s="338" t="s">
        <v>22012</v>
      </c>
      <c r="H5056" s="338" t="s">
        <v>24293</v>
      </c>
      <c r="I5056" s="338" t="s">
        <v>13084</v>
      </c>
      <c r="J5056" s="338" t="s">
        <v>24295</v>
      </c>
      <c r="K5056" s="338" t="s">
        <v>4976</v>
      </c>
      <c r="L5056" s="338" t="s">
        <v>7748</v>
      </c>
      <c r="M5056" s="338" t="s">
        <v>25766</v>
      </c>
      <c r="N5056" s="338" t="s">
        <v>5036</v>
      </c>
      <c r="O5056" s="338" t="s">
        <v>5457</v>
      </c>
    </row>
    <row r="5057" ht="15.75" customHeight="1">
      <c r="A5057" s="338" t="s">
        <v>3890</v>
      </c>
      <c r="B5057" s="338" t="s">
        <v>4970</v>
      </c>
      <c r="C5057" s="338" t="s">
        <v>1537</v>
      </c>
      <c r="D5057" s="338">
        <v>2007.0</v>
      </c>
      <c r="E5057" s="338" t="s">
        <v>25390</v>
      </c>
      <c r="F5057" s="339">
        <v>44964.0</v>
      </c>
      <c r="G5057" s="338" t="s">
        <v>20582</v>
      </c>
      <c r="H5057" s="338" t="s">
        <v>19206</v>
      </c>
      <c r="I5057" s="338" t="s">
        <v>25767</v>
      </c>
      <c r="J5057" s="338" t="s">
        <v>17420</v>
      </c>
      <c r="K5057" s="338" t="s">
        <v>4987</v>
      </c>
      <c r="L5057" s="338" t="s">
        <v>25768</v>
      </c>
      <c r="M5057" s="338" t="s">
        <v>25769</v>
      </c>
      <c r="N5057" s="338" t="s">
        <v>5009</v>
      </c>
      <c r="O5057" s="338" t="s">
        <v>5002</v>
      </c>
    </row>
    <row r="5058" ht="15.75" customHeight="1">
      <c r="A5058" s="338" t="s">
        <v>3105</v>
      </c>
      <c r="B5058" s="338" t="s">
        <v>4970</v>
      </c>
      <c r="C5058" s="338" t="s">
        <v>1681</v>
      </c>
      <c r="D5058" s="338">
        <v>2007.0</v>
      </c>
      <c r="E5058" s="338" t="s">
        <v>25553</v>
      </c>
      <c r="F5058" s="339">
        <v>45145.0</v>
      </c>
      <c r="G5058" s="338" t="s">
        <v>19648</v>
      </c>
      <c r="H5058" s="338" t="s">
        <v>6351</v>
      </c>
      <c r="I5058" s="338" t="s">
        <v>15335</v>
      </c>
      <c r="J5058" s="338" t="s">
        <v>10653</v>
      </c>
      <c r="K5058" s="338" t="s">
        <v>4987</v>
      </c>
      <c r="L5058" s="338" t="s">
        <v>16620</v>
      </c>
      <c r="M5058" s="338" t="s">
        <v>25770</v>
      </c>
      <c r="N5058" s="338" t="s">
        <v>5036</v>
      </c>
      <c r="O5058" s="338" t="s">
        <v>10656</v>
      </c>
    </row>
    <row r="5059" ht="15.75" customHeight="1">
      <c r="A5059" s="338" t="s">
        <v>882</v>
      </c>
      <c r="B5059" s="338" t="s">
        <v>7737</v>
      </c>
      <c r="C5059" s="338" t="s">
        <v>1537</v>
      </c>
      <c r="D5059" s="338">
        <v>2007.0</v>
      </c>
      <c r="E5059" s="338" t="s">
        <v>25771</v>
      </c>
      <c r="F5059" s="339">
        <v>44963.0</v>
      </c>
      <c r="G5059" s="338" t="s">
        <v>25772</v>
      </c>
      <c r="H5059" s="338" t="s">
        <v>5693</v>
      </c>
      <c r="I5059" s="338" t="s">
        <v>5693</v>
      </c>
      <c r="J5059" s="338" t="s">
        <v>18946</v>
      </c>
      <c r="K5059" s="338" t="s">
        <v>4987</v>
      </c>
      <c r="L5059" s="338" t="s">
        <v>25773</v>
      </c>
      <c r="M5059" s="338" t="s">
        <v>25774</v>
      </c>
      <c r="N5059" s="338" t="s">
        <v>4990</v>
      </c>
      <c r="O5059" s="338" t="s">
        <v>5408</v>
      </c>
    </row>
    <row r="5060" ht="15.75" customHeight="1">
      <c r="A5060" s="338" t="s">
        <v>527</v>
      </c>
      <c r="B5060" s="338" t="s">
        <v>7737</v>
      </c>
      <c r="C5060" s="338" t="s">
        <v>1537</v>
      </c>
      <c r="D5060" s="338">
        <v>2007.0</v>
      </c>
      <c r="E5060" s="338" t="s">
        <v>25775</v>
      </c>
      <c r="F5060" s="339">
        <v>44933.0</v>
      </c>
      <c r="G5060" s="338" t="s">
        <v>25776</v>
      </c>
      <c r="H5060" s="338" t="s">
        <v>22782</v>
      </c>
      <c r="I5060" s="338" t="s">
        <v>25777</v>
      </c>
      <c r="J5060" s="338" t="s">
        <v>11102</v>
      </c>
      <c r="K5060" s="338" t="s">
        <v>4987</v>
      </c>
      <c r="L5060" s="338" t="s">
        <v>18250</v>
      </c>
      <c r="M5060" s="338" t="s">
        <v>25778</v>
      </c>
      <c r="N5060" s="338" t="s">
        <v>5224</v>
      </c>
      <c r="O5060" s="338" t="s">
        <v>6633</v>
      </c>
    </row>
    <row r="5061" ht="15.75" customHeight="1">
      <c r="A5061" s="338" t="s">
        <v>25779</v>
      </c>
      <c r="B5061" s="338" t="s">
        <v>4970</v>
      </c>
      <c r="C5061" s="338" t="s">
        <v>1537</v>
      </c>
      <c r="D5061" s="338">
        <v>2007.0</v>
      </c>
      <c r="E5061" s="338" t="s">
        <v>25780</v>
      </c>
      <c r="F5061" s="339">
        <v>45145.0</v>
      </c>
      <c r="G5061" s="338" t="s">
        <v>25781</v>
      </c>
      <c r="H5061" s="338" t="s">
        <v>23614</v>
      </c>
      <c r="I5061" s="338" t="s">
        <v>23614</v>
      </c>
      <c r="J5061" s="338" t="s">
        <v>23615</v>
      </c>
      <c r="K5061" s="338" t="s">
        <v>4976</v>
      </c>
      <c r="M5061" s="338" t="s">
        <v>25782</v>
      </c>
      <c r="N5061" s="338" t="s">
        <v>5036</v>
      </c>
      <c r="O5061" s="338" t="s">
        <v>5423</v>
      </c>
    </row>
    <row r="5062" ht="15.75" customHeight="1">
      <c r="A5062" s="338" t="s">
        <v>25783</v>
      </c>
      <c r="B5062" s="338" t="s">
        <v>7737</v>
      </c>
      <c r="C5062" s="338" t="s">
        <v>1537</v>
      </c>
      <c r="D5062" s="338">
        <v>2007.0</v>
      </c>
      <c r="E5062" s="338" t="s">
        <v>25408</v>
      </c>
      <c r="F5062" s="339">
        <v>44933.0</v>
      </c>
      <c r="G5062" s="338" t="s">
        <v>25784</v>
      </c>
      <c r="H5062" s="338" t="s">
        <v>18385</v>
      </c>
      <c r="I5062" s="338" t="s">
        <v>22759</v>
      </c>
      <c r="J5062" s="338" t="s">
        <v>12787</v>
      </c>
      <c r="K5062" s="338" t="s">
        <v>4987</v>
      </c>
      <c r="L5062" s="338" t="s">
        <v>25785</v>
      </c>
      <c r="M5062" s="338" t="s">
        <v>25786</v>
      </c>
      <c r="N5062" s="338" t="s">
        <v>7376</v>
      </c>
      <c r="O5062" s="338" t="s">
        <v>7694</v>
      </c>
    </row>
    <row r="5063" ht="15.75" customHeight="1">
      <c r="A5063" s="338" t="s">
        <v>383</v>
      </c>
      <c r="B5063" s="338" t="s">
        <v>7737</v>
      </c>
      <c r="C5063" s="338" t="s">
        <v>1537</v>
      </c>
      <c r="D5063" s="338">
        <v>2007.0</v>
      </c>
      <c r="E5063" s="338" t="s">
        <v>25787</v>
      </c>
      <c r="F5063" s="339">
        <v>44964.0</v>
      </c>
      <c r="G5063" s="338" t="s">
        <v>25788</v>
      </c>
      <c r="H5063" s="338" t="s">
        <v>24340</v>
      </c>
      <c r="I5063" s="338" t="s">
        <v>20540</v>
      </c>
      <c r="J5063" s="338" t="s">
        <v>15469</v>
      </c>
      <c r="K5063" s="338" t="s">
        <v>4987</v>
      </c>
      <c r="L5063" s="338" t="s">
        <v>22805</v>
      </c>
      <c r="M5063" s="338" t="s">
        <v>25789</v>
      </c>
      <c r="N5063" s="338" t="s">
        <v>4979</v>
      </c>
      <c r="O5063" s="338" t="s">
        <v>5294</v>
      </c>
    </row>
    <row r="5064" ht="15.75" customHeight="1">
      <c r="A5064" s="338" t="s">
        <v>17135</v>
      </c>
      <c r="B5064" s="338" t="s">
        <v>4970</v>
      </c>
      <c r="C5064" s="338" t="s">
        <v>1698</v>
      </c>
      <c r="D5064" s="338">
        <v>2007.0</v>
      </c>
      <c r="E5064" s="338" t="s">
        <v>25312</v>
      </c>
      <c r="F5064" s="339">
        <v>44964.0</v>
      </c>
      <c r="G5064" s="338" t="s">
        <v>17144</v>
      </c>
      <c r="H5064" s="338" t="s">
        <v>16087</v>
      </c>
      <c r="I5064" s="338" t="s">
        <v>22040</v>
      </c>
      <c r="J5064" s="338" t="s">
        <v>22041</v>
      </c>
      <c r="K5064" s="338" t="s">
        <v>4976</v>
      </c>
      <c r="M5064" s="338" t="s">
        <v>25790</v>
      </c>
      <c r="N5064" s="338" t="s">
        <v>22043</v>
      </c>
      <c r="O5064" s="338" t="s">
        <v>5324</v>
      </c>
    </row>
    <row r="5065" ht="15.75" customHeight="1">
      <c r="A5065" s="338" t="s">
        <v>1439</v>
      </c>
      <c r="B5065" s="338" t="s">
        <v>7737</v>
      </c>
      <c r="C5065" s="338" t="s">
        <v>1558</v>
      </c>
      <c r="D5065" s="338">
        <v>2007.0</v>
      </c>
      <c r="E5065" s="338" t="s">
        <v>25791</v>
      </c>
      <c r="F5065" s="339">
        <v>45023.0</v>
      </c>
      <c r="G5065" s="338" t="s">
        <v>25792</v>
      </c>
      <c r="H5065" s="338" t="s">
        <v>24680</v>
      </c>
      <c r="I5065" s="338" t="s">
        <v>25793</v>
      </c>
      <c r="J5065" s="338" t="s">
        <v>25794</v>
      </c>
      <c r="K5065" s="338" t="s">
        <v>4987</v>
      </c>
      <c r="L5065" s="338" t="s">
        <v>6381</v>
      </c>
      <c r="M5065" s="338" t="s">
        <v>25795</v>
      </c>
      <c r="N5065" s="338" t="s">
        <v>17975</v>
      </c>
      <c r="O5065" s="338" t="s">
        <v>5186</v>
      </c>
    </row>
    <row r="5066" ht="15.75" customHeight="1">
      <c r="A5066" s="338" t="s">
        <v>25796</v>
      </c>
      <c r="B5066" s="338" t="s">
        <v>4970</v>
      </c>
      <c r="C5066" s="338" t="s">
        <v>1425</v>
      </c>
      <c r="D5066" s="338">
        <v>2007.0</v>
      </c>
      <c r="E5066" s="338" t="s">
        <v>25544</v>
      </c>
      <c r="F5066" s="338" t="s">
        <v>5059</v>
      </c>
      <c r="G5066" s="338" t="s">
        <v>25797</v>
      </c>
      <c r="H5066" s="338" t="s">
        <v>25798</v>
      </c>
      <c r="I5066" s="338" t="s">
        <v>25799</v>
      </c>
      <c r="J5066" s="338" t="s">
        <v>22538</v>
      </c>
      <c r="K5066" s="338" t="s">
        <v>4976</v>
      </c>
      <c r="L5066" s="338" t="s">
        <v>5074</v>
      </c>
      <c r="M5066" s="338" t="s">
        <v>25800</v>
      </c>
      <c r="N5066" s="338" t="s">
        <v>25416</v>
      </c>
      <c r="O5066" s="338" t="s">
        <v>5067</v>
      </c>
    </row>
    <row r="5067" ht="15.75" customHeight="1">
      <c r="A5067" s="338" t="s">
        <v>2425</v>
      </c>
      <c r="B5067" s="338" t="s">
        <v>4970</v>
      </c>
      <c r="C5067" s="338" t="s">
        <v>1537</v>
      </c>
      <c r="D5067" s="338">
        <v>2007.0</v>
      </c>
      <c r="E5067" s="338" t="s">
        <v>25731</v>
      </c>
      <c r="F5067" s="339">
        <v>44991.0</v>
      </c>
      <c r="G5067" s="338" t="s">
        <v>15123</v>
      </c>
      <c r="H5067" s="338" t="s">
        <v>25801</v>
      </c>
      <c r="I5067" s="338" t="s">
        <v>19335</v>
      </c>
      <c r="J5067" s="338" t="s">
        <v>21014</v>
      </c>
      <c r="K5067" s="338" t="s">
        <v>5607</v>
      </c>
      <c r="L5067" s="338" t="s">
        <v>6284</v>
      </c>
      <c r="M5067" s="338" t="s">
        <v>25802</v>
      </c>
      <c r="N5067" s="338" t="s">
        <v>5224</v>
      </c>
      <c r="O5067" s="338" t="s">
        <v>5067</v>
      </c>
    </row>
    <row r="5068" ht="15.75" customHeight="1">
      <c r="A5068" s="338" t="s">
        <v>251</v>
      </c>
      <c r="B5068" s="338" t="s">
        <v>4993</v>
      </c>
      <c r="C5068" s="338" t="s">
        <v>1558</v>
      </c>
      <c r="D5068" s="338">
        <v>2007.0</v>
      </c>
      <c r="E5068" s="338" t="s">
        <v>25731</v>
      </c>
      <c r="F5068" s="338" t="s">
        <v>5059</v>
      </c>
      <c r="G5068" s="338" t="s">
        <v>20534</v>
      </c>
      <c r="H5068" s="338" t="s">
        <v>16751</v>
      </c>
      <c r="I5068" s="338" t="s">
        <v>19013</v>
      </c>
      <c r="J5068" s="338" t="s">
        <v>25803</v>
      </c>
      <c r="K5068" s="338" t="s">
        <v>4987</v>
      </c>
      <c r="L5068" s="338" t="s">
        <v>15146</v>
      </c>
      <c r="M5068" s="338" t="s">
        <v>25804</v>
      </c>
      <c r="N5068" s="338" t="s">
        <v>7376</v>
      </c>
      <c r="O5068" s="338" t="s">
        <v>5324</v>
      </c>
    </row>
    <row r="5069" ht="15.75" customHeight="1">
      <c r="A5069" s="338" t="s">
        <v>2832</v>
      </c>
      <c r="B5069" s="338" t="s">
        <v>4970</v>
      </c>
      <c r="C5069" s="338" t="s">
        <v>1425</v>
      </c>
      <c r="D5069" s="338">
        <v>2007.0</v>
      </c>
      <c r="E5069" s="338" t="s">
        <v>25731</v>
      </c>
      <c r="F5069" s="339">
        <v>44933.0</v>
      </c>
      <c r="G5069" s="338" t="s">
        <v>18182</v>
      </c>
      <c r="H5069" s="338" t="s">
        <v>15826</v>
      </c>
      <c r="I5069" s="338" t="s">
        <v>15826</v>
      </c>
      <c r="J5069" s="338" t="s">
        <v>18754</v>
      </c>
      <c r="K5069" s="338" t="s">
        <v>4987</v>
      </c>
      <c r="L5069" s="338" t="s">
        <v>4999</v>
      </c>
      <c r="M5069" s="338" t="s">
        <v>25805</v>
      </c>
      <c r="N5069" s="338" t="s">
        <v>17344</v>
      </c>
      <c r="O5069" s="338" t="s">
        <v>5824</v>
      </c>
    </row>
    <row r="5070" ht="15.75" customHeight="1">
      <c r="A5070" s="338" t="s">
        <v>3084</v>
      </c>
      <c r="B5070" s="338" t="s">
        <v>4993</v>
      </c>
      <c r="C5070" s="338" t="s">
        <v>1558</v>
      </c>
      <c r="D5070" s="338">
        <v>2007.0</v>
      </c>
      <c r="E5070" s="338" t="s">
        <v>25806</v>
      </c>
      <c r="F5070" s="339">
        <v>45083.0</v>
      </c>
      <c r="G5070" s="338" t="s">
        <v>15166</v>
      </c>
      <c r="H5070" s="338" t="s">
        <v>21557</v>
      </c>
      <c r="I5070" s="338" t="s">
        <v>10404</v>
      </c>
      <c r="J5070" s="338" t="s">
        <v>5191</v>
      </c>
      <c r="K5070" s="338" t="s">
        <v>4987</v>
      </c>
      <c r="L5070" s="338" t="s">
        <v>15938</v>
      </c>
      <c r="M5070" s="338" t="s">
        <v>25807</v>
      </c>
      <c r="N5070" s="338" t="s">
        <v>7780</v>
      </c>
      <c r="O5070" s="338" t="s">
        <v>5232</v>
      </c>
    </row>
    <row r="5071" ht="15.75" customHeight="1">
      <c r="A5071" s="338" t="s">
        <v>2024</v>
      </c>
      <c r="B5071" s="338" t="s">
        <v>4970</v>
      </c>
      <c r="C5071" s="338" t="s">
        <v>1558</v>
      </c>
      <c r="D5071" s="338">
        <v>2007.0</v>
      </c>
      <c r="E5071" s="338" t="s">
        <v>25808</v>
      </c>
      <c r="F5071" s="339">
        <v>45175.0</v>
      </c>
      <c r="G5071" s="338" t="s">
        <v>25809</v>
      </c>
      <c r="H5071" s="338" t="s">
        <v>16733</v>
      </c>
      <c r="I5071" s="338" t="s">
        <v>16733</v>
      </c>
      <c r="J5071" s="338" t="s">
        <v>25747</v>
      </c>
      <c r="K5071" s="338" t="s">
        <v>4987</v>
      </c>
      <c r="L5071" s="338" t="s">
        <v>7748</v>
      </c>
      <c r="M5071" s="338" t="s">
        <v>25810</v>
      </c>
      <c r="N5071" s="338" t="s">
        <v>5036</v>
      </c>
      <c r="O5071" s="338" t="s">
        <v>5046</v>
      </c>
    </row>
    <row r="5072" ht="15.75" customHeight="1">
      <c r="A5072" s="338" t="s">
        <v>25811</v>
      </c>
      <c r="B5072" s="338" t="s">
        <v>4970</v>
      </c>
      <c r="C5072" s="338" t="s">
        <v>1547</v>
      </c>
      <c r="D5072" s="338">
        <v>2007.0</v>
      </c>
      <c r="E5072" s="338" t="s">
        <v>25812</v>
      </c>
      <c r="F5072" s="339">
        <v>44992.0</v>
      </c>
      <c r="G5072" s="338" t="s">
        <v>5695</v>
      </c>
      <c r="H5072" s="338" t="s">
        <v>8687</v>
      </c>
      <c r="I5072" s="338" t="s">
        <v>20225</v>
      </c>
      <c r="J5072" s="338" t="s">
        <v>12787</v>
      </c>
      <c r="K5072" s="338" t="s">
        <v>4987</v>
      </c>
      <c r="L5072" s="338" t="s">
        <v>6394</v>
      </c>
      <c r="M5072" s="338" t="s">
        <v>25813</v>
      </c>
      <c r="N5072" s="338" t="s">
        <v>18335</v>
      </c>
      <c r="O5072" s="338" t="s">
        <v>5077</v>
      </c>
    </row>
    <row r="5073" ht="15.75" customHeight="1">
      <c r="A5073" s="338" t="s">
        <v>4728</v>
      </c>
      <c r="B5073" s="338" t="s">
        <v>4970</v>
      </c>
      <c r="C5073" s="338" t="s">
        <v>1537</v>
      </c>
      <c r="D5073" s="338">
        <v>2007.0</v>
      </c>
      <c r="E5073" s="338" t="s">
        <v>25814</v>
      </c>
      <c r="F5073" s="339">
        <v>45053.0</v>
      </c>
      <c r="G5073" s="338" t="s">
        <v>13526</v>
      </c>
      <c r="H5073" s="338" t="s">
        <v>5839</v>
      </c>
      <c r="I5073" s="338" t="s">
        <v>14480</v>
      </c>
      <c r="J5073" s="338" t="s">
        <v>5687</v>
      </c>
      <c r="K5073" s="338" t="s">
        <v>4987</v>
      </c>
      <c r="L5073" s="338" t="s">
        <v>17586</v>
      </c>
      <c r="M5073" s="338" t="s">
        <v>25815</v>
      </c>
      <c r="N5073" s="338" t="s">
        <v>17344</v>
      </c>
      <c r="O5073" s="338" t="s">
        <v>6441</v>
      </c>
    </row>
    <row r="5074" ht="15.75" customHeight="1">
      <c r="A5074" s="338" t="s">
        <v>3511</v>
      </c>
      <c r="B5074" s="338" t="s">
        <v>7737</v>
      </c>
      <c r="C5074" s="338" t="s">
        <v>1537</v>
      </c>
      <c r="D5074" s="338">
        <v>2007.0</v>
      </c>
      <c r="E5074" s="338" t="s">
        <v>25472</v>
      </c>
      <c r="F5074" s="339">
        <v>44990.0</v>
      </c>
      <c r="G5074" s="338" t="s">
        <v>18093</v>
      </c>
      <c r="H5074" s="338" t="s">
        <v>15299</v>
      </c>
      <c r="I5074" s="338" t="s">
        <v>15299</v>
      </c>
      <c r="J5074" s="338" t="s">
        <v>7115</v>
      </c>
      <c r="K5074" s="338" t="s">
        <v>4987</v>
      </c>
      <c r="L5074" s="338" t="s">
        <v>18250</v>
      </c>
      <c r="M5074" s="338" t="s">
        <v>25816</v>
      </c>
      <c r="N5074" s="338" t="s">
        <v>4990</v>
      </c>
      <c r="O5074" s="338" t="s">
        <v>5780</v>
      </c>
    </row>
    <row r="5075" ht="15.75" customHeight="1">
      <c r="A5075" s="338" t="s">
        <v>25817</v>
      </c>
      <c r="B5075" s="338" t="s">
        <v>7737</v>
      </c>
      <c r="C5075" s="338" t="s">
        <v>1558</v>
      </c>
      <c r="D5075" s="338">
        <v>2007.0</v>
      </c>
      <c r="E5075" s="338" t="s">
        <v>25818</v>
      </c>
      <c r="F5075" s="339">
        <v>45113.0</v>
      </c>
      <c r="G5075" s="338" t="s">
        <v>14368</v>
      </c>
      <c r="H5075" s="338" t="s">
        <v>25819</v>
      </c>
      <c r="I5075" s="338" t="s">
        <v>25820</v>
      </c>
      <c r="J5075" s="338" t="s">
        <v>25821</v>
      </c>
      <c r="K5075" s="338" t="s">
        <v>4987</v>
      </c>
      <c r="M5075" s="338" t="s">
        <v>25822</v>
      </c>
      <c r="N5075" s="338" t="s">
        <v>5009</v>
      </c>
      <c r="O5075" s="338" t="s">
        <v>5010</v>
      </c>
    </row>
    <row r="5076" ht="15.75" customHeight="1">
      <c r="A5076" s="338" t="s">
        <v>3573</v>
      </c>
      <c r="B5076" s="338" t="s">
        <v>4970</v>
      </c>
      <c r="C5076" s="338" t="s">
        <v>1601</v>
      </c>
      <c r="D5076" s="338">
        <v>2007.0</v>
      </c>
      <c r="E5076" s="338" t="s">
        <v>25823</v>
      </c>
      <c r="F5076" s="339">
        <v>44964.0</v>
      </c>
      <c r="G5076" s="338" t="s">
        <v>9471</v>
      </c>
      <c r="H5076" s="338" t="s">
        <v>17424</v>
      </c>
      <c r="I5076" s="338" t="s">
        <v>17424</v>
      </c>
      <c r="J5076" s="338" t="s">
        <v>17425</v>
      </c>
      <c r="K5076" s="338" t="s">
        <v>4987</v>
      </c>
      <c r="L5076" s="338" t="s">
        <v>5971</v>
      </c>
      <c r="M5076" s="338" t="s">
        <v>25824</v>
      </c>
      <c r="N5076" s="338" t="s">
        <v>17975</v>
      </c>
      <c r="O5076" s="338" t="s">
        <v>5283</v>
      </c>
    </row>
    <row r="5077" ht="15.75" customHeight="1">
      <c r="A5077" s="338" t="s">
        <v>25825</v>
      </c>
      <c r="B5077" s="338" t="s">
        <v>4993</v>
      </c>
      <c r="C5077" s="338" t="s">
        <v>1547</v>
      </c>
      <c r="D5077" s="338">
        <v>2007.0</v>
      </c>
      <c r="E5077" s="338" t="s">
        <v>25472</v>
      </c>
      <c r="F5077" s="339">
        <v>44933.0</v>
      </c>
      <c r="G5077" s="338" t="s">
        <v>10388</v>
      </c>
      <c r="H5077" s="338" t="s">
        <v>25826</v>
      </c>
      <c r="I5077" s="338" t="s">
        <v>25827</v>
      </c>
      <c r="J5077" s="338" t="s">
        <v>24500</v>
      </c>
      <c r="K5077" s="338" t="s">
        <v>4987</v>
      </c>
      <c r="L5077" s="338" t="s">
        <v>6071</v>
      </c>
      <c r="M5077" s="338" t="s">
        <v>25828</v>
      </c>
      <c r="N5077" s="338" t="s">
        <v>25829</v>
      </c>
      <c r="O5077" s="338" t="s">
        <v>5186</v>
      </c>
    </row>
    <row r="5078" ht="15.75" customHeight="1">
      <c r="A5078" s="338" t="s">
        <v>3297</v>
      </c>
      <c r="B5078" s="338" t="s">
        <v>7737</v>
      </c>
      <c r="C5078" s="338" t="s">
        <v>1558</v>
      </c>
      <c r="D5078" s="338">
        <v>2007.0</v>
      </c>
      <c r="E5078" s="338" t="s">
        <v>25830</v>
      </c>
      <c r="F5078" s="339">
        <v>44963.0</v>
      </c>
      <c r="G5078" s="338" t="s">
        <v>7083</v>
      </c>
      <c r="H5078" s="338" t="s">
        <v>23309</v>
      </c>
      <c r="I5078" s="338" t="s">
        <v>25831</v>
      </c>
      <c r="J5078" s="338" t="s">
        <v>17752</v>
      </c>
      <c r="K5078" s="338" t="s">
        <v>4987</v>
      </c>
      <c r="L5078" s="338" t="s">
        <v>5094</v>
      </c>
      <c r="M5078" s="338" t="s">
        <v>25832</v>
      </c>
      <c r="N5078" s="338" t="s">
        <v>24121</v>
      </c>
      <c r="O5078" s="338" t="s">
        <v>5624</v>
      </c>
    </row>
    <row r="5079" ht="15.75" customHeight="1">
      <c r="A5079" s="338" t="s">
        <v>25833</v>
      </c>
      <c r="B5079" s="338" t="s">
        <v>4970</v>
      </c>
      <c r="C5079" s="338" t="s">
        <v>3713</v>
      </c>
      <c r="D5079" s="338">
        <v>2007.0</v>
      </c>
      <c r="E5079" s="338" t="s">
        <v>25834</v>
      </c>
      <c r="F5079" s="339">
        <v>45083.0</v>
      </c>
      <c r="G5079" s="338" t="s">
        <v>7077</v>
      </c>
      <c r="H5079" s="338" t="s">
        <v>21088</v>
      </c>
      <c r="I5079" s="338" t="s">
        <v>21088</v>
      </c>
      <c r="J5079" s="338" t="s">
        <v>21251</v>
      </c>
      <c r="K5079" s="338" t="s">
        <v>4987</v>
      </c>
      <c r="L5079" s="338" t="s">
        <v>5074</v>
      </c>
      <c r="M5079" s="338" t="s">
        <v>25835</v>
      </c>
      <c r="N5079" s="338" t="s">
        <v>25836</v>
      </c>
      <c r="O5079" s="338" t="s">
        <v>5150</v>
      </c>
    </row>
    <row r="5080" ht="15.75" customHeight="1">
      <c r="A5080" s="338" t="s">
        <v>2501</v>
      </c>
      <c r="B5080" s="338" t="s">
        <v>4970</v>
      </c>
      <c r="C5080" s="338" t="s">
        <v>1425</v>
      </c>
      <c r="D5080" s="338">
        <v>2007.0</v>
      </c>
      <c r="E5080" s="338" t="s">
        <v>25837</v>
      </c>
      <c r="F5080" s="339">
        <v>44932.0</v>
      </c>
      <c r="G5080" s="338" t="s">
        <v>9626</v>
      </c>
      <c r="H5080" s="338" t="s">
        <v>22896</v>
      </c>
      <c r="I5080" s="338" t="s">
        <v>22896</v>
      </c>
      <c r="J5080" s="338" t="s">
        <v>25838</v>
      </c>
      <c r="K5080" s="338" t="s">
        <v>4987</v>
      </c>
      <c r="L5080" s="338" t="s">
        <v>5074</v>
      </c>
      <c r="M5080" s="338" t="s">
        <v>25839</v>
      </c>
      <c r="N5080" s="338" t="s">
        <v>17344</v>
      </c>
      <c r="O5080" s="338" t="s">
        <v>5087</v>
      </c>
    </row>
    <row r="5081" ht="15.75" customHeight="1">
      <c r="A5081" s="338" t="s">
        <v>25840</v>
      </c>
      <c r="B5081" s="338" t="s">
        <v>4970</v>
      </c>
      <c r="C5081" s="338" t="s">
        <v>1537</v>
      </c>
      <c r="D5081" s="338">
        <v>2007.0</v>
      </c>
      <c r="E5081" s="338" t="s">
        <v>25841</v>
      </c>
      <c r="F5081" s="339">
        <v>45084.0</v>
      </c>
      <c r="G5081" s="338" t="s">
        <v>19022</v>
      </c>
      <c r="H5081" s="338" t="s">
        <v>5798</v>
      </c>
      <c r="I5081" s="338" t="s">
        <v>22417</v>
      </c>
      <c r="J5081" s="338" t="s">
        <v>21251</v>
      </c>
      <c r="K5081" s="338" t="s">
        <v>4976</v>
      </c>
      <c r="M5081" s="338" t="s">
        <v>25842</v>
      </c>
      <c r="N5081" s="338" t="s">
        <v>25843</v>
      </c>
      <c r="O5081" s="338" t="s">
        <v>5067</v>
      </c>
    </row>
    <row r="5082" ht="15.75" customHeight="1">
      <c r="A5082" s="338" t="s">
        <v>975</v>
      </c>
      <c r="B5082" s="338" t="s">
        <v>7737</v>
      </c>
      <c r="C5082" s="338" t="s">
        <v>1537</v>
      </c>
      <c r="D5082" s="338">
        <v>2007.0</v>
      </c>
      <c r="E5082" s="338" t="s">
        <v>25818</v>
      </c>
      <c r="F5082" s="338" t="s">
        <v>6434</v>
      </c>
      <c r="G5082" s="338" t="s">
        <v>25844</v>
      </c>
      <c r="H5082" s="338" t="s">
        <v>22668</v>
      </c>
      <c r="I5082" s="338" t="s">
        <v>14550</v>
      </c>
      <c r="J5082" s="338" t="s">
        <v>18104</v>
      </c>
      <c r="K5082" s="338" t="s">
        <v>4987</v>
      </c>
      <c r="L5082" s="338" t="s">
        <v>18250</v>
      </c>
      <c r="M5082" s="338" t="s">
        <v>25845</v>
      </c>
      <c r="N5082" s="338" t="s">
        <v>5036</v>
      </c>
      <c r="O5082" s="338" t="s">
        <v>5217</v>
      </c>
    </row>
    <row r="5083" ht="15.75" customHeight="1">
      <c r="A5083" s="338" t="s">
        <v>3124</v>
      </c>
      <c r="B5083" s="338" t="s">
        <v>7737</v>
      </c>
      <c r="C5083" s="338" t="s">
        <v>1558</v>
      </c>
      <c r="D5083" s="338">
        <v>2007.0</v>
      </c>
      <c r="E5083" s="338" t="s">
        <v>25045</v>
      </c>
      <c r="F5083" s="339">
        <v>44930.0</v>
      </c>
      <c r="G5083" s="338" t="s">
        <v>7870</v>
      </c>
      <c r="H5083" s="338" t="s">
        <v>18228</v>
      </c>
      <c r="I5083" s="338" t="s">
        <v>7041</v>
      </c>
      <c r="J5083" s="338" t="s">
        <v>7041</v>
      </c>
      <c r="K5083" s="338" t="s">
        <v>4987</v>
      </c>
      <c r="L5083" s="338" t="s">
        <v>12846</v>
      </c>
      <c r="M5083" s="338" t="s">
        <v>25846</v>
      </c>
      <c r="N5083" s="338" t="s">
        <v>18335</v>
      </c>
      <c r="O5083" s="338" t="s">
        <v>5160</v>
      </c>
    </row>
    <row r="5084" ht="15.75" customHeight="1">
      <c r="A5084" s="338" t="s">
        <v>25847</v>
      </c>
      <c r="B5084" s="338" t="s">
        <v>4970</v>
      </c>
      <c r="C5084" s="338" t="s">
        <v>3713</v>
      </c>
      <c r="D5084" s="338">
        <v>2007.0</v>
      </c>
      <c r="E5084" s="338" t="s">
        <v>25780</v>
      </c>
      <c r="F5084" s="339">
        <v>44964.0</v>
      </c>
      <c r="G5084" s="338" t="s">
        <v>5692</v>
      </c>
      <c r="H5084" s="338" t="s">
        <v>17405</v>
      </c>
      <c r="I5084" s="338" t="s">
        <v>12952</v>
      </c>
      <c r="J5084" s="338" t="s">
        <v>9206</v>
      </c>
      <c r="K5084" s="338" t="s">
        <v>4987</v>
      </c>
      <c r="M5084" s="338" t="s">
        <v>25848</v>
      </c>
      <c r="N5084" s="338" t="s">
        <v>7780</v>
      </c>
      <c r="O5084" s="338" t="s">
        <v>5677</v>
      </c>
    </row>
    <row r="5085" ht="15.75" customHeight="1">
      <c r="A5085" s="338" t="s">
        <v>4103</v>
      </c>
      <c r="B5085" s="338" t="s">
        <v>7737</v>
      </c>
      <c r="C5085" s="338" t="s">
        <v>1572</v>
      </c>
      <c r="D5085" s="338">
        <v>2007.0</v>
      </c>
      <c r="E5085" s="338" t="s">
        <v>25849</v>
      </c>
      <c r="F5085" s="339">
        <v>44963.0</v>
      </c>
      <c r="G5085" s="338" t="s">
        <v>15123</v>
      </c>
      <c r="H5085" s="338" t="s">
        <v>7821</v>
      </c>
      <c r="I5085" s="338" t="s">
        <v>24459</v>
      </c>
      <c r="J5085" s="338" t="s">
        <v>20038</v>
      </c>
      <c r="K5085" s="338" t="s">
        <v>4987</v>
      </c>
      <c r="L5085" s="338" t="s">
        <v>22805</v>
      </c>
      <c r="M5085" s="338" t="s">
        <v>25850</v>
      </c>
      <c r="N5085" s="338" t="s">
        <v>5009</v>
      </c>
      <c r="O5085" s="338" t="s">
        <v>5217</v>
      </c>
    </row>
    <row r="5086" ht="15.75" customHeight="1">
      <c r="A5086" s="338" t="s">
        <v>4348</v>
      </c>
      <c r="B5086" s="338" t="s">
        <v>7737</v>
      </c>
      <c r="C5086" s="338" t="s">
        <v>1537</v>
      </c>
      <c r="D5086" s="338">
        <v>2007.0</v>
      </c>
      <c r="E5086" s="338" t="s">
        <v>25851</v>
      </c>
      <c r="F5086" s="339">
        <v>44963.0</v>
      </c>
      <c r="G5086" s="338" t="s">
        <v>10419</v>
      </c>
      <c r="H5086" s="338" t="s">
        <v>16048</v>
      </c>
      <c r="I5086" s="338" t="s">
        <v>9459</v>
      </c>
      <c r="J5086" s="338" t="s">
        <v>7115</v>
      </c>
      <c r="K5086" s="338" t="s">
        <v>4987</v>
      </c>
      <c r="L5086" s="338" t="s">
        <v>11153</v>
      </c>
      <c r="M5086" s="338" t="s">
        <v>25852</v>
      </c>
      <c r="N5086" s="338" t="s">
        <v>5009</v>
      </c>
      <c r="O5086" s="338" t="s">
        <v>5186</v>
      </c>
    </row>
    <row r="5087" ht="15.75" customHeight="1">
      <c r="A5087" s="338" t="s">
        <v>4046</v>
      </c>
      <c r="B5087" s="338" t="s">
        <v>4970</v>
      </c>
      <c r="C5087" s="338" t="s">
        <v>1537</v>
      </c>
      <c r="D5087" s="338">
        <v>2007.0</v>
      </c>
      <c r="E5087" s="338" t="s">
        <v>25853</v>
      </c>
      <c r="F5087" s="339">
        <v>45114.0</v>
      </c>
      <c r="G5087" s="338" t="s">
        <v>17340</v>
      </c>
      <c r="H5087" s="338" t="s">
        <v>17097</v>
      </c>
      <c r="I5087" s="338" t="s">
        <v>25854</v>
      </c>
      <c r="J5087" s="338" t="s">
        <v>14605</v>
      </c>
      <c r="K5087" s="338" t="s">
        <v>4987</v>
      </c>
      <c r="L5087" s="338" t="s">
        <v>10592</v>
      </c>
      <c r="M5087" s="338" t="s">
        <v>25855</v>
      </c>
      <c r="N5087" s="338" t="s">
        <v>25296</v>
      </c>
      <c r="O5087" s="338" t="s">
        <v>5943</v>
      </c>
    </row>
    <row r="5088" ht="15.75" customHeight="1">
      <c r="A5088" s="338" t="s">
        <v>4624</v>
      </c>
      <c r="B5088" s="338" t="s">
        <v>7737</v>
      </c>
      <c r="C5088" s="338" t="s">
        <v>1547</v>
      </c>
      <c r="D5088" s="338">
        <v>2007.0</v>
      </c>
      <c r="E5088" s="338" t="s">
        <v>25856</v>
      </c>
      <c r="F5088" s="339">
        <v>44992.0</v>
      </c>
      <c r="G5088" s="338" t="s">
        <v>19812</v>
      </c>
      <c r="H5088" s="338" t="s">
        <v>20045</v>
      </c>
      <c r="I5088" s="338" t="s">
        <v>9187</v>
      </c>
      <c r="J5088" s="338" t="s">
        <v>22826</v>
      </c>
      <c r="K5088" s="338" t="s">
        <v>4987</v>
      </c>
      <c r="L5088" s="338" t="s">
        <v>14444</v>
      </c>
      <c r="M5088" s="338" t="s">
        <v>25857</v>
      </c>
      <c r="N5088" s="338" t="s">
        <v>21290</v>
      </c>
      <c r="O5088" s="338" t="s">
        <v>5037</v>
      </c>
    </row>
    <row r="5089" ht="15.75" customHeight="1">
      <c r="A5089" s="338" t="s">
        <v>685</v>
      </c>
      <c r="B5089" s="338" t="s">
        <v>7737</v>
      </c>
      <c r="C5089" s="338" t="s">
        <v>3713</v>
      </c>
      <c r="D5089" s="338">
        <v>2007.0</v>
      </c>
      <c r="E5089" s="338" t="s">
        <v>25858</v>
      </c>
      <c r="F5089" s="339">
        <v>45175.0</v>
      </c>
      <c r="G5089" s="338" t="s">
        <v>22057</v>
      </c>
      <c r="H5089" s="338" t="s">
        <v>11988</v>
      </c>
      <c r="I5089" s="338" t="s">
        <v>21875</v>
      </c>
      <c r="J5089" s="338" t="s">
        <v>18372</v>
      </c>
      <c r="K5089" s="338" t="s">
        <v>4987</v>
      </c>
      <c r="L5089" s="338" t="s">
        <v>15146</v>
      </c>
      <c r="M5089" s="338" t="s">
        <v>25859</v>
      </c>
      <c r="N5089" s="338" t="s">
        <v>4979</v>
      </c>
      <c r="O5089" s="338" t="s">
        <v>5943</v>
      </c>
    </row>
    <row r="5090" ht="15.75" customHeight="1">
      <c r="A5090" s="338" t="s">
        <v>3256</v>
      </c>
      <c r="B5090" s="338" t="s">
        <v>7737</v>
      </c>
      <c r="C5090" s="338" t="s">
        <v>1558</v>
      </c>
      <c r="D5090" s="338">
        <v>2007.0</v>
      </c>
      <c r="E5090" s="338" t="s">
        <v>25073</v>
      </c>
      <c r="F5090" s="339">
        <v>44991.0</v>
      </c>
      <c r="G5090" s="338" t="s">
        <v>18174</v>
      </c>
      <c r="H5090" s="338" t="s">
        <v>25860</v>
      </c>
      <c r="I5090" s="338" t="s">
        <v>25861</v>
      </c>
      <c r="J5090" s="338" t="s">
        <v>22960</v>
      </c>
      <c r="K5090" s="338" t="s">
        <v>4987</v>
      </c>
      <c r="L5090" s="338" t="s">
        <v>25768</v>
      </c>
      <c r="M5090" s="338" t="s">
        <v>25862</v>
      </c>
      <c r="N5090" s="338" t="s">
        <v>18335</v>
      </c>
      <c r="O5090" s="338" t="s">
        <v>5483</v>
      </c>
    </row>
    <row r="5091" ht="15.75" customHeight="1">
      <c r="A5091" s="338" t="s">
        <v>3737</v>
      </c>
      <c r="B5091" s="338" t="s">
        <v>4993</v>
      </c>
      <c r="C5091" s="338" t="s">
        <v>1572</v>
      </c>
      <c r="D5091" s="338">
        <v>2007.0</v>
      </c>
      <c r="E5091" s="338" t="s">
        <v>25858</v>
      </c>
      <c r="F5091" s="339">
        <v>45113.0</v>
      </c>
      <c r="G5091" s="338" t="s">
        <v>13588</v>
      </c>
      <c r="H5091" s="338" t="s">
        <v>25863</v>
      </c>
      <c r="I5091" s="338" t="s">
        <v>17848</v>
      </c>
      <c r="J5091" s="338" t="s">
        <v>22884</v>
      </c>
      <c r="K5091" s="338" t="s">
        <v>4987</v>
      </c>
      <c r="L5091" s="338" t="s">
        <v>16620</v>
      </c>
      <c r="M5091" s="338" t="s">
        <v>25864</v>
      </c>
      <c r="N5091" s="338" t="s">
        <v>4990</v>
      </c>
      <c r="O5091" s="338" t="s">
        <v>5698</v>
      </c>
    </row>
    <row r="5092" ht="15.75" customHeight="1">
      <c r="A5092" s="338" t="s">
        <v>25865</v>
      </c>
      <c r="B5092" s="338" t="s">
        <v>4970</v>
      </c>
      <c r="C5092" s="338" t="s">
        <v>1537</v>
      </c>
      <c r="D5092" s="338">
        <v>2007.0</v>
      </c>
      <c r="E5092" s="338" t="s">
        <v>25841</v>
      </c>
      <c r="F5092" s="339">
        <v>44963.0</v>
      </c>
      <c r="G5092" s="338" t="s">
        <v>11151</v>
      </c>
      <c r="H5092" s="338" t="s">
        <v>8209</v>
      </c>
      <c r="I5092" s="338" t="s">
        <v>16638</v>
      </c>
      <c r="J5092" s="338" t="s">
        <v>19912</v>
      </c>
      <c r="K5092" s="338" t="s">
        <v>5607</v>
      </c>
      <c r="L5092" s="338" t="s">
        <v>14444</v>
      </c>
      <c r="M5092" s="338" t="s">
        <v>25866</v>
      </c>
      <c r="N5092" s="338" t="s">
        <v>19967</v>
      </c>
      <c r="O5092" s="338" t="s">
        <v>5370</v>
      </c>
    </row>
    <row r="5093" ht="15.75" customHeight="1">
      <c r="A5093" s="338" t="s">
        <v>3300</v>
      </c>
      <c r="B5093" s="338" t="s">
        <v>4970</v>
      </c>
      <c r="C5093" s="338" t="s">
        <v>1537</v>
      </c>
      <c r="D5093" s="338">
        <v>2007.0</v>
      </c>
      <c r="E5093" s="338" t="s">
        <v>25739</v>
      </c>
      <c r="F5093" s="339">
        <v>45083.0</v>
      </c>
      <c r="G5093" s="338" t="s">
        <v>15957</v>
      </c>
      <c r="H5093" s="338" t="s">
        <v>24400</v>
      </c>
      <c r="I5093" s="338" t="s">
        <v>25867</v>
      </c>
      <c r="J5093" s="338" t="s">
        <v>21288</v>
      </c>
      <c r="K5093" s="338" t="s">
        <v>4987</v>
      </c>
      <c r="L5093" s="338" t="s">
        <v>7748</v>
      </c>
      <c r="M5093" s="338" t="s">
        <v>25868</v>
      </c>
      <c r="N5093" s="338" t="s">
        <v>4990</v>
      </c>
      <c r="O5093" s="338" t="s">
        <v>5677</v>
      </c>
    </row>
    <row r="5094" ht="15.75" customHeight="1">
      <c r="A5094" s="338" t="s">
        <v>25869</v>
      </c>
      <c r="B5094" s="338" t="s">
        <v>4970</v>
      </c>
      <c r="C5094" s="338" t="s">
        <v>3713</v>
      </c>
      <c r="D5094" s="338">
        <v>2007.0</v>
      </c>
      <c r="E5094" s="338" t="s">
        <v>24892</v>
      </c>
      <c r="F5094" s="339">
        <v>45052.0</v>
      </c>
      <c r="G5094" s="338" t="s">
        <v>6403</v>
      </c>
      <c r="H5094" s="338" t="s">
        <v>25870</v>
      </c>
      <c r="I5094" s="338" t="s">
        <v>25870</v>
      </c>
      <c r="J5094" s="338" t="s">
        <v>21603</v>
      </c>
      <c r="K5094" s="338" t="s">
        <v>4987</v>
      </c>
      <c r="L5094" s="338" t="s">
        <v>6082</v>
      </c>
      <c r="M5094" s="338" t="s">
        <v>25871</v>
      </c>
      <c r="N5094" s="338" t="s">
        <v>24121</v>
      </c>
      <c r="O5094" s="338" t="s">
        <v>5316</v>
      </c>
    </row>
    <row r="5095" ht="15.75" customHeight="1">
      <c r="A5095" s="338" t="s">
        <v>25872</v>
      </c>
      <c r="B5095" s="338" t="s">
        <v>4970</v>
      </c>
      <c r="C5095" s="338" t="s">
        <v>1425</v>
      </c>
      <c r="D5095" s="338">
        <v>2007.0</v>
      </c>
      <c r="E5095" s="338" t="s">
        <v>25873</v>
      </c>
      <c r="F5095" s="339">
        <v>44963.0</v>
      </c>
      <c r="G5095" s="338" t="s">
        <v>8606</v>
      </c>
      <c r="H5095" s="338" t="s">
        <v>23578</v>
      </c>
      <c r="I5095" s="338" t="s">
        <v>23579</v>
      </c>
      <c r="J5095" s="338" t="s">
        <v>25874</v>
      </c>
      <c r="K5095" s="338" t="s">
        <v>4987</v>
      </c>
      <c r="L5095" s="338" t="s">
        <v>5094</v>
      </c>
      <c r="M5095" s="338" t="s">
        <v>25875</v>
      </c>
      <c r="N5095" s="338" t="s">
        <v>5036</v>
      </c>
      <c r="O5095" s="338" t="s">
        <v>5143</v>
      </c>
    </row>
    <row r="5096" ht="15.75" customHeight="1">
      <c r="A5096" s="338" t="s">
        <v>3629</v>
      </c>
      <c r="B5096" s="338" t="s">
        <v>4993</v>
      </c>
      <c r="C5096" s="338" t="s">
        <v>1572</v>
      </c>
      <c r="D5096" s="338">
        <v>2007.0</v>
      </c>
      <c r="E5096" s="338" t="s">
        <v>25553</v>
      </c>
      <c r="F5096" s="339">
        <v>44932.0</v>
      </c>
      <c r="G5096" s="338" t="s">
        <v>6397</v>
      </c>
      <c r="H5096" s="338" t="s">
        <v>25876</v>
      </c>
      <c r="I5096" s="338" t="s">
        <v>25877</v>
      </c>
      <c r="J5096" s="338" t="s">
        <v>25877</v>
      </c>
      <c r="K5096" s="338" t="s">
        <v>4987</v>
      </c>
      <c r="L5096" s="338" t="s">
        <v>22805</v>
      </c>
      <c r="M5096" s="338" t="s">
        <v>25878</v>
      </c>
      <c r="N5096" s="338" t="s">
        <v>19003</v>
      </c>
      <c r="O5096" s="338" t="s">
        <v>5283</v>
      </c>
    </row>
    <row r="5097" ht="15.75" customHeight="1">
      <c r="A5097" s="338" t="s">
        <v>3467</v>
      </c>
      <c r="B5097" s="338" t="s">
        <v>4970</v>
      </c>
      <c r="C5097" s="338" t="s">
        <v>1558</v>
      </c>
      <c r="D5097" s="338">
        <v>2007.0</v>
      </c>
      <c r="E5097" s="338" t="s">
        <v>25879</v>
      </c>
      <c r="F5097" s="339">
        <v>45143.0</v>
      </c>
      <c r="G5097" s="338" t="s">
        <v>8544</v>
      </c>
      <c r="H5097" s="338" t="s">
        <v>17454</v>
      </c>
      <c r="I5097" s="338" t="s">
        <v>25880</v>
      </c>
      <c r="J5097" s="338" t="s">
        <v>15981</v>
      </c>
      <c r="K5097" s="338" t="s">
        <v>4987</v>
      </c>
      <c r="L5097" s="338" t="s">
        <v>12846</v>
      </c>
      <c r="M5097" s="338" t="s">
        <v>25881</v>
      </c>
      <c r="N5097" s="338" t="s">
        <v>18335</v>
      </c>
      <c r="O5097" s="338" t="s">
        <v>5077</v>
      </c>
    </row>
    <row r="5098" ht="15.75" customHeight="1">
      <c r="A5098" s="338" t="s">
        <v>25882</v>
      </c>
      <c r="B5098" s="338" t="s">
        <v>4970</v>
      </c>
      <c r="C5098" s="338" t="s">
        <v>1537</v>
      </c>
      <c r="D5098" s="338">
        <v>2007.0</v>
      </c>
      <c r="E5098" s="338" t="s">
        <v>25791</v>
      </c>
      <c r="F5098" s="339">
        <v>45081.0</v>
      </c>
      <c r="G5098" s="338" t="s">
        <v>7764</v>
      </c>
      <c r="H5098" s="338" t="s">
        <v>25883</v>
      </c>
      <c r="I5098" s="338" t="s">
        <v>25884</v>
      </c>
      <c r="J5098" s="338" t="s">
        <v>25885</v>
      </c>
      <c r="K5098" s="338" t="s">
        <v>4987</v>
      </c>
      <c r="L5098" s="338" t="s">
        <v>7743</v>
      </c>
      <c r="M5098" s="338" t="s">
        <v>25886</v>
      </c>
      <c r="N5098" s="338" t="s">
        <v>5224</v>
      </c>
      <c r="O5098" s="338" t="s">
        <v>5370</v>
      </c>
    </row>
    <row r="5099" ht="15.75" customHeight="1">
      <c r="A5099" s="338" t="s">
        <v>840</v>
      </c>
      <c r="B5099" s="338" t="s">
        <v>4993</v>
      </c>
      <c r="C5099" s="338" t="s">
        <v>1572</v>
      </c>
      <c r="D5099" s="338">
        <v>2007.0</v>
      </c>
      <c r="E5099" s="338" t="s">
        <v>25174</v>
      </c>
      <c r="F5099" s="339">
        <v>44932.0</v>
      </c>
      <c r="G5099" s="338" t="s">
        <v>25887</v>
      </c>
      <c r="H5099" s="338" t="s">
        <v>17717</v>
      </c>
      <c r="I5099" s="338" t="s">
        <v>7623</v>
      </c>
      <c r="J5099" s="338" t="s">
        <v>14387</v>
      </c>
      <c r="K5099" s="338" t="s">
        <v>4987</v>
      </c>
      <c r="L5099" s="338" t="s">
        <v>18254</v>
      </c>
      <c r="M5099" s="338" t="s">
        <v>25888</v>
      </c>
      <c r="N5099" s="338" t="s">
        <v>25140</v>
      </c>
      <c r="O5099" s="338" t="s">
        <v>5483</v>
      </c>
    </row>
    <row r="5100" ht="15.75" customHeight="1">
      <c r="A5100" s="338">
        <v>1408.0</v>
      </c>
      <c r="B5100" s="338" t="s">
        <v>7737</v>
      </c>
      <c r="C5100" s="338" t="s">
        <v>2473</v>
      </c>
      <c r="D5100" s="338">
        <v>2007.0</v>
      </c>
      <c r="E5100" s="338" t="s">
        <v>25275</v>
      </c>
      <c r="F5100" s="339">
        <v>45144.0</v>
      </c>
      <c r="G5100" s="338" t="s">
        <v>18137</v>
      </c>
      <c r="H5100" s="338" t="s">
        <v>23231</v>
      </c>
      <c r="I5100" s="338" t="s">
        <v>25889</v>
      </c>
      <c r="J5100" s="338" t="s">
        <v>8625</v>
      </c>
      <c r="K5100" s="338" t="s">
        <v>4987</v>
      </c>
      <c r="L5100" s="338" t="s">
        <v>7014</v>
      </c>
      <c r="M5100" s="338" t="s">
        <v>25890</v>
      </c>
      <c r="N5100" s="338" t="s">
        <v>17344</v>
      </c>
      <c r="O5100" s="338" t="s">
        <v>4991</v>
      </c>
    </row>
    <row r="5101" ht="15.75" customHeight="1">
      <c r="A5101" s="338" t="s">
        <v>4320</v>
      </c>
      <c r="B5101" s="338" t="s">
        <v>4970</v>
      </c>
      <c r="C5101" s="338" t="s">
        <v>1537</v>
      </c>
      <c r="D5101" s="338">
        <v>2007.0</v>
      </c>
      <c r="E5101" s="338" t="s">
        <v>25891</v>
      </c>
      <c r="F5101" s="338" t="s">
        <v>5059</v>
      </c>
      <c r="G5101" s="338" t="s">
        <v>17591</v>
      </c>
      <c r="H5101" s="338" t="s">
        <v>14244</v>
      </c>
      <c r="I5101" s="338" t="s">
        <v>25892</v>
      </c>
      <c r="J5101" s="338" t="s">
        <v>18609</v>
      </c>
      <c r="K5101" s="338" t="s">
        <v>4987</v>
      </c>
      <c r="L5101" s="338" t="s">
        <v>11153</v>
      </c>
      <c r="M5101" s="338" t="s">
        <v>25893</v>
      </c>
      <c r="N5101" s="338" t="s">
        <v>5036</v>
      </c>
      <c r="O5101" s="338" t="s">
        <v>5780</v>
      </c>
    </row>
    <row r="5102" ht="15.75" customHeight="1">
      <c r="A5102" s="338" t="s">
        <v>25894</v>
      </c>
      <c r="B5102" s="338" t="s">
        <v>4970</v>
      </c>
      <c r="C5102" s="338" t="s">
        <v>1681</v>
      </c>
      <c r="D5102" s="338">
        <v>2007.0</v>
      </c>
      <c r="E5102" s="338" t="s">
        <v>25739</v>
      </c>
      <c r="F5102" s="339">
        <v>45053.0</v>
      </c>
      <c r="G5102" s="338" t="s">
        <v>18962</v>
      </c>
      <c r="H5102" s="338" t="s">
        <v>20795</v>
      </c>
      <c r="I5102" s="338" t="s">
        <v>20795</v>
      </c>
      <c r="J5102" s="338" t="s">
        <v>13960</v>
      </c>
      <c r="K5102" s="338" t="s">
        <v>4987</v>
      </c>
      <c r="L5102" s="338" t="s">
        <v>7748</v>
      </c>
      <c r="M5102" s="338" t="s">
        <v>25895</v>
      </c>
      <c r="N5102" s="338" t="s">
        <v>4979</v>
      </c>
      <c r="O5102" s="338" t="s">
        <v>7788</v>
      </c>
    </row>
    <row r="5103" ht="15.75" customHeight="1">
      <c r="A5103" s="338" t="s">
        <v>3279</v>
      </c>
      <c r="B5103" s="338" t="s">
        <v>4970</v>
      </c>
      <c r="C5103" s="338" t="s">
        <v>1558</v>
      </c>
      <c r="D5103" s="338">
        <v>2007.0</v>
      </c>
      <c r="E5103" s="338" t="s">
        <v>25841</v>
      </c>
      <c r="F5103" s="339">
        <v>45082.0</v>
      </c>
      <c r="G5103" s="338" t="s">
        <v>5838</v>
      </c>
      <c r="H5103" s="338" t="s">
        <v>25896</v>
      </c>
      <c r="I5103" s="338" t="s">
        <v>25897</v>
      </c>
      <c r="J5103" s="338" t="s">
        <v>25898</v>
      </c>
      <c r="K5103" s="338" t="s">
        <v>4987</v>
      </c>
      <c r="L5103" s="338" t="s">
        <v>7014</v>
      </c>
      <c r="M5103" s="338" t="s">
        <v>25899</v>
      </c>
      <c r="N5103" s="338" t="s">
        <v>25296</v>
      </c>
      <c r="O5103" s="338" t="s">
        <v>5186</v>
      </c>
    </row>
    <row r="5104" ht="15.75" customHeight="1">
      <c r="A5104" s="338" t="s">
        <v>25900</v>
      </c>
      <c r="B5104" s="338" t="s">
        <v>4970</v>
      </c>
      <c r="C5104" s="338" t="s">
        <v>1425</v>
      </c>
      <c r="D5104" s="338">
        <v>2007.0</v>
      </c>
      <c r="E5104" s="338" t="s">
        <v>25858</v>
      </c>
      <c r="F5104" s="339">
        <v>45051.0</v>
      </c>
      <c r="G5104" s="338" t="s">
        <v>5838</v>
      </c>
      <c r="H5104" s="338" t="s">
        <v>22248</v>
      </c>
      <c r="I5104" s="338" t="s">
        <v>22248</v>
      </c>
      <c r="J5104" s="338" t="s">
        <v>25901</v>
      </c>
      <c r="K5104" s="338" t="s">
        <v>4987</v>
      </c>
      <c r="L5104" s="338" t="s">
        <v>25902</v>
      </c>
      <c r="M5104" s="338" t="s">
        <v>25903</v>
      </c>
      <c r="N5104" s="338" t="s">
        <v>25296</v>
      </c>
      <c r="O5104" s="338" t="s">
        <v>5370</v>
      </c>
    </row>
    <row r="5105" ht="15.75" customHeight="1">
      <c r="A5105" s="338" t="s">
        <v>25904</v>
      </c>
      <c r="B5105" s="338" t="s">
        <v>4993</v>
      </c>
      <c r="C5105" s="338" t="s">
        <v>1537</v>
      </c>
      <c r="D5105" s="338">
        <v>2007.0</v>
      </c>
      <c r="E5105" s="338" t="s">
        <v>25321</v>
      </c>
      <c r="F5105" s="339">
        <v>45082.0</v>
      </c>
      <c r="G5105" s="338" t="s">
        <v>22031</v>
      </c>
      <c r="H5105" s="338" t="s">
        <v>22506</v>
      </c>
      <c r="I5105" s="338" t="s">
        <v>25364</v>
      </c>
      <c r="J5105" s="338" t="s">
        <v>24357</v>
      </c>
      <c r="K5105" s="338" t="s">
        <v>4987</v>
      </c>
      <c r="L5105" s="338" t="s">
        <v>18978</v>
      </c>
      <c r="M5105" s="338" t="s">
        <v>25905</v>
      </c>
      <c r="N5105" s="338" t="s">
        <v>5224</v>
      </c>
      <c r="O5105" s="338" t="s">
        <v>5248</v>
      </c>
    </row>
    <row r="5106" ht="15.75" customHeight="1">
      <c r="A5106" s="338" t="s">
        <v>1027</v>
      </c>
      <c r="B5106" s="338" t="s">
        <v>7737</v>
      </c>
      <c r="C5106" s="338" t="s">
        <v>1601</v>
      </c>
      <c r="D5106" s="338">
        <v>2007.0</v>
      </c>
      <c r="E5106" s="338" t="s">
        <v>25906</v>
      </c>
      <c r="F5106" s="339">
        <v>44932.0</v>
      </c>
      <c r="G5106" s="338" t="s">
        <v>13551</v>
      </c>
      <c r="H5106" s="338" t="s">
        <v>21921</v>
      </c>
      <c r="I5106" s="338" t="s">
        <v>21921</v>
      </c>
      <c r="J5106" s="338" t="s">
        <v>12140</v>
      </c>
      <c r="K5106" s="338" t="s">
        <v>4976</v>
      </c>
      <c r="L5106" s="338" t="s">
        <v>24325</v>
      </c>
      <c r="M5106" s="338" t="s">
        <v>25907</v>
      </c>
      <c r="N5106" s="338" t="s">
        <v>7780</v>
      </c>
      <c r="O5106" s="338" t="s">
        <v>5677</v>
      </c>
    </row>
    <row r="5107" ht="15.75" customHeight="1">
      <c r="A5107" s="338" t="s">
        <v>3675</v>
      </c>
      <c r="B5107" s="338" t="s">
        <v>7737</v>
      </c>
      <c r="C5107" s="338" t="s">
        <v>1537</v>
      </c>
      <c r="D5107" s="338">
        <v>2007.0</v>
      </c>
      <c r="E5107" s="338" t="s">
        <v>25717</v>
      </c>
      <c r="F5107" s="339">
        <v>44963.0</v>
      </c>
      <c r="G5107" s="338" t="s">
        <v>7895</v>
      </c>
      <c r="H5107" s="338" t="s">
        <v>18466</v>
      </c>
      <c r="I5107" s="338" t="s">
        <v>22035</v>
      </c>
      <c r="J5107" s="338" t="s">
        <v>8799</v>
      </c>
      <c r="K5107" s="338" t="s">
        <v>4987</v>
      </c>
      <c r="L5107" s="338" t="s">
        <v>18874</v>
      </c>
      <c r="M5107" s="338" t="s">
        <v>25908</v>
      </c>
      <c r="N5107" s="338" t="s">
        <v>7780</v>
      </c>
      <c r="O5107" s="338" t="s">
        <v>5283</v>
      </c>
    </row>
    <row r="5108" ht="15.75" customHeight="1">
      <c r="A5108" s="338" t="s">
        <v>25909</v>
      </c>
      <c r="B5108" s="338" t="s">
        <v>4970</v>
      </c>
      <c r="C5108" s="338" t="s">
        <v>1547</v>
      </c>
      <c r="D5108" s="338">
        <v>2007.0</v>
      </c>
      <c r="E5108" s="338" t="s">
        <v>25910</v>
      </c>
      <c r="F5108" s="339">
        <v>45082.0</v>
      </c>
      <c r="G5108" s="338" t="s">
        <v>5287</v>
      </c>
      <c r="H5108" s="338" t="s">
        <v>25911</v>
      </c>
      <c r="I5108" s="338" t="s">
        <v>25911</v>
      </c>
      <c r="J5108" s="338" t="s">
        <v>25912</v>
      </c>
      <c r="K5108" s="338" t="s">
        <v>4987</v>
      </c>
      <c r="M5108" s="338" t="s">
        <v>25913</v>
      </c>
      <c r="N5108" s="338" t="s">
        <v>25914</v>
      </c>
      <c r="O5108" s="338" t="s">
        <v>5010</v>
      </c>
    </row>
    <row r="5109" ht="15.75" customHeight="1">
      <c r="A5109" s="338" t="s">
        <v>25915</v>
      </c>
      <c r="B5109" s="338" t="s">
        <v>4970</v>
      </c>
      <c r="C5109" s="338" t="s">
        <v>1425</v>
      </c>
      <c r="D5109" s="338">
        <v>2007.0</v>
      </c>
      <c r="E5109" s="338" t="s">
        <v>25916</v>
      </c>
      <c r="F5109" s="339">
        <v>44964.0</v>
      </c>
      <c r="G5109" s="338" t="s">
        <v>5774</v>
      </c>
      <c r="H5109" s="338" t="s">
        <v>25917</v>
      </c>
      <c r="I5109" s="338" t="s">
        <v>25917</v>
      </c>
      <c r="J5109" s="338" t="s">
        <v>25918</v>
      </c>
      <c r="K5109" s="338" t="s">
        <v>6531</v>
      </c>
      <c r="L5109" s="338" t="s">
        <v>7905</v>
      </c>
      <c r="M5109" s="338" t="s">
        <v>25919</v>
      </c>
      <c r="N5109" s="338" t="s">
        <v>25920</v>
      </c>
      <c r="O5109" s="338" t="s">
        <v>5248</v>
      </c>
    </row>
    <row r="5110" ht="15.75" customHeight="1">
      <c r="A5110" s="338" t="s">
        <v>2350</v>
      </c>
      <c r="B5110" s="338" t="s">
        <v>7737</v>
      </c>
      <c r="C5110" s="338" t="s">
        <v>1601</v>
      </c>
      <c r="D5110" s="338">
        <v>2007.0</v>
      </c>
      <c r="E5110" s="338" t="s">
        <v>25146</v>
      </c>
      <c r="F5110" s="339">
        <v>45018.0</v>
      </c>
      <c r="G5110" s="338" t="s">
        <v>11132</v>
      </c>
      <c r="H5110" s="338" t="s">
        <v>17704</v>
      </c>
      <c r="I5110" s="338" t="s">
        <v>17704</v>
      </c>
      <c r="J5110" s="338" t="s">
        <v>25921</v>
      </c>
      <c r="K5110" s="338" t="s">
        <v>4987</v>
      </c>
      <c r="L5110" s="338" t="s">
        <v>5094</v>
      </c>
      <c r="M5110" s="338" t="s">
        <v>25922</v>
      </c>
      <c r="N5110" s="338" t="s">
        <v>16834</v>
      </c>
      <c r="O5110" s="338" t="s">
        <v>5505</v>
      </c>
    </row>
    <row r="5111" ht="15.75" customHeight="1">
      <c r="A5111" s="338" t="s">
        <v>3788</v>
      </c>
      <c r="B5111" s="338" t="s">
        <v>5445</v>
      </c>
      <c r="C5111" s="338" t="s">
        <v>1572</v>
      </c>
      <c r="D5111" s="338">
        <v>2007.0</v>
      </c>
      <c r="E5111" s="338" t="s">
        <v>25073</v>
      </c>
      <c r="F5111" s="339">
        <v>45144.0</v>
      </c>
      <c r="G5111" s="338" t="s">
        <v>7876</v>
      </c>
      <c r="H5111" s="338" t="s">
        <v>25923</v>
      </c>
      <c r="I5111" s="338" t="s">
        <v>19556</v>
      </c>
      <c r="J5111" s="338" t="s">
        <v>25924</v>
      </c>
      <c r="K5111" s="338" t="s">
        <v>4987</v>
      </c>
      <c r="L5111" s="338" t="s">
        <v>22805</v>
      </c>
      <c r="M5111" s="338" t="s">
        <v>25925</v>
      </c>
      <c r="N5111" s="338" t="s">
        <v>5843</v>
      </c>
      <c r="O5111" s="338" t="s">
        <v>5028</v>
      </c>
    </row>
    <row r="5112" ht="15.75" customHeight="1">
      <c r="A5112" s="338" t="s">
        <v>2560</v>
      </c>
      <c r="B5112" s="338" t="s">
        <v>4970</v>
      </c>
      <c r="C5112" s="338" t="s">
        <v>3713</v>
      </c>
      <c r="D5112" s="338">
        <v>2007.0</v>
      </c>
      <c r="E5112" s="338" t="s">
        <v>25856</v>
      </c>
      <c r="F5112" s="339">
        <v>44964.0</v>
      </c>
      <c r="G5112" s="338" t="s">
        <v>8560</v>
      </c>
      <c r="H5112" s="338" t="s">
        <v>14550</v>
      </c>
      <c r="I5112" s="338" t="s">
        <v>14550</v>
      </c>
      <c r="J5112" s="338" t="s">
        <v>18372</v>
      </c>
      <c r="K5112" s="338" t="s">
        <v>4987</v>
      </c>
      <c r="L5112" s="338" t="s">
        <v>7014</v>
      </c>
      <c r="M5112" s="338" t="s">
        <v>25926</v>
      </c>
      <c r="N5112" s="338" t="s">
        <v>25927</v>
      </c>
      <c r="O5112" s="338" t="s">
        <v>5471</v>
      </c>
    </row>
    <row r="5113" ht="15.75" customHeight="1">
      <c r="A5113" s="338" t="s">
        <v>2526</v>
      </c>
      <c r="B5113" s="338" t="s">
        <v>7737</v>
      </c>
      <c r="C5113" s="338" t="s">
        <v>1601</v>
      </c>
      <c r="D5113" s="338">
        <v>2007.0</v>
      </c>
      <c r="E5113" s="338" t="s">
        <v>25765</v>
      </c>
      <c r="F5113" s="339">
        <v>45023.0</v>
      </c>
      <c r="G5113" s="338" t="s">
        <v>22958</v>
      </c>
      <c r="H5113" s="338" t="s">
        <v>7840</v>
      </c>
      <c r="I5113" s="338" t="s">
        <v>25928</v>
      </c>
      <c r="J5113" s="338" t="s">
        <v>4975</v>
      </c>
      <c r="K5113" s="338" t="s">
        <v>4987</v>
      </c>
      <c r="L5113" s="338" t="s">
        <v>14444</v>
      </c>
      <c r="M5113" s="338" t="s">
        <v>25929</v>
      </c>
      <c r="N5113" s="338" t="s">
        <v>4979</v>
      </c>
      <c r="O5113" s="338" t="s">
        <v>5262</v>
      </c>
    </row>
    <row r="5114" ht="15.75" customHeight="1">
      <c r="A5114" s="338" t="s">
        <v>25930</v>
      </c>
      <c r="B5114" s="338" t="s">
        <v>5690</v>
      </c>
      <c r="C5114" s="338" t="s">
        <v>1547</v>
      </c>
      <c r="D5114" s="338">
        <v>2007.0</v>
      </c>
      <c r="E5114" s="338" t="s">
        <v>25823</v>
      </c>
      <c r="F5114" s="339">
        <v>45053.0</v>
      </c>
      <c r="G5114" s="338" t="s">
        <v>5963</v>
      </c>
      <c r="H5114" s="338" t="s">
        <v>15675</v>
      </c>
      <c r="I5114" s="338" t="s">
        <v>25931</v>
      </c>
      <c r="J5114" s="338" t="s">
        <v>20558</v>
      </c>
      <c r="K5114" s="338" t="s">
        <v>9138</v>
      </c>
      <c r="L5114" s="338" t="s">
        <v>5074</v>
      </c>
      <c r="M5114" s="338" t="s">
        <v>25932</v>
      </c>
      <c r="N5114" s="338" t="s">
        <v>25933</v>
      </c>
      <c r="O5114" s="338" t="s">
        <v>10656</v>
      </c>
    </row>
    <row r="5115" ht="15.75" customHeight="1">
      <c r="A5115" s="338" t="s">
        <v>3884</v>
      </c>
      <c r="B5115" s="338" t="s">
        <v>4970</v>
      </c>
      <c r="C5115" s="338" t="s">
        <v>1681</v>
      </c>
      <c r="D5115" s="338">
        <v>2007.0</v>
      </c>
      <c r="E5115" s="338" t="s">
        <v>25812</v>
      </c>
      <c r="F5115" s="338" t="s">
        <v>5059</v>
      </c>
      <c r="G5115" s="338" t="s">
        <v>22829</v>
      </c>
      <c r="H5115" s="338" t="s">
        <v>5640</v>
      </c>
      <c r="I5115" s="338" t="s">
        <v>14315</v>
      </c>
      <c r="J5115" s="338" t="s">
        <v>7872</v>
      </c>
      <c r="K5115" s="338" t="s">
        <v>4987</v>
      </c>
      <c r="L5115" s="338" t="s">
        <v>15938</v>
      </c>
      <c r="M5115" s="338" t="s">
        <v>25934</v>
      </c>
      <c r="N5115" s="338" t="s">
        <v>5036</v>
      </c>
      <c r="O5115" s="338" t="s">
        <v>5160</v>
      </c>
    </row>
    <row r="5116" ht="15.75" customHeight="1">
      <c r="A5116" s="338" t="s">
        <v>25935</v>
      </c>
      <c r="B5116" s="338" t="s">
        <v>4970</v>
      </c>
      <c r="C5116" s="338" t="s">
        <v>1425</v>
      </c>
      <c r="D5116" s="338">
        <v>2007.0</v>
      </c>
      <c r="E5116" s="338" t="s">
        <v>25936</v>
      </c>
      <c r="F5116" s="339">
        <v>44991.0</v>
      </c>
      <c r="G5116" s="338" t="s">
        <v>25937</v>
      </c>
      <c r="H5116" s="338" t="s">
        <v>25938</v>
      </c>
      <c r="I5116" s="338" t="s">
        <v>25938</v>
      </c>
      <c r="J5116" s="338" t="s">
        <v>25939</v>
      </c>
      <c r="K5116" s="338" t="s">
        <v>4987</v>
      </c>
      <c r="L5116" s="338" t="s">
        <v>5251</v>
      </c>
      <c r="M5116" s="338" t="s">
        <v>25940</v>
      </c>
      <c r="N5116" s="338" t="s">
        <v>25941</v>
      </c>
      <c r="O5116" s="338" t="s">
        <v>5505</v>
      </c>
    </row>
    <row r="5117" ht="15.75" customHeight="1">
      <c r="A5117" s="338" t="s">
        <v>25942</v>
      </c>
      <c r="B5117" s="338" t="s">
        <v>7737</v>
      </c>
      <c r="C5117" s="338" t="s">
        <v>1681</v>
      </c>
      <c r="D5117" s="338">
        <v>2007.0</v>
      </c>
      <c r="E5117" s="338" t="s">
        <v>25048</v>
      </c>
      <c r="F5117" s="339">
        <v>45084.0</v>
      </c>
      <c r="G5117" s="338" t="s">
        <v>13588</v>
      </c>
      <c r="H5117" s="338" t="s">
        <v>13603</v>
      </c>
      <c r="I5117" s="338" t="s">
        <v>13603</v>
      </c>
      <c r="J5117" s="338" t="s">
        <v>19825</v>
      </c>
      <c r="K5117" s="338" t="s">
        <v>12977</v>
      </c>
      <c r="L5117" s="338" t="s">
        <v>6447</v>
      </c>
      <c r="M5117" s="338" t="s">
        <v>25943</v>
      </c>
      <c r="N5117" s="338" t="s">
        <v>5009</v>
      </c>
      <c r="O5117" s="338" t="s">
        <v>5457</v>
      </c>
    </row>
    <row r="5118" ht="15.75" customHeight="1">
      <c r="A5118" s="338" t="s">
        <v>25944</v>
      </c>
      <c r="B5118" s="338" t="s">
        <v>4970</v>
      </c>
      <c r="C5118" s="338" t="s">
        <v>3713</v>
      </c>
      <c r="D5118" s="338">
        <v>2007.0</v>
      </c>
      <c r="E5118" s="338" t="s">
        <v>25823</v>
      </c>
      <c r="F5118" s="339">
        <v>44992.0</v>
      </c>
      <c r="G5118" s="338" t="s">
        <v>18245</v>
      </c>
      <c r="H5118" s="338" t="s">
        <v>5541</v>
      </c>
      <c r="I5118" s="338" t="s">
        <v>25945</v>
      </c>
      <c r="J5118" s="338" t="s">
        <v>21078</v>
      </c>
      <c r="K5118" s="338" t="s">
        <v>4987</v>
      </c>
      <c r="L5118" s="338" t="s">
        <v>4999</v>
      </c>
      <c r="M5118" s="338" t="s">
        <v>25946</v>
      </c>
      <c r="N5118" s="338" t="s">
        <v>16266</v>
      </c>
      <c r="O5118" s="338" t="s">
        <v>5232</v>
      </c>
    </row>
    <row r="5119" ht="15.75" customHeight="1">
      <c r="A5119" s="338" t="s">
        <v>25947</v>
      </c>
      <c r="B5119" s="338" t="s">
        <v>4970</v>
      </c>
      <c r="C5119" s="338" t="s">
        <v>3713</v>
      </c>
      <c r="D5119" s="338">
        <v>2007.0</v>
      </c>
      <c r="E5119" s="338" t="s">
        <v>25891</v>
      </c>
      <c r="F5119" s="339">
        <v>44933.0</v>
      </c>
      <c r="G5119" s="338" t="s">
        <v>9570</v>
      </c>
      <c r="H5119" s="338" t="s">
        <v>23609</v>
      </c>
      <c r="I5119" s="338" t="s">
        <v>23609</v>
      </c>
      <c r="J5119" s="338" t="s">
        <v>7574</v>
      </c>
      <c r="K5119" s="338" t="s">
        <v>4987</v>
      </c>
      <c r="M5119" s="338" t="s">
        <v>25948</v>
      </c>
      <c r="N5119" s="338" t="s">
        <v>23757</v>
      </c>
      <c r="O5119" s="338" t="s">
        <v>5423</v>
      </c>
    </row>
    <row r="5120" ht="15.75" customHeight="1">
      <c r="A5120" s="338" t="s">
        <v>57</v>
      </c>
      <c r="B5120" s="338" t="s">
        <v>4993</v>
      </c>
      <c r="C5120" s="338" t="s">
        <v>1572</v>
      </c>
      <c r="D5120" s="338">
        <v>2007.0</v>
      </c>
      <c r="E5120" s="338" t="s">
        <v>25787</v>
      </c>
      <c r="F5120" s="339">
        <v>44962.0</v>
      </c>
      <c r="G5120" s="338" t="s">
        <v>10344</v>
      </c>
      <c r="H5120" s="338" t="s">
        <v>20134</v>
      </c>
      <c r="I5120" s="338" t="s">
        <v>25949</v>
      </c>
      <c r="J5120" s="338" t="s">
        <v>23380</v>
      </c>
      <c r="K5120" s="338" t="s">
        <v>4987</v>
      </c>
      <c r="L5120" s="338" t="s">
        <v>12846</v>
      </c>
      <c r="M5120" s="338" t="s">
        <v>25950</v>
      </c>
      <c r="N5120" s="338" t="s">
        <v>17520</v>
      </c>
      <c r="O5120" s="338" t="s">
        <v>5248</v>
      </c>
    </row>
    <row r="5121" ht="15.75" customHeight="1">
      <c r="A5121" s="338" t="s">
        <v>2207</v>
      </c>
      <c r="B5121" s="338" t="s">
        <v>7737</v>
      </c>
      <c r="C5121" s="338" t="s">
        <v>1558</v>
      </c>
      <c r="D5121" s="338">
        <v>2007.0</v>
      </c>
      <c r="E5121" s="338" t="s">
        <v>25812</v>
      </c>
      <c r="F5121" s="338" t="s">
        <v>5059</v>
      </c>
      <c r="G5121" s="338" t="s">
        <v>12754</v>
      </c>
      <c r="H5121" s="338" t="s">
        <v>13603</v>
      </c>
      <c r="I5121" s="338" t="s">
        <v>13603</v>
      </c>
      <c r="J5121" s="338" t="s">
        <v>19825</v>
      </c>
      <c r="K5121" s="338" t="s">
        <v>4987</v>
      </c>
      <c r="L5121" s="338" t="s">
        <v>7748</v>
      </c>
      <c r="M5121" s="338" t="s">
        <v>25951</v>
      </c>
      <c r="N5121" s="338" t="s">
        <v>20308</v>
      </c>
      <c r="O5121" s="338" t="s">
        <v>5824</v>
      </c>
    </row>
    <row r="5122" ht="15.75" customHeight="1">
      <c r="A5122" s="338" t="s">
        <v>25952</v>
      </c>
      <c r="B5122" s="338" t="s">
        <v>4970</v>
      </c>
      <c r="C5122" s="338" t="s">
        <v>1558</v>
      </c>
      <c r="D5122" s="338">
        <v>2007.0</v>
      </c>
      <c r="E5122" s="338" t="s">
        <v>25812</v>
      </c>
      <c r="F5122" s="339">
        <v>45144.0</v>
      </c>
      <c r="G5122" s="338" t="s">
        <v>9550</v>
      </c>
      <c r="H5122" s="338" t="s">
        <v>19607</v>
      </c>
      <c r="I5122" s="338" t="s">
        <v>16733</v>
      </c>
      <c r="J5122" s="338" t="s">
        <v>25953</v>
      </c>
      <c r="K5122" s="338" t="s">
        <v>4987</v>
      </c>
      <c r="L5122" s="338" t="s">
        <v>5377</v>
      </c>
      <c r="M5122" s="338" t="s">
        <v>25954</v>
      </c>
      <c r="N5122" s="338" t="s">
        <v>25955</v>
      </c>
      <c r="O5122" s="338" t="s">
        <v>5186</v>
      </c>
    </row>
    <row r="5123" ht="15.75" customHeight="1">
      <c r="A5123" s="338" t="s">
        <v>655</v>
      </c>
      <c r="B5123" s="338" t="s">
        <v>4993</v>
      </c>
      <c r="C5123" s="338" t="s">
        <v>1537</v>
      </c>
      <c r="D5123" s="338">
        <v>2007.0</v>
      </c>
      <c r="E5123" s="338" t="s">
        <v>25812</v>
      </c>
      <c r="F5123" s="339">
        <v>45052.0</v>
      </c>
      <c r="G5123" s="338" t="s">
        <v>18898</v>
      </c>
      <c r="H5123" s="338" t="s">
        <v>14532</v>
      </c>
      <c r="I5123" s="338" t="s">
        <v>25956</v>
      </c>
      <c r="J5123" s="338" t="s">
        <v>7115</v>
      </c>
      <c r="K5123" s="338" t="s">
        <v>4987</v>
      </c>
      <c r="L5123" s="338" t="s">
        <v>18978</v>
      </c>
      <c r="M5123" s="338" t="s">
        <v>25957</v>
      </c>
      <c r="N5123" s="338" t="s">
        <v>7376</v>
      </c>
      <c r="O5123" s="338" t="s">
        <v>5002</v>
      </c>
    </row>
    <row r="5124" ht="15.75" customHeight="1">
      <c r="A5124" s="338" t="s">
        <v>25958</v>
      </c>
      <c r="B5124" s="338" t="s">
        <v>7737</v>
      </c>
      <c r="C5124" s="338" t="s">
        <v>1558</v>
      </c>
      <c r="D5124" s="338">
        <v>2007.0</v>
      </c>
      <c r="E5124" s="338" t="s">
        <v>25553</v>
      </c>
      <c r="F5124" s="339">
        <v>44992.0</v>
      </c>
      <c r="G5124" s="338" t="s">
        <v>6358</v>
      </c>
      <c r="H5124" s="338" t="s">
        <v>25959</v>
      </c>
      <c r="I5124" s="338" t="s">
        <v>25960</v>
      </c>
      <c r="J5124" s="338" t="s">
        <v>21729</v>
      </c>
      <c r="K5124" s="338" t="s">
        <v>4987</v>
      </c>
      <c r="L5124" s="338" t="s">
        <v>5176</v>
      </c>
      <c r="M5124" s="338" t="s">
        <v>25961</v>
      </c>
      <c r="N5124" s="338" t="s">
        <v>5126</v>
      </c>
      <c r="O5124" s="338" t="s">
        <v>5537</v>
      </c>
    </row>
    <row r="5125" ht="15.75" customHeight="1">
      <c r="A5125" s="338" t="s">
        <v>25962</v>
      </c>
      <c r="B5125" s="338" t="s">
        <v>4970</v>
      </c>
      <c r="C5125" s="338" t="s">
        <v>1547</v>
      </c>
      <c r="D5125" s="338">
        <v>2007.0</v>
      </c>
      <c r="E5125" s="338" t="s">
        <v>25765</v>
      </c>
      <c r="F5125" s="339">
        <v>45023.0</v>
      </c>
      <c r="G5125" s="338" t="s">
        <v>8603</v>
      </c>
      <c r="H5125" s="338" t="s">
        <v>25963</v>
      </c>
      <c r="I5125" s="338" t="s">
        <v>25964</v>
      </c>
      <c r="J5125" s="338" t="s">
        <v>25965</v>
      </c>
      <c r="K5125" s="338" t="s">
        <v>6531</v>
      </c>
      <c r="M5125" s="338" t="s">
        <v>25966</v>
      </c>
      <c r="N5125" s="338" t="s">
        <v>25967</v>
      </c>
      <c r="O5125" s="338" t="s">
        <v>5624</v>
      </c>
    </row>
    <row r="5126" ht="15.75" customHeight="1">
      <c r="A5126" s="338" t="s">
        <v>2003</v>
      </c>
      <c r="B5126" s="338" t="s">
        <v>4993</v>
      </c>
      <c r="C5126" s="338" t="s">
        <v>1558</v>
      </c>
      <c r="D5126" s="338">
        <v>2007.0</v>
      </c>
      <c r="E5126" s="338" t="s">
        <v>25891</v>
      </c>
      <c r="F5126" s="339">
        <v>44932.0</v>
      </c>
      <c r="G5126" s="338" t="s">
        <v>5788</v>
      </c>
      <c r="H5126" s="338" t="s">
        <v>25041</v>
      </c>
      <c r="I5126" s="338" t="s">
        <v>25968</v>
      </c>
      <c r="J5126" s="338" t="s">
        <v>22157</v>
      </c>
      <c r="K5126" s="338" t="s">
        <v>4987</v>
      </c>
      <c r="L5126" s="338" t="s">
        <v>5355</v>
      </c>
      <c r="M5126" s="338" t="s">
        <v>25969</v>
      </c>
      <c r="N5126" s="338" t="s">
        <v>7376</v>
      </c>
      <c r="O5126" s="338" t="s">
        <v>5780</v>
      </c>
    </row>
    <row r="5127" ht="15.75" customHeight="1">
      <c r="A5127" s="338" t="s">
        <v>25970</v>
      </c>
      <c r="B5127" s="338" t="s">
        <v>4970</v>
      </c>
      <c r="C5127" s="338" t="s">
        <v>1537</v>
      </c>
      <c r="D5127" s="338">
        <v>2007.0</v>
      </c>
      <c r="E5127" s="338" t="s">
        <v>25045</v>
      </c>
      <c r="F5127" s="339">
        <v>44963.0</v>
      </c>
      <c r="G5127" s="338" t="s">
        <v>14443</v>
      </c>
      <c r="H5127" s="338" t="s">
        <v>22986</v>
      </c>
      <c r="I5127" s="338" t="s">
        <v>9476</v>
      </c>
      <c r="J5127" s="338" t="s">
        <v>25971</v>
      </c>
      <c r="K5127" s="338" t="s">
        <v>17924</v>
      </c>
      <c r="L5127" s="338" t="s">
        <v>6394</v>
      </c>
      <c r="M5127" s="338" t="s">
        <v>25972</v>
      </c>
      <c r="N5127" s="338" t="s">
        <v>25973</v>
      </c>
      <c r="O5127" s="338" t="s">
        <v>5423</v>
      </c>
    </row>
    <row r="5128" ht="15.75" customHeight="1">
      <c r="A5128" s="338" t="s">
        <v>1458</v>
      </c>
      <c r="B5128" s="338" t="s">
        <v>4970</v>
      </c>
      <c r="C5128" s="338" t="s">
        <v>3713</v>
      </c>
      <c r="D5128" s="338">
        <v>2007.0</v>
      </c>
      <c r="E5128" s="338" t="s">
        <v>25823</v>
      </c>
      <c r="F5128" s="339">
        <v>45174.0</v>
      </c>
      <c r="G5128" s="338" t="s">
        <v>10370</v>
      </c>
      <c r="H5128" s="338" t="s">
        <v>24477</v>
      </c>
      <c r="I5128" s="338" t="s">
        <v>24751</v>
      </c>
      <c r="J5128" s="338" t="s">
        <v>25265</v>
      </c>
      <c r="K5128" s="338" t="s">
        <v>5245</v>
      </c>
      <c r="L5128" s="338" t="s">
        <v>5064</v>
      </c>
      <c r="M5128" s="338" t="s">
        <v>25974</v>
      </c>
      <c r="N5128" s="338" t="s">
        <v>24480</v>
      </c>
      <c r="O5128" s="338" t="s">
        <v>5483</v>
      </c>
    </row>
    <row r="5129" ht="15.75" customHeight="1">
      <c r="A5129" s="338" t="s">
        <v>2408</v>
      </c>
      <c r="B5129" s="338" t="s">
        <v>7737</v>
      </c>
      <c r="C5129" s="338" t="s">
        <v>1547</v>
      </c>
      <c r="D5129" s="338">
        <v>2007.0</v>
      </c>
      <c r="E5129" s="338" t="s">
        <v>25873</v>
      </c>
      <c r="F5129" s="339">
        <v>45174.0</v>
      </c>
      <c r="G5129" s="338" t="s">
        <v>13584</v>
      </c>
      <c r="H5129" s="338" t="s">
        <v>25975</v>
      </c>
      <c r="I5129" s="338" t="s">
        <v>19013</v>
      </c>
      <c r="J5129" s="338" t="s">
        <v>16783</v>
      </c>
      <c r="K5129" s="338" t="s">
        <v>4987</v>
      </c>
      <c r="L5129" s="338" t="s">
        <v>5094</v>
      </c>
      <c r="M5129" s="338" t="s">
        <v>25976</v>
      </c>
      <c r="N5129" s="338" t="s">
        <v>7886</v>
      </c>
      <c r="O5129" s="338" t="s">
        <v>5186</v>
      </c>
    </row>
    <row r="5130" ht="15.75" customHeight="1">
      <c r="A5130" s="338" t="s">
        <v>1179</v>
      </c>
      <c r="B5130" s="338" t="s">
        <v>7737</v>
      </c>
      <c r="C5130" s="338" t="s">
        <v>1572</v>
      </c>
      <c r="D5130" s="338">
        <v>2007.0</v>
      </c>
      <c r="E5130" s="338" t="s">
        <v>25312</v>
      </c>
      <c r="F5130" s="339">
        <v>44992.0</v>
      </c>
      <c r="G5130" s="338" t="s">
        <v>25977</v>
      </c>
      <c r="H5130" s="338" t="s">
        <v>25978</v>
      </c>
      <c r="I5130" s="338" t="s">
        <v>7127</v>
      </c>
      <c r="J5130" s="338" t="s">
        <v>25979</v>
      </c>
      <c r="K5130" s="338" t="s">
        <v>4987</v>
      </c>
      <c r="L5130" s="338" t="s">
        <v>15938</v>
      </c>
      <c r="M5130" s="338" t="s">
        <v>25980</v>
      </c>
      <c r="N5130" s="338" t="s">
        <v>5224</v>
      </c>
      <c r="O5130" s="338" t="s">
        <v>5794</v>
      </c>
    </row>
    <row r="5131" ht="15.75" customHeight="1">
      <c r="A5131" s="338" t="s">
        <v>25981</v>
      </c>
      <c r="B5131" s="338" t="s">
        <v>4970</v>
      </c>
      <c r="C5131" s="338" t="s">
        <v>1537</v>
      </c>
      <c r="D5131" s="338">
        <v>2007.0</v>
      </c>
      <c r="E5131" s="338" t="s">
        <v>25982</v>
      </c>
      <c r="F5131" s="339">
        <v>45021.0</v>
      </c>
      <c r="G5131" s="338" t="s">
        <v>5710</v>
      </c>
      <c r="H5131" s="338" t="s">
        <v>25983</v>
      </c>
      <c r="I5131" s="338" t="s">
        <v>25983</v>
      </c>
      <c r="J5131" s="338" t="s">
        <v>25984</v>
      </c>
      <c r="K5131" s="338" t="s">
        <v>4987</v>
      </c>
      <c r="M5131" s="338" t="s">
        <v>25985</v>
      </c>
      <c r="N5131" s="338" t="s">
        <v>25986</v>
      </c>
      <c r="O5131" s="338" t="s">
        <v>5370</v>
      </c>
    </row>
    <row r="5132" ht="15.75" customHeight="1">
      <c r="A5132" s="338" t="s">
        <v>3312</v>
      </c>
      <c r="B5132" s="338" t="s">
        <v>4970</v>
      </c>
      <c r="C5132" s="338" t="s">
        <v>1558</v>
      </c>
      <c r="D5132" s="338">
        <v>2007.0</v>
      </c>
      <c r="E5132" s="338" t="s">
        <v>25853</v>
      </c>
      <c r="F5132" s="339">
        <v>45023.0</v>
      </c>
      <c r="G5132" s="338" t="s">
        <v>9626</v>
      </c>
      <c r="H5132" s="338" t="s">
        <v>8058</v>
      </c>
      <c r="I5132" s="338" t="s">
        <v>25987</v>
      </c>
      <c r="J5132" s="338" t="s">
        <v>25988</v>
      </c>
      <c r="K5132" s="338" t="s">
        <v>4987</v>
      </c>
      <c r="L5132" s="338" t="s">
        <v>5222</v>
      </c>
      <c r="M5132" s="338" t="s">
        <v>25989</v>
      </c>
      <c r="N5132" s="338" t="s">
        <v>25221</v>
      </c>
      <c r="O5132" s="338" t="s">
        <v>6003</v>
      </c>
    </row>
    <row r="5133" ht="15.75" customHeight="1">
      <c r="A5133" s="338" t="s">
        <v>3002</v>
      </c>
      <c r="B5133" s="338" t="s">
        <v>7737</v>
      </c>
      <c r="C5133" s="338" t="s">
        <v>1537</v>
      </c>
      <c r="D5133" s="338">
        <v>2007.0</v>
      </c>
      <c r="E5133" s="338" t="s">
        <v>25272</v>
      </c>
      <c r="F5133" s="339">
        <v>45143.0</v>
      </c>
      <c r="G5133" s="338" t="s">
        <v>6407</v>
      </c>
      <c r="H5133" s="338" t="s">
        <v>22187</v>
      </c>
      <c r="I5133" s="338" t="s">
        <v>25990</v>
      </c>
      <c r="J5133" s="338" t="s">
        <v>16077</v>
      </c>
      <c r="K5133" s="338" t="s">
        <v>4987</v>
      </c>
      <c r="M5133" s="338" t="s">
        <v>25991</v>
      </c>
      <c r="N5133" s="338" t="s">
        <v>7874</v>
      </c>
      <c r="O5133" s="338" t="s">
        <v>5067</v>
      </c>
    </row>
    <row r="5134" ht="15.75" customHeight="1">
      <c r="A5134" s="338" t="s">
        <v>3253</v>
      </c>
      <c r="B5134" s="338" t="s">
        <v>4970</v>
      </c>
      <c r="C5134" s="338" t="s">
        <v>3713</v>
      </c>
      <c r="D5134" s="338">
        <v>2007.0</v>
      </c>
      <c r="E5134" s="338" t="s">
        <v>25808</v>
      </c>
      <c r="F5134" s="339">
        <v>44992.0</v>
      </c>
      <c r="G5134" s="338" t="s">
        <v>11973</v>
      </c>
      <c r="H5134" s="338" t="s">
        <v>7972</v>
      </c>
      <c r="I5134" s="338" t="s">
        <v>7972</v>
      </c>
      <c r="J5134" s="338" t="s">
        <v>8902</v>
      </c>
      <c r="K5134" s="338" t="s">
        <v>4987</v>
      </c>
      <c r="L5134" s="338" t="s">
        <v>5094</v>
      </c>
      <c r="M5134" s="338" t="s">
        <v>25992</v>
      </c>
      <c r="N5134" s="338" t="s">
        <v>5126</v>
      </c>
      <c r="O5134" s="338" t="s">
        <v>6278</v>
      </c>
    </row>
    <row r="5135" ht="15.75" customHeight="1">
      <c r="A5135" s="338" t="s">
        <v>3663</v>
      </c>
      <c r="B5135" s="338" t="s">
        <v>4970</v>
      </c>
      <c r="C5135" s="338" t="s">
        <v>1425</v>
      </c>
      <c r="D5135" s="338">
        <v>2007.0</v>
      </c>
      <c r="E5135" s="338" t="s">
        <v>25780</v>
      </c>
      <c r="F5135" s="339">
        <v>44963.0</v>
      </c>
      <c r="G5135" s="338" t="s">
        <v>7833</v>
      </c>
      <c r="H5135" s="338" t="s">
        <v>23522</v>
      </c>
      <c r="I5135" s="338" t="s">
        <v>25993</v>
      </c>
      <c r="J5135" s="338" t="s">
        <v>22784</v>
      </c>
      <c r="K5135" s="338" t="s">
        <v>4987</v>
      </c>
      <c r="L5135" s="338" t="s">
        <v>4977</v>
      </c>
      <c r="M5135" s="338" t="s">
        <v>25994</v>
      </c>
      <c r="N5135" s="338" t="s">
        <v>19967</v>
      </c>
      <c r="O5135" s="338" t="s">
        <v>5698</v>
      </c>
    </row>
    <row r="5136" ht="15.75" customHeight="1">
      <c r="A5136" s="338" t="s">
        <v>25995</v>
      </c>
      <c r="B5136" s="338" t="s">
        <v>4993</v>
      </c>
      <c r="C5136" s="338" t="s">
        <v>1547</v>
      </c>
      <c r="D5136" s="338">
        <v>2007.0</v>
      </c>
      <c r="E5136" s="338" t="s">
        <v>25996</v>
      </c>
      <c r="F5136" s="339">
        <v>45024.0</v>
      </c>
      <c r="G5136" s="338" t="s">
        <v>15133</v>
      </c>
      <c r="H5136" s="338" t="s">
        <v>21681</v>
      </c>
      <c r="I5136" s="338" t="s">
        <v>25997</v>
      </c>
      <c r="J5136" s="338" t="s">
        <v>25998</v>
      </c>
      <c r="K5136" s="338" t="s">
        <v>19171</v>
      </c>
      <c r="M5136" s="338" t="s">
        <v>25999</v>
      </c>
      <c r="N5136" s="338" t="s">
        <v>21683</v>
      </c>
      <c r="O5136" s="338" t="s">
        <v>20491</v>
      </c>
    </row>
    <row r="5137" ht="15.75" customHeight="1">
      <c r="A5137" s="338" t="s">
        <v>26000</v>
      </c>
      <c r="B5137" s="338" t="s">
        <v>5445</v>
      </c>
      <c r="C5137" s="338" t="s">
        <v>1558</v>
      </c>
      <c r="D5137" s="338">
        <v>2007.0</v>
      </c>
      <c r="E5137" s="338" t="s">
        <v>25830</v>
      </c>
      <c r="F5137" s="339">
        <v>45022.0</v>
      </c>
      <c r="G5137" s="338" t="s">
        <v>10353</v>
      </c>
      <c r="H5137" s="338" t="s">
        <v>26001</v>
      </c>
      <c r="I5137" s="338" t="s">
        <v>18432</v>
      </c>
      <c r="J5137" s="338" t="s">
        <v>18432</v>
      </c>
      <c r="K5137" s="338" t="s">
        <v>4976</v>
      </c>
      <c r="L5137" s="338" t="s">
        <v>7014</v>
      </c>
      <c r="M5137" s="338" t="s">
        <v>26002</v>
      </c>
      <c r="N5137" s="338" t="s">
        <v>5036</v>
      </c>
      <c r="O5137" s="338" t="s">
        <v>6003</v>
      </c>
    </row>
    <row r="5138" ht="15.75" customHeight="1">
      <c r="A5138" s="338" t="s">
        <v>26003</v>
      </c>
      <c r="B5138" s="338" t="s">
        <v>4970</v>
      </c>
      <c r="C5138" s="338" t="s">
        <v>3713</v>
      </c>
      <c r="D5138" s="338">
        <v>2007.0</v>
      </c>
      <c r="E5138" s="338" t="s">
        <v>25741</v>
      </c>
      <c r="F5138" s="339">
        <v>45112.0</v>
      </c>
      <c r="G5138" s="338" t="s">
        <v>7883</v>
      </c>
      <c r="H5138" s="338" t="s">
        <v>8131</v>
      </c>
      <c r="I5138" s="338" t="s">
        <v>26004</v>
      </c>
      <c r="J5138" s="338" t="s">
        <v>18454</v>
      </c>
      <c r="K5138" s="338" t="s">
        <v>4987</v>
      </c>
      <c r="L5138" s="338" t="s">
        <v>26005</v>
      </c>
      <c r="M5138" s="338" t="s">
        <v>26006</v>
      </c>
      <c r="N5138" s="338" t="s">
        <v>21290</v>
      </c>
      <c r="O5138" s="338" t="s">
        <v>5087</v>
      </c>
    </row>
    <row r="5139" ht="15.75" customHeight="1">
      <c r="A5139" s="338" t="s">
        <v>26007</v>
      </c>
      <c r="B5139" s="338" t="s">
        <v>4970</v>
      </c>
      <c r="C5139" s="338" t="s">
        <v>1537</v>
      </c>
      <c r="D5139" s="338">
        <v>2007.0</v>
      </c>
      <c r="E5139" s="338" t="s">
        <v>25851</v>
      </c>
      <c r="F5139" s="338" t="s">
        <v>5286</v>
      </c>
      <c r="G5139" s="338" t="s">
        <v>5797</v>
      </c>
      <c r="H5139" s="338" t="s">
        <v>26008</v>
      </c>
      <c r="I5139" s="338" t="s">
        <v>26008</v>
      </c>
      <c r="J5139" s="338" t="s">
        <v>26009</v>
      </c>
      <c r="K5139" s="338" t="s">
        <v>4987</v>
      </c>
      <c r="M5139" s="338" t="s">
        <v>26010</v>
      </c>
      <c r="N5139" s="338" t="s">
        <v>25296</v>
      </c>
      <c r="O5139" s="338" t="s">
        <v>5677</v>
      </c>
    </row>
    <row r="5140" ht="15.75" customHeight="1">
      <c r="A5140" s="338" t="s">
        <v>26011</v>
      </c>
      <c r="B5140" s="338" t="s">
        <v>4970</v>
      </c>
      <c r="C5140" s="338" t="s">
        <v>1558</v>
      </c>
      <c r="D5140" s="338">
        <v>2007.0</v>
      </c>
      <c r="E5140" s="338" t="s">
        <v>25853</v>
      </c>
      <c r="F5140" s="339">
        <v>44990.0</v>
      </c>
      <c r="G5140" s="338" t="s">
        <v>5287</v>
      </c>
      <c r="H5140" s="338" t="s">
        <v>25465</v>
      </c>
      <c r="I5140" s="338" t="s">
        <v>26012</v>
      </c>
      <c r="J5140" s="338" t="s">
        <v>26013</v>
      </c>
      <c r="K5140" s="338" t="s">
        <v>4987</v>
      </c>
      <c r="L5140" s="338" t="s">
        <v>5064</v>
      </c>
      <c r="M5140" s="338" t="s">
        <v>26014</v>
      </c>
      <c r="N5140" s="338" t="s">
        <v>25468</v>
      </c>
      <c r="O5140" s="338" t="s">
        <v>5483</v>
      </c>
    </row>
    <row r="5141" ht="15.75" customHeight="1">
      <c r="A5141" s="338" t="s">
        <v>26015</v>
      </c>
      <c r="B5141" s="338" t="s">
        <v>4993</v>
      </c>
      <c r="C5141" s="338" t="s">
        <v>1547</v>
      </c>
      <c r="D5141" s="338">
        <v>2007.0</v>
      </c>
      <c r="E5141" s="338" t="s">
        <v>25731</v>
      </c>
      <c r="F5141" s="339">
        <v>45053.0</v>
      </c>
      <c r="G5141" s="338" t="s">
        <v>16676</v>
      </c>
      <c r="H5141" s="338" t="s">
        <v>26016</v>
      </c>
      <c r="I5141" s="338" t="s">
        <v>7865</v>
      </c>
      <c r="J5141" s="338" t="s">
        <v>25497</v>
      </c>
      <c r="K5141" s="338" t="s">
        <v>4987</v>
      </c>
      <c r="L5141" s="338" t="s">
        <v>7748</v>
      </c>
      <c r="M5141" s="338" t="s">
        <v>26017</v>
      </c>
      <c r="N5141" s="338" t="s">
        <v>4979</v>
      </c>
      <c r="O5141" s="338" t="s">
        <v>5096</v>
      </c>
    </row>
    <row r="5142" ht="15.75" customHeight="1">
      <c r="A5142" s="338" t="s">
        <v>2590</v>
      </c>
      <c r="B5142" s="338" t="s">
        <v>7737</v>
      </c>
      <c r="C5142" s="338" t="s">
        <v>1558</v>
      </c>
      <c r="D5142" s="338">
        <v>2007.0</v>
      </c>
      <c r="E5142" s="338" t="s">
        <v>26018</v>
      </c>
      <c r="F5142" s="339">
        <v>45052.0</v>
      </c>
      <c r="G5142" s="338" t="s">
        <v>18245</v>
      </c>
      <c r="H5142" s="338" t="s">
        <v>15602</v>
      </c>
      <c r="I5142" s="338" t="s">
        <v>15602</v>
      </c>
      <c r="J5142" s="338" t="s">
        <v>14486</v>
      </c>
      <c r="K5142" s="338" t="s">
        <v>4987</v>
      </c>
      <c r="L5142" s="338" t="s">
        <v>7743</v>
      </c>
      <c r="M5142" s="338" t="s">
        <v>26019</v>
      </c>
      <c r="N5142" s="338" t="s">
        <v>11994</v>
      </c>
      <c r="O5142" s="338" t="s">
        <v>4991</v>
      </c>
    </row>
    <row r="5143" ht="15.75" customHeight="1">
      <c r="A5143" s="338" t="s">
        <v>26020</v>
      </c>
      <c r="B5143" s="338" t="s">
        <v>4970</v>
      </c>
      <c r="C5143" s="338" t="s">
        <v>3713</v>
      </c>
      <c r="D5143" s="338">
        <v>2007.0</v>
      </c>
      <c r="E5143" s="338" t="s">
        <v>26021</v>
      </c>
      <c r="F5143" s="339">
        <v>45113.0</v>
      </c>
      <c r="G5143" s="338" t="s">
        <v>8851</v>
      </c>
      <c r="H5143" s="338" t="s">
        <v>23790</v>
      </c>
      <c r="I5143" s="338" t="s">
        <v>26022</v>
      </c>
      <c r="J5143" s="338" t="s">
        <v>19535</v>
      </c>
      <c r="K5143" s="338" t="s">
        <v>4987</v>
      </c>
      <c r="L5143" s="338" t="s">
        <v>5157</v>
      </c>
      <c r="M5143" s="338" t="s">
        <v>26023</v>
      </c>
      <c r="N5143" s="338" t="s">
        <v>22475</v>
      </c>
      <c r="O5143" s="338" t="s">
        <v>5160</v>
      </c>
    </row>
    <row r="5144" ht="15.75" customHeight="1">
      <c r="A5144" s="338" t="s">
        <v>26024</v>
      </c>
      <c r="B5144" s="338" t="s">
        <v>4970</v>
      </c>
      <c r="C5144" s="338" t="s">
        <v>1681</v>
      </c>
      <c r="D5144" s="338">
        <v>2007.0</v>
      </c>
      <c r="E5144" s="338" t="s">
        <v>25906</v>
      </c>
      <c r="F5144" s="339">
        <v>45175.0</v>
      </c>
      <c r="G5144" s="338" t="s">
        <v>7083</v>
      </c>
      <c r="H5144" s="338" t="s">
        <v>13985</v>
      </c>
      <c r="I5144" s="338" t="s">
        <v>13985</v>
      </c>
      <c r="J5144" s="338" t="s">
        <v>10355</v>
      </c>
      <c r="K5144" s="338" t="s">
        <v>12977</v>
      </c>
      <c r="L5144" s="338" t="s">
        <v>5094</v>
      </c>
      <c r="M5144" s="338" t="s">
        <v>26025</v>
      </c>
      <c r="N5144" s="338" t="s">
        <v>21573</v>
      </c>
      <c r="O5144" s="338" t="s">
        <v>10697</v>
      </c>
    </row>
    <row r="5145" ht="15.75" customHeight="1">
      <c r="A5145" s="338" t="s">
        <v>26026</v>
      </c>
      <c r="B5145" s="338" t="s">
        <v>4970</v>
      </c>
      <c r="C5145" s="338" t="s">
        <v>1558</v>
      </c>
      <c r="D5145" s="338">
        <v>2007.0</v>
      </c>
      <c r="E5145" s="338" t="s">
        <v>25657</v>
      </c>
      <c r="F5145" s="339">
        <v>45174.0</v>
      </c>
      <c r="G5145" s="338" t="s">
        <v>5145</v>
      </c>
      <c r="H5145" s="338" t="s">
        <v>25081</v>
      </c>
      <c r="I5145" s="338" t="s">
        <v>25081</v>
      </c>
      <c r="J5145" s="338" t="s">
        <v>24448</v>
      </c>
      <c r="K5145" s="338" t="s">
        <v>4987</v>
      </c>
      <c r="L5145" s="338" t="s">
        <v>5064</v>
      </c>
      <c r="M5145" s="338" t="s">
        <v>26027</v>
      </c>
      <c r="N5145" s="338" t="s">
        <v>5224</v>
      </c>
      <c r="O5145" s="338" t="s">
        <v>5316</v>
      </c>
    </row>
    <row r="5146" ht="15.75" customHeight="1">
      <c r="A5146" s="338" t="s">
        <v>26028</v>
      </c>
      <c r="B5146" s="338" t="s">
        <v>4970</v>
      </c>
      <c r="C5146" s="338" t="s">
        <v>3713</v>
      </c>
      <c r="D5146" s="338">
        <v>2007.0</v>
      </c>
      <c r="E5146" s="338" t="s">
        <v>25657</v>
      </c>
      <c r="F5146" s="339">
        <v>45022.0</v>
      </c>
      <c r="G5146" s="338" t="s">
        <v>11148</v>
      </c>
      <c r="H5146" s="338" t="s">
        <v>6132</v>
      </c>
      <c r="I5146" s="338" t="s">
        <v>26029</v>
      </c>
      <c r="J5146" s="338" t="s">
        <v>15848</v>
      </c>
      <c r="K5146" s="338" t="s">
        <v>4987</v>
      </c>
      <c r="L5146" s="338" t="s">
        <v>7748</v>
      </c>
      <c r="M5146" s="338" t="s">
        <v>26030</v>
      </c>
      <c r="N5146" s="338" t="s">
        <v>7780</v>
      </c>
      <c r="O5146" s="338" t="s">
        <v>5020</v>
      </c>
    </row>
    <row r="5147" ht="15.75" customHeight="1">
      <c r="A5147" s="338" t="s">
        <v>4602</v>
      </c>
      <c r="B5147" s="338" t="s">
        <v>4970</v>
      </c>
      <c r="C5147" s="338" t="s">
        <v>1537</v>
      </c>
      <c r="D5147" s="338">
        <v>2007.0</v>
      </c>
      <c r="E5147" s="338" t="s">
        <v>25853</v>
      </c>
      <c r="F5147" s="339">
        <v>45083.0</v>
      </c>
      <c r="G5147" s="338" t="s">
        <v>11973</v>
      </c>
      <c r="H5147" s="338" t="s">
        <v>18786</v>
      </c>
      <c r="I5147" s="338" t="s">
        <v>18786</v>
      </c>
      <c r="J5147" s="338" t="s">
        <v>19217</v>
      </c>
      <c r="K5147" s="338" t="s">
        <v>4987</v>
      </c>
      <c r="L5147" s="338" t="s">
        <v>7045</v>
      </c>
      <c r="M5147" s="338" t="s">
        <v>26031</v>
      </c>
      <c r="N5147" s="338" t="s">
        <v>7780</v>
      </c>
      <c r="O5147" s="338" t="s">
        <v>5505</v>
      </c>
    </row>
    <row r="5148" ht="15.75" customHeight="1">
      <c r="A5148" s="338" t="s">
        <v>4410</v>
      </c>
      <c r="B5148" s="338" t="s">
        <v>4993</v>
      </c>
      <c r="C5148" s="338" t="s">
        <v>1558</v>
      </c>
      <c r="D5148" s="338">
        <v>2007.0</v>
      </c>
      <c r="E5148" s="338" t="s">
        <v>25275</v>
      </c>
      <c r="F5148" s="339">
        <v>45021.0</v>
      </c>
      <c r="G5148" s="338" t="s">
        <v>13539</v>
      </c>
      <c r="H5148" s="338" t="s">
        <v>15896</v>
      </c>
      <c r="I5148" s="338" t="s">
        <v>16862</v>
      </c>
      <c r="J5148" s="338" t="s">
        <v>24284</v>
      </c>
      <c r="K5148" s="338" t="s">
        <v>4987</v>
      </c>
      <c r="L5148" s="338" t="s">
        <v>16673</v>
      </c>
      <c r="M5148" s="338" t="s">
        <v>26032</v>
      </c>
      <c r="N5148" s="338" t="s">
        <v>5036</v>
      </c>
      <c r="O5148" s="338" t="s">
        <v>5186</v>
      </c>
    </row>
    <row r="5149" ht="15.75" customHeight="1">
      <c r="A5149" s="338" t="s">
        <v>26033</v>
      </c>
      <c r="B5149" s="338" t="s">
        <v>7737</v>
      </c>
      <c r="C5149" s="338" t="s">
        <v>1558</v>
      </c>
      <c r="D5149" s="338">
        <v>2007.0</v>
      </c>
      <c r="E5149" s="338" t="s">
        <v>25823</v>
      </c>
      <c r="F5149" s="339">
        <v>45113.0</v>
      </c>
      <c r="G5149" s="338" t="s">
        <v>18245</v>
      </c>
      <c r="H5149" s="338" t="s">
        <v>15106</v>
      </c>
      <c r="I5149" s="338" t="s">
        <v>21179</v>
      </c>
      <c r="J5149" s="338" t="s">
        <v>24284</v>
      </c>
      <c r="K5149" s="338" t="s">
        <v>4987</v>
      </c>
      <c r="L5149" s="338" t="s">
        <v>7014</v>
      </c>
      <c r="M5149" s="338" t="s">
        <v>26034</v>
      </c>
      <c r="N5149" s="338" t="s">
        <v>7874</v>
      </c>
      <c r="O5149" s="338" t="s">
        <v>5020</v>
      </c>
    </row>
    <row r="5150" ht="15.75" customHeight="1">
      <c r="A5150" s="338" t="s">
        <v>23520</v>
      </c>
      <c r="B5150" s="338" t="s">
        <v>4970</v>
      </c>
      <c r="C5150" s="338" t="s">
        <v>1681</v>
      </c>
      <c r="D5150" s="338">
        <v>2007.0</v>
      </c>
      <c r="E5150" s="338" t="s">
        <v>26035</v>
      </c>
      <c r="F5150" s="339">
        <v>45114.0</v>
      </c>
      <c r="G5150" s="338" t="s">
        <v>6520</v>
      </c>
      <c r="H5150" s="338" t="s">
        <v>26036</v>
      </c>
      <c r="I5150" s="338" t="s">
        <v>26037</v>
      </c>
      <c r="J5150" s="338" t="s">
        <v>26038</v>
      </c>
      <c r="K5150" s="338" t="s">
        <v>4976</v>
      </c>
      <c r="M5150" s="338" t="s">
        <v>26039</v>
      </c>
      <c r="N5150" s="338" t="s">
        <v>26040</v>
      </c>
      <c r="O5150" s="338" t="s">
        <v>5943</v>
      </c>
    </row>
    <row r="5151" ht="15.75" customHeight="1">
      <c r="A5151" s="338" t="s">
        <v>26041</v>
      </c>
      <c r="B5151" s="338" t="s">
        <v>4970</v>
      </c>
      <c r="C5151" s="338" t="s">
        <v>3713</v>
      </c>
      <c r="D5151" s="338">
        <v>2007.0</v>
      </c>
      <c r="E5151" s="338" t="s">
        <v>25073</v>
      </c>
      <c r="F5151" s="338" t="s">
        <v>5059</v>
      </c>
      <c r="G5151" s="338" t="s">
        <v>7083</v>
      </c>
      <c r="H5151" s="338" t="s">
        <v>13785</v>
      </c>
      <c r="I5151" s="338" t="s">
        <v>13785</v>
      </c>
      <c r="J5151" s="338" t="s">
        <v>21676</v>
      </c>
      <c r="K5151" s="338" t="s">
        <v>4987</v>
      </c>
      <c r="L5151" s="338" t="s">
        <v>5971</v>
      </c>
      <c r="M5151" s="338" t="s">
        <v>26042</v>
      </c>
      <c r="N5151" s="338" t="s">
        <v>10126</v>
      </c>
      <c r="O5151" s="338" t="s">
        <v>5339</v>
      </c>
    </row>
    <row r="5152" ht="15.75" customHeight="1">
      <c r="A5152" s="338" t="s">
        <v>4408</v>
      </c>
      <c r="B5152" s="338" t="s">
        <v>4970</v>
      </c>
      <c r="C5152" s="338" t="s">
        <v>1537</v>
      </c>
      <c r="D5152" s="338">
        <v>2007.0</v>
      </c>
      <c r="E5152" s="338" t="s">
        <v>26043</v>
      </c>
      <c r="F5152" s="339">
        <v>45113.0</v>
      </c>
      <c r="G5152" s="338" t="s">
        <v>5718</v>
      </c>
      <c r="H5152" s="338" t="s">
        <v>8085</v>
      </c>
      <c r="I5152" s="338" t="s">
        <v>7500</v>
      </c>
      <c r="J5152" s="338" t="s">
        <v>10962</v>
      </c>
      <c r="K5152" s="338" t="s">
        <v>4987</v>
      </c>
      <c r="L5152" s="338" t="s">
        <v>11153</v>
      </c>
      <c r="M5152" s="338" t="s">
        <v>26044</v>
      </c>
      <c r="N5152" s="338" t="s">
        <v>4979</v>
      </c>
      <c r="O5152" s="338" t="s">
        <v>5943</v>
      </c>
    </row>
    <row r="5153" ht="15.75" customHeight="1">
      <c r="A5153" s="338" t="s">
        <v>26045</v>
      </c>
      <c r="B5153" s="338" t="s">
        <v>7737</v>
      </c>
      <c r="C5153" s="338" t="s">
        <v>1558</v>
      </c>
      <c r="D5153" s="338">
        <v>2007.0</v>
      </c>
      <c r="E5153" s="338" t="s">
        <v>25806</v>
      </c>
      <c r="F5153" s="339">
        <v>45174.0</v>
      </c>
      <c r="G5153" s="338" t="s">
        <v>25369</v>
      </c>
      <c r="H5153" s="338" t="s">
        <v>12920</v>
      </c>
      <c r="I5153" s="338" t="s">
        <v>17455</v>
      </c>
      <c r="J5153" s="338" t="s">
        <v>16685</v>
      </c>
      <c r="K5153" s="338" t="s">
        <v>4987</v>
      </c>
      <c r="L5153" s="338" t="s">
        <v>15146</v>
      </c>
      <c r="M5153" s="338" t="s">
        <v>26046</v>
      </c>
      <c r="N5153" s="338" t="s">
        <v>5036</v>
      </c>
      <c r="O5153" s="338" t="s">
        <v>5217</v>
      </c>
    </row>
    <row r="5154" ht="15.75" customHeight="1">
      <c r="A5154" s="338" t="s">
        <v>26047</v>
      </c>
      <c r="B5154" s="338" t="s">
        <v>4970</v>
      </c>
      <c r="C5154" s="338" t="s">
        <v>1537</v>
      </c>
      <c r="D5154" s="338">
        <v>2007.0</v>
      </c>
      <c r="E5154" s="338" t="s">
        <v>26048</v>
      </c>
      <c r="F5154" s="339">
        <v>44963.0</v>
      </c>
      <c r="G5154" s="338" t="s">
        <v>5129</v>
      </c>
      <c r="H5154" s="338" t="s">
        <v>24552</v>
      </c>
      <c r="I5154" s="338" t="s">
        <v>24552</v>
      </c>
      <c r="J5154" s="338" t="s">
        <v>26049</v>
      </c>
      <c r="K5154" s="338" t="s">
        <v>3074</v>
      </c>
      <c r="M5154" s="338" t="s">
        <v>26050</v>
      </c>
      <c r="N5154" s="338" t="s">
        <v>17344</v>
      </c>
      <c r="O5154" s="338" t="s">
        <v>5339</v>
      </c>
    </row>
    <row r="5155" ht="15.75" customHeight="1">
      <c r="A5155" s="338" t="s">
        <v>26051</v>
      </c>
      <c r="B5155" s="338" t="s">
        <v>7737</v>
      </c>
      <c r="C5155" s="338" t="s">
        <v>1681</v>
      </c>
      <c r="D5155" s="338">
        <v>2007.0</v>
      </c>
      <c r="E5155" s="338" t="s">
        <v>25806</v>
      </c>
      <c r="F5155" s="339">
        <v>45084.0</v>
      </c>
      <c r="G5155" s="338" t="s">
        <v>15198</v>
      </c>
      <c r="H5155" s="338" t="s">
        <v>26052</v>
      </c>
      <c r="I5155" s="338" t="s">
        <v>26053</v>
      </c>
      <c r="J5155" s="338" t="s">
        <v>26054</v>
      </c>
      <c r="K5155" s="338" t="s">
        <v>5607</v>
      </c>
      <c r="L5155" s="338" t="s">
        <v>7014</v>
      </c>
      <c r="M5155" s="338" t="s">
        <v>26055</v>
      </c>
      <c r="N5155" s="338" t="s">
        <v>20868</v>
      </c>
      <c r="O5155" s="338" t="s">
        <v>5724</v>
      </c>
    </row>
    <row r="5156" ht="15.75" customHeight="1">
      <c r="A5156" s="338" t="s">
        <v>26056</v>
      </c>
      <c r="B5156" s="338" t="s">
        <v>4970</v>
      </c>
      <c r="C5156" s="338" t="s">
        <v>1547</v>
      </c>
      <c r="D5156" s="338">
        <v>2007.0</v>
      </c>
      <c r="E5156" s="338" t="s">
        <v>25321</v>
      </c>
      <c r="F5156" s="339">
        <v>45145.0</v>
      </c>
      <c r="G5156" s="338" t="s">
        <v>14295</v>
      </c>
      <c r="H5156" s="338" t="s">
        <v>26057</v>
      </c>
      <c r="I5156" s="338" t="s">
        <v>26057</v>
      </c>
      <c r="J5156" s="338" t="s">
        <v>26058</v>
      </c>
      <c r="K5156" s="338" t="s">
        <v>9336</v>
      </c>
      <c r="L5156" s="338" t="s">
        <v>8603</v>
      </c>
      <c r="M5156" s="338" t="s">
        <v>26059</v>
      </c>
      <c r="N5156" s="338" t="s">
        <v>22671</v>
      </c>
      <c r="O5156" s="338" t="s">
        <v>5505</v>
      </c>
    </row>
    <row r="5157" ht="15.75" customHeight="1">
      <c r="A5157" s="338" t="s">
        <v>2839</v>
      </c>
      <c r="B5157" s="338" t="s">
        <v>4970</v>
      </c>
      <c r="C5157" s="338" t="s">
        <v>1537</v>
      </c>
      <c r="D5157" s="338">
        <v>2007.0</v>
      </c>
      <c r="E5157" s="338" t="s">
        <v>25830</v>
      </c>
      <c r="F5157" s="339">
        <v>44963.0</v>
      </c>
      <c r="G5157" s="338" t="s">
        <v>5838</v>
      </c>
      <c r="H5157" s="338" t="s">
        <v>26060</v>
      </c>
      <c r="I5157" s="338" t="s">
        <v>26061</v>
      </c>
      <c r="J5157" s="338" t="s">
        <v>15060</v>
      </c>
      <c r="K5157" s="338" t="s">
        <v>5245</v>
      </c>
      <c r="L5157" s="338" t="s">
        <v>7014</v>
      </c>
      <c r="M5157" s="338" t="s">
        <v>26062</v>
      </c>
      <c r="N5157" s="338" t="s">
        <v>25296</v>
      </c>
      <c r="O5157" s="338" t="s">
        <v>5120</v>
      </c>
    </row>
    <row r="5158" ht="15.75" customHeight="1">
      <c r="A5158" s="338" t="s">
        <v>2313</v>
      </c>
      <c r="B5158" s="338" t="s">
        <v>7737</v>
      </c>
      <c r="C5158" s="338" t="s">
        <v>1547</v>
      </c>
      <c r="D5158" s="338">
        <v>2007.0</v>
      </c>
      <c r="E5158" s="338" t="s">
        <v>26063</v>
      </c>
      <c r="F5158" s="339">
        <v>45084.0</v>
      </c>
      <c r="G5158" s="338" t="s">
        <v>5710</v>
      </c>
      <c r="H5158" s="338" t="s">
        <v>23121</v>
      </c>
      <c r="I5158" s="338" t="s">
        <v>23121</v>
      </c>
      <c r="J5158" s="338" t="s">
        <v>26064</v>
      </c>
      <c r="K5158" s="338" t="s">
        <v>4987</v>
      </c>
      <c r="L5158" s="338" t="s">
        <v>5281</v>
      </c>
      <c r="M5158" s="338" t="s">
        <v>26065</v>
      </c>
      <c r="N5158" s="338" t="s">
        <v>26066</v>
      </c>
      <c r="O5158" s="338" t="s">
        <v>4991</v>
      </c>
    </row>
    <row r="5159" ht="15.75" customHeight="1">
      <c r="A5159" s="338" t="s">
        <v>26067</v>
      </c>
      <c r="B5159" s="338" t="s">
        <v>7737</v>
      </c>
      <c r="C5159" s="338" t="s">
        <v>1681</v>
      </c>
      <c r="D5159" s="338">
        <v>2007.0</v>
      </c>
      <c r="E5159" s="338" t="s">
        <v>25856</v>
      </c>
      <c r="F5159" s="339">
        <v>45144.0</v>
      </c>
      <c r="G5159" s="338" t="s">
        <v>9550</v>
      </c>
      <c r="H5159" s="338" t="s">
        <v>19075</v>
      </c>
      <c r="I5159" s="338" t="s">
        <v>15488</v>
      </c>
      <c r="J5159" s="338" t="s">
        <v>19077</v>
      </c>
      <c r="K5159" s="338" t="s">
        <v>4976</v>
      </c>
      <c r="L5159" s="338" t="s">
        <v>10592</v>
      </c>
      <c r="M5159" s="338" t="s">
        <v>26068</v>
      </c>
      <c r="N5159" s="338" t="s">
        <v>5036</v>
      </c>
      <c r="O5159" s="338" t="s">
        <v>5096</v>
      </c>
    </row>
    <row r="5160" ht="15.75" customHeight="1">
      <c r="A5160" s="338" t="s">
        <v>1493</v>
      </c>
      <c r="B5160" s="338" t="s">
        <v>7737</v>
      </c>
      <c r="C5160" s="338" t="s">
        <v>1558</v>
      </c>
      <c r="D5160" s="338">
        <v>2007.0</v>
      </c>
      <c r="E5160" s="338" t="s">
        <v>25408</v>
      </c>
      <c r="F5160" s="338" t="s">
        <v>5059</v>
      </c>
      <c r="G5160" s="338" t="s">
        <v>6428</v>
      </c>
      <c r="H5160" s="338" t="s">
        <v>12453</v>
      </c>
      <c r="I5160" s="338" t="s">
        <v>12453</v>
      </c>
      <c r="J5160" s="338" t="s">
        <v>26069</v>
      </c>
      <c r="K5160" s="338" t="s">
        <v>4987</v>
      </c>
      <c r="L5160" s="338" t="s">
        <v>6168</v>
      </c>
      <c r="M5160" s="338" t="s">
        <v>26070</v>
      </c>
      <c r="N5160" s="338" t="s">
        <v>26071</v>
      </c>
      <c r="O5160" s="338" t="s">
        <v>5576</v>
      </c>
    </row>
    <row r="5161" ht="15.75" customHeight="1">
      <c r="A5161" s="338" t="s">
        <v>26072</v>
      </c>
      <c r="B5161" s="338" t="s">
        <v>4993</v>
      </c>
      <c r="C5161" s="338" t="s">
        <v>1601</v>
      </c>
      <c r="D5161" s="338">
        <v>2007.0</v>
      </c>
      <c r="E5161" s="338" t="s">
        <v>25879</v>
      </c>
      <c r="F5161" s="339">
        <v>45142.0</v>
      </c>
      <c r="G5161" s="338" t="s">
        <v>5251</v>
      </c>
      <c r="H5161" s="338" t="s">
        <v>26073</v>
      </c>
      <c r="I5161" s="338" t="s">
        <v>16088</v>
      </c>
      <c r="J5161" s="338" t="s">
        <v>26074</v>
      </c>
      <c r="K5161" s="338" t="s">
        <v>4987</v>
      </c>
      <c r="L5161" s="338" t="s">
        <v>14444</v>
      </c>
      <c r="M5161" s="338" t="s">
        <v>26075</v>
      </c>
      <c r="N5161" s="338" t="s">
        <v>5224</v>
      </c>
      <c r="O5161" s="338" t="s">
        <v>5339</v>
      </c>
    </row>
    <row r="5162" ht="15.75" customHeight="1">
      <c r="A5162" s="338" t="s">
        <v>2760</v>
      </c>
      <c r="B5162" s="338" t="s">
        <v>4993</v>
      </c>
      <c r="C5162" s="338" t="s">
        <v>1558</v>
      </c>
      <c r="D5162" s="338">
        <v>2007.0</v>
      </c>
      <c r="E5162" s="338" t="s">
        <v>25312</v>
      </c>
      <c r="F5162" s="339">
        <v>44991.0</v>
      </c>
      <c r="G5162" s="338" t="s">
        <v>13588</v>
      </c>
      <c r="H5162" s="338" t="s">
        <v>17661</v>
      </c>
      <c r="I5162" s="338" t="s">
        <v>26076</v>
      </c>
      <c r="J5162" s="338" t="s">
        <v>26077</v>
      </c>
      <c r="K5162" s="338" t="s">
        <v>4987</v>
      </c>
      <c r="L5162" s="338" t="s">
        <v>5807</v>
      </c>
      <c r="M5162" s="338" t="s">
        <v>26078</v>
      </c>
      <c r="N5162" s="338" t="s">
        <v>11994</v>
      </c>
      <c r="O5162" s="338" t="s">
        <v>4991</v>
      </c>
    </row>
    <row r="5163" ht="15.75" customHeight="1">
      <c r="A5163" s="338" t="s">
        <v>3069</v>
      </c>
      <c r="B5163" s="338" t="s">
        <v>4993</v>
      </c>
      <c r="C5163" s="338" t="s">
        <v>1572</v>
      </c>
      <c r="D5163" s="338">
        <v>2007.0</v>
      </c>
      <c r="E5163" s="338" t="s">
        <v>25390</v>
      </c>
      <c r="F5163" s="339">
        <v>44963.0</v>
      </c>
      <c r="G5163" s="338" t="s">
        <v>7849</v>
      </c>
      <c r="H5163" s="338" t="s">
        <v>26079</v>
      </c>
      <c r="I5163" s="338" t="s">
        <v>26079</v>
      </c>
      <c r="J5163" s="338" t="s">
        <v>15962</v>
      </c>
      <c r="K5163" s="338" t="s">
        <v>5663</v>
      </c>
      <c r="L5163" s="338" t="s">
        <v>12626</v>
      </c>
      <c r="M5163" s="338" t="s">
        <v>26080</v>
      </c>
      <c r="N5163" s="338" t="s">
        <v>26081</v>
      </c>
      <c r="O5163" s="338" t="s">
        <v>5120</v>
      </c>
    </row>
    <row r="5164" ht="15.75" customHeight="1">
      <c r="A5164" s="338" t="s">
        <v>3207</v>
      </c>
      <c r="B5164" s="338" t="s">
        <v>4970</v>
      </c>
      <c r="C5164" s="338" t="s">
        <v>1425</v>
      </c>
      <c r="D5164" s="338">
        <v>2007.0</v>
      </c>
      <c r="E5164" s="338" t="s">
        <v>25390</v>
      </c>
      <c r="F5164" s="339">
        <v>44931.0</v>
      </c>
      <c r="G5164" s="338" t="s">
        <v>7849</v>
      </c>
      <c r="H5164" s="338" t="s">
        <v>26082</v>
      </c>
      <c r="I5164" s="338" t="s">
        <v>5952</v>
      </c>
      <c r="J5164" s="338" t="s">
        <v>26083</v>
      </c>
      <c r="K5164" s="338" t="s">
        <v>4987</v>
      </c>
      <c r="L5164" s="338" t="s">
        <v>5074</v>
      </c>
      <c r="M5164" s="338" t="s">
        <v>26084</v>
      </c>
      <c r="N5164" s="338" t="s">
        <v>25416</v>
      </c>
      <c r="O5164" s="338" t="s">
        <v>5143</v>
      </c>
    </row>
    <row r="5165" ht="15.75" customHeight="1">
      <c r="A5165" s="338" t="s">
        <v>26085</v>
      </c>
      <c r="B5165" s="338" t="s">
        <v>4970</v>
      </c>
      <c r="C5165" s="338" t="s">
        <v>1547</v>
      </c>
      <c r="D5165" s="338">
        <v>2007.0</v>
      </c>
      <c r="E5165" s="338" t="s">
        <v>26086</v>
      </c>
      <c r="F5165" s="339">
        <v>45114.0</v>
      </c>
      <c r="G5165" s="338" t="s">
        <v>5172</v>
      </c>
      <c r="H5165" s="338" t="s">
        <v>26087</v>
      </c>
      <c r="I5165" s="338" t="s">
        <v>26087</v>
      </c>
      <c r="J5165" s="338" t="s">
        <v>26088</v>
      </c>
      <c r="K5165" s="338" t="s">
        <v>4987</v>
      </c>
      <c r="M5165" s="338" t="s">
        <v>26089</v>
      </c>
      <c r="N5165" s="338" t="s">
        <v>26090</v>
      </c>
      <c r="O5165" s="338" t="s">
        <v>5262</v>
      </c>
    </row>
    <row r="5166" ht="15.75" customHeight="1">
      <c r="A5166" s="338" t="s">
        <v>9645</v>
      </c>
      <c r="B5166" s="338" t="s">
        <v>4970</v>
      </c>
      <c r="C5166" s="338" t="s">
        <v>3713</v>
      </c>
      <c r="D5166" s="338">
        <v>2007.0</v>
      </c>
      <c r="E5166" s="338" t="s">
        <v>25025</v>
      </c>
      <c r="F5166" s="339">
        <v>45082.0</v>
      </c>
      <c r="G5166" s="338" t="s">
        <v>6391</v>
      </c>
      <c r="H5166" s="338" t="s">
        <v>26091</v>
      </c>
      <c r="I5166" s="338" t="s">
        <v>9647</v>
      </c>
      <c r="J5166" s="338" t="s">
        <v>16340</v>
      </c>
      <c r="K5166" s="338" t="s">
        <v>4987</v>
      </c>
      <c r="L5166" s="338" t="s">
        <v>5064</v>
      </c>
      <c r="M5166" s="338" t="s">
        <v>26092</v>
      </c>
      <c r="N5166" s="338" t="s">
        <v>22475</v>
      </c>
      <c r="O5166" s="338" t="s">
        <v>5316</v>
      </c>
    </row>
    <row r="5167" ht="15.75" customHeight="1">
      <c r="A5167" s="338" t="s">
        <v>26093</v>
      </c>
      <c r="B5167" s="338" t="s">
        <v>7737</v>
      </c>
      <c r="C5167" s="338" t="s">
        <v>1558</v>
      </c>
      <c r="D5167" s="338">
        <v>2007.0</v>
      </c>
      <c r="E5167" s="338" t="s">
        <v>25841</v>
      </c>
      <c r="F5167" s="339">
        <v>44963.0</v>
      </c>
      <c r="G5167" s="338" t="s">
        <v>5709</v>
      </c>
      <c r="H5167" s="338" t="s">
        <v>23846</v>
      </c>
      <c r="I5167" s="338" t="s">
        <v>26094</v>
      </c>
      <c r="J5167" s="338" t="s">
        <v>22935</v>
      </c>
      <c r="K5167" s="338" t="s">
        <v>4987</v>
      </c>
      <c r="L5167" s="338" t="s">
        <v>13541</v>
      </c>
      <c r="M5167" s="338" t="s">
        <v>26095</v>
      </c>
      <c r="N5167" s="338" t="s">
        <v>11206</v>
      </c>
      <c r="O5167" s="338" t="s">
        <v>5576</v>
      </c>
    </row>
    <row r="5168" ht="15.75" customHeight="1">
      <c r="A5168" s="338" t="s">
        <v>2586</v>
      </c>
      <c r="B5168" s="338" t="s">
        <v>7737</v>
      </c>
      <c r="C5168" s="338" t="s">
        <v>1547</v>
      </c>
      <c r="D5168" s="338">
        <v>2007.0</v>
      </c>
      <c r="E5168" s="338" t="s">
        <v>25765</v>
      </c>
      <c r="F5168" s="339">
        <v>45084.0</v>
      </c>
      <c r="G5168" s="338" t="s">
        <v>6487</v>
      </c>
      <c r="H5168" s="338" t="s">
        <v>21419</v>
      </c>
      <c r="I5168" s="338" t="s">
        <v>22283</v>
      </c>
      <c r="J5168" s="338" t="s">
        <v>26096</v>
      </c>
      <c r="K5168" s="338" t="s">
        <v>4987</v>
      </c>
      <c r="L5168" s="338" t="s">
        <v>5094</v>
      </c>
      <c r="M5168" s="338" t="s">
        <v>26097</v>
      </c>
      <c r="N5168" s="338" t="s">
        <v>18335</v>
      </c>
      <c r="O5168" s="338" t="s">
        <v>6633</v>
      </c>
    </row>
    <row r="5169" ht="15.75" customHeight="1">
      <c r="A5169" s="338" t="s">
        <v>26098</v>
      </c>
      <c r="B5169" s="338" t="s">
        <v>4970</v>
      </c>
      <c r="C5169" s="338" t="s">
        <v>1547</v>
      </c>
      <c r="D5169" s="338">
        <v>2007.0</v>
      </c>
      <c r="E5169" s="338" t="s">
        <v>25390</v>
      </c>
      <c r="F5169" s="339">
        <v>45023.0</v>
      </c>
      <c r="G5169" s="338" t="s">
        <v>5803</v>
      </c>
      <c r="H5169" s="338" t="s">
        <v>13443</v>
      </c>
      <c r="I5169" s="338" t="s">
        <v>13443</v>
      </c>
      <c r="J5169" s="338" t="s">
        <v>16685</v>
      </c>
      <c r="K5169" s="338" t="s">
        <v>4987</v>
      </c>
      <c r="L5169" s="338" t="s">
        <v>5094</v>
      </c>
      <c r="M5169" s="338" t="s">
        <v>26099</v>
      </c>
      <c r="N5169" s="338" t="s">
        <v>26100</v>
      </c>
      <c r="O5169" s="338" t="s">
        <v>5002</v>
      </c>
    </row>
    <row r="5170" ht="15.75" customHeight="1">
      <c r="A5170" s="338" t="s">
        <v>26101</v>
      </c>
      <c r="B5170" s="338" t="s">
        <v>4993</v>
      </c>
      <c r="C5170" s="338" t="s">
        <v>1558</v>
      </c>
      <c r="D5170" s="338">
        <v>2007.0</v>
      </c>
      <c r="E5170" s="338" t="s">
        <v>25818</v>
      </c>
      <c r="F5170" s="339">
        <v>44929.0</v>
      </c>
      <c r="G5170" s="338" t="s">
        <v>5070</v>
      </c>
      <c r="H5170" s="338" t="s">
        <v>19451</v>
      </c>
      <c r="I5170" s="338" t="s">
        <v>23165</v>
      </c>
      <c r="J5170" s="338" t="s">
        <v>26102</v>
      </c>
      <c r="K5170" s="338" t="s">
        <v>4987</v>
      </c>
      <c r="L5170" s="338" t="s">
        <v>5094</v>
      </c>
      <c r="M5170" s="338" t="s">
        <v>26103</v>
      </c>
      <c r="N5170" s="338" t="s">
        <v>26104</v>
      </c>
      <c r="O5170" s="338" t="s">
        <v>5780</v>
      </c>
    </row>
    <row r="5171" ht="15.75" customHeight="1">
      <c r="A5171" s="338" t="s">
        <v>26105</v>
      </c>
      <c r="B5171" s="338" t="s">
        <v>7737</v>
      </c>
      <c r="C5171" s="338" t="s">
        <v>1547</v>
      </c>
      <c r="D5171" s="338">
        <v>2007.0</v>
      </c>
      <c r="E5171" s="338" t="s">
        <v>26018</v>
      </c>
      <c r="F5171" s="339">
        <v>45143.0</v>
      </c>
      <c r="G5171" s="338" t="s">
        <v>7320</v>
      </c>
      <c r="H5171" s="338" t="s">
        <v>24657</v>
      </c>
      <c r="I5171" s="338" t="s">
        <v>24657</v>
      </c>
      <c r="J5171" s="338" t="s">
        <v>26106</v>
      </c>
      <c r="K5171" s="338" t="s">
        <v>4987</v>
      </c>
      <c r="L5171" s="338" t="s">
        <v>5064</v>
      </c>
      <c r="M5171" s="338" t="s">
        <v>26107</v>
      </c>
      <c r="N5171" s="338" t="s">
        <v>19255</v>
      </c>
      <c r="O5171" s="338" t="s">
        <v>5067</v>
      </c>
    </row>
    <row r="5172" ht="15.75" customHeight="1">
      <c r="A5172" s="338" t="s">
        <v>26108</v>
      </c>
      <c r="B5172" s="338" t="s">
        <v>4993</v>
      </c>
      <c r="C5172" s="338" t="s">
        <v>1681</v>
      </c>
      <c r="D5172" s="338">
        <v>2007.0</v>
      </c>
      <c r="E5172" s="338" t="s">
        <v>25717</v>
      </c>
      <c r="F5172" s="338" t="s">
        <v>5059</v>
      </c>
      <c r="G5172" s="338" t="s">
        <v>5718</v>
      </c>
      <c r="H5172" s="338" t="s">
        <v>24696</v>
      </c>
      <c r="I5172" s="338" t="s">
        <v>15462</v>
      </c>
      <c r="J5172" s="338" t="s">
        <v>23759</v>
      </c>
      <c r="K5172" s="338" t="s">
        <v>4976</v>
      </c>
      <c r="L5172" s="338" t="s">
        <v>13541</v>
      </c>
      <c r="M5172" s="338" t="s">
        <v>26109</v>
      </c>
      <c r="N5172" s="338" t="s">
        <v>26110</v>
      </c>
      <c r="O5172" s="338" t="s">
        <v>6278</v>
      </c>
    </row>
    <row r="5173" ht="15.75" customHeight="1">
      <c r="A5173" s="338" t="s">
        <v>26111</v>
      </c>
      <c r="B5173" s="338" t="s">
        <v>7737</v>
      </c>
      <c r="C5173" s="338" t="s">
        <v>1681</v>
      </c>
      <c r="D5173" s="338">
        <v>2007.0</v>
      </c>
      <c r="E5173" s="338" t="s">
        <v>25472</v>
      </c>
      <c r="F5173" s="338" t="s">
        <v>5059</v>
      </c>
      <c r="G5173" s="338" t="s">
        <v>9516</v>
      </c>
      <c r="H5173" s="338" t="s">
        <v>16020</v>
      </c>
      <c r="I5173" s="338" t="s">
        <v>26112</v>
      </c>
      <c r="J5173" s="338" t="s">
        <v>10694</v>
      </c>
      <c r="K5173" s="338" t="s">
        <v>4987</v>
      </c>
      <c r="M5173" s="338" t="s">
        <v>26113</v>
      </c>
      <c r="N5173" s="338" t="s">
        <v>5036</v>
      </c>
      <c r="O5173" s="338" t="s">
        <v>5780</v>
      </c>
    </row>
    <row r="5174" ht="15.75" customHeight="1">
      <c r="A5174" s="338" t="s">
        <v>26114</v>
      </c>
      <c r="B5174" s="338" t="s">
        <v>7737</v>
      </c>
      <c r="C5174" s="338" t="s">
        <v>1537</v>
      </c>
      <c r="D5174" s="338">
        <v>2007.0</v>
      </c>
      <c r="E5174" s="338" t="s">
        <v>25765</v>
      </c>
      <c r="F5174" s="339">
        <v>45141.0</v>
      </c>
      <c r="G5174" s="338" t="s">
        <v>6515</v>
      </c>
      <c r="H5174" s="338" t="s">
        <v>23103</v>
      </c>
      <c r="I5174" s="338" t="s">
        <v>26115</v>
      </c>
      <c r="J5174" s="338" t="s">
        <v>20451</v>
      </c>
      <c r="K5174" s="338" t="s">
        <v>12977</v>
      </c>
      <c r="L5174" s="338" t="s">
        <v>12846</v>
      </c>
      <c r="M5174" s="338" t="s">
        <v>26116</v>
      </c>
      <c r="N5174" s="338" t="s">
        <v>23107</v>
      </c>
      <c r="O5174" s="338" t="s">
        <v>5056</v>
      </c>
    </row>
    <row r="5175" ht="15.75" customHeight="1">
      <c r="A5175" s="338" t="s">
        <v>26117</v>
      </c>
      <c r="B5175" s="338" t="s">
        <v>7737</v>
      </c>
      <c r="C5175" s="338" t="s">
        <v>1558</v>
      </c>
      <c r="D5175" s="338">
        <v>2007.0</v>
      </c>
      <c r="E5175" s="338" t="s">
        <v>26118</v>
      </c>
      <c r="F5175" s="339">
        <v>44990.0</v>
      </c>
      <c r="G5175" s="338" t="s">
        <v>6391</v>
      </c>
      <c r="H5175" s="338" t="s">
        <v>25081</v>
      </c>
      <c r="I5175" s="338" t="s">
        <v>24448</v>
      </c>
      <c r="J5175" s="338" t="s">
        <v>26119</v>
      </c>
      <c r="K5175" s="338" t="s">
        <v>4987</v>
      </c>
      <c r="M5175" s="338" t="s">
        <v>26120</v>
      </c>
      <c r="N5175" s="338" t="s">
        <v>23819</v>
      </c>
      <c r="O5175" s="338" t="s">
        <v>6003</v>
      </c>
    </row>
    <row r="5176" ht="15.75" customHeight="1">
      <c r="A5176" s="338" t="s">
        <v>26121</v>
      </c>
      <c r="B5176" s="338" t="s">
        <v>4970</v>
      </c>
      <c r="C5176" s="338" t="s">
        <v>1537</v>
      </c>
      <c r="D5176" s="338">
        <v>2007.0</v>
      </c>
      <c r="E5176" s="338" t="s">
        <v>25741</v>
      </c>
      <c r="F5176" s="339">
        <v>45021.0</v>
      </c>
      <c r="G5176" s="338" t="s">
        <v>9634</v>
      </c>
      <c r="H5176" s="338" t="s">
        <v>22870</v>
      </c>
      <c r="I5176" s="338" t="s">
        <v>26122</v>
      </c>
      <c r="J5176" s="338" t="s">
        <v>24567</v>
      </c>
      <c r="K5176" s="338" t="s">
        <v>4987</v>
      </c>
      <c r="L5176" s="338" t="s">
        <v>14444</v>
      </c>
      <c r="M5176" s="338" t="s">
        <v>26123</v>
      </c>
      <c r="N5176" s="338" t="s">
        <v>5224</v>
      </c>
      <c r="O5176" s="338" t="s">
        <v>5339</v>
      </c>
    </row>
    <row r="5177" ht="15.75" customHeight="1">
      <c r="A5177" s="338" t="s">
        <v>26124</v>
      </c>
      <c r="B5177" s="338" t="s">
        <v>7737</v>
      </c>
      <c r="C5177" s="338" t="s">
        <v>1558</v>
      </c>
      <c r="D5177" s="338">
        <v>2007.0</v>
      </c>
      <c r="E5177" s="338" t="s">
        <v>25739</v>
      </c>
      <c r="F5177" s="339">
        <v>44989.0</v>
      </c>
      <c r="G5177" s="338" t="s">
        <v>5287</v>
      </c>
      <c r="H5177" s="338" t="s">
        <v>21484</v>
      </c>
      <c r="I5177" s="338" t="s">
        <v>26125</v>
      </c>
      <c r="J5177" s="338" t="s">
        <v>26126</v>
      </c>
      <c r="K5177" s="338" t="s">
        <v>4987</v>
      </c>
      <c r="L5177" s="338" t="s">
        <v>5094</v>
      </c>
      <c r="M5177" s="338" t="s">
        <v>26127</v>
      </c>
      <c r="N5177" s="338" t="s">
        <v>25416</v>
      </c>
      <c r="O5177" s="338" t="s">
        <v>5316</v>
      </c>
    </row>
    <row r="5178" ht="15.75" customHeight="1">
      <c r="A5178" s="338" t="s">
        <v>3149</v>
      </c>
      <c r="B5178" s="338" t="s">
        <v>4970</v>
      </c>
      <c r="C5178" s="338" t="s">
        <v>1537</v>
      </c>
      <c r="D5178" s="338">
        <v>2007.0</v>
      </c>
      <c r="E5178" s="338" t="s">
        <v>25856</v>
      </c>
      <c r="F5178" s="339">
        <v>45144.0</v>
      </c>
      <c r="G5178" s="338" t="s">
        <v>7121</v>
      </c>
      <c r="H5178" s="338" t="s">
        <v>16405</v>
      </c>
      <c r="I5178" s="338" t="s">
        <v>16405</v>
      </c>
      <c r="J5178" s="338" t="s">
        <v>19535</v>
      </c>
      <c r="K5178" s="338" t="s">
        <v>4987</v>
      </c>
      <c r="L5178" s="338" t="s">
        <v>6447</v>
      </c>
      <c r="M5178" s="338" t="s">
        <v>26128</v>
      </c>
      <c r="N5178" s="338" t="s">
        <v>4990</v>
      </c>
      <c r="O5178" s="338" t="s">
        <v>5232</v>
      </c>
    </row>
    <row r="5179" ht="15.75" customHeight="1">
      <c r="A5179" s="338" t="s">
        <v>26129</v>
      </c>
      <c r="B5179" s="338" t="s">
        <v>5601</v>
      </c>
      <c r="C5179" s="338" t="s">
        <v>1547</v>
      </c>
      <c r="D5179" s="338">
        <v>2007.0</v>
      </c>
      <c r="E5179" s="338" t="s">
        <v>26130</v>
      </c>
      <c r="F5179" s="339">
        <v>45143.0</v>
      </c>
      <c r="G5179" s="338" t="s">
        <v>5287</v>
      </c>
      <c r="H5179" s="338" t="s">
        <v>14811</v>
      </c>
      <c r="I5179" s="338" t="s">
        <v>26131</v>
      </c>
      <c r="J5179" s="338" t="s">
        <v>17037</v>
      </c>
      <c r="K5179" s="338" t="s">
        <v>5607</v>
      </c>
      <c r="L5179" s="338" t="s">
        <v>8182</v>
      </c>
      <c r="M5179" s="338" t="s">
        <v>26132</v>
      </c>
      <c r="N5179" s="338" t="s">
        <v>25836</v>
      </c>
      <c r="O5179" s="338" t="s">
        <v>5262</v>
      </c>
    </row>
    <row r="5180" ht="15.75" customHeight="1">
      <c r="A5180" s="338" t="s">
        <v>26133</v>
      </c>
      <c r="B5180" s="338" t="s">
        <v>4970</v>
      </c>
      <c r="C5180" s="338" t="s">
        <v>1537</v>
      </c>
      <c r="D5180" s="338">
        <v>2007.0</v>
      </c>
      <c r="E5180" s="338" t="s">
        <v>25837</v>
      </c>
      <c r="F5180" s="339">
        <v>45113.0</v>
      </c>
      <c r="G5180" s="338" t="s">
        <v>9570</v>
      </c>
      <c r="H5180" s="338" t="s">
        <v>23578</v>
      </c>
      <c r="I5180" s="338" t="s">
        <v>26134</v>
      </c>
      <c r="J5180" s="338" t="s">
        <v>7807</v>
      </c>
      <c r="K5180" s="338" t="s">
        <v>4987</v>
      </c>
      <c r="L5180" s="338" t="s">
        <v>5094</v>
      </c>
      <c r="M5180" s="338" t="s">
        <v>26135</v>
      </c>
      <c r="N5180" s="338" t="s">
        <v>5224</v>
      </c>
      <c r="O5180" s="338" t="s">
        <v>5624</v>
      </c>
    </row>
    <row r="5181" ht="15.75" customHeight="1">
      <c r="A5181" s="338" t="s">
        <v>26136</v>
      </c>
      <c r="B5181" s="338" t="s">
        <v>4993</v>
      </c>
      <c r="C5181" s="338" t="s">
        <v>1601</v>
      </c>
      <c r="D5181" s="338">
        <v>2007.0</v>
      </c>
      <c r="E5181" s="338" t="s">
        <v>25791</v>
      </c>
      <c r="F5181" s="339">
        <v>45022.0</v>
      </c>
      <c r="G5181" s="338" t="s">
        <v>7864</v>
      </c>
      <c r="H5181" s="338" t="s">
        <v>21037</v>
      </c>
      <c r="I5181" s="338" t="s">
        <v>18758</v>
      </c>
      <c r="J5181" s="338" t="s">
        <v>17612</v>
      </c>
      <c r="K5181" s="338" t="s">
        <v>7575</v>
      </c>
      <c r="L5181" s="338" t="s">
        <v>7743</v>
      </c>
      <c r="M5181" s="338" t="s">
        <v>26137</v>
      </c>
      <c r="N5181" s="338" t="s">
        <v>21290</v>
      </c>
      <c r="O5181" s="338" t="s">
        <v>5545</v>
      </c>
    </row>
    <row r="5182" ht="15.75" customHeight="1">
      <c r="A5182" s="338" t="s">
        <v>26138</v>
      </c>
      <c r="B5182" s="338" t="s">
        <v>4970</v>
      </c>
      <c r="C5182" s="338" t="s">
        <v>1537</v>
      </c>
      <c r="D5182" s="338">
        <v>2007.0</v>
      </c>
      <c r="E5182" s="338" t="s">
        <v>26139</v>
      </c>
      <c r="F5182" s="338" t="s">
        <v>6434</v>
      </c>
      <c r="G5182" s="338" t="s">
        <v>6444</v>
      </c>
      <c r="H5182" s="338" t="s">
        <v>26140</v>
      </c>
      <c r="I5182" s="338" t="s">
        <v>26141</v>
      </c>
      <c r="J5182" s="338" t="s">
        <v>26142</v>
      </c>
      <c r="K5182" s="338" t="s">
        <v>8581</v>
      </c>
      <c r="L5182" s="338" t="s">
        <v>5281</v>
      </c>
      <c r="M5182" s="338" t="s">
        <v>26143</v>
      </c>
      <c r="N5182" s="338" t="s">
        <v>26144</v>
      </c>
      <c r="O5182" s="338" t="s">
        <v>5217</v>
      </c>
    </row>
    <row r="5183" ht="15.75" customHeight="1">
      <c r="A5183" s="338" t="s">
        <v>26145</v>
      </c>
      <c r="B5183" s="338" t="s">
        <v>7737</v>
      </c>
      <c r="C5183" s="338" t="s">
        <v>1681</v>
      </c>
      <c r="D5183" s="338">
        <v>2007.0</v>
      </c>
      <c r="E5183" s="338" t="s">
        <v>26146</v>
      </c>
      <c r="F5183" s="338" t="s">
        <v>6434</v>
      </c>
      <c r="G5183" s="338" t="s">
        <v>16676</v>
      </c>
      <c r="H5183" s="338" t="s">
        <v>17734</v>
      </c>
      <c r="I5183" s="338" t="s">
        <v>7505</v>
      </c>
      <c r="J5183" s="338" t="s">
        <v>26147</v>
      </c>
      <c r="K5183" s="338" t="s">
        <v>5607</v>
      </c>
      <c r="M5183" s="338" t="s">
        <v>26148</v>
      </c>
      <c r="N5183" s="338" t="s">
        <v>26149</v>
      </c>
      <c r="O5183" s="338" t="s">
        <v>5545</v>
      </c>
    </row>
    <row r="5184" ht="15.75" customHeight="1">
      <c r="A5184" s="338" t="s">
        <v>26150</v>
      </c>
      <c r="B5184" s="338" t="s">
        <v>7737</v>
      </c>
      <c r="C5184" s="338" t="s">
        <v>1547</v>
      </c>
      <c r="D5184" s="338">
        <v>2007.0</v>
      </c>
      <c r="E5184" s="338" t="s">
        <v>26151</v>
      </c>
      <c r="F5184" s="339">
        <v>45083.0</v>
      </c>
      <c r="G5184" s="338" t="s">
        <v>7796</v>
      </c>
      <c r="H5184" s="338" t="s">
        <v>11454</v>
      </c>
      <c r="I5184" s="338" t="s">
        <v>11454</v>
      </c>
      <c r="J5184" s="338" t="s">
        <v>26152</v>
      </c>
      <c r="K5184" s="338" t="s">
        <v>13217</v>
      </c>
      <c r="L5184" s="338" t="s">
        <v>5064</v>
      </c>
      <c r="M5184" s="338" t="s">
        <v>26153</v>
      </c>
      <c r="N5184" s="338" t="s">
        <v>18364</v>
      </c>
      <c r="O5184" s="338" t="s">
        <v>5028</v>
      </c>
    </row>
    <row r="5185" ht="15.75" customHeight="1">
      <c r="A5185" s="338" t="s">
        <v>26154</v>
      </c>
      <c r="B5185" s="338" t="s">
        <v>4970</v>
      </c>
      <c r="C5185" s="338" t="s">
        <v>1558</v>
      </c>
      <c r="D5185" s="338">
        <v>2007.0</v>
      </c>
      <c r="E5185" s="338" t="s">
        <v>26155</v>
      </c>
      <c r="F5185" s="338" t="s">
        <v>5286</v>
      </c>
      <c r="G5185" s="338" t="s">
        <v>5153</v>
      </c>
      <c r="H5185" s="338" t="s">
        <v>16932</v>
      </c>
      <c r="I5185" s="338" t="s">
        <v>16932</v>
      </c>
      <c r="J5185" s="338" t="s">
        <v>12140</v>
      </c>
      <c r="K5185" s="338" t="s">
        <v>4987</v>
      </c>
      <c r="L5185" s="338" t="s">
        <v>5064</v>
      </c>
      <c r="M5185" s="338" t="s">
        <v>26156</v>
      </c>
      <c r="N5185" s="338" t="s">
        <v>17715</v>
      </c>
      <c r="O5185" s="338" t="s">
        <v>5283</v>
      </c>
    </row>
    <row r="5186" ht="15.75" customHeight="1">
      <c r="A5186" s="338" t="s">
        <v>26157</v>
      </c>
      <c r="B5186" s="338" t="s">
        <v>7737</v>
      </c>
      <c r="C5186" s="338" t="s">
        <v>1547</v>
      </c>
      <c r="D5186" s="338">
        <v>2007.0</v>
      </c>
      <c r="E5186" s="338" t="s">
        <v>25344</v>
      </c>
      <c r="F5186" s="339">
        <v>45021.0</v>
      </c>
      <c r="G5186" s="338" t="s">
        <v>7864</v>
      </c>
      <c r="H5186" s="338" t="s">
        <v>26158</v>
      </c>
      <c r="I5186" s="338" t="s">
        <v>26159</v>
      </c>
      <c r="J5186" s="338" t="s">
        <v>13053</v>
      </c>
      <c r="K5186" s="338" t="s">
        <v>4987</v>
      </c>
      <c r="L5186" s="338" t="s">
        <v>5971</v>
      </c>
      <c r="M5186" s="338" t="s">
        <v>26160</v>
      </c>
      <c r="N5186" s="338" t="s">
        <v>19967</v>
      </c>
      <c r="O5186" s="338" t="s">
        <v>6003</v>
      </c>
    </row>
    <row r="5187" ht="15.75" customHeight="1">
      <c r="A5187" s="338" t="s">
        <v>26161</v>
      </c>
      <c r="C5187" s="338" t="s">
        <v>1547</v>
      </c>
      <c r="D5187" s="338">
        <v>2007.0</v>
      </c>
      <c r="E5187" s="338" t="s">
        <v>26162</v>
      </c>
      <c r="F5187" s="339">
        <v>45113.0</v>
      </c>
      <c r="G5187" s="338" t="s">
        <v>5287</v>
      </c>
      <c r="H5187" s="338" t="s">
        <v>26163</v>
      </c>
      <c r="I5187" s="338" t="s">
        <v>26163</v>
      </c>
      <c r="J5187" s="338" t="s">
        <v>26164</v>
      </c>
      <c r="K5187" s="338" t="s">
        <v>5607</v>
      </c>
      <c r="M5187" s="338" t="s">
        <v>26165</v>
      </c>
      <c r="N5187" s="338" t="s">
        <v>26166</v>
      </c>
      <c r="O5187" s="338" t="s">
        <v>5698</v>
      </c>
    </row>
    <row r="5188" ht="15.75" customHeight="1">
      <c r="A5188" s="338" t="s">
        <v>26167</v>
      </c>
      <c r="B5188" s="338" t="s">
        <v>5601</v>
      </c>
      <c r="C5188" s="338" t="s">
        <v>1537</v>
      </c>
      <c r="D5188" s="338">
        <v>2007.0</v>
      </c>
      <c r="E5188" s="338" t="s">
        <v>26168</v>
      </c>
      <c r="F5188" s="339">
        <v>45113.0</v>
      </c>
      <c r="G5188" s="338" t="s">
        <v>5701</v>
      </c>
      <c r="H5188" s="338" t="s">
        <v>24211</v>
      </c>
      <c r="I5188" s="338" t="s">
        <v>24211</v>
      </c>
      <c r="J5188" s="338" t="s">
        <v>19170</v>
      </c>
      <c r="K5188" s="338" t="s">
        <v>19171</v>
      </c>
      <c r="M5188" s="338" t="s">
        <v>26169</v>
      </c>
      <c r="N5188" s="338" t="s">
        <v>26170</v>
      </c>
      <c r="O5188" s="338" t="s">
        <v>8635</v>
      </c>
    </row>
    <row r="5189" ht="15.75" customHeight="1">
      <c r="A5189" s="338" t="s">
        <v>26171</v>
      </c>
      <c r="B5189" s="338" t="s">
        <v>4970</v>
      </c>
      <c r="C5189" s="338" t="s">
        <v>1547</v>
      </c>
      <c r="D5189" s="338">
        <v>2007.0</v>
      </c>
      <c r="E5189" s="338" t="s">
        <v>25891</v>
      </c>
      <c r="F5189" s="339">
        <v>45083.0</v>
      </c>
      <c r="G5189" s="338" t="s">
        <v>5241</v>
      </c>
      <c r="H5189" s="338" t="s">
        <v>6702</v>
      </c>
      <c r="I5189" s="338" t="s">
        <v>20907</v>
      </c>
      <c r="J5189" s="338" t="s">
        <v>12156</v>
      </c>
      <c r="K5189" s="338" t="s">
        <v>4987</v>
      </c>
      <c r="M5189" s="338" t="s">
        <v>26172</v>
      </c>
      <c r="N5189" s="338" t="s">
        <v>26173</v>
      </c>
      <c r="O5189" s="338" t="s">
        <v>5262</v>
      </c>
    </row>
    <row r="5190" ht="15.75" customHeight="1">
      <c r="A5190" s="338" t="s">
        <v>26174</v>
      </c>
      <c r="B5190" s="338" t="s">
        <v>7737</v>
      </c>
      <c r="C5190" s="338" t="s">
        <v>1558</v>
      </c>
      <c r="D5190" s="338">
        <v>2007.0</v>
      </c>
      <c r="E5190" s="338" t="s">
        <v>25856</v>
      </c>
      <c r="F5190" s="339">
        <v>45174.0</v>
      </c>
      <c r="G5190" s="338" t="s">
        <v>5181</v>
      </c>
      <c r="H5190" s="338" t="s">
        <v>24657</v>
      </c>
      <c r="I5190" s="338" t="s">
        <v>24657</v>
      </c>
      <c r="J5190" s="338" t="s">
        <v>24657</v>
      </c>
      <c r="K5190" s="338" t="s">
        <v>4987</v>
      </c>
      <c r="L5190" s="338" t="s">
        <v>5074</v>
      </c>
      <c r="M5190" s="338" t="s">
        <v>26175</v>
      </c>
      <c r="N5190" s="338" t="s">
        <v>19255</v>
      </c>
      <c r="O5190" s="338" t="s">
        <v>5677</v>
      </c>
    </row>
    <row r="5191" ht="15.75" customHeight="1">
      <c r="A5191" s="338" t="s">
        <v>26176</v>
      </c>
      <c r="B5191" s="338" t="s">
        <v>4970</v>
      </c>
      <c r="C5191" s="338" t="s">
        <v>1547</v>
      </c>
      <c r="D5191" s="338">
        <v>2007.0</v>
      </c>
      <c r="E5191" s="338" t="s">
        <v>25849</v>
      </c>
      <c r="F5191" s="339">
        <v>45022.0</v>
      </c>
      <c r="G5191" s="338" t="s">
        <v>8851</v>
      </c>
      <c r="H5191" s="338" t="s">
        <v>5343</v>
      </c>
      <c r="I5191" s="338" t="s">
        <v>7505</v>
      </c>
      <c r="J5191" s="338" t="s">
        <v>20919</v>
      </c>
      <c r="K5191" s="338" t="s">
        <v>4987</v>
      </c>
      <c r="L5191" s="338" t="s">
        <v>14444</v>
      </c>
      <c r="M5191" s="338" t="s">
        <v>26177</v>
      </c>
      <c r="N5191" s="338" t="s">
        <v>7780</v>
      </c>
      <c r="O5191" s="338" t="s">
        <v>5408</v>
      </c>
    </row>
    <row r="5192" ht="15.75" customHeight="1">
      <c r="A5192" s="338" t="s">
        <v>26178</v>
      </c>
      <c r="B5192" s="338" t="s">
        <v>4970</v>
      </c>
      <c r="C5192" s="338" t="s">
        <v>3713</v>
      </c>
      <c r="D5192" s="338">
        <v>2007.0</v>
      </c>
      <c r="E5192" s="338" t="s">
        <v>26179</v>
      </c>
      <c r="F5192" s="339">
        <v>45174.0</v>
      </c>
      <c r="G5192" s="338" t="s">
        <v>5196</v>
      </c>
      <c r="H5192" s="338" t="s">
        <v>26180</v>
      </c>
      <c r="I5192" s="338" t="s">
        <v>23038</v>
      </c>
      <c r="J5192" s="338" t="s">
        <v>26181</v>
      </c>
      <c r="K5192" s="338" t="s">
        <v>4987</v>
      </c>
      <c r="L5192" s="338" t="s">
        <v>6039</v>
      </c>
      <c r="M5192" s="338" t="s">
        <v>26182</v>
      </c>
      <c r="N5192" s="338" t="s">
        <v>26183</v>
      </c>
      <c r="O5192" s="338" t="s">
        <v>5020</v>
      </c>
    </row>
    <row r="5193" ht="15.75" customHeight="1">
      <c r="A5193" s="338" t="s">
        <v>3888</v>
      </c>
      <c r="B5193" s="338" t="s">
        <v>4970</v>
      </c>
      <c r="C5193" s="338" t="s">
        <v>1425</v>
      </c>
      <c r="D5193" s="338">
        <v>2007.0</v>
      </c>
      <c r="E5193" s="338" t="s">
        <v>26184</v>
      </c>
      <c r="F5193" s="339">
        <v>45082.0</v>
      </c>
      <c r="G5193" s="338" t="s">
        <v>5710</v>
      </c>
      <c r="H5193" s="338" t="s">
        <v>12166</v>
      </c>
      <c r="I5193" s="338" t="s">
        <v>26185</v>
      </c>
      <c r="J5193" s="338" t="s">
        <v>19825</v>
      </c>
      <c r="K5193" s="338" t="s">
        <v>4987</v>
      </c>
      <c r="L5193" s="338" t="s">
        <v>7743</v>
      </c>
      <c r="M5193" s="338" t="s">
        <v>26186</v>
      </c>
      <c r="N5193" s="338" t="s">
        <v>4979</v>
      </c>
      <c r="O5193" s="338" t="s">
        <v>5339</v>
      </c>
    </row>
    <row r="5194" ht="15.75" customHeight="1">
      <c r="A5194" s="338" t="s">
        <v>4712</v>
      </c>
      <c r="B5194" s="338" t="s">
        <v>7737</v>
      </c>
      <c r="C5194" s="338" t="s">
        <v>1698</v>
      </c>
      <c r="D5194" s="338">
        <v>2007.0</v>
      </c>
      <c r="E5194" s="338" t="s">
        <v>25746</v>
      </c>
      <c r="F5194" s="339">
        <v>45174.0</v>
      </c>
      <c r="G5194" s="338" t="s">
        <v>7062</v>
      </c>
      <c r="H5194" s="338" t="s">
        <v>21755</v>
      </c>
      <c r="I5194" s="338" t="s">
        <v>26187</v>
      </c>
      <c r="J5194" s="338" t="s">
        <v>12140</v>
      </c>
      <c r="K5194" s="338" t="s">
        <v>4987</v>
      </c>
      <c r="L5194" s="338" t="s">
        <v>14335</v>
      </c>
      <c r="M5194" s="338" t="s">
        <v>26188</v>
      </c>
      <c r="N5194" s="338" t="s">
        <v>4979</v>
      </c>
      <c r="O5194" s="338" t="s">
        <v>5339</v>
      </c>
    </row>
    <row r="5195" ht="15.75" customHeight="1">
      <c r="A5195" s="338" t="s">
        <v>26189</v>
      </c>
      <c r="B5195" s="338" t="s">
        <v>4970</v>
      </c>
      <c r="C5195" s="338" t="s">
        <v>3713</v>
      </c>
      <c r="D5195" s="338">
        <v>2007.0</v>
      </c>
      <c r="E5195" s="338" t="s">
        <v>26190</v>
      </c>
      <c r="F5195" s="339">
        <v>44932.0</v>
      </c>
      <c r="G5195" s="338" t="s">
        <v>5060</v>
      </c>
      <c r="H5195" s="338" t="s">
        <v>5106</v>
      </c>
      <c r="I5195" s="338" t="s">
        <v>5106</v>
      </c>
      <c r="J5195" s="338" t="s">
        <v>26191</v>
      </c>
      <c r="K5195" s="338" t="s">
        <v>4987</v>
      </c>
      <c r="L5195" s="338" t="s">
        <v>5084</v>
      </c>
      <c r="M5195" s="338" t="s">
        <v>26192</v>
      </c>
      <c r="N5195" s="338" t="s">
        <v>26193</v>
      </c>
      <c r="O5195" s="338" t="s">
        <v>6003</v>
      </c>
    </row>
    <row r="5196" ht="15.75" customHeight="1">
      <c r="A5196" s="338" t="s">
        <v>26194</v>
      </c>
      <c r="B5196" s="338" t="s">
        <v>7737</v>
      </c>
      <c r="C5196" s="338" t="s">
        <v>1558</v>
      </c>
      <c r="D5196" s="338">
        <v>2007.0</v>
      </c>
      <c r="E5196" s="338" t="s">
        <v>25312</v>
      </c>
      <c r="F5196" s="339">
        <v>44959.0</v>
      </c>
      <c r="G5196" s="338" t="s">
        <v>5251</v>
      </c>
      <c r="H5196" s="338" t="s">
        <v>13757</v>
      </c>
      <c r="I5196" s="338" t="s">
        <v>13757</v>
      </c>
      <c r="J5196" s="338" t="s">
        <v>26195</v>
      </c>
      <c r="K5196" s="338" t="s">
        <v>4987</v>
      </c>
      <c r="L5196" s="338" t="s">
        <v>5389</v>
      </c>
      <c r="M5196" s="338" t="s">
        <v>26196</v>
      </c>
      <c r="N5196" s="338" t="s">
        <v>26197</v>
      </c>
      <c r="O5196" s="338" t="s">
        <v>5483</v>
      </c>
    </row>
    <row r="5197" ht="15.75" customHeight="1">
      <c r="A5197" s="338" t="s">
        <v>26198</v>
      </c>
      <c r="B5197" s="338" t="s">
        <v>7737</v>
      </c>
      <c r="C5197" s="338" t="s">
        <v>1572</v>
      </c>
      <c r="D5197" s="338">
        <v>2007.0</v>
      </c>
      <c r="E5197" s="338" t="s">
        <v>26199</v>
      </c>
      <c r="F5197" s="338" t="s">
        <v>6434</v>
      </c>
      <c r="G5197" s="338" t="s">
        <v>8011</v>
      </c>
      <c r="H5197" s="338" t="s">
        <v>26200</v>
      </c>
      <c r="I5197" s="338" t="s">
        <v>26201</v>
      </c>
      <c r="J5197" s="338" t="s">
        <v>26202</v>
      </c>
      <c r="K5197" s="338" t="s">
        <v>5607</v>
      </c>
      <c r="L5197" s="338" t="s">
        <v>26203</v>
      </c>
      <c r="M5197" s="338" t="s">
        <v>26204</v>
      </c>
      <c r="N5197" s="338" t="s">
        <v>26205</v>
      </c>
      <c r="O5197" s="338" t="s">
        <v>5186</v>
      </c>
    </row>
    <row r="5198" ht="15.75" customHeight="1">
      <c r="A5198" s="338" t="s">
        <v>26206</v>
      </c>
      <c r="B5198" s="338" t="s">
        <v>7737</v>
      </c>
      <c r="C5198" s="338" t="s">
        <v>1681</v>
      </c>
      <c r="D5198" s="338">
        <v>2007.0</v>
      </c>
      <c r="E5198" s="338" t="s">
        <v>25791</v>
      </c>
      <c r="F5198" s="339">
        <v>45053.0</v>
      </c>
      <c r="G5198" s="338" t="s">
        <v>7083</v>
      </c>
      <c r="H5198" s="338" t="s">
        <v>10653</v>
      </c>
      <c r="I5198" s="338" t="s">
        <v>26207</v>
      </c>
      <c r="J5198" s="338" t="s">
        <v>10653</v>
      </c>
      <c r="K5198" s="338" t="s">
        <v>4987</v>
      </c>
      <c r="L5198" s="338" t="s">
        <v>5074</v>
      </c>
      <c r="M5198" s="338" t="s">
        <v>26208</v>
      </c>
      <c r="N5198" s="338" t="s">
        <v>19448</v>
      </c>
      <c r="O5198" s="338" t="s">
        <v>5824</v>
      </c>
    </row>
    <row r="5199" ht="15.75" customHeight="1">
      <c r="A5199" s="338" t="s">
        <v>26209</v>
      </c>
      <c r="B5199" s="338" t="s">
        <v>4970</v>
      </c>
      <c r="C5199" s="338" t="s">
        <v>1558</v>
      </c>
      <c r="D5199" s="338">
        <v>2007.0</v>
      </c>
      <c r="E5199" s="338" t="s">
        <v>25544</v>
      </c>
      <c r="F5199" s="339">
        <v>45143.0</v>
      </c>
      <c r="G5199" s="338" t="s">
        <v>5272</v>
      </c>
      <c r="H5199" s="338" t="s">
        <v>6691</v>
      </c>
      <c r="I5199" s="338" t="s">
        <v>14256</v>
      </c>
      <c r="J5199" s="338" t="s">
        <v>5132</v>
      </c>
      <c r="K5199" s="338" t="s">
        <v>4987</v>
      </c>
      <c r="L5199" s="338" t="s">
        <v>5094</v>
      </c>
      <c r="M5199" s="338" t="s">
        <v>26210</v>
      </c>
      <c r="N5199" s="338" t="s">
        <v>11206</v>
      </c>
      <c r="O5199" s="338" t="s">
        <v>5677</v>
      </c>
    </row>
    <row r="5200" ht="15.75" customHeight="1">
      <c r="A5200" s="338" t="s">
        <v>26211</v>
      </c>
      <c r="B5200" s="338" t="s">
        <v>4970</v>
      </c>
      <c r="C5200" s="338" t="s">
        <v>1547</v>
      </c>
      <c r="D5200" s="338">
        <v>2007.0</v>
      </c>
      <c r="E5200" s="338" t="s">
        <v>26212</v>
      </c>
      <c r="F5200" s="339">
        <v>44991.0</v>
      </c>
      <c r="G5200" s="338" t="s">
        <v>5196</v>
      </c>
      <c r="H5200" s="338" t="s">
        <v>19882</v>
      </c>
      <c r="I5200" s="338" t="s">
        <v>19882</v>
      </c>
      <c r="J5200" s="338" t="s">
        <v>22189</v>
      </c>
      <c r="K5200" s="338" t="s">
        <v>4987</v>
      </c>
      <c r="M5200" s="338" t="s">
        <v>26213</v>
      </c>
      <c r="N5200" s="338" t="s">
        <v>20228</v>
      </c>
      <c r="O5200" s="338" t="s">
        <v>5067</v>
      </c>
    </row>
    <row r="5201" ht="15.75" customHeight="1">
      <c r="A5201" s="338" t="s">
        <v>26214</v>
      </c>
      <c r="B5201" s="338" t="s">
        <v>4970</v>
      </c>
      <c r="C5201" s="338" t="s">
        <v>3713</v>
      </c>
      <c r="D5201" s="338">
        <v>2007.0</v>
      </c>
      <c r="E5201" s="338" t="s">
        <v>25312</v>
      </c>
      <c r="F5201" s="339">
        <v>45080.0</v>
      </c>
      <c r="G5201" s="338" t="s">
        <v>5145</v>
      </c>
      <c r="H5201" s="338" t="s">
        <v>26215</v>
      </c>
      <c r="I5201" s="338" t="s">
        <v>26216</v>
      </c>
      <c r="J5201" s="338" t="s">
        <v>18884</v>
      </c>
      <c r="K5201" s="338" t="s">
        <v>4987</v>
      </c>
      <c r="L5201" s="338" t="s">
        <v>5176</v>
      </c>
      <c r="M5201" s="338" t="s">
        <v>26217</v>
      </c>
      <c r="N5201" s="338" t="s">
        <v>26218</v>
      </c>
      <c r="O5201" s="338" t="s">
        <v>5624</v>
      </c>
    </row>
    <row r="5202" ht="15.75" customHeight="1">
      <c r="A5202" s="338" t="s">
        <v>3041</v>
      </c>
      <c r="B5202" s="338" t="s">
        <v>5445</v>
      </c>
      <c r="C5202" s="338" t="s">
        <v>1558</v>
      </c>
      <c r="D5202" s="338">
        <v>2007.0</v>
      </c>
      <c r="E5202" s="338" t="s">
        <v>25849</v>
      </c>
      <c r="F5202" s="339">
        <v>44963.0</v>
      </c>
      <c r="G5202" s="338" t="s">
        <v>6428</v>
      </c>
      <c r="H5202" s="338" t="s">
        <v>25216</v>
      </c>
      <c r="I5202" s="338" t="s">
        <v>25216</v>
      </c>
      <c r="J5202" s="338" t="s">
        <v>20688</v>
      </c>
      <c r="K5202" s="338" t="s">
        <v>4987</v>
      </c>
      <c r="L5202" s="338" t="s">
        <v>12744</v>
      </c>
      <c r="M5202" s="338" t="s">
        <v>26219</v>
      </c>
      <c r="N5202" s="338" t="s">
        <v>26220</v>
      </c>
      <c r="O5202" s="338" t="s">
        <v>5483</v>
      </c>
    </row>
    <row r="5203" ht="15.75" customHeight="1">
      <c r="A5203" s="338" t="s">
        <v>26221</v>
      </c>
      <c r="B5203" s="338" t="s">
        <v>4970</v>
      </c>
      <c r="C5203" s="338" t="s">
        <v>1537</v>
      </c>
      <c r="D5203" s="338">
        <v>2007.0</v>
      </c>
      <c r="E5203" s="338" t="s">
        <v>26222</v>
      </c>
      <c r="F5203" s="339">
        <v>45173.0</v>
      </c>
      <c r="G5203" s="338" t="s">
        <v>5181</v>
      </c>
      <c r="H5203" s="338" t="s">
        <v>23145</v>
      </c>
      <c r="I5203" s="338" t="s">
        <v>23145</v>
      </c>
      <c r="J5203" s="338" t="s">
        <v>26223</v>
      </c>
      <c r="K5203" s="338" t="s">
        <v>4987</v>
      </c>
      <c r="M5203" s="338" t="s">
        <v>26224</v>
      </c>
      <c r="N5203" s="338" t="s">
        <v>26220</v>
      </c>
      <c r="O5203" s="338" t="s">
        <v>5262</v>
      </c>
    </row>
    <row r="5204" ht="15.75" customHeight="1">
      <c r="A5204" s="338" t="s">
        <v>26225</v>
      </c>
      <c r="B5204" s="338" t="s">
        <v>4993</v>
      </c>
      <c r="C5204" s="338" t="s">
        <v>1558</v>
      </c>
      <c r="D5204" s="338">
        <v>2007.0</v>
      </c>
      <c r="E5204" s="338" t="s">
        <v>26226</v>
      </c>
      <c r="F5204" s="339">
        <v>45021.0</v>
      </c>
      <c r="G5204" s="338" t="s">
        <v>5172</v>
      </c>
      <c r="H5204" s="338" t="s">
        <v>26227</v>
      </c>
      <c r="I5204" s="338" t="s">
        <v>25236</v>
      </c>
      <c r="J5204" s="338" t="s">
        <v>25225</v>
      </c>
      <c r="K5204" s="338" t="s">
        <v>12977</v>
      </c>
      <c r="L5204" s="338" t="s">
        <v>5377</v>
      </c>
      <c r="M5204" s="338" t="s">
        <v>26228</v>
      </c>
      <c r="N5204" s="338" t="s">
        <v>18335</v>
      </c>
      <c r="O5204" s="338" t="s">
        <v>5067</v>
      </c>
    </row>
    <row r="5205" ht="15.75" customHeight="1">
      <c r="A5205" s="338" t="s">
        <v>26229</v>
      </c>
      <c r="B5205" s="338" t="s">
        <v>7737</v>
      </c>
      <c r="C5205" s="338" t="s">
        <v>1558</v>
      </c>
      <c r="D5205" s="338">
        <v>2007.0</v>
      </c>
      <c r="E5205" s="338" t="s">
        <v>25344</v>
      </c>
      <c r="F5205" s="339">
        <v>45112.0</v>
      </c>
      <c r="G5205" s="338" t="s">
        <v>5963</v>
      </c>
      <c r="H5205" s="338" t="s">
        <v>11142</v>
      </c>
      <c r="I5205" s="338" t="s">
        <v>13091</v>
      </c>
      <c r="J5205" s="338" t="s">
        <v>8252</v>
      </c>
      <c r="K5205" s="338" t="s">
        <v>4987</v>
      </c>
      <c r="M5205" s="338" t="s">
        <v>26230</v>
      </c>
      <c r="N5205" s="338" t="s">
        <v>5036</v>
      </c>
      <c r="O5205" s="338" t="s">
        <v>5160</v>
      </c>
    </row>
    <row r="5206" ht="15.75" customHeight="1">
      <c r="A5206" s="338" t="s">
        <v>26231</v>
      </c>
      <c r="B5206" s="338" t="s">
        <v>5601</v>
      </c>
      <c r="C5206" s="338" t="s">
        <v>1547</v>
      </c>
      <c r="D5206" s="338">
        <v>2007.0</v>
      </c>
      <c r="E5206" s="338" t="s">
        <v>26232</v>
      </c>
      <c r="F5206" s="339">
        <v>45176.0</v>
      </c>
      <c r="G5206" s="338" t="s">
        <v>9516</v>
      </c>
      <c r="H5206" s="338" t="s">
        <v>26233</v>
      </c>
      <c r="I5206" s="338" t="s">
        <v>26233</v>
      </c>
      <c r="J5206" s="338" t="s">
        <v>26234</v>
      </c>
      <c r="K5206" s="338" t="s">
        <v>26235</v>
      </c>
      <c r="M5206" s="338" t="s">
        <v>26236</v>
      </c>
      <c r="N5206" s="338" t="s">
        <v>26237</v>
      </c>
      <c r="O5206" s="338" t="s">
        <v>5677</v>
      </c>
    </row>
    <row r="5207" ht="15.75" customHeight="1">
      <c r="A5207" s="338" t="s">
        <v>26238</v>
      </c>
      <c r="B5207" s="338" t="s">
        <v>4993</v>
      </c>
      <c r="C5207" s="338" t="s">
        <v>1558</v>
      </c>
      <c r="D5207" s="338">
        <v>2007.0</v>
      </c>
      <c r="E5207" s="338" t="s">
        <v>26179</v>
      </c>
      <c r="F5207" s="339">
        <v>45082.0</v>
      </c>
      <c r="G5207" s="338" t="s">
        <v>6391</v>
      </c>
      <c r="H5207" s="338" t="s">
        <v>19533</v>
      </c>
      <c r="I5207" s="338" t="s">
        <v>26239</v>
      </c>
      <c r="J5207" s="338" t="s">
        <v>17479</v>
      </c>
      <c r="K5207" s="338" t="s">
        <v>4987</v>
      </c>
      <c r="L5207" s="338" t="s">
        <v>16620</v>
      </c>
      <c r="M5207" s="338" t="s">
        <v>26240</v>
      </c>
      <c r="N5207" s="338" t="s">
        <v>4979</v>
      </c>
      <c r="O5207" s="338" t="s">
        <v>5077</v>
      </c>
    </row>
    <row r="5208" ht="15.75" customHeight="1">
      <c r="A5208" s="338" t="s">
        <v>26241</v>
      </c>
      <c r="B5208" s="338" t="s">
        <v>4970</v>
      </c>
      <c r="C5208" s="338" t="s">
        <v>1558</v>
      </c>
      <c r="D5208" s="338">
        <v>2007.0</v>
      </c>
      <c r="E5208" s="338" t="s">
        <v>26199</v>
      </c>
      <c r="F5208" s="339">
        <v>45174.0</v>
      </c>
      <c r="G5208" s="338" t="s">
        <v>5287</v>
      </c>
      <c r="H5208" s="338" t="s">
        <v>11143</v>
      </c>
      <c r="I5208" s="338" t="s">
        <v>11143</v>
      </c>
      <c r="J5208" s="338" t="s">
        <v>26242</v>
      </c>
      <c r="K5208" s="338" t="s">
        <v>4987</v>
      </c>
      <c r="L5208" s="338" t="s">
        <v>5084</v>
      </c>
      <c r="M5208" s="338" t="s">
        <v>26243</v>
      </c>
      <c r="N5208" s="338" t="s">
        <v>11810</v>
      </c>
      <c r="O5208" s="338" t="s">
        <v>5232</v>
      </c>
    </row>
    <row r="5209" ht="15.75" customHeight="1">
      <c r="A5209" s="338" t="s">
        <v>3687</v>
      </c>
      <c r="B5209" s="338" t="s">
        <v>4970</v>
      </c>
      <c r="C5209" s="338" t="s">
        <v>3713</v>
      </c>
      <c r="D5209" s="338">
        <v>2007.0</v>
      </c>
      <c r="E5209" s="338" t="s">
        <v>26179</v>
      </c>
      <c r="F5209" s="339">
        <v>44963.0</v>
      </c>
      <c r="G5209" s="338" t="s">
        <v>8593</v>
      </c>
      <c r="H5209" s="338" t="s">
        <v>5100</v>
      </c>
      <c r="I5209" s="338" t="s">
        <v>25892</v>
      </c>
      <c r="J5209" s="338" t="s">
        <v>7031</v>
      </c>
      <c r="K5209" s="338" t="s">
        <v>4987</v>
      </c>
      <c r="L5209" s="338" t="s">
        <v>5377</v>
      </c>
      <c r="M5209" s="338" t="s">
        <v>26244</v>
      </c>
      <c r="N5209" s="338" t="s">
        <v>5126</v>
      </c>
      <c r="O5209" s="338" t="s">
        <v>5248</v>
      </c>
    </row>
    <row r="5210" ht="15.75" customHeight="1">
      <c r="A5210" s="338" t="s">
        <v>26245</v>
      </c>
      <c r="B5210" s="338" t="s">
        <v>4970</v>
      </c>
      <c r="C5210" s="338" t="s">
        <v>3713</v>
      </c>
      <c r="D5210" s="338">
        <v>2007.0</v>
      </c>
      <c r="E5210" s="338" t="s">
        <v>26246</v>
      </c>
      <c r="F5210" s="339">
        <v>45081.0</v>
      </c>
      <c r="G5210" s="338" t="s">
        <v>8851</v>
      </c>
      <c r="H5210" s="338" t="s">
        <v>7962</v>
      </c>
      <c r="I5210" s="338" t="s">
        <v>8422</v>
      </c>
      <c r="J5210" s="338" t="s">
        <v>26247</v>
      </c>
      <c r="K5210" s="338" t="s">
        <v>4987</v>
      </c>
      <c r="L5210" s="338" t="s">
        <v>6071</v>
      </c>
      <c r="M5210" s="338" t="s">
        <v>26248</v>
      </c>
      <c r="N5210" s="338" t="s">
        <v>26249</v>
      </c>
      <c r="O5210" s="338" t="s">
        <v>5186</v>
      </c>
    </row>
    <row r="5211" ht="15.75" customHeight="1">
      <c r="A5211" s="338" t="s">
        <v>26250</v>
      </c>
      <c r="B5211" s="338" t="s">
        <v>4970</v>
      </c>
      <c r="C5211" s="338" t="s">
        <v>1558</v>
      </c>
      <c r="D5211" s="338">
        <v>2007.0</v>
      </c>
      <c r="E5211" s="338" t="s">
        <v>26199</v>
      </c>
      <c r="F5211" s="338" t="s">
        <v>5059</v>
      </c>
      <c r="G5211" s="338" t="s">
        <v>11997</v>
      </c>
      <c r="H5211" s="338" t="s">
        <v>26251</v>
      </c>
      <c r="I5211" s="338" t="s">
        <v>26252</v>
      </c>
      <c r="J5211" s="338" t="s">
        <v>26253</v>
      </c>
      <c r="K5211" s="338" t="s">
        <v>4987</v>
      </c>
      <c r="L5211" s="338" t="s">
        <v>5176</v>
      </c>
      <c r="M5211" s="338" t="s">
        <v>26254</v>
      </c>
      <c r="N5211" s="338" t="s">
        <v>5126</v>
      </c>
      <c r="O5211" s="338" t="s">
        <v>5262</v>
      </c>
    </row>
    <row r="5212" ht="15.75" customHeight="1">
      <c r="A5212" s="338" t="s">
        <v>26255</v>
      </c>
      <c r="B5212" s="338" t="s">
        <v>7737</v>
      </c>
      <c r="C5212" s="338" t="s">
        <v>3713</v>
      </c>
      <c r="D5212" s="338">
        <v>2007.0</v>
      </c>
      <c r="E5212" s="338" t="s">
        <v>25851</v>
      </c>
      <c r="F5212" s="339">
        <v>44963.0</v>
      </c>
      <c r="G5212" s="338" t="s">
        <v>7952</v>
      </c>
      <c r="H5212" s="338" t="s">
        <v>13035</v>
      </c>
      <c r="I5212" s="338" t="s">
        <v>26256</v>
      </c>
      <c r="J5212" s="338" t="s">
        <v>26257</v>
      </c>
      <c r="K5212" s="338" t="s">
        <v>4987</v>
      </c>
      <c r="L5212" s="338" t="s">
        <v>7748</v>
      </c>
      <c r="M5212" s="338" t="s">
        <v>26258</v>
      </c>
      <c r="N5212" s="338" t="s">
        <v>12843</v>
      </c>
      <c r="O5212" s="338" t="s">
        <v>5160</v>
      </c>
    </row>
    <row r="5213" ht="15.75" customHeight="1">
      <c r="A5213" s="338" t="s">
        <v>26259</v>
      </c>
      <c r="B5213" s="338" t="s">
        <v>4993</v>
      </c>
      <c r="C5213" s="338" t="s">
        <v>1537</v>
      </c>
      <c r="D5213" s="338">
        <v>2007.0</v>
      </c>
      <c r="E5213" s="338" t="s">
        <v>25818</v>
      </c>
      <c r="F5213" s="339">
        <v>45142.0</v>
      </c>
      <c r="G5213" s="338" t="s">
        <v>5153</v>
      </c>
      <c r="H5213" s="338" t="s">
        <v>19302</v>
      </c>
      <c r="I5213" s="338" t="s">
        <v>16264</v>
      </c>
      <c r="J5213" s="338" t="s">
        <v>23122</v>
      </c>
      <c r="K5213" s="338" t="s">
        <v>4987</v>
      </c>
      <c r="M5213" s="338" t="s">
        <v>26260</v>
      </c>
      <c r="N5213" s="338" t="s">
        <v>26261</v>
      </c>
      <c r="O5213" s="338" t="s">
        <v>5316</v>
      </c>
    </row>
    <row r="5214" ht="15.75" customHeight="1">
      <c r="A5214" s="338" t="s">
        <v>26262</v>
      </c>
      <c r="B5214" s="338" t="s">
        <v>7737</v>
      </c>
      <c r="C5214" s="338" t="s">
        <v>1537</v>
      </c>
      <c r="D5214" s="338">
        <v>2007.0</v>
      </c>
      <c r="E5214" s="338" t="s">
        <v>25746</v>
      </c>
      <c r="F5214" s="339">
        <v>45021.0</v>
      </c>
      <c r="G5214" s="338" t="s">
        <v>7952</v>
      </c>
      <c r="H5214" s="338" t="s">
        <v>10769</v>
      </c>
      <c r="I5214" s="338" t="s">
        <v>21818</v>
      </c>
      <c r="J5214" s="338" t="s">
        <v>10758</v>
      </c>
      <c r="K5214" s="338" t="s">
        <v>4976</v>
      </c>
      <c r="L5214" s="338" t="s">
        <v>5377</v>
      </c>
      <c r="M5214" s="338" t="s">
        <v>26263</v>
      </c>
      <c r="N5214" s="338" t="s">
        <v>5816</v>
      </c>
      <c r="O5214" s="338" t="s">
        <v>5294</v>
      </c>
    </row>
    <row r="5215" ht="15.75" customHeight="1">
      <c r="A5215" s="338" t="s">
        <v>26264</v>
      </c>
      <c r="B5215" s="338" t="s">
        <v>4970</v>
      </c>
      <c r="C5215" s="338" t="s">
        <v>2473</v>
      </c>
      <c r="D5215" s="338">
        <v>2007.0</v>
      </c>
      <c r="E5215" s="338" t="s">
        <v>26199</v>
      </c>
      <c r="F5215" s="339">
        <v>45082.0</v>
      </c>
      <c r="G5215" s="338" t="s">
        <v>7883</v>
      </c>
      <c r="H5215" s="338" t="s">
        <v>6476</v>
      </c>
      <c r="I5215" s="338" t="s">
        <v>6476</v>
      </c>
      <c r="J5215" s="338" t="s">
        <v>26265</v>
      </c>
      <c r="K5215" s="338" t="s">
        <v>4987</v>
      </c>
      <c r="L5215" s="338" t="s">
        <v>6297</v>
      </c>
      <c r="M5215" s="338" t="s">
        <v>26266</v>
      </c>
      <c r="N5215" s="338" t="s">
        <v>26267</v>
      </c>
      <c r="O5215" s="338" t="s">
        <v>5028</v>
      </c>
    </row>
    <row r="5216" ht="15.75" customHeight="1">
      <c r="A5216" s="338" t="s">
        <v>26268</v>
      </c>
      <c r="B5216" s="338" t="s">
        <v>7737</v>
      </c>
      <c r="C5216" s="338" t="s">
        <v>1572</v>
      </c>
      <c r="D5216" s="338">
        <v>2007.0</v>
      </c>
      <c r="E5216" s="338" t="s">
        <v>26269</v>
      </c>
      <c r="F5216" s="339">
        <v>45114.0</v>
      </c>
      <c r="G5216" s="338" t="s">
        <v>5872</v>
      </c>
      <c r="H5216" s="338" t="s">
        <v>26270</v>
      </c>
      <c r="I5216" s="338" t="s">
        <v>26271</v>
      </c>
      <c r="J5216" s="338" t="s">
        <v>26272</v>
      </c>
      <c r="K5216" s="338" t="s">
        <v>7898</v>
      </c>
      <c r="M5216" s="338" t="s">
        <v>26273</v>
      </c>
      <c r="N5216" s="338" t="s">
        <v>26274</v>
      </c>
      <c r="O5216" s="338" t="s">
        <v>5020</v>
      </c>
    </row>
    <row r="5217" ht="15.75" customHeight="1">
      <c r="A5217" s="338" t="s">
        <v>26275</v>
      </c>
      <c r="B5217" s="338" t="s">
        <v>4970</v>
      </c>
      <c r="C5217" s="338" t="s">
        <v>1537</v>
      </c>
      <c r="D5217" s="338">
        <v>2007.0</v>
      </c>
      <c r="E5217" s="338" t="s">
        <v>26276</v>
      </c>
      <c r="F5217" s="339">
        <v>44964.0</v>
      </c>
      <c r="G5217" s="338" t="s">
        <v>6515</v>
      </c>
      <c r="H5217" s="338" t="s">
        <v>26277</v>
      </c>
      <c r="I5217" s="338" t="s">
        <v>26278</v>
      </c>
      <c r="J5217" s="338" t="s">
        <v>21610</v>
      </c>
      <c r="K5217" s="338" t="s">
        <v>16517</v>
      </c>
      <c r="L5217" s="338" t="s">
        <v>4999</v>
      </c>
      <c r="M5217" s="338" t="s">
        <v>26279</v>
      </c>
      <c r="N5217" s="338" t="s">
        <v>26280</v>
      </c>
      <c r="O5217" s="338" t="s">
        <v>5824</v>
      </c>
    </row>
    <row r="5218" ht="15.75" customHeight="1">
      <c r="A5218" s="338" t="s">
        <v>26281</v>
      </c>
      <c r="B5218" s="338" t="s">
        <v>4970</v>
      </c>
      <c r="C5218" s="338" t="s">
        <v>1558</v>
      </c>
      <c r="D5218" s="338">
        <v>2007.0</v>
      </c>
      <c r="E5218" s="338" t="s">
        <v>26282</v>
      </c>
      <c r="F5218" s="339">
        <v>45144.0</v>
      </c>
      <c r="G5218" s="338" t="s">
        <v>5272</v>
      </c>
      <c r="H5218" s="338" t="s">
        <v>26283</v>
      </c>
      <c r="I5218" s="338" t="s">
        <v>26284</v>
      </c>
      <c r="J5218" s="338" t="s">
        <v>26284</v>
      </c>
      <c r="K5218" s="338" t="s">
        <v>7575</v>
      </c>
      <c r="M5218" s="338" t="s">
        <v>26285</v>
      </c>
      <c r="N5218" s="338" t="s">
        <v>25616</v>
      </c>
      <c r="O5218" s="338" t="s">
        <v>5010</v>
      </c>
    </row>
    <row r="5219" ht="15.75" customHeight="1">
      <c r="A5219" s="338" t="s">
        <v>26286</v>
      </c>
      <c r="B5219" s="338" t="s">
        <v>4970</v>
      </c>
      <c r="C5219" s="338" t="s">
        <v>1547</v>
      </c>
      <c r="D5219" s="338">
        <v>2007.0</v>
      </c>
      <c r="E5219" s="338" t="s">
        <v>26287</v>
      </c>
      <c r="F5219" s="339">
        <v>45175.0</v>
      </c>
      <c r="G5219" s="338" t="s">
        <v>5287</v>
      </c>
      <c r="H5219" s="338" t="s">
        <v>19661</v>
      </c>
      <c r="I5219" s="338" t="s">
        <v>19661</v>
      </c>
      <c r="J5219" s="338" t="s">
        <v>26288</v>
      </c>
      <c r="K5219" s="338" t="s">
        <v>4987</v>
      </c>
      <c r="M5219" s="338" t="s">
        <v>26289</v>
      </c>
      <c r="N5219" s="338" t="s">
        <v>26290</v>
      </c>
      <c r="O5219" s="338" t="s">
        <v>5002</v>
      </c>
    </row>
    <row r="5220" ht="15.75" customHeight="1">
      <c r="A5220" s="338" t="s">
        <v>26291</v>
      </c>
      <c r="B5220" s="338" t="s">
        <v>4970</v>
      </c>
      <c r="C5220" s="338" t="s">
        <v>1547</v>
      </c>
      <c r="D5220" s="338">
        <v>2007.0</v>
      </c>
      <c r="E5220" s="338" t="s">
        <v>26292</v>
      </c>
      <c r="F5220" s="339">
        <v>44991.0</v>
      </c>
      <c r="G5220" s="338" t="s">
        <v>5163</v>
      </c>
      <c r="H5220" s="338" t="s">
        <v>23113</v>
      </c>
      <c r="I5220" s="338" t="s">
        <v>26293</v>
      </c>
      <c r="J5220" s="338" t="s">
        <v>15599</v>
      </c>
      <c r="K5220" s="338" t="s">
        <v>4987</v>
      </c>
      <c r="L5220" s="338" t="s">
        <v>6247</v>
      </c>
      <c r="M5220" s="338" t="s">
        <v>26294</v>
      </c>
      <c r="N5220" s="338" t="s">
        <v>26295</v>
      </c>
      <c r="O5220" s="338" t="s">
        <v>6003</v>
      </c>
    </row>
    <row r="5221" ht="15.75" customHeight="1">
      <c r="A5221" s="338" t="s">
        <v>26296</v>
      </c>
      <c r="B5221" s="338" t="s">
        <v>4970</v>
      </c>
      <c r="C5221" s="338" t="s">
        <v>3713</v>
      </c>
      <c r="D5221" s="338">
        <v>2007.0</v>
      </c>
      <c r="E5221" s="338" t="s">
        <v>26297</v>
      </c>
      <c r="F5221" s="339">
        <v>45084.0</v>
      </c>
      <c r="G5221" s="338" t="s">
        <v>6428</v>
      </c>
      <c r="H5221" s="338" t="s">
        <v>26298</v>
      </c>
      <c r="I5221" s="338" t="s">
        <v>26299</v>
      </c>
      <c r="J5221" s="338" t="s">
        <v>26300</v>
      </c>
      <c r="K5221" s="338" t="s">
        <v>15222</v>
      </c>
      <c r="M5221" s="338" t="s">
        <v>26301</v>
      </c>
      <c r="N5221" s="338" t="s">
        <v>26302</v>
      </c>
      <c r="O5221" s="338" t="s">
        <v>5339</v>
      </c>
    </row>
    <row r="5222" ht="15.75" customHeight="1">
      <c r="A5222" s="338" t="s">
        <v>26303</v>
      </c>
      <c r="B5222" s="338" t="s">
        <v>7737</v>
      </c>
      <c r="C5222" s="338" t="s">
        <v>1547</v>
      </c>
      <c r="D5222" s="338">
        <v>2007.0</v>
      </c>
      <c r="E5222" s="338" t="s">
        <v>26304</v>
      </c>
      <c r="F5222" s="339">
        <v>44964.0</v>
      </c>
      <c r="G5222" s="338" t="s">
        <v>5060</v>
      </c>
      <c r="H5222" s="338" t="s">
        <v>26305</v>
      </c>
      <c r="I5222" s="338" t="s">
        <v>26305</v>
      </c>
      <c r="J5222" s="338" t="s">
        <v>26306</v>
      </c>
      <c r="K5222" s="338" t="s">
        <v>4987</v>
      </c>
      <c r="M5222" s="338" t="s">
        <v>26307</v>
      </c>
      <c r="N5222" s="338" t="s">
        <v>26308</v>
      </c>
      <c r="O5222" s="338" t="s">
        <v>5248</v>
      </c>
    </row>
    <row r="5223" ht="15.75" customHeight="1">
      <c r="A5223" s="338" t="s">
        <v>3917</v>
      </c>
      <c r="B5223" s="338" t="s">
        <v>4993</v>
      </c>
      <c r="C5223" s="338" t="s">
        <v>1558</v>
      </c>
      <c r="D5223" s="338">
        <v>2007.0</v>
      </c>
      <c r="E5223" s="338" t="s">
        <v>25321</v>
      </c>
      <c r="F5223" s="339">
        <v>45174.0</v>
      </c>
      <c r="G5223" s="338" t="s">
        <v>5153</v>
      </c>
      <c r="H5223" s="338" t="s">
        <v>11743</v>
      </c>
      <c r="I5223" s="338" t="s">
        <v>11743</v>
      </c>
      <c r="J5223" s="338" t="s">
        <v>25225</v>
      </c>
      <c r="K5223" s="338" t="s">
        <v>4987</v>
      </c>
      <c r="L5223" s="338" t="s">
        <v>5094</v>
      </c>
      <c r="M5223" s="338" t="s">
        <v>26309</v>
      </c>
      <c r="N5223" s="338" t="s">
        <v>4979</v>
      </c>
      <c r="O5223" s="338" t="s">
        <v>5339</v>
      </c>
    </row>
    <row r="5224" ht="15.75" customHeight="1">
      <c r="A5224" s="338" t="s">
        <v>3731</v>
      </c>
      <c r="B5224" s="338" t="s">
        <v>7737</v>
      </c>
      <c r="C5224" s="338" t="s">
        <v>1558</v>
      </c>
      <c r="D5224" s="338">
        <v>2007.0</v>
      </c>
      <c r="E5224" s="338" t="s">
        <v>25780</v>
      </c>
      <c r="F5224" s="339">
        <v>45022.0</v>
      </c>
      <c r="G5224" s="338" t="s">
        <v>7089</v>
      </c>
      <c r="H5224" s="338" t="s">
        <v>26310</v>
      </c>
      <c r="I5224" s="338" t="s">
        <v>26310</v>
      </c>
      <c r="J5224" s="338" t="s">
        <v>23141</v>
      </c>
      <c r="K5224" s="338" t="s">
        <v>4987</v>
      </c>
      <c r="L5224" s="338" t="s">
        <v>5064</v>
      </c>
      <c r="M5224" s="338" t="s">
        <v>26311</v>
      </c>
      <c r="N5224" s="338" t="s">
        <v>11994</v>
      </c>
      <c r="O5224" s="338" t="s">
        <v>5262</v>
      </c>
    </row>
    <row r="5225" ht="15.75" customHeight="1">
      <c r="A5225" s="338" t="s">
        <v>26312</v>
      </c>
      <c r="B5225" s="338" t="s">
        <v>4970</v>
      </c>
      <c r="C5225" s="338" t="s">
        <v>1547</v>
      </c>
      <c r="D5225" s="338">
        <v>2007.0</v>
      </c>
      <c r="E5225" s="338" t="s">
        <v>26246</v>
      </c>
      <c r="F5225" s="339">
        <v>45174.0</v>
      </c>
      <c r="G5225" s="338" t="s">
        <v>5181</v>
      </c>
      <c r="H5225" s="338" t="s">
        <v>26313</v>
      </c>
      <c r="I5225" s="338" t="s">
        <v>26314</v>
      </c>
      <c r="J5225" s="338" t="s">
        <v>18704</v>
      </c>
      <c r="K5225" s="338" t="s">
        <v>4987</v>
      </c>
      <c r="M5225" s="338" t="s">
        <v>26315</v>
      </c>
      <c r="N5225" s="338" t="s">
        <v>26316</v>
      </c>
      <c r="O5225" s="338" t="s">
        <v>5537</v>
      </c>
    </row>
    <row r="5226" ht="15.75" customHeight="1">
      <c r="A5226" s="338" t="s">
        <v>26317</v>
      </c>
      <c r="B5226" s="338" t="s">
        <v>5601</v>
      </c>
      <c r="C5226" s="338" t="s">
        <v>1558</v>
      </c>
      <c r="D5226" s="338">
        <v>2007.0</v>
      </c>
      <c r="E5226" s="338" t="s">
        <v>25823</v>
      </c>
      <c r="F5226" s="339">
        <v>45176.0</v>
      </c>
      <c r="G5226" s="338" t="s">
        <v>5099</v>
      </c>
      <c r="H5226" s="338" t="s">
        <v>26318</v>
      </c>
      <c r="I5226" s="338" t="s">
        <v>26318</v>
      </c>
      <c r="J5226" s="338" t="s">
        <v>26319</v>
      </c>
      <c r="K5226" s="338" t="s">
        <v>19171</v>
      </c>
      <c r="M5226" s="338" t="s">
        <v>26320</v>
      </c>
      <c r="N5226" s="338" t="s">
        <v>26321</v>
      </c>
      <c r="O5226" s="338" t="s">
        <v>7887</v>
      </c>
    </row>
    <row r="5227" ht="15.75" customHeight="1">
      <c r="A5227" s="338" t="s">
        <v>26322</v>
      </c>
      <c r="B5227" s="338" t="s">
        <v>4970</v>
      </c>
      <c r="C5227" s="338" t="s">
        <v>1547</v>
      </c>
      <c r="D5227" s="338">
        <v>2007.0</v>
      </c>
      <c r="E5227" s="338" t="s">
        <v>25739</v>
      </c>
      <c r="F5227" s="339">
        <v>45144.0</v>
      </c>
      <c r="G5227" s="338" t="s">
        <v>8587</v>
      </c>
      <c r="H5227" s="338" t="s">
        <v>26323</v>
      </c>
      <c r="I5227" s="338" t="s">
        <v>26324</v>
      </c>
      <c r="J5227" s="338" t="s">
        <v>15669</v>
      </c>
      <c r="K5227" s="338" t="s">
        <v>4987</v>
      </c>
      <c r="L5227" s="338" t="s">
        <v>7104</v>
      </c>
      <c r="M5227" s="338" t="s">
        <v>26325</v>
      </c>
      <c r="N5227" s="338" t="s">
        <v>26326</v>
      </c>
      <c r="O5227" s="338" t="s">
        <v>5943</v>
      </c>
    </row>
    <row r="5228" ht="15.75" customHeight="1">
      <c r="A5228" s="338" t="s">
        <v>3587</v>
      </c>
      <c r="B5228" s="338" t="s">
        <v>7737</v>
      </c>
      <c r="C5228" s="338" t="s">
        <v>1558</v>
      </c>
      <c r="D5228" s="338">
        <v>2007.0</v>
      </c>
      <c r="E5228" s="338" t="s">
        <v>25750</v>
      </c>
      <c r="F5228" s="339">
        <v>44990.0</v>
      </c>
      <c r="G5228" s="338" t="s">
        <v>5963</v>
      </c>
      <c r="H5228" s="338" t="s">
        <v>11670</v>
      </c>
      <c r="I5228" s="338" t="s">
        <v>26327</v>
      </c>
      <c r="J5228" s="338" t="s">
        <v>22133</v>
      </c>
      <c r="K5228" s="338" t="s">
        <v>4987</v>
      </c>
      <c r="L5228" s="338" t="s">
        <v>5377</v>
      </c>
      <c r="M5228" s="338" t="s">
        <v>26328</v>
      </c>
      <c r="N5228" s="338" t="s">
        <v>4979</v>
      </c>
      <c r="O5228" s="338" t="s">
        <v>5283</v>
      </c>
    </row>
    <row r="5229" ht="15.75" customHeight="1">
      <c r="A5229" s="338" t="s">
        <v>4312</v>
      </c>
      <c r="B5229" s="338" t="s">
        <v>4970</v>
      </c>
      <c r="C5229" s="338" t="s">
        <v>3713</v>
      </c>
      <c r="D5229" s="338">
        <v>2007.0</v>
      </c>
      <c r="E5229" s="338" t="s">
        <v>26297</v>
      </c>
      <c r="F5229" s="339">
        <v>45174.0</v>
      </c>
      <c r="G5229" s="338" t="s">
        <v>7062</v>
      </c>
      <c r="H5229" s="338" t="s">
        <v>13565</v>
      </c>
      <c r="I5229" s="338" t="s">
        <v>14590</v>
      </c>
      <c r="J5229" s="338" t="s">
        <v>5155</v>
      </c>
      <c r="K5229" s="338" t="s">
        <v>4987</v>
      </c>
      <c r="L5229" s="338" t="s">
        <v>7748</v>
      </c>
      <c r="M5229" s="338" t="s">
        <v>26329</v>
      </c>
      <c r="N5229" s="338" t="s">
        <v>25673</v>
      </c>
      <c r="O5229" s="338" t="s">
        <v>5576</v>
      </c>
    </row>
    <row r="5230" ht="15.75" customHeight="1">
      <c r="A5230" s="338" t="s">
        <v>26330</v>
      </c>
      <c r="B5230" s="338" t="s">
        <v>4993</v>
      </c>
      <c r="C5230" s="338" t="s">
        <v>1537</v>
      </c>
      <c r="D5230" s="338">
        <v>2007.0</v>
      </c>
      <c r="E5230" s="338" t="s">
        <v>25390</v>
      </c>
      <c r="F5230" s="339">
        <v>44963.0</v>
      </c>
      <c r="G5230" s="338" t="s">
        <v>5121</v>
      </c>
      <c r="H5230" s="338" t="s">
        <v>13313</v>
      </c>
      <c r="I5230" s="338" t="s">
        <v>7308</v>
      </c>
      <c r="J5230" s="338" t="s">
        <v>26331</v>
      </c>
      <c r="K5230" s="338" t="s">
        <v>4987</v>
      </c>
      <c r="M5230" s="338" t="s">
        <v>26332</v>
      </c>
      <c r="N5230" s="338" t="s">
        <v>7780</v>
      </c>
      <c r="O5230" s="338" t="s">
        <v>6003</v>
      </c>
    </row>
    <row r="5231" ht="15.75" customHeight="1">
      <c r="A5231" s="338" t="s">
        <v>26333</v>
      </c>
      <c r="B5231" s="338" t="s">
        <v>4970</v>
      </c>
      <c r="C5231" s="338" t="s">
        <v>1537</v>
      </c>
      <c r="D5231" s="338">
        <v>2007.0</v>
      </c>
      <c r="E5231" s="338" t="s">
        <v>25219</v>
      </c>
      <c r="F5231" s="339">
        <v>45142.0</v>
      </c>
      <c r="G5231" s="338" t="s">
        <v>5319</v>
      </c>
      <c r="H5231" s="338" t="s">
        <v>26334</v>
      </c>
      <c r="I5231" s="338" t="s">
        <v>14247</v>
      </c>
      <c r="J5231" s="338" t="s">
        <v>26335</v>
      </c>
      <c r="K5231" s="338" t="s">
        <v>4987</v>
      </c>
      <c r="M5231" s="338" t="s">
        <v>26336</v>
      </c>
      <c r="N5231" s="338" t="s">
        <v>12843</v>
      </c>
      <c r="O5231" s="338" t="s">
        <v>5483</v>
      </c>
    </row>
    <row r="5232" ht="15.75" customHeight="1">
      <c r="A5232" s="338" t="s">
        <v>26337</v>
      </c>
      <c r="B5232" s="338" t="s">
        <v>4970</v>
      </c>
      <c r="C5232" s="338" t="s">
        <v>1558</v>
      </c>
      <c r="D5232" s="338">
        <v>2007.0</v>
      </c>
      <c r="E5232" s="338" t="s">
        <v>26338</v>
      </c>
      <c r="F5232" s="339">
        <v>45143.0</v>
      </c>
      <c r="G5232" s="338" t="s">
        <v>5219</v>
      </c>
      <c r="H5232" s="338" t="s">
        <v>14933</v>
      </c>
      <c r="I5232" s="338" t="s">
        <v>26339</v>
      </c>
      <c r="J5232" s="338" t="s">
        <v>20469</v>
      </c>
      <c r="K5232" s="338" t="s">
        <v>4987</v>
      </c>
      <c r="M5232" s="338" t="s">
        <v>26340</v>
      </c>
      <c r="N5232" s="338" t="s">
        <v>26326</v>
      </c>
      <c r="O5232" s="338" t="s">
        <v>5698</v>
      </c>
    </row>
    <row r="5233" ht="15.75" customHeight="1">
      <c r="A5233" s="338" t="s">
        <v>26341</v>
      </c>
      <c r="B5233" s="338" t="s">
        <v>4970</v>
      </c>
      <c r="C5233" s="338" t="s">
        <v>1547</v>
      </c>
      <c r="D5233" s="338">
        <v>2007.0</v>
      </c>
      <c r="E5233" s="338" t="s">
        <v>26342</v>
      </c>
      <c r="F5233" s="339">
        <v>44931.0</v>
      </c>
      <c r="G5233" s="338" t="s">
        <v>6149</v>
      </c>
      <c r="H5233" s="338" t="s">
        <v>17782</v>
      </c>
      <c r="I5233" s="338" t="s">
        <v>17782</v>
      </c>
      <c r="J5233" s="338" t="s">
        <v>20645</v>
      </c>
      <c r="K5233" s="338" t="s">
        <v>5607</v>
      </c>
      <c r="M5233" s="338" t="s">
        <v>26343</v>
      </c>
      <c r="N5233" s="338" t="s">
        <v>13928</v>
      </c>
      <c r="O5233" s="338" t="s">
        <v>5537</v>
      </c>
    </row>
    <row r="5234" ht="15.75" customHeight="1">
      <c r="A5234" s="338" t="s">
        <v>26344</v>
      </c>
      <c r="B5234" s="338" t="s">
        <v>4970</v>
      </c>
      <c r="C5234" s="338" t="s">
        <v>1558</v>
      </c>
      <c r="D5234" s="338">
        <v>2007.0</v>
      </c>
      <c r="E5234" s="338" t="s">
        <v>26345</v>
      </c>
      <c r="F5234" s="339">
        <v>44963.0</v>
      </c>
      <c r="G5234" s="338" t="s">
        <v>5153</v>
      </c>
      <c r="H5234" s="338" t="s">
        <v>26346</v>
      </c>
      <c r="I5234" s="338" t="s">
        <v>26347</v>
      </c>
      <c r="J5234" s="338" t="s">
        <v>18805</v>
      </c>
      <c r="K5234" s="338" t="s">
        <v>4987</v>
      </c>
      <c r="M5234" s="338" t="s">
        <v>26348</v>
      </c>
      <c r="N5234" s="338" t="s">
        <v>26173</v>
      </c>
      <c r="O5234" s="338" t="s">
        <v>5483</v>
      </c>
    </row>
    <row r="5235" ht="15.75" customHeight="1">
      <c r="A5235" s="338" t="s">
        <v>2159</v>
      </c>
      <c r="B5235" s="338" t="s">
        <v>7737</v>
      </c>
      <c r="C5235" s="338" t="s">
        <v>1547</v>
      </c>
      <c r="D5235" s="338">
        <v>2007.0</v>
      </c>
      <c r="E5235" s="338" t="s">
        <v>25219</v>
      </c>
      <c r="F5235" s="339">
        <v>45021.0</v>
      </c>
      <c r="G5235" s="338" t="s">
        <v>5172</v>
      </c>
      <c r="H5235" s="338" t="s">
        <v>26349</v>
      </c>
      <c r="I5235" s="338" t="s">
        <v>26350</v>
      </c>
      <c r="J5235" s="338" t="s">
        <v>26351</v>
      </c>
      <c r="K5235" s="338" t="s">
        <v>4987</v>
      </c>
      <c r="L5235" s="338" t="s">
        <v>6247</v>
      </c>
      <c r="M5235" s="338" t="s">
        <v>26352</v>
      </c>
      <c r="N5235" s="338" t="s">
        <v>26353</v>
      </c>
      <c r="O5235" s="338" t="s">
        <v>5217</v>
      </c>
    </row>
    <row r="5236" ht="15.75" customHeight="1">
      <c r="A5236" s="338" t="s">
        <v>26354</v>
      </c>
      <c r="B5236" s="338" t="s">
        <v>4970</v>
      </c>
      <c r="C5236" s="338" t="s">
        <v>1547</v>
      </c>
      <c r="D5236" s="338">
        <v>2007.0</v>
      </c>
      <c r="E5236" s="338" t="s">
        <v>26355</v>
      </c>
      <c r="F5236" s="339">
        <v>44991.0</v>
      </c>
      <c r="G5236" s="338" t="s">
        <v>7270</v>
      </c>
      <c r="H5236" s="338" t="s">
        <v>26356</v>
      </c>
      <c r="I5236" s="338" t="s">
        <v>26356</v>
      </c>
      <c r="J5236" s="338" t="s">
        <v>25378</v>
      </c>
      <c r="K5236" s="338" t="s">
        <v>4987</v>
      </c>
      <c r="L5236" s="338" t="s">
        <v>26357</v>
      </c>
      <c r="M5236" s="338" t="s">
        <v>26358</v>
      </c>
      <c r="N5236" s="338" t="s">
        <v>26359</v>
      </c>
      <c r="O5236" s="338" t="s">
        <v>5160</v>
      </c>
    </row>
    <row r="5237" ht="15.75" customHeight="1">
      <c r="A5237" s="338" t="s">
        <v>26360</v>
      </c>
      <c r="B5237" s="338" t="s">
        <v>4970</v>
      </c>
      <c r="C5237" s="338" t="s">
        <v>1558</v>
      </c>
      <c r="D5237" s="338">
        <v>2007.0</v>
      </c>
      <c r="E5237" s="338" t="s">
        <v>26146</v>
      </c>
      <c r="F5237" s="339">
        <v>44933.0</v>
      </c>
      <c r="G5237" s="338" t="s">
        <v>7889</v>
      </c>
      <c r="H5237" s="338" t="s">
        <v>19470</v>
      </c>
      <c r="I5237" s="338" t="s">
        <v>19470</v>
      </c>
      <c r="J5237" s="338" t="s">
        <v>16617</v>
      </c>
      <c r="K5237" s="338" t="s">
        <v>4987</v>
      </c>
      <c r="M5237" s="338" t="s">
        <v>26361</v>
      </c>
      <c r="N5237" s="338" t="s">
        <v>17975</v>
      </c>
      <c r="O5237" s="338" t="s">
        <v>5677</v>
      </c>
    </row>
    <row r="5238" ht="15.75" customHeight="1">
      <c r="A5238" s="338" t="s">
        <v>26362</v>
      </c>
      <c r="B5238" s="338" t="s">
        <v>7737</v>
      </c>
      <c r="C5238" s="338" t="s">
        <v>3713</v>
      </c>
      <c r="D5238" s="338">
        <v>2007.0</v>
      </c>
      <c r="E5238" s="338" t="s">
        <v>26363</v>
      </c>
      <c r="F5238" s="339">
        <v>45113.0</v>
      </c>
      <c r="G5238" s="338" t="s">
        <v>5797</v>
      </c>
      <c r="H5238" s="338" t="s">
        <v>5381</v>
      </c>
      <c r="I5238" s="338" t="s">
        <v>5381</v>
      </c>
      <c r="J5238" s="338" t="s">
        <v>20887</v>
      </c>
      <c r="K5238" s="338" t="s">
        <v>4987</v>
      </c>
      <c r="M5238" s="338" t="s">
        <v>26364</v>
      </c>
      <c r="N5238" s="338" t="s">
        <v>26365</v>
      </c>
      <c r="O5238" s="338" t="s">
        <v>5576</v>
      </c>
    </row>
    <row r="5239" ht="15.75" customHeight="1">
      <c r="A5239" s="338" t="s">
        <v>26366</v>
      </c>
      <c r="B5239" s="338" t="s">
        <v>4970</v>
      </c>
      <c r="C5239" s="338" t="s">
        <v>1681</v>
      </c>
      <c r="D5239" s="338">
        <v>2007.0</v>
      </c>
      <c r="E5239" s="338" t="s">
        <v>26367</v>
      </c>
      <c r="F5239" s="339">
        <v>45112.0</v>
      </c>
      <c r="G5239" s="338" t="s">
        <v>5287</v>
      </c>
      <c r="H5239" s="338" t="s">
        <v>26368</v>
      </c>
      <c r="I5239" s="338" t="s">
        <v>26368</v>
      </c>
      <c r="J5239" s="338" t="s">
        <v>26369</v>
      </c>
      <c r="K5239" s="338" t="s">
        <v>5245</v>
      </c>
      <c r="M5239" s="338" t="s">
        <v>26370</v>
      </c>
      <c r="N5239" s="338" t="s">
        <v>26371</v>
      </c>
      <c r="O5239" s="338" t="s">
        <v>5316</v>
      </c>
    </row>
    <row r="5240" ht="15.75" customHeight="1">
      <c r="A5240" s="338" t="s">
        <v>26372</v>
      </c>
      <c r="B5240" s="338" t="s">
        <v>7737</v>
      </c>
      <c r="C5240" s="338" t="s">
        <v>1558</v>
      </c>
      <c r="D5240" s="338">
        <v>2007.0</v>
      </c>
      <c r="E5240" s="338" t="s">
        <v>25879</v>
      </c>
      <c r="F5240" s="339">
        <v>45144.0</v>
      </c>
      <c r="G5240" s="338" t="s">
        <v>5113</v>
      </c>
      <c r="H5240" s="338" t="s">
        <v>24288</v>
      </c>
      <c r="I5240" s="338" t="s">
        <v>24288</v>
      </c>
      <c r="J5240" s="338" t="s">
        <v>26373</v>
      </c>
      <c r="K5240" s="338" t="s">
        <v>4987</v>
      </c>
      <c r="M5240" s="338" t="s">
        <v>26374</v>
      </c>
      <c r="N5240" s="338" t="s">
        <v>26375</v>
      </c>
      <c r="O5240" s="338" t="s">
        <v>5537</v>
      </c>
    </row>
    <row r="5241" ht="15.75" customHeight="1">
      <c r="A5241" s="338" t="s">
        <v>26376</v>
      </c>
      <c r="B5241" s="338" t="s">
        <v>4970</v>
      </c>
      <c r="C5241" s="338" t="s">
        <v>1537</v>
      </c>
      <c r="D5241" s="338">
        <v>2007.0</v>
      </c>
      <c r="E5241" s="338" t="s">
        <v>26377</v>
      </c>
      <c r="F5241" s="339">
        <v>45050.0</v>
      </c>
      <c r="G5241" s="338" t="s">
        <v>5172</v>
      </c>
      <c r="H5241" s="338" t="s">
        <v>23103</v>
      </c>
      <c r="I5241" s="338" t="s">
        <v>23103</v>
      </c>
      <c r="J5241" s="338" t="s">
        <v>26378</v>
      </c>
      <c r="K5241" s="338" t="s">
        <v>4987</v>
      </c>
      <c r="L5241" s="338" t="s">
        <v>5074</v>
      </c>
      <c r="M5241" s="338" t="s">
        <v>26379</v>
      </c>
      <c r="N5241" s="338" t="s">
        <v>23107</v>
      </c>
      <c r="O5241" s="338" t="s">
        <v>5067</v>
      </c>
    </row>
    <row r="5242" ht="15.75" customHeight="1">
      <c r="A5242" s="338" t="s">
        <v>26380</v>
      </c>
      <c r="B5242" s="338" t="s">
        <v>4970</v>
      </c>
      <c r="C5242" s="338" t="s">
        <v>1601</v>
      </c>
      <c r="D5242" s="338">
        <v>2007.0</v>
      </c>
      <c r="E5242" s="338" t="s">
        <v>25841</v>
      </c>
      <c r="F5242" s="339">
        <v>45144.0</v>
      </c>
      <c r="G5242" s="338" t="s">
        <v>6547</v>
      </c>
      <c r="H5242" s="338" t="s">
        <v>24797</v>
      </c>
      <c r="I5242" s="338" t="s">
        <v>24797</v>
      </c>
      <c r="J5242" s="338" t="s">
        <v>5229</v>
      </c>
      <c r="K5242" s="338" t="s">
        <v>4987</v>
      </c>
      <c r="L5242" s="338" t="s">
        <v>7014</v>
      </c>
      <c r="M5242" s="338" t="s">
        <v>26381</v>
      </c>
      <c r="N5242" s="338" t="s">
        <v>26382</v>
      </c>
      <c r="O5242" s="338" t="s">
        <v>5294</v>
      </c>
    </row>
    <row r="5243" ht="15.75" customHeight="1">
      <c r="A5243" s="338" t="s">
        <v>26383</v>
      </c>
      <c r="B5243" s="338" t="s">
        <v>7737</v>
      </c>
      <c r="C5243" s="338" t="s">
        <v>1537</v>
      </c>
      <c r="D5243" s="338">
        <v>2007.0</v>
      </c>
      <c r="E5243" s="338" t="s">
        <v>26063</v>
      </c>
      <c r="F5243" s="338" t="s">
        <v>5059</v>
      </c>
      <c r="G5243" s="338" t="s">
        <v>7089</v>
      </c>
      <c r="H5243" s="338" t="s">
        <v>24352</v>
      </c>
      <c r="I5243" s="338" t="s">
        <v>24352</v>
      </c>
      <c r="J5243" s="338" t="s">
        <v>26384</v>
      </c>
      <c r="K5243" s="338" t="s">
        <v>4976</v>
      </c>
      <c r="M5243" s="338" t="s">
        <v>26385</v>
      </c>
      <c r="N5243" s="338" t="s">
        <v>26386</v>
      </c>
      <c r="O5243" s="338" t="s">
        <v>5186</v>
      </c>
    </row>
    <row r="5244" ht="15.75" customHeight="1">
      <c r="A5244" s="338" t="s">
        <v>26387</v>
      </c>
      <c r="B5244" s="338" t="s">
        <v>4970</v>
      </c>
      <c r="C5244" s="338" t="s">
        <v>1547</v>
      </c>
      <c r="D5244" s="338">
        <v>2007.0</v>
      </c>
      <c r="E5244" s="338" t="s">
        <v>25739</v>
      </c>
      <c r="F5244" s="339">
        <v>44964.0</v>
      </c>
      <c r="G5244" s="338" t="s">
        <v>5969</v>
      </c>
      <c r="H5244" s="338" t="s">
        <v>22693</v>
      </c>
      <c r="I5244" s="338" t="s">
        <v>26388</v>
      </c>
      <c r="J5244" s="338" t="s">
        <v>18454</v>
      </c>
      <c r="K5244" s="338" t="s">
        <v>4987</v>
      </c>
      <c r="L5244" s="338" t="s">
        <v>5971</v>
      </c>
      <c r="M5244" s="338" t="s">
        <v>26389</v>
      </c>
      <c r="N5244" s="338" t="s">
        <v>18335</v>
      </c>
      <c r="O5244" s="338" t="s">
        <v>5715</v>
      </c>
    </row>
    <row r="5245" ht="15.75" customHeight="1">
      <c r="A5245" s="338" t="s">
        <v>997</v>
      </c>
      <c r="B5245" s="338" t="s">
        <v>7737</v>
      </c>
      <c r="C5245" s="338" t="s">
        <v>1537</v>
      </c>
      <c r="D5245" s="338">
        <v>2008.0</v>
      </c>
      <c r="E5245" s="338" t="s">
        <v>26390</v>
      </c>
      <c r="F5245" s="338" t="s">
        <v>26391</v>
      </c>
      <c r="G5245" s="338" t="s">
        <v>8839</v>
      </c>
      <c r="H5245" s="338" t="s">
        <v>19143</v>
      </c>
      <c r="I5245" s="338" t="s">
        <v>25014</v>
      </c>
      <c r="J5245" s="338" t="s">
        <v>10355</v>
      </c>
      <c r="K5245" s="338" t="s">
        <v>4987</v>
      </c>
      <c r="L5245" s="338" t="s">
        <v>26392</v>
      </c>
      <c r="M5245" s="338" t="s">
        <v>26393</v>
      </c>
      <c r="N5245" s="338" t="s">
        <v>4979</v>
      </c>
      <c r="O5245" s="338" t="s">
        <v>21233</v>
      </c>
    </row>
    <row r="5246" ht="15.75" customHeight="1">
      <c r="A5246" s="338" t="s">
        <v>1272</v>
      </c>
      <c r="B5246" s="338" t="s">
        <v>7737</v>
      </c>
      <c r="C5246" s="338" t="s">
        <v>1547</v>
      </c>
      <c r="D5246" s="338">
        <v>2008.0</v>
      </c>
      <c r="E5246" s="338" t="s">
        <v>26394</v>
      </c>
      <c r="F5246" s="339">
        <v>44962.0</v>
      </c>
      <c r="G5246" s="338" t="s">
        <v>7002</v>
      </c>
      <c r="H5246" s="338" t="s">
        <v>22825</v>
      </c>
      <c r="I5246" s="338" t="s">
        <v>26395</v>
      </c>
      <c r="J5246" s="338" t="s">
        <v>24204</v>
      </c>
      <c r="K5246" s="338" t="s">
        <v>4987</v>
      </c>
      <c r="L5246" s="338" t="s">
        <v>6047</v>
      </c>
      <c r="M5246" s="338" t="s">
        <v>26396</v>
      </c>
      <c r="N5246" s="338" t="s">
        <v>18868</v>
      </c>
      <c r="O5246" s="338" t="s">
        <v>5943</v>
      </c>
    </row>
    <row r="5247" ht="15.75" customHeight="1">
      <c r="A5247" s="338" t="s">
        <v>434</v>
      </c>
      <c r="B5247" s="338" t="s">
        <v>7737</v>
      </c>
      <c r="C5247" s="338" t="s">
        <v>1537</v>
      </c>
      <c r="D5247" s="338">
        <v>2008.0</v>
      </c>
      <c r="E5247" s="338" t="s">
        <v>11453</v>
      </c>
      <c r="F5247" s="339">
        <v>45176.0</v>
      </c>
      <c r="G5247" s="338" t="s">
        <v>26397</v>
      </c>
      <c r="H5247" s="338" t="s">
        <v>17478</v>
      </c>
      <c r="I5247" s="338" t="s">
        <v>26398</v>
      </c>
      <c r="J5247" s="338" t="s">
        <v>11718</v>
      </c>
      <c r="K5247" s="338" t="s">
        <v>4987</v>
      </c>
      <c r="L5247" s="338" t="s">
        <v>18874</v>
      </c>
      <c r="M5247" s="338" t="s">
        <v>26399</v>
      </c>
      <c r="N5247" s="338" t="s">
        <v>5009</v>
      </c>
      <c r="O5247" s="338" t="s">
        <v>5824</v>
      </c>
    </row>
    <row r="5248" ht="15.75" customHeight="1">
      <c r="A5248" s="338" t="s">
        <v>3619</v>
      </c>
      <c r="B5248" s="338" t="s">
        <v>7737</v>
      </c>
      <c r="C5248" s="338" t="s">
        <v>1537</v>
      </c>
      <c r="D5248" s="338">
        <v>2008.0</v>
      </c>
      <c r="E5248" s="338" t="s">
        <v>26400</v>
      </c>
      <c r="F5248" s="339">
        <v>45113.0</v>
      </c>
      <c r="G5248" s="338" t="s">
        <v>26401</v>
      </c>
      <c r="H5248" s="338" t="s">
        <v>22175</v>
      </c>
      <c r="I5248" s="338" t="s">
        <v>15145</v>
      </c>
      <c r="J5248" s="338" t="s">
        <v>18860</v>
      </c>
      <c r="K5248" s="338" t="s">
        <v>4987</v>
      </c>
      <c r="L5248" s="338" t="s">
        <v>22805</v>
      </c>
      <c r="M5248" s="338" t="s">
        <v>26402</v>
      </c>
      <c r="N5248" s="338" t="s">
        <v>5036</v>
      </c>
      <c r="O5248" s="338" t="s">
        <v>5545</v>
      </c>
    </row>
    <row r="5249" ht="15.75" customHeight="1">
      <c r="A5249" s="338" t="s">
        <v>503</v>
      </c>
      <c r="B5249" s="338" t="s">
        <v>4993</v>
      </c>
      <c r="C5249" s="338" t="s">
        <v>1572</v>
      </c>
      <c r="D5249" s="338">
        <v>2008.0</v>
      </c>
      <c r="E5249" s="338" t="s">
        <v>26403</v>
      </c>
      <c r="F5249" s="339">
        <v>45084.0</v>
      </c>
      <c r="G5249" s="338" t="s">
        <v>26404</v>
      </c>
      <c r="H5249" s="338" t="s">
        <v>26405</v>
      </c>
      <c r="I5249" s="338" t="s">
        <v>26406</v>
      </c>
      <c r="J5249" s="338" t="s">
        <v>21380</v>
      </c>
      <c r="K5249" s="338" t="s">
        <v>4987</v>
      </c>
      <c r="L5249" s="338" t="s">
        <v>18978</v>
      </c>
      <c r="M5249" s="338" t="s">
        <v>26407</v>
      </c>
      <c r="N5249" s="338" t="s">
        <v>19003</v>
      </c>
      <c r="O5249" s="338" t="s">
        <v>5248</v>
      </c>
    </row>
    <row r="5250" ht="15.75" customHeight="1">
      <c r="A5250" s="338" t="s">
        <v>3497</v>
      </c>
      <c r="B5250" s="338" t="s">
        <v>4970</v>
      </c>
      <c r="C5250" s="338" t="s">
        <v>1537</v>
      </c>
      <c r="D5250" s="338">
        <v>2008.0</v>
      </c>
      <c r="E5250" s="338" t="s">
        <v>26408</v>
      </c>
      <c r="F5250" s="338" t="s">
        <v>5059</v>
      </c>
      <c r="G5250" s="338" t="s">
        <v>26409</v>
      </c>
      <c r="H5250" s="338" t="s">
        <v>15981</v>
      </c>
      <c r="I5250" s="338" t="s">
        <v>26410</v>
      </c>
      <c r="J5250" s="338" t="s">
        <v>15981</v>
      </c>
      <c r="K5250" s="338" t="s">
        <v>4987</v>
      </c>
      <c r="L5250" s="338" t="s">
        <v>17375</v>
      </c>
      <c r="M5250" s="338" t="s">
        <v>26411</v>
      </c>
      <c r="N5250" s="338" t="s">
        <v>18335</v>
      </c>
      <c r="O5250" s="338" t="s">
        <v>5324</v>
      </c>
    </row>
    <row r="5251" ht="15.75" customHeight="1">
      <c r="A5251" s="338" t="s">
        <v>3592</v>
      </c>
      <c r="B5251" s="338" t="s">
        <v>4970</v>
      </c>
      <c r="C5251" s="338" t="s">
        <v>1558</v>
      </c>
      <c r="D5251" s="338">
        <v>2008.0</v>
      </c>
      <c r="E5251" s="338" t="s">
        <v>26412</v>
      </c>
      <c r="F5251" s="339">
        <v>45175.0</v>
      </c>
      <c r="G5251" s="338" t="s">
        <v>14328</v>
      </c>
      <c r="H5251" s="338" t="s">
        <v>23687</v>
      </c>
      <c r="I5251" s="338" t="s">
        <v>22960</v>
      </c>
      <c r="J5251" s="338" t="s">
        <v>22960</v>
      </c>
      <c r="K5251" s="338" t="s">
        <v>4987</v>
      </c>
      <c r="L5251" s="338" t="s">
        <v>12744</v>
      </c>
      <c r="M5251" s="338" t="s">
        <v>26413</v>
      </c>
      <c r="N5251" s="338" t="s">
        <v>4990</v>
      </c>
      <c r="O5251" s="338" t="s">
        <v>5020</v>
      </c>
    </row>
    <row r="5252" ht="15.75" customHeight="1">
      <c r="A5252" s="338" t="s">
        <v>748</v>
      </c>
      <c r="B5252" s="338" t="s">
        <v>7737</v>
      </c>
      <c r="C5252" s="338" t="s">
        <v>1537</v>
      </c>
      <c r="D5252" s="338">
        <v>2008.0</v>
      </c>
      <c r="E5252" s="338" t="s">
        <v>26414</v>
      </c>
      <c r="F5252" s="339">
        <v>45083.0</v>
      </c>
      <c r="G5252" s="338" t="s">
        <v>26415</v>
      </c>
      <c r="H5252" s="338" t="s">
        <v>21419</v>
      </c>
      <c r="I5252" s="338" t="s">
        <v>23609</v>
      </c>
      <c r="J5252" s="338" t="s">
        <v>23638</v>
      </c>
      <c r="K5252" s="338" t="s">
        <v>4976</v>
      </c>
      <c r="L5252" s="338" t="s">
        <v>18083</v>
      </c>
      <c r="M5252" s="338" t="s">
        <v>26416</v>
      </c>
      <c r="N5252" s="338" t="s">
        <v>5126</v>
      </c>
      <c r="O5252" s="338" t="s">
        <v>5537</v>
      </c>
    </row>
    <row r="5253" ht="15.75" customHeight="1">
      <c r="A5253" s="338" t="s">
        <v>562</v>
      </c>
      <c r="B5253" s="338" t="s">
        <v>7737</v>
      </c>
      <c r="C5253" s="338" t="s">
        <v>1558</v>
      </c>
      <c r="D5253" s="338">
        <v>2008.0</v>
      </c>
      <c r="E5253" s="338" t="s">
        <v>26390</v>
      </c>
      <c r="F5253" s="339">
        <v>45022.0</v>
      </c>
      <c r="G5253" s="338" t="s">
        <v>26417</v>
      </c>
      <c r="H5253" s="338" t="s">
        <v>26418</v>
      </c>
      <c r="I5253" s="338" t="s">
        <v>26419</v>
      </c>
      <c r="J5253" s="338" t="s">
        <v>6022</v>
      </c>
      <c r="K5253" s="338" t="s">
        <v>4987</v>
      </c>
      <c r="L5253" s="338" t="s">
        <v>16601</v>
      </c>
      <c r="M5253" s="338" t="s">
        <v>26420</v>
      </c>
      <c r="N5253" s="338" t="s">
        <v>5036</v>
      </c>
      <c r="O5253" s="338" t="s">
        <v>5576</v>
      </c>
    </row>
    <row r="5254" ht="15.75" customHeight="1">
      <c r="A5254" s="338" t="s">
        <v>1803</v>
      </c>
      <c r="B5254" s="338" t="s">
        <v>4970</v>
      </c>
      <c r="C5254" s="338" t="s">
        <v>1425</v>
      </c>
      <c r="D5254" s="338">
        <v>2008.0</v>
      </c>
      <c r="E5254" s="338" t="s">
        <v>25230</v>
      </c>
      <c r="F5254" s="339">
        <v>44963.0</v>
      </c>
      <c r="G5254" s="338" t="s">
        <v>17591</v>
      </c>
      <c r="H5254" s="338" t="s">
        <v>26421</v>
      </c>
      <c r="I5254" s="338" t="s">
        <v>26421</v>
      </c>
      <c r="J5254" s="338" t="s">
        <v>26422</v>
      </c>
      <c r="K5254" s="338" t="s">
        <v>4987</v>
      </c>
      <c r="L5254" s="338" t="s">
        <v>5222</v>
      </c>
      <c r="M5254" s="338" t="s">
        <v>26423</v>
      </c>
      <c r="N5254" s="338" t="s">
        <v>23819</v>
      </c>
      <c r="O5254" s="338" t="s">
        <v>5505</v>
      </c>
    </row>
    <row r="5255" ht="15.75" customHeight="1">
      <c r="A5255" s="338" t="s">
        <v>419</v>
      </c>
      <c r="B5255" s="338" t="s">
        <v>7737</v>
      </c>
      <c r="C5255" s="338" t="s">
        <v>1537</v>
      </c>
      <c r="D5255" s="338">
        <v>2008.0</v>
      </c>
      <c r="E5255" s="338" t="s">
        <v>26424</v>
      </c>
      <c r="F5255" s="339">
        <v>44932.0</v>
      </c>
      <c r="G5255" s="338" t="s">
        <v>26425</v>
      </c>
      <c r="H5255" s="338" t="s">
        <v>5668</v>
      </c>
      <c r="I5255" s="338" t="s">
        <v>13094</v>
      </c>
      <c r="J5255" s="338" t="s">
        <v>5670</v>
      </c>
      <c r="K5255" s="338" t="s">
        <v>4987</v>
      </c>
      <c r="L5255" s="338" t="s">
        <v>26392</v>
      </c>
      <c r="M5255" s="338" t="s">
        <v>26426</v>
      </c>
      <c r="N5255" s="338" t="s">
        <v>5009</v>
      </c>
      <c r="O5255" s="338" t="s">
        <v>5943</v>
      </c>
    </row>
    <row r="5256" ht="15.75" customHeight="1">
      <c r="A5256" s="338" t="s">
        <v>26427</v>
      </c>
      <c r="B5256" s="338" t="s">
        <v>7737</v>
      </c>
      <c r="C5256" s="338" t="s">
        <v>1537</v>
      </c>
      <c r="D5256" s="338">
        <v>2008.0</v>
      </c>
      <c r="E5256" s="338" t="s">
        <v>26428</v>
      </c>
      <c r="F5256" s="339">
        <v>45145.0</v>
      </c>
      <c r="G5256" s="338" t="s">
        <v>26429</v>
      </c>
      <c r="H5256" s="338" t="s">
        <v>23929</v>
      </c>
      <c r="I5256" s="338" t="s">
        <v>9005</v>
      </c>
      <c r="J5256" s="338" t="s">
        <v>12827</v>
      </c>
      <c r="K5256" s="338" t="s">
        <v>5607</v>
      </c>
      <c r="L5256" s="338" t="s">
        <v>7014</v>
      </c>
      <c r="M5256" s="338" t="s">
        <v>26430</v>
      </c>
      <c r="N5256" s="338" t="s">
        <v>21846</v>
      </c>
      <c r="O5256" s="338" t="s">
        <v>6003</v>
      </c>
    </row>
    <row r="5257" ht="15.75" customHeight="1">
      <c r="A5257" s="338" t="s">
        <v>992</v>
      </c>
      <c r="B5257" s="338" t="s">
        <v>7737</v>
      </c>
      <c r="C5257" s="338" t="s">
        <v>1547</v>
      </c>
      <c r="D5257" s="338">
        <v>2008.0</v>
      </c>
      <c r="E5257" s="338" t="s">
        <v>26431</v>
      </c>
      <c r="F5257" s="339">
        <v>45145.0</v>
      </c>
      <c r="G5257" s="338" t="s">
        <v>26432</v>
      </c>
      <c r="H5257" s="338" t="s">
        <v>14351</v>
      </c>
      <c r="I5257" s="338" t="s">
        <v>10706</v>
      </c>
      <c r="J5257" s="338" t="s">
        <v>13960</v>
      </c>
      <c r="K5257" s="338" t="s">
        <v>4987</v>
      </c>
      <c r="L5257" s="338" t="s">
        <v>22805</v>
      </c>
      <c r="M5257" s="338" t="s">
        <v>26433</v>
      </c>
      <c r="N5257" s="338" t="s">
        <v>4979</v>
      </c>
      <c r="O5257" s="338" t="s">
        <v>9414</v>
      </c>
    </row>
    <row r="5258" ht="15.75" customHeight="1">
      <c r="A5258" s="338" t="s">
        <v>1305</v>
      </c>
      <c r="B5258" s="338" t="s">
        <v>4970</v>
      </c>
      <c r="C5258" s="338" t="s">
        <v>1537</v>
      </c>
      <c r="D5258" s="338">
        <v>2008.0</v>
      </c>
      <c r="E5258" s="338" t="s">
        <v>26434</v>
      </c>
      <c r="F5258" s="339">
        <v>45113.0</v>
      </c>
      <c r="G5258" s="338" t="s">
        <v>26435</v>
      </c>
      <c r="H5258" s="338" t="s">
        <v>24106</v>
      </c>
      <c r="I5258" s="338" t="s">
        <v>26436</v>
      </c>
      <c r="J5258" s="338" t="s">
        <v>21459</v>
      </c>
      <c r="K5258" s="338" t="s">
        <v>4987</v>
      </c>
      <c r="L5258" s="338" t="s">
        <v>15938</v>
      </c>
      <c r="M5258" s="338" t="s">
        <v>26437</v>
      </c>
      <c r="N5258" s="338" t="s">
        <v>5036</v>
      </c>
      <c r="O5258" s="338" t="s">
        <v>5780</v>
      </c>
    </row>
    <row r="5259" ht="15.75" customHeight="1">
      <c r="A5259" s="338" t="s">
        <v>2335</v>
      </c>
      <c r="B5259" s="338" t="s">
        <v>4970</v>
      </c>
      <c r="C5259" s="338" t="s">
        <v>1558</v>
      </c>
      <c r="D5259" s="338">
        <v>2008.0</v>
      </c>
      <c r="E5259" s="338" t="s">
        <v>26438</v>
      </c>
      <c r="F5259" s="338" t="s">
        <v>5059</v>
      </c>
      <c r="G5259" s="338" t="s">
        <v>20582</v>
      </c>
      <c r="H5259" s="338" t="s">
        <v>9027</v>
      </c>
      <c r="I5259" s="338" t="s">
        <v>7877</v>
      </c>
      <c r="J5259" s="338" t="s">
        <v>13960</v>
      </c>
      <c r="K5259" s="338" t="s">
        <v>4987</v>
      </c>
      <c r="L5259" s="338" t="s">
        <v>6047</v>
      </c>
      <c r="M5259" s="338" t="s">
        <v>26439</v>
      </c>
      <c r="N5259" s="338" t="s">
        <v>22475</v>
      </c>
      <c r="O5259" s="338" t="s">
        <v>5186</v>
      </c>
    </row>
    <row r="5260" ht="15.75" customHeight="1">
      <c r="A5260" s="338" t="s">
        <v>26440</v>
      </c>
      <c r="B5260" s="338" t="s">
        <v>4970</v>
      </c>
      <c r="C5260" s="338" t="s">
        <v>1547</v>
      </c>
      <c r="D5260" s="338">
        <v>2008.0</v>
      </c>
      <c r="E5260" s="338" t="s">
        <v>26441</v>
      </c>
      <c r="F5260" s="339">
        <v>44992.0</v>
      </c>
      <c r="G5260" s="338" t="s">
        <v>17347</v>
      </c>
      <c r="H5260" s="338" t="s">
        <v>19660</v>
      </c>
      <c r="I5260" s="338" t="s">
        <v>26442</v>
      </c>
      <c r="J5260" s="338" t="s">
        <v>16679</v>
      </c>
      <c r="K5260" s="338" t="s">
        <v>4987</v>
      </c>
      <c r="L5260" s="338" t="s">
        <v>5377</v>
      </c>
      <c r="M5260" s="338" t="s">
        <v>26443</v>
      </c>
      <c r="N5260" s="338" t="s">
        <v>18335</v>
      </c>
      <c r="O5260" s="338" t="s">
        <v>5471</v>
      </c>
    </row>
    <row r="5261" ht="15.75" customHeight="1">
      <c r="A5261" s="338" t="s">
        <v>3733</v>
      </c>
      <c r="B5261" s="338" t="s">
        <v>4970</v>
      </c>
      <c r="C5261" s="338" t="s">
        <v>1558</v>
      </c>
      <c r="D5261" s="338">
        <v>2008.0</v>
      </c>
      <c r="E5261" s="338" t="s">
        <v>26444</v>
      </c>
      <c r="F5261" s="339">
        <v>45052.0</v>
      </c>
      <c r="G5261" s="338" t="s">
        <v>18956</v>
      </c>
      <c r="H5261" s="338" t="s">
        <v>15927</v>
      </c>
      <c r="I5261" s="338" t="s">
        <v>15927</v>
      </c>
      <c r="J5261" s="338" t="s">
        <v>25747</v>
      </c>
      <c r="K5261" s="338" t="s">
        <v>4987</v>
      </c>
      <c r="L5261" s="338" t="s">
        <v>6284</v>
      </c>
      <c r="M5261" s="338" t="s">
        <v>26445</v>
      </c>
      <c r="N5261" s="338" t="s">
        <v>26446</v>
      </c>
      <c r="O5261" s="338" t="s">
        <v>5294</v>
      </c>
    </row>
    <row r="5262" ht="15.75" customHeight="1">
      <c r="A5262" s="338" t="s">
        <v>1302</v>
      </c>
      <c r="B5262" s="338" t="s">
        <v>5445</v>
      </c>
      <c r="C5262" s="338" t="s">
        <v>1572</v>
      </c>
      <c r="D5262" s="338">
        <v>2008.0</v>
      </c>
      <c r="E5262" s="338" t="s">
        <v>26434</v>
      </c>
      <c r="F5262" s="339">
        <v>45024.0</v>
      </c>
      <c r="G5262" s="338" t="s">
        <v>5140</v>
      </c>
      <c r="H5262" s="338" t="s">
        <v>22817</v>
      </c>
      <c r="I5262" s="338" t="s">
        <v>22817</v>
      </c>
      <c r="J5262" s="338" t="s">
        <v>26447</v>
      </c>
      <c r="K5262" s="338" t="s">
        <v>4987</v>
      </c>
      <c r="L5262" s="338" t="s">
        <v>24325</v>
      </c>
      <c r="M5262" s="338" t="s">
        <v>26448</v>
      </c>
      <c r="N5262" s="338" t="s">
        <v>26449</v>
      </c>
      <c r="O5262" s="338" t="s">
        <v>5020</v>
      </c>
    </row>
    <row r="5263" ht="15.75" customHeight="1">
      <c r="A5263" s="338" t="s">
        <v>2646</v>
      </c>
      <c r="B5263" s="338" t="s">
        <v>4970</v>
      </c>
      <c r="C5263" s="338" t="s">
        <v>1558</v>
      </c>
      <c r="D5263" s="338">
        <v>2008.0</v>
      </c>
      <c r="E5263" s="338" t="s">
        <v>26297</v>
      </c>
      <c r="F5263" s="339">
        <v>44933.0</v>
      </c>
      <c r="G5263" s="338" t="s">
        <v>21339</v>
      </c>
      <c r="H5263" s="338" t="s">
        <v>26450</v>
      </c>
      <c r="I5263" s="338" t="s">
        <v>26451</v>
      </c>
      <c r="J5263" s="338" t="s">
        <v>25647</v>
      </c>
      <c r="K5263" s="338" t="s">
        <v>4987</v>
      </c>
      <c r="L5263" s="338" t="s">
        <v>7748</v>
      </c>
      <c r="M5263" s="338" t="s">
        <v>26452</v>
      </c>
      <c r="N5263" s="338" t="s">
        <v>5036</v>
      </c>
      <c r="O5263" s="338" t="s">
        <v>5150</v>
      </c>
    </row>
    <row r="5264" ht="15.75" customHeight="1">
      <c r="A5264" s="338" t="s">
        <v>2900</v>
      </c>
      <c r="B5264" s="338" t="s">
        <v>7737</v>
      </c>
      <c r="C5264" s="338" t="s">
        <v>1547</v>
      </c>
      <c r="D5264" s="338">
        <v>2008.0</v>
      </c>
      <c r="E5264" s="338" t="s">
        <v>26453</v>
      </c>
      <c r="F5264" s="339">
        <v>45084.0</v>
      </c>
      <c r="G5264" s="338" t="s">
        <v>26454</v>
      </c>
      <c r="H5264" s="338" t="s">
        <v>25057</v>
      </c>
      <c r="I5264" s="338" t="s">
        <v>26455</v>
      </c>
      <c r="J5264" s="338" t="s">
        <v>15469</v>
      </c>
      <c r="K5264" s="338" t="s">
        <v>4987</v>
      </c>
      <c r="L5264" s="338" t="s">
        <v>10592</v>
      </c>
      <c r="M5264" s="338" t="s">
        <v>26456</v>
      </c>
      <c r="N5264" s="338" t="s">
        <v>4990</v>
      </c>
      <c r="O5264" s="338" t="s">
        <v>5457</v>
      </c>
    </row>
    <row r="5265" ht="15.75" customHeight="1">
      <c r="A5265" s="338" t="s">
        <v>2079</v>
      </c>
      <c r="B5265" s="338" t="s">
        <v>7737</v>
      </c>
      <c r="C5265" s="338" t="s">
        <v>1558</v>
      </c>
      <c r="D5265" s="338">
        <v>2008.0</v>
      </c>
      <c r="E5265" s="338" t="s">
        <v>26457</v>
      </c>
      <c r="F5265" s="339">
        <v>44933.0</v>
      </c>
      <c r="G5265" s="338" t="s">
        <v>14270</v>
      </c>
      <c r="H5265" s="338" t="s">
        <v>5381</v>
      </c>
      <c r="I5265" s="338" t="s">
        <v>5381</v>
      </c>
      <c r="J5265" s="338" t="s">
        <v>26458</v>
      </c>
      <c r="K5265" s="338" t="s">
        <v>6531</v>
      </c>
      <c r="L5265" s="338" t="s">
        <v>14897</v>
      </c>
      <c r="M5265" s="338" t="s">
        <v>26459</v>
      </c>
      <c r="N5265" s="338" t="s">
        <v>24121</v>
      </c>
      <c r="O5265" s="338" t="s">
        <v>5186</v>
      </c>
    </row>
    <row r="5266" ht="15.75" customHeight="1">
      <c r="A5266" s="338" t="s">
        <v>3389</v>
      </c>
      <c r="B5266" s="338" t="s">
        <v>4970</v>
      </c>
      <c r="C5266" s="338" t="s">
        <v>1558</v>
      </c>
      <c r="D5266" s="338">
        <v>2008.0</v>
      </c>
      <c r="E5266" s="338" t="s">
        <v>25393</v>
      </c>
      <c r="F5266" s="339">
        <v>45176.0</v>
      </c>
      <c r="G5266" s="338" t="s">
        <v>17361</v>
      </c>
      <c r="H5266" s="338" t="s">
        <v>26460</v>
      </c>
      <c r="I5266" s="338" t="s">
        <v>26460</v>
      </c>
      <c r="J5266" s="338" t="s">
        <v>20887</v>
      </c>
      <c r="K5266" s="338" t="s">
        <v>4976</v>
      </c>
      <c r="L5266" s="338" t="s">
        <v>5074</v>
      </c>
      <c r="M5266" s="338" t="s">
        <v>26461</v>
      </c>
      <c r="N5266" s="338" t="s">
        <v>22475</v>
      </c>
      <c r="O5266" s="338" t="s">
        <v>5324</v>
      </c>
    </row>
    <row r="5267" ht="15.75" customHeight="1">
      <c r="A5267" s="338" t="s">
        <v>813</v>
      </c>
      <c r="B5267" s="338" t="s">
        <v>4970</v>
      </c>
      <c r="C5267" s="338" t="s">
        <v>1558</v>
      </c>
      <c r="D5267" s="338">
        <v>2008.0</v>
      </c>
      <c r="E5267" s="338" t="s">
        <v>25230</v>
      </c>
      <c r="F5267" s="339">
        <v>45082.0</v>
      </c>
      <c r="G5267" s="338" t="s">
        <v>8629</v>
      </c>
      <c r="H5267" s="338" t="s">
        <v>26462</v>
      </c>
      <c r="I5267" s="338" t="s">
        <v>26462</v>
      </c>
      <c r="J5267" s="338" t="s">
        <v>17297</v>
      </c>
      <c r="K5267" s="338" t="s">
        <v>4987</v>
      </c>
      <c r="L5267" s="338" t="s">
        <v>12744</v>
      </c>
      <c r="M5267" s="338" t="s">
        <v>26463</v>
      </c>
      <c r="N5267" s="338" t="s">
        <v>7780</v>
      </c>
      <c r="O5267" s="338" t="s">
        <v>7838</v>
      </c>
    </row>
    <row r="5268" ht="15.75" customHeight="1">
      <c r="A5268" s="338" t="s">
        <v>855</v>
      </c>
      <c r="B5268" s="338" t="s">
        <v>4970</v>
      </c>
      <c r="C5268" s="338" t="s">
        <v>1547</v>
      </c>
      <c r="D5268" s="338">
        <v>2008.0</v>
      </c>
      <c r="E5268" s="338" t="s">
        <v>26431</v>
      </c>
      <c r="F5268" s="338" t="s">
        <v>6434</v>
      </c>
      <c r="G5268" s="338" t="s">
        <v>7734</v>
      </c>
      <c r="H5268" s="338" t="s">
        <v>16087</v>
      </c>
      <c r="I5268" s="338" t="s">
        <v>18266</v>
      </c>
      <c r="J5268" s="338" t="s">
        <v>26464</v>
      </c>
      <c r="K5268" s="338" t="s">
        <v>4976</v>
      </c>
      <c r="L5268" s="338" t="s">
        <v>5074</v>
      </c>
      <c r="M5268" s="338" t="s">
        <v>26465</v>
      </c>
      <c r="N5268" s="338" t="s">
        <v>24304</v>
      </c>
      <c r="O5268" s="338" t="s">
        <v>6278</v>
      </c>
    </row>
    <row r="5269" ht="15.75" customHeight="1">
      <c r="A5269" s="338" t="s">
        <v>3004</v>
      </c>
      <c r="B5269" s="338" t="s">
        <v>7737</v>
      </c>
      <c r="C5269" s="338" t="s">
        <v>1558</v>
      </c>
      <c r="D5269" s="338">
        <v>2008.0</v>
      </c>
      <c r="E5269" s="338" t="s">
        <v>26466</v>
      </c>
      <c r="F5269" s="339">
        <v>45051.0</v>
      </c>
      <c r="G5269" s="338" t="s">
        <v>8611</v>
      </c>
      <c r="H5269" s="338" t="s">
        <v>17666</v>
      </c>
      <c r="I5269" s="338" t="s">
        <v>19670</v>
      </c>
      <c r="J5269" s="338" t="s">
        <v>20469</v>
      </c>
      <c r="K5269" s="338" t="s">
        <v>4987</v>
      </c>
      <c r="L5269" s="338" t="s">
        <v>7014</v>
      </c>
      <c r="M5269" s="338" t="s">
        <v>26467</v>
      </c>
      <c r="N5269" s="338" t="s">
        <v>4990</v>
      </c>
      <c r="O5269" s="338" t="s">
        <v>5262</v>
      </c>
    </row>
    <row r="5270" ht="15.75" customHeight="1">
      <c r="A5270" s="338" t="s">
        <v>26468</v>
      </c>
      <c r="B5270" s="338" t="s">
        <v>4970</v>
      </c>
      <c r="C5270" s="338" t="s">
        <v>1537</v>
      </c>
      <c r="D5270" s="338">
        <v>2008.0</v>
      </c>
      <c r="E5270" s="338" t="s">
        <v>26444</v>
      </c>
      <c r="F5270" s="339">
        <v>44992.0</v>
      </c>
      <c r="G5270" s="338" t="s">
        <v>26469</v>
      </c>
      <c r="H5270" s="338" t="s">
        <v>18865</v>
      </c>
      <c r="I5270" s="338" t="s">
        <v>18865</v>
      </c>
      <c r="J5270" s="338" t="s">
        <v>20738</v>
      </c>
      <c r="K5270" s="338" t="s">
        <v>4976</v>
      </c>
      <c r="L5270" s="338" t="s">
        <v>4999</v>
      </c>
      <c r="M5270" s="338" t="s">
        <v>26470</v>
      </c>
      <c r="N5270" s="338" t="s">
        <v>4979</v>
      </c>
      <c r="O5270" s="338" t="s">
        <v>5096</v>
      </c>
    </row>
    <row r="5271" ht="15.75" customHeight="1">
      <c r="A5271" s="338" t="s">
        <v>1850</v>
      </c>
      <c r="B5271" s="338" t="s">
        <v>4970</v>
      </c>
      <c r="C5271" s="338" t="s">
        <v>1547</v>
      </c>
      <c r="D5271" s="338">
        <v>2008.0</v>
      </c>
      <c r="E5271" s="338" t="s">
        <v>26471</v>
      </c>
      <c r="F5271" s="339">
        <v>44934.0</v>
      </c>
      <c r="G5271" s="338" t="s">
        <v>26472</v>
      </c>
      <c r="H5271" s="338" t="s">
        <v>5073</v>
      </c>
      <c r="I5271" s="338" t="s">
        <v>26473</v>
      </c>
      <c r="J5271" s="338" t="s">
        <v>5073</v>
      </c>
      <c r="K5271" s="338" t="s">
        <v>12977</v>
      </c>
      <c r="L5271" s="338" t="s">
        <v>12215</v>
      </c>
      <c r="M5271" s="338" t="s">
        <v>26474</v>
      </c>
      <c r="N5271" s="338" t="s">
        <v>26475</v>
      </c>
      <c r="O5271" s="338" t="s">
        <v>5077</v>
      </c>
    </row>
    <row r="5272" ht="15.75" customHeight="1">
      <c r="A5272" s="338" t="s">
        <v>2807</v>
      </c>
      <c r="B5272" s="338" t="s">
        <v>7737</v>
      </c>
      <c r="C5272" s="338" t="s">
        <v>1681</v>
      </c>
      <c r="D5272" s="338">
        <v>2008.0</v>
      </c>
      <c r="E5272" s="338" t="s">
        <v>26476</v>
      </c>
      <c r="F5272" s="339">
        <v>45175.0</v>
      </c>
      <c r="G5272" s="338" t="s">
        <v>14368</v>
      </c>
      <c r="H5272" s="338" t="s">
        <v>26477</v>
      </c>
      <c r="I5272" s="338" t="s">
        <v>24669</v>
      </c>
      <c r="J5272" s="338" t="s">
        <v>24295</v>
      </c>
      <c r="K5272" s="338" t="s">
        <v>4976</v>
      </c>
      <c r="M5272" s="338" t="s">
        <v>26478</v>
      </c>
      <c r="N5272" s="338" t="s">
        <v>25730</v>
      </c>
      <c r="O5272" s="338" t="s">
        <v>5780</v>
      </c>
    </row>
    <row r="5273" ht="15.75" customHeight="1">
      <c r="A5273" s="338" t="s">
        <v>26479</v>
      </c>
      <c r="B5273" s="338" t="s">
        <v>4970</v>
      </c>
      <c r="C5273" s="338" t="s">
        <v>1547</v>
      </c>
      <c r="D5273" s="338">
        <v>2008.0</v>
      </c>
      <c r="E5273" s="338" t="s">
        <v>26428</v>
      </c>
      <c r="F5273" s="339">
        <v>45084.0</v>
      </c>
      <c r="G5273" s="338" t="s">
        <v>6372</v>
      </c>
      <c r="H5273" s="338" t="s">
        <v>20620</v>
      </c>
      <c r="I5273" s="338" t="s">
        <v>9081</v>
      </c>
      <c r="J5273" s="338" t="s">
        <v>19434</v>
      </c>
      <c r="K5273" s="338" t="s">
        <v>12977</v>
      </c>
      <c r="L5273" s="338" t="s">
        <v>5827</v>
      </c>
      <c r="M5273" s="338" t="s">
        <v>26480</v>
      </c>
      <c r="N5273" s="338" t="s">
        <v>24121</v>
      </c>
      <c r="O5273" s="338" t="s">
        <v>5002</v>
      </c>
    </row>
    <row r="5274" ht="15.75" customHeight="1">
      <c r="A5274" s="338" t="s">
        <v>26481</v>
      </c>
      <c r="B5274" s="338" t="s">
        <v>4970</v>
      </c>
      <c r="C5274" s="338" t="s">
        <v>1547</v>
      </c>
      <c r="D5274" s="338">
        <v>2008.0</v>
      </c>
      <c r="E5274" s="338" t="s">
        <v>26482</v>
      </c>
      <c r="F5274" s="339">
        <v>45053.0</v>
      </c>
      <c r="G5274" s="338" t="s">
        <v>22769</v>
      </c>
      <c r="H5274" s="338" t="s">
        <v>10328</v>
      </c>
      <c r="I5274" s="338" t="s">
        <v>26483</v>
      </c>
      <c r="J5274" s="338" t="s">
        <v>22538</v>
      </c>
      <c r="K5274" s="338" t="s">
        <v>4987</v>
      </c>
      <c r="L5274" s="338" t="s">
        <v>5074</v>
      </c>
      <c r="M5274" s="338" t="s">
        <v>26484</v>
      </c>
      <c r="N5274" s="338" t="s">
        <v>26485</v>
      </c>
      <c r="O5274" s="338" t="s">
        <v>5225</v>
      </c>
    </row>
    <row r="5275" ht="15.75" customHeight="1">
      <c r="A5275" s="338" t="s">
        <v>3266</v>
      </c>
      <c r="B5275" s="338" t="s">
        <v>4970</v>
      </c>
      <c r="C5275" s="338" t="s">
        <v>1537</v>
      </c>
      <c r="D5275" s="338">
        <v>2008.0</v>
      </c>
      <c r="E5275" s="338" t="s">
        <v>25727</v>
      </c>
      <c r="F5275" s="338" t="s">
        <v>5059</v>
      </c>
      <c r="G5275" s="338" t="s">
        <v>15876</v>
      </c>
      <c r="H5275" s="338" t="s">
        <v>6042</v>
      </c>
      <c r="I5275" s="338" t="s">
        <v>26486</v>
      </c>
      <c r="J5275" s="338" t="s">
        <v>6042</v>
      </c>
      <c r="K5275" s="338" t="s">
        <v>12977</v>
      </c>
      <c r="L5275" s="338" t="s">
        <v>6394</v>
      </c>
      <c r="M5275" s="338" t="s">
        <v>26487</v>
      </c>
      <c r="N5275" s="338" t="s">
        <v>25296</v>
      </c>
      <c r="O5275" s="338" t="s">
        <v>5248</v>
      </c>
    </row>
    <row r="5276" ht="15.75" customHeight="1">
      <c r="A5276" s="338" t="s">
        <v>26488</v>
      </c>
      <c r="B5276" s="338" t="s">
        <v>4970</v>
      </c>
      <c r="C5276" s="338" t="s">
        <v>1425</v>
      </c>
      <c r="D5276" s="338">
        <v>2008.0</v>
      </c>
      <c r="E5276" s="338" t="s">
        <v>26489</v>
      </c>
      <c r="F5276" s="339">
        <v>45144.0</v>
      </c>
      <c r="G5276" s="338" t="s">
        <v>10344</v>
      </c>
      <c r="H5276" s="338" t="s">
        <v>26490</v>
      </c>
      <c r="I5276" s="338" t="s">
        <v>26490</v>
      </c>
      <c r="J5276" s="338" t="s">
        <v>26491</v>
      </c>
      <c r="K5276" s="338" t="s">
        <v>4976</v>
      </c>
      <c r="M5276" s="338" t="s">
        <v>26492</v>
      </c>
      <c r="N5276" s="338" t="s">
        <v>26493</v>
      </c>
      <c r="O5276" s="338" t="s">
        <v>5283</v>
      </c>
    </row>
    <row r="5277" ht="15.75" customHeight="1">
      <c r="A5277" s="338" t="s">
        <v>2703</v>
      </c>
      <c r="B5277" s="338" t="s">
        <v>4970</v>
      </c>
      <c r="C5277" s="338" t="s">
        <v>1547</v>
      </c>
      <c r="D5277" s="338">
        <v>2008.0</v>
      </c>
      <c r="E5277" s="338" t="s">
        <v>26400</v>
      </c>
      <c r="F5277" s="338" t="s">
        <v>5210</v>
      </c>
      <c r="G5277" s="338" t="s">
        <v>14304</v>
      </c>
      <c r="H5277" s="338" t="s">
        <v>19415</v>
      </c>
      <c r="I5277" s="338" t="s">
        <v>19415</v>
      </c>
      <c r="J5277" s="338" t="s">
        <v>17420</v>
      </c>
      <c r="K5277" s="338" t="s">
        <v>4987</v>
      </c>
      <c r="L5277" s="338" t="s">
        <v>11930</v>
      </c>
      <c r="M5277" s="338" t="s">
        <v>26494</v>
      </c>
      <c r="N5277" s="338" t="s">
        <v>5224</v>
      </c>
      <c r="O5277" s="338" t="s">
        <v>5283</v>
      </c>
    </row>
    <row r="5278" ht="15.75" customHeight="1">
      <c r="A5278" s="338" t="s">
        <v>26495</v>
      </c>
      <c r="B5278" s="338" t="s">
        <v>4970</v>
      </c>
      <c r="C5278" s="338" t="s">
        <v>1547</v>
      </c>
      <c r="D5278" s="338">
        <v>2008.0</v>
      </c>
      <c r="E5278" s="338" t="s">
        <v>26428</v>
      </c>
      <c r="F5278" s="339">
        <v>45176.0</v>
      </c>
      <c r="G5278" s="338" t="s">
        <v>17353</v>
      </c>
      <c r="H5278" s="338" t="s">
        <v>19049</v>
      </c>
      <c r="I5278" s="338" t="s">
        <v>26496</v>
      </c>
      <c r="J5278" s="338" t="s">
        <v>8847</v>
      </c>
      <c r="K5278" s="338" t="s">
        <v>4987</v>
      </c>
      <c r="L5278" s="338" t="s">
        <v>5017</v>
      </c>
      <c r="M5278" s="338" t="s">
        <v>26497</v>
      </c>
      <c r="N5278" s="338" t="s">
        <v>26498</v>
      </c>
      <c r="O5278" s="338" t="s">
        <v>5087</v>
      </c>
    </row>
    <row r="5279" ht="15.75" customHeight="1">
      <c r="A5279" s="338" t="s">
        <v>1990</v>
      </c>
      <c r="B5279" s="338" t="s">
        <v>7737</v>
      </c>
      <c r="C5279" s="338" t="s">
        <v>1537</v>
      </c>
      <c r="D5279" s="338">
        <v>2008.0</v>
      </c>
      <c r="E5279" s="338" t="s">
        <v>26363</v>
      </c>
      <c r="F5279" s="338" t="s">
        <v>5059</v>
      </c>
      <c r="G5279" s="338" t="s">
        <v>26499</v>
      </c>
      <c r="H5279" s="338" t="s">
        <v>17898</v>
      </c>
      <c r="I5279" s="338" t="s">
        <v>26500</v>
      </c>
      <c r="J5279" s="338" t="s">
        <v>26501</v>
      </c>
      <c r="K5279" s="338" t="s">
        <v>4987</v>
      </c>
      <c r="L5279" s="338" t="s">
        <v>7014</v>
      </c>
      <c r="M5279" s="338" t="s">
        <v>26502</v>
      </c>
      <c r="N5279" s="338" t="s">
        <v>5009</v>
      </c>
      <c r="O5279" s="338" t="s">
        <v>5698</v>
      </c>
    </row>
    <row r="5280" ht="15.75" customHeight="1">
      <c r="A5280" s="338" t="s">
        <v>3539</v>
      </c>
      <c r="B5280" s="338" t="s">
        <v>4970</v>
      </c>
      <c r="C5280" s="338" t="s">
        <v>1681</v>
      </c>
      <c r="D5280" s="338">
        <v>2008.0</v>
      </c>
      <c r="E5280" s="338" t="s">
        <v>26444</v>
      </c>
      <c r="F5280" s="339">
        <v>45114.0</v>
      </c>
      <c r="G5280" s="338" t="s">
        <v>11956</v>
      </c>
      <c r="H5280" s="338" t="s">
        <v>5073</v>
      </c>
      <c r="I5280" s="338" t="s">
        <v>26503</v>
      </c>
      <c r="J5280" s="338" t="s">
        <v>21459</v>
      </c>
      <c r="K5280" s="338" t="s">
        <v>4987</v>
      </c>
      <c r="L5280" s="338" t="s">
        <v>10592</v>
      </c>
      <c r="M5280" s="338" t="s">
        <v>26504</v>
      </c>
      <c r="N5280" s="338" t="s">
        <v>11674</v>
      </c>
      <c r="O5280" s="338" t="s">
        <v>7966</v>
      </c>
    </row>
    <row r="5281" ht="15.75" customHeight="1">
      <c r="A5281" s="338" t="s">
        <v>3391</v>
      </c>
      <c r="B5281" s="338" t="s">
        <v>7737</v>
      </c>
      <c r="C5281" s="338" t="s">
        <v>1537</v>
      </c>
      <c r="D5281" s="338">
        <v>2008.0</v>
      </c>
      <c r="E5281" s="338" t="s">
        <v>26287</v>
      </c>
      <c r="F5281" s="339">
        <v>45083.0</v>
      </c>
      <c r="G5281" s="338" t="s">
        <v>13526</v>
      </c>
      <c r="H5281" s="338" t="s">
        <v>22497</v>
      </c>
      <c r="I5281" s="338" t="s">
        <v>26505</v>
      </c>
      <c r="J5281" s="338" t="s">
        <v>22884</v>
      </c>
      <c r="K5281" s="338" t="s">
        <v>4987</v>
      </c>
      <c r="L5281" s="338" t="s">
        <v>14335</v>
      </c>
      <c r="M5281" s="338" t="s">
        <v>26506</v>
      </c>
      <c r="N5281" s="338" t="s">
        <v>18335</v>
      </c>
      <c r="O5281" s="338" t="s">
        <v>5715</v>
      </c>
    </row>
    <row r="5282" ht="15.75" customHeight="1">
      <c r="A5282" s="338" t="s">
        <v>4466</v>
      </c>
      <c r="B5282" s="338" t="s">
        <v>4970</v>
      </c>
      <c r="C5282" s="338" t="s">
        <v>1601</v>
      </c>
      <c r="D5282" s="338">
        <v>2008.0</v>
      </c>
      <c r="E5282" s="338" t="s">
        <v>26507</v>
      </c>
      <c r="F5282" s="339">
        <v>45174.0</v>
      </c>
      <c r="G5282" s="338" t="s">
        <v>13588</v>
      </c>
      <c r="H5282" s="338" t="s">
        <v>26508</v>
      </c>
      <c r="I5282" s="338" t="s">
        <v>19131</v>
      </c>
      <c r="J5282" s="338" t="s">
        <v>26509</v>
      </c>
      <c r="K5282" s="338" t="s">
        <v>4987</v>
      </c>
      <c r="L5282" s="338" t="s">
        <v>6039</v>
      </c>
      <c r="M5282" s="338" t="s">
        <v>26510</v>
      </c>
      <c r="N5282" s="338" t="s">
        <v>18335</v>
      </c>
      <c r="O5282" s="338" t="s">
        <v>6003</v>
      </c>
    </row>
    <row r="5283" ht="15.75" customHeight="1">
      <c r="A5283" s="338" t="s">
        <v>3609</v>
      </c>
      <c r="B5283" s="338" t="s">
        <v>7737</v>
      </c>
      <c r="C5283" s="338" t="s">
        <v>1681</v>
      </c>
      <c r="D5283" s="338">
        <v>2008.0</v>
      </c>
      <c r="E5283" s="338" t="s">
        <v>25393</v>
      </c>
      <c r="F5283" s="339">
        <v>45113.0</v>
      </c>
      <c r="G5283" s="338" t="s">
        <v>19812</v>
      </c>
      <c r="H5283" s="338" t="s">
        <v>26511</v>
      </c>
      <c r="I5283" s="338" t="s">
        <v>25066</v>
      </c>
      <c r="J5283" s="338" t="s">
        <v>20688</v>
      </c>
      <c r="K5283" s="338" t="s">
        <v>4976</v>
      </c>
      <c r="L5283" s="338" t="s">
        <v>5377</v>
      </c>
      <c r="M5283" s="338" t="s">
        <v>26512</v>
      </c>
      <c r="N5283" s="338" t="s">
        <v>4990</v>
      </c>
      <c r="O5283" s="338" t="s">
        <v>5217</v>
      </c>
    </row>
    <row r="5284" ht="15.75" customHeight="1">
      <c r="A5284" s="338">
        <v>21.0</v>
      </c>
      <c r="B5284" s="338" t="s">
        <v>7737</v>
      </c>
      <c r="C5284" s="338" t="s">
        <v>3713</v>
      </c>
      <c r="D5284" s="338">
        <v>2008.0</v>
      </c>
      <c r="E5284" s="338" t="s">
        <v>26513</v>
      </c>
      <c r="F5284" s="339">
        <v>45144.0</v>
      </c>
      <c r="G5284" s="338" t="s">
        <v>22958</v>
      </c>
      <c r="H5284" s="338" t="s">
        <v>21245</v>
      </c>
      <c r="I5284" s="338" t="s">
        <v>20790</v>
      </c>
      <c r="J5284" s="338" t="s">
        <v>26514</v>
      </c>
      <c r="K5284" s="338" t="s">
        <v>4987</v>
      </c>
      <c r="L5284" s="338" t="s">
        <v>5377</v>
      </c>
      <c r="M5284" s="338" t="s">
        <v>26515</v>
      </c>
      <c r="N5284" s="338" t="s">
        <v>4990</v>
      </c>
      <c r="O5284" s="338" t="s">
        <v>5457</v>
      </c>
    </row>
    <row r="5285" ht="15.75" customHeight="1">
      <c r="A5285" s="338" t="s">
        <v>3583</v>
      </c>
      <c r="B5285" s="338" t="s">
        <v>7737</v>
      </c>
      <c r="C5285" s="338" t="s">
        <v>1537</v>
      </c>
      <c r="D5285" s="338">
        <v>2008.0</v>
      </c>
      <c r="E5285" s="338" t="s">
        <v>26516</v>
      </c>
      <c r="F5285" s="339">
        <v>45083.0</v>
      </c>
      <c r="G5285" s="338" t="s">
        <v>6343</v>
      </c>
      <c r="H5285" s="338" t="s">
        <v>24776</v>
      </c>
      <c r="I5285" s="338" t="s">
        <v>17809</v>
      </c>
      <c r="J5285" s="338" t="s">
        <v>26517</v>
      </c>
      <c r="K5285" s="338" t="s">
        <v>4987</v>
      </c>
      <c r="L5285" s="338" t="s">
        <v>5094</v>
      </c>
      <c r="M5285" s="338" t="s">
        <v>26518</v>
      </c>
      <c r="N5285" s="338" t="s">
        <v>18868</v>
      </c>
      <c r="O5285" s="338" t="s">
        <v>5677</v>
      </c>
    </row>
    <row r="5286" ht="15.75" customHeight="1">
      <c r="A5286" s="338" t="s">
        <v>1140</v>
      </c>
      <c r="B5286" s="338" t="s">
        <v>7737</v>
      </c>
      <c r="C5286" s="338" t="s">
        <v>1537</v>
      </c>
      <c r="D5286" s="338">
        <v>2008.0</v>
      </c>
      <c r="E5286" s="338" t="s">
        <v>26519</v>
      </c>
      <c r="F5286" s="339">
        <v>44962.0</v>
      </c>
      <c r="G5286" s="338" t="s">
        <v>15871</v>
      </c>
      <c r="H5286" s="338" t="s">
        <v>8421</v>
      </c>
      <c r="I5286" s="338" t="s">
        <v>23073</v>
      </c>
      <c r="J5286" s="338" t="s">
        <v>14510</v>
      </c>
      <c r="K5286" s="338" t="s">
        <v>4987</v>
      </c>
      <c r="L5286" s="338" t="s">
        <v>26520</v>
      </c>
      <c r="M5286" s="338" t="s">
        <v>26521</v>
      </c>
      <c r="N5286" s="338" t="s">
        <v>5036</v>
      </c>
      <c r="O5286" s="338" t="s">
        <v>5545</v>
      </c>
    </row>
    <row r="5287" ht="15.75" customHeight="1">
      <c r="A5287" s="338" t="s">
        <v>331</v>
      </c>
      <c r="B5287" s="338" t="s">
        <v>7737</v>
      </c>
      <c r="C5287" s="338" t="s">
        <v>1537</v>
      </c>
      <c r="D5287" s="338">
        <v>2008.0</v>
      </c>
      <c r="E5287" s="338" t="s">
        <v>26522</v>
      </c>
      <c r="F5287" s="339">
        <v>45022.0</v>
      </c>
      <c r="G5287" s="338" t="s">
        <v>26523</v>
      </c>
      <c r="H5287" s="338" t="s">
        <v>14244</v>
      </c>
      <c r="I5287" s="338" t="s">
        <v>26524</v>
      </c>
      <c r="J5287" s="338" t="s">
        <v>15469</v>
      </c>
      <c r="K5287" s="338" t="s">
        <v>4987</v>
      </c>
      <c r="L5287" s="338" t="s">
        <v>22805</v>
      </c>
      <c r="M5287" s="338" t="s">
        <v>26525</v>
      </c>
      <c r="N5287" s="338" t="s">
        <v>4990</v>
      </c>
      <c r="O5287" s="338" t="s">
        <v>5248</v>
      </c>
    </row>
    <row r="5288" ht="15.75" customHeight="1">
      <c r="A5288" s="338" t="s">
        <v>2162</v>
      </c>
      <c r="B5288" s="338" t="s">
        <v>4993</v>
      </c>
      <c r="C5288" s="338" t="s">
        <v>1537</v>
      </c>
      <c r="D5288" s="338">
        <v>2008.0</v>
      </c>
      <c r="E5288" s="338" t="s">
        <v>26526</v>
      </c>
      <c r="F5288" s="339">
        <v>45143.0</v>
      </c>
      <c r="G5288" s="338" t="s">
        <v>13650</v>
      </c>
      <c r="H5288" s="338" t="s">
        <v>26527</v>
      </c>
      <c r="I5288" s="338" t="s">
        <v>26528</v>
      </c>
      <c r="J5288" s="338" t="s">
        <v>14510</v>
      </c>
      <c r="K5288" s="338" t="s">
        <v>4987</v>
      </c>
      <c r="L5288" s="338" t="s">
        <v>12846</v>
      </c>
      <c r="M5288" s="338" t="s">
        <v>26529</v>
      </c>
      <c r="N5288" s="338" t="s">
        <v>7780</v>
      </c>
      <c r="O5288" s="338" t="s">
        <v>5483</v>
      </c>
    </row>
    <row r="5289" ht="15.75" customHeight="1">
      <c r="A5289" s="338" t="s">
        <v>26530</v>
      </c>
      <c r="B5289" s="338" t="s">
        <v>4970</v>
      </c>
      <c r="C5289" s="338" t="s">
        <v>1533</v>
      </c>
      <c r="D5289" s="338">
        <v>2008.0</v>
      </c>
      <c r="E5289" s="338" t="s">
        <v>26531</v>
      </c>
      <c r="F5289" s="339">
        <v>45023.0</v>
      </c>
      <c r="G5289" s="338" t="s">
        <v>7948</v>
      </c>
      <c r="H5289" s="338" t="s">
        <v>26532</v>
      </c>
      <c r="I5289" s="338" t="s">
        <v>26532</v>
      </c>
      <c r="J5289" s="338" t="s">
        <v>10532</v>
      </c>
      <c r="K5289" s="338" t="s">
        <v>4987</v>
      </c>
      <c r="L5289" s="338" t="s">
        <v>19403</v>
      </c>
      <c r="N5289" s="338" t="s">
        <v>26533</v>
      </c>
      <c r="O5289" s="338" t="s">
        <v>4991</v>
      </c>
    </row>
    <row r="5290" ht="15.75" customHeight="1">
      <c r="A5290" s="338" t="s">
        <v>151</v>
      </c>
      <c r="B5290" s="338" t="s">
        <v>4993</v>
      </c>
      <c r="C5290" s="338" t="s">
        <v>1572</v>
      </c>
      <c r="D5290" s="338">
        <v>2008.0</v>
      </c>
      <c r="E5290" s="338" t="s">
        <v>26394</v>
      </c>
      <c r="F5290" s="339">
        <v>45144.0</v>
      </c>
      <c r="G5290" s="338" t="s">
        <v>11148</v>
      </c>
      <c r="H5290" s="338" t="s">
        <v>26534</v>
      </c>
      <c r="I5290" s="338" t="s">
        <v>26239</v>
      </c>
      <c r="J5290" s="338" t="s">
        <v>5191</v>
      </c>
      <c r="K5290" s="338" t="s">
        <v>4987</v>
      </c>
      <c r="L5290" s="338" t="s">
        <v>22805</v>
      </c>
      <c r="M5290" s="338" t="s">
        <v>26535</v>
      </c>
      <c r="N5290" s="338" t="s">
        <v>5843</v>
      </c>
      <c r="O5290" s="338" t="s">
        <v>5186</v>
      </c>
    </row>
    <row r="5291" ht="15.75" customHeight="1">
      <c r="A5291" s="338" t="s">
        <v>4421</v>
      </c>
      <c r="B5291" s="338" t="s">
        <v>4970</v>
      </c>
      <c r="C5291" s="338" t="s">
        <v>1558</v>
      </c>
      <c r="D5291" s="338">
        <v>2008.0</v>
      </c>
      <c r="E5291" s="338" t="s">
        <v>26536</v>
      </c>
      <c r="F5291" s="339">
        <v>45052.0</v>
      </c>
      <c r="G5291" s="338" t="s">
        <v>12041</v>
      </c>
      <c r="H5291" s="338" t="s">
        <v>26537</v>
      </c>
      <c r="I5291" s="338" t="s">
        <v>26537</v>
      </c>
      <c r="J5291" s="338" t="s">
        <v>26538</v>
      </c>
      <c r="K5291" s="338" t="s">
        <v>4987</v>
      </c>
      <c r="L5291" s="338" t="s">
        <v>4977</v>
      </c>
      <c r="M5291" s="338" t="s">
        <v>26539</v>
      </c>
      <c r="N5291" s="338" t="s">
        <v>18868</v>
      </c>
      <c r="O5291" s="338" t="s">
        <v>5087</v>
      </c>
    </row>
    <row r="5292" ht="15.75" customHeight="1">
      <c r="A5292" s="338" t="s">
        <v>3800</v>
      </c>
      <c r="B5292" s="338" t="s">
        <v>4970</v>
      </c>
      <c r="C5292" s="338" t="s">
        <v>1537</v>
      </c>
      <c r="D5292" s="338">
        <v>2008.0</v>
      </c>
      <c r="E5292" s="338" t="s">
        <v>26466</v>
      </c>
      <c r="F5292" s="339">
        <v>44991.0</v>
      </c>
      <c r="G5292" s="338" t="s">
        <v>11992</v>
      </c>
      <c r="H5292" s="338" t="s">
        <v>16638</v>
      </c>
      <c r="I5292" s="338" t="s">
        <v>16638</v>
      </c>
      <c r="J5292" s="338" t="s">
        <v>20451</v>
      </c>
      <c r="K5292" s="338" t="s">
        <v>4987</v>
      </c>
      <c r="L5292" s="338" t="s">
        <v>14444</v>
      </c>
      <c r="M5292" s="338" t="s">
        <v>26540</v>
      </c>
      <c r="N5292" s="338" t="s">
        <v>5036</v>
      </c>
      <c r="O5292" s="338" t="s">
        <v>5624</v>
      </c>
    </row>
    <row r="5293" ht="15.75" customHeight="1">
      <c r="A5293" s="338" t="s">
        <v>978</v>
      </c>
      <c r="B5293" s="338" t="s">
        <v>4993</v>
      </c>
      <c r="C5293" s="338" t="s">
        <v>1537</v>
      </c>
      <c r="D5293" s="338">
        <v>2008.0</v>
      </c>
      <c r="E5293" s="338" t="s">
        <v>26541</v>
      </c>
      <c r="F5293" s="339">
        <v>45052.0</v>
      </c>
      <c r="G5293" s="338" t="s">
        <v>14304</v>
      </c>
      <c r="H5293" s="338" t="s">
        <v>21282</v>
      </c>
      <c r="I5293" s="338" t="s">
        <v>21282</v>
      </c>
      <c r="J5293" s="338" t="s">
        <v>26542</v>
      </c>
      <c r="K5293" s="338" t="s">
        <v>4987</v>
      </c>
      <c r="L5293" s="338" t="s">
        <v>25031</v>
      </c>
      <c r="M5293" s="338" t="s">
        <v>26543</v>
      </c>
      <c r="N5293" s="338" t="s">
        <v>7376</v>
      </c>
      <c r="O5293" s="338" t="s">
        <v>5492</v>
      </c>
    </row>
    <row r="5294" ht="15.75" customHeight="1">
      <c r="A5294" s="338" t="s">
        <v>2512</v>
      </c>
      <c r="B5294" s="338" t="s">
        <v>4970</v>
      </c>
      <c r="C5294" s="338" t="s">
        <v>1537</v>
      </c>
      <c r="D5294" s="338">
        <v>2008.0</v>
      </c>
      <c r="E5294" s="338" t="s">
        <v>26544</v>
      </c>
      <c r="F5294" s="339">
        <v>45175.0</v>
      </c>
      <c r="G5294" s="338" t="s">
        <v>20523</v>
      </c>
      <c r="H5294" s="338" t="s">
        <v>23389</v>
      </c>
      <c r="I5294" s="338" t="s">
        <v>25747</v>
      </c>
      <c r="J5294" s="338" t="s">
        <v>25747</v>
      </c>
      <c r="K5294" s="338" t="s">
        <v>4987</v>
      </c>
      <c r="L5294" s="338" t="s">
        <v>5034</v>
      </c>
      <c r="M5294" s="338" t="s">
        <v>26545</v>
      </c>
      <c r="N5294" s="338" t="s">
        <v>4990</v>
      </c>
      <c r="O5294" s="338" t="s">
        <v>5150</v>
      </c>
    </row>
    <row r="5295" ht="15.75" customHeight="1">
      <c r="A5295" s="338" t="s">
        <v>26546</v>
      </c>
      <c r="B5295" s="338" t="s">
        <v>7737</v>
      </c>
      <c r="C5295" s="338" t="s">
        <v>1547</v>
      </c>
      <c r="D5295" s="338">
        <v>2008.0</v>
      </c>
      <c r="E5295" s="338" t="s">
        <v>26547</v>
      </c>
      <c r="F5295" s="339">
        <v>45145.0</v>
      </c>
      <c r="G5295" s="338" t="s">
        <v>11148</v>
      </c>
      <c r="H5295" s="338" t="s">
        <v>15039</v>
      </c>
      <c r="I5295" s="338" t="s">
        <v>26548</v>
      </c>
      <c r="J5295" s="338" t="s">
        <v>26549</v>
      </c>
      <c r="K5295" s="338" t="s">
        <v>4976</v>
      </c>
      <c r="L5295" s="338" t="s">
        <v>5914</v>
      </c>
      <c r="M5295" s="338" t="s">
        <v>26550</v>
      </c>
      <c r="N5295" s="338" t="s">
        <v>10126</v>
      </c>
      <c r="O5295" s="338" t="s">
        <v>5370</v>
      </c>
    </row>
    <row r="5296" ht="15.75" customHeight="1">
      <c r="A5296" s="338" t="s">
        <v>3111</v>
      </c>
      <c r="B5296" s="338" t="s">
        <v>7737</v>
      </c>
      <c r="C5296" s="338" t="s">
        <v>1547</v>
      </c>
      <c r="D5296" s="338">
        <v>2008.0</v>
      </c>
      <c r="E5296" s="338" t="s">
        <v>26431</v>
      </c>
      <c r="F5296" s="339">
        <v>44933.0</v>
      </c>
      <c r="G5296" s="338" t="s">
        <v>22901</v>
      </c>
      <c r="H5296" s="338" t="s">
        <v>16605</v>
      </c>
      <c r="I5296" s="338" t="s">
        <v>16606</v>
      </c>
      <c r="J5296" s="338" t="s">
        <v>7031</v>
      </c>
      <c r="K5296" s="338" t="s">
        <v>4987</v>
      </c>
      <c r="L5296" s="338" t="s">
        <v>15938</v>
      </c>
      <c r="M5296" s="338" t="s">
        <v>26551</v>
      </c>
      <c r="N5296" s="338" t="s">
        <v>5126</v>
      </c>
      <c r="O5296" s="338" t="s">
        <v>5423</v>
      </c>
    </row>
    <row r="5297" ht="15.75" customHeight="1">
      <c r="A5297" s="338" t="s">
        <v>2170</v>
      </c>
      <c r="B5297" s="338" t="s">
        <v>7737</v>
      </c>
      <c r="C5297" s="338" t="s">
        <v>1558</v>
      </c>
      <c r="D5297" s="338">
        <v>2008.0</v>
      </c>
      <c r="E5297" s="338" t="s">
        <v>26363</v>
      </c>
      <c r="F5297" s="339">
        <v>44932.0</v>
      </c>
      <c r="G5297" s="338" t="s">
        <v>7895</v>
      </c>
      <c r="H5297" s="338" t="s">
        <v>25184</v>
      </c>
      <c r="I5297" s="338" t="s">
        <v>24172</v>
      </c>
      <c r="J5297" s="338" t="s">
        <v>26552</v>
      </c>
      <c r="K5297" s="338" t="s">
        <v>4987</v>
      </c>
      <c r="L5297" s="338" t="s">
        <v>7748</v>
      </c>
      <c r="M5297" s="338" t="s">
        <v>26553</v>
      </c>
      <c r="N5297" s="338" t="s">
        <v>17520</v>
      </c>
      <c r="O5297" s="338" t="s">
        <v>5150</v>
      </c>
    </row>
    <row r="5298" ht="15.75" customHeight="1">
      <c r="A5298" s="338" t="s">
        <v>26554</v>
      </c>
      <c r="B5298" s="338" t="s">
        <v>4970</v>
      </c>
      <c r="C5298" s="338" t="s">
        <v>3713</v>
      </c>
      <c r="D5298" s="338">
        <v>2008.0</v>
      </c>
      <c r="E5298" s="338" t="s">
        <v>26555</v>
      </c>
      <c r="F5298" s="339">
        <v>45176.0</v>
      </c>
      <c r="G5298" s="338" t="s">
        <v>22856</v>
      </c>
      <c r="H5298" s="338" t="s">
        <v>26556</v>
      </c>
      <c r="I5298" s="338" t="s">
        <v>26557</v>
      </c>
      <c r="J5298" s="338" t="s">
        <v>26558</v>
      </c>
      <c r="K5298" s="338" t="s">
        <v>6501</v>
      </c>
      <c r="L5298" s="338" t="s">
        <v>5281</v>
      </c>
      <c r="M5298" s="338" t="s">
        <v>26559</v>
      </c>
      <c r="N5298" s="338" t="s">
        <v>26560</v>
      </c>
      <c r="O5298" s="338" t="s">
        <v>5096</v>
      </c>
    </row>
    <row r="5299" ht="15.75" customHeight="1">
      <c r="A5299" s="338" t="s">
        <v>2765</v>
      </c>
      <c r="B5299" s="338" t="s">
        <v>4970</v>
      </c>
      <c r="C5299" s="338" t="s">
        <v>1558</v>
      </c>
      <c r="D5299" s="338">
        <v>2008.0</v>
      </c>
      <c r="E5299" s="338" t="s">
        <v>26561</v>
      </c>
      <c r="F5299" s="339">
        <v>45144.0</v>
      </c>
      <c r="G5299" s="338" t="s">
        <v>18898</v>
      </c>
      <c r="H5299" s="338" t="s">
        <v>21373</v>
      </c>
      <c r="I5299" s="338" t="s">
        <v>26562</v>
      </c>
      <c r="J5299" s="338" t="s">
        <v>23314</v>
      </c>
      <c r="K5299" s="338" t="s">
        <v>12977</v>
      </c>
      <c r="L5299" s="338" t="s">
        <v>5807</v>
      </c>
      <c r="M5299" s="338" t="s">
        <v>26563</v>
      </c>
      <c r="N5299" s="338" t="s">
        <v>5036</v>
      </c>
      <c r="O5299" s="338" t="s">
        <v>5339</v>
      </c>
    </row>
    <row r="5300" ht="15.75" customHeight="1">
      <c r="A5300" s="338" t="s">
        <v>26564</v>
      </c>
      <c r="B5300" s="338" t="s">
        <v>4970</v>
      </c>
      <c r="C5300" s="338" t="s">
        <v>1537</v>
      </c>
      <c r="D5300" s="338">
        <v>2008.0</v>
      </c>
      <c r="E5300" s="338" t="s">
        <v>26226</v>
      </c>
      <c r="F5300" s="339">
        <v>44964.0</v>
      </c>
      <c r="G5300" s="338" t="s">
        <v>6358</v>
      </c>
      <c r="H5300" s="338" t="s">
        <v>9597</v>
      </c>
      <c r="I5300" s="338" t="s">
        <v>26565</v>
      </c>
      <c r="J5300" s="338" t="s">
        <v>23638</v>
      </c>
      <c r="K5300" s="338" t="s">
        <v>4987</v>
      </c>
      <c r="L5300" s="338" t="s">
        <v>5827</v>
      </c>
      <c r="M5300" s="338" t="s">
        <v>26566</v>
      </c>
      <c r="N5300" s="338" t="s">
        <v>25730</v>
      </c>
      <c r="O5300" s="338" t="s">
        <v>7745</v>
      </c>
    </row>
    <row r="5301" ht="15.75" customHeight="1">
      <c r="A5301" s="338" t="s">
        <v>26567</v>
      </c>
      <c r="B5301" s="338" t="s">
        <v>7737</v>
      </c>
      <c r="C5301" s="338" t="s">
        <v>1558</v>
      </c>
      <c r="D5301" s="338">
        <v>2008.0</v>
      </c>
      <c r="E5301" s="338" t="s">
        <v>26568</v>
      </c>
      <c r="F5301" s="339">
        <v>44932.0</v>
      </c>
      <c r="G5301" s="338" t="s">
        <v>6378</v>
      </c>
      <c r="H5301" s="338" t="s">
        <v>26569</v>
      </c>
      <c r="I5301" s="338" t="s">
        <v>26570</v>
      </c>
      <c r="J5301" s="338" t="s">
        <v>25225</v>
      </c>
      <c r="K5301" s="338" t="s">
        <v>4987</v>
      </c>
      <c r="L5301" s="338" t="s">
        <v>5094</v>
      </c>
      <c r="M5301" s="338" t="s">
        <v>26571</v>
      </c>
      <c r="N5301" s="338" t="s">
        <v>5036</v>
      </c>
      <c r="O5301" s="338" t="s">
        <v>5020</v>
      </c>
    </row>
    <row r="5302" ht="15.75" customHeight="1">
      <c r="A5302" s="338" t="s">
        <v>1879</v>
      </c>
      <c r="B5302" s="338" t="s">
        <v>7737</v>
      </c>
      <c r="C5302" s="338" t="s">
        <v>1558</v>
      </c>
      <c r="D5302" s="338">
        <v>2008.0</v>
      </c>
      <c r="E5302" s="338" t="s">
        <v>26572</v>
      </c>
      <c r="F5302" s="339">
        <v>44933.0</v>
      </c>
      <c r="G5302" s="338" t="s">
        <v>8560</v>
      </c>
      <c r="H5302" s="338" t="s">
        <v>8505</v>
      </c>
      <c r="I5302" s="338" t="s">
        <v>8505</v>
      </c>
      <c r="J5302" s="338" t="s">
        <v>22189</v>
      </c>
      <c r="K5302" s="338" t="s">
        <v>4976</v>
      </c>
      <c r="M5302" s="338" t="s">
        <v>26573</v>
      </c>
      <c r="N5302" s="338" t="s">
        <v>5036</v>
      </c>
      <c r="O5302" s="338" t="s">
        <v>5545</v>
      </c>
    </row>
    <row r="5303" ht="15.75" customHeight="1">
      <c r="A5303" s="338" t="s">
        <v>3319</v>
      </c>
      <c r="B5303" s="338" t="s">
        <v>7737</v>
      </c>
      <c r="C5303" s="338" t="s">
        <v>1537</v>
      </c>
      <c r="D5303" s="338">
        <v>2008.0</v>
      </c>
      <c r="E5303" s="338" t="s">
        <v>26297</v>
      </c>
      <c r="F5303" s="339">
        <v>45083.0</v>
      </c>
      <c r="G5303" s="338" t="s">
        <v>11132</v>
      </c>
      <c r="H5303" s="338" t="s">
        <v>19715</v>
      </c>
      <c r="I5303" s="338" t="s">
        <v>9702</v>
      </c>
      <c r="J5303" s="338" t="s">
        <v>8799</v>
      </c>
      <c r="K5303" s="338" t="s">
        <v>4987</v>
      </c>
      <c r="L5303" s="338" t="s">
        <v>10592</v>
      </c>
      <c r="M5303" s="338" t="s">
        <v>26574</v>
      </c>
      <c r="N5303" s="338" t="s">
        <v>26575</v>
      </c>
      <c r="O5303" s="338" t="s">
        <v>4991</v>
      </c>
    </row>
    <row r="5304" ht="15.75" customHeight="1">
      <c r="A5304" s="338" t="s">
        <v>26576</v>
      </c>
      <c r="B5304" s="338" t="s">
        <v>4970</v>
      </c>
      <c r="C5304" s="338" t="s">
        <v>1537</v>
      </c>
      <c r="D5304" s="338">
        <v>2008.0</v>
      </c>
      <c r="E5304" s="338" t="s">
        <v>26577</v>
      </c>
      <c r="F5304" s="339">
        <v>44933.0</v>
      </c>
      <c r="G5304" s="338" t="s">
        <v>5022</v>
      </c>
      <c r="H5304" s="338" t="s">
        <v>17570</v>
      </c>
      <c r="I5304" s="338" t="s">
        <v>26578</v>
      </c>
      <c r="J5304" s="338" t="s">
        <v>26579</v>
      </c>
      <c r="K5304" s="338" t="s">
        <v>4976</v>
      </c>
      <c r="L5304" s="338" t="s">
        <v>13115</v>
      </c>
      <c r="M5304" s="338" t="s">
        <v>26580</v>
      </c>
      <c r="N5304" s="338" t="s">
        <v>26581</v>
      </c>
      <c r="O5304" s="338" t="s">
        <v>5248</v>
      </c>
    </row>
    <row r="5305" ht="15.75" customHeight="1">
      <c r="A5305" s="338" t="s">
        <v>3074</v>
      </c>
      <c r="B5305" s="338" t="s">
        <v>7737</v>
      </c>
      <c r="C5305" s="338" t="s">
        <v>1601</v>
      </c>
      <c r="D5305" s="338">
        <v>2008.0</v>
      </c>
      <c r="E5305" s="338" t="s">
        <v>26547</v>
      </c>
      <c r="F5305" s="339">
        <v>45083.0</v>
      </c>
      <c r="G5305" s="338" t="s">
        <v>17591</v>
      </c>
      <c r="H5305" s="338" t="s">
        <v>14574</v>
      </c>
      <c r="I5305" s="338" t="s">
        <v>23585</v>
      </c>
      <c r="J5305" s="338" t="s">
        <v>12140</v>
      </c>
      <c r="K5305" s="338" t="s">
        <v>4976</v>
      </c>
      <c r="L5305" s="338" t="s">
        <v>18978</v>
      </c>
      <c r="M5305" s="338" t="s">
        <v>26582</v>
      </c>
      <c r="N5305" s="338" t="s">
        <v>5224</v>
      </c>
      <c r="O5305" s="338" t="s">
        <v>20491</v>
      </c>
    </row>
    <row r="5306" ht="15.75" customHeight="1">
      <c r="A5306" s="338" t="s">
        <v>2812</v>
      </c>
      <c r="B5306" s="338" t="s">
        <v>7737</v>
      </c>
      <c r="C5306" s="338" t="s">
        <v>1558</v>
      </c>
      <c r="D5306" s="338">
        <v>2008.0</v>
      </c>
      <c r="E5306" s="338" t="s">
        <v>26453</v>
      </c>
      <c r="F5306" s="339">
        <v>45144.0</v>
      </c>
      <c r="G5306" s="338" t="s">
        <v>26583</v>
      </c>
      <c r="H5306" s="338" t="s">
        <v>20514</v>
      </c>
      <c r="I5306" s="338" t="s">
        <v>26450</v>
      </c>
      <c r="J5306" s="338" t="s">
        <v>15848</v>
      </c>
      <c r="K5306" s="338" t="s">
        <v>4987</v>
      </c>
      <c r="L5306" s="338" t="s">
        <v>11153</v>
      </c>
      <c r="M5306" s="338" t="s">
        <v>26584</v>
      </c>
      <c r="N5306" s="338" t="s">
        <v>4979</v>
      </c>
      <c r="O5306" s="338" t="s">
        <v>4991</v>
      </c>
    </row>
    <row r="5307" ht="15.75" customHeight="1">
      <c r="A5307" s="338" t="s">
        <v>3775</v>
      </c>
      <c r="B5307" s="338" t="s">
        <v>4970</v>
      </c>
      <c r="C5307" s="338" t="s">
        <v>1537</v>
      </c>
      <c r="D5307" s="338">
        <v>2008.0</v>
      </c>
      <c r="E5307" s="338" t="s">
        <v>26476</v>
      </c>
      <c r="F5307" s="339">
        <v>44933.0</v>
      </c>
      <c r="G5307" s="338" t="s">
        <v>18201</v>
      </c>
      <c r="H5307" s="338" t="s">
        <v>6351</v>
      </c>
      <c r="I5307" s="338" t="s">
        <v>24336</v>
      </c>
      <c r="J5307" s="338" t="s">
        <v>16679</v>
      </c>
      <c r="K5307" s="338" t="s">
        <v>4987</v>
      </c>
      <c r="L5307" s="338" t="s">
        <v>11153</v>
      </c>
      <c r="M5307" s="338" t="s">
        <v>26585</v>
      </c>
      <c r="N5307" s="338" t="s">
        <v>4979</v>
      </c>
      <c r="O5307" s="338" t="s">
        <v>6633</v>
      </c>
    </row>
    <row r="5308" ht="15.75" customHeight="1">
      <c r="A5308" s="338" t="s">
        <v>3755</v>
      </c>
      <c r="B5308" s="338" t="s">
        <v>7737</v>
      </c>
      <c r="C5308" s="338" t="s">
        <v>1558</v>
      </c>
      <c r="D5308" s="338">
        <v>2008.0</v>
      </c>
      <c r="E5308" s="338" t="s">
        <v>26586</v>
      </c>
      <c r="F5308" s="339">
        <v>45170.0</v>
      </c>
      <c r="G5308" s="338" t="s">
        <v>8544</v>
      </c>
      <c r="H5308" s="338" t="s">
        <v>17704</v>
      </c>
      <c r="I5308" s="338" t="s">
        <v>17704</v>
      </c>
      <c r="J5308" s="338" t="s">
        <v>26587</v>
      </c>
      <c r="K5308" s="338" t="s">
        <v>4987</v>
      </c>
      <c r="L5308" s="338" t="s">
        <v>5094</v>
      </c>
      <c r="M5308" s="338" t="s">
        <v>26588</v>
      </c>
      <c r="N5308" s="338" t="s">
        <v>25296</v>
      </c>
      <c r="O5308" s="338" t="s">
        <v>5794</v>
      </c>
    </row>
    <row r="5309" ht="15.75" customHeight="1">
      <c r="A5309" s="338" t="s">
        <v>4299</v>
      </c>
      <c r="B5309" s="338" t="s">
        <v>7737</v>
      </c>
      <c r="C5309" s="338" t="s">
        <v>1537</v>
      </c>
      <c r="D5309" s="338">
        <v>2008.0</v>
      </c>
      <c r="E5309" s="338" t="s">
        <v>26513</v>
      </c>
      <c r="F5309" s="339">
        <v>45081.0</v>
      </c>
      <c r="G5309" s="338" t="s">
        <v>4983</v>
      </c>
      <c r="H5309" s="338" t="s">
        <v>21171</v>
      </c>
      <c r="I5309" s="338" t="s">
        <v>21171</v>
      </c>
      <c r="J5309" s="338" t="s">
        <v>26589</v>
      </c>
      <c r="K5309" s="338" t="s">
        <v>4987</v>
      </c>
      <c r="L5309" s="338" t="s">
        <v>5377</v>
      </c>
      <c r="M5309" s="338" t="s">
        <v>26590</v>
      </c>
      <c r="N5309" s="338" t="s">
        <v>17344</v>
      </c>
      <c r="O5309" s="338" t="s">
        <v>5525</v>
      </c>
    </row>
    <row r="5310" ht="15.75" customHeight="1">
      <c r="A5310" s="338" t="s">
        <v>26591</v>
      </c>
      <c r="B5310" s="338" t="s">
        <v>5445</v>
      </c>
      <c r="C5310" s="338" t="s">
        <v>1572</v>
      </c>
      <c r="D5310" s="338">
        <v>2008.0</v>
      </c>
      <c r="E5310" s="338" t="s">
        <v>26592</v>
      </c>
      <c r="F5310" s="339">
        <v>45114.0</v>
      </c>
      <c r="G5310" s="338" t="s">
        <v>5686</v>
      </c>
      <c r="H5310" s="338" t="s">
        <v>7896</v>
      </c>
      <c r="I5310" s="338" t="s">
        <v>7896</v>
      </c>
      <c r="J5310" s="338" t="s">
        <v>19077</v>
      </c>
      <c r="K5310" s="338" t="s">
        <v>7898</v>
      </c>
      <c r="L5310" s="338" t="s">
        <v>12626</v>
      </c>
      <c r="M5310" s="338" t="s">
        <v>26593</v>
      </c>
      <c r="N5310" s="338" t="s">
        <v>26594</v>
      </c>
      <c r="O5310" s="338" t="s">
        <v>5294</v>
      </c>
    </row>
    <row r="5311" ht="15.75" customHeight="1">
      <c r="A5311" s="338" t="s">
        <v>3091</v>
      </c>
      <c r="B5311" s="338" t="s">
        <v>7737</v>
      </c>
      <c r="C5311" s="338" t="s">
        <v>1537</v>
      </c>
      <c r="D5311" s="338">
        <v>2008.0</v>
      </c>
      <c r="E5311" s="338" t="s">
        <v>26572</v>
      </c>
      <c r="F5311" s="339">
        <v>44932.0</v>
      </c>
      <c r="G5311" s="338" t="s">
        <v>26595</v>
      </c>
      <c r="H5311" s="338" t="s">
        <v>17477</v>
      </c>
      <c r="I5311" s="338" t="s">
        <v>13035</v>
      </c>
      <c r="J5311" s="338" t="s">
        <v>21603</v>
      </c>
      <c r="K5311" s="338" t="s">
        <v>4987</v>
      </c>
      <c r="L5311" s="338" t="s">
        <v>15146</v>
      </c>
      <c r="M5311" s="338" t="s">
        <v>26596</v>
      </c>
      <c r="N5311" s="338" t="s">
        <v>5224</v>
      </c>
      <c r="O5311" s="338" t="s">
        <v>5010</v>
      </c>
    </row>
    <row r="5312" ht="15.75" customHeight="1">
      <c r="A5312" s="338" t="s">
        <v>4539</v>
      </c>
      <c r="B5312" s="338" t="s">
        <v>4993</v>
      </c>
      <c r="C5312" s="338" t="s">
        <v>1537</v>
      </c>
      <c r="D5312" s="338">
        <v>2008.0</v>
      </c>
      <c r="E5312" s="338" t="s">
        <v>25576</v>
      </c>
      <c r="F5312" s="338" t="s">
        <v>5286</v>
      </c>
      <c r="G5312" s="338" t="s">
        <v>9570</v>
      </c>
      <c r="H5312" s="338" t="s">
        <v>17434</v>
      </c>
      <c r="I5312" s="338" t="s">
        <v>16887</v>
      </c>
      <c r="J5312" s="338" t="s">
        <v>23530</v>
      </c>
      <c r="K5312" s="338" t="s">
        <v>4987</v>
      </c>
      <c r="L5312" s="338" t="s">
        <v>18923</v>
      </c>
      <c r="M5312" s="338" t="s">
        <v>26597</v>
      </c>
      <c r="N5312" s="338" t="s">
        <v>4979</v>
      </c>
      <c r="O5312" s="338" t="s">
        <v>10697</v>
      </c>
    </row>
    <row r="5313" ht="15.75" customHeight="1">
      <c r="A5313" s="338" t="s">
        <v>2788</v>
      </c>
      <c r="B5313" s="338" t="s">
        <v>4970</v>
      </c>
      <c r="C5313" s="338" t="s">
        <v>3713</v>
      </c>
      <c r="D5313" s="338">
        <v>2008.0</v>
      </c>
      <c r="E5313" s="338" t="s">
        <v>26598</v>
      </c>
      <c r="F5313" s="339">
        <v>44964.0</v>
      </c>
      <c r="G5313" s="338" t="s">
        <v>10313</v>
      </c>
      <c r="H5313" s="338" t="s">
        <v>7923</v>
      </c>
      <c r="I5313" s="338" t="s">
        <v>9187</v>
      </c>
      <c r="J5313" s="338" t="s">
        <v>20451</v>
      </c>
      <c r="K5313" s="338" t="s">
        <v>4976</v>
      </c>
      <c r="L5313" s="338" t="s">
        <v>5094</v>
      </c>
      <c r="M5313" s="338" t="s">
        <v>26599</v>
      </c>
      <c r="N5313" s="338" t="s">
        <v>26600</v>
      </c>
      <c r="O5313" s="338" t="s">
        <v>5150</v>
      </c>
    </row>
    <row r="5314" ht="15.75" customHeight="1">
      <c r="A5314" s="338" t="s">
        <v>2774</v>
      </c>
      <c r="B5314" s="338" t="s">
        <v>4970</v>
      </c>
      <c r="C5314" s="338" t="s">
        <v>1537</v>
      </c>
      <c r="D5314" s="338">
        <v>2008.0</v>
      </c>
      <c r="E5314" s="338" t="s">
        <v>26601</v>
      </c>
      <c r="F5314" s="339">
        <v>45144.0</v>
      </c>
      <c r="G5314" s="338" t="s">
        <v>18146</v>
      </c>
      <c r="H5314" s="338" t="s">
        <v>21309</v>
      </c>
      <c r="I5314" s="338" t="s">
        <v>11761</v>
      </c>
      <c r="J5314" s="338" t="s">
        <v>11941</v>
      </c>
      <c r="K5314" s="338" t="s">
        <v>4987</v>
      </c>
      <c r="L5314" s="338" t="s">
        <v>5094</v>
      </c>
      <c r="M5314" s="338" t="s">
        <v>26602</v>
      </c>
      <c r="N5314" s="338" t="s">
        <v>17975</v>
      </c>
      <c r="O5314" s="338" t="s">
        <v>5087</v>
      </c>
    </row>
    <row r="5315" ht="15.75" customHeight="1">
      <c r="A5315" s="338" t="s">
        <v>2974</v>
      </c>
      <c r="B5315" s="338" t="s">
        <v>7737</v>
      </c>
      <c r="C5315" s="338" t="s">
        <v>1537</v>
      </c>
      <c r="D5315" s="338">
        <v>2008.0</v>
      </c>
      <c r="E5315" s="338" t="s">
        <v>26603</v>
      </c>
      <c r="F5315" s="339">
        <v>45052.0</v>
      </c>
      <c r="G5315" s="338" t="s">
        <v>22856</v>
      </c>
      <c r="H5315" s="338" t="s">
        <v>15986</v>
      </c>
      <c r="I5315" s="338" t="s">
        <v>25357</v>
      </c>
      <c r="J5315" s="338" t="s">
        <v>24284</v>
      </c>
      <c r="K5315" s="338" t="s">
        <v>4987</v>
      </c>
      <c r="L5315" s="338" t="s">
        <v>14335</v>
      </c>
      <c r="M5315" s="338" t="s">
        <v>26604</v>
      </c>
      <c r="N5315" s="338" t="s">
        <v>4979</v>
      </c>
      <c r="O5315" s="338" t="s">
        <v>5780</v>
      </c>
    </row>
    <row r="5316" ht="15.75" customHeight="1">
      <c r="A5316" s="338" t="s">
        <v>4827</v>
      </c>
      <c r="B5316" s="338" t="s">
        <v>4970</v>
      </c>
      <c r="C5316" s="338" t="s">
        <v>1537</v>
      </c>
      <c r="D5316" s="338">
        <v>2008.0</v>
      </c>
      <c r="E5316" s="338" t="s">
        <v>26605</v>
      </c>
      <c r="F5316" s="339">
        <v>45174.0</v>
      </c>
      <c r="G5316" s="338" t="s">
        <v>5788</v>
      </c>
      <c r="H5316" s="338" t="s">
        <v>24361</v>
      </c>
      <c r="I5316" s="338" t="s">
        <v>26606</v>
      </c>
      <c r="J5316" s="338" t="s">
        <v>26607</v>
      </c>
      <c r="K5316" s="338" t="s">
        <v>4987</v>
      </c>
      <c r="L5316" s="338" t="s">
        <v>5377</v>
      </c>
      <c r="M5316" s="338" t="s">
        <v>26608</v>
      </c>
      <c r="N5316" s="338" t="s">
        <v>25296</v>
      </c>
      <c r="O5316" s="338" t="s">
        <v>5120</v>
      </c>
    </row>
    <row r="5317" ht="15.75" customHeight="1">
      <c r="A5317" s="338" t="s">
        <v>3202</v>
      </c>
      <c r="B5317" s="338" t="s">
        <v>7737</v>
      </c>
      <c r="C5317" s="338" t="s">
        <v>1558</v>
      </c>
      <c r="D5317" s="338">
        <v>2008.0</v>
      </c>
      <c r="E5317" s="338" t="s">
        <v>26403</v>
      </c>
      <c r="F5317" s="339">
        <v>45051.0</v>
      </c>
      <c r="G5317" s="338" t="s">
        <v>20597</v>
      </c>
      <c r="H5317" s="338" t="s">
        <v>12920</v>
      </c>
      <c r="I5317" s="338" t="s">
        <v>16685</v>
      </c>
      <c r="J5317" s="338" t="s">
        <v>16685</v>
      </c>
      <c r="K5317" s="338" t="s">
        <v>4987</v>
      </c>
      <c r="L5317" s="338" t="s">
        <v>16634</v>
      </c>
      <c r="M5317" s="338" t="s">
        <v>26609</v>
      </c>
      <c r="N5317" s="338" t="s">
        <v>4990</v>
      </c>
      <c r="O5317" s="338" t="s">
        <v>5677</v>
      </c>
    </row>
    <row r="5318" ht="15.75" customHeight="1">
      <c r="A5318" s="338" t="s">
        <v>26610</v>
      </c>
      <c r="B5318" s="338" t="s">
        <v>7737</v>
      </c>
      <c r="C5318" s="338" t="s">
        <v>1537</v>
      </c>
      <c r="D5318" s="338">
        <v>2008.0</v>
      </c>
      <c r="E5318" s="338" t="s">
        <v>26526</v>
      </c>
      <c r="F5318" s="338" t="s">
        <v>5059</v>
      </c>
      <c r="G5318" s="338" t="s">
        <v>18137</v>
      </c>
      <c r="H5318" s="338" t="s">
        <v>15361</v>
      </c>
      <c r="I5318" s="338" t="s">
        <v>15361</v>
      </c>
      <c r="J5318" s="338" t="s">
        <v>16829</v>
      </c>
      <c r="K5318" s="338" t="s">
        <v>4987</v>
      </c>
      <c r="L5318" s="338" t="s">
        <v>15146</v>
      </c>
      <c r="M5318" s="338" t="s">
        <v>26611</v>
      </c>
      <c r="N5318" s="338" t="s">
        <v>5036</v>
      </c>
      <c r="O5318" s="338" t="s">
        <v>6278</v>
      </c>
    </row>
    <row r="5319" ht="15.75" customHeight="1">
      <c r="A5319" s="338" t="s">
        <v>26612</v>
      </c>
      <c r="B5319" s="338" t="s">
        <v>4970</v>
      </c>
      <c r="C5319" s="338" t="s">
        <v>1547</v>
      </c>
      <c r="D5319" s="338">
        <v>2008.0</v>
      </c>
      <c r="E5319" s="338" t="s">
        <v>26613</v>
      </c>
      <c r="F5319" s="339">
        <v>45084.0</v>
      </c>
      <c r="G5319" s="338" t="s">
        <v>7121</v>
      </c>
      <c r="H5319" s="338" t="s">
        <v>19760</v>
      </c>
      <c r="I5319" s="338" t="s">
        <v>19760</v>
      </c>
      <c r="J5319" s="338" t="s">
        <v>21078</v>
      </c>
      <c r="K5319" s="338" t="s">
        <v>4987</v>
      </c>
      <c r="L5319" s="338" t="s">
        <v>5094</v>
      </c>
      <c r="M5319" s="338" t="s">
        <v>26614</v>
      </c>
      <c r="N5319" s="338" t="s">
        <v>25221</v>
      </c>
      <c r="O5319" s="338" t="s">
        <v>5002</v>
      </c>
    </row>
    <row r="5320" ht="15.75" customHeight="1">
      <c r="A5320" s="338" t="s">
        <v>26615</v>
      </c>
      <c r="B5320" s="338" t="s">
        <v>4993</v>
      </c>
      <c r="C5320" s="338" t="s">
        <v>1558</v>
      </c>
      <c r="D5320" s="338">
        <v>2008.0</v>
      </c>
      <c r="E5320" s="338" t="s">
        <v>26431</v>
      </c>
      <c r="F5320" s="339">
        <v>44933.0</v>
      </c>
      <c r="G5320" s="338" t="s">
        <v>8603</v>
      </c>
      <c r="H5320" s="338" t="s">
        <v>17296</v>
      </c>
      <c r="I5320" s="338" t="s">
        <v>13785</v>
      </c>
      <c r="J5320" s="338" t="s">
        <v>17425</v>
      </c>
      <c r="K5320" s="338" t="s">
        <v>4987</v>
      </c>
      <c r="L5320" s="338" t="s">
        <v>12846</v>
      </c>
      <c r="M5320" s="338" t="s">
        <v>26616</v>
      </c>
      <c r="N5320" s="338" t="s">
        <v>17520</v>
      </c>
      <c r="O5320" s="338" t="s">
        <v>5217</v>
      </c>
    </row>
    <row r="5321" ht="15.75" customHeight="1">
      <c r="A5321" s="338" t="s">
        <v>3914</v>
      </c>
      <c r="B5321" s="338" t="s">
        <v>7737</v>
      </c>
      <c r="C5321" s="338" t="s">
        <v>1537</v>
      </c>
      <c r="D5321" s="338">
        <v>2008.0</v>
      </c>
      <c r="E5321" s="338" t="s">
        <v>26617</v>
      </c>
      <c r="F5321" s="339">
        <v>45112.0</v>
      </c>
      <c r="G5321" s="338" t="s">
        <v>7948</v>
      </c>
      <c r="H5321" s="338" t="s">
        <v>16894</v>
      </c>
      <c r="I5321" s="338" t="s">
        <v>26618</v>
      </c>
      <c r="J5321" s="338" t="s">
        <v>17397</v>
      </c>
      <c r="K5321" s="338" t="s">
        <v>4987</v>
      </c>
      <c r="L5321" s="338" t="s">
        <v>11153</v>
      </c>
      <c r="M5321" s="338" t="s">
        <v>26619</v>
      </c>
      <c r="N5321" s="338" t="s">
        <v>4979</v>
      </c>
      <c r="O5321" s="338" t="s">
        <v>5545</v>
      </c>
    </row>
    <row r="5322" ht="15.75" customHeight="1">
      <c r="A5322" s="338" t="s">
        <v>2602</v>
      </c>
      <c r="B5322" s="338" t="s">
        <v>7737</v>
      </c>
      <c r="C5322" s="338" t="s">
        <v>1547</v>
      </c>
      <c r="D5322" s="338">
        <v>2008.0</v>
      </c>
      <c r="E5322" s="338" t="s">
        <v>26536</v>
      </c>
      <c r="F5322" s="339">
        <v>44992.0</v>
      </c>
      <c r="G5322" s="338" t="s">
        <v>6547</v>
      </c>
      <c r="H5322" s="338" t="s">
        <v>20699</v>
      </c>
      <c r="I5322" s="338" t="s">
        <v>20699</v>
      </c>
      <c r="J5322" s="338" t="s">
        <v>25378</v>
      </c>
      <c r="K5322" s="338" t="s">
        <v>4987</v>
      </c>
      <c r="L5322" s="338" t="s">
        <v>5157</v>
      </c>
      <c r="M5322" s="338" t="s">
        <v>26620</v>
      </c>
      <c r="N5322" s="338" t="s">
        <v>17975</v>
      </c>
      <c r="O5322" s="338" t="s">
        <v>5096</v>
      </c>
    </row>
    <row r="5323" ht="15.75" customHeight="1">
      <c r="A5323" s="338" t="s">
        <v>2725</v>
      </c>
      <c r="B5323" s="338" t="s">
        <v>7737</v>
      </c>
      <c r="C5323" s="338" t="s">
        <v>1558</v>
      </c>
      <c r="D5323" s="338">
        <v>2008.0</v>
      </c>
      <c r="E5323" s="338" t="s">
        <v>26621</v>
      </c>
      <c r="F5323" s="339">
        <v>45083.0</v>
      </c>
      <c r="G5323" s="338" t="s">
        <v>8011</v>
      </c>
      <c r="H5323" s="338" t="s">
        <v>26622</v>
      </c>
      <c r="I5323" s="338" t="s">
        <v>26623</v>
      </c>
      <c r="J5323" s="338" t="s">
        <v>25748</v>
      </c>
      <c r="K5323" s="338" t="s">
        <v>4987</v>
      </c>
      <c r="L5323" s="338" t="s">
        <v>5064</v>
      </c>
      <c r="M5323" s="338" t="s">
        <v>26624</v>
      </c>
      <c r="N5323" s="338" t="s">
        <v>19967</v>
      </c>
      <c r="O5323" s="338" t="s">
        <v>6003</v>
      </c>
    </row>
    <row r="5324" ht="15.75" customHeight="1">
      <c r="A5324" s="338" t="s">
        <v>3726</v>
      </c>
      <c r="B5324" s="338" t="s">
        <v>4993</v>
      </c>
      <c r="C5324" s="338" t="s">
        <v>1537</v>
      </c>
      <c r="D5324" s="338">
        <v>2008.0</v>
      </c>
      <c r="E5324" s="338" t="s">
        <v>26572</v>
      </c>
      <c r="F5324" s="339">
        <v>45052.0</v>
      </c>
      <c r="G5324" s="338" t="s">
        <v>7876</v>
      </c>
      <c r="H5324" s="338" t="s">
        <v>18719</v>
      </c>
      <c r="I5324" s="338" t="s">
        <v>26625</v>
      </c>
      <c r="J5324" s="338" t="s">
        <v>25497</v>
      </c>
      <c r="K5324" s="338" t="s">
        <v>4987</v>
      </c>
      <c r="L5324" s="338" t="s">
        <v>16634</v>
      </c>
      <c r="M5324" s="338" t="s">
        <v>26626</v>
      </c>
      <c r="N5324" s="338" t="s">
        <v>5009</v>
      </c>
      <c r="O5324" s="338" t="s">
        <v>5186</v>
      </c>
    </row>
    <row r="5325" ht="15.75" customHeight="1">
      <c r="A5325" s="338" t="s">
        <v>4607</v>
      </c>
      <c r="B5325" s="338" t="s">
        <v>4970</v>
      </c>
      <c r="C5325" s="338" t="s">
        <v>1537</v>
      </c>
      <c r="D5325" s="338">
        <v>2008.0</v>
      </c>
      <c r="E5325" s="338" t="s">
        <v>26516</v>
      </c>
      <c r="F5325" s="339">
        <v>45174.0</v>
      </c>
      <c r="G5325" s="338" t="s">
        <v>7062</v>
      </c>
      <c r="H5325" s="338" t="s">
        <v>24301</v>
      </c>
      <c r="I5325" s="338" t="s">
        <v>24301</v>
      </c>
      <c r="J5325" s="338" t="s">
        <v>26627</v>
      </c>
      <c r="K5325" s="338" t="s">
        <v>4976</v>
      </c>
      <c r="L5325" s="338" t="s">
        <v>7748</v>
      </c>
      <c r="M5325" s="338" t="s">
        <v>26628</v>
      </c>
      <c r="N5325" s="338" t="s">
        <v>23819</v>
      </c>
      <c r="O5325" s="338" t="s">
        <v>5624</v>
      </c>
    </row>
    <row r="5326" ht="15.75" customHeight="1">
      <c r="A5326" s="338" t="s">
        <v>3243</v>
      </c>
      <c r="B5326" s="338" t="s">
        <v>7737</v>
      </c>
      <c r="C5326" s="338" t="s">
        <v>1537</v>
      </c>
      <c r="D5326" s="338">
        <v>2008.0</v>
      </c>
      <c r="E5326" s="338" t="s">
        <v>26536</v>
      </c>
      <c r="F5326" s="339">
        <v>44990.0</v>
      </c>
      <c r="G5326" s="338" t="s">
        <v>5022</v>
      </c>
      <c r="H5326" s="338" t="s">
        <v>21428</v>
      </c>
      <c r="I5326" s="338" t="s">
        <v>26629</v>
      </c>
      <c r="J5326" s="338" t="s">
        <v>17420</v>
      </c>
      <c r="K5326" s="338" t="s">
        <v>4987</v>
      </c>
      <c r="L5326" s="338" t="s">
        <v>5377</v>
      </c>
      <c r="M5326" s="338" t="s">
        <v>26630</v>
      </c>
      <c r="N5326" s="338" t="s">
        <v>26631</v>
      </c>
      <c r="O5326" s="338" t="s">
        <v>5067</v>
      </c>
    </row>
    <row r="5327" ht="15.75" customHeight="1">
      <c r="A5327" s="338" t="s">
        <v>26632</v>
      </c>
      <c r="B5327" s="338" t="s">
        <v>7737</v>
      </c>
      <c r="C5327" s="338" t="s">
        <v>1547</v>
      </c>
      <c r="D5327" s="338">
        <v>2008.0</v>
      </c>
      <c r="E5327" s="338" t="s">
        <v>26555</v>
      </c>
      <c r="F5327" s="339">
        <v>45051.0</v>
      </c>
      <c r="G5327" s="338" t="s">
        <v>9484</v>
      </c>
      <c r="H5327" s="338" t="s">
        <v>24559</v>
      </c>
      <c r="I5327" s="338" t="s">
        <v>21449</v>
      </c>
      <c r="J5327" s="338" t="s">
        <v>11941</v>
      </c>
      <c r="K5327" s="338" t="s">
        <v>4987</v>
      </c>
      <c r="L5327" s="338" t="s">
        <v>14335</v>
      </c>
      <c r="M5327" s="338" t="s">
        <v>26633</v>
      </c>
      <c r="N5327" s="338" t="s">
        <v>5224</v>
      </c>
      <c r="O5327" s="338" t="s">
        <v>4991</v>
      </c>
    </row>
    <row r="5328" ht="15.75" customHeight="1">
      <c r="A5328" s="338" t="s">
        <v>3060</v>
      </c>
      <c r="B5328" s="338" t="s">
        <v>4970</v>
      </c>
      <c r="C5328" s="338" t="s">
        <v>1681</v>
      </c>
      <c r="D5328" s="338">
        <v>2008.0</v>
      </c>
      <c r="E5328" s="338" t="s">
        <v>26428</v>
      </c>
      <c r="F5328" s="339">
        <v>45053.0</v>
      </c>
      <c r="G5328" s="338" t="s">
        <v>11963</v>
      </c>
      <c r="H5328" s="338" t="s">
        <v>12161</v>
      </c>
      <c r="I5328" s="338" t="s">
        <v>26634</v>
      </c>
      <c r="J5328" s="338" t="s">
        <v>6346</v>
      </c>
      <c r="K5328" s="338" t="s">
        <v>4987</v>
      </c>
      <c r="L5328" s="338" t="s">
        <v>5094</v>
      </c>
      <c r="M5328" s="338" t="s">
        <v>26635</v>
      </c>
      <c r="N5328" s="338" t="s">
        <v>22475</v>
      </c>
      <c r="O5328" s="338" t="s">
        <v>6633</v>
      </c>
    </row>
    <row r="5329" ht="15.75" customHeight="1">
      <c r="A5329" s="338" t="s">
        <v>554</v>
      </c>
      <c r="B5329" s="338" t="s">
        <v>4993</v>
      </c>
      <c r="C5329" s="338" t="s">
        <v>1572</v>
      </c>
      <c r="D5329" s="338">
        <v>2008.0</v>
      </c>
      <c r="E5329" s="338" t="s">
        <v>26561</v>
      </c>
      <c r="F5329" s="339">
        <v>45083.0</v>
      </c>
      <c r="G5329" s="338" t="s">
        <v>10298</v>
      </c>
      <c r="H5329" s="338" t="s">
        <v>19127</v>
      </c>
      <c r="I5329" s="338" t="s">
        <v>26636</v>
      </c>
      <c r="J5329" s="338" t="s">
        <v>15981</v>
      </c>
      <c r="K5329" s="338" t="s">
        <v>4987</v>
      </c>
      <c r="L5329" s="338" t="s">
        <v>22805</v>
      </c>
      <c r="M5329" s="338" t="s">
        <v>26637</v>
      </c>
      <c r="N5329" s="338" t="s">
        <v>19003</v>
      </c>
      <c r="O5329" s="338" t="s">
        <v>5143</v>
      </c>
    </row>
    <row r="5330" ht="15.75" customHeight="1">
      <c r="A5330" s="338" t="s">
        <v>2040</v>
      </c>
      <c r="B5330" s="338" t="s">
        <v>7737</v>
      </c>
      <c r="C5330" s="338" t="s">
        <v>1537</v>
      </c>
      <c r="D5330" s="338">
        <v>2008.0</v>
      </c>
      <c r="E5330" s="338" t="s">
        <v>26431</v>
      </c>
      <c r="F5330" s="339">
        <v>45142.0</v>
      </c>
      <c r="G5330" s="338" t="s">
        <v>5774</v>
      </c>
      <c r="H5330" s="338" t="s">
        <v>24312</v>
      </c>
      <c r="I5330" s="338" t="s">
        <v>24312</v>
      </c>
      <c r="J5330" s="338" t="s">
        <v>26638</v>
      </c>
      <c r="K5330" s="338" t="s">
        <v>4987</v>
      </c>
      <c r="L5330" s="338" t="s">
        <v>12846</v>
      </c>
      <c r="M5330" s="338" t="s">
        <v>26639</v>
      </c>
      <c r="N5330" s="338" t="s">
        <v>25296</v>
      </c>
      <c r="O5330" s="338" t="s">
        <v>5120</v>
      </c>
    </row>
    <row r="5331" ht="15.75" customHeight="1">
      <c r="A5331" s="338" t="s">
        <v>4077</v>
      </c>
      <c r="B5331" s="338" t="s">
        <v>7737</v>
      </c>
      <c r="C5331" s="338" t="s">
        <v>1558</v>
      </c>
      <c r="D5331" s="338">
        <v>2008.0</v>
      </c>
      <c r="E5331" s="338" t="s">
        <v>26640</v>
      </c>
      <c r="F5331" s="339">
        <v>45113.0</v>
      </c>
      <c r="G5331" s="338" t="s">
        <v>7870</v>
      </c>
      <c r="H5331" s="338" t="s">
        <v>13094</v>
      </c>
      <c r="I5331" s="338" t="s">
        <v>13094</v>
      </c>
      <c r="J5331" s="338" t="s">
        <v>26641</v>
      </c>
      <c r="K5331" s="338" t="s">
        <v>4987</v>
      </c>
      <c r="L5331" s="338" t="s">
        <v>5094</v>
      </c>
      <c r="M5331" s="338" t="s">
        <v>26642</v>
      </c>
      <c r="N5331" s="338" t="s">
        <v>25140</v>
      </c>
      <c r="O5331" s="338" t="s">
        <v>5160</v>
      </c>
    </row>
    <row r="5332" ht="15.75" customHeight="1">
      <c r="A5332" s="338" t="s">
        <v>26643</v>
      </c>
      <c r="B5332" s="338" t="s">
        <v>7737</v>
      </c>
      <c r="C5332" s="338" t="s">
        <v>1558</v>
      </c>
      <c r="D5332" s="338">
        <v>2008.0</v>
      </c>
      <c r="E5332" s="338" t="s">
        <v>26644</v>
      </c>
      <c r="F5332" s="339">
        <v>45144.0</v>
      </c>
      <c r="G5332" s="338" t="s">
        <v>5241</v>
      </c>
      <c r="H5332" s="338" t="s">
        <v>14712</v>
      </c>
      <c r="I5332" s="338" t="s">
        <v>26645</v>
      </c>
      <c r="J5332" s="338" t="s">
        <v>26646</v>
      </c>
      <c r="K5332" s="338" t="s">
        <v>4987</v>
      </c>
      <c r="L5332" s="338" t="s">
        <v>5084</v>
      </c>
      <c r="M5332" s="338" t="s">
        <v>26647</v>
      </c>
      <c r="N5332" s="338" t="s">
        <v>26648</v>
      </c>
      <c r="O5332" s="338" t="s">
        <v>5780</v>
      </c>
    </row>
    <row r="5333" ht="15.75" customHeight="1">
      <c r="A5333" s="338" t="s">
        <v>26649</v>
      </c>
      <c r="B5333" s="338" t="s">
        <v>7737</v>
      </c>
      <c r="C5333" s="338" t="s">
        <v>1558</v>
      </c>
      <c r="D5333" s="338">
        <v>2008.0</v>
      </c>
      <c r="E5333" s="338" t="s">
        <v>26650</v>
      </c>
      <c r="F5333" s="339">
        <v>44963.0</v>
      </c>
      <c r="G5333" s="338" t="s">
        <v>5105</v>
      </c>
      <c r="H5333" s="338" t="s">
        <v>18265</v>
      </c>
      <c r="I5333" s="338" t="s">
        <v>26651</v>
      </c>
      <c r="J5333" s="338" t="s">
        <v>26652</v>
      </c>
      <c r="K5333" s="338" t="s">
        <v>4987</v>
      </c>
      <c r="L5333" s="338" t="s">
        <v>5074</v>
      </c>
      <c r="M5333" s="338" t="s">
        <v>26653</v>
      </c>
      <c r="N5333" s="338" t="s">
        <v>25416</v>
      </c>
      <c r="O5333" s="338" t="s">
        <v>5160</v>
      </c>
    </row>
    <row r="5334" ht="15.75" customHeight="1">
      <c r="A5334" s="338" t="s">
        <v>26654</v>
      </c>
      <c r="B5334" s="338" t="s">
        <v>7737</v>
      </c>
      <c r="C5334" s="338" t="s">
        <v>1547</v>
      </c>
      <c r="D5334" s="338">
        <v>2008.0</v>
      </c>
      <c r="E5334" s="338" t="s">
        <v>26572</v>
      </c>
      <c r="F5334" s="339">
        <v>44963.0</v>
      </c>
      <c r="G5334" s="338" t="s">
        <v>8611</v>
      </c>
      <c r="H5334" s="338" t="s">
        <v>26655</v>
      </c>
      <c r="I5334" s="338" t="s">
        <v>26656</v>
      </c>
      <c r="J5334" s="338" t="s">
        <v>26657</v>
      </c>
      <c r="K5334" s="338" t="s">
        <v>4987</v>
      </c>
      <c r="L5334" s="338" t="s">
        <v>8556</v>
      </c>
      <c r="M5334" s="338" t="s">
        <v>26658</v>
      </c>
      <c r="N5334" s="338" t="s">
        <v>7874</v>
      </c>
      <c r="O5334" s="338" t="s">
        <v>5020</v>
      </c>
    </row>
    <row r="5335" ht="15.75" customHeight="1">
      <c r="A5335" s="338" t="s">
        <v>1461</v>
      </c>
      <c r="B5335" s="338" t="s">
        <v>4970</v>
      </c>
      <c r="C5335" s="338" t="s">
        <v>1558</v>
      </c>
      <c r="D5335" s="338">
        <v>2008.0</v>
      </c>
      <c r="E5335" s="338" t="s">
        <v>25393</v>
      </c>
      <c r="F5335" s="339">
        <v>45143.0</v>
      </c>
      <c r="G5335" s="338" t="s">
        <v>14368</v>
      </c>
      <c r="H5335" s="338" t="s">
        <v>26659</v>
      </c>
      <c r="I5335" s="338" t="s">
        <v>25880</v>
      </c>
      <c r="J5335" s="338" t="s">
        <v>22960</v>
      </c>
      <c r="K5335" s="338" t="s">
        <v>4987</v>
      </c>
      <c r="L5335" s="338" t="s">
        <v>10592</v>
      </c>
      <c r="M5335" s="338" t="s">
        <v>26660</v>
      </c>
      <c r="N5335" s="338" t="s">
        <v>7780</v>
      </c>
      <c r="O5335" s="338" t="s">
        <v>5283</v>
      </c>
    </row>
    <row r="5336" ht="15.75" customHeight="1">
      <c r="A5336" s="338" t="s">
        <v>26661</v>
      </c>
      <c r="B5336" s="338" t="s">
        <v>4970</v>
      </c>
      <c r="C5336" s="338" t="s">
        <v>1425</v>
      </c>
      <c r="D5336" s="338">
        <v>2008.0</v>
      </c>
      <c r="E5336" s="338" t="s">
        <v>26662</v>
      </c>
      <c r="F5336" s="339">
        <v>45083.0</v>
      </c>
      <c r="G5336" s="338" t="s">
        <v>5272</v>
      </c>
      <c r="H5336" s="338" t="s">
        <v>24477</v>
      </c>
      <c r="I5336" s="338" t="s">
        <v>26663</v>
      </c>
      <c r="J5336" s="338" t="s">
        <v>26664</v>
      </c>
      <c r="K5336" s="338" t="s">
        <v>4987</v>
      </c>
      <c r="L5336" s="338" t="s">
        <v>5960</v>
      </c>
      <c r="M5336" s="338" t="s">
        <v>26665</v>
      </c>
      <c r="N5336" s="338" t="s">
        <v>24480</v>
      </c>
      <c r="O5336" s="338" t="s">
        <v>5020</v>
      </c>
    </row>
    <row r="5337" ht="15.75" customHeight="1">
      <c r="A5337" s="338" t="s">
        <v>26666</v>
      </c>
      <c r="B5337" s="338" t="s">
        <v>4970</v>
      </c>
      <c r="C5337" s="338" t="s">
        <v>1537</v>
      </c>
      <c r="D5337" s="338">
        <v>2008.0</v>
      </c>
      <c r="E5337" s="338" t="s">
        <v>26667</v>
      </c>
      <c r="F5337" s="339">
        <v>44963.0</v>
      </c>
      <c r="G5337" s="338" t="s">
        <v>6403</v>
      </c>
      <c r="H5337" s="338" t="s">
        <v>26668</v>
      </c>
      <c r="I5337" s="338" t="s">
        <v>26669</v>
      </c>
      <c r="J5337" s="338" t="s">
        <v>18943</v>
      </c>
      <c r="K5337" s="338" t="s">
        <v>4987</v>
      </c>
      <c r="L5337" s="338" t="s">
        <v>6394</v>
      </c>
      <c r="M5337" s="338" t="s">
        <v>26670</v>
      </c>
      <c r="N5337" s="338" t="s">
        <v>24121</v>
      </c>
      <c r="O5337" s="338" t="s">
        <v>5217</v>
      </c>
    </row>
    <row r="5338" ht="15.75" customHeight="1">
      <c r="A5338" s="338" t="s">
        <v>1459</v>
      </c>
      <c r="B5338" s="338" t="s">
        <v>4970</v>
      </c>
      <c r="C5338" s="338" t="s">
        <v>3713</v>
      </c>
      <c r="D5338" s="338">
        <v>2008.0</v>
      </c>
      <c r="E5338" s="338" t="s">
        <v>26671</v>
      </c>
      <c r="F5338" s="339">
        <v>45143.0</v>
      </c>
      <c r="G5338" s="338" t="s">
        <v>7764</v>
      </c>
      <c r="H5338" s="338" t="s">
        <v>26672</v>
      </c>
      <c r="I5338" s="338" t="s">
        <v>24751</v>
      </c>
      <c r="J5338" s="338" t="s">
        <v>26673</v>
      </c>
      <c r="K5338" s="338" t="s">
        <v>5245</v>
      </c>
      <c r="L5338" s="338" t="s">
        <v>26674</v>
      </c>
      <c r="M5338" s="338" t="s">
        <v>26675</v>
      </c>
      <c r="N5338" s="338" t="s">
        <v>24480</v>
      </c>
      <c r="O5338" s="338" t="s">
        <v>5248</v>
      </c>
    </row>
    <row r="5339" ht="15.75" customHeight="1">
      <c r="A5339" s="338" t="s">
        <v>4836</v>
      </c>
      <c r="B5339" s="338" t="s">
        <v>7737</v>
      </c>
      <c r="C5339" s="338" t="s">
        <v>1558</v>
      </c>
      <c r="D5339" s="338">
        <v>2008.0</v>
      </c>
      <c r="E5339" s="338" t="s">
        <v>26598</v>
      </c>
      <c r="F5339" s="339">
        <v>44933.0</v>
      </c>
      <c r="G5339" s="338" t="s">
        <v>5113</v>
      </c>
      <c r="H5339" s="338" t="s">
        <v>26676</v>
      </c>
      <c r="I5339" s="338" t="s">
        <v>26677</v>
      </c>
      <c r="J5339" s="338" t="s">
        <v>13321</v>
      </c>
      <c r="K5339" s="338" t="s">
        <v>4976</v>
      </c>
      <c r="M5339" s="338" t="s">
        <v>26678</v>
      </c>
      <c r="N5339" s="338" t="s">
        <v>22475</v>
      </c>
      <c r="O5339" s="338" t="s">
        <v>5248</v>
      </c>
    </row>
    <row r="5340" ht="15.75" customHeight="1">
      <c r="A5340" s="338" t="s">
        <v>26679</v>
      </c>
      <c r="B5340" s="338" t="s">
        <v>5601</v>
      </c>
      <c r="C5340" s="338" t="s">
        <v>1681</v>
      </c>
      <c r="D5340" s="338">
        <v>2008.0</v>
      </c>
      <c r="E5340" s="338" t="s">
        <v>26680</v>
      </c>
      <c r="F5340" s="339">
        <v>45053.0</v>
      </c>
      <c r="G5340" s="338" t="s">
        <v>5743</v>
      </c>
      <c r="H5340" s="338" t="s">
        <v>26681</v>
      </c>
      <c r="I5340" s="338" t="s">
        <v>26682</v>
      </c>
      <c r="J5340" s="338" t="s">
        <v>26683</v>
      </c>
      <c r="K5340" s="338" t="s">
        <v>9336</v>
      </c>
      <c r="M5340" s="338" t="s">
        <v>26684</v>
      </c>
      <c r="N5340" s="338" t="s">
        <v>26685</v>
      </c>
      <c r="O5340" s="338" t="s">
        <v>5186</v>
      </c>
    </row>
    <row r="5341" ht="15.75" customHeight="1">
      <c r="A5341" s="338" t="s">
        <v>26686</v>
      </c>
      <c r="B5341" s="338" t="s">
        <v>5445</v>
      </c>
      <c r="C5341" s="338" t="s">
        <v>1572</v>
      </c>
      <c r="D5341" s="338">
        <v>2008.0</v>
      </c>
      <c r="E5341" s="338" t="s">
        <v>26516</v>
      </c>
      <c r="F5341" s="339">
        <v>45144.0</v>
      </c>
      <c r="G5341" s="338" t="s">
        <v>7739</v>
      </c>
      <c r="H5341" s="338" t="s">
        <v>26687</v>
      </c>
      <c r="I5341" s="338" t="s">
        <v>21635</v>
      </c>
      <c r="J5341" s="338" t="s">
        <v>15848</v>
      </c>
      <c r="K5341" s="338" t="s">
        <v>4987</v>
      </c>
      <c r="L5341" s="338" t="s">
        <v>15146</v>
      </c>
      <c r="M5341" s="338" t="s">
        <v>26688</v>
      </c>
      <c r="N5341" s="338" t="s">
        <v>26689</v>
      </c>
      <c r="O5341" s="338" t="s">
        <v>5505</v>
      </c>
    </row>
    <row r="5342" ht="15.75" customHeight="1">
      <c r="A5342" s="338" t="s">
        <v>2849</v>
      </c>
      <c r="B5342" s="338" t="s">
        <v>7737</v>
      </c>
      <c r="C5342" s="338" t="s">
        <v>1558</v>
      </c>
      <c r="D5342" s="338">
        <v>2008.0</v>
      </c>
      <c r="E5342" s="338" t="s">
        <v>26438</v>
      </c>
      <c r="F5342" s="338" t="s">
        <v>5210</v>
      </c>
      <c r="G5342" s="338" t="s">
        <v>5121</v>
      </c>
      <c r="H5342" s="338" t="s">
        <v>26690</v>
      </c>
      <c r="I5342" s="338" t="s">
        <v>26690</v>
      </c>
      <c r="J5342" s="338" t="s">
        <v>14881</v>
      </c>
      <c r="K5342" s="338" t="s">
        <v>4987</v>
      </c>
      <c r="L5342" s="338" t="s">
        <v>5971</v>
      </c>
      <c r="M5342" s="338" t="s">
        <v>26691</v>
      </c>
      <c r="N5342" s="338" t="s">
        <v>26692</v>
      </c>
      <c r="O5342" s="338" t="s">
        <v>5096</v>
      </c>
    </row>
    <row r="5343" ht="15.75" customHeight="1">
      <c r="A5343" s="338" t="s">
        <v>26693</v>
      </c>
      <c r="B5343" s="338" t="s">
        <v>4970</v>
      </c>
      <c r="C5343" s="338" t="s">
        <v>1558</v>
      </c>
      <c r="D5343" s="338">
        <v>2008.0</v>
      </c>
      <c r="E5343" s="338" t="s">
        <v>26694</v>
      </c>
      <c r="F5343" s="339">
        <v>45022.0</v>
      </c>
      <c r="G5343" s="338" t="s">
        <v>5674</v>
      </c>
      <c r="H5343" s="338" t="s">
        <v>20561</v>
      </c>
      <c r="I5343" s="338" t="s">
        <v>20561</v>
      </c>
      <c r="J5343" s="338" t="s">
        <v>18704</v>
      </c>
      <c r="K5343" s="338" t="s">
        <v>4987</v>
      </c>
      <c r="L5343" s="338" t="s">
        <v>5291</v>
      </c>
      <c r="M5343" s="338" t="s">
        <v>26695</v>
      </c>
      <c r="N5343" s="338" t="s">
        <v>17975</v>
      </c>
      <c r="O5343" s="338" t="s">
        <v>5248</v>
      </c>
    </row>
    <row r="5344" ht="15.75" customHeight="1">
      <c r="A5344" s="338" t="s">
        <v>3550</v>
      </c>
      <c r="B5344" s="338" t="s">
        <v>7737</v>
      </c>
      <c r="C5344" s="338" t="s">
        <v>1547</v>
      </c>
      <c r="D5344" s="338">
        <v>2008.0</v>
      </c>
      <c r="E5344" s="338" t="s">
        <v>26431</v>
      </c>
      <c r="F5344" s="339">
        <v>45053.0</v>
      </c>
      <c r="G5344" s="338" t="s">
        <v>14323</v>
      </c>
      <c r="H5344" s="338" t="s">
        <v>10380</v>
      </c>
      <c r="I5344" s="338" t="s">
        <v>10380</v>
      </c>
      <c r="J5344" s="338" t="s">
        <v>6022</v>
      </c>
      <c r="K5344" s="338" t="s">
        <v>4987</v>
      </c>
      <c r="L5344" s="338" t="s">
        <v>5094</v>
      </c>
      <c r="M5344" s="338" t="s">
        <v>26696</v>
      </c>
      <c r="N5344" s="338" t="s">
        <v>26697</v>
      </c>
      <c r="O5344" s="338" t="s">
        <v>4991</v>
      </c>
    </row>
    <row r="5345" ht="15.75" customHeight="1">
      <c r="A5345" s="338" t="s">
        <v>3120</v>
      </c>
      <c r="B5345" s="338" t="s">
        <v>4993</v>
      </c>
      <c r="C5345" s="338" t="s">
        <v>1601</v>
      </c>
      <c r="D5345" s="338">
        <v>2008.0</v>
      </c>
      <c r="E5345" s="338" t="s">
        <v>26431</v>
      </c>
      <c r="F5345" s="338" t="s">
        <v>5286</v>
      </c>
      <c r="G5345" s="338" t="s">
        <v>8011</v>
      </c>
      <c r="H5345" s="338" t="s">
        <v>21557</v>
      </c>
      <c r="I5345" s="338" t="s">
        <v>26698</v>
      </c>
      <c r="J5345" s="338" t="s">
        <v>16685</v>
      </c>
      <c r="K5345" s="338" t="s">
        <v>4987</v>
      </c>
      <c r="L5345" s="338" t="s">
        <v>14335</v>
      </c>
      <c r="M5345" s="338" t="s">
        <v>26699</v>
      </c>
      <c r="N5345" s="338" t="s">
        <v>7376</v>
      </c>
      <c r="O5345" s="338" t="s">
        <v>5339</v>
      </c>
    </row>
    <row r="5346" ht="15.75" customHeight="1">
      <c r="A5346" s="338" t="s">
        <v>26700</v>
      </c>
      <c r="B5346" s="338" t="s">
        <v>7737</v>
      </c>
      <c r="C5346" s="338" t="s">
        <v>1537</v>
      </c>
      <c r="D5346" s="338">
        <v>2008.0</v>
      </c>
      <c r="E5346" s="338" t="s">
        <v>26598</v>
      </c>
      <c r="F5346" s="339">
        <v>44931.0</v>
      </c>
      <c r="G5346" s="338" t="s">
        <v>9450</v>
      </c>
      <c r="H5346" s="338" t="s">
        <v>14403</v>
      </c>
      <c r="I5346" s="338" t="s">
        <v>14403</v>
      </c>
      <c r="J5346" s="338" t="s">
        <v>24505</v>
      </c>
      <c r="K5346" s="338" t="s">
        <v>4987</v>
      </c>
      <c r="L5346" s="338" t="s">
        <v>18110</v>
      </c>
      <c r="M5346" s="338" t="s">
        <v>26701</v>
      </c>
      <c r="N5346" s="338" t="s">
        <v>4979</v>
      </c>
      <c r="O5346" s="338" t="s">
        <v>5087</v>
      </c>
    </row>
    <row r="5347" ht="15.75" customHeight="1">
      <c r="A5347" s="338" t="s">
        <v>26702</v>
      </c>
      <c r="B5347" s="338" t="s">
        <v>4970</v>
      </c>
      <c r="C5347" s="338" t="s">
        <v>1425</v>
      </c>
      <c r="D5347" s="338">
        <v>2008.0</v>
      </c>
      <c r="E5347" s="338" t="s">
        <v>26680</v>
      </c>
      <c r="F5347" s="338" t="s">
        <v>5286</v>
      </c>
      <c r="G5347" s="338" t="s">
        <v>5788</v>
      </c>
      <c r="H5347" s="338" t="s">
        <v>26703</v>
      </c>
      <c r="I5347" s="338" t="s">
        <v>26704</v>
      </c>
      <c r="J5347" s="338" t="s">
        <v>21745</v>
      </c>
      <c r="K5347" s="338" t="s">
        <v>4987</v>
      </c>
      <c r="L5347" s="338" t="s">
        <v>5074</v>
      </c>
      <c r="M5347" s="338" t="s">
        <v>26705</v>
      </c>
      <c r="N5347" s="338" t="s">
        <v>18742</v>
      </c>
      <c r="O5347" s="338" t="s">
        <v>5067</v>
      </c>
    </row>
    <row r="5348" ht="15.75" customHeight="1">
      <c r="A5348" s="338" t="s">
        <v>4176</v>
      </c>
      <c r="B5348" s="338" t="s">
        <v>7737</v>
      </c>
      <c r="C5348" s="338" t="s">
        <v>1537</v>
      </c>
      <c r="D5348" s="338">
        <v>2008.0</v>
      </c>
      <c r="E5348" s="338" t="s">
        <v>26706</v>
      </c>
      <c r="F5348" s="339">
        <v>45112.0</v>
      </c>
      <c r="G5348" s="338" t="s">
        <v>5718</v>
      </c>
      <c r="H5348" s="338" t="s">
        <v>14339</v>
      </c>
      <c r="I5348" s="338" t="s">
        <v>26707</v>
      </c>
      <c r="J5348" s="338" t="s">
        <v>17425</v>
      </c>
      <c r="K5348" s="338" t="s">
        <v>4987</v>
      </c>
      <c r="L5348" s="338" t="s">
        <v>7743</v>
      </c>
      <c r="M5348" s="338" t="s">
        <v>26708</v>
      </c>
      <c r="N5348" s="338" t="s">
        <v>5009</v>
      </c>
      <c r="O5348" s="338" t="s">
        <v>5780</v>
      </c>
    </row>
    <row r="5349" ht="15.75" customHeight="1">
      <c r="A5349" s="338" t="s">
        <v>3130</v>
      </c>
      <c r="B5349" s="338" t="s">
        <v>7737</v>
      </c>
      <c r="C5349" s="338" t="s">
        <v>1558</v>
      </c>
      <c r="D5349" s="338">
        <v>2008.0</v>
      </c>
      <c r="E5349" s="338" t="s">
        <v>11453</v>
      </c>
      <c r="F5349" s="339">
        <v>45174.0</v>
      </c>
      <c r="G5349" s="338" t="s">
        <v>9550</v>
      </c>
      <c r="H5349" s="338" t="s">
        <v>10870</v>
      </c>
      <c r="I5349" s="338" t="s">
        <v>26709</v>
      </c>
      <c r="J5349" s="338" t="s">
        <v>10401</v>
      </c>
      <c r="K5349" s="338" t="s">
        <v>4987</v>
      </c>
      <c r="L5349" s="338" t="s">
        <v>7743</v>
      </c>
      <c r="M5349" s="338" t="s">
        <v>26710</v>
      </c>
      <c r="N5349" s="338" t="s">
        <v>4990</v>
      </c>
      <c r="O5349" s="338" t="s">
        <v>5294</v>
      </c>
    </row>
    <row r="5350" ht="15.75" customHeight="1">
      <c r="A5350" s="338" t="s">
        <v>2060</v>
      </c>
      <c r="B5350" s="338" t="s">
        <v>7737</v>
      </c>
      <c r="C5350" s="338" t="s">
        <v>1558</v>
      </c>
      <c r="D5350" s="338">
        <v>2008.0</v>
      </c>
      <c r="E5350" s="338" t="s">
        <v>25576</v>
      </c>
      <c r="F5350" s="339">
        <v>44932.0</v>
      </c>
      <c r="G5350" s="338" t="s">
        <v>15957</v>
      </c>
      <c r="H5350" s="338" t="s">
        <v>25662</v>
      </c>
      <c r="I5350" s="338" t="s">
        <v>26711</v>
      </c>
      <c r="J5350" s="338" t="s">
        <v>17151</v>
      </c>
      <c r="K5350" s="338" t="s">
        <v>4987</v>
      </c>
      <c r="L5350" s="338" t="s">
        <v>5377</v>
      </c>
      <c r="M5350" s="338" t="s">
        <v>26712</v>
      </c>
      <c r="N5350" s="338" t="s">
        <v>5224</v>
      </c>
      <c r="O5350" s="338" t="s">
        <v>5339</v>
      </c>
    </row>
    <row r="5351" ht="15.75" customHeight="1">
      <c r="A5351" s="338" t="s">
        <v>26713</v>
      </c>
      <c r="B5351" s="338" t="s">
        <v>7737</v>
      </c>
      <c r="C5351" s="338" t="s">
        <v>1537</v>
      </c>
      <c r="D5351" s="338">
        <v>2008.0</v>
      </c>
      <c r="E5351" s="338" t="s">
        <v>26714</v>
      </c>
      <c r="F5351" s="339">
        <v>45144.0</v>
      </c>
      <c r="G5351" s="338" t="s">
        <v>5099</v>
      </c>
      <c r="H5351" s="338" t="s">
        <v>24546</v>
      </c>
      <c r="I5351" s="338" t="s">
        <v>24546</v>
      </c>
      <c r="J5351" s="338" t="s">
        <v>18796</v>
      </c>
      <c r="K5351" s="338" t="s">
        <v>4987</v>
      </c>
      <c r="L5351" s="338" t="s">
        <v>5094</v>
      </c>
      <c r="M5351" s="338" t="s">
        <v>26715</v>
      </c>
      <c r="N5351" s="338" t="s">
        <v>23733</v>
      </c>
      <c r="O5351" s="338" t="s">
        <v>5096</v>
      </c>
    </row>
    <row r="5352" ht="15.75" customHeight="1">
      <c r="A5352" s="338" t="s">
        <v>26716</v>
      </c>
      <c r="B5352" s="338" t="s">
        <v>4993</v>
      </c>
      <c r="C5352" s="338" t="s">
        <v>1601</v>
      </c>
      <c r="D5352" s="338">
        <v>2008.0</v>
      </c>
      <c r="E5352" s="338" t="s">
        <v>26441</v>
      </c>
      <c r="F5352" s="339">
        <v>44932.0</v>
      </c>
      <c r="G5352" s="338" t="s">
        <v>7062</v>
      </c>
      <c r="H5352" s="338" t="s">
        <v>16429</v>
      </c>
      <c r="I5352" s="338" t="s">
        <v>26717</v>
      </c>
      <c r="J5352" s="338" t="s">
        <v>14510</v>
      </c>
      <c r="K5352" s="338" t="s">
        <v>12977</v>
      </c>
      <c r="L5352" s="338" t="s">
        <v>12846</v>
      </c>
      <c r="M5352" s="338" t="s">
        <v>26718</v>
      </c>
      <c r="N5352" s="338" t="s">
        <v>7780</v>
      </c>
      <c r="O5352" s="338" t="s">
        <v>5537</v>
      </c>
    </row>
    <row r="5353" ht="15.75" customHeight="1">
      <c r="A5353" s="338" t="s">
        <v>4058</v>
      </c>
      <c r="B5353" s="338" t="s">
        <v>4970</v>
      </c>
      <c r="C5353" s="338" t="s">
        <v>1537</v>
      </c>
      <c r="D5353" s="338">
        <v>2008.0</v>
      </c>
      <c r="E5353" s="338" t="s">
        <v>26621</v>
      </c>
      <c r="F5353" s="339">
        <v>45113.0</v>
      </c>
      <c r="G5353" s="338" t="s">
        <v>5718</v>
      </c>
      <c r="H5353" s="338" t="s">
        <v>9300</v>
      </c>
      <c r="I5353" s="338" t="s">
        <v>26719</v>
      </c>
      <c r="J5353" s="338" t="s">
        <v>9300</v>
      </c>
      <c r="K5353" s="338" t="s">
        <v>4987</v>
      </c>
      <c r="L5353" s="338" t="s">
        <v>5094</v>
      </c>
      <c r="M5353" s="338" t="s">
        <v>26720</v>
      </c>
      <c r="N5353" s="338" t="s">
        <v>7780</v>
      </c>
      <c r="O5353" s="338" t="s">
        <v>5217</v>
      </c>
    </row>
    <row r="5354" ht="15.75" customHeight="1">
      <c r="A5354" s="338" t="s">
        <v>2543</v>
      </c>
      <c r="B5354" s="338" t="s">
        <v>7737</v>
      </c>
      <c r="C5354" s="338" t="s">
        <v>1537</v>
      </c>
      <c r="D5354" s="338">
        <v>2008.0</v>
      </c>
      <c r="E5354" s="338" t="s">
        <v>26199</v>
      </c>
      <c r="F5354" s="339">
        <v>45083.0</v>
      </c>
      <c r="G5354" s="338" t="s">
        <v>11973</v>
      </c>
      <c r="H5354" s="338" t="s">
        <v>26721</v>
      </c>
      <c r="I5354" s="338" t="s">
        <v>26722</v>
      </c>
      <c r="J5354" s="338" t="s">
        <v>7058</v>
      </c>
      <c r="K5354" s="338" t="s">
        <v>4987</v>
      </c>
      <c r="L5354" s="338" t="s">
        <v>7743</v>
      </c>
      <c r="M5354" s="338" t="s">
        <v>26723</v>
      </c>
      <c r="N5354" s="338" t="s">
        <v>4990</v>
      </c>
      <c r="O5354" s="338" t="s">
        <v>6003</v>
      </c>
    </row>
    <row r="5355" ht="15.75" customHeight="1">
      <c r="A5355" s="338" t="s">
        <v>4222</v>
      </c>
      <c r="B5355" s="338" t="s">
        <v>7737</v>
      </c>
      <c r="C5355" s="338" t="s">
        <v>1681</v>
      </c>
      <c r="D5355" s="338">
        <v>2008.0</v>
      </c>
      <c r="E5355" s="338" t="s">
        <v>26536</v>
      </c>
      <c r="F5355" s="339">
        <v>44991.0</v>
      </c>
      <c r="G5355" s="338" t="s">
        <v>5709</v>
      </c>
      <c r="H5355" s="338" t="s">
        <v>6086</v>
      </c>
      <c r="I5355" s="338" t="s">
        <v>10389</v>
      </c>
      <c r="J5355" s="338" t="s">
        <v>26724</v>
      </c>
      <c r="K5355" s="338" t="s">
        <v>4987</v>
      </c>
      <c r="L5355" s="338" t="s">
        <v>26725</v>
      </c>
      <c r="M5355" s="338" t="s">
        <v>26726</v>
      </c>
      <c r="N5355" s="338" t="s">
        <v>25296</v>
      </c>
      <c r="O5355" s="338" t="s">
        <v>5046</v>
      </c>
    </row>
    <row r="5356" ht="15.75" customHeight="1">
      <c r="A5356" s="338" t="s">
        <v>26727</v>
      </c>
      <c r="B5356" s="338" t="s">
        <v>7737</v>
      </c>
      <c r="C5356" s="338" t="s">
        <v>1558</v>
      </c>
      <c r="D5356" s="338">
        <v>2008.0</v>
      </c>
      <c r="E5356" s="338" t="s">
        <v>26728</v>
      </c>
      <c r="F5356" s="339">
        <v>45170.0</v>
      </c>
      <c r="G5356" s="338" t="s">
        <v>7889</v>
      </c>
      <c r="H5356" s="338" t="s">
        <v>26729</v>
      </c>
      <c r="I5356" s="338" t="s">
        <v>26730</v>
      </c>
      <c r="J5356" s="338" t="s">
        <v>26731</v>
      </c>
      <c r="K5356" s="338" t="s">
        <v>4987</v>
      </c>
      <c r="M5356" s="338" t="s">
        <v>26732</v>
      </c>
      <c r="N5356" s="338" t="s">
        <v>26733</v>
      </c>
      <c r="O5356" s="338" t="s">
        <v>5283</v>
      </c>
    </row>
    <row r="5357" ht="15.75" customHeight="1">
      <c r="A5357" s="338" t="s">
        <v>3956</v>
      </c>
      <c r="B5357" s="338" t="s">
        <v>4970</v>
      </c>
      <c r="C5357" s="338" t="s">
        <v>3713</v>
      </c>
      <c r="D5357" s="338">
        <v>2008.0</v>
      </c>
      <c r="E5357" s="338" t="s">
        <v>25727</v>
      </c>
      <c r="F5357" s="339">
        <v>44963.0</v>
      </c>
      <c r="G5357" s="338" t="s">
        <v>8593</v>
      </c>
      <c r="H5357" s="338" t="s">
        <v>17405</v>
      </c>
      <c r="I5357" s="338" t="s">
        <v>26734</v>
      </c>
      <c r="J5357" s="338" t="s">
        <v>19857</v>
      </c>
      <c r="K5357" s="338" t="s">
        <v>4987</v>
      </c>
      <c r="L5357" s="338" t="s">
        <v>5377</v>
      </c>
      <c r="M5357" s="338" t="s">
        <v>26735</v>
      </c>
      <c r="N5357" s="338" t="s">
        <v>19967</v>
      </c>
      <c r="O5357" s="338" t="s">
        <v>5294</v>
      </c>
    </row>
    <row r="5358" ht="15.75" customHeight="1">
      <c r="A5358" s="338" t="s">
        <v>26736</v>
      </c>
      <c r="B5358" s="338" t="s">
        <v>4970</v>
      </c>
      <c r="C5358" s="338" t="s">
        <v>1537</v>
      </c>
      <c r="D5358" s="338">
        <v>2008.0</v>
      </c>
      <c r="E5358" s="338" t="s">
        <v>26737</v>
      </c>
      <c r="F5358" s="339">
        <v>45023.0</v>
      </c>
      <c r="G5358" s="338" t="s">
        <v>6428</v>
      </c>
      <c r="H5358" s="338" t="s">
        <v>15246</v>
      </c>
      <c r="I5358" s="338" t="s">
        <v>15246</v>
      </c>
      <c r="J5358" s="338" t="s">
        <v>20558</v>
      </c>
      <c r="K5358" s="338" t="s">
        <v>13217</v>
      </c>
      <c r="M5358" s="338" t="s">
        <v>26738</v>
      </c>
      <c r="N5358" s="338" t="s">
        <v>26739</v>
      </c>
      <c r="O5358" s="338" t="s">
        <v>19914</v>
      </c>
    </row>
    <row r="5359" ht="15.75" customHeight="1">
      <c r="A5359" s="338" t="s">
        <v>26740</v>
      </c>
      <c r="B5359" s="338" t="s">
        <v>4970</v>
      </c>
      <c r="C5359" s="338" t="s">
        <v>1558</v>
      </c>
      <c r="D5359" s="338">
        <v>2008.0</v>
      </c>
      <c r="E5359" s="338" t="s">
        <v>26741</v>
      </c>
      <c r="F5359" s="339">
        <v>45144.0</v>
      </c>
      <c r="G5359" s="338" t="s">
        <v>9570</v>
      </c>
      <c r="H5359" s="338" t="s">
        <v>23447</v>
      </c>
      <c r="I5359" s="338" t="s">
        <v>26742</v>
      </c>
      <c r="J5359" s="338" t="s">
        <v>25803</v>
      </c>
      <c r="K5359" s="338" t="s">
        <v>4987</v>
      </c>
      <c r="L5359" s="338" t="s">
        <v>6039</v>
      </c>
      <c r="M5359" s="338" t="s">
        <v>26743</v>
      </c>
      <c r="N5359" s="338" t="s">
        <v>26744</v>
      </c>
      <c r="O5359" s="338" t="s">
        <v>5283</v>
      </c>
    </row>
    <row r="5360" ht="15.75" customHeight="1">
      <c r="A5360" s="338" t="s">
        <v>26745</v>
      </c>
      <c r="B5360" s="338" t="s">
        <v>4970</v>
      </c>
      <c r="C5360" s="338" t="s">
        <v>1681</v>
      </c>
      <c r="D5360" s="338">
        <v>2008.0</v>
      </c>
      <c r="E5360" s="338" t="s">
        <v>26621</v>
      </c>
      <c r="F5360" s="339">
        <v>45022.0</v>
      </c>
      <c r="G5360" s="338" t="s">
        <v>5743</v>
      </c>
      <c r="H5360" s="338" t="s">
        <v>26746</v>
      </c>
      <c r="I5360" s="338" t="s">
        <v>25483</v>
      </c>
      <c r="J5360" s="338" t="s">
        <v>23615</v>
      </c>
      <c r="K5360" s="338" t="s">
        <v>4976</v>
      </c>
      <c r="L5360" s="338" t="s">
        <v>5807</v>
      </c>
      <c r="M5360" s="338" t="s">
        <v>26747</v>
      </c>
      <c r="N5360" s="338" t="s">
        <v>26748</v>
      </c>
      <c r="O5360" s="338" t="s">
        <v>5780</v>
      </c>
    </row>
    <row r="5361" ht="15.75" customHeight="1">
      <c r="A5361" s="338" t="s">
        <v>2600</v>
      </c>
      <c r="B5361" s="338" t="s">
        <v>7737</v>
      </c>
      <c r="C5361" s="338" t="s">
        <v>1537</v>
      </c>
      <c r="D5361" s="338">
        <v>2008.0</v>
      </c>
      <c r="E5361" s="338" t="s">
        <v>26547</v>
      </c>
      <c r="F5361" s="339">
        <v>44932.0</v>
      </c>
      <c r="G5361" s="338" t="s">
        <v>14475</v>
      </c>
      <c r="H5361" s="338" t="s">
        <v>26749</v>
      </c>
      <c r="I5361" s="338" t="s">
        <v>9005</v>
      </c>
      <c r="J5361" s="338" t="s">
        <v>20451</v>
      </c>
      <c r="K5361" s="338" t="s">
        <v>5607</v>
      </c>
      <c r="L5361" s="338" t="s">
        <v>7748</v>
      </c>
      <c r="M5361" s="338" t="s">
        <v>26750</v>
      </c>
      <c r="N5361" s="338" t="s">
        <v>21846</v>
      </c>
      <c r="O5361" s="338" t="s">
        <v>4991</v>
      </c>
    </row>
    <row r="5362" ht="15.75" customHeight="1">
      <c r="A5362" s="338" t="s">
        <v>2819</v>
      </c>
      <c r="B5362" s="338" t="s">
        <v>7737</v>
      </c>
      <c r="C5362" s="338" t="s">
        <v>1425</v>
      </c>
      <c r="D5362" s="338">
        <v>2008.0</v>
      </c>
      <c r="E5362" s="338" t="s">
        <v>26601</v>
      </c>
      <c r="F5362" s="339">
        <v>45172.0</v>
      </c>
      <c r="G5362" s="338" t="s">
        <v>7952</v>
      </c>
      <c r="H5362" s="338" t="s">
        <v>26751</v>
      </c>
      <c r="I5362" s="338" t="s">
        <v>25107</v>
      </c>
      <c r="J5362" s="338" t="s">
        <v>26752</v>
      </c>
      <c r="K5362" s="338" t="s">
        <v>4987</v>
      </c>
      <c r="L5362" s="338" t="s">
        <v>5094</v>
      </c>
      <c r="M5362" s="338" t="s">
        <v>26753</v>
      </c>
      <c r="N5362" s="338" t="s">
        <v>19967</v>
      </c>
      <c r="O5362" s="338" t="s">
        <v>5010</v>
      </c>
    </row>
    <row r="5363" ht="15.75" customHeight="1">
      <c r="A5363" s="338" t="s">
        <v>1657</v>
      </c>
      <c r="B5363" s="338" t="s">
        <v>5445</v>
      </c>
      <c r="C5363" s="338" t="s">
        <v>1558</v>
      </c>
      <c r="D5363" s="338">
        <v>2008.0</v>
      </c>
      <c r="E5363" s="338" t="s">
        <v>26671</v>
      </c>
      <c r="F5363" s="339">
        <v>45173.0</v>
      </c>
      <c r="G5363" s="338" t="s">
        <v>5718</v>
      </c>
      <c r="H5363" s="338" t="s">
        <v>14431</v>
      </c>
      <c r="I5363" s="338" t="s">
        <v>26754</v>
      </c>
      <c r="J5363" s="338" t="s">
        <v>26755</v>
      </c>
      <c r="K5363" s="338" t="s">
        <v>4987</v>
      </c>
      <c r="L5363" s="338" t="s">
        <v>5157</v>
      </c>
      <c r="M5363" s="338" t="s">
        <v>26756</v>
      </c>
      <c r="N5363" s="338" t="s">
        <v>7376</v>
      </c>
      <c r="O5363" s="338" t="s">
        <v>5545</v>
      </c>
    </row>
    <row r="5364" ht="15.75" customHeight="1">
      <c r="A5364" s="338" t="s">
        <v>4056</v>
      </c>
      <c r="B5364" s="338" t="s">
        <v>4970</v>
      </c>
      <c r="C5364" s="338" t="s">
        <v>1547</v>
      </c>
      <c r="D5364" s="338">
        <v>2008.0</v>
      </c>
      <c r="E5364" s="338" t="s">
        <v>26757</v>
      </c>
      <c r="F5364" s="339">
        <v>45113.0</v>
      </c>
      <c r="G5364" s="338" t="s">
        <v>8593</v>
      </c>
      <c r="H5364" s="338" t="s">
        <v>5386</v>
      </c>
      <c r="I5364" s="338" t="s">
        <v>26758</v>
      </c>
      <c r="J5364" s="338" t="s">
        <v>23759</v>
      </c>
      <c r="K5364" s="338" t="s">
        <v>4987</v>
      </c>
      <c r="M5364" s="338" t="s">
        <v>26759</v>
      </c>
      <c r="N5364" s="338" t="s">
        <v>26760</v>
      </c>
      <c r="O5364" s="338" t="s">
        <v>5677</v>
      </c>
    </row>
    <row r="5365" ht="15.75" customHeight="1">
      <c r="A5365" s="338" t="s">
        <v>4105</v>
      </c>
      <c r="B5365" s="338" t="s">
        <v>4970</v>
      </c>
      <c r="C5365" s="338" t="s">
        <v>3713</v>
      </c>
      <c r="D5365" s="338">
        <v>2008.0</v>
      </c>
      <c r="E5365" s="338" t="s">
        <v>26438</v>
      </c>
      <c r="F5365" s="338" t="s">
        <v>5286</v>
      </c>
      <c r="G5365" s="338" t="s">
        <v>7121</v>
      </c>
      <c r="H5365" s="338" t="s">
        <v>13565</v>
      </c>
      <c r="I5365" s="338" t="s">
        <v>25088</v>
      </c>
      <c r="J5365" s="338" t="s">
        <v>5043</v>
      </c>
      <c r="K5365" s="338" t="s">
        <v>4987</v>
      </c>
      <c r="L5365" s="338" t="s">
        <v>12846</v>
      </c>
      <c r="M5365" s="338" t="s">
        <v>26761</v>
      </c>
      <c r="N5365" s="338" t="s">
        <v>25673</v>
      </c>
      <c r="O5365" s="338" t="s">
        <v>5294</v>
      </c>
    </row>
    <row r="5366" ht="15.75" customHeight="1">
      <c r="A5366" s="338" t="s">
        <v>4580</v>
      </c>
      <c r="B5366" s="338" t="s">
        <v>7737</v>
      </c>
      <c r="C5366" s="338" t="s">
        <v>1558</v>
      </c>
      <c r="D5366" s="338">
        <v>2008.0</v>
      </c>
      <c r="E5366" s="338" t="s">
        <v>26507</v>
      </c>
      <c r="F5366" s="338" t="s">
        <v>5286</v>
      </c>
      <c r="G5366" s="338" t="s">
        <v>5674</v>
      </c>
      <c r="H5366" s="338" t="s">
        <v>18372</v>
      </c>
      <c r="I5366" s="338" t="s">
        <v>26762</v>
      </c>
      <c r="J5366" s="338" t="s">
        <v>18372</v>
      </c>
      <c r="K5366" s="338" t="s">
        <v>4987</v>
      </c>
      <c r="L5366" s="338" t="s">
        <v>7969</v>
      </c>
      <c r="M5366" s="338" t="s">
        <v>26763</v>
      </c>
      <c r="N5366" s="338" t="s">
        <v>5036</v>
      </c>
      <c r="O5366" s="338" t="s">
        <v>5096</v>
      </c>
    </row>
    <row r="5367" ht="15.75" customHeight="1">
      <c r="A5367" s="338" t="s">
        <v>2999</v>
      </c>
      <c r="B5367" s="338" t="s">
        <v>7737</v>
      </c>
      <c r="C5367" s="338" t="s">
        <v>1558</v>
      </c>
      <c r="D5367" s="338">
        <v>2008.0</v>
      </c>
      <c r="E5367" s="338" t="s">
        <v>25727</v>
      </c>
      <c r="F5367" s="339">
        <v>45140.0</v>
      </c>
      <c r="G5367" s="338" t="s">
        <v>11132</v>
      </c>
      <c r="H5367" s="338" t="s">
        <v>17704</v>
      </c>
      <c r="I5367" s="338" t="s">
        <v>17704</v>
      </c>
      <c r="J5367" s="338" t="s">
        <v>26764</v>
      </c>
      <c r="K5367" s="338" t="s">
        <v>4987</v>
      </c>
      <c r="L5367" s="338" t="s">
        <v>7748</v>
      </c>
      <c r="M5367" s="338" t="s">
        <v>26765</v>
      </c>
      <c r="N5367" s="338" t="s">
        <v>16834</v>
      </c>
      <c r="O5367" s="338" t="s">
        <v>5794</v>
      </c>
    </row>
    <row r="5368" ht="15.75" customHeight="1">
      <c r="A5368" s="338" t="s">
        <v>1868</v>
      </c>
      <c r="B5368" s="338" t="s">
        <v>4993</v>
      </c>
      <c r="C5368" s="338" t="s">
        <v>1572</v>
      </c>
      <c r="D5368" s="338">
        <v>2008.0</v>
      </c>
      <c r="E5368" s="338" t="s">
        <v>26457</v>
      </c>
      <c r="F5368" s="339">
        <v>45174.0</v>
      </c>
      <c r="G5368" s="338" t="s">
        <v>5788</v>
      </c>
      <c r="H5368" s="338" t="s">
        <v>26766</v>
      </c>
      <c r="I5368" s="338" t="s">
        <v>26767</v>
      </c>
      <c r="J5368" s="338" t="s">
        <v>26768</v>
      </c>
      <c r="K5368" s="338" t="s">
        <v>4987</v>
      </c>
      <c r="L5368" s="338" t="s">
        <v>5960</v>
      </c>
      <c r="M5368" s="338" t="s">
        <v>26769</v>
      </c>
      <c r="N5368" s="338" t="s">
        <v>26770</v>
      </c>
      <c r="O5368" s="338" t="s">
        <v>5020</v>
      </c>
    </row>
    <row r="5369" ht="15.75" customHeight="1">
      <c r="A5369" s="338" t="s">
        <v>3411</v>
      </c>
      <c r="B5369" s="338" t="s">
        <v>4970</v>
      </c>
      <c r="C5369" s="338" t="s">
        <v>1425</v>
      </c>
      <c r="D5369" s="338">
        <v>2008.0</v>
      </c>
      <c r="E5369" s="338" t="s">
        <v>26457</v>
      </c>
      <c r="F5369" s="339">
        <v>44932.0</v>
      </c>
      <c r="G5369" s="338" t="s">
        <v>9524</v>
      </c>
      <c r="H5369" s="338" t="s">
        <v>23038</v>
      </c>
      <c r="I5369" s="338" t="s">
        <v>23038</v>
      </c>
      <c r="J5369" s="338" t="s">
        <v>12491</v>
      </c>
      <c r="K5369" s="338" t="s">
        <v>4987</v>
      </c>
      <c r="L5369" s="338" t="s">
        <v>5377</v>
      </c>
      <c r="M5369" s="338" t="s">
        <v>26771</v>
      </c>
      <c r="N5369" s="338" t="s">
        <v>16834</v>
      </c>
      <c r="O5369" s="338" t="s">
        <v>5780</v>
      </c>
    </row>
    <row r="5370" ht="15.75" customHeight="1">
      <c r="A5370" s="338" t="s">
        <v>26772</v>
      </c>
      <c r="B5370" s="338" t="s">
        <v>4970</v>
      </c>
      <c r="C5370" s="338" t="s">
        <v>1601</v>
      </c>
      <c r="D5370" s="338">
        <v>2008.0</v>
      </c>
      <c r="E5370" s="338" t="s">
        <v>26773</v>
      </c>
      <c r="F5370" s="339">
        <v>45083.0</v>
      </c>
      <c r="G5370" s="338" t="s">
        <v>7739</v>
      </c>
      <c r="H5370" s="338" t="s">
        <v>23730</v>
      </c>
      <c r="I5370" s="338" t="s">
        <v>23730</v>
      </c>
      <c r="J5370" s="338" t="s">
        <v>23731</v>
      </c>
      <c r="K5370" s="338" t="s">
        <v>4987</v>
      </c>
      <c r="L5370" s="338" t="s">
        <v>5176</v>
      </c>
      <c r="M5370" s="338" t="s">
        <v>26774</v>
      </c>
      <c r="N5370" s="338" t="s">
        <v>7780</v>
      </c>
      <c r="O5370" s="338" t="s">
        <v>5096</v>
      </c>
    </row>
    <row r="5371" ht="15.75" customHeight="1">
      <c r="A5371" s="338" t="s">
        <v>4464</v>
      </c>
      <c r="B5371" s="338" t="s">
        <v>7737</v>
      </c>
      <c r="C5371" s="338" t="s">
        <v>1558</v>
      </c>
      <c r="D5371" s="338">
        <v>2008.0</v>
      </c>
      <c r="E5371" s="338" t="s">
        <v>26773</v>
      </c>
      <c r="F5371" s="338" t="s">
        <v>5286</v>
      </c>
      <c r="G5371" s="338" t="s">
        <v>9634</v>
      </c>
      <c r="H5371" s="338" t="s">
        <v>26775</v>
      </c>
      <c r="I5371" s="338" t="s">
        <v>26775</v>
      </c>
      <c r="J5371" s="338" t="s">
        <v>26776</v>
      </c>
      <c r="K5371" s="338" t="s">
        <v>4987</v>
      </c>
      <c r="L5371" s="338" t="s">
        <v>7748</v>
      </c>
      <c r="M5371" s="338" t="s">
        <v>26777</v>
      </c>
      <c r="N5371" s="338" t="s">
        <v>26778</v>
      </c>
      <c r="O5371" s="338" t="s">
        <v>5339</v>
      </c>
    </row>
    <row r="5372" ht="15.75" customHeight="1">
      <c r="A5372" s="338" t="s">
        <v>3080</v>
      </c>
      <c r="B5372" s="338" t="s">
        <v>4993</v>
      </c>
      <c r="C5372" s="338" t="s">
        <v>1601</v>
      </c>
      <c r="D5372" s="338">
        <v>2008.0</v>
      </c>
      <c r="E5372" s="338" t="s">
        <v>26507</v>
      </c>
      <c r="F5372" s="338" t="s">
        <v>5286</v>
      </c>
      <c r="G5372" s="338" t="s">
        <v>5755</v>
      </c>
      <c r="H5372" s="338" t="s">
        <v>24958</v>
      </c>
      <c r="I5372" s="338" t="s">
        <v>26779</v>
      </c>
      <c r="J5372" s="338" t="s">
        <v>10962</v>
      </c>
      <c r="K5372" s="338" t="s">
        <v>4987</v>
      </c>
      <c r="L5372" s="338" t="s">
        <v>6047</v>
      </c>
      <c r="M5372" s="338" t="s">
        <v>26780</v>
      </c>
      <c r="N5372" s="338" t="s">
        <v>25829</v>
      </c>
      <c r="O5372" s="338" t="s">
        <v>5186</v>
      </c>
    </row>
    <row r="5373" ht="15.75" customHeight="1">
      <c r="A5373" s="338" t="s">
        <v>4735</v>
      </c>
      <c r="B5373" s="338" t="s">
        <v>4993</v>
      </c>
      <c r="C5373" s="338" t="s">
        <v>1601</v>
      </c>
      <c r="D5373" s="338">
        <v>2008.0</v>
      </c>
      <c r="E5373" s="338" t="s">
        <v>26476</v>
      </c>
      <c r="F5373" s="339">
        <v>45052.0</v>
      </c>
      <c r="G5373" s="338" t="s">
        <v>11997</v>
      </c>
      <c r="H5373" s="338" t="s">
        <v>25280</v>
      </c>
      <c r="I5373" s="338" t="s">
        <v>16338</v>
      </c>
      <c r="J5373" s="338" t="s">
        <v>26781</v>
      </c>
      <c r="K5373" s="338" t="s">
        <v>4987</v>
      </c>
      <c r="L5373" s="338" t="s">
        <v>10592</v>
      </c>
      <c r="M5373" s="338" t="s">
        <v>26782</v>
      </c>
      <c r="N5373" s="338" t="s">
        <v>26783</v>
      </c>
      <c r="O5373" s="338" t="s">
        <v>6003</v>
      </c>
    </row>
    <row r="5374" ht="15.75" customHeight="1">
      <c r="A5374" s="338" t="s">
        <v>2690</v>
      </c>
      <c r="B5374" s="338" t="s">
        <v>4970</v>
      </c>
      <c r="C5374" s="338" t="s">
        <v>1425</v>
      </c>
      <c r="D5374" s="338">
        <v>2008.0</v>
      </c>
      <c r="E5374" s="338" t="s">
        <v>26476</v>
      </c>
      <c r="F5374" s="339">
        <v>45174.0</v>
      </c>
      <c r="G5374" s="338" t="s">
        <v>7870</v>
      </c>
      <c r="H5374" s="338" t="s">
        <v>26784</v>
      </c>
      <c r="I5374" s="338" t="s">
        <v>26784</v>
      </c>
      <c r="J5374" s="338" t="s">
        <v>26785</v>
      </c>
      <c r="K5374" s="338" t="s">
        <v>4987</v>
      </c>
      <c r="L5374" s="338" t="s">
        <v>5176</v>
      </c>
      <c r="M5374" s="338" t="s">
        <v>26786</v>
      </c>
      <c r="N5374" s="338" t="s">
        <v>19967</v>
      </c>
      <c r="O5374" s="338" t="s">
        <v>5143</v>
      </c>
    </row>
    <row r="5375" ht="15.75" customHeight="1">
      <c r="A5375" s="338" t="s">
        <v>4449</v>
      </c>
      <c r="B5375" s="338" t="s">
        <v>4970</v>
      </c>
      <c r="C5375" s="338" t="s">
        <v>1537</v>
      </c>
      <c r="D5375" s="338">
        <v>2008.0</v>
      </c>
      <c r="E5375" s="338" t="s">
        <v>26644</v>
      </c>
      <c r="F5375" s="339">
        <v>45021.0</v>
      </c>
      <c r="G5375" s="338" t="s">
        <v>8587</v>
      </c>
      <c r="H5375" s="338" t="s">
        <v>26158</v>
      </c>
      <c r="I5375" s="338" t="s">
        <v>26787</v>
      </c>
      <c r="J5375" s="338" t="s">
        <v>7115</v>
      </c>
      <c r="K5375" s="338" t="s">
        <v>4987</v>
      </c>
      <c r="L5375" s="338" t="s">
        <v>14444</v>
      </c>
      <c r="M5375" s="338" t="s">
        <v>26788</v>
      </c>
      <c r="N5375" s="338" t="s">
        <v>14228</v>
      </c>
      <c r="O5375" s="338" t="s">
        <v>5339</v>
      </c>
    </row>
    <row r="5376" ht="15.75" customHeight="1">
      <c r="A5376" s="338" t="s">
        <v>3007</v>
      </c>
      <c r="B5376" s="338" t="s">
        <v>7737</v>
      </c>
      <c r="C5376" s="338" t="s">
        <v>1547</v>
      </c>
      <c r="D5376" s="338">
        <v>2008.0</v>
      </c>
      <c r="E5376" s="338" t="s">
        <v>26287</v>
      </c>
      <c r="F5376" s="338" t="s">
        <v>5286</v>
      </c>
      <c r="G5376" s="338" t="s">
        <v>5272</v>
      </c>
      <c r="H5376" s="338" t="s">
        <v>26789</v>
      </c>
      <c r="I5376" s="338" t="s">
        <v>24324</v>
      </c>
      <c r="J5376" s="338" t="s">
        <v>19857</v>
      </c>
      <c r="K5376" s="338" t="s">
        <v>4987</v>
      </c>
      <c r="L5376" s="338" t="s">
        <v>7748</v>
      </c>
      <c r="M5376" s="338" t="s">
        <v>26790</v>
      </c>
      <c r="N5376" s="338" t="s">
        <v>4979</v>
      </c>
      <c r="O5376" s="338" t="s">
        <v>5262</v>
      </c>
    </row>
    <row r="5377" ht="15.75" customHeight="1">
      <c r="A5377" s="338" t="s">
        <v>3544</v>
      </c>
      <c r="B5377" s="338" t="s">
        <v>7737</v>
      </c>
      <c r="C5377" s="338" t="s">
        <v>1558</v>
      </c>
      <c r="D5377" s="338">
        <v>2008.0</v>
      </c>
      <c r="E5377" s="338" t="s">
        <v>26547</v>
      </c>
      <c r="F5377" s="339">
        <v>45112.0</v>
      </c>
      <c r="G5377" s="338" t="s">
        <v>10464</v>
      </c>
      <c r="H5377" s="338" t="s">
        <v>26791</v>
      </c>
      <c r="I5377" s="338" t="s">
        <v>26792</v>
      </c>
      <c r="J5377" s="338" t="s">
        <v>15669</v>
      </c>
      <c r="K5377" s="338" t="s">
        <v>12977</v>
      </c>
      <c r="L5377" s="338" t="s">
        <v>14335</v>
      </c>
      <c r="M5377" s="338" t="s">
        <v>26793</v>
      </c>
      <c r="N5377" s="338" t="s">
        <v>7780</v>
      </c>
      <c r="O5377" s="338" t="s">
        <v>5010</v>
      </c>
    </row>
    <row r="5378" ht="15.75" customHeight="1">
      <c r="A5378" s="338" t="s">
        <v>3819</v>
      </c>
      <c r="B5378" s="338" t="s">
        <v>7737</v>
      </c>
      <c r="C5378" s="338" t="s">
        <v>1558</v>
      </c>
      <c r="D5378" s="338">
        <v>2008.0</v>
      </c>
      <c r="E5378" s="338" t="s">
        <v>26544</v>
      </c>
      <c r="F5378" s="339">
        <v>44963.0</v>
      </c>
      <c r="G5378" s="338" t="s">
        <v>5969</v>
      </c>
      <c r="H5378" s="338" t="s">
        <v>26794</v>
      </c>
      <c r="I5378" s="338" t="s">
        <v>26795</v>
      </c>
      <c r="J5378" s="338" t="s">
        <v>22730</v>
      </c>
      <c r="K5378" s="338" t="s">
        <v>4987</v>
      </c>
      <c r="L5378" s="338" t="s">
        <v>5034</v>
      </c>
      <c r="M5378" s="338" t="s">
        <v>26796</v>
      </c>
      <c r="N5378" s="338" t="s">
        <v>20308</v>
      </c>
      <c r="O5378" s="338" t="s">
        <v>5471</v>
      </c>
    </row>
    <row r="5379" ht="15.75" customHeight="1">
      <c r="A5379" s="338" t="s">
        <v>26797</v>
      </c>
      <c r="B5379" s="338" t="s">
        <v>4970</v>
      </c>
      <c r="C5379" s="338" t="s">
        <v>3713</v>
      </c>
      <c r="D5379" s="338">
        <v>2008.0</v>
      </c>
      <c r="E5379" s="338" t="s">
        <v>26671</v>
      </c>
      <c r="F5379" s="339">
        <v>45083.0</v>
      </c>
      <c r="G5379" s="338" t="s">
        <v>5774</v>
      </c>
      <c r="H5379" s="338" t="s">
        <v>23868</v>
      </c>
      <c r="I5379" s="338" t="s">
        <v>22524</v>
      </c>
      <c r="J5379" s="338" t="s">
        <v>18860</v>
      </c>
      <c r="K5379" s="338" t="s">
        <v>4987</v>
      </c>
      <c r="L5379" s="338" t="s">
        <v>7748</v>
      </c>
      <c r="M5379" s="338" t="s">
        <v>26798</v>
      </c>
      <c r="N5379" s="338" t="s">
        <v>7780</v>
      </c>
      <c r="O5379" s="338" t="s">
        <v>7456</v>
      </c>
    </row>
    <row r="5380" ht="15.75" customHeight="1">
      <c r="A5380" s="338" t="s">
        <v>26799</v>
      </c>
      <c r="B5380" s="338" t="s">
        <v>4970</v>
      </c>
      <c r="C5380" s="338" t="s">
        <v>1547</v>
      </c>
      <c r="D5380" s="338">
        <v>2008.0</v>
      </c>
      <c r="E5380" s="338" t="s">
        <v>26621</v>
      </c>
      <c r="F5380" s="339">
        <v>45083.0</v>
      </c>
      <c r="G5380" s="338" t="s">
        <v>7870</v>
      </c>
      <c r="H5380" s="338" t="s">
        <v>22047</v>
      </c>
      <c r="I5380" s="338" t="s">
        <v>26800</v>
      </c>
      <c r="J5380" s="338" t="s">
        <v>17037</v>
      </c>
      <c r="K5380" s="338" t="s">
        <v>8581</v>
      </c>
      <c r="L5380" s="338" t="s">
        <v>7014</v>
      </c>
      <c r="M5380" s="338" t="s">
        <v>26801</v>
      </c>
      <c r="N5380" s="338" t="s">
        <v>19262</v>
      </c>
      <c r="O5380" s="338" t="s">
        <v>5423</v>
      </c>
    </row>
    <row r="5381" ht="15.75" customHeight="1">
      <c r="A5381" s="338" t="s">
        <v>26802</v>
      </c>
      <c r="B5381" s="338" t="s">
        <v>5601</v>
      </c>
      <c r="C5381" s="338" t="s">
        <v>1681</v>
      </c>
      <c r="D5381" s="338">
        <v>2008.0</v>
      </c>
      <c r="E5381" s="338" t="s">
        <v>26803</v>
      </c>
      <c r="F5381" s="339">
        <v>44964.0</v>
      </c>
      <c r="G5381" s="338" t="s">
        <v>6515</v>
      </c>
      <c r="H5381" s="338" t="s">
        <v>11988</v>
      </c>
      <c r="I5381" s="338" t="s">
        <v>25246</v>
      </c>
      <c r="J5381" s="338" t="s">
        <v>18837</v>
      </c>
      <c r="K5381" s="338" t="s">
        <v>5607</v>
      </c>
      <c r="L5381" s="338" t="s">
        <v>5377</v>
      </c>
      <c r="M5381" s="338" t="s">
        <v>26804</v>
      </c>
      <c r="N5381" s="338" t="s">
        <v>26498</v>
      </c>
      <c r="O5381" s="338" t="s">
        <v>5127</v>
      </c>
    </row>
    <row r="5382" ht="15.75" customHeight="1">
      <c r="A5382" s="338" t="s">
        <v>26805</v>
      </c>
      <c r="B5382" s="338" t="s">
        <v>4970</v>
      </c>
      <c r="C5382" s="338" t="s">
        <v>1681</v>
      </c>
      <c r="D5382" s="338">
        <v>2008.0</v>
      </c>
      <c r="E5382" s="338" t="s">
        <v>26806</v>
      </c>
      <c r="F5382" s="339">
        <v>44963.0</v>
      </c>
      <c r="G5382" s="338" t="s">
        <v>5219</v>
      </c>
      <c r="H5382" s="338" t="s">
        <v>24672</v>
      </c>
      <c r="I5382" s="338" t="s">
        <v>26807</v>
      </c>
      <c r="J5382" s="338" t="s">
        <v>24295</v>
      </c>
      <c r="K5382" s="338" t="s">
        <v>4976</v>
      </c>
      <c r="M5382" s="338" t="s">
        <v>26808</v>
      </c>
      <c r="N5382" s="338" t="s">
        <v>13999</v>
      </c>
      <c r="O5382" s="338" t="s">
        <v>5780</v>
      </c>
    </row>
    <row r="5383" ht="15.75" customHeight="1">
      <c r="A5383" s="338" t="s">
        <v>26809</v>
      </c>
      <c r="B5383" s="338" t="s">
        <v>7737</v>
      </c>
      <c r="C5383" s="338" t="s">
        <v>1547</v>
      </c>
      <c r="D5383" s="338">
        <v>2008.0</v>
      </c>
      <c r="E5383" s="338" t="s">
        <v>26810</v>
      </c>
      <c r="F5383" s="339">
        <v>45052.0</v>
      </c>
      <c r="G5383" s="338" t="s">
        <v>8030</v>
      </c>
      <c r="H5383" s="338" t="s">
        <v>26811</v>
      </c>
      <c r="I5383" s="338" t="s">
        <v>26811</v>
      </c>
      <c r="J5383" s="338" t="s">
        <v>26812</v>
      </c>
      <c r="K5383" s="338" t="s">
        <v>4976</v>
      </c>
      <c r="M5383" s="338" t="s">
        <v>26813</v>
      </c>
      <c r="N5383" s="338" t="s">
        <v>26814</v>
      </c>
      <c r="O5383" s="338" t="s">
        <v>5363</v>
      </c>
    </row>
    <row r="5384" ht="15.75" customHeight="1">
      <c r="A5384" s="338" t="s">
        <v>26815</v>
      </c>
      <c r="B5384" s="338" t="s">
        <v>4970</v>
      </c>
      <c r="C5384" s="338" t="s">
        <v>1601</v>
      </c>
      <c r="D5384" s="338">
        <v>2008.0</v>
      </c>
      <c r="E5384" s="338" t="s">
        <v>26146</v>
      </c>
      <c r="F5384" s="339">
        <v>44990.0</v>
      </c>
      <c r="G5384" s="338" t="s">
        <v>5121</v>
      </c>
      <c r="H5384" s="338" t="s">
        <v>17666</v>
      </c>
      <c r="I5384" s="338" t="s">
        <v>21904</v>
      </c>
      <c r="J5384" s="338" t="s">
        <v>21494</v>
      </c>
      <c r="K5384" s="338" t="s">
        <v>4987</v>
      </c>
      <c r="L5384" s="338" t="s">
        <v>5094</v>
      </c>
      <c r="M5384" s="338" t="s">
        <v>26816</v>
      </c>
      <c r="N5384" s="338" t="s">
        <v>26817</v>
      </c>
      <c r="O5384" s="338" t="s">
        <v>5794</v>
      </c>
    </row>
    <row r="5385" ht="15.75" customHeight="1">
      <c r="A5385" s="338" t="s">
        <v>26818</v>
      </c>
      <c r="B5385" s="338" t="s">
        <v>4970</v>
      </c>
      <c r="C5385" s="338" t="s">
        <v>1681</v>
      </c>
      <c r="D5385" s="338">
        <v>2008.0</v>
      </c>
      <c r="E5385" s="338" t="s">
        <v>26441</v>
      </c>
      <c r="F5385" s="339">
        <v>45114.0</v>
      </c>
      <c r="G5385" s="338" t="s">
        <v>16676</v>
      </c>
      <c r="H5385" s="338" t="s">
        <v>6563</v>
      </c>
      <c r="I5385" s="338" t="s">
        <v>25066</v>
      </c>
      <c r="J5385" s="338" t="s">
        <v>5621</v>
      </c>
      <c r="K5385" s="338" t="s">
        <v>4976</v>
      </c>
      <c r="L5385" s="338" t="s">
        <v>7014</v>
      </c>
      <c r="M5385" s="338" t="s">
        <v>26819</v>
      </c>
      <c r="N5385" s="338" t="s">
        <v>5036</v>
      </c>
      <c r="O5385" s="338" t="s">
        <v>5943</v>
      </c>
    </row>
    <row r="5386" ht="15.75" customHeight="1">
      <c r="A5386" s="338" t="s">
        <v>26820</v>
      </c>
      <c r="B5386" s="338" t="s">
        <v>5601</v>
      </c>
      <c r="C5386" s="338" t="s">
        <v>3713</v>
      </c>
      <c r="D5386" s="338">
        <v>2008.0</v>
      </c>
      <c r="E5386" s="338" t="s">
        <v>26821</v>
      </c>
      <c r="F5386" s="338" t="s">
        <v>5059</v>
      </c>
      <c r="G5386" s="338" t="s">
        <v>5709</v>
      </c>
      <c r="H5386" s="338" t="s">
        <v>26822</v>
      </c>
      <c r="I5386" s="338" t="s">
        <v>26823</v>
      </c>
      <c r="J5386" s="338" t="s">
        <v>26824</v>
      </c>
      <c r="K5386" s="338" t="s">
        <v>5405</v>
      </c>
      <c r="M5386" s="338" t="s">
        <v>26825</v>
      </c>
      <c r="N5386" s="338" t="s">
        <v>8914</v>
      </c>
      <c r="O5386" s="338" t="s">
        <v>7745</v>
      </c>
    </row>
    <row r="5387" ht="15.75" customHeight="1">
      <c r="A5387" s="338" t="s">
        <v>4741</v>
      </c>
      <c r="B5387" s="338" t="s">
        <v>4970</v>
      </c>
      <c r="C5387" s="338" t="s">
        <v>1547</v>
      </c>
      <c r="D5387" s="338">
        <v>2008.0</v>
      </c>
      <c r="E5387" s="338" t="s">
        <v>26513</v>
      </c>
      <c r="F5387" s="339">
        <v>45022.0</v>
      </c>
      <c r="G5387" s="338" t="s">
        <v>5153</v>
      </c>
      <c r="H5387" s="338" t="s">
        <v>19824</v>
      </c>
      <c r="I5387" s="338" t="s">
        <v>26826</v>
      </c>
      <c r="J5387" s="338" t="s">
        <v>19083</v>
      </c>
      <c r="K5387" s="338" t="s">
        <v>4987</v>
      </c>
      <c r="L5387" s="338" t="s">
        <v>7014</v>
      </c>
      <c r="M5387" s="338" t="s">
        <v>26827</v>
      </c>
      <c r="N5387" s="338" t="s">
        <v>5009</v>
      </c>
      <c r="O5387" s="338" t="s">
        <v>5545</v>
      </c>
    </row>
    <row r="5388" ht="15.75" customHeight="1">
      <c r="A5388" s="338" t="s">
        <v>26828</v>
      </c>
      <c r="B5388" s="338" t="s">
        <v>4970</v>
      </c>
      <c r="C5388" s="338" t="s">
        <v>1547</v>
      </c>
      <c r="D5388" s="338">
        <v>2008.0</v>
      </c>
      <c r="E5388" s="338" t="s">
        <v>26829</v>
      </c>
      <c r="F5388" s="338" t="s">
        <v>5059</v>
      </c>
      <c r="G5388" s="338" t="s">
        <v>7864</v>
      </c>
      <c r="H5388" s="338" t="s">
        <v>16405</v>
      </c>
      <c r="I5388" s="338" t="s">
        <v>16405</v>
      </c>
      <c r="J5388" s="338" t="s">
        <v>19535</v>
      </c>
      <c r="K5388" s="338" t="s">
        <v>4987</v>
      </c>
      <c r="L5388" s="338" t="s">
        <v>26830</v>
      </c>
      <c r="M5388" s="338" t="s">
        <v>26831</v>
      </c>
      <c r="N5388" s="338" t="s">
        <v>26295</v>
      </c>
      <c r="O5388" s="338" t="s">
        <v>5780</v>
      </c>
    </row>
    <row r="5389" ht="15.75" customHeight="1">
      <c r="A5389" s="338" t="s">
        <v>3865</v>
      </c>
      <c r="B5389" s="338" t="s">
        <v>7737</v>
      </c>
      <c r="C5389" s="338" t="s">
        <v>1537</v>
      </c>
      <c r="D5389" s="338">
        <v>2008.0</v>
      </c>
      <c r="E5389" s="338" t="s">
        <v>26586</v>
      </c>
      <c r="F5389" s="339">
        <v>45082.0</v>
      </c>
      <c r="G5389" s="338" t="s">
        <v>5803</v>
      </c>
      <c r="H5389" s="338" t="s">
        <v>16718</v>
      </c>
      <c r="I5389" s="338" t="s">
        <v>26832</v>
      </c>
      <c r="J5389" s="338" t="s">
        <v>21238</v>
      </c>
      <c r="K5389" s="338" t="s">
        <v>5607</v>
      </c>
      <c r="L5389" s="338" t="s">
        <v>11153</v>
      </c>
      <c r="M5389" s="338" t="s">
        <v>26833</v>
      </c>
      <c r="N5389" s="338" t="s">
        <v>5563</v>
      </c>
      <c r="O5389" s="338" t="s">
        <v>6003</v>
      </c>
    </row>
    <row r="5390" ht="15.75" customHeight="1">
      <c r="A5390" s="338" t="s">
        <v>26834</v>
      </c>
      <c r="B5390" s="338" t="s">
        <v>4970</v>
      </c>
      <c r="C5390" s="338" t="s">
        <v>1537</v>
      </c>
      <c r="D5390" s="338">
        <v>2008.0</v>
      </c>
      <c r="E5390" s="338" t="s">
        <v>26835</v>
      </c>
      <c r="F5390" s="338" t="s">
        <v>5059</v>
      </c>
      <c r="G5390" s="338" t="s">
        <v>5070</v>
      </c>
      <c r="H5390" s="338" t="s">
        <v>23152</v>
      </c>
      <c r="I5390" s="338" t="s">
        <v>24863</v>
      </c>
      <c r="J5390" s="338" t="s">
        <v>26836</v>
      </c>
      <c r="K5390" s="338" t="s">
        <v>23155</v>
      </c>
      <c r="M5390" s="338" t="s">
        <v>26837</v>
      </c>
      <c r="N5390" s="338" t="s">
        <v>26838</v>
      </c>
      <c r="O5390" s="338" t="s">
        <v>5780</v>
      </c>
    </row>
    <row r="5391" ht="15.75" customHeight="1">
      <c r="A5391" s="338" t="s">
        <v>26839</v>
      </c>
      <c r="B5391" s="338" t="s">
        <v>4970</v>
      </c>
      <c r="C5391" s="338" t="s">
        <v>1537</v>
      </c>
      <c r="D5391" s="338">
        <v>2008.0</v>
      </c>
      <c r="E5391" s="338" t="s">
        <v>26840</v>
      </c>
      <c r="F5391" s="338" t="s">
        <v>5286</v>
      </c>
      <c r="G5391" s="338" t="s">
        <v>5121</v>
      </c>
      <c r="H5391" s="338" t="s">
        <v>15818</v>
      </c>
      <c r="I5391" s="338" t="s">
        <v>17769</v>
      </c>
      <c r="J5391" s="338" t="s">
        <v>18754</v>
      </c>
      <c r="K5391" s="338" t="s">
        <v>4987</v>
      </c>
      <c r="M5391" s="338" t="s">
        <v>26841</v>
      </c>
      <c r="N5391" s="338" t="s">
        <v>24121</v>
      </c>
      <c r="O5391" s="338" t="s">
        <v>5028</v>
      </c>
    </row>
    <row r="5392" ht="15.75" customHeight="1">
      <c r="A5392" s="338" t="s">
        <v>26842</v>
      </c>
      <c r="B5392" s="338" t="s">
        <v>4970</v>
      </c>
      <c r="C5392" s="338" t="s">
        <v>1537</v>
      </c>
      <c r="D5392" s="338">
        <v>2008.0</v>
      </c>
      <c r="E5392" s="338" t="s">
        <v>26843</v>
      </c>
      <c r="F5392" s="339">
        <v>44992.0</v>
      </c>
      <c r="G5392" s="338" t="s">
        <v>5755</v>
      </c>
      <c r="H5392" s="338" t="s">
        <v>26844</v>
      </c>
      <c r="I5392" s="338" t="s">
        <v>26844</v>
      </c>
      <c r="J5392" s="338" t="s">
        <v>22324</v>
      </c>
      <c r="K5392" s="338" t="s">
        <v>6254</v>
      </c>
      <c r="L5392" s="338" t="s">
        <v>5064</v>
      </c>
      <c r="M5392" s="338" t="s">
        <v>26845</v>
      </c>
      <c r="N5392" s="338" t="s">
        <v>26846</v>
      </c>
      <c r="O5392" s="338" t="s">
        <v>7456</v>
      </c>
    </row>
    <row r="5393" ht="15.75" customHeight="1">
      <c r="A5393" s="338" t="s">
        <v>4249</v>
      </c>
      <c r="B5393" s="338" t="s">
        <v>7737</v>
      </c>
      <c r="C5393" s="338" t="s">
        <v>1903</v>
      </c>
      <c r="D5393" s="338">
        <v>2008.0</v>
      </c>
      <c r="E5393" s="338" t="s">
        <v>26847</v>
      </c>
      <c r="F5393" s="339">
        <v>45174.0</v>
      </c>
      <c r="G5393" s="338" t="s">
        <v>7952</v>
      </c>
      <c r="H5393" s="338" t="s">
        <v>26848</v>
      </c>
      <c r="I5393" s="338" t="s">
        <v>26849</v>
      </c>
      <c r="J5393" s="338" t="s">
        <v>23759</v>
      </c>
      <c r="K5393" s="338" t="s">
        <v>4987</v>
      </c>
      <c r="L5393" s="338" t="s">
        <v>7014</v>
      </c>
      <c r="M5393" s="338" t="s">
        <v>26850</v>
      </c>
      <c r="N5393" s="338" t="s">
        <v>7886</v>
      </c>
      <c r="O5393" s="338" t="s">
        <v>5483</v>
      </c>
    </row>
    <row r="5394" ht="15.75" customHeight="1">
      <c r="A5394" s="338" t="s">
        <v>2089</v>
      </c>
      <c r="B5394" s="338" t="s">
        <v>7737</v>
      </c>
      <c r="C5394" s="338" t="s">
        <v>1425</v>
      </c>
      <c r="D5394" s="338">
        <v>2008.0</v>
      </c>
      <c r="E5394" s="338" t="s">
        <v>26706</v>
      </c>
      <c r="F5394" s="339">
        <v>44962.0</v>
      </c>
      <c r="G5394" s="338" t="s">
        <v>5196</v>
      </c>
      <c r="H5394" s="338" t="s">
        <v>26851</v>
      </c>
      <c r="I5394" s="338" t="s">
        <v>26852</v>
      </c>
      <c r="J5394" s="338" t="s">
        <v>20779</v>
      </c>
      <c r="K5394" s="338" t="s">
        <v>4987</v>
      </c>
      <c r="L5394" s="338" t="s">
        <v>6039</v>
      </c>
      <c r="M5394" s="338" t="s">
        <v>26853</v>
      </c>
      <c r="N5394" s="338" t="s">
        <v>16834</v>
      </c>
      <c r="O5394" s="338" t="s">
        <v>5698</v>
      </c>
    </row>
    <row r="5395" ht="15.75" customHeight="1">
      <c r="A5395" s="338" t="s">
        <v>26854</v>
      </c>
      <c r="B5395" s="338" t="s">
        <v>4970</v>
      </c>
      <c r="C5395" s="338" t="s">
        <v>3713</v>
      </c>
      <c r="D5395" s="338">
        <v>2008.0</v>
      </c>
      <c r="E5395" s="338" t="s">
        <v>26773</v>
      </c>
      <c r="F5395" s="339">
        <v>44932.0</v>
      </c>
      <c r="G5395" s="338" t="s">
        <v>5963</v>
      </c>
      <c r="H5395" s="338" t="s">
        <v>26855</v>
      </c>
      <c r="I5395" s="338" t="s">
        <v>26856</v>
      </c>
      <c r="J5395" s="338" t="s">
        <v>23569</v>
      </c>
      <c r="K5395" s="338" t="s">
        <v>4987</v>
      </c>
      <c r="L5395" s="338" t="s">
        <v>7014</v>
      </c>
      <c r="M5395" s="338" t="s">
        <v>26857</v>
      </c>
      <c r="N5395" s="338" t="s">
        <v>26858</v>
      </c>
      <c r="O5395" s="338" t="s">
        <v>5324</v>
      </c>
    </row>
    <row r="5396" ht="15.75" customHeight="1">
      <c r="A5396" s="338" t="s">
        <v>26859</v>
      </c>
      <c r="B5396" s="338" t="s">
        <v>5601</v>
      </c>
      <c r="C5396" s="338" t="s">
        <v>1537</v>
      </c>
      <c r="D5396" s="338">
        <v>2008.0</v>
      </c>
      <c r="E5396" s="338" t="s">
        <v>26860</v>
      </c>
      <c r="F5396" s="339">
        <v>44992.0</v>
      </c>
      <c r="G5396" s="338" t="s">
        <v>9516</v>
      </c>
      <c r="H5396" s="338" t="s">
        <v>26861</v>
      </c>
      <c r="I5396" s="338" t="s">
        <v>26862</v>
      </c>
      <c r="J5396" s="338" t="s">
        <v>21681</v>
      </c>
      <c r="K5396" s="338" t="s">
        <v>19171</v>
      </c>
      <c r="M5396" s="338" t="s">
        <v>26863</v>
      </c>
      <c r="N5396" s="338" t="s">
        <v>26864</v>
      </c>
      <c r="O5396" s="338" t="s">
        <v>21056</v>
      </c>
    </row>
    <row r="5397" ht="15.75" customHeight="1">
      <c r="A5397" s="338" t="s">
        <v>26865</v>
      </c>
      <c r="B5397" s="338" t="s">
        <v>4970</v>
      </c>
      <c r="C5397" s="338" t="s">
        <v>3713</v>
      </c>
      <c r="D5397" s="338">
        <v>2008.0</v>
      </c>
      <c r="E5397" s="338" t="s">
        <v>26866</v>
      </c>
      <c r="F5397" s="339">
        <v>44931.0</v>
      </c>
      <c r="G5397" s="338" t="s">
        <v>5287</v>
      </c>
      <c r="H5397" s="338" t="s">
        <v>26867</v>
      </c>
      <c r="I5397" s="338" t="s">
        <v>26867</v>
      </c>
      <c r="J5397" s="338" t="s">
        <v>26868</v>
      </c>
      <c r="K5397" s="338" t="s">
        <v>4976</v>
      </c>
      <c r="M5397" s="338" t="s">
        <v>26869</v>
      </c>
      <c r="N5397" s="338" t="s">
        <v>26870</v>
      </c>
      <c r="O5397" s="338" t="s">
        <v>5339</v>
      </c>
    </row>
    <row r="5398" ht="15.75" customHeight="1">
      <c r="A5398" s="338" t="s">
        <v>2273</v>
      </c>
      <c r="B5398" s="338" t="s">
        <v>7737</v>
      </c>
      <c r="C5398" s="338" t="s">
        <v>1547</v>
      </c>
      <c r="D5398" s="338">
        <v>2008.0</v>
      </c>
      <c r="E5398" s="338" t="s">
        <v>26146</v>
      </c>
      <c r="F5398" s="339">
        <v>45021.0</v>
      </c>
      <c r="G5398" s="338" t="s">
        <v>6378</v>
      </c>
      <c r="H5398" s="338" t="s">
        <v>26871</v>
      </c>
      <c r="I5398" s="338" t="s">
        <v>23145</v>
      </c>
      <c r="J5398" s="338" t="s">
        <v>23092</v>
      </c>
      <c r="K5398" s="338" t="s">
        <v>4987</v>
      </c>
      <c r="L5398" s="338" t="s">
        <v>5176</v>
      </c>
      <c r="M5398" s="338" t="s">
        <v>26872</v>
      </c>
      <c r="N5398" s="338" t="s">
        <v>25296</v>
      </c>
      <c r="O5398" s="338" t="s">
        <v>5020</v>
      </c>
    </row>
    <row r="5399" ht="15.75" customHeight="1">
      <c r="A5399" s="338" t="s">
        <v>4622</v>
      </c>
      <c r="B5399" s="338" t="s">
        <v>7737</v>
      </c>
      <c r="C5399" s="338" t="s">
        <v>1558</v>
      </c>
      <c r="D5399" s="338">
        <v>2008.0</v>
      </c>
      <c r="E5399" s="338" t="s">
        <v>26603</v>
      </c>
      <c r="F5399" s="339">
        <v>45141.0</v>
      </c>
      <c r="G5399" s="338" t="s">
        <v>5797</v>
      </c>
      <c r="H5399" s="338" t="s">
        <v>26873</v>
      </c>
      <c r="I5399" s="338" t="s">
        <v>14387</v>
      </c>
      <c r="J5399" s="338" t="s">
        <v>14387</v>
      </c>
      <c r="K5399" s="338" t="s">
        <v>4976</v>
      </c>
      <c r="L5399" s="338" t="s">
        <v>15913</v>
      </c>
      <c r="M5399" s="338" t="s">
        <v>26874</v>
      </c>
      <c r="N5399" s="338" t="s">
        <v>5009</v>
      </c>
      <c r="O5399" s="338" t="s">
        <v>5794</v>
      </c>
    </row>
    <row r="5400" ht="15.75" customHeight="1">
      <c r="A5400" s="338" t="s">
        <v>26875</v>
      </c>
      <c r="B5400" s="338" t="s">
        <v>4970</v>
      </c>
      <c r="C5400" s="338" t="s">
        <v>3713</v>
      </c>
      <c r="D5400" s="338">
        <v>2008.0</v>
      </c>
      <c r="E5400" s="338" t="s">
        <v>26876</v>
      </c>
      <c r="F5400" s="338" t="s">
        <v>5210</v>
      </c>
      <c r="G5400" s="338" t="s">
        <v>5241</v>
      </c>
      <c r="H5400" s="338" t="s">
        <v>21797</v>
      </c>
      <c r="I5400" s="338" t="s">
        <v>10444</v>
      </c>
      <c r="J5400" s="338" t="s">
        <v>14658</v>
      </c>
      <c r="K5400" s="338" t="s">
        <v>4987</v>
      </c>
      <c r="L5400" s="338" t="s">
        <v>4999</v>
      </c>
      <c r="M5400" s="338" t="s">
        <v>26877</v>
      </c>
      <c r="N5400" s="338" t="s">
        <v>26878</v>
      </c>
      <c r="O5400" s="338" t="s">
        <v>5020</v>
      </c>
    </row>
    <row r="5401" ht="15.75" customHeight="1">
      <c r="A5401" s="338" t="s">
        <v>26879</v>
      </c>
      <c r="B5401" s="338" t="s">
        <v>7737</v>
      </c>
      <c r="C5401" s="338" t="s">
        <v>3713</v>
      </c>
      <c r="D5401" s="338">
        <v>2008.0</v>
      </c>
      <c r="E5401" s="338" t="s">
        <v>26412</v>
      </c>
      <c r="F5401" s="339">
        <v>45174.0</v>
      </c>
      <c r="G5401" s="338" t="s">
        <v>8606</v>
      </c>
      <c r="H5401" s="338" t="s">
        <v>19184</v>
      </c>
      <c r="I5401" s="338" t="s">
        <v>26880</v>
      </c>
      <c r="J5401" s="338" t="s">
        <v>18801</v>
      </c>
      <c r="K5401" s="338" t="s">
        <v>4987</v>
      </c>
      <c r="L5401" s="338" t="s">
        <v>7748</v>
      </c>
      <c r="M5401" s="338" t="s">
        <v>26881</v>
      </c>
      <c r="N5401" s="338" t="s">
        <v>5224</v>
      </c>
      <c r="O5401" s="338" t="s">
        <v>4991</v>
      </c>
    </row>
    <row r="5402" ht="15.75" customHeight="1">
      <c r="A5402" s="338" t="s">
        <v>26882</v>
      </c>
      <c r="B5402" s="338" t="s">
        <v>5601</v>
      </c>
      <c r="C5402" s="338" t="s">
        <v>1601</v>
      </c>
      <c r="D5402" s="338">
        <v>2008.0</v>
      </c>
      <c r="E5402" s="338" t="s">
        <v>26400</v>
      </c>
      <c r="F5402" s="339">
        <v>44962.0</v>
      </c>
      <c r="G5402" s="338" t="s">
        <v>5969</v>
      </c>
      <c r="H5402" s="338" t="s">
        <v>26883</v>
      </c>
      <c r="I5402" s="338" t="s">
        <v>20118</v>
      </c>
      <c r="J5402" s="338" t="s">
        <v>6885</v>
      </c>
      <c r="K5402" s="338" t="s">
        <v>5607</v>
      </c>
      <c r="M5402" s="338" t="s">
        <v>26884</v>
      </c>
      <c r="N5402" s="338" t="s">
        <v>26885</v>
      </c>
      <c r="O5402" s="338" t="s">
        <v>5077</v>
      </c>
    </row>
    <row r="5403" ht="15.75" customHeight="1">
      <c r="A5403" s="338" t="s">
        <v>26886</v>
      </c>
      <c r="B5403" s="338" t="s">
        <v>4970</v>
      </c>
      <c r="C5403" s="338" t="s">
        <v>1547</v>
      </c>
      <c r="D5403" s="338">
        <v>2008.0</v>
      </c>
      <c r="E5403" s="338" t="s">
        <v>26887</v>
      </c>
      <c r="F5403" s="339">
        <v>44933.0</v>
      </c>
      <c r="G5403" s="338" t="s">
        <v>5219</v>
      </c>
      <c r="H5403" s="338" t="s">
        <v>16564</v>
      </c>
      <c r="I5403" s="338" t="s">
        <v>25700</v>
      </c>
      <c r="J5403" s="338" t="s">
        <v>26888</v>
      </c>
      <c r="K5403" s="338" t="s">
        <v>4987</v>
      </c>
      <c r="L5403" s="338" t="s">
        <v>16233</v>
      </c>
      <c r="M5403" s="338" t="s">
        <v>26889</v>
      </c>
      <c r="N5403" s="338" t="s">
        <v>26890</v>
      </c>
      <c r="O5403" s="338" t="s">
        <v>6997</v>
      </c>
    </row>
    <row r="5404" ht="15.75" customHeight="1">
      <c r="A5404" s="338" t="s">
        <v>26891</v>
      </c>
      <c r="B5404" s="338" t="s">
        <v>8739</v>
      </c>
      <c r="C5404" s="338" t="s">
        <v>1558</v>
      </c>
      <c r="D5404" s="338">
        <v>2008.0</v>
      </c>
      <c r="E5404" s="338" t="s">
        <v>26892</v>
      </c>
      <c r="F5404" s="339">
        <v>44933.0</v>
      </c>
      <c r="G5404" s="338" t="s">
        <v>5060</v>
      </c>
      <c r="H5404" s="338" t="s">
        <v>9736</v>
      </c>
      <c r="I5404" s="338" t="s">
        <v>26893</v>
      </c>
      <c r="J5404" s="338" t="s">
        <v>26894</v>
      </c>
      <c r="K5404" s="338" t="s">
        <v>5607</v>
      </c>
      <c r="M5404" s="338" t="s">
        <v>26895</v>
      </c>
      <c r="N5404" s="338" t="s">
        <v>26896</v>
      </c>
      <c r="O5404" s="338" t="s">
        <v>5545</v>
      </c>
    </row>
    <row r="5405" ht="15.75" customHeight="1">
      <c r="A5405" s="338" t="s">
        <v>3351</v>
      </c>
      <c r="B5405" s="338" t="s">
        <v>7737</v>
      </c>
      <c r="C5405" s="338" t="s">
        <v>1425</v>
      </c>
      <c r="D5405" s="338">
        <v>2008.0</v>
      </c>
      <c r="E5405" s="338" t="s">
        <v>26897</v>
      </c>
      <c r="F5405" s="338" t="s">
        <v>5579</v>
      </c>
      <c r="G5405" s="338" t="s">
        <v>7089</v>
      </c>
      <c r="H5405" s="338" t="s">
        <v>26898</v>
      </c>
      <c r="I5405" s="338" t="s">
        <v>20041</v>
      </c>
      <c r="J5405" s="338" t="s">
        <v>17142</v>
      </c>
      <c r="K5405" s="338" t="s">
        <v>4987</v>
      </c>
      <c r="L5405" s="338" t="s">
        <v>5094</v>
      </c>
      <c r="M5405" s="338" t="s">
        <v>26899</v>
      </c>
      <c r="N5405" s="338" t="s">
        <v>20308</v>
      </c>
      <c r="O5405" s="338" t="s">
        <v>5794</v>
      </c>
    </row>
    <row r="5406" ht="15.75" customHeight="1">
      <c r="A5406" s="338" t="s">
        <v>26900</v>
      </c>
      <c r="B5406" s="338" t="s">
        <v>4970</v>
      </c>
      <c r="C5406" s="338" t="s">
        <v>3713</v>
      </c>
      <c r="D5406" s="338">
        <v>2008.0</v>
      </c>
      <c r="E5406" s="338" t="s">
        <v>26644</v>
      </c>
      <c r="F5406" s="339">
        <v>45113.0</v>
      </c>
      <c r="G5406" s="338" t="s">
        <v>5797</v>
      </c>
      <c r="H5406" s="338" t="s">
        <v>21564</v>
      </c>
      <c r="I5406" s="338" t="s">
        <v>21564</v>
      </c>
      <c r="J5406" s="338" t="s">
        <v>15877</v>
      </c>
      <c r="K5406" s="338" t="s">
        <v>4976</v>
      </c>
      <c r="L5406" s="338" t="s">
        <v>5074</v>
      </c>
      <c r="M5406" s="338" t="s">
        <v>26901</v>
      </c>
      <c r="N5406" s="338" t="s">
        <v>26902</v>
      </c>
      <c r="O5406" s="338" t="s">
        <v>5150</v>
      </c>
    </row>
    <row r="5407" ht="15.75" customHeight="1">
      <c r="A5407" s="338" t="s">
        <v>3383</v>
      </c>
      <c r="B5407" s="338" t="s">
        <v>7737</v>
      </c>
      <c r="C5407" s="338" t="s">
        <v>3713</v>
      </c>
      <c r="D5407" s="338">
        <v>2008.0</v>
      </c>
      <c r="E5407" s="338" t="s">
        <v>26640</v>
      </c>
      <c r="F5407" s="339">
        <v>44932.0</v>
      </c>
      <c r="G5407" s="338" t="s">
        <v>6586</v>
      </c>
      <c r="H5407" s="338" t="s">
        <v>18804</v>
      </c>
      <c r="I5407" s="338" t="s">
        <v>7984</v>
      </c>
      <c r="J5407" s="338" t="s">
        <v>17934</v>
      </c>
      <c r="K5407" s="338" t="s">
        <v>4987</v>
      </c>
      <c r="L5407" s="338" t="s">
        <v>5094</v>
      </c>
      <c r="M5407" s="338" t="s">
        <v>26903</v>
      </c>
      <c r="N5407" s="338" t="s">
        <v>19967</v>
      </c>
      <c r="O5407" s="338" t="s">
        <v>5780</v>
      </c>
    </row>
    <row r="5408" ht="15.75" customHeight="1">
      <c r="A5408" s="338" t="s">
        <v>1419</v>
      </c>
      <c r="B5408" s="338" t="s">
        <v>4993</v>
      </c>
      <c r="C5408" s="338" t="s">
        <v>1547</v>
      </c>
      <c r="D5408" s="338">
        <v>2008.0</v>
      </c>
      <c r="E5408" s="338" t="s">
        <v>26287</v>
      </c>
      <c r="F5408" s="339">
        <v>45052.0</v>
      </c>
      <c r="G5408" s="338" t="s">
        <v>5172</v>
      </c>
      <c r="H5408" s="338" t="s">
        <v>26904</v>
      </c>
      <c r="I5408" s="338" t="s">
        <v>26904</v>
      </c>
      <c r="J5408" s="338" t="s">
        <v>12505</v>
      </c>
      <c r="K5408" s="338" t="s">
        <v>4987</v>
      </c>
      <c r="L5408" s="338" t="s">
        <v>12125</v>
      </c>
      <c r="M5408" s="338" t="s">
        <v>26905</v>
      </c>
      <c r="N5408" s="338" t="s">
        <v>21953</v>
      </c>
      <c r="O5408" s="338" t="s">
        <v>5943</v>
      </c>
    </row>
    <row r="5409" ht="15.75" customHeight="1">
      <c r="A5409" s="338" t="s">
        <v>4157</v>
      </c>
      <c r="B5409" s="338" t="s">
        <v>7737</v>
      </c>
      <c r="C5409" s="338" t="s">
        <v>1537</v>
      </c>
      <c r="D5409" s="338">
        <v>2008.0</v>
      </c>
      <c r="E5409" s="338" t="s">
        <v>26906</v>
      </c>
      <c r="F5409" s="338" t="s">
        <v>5059</v>
      </c>
      <c r="G5409" s="338" t="s">
        <v>5846</v>
      </c>
      <c r="H5409" s="338" t="s">
        <v>26907</v>
      </c>
      <c r="I5409" s="338" t="s">
        <v>26907</v>
      </c>
      <c r="J5409" s="338" t="s">
        <v>23662</v>
      </c>
      <c r="K5409" s="338" t="s">
        <v>4987</v>
      </c>
      <c r="L5409" s="338" t="s">
        <v>5355</v>
      </c>
      <c r="M5409" s="338" t="s">
        <v>26908</v>
      </c>
      <c r="N5409" s="338" t="s">
        <v>26744</v>
      </c>
      <c r="O5409" s="338" t="s">
        <v>5096</v>
      </c>
    </row>
    <row r="5410" ht="15.75" customHeight="1">
      <c r="A5410" s="338" t="s">
        <v>3509</v>
      </c>
      <c r="B5410" s="338" t="s">
        <v>4970</v>
      </c>
      <c r="C5410" s="338" t="s">
        <v>1558</v>
      </c>
      <c r="D5410" s="338">
        <v>2008.0</v>
      </c>
      <c r="E5410" s="338" t="s">
        <v>26640</v>
      </c>
      <c r="F5410" s="339">
        <v>45174.0</v>
      </c>
      <c r="G5410" s="338" t="s">
        <v>9634</v>
      </c>
      <c r="H5410" s="338" t="s">
        <v>9462</v>
      </c>
      <c r="I5410" s="338" t="s">
        <v>26909</v>
      </c>
      <c r="J5410" s="338" t="s">
        <v>22926</v>
      </c>
      <c r="K5410" s="338" t="s">
        <v>4987</v>
      </c>
      <c r="L5410" s="338" t="s">
        <v>5094</v>
      </c>
      <c r="M5410" s="338" t="s">
        <v>26910</v>
      </c>
      <c r="N5410" s="338" t="s">
        <v>25296</v>
      </c>
      <c r="O5410" s="338" t="s">
        <v>5294</v>
      </c>
    </row>
    <row r="5411" ht="15.75" customHeight="1">
      <c r="A5411" s="338" t="s">
        <v>26911</v>
      </c>
      <c r="B5411" s="338" t="s">
        <v>4970</v>
      </c>
      <c r="C5411" s="338" t="s">
        <v>1558</v>
      </c>
      <c r="D5411" s="338">
        <v>2008.0</v>
      </c>
      <c r="E5411" s="338" t="s">
        <v>25936</v>
      </c>
      <c r="F5411" s="339">
        <v>44963.0</v>
      </c>
      <c r="G5411" s="338" t="s">
        <v>6515</v>
      </c>
      <c r="H5411" s="338" t="s">
        <v>5839</v>
      </c>
      <c r="I5411" s="338" t="s">
        <v>26912</v>
      </c>
      <c r="J5411" s="338" t="s">
        <v>22884</v>
      </c>
      <c r="K5411" s="338" t="s">
        <v>4987</v>
      </c>
      <c r="L5411" s="338" t="s">
        <v>26913</v>
      </c>
      <c r="M5411" s="338" t="s">
        <v>26914</v>
      </c>
      <c r="N5411" s="338" t="s">
        <v>26915</v>
      </c>
      <c r="O5411" s="338" t="s">
        <v>5120</v>
      </c>
    </row>
    <row r="5412" ht="15.75" customHeight="1">
      <c r="A5412" s="338" t="s">
        <v>26916</v>
      </c>
      <c r="B5412" s="338" t="s">
        <v>4970</v>
      </c>
      <c r="C5412" s="338" t="s">
        <v>3713</v>
      </c>
      <c r="D5412" s="338">
        <v>2008.0</v>
      </c>
      <c r="E5412" s="338" t="s">
        <v>26917</v>
      </c>
      <c r="F5412" s="339">
        <v>44964.0</v>
      </c>
      <c r="G5412" s="338" t="s">
        <v>5105</v>
      </c>
      <c r="H5412" s="338" t="s">
        <v>21003</v>
      </c>
      <c r="I5412" s="338" t="s">
        <v>21003</v>
      </c>
      <c r="J5412" s="338" t="s">
        <v>22784</v>
      </c>
      <c r="K5412" s="338" t="s">
        <v>4987</v>
      </c>
      <c r="L5412" s="338" t="s">
        <v>8632</v>
      </c>
      <c r="M5412" s="338" t="s">
        <v>26918</v>
      </c>
      <c r="N5412" s="338" t="s">
        <v>26919</v>
      </c>
      <c r="O5412" s="338" t="s">
        <v>5576</v>
      </c>
    </row>
    <row r="5413" ht="15.75" customHeight="1">
      <c r="A5413" s="338" t="s">
        <v>4557</v>
      </c>
      <c r="B5413" s="338" t="s">
        <v>4970</v>
      </c>
      <c r="C5413" s="338" t="s">
        <v>1681</v>
      </c>
      <c r="D5413" s="338">
        <v>2008.0</v>
      </c>
      <c r="E5413" s="338" t="s">
        <v>26605</v>
      </c>
      <c r="F5413" s="338" t="s">
        <v>5059</v>
      </c>
      <c r="G5413" s="338" t="s">
        <v>5121</v>
      </c>
      <c r="H5413" s="338" t="s">
        <v>26920</v>
      </c>
      <c r="I5413" s="338" t="s">
        <v>26920</v>
      </c>
      <c r="J5413" s="338" t="s">
        <v>20353</v>
      </c>
      <c r="K5413" s="338" t="s">
        <v>4987</v>
      </c>
      <c r="L5413" s="338" t="s">
        <v>5176</v>
      </c>
      <c r="M5413" s="338" t="s">
        <v>26921</v>
      </c>
      <c r="N5413" s="338" t="s">
        <v>26922</v>
      </c>
      <c r="O5413" s="338" t="s">
        <v>5087</v>
      </c>
    </row>
    <row r="5414" ht="15.75" customHeight="1">
      <c r="A5414" s="338" t="s">
        <v>26923</v>
      </c>
      <c r="B5414" s="338" t="s">
        <v>5601</v>
      </c>
      <c r="C5414" s="338" t="s">
        <v>2473</v>
      </c>
      <c r="D5414" s="338">
        <v>2008.0</v>
      </c>
      <c r="E5414" s="338" t="s">
        <v>26924</v>
      </c>
      <c r="F5414" s="339">
        <v>45083.0</v>
      </c>
      <c r="G5414" s="338" t="s">
        <v>5090</v>
      </c>
      <c r="H5414" s="338" t="s">
        <v>26925</v>
      </c>
      <c r="I5414" s="338" t="s">
        <v>26926</v>
      </c>
      <c r="J5414" s="338" t="s">
        <v>26927</v>
      </c>
      <c r="K5414" s="338" t="s">
        <v>5245</v>
      </c>
      <c r="L5414" s="338" t="s">
        <v>6168</v>
      </c>
      <c r="M5414" s="338" t="s">
        <v>26928</v>
      </c>
      <c r="N5414" s="338" t="s">
        <v>26929</v>
      </c>
      <c r="O5414" s="338" t="s">
        <v>5483</v>
      </c>
    </row>
    <row r="5415" ht="15.75" customHeight="1">
      <c r="A5415" s="338" t="s">
        <v>26930</v>
      </c>
      <c r="B5415" s="338" t="s">
        <v>4970</v>
      </c>
      <c r="C5415" s="338" t="s">
        <v>1558</v>
      </c>
      <c r="D5415" s="338">
        <v>2008.0</v>
      </c>
      <c r="E5415" s="338" t="s">
        <v>26394</v>
      </c>
      <c r="F5415" s="338" t="s">
        <v>5059</v>
      </c>
      <c r="G5415" s="338" t="s">
        <v>5963</v>
      </c>
      <c r="H5415" s="338" t="s">
        <v>11653</v>
      </c>
      <c r="I5415" s="338" t="s">
        <v>11653</v>
      </c>
      <c r="J5415" s="338" t="s">
        <v>26931</v>
      </c>
      <c r="K5415" s="338" t="s">
        <v>4976</v>
      </c>
      <c r="M5415" s="338" t="s">
        <v>26932</v>
      </c>
      <c r="N5415" s="338" t="s">
        <v>26685</v>
      </c>
      <c r="O5415" s="338" t="s">
        <v>5715</v>
      </c>
    </row>
    <row r="5416" ht="15.75" customHeight="1">
      <c r="A5416" s="338" t="s">
        <v>1912</v>
      </c>
      <c r="B5416" s="338" t="s">
        <v>4993</v>
      </c>
      <c r="C5416" s="338" t="s">
        <v>1601</v>
      </c>
      <c r="D5416" s="338">
        <v>2008.0</v>
      </c>
      <c r="E5416" s="338" t="s">
        <v>26621</v>
      </c>
      <c r="F5416" s="339">
        <v>45141.0</v>
      </c>
      <c r="G5416" s="338" t="s">
        <v>8851</v>
      </c>
      <c r="H5416" s="338" t="s">
        <v>18147</v>
      </c>
      <c r="I5416" s="338" t="s">
        <v>26933</v>
      </c>
      <c r="J5416" s="338" t="s">
        <v>7928</v>
      </c>
      <c r="K5416" s="338" t="s">
        <v>4987</v>
      </c>
      <c r="L5416" s="338" t="s">
        <v>5094</v>
      </c>
      <c r="M5416" s="338" t="s">
        <v>26934</v>
      </c>
      <c r="N5416" s="338" t="s">
        <v>18038</v>
      </c>
      <c r="O5416" s="338" t="s">
        <v>5283</v>
      </c>
    </row>
    <row r="5417" ht="15.75" customHeight="1">
      <c r="A5417" s="338" t="s">
        <v>26935</v>
      </c>
      <c r="B5417" s="338" t="s">
        <v>4970</v>
      </c>
      <c r="C5417" s="338" t="s">
        <v>1572</v>
      </c>
      <c r="D5417" s="338">
        <v>2008.0</v>
      </c>
      <c r="E5417" s="338" t="s">
        <v>26936</v>
      </c>
      <c r="F5417" s="338" t="s">
        <v>6434</v>
      </c>
      <c r="G5417" s="338" t="s">
        <v>5846</v>
      </c>
      <c r="H5417" s="338" t="s">
        <v>26937</v>
      </c>
      <c r="I5417" s="338" t="s">
        <v>26937</v>
      </c>
      <c r="J5417" s="338" t="s">
        <v>26937</v>
      </c>
      <c r="K5417" s="338" t="s">
        <v>7662</v>
      </c>
      <c r="L5417" s="338" t="s">
        <v>6168</v>
      </c>
      <c r="M5417" s="338" t="s">
        <v>26938</v>
      </c>
      <c r="N5417" s="338" t="s">
        <v>26939</v>
      </c>
      <c r="O5417" s="338" t="s">
        <v>6003</v>
      </c>
    </row>
    <row r="5418" ht="15.75" customHeight="1">
      <c r="A5418" s="338" t="s">
        <v>26940</v>
      </c>
      <c r="B5418" s="338" t="s">
        <v>4970</v>
      </c>
      <c r="C5418" s="338" t="s">
        <v>1547</v>
      </c>
      <c r="D5418" s="338">
        <v>2008.0</v>
      </c>
      <c r="E5418" s="338" t="s">
        <v>25576</v>
      </c>
      <c r="F5418" s="339">
        <v>45113.0</v>
      </c>
      <c r="G5418" s="338" t="s">
        <v>5121</v>
      </c>
      <c r="H5418" s="338" t="s">
        <v>5940</v>
      </c>
      <c r="I5418" s="338" t="s">
        <v>5940</v>
      </c>
      <c r="J5418" s="338" t="s">
        <v>22418</v>
      </c>
      <c r="K5418" s="338" t="s">
        <v>4987</v>
      </c>
      <c r="L5418" s="338" t="s">
        <v>5389</v>
      </c>
      <c r="M5418" s="338" t="s">
        <v>26941</v>
      </c>
      <c r="N5418" s="338" t="s">
        <v>22575</v>
      </c>
      <c r="O5418" s="338" t="s">
        <v>5339</v>
      </c>
    </row>
    <row r="5419" ht="15.75" customHeight="1">
      <c r="A5419" s="338" t="s">
        <v>26942</v>
      </c>
      <c r="B5419" s="338" t="s">
        <v>7737</v>
      </c>
      <c r="C5419" s="338" t="s">
        <v>1547</v>
      </c>
      <c r="D5419" s="338">
        <v>2008.0</v>
      </c>
      <c r="E5419" s="338" t="s">
        <v>26714</v>
      </c>
      <c r="F5419" s="339">
        <v>44934.0</v>
      </c>
      <c r="G5419" s="338" t="s">
        <v>6586</v>
      </c>
      <c r="H5419" s="338" t="s">
        <v>26943</v>
      </c>
      <c r="I5419" s="338" t="s">
        <v>26944</v>
      </c>
      <c r="J5419" s="338" t="s">
        <v>26945</v>
      </c>
      <c r="K5419" s="338" t="s">
        <v>7898</v>
      </c>
      <c r="M5419" s="338" t="s">
        <v>26946</v>
      </c>
      <c r="N5419" s="338" t="s">
        <v>26947</v>
      </c>
      <c r="O5419" s="338" t="s">
        <v>7456</v>
      </c>
    </row>
    <row r="5420" ht="15.75" customHeight="1">
      <c r="A5420" s="338" t="s">
        <v>4205</v>
      </c>
      <c r="B5420" s="338" t="s">
        <v>7737</v>
      </c>
      <c r="C5420" s="338" t="s">
        <v>1558</v>
      </c>
      <c r="D5420" s="338">
        <v>2008.0</v>
      </c>
      <c r="E5420" s="338" t="s">
        <v>26363</v>
      </c>
      <c r="F5420" s="339">
        <v>45143.0</v>
      </c>
      <c r="G5420" s="338" t="s">
        <v>5121</v>
      </c>
      <c r="H5420" s="338" t="s">
        <v>13540</v>
      </c>
      <c r="I5420" s="338" t="s">
        <v>26948</v>
      </c>
      <c r="J5420" s="338" t="s">
        <v>8252</v>
      </c>
      <c r="K5420" s="338" t="s">
        <v>4987</v>
      </c>
      <c r="L5420" s="338" t="s">
        <v>5355</v>
      </c>
      <c r="M5420" s="338" t="s">
        <v>26949</v>
      </c>
      <c r="N5420" s="338" t="s">
        <v>26950</v>
      </c>
      <c r="O5420" s="338" t="s">
        <v>4991</v>
      </c>
    </row>
    <row r="5421" ht="15.75" customHeight="1">
      <c r="A5421" s="338" t="s">
        <v>26951</v>
      </c>
      <c r="B5421" s="338" t="s">
        <v>4970</v>
      </c>
      <c r="C5421" s="338" t="s">
        <v>3713</v>
      </c>
      <c r="D5421" s="338">
        <v>2008.0</v>
      </c>
      <c r="E5421" s="338" t="s">
        <v>26952</v>
      </c>
      <c r="F5421" s="339">
        <v>45144.0</v>
      </c>
      <c r="G5421" s="338" t="s">
        <v>5872</v>
      </c>
      <c r="H5421" s="338" t="s">
        <v>20627</v>
      </c>
      <c r="I5421" s="338" t="s">
        <v>20627</v>
      </c>
      <c r="J5421" s="338" t="s">
        <v>20130</v>
      </c>
      <c r="K5421" s="338" t="s">
        <v>4987</v>
      </c>
      <c r="L5421" s="338" t="s">
        <v>5094</v>
      </c>
      <c r="M5421" s="338" t="s">
        <v>26953</v>
      </c>
      <c r="N5421" s="338" t="s">
        <v>26295</v>
      </c>
      <c r="O5421" s="338" t="s">
        <v>5324</v>
      </c>
    </row>
    <row r="5422" ht="15.75" customHeight="1">
      <c r="A5422" s="338" t="s">
        <v>26954</v>
      </c>
      <c r="B5422" s="338" t="s">
        <v>7737</v>
      </c>
      <c r="C5422" s="338" t="s">
        <v>1547</v>
      </c>
      <c r="D5422" s="338">
        <v>2008.0</v>
      </c>
      <c r="E5422" s="338" t="s">
        <v>26457</v>
      </c>
      <c r="F5422" s="339">
        <v>45113.0</v>
      </c>
      <c r="G5422" s="338" t="s">
        <v>5181</v>
      </c>
      <c r="H5422" s="338" t="s">
        <v>24696</v>
      </c>
      <c r="I5422" s="338" t="s">
        <v>17042</v>
      </c>
      <c r="J5422" s="338" t="s">
        <v>26955</v>
      </c>
      <c r="K5422" s="338" t="s">
        <v>4976</v>
      </c>
      <c r="L5422" s="338" t="s">
        <v>5094</v>
      </c>
      <c r="M5422" s="338" t="s">
        <v>26956</v>
      </c>
      <c r="N5422" s="338" t="s">
        <v>21998</v>
      </c>
      <c r="O5422" s="338" t="s">
        <v>5037</v>
      </c>
    </row>
    <row r="5423" ht="15.75" customHeight="1">
      <c r="A5423" s="338" t="s">
        <v>3881</v>
      </c>
      <c r="B5423" s="338" t="s">
        <v>5445</v>
      </c>
      <c r="C5423" s="338" t="s">
        <v>1572</v>
      </c>
      <c r="D5423" s="338">
        <v>2008.0</v>
      </c>
      <c r="E5423" s="338" t="s">
        <v>26453</v>
      </c>
      <c r="F5423" s="339">
        <v>44932.0</v>
      </c>
      <c r="G5423" s="338" t="s">
        <v>7889</v>
      </c>
      <c r="H5423" s="338" t="s">
        <v>26957</v>
      </c>
      <c r="I5423" s="338" t="s">
        <v>24806</v>
      </c>
      <c r="J5423" s="338" t="s">
        <v>7079</v>
      </c>
      <c r="K5423" s="338" t="s">
        <v>4976</v>
      </c>
      <c r="L5423" s="338" t="s">
        <v>12846</v>
      </c>
      <c r="M5423" s="338" t="s">
        <v>26958</v>
      </c>
      <c r="N5423" s="338" t="s">
        <v>5036</v>
      </c>
      <c r="O5423" s="338" t="s">
        <v>5483</v>
      </c>
    </row>
    <row r="5424" ht="15.75" customHeight="1">
      <c r="A5424" s="338" t="s">
        <v>26959</v>
      </c>
      <c r="B5424" s="338" t="s">
        <v>7737</v>
      </c>
      <c r="C5424" s="338" t="s">
        <v>1558</v>
      </c>
      <c r="D5424" s="338">
        <v>2008.0</v>
      </c>
      <c r="E5424" s="338" t="s">
        <v>26706</v>
      </c>
      <c r="F5424" s="339">
        <v>45020.0</v>
      </c>
      <c r="G5424" s="338" t="s">
        <v>6536</v>
      </c>
      <c r="H5424" s="338" t="s">
        <v>24657</v>
      </c>
      <c r="I5424" s="338" t="s">
        <v>24657</v>
      </c>
      <c r="J5424" s="338" t="s">
        <v>26960</v>
      </c>
      <c r="K5424" s="338" t="s">
        <v>4987</v>
      </c>
      <c r="M5424" s="338" t="s">
        <v>26961</v>
      </c>
      <c r="N5424" s="338" t="s">
        <v>26962</v>
      </c>
      <c r="O5424" s="338" t="s">
        <v>5067</v>
      </c>
    </row>
    <row r="5425" ht="15.75" customHeight="1">
      <c r="A5425" s="338" t="s">
        <v>26963</v>
      </c>
      <c r="B5425" s="338" t="s">
        <v>4970</v>
      </c>
      <c r="C5425" s="338" t="s">
        <v>3713</v>
      </c>
      <c r="D5425" s="338">
        <v>2008.0</v>
      </c>
      <c r="E5425" s="338" t="s">
        <v>26964</v>
      </c>
      <c r="F5425" s="338" t="s">
        <v>5286</v>
      </c>
      <c r="G5425" s="338" t="s">
        <v>5674</v>
      </c>
      <c r="H5425" s="338" t="s">
        <v>26965</v>
      </c>
      <c r="I5425" s="338" t="s">
        <v>25203</v>
      </c>
      <c r="J5425" s="338" t="s">
        <v>18810</v>
      </c>
      <c r="K5425" s="338" t="s">
        <v>4987</v>
      </c>
      <c r="L5425" s="338" t="s">
        <v>6039</v>
      </c>
      <c r="M5425" s="338" t="s">
        <v>26966</v>
      </c>
      <c r="N5425" s="338" t="s">
        <v>5126</v>
      </c>
      <c r="O5425" s="338" t="s">
        <v>5028</v>
      </c>
    </row>
    <row r="5426" ht="15.75" customHeight="1">
      <c r="A5426" s="338" t="s">
        <v>26967</v>
      </c>
      <c r="B5426" s="338" t="s">
        <v>7737</v>
      </c>
      <c r="C5426" s="338" t="s">
        <v>1558</v>
      </c>
      <c r="D5426" s="338">
        <v>2008.0</v>
      </c>
      <c r="E5426" s="338" t="s">
        <v>26968</v>
      </c>
      <c r="F5426" s="339">
        <v>45083.0</v>
      </c>
      <c r="G5426" s="338" t="s">
        <v>5674</v>
      </c>
      <c r="H5426" s="338" t="s">
        <v>26969</v>
      </c>
      <c r="I5426" s="338" t="s">
        <v>10965</v>
      </c>
      <c r="J5426" s="338" t="s">
        <v>22189</v>
      </c>
      <c r="K5426" s="338" t="s">
        <v>4987</v>
      </c>
      <c r="M5426" s="338" t="s">
        <v>26970</v>
      </c>
      <c r="N5426" s="338" t="s">
        <v>11994</v>
      </c>
      <c r="O5426" s="338" t="s">
        <v>5794</v>
      </c>
    </row>
    <row r="5427" ht="15.75" customHeight="1">
      <c r="A5427" s="338" t="s">
        <v>26971</v>
      </c>
      <c r="B5427" s="338" t="s">
        <v>7737</v>
      </c>
      <c r="C5427" s="338" t="s">
        <v>1558</v>
      </c>
      <c r="D5427" s="338">
        <v>2008.0</v>
      </c>
      <c r="E5427" s="338" t="s">
        <v>26199</v>
      </c>
      <c r="F5427" s="339">
        <v>45022.0</v>
      </c>
      <c r="G5427" s="338" t="s">
        <v>8606</v>
      </c>
      <c r="H5427" s="338" t="s">
        <v>21823</v>
      </c>
      <c r="I5427" s="338" t="s">
        <v>21823</v>
      </c>
      <c r="J5427" s="338" t="s">
        <v>21380</v>
      </c>
      <c r="K5427" s="338" t="s">
        <v>4976</v>
      </c>
      <c r="L5427" s="338" t="s">
        <v>5094</v>
      </c>
      <c r="M5427" s="338" t="s">
        <v>26972</v>
      </c>
      <c r="N5427" s="338" t="s">
        <v>7780</v>
      </c>
      <c r="O5427" s="338" t="s">
        <v>5160</v>
      </c>
    </row>
    <row r="5428" ht="15.75" customHeight="1">
      <c r="A5428" s="338" t="s">
        <v>4852</v>
      </c>
      <c r="B5428" s="338" t="s">
        <v>4993</v>
      </c>
      <c r="C5428" s="338" t="s">
        <v>1681</v>
      </c>
      <c r="D5428" s="338">
        <v>2008.0</v>
      </c>
      <c r="E5428" s="338" t="s">
        <v>26476</v>
      </c>
      <c r="F5428" s="339">
        <v>44992.0</v>
      </c>
      <c r="G5428" s="338" t="s">
        <v>5153</v>
      </c>
      <c r="H5428" s="338" t="s">
        <v>17027</v>
      </c>
      <c r="I5428" s="338" t="s">
        <v>17964</v>
      </c>
      <c r="J5428" s="338" t="s">
        <v>26973</v>
      </c>
      <c r="K5428" s="338" t="s">
        <v>4987</v>
      </c>
      <c r="L5428" s="338" t="s">
        <v>7743</v>
      </c>
      <c r="M5428" s="338" t="s">
        <v>26974</v>
      </c>
      <c r="N5428" s="338" t="s">
        <v>12100</v>
      </c>
      <c r="O5428" s="338" t="s">
        <v>7456</v>
      </c>
    </row>
    <row r="5429" ht="15.75" customHeight="1">
      <c r="A5429" s="338" t="s">
        <v>26975</v>
      </c>
      <c r="B5429" s="338" t="s">
        <v>7737</v>
      </c>
      <c r="C5429" s="338" t="s">
        <v>1558</v>
      </c>
      <c r="D5429" s="338">
        <v>2008.0</v>
      </c>
      <c r="E5429" s="338" t="s">
        <v>26714</v>
      </c>
      <c r="F5429" s="339">
        <v>45113.0</v>
      </c>
      <c r="G5429" s="338" t="s">
        <v>5153</v>
      </c>
      <c r="H5429" s="338" t="s">
        <v>15950</v>
      </c>
      <c r="I5429" s="338" t="s">
        <v>15950</v>
      </c>
      <c r="J5429" s="338" t="s">
        <v>22871</v>
      </c>
      <c r="K5429" s="338" t="s">
        <v>4976</v>
      </c>
      <c r="M5429" s="338" t="s">
        <v>26976</v>
      </c>
      <c r="N5429" s="338" t="s">
        <v>26977</v>
      </c>
      <c r="O5429" s="338" t="s">
        <v>5262</v>
      </c>
    </row>
    <row r="5430" ht="15.75" customHeight="1">
      <c r="A5430" s="338" t="s">
        <v>26978</v>
      </c>
      <c r="B5430" s="338" t="s">
        <v>4970</v>
      </c>
      <c r="C5430" s="338" t="s">
        <v>1537</v>
      </c>
      <c r="D5430" s="338">
        <v>2008.0</v>
      </c>
      <c r="E5430" s="338" t="s">
        <v>26979</v>
      </c>
      <c r="F5430" s="339">
        <v>45023.0</v>
      </c>
      <c r="G5430" s="338" t="s">
        <v>5105</v>
      </c>
      <c r="H5430" s="338" t="s">
        <v>12299</v>
      </c>
      <c r="I5430" s="338" t="s">
        <v>23652</v>
      </c>
      <c r="J5430" s="338" t="s">
        <v>26980</v>
      </c>
      <c r="K5430" s="338" t="s">
        <v>12977</v>
      </c>
      <c r="M5430" s="338" t="s">
        <v>26981</v>
      </c>
      <c r="N5430" s="338" t="s">
        <v>7805</v>
      </c>
      <c r="O5430" s="338" t="s">
        <v>5492</v>
      </c>
    </row>
    <row r="5431" ht="15.75" customHeight="1">
      <c r="A5431" s="338" t="s">
        <v>26982</v>
      </c>
      <c r="B5431" s="338" t="s">
        <v>4970</v>
      </c>
      <c r="C5431" s="338" t="s">
        <v>1558</v>
      </c>
      <c r="D5431" s="338">
        <v>2008.0</v>
      </c>
      <c r="E5431" s="338" t="s">
        <v>26444</v>
      </c>
      <c r="F5431" s="339">
        <v>45082.0</v>
      </c>
      <c r="G5431" s="338" t="s">
        <v>5113</v>
      </c>
      <c r="H5431" s="338" t="s">
        <v>6553</v>
      </c>
      <c r="I5431" s="338" t="s">
        <v>5335</v>
      </c>
      <c r="J5431" s="338" t="s">
        <v>5043</v>
      </c>
      <c r="K5431" s="338" t="s">
        <v>4987</v>
      </c>
      <c r="L5431" s="338" t="s">
        <v>7014</v>
      </c>
      <c r="M5431" s="338" t="s">
        <v>26983</v>
      </c>
      <c r="N5431" s="338" t="s">
        <v>26295</v>
      </c>
      <c r="O5431" s="338" t="s">
        <v>4991</v>
      </c>
    </row>
    <row r="5432" ht="15.75" customHeight="1">
      <c r="A5432" s="338" t="s">
        <v>4504</v>
      </c>
      <c r="B5432" s="338" t="s">
        <v>4993</v>
      </c>
      <c r="C5432" s="338" t="s">
        <v>1601</v>
      </c>
      <c r="D5432" s="338">
        <v>2008.0</v>
      </c>
      <c r="E5432" s="338" t="s">
        <v>26526</v>
      </c>
      <c r="F5432" s="338" t="s">
        <v>5210</v>
      </c>
      <c r="G5432" s="338" t="s">
        <v>7864</v>
      </c>
      <c r="H5432" s="338" t="s">
        <v>18228</v>
      </c>
      <c r="I5432" s="338" t="s">
        <v>26984</v>
      </c>
      <c r="J5432" s="338" t="s">
        <v>7041</v>
      </c>
      <c r="K5432" s="338" t="s">
        <v>4987</v>
      </c>
      <c r="L5432" s="338" t="s">
        <v>12846</v>
      </c>
      <c r="M5432" s="338" t="s">
        <v>26985</v>
      </c>
      <c r="N5432" s="338" t="s">
        <v>5224</v>
      </c>
      <c r="O5432" s="338" t="s">
        <v>6003</v>
      </c>
    </row>
    <row r="5433" ht="15.75" customHeight="1">
      <c r="A5433" s="338" t="s">
        <v>26986</v>
      </c>
      <c r="B5433" s="338" t="s">
        <v>4970</v>
      </c>
      <c r="C5433" s="338" t="s">
        <v>1537</v>
      </c>
      <c r="D5433" s="338">
        <v>2008.0</v>
      </c>
      <c r="E5433" s="338" t="s">
        <v>26987</v>
      </c>
      <c r="F5433" s="339">
        <v>44933.0</v>
      </c>
      <c r="G5433" s="338" t="s">
        <v>5963</v>
      </c>
      <c r="H5433" s="338" t="s">
        <v>26988</v>
      </c>
      <c r="I5433" s="338" t="s">
        <v>26988</v>
      </c>
      <c r="J5433" s="338" t="s">
        <v>11216</v>
      </c>
      <c r="K5433" s="338" t="s">
        <v>14528</v>
      </c>
      <c r="M5433" s="338" t="s">
        <v>26989</v>
      </c>
      <c r="N5433" s="338" t="s">
        <v>5753</v>
      </c>
      <c r="O5433" s="338" t="s">
        <v>5262</v>
      </c>
    </row>
    <row r="5434" ht="15.75" customHeight="1">
      <c r="A5434" s="338" t="s">
        <v>26990</v>
      </c>
      <c r="B5434" s="338" t="s">
        <v>4970</v>
      </c>
      <c r="C5434" s="338" t="s">
        <v>1537</v>
      </c>
      <c r="D5434" s="338">
        <v>2008.0</v>
      </c>
      <c r="E5434" s="338" t="s">
        <v>26991</v>
      </c>
      <c r="F5434" s="339">
        <v>44931.0</v>
      </c>
      <c r="G5434" s="338" t="s">
        <v>5251</v>
      </c>
      <c r="H5434" s="338" t="s">
        <v>17776</v>
      </c>
      <c r="I5434" s="338" t="s">
        <v>17776</v>
      </c>
      <c r="J5434" s="338" t="s">
        <v>17776</v>
      </c>
      <c r="K5434" s="338" t="s">
        <v>4987</v>
      </c>
      <c r="M5434" s="338" t="s">
        <v>26992</v>
      </c>
      <c r="N5434" s="338" t="s">
        <v>17344</v>
      </c>
      <c r="O5434" s="338" t="s">
        <v>5316</v>
      </c>
    </row>
    <row r="5435" ht="15.75" customHeight="1">
      <c r="A5435" s="338" t="s">
        <v>4374</v>
      </c>
      <c r="B5435" s="338" t="s">
        <v>4993</v>
      </c>
      <c r="C5435" s="338" t="s">
        <v>1572</v>
      </c>
      <c r="D5435" s="338">
        <v>2008.0</v>
      </c>
      <c r="E5435" s="338" t="s">
        <v>26640</v>
      </c>
      <c r="F5435" s="338" t="s">
        <v>5286</v>
      </c>
      <c r="G5435" s="338" t="s">
        <v>8851</v>
      </c>
      <c r="H5435" s="338" t="s">
        <v>26993</v>
      </c>
      <c r="I5435" s="338" t="s">
        <v>26994</v>
      </c>
      <c r="J5435" s="338" t="s">
        <v>8625</v>
      </c>
      <c r="K5435" s="338" t="s">
        <v>4987</v>
      </c>
      <c r="L5435" s="338" t="s">
        <v>7014</v>
      </c>
      <c r="M5435" s="338" t="s">
        <v>26995</v>
      </c>
      <c r="N5435" s="338" t="s">
        <v>5126</v>
      </c>
      <c r="O5435" s="338" t="s">
        <v>5794</v>
      </c>
    </row>
    <row r="5436" ht="15.75" customHeight="1">
      <c r="A5436" s="338" t="s">
        <v>26996</v>
      </c>
      <c r="B5436" s="338" t="s">
        <v>4970</v>
      </c>
      <c r="C5436" s="338" t="s">
        <v>1558</v>
      </c>
      <c r="D5436" s="338">
        <v>2008.0</v>
      </c>
      <c r="E5436" s="338" t="s">
        <v>26519</v>
      </c>
      <c r="F5436" s="338" t="s">
        <v>5059</v>
      </c>
      <c r="G5436" s="338" t="s">
        <v>5090</v>
      </c>
      <c r="H5436" s="338" t="s">
        <v>26997</v>
      </c>
      <c r="I5436" s="338" t="s">
        <v>26997</v>
      </c>
      <c r="J5436" s="338" t="s">
        <v>26998</v>
      </c>
      <c r="K5436" s="338" t="s">
        <v>4976</v>
      </c>
      <c r="L5436" s="338" t="s">
        <v>5017</v>
      </c>
      <c r="M5436" s="338" t="s">
        <v>26999</v>
      </c>
      <c r="N5436" s="338" t="s">
        <v>27000</v>
      </c>
      <c r="O5436" s="338" t="s">
        <v>5339</v>
      </c>
    </row>
    <row r="5437" ht="15.75" customHeight="1">
      <c r="A5437" s="338" t="s">
        <v>27001</v>
      </c>
      <c r="B5437" s="338" t="s">
        <v>4993</v>
      </c>
      <c r="C5437" s="338" t="s">
        <v>1558</v>
      </c>
      <c r="D5437" s="338">
        <v>2008.0</v>
      </c>
      <c r="E5437" s="338" t="s">
        <v>27002</v>
      </c>
      <c r="F5437" s="339">
        <v>45022.0</v>
      </c>
      <c r="G5437" s="338" t="s">
        <v>5251</v>
      </c>
      <c r="H5437" s="338" t="s">
        <v>21645</v>
      </c>
      <c r="I5437" s="338" t="s">
        <v>21645</v>
      </c>
      <c r="J5437" s="338" t="s">
        <v>21645</v>
      </c>
      <c r="K5437" s="338" t="s">
        <v>5663</v>
      </c>
      <c r="M5437" s="338" t="s">
        <v>27003</v>
      </c>
      <c r="N5437" s="338" t="s">
        <v>23799</v>
      </c>
      <c r="O5437" s="338" t="s">
        <v>5010</v>
      </c>
    </row>
    <row r="5438" ht="15.75" customHeight="1">
      <c r="A5438" s="338" t="s">
        <v>27004</v>
      </c>
      <c r="B5438" s="338" t="s">
        <v>4993</v>
      </c>
      <c r="C5438" s="338" t="s">
        <v>1601</v>
      </c>
      <c r="D5438" s="338">
        <v>2008.0</v>
      </c>
      <c r="E5438" s="338" t="s">
        <v>27005</v>
      </c>
      <c r="F5438" s="339">
        <v>45111.0</v>
      </c>
      <c r="G5438" s="338" t="s">
        <v>8100</v>
      </c>
      <c r="H5438" s="338" t="s">
        <v>14480</v>
      </c>
      <c r="I5438" s="338" t="s">
        <v>14480</v>
      </c>
      <c r="J5438" s="338" t="s">
        <v>27006</v>
      </c>
      <c r="K5438" s="338" t="s">
        <v>4987</v>
      </c>
      <c r="L5438" s="338" t="s">
        <v>7743</v>
      </c>
      <c r="M5438" s="338" t="s">
        <v>27007</v>
      </c>
      <c r="N5438" s="338" t="s">
        <v>4979</v>
      </c>
      <c r="O5438" s="338" t="s">
        <v>5143</v>
      </c>
    </row>
    <row r="5439" ht="15.75" customHeight="1">
      <c r="A5439" s="338" t="s">
        <v>27008</v>
      </c>
      <c r="B5439" s="338" t="s">
        <v>4970</v>
      </c>
      <c r="C5439" s="338" t="s">
        <v>3713</v>
      </c>
      <c r="D5439" s="338">
        <v>2008.0</v>
      </c>
      <c r="E5439" s="338" t="s">
        <v>26644</v>
      </c>
      <c r="F5439" s="339">
        <v>44933.0</v>
      </c>
      <c r="G5439" s="338" t="s">
        <v>6547</v>
      </c>
      <c r="H5439" s="338" t="s">
        <v>27009</v>
      </c>
      <c r="I5439" s="338" t="s">
        <v>27009</v>
      </c>
      <c r="J5439" s="338" t="s">
        <v>27010</v>
      </c>
      <c r="K5439" s="338" t="s">
        <v>4987</v>
      </c>
      <c r="L5439" s="338" t="s">
        <v>5140</v>
      </c>
      <c r="M5439" s="338" t="s">
        <v>27011</v>
      </c>
      <c r="N5439" s="338" t="s">
        <v>27012</v>
      </c>
      <c r="O5439" s="338" t="s">
        <v>5262</v>
      </c>
    </row>
    <row r="5440" ht="15.75" customHeight="1">
      <c r="A5440" s="338" t="s">
        <v>27013</v>
      </c>
      <c r="B5440" s="338" t="s">
        <v>4970</v>
      </c>
      <c r="C5440" s="338" t="s">
        <v>1558</v>
      </c>
      <c r="D5440" s="338">
        <v>2008.0</v>
      </c>
      <c r="E5440" s="338" t="s">
        <v>26644</v>
      </c>
      <c r="F5440" s="339">
        <v>45111.0</v>
      </c>
      <c r="G5440" s="338" t="s">
        <v>11632</v>
      </c>
      <c r="H5440" s="338" t="s">
        <v>27014</v>
      </c>
      <c r="I5440" s="338" t="s">
        <v>27014</v>
      </c>
      <c r="J5440" s="338" t="s">
        <v>17397</v>
      </c>
      <c r="K5440" s="338" t="s">
        <v>4987</v>
      </c>
      <c r="L5440" s="338" t="s">
        <v>5017</v>
      </c>
      <c r="M5440" s="338" t="s">
        <v>27015</v>
      </c>
      <c r="N5440" s="338" t="s">
        <v>27016</v>
      </c>
      <c r="O5440" s="338" t="s">
        <v>5698</v>
      </c>
    </row>
    <row r="5441" ht="15.75" customHeight="1">
      <c r="A5441" s="338" t="s">
        <v>27017</v>
      </c>
      <c r="B5441" s="338" t="s">
        <v>7737</v>
      </c>
      <c r="C5441" s="338" t="s">
        <v>1547</v>
      </c>
      <c r="D5441" s="338">
        <v>2008.0</v>
      </c>
      <c r="E5441" s="338" t="s">
        <v>26226</v>
      </c>
      <c r="F5441" s="339">
        <v>45083.0</v>
      </c>
      <c r="G5441" s="338" t="s">
        <v>5121</v>
      </c>
      <c r="H5441" s="338" t="s">
        <v>27018</v>
      </c>
      <c r="I5441" s="338" t="s">
        <v>27018</v>
      </c>
      <c r="J5441" s="338" t="s">
        <v>6446</v>
      </c>
      <c r="K5441" s="338" t="s">
        <v>4987</v>
      </c>
      <c r="M5441" s="338" t="s">
        <v>27019</v>
      </c>
      <c r="N5441" s="338" t="s">
        <v>26744</v>
      </c>
      <c r="O5441" s="338" t="s">
        <v>5483</v>
      </c>
    </row>
    <row r="5442" ht="15.75" customHeight="1">
      <c r="A5442" s="338" t="s">
        <v>4171</v>
      </c>
      <c r="B5442" s="338" t="s">
        <v>7737</v>
      </c>
      <c r="C5442" s="338" t="s">
        <v>1558</v>
      </c>
      <c r="D5442" s="338">
        <v>2008.0</v>
      </c>
      <c r="E5442" s="338" t="s">
        <v>26617</v>
      </c>
      <c r="F5442" s="339">
        <v>45051.0</v>
      </c>
      <c r="G5442" s="338" t="s">
        <v>5163</v>
      </c>
      <c r="H5442" s="338" t="s">
        <v>20028</v>
      </c>
      <c r="I5442" s="338" t="s">
        <v>20028</v>
      </c>
      <c r="J5442" s="338" t="s">
        <v>17873</v>
      </c>
      <c r="K5442" s="338" t="s">
        <v>4987</v>
      </c>
      <c r="L5442" s="338" t="s">
        <v>5377</v>
      </c>
      <c r="M5442" s="338" t="s">
        <v>27020</v>
      </c>
      <c r="N5442" s="338" t="s">
        <v>5036</v>
      </c>
      <c r="O5442" s="338" t="s">
        <v>5096</v>
      </c>
    </row>
    <row r="5443" ht="15.75" customHeight="1">
      <c r="A5443" s="338" t="s">
        <v>27021</v>
      </c>
      <c r="B5443" s="338" t="s">
        <v>7737</v>
      </c>
      <c r="C5443" s="338" t="s">
        <v>1547</v>
      </c>
      <c r="D5443" s="338">
        <v>2008.0</v>
      </c>
      <c r="E5443" s="338" t="s">
        <v>26438</v>
      </c>
      <c r="F5443" s="339">
        <v>45143.0</v>
      </c>
      <c r="G5443" s="338" t="s">
        <v>8306</v>
      </c>
      <c r="H5443" s="338" t="s">
        <v>24657</v>
      </c>
      <c r="I5443" s="338" t="s">
        <v>24657</v>
      </c>
      <c r="J5443" s="338" t="s">
        <v>13567</v>
      </c>
      <c r="K5443" s="338" t="s">
        <v>4987</v>
      </c>
      <c r="M5443" s="338" t="s">
        <v>27022</v>
      </c>
      <c r="N5443" s="338" t="s">
        <v>27023</v>
      </c>
      <c r="O5443" s="338" t="s">
        <v>5150</v>
      </c>
    </row>
    <row r="5444" ht="15.75" customHeight="1">
      <c r="A5444" s="338" t="s">
        <v>27024</v>
      </c>
      <c r="B5444" s="338" t="s">
        <v>4970</v>
      </c>
      <c r="C5444" s="338" t="s">
        <v>3713</v>
      </c>
      <c r="D5444" s="338">
        <v>2008.0</v>
      </c>
      <c r="E5444" s="338" t="s">
        <v>27025</v>
      </c>
      <c r="F5444" s="339">
        <v>44991.0</v>
      </c>
      <c r="G5444" s="338" t="s">
        <v>5219</v>
      </c>
      <c r="H5444" s="338" t="s">
        <v>15374</v>
      </c>
      <c r="I5444" s="338" t="s">
        <v>27026</v>
      </c>
      <c r="J5444" s="338" t="s">
        <v>18837</v>
      </c>
      <c r="K5444" s="338" t="s">
        <v>4987</v>
      </c>
      <c r="L5444" s="338" t="s">
        <v>5007</v>
      </c>
      <c r="M5444" s="338" t="s">
        <v>27027</v>
      </c>
      <c r="N5444" s="338" t="s">
        <v>27028</v>
      </c>
      <c r="O5444" s="338" t="s">
        <v>5262</v>
      </c>
    </row>
    <row r="5445" ht="15.75" customHeight="1">
      <c r="A5445" s="338" t="s">
        <v>425</v>
      </c>
      <c r="B5445" s="338" t="s">
        <v>4970</v>
      </c>
      <c r="C5445" s="338" t="s">
        <v>1601</v>
      </c>
      <c r="D5445" s="338">
        <v>2009.0</v>
      </c>
      <c r="E5445" s="338" t="s">
        <v>27005</v>
      </c>
      <c r="F5445" s="339">
        <v>44993.0</v>
      </c>
      <c r="G5445" s="338" t="s">
        <v>13513</v>
      </c>
      <c r="H5445" s="338" t="s">
        <v>14283</v>
      </c>
      <c r="I5445" s="338" t="s">
        <v>14283</v>
      </c>
      <c r="J5445" s="338" t="s">
        <v>13960</v>
      </c>
      <c r="K5445" s="338" t="s">
        <v>4987</v>
      </c>
      <c r="L5445" s="338" t="s">
        <v>11153</v>
      </c>
      <c r="M5445" s="338" t="s">
        <v>27029</v>
      </c>
      <c r="N5445" s="338" t="s">
        <v>5036</v>
      </c>
      <c r="O5445" s="338" t="s">
        <v>8203</v>
      </c>
    </row>
    <row r="5446" ht="15.75" customHeight="1">
      <c r="A5446" s="338" t="s">
        <v>900</v>
      </c>
      <c r="B5446" s="338" t="s">
        <v>7737</v>
      </c>
      <c r="C5446" s="338" t="s">
        <v>1537</v>
      </c>
      <c r="D5446" s="338">
        <v>2009.0</v>
      </c>
      <c r="E5446" s="338" t="s">
        <v>27030</v>
      </c>
      <c r="F5446" s="339">
        <v>45176.0</v>
      </c>
      <c r="G5446" s="338" t="s">
        <v>27031</v>
      </c>
      <c r="H5446" s="338" t="s">
        <v>13704</v>
      </c>
      <c r="I5446" s="338" t="s">
        <v>24571</v>
      </c>
      <c r="J5446" s="338" t="s">
        <v>26646</v>
      </c>
      <c r="K5446" s="338" t="s">
        <v>4987</v>
      </c>
      <c r="L5446" s="338" t="s">
        <v>22805</v>
      </c>
      <c r="M5446" s="338" t="s">
        <v>27032</v>
      </c>
      <c r="N5446" s="338" t="s">
        <v>5009</v>
      </c>
      <c r="O5446" s="338" t="s">
        <v>5056</v>
      </c>
    </row>
    <row r="5447" ht="15.75" customHeight="1">
      <c r="A5447" s="338" t="s">
        <v>90</v>
      </c>
      <c r="B5447" s="338" t="s">
        <v>7737</v>
      </c>
      <c r="C5447" s="338" t="s">
        <v>1537</v>
      </c>
      <c r="D5447" s="338">
        <v>2009.0</v>
      </c>
      <c r="E5447" s="338" t="s">
        <v>27033</v>
      </c>
      <c r="F5447" s="339">
        <v>45145.0</v>
      </c>
      <c r="G5447" s="338" t="s">
        <v>8533</v>
      </c>
      <c r="H5447" s="338" t="s">
        <v>7735</v>
      </c>
      <c r="I5447" s="338" t="s">
        <v>7735</v>
      </c>
      <c r="J5447" s="338" t="s">
        <v>27034</v>
      </c>
      <c r="K5447" s="338" t="s">
        <v>4987</v>
      </c>
      <c r="L5447" s="338" t="s">
        <v>27035</v>
      </c>
      <c r="M5447" s="338" t="s">
        <v>27036</v>
      </c>
      <c r="N5447" s="338" t="s">
        <v>5224</v>
      </c>
      <c r="O5447" s="338" t="s">
        <v>8635</v>
      </c>
    </row>
    <row r="5448" ht="15.75" customHeight="1">
      <c r="A5448" s="338" t="s">
        <v>27037</v>
      </c>
      <c r="B5448" s="338" t="s">
        <v>4970</v>
      </c>
      <c r="C5448" s="338" t="s">
        <v>1558</v>
      </c>
      <c r="D5448" s="338">
        <v>2009.0</v>
      </c>
      <c r="E5448" s="338" t="s">
        <v>27038</v>
      </c>
      <c r="F5448" s="339">
        <v>44990.0</v>
      </c>
      <c r="G5448" s="338" t="s">
        <v>17591</v>
      </c>
      <c r="H5448" s="338" t="s">
        <v>21023</v>
      </c>
      <c r="I5448" s="338" t="s">
        <v>25793</v>
      </c>
      <c r="J5448" s="338" t="s">
        <v>27039</v>
      </c>
      <c r="K5448" s="338" t="s">
        <v>4987</v>
      </c>
      <c r="L5448" s="338" t="s">
        <v>5971</v>
      </c>
      <c r="M5448" s="338" t="s">
        <v>27040</v>
      </c>
      <c r="N5448" s="338" t="s">
        <v>25416</v>
      </c>
      <c r="O5448" s="338" t="s">
        <v>5160</v>
      </c>
    </row>
    <row r="5449" ht="15.75" customHeight="1">
      <c r="A5449" s="338" t="s">
        <v>27041</v>
      </c>
      <c r="B5449" s="338" t="s">
        <v>4970</v>
      </c>
      <c r="C5449" s="338" t="s">
        <v>1537</v>
      </c>
      <c r="D5449" s="338">
        <v>2009.0</v>
      </c>
      <c r="E5449" s="338" t="s">
        <v>27042</v>
      </c>
      <c r="F5449" s="339">
        <v>45084.0</v>
      </c>
      <c r="G5449" s="338" t="s">
        <v>27043</v>
      </c>
      <c r="H5449" s="338" t="s">
        <v>23670</v>
      </c>
      <c r="I5449" s="338" t="s">
        <v>27044</v>
      </c>
      <c r="J5449" s="338" t="s">
        <v>27045</v>
      </c>
      <c r="K5449" s="338" t="s">
        <v>4987</v>
      </c>
      <c r="L5449" s="338" t="s">
        <v>18978</v>
      </c>
      <c r="M5449" s="338" t="s">
        <v>27046</v>
      </c>
      <c r="N5449" s="338" t="s">
        <v>4979</v>
      </c>
      <c r="O5449" s="338" t="s">
        <v>8635</v>
      </c>
    </row>
    <row r="5450" ht="15.75" customHeight="1">
      <c r="A5450" s="338" t="s">
        <v>264</v>
      </c>
      <c r="B5450" s="338" t="s">
        <v>7737</v>
      </c>
      <c r="C5450" s="338" t="s">
        <v>1537</v>
      </c>
      <c r="D5450" s="338">
        <v>2009.0</v>
      </c>
      <c r="E5450" s="338" t="s">
        <v>27047</v>
      </c>
      <c r="F5450" s="339">
        <v>45083.0</v>
      </c>
      <c r="G5450" s="338" t="s">
        <v>21339</v>
      </c>
      <c r="H5450" s="338" t="s">
        <v>22342</v>
      </c>
      <c r="I5450" s="338" t="s">
        <v>25006</v>
      </c>
      <c r="J5450" s="338" t="s">
        <v>21238</v>
      </c>
      <c r="K5450" s="338" t="s">
        <v>4987</v>
      </c>
      <c r="L5450" s="338" t="s">
        <v>15146</v>
      </c>
      <c r="M5450" s="338" t="s">
        <v>27048</v>
      </c>
      <c r="N5450" s="338" t="s">
        <v>5036</v>
      </c>
      <c r="O5450" s="338" t="s">
        <v>5324</v>
      </c>
    </row>
    <row r="5451" ht="15.75" customHeight="1">
      <c r="A5451" s="338" t="s">
        <v>27049</v>
      </c>
      <c r="B5451" s="338" t="s">
        <v>7737</v>
      </c>
      <c r="C5451" s="338" t="s">
        <v>1537</v>
      </c>
      <c r="D5451" s="338">
        <v>2009.0</v>
      </c>
      <c r="E5451" s="338" t="s">
        <v>27050</v>
      </c>
      <c r="F5451" s="339">
        <v>45143.0</v>
      </c>
      <c r="G5451" s="338" t="s">
        <v>17347</v>
      </c>
      <c r="H5451" s="338" t="s">
        <v>15534</v>
      </c>
      <c r="I5451" s="338" t="s">
        <v>23585</v>
      </c>
      <c r="J5451" s="338" t="s">
        <v>7058</v>
      </c>
      <c r="K5451" s="338" t="s">
        <v>4987</v>
      </c>
      <c r="L5451" s="338" t="s">
        <v>16673</v>
      </c>
      <c r="M5451" s="338" t="s">
        <v>27051</v>
      </c>
      <c r="N5451" s="338" t="s">
        <v>5009</v>
      </c>
      <c r="O5451" s="338" t="s">
        <v>5715</v>
      </c>
    </row>
    <row r="5452" ht="15.75" customHeight="1">
      <c r="A5452" s="338" t="s">
        <v>1042</v>
      </c>
      <c r="B5452" s="338" t="s">
        <v>4970</v>
      </c>
      <c r="C5452" s="338" t="s">
        <v>1558</v>
      </c>
      <c r="D5452" s="338">
        <v>2009.0</v>
      </c>
      <c r="E5452" s="338" t="s">
        <v>27052</v>
      </c>
      <c r="F5452" s="339">
        <v>45114.0</v>
      </c>
      <c r="G5452" s="338" t="s">
        <v>27053</v>
      </c>
      <c r="H5452" s="338" t="s">
        <v>20505</v>
      </c>
      <c r="I5452" s="338" t="s">
        <v>27054</v>
      </c>
      <c r="J5452" s="338" t="s">
        <v>27055</v>
      </c>
      <c r="K5452" s="338" t="s">
        <v>4987</v>
      </c>
      <c r="L5452" s="338" t="s">
        <v>5377</v>
      </c>
      <c r="M5452" s="338" t="s">
        <v>27056</v>
      </c>
      <c r="N5452" s="338" t="s">
        <v>4979</v>
      </c>
      <c r="O5452" s="338" t="s">
        <v>5067</v>
      </c>
    </row>
    <row r="5453" ht="15.75" customHeight="1">
      <c r="A5453" s="338" t="s">
        <v>355</v>
      </c>
      <c r="B5453" s="338" t="s">
        <v>4993</v>
      </c>
      <c r="C5453" s="338" t="s">
        <v>1537</v>
      </c>
      <c r="D5453" s="338">
        <v>2009.0</v>
      </c>
      <c r="E5453" s="338" t="s">
        <v>27057</v>
      </c>
      <c r="F5453" s="339">
        <v>45084.0</v>
      </c>
      <c r="G5453" s="338" t="s">
        <v>27058</v>
      </c>
      <c r="H5453" s="338" t="s">
        <v>25756</v>
      </c>
      <c r="I5453" s="338" t="s">
        <v>8102</v>
      </c>
      <c r="J5453" s="338" t="s">
        <v>21231</v>
      </c>
      <c r="K5453" s="338" t="s">
        <v>4976</v>
      </c>
      <c r="L5453" s="338" t="s">
        <v>27059</v>
      </c>
      <c r="M5453" s="338" t="s">
        <v>27060</v>
      </c>
      <c r="N5453" s="338" t="s">
        <v>4979</v>
      </c>
      <c r="O5453" s="338" t="s">
        <v>8203</v>
      </c>
    </row>
    <row r="5454" ht="15.75" customHeight="1">
      <c r="A5454" s="338" t="s">
        <v>27061</v>
      </c>
      <c r="B5454" s="338" t="s">
        <v>7737</v>
      </c>
      <c r="C5454" s="338" t="s">
        <v>1558</v>
      </c>
      <c r="D5454" s="338">
        <v>2009.0</v>
      </c>
      <c r="E5454" s="338" t="s">
        <v>27062</v>
      </c>
      <c r="F5454" s="339">
        <v>45022.0</v>
      </c>
      <c r="G5454" s="338" t="s">
        <v>9484</v>
      </c>
      <c r="H5454" s="338" t="s">
        <v>11670</v>
      </c>
      <c r="I5454" s="338" t="s">
        <v>19841</v>
      </c>
      <c r="J5454" s="338" t="s">
        <v>27063</v>
      </c>
      <c r="K5454" s="338" t="s">
        <v>12977</v>
      </c>
      <c r="L5454" s="338" t="s">
        <v>7743</v>
      </c>
      <c r="M5454" s="338" t="s">
        <v>27064</v>
      </c>
      <c r="N5454" s="338" t="s">
        <v>7780</v>
      </c>
      <c r="O5454" s="338" t="s">
        <v>5046</v>
      </c>
    </row>
    <row r="5455" ht="15.75" customHeight="1">
      <c r="A5455" s="338">
        <v>2012.0</v>
      </c>
      <c r="B5455" s="338" t="s">
        <v>7737</v>
      </c>
      <c r="C5455" s="338" t="s">
        <v>1537</v>
      </c>
      <c r="D5455" s="338">
        <v>2009.0</v>
      </c>
      <c r="E5455" s="338" t="s">
        <v>27065</v>
      </c>
      <c r="F5455" s="339">
        <v>45143.0</v>
      </c>
      <c r="G5455" s="338" t="s">
        <v>25206</v>
      </c>
      <c r="H5455" s="338" t="s">
        <v>14403</v>
      </c>
      <c r="I5455" s="338" t="s">
        <v>14403</v>
      </c>
      <c r="J5455" s="338" t="s">
        <v>8625</v>
      </c>
      <c r="K5455" s="338" t="s">
        <v>4987</v>
      </c>
      <c r="L5455" s="338" t="s">
        <v>18083</v>
      </c>
      <c r="M5455" s="338" t="s">
        <v>27066</v>
      </c>
      <c r="N5455" s="338" t="s">
        <v>4990</v>
      </c>
      <c r="O5455" s="338" t="s">
        <v>13293</v>
      </c>
    </row>
    <row r="5456" ht="15.75" customHeight="1">
      <c r="A5456" s="338" t="s">
        <v>27067</v>
      </c>
      <c r="B5456" s="338" t="s">
        <v>7737</v>
      </c>
      <c r="C5456" s="338" t="s">
        <v>1547</v>
      </c>
      <c r="D5456" s="338">
        <v>2009.0</v>
      </c>
      <c r="E5456" s="338" t="s">
        <v>27068</v>
      </c>
      <c r="F5456" s="339">
        <v>45113.0</v>
      </c>
      <c r="G5456" s="338" t="s">
        <v>23724</v>
      </c>
      <c r="H5456" s="338" t="s">
        <v>14448</v>
      </c>
      <c r="I5456" s="338" t="s">
        <v>15921</v>
      </c>
      <c r="J5456" s="338" t="s">
        <v>18796</v>
      </c>
      <c r="K5456" s="338" t="s">
        <v>4987</v>
      </c>
      <c r="L5456" s="338" t="s">
        <v>12744</v>
      </c>
      <c r="M5456" s="338" t="s">
        <v>27069</v>
      </c>
      <c r="N5456" s="338" t="s">
        <v>18335</v>
      </c>
      <c r="O5456" s="338" t="s">
        <v>10697</v>
      </c>
    </row>
    <row r="5457" ht="15.75" customHeight="1">
      <c r="A5457" s="338" t="s">
        <v>27070</v>
      </c>
      <c r="B5457" s="338" t="s">
        <v>7737</v>
      </c>
      <c r="C5457" s="338" t="s">
        <v>3713</v>
      </c>
      <c r="D5457" s="338">
        <v>2009.0</v>
      </c>
      <c r="E5457" s="338" t="s">
        <v>26741</v>
      </c>
      <c r="F5457" s="339">
        <v>44933.0</v>
      </c>
      <c r="G5457" s="338" t="s">
        <v>21445</v>
      </c>
      <c r="H5457" s="338" t="s">
        <v>25065</v>
      </c>
      <c r="I5457" s="338" t="s">
        <v>25892</v>
      </c>
      <c r="J5457" s="338" t="s">
        <v>14605</v>
      </c>
      <c r="K5457" s="338" t="s">
        <v>4987</v>
      </c>
      <c r="M5457" s="338" t="s">
        <v>27071</v>
      </c>
      <c r="N5457" s="338" t="s">
        <v>5036</v>
      </c>
      <c r="O5457" s="338" t="s">
        <v>5056</v>
      </c>
    </row>
    <row r="5458" ht="15.75" customHeight="1">
      <c r="A5458" s="338" t="s">
        <v>27072</v>
      </c>
      <c r="B5458" s="338" t="s">
        <v>4970</v>
      </c>
      <c r="C5458" s="338" t="s">
        <v>1601</v>
      </c>
      <c r="D5458" s="338">
        <v>2009.0</v>
      </c>
      <c r="E5458" s="338" t="s">
        <v>27073</v>
      </c>
      <c r="F5458" s="339">
        <v>45084.0</v>
      </c>
      <c r="G5458" s="338" t="s">
        <v>23562</v>
      </c>
      <c r="H5458" s="338" t="s">
        <v>27074</v>
      </c>
      <c r="I5458" s="338" t="s">
        <v>24265</v>
      </c>
      <c r="J5458" s="338" t="s">
        <v>27075</v>
      </c>
      <c r="K5458" s="338" t="s">
        <v>4987</v>
      </c>
      <c r="L5458" s="338" t="s">
        <v>27076</v>
      </c>
      <c r="M5458" s="338" t="s">
        <v>27077</v>
      </c>
      <c r="N5458" s="338" t="s">
        <v>4990</v>
      </c>
      <c r="O5458" s="338" t="s">
        <v>5010</v>
      </c>
    </row>
    <row r="5459" ht="15.75" customHeight="1">
      <c r="A5459" s="338" t="s">
        <v>27078</v>
      </c>
      <c r="B5459" s="338" t="s">
        <v>7737</v>
      </c>
      <c r="C5459" s="338" t="s">
        <v>1558</v>
      </c>
      <c r="D5459" s="338">
        <v>2009.0</v>
      </c>
      <c r="E5459" s="338" t="s">
        <v>27050</v>
      </c>
      <c r="F5459" s="339">
        <v>45114.0</v>
      </c>
      <c r="G5459" s="338" t="s">
        <v>11118</v>
      </c>
      <c r="H5459" s="338" t="s">
        <v>27079</v>
      </c>
      <c r="I5459" s="338" t="s">
        <v>27080</v>
      </c>
      <c r="J5459" s="338" t="s">
        <v>23390</v>
      </c>
      <c r="K5459" s="338" t="s">
        <v>4987</v>
      </c>
      <c r="L5459" s="338" t="s">
        <v>6381</v>
      </c>
      <c r="M5459" s="338" t="s">
        <v>27081</v>
      </c>
      <c r="N5459" s="338" t="s">
        <v>17975</v>
      </c>
      <c r="O5459" s="338" t="s">
        <v>5028</v>
      </c>
    </row>
    <row r="5460" ht="15.75" customHeight="1">
      <c r="A5460" s="338" t="s">
        <v>825</v>
      </c>
      <c r="B5460" s="338" t="s">
        <v>7737</v>
      </c>
      <c r="C5460" s="338" t="s">
        <v>1537</v>
      </c>
      <c r="D5460" s="338">
        <v>2009.0</v>
      </c>
      <c r="E5460" s="338" t="s">
        <v>27082</v>
      </c>
      <c r="F5460" s="339">
        <v>45084.0</v>
      </c>
      <c r="G5460" s="338" t="s">
        <v>16580</v>
      </c>
      <c r="H5460" s="338" t="s">
        <v>18865</v>
      </c>
      <c r="I5460" s="338" t="s">
        <v>27083</v>
      </c>
      <c r="J5460" s="338" t="s">
        <v>11718</v>
      </c>
      <c r="K5460" s="338" t="s">
        <v>4987</v>
      </c>
      <c r="L5460" s="338" t="s">
        <v>16634</v>
      </c>
      <c r="M5460" s="338" t="s">
        <v>27084</v>
      </c>
      <c r="N5460" s="338" t="s">
        <v>4979</v>
      </c>
      <c r="O5460" s="338" t="s">
        <v>6633</v>
      </c>
    </row>
    <row r="5461" ht="15.75" customHeight="1">
      <c r="A5461" s="338" t="s">
        <v>27085</v>
      </c>
      <c r="B5461" s="338" t="s">
        <v>4970</v>
      </c>
      <c r="C5461" s="338" t="s">
        <v>1537</v>
      </c>
      <c r="D5461" s="338">
        <v>2009.0</v>
      </c>
      <c r="E5461" s="338" t="s">
        <v>26592</v>
      </c>
      <c r="F5461" s="339">
        <v>45176.0</v>
      </c>
      <c r="G5461" s="338" t="s">
        <v>27086</v>
      </c>
      <c r="H5461" s="338" t="s">
        <v>27087</v>
      </c>
      <c r="I5461" s="338" t="s">
        <v>27087</v>
      </c>
      <c r="J5461" s="338" t="s">
        <v>27088</v>
      </c>
      <c r="K5461" s="338" t="s">
        <v>5083</v>
      </c>
      <c r="L5461" s="338" t="s">
        <v>7748</v>
      </c>
      <c r="M5461" s="338" t="s">
        <v>27089</v>
      </c>
      <c r="N5461" s="338" t="s">
        <v>7886</v>
      </c>
      <c r="O5461" s="338" t="s">
        <v>5545</v>
      </c>
    </row>
    <row r="5462" ht="15.75" customHeight="1">
      <c r="A5462" s="338" t="s">
        <v>27090</v>
      </c>
      <c r="B5462" s="338" t="s">
        <v>7737</v>
      </c>
      <c r="C5462" s="338" t="s">
        <v>1681</v>
      </c>
      <c r="D5462" s="338">
        <v>2009.0</v>
      </c>
      <c r="E5462" s="338" t="s">
        <v>27091</v>
      </c>
      <c r="F5462" s="339">
        <v>45084.0</v>
      </c>
      <c r="G5462" s="338" t="s">
        <v>25143</v>
      </c>
      <c r="H5462" s="338" t="s">
        <v>15303</v>
      </c>
      <c r="I5462" s="338" t="s">
        <v>15303</v>
      </c>
      <c r="J5462" s="338" t="s">
        <v>27092</v>
      </c>
      <c r="K5462" s="338" t="s">
        <v>4987</v>
      </c>
      <c r="L5462" s="338" t="s">
        <v>10654</v>
      </c>
      <c r="M5462" s="338" t="s">
        <v>27093</v>
      </c>
      <c r="N5462" s="338" t="s">
        <v>20308</v>
      </c>
      <c r="O5462" s="338" t="s">
        <v>5046</v>
      </c>
    </row>
    <row r="5463" ht="15.75" customHeight="1">
      <c r="A5463" s="338" t="s">
        <v>1293</v>
      </c>
      <c r="B5463" s="338" t="s">
        <v>4993</v>
      </c>
      <c r="C5463" s="338" t="s">
        <v>1572</v>
      </c>
      <c r="D5463" s="338">
        <v>2009.0</v>
      </c>
      <c r="E5463" s="338" t="s">
        <v>27094</v>
      </c>
      <c r="F5463" s="339">
        <v>44965.0</v>
      </c>
      <c r="G5463" s="338" t="s">
        <v>27095</v>
      </c>
      <c r="H5463" s="338" t="s">
        <v>21254</v>
      </c>
      <c r="I5463" s="338" t="s">
        <v>21254</v>
      </c>
      <c r="J5463" s="338" t="s">
        <v>12424</v>
      </c>
      <c r="K5463" s="338" t="s">
        <v>4987</v>
      </c>
      <c r="L5463" s="338" t="s">
        <v>16673</v>
      </c>
      <c r="M5463" s="338" t="s">
        <v>27096</v>
      </c>
      <c r="N5463" s="338" t="s">
        <v>18925</v>
      </c>
      <c r="O5463" s="338" t="s">
        <v>5186</v>
      </c>
    </row>
    <row r="5464" ht="15.75" customHeight="1">
      <c r="A5464" s="338" t="s">
        <v>1332</v>
      </c>
      <c r="B5464" s="338" t="s">
        <v>7737</v>
      </c>
      <c r="C5464" s="338" t="s">
        <v>1537</v>
      </c>
      <c r="D5464" s="338">
        <v>2009.0</v>
      </c>
      <c r="E5464" s="338" t="s">
        <v>27097</v>
      </c>
      <c r="F5464" s="339">
        <v>45083.0</v>
      </c>
      <c r="G5464" s="338" t="s">
        <v>27098</v>
      </c>
      <c r="H5464" s="338" t="s">
        <v>26323</v>
      </c>
      <c r="I5464" s="338" t="s">
        <v>22283</v>
      </c>
      <c r="J5464" s="338" t="s">
        <v>23569</v>
      </c>
      <c r="K5464" s="338" t="s">
        <v>4987</v>
      </c>
      <c r="L5464" s="338" t="s">
        <v>22805</v>
      </c>
      <c r="M5464" s="338" t="s">
        <v>27099</v>
      </c>
      <c r="N5464" s="338" t="s">
        <v>5224</v>
      </c>
      <c r="O5464" s="338" t="s">
        <v>5324</v>
      </c>
    </row>
    <row r="5465" ht="15.75" customHeight="1">
      <c r="A5465" s="338" t="s">
        <v>27100</v>
      </c>
      <c r="B5465" s="338" t="s">
        <v>4993</v>
      </c>
      <c r="C5465" s="338" t="s">
        <v>1572</v>
      </c>
      <c r="D5465" s="338">
        <v>2009.0</v>
      </c>
      <c r="E5465" s="338" t="s">
        <v>27101</v>
      </c>
      <c r="F5465" s="339">
        <v>45176.0</v>
      </c>
      <c r="G5465" s="338" t="s">
        <v>22856</v>
      </c>
      <c r="H5465" s="338" t="s">
        <v>17424</v>
      </c>
      <c r="I5465" s="338" t="s">
        <v>12818</v>
      </c>
      <c r="J5465" s="338" t="s">
        <v>18372</v>
      </c>
      <c r="K5465" s="338" t="s">
        <v>4987</v>
      </c>
      <c r="L5465" s="338" t="s">
        <v>7743</v>
      </c>
      <c r="M5465" s="338" t="s">
        <v>27102</v>
      </c>
      <c r="N5465" s="338" t="s">
        <v>5224</v>
      </c>
      <c r="O5465" s="338" t="s">
        <v>5794</v>
      </c>
    </row>
    <row r="5466" ht="15.75" customHeight="1">
      <c r="A5466" s="338" t="s">
        <v>27103</v>
      </c>
      <c r="B5466" s="338" t="s">
        <v>4970</v>
      </c>
      <c r="C5466" s="338" t="s">
        <v>1537</v>
      </c>
      <c r="D5466" s="338">
        <v>2009.0</v>
      </c>
      <c r="E5466" s="338" t="s">
        <v>26737</v>
      </c>
      <c r="F5466" s="339">
        <v>44933.0</v>
      </c>
      <c r="G5466" s="338" t="s">
        <v>6407</v>
      </c>
      <c r="H5466" s="338" t="s">
        <v>12083</v>
      </c>
      <c r="I5466" s="338" t="s">
        <v>22283</v>
      </c>
      <c r="J5466" s="338" t="s">
        <v>19865</v>
      </c>
      <c r="K5466" s="338" t="s">
        <v>4987</v>
      </c>
      <c r="L5466" s="338" t="s">
        <v>6015</v>
      </c>
      <c r="M5466" s="338" t="s">
        <v>27104</v>
      </c>
      <c r="N5466" s="338" t="s">
        <v>25296</v>
      </c>
      <c r="O5466" s="338" t="s">
        <v>5624</v>
      </c>
    </row>
    <row r="5467" ht="15.75" customHeight="1">
      <c r="A5467" s="338" t="s">
        <v>27105</v>
      </c>
      <c r="B5467" s="338" t="s">
        <v>4970</v>
      </c>
      <c r="C5467" s="338" t="s">
        <v>1425</v>
      </c>
      <c r="D5467" s="338">
        <v>2009.0</v>
      </c>
      <c r="E5467" s="338" t="s">
        <v>27106</v>
      </c>
      <c r="F5467" s="338" t="s">
        <v>5059</v>
      </c>
      <c r="G5467" s="338" t="s">
        <v>14304</v>
      </c>
      <c r="H5467" s="338" t="s">
        <v>24417</v>
      </c>
      <c r="I5467" s="338" t="s">
        <v>27107</v>
      </c>
      <c r="J5467" s="338" t="s">
        <v>27108</v>
      </c>
      <c r="K5467" s="338" t="s">
        <v>4987</v>
      </c>
      <c r="M5467" s="338" t="s">
        <v>27109</v>
      </c>
      <c r="N5467" s="338" t="s">
        <v>19833</v>
      </c>
      <c r="O5467" s="338" t="s">
        <v>5457</v>
      </c>
    </row>
    <row r="5468" ht="15.75" customHeight="1">
      <c r="A5468" s="338" t="s">
        <v>27110</v>
      </c>
      <c r="B5468" s="338" t="s">
        <v>7737</v>
      </c>
      <c r="C5468" s="338" t="s">
        <v>1558</v>
      </c>
      <c r="D5468" s="338">
        <v>2009.0</v>
      </c>
      <c r="E5468" s="338" t="s">
        <v>27111</v>
      </c>
      <c r="F5468" s="339">
        <v>45024.0</v>
      </c>
      <c r="G5468" s="338" t="s">
        <v>15866</v>
      </c>
      <c r="H5468" s="338" t="s">
        <v>27112</v>
      </c>
      <c r="I5468" s="338" t="s">
        <v>27112</v>
      </c>
      <c r="J5468" s="338" t="s">
        <v>21681</v>
      </c>
      <c r="K5468" s="338" t="s">
        <v>19171</v>
      </c>
      <c r="M5468" s="338" t="s">
        <v>27113</v>
      </c>
      <c r="N5468" s="338" t="s">
        <v>27114</v>
      </c>
      <c r="O5468" s="338" t="s">
        <v>7016</v>
      </c>
    </row>
    <row r="5469" ht="15.75" customHeight="1">
      <c r="A5469" s="338" t="s">
        <v>27115</v>
      </c>
      <c r="B5469" s="338" t="s">
        <v>7737</v>
      </c>
      <c r="C5469" s="338" t="s">
        <v>1601</v>
      </c>
      <c r="D5469" s="338">
        <v>2009.0</v>
      </c>
      <c r="E5469" s="338" t="s">
        <v>27116</v>
      </c>
      <c r="F5469" s="339">
        <v>45083.0</v>
      </c>
      <c r="G5469" s="338" t="s">
        <v>7083</v>
      </c>
      <c r="H5469" s="338" t="s">
        <v>27117</v>
      </c>
      <c r="I5469" s="338" t="s">
        <v>27118</v>
      </c>
      <c r="J5469" s="338" t="s">
        <v>26119</v>
      </c>
      <c r="K5469" s="338" t="s">
        <v>4987</v>
      </c>
      <c r="L5469" s="338" t="s">
        <v>9839</v>
      </c>
      <c r="M5469" s="338" t="s">
        <v>27119</v>
      </c>
      <c r="N5469" s="338" t="s">
        <v>24121</v>
      </c>
      <c r="O5469" s="338" t="s">
        <v>6003</v>
      </c>
    </row>
    <row r="5470" ht="15.75" customHeight="1">
      <c r="A5470" s="338" t="s">
        <v>1254</v>
      </c>
      <c r="B5470" s="338" t="s">
        <v>7737</v>
      </c>
      <c r="C5470" s="338" t="s">
        <v>1537</v>
      </c>
      <c r="D5470" s="338">
        <v>2009.0</v>
      </c>
      <c r="E5470" s="338" t="s">
        <v>27120</v>
      </c>
      <c r="F5470" s="338" t="s">
        <v>5286</v>
      </c>
      <c r="G5470" s="338" t="s">
        <v>26409</v>
      </c>
      <c r="H5470" s="338" t="s">
        <v>16681</v>
      </c>
      <c r="I5470" s="338" t="s">
        <v>19965</v>
      </c>
      <c r="J5470" s="338" t="s">
        <v>22884</v>
      </c>
      <c r="K5470" s="338" t="s">
        <v>4987</v>
      </c>
      <c r="L5470" s="338" t="s">
        <v>18083</v>
      </c>
      <c r="M5470" s="338" t="s">
        <v>27121</v>
      </c>
      <c r="N5470" s="338" t="s">
        <v>18335</v>
      </c>
      <c r="O5470" s="338" t="s">
        <v>5740</v>
      </c>
    </row>
    <row r="5471" ht="15.75" customHeight="1">
      <c r="A5471" s="338" t="s">
        <v>27122</v>
      </c>
      <c r="B5471" s="338" t="s">
        <v>4970</v>
      </c>
      <c r="C5471" s="338" t="s">
        <v>1558</v>
      </c>
      <c r="D5471" s="338">
        <v>2009.0</v>
      </c>
      <c r="E5471" s="338" t="s">
        <v>27123</v>
      </c>
      <c r="F5471" s="339">
        <v>45023.0</v>
      </c>
      <c r="G5471" s="338" t="s">
        <v>27124</v>
      </c>
      <c r="H5471" s="338" t="s">
        <v>24680</v>
      </c>
      <c r="I5471" s="338" t="s">
        <v>24995</v>
      </c>
      <c r="J5471" s="338" t="s">
        <v>18372</v>
      </c>
      <c r="K5471" s="338" t="s">
        <v>4987</v>
      </c>
      <c r="L5471" s="338" t="s">
        <v>7014</v>
      </c>
      <c r="M5471" s="338" t="s">
        <v>27125</v>
      </c>
      <c r="N5471" s="338" t="s">
        <v>5009</v>
      </c>
      <c r="O5471" s="338" t="s">
        <v>5087</v>
      </c>
    </row>
    <row r="5472" ht="15.75" customHeight="1">
      <c r="A5472" s="338" t="s">
        <v>27126</v>
      </c>
      <c r="B5472" s="338" t="s">
        <v>7737</v>
      </c>
      <c r="C5472" s="338" t="s">
        <v>1601</v>
      </c>
      <c r="D5472" s="338">
        <v>2009.0</v>
      </c>
      <c r="E5472" s="338" t="s">
        <v>27091</v>
      </c>
      <c r="F5472" s="339">
        <v>45111.0</v>
      </c>
      <c r="G5472" s="338" t="s">
        <v>21339</v>
      </c>
      <c r="H5472" s="338" t="s">
        <v>21921</v>
      </c>
      <c r="I5472" s="338" t="s">
        <v>26395</v>
      </c>
      <c r="J5472" s="338" t="s">
        <v>24204</v>
      </c>
      <c r="K5472" s="338" t="s">
        <v>4987</v>
      </c>
      <c r="L5472" s="338" t="s">
        <v>6394</v>
      </c>
      <c r="M5472" s="338" t="s">
        <v>27127</v>
      </c>
      <c r="N5472" s="338" t="s">
        <v>27128</v>
      </c>
      <c r="O5472" s="338" t="s">
        <v>7456</v>
      </c>
    </row>
    <row r="5473" ht="15.75" customHeight="1">
      <c r="A5473" s="338" t="s">
        <v>27129</v>
      </c>
      <c r="B5473" s="338" t="s">
        <v>5601</v>
      </c>
      <c r="C5473" s="338" t="s">
        <v>1547</v>
      </c>
      <c r="D5473" s="338">
        <v>2009.0</v>
      </c>
      <c r="E5473" s="338" t="s">
        <v>27130</v>
      </c>
      <c r="F5473" s="339">
        <v>45083.0</v>
      </c>
      <c r="G5473" s="338" t="s">
        <v>10353</v>
      </c>
      <c r="H5473" s="338" t="s">
        <v>13946</v>
      </c>
      <c r="I5473" s="338" t="s">
        <v>13946</v>
      </c>
      <c r="J5473" s="338" t="s">
        <v>11222</v>
      </c>
      <c r="K5473" s="338" t="s">
        <v>10219</v>
      </c>
      <c r="L5473" s="338" t="s">
        <v>5157</v>
      </c>
      <c r="M5473" s="338" t="s">
        <v>27131</v>
      </c>
      <c r="N5473" s="338" t="s">
        <v>19332</v>
      </c>
      <c r="O5473" s="338" t="s">
        <v>5576</v>
      </c>
    </row>
    <row r="5474" ht="15.75" customHeight="1">
      <c r="A5474" s="338" t="s">
        <v>2254</v>
      </c>
      <c r="B5474" s="338" t="s">
        <v>4970</v>
      </c>
      <c r="C5474" s="338" t="s">
        <v>1425</v>
      </c>
      <c r="D5474" s="338">
        <v>2009.0</v>
      </c>
      <c r="E5474" s="338" t="s">
        <v>27132</v>
      </c>
      <c r="F5474" s="339">
        <v>45051.0</v>
      </c>
      <c r="G5474" s="338" t="s">
        <v>6444</v>
      </c>
      <c r="H5474" s="338" t="s">
        <v>22870</v>
      </c>
      <c r="I5474" s="338" t="s">
        <v>5024</v>
      </c>
      <c r="J5474" s="338" t="s">
        <v>27133</v>
      </c>
      <c r="K5474" s="338" t="s">
        <v>4987</v>
      </c>
      <c r="L5474" s="338" t="s">
        <v>4977</v>
      </c>
      <c r="M5474" s="338" t="s">
        <v>27134</v>
      </c>
      <c r="N5474" s="338" t="s">
        <v>7780</v>
      </c>
      <c r="O5474" s="338" t="s">
        <v>5262</v>
      </c>
    </row>
    <row r="5475" ht="15.75" customHeight="1">
      <c r="A5475" s="338" t="s">
        <v>27135</v>
      </c>
      <c r="B5475" s="338" t="s">
        <v>5445</v>
      </c>
      <c r="C5475" s="338" t="s">
        <v>1572</v>
      </c>
      <c r="D5475" s="338">
        <v>2009.0</v>
      </c>
      <c r="E5475" s="338" t="s">
        <v>27136</v>
      </c>
      <c r="F5475" s="339">
        <v>44933.0</v>
      </c>
      <c r="G5475" s="338" t="s">
        <v>10318</v>
      </c>
      <c r="H5475" s="338" t="s">
        <v>11957</v>
      </c>
      <c r="I5475" s="338" t="s">
        <v>11957</v>
      </c>
      <c r="J5475" s="338" t="s">
        <v>27137</v>
      </c>
      <c r="K5475" s="338" t="s">
        <v>4987</v>
      </c>
      <c r="L5475" s="338" t="s">
        <v>18110</v>
      </c>
      <c r="M5475" s="338" t="s">
        <v>27138</v>
      </c>
      <c r="N5475" s="338" t="s">
        <v>5843</v>
      </c>
      <c r="O5475" s="338" t="s">
        <v>5262</v>
      </c>
    </row>
    <row r="5476" ht="15.75" customHeight="1">
      <c r="A5476" s="338" t="s">
        <v>948</v>
      </c>
      <c r="B5476" s="338" t="s">
        <v>7737</v>
      </c>
      <c r="C5476" s="338" t="s">
        <v>1537</v>
      </c>
      <c r="D5476" s="338">
        <v>2009.0</v>
      </c>
      <c r="E5476" s="338" t="s">
        <v>27139</v>
      </c>
      <c r="F5476" s="339">
        <v>45052.0</v>
      </c>
      <c r="G5476" s="338" t="s">
        <v>27140</v>
      </c>
      <c r="H5476" s="338" t="s">
        <v>20501</v>
      </c>
      <c r="I5476" s="338" t="s">
        <v>14247</v>
      </c>
      <c r="J5476" s="338" t="s">
        <v>10355</v>
      </c>
      <c r="K5476" s="338" t="s">
        <v>4987</v>
      </c>
      <c r="L5476" s="338" t="s">
        <v>18083</v>
      </c>
      <c r="M5476" s="338" t="s">
        <v>27141</v>
      </c>
      <c r="N5476" s="338" t="s">
        <v>27142</v>
      </c>
      <c r="O5476" s="338" t="s">
        <v>5217</v>
      </c>
    </row>
    <row r="5477" ht="15.75" customHeight="1">
      <c r="A5477" s="338" t="s">
        <v>27143</v>
      </c>
      <c r="B5477" s="338" t="s">
        <v>4993</v>
      </c>
      <c r="C5477" s="338" t="s">
        <v>1572</v>
      </c>
      <c r="D5477" s="338">
        <v>2009.0</v>
      </c>
      <c r="E5477" s="338" t="s">
        <v>27062</v>
      </c>
      <c r="F5477" s="339">
        <v>45114.0</v>
      </c>
      <c r="G5477" s="338" t="s">
        <v>7815</v>
      </c>
      <c r="H5477" s="338" t="s">
        <v>15174</v>
      </c>
      <c r="I5477" s="338" t="s">
        <v>15174</v>
      </c>
      <c r="J5477" s="338" t="s">
        <v>25378</v>
      </c>
      <c r="K5477" s="338" t="s">
        <v>4987</v>
      </c>
      <c r="L5477" s="338" t="s">
        <v>12846</v>
      </c>
      <c r="M5477" s="338" t="s">
        <v>27144</v>
      </c>
      <c r="N5477" s="338" t="s">
        <v>22475</v>
      </c>
      <c r="O5477" s="338" t="s">
        <v>5067</v>
      </c>
    </row>
    <row r="5478" ht="15.75" customHeight="1">
      <c r="A5478" s="338" t="s">
        <v>27145</v>
      </c>
      <c r="B5478" s="338" t="s">
        <v>4970</v>
      </c>
      <c r="C5478" s="338" t="s">
        <v>1547</v>
      </c>
      <c r="D5478" s="338">
        <v>2009.0</v>
      </c>
      <c r="E5478" s="338" t="s">
        <v>27146</v>
      </c>
      <c r="F5478" s="339">
        <v>45145.0</v>
      </c>
      <c r="G5478" s="338" t="s">
        <v>18114</v>
      </c>
      <c r="H5478" s="338" t="s">
        <v>27147</v>
      </c>
      <c r="I5478" s="338" t="s">
        <v>27147</v>
      </c>
      <c r="J5478" s="338" t="s">
        <v>18704</v>
      </c>
      <c r="K5478" s="338" t="s">
        <v>4976</v>
      </c>
      <c r="L5478" s="338" t="s">
        <v>5084</v>
      </c>
      <c r="M5478" s="338" t="s">
        <v>27148</v>
      </c>
      <c r="N5478" s="338" t="s">
        <v>22575</v>
      </c>
      <c r="O5478" s="338" t="s">
        <v>5262</v>
      </c>
    </row>
    <row r="5479" ht="15.75" customHeight="1">
      <c r="A5479" s="338" t="s">
        <v>27149</v>
      </c>
      <c r="B5479" s="338" t="s">
        <v>4970</v>
      </c>
      <c r="C5479" s="338" t="s">
        <v>1558</v>
      </c>
      <c r="D5479" s="338">
        <v>2009.0</v>
      </c>
      <c r="E5479" s="338" t="s">
        <v>26829</v>
      </c>
      <c r="F5479" s="338" t="s">
        <v>5059</v>
      </c>
      <c r="G5479" s="338" t="s">
        <v>20659</v>
      </c>
      <c r="H5479" s="338" t="s">
        <v>23770</v>
      </c>
      <c r="I5479" s="338" t="s">
        <v>23770</v>
      </c>
      <c r="J5479" s="338" t="s">
        <v>23314</v>
      </c>
      <c r="K5479" s="338" t="s">
        <v>4987</v>
      </c>
      <c r="L5479" s="338" t="s">
        <v>7743</v>
      </c>
      <c r="M5479" s="338" t="s">
        <v>27150</v>
      </c>
      <c r="N5479" s="338" t="s">
        <v>18335</v>
      </c>
      <c r="O5479" s="338" t="s">
        <v>5624</v>
      </c>
    </row>
    <row r="5480" ht="15.75" customHeight="1">
      <c r="A5480" s="338" t="s">
        <v>27151</v>
      </c>
      <c r="B5480" s="338" t="s">
        <v>4970</v>
      </c>
      <c r="C5480" s="338" t="s">
        <v>1681</v>
      </c>
      <c r="D5480" s="338">
        <v>2009.0</v>
      </c>
      <c r="E5480" s="338" t="s">
        <v>27152</v>
      </c>
      <c r="F5480" s="338" t="s">
        <v>5059</v>
      </c>
      <c r="G5480" s="338" t="s">
        <v>18182</v>
      </c>
      <c r="H5480" s="338" t="s">
        <v>5761</v>
      </c>
      <c r="I5480" s="338" t="s">
        <v>27153</v>
      </c>
      <c r="J5480" s="338" t="s">
        <v>10355</v>
      </c>
      <c r="K5480" s="338" t="s">
        <v>4987</v>
      </c>
      <c r="L5480" s="338" t="s">
        <v>16620</v>
      </c>
      <c r="M5480" s="338" t="s">
        <v>27154</v>
      </c>
      <c r="N5480" s="338" t="s">
        <v>5036</v>
      </c>
      <c r="O5480" s="338" t="s">
        <v>5724</v>
      </c>
    </row>
    <row r="5481" ht="15.75" customHeight="1">
      <c r="A5481" s="338" t="s">
        <v>27155</v>
      </c>
      <c r="B5481" s="338" t="s">
        <v>4970</v>
      </c>
      <c r="C5481" s="338" t="s">
        <v>1425</v>
      </c>
      <c r="D5481" s="338">
        <v>2009.0</v>
      </c>
      <c r="E5481" s="338" t="s">
        <v>27156</v>
      </c>
      <c r="F5481" s="339">
        <v>45020.0</v>
      </c>
      <c r="G5481" s="338" t="s">
        <v>7062</v>
      </c>
      <c r="H5481" s="338" t="s">
        <v>27157</v>
      </c>
      <c r="I5481" s="338" t="s">
        <v>27157</v>
      </c>
      <c r="J5481" s="338" t="s">
        <v>27158</v>
      </c>
      <c r="K5481" s="338" t="s">
        <v>6949</v>
      </c>
      <c r="M5481" s="338" t="s">
        <v>27159</v>
      </c>
      <c r="N5481" s="338" t="s">
        <v>27160</v>
      </c>
      <c r="O5481" s="338" t="s">
        <v>5248</v>
      </c>
    </row>
    <row r="5482" ht="15.75" customHeight="1">
      <c r="A5482" s="338" t="s">
        <v>27161</v>
      </c>
      <c r="B5482" s="338" t="s">
        <v>4970</v>
      </c>
      <c r="C5482" s="338" t="s">
        <v>1537</v>
      </c>
      <c r="D5482" s="338">
        <v>2009.0</v>
      </c>
      <c r="E5482" s="338" t="s">
        <v>25936</v>
      </c>
      <c r="F5482" s="339">
        <v>45023.0</v>
      </c>
      <c r="G5482" s="338" t="s">
        <v>27162</v>
      </c>
      <c r="H5482" s="338" t="s">
        <v>16663</v>
      </c>
      <c r="I5482" s="338" t="s">
        <v>22153</v>
      </c>
      <c r="J5482" s="338" t="s">
        <v>20738</v>
      </c>
      <c r="K5482" s="338" t="s">
        <v>4987</v>
      </c>
      <c r="L5482" s="338" t="s">
        <v>6394</v>
      </c>
      <c r="M5482" s="338" t="s">
        <v>27163</v>
      </c>
      <c r="N5482" s="338" t="s">
        <v>27164</v>
      </c>
      <c r="O5482" s="338" t="s">
        <v>5087</v>
      </c>
    </row>
    <row r="5483" ht="15.75" customHeight="1">
      <c r="A5483" s="338" t="s">
        <v>1158</v>
      </c>
      <c r="B5483" s="338" t="s">
        <v>7737</v>
      </c>
      <c r="C5483" s="338" t="s">
        <v>1558</v>
      </c>
      <c r="D5483" s="338">
        <v>2009.0</v>
      </c>
      <c r="E5483" s="338" t="s">
        <v>26714</v>
      </c>
      <c r="F5483" s="339">
        <v>45113.0</v>
      </c>
      <c r="G5483" s="338" t="s">
        <v>25143</v>
      </c>
      <c r="H5483" s="338" t="s">
        <v>25184</v>
      </c>
      <c r="I5483" s="338" t="s">
        <v>27165</v>
      </c>
      <c r="J5483" s="338" t="s">
        <v>16783</v>
      </c>
      <c r="K5483" s="338" t="s">
        <v>4987</v>
      </c>
      <c r="L5483" s="338" t="s">
        <v>7743</v>
      </c>
      <c r="M5483" s="338" t="s">
        <v>27166</v>
      </c>
      <c r="N5483" s="338" t="s">
        <v>7874</v>
      </c>
      <c r="O5483" s="338" t="s">
        <v>5576</v>
      </c>
    </row>
    <row r="5484" ht="15.75" customHeight="1">
      <c r="A5484" s="338" t="s">
        <v>27167</v>
      </c>
      <c r="B5484" s="338" t="s">
        <v>4970</v>
      </c>
      <c r="C5484" s="338" t="s">
        <v>1547</v>
      </c>
      <c r="D5484" s="338">
        <v>2009.0</v>
      </c>
      <c r="E5484" s="338" t="s">
        <v>27168</v>
      </c>
      <c r="F5484" s="339">
        <v>45145.0</v>
      </c>
      <c r="G5484" s="338" t="s">
        <v>15876</v>
      </c>
      <c r="H5484" s="338" t="s">
        <v>27169</v>
      </c>
      <c r="I5484" s="338" t="s">
        <v>27169</v>
      </c>
      <c r="J5484" s="338" t="s">
        <v>18678</v>
      </c>
      <c r="K5484" s="338" t="s">
        <v>14528</v>
      </c>
      <c r="L5484" s="338" t="s">
        <v>7091</v>
      </c>
      <c r="M5484" s="338" t="s">
        <v>27170</v>
      </c>
      <c r="N5484" s="338" t="s">
        <v>27171</v>
      </c>
      <c r="O5484" s="338" t="s">
        <v>7966</v>
      </c>
    </row>
    <row r="5485" ht="15.75" customHeight="1">
      <c r="A5485" s="338" t="s">
        <v>27172</v>
      </c>
      <c r="B5485" s="338" t="s">
        <v>5601</v>
      </c>
      <c r="C5485" s="338" t="s">
        <v>1547</v>
      </c>
      <c r="D5485" s="338">
        <v>2009.0</v>
      </c>
      <c r="E5485" s="338" t="s">
        <v>27173</v>
      </c>
      <c r="F5485" s="339">
        <v>44992.0</v>
      </c>
      <c r="G5485" s="338" t="s">
        <v>13584</v>
      </c>
      <c r="H5485" s="338" t="s">
        <v>19149</v>
      </c>
      <c r="I5485" s="338" t="s">
        <v>19149</v>
      </c>
      <c r="J5485" s="338" t="s">
        <v>27174</v>
      </c>
      <c r="K5485" s="338" t="s">
        <v>5607</v>
      </c>
      <c r="L5485" s="338" t="s">
        <v>5971</v>
      </c>
      <c r="M5485" s="338" t="s">
        <v>27175</v>
      </c>
      <c r="N5485" s="338" t="s">
        <v>27176</v>
      </c>
      <c r="O5485" s="338" t="s">
        <v>8697</v>
      </c>
    </row>
    <row r="5486" ht="15.75" customHeight="1">
      <c r="A5486" s="338" t="s">
        <v>27177</v>
      </c>
      <c r="B5486" s="338" t="s">
        <v>7737</v>
      </c>
      <c r="C5486" s="338" t="s">
        <v>1558</v>
      </c>
      <c r="D5486" s="338">
        <v>2009.0</v>
      </c>
      <c r="E5486" s="338" t="s">
        <v>26741</v>
      </c>
      <c r="F5486" s="339">
        <v>45022.0</v>
      </c>
      <c r="G5486" s="338" t="s">
        <v>11151</v>
      </c>
      <c r="H5486" s="338" t="s">
        <v>22451</v>
      </c>
      <c r="I5486" s="338" t="s">
        <v>23323</v>
      </c>
      <c r="J5486" s="338" t="s">
        <v>26755</v>
      </c>
      <c r="K5486" s="338" t="s">
        <v>4987</v>
      </c>
      <c r="L5486" s="338" t="s">
        <v>5094</v>
      </c>
      <c r="M5486" s="338" t="s">
        <v>27178</v>
      </c>
      <c r="N5486" s="338" t="s">
        <v>7780</v>
      </c>
      <c r="O5486" s="338" t="s">
        <v>5160</v>
      </c>
    </row>
    <row r="5487" ht="15.75" customHeight="1">
      <c r="A5487" s="338" t="s">
        <v>27179</v>
      </c>
      <c r="B5487" s="338" t="s">
        <v>7737</v>
      </c>
      <c r="C5487" s="338" t="s">
        <v>1537</v>
      </c>
      <c r="D5487" s="338">
        <v>2009.0</v>
      </c>
      <c r="E5487" s="338" t="s">
        <v>26829</v>
      </c>
      <c r="F5487" s="339">
        <v>44963.0</v>
      </c>
      <c r="G5487" s="338" t="s">
        <v>25937</v>
      </c>
      <c r="H5487" s="338" t="s">
        <v>15881</v>
      </c>
      <c r="I5487" s="338" t="s">
        <v>19109</v>
      </c>
      <c r="J5487" s="338" t="s">
        <v>7115</v>
      </c>
      <c r="K5487" s="338" t="s">
        <v>4987</v>
      </c>
      <c r="L5487" s="338" t="s">
        <v>6394</v>
      </c>
      <c r="M5487" s="338" t="s">
        <v>27180</v>
      </c>
      <c r="N5487" s="338" t="s">
        <v>18868</v>
      </c>
      <c r="O5487" s="338" t="s">
        <v>5423</v>
      </c>
    </row>
    <row r="5488" ht="15.75" customHeight="1">
      <c r="A5488" s="338" t="s">
        <v>27181</v>
      </c>
      <c r="B5488" s="338" t="s">
        <v>7737</v>
      </c>
      <c r="C5488" s="338" t="s">
        <v>1558</v>
      </c>
      <c r="D5488" s="338">
        <v>2009.0</v>
      </c>
      <c r="E5488" s="338" t="s">
        <v>27182</v>
      </c>
      <c r="F5488" s="339">
        <v>44932.0</v>
      </c>
      <c r="G5488" s="338" t="s">
        <v>9634</v>
      </c>
      <c r="H5488" s="338" t="s">
        <v>27183</v>
      </c>
      <c r="I5488" s="338" t="s">
        <v>27183</v>
      </c>
      <c r="J5488" s="338" t="s">
        <v>27184</v>
      </c>
      <c r="K5488" s="338" t="s">
        <v>4987</v>
      </c>
      <c r="L5488" s="338" t="s">
        <v>5094</v>
      </c>
      <c r="M5488" s="338" t="s">
        <v>27185</v>
      </c>
      <c r="N5488" s="338" t="s">
        <v>19967</v>
      </c>
      <c r="O5488" s="338" t="s">
        <v>6003</v>
      </c>
    </row>
    <row r="5489" ht="15.75" customHeight="1">
      <c r="A5489" s="338" t="s">
        <v>27186</v>
      </c>
      <c r="B5489" s="338" t="s">
        <v>5601</v>
      </c>
      <c r="C5489" s="338" t="s">
        <v>1547</v>
      </c>
      <c r="D5489" s="338">
        <v>2009.0</v>
      </c>
      <c r="E5489" s="338" t="s">
        <v>27187</v>
      </c>
      <c r="F5489" s="339">
        <v>44964.0</v>
      </c>
      <c r="G5489" s="338" t="s">
        <v>5838</v>
      </c>
      <c r="H5489" s="338" t="s">
        <v>27188</v>
      </c>
      <c r="I5489" s="338" t="s">
        <v>27189</v>
      </c>
      <c r="J5489" s="338" t="s">
        <v>27190</v>
      </c>
      <c r="K5489" s="338" t="s">
        <v>17265</v>
      </c>
      <c r="M5489" s="338" t="s">
        <v>27191</v>
      </c>
      <c r="N5489" s="338" t="s">
        <v>27192</v>
      </c>
      <c r="O5489" s="338" t="s">
        <v>5262</v>
      </c>
    </row>
    <row r="5490" ht="15.75" customHeight="1">
      <c r="A5490" s="338" t="s">
        <v>67</v>
      </c>
      <c r="B5490" s="338" t="s">
        <v>7737</v>
      </c>
      <c r="C5490" s="338" t="s">
        <v>1537</v>
      </c>
      <c r="D5490" s="338">
        <v>2009.0</v>
      </c>
      <c r="E5490" s="338" t="s">
        <v>27193</v>
      </c>
      <c r="F5490" s="339">
        <v>45113.0</v>
      </c>
      <c r="G5490" s="338" t="s">
        <v>14334</v>
      </c>
      <c r="H5490" s="338" t="s">
        <v>6563</v>
      </c>
      <c r="I5490" s="338" t="s">
        <v>13094</v>
      </c>
      <c r="J5490" s="338" t="s">
        <v>7872</v>
      </c>
      <c r="K5490" s="338" t="s">
        <v>4987</v>
      </c>
      <c r="L5490" s="338" t="s">
        <v>22805</v>
      </c>
      <c r="M5490" s="338" t="s">
        <v>27194</v>
      </c>
      <c r="N5490" s="338" t="s">
        <v>4990</v>
      </c>
      <c r="O5490" s="338" t="s">
        <v>7887</v>
      </c>
    </row>
    <row r="5491" ht="15.75" customHeight="1">
      <c r="A5491" s="338" t="s">
        <v>27195</v>
      </c>
      <c r="B5491" s="338" t="s">
        <v>4970</v>
      </c>
      <c r="C5491" s="338" t="s">
        <v>1547</v>
      </c>
      <c r="D5491" s="338">
        <v>2009.0</v>
      </c>
      <c r="E5491" s="338" t="s">
        <v>27101</v>
      </c>
      <c r="F5491" s="339">
        <v>44964.0</v>
      </c>
      <c r="G5491" s="338" t="s">
        <v>20509</v>
      </c>
      <c r="H5491" s="338" t="s">
        <v>24781</v>
      </c>
      <c r="I5491" s="338" t="s">
        <v>27196</v>
      </c>
      <c r="J5491" s="338" t="s">
        <v>23973</v>
      </c>
      <c r="K5491" s="338" t="s">
        <v>4987</v>
      </c>
      <c r="L5491" s="338" t="s">
        <v>7014</v>
      </c>
      <c r="M5491" s="338" t="s">
        <v>27197</v>
      </c>
      <c r="N5491" s="338" t="s">
        <v>17344</v>
      </c>
      <c r="O5491" s="338" t="s">
        <v>5150</v>
      </c>
    </row>
    <row r="5492" ht="15.75" customHeight="1">
      <c r="A5492" s="338" t="s">
        <v>27198</v>
      </c>
      <c r="B5492" s="338" t="s">
        <v>7737</v>
      </c>
      <c r="C5492" s="338" t="s">
        <v>1547</v>
      </c>
      <c r="D5492" s="338">
        <v>2009.0</v>
      </c>
      <c r="E5492" s="338" t="s">
        <v>27073</v>
      </c>
      <c r="F5492" s="339">
        <v>45175.0</v>
      </c>
      <c r="G5492" s="338" t="s">
        <v>4983</v>
      </c>
      <c r="H5492" s="338" t="s">
        <v>7928</v>
      </c>
      <c r="I5492" s="338" t="s">
        <v>27199</v>
      </c>
      <c r="J5492" s="338" t="s">
        <v>25794</v>
      </c>
      <c r="K5492" s="338" t="s">
        <v>4987</v>
      </c>
      <c r="L5492" s="338" t="s">
        <v>5074</v>
      </c>
      <c r="M5492" s="338" t="s">
        <v>27200</v>
      </c>
      <c r="N5492" s="338" t="s">
        <v>17975</v>
      </c>
      <c r="O5492" s="338" t="s">
        <v>5150</v>
      </c>
    </row>
    <row r="5493" ht="15.75" customHeight="1">
      <c r="A5493" s="338" t="s">
        <v>27201</v>
      </c>
      <c r="B5493" s="338" t="s">
        <v>4970</v>
      </c>
      <c r="C5493" s="338" t="s">
        <v>1547</v>
      </c>
      <c r="D5493" s="338">
        <v>2009.0</v>
      </c>
      <c r="E5493" s="338" t="s">
        <v>27202</v>
      </c>
      <c r="F5493" s="339">
        <v>44965.0</v>
      </c>
      <c r="G5493" s="338" t="s">
        <v>23032</v>
      </c>
      <c r="H5493" s="338" t="s">
        <v>27203</v>
      </c>
      <c r="I5493" s="338" t="s">
        <v>27204</v>
      </c>
      <c r="J5493" s="338" t="s">
        <v>21009</v>
      </c>
      <c r="K5493" s="338" t="s">
        <v>9114</v>
      </c>
      <c r="L5493" s="338" t="s">
        <v>6297</v>
      </c>
      <c r="M5493" s="338" t="s">
        <v>27205</v>
      </c>
      <c r="N5493" s="338" t="s">
        <v>27206</v>
      </c>
      <c r="O5493" s="338" t="s">
        <v>5046</v>
      </c>
    </row>
    <row r="5494" ht="15.75" customHeight="1">
      <c r="A5494" s="338" t="s">
        <v>27207</v>
      </c>
      <c r="B5494" s="338" t="s">
        <v>4970</v>
      </c>
      <c r="C5494" s="338" t="s">
        <v>1537</v>
      </c>
      <c r="D5494" s="338">
        <v>2009.0</v>
      </c>
      <c r="E5494" s="338" t="s">
        <v>27208</v>
      </c>
      <c r="F5494" s="339">
        <v>45113.0</v>
      </c>
      <c r="G5494" s="338" t="s">
        <v>11973</v>
      </c>
      <c r="H5494" s="338" t="s">
        <v>27209</v>
      </c>
      <c r="I5494" s="338" t="s">
        <v>27210</v>
      </c>
      <c r="J5494" s="338" t="s">
        <v>7058</v>
      </c>
      <c r="K5494" s="338" t="s">
        <v>12977</v>
      </c>
      <c r="L5494" s="338" t="s">
        <v>12215</v>
      </c>
      <c r="M5494" s="338" t="s">
        <v>27211</v>
      </c>
      <c r="N5494" s="338" t="s">
        <v>7805</v>
      </c>
      <c r="O5494" s="338" t="s">
        <v>5576</v>
      </c>
    </row>
    <row r="5495" ht="15.75" customHeight="1">
      <c r="A5495" s="338" t="s">
        <v>634</v>
      </c>
      <c r="B5495" s="338" t="s">
        <v>4993</v>
      </c>
      <c r="C5495" s="338" t="s">
        <v>1572</v>
      </c>
      <c r="D5495" s="338">
        <v>2009.0</v>
      </c>
      <c r="E5495" s="338" t="s">
        <v>27212</v>
      </c>
      <c r="F5495" s="339">
        <v>45022.0</v>
      </c>
      <c r="G5495" s="338" t="s">
        <v>12811</v>
      </c>
      <c r="H5495" s="338" t="s">
        <v>27213</v>
      </c>
      <c r="I5495" s="338" t="s">
        <v>26651</v>
      </c>
      <c r="J5495" s="338" t="s">
        <v>15669</v>
      </c>
      <c r="K5495" s="338" t="s">
        <v>4987</v>
      </c>
      <c r="L5495" s="338" t="s">
        <v>16673</v>
      </c>
      <c r="M5495" s="338" t="s">
        <v>27214</v>
      </c>
      <c r="N5495" s="338" t="s">
        <v>19003</v>
      </c>
      <c r="O5495" s="338" t="s">
        <v>5370</v>
      </c>
    </row>
    <row r="5496" ht="15.75" customHeight="1">
      <c r="A5496" s="338" t="s">
        <v>27215</v>
      </c>
      <c r="B5496" s="338" t="s">
        <v>4970</v>
      </c>
      <c r="C5496" s="338" t="s">
        <v>1537</v>
      </c>
      <c r="D5496" s="338">
        <v>2009.0</v>
      </c>
      <c r="E5496" s="338" t="s">
        <v>26441</v>
      </c>
      <c r="F5496" s="339">
        <v>45083.0</v>
      </c>
      <c r="G5496" s="338" t="s">
        <v>15871</v>
      </c>
      <c r="H5496" s="338" t="s">
        <v>27216</v>
      </c>
      <c r="I5496" s="338" t="s">
        <v>25121</v>
      </c>
      <c r="J5496" s="338" t="s">
        <v>26627</v>
      </c>
      <c r="K5496" s="338" t="s">
        <v>4987</v>
      </c>
      <c r="L5496" s="338" t="s">
        <v>5377</v>
      </c>
      <c r="M5496" s="338" t="s">
        <v>27217</v>
      </c>
      <c r="N5496" s="338" t="s">
        <v>19967</v>
      </c>
      <c r="O5496" s="338" t="s">
        <v>5248</v>
      </c>
    </row>
    <row r="5497" ht="15.75" customHeight="1">
      <c r="A5497" s="338" t="s">
        <v>27218</v>
      </c>
      <c r="B5497" s="338" t="s">
        <v>7737</v>
      </c>
      <c r="C5497" s="338" t="s">
        <v>1558</v>
      </c>
      <c r="D5497" s="338">
        <v>2009.0</v>
      </c>
      <c r="E5497" s="338" t="s">
        <v>27219</v>
      </c>
      <c r="F5497" s="339">
        <v>45051.0</v>
      </c>
      <c r="G5497" s="338" t="s">
        <v>9524</v>
      </c>
      <c r="H5497" s="338" t="s">
        <v>7142</v>
      </c>
      <c r="I5497" s="338" t="s">
        <v>17478</v>
      </c>
      <c r="J5497" s="338" t="s">
        <v>17479</v>
      </c>
      <c r="K5497" s="338" t="s">
        <v>4987</v>
      </c>
      <c r="L5497" s="338" t="s">
        <v>11153</v>
      </c>
      <c r="M5497" s="338" t="s">
        <v>27220</v>
      </c>
      <c r="N5497" s="338" t="s">
        <v>5036</v>
      </c>
      <c r="O5497" s="338" t="s">
        <v>5677</v>
      </c>
    </row>
    <row r="5498" ht="15.75" customHeight="1">
      <c r="A5498" s="338" t="s">
        <v>27221</v>
      </c>
      <c r="B5498" s="338" t="s">
        <v>7737</v>
      </c>
      <c r="C5498" s="338" t="s">
        <v>1547</v>
      </c>
      <c r="D5498" s="338">
        <v>2009.0</v>
      </c>
      <c r="E5498" s="338" t="s">
        <v>27222</v>
      </c>
      <c r="F5498" s="339">
        <v>45144.0</v>
      </c>
      <c r="G5498" s="338" t="s">
        <v>5153</v>
      </c>
      <c r="H5498" s="338" t="s">
        <v>8085</v>
      </c>
      <c r="I5498" s="338" t="s">
        <v>8085</v>
      </c>
      <c r="J5498" s="338" t="s">
        <v>20887</v>
      </c>
      <c r="K5498" s="338" t="s">
        <v>9336</v>
      </c>
      <c r="L5498" s="338" t="s">
        <v>5176</v>
      </c>
      <c r="M5498" s="338" t="s">
        <v>27223</v>
      </c>
      <c r="N5498" s="338" t="s">
        <v>27224</v>
      </c>
      <c r="O5498" s="338" t="s">
        <v>5150</v>
      </c>
    </row>
    <row r="5499" ht="15.75" customHeight="1">
      <c r="A5499" s="338" t="s">
        <v>27225</v>
      </c>
      <c r="B5499" s="338" t="s">
        <v>7737</v>
      </c>
      <c r="C5499" s="338" t="s">
        <v>1425</v>
      </c>
      <c r="D5499" s="338">
        <v>2009.0</v>
      </c>
      <c r="E5499" s="338" t="s">
        <v>27094</v>
      </c>
      <c r="F5499" s="339">
        <v>45052.0</v>
      </c>
      <c r="G5499" s="338" t="s">
        <v>5692</v>
      </c>
      <c r="H5499" s="338" t="s">
        <v>5693</v>
      </c>
      <c r="I5499" s="338" t="s">
        <v>5693</v>
      </c>
      <c r="J5499" s="338" t="s">
        <v>25541</v>
      </c>
      <c r="K5499" s="338" t="s">
        <v>4987</v>
      </c>
      <c r="L5499" s="338" t="s">
        <v>7748</v>
      </c>
      <c r="M5499" s="338" t="s">
        <v>27226</v>
      </c>
      <c r="N5499" s="338" t="s">
        <v>5036</v>
      </c>
      <c r="O5499" s="338" t="s">
        <v>5339</v>
      </c>
    </row>
    <row r="5500" ht="15.75" customHeight="1">
      <c r="A5500" s="338" t="s">
        <v>27227</v>
      </c>
      <c r="B5500" s="338" t="s">
        <v>4970</v>
      </c>
      <c r="C5500" s="338" t="s">
        <v>1425</v>
      </c>
      <c r="D5500" s="338">
        <v>2009.0</v>
      </c>
      <c r="E5500" s="338" t="s">
        <v>27228</v>
      </c>
      <c r="F5500" s="339">
        <v>45052.0</v>
      </c>
      <c r="G5500" s="338" t="s">
        <v>8544</v>
      </c>
      <c r="H5500" s="338" t="s">
        <v>27229</v>
      </c>
      <c r="I5500" s="338" t="s">
        <v>27230</v>
      </c>
      <c r="J5500" s="338" t="s">
        <v>27231</v>
      </c>
      <c r="K5500" s="338" t="s">
        <v>4987</v>
      </c>
      <c r="L5500" s="338" t="s">
        <v>5074</v>
      </c>
      <c r="M5500" s="338" t="s">
        <v>27232</v>
      </c>
      <c r="N5500" s="338" t="s">
        <v>23819</v>
      </c>
      <c r="O5500" s="338" t="s">
        <v>5780</v>
      </c>
    </row>
    <row r="5501" ht="15.75" customHeight="1">
      <c r="A5501" s="338" t="s">
        <v>27233</v>
      </c>
      <c r="B5501" s="338" t="s">
        <v>4970</v>
      </c>
      <c r="C5501" s="338" t="s">
        <v>3713</v>
      </c>
      <c r="D5501" s="338">
        <v>2009.0</v>
      </c>
      <c r="E5501" s="338" t="s">
        <v>27234</v>
      </c>
      <c r="F5501" s="339">
        <v>45145.0</v>
      </c>
      <c r="G5501" s="338" t="s">
        <v>10298</v>
      </c>
      <c r="H5501" s="338" t="s">
        <v>27235</v>
      </c>
      <c r="I5501" s="338" t="s">
        <v>24203</v>
      </c>
      <c r="J5501" s="338" t="s">
        <v>24245</v>
      </c>
      <c r="K5501" s="338" t="s">
        <v>6501</v>
      </c>
      <c r="L5501" s="338" t="s">
        <v>6247</v>
      </c>
      <c r="M5501" s="338" t="s">
        <v>27236</v>
      </c>
      <c r="N5501" s="338" t="s">
        <v>27237</v>
      </c>
      <c r="O5501" s="338" t="s">
        <v>21233</v>
      </c>
    </row>
    <row r="5502" ht="15.75" customHeight="1">
      <c r="A5502" s="338" t="s">
        <v>3895</v>
      </c>
      <c r="B5502" s="338" t="s">
        <v>7737</v>
      </c>
      <c r="C5502" s="338" t="s">
        <v>3713</v>
      </c>
      <c r="D5502" s="338">
        <v>2009.0</v>
      </c>
      <c r="E5502" s="338" t="s">
        <v>25936</v>
      </c>
      <c r="F5502" s="339">
        <v>45082.0</v>
      </c>
      <c r="G5502" s="338" t="s">
        <v>5196</v>
      </c>
      <c r="H5502" s="338" t="s">
        <v>26751</v>
      </c>
      <c r="I5502" s="338" t="s">
        <v>25107</v>
      </c>
      <c r="J5502" s="338" t="s">
        <v>27238</v>
      </c>
      <c r="K5502" s="338" t="s">
        <v>4987</v>
      </c>
      <c r="L5502" s="338" t="s">
        <v>5094</v>
      </c>
      <c r="M5502" s="338" t="s">
        <v>27239</v>
      </c>
      <c r="N5502" s="338" t="s">
        <v>19967</v>
      </c>
      <c r="O5502" s="338" t="s">
        <v>5294</v>
      </c>
    </row>
    <row r="5503" ht="15.75" customHeight="1">
      <c r="A5503" s="338" t="s">
        <v>27240</v>
      </c>
      <c r="B5503" s="338" t="s">
        <v>4993</v>
      </c>
      <c r="C5503" s="338" t="s">
        <v>1601</v>
      </c>
      <c r="D5503" s="338">
        <v>2009.0</v>
      </c>
      <c r="E5503" s="338" t="s">
        <v>25936</v>
      </c>
      <c r="F5503" s="339">
        <v>45113.0</v>
      </c>
      <c r="G5503" s="338" t="s">
        <v>12154</v>
      </c>
      <c r="H5503" s="338" t="s">
        <v>19759</v>
      </c>
      <c r="I5503" s="338" t="s">
        <v>19759</v>
      </c>
      <c r="J5503" s="338" t="s">
        <v>27241</v>
      </c>
      <c r="K5503" s="338" t="s">
        <v>12977</v>
      </c>
      <c r="L5503" s="338" t="s">
        <v>16620</v>
      </c>
      <c r="M5503" s="338" t="s">
        <v>27242</v>
      </c>
      <c r="N5503" s="338" t="s">
        <v>4979</v>
      </c>
      <c r="O5503" s="338" t="s">
        <v>5294</v>
      </c>
    </row>
    <row r="5504" ht="15.75" customHeight="1">
      <c r="A5504" s="338" t="s">
        <v>27243</v>
      </c>
      <c r="B5504" s="338" t="s">
        <v>4970</v>
      </c>
      <c r="C5504" s="338" t="s">
        <v>1425</v>
      </c>
      <c r="D5504" s="338">
        <v>2009.0</v>
      </c>
      <c r="E5504" s="338" t="s">
        <v>27244</v>
      </c>
      <c r="F5504" s="339">
        <v>44931.0</v>
      </c>
      <c r="G5504" s="338" t="s">
        <v>5129</v>
      </c>
      <c r="H5504" s="338" t="s">
        <v>27245</v>
      </c>
      <c r="I5504" s="338" t="s">
        <v>25897</v>
      </c>
      <c r="J5504" s="338" t="s">
        <v>27246</v>
      </c>
      <c r="K5504" s="338" t="s">
        <v>4987</v>
      </c>
      <c r="L5504" s="338" t="s">
        <v>5914</v>
      </c>
      <c r="M5504" s="338" t="s">
        <v>27247</v>
      </c>
      <c r="N5504" s="338" t="s">
        <v>27248</v>
      </c>
      <c r="O5504" s="338" t="s">
        <v>5294</v>
      </c>
    </row>
    <row r="5505" ht="15.75" customHeight="1">
      <c r="A5505" s="338" t="s">
        <v>27249</v>
      </c>
      <c r="B5505" s="338" t="s">
        <v>4970</v>
      </c>
      <c r="C5505" s="338" t="s">
        <v>1537</v>
      </c>
      <c r="D5505" s="338">
        <v>2009.0</v>
      </c>
      <c r="E5505" s="338" t="s">
        <v>27250</v>
      </c>
      <c r="F5505" s="339">
        <v>45143.0</v>
      </c>
      <c r="G5505" s="338" t="s">
        <v>5686</v>
      </c>
      <c r="H5505" s="338" t="s">
        <v>25203</v>
      </c>
      <c r="I5505" s="338" t="s">
        <v>25203</v>
      </c>
      <c r="J5505" s="338" t="s">
        <v>20738</v>
      </c>
      <c r="K5505" s="338" t="s">
        <v>4987</v>
      </c>
      <c r="L5505" s="338" t="s">
        <v>6394</v>
      </c>
      <c r="M5505" s="338" t="s">
        <v>27251</v>
      </c>
      <c r="N5505" s="338" t="s">
        <v>25296</v>
      </c>
      <c r="O5505" s="338" t="s">
        <v>5028</v>
      </c>
    </row>
    <row r="5506" ht="15.75" customHeight="1">
      <c r="A5506" s="338" t="s">
        <v>27252</v>
      </c>
      <c r="B5506" s="338" t="s">
        <v>7737</v>
      </c>
      <c r="C5506" s="338" t="s">
        <v>1601</v>
      </c>
      <c r="D5506" s="338">
        <v>2009.0</v>
      </c>
      <c r="E5506" s="338" t="s">
        <v>27253</v>
      </c>
      <c r="F5506" s="339">
        <v>45144.0</v>
      </c>
      <c r="G5506" s="338" t="s">
        <v>11973</v>
      </c>
      <c r="H5506" s="338" t="s">
        <v>5775</v>
      </c>
      <c r="I5506" s="338" t="s">
        <v>5775</v>
      </c>
      <c r="J5506" s="338" t="s">
        <v>8493</v>
      </c>
      <c r="K5506" s="338" t="s">
        <v>4976</v>
      </c>
      <c r="L5506" s="338" t="s">
        <v>7748</v>
      </c>
      <c r="M5506" s="338" t="s">
        <v>27254</v>
      </c>
      <c r="N5506" s="338" t="s">
        <v>27255</v>
      </c>
      <c r="O5506" s="338" t="s">
        <v>5457</v>
      </c>
    </row>
    <row r="5507" ht="15.75" customHeight="1">
      <c r="A5507" s="338" t="s">
        <v>661</v>
      </c>
      <c r="B5507" s="338" t="s">
        <v>4993</v>
      </c>
      <c r="C5507" s="338" t="s">
        <v>1601</v>
      </c>
      <c r="D5507" s="338">
        <v>2009.0</v>
      </c>
      <c r="E5507" s="338" t="s">
        <v>27256</v>
      </c>
      <c r="F5507" s="338" t="s">
        <v>5286</v>
      </c>
      <c r="G5507" s="338" t="s">
        <v>17373</v>
      </c>
      <c r="H5507" s="338" t="s">
        <v>22348</v>
      </c>
      <c r="I5507" s="338" t="s">
        <v>25081</v>
      </c>
      <c r="J5507" s="338" t="s">
        <v>15981</v>
      </c>
      <c r="K5507" s="338" t="s">
        <v>4987</v>
      </c>
      <c r="L5507" s="338" t="s">
        <v>22805</v>
      </c>
      <c r="M5507" s="338" t="s">
        <v>27257</v>
      </c>
      <c r="N5507" s="338" t="s">
        <v>5224</v>
      </c>
      <c r="O5507" s="338" t="s">
        <v>5624</v>
      </c>
    </row>
    <row r="5508" ht="15.75" customHeight="1">
      <c r="A5508" s="338" t="s">
        <v>27258</v>
      </c>
      <c r="B5508" s="338" t="s">
        <v>7737</v>
      </c>
      <c r="C5508" s="338" t="s">
        <v>1558</v>
      </c>
      <c r="D5508" s="338">
        <v>2009.0</v>
      </c>
      <c r="E5508" s="338" t="s">
        <v>26714</v>
      </c>
      <c r="F5508" s="339">
        <v>45173.0</v>
      </c>
      <c r="G5508" s="338" t="s">
        <v>5803</v>
      </c>
      <c r="H5508" s="338" t="s">
        <v>5014</v>
      </c>
      <c r="I5508" s="338" t="s">
        <v>5014</v>
      </c>
      <c r="J5508" s="338" t="s">
        <v>21380</v>
      </c>
      <c r="K5508" s="338" t="s">
        <v>4987</v>
      </c>
      <c r="L5508" s="338" t="s">
        <v>12846</v>
      </c>
      <c r="M5508" s="338" t="s">
        <v>27259</v>
      </c>
      <c r="N5508" s="338" t="s">
        <v>4990</v>
      </c>
      <c r="O5508" s="338" t="s">
        <v>5262</v>
      </c>
    </row>
    <row r="5509" ht="15.75" customHeight="1">
      <c r="A5509" s="338" t="s">
        <v>27260</v>
      </c>
      <c r="B5509" s="338" t="s">
        <v>4970</v>
      </c>
      <c r="C5509" s="338" t="s">
        <v>1558</v>
      </c>
      <c r="D5509" s="338">
        <v>2009.0</v>
      </c>
      <c r="E5509" s="338" t="s">
        <v>27047</v>
      </c>
      <c r="F5509" s="339">
        <v>45144.0</v>
      </c>
      <c r="G5509" s="338" t="s">
        <v>19683</v>
      </c>
      <c r="H5509" s="338" t="s">
        <v>17853</v>
      </c>
      <c r="I5509" s="338" t="s">
        <v>17853</v>
      </c>
      <c r="J5509" s="338" t="s">
        <v>27075</v>
      </c>
      <c r="K5509" s="338" t="s">
        <v>4987</v>
      </c>
      <c r="M5509" s="338" t="s">
        <v>27261</v>
      </c>
      <c r="N5509" s="338" t="s">
        <v>10126</v>
      </c>
      <c r="O5509" s="338" t="s">
        <v>5324</v>
      </c>
    </row>
    <row r="5510" ht="15.75" customHeight="1">
      <c r="A5510" s="338" t="s">
        <v>27262</v>
      </c>
      <c r="B5510" s="338" t="s">
        <v>4970</v>
      </c>
      <c r="C5510" s="338" t="s">
        <v>1547</v>
      </c>
      <c r="D5510" s="338">
        <v>2009.0</v>
      </c>
      <c r="E5510" s="338" t="s">
        <v>27091</v>
      </c>
      <c r="F5510" s="339">
        <v>44992.0</v>
      </c>
      <c r="G5510" s="338" t="s">
        <v>19812</v>
      </c>
      <c r="H5510" s="338" t="s">
        <v>27263</v>
      </c>
      <c r="I5510" s="338" t="s">
        <v>27264</v>
      </c>
      <c r="J5510" s="338" t="s">
        <v>27265</v>
      </c>
      <c r="K5510" s="338" t="s">
        <v>4987</v>
      </c>
      <c r="L5510" s="338" t="s">
        <v>5064</v>
      </c>
      <c r="M5510" s="338" t="s">
        <v>27266</v>
      </c>
      <c r="N5510" s="338" t="s">
        <v>25296</v>
      </c>
      <c r="O5510" s="338" t="s">
        <v>5780</v>
      </c>
    </row>
    <row r="5511" ht="15.75" customHeight="1">
      <c r="A5511" s="338" t="s">
        <v>27267</v>
      </c>
      <c r="B5511" s="338" t="s">
        <v>7737</v>
      </c>
      <c r="C5511" s="338" t="s">
        <v>1547</v>
      </c>
      <c r="D5511" s="338">
        <v>2009.0</v>
      </c>
      <c r="E5511" s="338" t="s">
        <v>26592</v>
      </c>
      <c r="F5511" s="339">
        <v>44933.0</v>
      </c>
      <c r="G5511" s="338" t="s">
        <v>10370</v>
      </c>
      <c r="H5511" s="338" t="s">
        <v>24486</v>
      </c>
      <c r="I5511" s="338" t="s">
        <v>7308</v>
      </c>
      <c r="J5511" s="338" t="s">
        <v>20797</v>
      </c>
      <c r="K5511" s="338" t="s">
        <v>4987</v>
      </c>
      <c r="L5511" s="338" t="s">
        <v>7045</v>
      </c>
      <c r="M5511" s="338" t="s">
        <v>27268</v>
      </c>
      <c r="N5511" s="338" t="s">
        <v>7780</v>
      </c>
      <c r="O5511" s="338" t="s">
        <v>5324</v>
      </c>
    </row>
    <row r="5512" ht="15.75" customHeight="1">
      <c r="A5512" s="338" t="s">
        <v>27269</v>
      </c>
      <c r="B5512" s="338" t="s">
        <v>4993</v>
      </c>
      <c r="C5512" s="338" t="s">
        <v>1572</v>
      </c>
      <c r="D5512" s="338">
        <v>2009.0</v>
      </c>
      <c r="E5512" s="338" t="s">
        <v>27038</v>
      </c>
      <c r="F5512" s="339">
        <v>45175.0</v>
      </c>
      <c r="G5512" s="338" t="s">
        <v>7776</v>
      </c>
      <c r="H5512" s="338" t="s">
        <v>27270</v>
      </c>
      <c r="I5512" s="338" t="s">
        <v>27270</v>
      </c>
      <c r="J5512" s="338" t="s">
        <v>20469</v>
      </c>
      <c r="K5512" s="338" t="s">
        <v>4987</v>
      </c>
      <c r="L5512" s="338" t="s">
        <v>16620</v>
      </c>
      <c r="M5512" s="338" t="s">
        <v>27271</v>
      </c>
      <c r="N5512" s="338" t="s">
        <v>4990</v>
      </c>
      <c r="O5512" s="338" t="s">
        <v>6003</v>
      </c>
    </row>
    <row r="5513" ht="15.75" customHeight="1">
      <c r="A5513" s="338" t="s">
        <v>27272</v>
      </c>
      <c r="B5513" s="338" t="s">
        <v>4970</v>
      </c>
      <c r="C5513" s="338" t="s">
        <v>1547</v>
      </c>
      <c r="D5513" s="338">
        <v>2009.0</v>
      </c>
      <c r="E5513" s="338" t="s">
        <v>27050</v>
      </c>
      <c r="F5513" s="339">
        <v>45052.0</v>
      </c>
      <c r="G5513" s="338" t="s">
        <v>9550</v>
      </c>
      <c r="H5513" s="338" t="s">
        <v>11570</v>
      </c>
      <c r="I5513" s="338" t="s">
        <v>11570</v>
      </c>
      <c r="J5513" s="338" t="s">
        <v>19912</v>
      </c>
      <c r="K5513" s="338" t="s">
        <v>4987</v>
      </c>
      <c r="L5513" s="338" t="s">
        <v>5822</v>
      </c>
      <c r="M5513" s="338" t="s">
        <v>27273</v>
      </c>
      <c r="N5513" s="338" t="s">
        <v>26047</v>
      </c>
      <c r="O5513" s="338" t="s">
        <v>5020</v>
      </c>
    </row>
    <row r="5514" ht="15.75" customHeight="1">
      <c r="A5514" s="338" t="s">
        <v>3548</v>
      </c>
      <c r="B5514" s="338" t="s">
        <v>7737</v>
      </c>
      <c r="C5514" s="338" t="s">
        <v>1681</v>
      </c>
      <c r="D5514" s="338">
        <v>2009.0</v>
      </c>
      <c r="E5514" s="338" t="s">
        <v>27136</v>
      </c>
      <c r="F5514" s="339">
        <v>44992.0</v>
      </c>
      <c r="G5514" s="338" t="s">
        <v>19009</v>
      </c>
      <c r="H5514" s="338" t="s">
        <v>5073</v>
      </c>
      <c r="I5514" s="338" t="s">
        <v>27274</v>
      </c>
      <c r="J5514" s="338" t="s">
        <v>12156</v>
      </c>
      <c r="K5514" s="338" t="s">
        <v>4987</v>
      </c>
      <c r="L5514" s="338" t="s">
        <v>12846</v>
      </c>
      <c r="M5514" s="338" t="s">
        <v>27275</v>
      </c>
      <c r="N5514" s="338" t="s">
        <v>4979</v>
      </c>
      <c r="O5514" s="338" t="s">
        <v>5127</v>
      </c>
    </row>
    <row r="5515" ht="15.75" customHeight="1">
      <c r="A5515" s="338" t="s">
        <v>27276</v>
      </c>
      <c r="B5515" s="338" t="s">
        <v>4970</v>
      </c>
      <c r="C5515" s="338" t="s">
        <v>3713</v>
      </c>
      <c r="D5515" s="338">
        <v>2009.0</v>
      </c>
      <c r="E5515" s="338" t="s">
        <v>27277</v>
      </c>
      <c r="F5515" s="339">
        <v>45145.0</v>
      </c>
      <c r="G5515" s="338" t="s">
        <v>5846</v>
      </c>
      <c r="H5515" s="338" t="s">
        <v>22814</v>
      </c>
      <c r="I5515" s="338" t="s">
        <v>22814</v>
      </c>
      <c r="J5515" s="338" t="s">
        <v>27278</v>
      </c>
      <c r="K5515" s="338" t="s">
        <v>6254</v>
      </c>
      <c r="L5515" s="338" t="s">
        <v>5084</v>
      </c>
      <c r="M5515" s="338" t="s">
        <v>27279</v>
      </c>
      <c r="N5515" s="338" t="s">
        <v>22326</v>
      </c>
      <c r="O5515" s="338" t="s">
        <v>5046</v>
      </c>
    </row>
    <row r="5516" ht="15.75" customHeight="1">
      <c r="A5516" s="338" t="s">
        <v>27280</v>
      </c>
      <c r="B5516" s="338" t="s">
        <v>4970</v>
      </c>
      <c r="C5516" s="338" t="s">
        <v>1558</v>
      </c>
      <c r="D5516" s="338">
        <v>2009.0</v>
      </c>
      <c r="E5516" s="338" t="s">
        <v>27106</v>
      </c>
      <c r="F5516" s="339">
        <v>45022.0</v>
      </c>
      <c r="G5516" s="338" t="s">
        <v>22163</v>
      </c>
      <c r="H5516" s="338" t="s">
        <v>21245</v>
      </c>
      <c r="I5516" s="338" t="s">
        <v>27281</v>
      </c>
      <c r="J5516" s="338" t="s">
        <v>26552</v>
      </c>
      <c r="K5516" s="338" t="s">
        <v>4987</v>
      </c>
      <c r="L5516" s="338" t="s">
        <v>12942</v>
      </c>
      <c r="M5516" s="338" t="s">
        <v>27282</v>
      </c>
      <c r="N5516" s="338" t="s">
        <v>4990</v>
      </c>
      <c r="O5516" s="338" t="s">
        <v>5186</v>
      </c>
    </row>
    <row r="5517" ht="15.75" customHeight="1">
      <c r="A5517" s="338" t="s">
        <v>27283</v>
      </c>
      <c r="B5517" s="338" t="s">
        <v>7737</v>
      </c>
      <c r="C5517" s="338" t="s">
        <v>1558</v>
      </c>
      <c r="D5517" s="338">
        <v>2009.0</v>
      </c>
      <c r="E5517" s="338" t="s">
        <v>27073</v>
      </c>
      <c r="F5517" s="339">
        <v>45022.0</v>
      </c>
      <c r="G5517" s="338" t="s">
        <v>16775</v>
      </c>
      <c r="H5517" s="338" t="s">
        <v>26641</v>
      </c>
      <c r="I5517" s="338" t="s">
        <v>26641</v>
      </c>
      <c r="J5517" s="338" t="s">
        <v>26641</v>
      </c>
      <c r="K5517" s="338" t="s">
        <v>4987</v>
      </c>
      <c r="L5517" s="338" t="s">
        <v>9432</v>
      </c>
      <c r="M5517" s="338" t="s">
        <v>27284</v>
      </c>
      <c r="N5517" s="338" t="s">
        <v>4979</v>
      </c>
      <c r="O5517" s="338" t="s">
        <v>5067</v>
      </c>
    </row>
    <row r="5518" ht="15.75" customHeight="1">
      <c r="A5518" s="338" t="s">
        <v>27285</v>
      </c>
      <c r="B5518" s="338" t="s">
        <v>7737</v>
      </c>
      <c r="C5518" s="338" t="s">
        <v>1425</v>
      </c>
      <c r="D5518" s="338">
        <v>2009.0</v>
      </c>
      <c r="E5518" s="338" t="s">
        <v>27286</v>
      </c>
      <c r="F5518" s="339">
        <v>45174.0</v>
      </c>
      <c r="G5518" s="338" t="s">
        <v>7062</v>
      </c>
      <c r="H5518" s="338" t="s">
        <v>27287</v>
      </c>
      <c r="I5518" s="338" t="s">
        <v>27287</v>
      </c>
      <c r="J5518" s="338" t="s">
        <v>19912</v>
      </c>
      <c r="K5518" s="338" t="s">
        <v>4987</v>
      </c>
      <c r="L5518" s="338" t="s">
        <v>5064</v>
      </c>
      <c r="M5518" s="338" t="s">
        <v>27288</v>
      </c>
      <c r="N5518" s="338" t="s">
        <v>5036</v>
      </c>
      <c r="O5518" s="338" t="s">
        <v>5020</v>
      </c>
    </row>
    <row r="5519" ht="15.75" customHeight="1">
      <c r="A5519" s="338" t="s">
        <v>27289</v>
      </c>
      <c r="B5519" s="338" t="s">
        <v>4970</v>
      </c>
      <c r="C5519" s="338" t="s">
        <v>1558</v>
      </c>
      <c r="D5519" s="338">
        <v>2009.0</v>
      </c>
      <c r="E5519" s="338" t="s">
        <v>27286</v>
      </c>
      <c r="F5519" s="339">
        <v>44933.0</v>
      </c>
      <c r="G5519" s="338" t="s">
        <v>23158</v>
      </c>
      <c r="H5519" s="338" t="s">
        <v>9027</v>
      </c>
      <c r="I5519" s="338" t="s">
        <v>7877</v>
      </c>
      <c r="J5519" s="338" t="s">
        <v>27290</v>
      </c>
      <c r="K5519" s="338" t="s">
        <v>4976</v>
      </c>
      <c r="L5519" s="338" t="s">
        <v>5389</v>
      </c>
      <c r="M5519" s="338" t="s">
        <v>27291</v>
      </c>
      <c r="N5519" s="338" t="s">
        <v>22475</v>
      </c>
      <c r="O5519" s="338" t="s">
        <v>5537</v>
      </c>
    </row>
    <row r="5520" ht="15.75" customHeight="1">
      <c r="A5520" s="338" t="s">
        <v>27292</v>
      </c>
      <c r="B5520" s="338" t="s">
        <v>4970</v>
      </c>
      <c r="C5520" s="338" t="s">
        <v>1558</v>
      </c>
      <c r="D5520" s="338">
        <v>2009.0</v>
      </c>
      <c r="E5520" s="338" t="s">
        <v>27250</v>
      </c>
      <c r="F5520" s="339">
        <v>44932.0</v>
      </c>
      <c r="G5520" s="338" t="s">
        <v>7883</v>
      </c>
      <c r="H5520" s="338" t="s">
        <v>17595</v>
      </c>
      <c r="I5520" s="338" t="s">
        <v>17595</v>
      </c>
      <c r="J5520" s="338" t="s">
        <v>10519</v>
      </c>
      <c r="K5520" s="338" t="s">
        <v>4987</v>
      </c>
      <c r="L5520" s="338" t="s">
        <v>6039</v>
      </c>
      <c r="M5520" s="338" t="s">
        <v>27293</v>
      </c>
      <c r="N5520" s="338" t="s">
        <v>27294</v>
      </c>
      <c r="O5520" s="338" t="s">
        <v>5248</v>
      </c>
    </row>
    <row r="5521" ht="15.75" customHeight="1">
      <c r="A5521" s="338" t="s">
        <v>27295</v>
      </c>
      <c r="B5521" s="338" t="s">
        <v>4970</v>
      </c>
      <c r="C5521" s="338" t="s">
        <v>1425</v>
      </c>
      <c r="D5521" s="338">
        <v>2009.0</v>
      </c>
      <c r="E5521" s="338" t="s">
        <v>26482</v>
      </c>
      <c r="F5521" s="339">
        <v>45022.0</v>
      </c>
      <c r="G5521" s="338" t="s">
        <v>5788</v>
      </c>
      <c r="H5521" s="338" t="s">
        <v>27296</v>
      </c>
      <c r="I5521" s="338" t="s">
        <v>24751</v>
      </c>
      <c r="J5521" s="338" t="s">
        <v>27297</v>
      </c>
      <c r="K5521" s="338" t="s">
        <v>4987</v>
      </c>
      <c r="L5521" s="338" t="s">
        <v>5017</v>
      </c>
      <c r="M5521" s="338" t="s">
        <v>27298</v>
      </c>
      <c r="N5521" s="338" t="s">
        <v>27299</v>
      </c>
      <c r="O5521" s="338" t="s">
        <v>6003</v>
      </c>
    </row>
    <row r="5522" ht="15.75" customHeight="1">
      <c r="A5522" s="338" t="s">
        <v>27300</v>
      </c>
      <c r="B5522" s="338" t="s">
        <v>4970</v>
      </c>
      <c r="C5522" s="338" t="s">
        <v>1537</v>
      </c>
      <c r="D5522" s="338">
        <v>2009.0</v>
      </c>
      <c r="E5522" s="338" t="s">
        <v>27101</v>
      </c>
      <c r="F5522" s="339">
        <v>44991.0</v>
      </c>
      <c r="G5522" s="338" t="s">
        <v>9570</v>
      </c>
      <c r="H5522" s="338" t="s">
        <v>24319</v>
      </c>
      <c r="I5522" s="338" t="s">
        <v>27301</v>
      </c>
      <c r="J5522" s="338" t="s">
        <v>27302</v>
      </c>
      <c r="K5522" s="338" t="s">
        <v>12977</v>
      </c>
      <c r="L5522" s="338" t="s">
        <v>7743</v>
      </c>
      <c r="M5522" s="338" t="s">
        <v>27303</v>
      </c>
      <c r="N5522" s="338" t="s">
        <v>4979</v>
      </c>
      <c r="O5522" s="338" t="s">
        <v>5339</v>
      </c>
    </row>
    <row r="5523" ht="15.75" customHeight="1">
      <c r="A5523" s="338" t="s">
        <v>27304</v>
      </c>
      <c r="B5523" s="338" t="s">
        <v>4970</v>
      </c>
      <c r="C5523" s="338" t="s">
        <v>1558</v>
      </c>
      <c r="D5523" s="338">
        <v>2009.0</v>
      </c>
      <c r="E5523" s="338" t="s">
        <v>27286</v>
      </c>
      <c r="F5523" s="339">
        <v>44963.0</v>
      </c>
      <c r="G5523" s="338" t="s">
        <v>7954</v>
      </c>
      <c r="H5523" s="338" t="s">
        <v>27305</v>
      </c>
      <c r="I5523" s="338" t="s">
        <v>27306</v>
      </c>
      <c r="J5523" s="338" t="s">
        <v>17371</v>
      </c>
      <c r="K5523" s="338" t="s">
        <v>4987</v>
      </c>
      <c r="L5523" s="338" t="s">
        <v>7014</v>
      </c>
      <c r="M5523" s="338" t="s">
        <v>27307</v>
      </c>
      <c r="N5523" s="338" t="s">
        <v>13999</v>
      </c>
      <c r="O5523" s="338" t="s">
        <v>5370</v>
      </c>
    </row>
    <row r="5524" ht="15.75" customHeight="1">
      <c r="A5524" s="338" t="s">
        <v>27308</v>
      </c>
      <c r="B5524" s="338" t="s">
        <v>7737</v>
      </c>
      <c r="C5524" s="338" t="s">
        <v>1537</v>
      </c>
      <c r="D5524" s="338">
        <v>2009.0</v>
      </c>
      <c r="E5524" s="338" t="s">
        <v>27052</v>
      </c>
      <c r="F5524" s="339">
        <v>44990.0</v>
      </c>
      <c r="G5524" s="338" t="s">
        <v>5743</v>
      </c>
      <c r="H5524" s="338" t="s">
        <v>16723</v>
      </c>
      <c r="I5524" s="338" t="s">
        <v>27309</v>
      </c>
      <c r="J5524" s="338" t="s">
        <v>22960</v>
      </c>
      <c r="K5524" s="338" t="s">
        <v>4987</v>
      </c>
      <c r="L5524" s="338" t="s">
        <v>16620</v>
      </c>
      <c r="M5524" s="338" t="s">
        <v>27310</v>
      </c>
      <c r="N5524" s="338" t="s">
        <v>5036</v>
      </c>
      <c r="O5524" s="338" t="s">
        <v>5160</v>
      </c>
    </row>
    <row r="5525" ht="15.75" customHeight="1">
      <c r="A5525" s="338" t="s">
        <v>27311</v>
      </c>
      <c r="B5525" s="338" t="s">
        <v>4970</v>
      </c>
      <c r="C5525" s="338" t="s">
        <v>1547</v>
      </c>
      <c r="D5525" s="338">
        <v>2009.0</v>
      </c>
      <c r="E5525" s="338" t="s">
        <v>27312</v>
      </c>
      <c r="F5525" s="339">
        <v>45053.0</v>
      </c>
      <c r="G5525" s="338" t="s">
        <v>5013</v>
      </c>
      <c r="H5525" s="338" t="s">
        <v>27313</v>
      </c>
      <c r="I5525" s="338" t="s">
        <v>27314</v>
      </c>
      <c r="J5525" s="338" t="s">
        <v>10758</v>
      </c>
      <c r="K5525" s="338" t="s">
        <v>4987</v>
      </c>
      <c r="L5525" s="338" t="s">
        <v>5389</v>
      </c>
      <c r="M5525" s="338" t="s">
        <v>27315</v>
      </c>
      <c r="N5525" s="338" t="s">
        <v>27316</v>
      </c>
      <c r="O5525" s="338" t="s">
        <v>5339</v>
      </c>
    </row>
    <row r="5526" ht="15.75" customHeight="1">
      <c r="A5526" s="338" t="s">
        <v>27317</v>
      </c>
      <c r="B5526" s="338" t="s">
        <v>8739</v>
      </c>
      <c r="C5526" s="338" t="s">
        <v>1547</v>
      </c>
      <c r="D5526" s="338">
        <v>2009.0</v>
      </c>
      <c r="E5526" s="338" t="s">
        <v>27318</v>
      </c>
      <c r="F5526" s="339">
        <v>44931.0</v>
      </c>
      <c r="G5526" s="338" t="s">
        <v>6198</v>
      </c>
      <c r="H5526" s="338" t="s">
        <v>27319</v>
      </c>
      <c r="I5526" s="338" t="s">
        <v>27319</v>
      </c>
      <c r="J5526" s="338" t="s">
        <v>27320</v>
      </c>
      <c r="K5526" s="338" t="s">
        <v>4987</v>
      </c>
      <c r="M5526" s="338" t="s">
        <v>27321</v>
      </c>
      <c r="N5526" s="338" t="s">
        <v>27322</v>
      </c>
      <c r="O5526" s="338" t="s">
        <v>5339</v>
      </c>
    </row>
    <row r="5527" ht="15.75" customHeight="1">
      <c r="A5527" s="338" t="s">
        <v>27323</v>
      </c>
      <c r="B5527" s="338" t="s">
        <v>4970</v>
      </c>
      <c r="C5527" s="338" t="s">
        <v>1558</v>
      </c>
      <c r="D5527" s="338">
        <v>2009.0</v>
      </c>
      <c r="E5527" s="338" t="s">
        <v>27065</v>
      </c>
      <c r="F5527" s="339">
        <v>45023.0</v>
      </c>
      <c r="G5527" s="338" t="s">
        <v>5013</v>
      </c>
      <c r="H5527" s="338" t="s">
        <v>12465</v>
      </c>
      <c r="I5527" s="338" t="s">
        <v>12465</v>
      </c>
      <c r="J5527" s="338" t="s">
        <v>21078</v>
      </c>
      <c r="K5527" s="338" t="s">
        <v>4976</v>
      </c>
      <c r="L5527" s="338" t="s">
        <v>6394</v>
      </c>
      <c r="M5527" s="338" t="s">
        <v>27324</v>
      </c>
      <c r="N5527" s="338" t="s">
        <v>5036</v>
      </c>
      <c r="O5527" s="338" t="s">
        <v>5232</v>
      </c>
    </row>
    <row r="5528" ht="15.75" customHeight="1">
      <c r="A5528" s="338" t="s">
        <v>27325</v>
      </c>
      <c r="B5528" s="338" t="s">
        <v>4993</v>
      </c>
      <c r="C5528" s="338" t="s">
        <v>1537</v>
      </c>
      <c r="D5528" s="338">
        <v>2009.0</v>
      </c>
      <c r="E5528" s="338" t="s">
        <v>26821</v>
      </c>
      <c r="F5528" s="339">
        <v>45048.0</v>
      </c>
      <c r="G5528" s="338" t="s">
        <v>7870</v>
      </c>
      <c r="H5528" s="338" t="s">
        <v>20544</v>
      </c>
      <c r="I5528" s="338" t="s">
        <v>19247</v>
      </c>
      <c r="J5528" s="338" t="s">
        <v>26257</v>
      </c>
      <c r="K5528" s="338" t="s">
        <v>4987</v>
      </c>
      <c r="L5528" s="338" t="s">
        <v>7748</v>
      </c>
      <c r="M5528" s="338" t="s">
        <v>27326</v>
      </c>
      <c r="N5528" s="338" t="s">
        <v>5224</v>
      </c>
      <c r="O5528" s="338" t="s">
        <v>5698</v>
      </c>
    </row>
    <row r="5529" ht="15.75" customHeight="1">
      <c r="A5529" s="338" t="s">
        <v>27327</v>
      </c>
      <c r="B5529" s="338" t="s">
        <v>4970</v>
      </c>
      <c r="C5529" s="338" t="s">
        <v>1558</v>
      </c>
      <c r="D5529" s="338">
        <v>2009.0</v>
      </c>
      <c r="E5529" s="338" t="s">
        <v>27328</v>
      </c>
      <c r="F5529" s="339">
        <v>45143.0</v>
      </c>
      <c r="G5529" s="338" t="s">
        <v>7864</v>
      </c>
      <c r="H5529" s="338" t="s">
        <v>23223</v>
      </c>
      <c r="I5529" s="338" t="s">
        <v>27329</v>
      </c>
      <c r="J5529" s="338" t="s">
        <v>20579</v>
      </c>
      <c r="K5529" s="338" t="s">
        <v>4987</v>
      </c>
      <c r="M5529" s="338" t="s">
        <v>27330</v>
      </c>
      <c r="N5529" s="338" t="s">
        <v>27331</v>
      </c>
      <c r="O5529" s="338" t="s">
        <v>5262</v>
      </c>
    </row>
    <row r="5530" ht="15.75" customHeight="1">
      <c r="A5530" s="338" t="s">
        <v>4318</v>
      </c>
      <c r="B5530" s="338" t="s">
        <v>4970</v>
      </c>
      <c r="C5530" s="338" t="s">
        <v>1425</v>
      </c>
      <c r="D5530" s="338">
        <v>2009.0</v>
      </c>
      <c r="E5530" s="338" t="s">
        <v>27332</v>
      </c>
      <c r="F5530" s="339">
        <v>44963.0</v>
      </c>
      <c r="G5530" s="338" t="s">
        <v>8611</v>
      </c>
      <c r="H5530" s="338" t="s">
        <v>27209</v>
      </c>
      <c r="I5530" s="338" t="s">
        <v>27333</v>
      </c>
      <c r="J5530" s="338" t="s">
        <v>16010</v>
      </c>
      <c r="K5530" s="338" t="s">
        <v>4987</v>
      </c>
      <c r="L5530" s="338" t="s">
        <v>6015</v>
      </c>
      <c r="M5530" s="338" t="s">
        <v>27334</v>
      </c>
      <c r="N5530" s="338" t="s">
        <v>25730</v>
      </c>
      <c r="O5530" s="338" t="s">
        <v>5087</v>
      </c>
    </row>
    <row r="5531" ht="15.75" customHeight="1">
      <c r="A5531" s="338" t="s">
        <v>27335</v>
      </c>
      <c r="B5531" s="338" t="s">
        <v>4970</v>
      </c>
      <c r="C5531" s="338" t="s">
        <v>1537</v>
      </c>
      <c r="D5531" s="338">
        <v>2009.0</v>
      </c>
      <c r="E5531" s="338" t="s">
        <v>27336</v>
      </c>
      <c r="F5531" s="339">
        <v>45022.0</v>
      </c>
      <c r="G5531" s="338" t="s">
        <v>19642</v>
      </c>
      <c r="H5531" s="338" t="s">
        <v>7152</v>
      </c>
      <c r="I5531" s="338" t="s">
        <v>18309</v>
      </c>
      <c r="J5531" s="338" t="s">
        <v>10653</v>
      </c>
      <c r="K5531" s="338" t="s">
        <v>4987</v>
      </c>
      <c r="L5531" s="338" t="s">
        <v>16620</v>
      </c>
      <c r="M5531" s="338" t="s">
        <v>27337</v>
      </c>
      <c r="N5531" s="338" t="s">
        <v>4990</v>
      </c>
      <c r="O5531" s="338" t="s">
        <v>5537</v>
      </c>
    </row>
    <row r="5532" ht="15.75" customHeight="1">
      <c r="A5532" s="338" t="s">
        <v>27338</v>
      </c>
      <c r="B5532" s="338" t="s">
        <v>4970</v>
      </c>
      <c r="C5532" s="338" t="s">
        <v>1558</v>
      </c>
      <c r="D5532" s="338">
        <v>2009.0</v>
      </c>
      <c r="E5532" s="338" t="s">
        <v>27082</v>
      </c>
      <c r="F5532" s="339">
        <v>45052.0</v>
      </c>
      <c r="G5532" s="338" t="s">
        <v>8544</v>
      </c>
      <c r="H5532" s="338" t="s">
        <v>5274</v>
      </c>
      <c r="I5532" s="338" t="s">
        <v>5274</v>
      </c>
      <c r="J5532" s="338" t="s">
        <v>6022</v>
      </c>
      <c r="K5532" s="338" t="s">
        <v>4987</v>
      </c>
      <c r="L5532" s="338" t="s">
        <v>15146</v>
      </c>
      <c r="M5532" s="338" t="s">
        <v>27339</v>
      </c>
      <c r="N5532" s="338" t="s">
        <v>5036</v>
      </c>
      <c r="O5532" s="338" t="s">
        <v>6278</v>
      </c>
    </row>
    <row r="5533" ht="15.75" customHeight="1">
      <c r="A5533" s="338" t="s">
        <v>5810</v>
      </c>
      <c r="B5533" s="338" t="s">
        <v>4970</v>
      </c>
      <c r="C5533" s="338" t="s">
        <v>1425</v>
      </c>
      <c r="D5533" s="338">
        <v>2009.0</v>
      </c>
      <c r="E5533" s="338" t="s">
        <v>27340</v>
      </c>
      <c r="F5533" s="339">
        <v>45142.0</v>
      </c>
      <c r="G5533" s="338" t="s">
        <v>6586</v>
      </c>
      <c r="H5533" s="338" t="s">
        <v>22896</v>
      </c>
      <c r="I5533" s="338" t="s">
        <v>22896</v>
      </c>
      <c r="J5533" s="338" t="s">
        <v>25838</v>
      </c>
      <c r="K5533" s="338" t="s">
        <v>4987</v>
      </c>
      <c r="L5533" s="338" t="s">
        <v>5074</v>
      </c>
      <c r="M5533" s="338" t="s">
        <v>27341</v>
      </c>
      <c r="N5533" s="338" t="s">
        <v>17344</v>
      </c>
      <c r="O5533" s="338" t="s">
        <v>5624</v>
      </c>
    </row>
    <row r="5534" ht="15.75" customHeight="1">
      <c r="A5534" s="338" t="s">
        <v>27342</v>
      </c>
      <c r="B5534" s="338" t="s">
        <v>4970</v>
      </c>
      <c r="C5534" s="338" t="s">
        <v>1537</v>
      </c>
      <c r="D5534" s="338">
        <v>2009.0</v>
      </c>
      <c r="E5534" s="338" t="s">
        <v>27340</v>
      </c>
      <c r="F5534" s="339">
        <v>44962.0</v>
      </c>
      <c r="G5534" s="338" t="s">
        <v>18245</v>
      </c>
      <c r="H5534" s="338" t="s">
        <v>17808</v>
      </c>
      <c r="I5534" s="338" t="s">
        <v>23630</v>
      </c>
      <c r="J5534" s="338" t="s">
        <v>27343</v>
      </c>
      <c r="K5534" s="338" t="s">
        <v>4987</v>
      </c>
      <c r="L5534" s="338" t="s">
        <v>7743</v>
      </c>
      <c r="M5534" s="338" t="s">
        <v>27344</v>
      </c>
      <c r="N5534" s="338" t="s">
        <v>7780</v>
      </c>
      <c r="O5534" s="338" t="s">
        <v>5363</v>
      </c>
    </row>
    <row r="5535" ht="15.75" customHeight="1">
      <c r="A5535" s="338" t="s">
        <v>27345</v>
      </c>
      <c r="B5535" s="338" t="s">
        <v>4970</v>
      </c>
      <c r="C5535" s="338" t="s">
        <v>1547</v>
      </c>
      <c r="D5535" s="338">
        <v>2009.0</v>
      </c>
      <c r="E5535" s="338" t="s">
        <v>27346</v>
      </c>
      <c r="F5535" s="339">
        <v>44991.0</v>
      </c>
      <c r="G5535" s="338" t="s">
        <v>7870</v>
      </c>
      <c r="H5535" s="338" t="s">
        <v>14059</v>
      </c>
      <c r="I5535" s="338" t="s">
        <v>22070</v>
      </c>
      <c r="J5535" s="338" t="s">
        <v>17037</v>
      </c>
      <c r="K5535" s="338" t="s">
        <v>4987</v>
      </c>
      <c r="L5535" s="338" t="s">
        <v>5822</v>
      </c>
      <c r="M5535" s="338" t="s">
        <v>27347</v>
      </c>
      <c r="N5535" s="338" t="s">
        <v>14406</v>
      </c>
      <c r="O5535" s="338" t="s">
        <v>5186</v>
      </c>
    </row>
    <row r="5536" ht="15.75" customHeight="1">
      <c r="A5536" s="338" t="s">
        <v>27348</v>
      </c>
      <c r="B5536" s="338" t="s">
        <v>4970</v>
      </c>
      <c r="C5536" s="338" t="s">
        <v>1601</v>
      </c>
      <c r="D5536" s="338">
        <v>2009.0</v>
      </c>
      <c r="E5536" s="338" t="s">
        <v>27349</v>
      </c>
      <c r="F5536" s="339">
        <v>44964.0</v>
      </c>
      <c r="G5536" s="338" t="s">
        <v>10464</v>
      </c>
      <c r="H5536" s="338" t="s">
        <v>18394</v>
      </c>
      <c r="I5536" s="338" t="s">
        <v>18394</v>
      </c>
      <c r="J5536" s="338" t="s">
        <v>18796</v>
      </c>
      <c r="K5536" s="338" t="s">
        <v>6531</v>
      </c>
      <c r="L5536" s="338" t="s">
        <v>11153</v>
      </c>
      <c r="M5536" s="338" t="s">
        <v>27350</v>
      </c>
      <c r="N5536" s="338" t="s">
        <v>27351</v>
      </c>
      <c r="O5536" s="338" t="s">
        <v>5056</v>
      </c>
    </row>
    <row r="5537" ht="15.75" customHeight="1">
      <c r="A5537" s="338" t="s">
        <v>4885</v>
      </c>
      <c r="B5537" s="338" t="s">
        <v>4970</v>
      </c>
      <c r="C5537" s="338" t="s">
        <v>1558</v>
      </c>
      <c r="D5537" s="338">
        <v>2009.0</v>
      </c>
      <c r="E5537" s="338" t="s">
        <v>27352</v>
      </c>
      <c r="F5537" s="339">
        <v>45022.0</v>
      </c>
      <c r="G5537" s="338" t="s">
        <v>7864</v>
      </c>
      <c r="H5537" s="338" t="s">
        <v>27353</v>
      </c>
      <c r="I5537" s="338" t="s">
        <v>27354</v>
      </c>
      <c r="J5537" s="338" t="s">
        <v>8579</v>
      </c>
      <c r="K5537" s="338" t="s">
        <v>4987</v>
      </c>
      <c r="L5537" s="338" t="s">
        <v>5064</v>
      </c>
      <c r="M5537" s="338" t="s">
        <v>27355</v>
      </c>
      <c r="N5537" s="338" t="s">
        <v>27356</v>
      </c>
      <c r="O5537" s="338" t="s">
        <v>5186</v>
      </c>
    </row>
    <row r="5538" ht="15.75" customHeight="1">
      <c r="A5538" s="338" t="s">
        <v>27357</v>
      </c>
      <c r="B5538" s="338" t="s">
        <v>4970</v>
      </c>
      <c r="C5538" s="338" t="s">
        <v>1537</v>
      </c>
      <c r="D5538" s="338">
        <v>2009.0</v>
      </c>
      <c r="E5538" s="338" t="s">
        <v>27253</v>
      </c>
      <c r="F5538" s="339">
        <v>45022.0</v>
      </c>
      <c r="G5538" s="338" t="s">
        <v>14323</v>
      </c>
      <c r="H5538" s="338" t="s">
        <v>27358</v>
      </c>
      <c r="I5538" s="338" t="s">
        <v>27358</v>
      </c>
      <c r="J5538" s="338" t="s">
        <v>8652</v>
      </c>
      <c r="K5538" s="338" t="s">
        <v>3074</v>
      </c>
      <c r="L5538" s="338" t="s">
        <v>5094</v>
      </c>
      <c r="M5538" s="338" t="s">
        <v>27359</v>
      </c>
      <c r="N5538" s="338" t="s">
        <v>25296</v>
      </c>
      <c r="O5538" s="338" t="s">
        <v>5020</v>
      </c>
    </row>
    <row r="5539" ht="15.75" customHeight="1">
      <c r="A5539" s="338" t="s">
        <v>2672</v>
      </c>
      <c r="B5539" s="338" t="s">
        <v>7737</v>
      </c>
      <c r="C5539" s="338" t="s">
        <v>1547</v>
      </c>
      <c r="D5539" s="338">
        <v>2009.0</v>
      </c>
      <c r="E5539" s="338" t="s">
        <v>27312</v>
      </c>
      <c r="F5539" s="339">
        <v>44992.0</v>
      </c>
      <c r="G5539" s="338" t="s">
        <v>5686</v>
      </c>
      <c r="H5539" s="338" t="s">
        <v>27360</v>
      </c>
      <c r="I5539" s="338" t="s">
        <v>27361</v>
      </c>
      <c r="J5539" s="338" t="s">
        <v>27362</v>
      </c>
      <c r="K5539" s="338" t="s">
        <v>4976</v>
      </c>
      <c r="L5539" s="338" t="s">
        <v>6381</v>
      </c>
      <c r="M5539" s="338" t="s">
        <v>27363</v>
      </c>
      <c r="N5539" s="338" t="s">
        <v>13999</v>
      </c>
      <c r="O5539" s="338" t="s">
        <v>5067</v>
      </c>
    </row>
    <row r="5540" ht="15.75" customHeight="1">
      <c r="A5540" s="338" t="s">
        <v>27364</v>
      </c>
      <c r="B5540" s="338" t="s">
        <v>4970</v>
      </c>
      <c r="C5540" s="338" t="s">
        <v>1547</v>
      </c>
      <c r="D5540" s="338">
        <v>2009.0</v>
      </c>
      <c r="E5540" s="338" t="s">
        <v>27312</v>
      </c>
      <c r="F5540" s="339">
        <v>44964.0</v>
      </c>
      <c r="G5540" s="338" t="s">
        <v>7121</v>
      </c>
      <c r="H5540" s="338" t="s">
        <v>27365</v>
      </c>
      <c r="I5540" s="338" t="s">
        <v>27365</v>
      </c>
      <c r="J5540" s="338" t="s">
        <v>5907</v>
      </c>
      <c r="K5540" s="338" t="s">
        <v>4987</v>
      </c>
      <c r="L5540" s="338" t="s">
        <v>5389</v>
      </c>
      <c r="M5540" s="338" t="s">
        <v>27366</v>
      </c>
      <c r="N5540" s="338" t="s">
        <v>17975</v>
      </c>
      <c r="O5540" s="338" t="s">
        <v>5545</v>
      </c>
    </row>
    <row r="5541" ht="15.75" customHeight="1">
      <c r="A5541" s="338" t="s">
        <v>398</v>
      </c>
      <c r="B5541" s="338" t="s">
        <v>4993</v>
      </c>
      <c r="C5541" s="338" t="s">
        <v>1572</v>
      </c>
      <c r="D5541" s="338">
        <v>2009.0</v>
      </c>
      <c r="E5541" s="338" t="s">
        <v>27152</v>
      </c>
      <c r="F5541" s="339">
        <v>45175.0</v>
      </c>
      <c r="G5541" s="338" t="s">
        <v>13115</v>
      </c>
      <c r="H5541" s="338" t="s">
        <v>25399</v>
      </c>
      <c r="I5541" s="338" t="s">
        <v>27367</v>
      </c>
      <c r="J5541" s="338" t="s">
        <v>24146</v>
      </c>
      <c r="K5541" s="338" t="s">
        <v>4987</v>
      </c>
      <c r="L5541" s="338" t="s">
        <v>16634</v>
      </c>
      <c r="M5541" s="338" t="s">
        <v>27368</v>
      </c>
      <c r="N5541" s="338" t="s">
        <v>24469</v>
      </c>
      <c r="O5541" s="338" t="s">
        <v>5370</v>
      </c>
    </row>
    <row r="5542" ht="15.75" customHeight="1">
      <c r="A5542" s="338" t="s">
        <v>27369</v>
      </c>
      <c r="B5542" s="338" t="s">
        <v>4970</v>
      </c>
      <c r="C5542" s="338" t="s">
        <v>1537</v>
      </c>
      <c r="D5542" s="338">
        <v>2009.0</v>
      </c>
      <c r="E5542" s="338" t="s">
        <v>26741</v>
      </c>
      <c r="F5542" s="339">
        <v>44963.0</v>
      </c>
      <c r="G5542" s="338" t="s">
        <v>25369</v>
      </c>
      <c r="H5542" s="338" t="s">
        <v>25203</v>
      </c>
      <c r="I5542" s="338" t="s">
        <v>25203</v>
      </c>
      <c r="J5542" s="338" t="s">
        <v>20451</v>
      </c>
      <c r="K5542" s="338" t="s">
        <v>4987</v>
      </c>
      <c r="L5542" s="338" t="s">
        <v>5094</v>
      </c>
      <c r="M5542" s="338" t="s">
        <v>27370</v>
      </c>
      <c r="N5542" s="338" t="s">
        <v>25296</v>
      </c>
      <c r="O5542" s="338" t="s">
        <v>5186</v>
      </c>
    </row>
    <row r="5543" ht="15.75" customHeight="1">
      <c r="A5543" s="338" t="s">
        <v>27371</v>
      </c>
      <c r="B5543" s="338" t="s">
        <v>4970</v>
      </c>
      <c r="C5543" s="338" t="s">
        <v>1537</v>
      </c>
      <c r="D5543" s="338">
        <v>2009.0</v>
      </c>
      <c r="E5543" s="338" t="s">
        <v>27132</v>
      </c>
      <c r="F5543" s="339">
        <v>45052.0</v>
      </c>
      <c r="G5543" s="338" t="s">
        <v>7077</v>
      </c>
      <c r="H5543" s="338" t="s">
        <v>19113</v>
      </c>
      <c r="I5543" s="338" t="s">
        <v>27372</v>
      </c>
      <c r="J5543" s="338" t="s">
        <v>19217</v>
      </c>
      <c r="K5543" s="338" t="s">
        <v>4987</v>
      </c>
      <c r="L5543" s="338" t="s">
        <v>6394</v>
      </c>
      <c r="M5543" s="338" t="s">
        <v>27373</v>
      </c>
      <c r="N5543" s="338" t="s">
        <v>4990</v>
      </c>
      <c r="O5543" s="338" t="s">
        <v>5715</v>
      </c>
    </row>
    <row r="5544" ht="15.75" customHeight="1">
      <c r="A5544" s="338" t="s">
        <v>27374</v>
      </c>
      <c r="B5544" s="338" t="s">
        <v>7737</v>
      </c>
      <c r="C5544" s="338" t="s">
        <v>1547</v>
      </c>
      <c r="D5544" s="338">
        <v>2009.0</v>
      </c>
      <c r="E5544" s="338" t="s">
        <v>26428</v>
      </c>
      <c r="F5544" s="339">
        <v>44991.0</v>
      </c>
      <c r="G5544" s="338" t="s">
        <v>6487</v>
      </c>
      <c r="H5544" s="338" t="s">
        <v>27375</v>
      </c>
      <c r="I5544" s="338" t="s">
        <v>27376</v>
      </c>
      <c r="J5544" s="338" t="s">
        <v>27377</v>
      </c>
      <c r="K5544" s="338" t="s">
        <v>4987</v>
      </c>
      <c r="M5544" s="338" t="s">
        <v>27378</v>
      </c>
      <c r="N5544" s="338" t="s">
        <v>18335</v>
      </c>
      <c r="O5544" s="338" t="s">
        <v>5794</v>
      </c>
    </row>
    <row r="5545" ht="15.75" customHeight="1">
      <c r="A5545" s="338" t="s">
        <v>5997</v>
      </c>
      <c r="B5545" s="338" t="s">
        <v>4970</v>
      </c>
      <c r="C5545" s="338" t="s">
        <v>1425</v>
      </c>
      <c r="D5545" s="338">
        <v>2009.0</v>
      </c>
      <c r="E5545" s="338" t="s">
        <v>26226</v>
      </c>
      <c r="F5545" s="339">
        <v>45021.0</v>
      </c>
      <c r="G5545" s="338" t="s">
        <v>8587</v>
      </c>
      <c r="H5545" s="338" t="s">
        <v>20736</v>
      </c>
      <c r="I5545" s="338" t="s">
        <v>27379</v>
      </c>
      <c r="J5545" s="338" t="s">
        <v>27380</v>
      </c>
      <c r="K5545" s="338" t="s">
        <v>4987</v>
      </c>
      <c r="L5545" s="338" t="s">
        <v>5074</v>
      </c>
      <c r="M5545" s="338" t="s">
        <v>27381</v>
      </c>
      <c r="N5545" s="338" t="s">
        <v>25296</v>
      </c>
      <c r="O5545" s="338" t="s">
        <v>5294</v>
      </c>
    </row>
    <row r="5546" ht="15.75" customHeight="1">
      <c r="A5546" s="338" t="s">
        <v>27382</v>
      </c>
      <c r="B5546" s="338" t="s">
        <v>7737</v>
      </c>
      <c r="C5546" s="338" t="s">
        <v>1681</v>
      </c>
      <c r="D5546" s="338">
        <v>2009.0</v>
      </c>
      <c r="E5546" s="338" t="s">
        <v>27050</v>
      </c>
      <c r="F5546" s="338" t="s">
        <v>5059</v>
      </c>
      <c r="G5546" s="338" t="s">
        <v>9626</v>
      </c>
      <c r="H5546" s="338" t="s">
        <v>7186</v>
      </c>
      <c r="I5546" s="338" t="s">
        <v>7186</v>
      </c>
      <c r="J5546" s="338" t="s">
        <v>25803</v>
      </c>
      <c r="K5546" s="338" t="s">
        <v>4987</v>
      </c>
      <c r="L5546" s="338" t="s">
        <v>7743</v>
      </c>
      <c r="M5546" s="338" t="s">
        <v>27383</v>
      </c>
      <c r="N5546" s="338" t="s">
        <v>4990</v>
      </c>
      <c r="O5546" s="338" t="s">
        <v>5457</v>
      </c>
    </row>
    <row r="5547" ht="15.75" customHeight="1">
      <c r="A5547" s="338" t="s">
        <v>27384</v>
      </c>
      <c r="B5547" s="338" t="s">
        <v>4993</v>
      </c>
      <c r="C5547" s="338" t="s">
        <v>1558</v>
      </c>
      <c r="D5547" s="338">
        <v>2009.0</v>
      </c>
      <c r="E5547" s="338" t="s">
        <v>27132</v>
      </c>
      <c r="F5547" s="339">
        <v>45174.0</v>
      </c>
      <c r="G5547" s="338" t="s">
        <v>7948</v>
      </c>
      <c r="H5547" s="338" t="s">
        <v>16029</v>
      </c>
      <c r="I5547" s="338" t="s">
        <v>27385</v>
      </c>
      <c r="J5547" s="338" t="s">
        <v>27386</v>
      </c>
      <c r="K5547" s="338" t="s">
        <v>4987</v>
      </c>
      <c r="M5547" s="338" t="s">
        <v>27387</v>
      </c>
      <c r="N5547" s="338" t="s">
        <v>7874</v>
      </c>
      <c r="O5547" s="338" t="s">
        <v>4991</v>
      </c>
    </row>
    <row r="5548" ht="15.75" customHeight="1">
      <c r="A5548" s="338" t="s">
        <v>27388</v>
      </c>
      <c r="B5548" s="338" t="s">
        <v>4993</v>
      </c>
      <c r="C5548" s="338" t="s">
        <v>1537</v>
      </c>
      <c r="D5548" s="338">
        <v>2009.0</v>
      </c>
      <c r="E5548" s="338" t="s">
        <v>27228</v>
      </c>
      <c r="F5548" s="339">
        <v>45112.0</v>
      </c>
      <c r="G5548" s="338" t="s">
        <v>7083</v>
      </c>
      <c r="H5548" s="338" t="s">
        <v>25041</v>
      </c>
      <c r="I5548" s="338" t="s">
        <v>26698</v>
      </c>
      <c r="J5548" s="338" t="s">
        <v>22157</v>
      </c>
      <c r="K5548" s="338" t="s">
        <v>4987</v>
      </c>
      <c r="L5548" s="338" t="s">
        <v>12744</v>
      </c>
      <c r="M5548" s="338" t="s">
        <v>27389</v>
      </c>
      <c r="N5548" s="338" t="s">
        <v>7376</v>
      </c>
      <c r="O5548" s="338" t="s">
        <v>5020</v>
      </c>
    </row>
    <row r="5549" ht="15.75" customHeight="1">
      <c r="A5549" s="338">
        <v>9.0</v>
      </c>
      <c r="B5549" s="338" t="s">
        <v>7737</v>
      </c>
      <c r="C5549" s="338" t="s">
        <v>1572</v>
      </c>
      <c r="D5549" s="338">
        <v>2009.0</v>
      </c>
      <c r="E5549" s="338" t="s">
        <v>27390</v>
      </c>
      <c r="F5549" s="339">
        <v>44933.0</v>
      </c>
      <c r="G5549" s="338" t="s">
        <v>7802</v>
      </c>
      <c r="H5549" s="338" t="s">
        <v>27391</v>
      </c>
      <c r="I5549" s="338" t="s">
        <v>27392</v>
      </c>
      <c r="J5549" s="338" t="s">
        <v>15536</v>
      </c>
      <c r="K5549" s="338" t="s">
        <v>4987</v>
      </c>
      <c r="L5549" s="338" t="s">
        <v>7748</v>
      </c>
      <c r="M5549" s="338" t="s">
        <v>27393</v>
      </c>
      <c r="N5549" s="338" t="s">
        <v>22475</v>
      </c>
      <c r="O5549" s="338" t="s">
        <v>7435</v>
      </c>
    </row>
    <row r="5550" ht="15.75" customHeight="1">
      <c r="A5550" s="338" t="s">
        <v>27394</v>
      </c>
      <c r="B5550" s="338" t="s">
        <v>4993</v>
      </c>
      <c r="C5550" s="338" t="s">
        <v>1681</v>
      </c>
      <c r="D5550" s="338">
        <v>2009.0</v>
      </c>
      <c r="E5550" s="338" t="s">
        <v>27253</v>
      </c>
      <c r="F5550" s="339">
        <v>44992.0</v>
      </c>
      <c r="G5550" s="338" t="s">
        <v>5718</v>
      </c>
      <c r="H5550" s="338" t="s">
        <v>27395</v>
      </c>
      <c r="I5550" s="338" t="s">
        <v>21392</v>
      </c>
      <c r="J5550" s="338" t="s">
        <v>27396</v>
      </c>
      <c r="K5550" s="338" t="s">
        <v>4976</v>
      </c>
      <c r="L5550" s="338" t="s">
        <v>5377</v>
      </c>
      <c r="M5550" s="338" t="s">
        <v>27397</v>
      </c>
      <c r="N5550" s="338" t="s">
        <v>27398</v>
      </c>
      <c r="O5550" s="338" t="s">
        <v>5624</v>
      </c>
    </row>
    <row r="5551" ht="15.75" customHeight="1">
      <c r="A5551" s="338" t="s">
        <v>27399</v>
      </c>
      <c r="B5551" s="338" t="s">
        <v>4970</v>
      </c>
      <c r="C5551" s="338" t="s">
        <v>1547</v>
      </c>
      <c r="D5551" s="338">
        <v>2009.0</v>
      </c>
      <c r="E5551" s="338" t="s">
        <v>27400</v>
      </c>
      <c r="F5551" s="339">
        <v>45112.0</v>
      </c>
      <c r="G5551" s="338" t="s">
        <v>8507</v>
      </c>
      <c r="H5551" s="338" t="s">
        <v>18202</v>
      </c>
      <c r="I5551" s="338" t="s">
        <v>18202</v>
      </c>
      <c r="J5551" s="338" t="s">
        <v>20353</v>
      </c>
      <c r="K5551" s="338" t="s">
        <v>5245</v>
      </c>
      <c r="L5551" s="338" t="s">
        <v>7748</v>
      </c>
      <c r="M5551" s="338" t="s">
        <v>27401</v>
      </c>
      <c r="N5551" s="338" t="s">
        <v>13928</v>
      </c>
      <c r="O5551" s="338" t="s">
        <v>4991</v>
      </c>
    </row>
    <row r="5552" ht="15.75" customHeight="1">
      <c r="A5552" s="338" t="s">
        <v>27402</v>
      </c>
      <c r="B5552" s="338" t="s">
        <v>4970</v>
      </c>
      <c r="C5552" s="338" t="s">
        <v>3713</v>
      </c>
      <c r="D5552" s="338">
        <v>2009.0</v>
      </c>
      <c r="E5552" s="338" t="s">
        <v>27403</v>
      </c>
      <c r="F5552" s="339">
        <v>45176.0</v>
      </c>
      <c r="G5552" s="338" t="s">
        <v>8507</v>
      </c>
      <c r="H5552" s="338" t="s">
        <v>21975</v>
      </c>
      <c r="I5552" s="338" t="s">
        <v>27404</v>
      </c>
      <c r="J5552" s="338" t="s">
        <v>27405</v>
      </c>
      <c r="K5552" s="338" t="s">
        <v>5607</v>
      </c>
      <c r="L5552" s="338" t="s">
        <v>6247</v>
      </c>
      <c r="M5552" s="338" t="s">
        <v>27406</v>
      </c>
      <c r="N5552" s="338" t="s">
        <v>14870</v>
      </c>
      <c r="O5552" s="338" t="s">
        <v>5949</v>
      </c>
    </row>
    <row r="5553" ht="15.75" customHeight="1">
      <c r="A5553" s="338" t="s">
        <v>27407</v>
      </c>
      <c r="B5553" s="338" t="s">
        <v>7737</v>
      </c>
      <c r="C5553" s="338" t="s">
        <v>1547</v>
      </c>
      <c r="D5553" s="338">
        <v>2009.0</v>
      </c>
      <c r="E5553" s="338" t="s">
        <v>27408</v>
      </c>
      <c r="F5553" s="339">
        <v>45023.0</v>
      </c>
      <c r="G5553" s="338" t="s">
        <v>7876</v>
      </c>
      <c r="H5553" s="338" t="s">
        <v>18723</v>
      </c>
      <c r="I5553" s="338" t="s">
        <v>9131</v>
      </c>
      <c r="J5553" s="338" t="s">
        <v>17151</v>
      </c>
      <c r="K5553" s="338" t="s">
        <v>4987</v>
      </c>
      <c r="L5553" s="338" t="s">
        <v>7748</v>
      </c>
      <c r="M5553" s="338" t="s">
        <v>27409</v>
      </c>
      <c r="N5553" s="338" t="s">
        <v>27410</v>
      </c>
      <c r="O5553" s="338" t="s">
        <v>5087</v>
      </c>
    </row>
    <row r="5554" ht="15.75" customHeight="1">
      <c r="A5554" s="338" t="s">
        <v>27411</v>
      </c>
      <c r="B5554" s="338" t="s">
        <v>4993</v>
      </c>
      <c r="C5554" s="338" t="s">
        <v>1558</v>
      </c>
      <c r="D5554" s="338">
        <v>2009.0</v>
      </c>
      <c r="E5554" s="338" t="s">
        <v>26471</v>
      </c>
      <c r="F5554" s="339">
        <v>45051.0</v>
      </c>
      <c r="G5554" s="338" t="s">
        <v>12154</v>
      </c>
      <c r="H5554" s="338" t="s">
        <v>23655</v>
      </c>
      <c r="I5554" s="338" t="s">
        <v>27412</v>
      </c>
      <c r="J5554" s="338" t="s">
        <v>22926</v>
      </c>
      <c r="K5554" s="338" t="s">
        <v>4987</v>
      </c>
      <c r="L5554" s="338" t="s">
        <v>7748</v>
      </c>
      <c r="M5554" s="338" t="s">
        <v>27413</v>
      </c>
      <c r="N5554" s="338" t="s">
        <v>17520</v>
      </c>
      <c r="O5554" s="338" t="s">
        <v>5143</v>
      </c>
    </row>
    <row r="5555" ht="15.75" customHeight="1">
      <c r="A5555" s="338" t="s">
        <v>27414</v>
      </c>
      <c r="B5555" s="338" t="s">
        <v>7737</v>
      </c>
      <c r="C5555" s="338" t="s">
        <v>1537</v>
      </c>
      <c r="D5555" s="338">
        <v>2009.0</v>
      </c>
      <c r="E5555" s="338" t="s">
        <v>27208</v>
      </c>
      <c r="F5555" s="339">
        <v>44991.0</v>
      </c>
      <c r="G5555" s="338" t="s">
        <v>7790</v>
      </c>
      <c r="H5555" s="338" t="s">
        <v>18312</v>
      </c>
      <c r="I5555" s="338" t="s">
        <v>27415</v>
      </c>
      <c r="J5555" s="338" t="s">
        <v>11102</v>
      </c>
      <c r="K5555" s="338" t="s">
        <v>4987</v>
      </c>
      <c r="L5555" s="338" t="s">
        <v>14335</v>
      </c>
      <c r="M5555" s="338" t="s">
        <v>27416</v>
      </c>
      <c r="N5555" s="338" t="s">
        <v>7874</v>
      </c>
      <c r="O5555" s="338" t="s">
        <v>5143</v>
      </c>
    </row>
    <row r="5556" ht="15.75" customHeight="1">
      <c r="A5556" s="338" t="s">
        <v>27417</v>
      </c>
      <c r="B5556" s="338" t="s">
        <v>5601</v>
      </c>
      <c r="C5556" s="338" t="s">
        <v>1537</v>
      </c>
      <c r="D5556" s="338">
        <v>2009.0</v>
      </c>
      <c r="E5556" s="338" t="s">
        <v>27418</v>
      </c>
      <c r="F5556" s="339">
        <v>44932.0</v>
      </c>
      <c r="G5556" s="338" t="s">
        <v>7083</v>
      </c>
      <c r="H5556" s="338" t="s">
        <v>17570</v>
      </c>
      <c r="I5556" s="338" t="s">
        <v>17570</v>
      </c>
      <c r="J5556" s="338" t="s">
        <v>25545</v>
      </c>
      <c r="K5556" s="338" t="s">
        <v>10219</v>
      </c>
      <c r="M5556" s="338" t="s">
        <v>27419</v>
      </c>
      <c r="N5556" s="338" t="s">
        <v>13999</v>
      </c>
      <c r="O5556" s="338" t="s">
        <v>5483</v>
      </c>
    </row>
    <row r="5557" ht="15.75" customHeight="1">
      <c r="A5557" s="338" t="s">
        <v>27420</v>
      </c>
      <c r="B5557" s="338" t="s">
        <v>4970</v>
      </c>
      <c r="C5557" s="338" t="s">
        <v>1558</v>
      </c>
      <c r="D5557" s="338">
        <v>2009.0</v>
      </c>
      <c r="E5557" s="338" t="s">
        <v>26482</v>
      </c>
      <c r="F5557" s="339">
        <v>44991.0</v>
      </c>
      <c r="G5557" s="338" t="s">
        <v>13650</v>
      </c>
      <c r="H5557" s="338" t="s">
        <v>16733</v>
      </c>
      <c r="I5557" s="338" t="s">
        <v>16733</v>
      </c>
      <c r="J5557" s="338" t="s">
        <v>16685</v>
      </c>
      <c r="K5557" s="338" t="s">
        <v>4987</v>
      </c>
      <c r="L5557" s="338" t="s">
        <v>15938</v>
      </c>
      <c r="M5557" s="338" t="s">
        <v>27421</v>
      </c>
      <c r="N5557" s="338" t="s">
        <v>5036</v>
      </c>
      <c r="O5557" s="338" t="s">
        <v>4980</v>
      </c>
    </row>
    <row r="5558" ht="15.75" customHeight="1">
      <c r="A5558" s="338" t="s">
        <v>27422</v>
      </c>
      <c r="B5558" s="338" t="s">
        <v>4970</v>
      </c>
      <c r="C5558" s="338" t="s">
        <v>1425</v>
      </c>
      <c r="D5558" s="338">
        <v>2009.0</v>
      </c>
      <c r="E5558" s="338" t="s">
        <v>27423</v>
      </c>
      <c r="F5558" s="338" t="s">
        <v>5286</v>
      </c>
      <c r="G5558" s="338" t="s">
        <v>16676</v>
      </c>
      <c r="H5558" s="338" t="s">
        <v>27424</v>
      </c>
      <c r="I5558" s="338" t="s">
        <v>24751</v>
      </c>
      <c r="J5558" s="338" t="s">
        <v>25265</v>
      </c>
      <c r="K5558" s="338" t="s">
        <v>5245</v>
      </c>
      <c r="L5558" s="338" t="s">
        <v>5157</v>
      </c>
      <c r="M5558" s="338" t="s">
        <v>27425</v>
      </c>
      <c r="N5558" s="338" t="s">
        <v>24480</v>
      </c>
      <c r="O5558" s="338" t="s">
        <v>6003</v>
      </c>
    </row>
    <row r="5559" ht="15.75" customHeight="1">
      <c r="A5559" s="338" t="s">
        <v>27426</v>
      </c>
      <c r="B5559" s="338" t="s">
        <v>5601</v>
      </c>
      <c r="C5559" s="338" t="s">
        <v>1547</v>
      </c>
      <c r="D5559" s="338">
        <v>2009.0</v>
      </c>
      <c r="E5559" s="338" t="s">
        <v>27427</v>
      </c>
      <c r="F5559" s="339">
        <v>44992.0</v>
      </c>
      <c r="G5559" s="338" t="s">
        <v>5774</v>
      </c>
      <c r="H5559" s="338" t="s">
        <v>27428</v>
      </c>
      <c r="I5559" s="338" t="s">
        <v>27428</v>
      </c>
      <c r="J5559" s="338" t="s">
        <v>27429</v>
      </c>
      <c r="K5559" s="338" t="s">
        <v>6949</v>
      </c>
      <c r="L5559" s="338" t="s">
        <v>5291</v>
      </c>
      <c r="M5559" s="338" t="s">
        <v>27430</v>
      </c>
      <c r="N5559" s="338" t="s">
        <v>13999</v>
      </c>
      <c r="O5559" s="338" t="s">
        <v>5457</v>
      </c>
    </row>
    <row r="5560" ht="15.75" customHeight="1">
      <c r="A5560" s="338" t="s">
        <v>27431</v>
      </c>
      <c r="B5560" s="338" t="s">
        <v>7737</v>
      </c>
      <c r="C5560" s="338" t="s">
        <v>1537</v>
      </c>
      <c r="D5560" s="338">
        <v>2009.0</v>
      </c>
      <c r="E5560" s="338" t="s">
        <v>27062</v>
      </c>
      <c r="F5560" s="339">
        <v>44932.0</v>
      </c>
      <c r="G5560" s="338" t="s">
        <v>19812</v>
      </c>
      <c r="H5560" s="338" t="s">
        <v>19566</v>
      </c>
      <c r="I5560" s="338" t="s">
        <v>27432</v>
      </c>
      <c r="J5560" s="338" t="s">
        <v>24505</v>
      </c>
      <c r="K5560" s="338" t="s">
        <v>4987</v>
      </c>
      <c r="L5560" s="338" t="s">
        <v>12942</v>
      </c>
      <c r="M5560" s="338" t="s">
        <v>27433</v>
      </c>
      <c r="N5560" s="338" t="s">
        <v>18868</v>
      </c>
      <c r="O5560" s="338" t="s">
        <v>5150</v>
      </c>
    </row>
    <row r="5561" ht="15.75" customHeight="1">
      <c r="A5561" s="338" t="s">
        <v>27434</v>
      </c>
      <c r="B5561" s="338" t="s">
        <v>4970</v>
      </c>
      <c r="C5561" s="338" t="s">
        <v>1547</v>
      </c>
      <c r="D5561" s="338">
        <v>2009.0</v>
      </c>
      <c r="E5561" s="338" t="s">
        <v>27435</v>
      </c>
      <c r="F5561" s="339">
        <v>45174.0</v>
      </c>
      <c r="G5561" s="338" t="s">
        <v>5105</v>
      </c>
      <c r="H5561" s="338" t="s">
        <v>27436</v>
      </c>
      <c r="I5561" s="338" t="s">
        <v>27436</v>
      </c>
      <c r="J5561" s="338" t="s">
        <v>16744</v>
      </c>
      <c r="K5561" s="338" t="s">
        <v>4987</v>
      </c>
      <c r="L5561" s="338" t="s">
        <v>4988</v>
      </c>
      <c r="M5561" s="338" t="s">
        <v>27437</v>
      </c>
      <c r="N5561" s="338" t="s">
        <v>27438</v>
      </c>
      <c r="O5561" s="338" t="s">
        <v>4991</v>
      </c>
    </row>
    <row r="5562" ht="15.75" customHeight="1">
      <c r="A5562" s="338" t="s">
        <v>27439</v>
      </c>
      <c r="B5562" s="338" t="s">
        <v>7737</v>
      </c>
      <c r="C5562" s="338" t="s">
        <v>1547</v>
      </c>
      <c r="D5562" s="338">
        <v>2009.0</v>
      </c>
      <c r="E5562" s="338" t="s">
        <v>27082</v>
      </c>
      <c r="F5562" s="339">
        <v>45143.0</v>
      </c>
      <c r="G5562" s="338" t="s">
        <v>9634</v>
      </c>
      <c r="H5562" s="338" t="s">
        <v>22130</v>
      </c>
      <c r="I5562" s="338" t="s">
        <v>12250</v>
      </c>
      <c r="J5562" s="338" t="s">
        <v>11268</v>
      </c>
      <c r="K5562" s="338" t="s">
        <v>4976</v>
      </c>
      <c r="L5562" s="338" t="s">
        <v>14335</v>
      </c>
      <c r="M5562" s="338" t="s">
        <v>27440</v>
      </c>
      <c r="N5562" s="338" t="s">
        <v>24121</v>
      </c>
      <c r="O5562" s="338" t="s">
        <v>5715</v>
      </c>
    </row>
    <row r="5563" ht="15.75" customHeight="1">
      <c r="A5563" s="338" t="s">
        <v>27441</v>
      </c>
      <c r="B5563" s="338" t="s">
        <v>7737</v>
      </c>
      <c r="C5563" s="338" t="s">
        <v>1547</v>
      </c>
      <c r="D5563" s="338">
        <v>2009.0</v>
      </c>
      <c r="E5563" s="338" t="s">
        <v>26876</v>
      </c>
      <c r="F5563" s="338" t="s">
        <v>5210</v>
      </c>
      <c r="G5563" s="338" t="s">
        <v>7089</v>
      </c>
      <c r="H5563" s="338" t="s">
        <v>27442</v>
      </c>
      <c r="I5563" s="338" t="s">
        <v>7984</v>
      </c>
      <c r="J5563" s="338" t="s">
        <v>25252</v>
      </c>
      <c r="K5563" s="338" t="s">
        <v>4987</v>
      </c>
      <c r="L5563" s="338" t="s">
        <v>5094</v>
      </c>
      <c r="M5563" s="338" t="s">
        <v>27443</v>
      </c>
      <c r="N5563" s="338" t="s">
        <v>19967</v>
      </c>
      <c r="O5563" s="338" t="s">
        <v>5576</v>
      </c>
    </row>
    <row r="5564" ht="15.75" customHeight="1">
      <c r="A5564" s="338" t="s">
        <v>27444</v>
      </c>
      <c r="B5564" s="338" t="s">
        <v>4993</v>
      </c>
      <c r="C5564" s="338" t="s">
        <v>1537</v>
      </c>
      <c r="D5564" s="338">
        <v>2009.0</v>
      </c>
      <c r="E5564" s="338" t="s">
        <v>26226</v>
      </c>
      <c r="F5564" s="339">
        <v>44962.0</v>
      </c>
      <c r="G5564" s="338" t="s">
        <v>16676</v>
      </c>
      <c r="H5564" s="338" t="s">
        <v>20675</v>
      </c>
      <c r="I5564" s="338" t="s">
        <v>25493</v>
      </c>
      <c r="J5564" s="338" t="s">
        <v>25493</v>
      </c>
      <c r="K5564" s="338" t="s">
        <v>4987</v>
      </c>
      <c r="L5564" s="338" t="s">
        <v>6015</v>
      </c>
      <c r="M5564" s="338" t="s">
        <v>27445</v>
      </c>
      <c r="N5564" s="338" t="s">
        <v>4990</v>
      </c>
      <c r="O5564" s="338" t="s">
        <v>5283</v>
      </c>
    </row>
    <row r="5565" ht="15.75" customHeight="1">
      <c r="A5565" s="338" t="s">
        <v>27446</v>
      </c>
      <c r="B5565" s="338" t="s">
        <v>7737</v>
      </c>
      <c r="C5565" s="338" t="s">
        <v>1547</v>
      </c>
      <c r="D5565" s="338">
        <v>2009.0</v>
      </c>
      <c r="E5565" s="338" t="s">
        <v>27286</v>
      </c>
      <c r="F5565" s="339">
        <v>45082.0</v>
      </c>
      <c r="G5565" s="338" t="s">
        <v>8011</v>
      </c>
      <c r="H5565" s="338" t="s">
        <v>21264</v>
      </c>
      <c r="I5565" s="338" t="s">
        <v>21264</v>
      </c>
      <c r="J5565" s="338" t="s">
        <v>17151</v>
      </c>
      <c r="K5565" s="338" t="s">
        <v>4987</v>
      </c>
      <c r="L5565" s="338" t="s">
        <v>7748</v>
      </c>
      <c r="M5565" s="338" t="s">
        <v>27447</v>
      </c>
      <c r="N5565" s="338" t="s">
        <v>4979</v>
      </c>
      <c r="O5565" s="338" t="s">
        <v>5217</v>
      </c>
    </row>
    <row r="5566" ht="15.75" customHeight="1">
      <c r="A5566" s="338" t="s">
        <v>13323</v>
      </c>
      <c r="B5566" s="338" t="s">
        <v>7737</v>
      </c>
      <c r="C5566" s="338" t="s">
        <v>1601</v>
      </c>
      <c r="D5566" s="338">
        <v>2009.0</v>
      </c>
      <c r="E5566" s="338" t="s">
        <v>26737</v>
      </c>
      <c r="F5566" s="339">
        <v>44933.0</v>
      </c>
      <c r="G5566" s="338" t="s">
        <v>5774</v>
      </c>
      <c r="H5566" s="338" t="s">
        <v>19287</v>
      </c>
      <c r="I5566" s="338" t="s">
        <v>19287</v>
      </c>
      <c r="J5566" s="338" t="s">
        <v>5043</v>
      </c>
      <c r="K5566" s="338" t="s">
        <v>4987</v>
      </c>
      <c r="L5566" s="338" t="s">
        <v>6447</v>
      </c>
      <c r="M5566" s="338" t="s">
        <v>27448</v>
      </c>
      <c r="N5566" s="338" t="s">
        <v>10126</v>
      </c>
      <c r="O5566" s="338" t="s">
        <v>5339</v>
      </c>
    </row>
    <row r="5567" ht="15.75" customHeight="1">
      <c r="A5567" s="338" t="s">
        <v>27449</v>
      </c>
      <c r="B5567" s="338" t="s">
        <v>4970</v>
      </c>
      <c r="C5567" s="338" t="s">
        <v>1558</v>
      </c>
      <c r="D5567" s="338">
        <v>2009.0</v>
      </c>
      <c r="E5567" s="338" t="s">
        <v>27146</v>
      </c>
      <c r="F5567" s="339">
        <v>45143.0</v>
      </c>
      <c r="G5567" s="338" t="s">
        <v>11973</v>
      </c>
      <c r="H5567" s="338" t="s">
        <v>23516</v>
      </c>
      <c r="I5567" s="338" t="s">
        <v>25192</v>
      </c>
      <c r="J5567" s="338" t="s">
        <v>25192</v>
      </c>
      <c r="K5567" s="338" t="s">
        <v>4987</v>
      </c>
      <c r="L5567" s="338" t="s">
        <v>12855</v>
      </c>
      <c r="M5567" s="338" t="s">
        <v>27450</v>
      </c>
      <c r="N5567" s="338" t="s">
        <v>5036</v>
      </c>
      <c r="O5567" s="338" t="s">
        <v>7215</v>
      </c>
    </row>
    <row r="5568" ht="15.75" customHeight="1">
      <c r="A5568" s="338" t="s">
        <v>27451</v>
      </c>
      <c r="B5568" s="338" t="s">
        <v>7737</v>
      </c>
      <c r="C5568" s="338" t="s">
        <v>1558</v>
      </c>
      <c r="D5568" s="338">
        <v>2009.0</v>
      </c>
      <c r="E5568" s="338" t="s">
        <v>27146</v>
      </c>
      <c r="F5568" s="339">
        <v>44990.0</v>
      </c>
      <c r="G5568" s="338" t="s">
        <v>5755</v>
      </c>
      <c r="H5568" s="338" t="s">
        <v>7816</v>
      </c>
      <c r="I5568" s="338" t="s">
        <v>22797</v>
      </c>
      <c r="J5568" s="338" t="s">
        <v>27452</v>
      </c>
      <c r="K5568" s="338" t="s">
        <v>4987</v>
      </c>
      <c r="L5568" s="338" t="s">
        <v>4999</v>
      </c>
      <c r="M5568" s="338" t="s">
        <v>27453</v>
      </c>
      <c r="N5568" s="338" t="s">
        <v>25416</v>
      </c>
      <c r="O5568" s="338" t="s">
        <v>5160</v>
      </c>
    </row>
    <row r="5569" ht="15.75" customHeight="1">
      <c r="A5569" s="338" t="s">
        <v>2268</v>
      </c>
      <c r="B5569" s="338" t="s">
        <v>7737</v>
      </c>
      <c r="C5569" s="338" t="s">
        <v>1547</v>
      </c>
      <c r="D5569" s="338">
        <v>2009.0</v>
      </c>
      <c r="E5569" s="338" t="s">
        <v>26471</v>
      </c>
      <c r="F5569" s="339">
        <v>45142.0</v>
      </c>
      <c r="G5569" s="338" t="s">
        <v>6586</v>
      </c>
      <c r="H5569" s="338" t="s">
        <v>13035</v>
      </c>
      <c r="I5569" s="338" t="s">
        <v>13035</v>
      </c>
      <c r="J5569" s="338" t="s">
        <v>27454</v>
      </c>
      <c r="K5569" s="338" t="s">
        <v>4987</v>
      </c>
      <c r="L5569" s="338" t="s">
        <v>5971</v>
      </c>
      <c r="M5569" s="338" t="s">
        <v>27455</v>
      </c>
      <c r="N5569" s="338" t="s">
        <v>23819</v>
      </c>
      <c r="O5569" s="338" t="s">
        <v>5010</v>
      </c>
    </row>
    <row r="5570" ht="15.75" customHeight="1">
      <c r="A5570" s="338" t="s">
        <v>27456</v>
      </c>
      <c r="B5570" s="338" t="s">
        <v>4970</v>
      </c>
      <c r="C5570" s="338" t="s">
        <v>1547</v>
      </c>
      <c r="D5570" s="338">
        <v>2009.0</v>
      </c>
      <c r="E5570" s="338" t="s">
        <v>27457</v>
      </c>
      <c r="F5570" s="339">
        <v>44933.0</v>
      </c>
      <c r="G5570" s="338" t="s">
        <v>6428</v>
      </c>
      <c r="H5570" s="338" t="s">
        <v>22322</v>
      </c>
      <c r="I5570" s="338" t="s">
        <v>27458</v>
      </c>
      <c r="J5570" s="338" t="s">
        <v>22324</v>
      </c>
      <c r="K5570" s="338" t="s">
        <v>6254</v>
      </c>
      <c r="L5570" s="338" t="s">
        <v>5084</v>
      </c>
      <c r="M5570" s="338" t="s">
        <v>27459</v>
      </c>
      <c r="N5570" s="338" t="s">
        <v>22326</v>
      </c>
      <c r="O5570" s="338" t="s">
        <v>5127</v>
      </c>
    </row>
    <row r="5571" ht="15.75" customHeight="1">
      <c r="A5571" s="338" t="s">
        <v>3403</v>
      </c>
      <c r="B5571" s="338" t="s">
        <v>4970</v>
      </c>
      <c r="C5571" s="338" t="s">
        <v>1681</v>
      </c>
      <c r="D5571" s="338">
        <v>2009.0</v>
      </c>
      <c r="E5571" s="338" t="s">
        <v>26226</v>
      </c>
      <c r="F5571" s="339">
        <v>45113.0</v>
      </c>
      <c r="G5571" s="338" t="s">
        <v>5710</v>
      </c>
      <c r="H5571" s="338" t="s">
        <v>18414</v>
      </c>
      <c r="I5571" s="338" t="s">
        <v>23293</v>
      </c>
      <c r="J5571" s="338" t="s">
        <v>27460</v>
      </c>
      <c r="K5571" s="338" t="s">
        <v>4987</v>
      </c>
      <c r="L5571" s="338" t="s">
        <v>5094</v>
      </c>
      <c r="M5571" s="338" t="s">
        <v>27461</v>
      </c>
      <c r="N5571" s="338" t="s">
        <v>17975</v>
      </c>
      <c r="O5571" s="338" t="s">
        <v>5943</v>
      </c>
    </row>
    <row r="5572" ht="15.75" customHeight="1">
      <c r="A5572" s="338" t="s">
        <v>27462</v>
      </c>
      <c r="B5572" s="338" t="s">
        <v>4970</v>
      </c>
      <c r="C5572" s="338" t="s">
        <v>1558</v>
      </c>
      <c r="D5572" s="338">
        <v>2009.0</v>
      </c>
      <c r="E5572" s="338" t="s">
        <v>26737</v>
      </c>
      <c r="F5572" s="339">
        <v>45021.0</v>
      </c>
      <c r="G5572" s="338" t="s">
        <v>8030</v>
      </c>
      <c r="H5572" s="338" t="s">
        <v>27463</v>
      </c>
      <c r="I5572" s="338" t="s">
        <v>12453</v>
      </c>
      <c r="J5572" s="338" t="s">
        <v>14881</v>
      </c>
      <c r="K5572" s="338" t="s">
        <v>4987</v>
      </c>
      <c r="M5572" s="338" t="s">
        <v>27464</v>
      </c>
      <c r="N5572" s="338" t="s">
        <v>26071</v>
      </c>
      <c r="O5572" s="338" t="s">
        <v>7215</v>
      </c>
    </row>
    <row r="5573" ht="15.75" customHeight="1">
      <c r="A5573" s="338" t="s">
        <v>27465</v>
      </c>
      <c r="B5573" s="338" t="s">
        <v>7737</v>
      </c>
      <c r="C5573" s="338" t="s">
        <v>1558</v>
      </c>
      <c r="D5573" s="338">
        <v>2009.0</v>
      </c>
      <c r="E5573" s="338" t="s">
        <v>27250</v>
      </c>
      <c r="F5573" s="339">
        <v>45142.0</v>
      </c>
      <c r="G5573" s="338" t="s">
        <v>5701</v>
      </c>
      <c r="H5573" s="338" t="s">
        <v>27466</v>
      </c>
      <c r="I5573" s="338" t="s">
        <v>26327</v>
      </c>
      <c r="J5573" s="338" t="s">
        <v>16783</v>
      </c>
      <c r="K5573" s="338" t="s">
        <v>4987</v>
      </c>
      <c r="L5573" s="338" t="s">
        <v>5074</v>
      </c>
      <c r="M5573" s="338" t="s">
        <v>27467</v>
      </c>
      <c r="N5573" s="338" t="s">
        <v>17520</v>
      </c>
      <c r="O5573" s="338" t="s">
        <v>5339</v>
      </c>
    </row>
    <row r="5574" ht="15.75" customHeight="1">
      <c r="A5574" s="338" t="s">
        <v>27468</v>
      </c>
      <c r="B5574" s="338" t="s">
        <v>4993</v>
      </c>
      <c r="C5574" s="338" t="s">
        <v>1558</v>
      </c>
      <c r="D5574" s="338">
        <v>2009.0</v>
      </c>
      <c r="E5574" s="338" t="s">
        <v>27101</v>
      </c>
      <c r="F5574" s="339">
        <v>44990.0</v>
      </c>
      <c r="G5574" s="338" t="s">
        <v>5105</v>
      </c>
      <c r="H5574" s="338" t="s">
        <v>22187</v>
      </c>
      <c r="I5574" s="338" t="s">
        <v>20664</v>
      </c>
      <c r="J5574" s="338" t="s">
        <v>5093</v>
      </c>
      <c r="K5574" s="338" t="s">
        <v>4987</v>
      </c>
      <c r="L5574" s="338" t="s">
        <v>5377</v>
      </c>
      <c r="M5574" s="338" t="s">
        <v>27469</v>
      </c>
      <c r="N5574" s="338" t="s">
        <v>7376</v>
      </c>
      <c r="O5574" s="338" t="s">
        <v>5010</v>
      </c>
    </row>
    <row r="5575" ht="15.75" customHeight="1">
      <c r="A5575" s="338" t="s">
        <v>27470</v>
      </c>
      <c r="B5575" s="338" t="s">
        <v>4970</v>
      </c>
      <c r="C5575" s="338" t="s">
        <v>1681</v>
      </c>
      <c r="D5575" s="338">
        <v>2009.0</v>
      </c>
      <c r="E5575" s="338" t="s">
        <v>27471</v>
      </c>
      <c r="F5575" s="339">
        <v>44933.0</v>
      </c>
      <c r="G5575" s="338" t="s">
        <v>7889</v>
      </c>
      <c r="H5575" s="338" t="s">
        <v>27472</v>
      </c>
      <c r="I5575" s="338" t="s">
        <v>27473</v>
      </c>
      <c r="J5575" s="338" t="s">
        <v>27474</v>
      </c>
      <c r="K5575" s="338" t="s">
        <v>4976</v>
      </c>
      <c r="M5575" s="338" t="s">
        <v>27475</v>
      </c>
      <c r="N5575" s="338" t="s">
        <v>21998</v>
      </c>
      <c r="O5575" s="338" t="s">
        <v>5020</v>
      </c>
    </row>
    <row r="5576" ht="15.75" customHeight="1">
      <c r="A5576" s="338" t="s">
        <v>27476</v>
      </c>
      <c r="B5576" s="338" t="s">
        <v>4970</v>
      </c>
      <c r="C5576" s="338" t="s">
        <v>1547</v>
      </c>
      <c r="D5576" s="338">
        <v>2009.0</v>
      </c>
      <c r="E5576" s="338" t="s">
        <v>27328</v>
      </c>
      <c r="F5576" s="339">
        <v>45051.0</v>
      </c>
      <c r="G5576" s="338" t="s">
        <v>5241</v>
      </c>
      <c r="H5576" s="338" t="s">
        <v>11988</v>
      </c>
      <c r="I5576" s="338" t="s">
        <v>18879</v>
      </c>
      <c r="J5576" s="338" t="s">
        <v>27477</v>
      </c>
      <c r="K5576" s="338" t="s">
        <v>4987</v>
      </c>
      <c r="L5576" s="338" t="s">
        <v>12137</v>
      </c>
      <c r="M5576" s="338" t="s">
        <v>27478</v>
      </c>
      <c r="N5576" s="338" t="s">
        <v>27479</v>
      </c>
      <c r="O5576" s="338" t="s">
        <v>7389</v>
      </c>
    </row>
    <row r="5577" ht="15.75" customHeight="1">
      <c r="A5577" s="338" t="s">
        <v>27480</v>
      </c>
      <c r="B5577" s="338" t="s">
        <v>4970</v>
      </c>
      <c r="C5577" s="338" t="s">
        <v>1537</v>
      </c>
      <c r="D5577" s="338">
        <v>2009.0</v>
      </c>
      <c r="E5577" s="338" t="s">
        <v>27481</v>
      </c>
      <c r="F5577" s="339">
        <v>44964.0</v>
      </c>
      <c r="G5577" s="338" t="s">
        <v>11141</v>
      </c>
      <c r="H5577" s="338" t="s">
        <v>27482</v>
      </c>
      <c r="I5577" s="338" t="s">
        <v>27483</v>
      </c>
      <c r="J5577" s="338" t="s">
        <v>27484</v>
      </c>
      <c r="K5577" s="338" t="s">
        <v>6501</v>
      </c>
      <c r="M5577" s="338" t="s">
        <v>27485</v>
      </c>
      <c r="N5577" s="338" t="s">
        <v>27237</v>
      </c>
      <c r="O5577" s="338" t="s">
        <v>5046</v>
      </c>
    </row>
    <row r="5578" ht="15.75" customHeight="1">
      <c r="A5578" s="338" t="s">
        <v>27486</v>
      </c>
      <c r="B5578" s="338" t="s">
        <v>7737</v>
      </c>
      <c r="C5578" s="338" t="s">
        <v>1558</v>
      </c>
      <c r="D5578" s="338">
        <v>2009.0</v>
      </c>
      <c r="E5578" s="338" t="s">
        <v>27097</v>
      </c>
      <c r="F5578" s="339">
        <v>45143.0</v>
      </c>
      <c r="G5578" s="338" t="s">
        <v>7121</v>
      </c>
      <c r="H5578" s="338" t="s">
        <v>18719</v>
      </c>
      <c r="I5578" s="338" t="s">
        <v>27054</v>
      </c>
      <c r="J5578" s="338" t="s">
        <v>17397</v>
      </c>
      <c r="K5578" s="338" t="s">
        <v>4987</v>
      </c>
      <c r="L5578" s="338" t="s">
        <v>27487</v>
      </c>
      <c r="M5578" s="338" t="s">
        <v>27488</v>
      </c>
      <c r="N5578" s="338" t="s">
        <v>27489</v>
      </c>
      <c r="O5578" s="338" t="s">
        <v>5067</v>
      </c>
    </row>
    <row r="5579" ht="15.75" customHeight="1">
      <c r="A5579" s="338" t="s">
        <v>27490</v>
      </c>
      <c r="B5579" s="338" t="s">
        <v>7737</v>
      </c>
      <c r="C5579" s="338" t="s">
        <v>1547</v>
      </c>
      <c r="D5579" s="338">
        <v>2009.0</v>
      </c>
      <c r="E5579" s="338" t="s">
        <v>27212</v>
      </c>
      <c r="F5579" s="339">
        <v>45174.0</v>
      </c>
      <c r="G5579" s="338" t="s">
        <v>5774</v>
      </c>
      <c r="H5579" s="338" t="s">
        <v>27491</v>
      </c>
      <c r="I5579" s="338" t="s">
        <v>13224</v>
      </c>
      <c r="J5579" s="338" t="s">
        <v>14291</v>
      </c>
      <c r="K5579" s="338" t="s">
        <v>4987</v>
      </c>
      <c r="L5579" s="338" t="s">
        <v>5064</v>
      </c>
      <c r="M5579" s="338" t="s">
        <v>27492</v>
      </c>
      <c r="N5579" s="338" t="s">
        <v>25296</v>
      </c>
      <c r="O5579" s="338" t="s">
        <v>5248</v>
      </c>
    </row>
    <row r="5580" ht="15.75" customHeight="1">
      <c r="A5580" s="338" t="s">
        <v>4063</v>
      </c>
      <c r="B5580" s="338" t="s">
        <v>4970</v>
      </c>
      <c r="C5580" s="338" t="s">
        <v>1681</v>
      </c>
      <c r="D5580" s="338">
        <v>2009.0</v>
      </c>
      <c r="E5580" s="338" t="s">
        <v>27493</v>
      </c>
      <c r="F5580" s="339">
        <v>45083.0</v>
      </c>
      <c r="G5580" s="338" t="s">
        <v>7077</v>
      </c>
      <c r="H5580" s="338" t="s">
        <v>23159</v>
      </c>
      <c r="I5580" s="338" t="s">
        <v>21713</v>
      </c>
      <c r="J5580" s="338" t="s">
        <v>15848</v>
      </c>
      <c r="K5580" s="338" t="s">
        <v>5607</v>
      </c>
      <c r="L5580" s="338" t="s">
        <v>6247</v>
      </c>
      <c r="M5580" s="338" t="s">
        <v>27494</v>
      </c>
      <c r="N5580" s="338" t="s">
        <v>21846</v>
      </c>
      <c r="O5580" s="338" t="s">
        <v>5020</v>
      </c>
    </row>
    <row r="5581" ht="15.75" customHeight="1">
      <c r="A5581" s="338" t="s">
        <v>27495</v>
      </c>
      <c r="B5581" s="338" t="s">
        <v>4970</v>
      </c>
      <c r="C5581" s="338" t="s">
        <v>3713</v>
      </c>
      <c r="D5581" s="338">
        <v>2009.0</v>
      </c>
      <c r="E5581" s="338" t="s">
        <v>27136</v>
      </c>
      <c r="F5581" s="339">
        <v>45083.0</v>
      </c>
      <c r="G5581" s="338" t="s">
        <v>7062</v>
      </c>
      <c r="H5581" s="338" t="s">
        <v>25313</v>
      </c>
      <c r="I5581" s="338" t="s">
        <v>27496</v>
      </c>
      <c r="J5581" s="338" t="s">
        <v>7115</v>
      </c>
      <c r="K5581" s="338" t="s">
        <v>4987</v>
      </c>
      <c r="L5581" s="338" t="s">
        <v>7014</v>
      </c>
      <c r="M5581" s="338" t="s">
        <v>27497</v>
      </c>
      <c r="N5581" s="338" t="s">
        <v>25673</v>
      </c>
      <c r="O5581" s="338" t="s">
        <v>5943</v>
      </c>
    </row>
    <row r="5582" ht="15.75" customHeight="1">
      <c r="A5582" s="338" t="s">
        <v>27498</v>
      </c>
      <c r="B5582" s="338" t="s">
        <v>4970</v>
      </c>
      <c r="C5582" s="338" t="s">
        <v>1537</v>
      </c>
      <c r="D5582" s="338">
        <v>2009.0</v>
      </c>
      <c r="E5582" s="338" t="s">
        <v>27499</v>
      </c>
      <c r="F5582" s="339">
        <v>45023.0</v>
      </c>
      <c r="G5582" s="338" t="s">
        <v>5709</v>
      </c>
      <c r="H5582" s="338" t="s">
        <v>27500</v>
      </c>
      <c r="I5582" s="338" t="s">
        <v>18273</v>
      </c>
      <c r="J5582" s="338" t="s">
        <v>18273</v>
      </c>
      <c r="K5582" s="338" t="s">
        <v>4987</v>
      </c>
      <c r="L5582" s="338" t="s">
        <v>19403</v>
      </c>
      <c r="M5582" s="338" t="s">
        <v>27501</v>
      </c>
      <c r="N5582" s="338" t="s">
        <v>20228</v>
      </c>
      <c r="O5582" s="338" t="s">
        <v>5316</v>
      </c>
    </row>
    <row r="5583" ht="15.75" customHeight="1">
      <c r="A5583" s="338" t="s">
        <v>3453</v>
      </c>
      <c r="B5583" s="338" t="s">
        <v>4970</v>
      </c>
      <c r="C5583" s="338" t="s">
        <v>1537</v>
      </c>
      <c r="D5583" s="338">
        <v>2009.0</v>
      </c>
      <c r="E5583" s="338" t="s">
        <v>27502</v>
      </c>
      <c r="F5583" s="339">
        <v>45113.0</v>
      </c>
      <c r="G5583" s="338" t="s">
        <v>7849</v>
      </c>
      <c r="H5583" s="338" t="s">
        <v>19206</v>
      </c>
      <c r="I5583" s="338" t="s">
        <v>27503</v>
      </c>
      <c r="J5583" s="338" t="s">
        <v>5229</v>
      </c>
      <c r="K5583" s="338" t="s">
        <v>4987</v>
      </c>
      <c r="L5583" s="338" t="s">
        <v>6071</v>
      </c>
      <c r="M5583" s="338" t="s">
        <v>27504</v>
      </c>
      <c r="N5583" s="338" t="s">
        <v>25673</v>
      </c>
      <c r="O5583" s="338" t="s">
        <v>5193</v>
      </c>
    </row>
    <row r="5584" ht="15.75" customHeight="1">
      <c r="A5584" s="338" t="s">
        <v>27505</v>
      </c>
      <c r="B5584" s="338" t="s">
        <v>5601</v>
      </c>
      <c r="C5584" s="338" t="s">
        <v>1558</v>
      </c>
      <c r="D5584" s="338">
        <v>2009.0</v>
      </c>
      <c r="E5584" s="338" t="s">
        <v>27250</v>
      </c>
      <c r="F5584" s="339">
        <v>45023.0</v>
      </c>
      <c r="G5584" s="338" t="s">
        <v>5846</v>
      </c>
      <c r="H5584" s="338" t="s">
        <v>27506</v>
      </c>
      <c r="I5584" s="338" t="s">
        <v>27507</v>
      </c>
      <c r="J5584" s="338" t="s">
        <v>27508</v>
      </c>
      <c r="K5584" s="338" t="s">
        <v>4976</v>
      </c>
      <c r="M5584" s="338" t="s">
        <v>27509</v>
      </c>
      <c r="N5584" s="338" t="s">
        <v>13999</v>
      </c>
      <c r="O5584" s="338" t="s">
        <v>5537</v>
      </c>
    </row>
    <row r="5585" ht="15.75" customHeight="1">
      <c r="A5585" s="338" t="s">
        <v>27510</v>
      </c>
      <c r="B5585" s="338" t="s">
        <v>4970</v>
      </c>
      <c r="C5585" s="338" t="s">
        <v>1547</v>
      </c>
      <c r="D5585" s="338">
        <v>2009.0</v>
      </c>
      <c r="E5585" s="338" t="s">
        <v>27502</v>
      </c>
      <c r="F5585" s="339">
        <v>45145.0</v>
      </c>
      <c r="G5585" s="338" t="s">
        <v>9570</v>
      </c>
      <c r="H5585" s="338" t="s">
        <v>21088</v>
      </c>
      <c r="I5585" s="338" t="s">
        <v>21088</v>
      </c>
      <c r="J5585" s="338" t="s">
        <v>27511</v>
      </c>
      <c r="K5585" s="338" t="s">
        <v>12977</v>
      </c>
      <c r="L5585" s="338" t="s">
        <v>4999</v>
      </c>
      <c r="M5585" s="338" t="s">
        <v>27512</v>
      </c>
      <c r="N5585" s="338" t="s">
        <v>19116</v>
      </c>
      <c r="O5585" s="338" t="s">
        <v>9307</v>
      </c>
    </row>
    <row r="5586" ht="15.75" customHeight="1">
      <c r="A5586" s="338" t="s">
        <v>27513</v>
      </c>
      <c r="B5586" s="338" t="s">
        <v>4970</v>
      </c>
      <c r="C5586" s="338" t="s">
        <v>1537</v>
      </c>
      <c r="D5586" s="338">
        <v>2009.0</v>
      </c>
      <c r="E5586" s="338" t="s">
        <v>27136</v>
      </c>
      <c r="F5586" s="339">
        <v>44991.0</v>
      </c>
      <c r="G5586" s="338" t="s">
        <v>7849</v>
      </c>
      <c r="H5586" s="338" t="s">
        <v>19725</v>
      </c>
      <c r="I5586" s="338" t="s">
        <v>19725</v>
      </c>
      <c r="J5586" s="338" t="s">
        <v>27514</v>
      </c>
      <c r="K5586" s="338" t="s">
        <v>4987</v>
      </c>
      <c r="L5586" s="338" t="s">
        <v>6039</v>
      </c>
      <c r="M5586" s="338" t="s">
        <v>27515</v>
      </c>
      <c r="N5586" s="338" t="s">
        <v>26533</v>
      </c>
      <c r="O5586" s="338" t="s">
        <v>5715</v>
      </c>
    </row>
    <row r="5587" ht="15.75" customHeight="1">
      <c r="A5587" s="338" t="s">
        <v>27516</v>
      </c>
      <c r="B5587" s="338" t="s">
        <v>7737</v>
      </c>
      <c r="C5587" s="338" t="s">
        <v>1558</v>
      </c>
      <c r="D5587" s="338">
        <v>2009.0</v>
      </c>
      <c r="E5587" s="338" t="s">
        <v>27517</v>
      </c>
      <c r="F5587" s="339">
        <v>44933.0</v>
      </c>
      <c r="G5587" s="338" t="s">
        <v>13588</v>
      </c>
      <c r="H5587" s="338" t="s">
        <v>5381</v>
      </c>
      <c r="I5587" s="338" t="s">
        <v>5381</v>
      </c>
      <c r="J5587" s="338" t="s">
        <v>22826</v>
      </c>
      <c r="K5587" s="338" t="s">
        <v>4987</v>
      </c>
      <c r="L5587" s="338" t="s">
        <v>5074</v>
      </c>
      <c r="M5587" s="338" t="s">
        <v>27518</v>
      </c>
      <c r="N5587" s="338" t="s">
        <v>22575</v>
      </c>
      <c r="O5587" s="338" t="s">
        <v>5483</v>
      </c>
    </row>
    <row r="5588" ht="15.75" customHeight="1">
      <c r="A5588" s="338" t="s">
        <v>27519</v>
      </c>
      <c r="B5588" s="338" t="s">
        <v>5445</v>
      </c>
      <c r="C5588" s="338" t="s">
        <v>1558</v>
      </c>
      <c r="D5588" s="338">
        <v>2009.0</v>
      </c>
      <c r="E5588" s="338" t="s">
        <v>26821</v>
      </c>
      <c r="F5588" s="339">
        <v>45081.0</v>
      </c>
      <c r="G5588" s="338" t="s">
        <v>6391</v>
      </c>
      <c r="H5588" s="338" t="s">
        <v>13913</v>
      </c>
      <c r="I5588" s="338" t="s">
        <v>27520</v>
      </c>
      <c r="J5588" s="338" t="s">
        <v>27521</v>
      </c>
      <c r="K5588" s="338" t="s">
        <v>4987</v>
      </c>
      <c r="L5588" s="338" t="s">
        <v>7748</v>
      </c>
      <c r="M5588" s="338" t="s">
        <v>27522</v>
      </c>
      <c r="N5588" s="338" t="s">
        <v>27523</v>
      </c>
      <c r="O5588" s="338" t="s">
        <v>5160</v>
      </c>
    </row>
    <row r="5589" ht="15.75" customHeight="1">
      <c r="A5589" s="338" t="s">
        <v>27524</v>
      </c>
      <c r="B5589" s="338" t="s">
        <v>6316</v>
      </c>
      <c r="C5589" s="338" t="s">
        <v>1547</v>
      </c>
      <c r="D5589" s="338">
        <v>2009.0</v>
      </c>
      <c r="E5589" s="338" t="s">
        <v>27525</v>
      </c>
      <c r="F5589" s="338" t="s">
        <v>6434</v>
      </c>
      <c r="G5589" s="338" t="s">
        <v>8593</v>
      </c>
      <c r="H5589" s="338" t="s">
        <v>27526</v>
      </c>
      <c r="I5589" s="338" t="s">
        <v>27526</v>
      </c>
      <c r="J5589" s="338" t="s">
        <v>27527</v>
      </c>
      <c r="K5589" s="338" t="s">
        <v>13045</v>
      </c>
      <c r="M5589" s="338" t="s">
        <v>27528</v>
      </c>
      <c r="N5589" s="338" t="s">
        <v>27529</v>
      </c>
      <c r="O5589" s="338" t="s">
        <v>5471</v>
      </c>
    </row>
    <row r="5590" ht="15.75" customHeight="1">
      <c r="A5590" s="338" t="s">
        <v>27530</v>
      </c>
      <c r="B5590" s="338" t="s">
        <v>4993</v>
      </c>
      <c r="C5590" s="338" t="s">
        <v>1572</v>
      </c>
      <c r="D5590" s="338">
        <v>2009.0</v>
      </c>
      <c r="E5590" s="338" t="s">
        <v>27123</v>
      </c>
      <c r="F5590" s="339">
        <v>45050.0</v>
      </c>
      <c r="G5590" s="338" t="s">
        <v>6515</v>
      </c>
      <c r="H5590" s="338" t="s">
        <v>16803</v>
      </c>
      <c r="I5590" s="338" t="s">
        <v>25949</v>
      </c>
      <c r="J5590" s="338" t="s">
        <v>23380</v>
      </c>
      <c r="K5590" s="338" t="s">
        <v>4987</v>
      </c>
      <c r="L5590" s="338" t="s">
        <v>15938</v>
      </c>
      <c r="M5590" s="338" t="s">
        <v>27531</v>
      </c>
      <c r="N5590" s="338" t="s">
        <v>17520</v>
      </c>
      <c r="O5590" s="338" t="s">
        <v>5010</v>
      </c>
    </row>
    <row r="5591" ht="15.75" customHeight="1">
      <c r="A5591" s="338" t="s">
        <v>27532</v>
      </c>
      <c r="B5591" s="338" t="s">
        <v>7737</v>
      </c>
      <c r="C5591" s="338" t="s">
        <v>1537</v>
      </c>
      <c r="D5591" s="338">
        <v>2009.0</v>
      </c>
      <c r="E5591" s="338" t="s">
        <v>27212</v>
      </c>
      <c r="F5591" s="339">
        <v>45082.0</v>
      </c>
      <c r="G5591" s="338" t="s">
        <v>5969</v>
      </c>
      <c r="H5591" s="338" t="s">
        <v>10183</v>
      </c>
      <c r="I5591" s="338" t="s">
        <v>27533</v>
      </c>
      <c r="J5591" s="338" t="s">
        <v>25457</v>
      </c>
      <c r="K5591" s="338" t="s">
        <v>4987</v>
      </c>
      <c r="L5591" s="338" t="s">
        <v>5355</v>
      </c>
      <c r="M5591" s="338" t="s">
        <v>27534</v>
      </c>
      <c r="N5591" s="338" t="s">
        <v>25416</v>
      </c>
      <c r="O5591" s="338" t="s">
        <v>5576</v>
      </c>
    </row>
    <row r="5592" ht="15.75" customHeight="1">
      <c r="A5592" s="338" t="s">
        <v>27535</v>
      </c>
      <c r="B5592" s="338" t="s">
        <v>4970</v>
      </c>
      <c r="C5592" s="338" t="s">
        <v>1558</v>
      </c>
      <c r="D5592" s="338">
        <v>2009.0</v>
      </c>
      <c r="E5592" s="338" t="s">
        <v>27536</v>
      </c>
      <c r="F5592" s="339">
        <v>45173.0</v>
      </c>
      <c r="G5592" s="338" t="s">
        <v>5121</v>
      </c>
      <c r="H5592" s="338" t="s">
        <v>6476</v>
      </c>
      <c r="I5592" s="338" t="s">
        <v>6476</v>
      </c>
      <c r="J5592" s="338" t="s">
        <v>27537</v>
      </c>
      <c r="K5592" s="338" t="s">
        <v>4987</v>
      </c>
      <c r="L5592" s="338" t="s">
        <v>5281</v>
      </c>
      <c r="M5592" s="338" t="s">
        <v>27538</v>
      </c>
      <c r="N5592" s="338" t="s">
        <v>27539</v>
      </c>
      <c r="O5592" s="338" t="s">
        <v>6003</v>
      </c>
    </row>
    <row r="5593" ht="15.75" customHeight="1">
      <c r="A5593" s="338" t="s">
        <v>2361</v>
      </c>
      <c r="B5593" s="338" t="s">
        <v>4993</v>
      </c>
      <c r="C5593" s="338" t="s">
        <v>1558</v>
      </c>
      <c r="D5593" s="338">
        <v>2009.0</v>
      </c>
      <c r="E5593" s="338" t="s">
        <v>27208</v>
      </c>
      <c r="F5593" s="339">
        <v>44931.0</v>
      </c>
      <c r="G5593" s="338" t="s">
        <v>5241</v>
      </c>
      <c r="H5593" s="338" t="s">
        <v>27540</v>
      </c>
      <c r="I5593" s="338" t="s">
        <v>20907</v>
      </c>
      <c r="J5593" s="338" t="s">
        <v>17644</v>
      </c>
      <c r="K5593" s="338" t="s">
        <v>4987</v>
      </c>
      <c r="L5593" s="338" t="s">
        <v>4999</v>
      </c>
      <c r="M5593" s="338" t="s">
        <v>27541</v>
      </c>
      <c r="N5593" s="338" t="s">
        <v>5126</v>
      </c>
      <c r="O5593" s="338" t="s">
        <v>5324</v>
      </c>
    </row>
    <row r="5594" ht="15.75" customHeight="1">
      <c r="A5594" s="338" t="s">
        <v>27542</v>
      </c>
      <c r="B5594" s="338" t="s">
        <v>4970</v>
      </c>
      <c r="C5594" s="338" t="s">
        <v>1547</v>
      </c>
      <c r="D5594" s="338">
        <v>2009.0</v>
      </c>
      <c r="E5594" s="338" t="s">
        <v>27543</v>
      </c>
      <c r="F5594" s="338" t="s">
        <v>5059</v>
      </c>
      <c r="G5594" s="338" t="s">
        <v>5121</v>
      </c>
      <c r="H5594" s="338" t="s">
        <v>27544</v>
      </c>
      <c r="I5594" s="338" t="s">
        <v>27545</v>
      </c>
      <c r="J5594" s="338" t="s">
        <v>13407</v>
      </c>
      <c r="K5594" s="338" t="s">
        <v>5405</v>
      </c>
      <c r="M5594" s="338" t="s">
        <v>27546</v>
      </c>
      <c r="N5594" s="338" t="s">
        <v>27547</v>
      </c>
      <c r="O5594" s="338" t="s">
        <v>6278</v>
      </c>
    </row>
    <row r="5595" ht="15.75" customHeight="1">
      <c r="A5595" s="338" t="s">
        <v>27548</v>
      </c>
      <c r="B5595" s="338" t="s">
        <v>4970</v>
      </c>
      <c r="C5595" s="338" t="s">
        <v>1425</v>
      </c>
      <c r="D5595" s="338">
        <v>2009.0</v>
      </c>
      <c r="E5595" s="338" t="s">
        <v>27549</v>
      </c>
      <c r="F5595" s="339">
        <v>45022.0</v>
      </c>
      <c r="G5595" s="338" t="s">
        <v>5710</v>
      </c>
      <c r="H5595" s="338" t="s">
        <v>27550</v>
      </c>
      <c r="I5595" s="338" t="s">
        <v>27550</v>
      </c>
      <c r="J5595" s="338" t="s">
        <v>27551</v>
      </c>
      <c r="K5595" s="338" t="s">
        <v>4987</v>
      </c>
      <c r="L5595" s="338" t="s">
        <v>5490</v>
      </c>
      <c r="M5595" s="338" t="s">
        <v>27552</v>
      </c>
      <c r="N5595" s="338" t="s">
        <v>27553</v>
      </c>
      <c r="O5595" s="338" t="s">
        <v>5028</v>
      </c>
    </row>
    <row r="5596" ht="15.75" customHeight="1">
      <c r="A5596" s="338" t="s">
        <v>27554</v>
      </c>
      <c r="B5596" s="338" t="s">
        <v>4970</v>
      </c>
      <c r="C5596" s="338" t="s">
        <v>1558</v>
      </c>
      <c r="D5596" s="338">
        <v>2009.0</v>
      </c>
      <c r="E5596" s="338" t="s">
        <v>27555</v>
      </c>
      <c r="F5596" s="339">
        <v>45144.0</v>
      </c>
      <c r="G5596" s="338" t="s">
        <v>5105</v>
      </c>
      <c r="H5596" s="338" t="s">
        <v>9830</v>
      </c>
      <c r="I5596" s="338" t="s">
        <v>9830</v>
      </c>
      <c r="J5596" s="338" t="s">
        <v>17426</v>
      </c>
      <c r="K5596" s="338" t="s">
        <v>4987</v>
      </c>
      <c r="L5596" s="338" t="s">
        <v>5094</v>
      </c>
      <c r="M5596" s="338" t="s">
        <v>27556</v>
      </c>
      <c r="N5596" s="338" t="s">
        <v>5009</v>
      </c>
      <c r="O5596" s="338" t="s">
        <v>5624</v>
      </c>
    </row>
    <row r="5597" ht="15.75" customHeight="1">
      <c r="A5597" s="338" t="s">
        <v>27557</v>
      </c>
      <c r="B5597" s="338" t="s">
        <v>4993</v>
      </c>
      <c r="C5597" s="338" t="s">
        <v>1572</v>
      </c>
      <c r="D5597" s="338">
        <v>2009.0</v>
      </c>
      <c r="E5597" s="338" t="s">
        <v>27423</v>
      </c>
      <c r="F5597" s="339">
        <v>44991.0</v>
      </c>
      <c r="G5597" s="338" t="s">
        <v>5755</v>
      </c>
      <c r="H5597" s="338" t="s">
        <v>25305</v>
      </c>
      <c r="I5597" s="338" t="s">
        <v>21941</v>
      </c>
      <c r="J5597" s="338" t="s">
        <v>25497</v>
      </c>
      <c r="K5597" s="338" t="s">
        <v>5663</v>
      </c>
      <c r="L5597" s="338" t="s">
        <v>12744</v>
      </c>
      <c r="M5597" s="338" t="s">
        <v>27558</v>
      </c>
      <c r="N5597" s="338" t="s">
        <v>27559</v>
      </c>
      <c r="O5597" s="338" t="s">
        <v>5370</v>
      </c>
    </row>
    <row r="5598" ht="15.75" customHeight="1">
      <c r="A5598" s="338" t="s">
        <v>27560</v>
      </c>
      <c r="B5598" s="338" t="s">
        <v>7737</v>
      </c>
      <c r="C5598" s="338" t="s">
        <v>1601</v>
      </c>
      <c r="D5598" s="338">
        <v>2009.0</v>
      </c>
      <c r="E5598" s="338" t="s">
        <v>27561</v>
      </c>
      <c r="F5598" s="338" t="s">
        <v>5286</v>
      </c>
      <c r="G5598" s="338" t="s">
        <v>6515</v>
      </c>
      <c r="H5598" s="338" t="s">
        <v>27562</v>
      </c>
      <c r="I5598" s="338" t="s">
        <v>27563</v>
      </c>
      <c r="J5598" s="338" t="s">
        <v>26646</v>
      </c>
      <c r="K5598" s="338" t="s">
        <v>4987</v>
      </c>
      <c r="M5598" s="338" t="s">
        <v>27564</v>
      </c>
      <c r="N5598" s="338" t="s">
        <v>25730</v>
      </c>
      <c r="O5598" s="338" t="s">
        <v>5316</v>
      </c>
    </row>
    <row r="5599" ht="15.75" customHeight="1">
      <c r="A5599" s="338" t="s">
        <v>27565</v>
      </c>
      <c r="B5599" s="338" t="s">
        <v>7737</v>
      </c>
      <c r="C5599" s="338" t="s">
        <v>1558</v>
      </c>
      <c r="D5599" s="338">
        <v>2009.0</v>
      </c>
      <c r="E5599" s="338" t="s">
        <v>27052</v>
      </c>
      <c r="F5599" s="339">
        <v>45174.0</v>
      </c>
      <c r="G5599" s="338" t="s">
        <v>5872</v>
      </c>
      <c r="H5599" s="338" t="s">
        <v>11156</v>
      </c>
      <c r="I5599" s="338" t="s">
        <v>27566</v>
      </c>
      <c r="J5599" s="338" t="s">
        <v>22138</v>
      </c>
      <c r="K5599" s="338" t="s">
        <v>4987</v>
      </c>
      <c r="L5599" s="338" t="s">
        <v>6071</v>
      </c>
      <c r="M5599" s="338" t="s">
        <v>27567</v>
      </c>
      <c r="N5599" s="338" t="s">
        <v>27568</v>
      </c>
      <c r="O5599" s="338" t="s">
        <v>5028</v>
      </c>
    </row>
    <row r="5600" ht="15.75" customHeight="1">
      <c r="A5600" s="338" t="s">
        <v>27569</v>
      </c>
      <c r="B5600" s="338" t="s">
        <v>4993</v>
      </c>
      <c r="C5600" s="338" t="s">
        <v>1572</v>
      </c>
      <c r="D5600" s="338">
        <v>2009.0</v>
      </c>
      <c r="E5600" s="338" t="s">
        <v>27106</v>
      </c>
      <c r="F5600" s="339">
        <v>44931.0</v>
      </c>
      <c r="G5600" s="338" t="s">
        <v>6428</v>
      </c>
      <c r="H5600" s="338" t="s">
        <v>27570</v>
      </c>
      <c r="I5600" s="338" t="s">
        <v>20530</v>
      </c>
      <c r="J5600" s="338" t="s">
        <v>26013</v>
      </c>
      <c r="K5600" s="338" t="s">
        <v>4987</v>
      </c>
      <c r="L5600" s="338" t="s">
        <v>22805</v>
      </c>
      <c r="M5600" s="338" t="s">
        <v>27571</v>
      </c>
      <c r="N5600" s="338" t="s">
        <v>20521</v>
      </c>
      <c r="O5600" s="338" t="s">
        <v>5010</v>
      </c>
    </row>
    <row r="5601" ht="15.75" customHeight="1">
      <c r="A5601" s="338" t="s">
        <v>27572</v>
      </c>
      <c r="B5601" s="338" t="s">
        <v>7737</v>
      </c>
      <c r="C5601" s="338" t="s">
        <v>1558</v>
      </c>
      <c r="D5601" s="338">
        <v>2009.0</v>
      </c>
      <c r="E5601" s="338" t="s">
        <v>27033</v>
      </c>
      <c r="F5601" s="339">
        <v>45173.0</v>
      </c>
      <c r="G5601" s="338" t="s">
        <v>7864</v>
      </c>
      <c r="H5601" s="338" t="s">
        <v>15602</v>
      </c>
      <c r="I5601" s="338" t="s">
        <v>15602</v>
      </c>
      <c r="J5601" s="338" t="s">
        <v>14486</v>
      </c>
      <c r="K5601" s="338" t="s">
        <v>4987</v>
      </c>
      <c r="L5601" s="338" t="s">
        <v>7969</v>
      </c>
      <c r="M5601" s="338" t="s">
        <v>27573</v>
      </c>
      <c r="N5601" s="338" t="s">
        <v>4990</v>
      </c>
      <c r="O5601" s="338" t="s">
        <v>5120</v>
      </c>
    </row>
    <row r="5602" ht="15.75" customHeight="1">
      <c r="A5602" s="338" t="s">
        <v>27574</v>
      </c>
      <c r="B5602" s="338" t="s">
        <v>4970</v>
      </c>
      <c r="C5602" s="338" t="s">
        <v>1601</v>
      </c>
      <c r="D5602" s="338">
        <v>2009.0</v>
      </c>
      <c r="E5602" s="338" t="s">
        <v>27408</v>
      </c>
      <c r="F5602" s="338" t="s">
        <v>5059</v>
      </c>
      <c r="G5602" s="338" t="s">
        <v>6378</v>
      </c>
      <c r="H5602" s="338" t="s">
        <v>19660</v>
      </c>
      <c r="I5602" s="338" t="s">
        <v>27575</v>
      </c>
      <c r="J5602" s="338" t="s">
        <v>27576</v>
      </c>
      <c r="K5602" s="338" t="s">
        <v>4987</v>
      </c>
      <c r="L5602" s="338" t="s">
        <v>6071</v>
      </c>
      <c r="M5602" s="338" t="s">
        <v>27577</v>
      </c>
      <c r="N5602" s="338" t="s">
        <v>22475</v>
      </c>
      <c r="O5602" s="338" t="s">
        <v>5020</v>
      </c>
    </row>
    <row r="5603" ht="15.75" customHeight="1">
      <c r="A5603" s="338" t="s">
        <v>27578</v>
      </c>
      <c r="B5603" s="338" t="s">
        <v>7737</v>
      </c>
      <c r="C5603" s="338" t="s">
        <v>1547</v>
      </c>
      <c r="D5603" s="338">
        <v>2009.0</v>
      </c>
      <c r="E5603" s="338" t="s">
        <v>27038</v>
      </c>
      <c r="F5603" s="339">
        <v>45112.0</v>
      </c>
      <c r="G5603" s="338" t="s">
        <v>5674</v>
      </c>
      <c r="H5603" s="338" t="s">
        <v>22404</v>
      </c>
      <c r="I5603" s="338" t="s">
        <v>22404</v>
      </c>
      <c r="J5603" s="338" t="s">
        <v>18463</v>
      </c>
      <c r="K5603" s="338" t="s">
        <v>4987</v>
      </c>
      <c r="L5603" s="338" t="s">
        <v>4999</v>
      </c>
      <c r="M5603" s="338" t="s">
        <v>27579</v>
      </c>
      <c r="N5603" s="338" t="s">
        <v>5036</v>
      </c>
      <c r="O5603" s="338" t="s">
        <v>5087</v>
      </c>
    </row>
    <row r="5604" ht="15.75" customHeight="1">
      <c r="A5604" s="338" t="s">
        <v>27580</v>
      </c>
      <c r="B5604" s="338" t="s">
        <v>4970</v>
      </c>
      <c r="C5604" s="338" t="s">
        <v>3713</v>
      </c>
      <c r="D5604" s="338">
        <v>2009.0</v>
      </c>
      <c r="E5604" s="338" t="s">
        <v>27581</v>
      </c>
      <c r="F5604" s="339">
        <v>44992.0</v>
      </c>
      <c r="G5604" s="338" t="s">
        <v>9550</v>
      </c>
      <c r="H5604" s="338" t="s">
        <v>27482</v>
      </c>
      <c r="I5604" s="338" t="s">
        <v>27483</v>
      </c>
      <c r="J5604" s="338" t="s">
        <v>24245</v>
      </c>
      <c r="K5604" s="338" t="s">
        <v>6501</v>
      </c>
      <c r="M5604" s="338" t="s">
        <v>27582</v>
      </c>
      <c r="N5604" s="338" t="s">
        <v>27583</v>
      </c>
      <c r="O5604" s="338" t="s">
        <v>17351</v>
      </c>
    </row>
    <row r="5605" ht="15.75" customHeight="1">
      <c r="A5605" s="338" t="s">
        <v>4305</v>
      </c>
      <c r="B5605" s="338" t="s">
        <v>4970</v>
      </c>
      <c r="C5605" s="338" t="s">
        <v>1558</v>
      </c>
      <c r="D5605" s="338">
        <v>2009.0</v>
      </c>
      <c r="E5605" s="338" t="s">
        <v>27253</v>
      </c>
      <c r="F5605" s="339">
        <v>45022.0</v>
      </c>
      <c r="G5605" s="338" t="s">
        <v>6403</v>
      </c>
      <c r="H5605" s="338" t="s">
        <v>20902</v>
      </c>
      <c r="I5605" s="338" t="s">
        <v>26252</v>
      </c>
      <c r="J5605" s="338" t="s">
        <v>25748</v>
      </c>
      <c r="K5605" s="338" t="s">
        <v>4987</v>
      </c>
      <c r="L5605" s="338" t="s">
        <v>4999</v>
      </c>
      <c r="M5605" s="338" t="s">
        <v>27584</v>
      </c>
      <c r="N5605" s="338" t="s">
        <v>17344</v>
      </c>
      <c r="O5605" s="338" t="s">
        <v>6003</v>
      </c>
    </row>
    <row r="5606" ht="15.75" customHeight="1">
      <c r="A5606" s="338" t="s">
        <v>27585</v>
      </c>
      <c r="B5606" s="338" t="s">
        <v>4970</v>
      </c>
      <c r="C5606" s="338" t="s">
        <v>1558</v>
      </c>
      <c r="D5606" s="338">
        <v>2009.0</v>
      </c>
      <c r="E5606" s="338" t="s">
        <v>26821</v>
      </c>
      <c r="F5606" s="339">
        <v>45143.0</v>
      </c>
      <c r="G5606" s="338" t="s">
        <v>5788</v>
      </c>
      <c r="H5606" s="338" t="s">
        <v>25653</v>
      </c>
      <c r="I5606" s="338" t="s">
        <v>25653</v>
      </c>
      <c r="J5606" s="338" t="s">
        <v>25747</v>
      </c>
      <c r="K5606" s="338" t="s">
        <v>4987</v>
      </c>
      <c r="L5606" s="338" t="s">
        <v>4999</v>
      </c>
      <c r="M5606" s="338" t="s">
        <v>27586</v>
      </c>
      <c r="N5606" s="338" t="s">
        <v>27587</v>
      </c>
      <c r="O5606" s="338" t="s">
        <v>5505</v>
      </c>
    </row>
    <row r="5607" ht="15.75" customHeight="1">
      <c r="A5607" s="338" t="s">
        <v>27588</v>
      </c>
      <c r="B5607" s="338" t="s">
        <v>4993</v>
      </c>
      <c r="C5607" s="338" t="s">
        <v>1681</v>
      </c>
      <c r="D5607" s="338">
        <v>2009.0</v>
      </c>
      <c r="E5607" s="338" t="s">
        <v>27219</v>
      </c>
      <c r="F5607" s="339">
        <v>45175.0</v>
      </c>
      <c r="G5607" s="338" t="s">
        <v>5145</v>
      </c>
      <c r="H5607" s="338" t="s">
        <v>12499</v>
      </c>
      <c r="I5607" s="338" t="s">
        <v>12499</v>
      </c>
      <c r="J5607" s="338" t="s">
        <v>23775</v>
      </c>
      <c r="K5607" s="338" t="s">
        <v>4976</v>
      </c>
      <c r="L5607" s="338" t="s">
        <v>5960</v>
      </c>
      <c r="M5607" s="338" t="s">
        <v>27589</v>
      </c>
      <c r="N5607" s="338" t="s">
        <v>26885</v>
      </c>
      <c r="O5607" s="338" t="s">
        <v>5471</v>
      </c>
    </row>
    <row r="5608" ht="15.75" customHeight="1">
      <c r="A5608" s="338" t="s">
        <v>27590</v>
      </c>
      <c r="B5608" s="338" t="s">
        <v>4970</v>
      </c>
      <c r="C5608" s="338" t="s">
        <v>1537</v>
      </c>
      <c r="D5608" s="338">
        <v>2009.0</v>
      </c>
      <c r="E5608" s="338" t="s">
        <v>27591</v>
      </c>
      <c r="F5608" s="339">
        <v>44964.0</v>
      </c>
      <c r="G5608" s="338" t="s">
        <v>12041</v>
      </c>
      <c r="H5608" s="338" t="s">
        <v>27592</v>
      </c>
      <c r="I5608" s="338" t="s">
        <v>27593</v>
      </c>
      <c r="J5608" s="338" t="s">
        <v>5107</v>
      </c>
      <c r="K5608" s="338" t="s">
        <v>4976</v>
      </c>
      <c r="L5608" s="338" t="s">
        <v>26203</v>
      </c>
      <c r="M5608" s="338" t="s">
        <v>27594</v>
      </c>
      <c r="N5608" s="338" t="s">
        <v>27595</v>
      </c>
      <c r="O5608" s="338" t="s">
        <v>5120</v>
      </c>
    </row>
    <row r="5609" ht="15.75" customHeight="1">
      <c r="A5609" s="338" t="s">
        <v>27596</v>
      </c>
      <c r="B5609" s="338" t="s">
        <v>7737</v>
      </c>
      <c r="C5609" s="338" t="s">
        <v>1558</v>
      </c>
      <c r="D5609" s="338">
        <v>2009.0</v>
      </c>
      <c r="E5609" s="338" t="s">
        <v>26829</v>
      </c>
      <c r="F5609" s="339">
        <v>44963.0</v>
      </c>
      <c r="G5609" s="338" t="s">
        <v>5099</v>
      </c>
      <c r="H5609" s="338" t="s">
        <v>14550</v>
      </c>
      <c r="I5609" s="338" t="s">
        <v>14550</v>
      </c>
      <c r="J5609" s="338" t="s">
        <v>13612</v>
      </c>
      <c r="K5609" s="338" t="s">
        <v>4987</v>
      </c>
      <c r="L5609" s="338" t="s">
        <v>12846</v>
      </c>
      <c r="M5609" s="338" t="s">
        <v>27597</v>
      </c>
      <c r="N5609" s="338" t="s">
        <v>5036</v>
      </c>
      <c r="O5609" s="338" t="s">
        <v>5852</v>
      </c>
    </row>
    <row r="5610" ht="15.75" customHeight="1">
      <c r="A5610" s="338" t="s">
        <v>27598</v>
      </c>
      <c r="B5610" s="338" t="s">
        <v>4993</v>
      </c>
      <c r="C5610" s="338" t="s">
        <v>1537</v>
      </c>
      <c r="D5610" s="338">
        <v>2009.0</v>
      </c>
      <c r="E5610" s="338" t="s">
        <v>27062</v>
      </c>
      <c r="F5610" s="339">
        <v>45082.0</v>
      </c>
      <c r="G5610" s="338" t="s">
        <v>9634</v>
      </c>
      <c r="H5610" s="338" t="s">
        <v>21828</v>
      </c>
      <c r="I5610" s="338" t="s">
        <v>27080</v>
      </c>
      <c r="J5610" s="338" t="s">
        <v>6162</v>
      </c>
      <c r="K5610" s="338" t="s">
        <v>4987</v>
      </c>
      <c r="L5610" s="338" t="s">
        <v>11153</v>
      </c>
      <c r="M5610" s="338" t="s">
        <v>27599</v>
      </c>
      <c r="N5610" s="338" t="s">
        <v>5126</v>
      </c>
      <c r="O5610" s="338" t="s">
        <v>5248</v>
      </c>
    </row>
    <row r="5611" ht="15.75" customHeight="1">
      <c r="A5611" s="338" t="s">
        <v>27600</v>
      </c>
      <c r="B5611" s="338" t="s">
        <v>4970</v>
      </c>
      <c r="C5611" s="338" t="s">
        <v>1681</v>
      </c>
      <c r="D5611" s="338">
        <v>2009.0</v>
      </c>
      <c r="E5611" s="338" t="s">
        <v>27038</v>
      </c>
      <c r="F5611" s="339">
        <v>45022.0</v>
      </c>
      <c r="G5611" s="338" t="s">
        <v>11997</v>
      </c>
      <c r="H5611" s="338" t="s">
        <v>11988</v>
      </c>
      <c r="I5611" s="338" t="s">
        <v>27601</v>
      </c>
      <c r="J5611" s="338" t="s">
        <v>18104</v>
      </c>
      <c r="K5611" s="338" t="s">
        <v>4987</v>
      </c>
      <c r="L5611" s="338" t="s">
        <v>5355</v>
      </c>
      <c r="M5611" s="338" t="s">
        <v>27602</v>
      </c>
      <c r="N5611" s="338" t="s">
        <v>4979</v>
      </c>
      <c r="O5611" s="338" t="s">
        <v>5576</v>
      </c>
    </row>
    <row r="5612" ht="15.75" customHeight="1">
      <c r="A5612" s="338" t="s">
        <v>27603</v>
      </c>
      <c r="B5612" s="338" t="s">
        <v>4970</v>
      </c>
      <c r="C5612" s="338" t="s">
        <v>1558</v>
      </c>
      <c r="D5612" s="338">
        <v>2009.0</v>
      </c>
      <c r="E5612" s="338" t="s">
        <v>27604</v>
      </c>
      <c r="F5612" s="339">
        <v>45022.0</v>
      </c>
      <c r="G5612" s="338" t="s">
        <v>6536</v>
      </c>
      <c r="H5612" s="338" t="s">
        <v>27605</v>
      </c>
      <c r="I5612" s="338" t="s">
        <v>27605</v>
      </c>
      <c r="J5612" s="338" t="s">
        <v>9696</v>
      </c>
      <c r="K5612" s="338" t="s">
        <v>4987</v>
      </c>
      <c r="M5612" s="338" t="s">
        <v>27606</v>
      </c>
      <c r="N5612" s="338" t="s">
        <v>27607</v>
      </c>
      <c r="O5612" s="338" t="s">
        <v>5028</v>
      </c>
    </row>
    <row r="5613" ht="15.75" customHeight="1">
      <c r="A5613" s="338" t="s">
        <v>27608</v>
      </c>
      <c r="B5613" s="338" t="s">
        <v>4993</v>
      </c>
      <c r="C5613" s="338" t="s">
        <v>1572</v>
      </c>
      <c r="D5613" s="338">
        <v>2009.0</v>
      </c>
      <c r="E5613" s="338" t="s">
        <v>27091</v>
      </c>
      <c r="F5613" s="338" t="s">
        <v>5286</v>
      </c>
      <c r="G5613" s="338" t="s">
        <v>6378</v>
      </c>
      <c r="H5613" s="338" t="s">
        <v>27609</v>
      </c>
      <c r="I5613" s="338" t="s">
        <v>27610</v>
      </c>
      <c r="J5613" s="338" t="s">
        <v>22157</v>
      </c>
      <c r="K5613" s="338" t="s">
        <v>6531</v>
      </c>
      <c r="L5613" s="338" t="s">
        <v>11153</v>
      </c>
      <c r="M5613" s="338" t="s">
        <v>27611</v>
      </c>
      <c r="N5613" s="338" t="s">
        <v>7886</v>
      </c>
      <c r="O5613" s="338" t="s">
        <v>5283</v>
      </c>
    </row>
    <row r="5614" ht="15.75" customHeight="1">
      <c r="A5614" s="338" t="s">
        <v>27612</v>
      </c>
      <c r="B5614" s="338" t="s">
        <v>4970</v>
      </c>
      <c r="C5614" s="338" t="s">
        <v>3713</v>
      </c>
      <c r="D5614" s="338">
        <v>2009.0</v>
      </c>
      <c r="E5614" s="338" t="s">
        <v>27613</v>
      </c>
      <c r="F5614" s="339">
        <v>45113.0</v>
      </c>
      <c r="G5614" s="338" t="s">
        <v>8851</v>
      </c>
      <c r="H5614" s="338" t="s">
        <v>23169</v>
      </c>
      <c r="I5614" s="338" t="s">
        <v>23169</v>
      </c>
      <c r="J5614" s="338" t="s">
        <v>5670</v>
      </c>
      <c r="K5614" s="338" t="s">
        <v>4987</v>
      </c>
      <c r="L5614" s="338" t="s">
        <v>4977</v>
      </c>
      <c r="M5614" s="338" t="s">
        <v>27614</v>
      </c>
      <c r="N5614" s="338" t="s">
        <v>24121</v>
      </c>
      <c r="O5614" s="338" t="s">
        <v>5677</v>
      </c>
    </row>
    <row r="5615" ht="15.75" customHeight="1">
      <c r="A5615" s="338" t="s">
        <v>27615</v>
      </c>
      <c r="B5615" s="338" t="s">
        <v>7737</v>
      </c>
      <c r="C5615" s="338" t="s">
        <v>1558</v>
      </c>
      <c r="D5615" s="338">
        <v>2009.0</v>
      </c>
      <c r="E5615" s="338" t="s">
        <v>27182</v>
      </c>
      <c r="F5615" s="339">
        <v>45050.0</v>
      </c>
      <c r="G5615" s="338" t="s">
        <v>5181</v>
      </c>
      <c r="H5615" s="338" t="s">
        <v>24657</v>
      </c>
      <c r="I5615" s="338" t="s">
        <v>24657</v>
      </c>
      <c r="J5615" s="338" t="s">
        <v>24657</v>
      </c>
      <c r="K5615" s="338" t="s">
        <v>4987</v>
      </c>
      <c r="M5615" s="338" t="s">
        <v>27616</v>
      </c>
      <c r="N5615" s="338" t="s">
        <v>26962</v>
      </c>
      <c r="O5615" s="338" t="s">
        <v>5120</v>
      </c>
    </row>
    <row r="5616" ht="15.75" customHeight="1">
      <c r="A5616" s="338" t="s">
        <v>38</v>
      </c>
      <c r="B5616" s="338" t="s">
        <v>4993</v>
      </c>
      <c r="C5616" s="338" t="s">
        <v>1572</v>
      </c>
      <c r="D5616" s="338">
        <v>2009.0</v>
      </c>
      <c r="E5616" s="338" t="s">
        <v>27286</v>
      </c>
      <c r="F5616" s="339">
        <v>45144.0</v>
      </c>
      <c r="G5616" s="338" t="s">
        <v>14443</v>
      </c>
      <c r="H5616" s="338" t="s">
        <v>7821</v>
      </c>
      <c r="I5616" s="338" t="s">
        <v>10985</v>
      </c>
      <c r="J5616" s="338" t="s">
        <v>15848</v>
      </c>
      <c r="K5616" s="338" t="s">
        <v>4987</v>
      </c>
      <c r="L5616" s="338" t="s">
        <v>18083</v>
      </c>
      <c r="M5616" s="338" t="s">
        <v>27617</v>
      </c>
      <c r="N5616" s="338" t="s">
        <v>7376</v>
      </c>
      <c r="O5616" s="338" t="s">
        <v>5186</v>
      </c>
    </row>
    <row r="5617" ht="15.75" customHeight="1">
      <c r="A5617" s="338" t="s">
        <v>27618</v>
      </c>
      <c r="B5617" s="338" t="s">
        <v>4970</v>
      </c>
      <c r="C5617" s="338" t="s">
        <v>1601</v>
      </c>
      <c r="D5617" s="338">
        <v>2009.0</v>
      </c>
      <c r="E5617" s="338" t="s">
        <v>26741</v>
      </c>
      <c r="F5617" s="339">
        <v>45084.0</v>
      </c>
      <c r="G5617" s="338" t="s">
        <v>5674</v>
      </c>
      <c r="H5617" s="338" t="s">
        <v>27619</v>
      </c>
      <c r="I5617" s="338" t="s">
        <v>27619</v>
      </c>
      <c r="J5617" s="338" t="s">
        <v>27620</v>
      </c>
      <c r="K5617" s="338" t="s">
        <v>6642</v>
      </c>
      <c r="M5617" s="338" t="s">
        <v>27621</v>
      </c>
      <c r="N5617" s="338" t="s">
        <v>27622</v>
      </c>
      <c r="O5617" s="338" t="s">
        <v>5186</v>
      </c>
    </row>
    <row r="5618" ht="15.75" customHeight="1">
      <c r="A5618" s="338" t="s">
        <v>4097</v>
      </c>
      <c r="B5618" s="338" t="s">
        <v>7737</v>
      </c>
      <c r="C5618" s="338" t="s">
        <v>1558</v>
      </c>
      <c r="D5618" s="338">
        <v>2009.0</v>
      </c>
      <c r="E5618" s="338" t="s">
        <v>27234</v>
      </c>
      <c r="F5618" s="339">
        <v>45023.0</v>
      </c>
      <c r="G5618" s="338" t="s">
        <v>7089</v>
      </c>
      <c r="H5618" s="338" t="s">
        <v>27623</v>
      </c>
      <c r="I5618" s="338" t="s">
        <v>27623</v>
      </c>
      <c r="J5618" s="338" t="s">
        <v>14683</v>
      </c>
      <c r="K5618" s="338" t="s">
        <v>4987</v>
      </c>
      <c r="L5618" s="338" t="s">
        <v>5017</v>
      </c>
      <c r="M5618" s="338" t="s">
        <v>27624</v>
      </c>
      <c r="N5618" s="338" t="s">
        <v>27625</v>
      </c>
      <c r="O5618" s="338" t="s">
        <v>4991</v>
      </c>
    </row>
    <row r="5619" ht="15.75" customHeight="1">
      <c r="A5619" s="338" t="s">
        <v>27626</v>
      </c>
      <c r="B5619" s="338" t="s">
        <v>7737</v>
      </c>
      <c r="C5619" s="338" t="s">
        <v>1681</v>
      </c>
      <c r="D5619" s="338">
        <v>2009.0</v>
      </c>
      <c r="E5619" s="338" t="s">
        <v>27286</v>
      </c>
      <c r="F5619" s="339">
        <v>45113.0</v>
      </c>
      <c r="G5619" s="338" t="s">
        <v>7864</v>
      </c>
      <c r="H5619" s="338" t="s">
        <v>23424</v>
      </c>
      <c r="I5619" s="338" t="s">
        <v>27627</v>
      </c>
      <c r="J5619" s="338" t="s">
        <v>21304</v>
      </c>
      <c r="K5619" s="338" t="s">
        <v>5607</v>
      </c>
      <c r="L5619" s="338" t="s">
        <v>10384</v>
      </c>
      <c r="M5619" s="338" t="s">
        <v>27628</v>
      </c>
      <c r="N5619" s="338" t="s">
        <v>27629</v>
      </c>
      <c r="O5619" s="338" t="s">
        <v>5624</v>
      </c>
    </row>
    <row r="5620" ht="15.75" customHeight="1">
      <c r="A5620" s="338" t="s">
        <v>27630</v>
      </c>
      <c r="B5620" s="338" t="s">
        <v>5601</v>
      </c>
      <c r="C5620" s="338" t="s">
        <v>1558</v>
      </c>
      <c r="D5620" s="338">
        <v>2009.0</v>
      </c>
      <c r="E5620" s="338" t="s">
        <v>27631</v>
      </c>
      <c r="F5620" s="339">
        <v>44991.0</v>
      </c>
      <c r="G5620" s="338" t="s">
        <v>4983</v>
      </c>
      <c r="H5620" s="338" t="s">
        <v>27632</v>
      </c>
      <c r="I5620" s="338" t="s">
        <v>27632</v>
      </c>
      <c r="J5620" s="338" t="s">
        <v>27633</v>
      </c>
      <c r="K5620" s="338" t="s">
        <v>18604</v>
      </c>
      <c r="L5620" s="338" t="s">
        <v>6113</v>
      </c>
      <c r="M5620" s="338" t="s">
        <v>27634</v>
      </c>
      <c r="N5620" s="338" t="s">
        <v>27635</v>
      </c>
      <c r="O5620" s="338" t="s">
        <v>5283</v>
      </c>
    </row>
    <row r="5621" ht="15.75" customHeight="1">
      <c r="A5621" s="338" t="s">
        <v>27636</v>
      </c>
      <c r="B5621" s="338" t="s">
        <v>4993</v>
      </c>
      <c r="C5621" s="338" t="s">
        <v>1572</v>
      </c>
      <c r="D5621" s="338">
        <v>2009.0</v>
      </c>
      <c r="E5621" s="338" t="s">
        <v>27637</v>
      </c>
      <c r="F5621" s="339">
        <v>45053.0</v>
      </c>
      <c r="G5621" s="338" t="s">
        <v>5113</v>
      </c>
      <c r="H5621" s="338" t="s">
        <v>27638</v>
      </c>
      <c r="I5621" s="338" t="s">
        <v>27638</v>
      </c>
      <c r="J5621" s="338" t="s">
        <v>27639</v>
      </c>
      <c r="K5621" s="338" t="s">
        <v>7898</v>
      </c>
      <c r="M5621" s="338" t="s">
        <v>27640</v>
      </c>
      <c r="N5621" s="338" t="s">
        <v>13236</v>
      </c>
      <c r="O5621" s="338" t="s">
        <v>5096</v>
      </c>
    </row>
    <row r="5622" ht="15.75" customHeight="1">
      <c r="A5622" s="338" t="s">
        <v>27641</v>
      </c>
      <c r="B5622" s="338" t="s">
        <v>4970</v>
      </c>
      <c r="C5622" s="338" t="s">
        <v>1547</v>
      </c>
      <c r="D5622" s="338">
        <v>2009.0</v>
      </c>
      <c r="E5622" s="338" t="s">
        <v>26737</v>
      </c>
      <c r="F5622" s="339">
        <v>44933.0</v>
      </c>
      <c r="G5622" s="338" t="s">
        <v>5755</v>
      </c>
      <c r="H5622" s="338" t="s">
        <v>27642</v>
      </c>
      <c r="I5622" s="338" t="s">
        <v>27643</v>
      </c>
      <c r="J5622" s="338" t="s">
        <v>27644</v>
      </c>
      <c r="K5622" s="338" t="s">
        <v>4987</v>
      </c>
      <c r="L5622" s="338" t="s">
        <v>5108</v>
      </c>
      <c r="M5622" s="338" t="s">
        <v>27645</v>
      </c>
      <c r="N5622" s="338" t="s">
        <v>27646</v>
      </c>
      <c r="O5622" s="338" t="s">
        <v>5677</v>
      </c>
    </row>
    <row r="5623" ht="15.75" customHeight="1">
      <c r="A5623" s="338" t="s">
        <v>27647</v>
      </c>
      <c r="B5623" s="338" t="s">
        <v>4970</v>
      </c>
      <c r="C5623" s="338" t="s">
        <v>1537</v>
      </c>
      <c r="D5623" s="338">
        <v>2009.0</v>
      </c>
      <c r="E5623" s="338" t="s">
        <v>27648</v>
      </c>
      <c r="F5623" s="339">
        <v>45050.0</v>
      </c>
      <c r="G5623" s="338" t="s">
        <v>5319</v>
      </c>
      <c r="H5623" s="338" t="s">
        <v>27649</v>
      </c>
      <c r="I5623" s="338" t="s">
        <v>27649</v>
      </c>
      <c r="J5623" s="338" t="s">
        <v>27650</v>
      </c>
      <c r="K5623" s="338" t="s">
        <v>4987</v>
      </c>
      <c r="M5623" s="338" t="s">
        <v>27651</v>
      </c>
      <c r="N5623" s="338" t="s">
        <v>27652</v>
      </c>
      <c r="O5623" s="338" t="s">
        <v>5087</v>
      </c>
    </row>
    <row r="5624" ht="15.75" customHeight="1">
      <c r="A5624" s="338" t="s">
        <v>27653</v>
      </c>
      <c r="B5624" s="338" t="s">
        <v>7737</v>
      </c>
      <c r="C5624" s="338" t="s">
        <v>1681</v>
      </c>
      <c r="D5624" s="338">
        <v>2009.0</v>
      </c>
      <c r="E5624" s="338" t="s">
        <v>26876</v>
      </c>
      <c r="F5624" s="339">
        <v>45113.0</v>
      </c>
      <c r="G5624" s="338" t="s">
        <v>6378</v>
      </c>
      <c r="H5624" s="338" t="s">
        <v>24293</v>
      </c>
      <c r="I5624" s="338" t="s">
        <v>18975</v>
      </c>
      <c r="J5624" s="338" t="s">
        <v>18609</v>
      </c>
      <c r="K5624" s="338" t="s">
        <v>4976</v>
      </c>
      <c r="L5624" s="338" t="s">
        <v>12846</v>
      </c>
      <c r="M5624" s="338" t="s">
        <v>27654</v>
      </c>
      <c r="N5624" s="338" t="s">
        <v>18335</v>
      </c>
      <c r="O5624" s="338" t="s">
        <v>5232</v>
      </c>
    </row>
    <row r="5625" ht="15.75" customHeight="1">
      <c r="A5625" s="338" t="s">
        <v>27655</v>
      </c>
      <c r="B5625" s="338" t="s">
        <v>4970</v>
      </c>
      <c r="C5625" s="338" t="s">
        <v>1558</v>
      </c>
      <c r="D5625" s="338">
        <v>2009.0</v>
      </c>
      <c r="E5625" s="338" t="s">
        <v>27656</v>
      </c>
      <c r="F5625" s="339">
        <v>45175.0</v>
      </c>
      <c r="G5625" s="338" t="s">
        <v>5963</v>
      </c>
      <c r="H5625" s="338" t="s">
        <v>11800</v>
      </c>
      <c r="I5625" s="338" t="s">
        <v>11800</v>
      </c>
      <c r="J5625" s="338" t="s">
        <v>5093</v>
      </c>
      <c r="K5625" s="338" t="s">
        <v>4987</v>
      </c>
      <c r="M5625" s="338" t="s">
        <v>27657</v>
      </c>
      <c r="N5625" s="338" t="s">
        <v>27479</v>
      </c>
      <c r="O5625" s="338" t="s">
        <v>5339</v>
      </c>
    </row>
    <row r="5626" ht="15.75" customHeight="1">
      <c r="A5626" s="338" t="s">
        <v>27658</v>
      </c>
      <c r="B5626" s="338" t="s">
        <v>4970</v>
      </c>
      <c r="C5626" s="338" t="s">
        <v>1537</v>
      </c>
      <c r="D5626" s="338">
        <v>2009.0</v>
      </c>
      <c r="E5626" s="338" t="s">
        <v>27244</v>
      </c>
      <c r="F5626" s="339">
        <v>45051.0</v>
      </c>
      <c r="G5626" s="338" t="s">
        <v>5963</v>
      </c>
      <c r="H5626" s="338" t="s">
        <v>15258</v>
      </c>
      <c r="I5626" s="338" t="s">
        <v>27659</v>
      </c>
      <c r="J5626" s="338" t="s">
        <v>22784</v>
      </c>
      <c r="K5626" s="338" t="s">
        <v>4987</v>
      </c>
      <c r="L5626" s="338" t="s">
        <v>5377</v>
      </c>
      <c r="M5626" s="338" t="s">
        <v>27660</v>
      </c>
      <c r="N5626" s="338" t="s">
        <v>4979</v>
      </c>
      <c r="O5626" s="338" t="s">
        <v>5294</v>
      </c>
    </row>
    <row r="5627" ht="15.75" customHeight="1">
      <c r="A5627" s="338" t="s">
        <v>27661</v>
      </c>
      <c r="B5627" s="338" t="s">
        <v>7737</v>
      </c>
      <c r="C5627" s="338" t="s">
        <v>3713</v>
      </c>
      <c r="D5627" s="338">
        <v>2009.0</v>
      </c>
      <c r="E5627" s="338" t="s">
        <v>27662</v>
      </c>
      <c r="F5627" s="339">
        <v>45174.0</v>
      </c>
      <c r="G5627" s="338" t="s">
        <v>5181</v>
      </c>
      <c r="H5627" s="338" t="s">
        <v>5970</v>
      </c>
      <c r="I5627" s="338" t="s">
        <v>5970</v>
      </c>
      <c r="J5627" s="338" t="s">
        <v>25237</v>
      </c>
      <c r="K5627" s="338" t="s">
        <v>4987</v>
      </c>
      <c r="L5627" s="338" t="s">
        <v>7014</v>
      </c>
      <c r="M5627" s="338" t="s">
        <v>27663</v>
      </c>
      <c r="N5627" s="338" t="s">
        <v>27664</v>
      </c>
      <c r="O5627" s="338" t="s">
        <v>5537</v>
      </c>
    </row>
    <row r="5628" ht="15.75" customHeight="1">
      <c r="A5628" s="338" t="s">
        <v>27665</v>
      </c>
      <c r="B5628" s="338" t="s">
        <v>4970</v>
      </c>
      <c r="C5628" s="338" t="s">
        <v>1558</v>
      </c>
      <c r="D5628" s="338">
        <v>2009.0</v>
      </c>
      <c r="E5628" s="338" t="s">
        <v>27666</v>
      </c>
      <c r="F5628" s="339">
        <v>45083.0</v>
      </c>
      <c r="G5628" s="338" t="s">
        <v>5872</v>
      </c>
      <c r="H5628" s="338" t="s">
        <v>27667</v>
      </c>
      <c r="I5628" s="338" t="s">
        <v>27668</v>
      </c>
      <c r="J5628" s="338" t="s">
        <v>9696</v>
      </c>
      <c r="K5628" s="338" t="s">
        <v>4987</v>
      </c>
      <c r="M5628" s="338" t="s">
        <v>27669</v>
      </c>
      <c r="N5628" s="338" t="s">
        <v>26267</v>
      </c>
      <c r="O5628" s="338" t="s">
        <v>5780</v>
      </c>
    </row>
    <row r="5629" ht="15.75" customHeight="1">
      <c r="A5629" s="338" t="s">
        <v>27670</v>
      </c>
      <c r="B5629" s="338" t="s">
        <v>5601</v>
      </c>
      <c r="C5629" s="338" t="s">
        <v>1572</v>
      </c>
      <c r="D5629" s="338">
        <v>2009.0</v>
      </c>
      <c r="E5629" s="338" t="s">
        <v>27671</v>
      </c>
      <c r="F5629" s="339">
        <v>45084.0</v>
      </c>
      <c r="G5629" s="338" t="s">
        <v>5196</v>
      </c>
      <c r="H5629" s="338" t="s">
        <v>27672</v>
      </c>
      <c r="I5629" s="338" t="s">
        <v>27672</v>
      </c>
      <c r="J5629" s="338" t="s">
        <v>27673</v>
      </c>
      <c r="K5629" s="338" t="s">
        <v>9336</v>
      </c>
      <c r="L5629" s="338" t="s">
        <v>6039</v>
      </c>
      <c r="M5629" s="338" t="s">
        <v>27674</v>
      </c>
      <c r="N5629" s="338" t="s">
        <v>23242</v>
      </c>
      <c r="O5629" s="338" t="s">
        <v>5525</v>
      </c>
    </row>
    <row r="5630" ht="15.75" customHeight="1">
      <c r="A5630" s="338" t="s">
        <v>27675</v>
      </c>
      <c r="B5630" s="338" t="s">
        <v>4970</v>
      </c>
      <c r="C5630" s="338" t="s">
        <v>3713</v>
      </c>
      <c r="D5630" s="338">
        <v>2009.0</v>
      </c>
      <c r="E5630" s="338" t="s">
        <v>27676</v>
      </c>
      <c r="F5630" s="339">
        <v>45113.0</v>
      </c>
      <c r="G5630" s="338" t="s">
        <v>5145</v>
      </c>
      <c r="H5630" s="338" t="s">
        <v>27677</v>
      </c>
      <c r="I5630" s="338" t="s">
        <v>27677</v>
      </c>
      <c r="J5630" s="338" t="s">
        <v>27678</v>
      </c>
      <c r="K5630" s="338" t="s">
        <v>4976</v>
      </c>
      <c r="L5630" s="338" t="s">
        <v>6113</v>
      </c>
      <c r="M5630" s="338" t="s">
        <v>27679</v>
      </c>
      <c r="N5630" s="338" t="s">
        <v>27680</v>
      </c>
      <c r="O5630" s="338" t="s">
        <v>5067</v>
      </c>
    </row>
    <row r="5631" ht="15.75" customHeight="1">
      <c r="A5631" s="338" t="s">
        <v>27681</v>
      </c>
      <c r="B5631" s="338" t="s">
        <v>4970</v>
      </c>
      <c r="C5631" s="338" t="s">
        <v>1558</v>
      </c>
      <c r="D5631" s="338">
        <v>2009.0</v>
      </c>
      <c r="E5631" s="338" t="s">
        <v>26592</v>
      </c>
      <c r="F5631" s="339">
        <v>45143.0</v>
      </c>
      <c r="G5631" s="338" t="s">
        <v>5121</v>
      </c>
      <c r="H5631" s="338" t="s">
        <v>27682</v>
      </c>
      <c r="I5631" s="338" t="s">
        <v>27683</v>
      </c>
      <c r="J5631" s="338" t="s">
        <v>16160</v>
      </c>
      <c r="K5631" s="338" t="s">
        <v>4987</v>
      </c>
      <c r="L5631" s="338" t="s">
        <v>5064</v>
      </c>
      <c r="M5631" s="338" t="s">
        <v>27684</v>
      </c>
      <c r="N5631" s="338" t="s">
        <v>25730</v>
      </c>
      <c r="O5631" s="338" t="s">
        <v>5143</v>
      </c>
    </row>
    <row r="5632" ht="15.75" customHeight="1">
      <c r="A5632" s="338" t="s">
        <v>27685</v>
      </c>
      <c r="B5632" s="338" t="s">
        <v>4970</v>
      </c>
      <c r="C5632" s="338" t="s">
        <v>1558</v>
      </c>
      <c r="D5632" s="338">
        <v>2009.0</v>
      </c>
      <c r="E5632" s="338" t="s">
        <v>27228</v>
      </c>
      <c r="F5632" s="338" t="s">
        <v>5210</v>
      </c>
      <c r="G5632" s="338" t="s">
        <v>5121</v>
      </c>
      <c r="H5632" s="338" t="s">
        <v>27686</v>
      </c>
      <c r="I5632" s="338" t="s">
        <v>27686</v>
      </c>
      <c r="J5632" s="338" t="s">
        <v>27686</v>
      </c>
      <c r="K5632" s="338" t="s">
        <v>4987</v>
      </c>
      <c r="L5632" s="338" t="s">
        <v>5017</v>
      </c>
      <c r="M5632" s="338" t="s">
        <v>27687</v>
      </c>
      <c r="N5632" s="338" t="s">
        <v>25416</v>
      </c>
      <c r="O5632" s="338" t="s">
        <v>6003</v>
      </c>
    </row>
    <row r="5633" ht="15.75" customHeight="1">
      <c r="A5633" s="338" t="s">
        <v>27688</v>
      </c>
      <c r="B5633" s="338" t="s">
        <v>7737</v>
      </c>
      <c r="C5633" s="338" t="s">
        <v>1537</v>
      </c>
      <c r="D5633" s="338">
        <v>2009.0</v>
      </c>
      <c r="E5633" s="338" t="s">
        <v>27423</v>
      </c>
      <c r="F5633" s="339">
        <v>45143.0</v>
      </c>
      <c r="G5633" s="338" t="s">
        <v>6428</v>
      </c>
      <c r="H5633" s="338" t="s">
        <v>19652</v>
      </c>
      <c r="I5633" s="338" t="s">
        <v>19652</v>
      </c>
      <c r="J5633" s="338" t="s">
        <v>27689</v>
      </c>
      <c r="K5633" s="338" t="s">
        <v>4987</v>
      </c>
      <c r="L5633" s="338" t="s">
        <v>7743</v>
      </c>
      <c r="M5633" s="338" t="s">
        <v>27690</v>
      </c>
      <c r="N5633" s="338" t="s">
        <v>5036</v>
      </c>
      <c r="O5633" s="338" t="s">
        <v>5087</v>
      </c>
    </row>
    <row r="5634" ht="15.75" customHeight="1">
      <c r="A5634" s="338" t="s">
        <v>27691</v>
      </c>
      <c r="B5634" s="338" t="s">
        <v>4993</v>
      </c>
      <c r="C5634" s="338" t="s">
        <v>1601</v>
      </c>
      <c r="D5634" s="338">
        <v>2009.0</v>
      </c>
      <c r="E5634" s="338" t="s">
        <v>26482</v>
      </c>
      <c r="F5634" s="339">
        <v>45021.0</v>
      </c>
      <c r="G5634" s="338" t="s">
        <v>5121</v>
      </c>
      <c r="H5634" s="338" t="s">
        <v>19976</v>
      </c>
      <c r="I5634" s="338" t="s">
        <v>24396</v>
      </c>
      <c r="J5634" s="338" t="s">
        <v>27692</v>
      </c>
      <c r="K5634" s="338" t="s">
        <v>4987</v>
      </c>
      <c r="L5634" s="338" t="s">
        <v>14444</v>
      </c>
      <c r="M5634" s="338" t="s">
        <v>27693</v>
      </c>
      <c r="N5634" s="338" t="s">
        <v>5224</v>
      </c>
      <c r="O5634" s="338" t="s">
        <v>5505</v>
      </c>
    </row>
    <row r="5635" ht="15.75" customHeight="1">
      <c r="A5635" s="338" t="s">
        <v>27694</v>
      </c>
      <c r="B5635" s="338" t="s">
        <v>7737</v>
      </c>
      <c r="C5635" s="338" t="s">
        <v>1537</v>
      </c>
      <c r="D5635" s="338">
        <v>2009.0</v>
      </c>
      <c r="E5635" s="338" t="s">
        <v>27695</v>
      </c>
      <c r="F5635" s="339">
        <v>45110.0</v>
      </c>
      <c r="G5635" s="338" t="s">
        <v>8851</v>
      </c>
      <c r="H5635" s="338" t="s">
        <v>20783</v>
      </c>
      <c r="I5635" s="338" t="s">
        <v>27696</v>
      </c>
      <c r="J5635" s="338" t="s">
        <v>27697</v>
      </c>
      <c r="K5635" s="338" t="s">
        <v>5245</v>
      </c>
      <c r="L5635" s="338" t="s">
        <v>4999</v>
      </c>
      <c r="M5635" s="338" t="s">
        <v>27698</v>
      </c>
      <c r="N5635" s="338" t="s">
        <v>27699</v>
      </c>
      <c r="O5635" s="338" t="s">
        <v>5186</v>
      </c>
    </row>
    <row r="5636" ht="15.75" customHeight="1">
      <c r="A5636" s="338" t="s">
        <v>27700</v>
      </c>
      <c r="B5636" s="338" t="s">
        <v>5601</v>
      </c>
      <c r="C5636" s="338" t="s">
        <v>1547</v>
      </c>
      <c r="D5636" s="338">
        <v>2009.0</v>
      </c>
      <c r="E5636" s="338" t="s">
        <v>27481</v>
      </c>
      <c r="F5636" s="339">
        <v>44932.0</v>
      </c>
      <c r="G5636" s="338" t="s">
        <v>5507</v>
      </c>
      <c r="H5636" s="338" t="s">
        <v>27701</v>
      </c>
      <c r="I5636" s="338" t="s">
        <v>27701</v>
      </c>
      <c r="J5636" s="338" t="s">
        <v>27702</v>
      </c>
      <c r="K5636" s="338" t="s">
        <v>6642</v>
      </c>
      <c r="M5636" s="338" t="s">
        <v>27703</v>
      </c>
      <c r="N5636" s="338" t="s">
        <v>27704</v>
      </c>
      <c r="O5636" s="338" t="s">
        <v>6003</v>
      </c>
    </row>
    <row r="5637" ht="15.75" customHeight="1">
      <c r="A5637" s="338" t="s">
        <v>27705</v>
      </c>
      <c r="B5637" s="338" t="s">
        <v>4970</v>
      </c>
      <c r="C5637" s="338" t="s">
        <v>1547</v>
      </c>
      <c r="D5637" s="338">
        <v>2009.0</v>
      </c>
      <c r="E5637" s="338" t="s">
        <v>27068</v>
      </c>
      <c r="F5637" s="339">
        <v>44964.0</v>
      </c>
      <c r="G5637" s="338" t="s">
        <v>7864</v>
      </c>
      <c r="H5637" s="338" t="s">
        <v>9770</v>
      </c>
      <c r="I5637" s="338" t="s">
        <v>9770</v>
      </c>
      <c r="J5637" s="338" t="s">
        <v>14558</v>
      </c>
      <c r="K5637" s="338" t="s">
        <v>6531</v>
      </c>
      <c r="L5637" s="338" t="s">
        <v>4999</v>
      </c>
      <c r="M5637" s="338" t="s">
        <v>27706</v>
      </c>
      <c r="N5637" s="338" t="s">
        <v>27707</v>
      </c>
      <c r="O5637" s="338" t="s">
        <v>5056</v>
      </c>
    </row>
    <row r="5638" ht="15.75" customHeight="1">
      <c r="A5638" s="338" t="s">
        <v>27708</v>
      </c>
      <c r="B5638" s="338" t="s">
        <v>7737</v>
      </c>
      <c r="C5638" s="338" t="s">
        <v>1537</v>
      </c>
      <c r="D5638" s="338">
        <v>2009.0</v>
      </c>
      <c r="E5638" s="338" t="s">
        <v>26876</v>
      </c>
      <c r="F5638" s="339">
        <v>45082.0</v>
      </c>
      <c r="G5638" s="338" t="s">
        <v>5674</v>
      </c>
      <c r="H5638" s="338" t="s">
        <v>25675</v>
      </c>
      <c r="I5638" s="338" t="s">
        <v>27709</v>
      </c>
      <c r="J5638" s="338" t="s">
        <v>25185</v>
      </c>
      <c r="K5638" s="338" t="s">
        <v>4987</v>
      </c>
      <c r="M5638" s="338" t="s">
        <v>27710</v>
      </c>
      <c r="N5638" s="338" t="s">
        <v>23819</v>
      </c>
      <c r="O5638" s="338" t="s">
        <v>5624</v>
      </c>
    </row>
    <row r="5639" ht="15.75" customHeight="1">
      <c r="A5639" s="338" t="s">
        <v>27711</v>
      </c>
      <c r="B5639" s="338" t="s">
        <v>4970</v>
      </c>
      <c r="C5639" s="338" t="s">
        <v>1681</v>
      </c>
      <c r="D5639" s="338">
        <v>2009.0</v>
      </c>
      <c r="E5639" s="338" t="s">
        <v>27712</v>
      </c>
      <c r="F5639" s="339">
        <v>45053.0</v>
      </c>
      <c r="G5639" s="338" t="s">
        <v>5710</v>
      </c>
      <c r="H5639" s="338" t="s">
        <v>27713</v>
      </c>
      <c r="I5639" s="338" t="s">
        <v>25066</v>
      </c>
      <c r="J5639" s="338" t="s">
        <v>18007</v>
      </c>
      <c r="K5639" s="338" t="s">
        <v>4976</v>
      </c>
      <c r="L5639" s="338" t="s">
        <v>5064</v>
      </c>
      <c r="M5639" s="338" t="s">
        <v>27714</v>
      </c>
      <c r="N5639" s="338" t="s">
        <v>4990</v>
      </c>
      <c r="O5639" s="338" t="s">
        <v>5020</v>
      </c>
    </row>
    <row r="5640" ht="15.75" customHeight="1">
      <c r="A5640" s="338" t="s">
        <v>27715</v>
      </c>
      <c r="B5640" s="338" t="s">
        <v>7737</v>
      </c>
      <c r="C5640" s="338" t="s">
        <v>1601</v>
      </c>
      <c r="D5640" s="338">
        <v>2009.0</v>
      </c>
      <c r="E5640" s="338" t="s">
        <v>27716</v>
      </c>
      <c r="F5640" s="339">
        <v>44963.0</v>
      </c>
      <c r="G5640" s="338" t="s">
        <v>5287</v>
      </c>
      <c r="H5640" s="338" t="s">
        <v>23641</v>
      </c>
      <c r="I5640" s="338" t="s">
        <v>23641</v>
      </c>
      <c r="J5640" s="338" t="s">
        <v>27717</v>
      </c>
      <c r="K5640" s="338" t="s">
        <v>4987</v>
      </c>
      <c r="L5640" s="338" t="s">
        <v>5064</v>
      </c>
      <c r="M5640" s="338" t="s">
        <v>27718</v>
      </c>
      <c r="N5640" s="338" t="s">
        <v>27719</v>
      </c>
      <c r="O5640" s="338" t="s">
        <v>6003</v>
      </c>
    </row>
    <row r="5641" ht="15.75" customHeight="1">
      <c r="A5641" s="338" t="s">
        <v>27720</v>
      </c>
      <c r="B5641" s="338" t="s">
        <v>4970</v>
      </c>
      <c r="C5641" s="338" t="s">
        <v>1558</v>
      </c>
      <c r="D5641" s="338">
        <v>2009.0</v>
      </c>
      <c r="E5641" s="338" t="s">
        <v>27721</v>
      </c>
      <c r="F5641" s="339">
        <v>44963.0</v>
      </c>
      <c r="G5641" s="338" t="s">
        <v>5287</v>
      </c>
      <c r="H5641" s="338" t="s">
        <v>8036</v>
      </c>
      <c r="I5641" s="338" t="s">
        <v>11243</v>
      </c>
      <c r="J5641" s="338" t="s">
        <v>6386</v>
      </c>
      <c r="K5641" s="338" t="s">
        <v>4976</v>
      </c>
      <c r="L5641" s="338" t="s">
        <v>10384</v>
      </c>
      <c r="M5641" s="338" t="s">
        <v>27722</v>
      </c>
      <c r="N5641" s="338" t="s">
        <v>27723</v>
      </c>
      <c r="O5641" s="338" t="s">
        <v>5505</v>
      </c>
    </row>
    <row r="5642" ht="15.75" customHeight="1">
      <c r="A5642" s="338" t="s">
        <v>27724</v>
      </c>
      <c r="B5642" s="338" t="s">
        <v>4970</v>
      </c>
      <c r="C5642" s="338" t="s">
        <v>1547</v>
      </c>
      <c r="D5642" s="338">
        <v>2009.0</v>
      </c>
      <c r="E5642" s="338" t="s">
        <v>27725</v>
      </c>
      <c r="F5642" s="339">
        <v>45143.0</v>
      </c>
      <c r="G5642" s="338" t="s">
        <v>6659</v>
      </c>
      <c r="H5642" s="338" t="s">
        <v>27726</v>
      </c>
      <c r="I5642" s="338" t="s">
        <v>27727</v>
      </c>
      <c r="J5642" s="338" t="s">
        <v>27728</v>
      </c>
      <c r="K5642" s="338" t="s">
        <v>4987</v>
      </c>
      <c r="L5642" s="338" t="s">
        <v>5291</v>
      </c>
      <c r="M5642" s="338" t="s">
        <v>5876</v>
      </c>
      <c r="N5642" s="338" t="s">
        <v>27729</v>
      </c>
      <c r="O5642" s="338" t="s">
        <v>5186</v>
      </c>
    </row>
    <row r="5643" ht="15.75" customHeight="1">
      <c r="A5643" s="338" t="s">
        <v>27730</v>
      </c>
      <c r="B5643" s="338" t="s">
        <v>4970</v>
      </c>
      <c r="C5643" s="338" t="s">
        <v>1547</v>
      </c>
      <c r="D5643" s="338">
        <v>2009.0</v>
      </c>
      <c r="E5643" s="338" t="s">
        <v>27731</v>
      </c>
      <c r="F5643" s="339">
        <v>45113.0</v>
      </c>
      <c r="G5643" s="338" t="s">
        <v>5872</v>
      </c>
      <c r="H5643" s="338" t="s">
        <v>27732</v>
      </c>
      <c r="I5643" s="338" t="s">
        <v>27733</v>
      </c>
      <c r="J5643" s="338" t="s">
        <v>27734</v>
      </c>
      <c r="K5643" s="338" t="s">
        <v>4976</v>
      </c>
      <c r="M5643" s="338" t="s">
        <v>27735</v>
      </c>
      <c r="N5643" s="338" t="s">
        <v>27736</v>
      </c>
      <c r="O5643" s="338" t="s">
        <v>4991</v>
      </c>
    </row>
    <row r="5644" ht="15.75" customHeight="1">
      <c r="A5644" s="338" t="s">
        <v>27737</v>
      </c>
      <c r="B5644" s="338" t="s">
        <v>4970</v>
      </c>
      <c r="C5644" s="338" t="s">
        <v>1425</v>
      </c>
      <c r="D5644" s="338">
        <v>2009.0</v>
      </c>
      <c r="E5644" s="338" t="s">
        <v>27738</v>
      </c>
      <c r="F5644" s="339">
        <v>45052.0</v>
      </c>
      <c r="G5644" s="338" t="s">
        <v>9570</v>
      </c>
      <c r="H5644" s="338" t="s">
        <v>22646</v>
      </c>
      <c r="I5644" s="338" t="s">
        <v>22646</v>
      </c>
      <c r="J5644" s="338" t="s">
        <v>27739</v>
      </c>
      <c r="K5644" s="338" t="s">
        <v>6531</v>
      </c>
      <c r="L5644" s="338" t="s">
        <v>7190</v>
      </c>
      <c r="M5644" s="338" t="s">
        <v>27740</v>
      </c>
      <c r="N5644" s="338" t="s">
        <v>27741</v>
      </c>
      <c r="O5644" s="338" t="s">
        <v>5698</v>
      </c>
    </row>
    <row r="5645" ht="15.75" customHeight="1">
      <c r="A5645" s="338" t="s">
        <v>404</v>
      </c>
      <c r="B5645" s="338" t="s">
        <v>7737</v>
      </c>
      <c r="C5645" s="338" t="s">
        <v>1537</v>
      </c>
      <c r="D5645" s="338">
        <v>2010.0</v>
      </c>
      <c r="E5645" s="338" t="s">
        <v>27742</v>
      </c>
      <c r="F5645" s="339">
        <v>45146.0</v>
      </c>
      <c r="G5645" s="338" t="s">
        <v>27743</v>
      </c>
      <c r="H5645" s="338" t="s">
        <v>19143</v>
      </c>
      <c r="I5645" s="338" t="s">
        <v>19143</v>
      </c>
      <c r="J5645" s="338" t="s">
        <v>16679</v>
      </c>
      <c r="K5645" s="338" t="s">
        <v>4987</v>
      </c>
      <c r="L5645" s="338" t="s">
        <v>18254</v>
      </c>
      <c r="M5645" s="338" t="s">
        <v>27744</v>
      </c>
      <c r="N5645" s="338" t="s">
        <v>4979</v>
      </c>
      <c r="O5645" s="338" t="s">
        <v>19914</v>
      </c>
    </row>
    <row r="5646" ht="15.75" customHeight="1">
      <c r="A5646" s="338" t="s">
        <v>437</v>
      </c>
      <c r="B5646" s="338" t="s">
        <v>7737</v>
      </c>
      <c r="C5646" s="338" t="s">
        <v>1537</v>
      </c>
      <c r="D5646" s="338">
        <v>2010.0</v>
      </c>
      <c r="E5646" s="338" t="s">
        <v>27745</v>
      </c>
      <c r="F5646" s="338" t="s">
        <v>5059</v>
      </c>
      <c r="G5646" s="338" t="s">
        <v>27746</v>
      </c>
      <c r="H5646" s="338" t="s">
        <v>17478</v>
      </c>
      <c r="I5646" s="338" t="s">
        <v>26410</v>
      </c>
      <c r="J5646" s="338" t="s">
        <v>11718</v>
      </c>
      <c r="K5646" s="338" t="s">
        <v>4987</v>
      </c>
      <c r="L5646" s="338" t="s">
        <v>18083</v>
      </c>
      <c r="M5646" s="338" t="s">
        <v>27747</v>
      </c>
      <c r="N5646" s="338" t="s">
        <v>5009</v>
      </c>
      <c r="O5646" s="338" t="s">
        <v>5002</v>
      </c>
    </row>
    <row r="5647" ht="15.75" customHeight="1">
      <c r="A5647" s="338" t="s">
        <v>2576</v>
      </c>
      <c r="B5647" s="338" t="s">
        <v>4970</v>
      </c>
      <c r="C5647" s="338" t="s">
        <v>11680</v>
      </c>
      <c r="D5647" s="338">
        <v>2010.0</v>
      </c>
      <c r="E5647" s="338" t="s">
        <v>27748</v>
      </c>
      <c r="F5647" s="339">
        <v>44965.0</v>
      </c>
      <c r="G5647" s="338" t="s">
        <v>4995</v>
      </c>
      <c r="H5647" s="338" t="s">
        <v>5041</v>
      </c>
      <c r="I5647" s="338" t="s">
        <v>26122</v>
      </c>
      <c r="J5647" s="338" t="s">
        <v>16679</v>
      </c>
      <c r="K5647" s="338" t="s">
        <v>4987</v>
      </c>
      <c r="L5647" s="338" t="s">
        <v>14335</v>
      </c>
      <c r="M5647" s="338" t="s">
        <v>27749</v>
      </c>
      <c r="N5647" s="338" t="s">
        <v>5009</v>
      </c>
      <c r="O5647" s="338" t="s">
        <v>7887</v>
      </c>
    </row>
    <row r="5648" ht="15.75" customHeight="1">
      <c r="A5648" s="338" t="s">
        <v>4525</v>
      </c>
      <c r="B5648" s="338" t="s">
        <v>7737</v>
      </c>
      <c r="C5648" s="338" t="s">
        <v>1537</v>
      </c>
      <c r="D5648" s="338">
        <v>2010.0</v>
      </c>
      <c r="E5648" s="338" t="s">
        <v>27750</v>
      </c>
      <c r="F5648" s="339">
        <v>45053.0</v>
      </c>
      <c r="G5648" s="338" t="s">
        <v>25776</v>
      </c>
      <c r="H5648" s="338" t="s">
        <v>23614</v>
      </c>
      <c r="I5648" s="338" t="s">
        <v>21675</v>
      </c>
      <c r="J5648" s="338" t="s">
        <v>25748</v>
      </c>
      <c r="K5648" s="338" t="s">
        <v>4987</v>
      </c>
      <c r="L5648" s="338" t="s">
        <v>12846</v>
      </c>
      <c r="M5648" s="338" t="s">
        <v>27751</v>
      </c>
      <c r="N5648" s="338" t="s">
        <v>5036</v>
      </c>
      <c r="O5648" s="338" t="s">
        <v>5545</v>
      </c>
    </row>
    <row r="5649" ht="15.75" customHeight="1">
      <c r="A5649" s="338" t="s">
        <v>27752</v>
      </c>
      <c r="B5649" s="338" t="s">
        <v>7737</v>
      </c>
      <c r="C5649" s="338" t="s">
        <v>1558</v>
      </c>
      <c r="D5649" s="338">
        <v>2010.0</v>
      </c>
      <c r="E5649" s="338" t="s">
        <v>27753</v>
      </c>
      <c r="F5649" s="339">
        <v>45174.0</v>
      </c>
      <c r="G5649" s="338" t="s">
        <v>22901</v>
      </c>
      <c r="H5649" s="338" t="s">
        <v>12920</v>
      </c>
      <c r="I5649" s="338" t="s">
        <v>16685</v>
      </c>
      <c r="J5649" s="338" t="s">
        <v>16685</v>
      </c>
      <c r="K5649" s="338" t="s">
        <v>4987</v>
      </c>
      <c r="L5649" s="338" t="s">
        <v>14335</v>
      </c>
      <c r="M5649" s="338" t="s">
        <v>27754</v>
      </c>
      <c r="N5649" s="338" t="s">
        <v>4990</v>
      </c>
      <c r="O5649" s="338" t="s">
        <v>5160</v>
      </c>
    </row>
    <row r="5650" ht="15.75" customHeight="1">
      <c r="A5650" s="338" t="s">
        <v>3211</v>
      </c>
      <c r="B5650" s="338" t="s">
        <v>4970</v>
      </c>
      <c r="C5650" s="338" t="s">
        <v>1558</v>
      </c>
      <c r="D5650" s="338">
        <v>2010.0</v>
      </c>
      <c r="E5650" s="338" t="s">
        <v>27755</v>
      </c>
      <c r="F5650" s="339">
        <v>45022.0</v>
      </c>
      <c r="G5650" s="338" t="s">
        <v>10318</v>
      </c>
      <c r="H5650" s="338" t="s">
        <v>27756</v>
      </c>
      <c r="I5650" s="338" t="s">
        <v>26537</v>
      </c>
      <c r="J5650" s="338" t="s">
        <v>27757</v>
      </c>
      <c r="K5650" s="338" t="s">
        <v>4987</v>
      </c>
      <c r="L5650" s="338" t="s">
        <v>5094</v>
      </c>
      <c r="M5650" s="338" t="s">
        <v>27758</v>
      </c>
      <c r="N5650" s="338" t="s">
        <v>18335</v>
      </c>
      <c r="O5650" s="338" t="s">
        <v>4991</v>
      </c>
    </row>
    <row r="5651" ht="15.75" customHeight="1">
      <c r="A5651" s="338" t="s">
        <v>2809</v>
      </c>
      <c r="B5651" s="338" t="s">
        <v>4970</v>
      </c>
      <c r="C5651" s="338" t="s">
        <v>1537</v>
      </c>
      <c r="D5651" s="338">
        <v>2010.0</v>
      </c>
      <c r="E5651" s="338" t="s">
        <v>27759</v>
      </c>
      <c r="F5651" s="339">
        <v>45084.0</v>
      </c>
      <c r="G5651" s="338" t="s">
        <v>25728</v>
      </c>
      <c r="H5651" s="338" t="s">
        <v>23636</v>
      </c>
      <c r="I5651" s="338" t="s">
        <v>25735</v>
      </c>
      <c r="J5651" s="338" t="s">
        <v>27474</v>
      </c>
      <c r="K5651" s="338" t="s">
        <v>4976</v>
      </c>
      <c r="L5651" s="338" t="s">
        <v>7748</v>
      </c>
      <c r="M5651" s="338" t="s">
        <v>27760</v>
      </c>
      <c r="N5651" s="338" t="s">
        <v>27595</v>
      </c>
      <c r="O5651" s="338" t="s">
        <v>5232</v>
      </c>
    </row>
    <row r="5652" ht="15.75" customHeight="1">
      <c r="A5652" s="338" t="s">
        <v>144</v>
      </c>
      <c r="B5652" s="338" t="s">
        <v>4970</v>
      </c>
      <c r="C5652" s="338" t="s">
        <v>1547</v>
      </c>
      <c r="D5652" s="338">
        <v>2010.0</v>
      </c>
      <c r="E5652" s="338" t="s">
        <v>27761</v>
      </c>
      <c r="F5652" s="338" t="s">
        <v>6434</v>
      </c>
      <c r="G5652" s="338" t="s">
        <v>27762</v>
      </c>
      <c r="H5652" s="338" t="s">
        <v>19049</v>
      </c>
      <c r="I5652" s="338" t="s">
        <v>27763</v>
      </c>
      <c r="J5652" s="338" t="s">
        <v>20688</v>
      </c>
      <c r="K5652" s="338" t="s">
        <v>4987</v>
      </c>
      <c r="L5652" s="338" t="s">
        <v>6247</v>
      </c>
      <c r="M5652" s="338" t="s">
        <v>27764</v>
      </c>
      <c r="N5652" s="338" t="s">
        <v>17975</v>
      </c>
      <c r="O5652" s="338" t="s">
        <v>5576</v>
      </c>
    </row>
    <row r="5653" ht="15.75" customHeight="1">
      <c r="A5653" s="338" t="s">
        <v>2429</v>
      </c>
      <c r="B5653" s="338" t="s">
        <v>4970</v>
      </c>
      <c r="C5653" s="338" t="s">
        <v>3713</v>
      </c>
      <c r="D5653" s="338">
        <v>2010.0</v>
      </c>
      <c r="E5653" s="338" t="s">
        <v>27765</v>
      </c>
      <c r="F5653" s="339">
        <v>45053.0</v>
      </c>
      <c r="G5653" s="338" t="s">
        <v>27766</v>
      </c>
      <c r="H5653" s="338" t="s">
        <v>18299</v>
      </c>
      <c r="I5653" s="338" t="s">
        <v>27767</v>
      </c>
      <c r="J5653" s="338" t="s">
        <v>18299</v>
      </c>
      <c r="K5653" s="338" t="s">
        <v>4987</v>
      </c>
      <c r="L5653" s="338" t="s">
        <v>6047</v>
      </c>
      <c r="M5653" s="338" t="s">
        <v>27768</v>
      </c>
      <c r="N5653" s="338" t="s">
        <v>4979</v>
      </c>
      <c r="O5653" s="338" t="s">
        <v>5852</v>
      </c>
    </row>
    <row r="5654" ht="15.75" customHeight="1">
      <c r="A5654" s="338" t="s">
        <v>1428</v>
      </c>
      <c r="B5654" s="338" t="s">
        <v>7737</v>
      </c>
      <c r="C5654" s="338" t="s">
        <v>1601</v>
      </c>
      <c r="D5654" s="338">
        <v>2010.0</v>
      </c>
      <c r="E5654" s="338" t="s">
        <v>27769</v>
      </c>
      <c r="F5654" s="339">
        <v>45114.0</v>
      </c>
      <c r="G5654" s="338" t="s">
        <v>27770</v>
      </c>
      <c r="H5654" s="338" t="s">
        <v>25756</v>
      </c>
      <c r="I5654" s="338" t="s">
        <v>8102</v>
      </c>
      <c r="J5654" s="338" t="s">
        <v>21231</v>
      </c>
      <c r="K5654" s="338" t="s">
        <v>4976</v>
      </c>
      <c r="M5654" s="338" t="s">
        <v>27771</v>
      </c>
      <c r="N5654" s="338" t="s">
        <v>4979</v>
      </c>
      <c r="O5654" s="338" t="s">
        <v>4980</v>
      </c>
    </row>
    <row r="5655" ht="15.75" customHeight="1">
      <c r="A5655" s="338" t="s">
        <v>27772</v>
      </c>
      <c r="B5655" s="338" t="s">
        <v>4993</v>
      </c>
      <c r="C5655" s="338" t="s">
        <v>1558</v>
      </c>
      <c r="D5655" s="338">
        <v>2010.0</v>
      </c>
      <c r="E5655" s="338" t="s">
        <v>27773</v>
      </c>
      <c r="F5655" s="339">
        <v>45114.0</v>
      </c>
      <c r="G5655" s="338" t="s">
        <v>12041</v>
      </c>
      <c r="H5655" s="338" t="s">
        <v>7840</v>
      </c>
      <c r="I5655" s="338" t="s">
        <v>7840</v>
      </c>
      <c r="J5655" s="338" t="s">
        <v>27774</v>
      </c>
      <c r="K5655" s="338" t="s">
        <v>4987</v>
      </c>
      <c r="L5655" s="338" t="s">
        <v>5822</v>
      </c>
      <c r="M5655" s="338" t="s">
        <v>27775</v>
      </c>
      <c r="N5655" s="338" t="s">
        <v>11994</v>
      </c>
      <c r="O5655" s="338" t="s">
        <v>6003</v>
      </c>
    </row>
    <row r="5656" ht="15.75" customHeight="1">
      <c r="A5656" s="338" t="s">
        <v>2319</v>
      </c>
      <c r="B5656" s="338" t="s">
        <v>7737</v>
      </c>
      <c r="C5656" s="338" t="s">
        <v>1681</v>
      </c>
      <c r="D5656" s="338">
        <v>2010.0</v>
      </c>
      <c r="E5656" s="338" t="s">
        <v>27332</v>
      </c>
      <c r="F5656" s="339">
        <v>45114.0</v>
      </c>
      <c r="G5656" s="338" t="s">
        <v>27776</v>
      </c>
      <c r="H5656" s="338" t="s">
        <v>14351</v>
      </c>
      <c r="I5656" s="338" t="s">
        <v>14315</v>
      </c>
      <c r="J5656" s="338" t="s">
        <v>27075</v>
      </c>
      <c r="K5656" s="338" t="s">
        <v>4987</v>
      </c>
      <c r="L5656" s="338" t="s">
        <v>7743</v>
      </c>
      <c r="M5656" s="338" t="s">
        <v>27777</v>
      </c>
      <c r="N5656" s="338" t="s">
        <v>4990</v>
      </c>
      <c r="O5656" s="338" t="s">
        <v>6278</v>
      </c>
    </row>
    <row r="5657" ht="15.75" customHeight="1">
      <c r="A5657" s="338" t="s">
        <v>789</v>
      </c>
      <c r="B5657" s="338" t="s">
        <v>7737</v>
      </c>
      <c r="C5657" s="338" t="s">
        <v>1537</v>
      </c>
      <c r="D5657" s="338">
        <v>2010.0</v>
      </c>
      <c r="E5657" s="338" t="s">
        <v>27591</v>
      </c>
      <c r="F5657" s="339">
        <v>45083.0</v>
      </c>
      <c r="G5657" s="338" t="s">
        <v>23741</v>
      </c>
      <c r="H5657" s="338" t="s">
        <v>6351</v>
      </c>
      <c r="I5657" s="338" t="s">
        <v>18309</v>
      </c>
      <c r="J5657" s="338" t="s">
        <v>14605</v>
      </c>
      <c r="K5657" s="338" t="s">
        <v>4987</v>
      </c>
      <c r="L5657" s="338" t="s">
        <v>18083</v>
      </c>
      <c r="M5657" s="338" t="s">
        <v>27778</v>
      </c>
      <c r="N5657" s="338" t="s">
        <v>5036</v>
      </c>
      <c r="O5657" s="338" t="s">
        <v>5724</v>
      </c>
    </row>
    <row r="5658" ht="15.75" customHeight="1">
      <c r="A5658" s="338" t="s">
        <v>27779</v>
      </c>
      <c r="B5658" s="338" t="s">
        <v>4970</v>
      </c>
      <c r="C5658" s="338" t="s">
        <v>1601</v>
      </c>
      <c r="D5658" s="338">
        <v>2010.0</v>
      </c>
      <c r="E5658" s="338" t="s">
        <v>27780</v>
      </c>
      <c r="F5658" s="339">
        <v>45022.0</v>
      </c>
      <c r="G5658" s="338" t="s">
        <v>8606</v>
      </c>
      <c r="H5658" s="338" t="s">
        <v>27781</v>
      </c>
      <c r="I5658" s="338" t="s">
        <v>27781</v>
      </c>
      <c r="J5658" s="338" t="s">
        <v>27782</v>
      </c>
      <c r="K5658" s="338" t="s">
        <v>4976</v>
      </c>
      <c r="L5658" s="338" t="s">
        <v>12125</v>
      </c>
      <c r="M5658" s="338" t="s">
        <v>27783</v>
      </c>
      <c r="N5658" s="338" t="s">
        <v>27784</v>
      </c>
      <c r="O5658" s="338" t="s">
        <v>5370</v>
      </c>
    </row>
    <row r="5659" ht="15.75" customHeight="1">
      <c r="A5659" s="338" t="s">
        <v>1433</v>
      </c>
      <c r="B5659" s="338" t="s">
        <v>7737</v>
      </c>
      <c r="C5659" s="338" t="s">
        <v>1425</v>
      </c>
      <c r="D5659" s="338">
        <v>2010.0</v>
      </c>
      <c r="E5659" s="338" t="s">
        <v>27785</v>
      </c>
      <c r="F5659" s="339">
        <v>45144.0</v>
      </c>
      <c r="G5659" s="338" t="s">
        <v>18182</v>
      </c>
      <c r="H5659" s="338" t="s">
        <v>23578</v>
      </c>
      <c r="I5659" s="338" t="s">
        <v>23579</v>
      </c>
      <c r="J5659" s="338" t="s">
        <v>24402</v>
      </c>
      <c r="K5659" s="338" t="s">
        <v>4987</v>
      </c>
      <c r="L5659" s="338" t="s">
        <v>6168</v>
      </c>
      <c r="M5659" s="338" t="s">
        <v>27786</v>
      </c>
      <c r="N5659" s="338" t="s">
        <v>27787</v>
      </c>
      <c r="O5659" s="338" t="s">
        <v>5120</v>
      </c>
    </row>
    <row r="5660" ht="15.75" customHeight="1">
      <c r="A5660" s="338" t="s">
        <v>924</v>
      </c>
      <c r="B5660" s="338" t="s">
        <v>4993</v>
      </c>
      <c r="C5660" s="338" t="s">
        <v>1572</v>
      </c>
      <c r="D5660" s="338">
        <v>2010.0</v>
      </c>
      <c r="E5660" s="338" t="s">
        <v>27788</v>
      </c>
      <c r="F5660" s="339">
        <v>45114.0</v>
      </c>
      <c r="G5660" s="338" t="s">
        <v>27789</v>
      </c>
      <c r="H5660" s="338" t="s">
        <v>27790</v>
      </c>
      <c r="I5660" s="338" t="s">
        <v>26239</v>
      </c>
      <c r="J5660" s="338" t="s">
        <v>22133</v>
      </c>
      <c r="K5660" s="338" t="s">
        <v>4987</v>
      </c>
      <c r="L5660" s="338" t="s">
        <v>27791</v>
      </c>
      <c r="M5660" s="338" t="s">
        <v>27792</v>
      </c>
      <c r="N5660" s="338" t="s">
        <v>5843</v>
      </c>
      <c r="O5660" s="338" t="s">
        <v>5067</v>
      </c>
    </row>
    <row r="5661" ht="15.75" customHeight="1">
      <c r="A5661" s="338" t="s">
        <v>27793</v>
      </c>
      <c r="B5661" s="338" t="s">
        <v>7737</v>
      </c>
      <c r="C5661" s="338" t="s">
        <v>1537</v>
      </c>
      <c r="D5661" s="338">
        <v>2010.0</v>
      </c>
      <c r="E5661" s="338" t="s">
        <v>27794</v>
      </c>
      <c r="F5661" s="338" t="s">
        <v>5059</v>
      </c>
      <c r="G5661" s="338" t="s">
        <v>17340</v>
      </c>
      <c r="H5661" s="338" t="s">
        <v>24486</v>
      </c>
      <c r="I5661" s="338" t="s">
        <v>27659</v>
      </c>
      <c r="J5661" s="338" t="s">
        <v>11102</v>
      </c>
      <c r="K5661" s="338" t="s">
        <v>4987</v>
      </c>
      <c r="L5661" s="338" t="s">
        <v>7969</v>
      </c>
      <c r="M5661" s="338" t="s">
        <v>27795</v>
      </c>
      <c r="N5661" s="338" t="s">
        <v>18868</v>
      </c>
      <c r="O5661" s="338" t="s">
        <v>5150</v>
      </c>
    </row>
    <row r="5662" ht="15.75" customHeight="1">
      <c r="A5662" s="338" t="s">
        <v>27796</v>
      </c>
      <c r="B5662" s="338" t="s">
        <v>4970</v>
      </c>
      <c r="C5662" s="338" t="s">
        <v>1425</v>
      </c>
      <c r="D5662" s="338">
        <v>2010.0</v>
      </c>
      <c r="E5662" s="338" t="s">
        <v>27797</v>
      </c>
      <c r="F5662" s="339">
        <v>44991.0</v>
      </c>
      <c r="G5662" s="338" t="s">
        <v>10344</v>
      </c>
      <c r="H5662" s="338" t="s">
        <v>27798</v>
      </c>
      <c r="I5662" s="338" t="s">
        <v>27799</v>
      </c>
      <c r="J5662" s="338" t="s">
        <v>27800</v>
      </c>
      <c r="K5662" s="338" t="s">
        <v>4987</v>
      </c>
      <c r="L5662" s="338" t="s">
        <v>6297</v>
      </c>
      <c r="M5662" s="338" t="s">
        <v>27801</v>
      </c>
      <c r="N5662" s="338" t="s">
        <v>10231</v>
      </c>
      <c r="O5662" s="338" t="s">
        <v>5576</v>
      </c>
    </row>
    <row r="5663" ht="15.75" customHeight="1">
      <c r="A5663" s="338" t="s">
        <v>1080</v>
      </c>
      <c r="B5663" s="338" t="s">
        <v>4993</v>
      </c>
      <c r="C5663" s="338" t="s">
        <v>1537</v>
      </c>
      <c r="D5663" s="338">
        <v>2010.0</v>
      </c>
      <c r="E5663" s="338" t="s">
        <v>27802</v>
      </c>
      <c r="F5663" s="338" t="s">
        <v>5579</v>
      </c>
      <c r="G5663" s="338" t="s">
        <v>14299</v>
      </c>
      <c r="H5663" s="338" t="s">
        <v>19415</v>
      </c>
      <c r="I5663" s="338" t="s">
        <v>19415</v>
      </c>
      <c r="J5663" s="338" t="s">
        <v>27803</v>
      </c>
      <c r="K5663" s="338" t="s">
        <v>4987</v>
      </c>
      <c r="L5663" s="338" t="s">
        <v>22805</v>
      </c>
      <c r="M5663" s="338" t="s">
        <v>27804</v>
      </c>
      <c r="N5663" s="338" t="s">
        <v>5009</v>
      </c>
      <c r="O5663" s="338" t="s">
        <v>5120</v>
      </c>
    </row>
    <row r="5664" ht="15.75" customHeight="1">
      <c r="A5664" s="338" t="s">
        <v>377</v>
      </c>
      <c r="B5664" s="338" t="s">
        <v>4993</v>
      </c>
      <c r="C5664" s="338" t="s">
        <v>1572</v>
      </c>
      <c r="D5664" s="338">
        <v>2010.0</v>
      </c>
      <c r="E5664" s="338" t="s">
        <v>27403</v>
      </c>
      <c r="F5664" s="339">
        <v>44934.0</v>
      </c>
      <c r="G5664" s="338" t="s">
        <v>21229</v>
      </c>
      <c r="H5664" s="338" t="s">
        <v>22125</v>
      </c>
      <c r="I5664" s="338" t="s">
        <v>11182</v>
      </c>
      <c r="J5664" s="338" t="s">
        <v>27757</v>
      </c>
      <c r="K5664" s="338" t="s">
        <v>4987</v>
      </c>
      <c r="L5664" s="338" t="s">
        <v>23863</v>
      </c>
      <c r="M5664" s="338" t="s">
        <v>27805</v>
      </c>
      <c r="N5664" s="338" t="s">
        <v>19003</v>
      </c>
      <c r="O5664" s="338" t="s">
        <v>5020</v>
      </c>
    </row>
    <row r="5665" ht="15.75" customHeight="1">
      <c r="A5665" s="338" t="s">
        <v>2710</v>
      </c>
      <c r="B5665" s="338" t="s">
        <v>4970</v>
      </c>
      <c r="C5665" s="338" t="s">
        <v>3713</v>
      </c>
      <c r="D5665" s="338">
        <v>2010.0</v>
      </c>
      <c r="E5665" s="338" t="s">
        <v>27806</v>
      </c>
      <c r="F5665" s="339">
        <v>44991.0</v>
      </c>
      <c r="G5665" s="338" t="s">
        <v>5803</v>
      </c>
      <c r="H5665" s="338" t="s">
        <v>26036</v>
      </c>
      <c r="I5665" s="338" t="s">
        <v>25799</v>
      </c>
      <c r="J5665" s="338" t="s">
        <v>18372</v>
      </c>
      <c r="K5665" s="338" t="s">
        <v>4987</v>
      </c>
      <c r="L5665" s="338" t="s">
        <v>5094</v>
      </c>
      <c r="M5665" s="338" t="s">
        <v>27807</v>
      </c>
      <c r="N5665" s="338" t="s">
        <v>22475</v>
      </c>
      <c r="O5665" s="338" t="s">
        <v>5624</v>
      </c>
    </row>
    <row r="5666" ht="15.75" customHeight="1">
      <c r="A5666" s="338" t="s">
        <v>27808</v>
      </c>
      <c r="B5666" s="338" t="s">
        <v>4970</v>
      </c>
      <c r="C5666" s="338" t="s">
        <v>1547</v>
      </c>
      <c r="D5666" s="338">
        <v>2010.0</v>
      </c>
      <c r="E5666" s="338" t="s">
        <v>27809</v>
      </c>
      <c r="F5666" s="339">
        <v>44993.0</v>
      </c>
      <c r="G5666" s="338" t="s">
        <v>11186</v>
      </c>
      <c r="H5666" s="338" t="s">
        <v>21093</v>
      </c>
      <c r="I5666" s="338" t="s">
        <v>21093</v>
      </c>
      <c r="J5666" s="338" t="s">
        <v>27810</v>
      </c>
      <c r="K5666" s="338" t="s">
        <v>5245</v>
      </c>
      <c r="L5666" s="338" t="s">
        <v>24922</v>
      </c>
      <c r="M5666" s="338" t="s">
        <v>27811</v>
      </c>
      <c r="N5666" s="338" t="s">
        <v>27812</v>
      </c>
      <c r="O5666" s="338" t="s">
        <v>5225</v>
      </c>
    </row>
    <row r="5667" ht="15.75" customHeight="1">
      <c r="A5667" s="338" t="s">
        <v>2977</v>
      </c>
      <c r="B5667" s="338" t="s">
        <v>4970</v>
      </c>
      <c r="C5667" s="338" t="s">
        <v>1558</v>
      </c>
      <c r="D5667" s="338">
        <v>2010.0</v>
      </c>
      <c r="E5667" s="338" t="s">
        <v>27813</v>
      </c>
      <c r="F5667" s="339">
        <v>45050.0</v>
      </c>
      <c r="G5667" s="338" t="s">
        <v>7948</v>
      </c>
      <c r="H5667" s="338" t="s">
        <v>26462</v>
      </c>
      <c r="I5667" s="338" t="s">
        <v>26462</v>
      </c>
      <c r="J5667" s="338" t="s">
        <v>17297</v>
      </c>
      <c r="K5667" s="338" t="s">
        <v>4987</v>
      </c>
      <c r="L5667" s="338" t="s">
        <v>16620</v>
      </c>
      <c r="M5667" s="338" t="s">
        <v>27814</v>
      </c>
      <c r="N5667" s="338" t="s">
        <v>7780</v>
      </c>
      <c r="O5667" s="338" t="s">
        <v>4980</v>
      </c>
    </row>
    <row r="5668" ht="15.75" customHeight="1">
      <c r="A5668" s="338" t="s">
        <v>3843</v>
      </c>
      <c r="B5668" s="338" t="s">
        <v>7737</v>
      </c>
      <c r="C5668" s="338" t="s">
        <v>1547</v>
      </c>
      <c r="D5668" s="338">
        <v>2010.0</v>
      </c>
      <c r="E5668" s="338" t="s">
        <v>27788</v>
      </c>
      <c r="F5668" s="339">
        <v>45022.0</v>
      </c>
      <c r="G5668" s="338" t="s">
        <v>8611</v>
      </c>
      <c r="H5668" s="338" t="s">
        <v>27815</v>
      </c>
      <c r="I5668" s="338" t="s">
        <v>27815</v>
      </c>
      <c r="J5668" s="338" t="s">
        <v>6728</v>
      </c>
      <c r="K5668" s="338" t="s">
        <v>4987</v>
      </c>
      <c r="L5668" s="338" t="s">
        <v>10592</v>
      </c>
      <c r="M5668" s="338" t="s">
        <v>27816</v>
      </c>
      <c r="N5668" s="338" t="s">
        <v>19967</v>
      </c>
      <c r="O5668" s="338" t="s">
        <v>5471</v>
      </c>
    </row>
    <row r="5669" ht="15.75" customHeight="1">
      <c r="A5669" s="338" t="s">
        <v>51</v>
      </c>
      <c r="B5669" s="338" t="s">
        <v>4993</v>
      </c>
      <c r="C5669" s="338" t="s">
        <v>1601</v>
      </c>
      <c r="D5669" s="338">
        <v>2010.0</v>
      </c>
      <c r="E5669" s="338" t="s">
        <v>27502</v>
      </c>
      <c r="F5669" s="339">
        <v>45022.0</v>
      </c>
      <c r="G5669" s="338" t="s">
        <v>27817</v>
      </c>
      <c r="H5669" s="338" t="s">
        <v>8687</v>
      </c>
      <c r="I5669" s="338" t="s">
        <v>13560</v>
      </c>
      <c r="J5669" s="338" t="s">
        <v>27818</v>
      </c>
      <c r="K5669" s="338" t="s">
        <v>4987</v>
      </c>
      <c r="L5669" s="338" t="s">
        <v>18083</v>
      </c>
      <c r="M5669" s="338" t="s">
        <v>27819</v>
      </c>
      <c r="N5669" s="338" t="s">
        <v>7376</v>
      </c>
      <c r="O5669" s="338" t="s">
        <v>5576</v>
      </c>
    </row>
    <row r="5670" ht="15.75" customHeight="1">
      <c r="A5670" s="338" t="s">
        <v>214</v>
      </c>
      <c r="B5670" s="338" t="s">
        <v>4993</v>
      </c>
      <c r="C5670" s="338" t="s">
        <v>1572</v>
      </c>
      <c r="D5670" s="338">
        <v>2010.0</v>
      </c>
      <c r="E5670" s="338" t="s">
        <v>27820</v>
      </c>
      <c r="F5670" s="339">
        <v>45084.0</v>
      </c>
      <c r="G5670" s="338" t="s">
        <v>27821</v>
      </c>
      <c r="H5670" s="338" t="s">
        <v>27822</v>
      </c>
      <c r="I5670" s="338" t="s">
        <v>21635</v>
      </c>
      <c r="J5670" s="338" t="s">
        <v>24284</v>
      </c>
      <c r="K5670" s="338" t="s">
        <v>4987</v>
      </c>
      <c r="L5670" s="338" t="s">
        <v>27823</v>
      </c>
      <c r="M5670" s="338" t="s">
        <v>27824</v>
      </c>
      <c r="N5670" s="338" t="s">
        <v>5036</v>
      </c>
      <c r="O5670" s="338" t="s">
        <v>5028</v>
      </c>
    </row>
    <row r="5671" ht="15.75" customHeight="1">
      <c r="A5671" s="338" t="s">
        <v>2694</v>
      </c>
      <c r="B5671" s="338" t="s">
        <v>4970</v>
      </c>
      <c r="C5671" s="338" t="s">
        <v>1558</v>
      </c>
      <c r="D5671" s="338">
        <v>2010.0</v>
      </c>
      <c r="E5671" s="338" t="s">
        <v>27788</v>
      </c>
      <c r="F5671" s="339">
        <v>45113.0</v>
      </c>
      <c r="G5671" s="338" t="s">
        <v>9471</v>
      </c>
      <c r="H5671" s="338" t="s">
        <v>9597</v>
      </c>
      <c r="I5671" s="338" t="s">
        <v>22775</v>
      </c>
      <c r="J5671" s="338" t="s">
        <v>19865</v>
      </c>
      <c r="K5671" s="338" t="s">
        <v>4987</v>
      </c>
      <c r="L5671" s="338" t="s">
        <v>7748</v>
      </c>
      <c r="M5671" s="338" t="s">
        <v>27825</v>
      </c>
      <c r="N5671" s="338" t="s">
        <v>17520</v>
      </c>
      <c r="O5671" s="338" t="s">
        <v>5545</v>
      </c>
    </row>
    <row r="5672" ht="15.75" customHeight="1">
      <c r="A5672" s="338" t="s">
        <v>2021</v>
      </c>
      <c r="B5672" s="338" t="s">
        <v>7737</v>
      </c>
      <c r="C5672" s="338" t="s">
        <v>1547</v>
      </c>
      <c r="D5672" s="338">
        <v>2010.0</v>
      </c>
      <c r="E5672" s="338" t="s">
        <v>27826</v>
      </c>
      <c r="F5672" s="339">
        <v>45084.0</v>
      </c>
      <c r="G5672" s="338" t="s">
        <v>17392</v>
      </c>
      <c r="H5672" s="338" t="s">
        <v>9027</v>
      </c>
      <c r="I5672" s="338" t="s">
        <v>7877</v>
      </c>
      <c r="J5672" s="338" t="s">
        <v>5907</v>
      </c>
      <c r="K5672" s="338" t="s">
        <v>4987</v>
      </c>
      <c r="L5672" s="338" t="s">
        <v>12942</v>
      </c>
      <c r="M5672" s="338" t="s">
        <v>27827</v>
      </c>
      <c r="N5672" s="338" t="s">
        <v>5009</v>
      </c>
      <c r="O5672" s="338" t="s">
        <v>5780</v>
      </c>
    </row>
    <row r="5673" ht="15.75" customHeight="1">
      <c r="A5673" s="338" t="s">
        <v>3019</v>
      </c>
      <c r="B5673" s="338" t="s">
        <v>7737</v>
      </c>
      <c r="C5673" s="338" t="s">
        <v>1537</v>
      </c>
      <c r="D5673" s="338">
        <v>2010.0</v>
      </c>
      <c r="E5673" s="338" t="s">
        <v>27828</v>
      </c>
      <c r="F5673" s="338" t="s">
        <v>5286</v>
      </c>
      <c r="G5673" s="338" t="s">
        <v>13115</v>
      </c>
      <c r="H5673" s="338" t="s">
        <v>25075</v>
      </c>
      <c r="I5673" s="338" t="s">
        <v>25075</v>
      </c>
      <c r="J5673" s="338" t="s">
        <v>12787</v>
      </c>
      <c r="K5673" s="338" t="s">
        <v>4987</v>
      </c>
      <c r="L5673" s="338" t="s">
        <v>16620</v>
      </c>
      <c r="M5673" s="338" t="s">
        <v>27829</v>
      </c>
      <c r="N5673" s="338" t="s">
        <v>27398</v>
      </c>
      <c r="O5673" s="338" t="s">
        <v>5120</v>
      </c>
    </row>
    <row r="5674" ht="15.75" customHeight="1">
      <c r="A5674" s="338" t="s">
        <v>1486</v>
      </c>
      <c r="B5674" s="338" t="s">
        <v>7737</v>
      </c>
      <c r="C5674" s="338" t="s">
        <v>1537</v>
      </c>
      <c r="D5674" s="338">
        <v>2010.0</v>
      </c>
      <c r="E5674" s="338" t="s">
        <v>27830</v>
      </c>
      <c r="F5674" s="338" t="s">
        <v>5210</v>
      </c>
      <c r="G5674" s="338" t="s">
        <v>22901</v>
      </c>
      <c r="H5674" s="338" t="s">
        <v>24400</v>
      </c>
      <c r="I5674" s="338" t="s">
        <v>26395</v>
      </c>
      <c r="J5674" s="338" t="s">
        <v>24204</v>
      </c>
      <c r="K5674" s="338" t="s">
        <v>4987</v>
      </c>
      <c r="L5674" s="338" t="s">
        <v>16968</v>
      </c>
      <c r="M5674" s="338" t="s">
        <v>27831</v>
      </c>
      <c r="N5674" s="338" t="s">
        <v>18868</v>
      </c>
      <c r="O5674" s="338" t="s">
        <v>5002</v>
      </c>
    </row>
    <row r="5675" ht="15.75" customHeight="1">
      <c r="A5675" s="338" t="s">
        <v>3264</v>
      </c>
      <c r="B5675" s="338" t="s">
        <v>4993</v>
      </c>
      <c r="C5675" s="338" t="s">
        <v>1601</v>
      </c>
      <c r="D5675" s="338">
        <v>2010.0</v>
      </c>
      <c r="E5675" s="338" t="s">
        <v>27832</v>
      </c>
      <c r="F5675" s="339">
        <v>45174.0</v>
      </c>
      <c r="G5675" s="338" t="s">
        <v>13526</v>
      </c>
      <c r="H5675" s="338" t="s">
        <v>7816</v>
      </c>
      <c r="I5675" s="338" t="s">
        <v>27833</v>
      </c>
      <c r="J5675" s="338" t="s">
        <v>25722</v>
      </c>
      <c r="K5675" s="338" t="s">
        <v>4976</v>
      </c>
      <c r="L5675" s="338" t="s">
        <v>18964</v>
      </c>
      <c r="M5675" s="338" t="s">
        <v>27834</v>
      </c>
      <c r="N5675" s="338" t="s">
        <v>17520</v>
      </c>
      <c r="O5675" s="338" t="s">
        <v>5715</v>
      </c>
    </row>
    <row r="5676" ht="15.75" customHeight="1">
      <c r="A5676" s="338" t="s">
        <v>194</v>
      </c>
      <c r="B5676" s="338" t="s">
        <v>7737</v>
      </c>
      <c r="C5676" s="338" t="s">
        <v>1537</v>
      </c>
      <c r="D5676" s="338">
        <v>2010.0</v>
      </c>
      <c r="E5676" s="338" t="s">
        <v>27835</v>
      </c>
      <c r="F5676" s="339">
        <v>45143.0</v>
      </c>
      <c r="G5676" s="338" t="s">
        <v>14328</v>
      </c>
      <c r="H5676" s="338" t="s">
        <v>22175</v>
      </c>
      <c r="I5676" s="338" t="s">
        <v>27836</v>
      </c>
      <c r="J5676" s="338" t="s">
        <v>27034</v>
      </c>
      <c r="K5676" s="338" t="s">
        <v>4987</v>
      </c>
      <c r="L5676" s="338" t="s">
        <v>18155</v>
      </c>
      <c r="M5676" s="338" t="s">
        <v>27837</v>
      </c>
      <c r="N5676" s="338" t="s">
        <v>4979</v>
      </c>
      <c r="O5676" s="338" t="s">
        <v>5537</v>
      </c>
    </row>
    <row r="5677" ht="15.75" customHeight="1">
      <c r="A5677" s="338" t="s">
        <v>27838</v>
      </c>
      <c r="B5677" s="338" t="s">
        <v>4970</v>
      </c>
      <c r="C5677" s="338" t="s">
        <v>1537</v>
      </c>
      <c r="D5677" s="338">
        <v>2010.0</v>
      </c>
      <c r="E5677" s="338" t="s">
        <v>27068</v>
      </c>
      <c r="F5677" s="339">
        <v>45175.0</v>
      </c>
      <c r="G5677" s="338" t="s">
        <v>5361</v>
      </c>
      <c r="H5677" s="338" t="s">
        <v>15212</v>
      </c>
      <c r="I5677" s="338" t="s">
        <v>27839</v>
      </c>
      <c r="J5677" s="338" t="s">
        <v>10653</v>
      </c>
      <c r="K5677" s="338" t="s">
        <v>4987</v>
      </c>
      <c r="L5677" s="338" t="s">
        <v>14335</v>
      </c>
      <c r="M5677" s="338" t="s">
        <v>27840</v>
      </c>
      <c r="N5677" s="338" t="s">
        <v>20308</v>
      </c>
      <c r="O5677" s="338" t="s">
        <v>5715</v>
      </c>
    </row>
    <row r="5678" ht="15.75" customHeight="1">
      <c r="A5678" s="338" t="s">
        <v>27841</v>
      </c>
      <c r="B5678" s="338" t="s">
        <v>4970</v>
      </c>
      <c r="C5678" s="338" t="s">
        <v>1547</v>
      </c>
      <c r="D5678" s="338">
        <v>2010.0</v>
      </c>
      <c r="E5678" s="338" t="s">
        <v>27842</v>
      </c>
      <c r="F5678" s="339">
        <v>44992.0</v>
      </c>
      <c r="G5678" s="338" t="s">
        <v>5030</v>
      </c>
      <c r="H5678" s="338" t="s">
        <v>27843</v>
      </c>
      <c r="I5678" s="338" t="s">
        <v>27843</v>
      </c>
      <c r="J5678" s="338" t="s">
        <v>21729</v>
      </c>
      <c r="K5678" s="338" t="s">
        <v>4987</v>
      </c>
      <c r="L5678" s="338" t="s">
        <v>5140</v>
      </c>
      <c r="M5678" s="338" t="s">
        <v>27844</v>
      </c>
      <c r="N5678" s="338" t="s">
        <v>27845</v>
      </c>
      <c r="O5678" s="338" t="s">
        <v>5545</v>
      </c>
    </row>
    <row r="5679" ht="15.75" customHeight="1">
      <c r="A5679" s="338" t="s">
        <v>3379</v>
      </c>
      <c r="B5679" s="338" t="s">
        <v>7737</v>
      </c>
      <c r="C5679" s="338" t="s">
        <v>1537</v>
      </c>
      <c r="D5679" s="338">
        <v>2010.0</v>
      </c>
      <c r="E5679" s="338" t="s">
        <v>27846</v>
      </c>
      <c r="F5679" s="339">
        <v>44991.0</v>
      </c>
      <c r="G5679" s="338" t="s">
        <v>27847</v>
      </c>
      <c r="H5679" s="338" t="s">
        <v>17097</v>
      </c>
      <c r="I5679" s="338" t="s">
        <v>27848</v>
      </c>
      <c r="J5679" s="338" t="s">
        <v>7031</v>
      </c>
      <c r="K5679" s="338" t="s">
        <v>4987</v>
      </c>
      <c r="L5679" s="338" t="s">
        <v>27849</v>
      </c>
      <c r="M5679" s="338" t="s">
        <v>27850</v>
      </c>
      <c r="N5679" s="338" t="s">
        <v>5224</v>
      </c>
      <c r="O5679" s="338" t="s">
        <v>5087</v>
      </c>
    </row>
    <row r="5680" ht="15.75" customHeight="1">
      <c r="A5680" s="338" t="s">
        <v>27851</v>
      </c>
      <c r="B5680" s="338" t="s">
        <v>4970</v>
      </c>
      <c r="C5680" s="338" t="s">
        <v>1558</v>
      </c>
      <c r="D5680" s="338">
        <v>2010.0</v>
      </c>
      <c r="E5680" s="338" t="s">
        <v>27852</v>
      </c>
      <c r="F5680" s="339">
        <v>45021.0</v>
      </c>
      <c r="G5680" s="338" t="s">
        <v>5838</v>
      </c>
      <c r="H5680" s="338" t="s">
        <v>23038</v>
      </c>
      <c r="I5680" s="338" t="s">
        <v>27853</v>
      </c>
      <c r="J5680" s="338" t="s">
        <v>10305</v>
      </c>
      <c r="K5680" s="338" t="s">
        <v>4987</v>
      </c>
      <c r="L5680" s="338" t="s">
        <v>6284</v>
      </c>
      <c r="M5680" s="338" t="s">
        <v>27854</v>
      </c>
      <c r="N5680" s="338" t="s">
        <v>17344</v>
      </c>
      <c r="O5680" s="338" t="s">
        <v>5010</v>
      </c>
    </row>
    <row r="5681" ht="15.75" customHeight="1">
      <c r="A5681" s="338" t="s">
        <v>2718</v>
      </c>
      <c r="B5681" s="338" t="s">
        <v>4970</v>
      </c>
      <c r="C5681" s="338" t="s">
        <v>1681</v>
      </c>
      <c r="D5681" s="338">
        <v>2010.0</v>
      </c>
      <c r="E5681" s="338" t="s">
        <v>27842</v>
      </c>
      <c r="F5681" s="339">
        <v>45053.0</v>
      </c>
      <c r="G5681" s="338" t="s">
        <v>25809</v>
      </c>
      <c r="H5681" s="338" t="s">
        <v>16087</v>
      </c>
      <c r="I5681" s="338" t="s">
        <v>16087</v>
      </c>
      <c r="J5681" s="338" t="s">
        <v>22753</v>
      </c>
      <c r="K5681" s="338" t="s">
        <v>4987</v>
      </c>
      <c r="L5681" s="338" t="s">
        <v>4999</v>
      </c>
      <c r="M5681" s="338" t="s">
        <v>27855</v>
      </c>
      <c r="N5681" s="338" t="s">
        <v>17975</v>
      </c>
      <c r="O5681" s="338" t="s">
        <v>5370</v>
      </c>
    </row>
    <row r="5682" ht="15.75" customHeight="1">
      <c r="A5682" s="338" t="s">
        <v>2729</v>
      </c>
      <c r="B5682" s="338" t="s">
        <v>4970</v>
      </c>
      <c r="C5682" s="338" t="s">
        <v>1537</v>
      </c>
      <c r="D5682" s="338">
        <v>2010.0</v>
      </c>
      <c r="E5682" s="338" t="s">
        <v>27750</v>
      </c>
      <c r="F5682" s="339">
        <v>45052.0</v>
      </c>
      <c r="G5682" s="338" t="s">
        <v>21250</v>
      </c>
      <c r="H5682" s="338" t="s">
        <v>6042</v>
      </c>
      <c r="I5682" s="338" t="s">
        <v>24566</v>
      </c>
      <c r="J5682" s="338" t="s">
        <v>6042</v>
      </c>
      <c r="K5682" s="338" t="s">
        <v>4987</v>
      </c>
      <c r="L5682" s="338" t="s">
        <v>14335</v>
      </c>
      <c r="M5682" s="338" t="s">
        <v>27856</v>
      </c>
      <c r="N5682" s="338" t="s">
        <v>25673</v>
      </c>
      <c r="O5682" s="338" t="s">
        <v>5120</v>
      </c>
    </row>
    <row r="5683" ht="15.75" customHeight="1">
      <c r="A5683" s="338" t="s">
        <v>3778</v>
      </c>
      <c r="B5683" s="338" t="s">
        <v>7737</v>
      </c>
      <c r="C5683" s="338" t="s">
        <v>1537</v>
      </c>
      <c r="D5683" s="338">
        <v>2010.0</v>
      </c>
      <c r="E5683" s="338" t="s">
        <v>27555</v>
      </c>
      <c r="F5683" s="339">
        <v>45083.0</v>
      </c>
      <c r="G5683" s="338" t="s">
        <v>17389</v>
      </c>
      <c r="H5683" s="338" t="s">
        <v>23687</v>
      </c>
      <c r="I5683" s="338" t="s">
        <v>23687</v>
      </c>
      <c r="J5683" s="338" t="s">
        <v>22960</v>
      </c>
      <c r="K5683" s="338" t="s">
        <v>4987</v>
      </c>
      <c r="L5683" s="338" t="s">
        <v>16620</v>
      </c>
      <c r="M5683" s="338" t="s">
        <v>27857</v>
      </c>
      <c r="N5683" s="338" t="s">
        <v>4990</v>
      </c>
      <c r="O5683" s="338" t="s">
        <v>5324</v>
      </c>
    </row>
    <row r="5684" ht="15.75" customHeight="1">
      <c r="A5684" s="338" t="s">
        <v>27858</v>
      </c>
      <c r="B5684" s="338" t="s">
        <v>4993</v>
      </c>
      <c r="C5684" s="338" t="s">
        <v>1537</v>
      </c>
      <c r="D5684" s="338">
        <v>2010.0</v>
      </c>
      <c r="E5684" s="338" t="s">
        <v>27761</v>
      </c>
      <c r="F5684" s="339">
        <v>45144.0</v>
      </c>
      <c r="G5684" s="338" t="s">
        <v>17392</v>
      </c>
      <c r="H5684" s="338" t="s">
        <v>27859</v>
      </c>
      <c r="I5684" s="338" t="s">
        <v>27860</v>
      </c>
      <c r="J5684" s="338" t="s">
        <v>5907</v>
      </c>
      <c r="K5684" s="338" t="s">
        <v>4987</v>
      </c>
      <c r="L5684" s="338" t="s">
        <v>19779</v>
      </c>
      <c r="M5684" s="338" t="s">
        <v>27861</v>
      </c>
      <c r="N5684" s="338" t="s">
        <v>7376</v>
      </c>
      <c r="O5684" s="338" t="s">
        <v>5852</v>
      </c>
    </row>
    <row r="5685" ht="15.75" customHeight="1">
      <c r="A5685" s="338" t="s">
        <v>3676</v>
      </c>
      <c r="B5685" s="338" t="s">
        <v>7737</v>
      </c>
      <c r="C5685" s="338" t="s">
        <v>1558</v>
      </c>
      <c r="D5685" s="338">
        <v>2010.0</v>
      </c>
      <c r="E5685" s="338" t="s">
        <v>27862</v>
      </c>
      <c r="F5685" s="339">
        <v>45052.0</v>
      </c>
      <c r="G5685" s="338" t="s">
        <v>12022</v>
      </c>
      <c r="H5685" s="338" t="s">
        <v>21013</v>
      </c>
      <c r="I5685" s="338" t="s">
        <v>27863</v>
      </c>
      <c r="J5685" s="338" t="s">
        <v>26552</v>
      </c>
      <c r="K5685" s="338" t="s">
        <v>4987</v>
      </c>
      <c r="L5685" s="338" t="s">
        <v>12942</v>
      </c>
      <c r="M5685" s="338" t="s">
        <v>27864</v>
      </c>
      <c r="N5685" s="338" t="s">
        <v>27865</v>
      </c>
      <c r="O5685" s="338" t="s">
        <v>5096</v>
      </c>
    </row>
    <row r="5686" ht="15.75" customHeight="1">
      <c r="A5686" s="338" t="s">
        <v>27866</v>
      </c>
      <c r="B5686" s="338" t="s">
        <v>5601</v>
      </c>
      <c r="C5686" s="338" t="s">
        <v>1537</v>
      </c>
      <c r="D5686" s="338">
        <v>2010.0</v>
      </c>
      <c r="E5686" s="338" t="s">
        <v>27867</v>
      </c>
      <c r="F5686" s="339">
        <v>45145.0</v>
      </c>
      <c r="G5686" s="338" t="s">
        <v>8629</v>
      </c>
      <c r="H5686" s="338" t="s">
        <v>26844</v>
      </c>
      <c r="I5686" s="338" t="s">
        <v>27868</v>
      </c>
      <c r="J5686" s="338" t="s">
        <v>27869</v>
      </c>
      <c r="K5686" s="338" t="s">
        <v>6254</v>
      </c>
      <c r="M5686" s="338" t="s">
        <v>27870</v>
      </c>
      <c r="N5686" s="338" t="s">
        <v>27871</v>
      </c>
      <c r="O5686" s="338" t="s">
        <v>9307</v>
      </c>
    </row>
    <row r="5687" ht="15.75" customHeight="1">
      <c r="A5687" s="338" t="s">
        <v>1239</v>
      </c>
      <c r="B5687" s="338" t="s">
        <v>5445</v>
      </c>
      <c r="C5687" s="338" t="s">
        <v>1572</v>
      </c>
      <c r="D5687" s="338">
        <v>2010.0</v>
      </c>
      <c r="E5687" s="338" t="s">
        <v>27872</v>
      </c>
      <c r="F5687" s="339">
        <v>44965.0</v>
      </c>
      <c r="G5687" s="338" t="s">
        <v>27873</v>
      </c>
      <c r="H5687" s="338" t="s">
        <v>27874</v>
      </c>
      <c r="I5687" s="338" t="s">
        <v>16630</v>
      </c>
      <c r="J5687" s="338" t="s">
        <v>7872</v>
      </c>
      <c r="K5687" s="338" t="s">
        <v>4987</v>
      </c>
      <c r="L5687" s="338" t="s">
        <v>18083</v>
      </c>
      <c r="M5687" s="338" t="s">
        <v>27875</v>
      </c>
      <c r="N5687" s="338" t="s">
        <v>7376</v>
      </c>
      <c r="O5687" s="338" t="s">
        <v>5120</v>
      </c>
    </row>
    <row r="5688" ht="15.75" customHeight="1">
      <c r="A5688" s="338" t="s">
        <v>3376</v>
      </c>
      <c r="B5688" s="338" t="s">
        <v>7737</v>
      </c>
      <c r="C5688" s="338" t="s">
        <v>1537</v>
      </c>
      <c r="D5688" s="338">
        <v>2010.0</v>
      </c>
      <c r="E5688" s="338" t="s">
        <v>27769</v>
      </c>
      <c r="F5688" s="339">
        <v>44992.0</v>
      </c>
      <c r="G5688" s="338" t="s">
        <v>19642</v>
      </c>
      <c r="H5688" s="338" t="s">
        <v>23609</v>
      </c>
      <c r="I5688" s="338" t="s">
        <v>23609</v>
      </c>
      <c r="J5688" s="338" t="s">
        <v>14605</v>
      </c>
      <c r="K5688" s="338" t="s">
        <v>4987</v>
      </c>
      <c r="L5688" s="338" t="s">
        <v>7748</v>
      </c>
      <c r="M5688" s="338" t="s">
        <v>27876</v>
      </c>
      <c r="N5688" s="338" t="s">
        <v>25296</v>
      </c>
      <c r="O5688" s="338" t="s">
        <v>5037</v>
      </c>
    </row>
    <row r="5689" ht="15.75" customHeight="1">
      <c r="A5689" s="338" t="s">
        <v>1795</v>
      </c>
      <c r="B5689" s="338" t="s">
        <v>7737</v>
      </c>
      <c r="C5689" s="338" t="s">
        <v>1558</v>
      </c>
      <c r="D5689" s="338">
        <v>2010.0</v>
      </c>
      <c r="E5689" s="338" t="s">
        <v>27765</v>
      </c>
      <c r="F5689" s="338" t="s">
        <v>5059</v>
      </c>
      <c r="G5689" s="338" t="s">
        <v>25074</v>
      </c>
      <c r="H5689" s="338" t="s">
        <v>27183</v>
      </c>
      <c r="I5689" s="338" t="s">
        <v>27877</v>
      </c>
      <c r="J5689" s="338" t="s">
        <v>27878</v>
      </c>
      <c r="K5689" s="338" t="s">
        <v>4987</v>
      </c>
      <c r="L5689" s="338" t="s">
        <v>6039</v>
      </c>
      <c r="M5689" s="338" t="s">
        <v>27879</v>
      </c>
      <c r="N5689" s="338" t="s">
        <v>19967</v>
      </c>
      <c r="O5689" s="338" t="s">
        <v>5248</v>
      </c>
    </row>
    <row r="5690" ht="15.75" customHeight="1">
      <c r="A5690" s="338" t="s">
        <v>1077</v>
      </c>
      <c r="B5690" s="338" t="s">
        <v>4970</v>
      </c>
      <c r="C5690" s="338" t="s">
        <v>1681</v>
      </c>
      <c r="D5690" s="338">
        <v>2010.0</v>
      </c>
      <c r="E5690" s="338" t="s">
        <v>27880</v>
      </c>
      <c r="F5690" s="338" t="s">
        <v>6434</v>
      </c>
      <c r="G5690" s="338" t="s">
        <v>27881</v>
      </c>
      <c r="H5690" s="338" t="s">
        <v>27713</v>
      </c>
      <c r="I5690" s="338" t="s">
        <v>27882</v>
      </c>
      <c r="J5690" s="338" t="s">
        <v>10758</v>
      </c>
      <c r="K5690" s="338" t="s">
        <v>4976</v>
      </c>
      <c r="L5690" s="338" t="s">
        <v>5074</v>
      </c>
      <c r="M5690" s="338" t="s">
        <v>27883</v>
      </c>
      <c r="N5690" s="338" t="s">
        <v>24121</v>
      </c>
      <c r="O5690" s="338" t="s">
        <v>5715</v>
      </c>
    </row>
    <row r="5691" ht="15.75" customHeight="1">
      <c r="A5691" s="338" t="s">
        <v>2191</v>
      </c>
      <c r="B5691" s="338" t="s">
        <v>4970</v>
      </c>
      <c r="C5691" s="338" t="s">
        <v>1681</v>
      </c>
      <c r="D5691" s="338">
        <v>2010.0</v>
      </c>
      <c r="E5691" s="338" t="s">
        <v>27761</v>
      </c>
      <c r="F5691" s="339">
        <v>45145.0</v>
      </c>
      <c r="G5691" s="338" t="s">
        <v>27140</v>
      </c>
      <c r="H5691" s="338" t="s">
        <v>16231</v>
      </c>
      <c r="I5691" s="338" t="s">
        <v>20317</v>
      </c>
      <c r="J5691" s="338" t="s">
        <v>17420</v>
      </c>
      <c r="K5691" s="338" t="s">
        <v>4987</v>
      </c>
      <c r="L5691" s="338" t="s">
        <v>7014</v>
      </c>
      <c r="M5691" s="338" t="s">
        <v>27884</v>
      </c>
      <c r="N5691" s="338" t="s">
        <v>27885</v>
      </c>
      <c r="O5691" s="338" t="s">
        <v>5077</v>
      </c>
    </row>
    <row r="5692" ht="15.75" customHeight="1">
      <c r="A5692" s="338" t="s">
        <v>3417</v>
      </c>
      <c r="B5692" s="338" t="s">
        <v>4970</v>
      </c>
      <c r="C5692" s="338" t="s">
        <v>1537</v>
      </c>
      <c r="D5692" s="338">
        <v>2010.0</v>
      </c>
      <c r="E5692" s="338" t="s">
        <v>27886</v>
      </c>
      <c r="F5692" s="339">
        <v>45083.0</v>
      </c>
      <c r="G5692" s="338" t="s">
        <v>5692</v>
      </c>
      <c r="H5692" s="338" t="s">
        <v>27887</v>
      </c>
      <c r="I5692" s="338" t="s">
        <v>14480</v>
      </c>
      <c r="J5692" s="338" t="s">
        <v>27888</v>
      </c>
      <c r="K5692" s="338" t="s">
        <v>4987</v>
      </c>
      <c r="L5692" s="338" t="s">
        <v>6368</v>
      </c>
      <c r="M5692" s="338" t="s">
        <v>27889</v>
      </c>
      <c r="N5692" s="338" t="s">
        <v>27890</v>
      </c>
      <c r="O5692" s="338" t="s">
        <v>5624</v>
      </c>
    </row>
    <row r="5693" ht="15.75" customHeight="1">
      <c r="A5693" s="338" t="s">
        <v>3542</v>
      </c>
      <c r="B5693" s="338" t="s">
        <v>4970</v>
      </c>
      <c r="C5693" s="338" t="s">
        <v>1547</v>
      </c>
      <c r="D5693" s="338">
        <v>2010.0</v>
      </c>
      <c r="E5693" s="338" t="s">
        <v>27891</v>
      </c>
      <c r="F5693" s="339">
        <v>45144.0</v>
      </c>
      <c r="G5693" s="338" t="s">
        <v>10464</v>
      </c>
      <c r="H5693" s="338" t="s">
        <v>15818</v>
      </c>
      <c r="I5693" s="338" t="s">
        <v>23636</v>
      </c>
      <c r="J5693" s="338" t="s">
        <v>19948</v>
      </c>
      <c r="K5693" s="338" t="s">
        <v>4987</v>
      </c>
      <c r="L5693" s="338" t="s">
        <v>5094</v>
      </c>
      <c r="M5693" s="338" t="s">
        <v>27892</v>
      </c>
      <c r="N5693" s="338" t="s">
        <v>10126</v>
      </c>
      <c r="O5693" s="338" t="s">
        <v>5677</v>
      </c>
    </row>
    <row r="5694" ht="15.75" customHeight="1">
      <c r="A5694" s="338" t="s">
        <v>583</v>
      </c>
      <c r="B5694" s="338" t="s">
        <v>4993</v>
      </c>
      <c r="C5694" s="338" t="s">
        <v>1572</v>
      </c>
      <c r="D5694" s="338">
        <v>2010.0</v>
      </c>
      <c r="E5694" s="338" t="s">
        <v>27893</v>
      </c>
      <c r="F5694" s="339">
        <v>44964.0</v>
      </c>
      <c r="G5694" s="338" t="s">
        <v>20543</v>
      </c>
      <c r="H5694" s="338" t="s">
        <v>27894</v>
      </c>
      <c r="I5694" s="338" t="s">
        <v>27895</v>
      </c>
      <c r="J5694" s="338" t="s">
        <v>22960</v>
      </c>
      <c r="K5694" s="338" t="s">
        <v>4987</v>
      </c>
      <c r="L5694" s="338" t="s">
        <v>18978</v>
      </c>
      <c r="M5694" s="338" t="s">
        <v>27896</v>
      </c>
      <c r="N5694" s="338" t="s">
        <v>19003</v>
      </c>
      <c r="O5694" s="338" t="s">
        <v>5028</v>
      </c>
    </row>
    <row r="5695" ht="15.75" customHeight="1">
      <c r="A5695" s="338" t="s">
        <v>4224</v>
      </c>
      <c r="B5695" s="338" t="s">
        <v>7737</v>
      </c>
      <c r="C5695" s="338" t="s">
        <v>1537</v>
      </c>
      <c r="D5695" s="338">
        <v>2010.0</v>
      </c>
      <c r="E5695" s="338" t="s">
        <v>27352</v>
      </c>
      <c r="F5695" s="339">
        <v>44991.0</v>
      </c>
      <c r="G5695" s="338" t="s">
        <v>5803</v>
      </c>
      <c r="H5695" s="338" t="s">
        <v>26349</v>
      </c>
      <c r="I5695" s="338" t="s">
        <v>14244</v>
      </c>
      <c r="J5695" s="338" t="s">
        <v>27897</v>
      </c>
      <c r="K5695" s="338" t="s">
        <v>4987</v>
      </c>
      <c r="L5695" s="338" t="s">
        <v>7014</v>
      </c>
      <c r="M5695" s="338" t="s">
        <v>27898</v>
      </c>
      <c r="N5695" s="338" t="s">
        <v>4979</v>
      </c>
      <c r="O5695" s="338" t="s">
        <v>5262</v>
      </c>
    </row>
    <row r="5696" ht="15.75" customHeight="1">
      <c r="A5696" s="338" t="s">
        <v>3716</v>
      </c>
      <c r="B5696" s="338" t="s">
        <v>7737</v>
      </c>
      <c r="C5696" s="338" t="s">
        <v>1537</v>
      </c>
      <c r="D5696" s="338">
        <v>2010.0</v>
      </c>
      <c r="E5696" s="338" t="s">
        <v>27581</v>
      </c>
      <c r="F5696" s="339">
        <v>45144.0</v>
      </c>
      <c r="G5696" s="338" t="s">
        <v>19642</v>
      </c>
      <c r="H5696" s="338" t="s">
        <v>7152</v>
      </c>
      <c r="I5696" s="338" t="s">
        <v>26856</v>
      </c>
      <c r="J5696" s="338" t="s">
        <v>10653</v>
      </c>
      <c r="K5696" s="338" t="s">
        <v>4987</v>
      </c>
      <c r="L5696" s="338" t="s">
        <v>16620</v>
      </c>
      <c r="M5696" s="338" t="s">
        <v>27899</v>
      </c>
      <c r="N5696" s="338" t="s">
        <v>5224</v>
      </c>
      <c r="O5696" s="338" t="s">
        <v>5020</v>
      </c>
    </row>
    <row r="5697" ht="15.75" customHeight="1">
      <c r="A5697" s="338" t="s">
        <v>1074</v>
      </c>
      <c r="B5697" s="338" t="s">
        <v>4993</v>
      </c>
      <c r="C5697" s="338" t="s">
        <v>1537</v>
      </c>
      <c r="D5697" s="338">
        <v>2010.0</v>
      </c>
      <c r="E5697" s="338" t="s">
        <v>27900</v>
      </c>
      <c r="F5697" s="339">
        <v>44963.0</v>
      </c>
      <c r="G5697" s="338" t="s">
        <v>15957</v>
      </c>
      <c r="H5697" s="338" t="s">
        <v>21828</v>
      </c>
      <c r="I5697" s="338" t="s">
        <v>27901</v>
      </c>
      <c r="J5697" s="338" t="s">
        <v>8799</v>
      </c>
      <c r="K5697" s="338" t="s">
        <v>4987</v>
      </c>
      <c r="L5697" s="338" t="s">
        <v>7743</v>
      </c>
      <c r="M5697" s="338" t="s">
        <v>27902</v>
      </c>
      <c r="N5697" s="338" t="s">
        <v>4990</v>
      </c>
      <c r="O5697" s="338" t="s">
        <v>5724</v>
      </c>
    </row>
    <row r="5698" ht="15.75" customHeight="1">
      <c r="A5698" s="338" t="s">
        <v>27903</v>
      </c>
      <c r="B5698" s="338" t="s">
        <v>7737</v>
      </c>
      <c r="C5698" s="338" t="s">
        <v>1681</v>
      </c>
      <c r="D5698" s="338">
        <v>2010.0</v>
      </c>
      <c r="E5698" s="338" t="s">
        <v>27750</v>
      </c>
      <c r="F5698" s="339">
        <v>45143.0</v>
      </c>
      <c r="G5698" s="338" t="s">
        <v>11141</v>
      </c>
      <c r="H5698" s="338" t="s">
        <v>27904</v>
      </c>
      <c r="I5698" s="338" t="s">
        <v>27904</v>
      </c>
      <c r="J5698" s="338" t="s">
        <v>13612</v>
      </c>
      <c r="K5698" s="338" t="s">
        <v>4987</v>
      </c>
      <c r="L5698" s="338" t="s">
        <v>12846</v>
      </c>
      <c r="M5698" s="338" t="s">
        <v>27905</v>
      </c>
      <c r="N5698" s="338" t="s">
        <v>4990</v>
      </c>
      <c r="O5698" s="338" t="s">
        <v>5037</v>
      </c>
    </row>
    <row r="5699" ht="15.75" customHeight="1">
      <c r="A5699" s="338" t="s">
        <v>10066</v>
      </c>
      <c r="B5699" s="338" t="s">
        <v>4970</v>
      </c>
      <c r="C5699" s="338" t="s">
        <v>1537</v>
      </c>
      <c r="D5699" s="338">
        <v>2010.0</v>
      </c>
      <c r="E5699" s="338" t="s">
        <v>27906</v>
      </c>
      <c r="F5699" s="339">
        <v>44991.0</v>
      </c>
      <c r="G5699" s="338" t="s">
        <v>14368</v>
      </c>
      <c r="H5699" s="338" t="s">
        <v>24301</v>
      </c>
      <c r="I5699" s="338" t="s">
        <v>24301</v>
      </c>
      <c r="J5699" s="338" t="s">
        <v>27907</v>
      </c>
      <c r="K5699" s="338" t="s">
        <v>4976</v>
      </c>
      <c r="L5699" s="338" t="s">
        <v>5176</v>
      </c>
      <c r="M5699" s="338" t="s">
        <v>27908</v>
      </c>
      <c r="N5699" s="338" t="s">
        <v>19923</v>
      </c>
      <c r="O5699" s="338" t="s">
        <v>5262</v>
      </c>
    </row>
    <row r="5700" ht="15.75" customHeight="1">
      <c r="A5700" s="338" t="s">
        <v>3710</v>
      </c>
      <c r="B5700" s="338" t="s">
        <v>7737</v>
      </c>
      <c r="C5700" s="338" t="s">
        <v>1537</v>
      </c>
      <c r="D5700" s="338">
        <v>2010.0</v>
      </c>
      <c r="E5700" s="338" t="s">
        <v>27900</v>
      </c>
      <c r="F5700" s="339">
        <v>45113.0</v>
      </c>
      <c r="G5700" s="338" t="s">
        <v>6153</v>
      </c>
      <c r="H5700" s="338" t="s">
        <v>22524</v>
      </c>
      <c r="I5700" s="338" t="s">
        <v>22524</v>
      </c>
      <c r="J5700" s="338" t="s">
        <v>12827</v>
      </c>
      <c r="K5700" s="338" t="s">
        <v>4987</v>
      </c>
      <c r="L5700" s="338" t="s">
        <v>18250</v>
      </c>
      <c r="M5700" s="338" t="s">
        <v>27909</v>
      </c>
      <c r="N5700" s="338" t="s">
        <v>5224</v>
      </c>
      <c r="O5700" s="338" t="s">
        <v>5232</v>
      </c>
    </row>
    <row r="5701" ht="15.75" customHeight="1">
      <c r="A5701" s="338" t="s">
        <v>27910</v>
      </c>
      <c r="B5701" s="338" t="s">
        <v>4970</v>
      </c>
      <c r="C5701" s="338" t="s">
        <v>3713</v>
      </c>
      <c r="D5701" s="338">
        <v>2010.0</v>
      </c>
      <c r="E5701" s="338" t="s">
        <v>27911</v>
      </c>
      <c r="F5701" s="339">
        <v>44992.0</v>
      </c>
      <c r="G5701" s="338" t="s">
        <v>5846</v>
      </c>
      <c r="H5701" s="338" t="s">
        <v>27912</v>
      </c>
      <c r="I5701" s="338" t="s">
        <v>27912</v>
      </c>
      <c r="J5701" s="338" t="s">
        <v>27913</v>
      </c>
      <c r="K5701" s="338" t="s">
        <v>3074</v>
      </c>
      <c r="M5701" s="338" t="s">
        <v>27914</v>
      </c>
      <c r="N5701" s="338" t="s">
        <v>27915</v>
      </c>
      <c r="O5701" s="338" t="s">
        <v>5677</v>
      </c>
    </row>
    <row r="5702" ht="15.75" customHeight="1">
      <c r="A5702" s="338" t="s">
        <v>3700</v>
      </c>
      <c r="B5702" s="338" t="s">
        <v>4970</v>
      </c>
      <c r="C5702" s="338" t="s">
        <v>1558</v>
      </c>
      <c r="D5702" s="338">
        <v>2010.0</v>
      </c>
      <c r="E5702" s="338" t="s">
        <v>27403</v>
      </c>
      <c r="F5702" s="339">
        <v>45022.0</v>
      </c>
      <c r="G5702" s="338" t="s">
        <v>9484</v>
      </c>
      <c r="H5702" s="338" t="s">
        <v>25092</v>
      </c>
      <c r="I5702" s="338" t="s">
        <v>27916</v>
      </c>
      <c r="J5702" s="338" t="s">
        <v>8625</v>
      </c>
      <c r="K5702" s="338" t="s">
        <v>4987</v>
      </c>
      <c r="L5702" s="338" t="s">
        <v>5215</v>
      </c>
      <c r="M5702" s="338" t="s">
        <v>27917</v>
      </c>
      <c r="N5702" s="338" t="s">
        <v>5126</v>
      </c>
      <c r="O5702" s="338" t="s">
        <v>5294</v>
      </c>
    </row>
    <row r="5703" ht="15.75" customHeight="1">
      <c r="A5703" s="338" t="s">
        <v>27918</v>
      </c>
      <c r="B5703" s="338" t="s">
        <v>7737</v>
      </c>
      <c r="C5703" s="338" t="s">
        <v>1537</v>
      </c>
      <c r="D5703" s="338">
        <v>2010.0</v>
      </c>
      <c r="E5703" s="338" t="s">
        <v>27919</v>
      </c>
      <c r="F5703" s="339">
        <v>45083.0</v>
      </c>
      <c r="G5703" s="338" t="s">
        <v>16599</v>
      </c>
      <c r="H5703" s="338" t="s">
        <v>5343</v>
      </c>
      <c r="I5703" s="338" t="s">
        <v>13107</v>
      </c>
      <c r="J5703" s="338" t="s">
        <v>19865</v>
      </c>
      <c r="K5703" s="338" t="s">
        <v>4987</v>
      </c>
      <c r="L5703" s="338" t="s">
        <v>18083</v>
      </c>
      <c r="M5703" s="338" t="s">
        <v>27920</v>
      </c>
      <c r="N5703" s="338" t="s">
        <v>7376</v>
      </c>
      <c r="O5703" s="338" t="s">
        <v>5077</v>
      </c>
    </row>
    <row r="5704" ht="15.75" customHeight="1">
      <c r="A5704" s="338" t="s">
        <v>2214</v>
      </c>
      <c r="B5704" s="338" t="s">
        <v>4993</v>
      </c>
      <c r="C5704" s="338" t="s">
        <v>1572</v>
      </c>
      <c r="D5704" s="338">
        <v>2010.0</v>
      </c>
      <c r="E5704" s="338" t="s">
        <v>27921</v>
      </c>
      <c r="F5704" s="339">
        <v>44963.0</v>
      </c>
      <c r="G5704" s="338" t="s">
        <v>6515</v>
      </c>
      <c r="H5704" s="338" t="s">
        <v>26227</v>
      </c>
      <c r="I5704" s="338" t="s">
        <v>27922</v>
      </c>
      <c r="J5704" s="338" t="s">
        <v>27923</v>
      </c>
      <c r="K5704" s="338" t="s">
        <v>4987</v>
      </c>
      <c r="L5704" s="338" t="s">
        <v>5074</v>
      </c>
      <c r="M5704" s="338" t="s">
        <v>27924</v>
      </c>
      <c r="N5704" s="338" t="s">
        <v>27925</v>
      </c>
      <c r="O5704" s="338" t="s">
        <v>6278</v>
      </c>
    </row>
    <row r="5705" ht="15.75" customHeight="1">
      <c r="A5705" s="338" t="s">
        <v>4638</v>
      </c>
      <c r="B5705" s="338" t="s">
        <v>4970</v>
      </c>
      <c r="C5705" s="338" t="s">
        <v>1547</v>
      </c>
      <c r="D5705" s="338">
        <v>2010.0</v>
      </c>
      <c r="E5705" s="338" t="s">
        <v>27794</v>
      </c>
      <c r="F5705" s="339">
        <v>44933.0</v>
      </c>
      <c r="G5705" s="338" t="s">
        <v>12774</v>
      </c>
      <c r="H5705" s="338" t="s">
        <v>22244</v>
      </c>
      <c r="I5705" s="338" t="s">
        <v>15242</v>
      </c>
      <c r="J5705" s="338" t="s">
        <v>24295</v>
      </c>
      <c r="K5705" s="338" t="s">
        <v>4976</v>
      </c>
      <c r="L5705" s="338" t="s">
        <v>5074</v>
      </c>
      <c r="M5705" s="338" t="s">
        <v>27926</v>
      </c>
      <c r="N5705" s="338" t="s">
        <v>22043</v>
      </c>
      <c r="O5705" s="338" t="s">
        <v>5120</v>
      </c>
    </row>
    <row r="5706" ht="15.75" customHeight="1">
      <c r="A5706" s="338" t="s">
        <v>2817</v>
      </c>
      <c r="B5706" s="338" t="s">
        <v>4970</v>
      </c>
      <c r="C5706" s="338" t="s">
        <v>1537</v>
      </c>
      <c r="D5706" s="338">
        <v>2010.0</v>
      </c>
      <c r="E5706" s="338" t="s">
        <v>27820</v>
      </c>
      <c r="F5706" s="339">
        <v>45022.0</v>
      </c>
      <c r="G5706" s="338" t="s">
        <v>17337</v>
      </c>
      <c r="H5706" s="338" t="s">
        <v>23522</v>
      </c>
      <c r="I5706" s="338" t="s">
        <v>27927</v>
      </c>
      <c r="J5706" s="338" t="s">
        <v>20353</v>
      </c>
      <c r="K5706" s="338" t="s">
        <v>4987</v>
      </c>
      <c r="L5706" s="338" t="s">
        <v>7743</v>
      </c>
      <c r="M5706" s="338" t="s">
        <v>27928</v>
      </c>
      <c r="N5706" s="338" t="s">
        <v>5224</v>
      </c>
      <c r="O5706" s="338" t="s">
        <v>5324</v>
      </c>
    </row>
    <row r="5707" ht="15.75" customHeight="1">
      <c r="A5707" s="338" t="s">
        <v>1786</v>
      </c>
      <c r="B5707" s="338" t="s">
        <v>4970</v>
      </c>
      <c r="C5707" s="338" t="s">
        <v>1547</v>
      </c>
      <c r="D5707" s="338">
        <v>2010.0</v>
      </c>
      <c r="E5707" s="338" t="s">
        <v>27794</v>
      </c>
      <c r="F5707" s="338" t="s">
        <v>5059</v>
      </c>
      <c r="G5707" s="338" t="s">
        <v>19009</v>
      </c>
      <c r="H5707" s="338" t="s">
        <v>27929</v>
      </c>
      <c r="I5707" s="338" t="s">
        <v>27930</v>
      </c>
      <c r="J5707" s="338" t="s">
        <v>22189</v>
      </c>
      <c r="K5707" s="338" t="s">
        <v>6531</v>
      </c>
      <c r="L5707" s="338" t="s">
        <v>5291</v>
      </c>
      <c r="M5707" s="338" t="s">
        <v>27931</v>
      </c>
      <c r="N5707" s="338" t="s">
        <v>27932</v>
      </c>
      <c r="O5707" s="338" t="s">
        <v>5028</v>
      </c>
    </row>
    <row r="5708" ht="15.75" customHeight="1">
      <c r="A5708" s="338" t="s">
        <v>3146</v>
      </c>
      <c r="B5708" s="338" t="s">
        <v>4970</v>
      </c>
      <c r="C5708" s="338" t="s">
        <v>1537</v>
      </c>
      <c r="D5708" s="338">
        <v>2010.0</v>
      </c>
      <c r="E5708" s="338" t="s">
        <v>27933</v>
      </c>
      <c r="F5708" s="339">
        <v>44990.0</v>
      </c>
      <c r="G5708" s="338" t="s">
        <v>5049</v>
      </c>
      <c r="H5708" s="338" t="s">
        <v>27934</v>
      </c>
      <c r="I5708" s="338" t="s">
        <v>27935</v>
      </c>
      <c r="J5708" s="338" t="s">
        <v>27936</v>
      </c>
      <c r="K5708" s="338" t="s">
        <v>4987</v>
      </c>
      <c r="L5708" s="338" t="s">
        <v>6015</v>
      </c>
      <c r="M5708" s="338" t="s">
        <v>27937</v>
      </c>
      <c r="N5708" s="338" t="s">
        <v>19967</v>
      </c>
      <c r="O5708" s="338" t="s">
        <v>5067</v>
      </c>
    </row>
    <row r="5709" ht="15.75" customHeight="1">
      <c r="A5709" s="338" t="s">
        <v>2650</v>
      </c>
      <c r="B5709" s="338" t="s">
        <v>7737</v>
      </c>
      <c r="C5709" s="338" t="s">
        <v>1547</v>
      </c>
      <c r="D5709" s="338">
        <v>2010.0</v>
      </c>
      <c r="E5709" s="338" t="s">
        <v>27755</v>
      </c>
      <c r="F5709" s="339">
        <v>44933.0</v>
      </c>
      <c r="G5709" s="338" t="s">
        <v>6358</v>
      </c>
      <c r="H5709" s="338" t="s">
        <v>25572</v>
      </c>
      <c r="I5709" s="338" t="s">
        <v>27938</v>
      </c>
      <c r="J5709" s="338" t="s">
        <v>27939</v>
      </c>
      <c r="K5709" s="338" t="s">
        <v>4987</v>
      </c>
      <c r="L5709" s="338" t="s">
        <v>5971</v>
      </c>
      <c r="M5709" s="338" t="s">
        <v>27940</v>
      </c>
      <c r="N5709" s="338" t="s">
        <v>18868</v>
      </c>
      <c r="O5709" s="338" t="s">
        <v>5677</v>
      </c>
    </row>
    <row r="5710" ht="15.75" customHeight="1">
      <c r="A5710" s="338" t="s">
        <v>4867</v>
      </c>
      <c r="B5710" s="338" t="s">
        <v>7737</v>
      </c>
      <c r="C5710" s="338" t="s">
        <v>1537</v>
      </c>
      <c r="D5710" s="338">
        <v>2010.0</v>
      </c>
      <c r="E5710" s="338" t="s">
        <v>27872</v>
      </c>
      <c r="F5710" s="339">
        <v>45111.0</v>
      </c>
      <c r="G5710" s="338" t="s">
        <v>5846</v>
      </c>
      <c r="H5710" s="338" t="s">
        <v>26687</v>
      </c>
      <c r="I5710" s="338" t="s">
        <v>25203</v>
      </c>
      <c r="J5710" s="338" t="s">
        <v>26724</v>
      </c>
      <c r="K5710" s="338" t="s">
        <v>4987</v>
      </c>
      <c r="L5710" s="338" t="s">
        <v>7091</v>
      </c>
      <c r="M5710" s="338" t="s">
        <v>27941</v>
      </c>
      <c r="N5710" s="338" t="s">
        <v>4979</v>
      </c>
      <c r="O5710" s="338" t="s">
        <v>7215</v>
      </c>
    </row>
    <row r="5711" ht="15.75" customHeight="1">
      <c r="A5711" s="338" t="s">
        <v>3114</v>
      </c>
      <c r="B5711" s="338" t="s">
        <v>7737</v>
      </c>
      <c r="C5711" s="338" t="s">
        <v>1537</v>
      </c>
      <c r="D5711" s="338">
        <v>2010.0</v>
      </c>
      <c r="E5711" s="338" t="s">
        <v>27543</v>
      </c>
      <c r="F5711" s="339">
        <v>45022.0</v>
      </c>
      <c r="G5711" s="338" t="s">
        <v>15887</v>
      </c>
      <c r="H5711" s="338" t="s">
        <v>12139</v>
      </c>
      <c r="I5711" s="338" t="s">
        <v>22153</v>
      </c>
      <c r="J5711" s="338" t="s">
        <v>21459</v>
      </c>
      <c r="K5711" s="338" t="s">
        <v>4987</v>
      </c>
      <c r="L5711" s="338" t="s">
        <v>18250</v>
      </c>
      <c r="M5711" s="338" t="s">
        <v>27942</v>
      </c>
      <c r="N5711" s="338" t="s">
        <v>4990</v>
      </c>
      <c r="O5711" s="338" t="s">
        <v>5067</v>
      </c>
    </row>
    <row r="5712" ht="15.75" customHeight="1">
      <c r="A5712" s="338" t="s">
        <v>3960</v>
      </c>
      <c r="B5712" s="338" t="s">
        <v>7737</v>
      </c>
      <c r="C5712" s="338" t="s">
        <v>1558</v>
      </c>
      <c r="D5712" s="338">
        <v>2010.0</v>
      </c>
      <c r="E5712" s="338" t="s">
        <v>27943</v>
      </c>
      <c r="F5712" s="339">
        <v>45052.0</v>
      </c>
      <c r="G5712" s="338" t="s">
        <v>7948</v>
      </c>
      <c r="H5712" s="338" t="s">
        <v>19687</v>
      </c>
      <c r="I5712" s="338" t="s">
        <v>24172</v>
      </c>
      <c r="J5712" s="338" t="s">
        <v>24414</v>
      </c>
      <c r="K5712" s="338" t="s">
        <v>4987</v>
      </c>
      <c r="L5712" s="338" t="s">
        <v>7743</v>
      </c>
      <c r="M5712" s="338" t="s">
        <v>27944</v>
      </c>
      <c r="N5712" s="338" t="s">
        <v>27945</v>
      </c>
      <c r="O5712" s="338" t="s">
        <v>5324</v>
      </c>
    </row>
    <row r="5713" ht="15.75" customHeight="1">
      <c r="A5713" s="338" t="s">
        <v>1974</v>
      </c>
      <c r="B5713" s="338" t="s">
        <v>4970</v>
      </c>
      <c r="C5713" s="338" t="s">
        <v>1547</v>
      </c>
      <c r="D5713" s="338">
        <v>2010.0</v>
      </c>
      <c r="E5713" s="338" t="s">
        <v>27742</v>
      </c>
      <c r="F5713" s="339">
        <v>44964.0</v>
      </c>
      <c r="G5713" s="338" t="s">
        <v>17396</v>
      </c>
      <c r="H5713" s="338" t="s">
        <v>27946</v>
      </c>
      <c r="I5713" s="338" t="s">
        <v>27946</v>
      </c>
      <c r="J5713" s="338" t="s">
        <v>27947</v>
      </c>
      <c r="K5713" s="338" t="s">
        <v>4987</v>
      </c>
      <c r="L5713" s="338" t="s">
        <v>6297</v>
      </c>
      <c r="M5713" s="338" t="s">
        <v>27948</v>
      </c>
      <c r="N5713" s="338" t="s">
        <v>26326</v>
      </c>
      <c r="O5713" s="338" t="s">
        <v>5067</v>
      </c>
    </row>
    <row r="5714" ht="15.75" customHeight="1">
      <c r="A5714" s="338" t="s">
        <v>2762</v>
      </c>
      <c r="B5714" s="338" t="s">
        <v>4970</v>
      </c>
      <c r="C5714" s="338" t="s">
        <v>3713</v>
      </c>
      <c r="D5714" s="338">
        <v>2010.0</v>
      </c>
      <c r="E5714" s="338" t="s">
        <v>27234</v>
      </c>
      <c r="F5714" s="339">
        <v>44962.0</v>
      </c>
      <c r="G5714" s="338" t="s">
        <v>8507</v>
      </c>
      <c r="H5714" s="338" t="s">
        <v>27949</v>
      </c>
      <c r="I5714" s="338" t="s">
        <v>12456</v>
      </c>
      <c r="J5714" s="338" t="s">
        <v>27045</v>
      </c>
      <c r="K5714" s="338" t="s">
        <v>4987</v>
      </c>
      <c r="L5714" s="338" t="s">
        <v>5377</v>
      </c>
      <c r="M5714" s="338" t="s">
        <v>27950</v>
      </c>
      <c r="N5714" s="338" t="s">
        <v>7780</v>
      </c>
      <c r="O5714" s="338" t="s">
        <v>5028</v>
      </c>
    </row>
    <row r="5715" ht="15.75" customHeight="1">
      <c r="A5715" s="338" t="s">
        <v>2233</v>
      </c>
      <c r="B5715" s="338" t="s">
        <v>4970</v>
      </c>
      <c r="C5715" s="338" t="s">
        <v>1537</v>
      </c>
      <c r="D5715" s="338">
        <v>2010.0</v>
      </c>
      <c r="E5715" s="338" t="s">
        <v>27773</v>
      </c>
      <c r="F5715" s="339">
        <v>45143.0</v>
      </c>
      <c r="G5715" s="338" t="s">
        <v>9484</v>
      </c>
      <c r="H5715" s="338" t="s">
        <v>16638</v>
      </c>
      <c r="I5715" s="338" t="s">
        <v>16638</v>
      </c>
      <c r="J5715" s="338" t="s">
        <v>19912</v>
      </c>
      <c r="K5715" s="338" t="s">
        <v>12977</v>
      </c>
      <c r="L5715" s="338" t="s">
        <v>12846</v>
      </c>
      <c r="M5715" s="338" t="s">
        <v>27951</v>
      </c>
      <c r="N5715" s="338" t="s">
        <v>19967</v>
      </c>
      <c r="O5715" s="338" t="s">
        <v>5186</v>
      </c>
    </row>
    <row r="5716" ht="15.75" customHeight="1">
      <c r="A5716" s="338" t="s">
        <v>3445</v>
      </c>
      <c r="B5716" s="338" t="s">
        <v>7737</v>
      </c>
      <c r="C5716" s="338" t="s">
        <v>1537</v>
      </c>
      <c r="D5716" s="338">
        <v>2010.0</v>
      </c>
      <c r="E5716" s="338" t="s">
        <v>27481</v>
      </c>
      <c r="F5716" s="339">
        <v>44963.0</v>
      </c>
      <c r="G5716" s="338" t="s">
        <v>5774</v>
      </c>
      <c r="H5716" s="338" t="s">
        <v>27952</v>
      </c>
      <c r="I5716" s="338" t="s">
        <v>27953</v>
      </c>
      <c r="J5716" s="338" t="s">
        <v>27954</v>
      </c>
      <c r="K5716" s="338" t="s">
        <v>4987</v>
      </c>
      <c r="L5716" s="338" t="s">
        <v>5827</v>
      </c>
      <c r="M5716" s="338" t="s">
        <v>27955</v>
      </c>
      <c r="N5716" s="338" t="s">
        <v>19967</v>
      </c>
      <c r="O5716" s="338" t="s">
        <v>5324</v>
      </c>
    </row>
    <row r="5717" ht="15.75" customHeight="1">
      <c r="A5717" s="338" t="s">
        <v>27956</v>
      </c>
      <c r="B5717" s="338" t="s">
        <v>5601</v>
      </c>
      <c r="C5717" s="338" t="s">
        <v>1558</v>
      </c>
      <c r="D5717" s="338">
        <v>2010.0</v>
      </c>
      <c r="E5717" s="338" t="s">
        <v>27957</v>
      </c>
      <c r="F5717" s="339">
        <v>45053.0</v>
      </c>
      <c r="G5717" s="338" t="s">
        <v>8851</v>
      </c>
      <c r="H5717" s="338" t="s">
        <v>26283</v>
      </c>
      <c r="I5717" s="338" t="s">
        <v>26283</v>
      </c>
      <c r="J5717" s="338" t="s">
        <v>27958</v>
      </c>
      <c r="K5717" s="338" t="s">
        <v>7575</v>
      </c>
      <c r="M5717" s="338" t="s">
        <v>27959</v>
      </c>
      <c r="N5717" s="338" t="s">
        <v>27960</v>
      </c>
      <c r="O5717" s="338" t="s">
        <v>5794</v>
      </c>
    </row>
    <row r="5718" ht="15.75" customHeight="1">
      <c r="A5718" s="338" t="s">
        <v>27961</v>
      </c>
      <c r="B5718" s="338" t="s">
        <v>7737</v>
      </c>
      <c r="C5718" s="338" t="s">
        <v>1601</v>
      </c>
      <c r="D5718" s="338">
        <v>2010.0</v>
      </c>
      <c r="E5718" s="338" t="s">
        <v>27962</v>
      </c>
      <c r="F5718" s="339">
        <v>44992.0</v>
      </c>
      <c r="G5718" s="338" t="s">
        <v>14295</v>
      </c>
      <c r="H5718" s="338" t="s">
        <v>5964</v>
      </c>
      <c r="I5718" s="338" t="s">
        <v>27963</v>
      </c>
      <c r="J5718" s="338" t="s">
        <v>26514</v>
      </c>
      <c r="K5718" s="338" t="s">
        <v>4987</v>
      </c>
      <c r="L5718" s="338" t="s">
        <v>7748</v>
      </c>
      <c r="M5718" s="338" t="s">
        <v>27964</v>
      </c>
      <c r="N5718" s="338" t="s">
        <v>27965</v>
      </c>
      <c r="O5718" s="338" t="s">
        <v>5037</v>
      </c>
    </row>
    <row r="5719" ht="15.75" customHeight="1">
      <c r="A5719" s="338" t="s">
        <v>4101</v>
      </c>
      <c r="B5719" s="338" t="s">
        <v>7737</v>
      </c>
      <c r="C5719" s="338" t="s">
        <v>1537</v>
      </c>
      <c r="D5719" s="338">
        <v>2010.0</v>
      </c>
      <c r="E5719" s="338" t="s">
        <v>27400</v>
      </c>
      <c r="F5719" s="339">
        <v>45051.0</v>
      </c>
      <c r="G5719" s="338" t="s">
        <v>8606</v>
      </c>
      <c r="H5719" s="338" t="s">
        <v>21245</v>
      </c>
      <c r="I5719" s="338" t="s">
        <v>27966</v>
      </c>
      <c r="J5719" s="338" t="s">
        <v>26552</v>
      </c>
      <c r="K5719" s="338" t="s">
        <v>4987</v>
      </c>
      <c r="L5719" s="338" t="s">
        <v>15938</v>
      </c>
      <c r="M5719" s="338" t="s">
        <v>27967</v>
      </c>
      <c r="N5719" s="338" t="s">
        <v>25296</v>
      </c>
      <c r="O5719" s="338" t="s">
        <v>5067</v>
      </c>
    </row>
    <row r="5720" ht="15.75" customHeight="1">
      <c r="A5720" s="338" t="s">
        <v>27968</v>
      </c>
      <c r="B5720" s="338" t="s">
        <v>4970</v>
      </c>
      <c r="C5720" s="338" t="s">
        <v>1558</v>
      </c>
      <c r="D5720" s="338">
        <v>2010.0</v>
      </c>
      <c r="E5720" s="338" t="s">
        <v>27969</v>
      </c>
      <c r="F5720" s="339">
        <v>45053.0</v>
      </c>
      <c r="G5720" s="338" t="s">
        <v>19710</v>
      </c>
      <c r="H5720" s="338" t="s">
        <v>27970</v>
      </c>
      <c r="I5720" s="338" t="s">
        <v>27970</v>
      </c>
      <c r="J5720" s="338" t="s">
        <v>27971</v>
      </c>
      <c r="K5720" s="338" t="s">
        <v>5245</v>
      </c>
      <c r="M5720" s="338" t="s">
        <v>27972</v>
      </c>
      <c r="N5720" s="338" t="s">
        <v>27973</v>
      </c>
      <c r="O5720" s="338" t="s">
        <v>5143</v>
      </c>
    </row>
    <row r="5721" ht="15.75" customHeight="1">
      <c r="A5721" s="338" t="s">
        <v>2393</v>
      </c>
      <c r="B5721" s="338" t="s">
        <v>4970</v>
      </c>
      <c r="C5721" s="338" t="s">
        <v>1558</v>
      </c>
      <c r="D5721" s="338">
        <v>2010.0</v>
      </c>
      <c r="E5721" s="338" t="s">
        <v>27893</v>
      </c>
      <c r="F5721" s="339">
        <v>45052.0</v>
      </c>
      <c r="G5721" s="338" t="s">
        <v>27974</v>
      </c>
      <c r="H5721" s="338" t="s">
        <v>20505</v>
      </c>
      <c r="I5721" s="338" t="s">
        <v>27975</v>
      </c>
      <c r="J5721" s="338" t="s">
        <v>11718</v>
      </c>
      <c r="K5721" s="338" t="s">
        <v>4987</v>
      </c>
      <c r="L5721" s="338" t="s">
        <v>12744</v>
      </c>
      <c r="M5721" s="338" t="s">
        <v>27976</v>
      </c>
      <c r="N5721" s="338" t="s">
        <v>4979</v>
      </c>
      <c r="O5721" s="338" t="s">
        <v>5028</v>
      </c>
    </row>
    <row r="5722" ht="15.75" customHeight="1">
      <c r="A5722" s="338" t="s">
        <v>2058</v>
      </c>
      <c r="B5722" s="338" t="s">
        <v>7737</v>
      </c>
      <c r="C5722" s="338" t="s">
        <v>1425</v>
      </c>
      <c r="D5722" s="338">
        <v>2010.0</v>
      </c>
      <c r="E5722" s="338" t="s">
        <v>27765</v>
      </c>
      <c r="F5722" s="339">
        <v>44963.0</v>
      </c>
      <c r="G5722" s="338" t="s">
        <v>23158</v>
      </c>
      <c r="H5722" s="338" t="s">
        <v>26784</v>
      </c>
      <c r="I5722" s="338" t="s">
        <v>24401</v>
      </c>
      <c r="J5722" s="338" t="s">
        <v>27977</v>
      </c>
      <c r="K5722" s="338" t="s">
        <v>4987</v>
      </c>
      <c r="L5722" s="338" t="s">
        <v>5064</v>
      </c>
      <c r="M5722" s="338" t="s">
        <v>27978</v>
      </c>
      <c r="N5722" s="338" t="s">
        <v>5036</v>
      </c>
      <c r="O5722" s="338" t="s">
        <v>6997</v>
      </c>
    </row>
    <row r="5723" ht="15.75" customHeight="1">
      <c r="A5723" s="338" t="s">
        <v>4443</v>
      </c>
      <c r="B5723" s="338" t="s">
        <v>4970</v>
      </c>
      <c r="C5723" s="338" t="s">
        <v>1537</v>
      </c>
      <c r="D5723" s="338">
        <v>2010.0</v>
      </c>
      <c r="E5723" s="338" t="s">
        <v>27755</v>
      </c>
      <c r="F5723" s="339">
        <v>45144.0</v>
      </c>
      <c r="G5723" s="338" t="s">
        <v>16775</v>
      </c>
      <c r="H5723" s="338" t="s">
        <v>22668</v>
      </c>
      <c r="I5723" s="338" t="s">
        <v>18309</v>
      </c>
      <c r="J5723" s="338" t="s">
        <v>18104</v>
      </c>
      <c r="K5723" s="338" t="s">
        <v>4976</v>
      </c>
      <c r="L5723" s="338" t="s">
        <v>16620</v>
      </c>
      <c r="M5723" s="338" t="s">
        <v>27979</v>
      </c>
      <c r="N5723" s="338" t="s">
        <v>5036</v>
      </c>
      <c r="O5723" s="338" t="s">
        <v>5217</v>
      </c>
    </row>
    <row r="5724" ht="15.75" customHeight="1">
      <c r="A5724" s="338" t="s">
        <v>27980</v>
      </c>
      <c r="B5724" s="338" t="s">
        <v>4970</v>
      </c>
      <c r="C5724" s="338" t="s">
        <v>1537</v>
      </c>
      <c r="D5724" s="338">
        <v>2010.0</v>
      </c>
      <c r="E5724" s="338" t="s">
        <v>27788</v>
      </c>
      <c r="F5724" s="339">
        <v>45022.0</v>
      </c>
      <c r="G5724" s="338" t="s">
        <v>11132</v>
      </c>
      <c r="H5724" s="338" t="s">
        <v>18414</v>
      </c>
      <c r="I5724" s="338" t="s">
        <v>22386</v>
      </c>
      <c r="J5724" s="338" t="s">
        <v>22157</v>
      </c>
      <c r="K5724" s="338" t="s">
        <v>4987</v>
      </c>
      <c r="L5724" s="338" t="s">
        <v>6284</v>
      </c>
      <c r="M5724" s="338" t="s">
        <v>27981</v>
      </c>
      <c r="N5724" s="338" t="s">
        <v>27982</v>
      </c>
      <c r="O5724" s="338" t="s">
        <v>5020</v>
      </c>
    </row>
    <row r="5725" ht="15.75" customHeight="1">
      <c r="A5725" s="338" t="s">
        <v>27983</v>
      </c>
      <c r="B5725" s="338" t="s">
        <v>4970</v>
      </c>
      <c r="C5725" s="338" t="s">
        <v>1537</v>
      </c>
      <c r="D5725" s="338">
        <v>2010.0</v>
      </c>
      <c r="E5725" s="338" t="s">
        <v>27984</v>
      </c>
      <c r="F5725" s="339">
        <v>45113.0</v>
      </c>
      <c r="G5725" s="338" t="s">
        <v>7948</v>
      </c>
      <c r="H5725" s="338" t="s">
        <v>21172</v>
      </c>
      <c r="I5725" s="338" t="s">
        <v>21172</v>
      </c>
      <c r="J5725" s="338" t="s">
        <v>26652</v>
      </c>
      <c r="K5725" s="338" t="s">
        <v>4987</v>
      </c>
      <c r="L5725" s="338" t="s">
        <v>5704</v>
      </c>
      <c r="M5725" s="338" t="s">
        <v>27985</v>
      </c>
      <c r="N5725" s="338" t="s">
        <v>23013</v>
      </c>
      <c r="O5725" s="338" t="s">
        <v>5186</v>
      </c>
    </row>
    <row r="5726" ht="15.75" customHeight="1">
      <c r="A5726" s="338" t="s">
        <v>27986</v>
      </c>
      <c r="B5726" s="338" t="s">
        <v>7737</v>
      </c>
      <c r="C5726" s="338" t="s">
        <v>1558</v>
      </c>
      <c r="D5726" s="338">
        <v>2010.0</v>
      </c>
      <c r="E5726" s="338" t="s">
        <v>27862</v>
      </c>
      <c r="F5726" s="339">
        <v>44933.0</v>
      </c>
      <c r="G5726" s="338" t="s">
        <v>18893</v>
      </c>
      <c r="H5726" s="338" t="s">
        <v>27987</v>
      </c>
      <c r="I5726" s="338" t="s">
        <v>27987</v>
      </c>
      <c r="J5726" s="338" t="s">
        <v>27988</v>
      </c>
      <c r="K5726" s="338" t="s">
        <v>4987</v>
      </c>
      <c r="L5726" s="338" t="s">
        <v>6039</v>
      </c>
      <c r="M5726" s="338" t="s">
        <v>27989</v>
      </c>
      <c r="N5726" s="338" t="s">
        <v>22475</v>
      </c>
      <c r="O5726" s="338" t="s">
        <v>5294</v>
      </c>
    </row>
    <row r="5727" ht="15.75" customHeight="1">
      <c r="A5727" s="338" t="s">
        <v>3057</v>
      </c>
      <c r="B5727" s="338" t="s">
        <v>4970</v>
      </c>
      <c r="C5727" s="338" t="s">
        <v>1425</v>
      </c>
      <c r="D5727" s="338">
        <v>2010.0</v>
      </c>
      <c r="E5727" s="338" t="s">
        <v>27990</v>
      </c>
      <c r="F5727" s="339">
        <v>45052.0</v>
      </c>
      <c r="G5727" s="338" t="s">
        <v>18917</v>
      </c>
      <c r="H5727" s="338" t="s">
        <v>24531</v>
      </c>
      <c r="I5727" s="338" t="s">
        <v>23699</v>
      </c>
      <c r="J5727" s="338" t="s">
        <v>19362</v>
      </c>
      <c r="K5727" s="338" t="s">
        <v>4987</v>
      </c>
      <c r="L5727" s="338" t="s">
        <v>5094</v>
      </c>
      <c r="M5727" s="338" t="s">
        <v>27991</v>
      </c>
      <c r="N5727" s="338" t="s">
        <v>26744</v>
      </c>
      <c r="O5727" s="338" t="s">
        <v>5294</v>
      </c>
    </row>
    <row r="5728" ht="15.75" customHeight="1">
      <c r="A5728" s="338" t="s">
        <v>837</v>
      </c>
      <c r="B5728" s="338" t="s">
        <v>4993</v>
      </c>
      <c r="C5728" s="338" t="s">
        <v>1572</v>
      </c>
      <c r="D5728" s="338">
        <v>2010.0</v>
      </c>
      <c r="E5728" s="338" t="s">
        <v>27202</v>
      </c>
      <c r="F5728" s="339">
        <v>44991.0</v>
      </c>
      <c r="G5728" s="338" t="s">
        <v>23678</v>
      </c>
      <c r="H5728" s="338" t="s">
        <v>19800</v>
      </c>
      <c r="I5728" s="338" t="s">
        <v>27992</v>
      </c>
      <c r="J5728" s="338" t="s">
        <v>14387</v>
      </c>
      <c r="K5728" s="338" t="s">
        <v>4987</v>
      </c>
      <c r="L5728" s="338" t="s">
        <v>23863</v>
      </c>
      <c r="M5728" s="338" t="s">
        <v>27993</v>
      </c>
      <c r="N5728" s="338" t="s">
        <v>19003</v>
      </c>
      <c r="O5728" s="338" t="s">
        <v>5483</v>
      </c>
    </row>
    <row r="5729" ht="15.75" customHeight="1">
      <c r="A5729" s="338" t="s">
        <v>27994</v>
      </c>
      <c r="B5729" s="338" t="s">
        <v>4993</v>
      </c>
      <c r="C5729" s="338" t="s">
        <v>1601</v>
      </c>
      <c r="D5729" s="338">
        <v>2010.0</v>
      </c>
      <c r="E5729" s="338" t="s">
        <v>27828</v>
      </c>
      <c r="F5729" s="339">
        <v>44991.0</v>
      </c>
      <c r="G5729" s="338" t="s">
        <v>21445</v>
      </c>
      <c r="H5729" s="338" t="s">
        <v>5304</v>
      </c>
      <c r="I5729" s="338" t="s">
        <v>27995</v>
      </c>
      <c r="J5729" s="338" t="s">
        <v>26542</v>
      </c>
      <c r="K5729" s="338" t="s">
        <v>4987</v>
      </c>
      <c r="L5729" s="338" t="s">
        <v>23712</v>
      </c>
      <c r="M5729" s="338" t="s">
        <v>27996</v>
      </c>
      <c r="N5729" s="338" t="s">
        <v>17520</v>
      </c>
      <c r="O5729" s="338" t="s">
        <v>5677</v>
      </c>
    </row>
    <row r="5730" ht="15.75" customHeight="1">
      <c r="A5730" s="338" t="s">
        <v>27997</v>
      </c>
      <c r="B5730" s="338" t="s">
        <v>4970</v>
      </c>
      <c r="C5730" s="338" t="s">
        <v>3713</v>
      </c>
      <c r="D5730" s="338">
        <v>2010.0</v>
      </c>
      <c r="F5730" s="339">
        <v>45082.0</v>
      </c>
      <c r="G5730" s="338" t="s">
        <v>7077</v>
      </c>
      <c r="H5730" s="338" t="s">
        <v>27424</v>
      </c>
      <c r="I5730" s="338" t="s">
        <v>24751</v>
      </c>
      <c r="J5730" s="338" t="s">
        <v>25265</v>
      </c>
    </row>
    <row r="5731" ht="15.75" customHeight="1">
      <c r="A5731" s="338" t="s">
        <v>27998</v>
      </c>
      <c r="B5731" s="338" t="s">
        <v>4970</v>
      </c>
      <c r="C5731" s="338" t="s">
        <v>1547</v>
      </c>
      <c r="D5731" s="338">
        <v>2010.0</v>
      </c>
      <c r="E5731" s="338" t="s">
        <v>27332</v>
      </c>
      <c r="F5731" s="339">
        <v>44933.0</v>
      </c>
      <c r="G5731" s="338" t="s">
        <v>6407</v>
      </c>
      <c r="H5731" s="338" t="s">
        <v>17898</v>
      </c>
      <c r="I5731" s="338" t="s">
        <v>17898</v>
      </c>
      <c r="J5731" s="338" t="s">
        <v>27999</v>
      </c>
      <c r="K5731" s="338" t="s">
        <v>4976</v>
      </c>
      <c r="L5731" s="338" t="s">
        <v>5094</v>
      </c>
      <c r="M5731" s="338" t="s">
        <v>28000</v>
      </c>
      <c r="N5731" s="338" t="s">
        <v>26744</v>
      </c>
      <c r="O5731" s="338" t="s">
        <v>5077</v>
      </c>
    </row>
    <row r="5732" ht="15.75" customHeight="1">
      <c r="A5732" s="338" t="s">
        <v>4460</v>
      </c>
      <c r="B5732" s="338" t="s">
        <v>4970</v>
      </c>
      <c r="C5732" s="338" t="s">
        <v>1547</v>
      </c>
      <c r="D5732" s="338">
        <v>2010.0</v>
      </c>
      <c r="F5732" s="339">
        <v>45143.0</v>
      </c>
      <c r="G5732" s="338" t="s">
        <v>9524</v>
      </c>
      <c r="H5732" s="338" t="s">
        <v>11974</v>
      </c>
      <c r="I5732" s="338" t="s">
        <v>16588</v>
      </c>
      <c r="J5732" s="338" t="s">
        <v>28001</v>
      </c>
    </row>
    <row r="5733" ht="15.75" customHeight="1">
      <c r="A5733" s="338" t="s">
        <v>1827</v>
      </c>
      <c r="B5733" s="338" t="s">
        <v>4970</v>
      </c>
      <c r="C5733" s="338" t="s">
        <v>1558</v>
      </c>
      <c r="D5733" s="338">
        <v>2010.0</v>
      </c>
      <c r="E5733" s="338" t="s">
        <v>27906</v>
      </c>
      <c r="F5733" s="338" t="s">
        <v>5059</v>
      </c>
      <c r="G5733" s="338" t="s">
        <v>9450</v>
      </c>
      <c r="H5733" s="338" t="s">
        <v>19361</v>
      </c>
      <c r="I5733" s="338" t="s">
        <v>19361</v>
      </c>
      <c r="J5733" s="338" t="s">
        <v>20172</v>
      </c>
      <c r="K5733" s="338" t="s">
        <v>4987</v>
      </c>
      <c r="L5733" s="338" t="s">
        <v>5281</v>
      </c>
      <c r="M5733" s="338" t="s">
        <v>28002</v>
      </c>
      <c r="N5733" s="338" t="s">
        <v>22475</v>
      </c>
      <c r="O5733" s="338" t="s">
        <v>5537</v>
      </c>
    </row>
    <row r="5734" ht="15.75" customHeight="1">
      <c r="A5734" s="338" t="s">
        <v>3027</v>
      </c>
      <c r="B5734" s="338" t="s">
        <v>7737</v>
      </c>
      <c r="C5734" s="338" t="s">
        <v>1558</v>
      </c>
      <c r="D5734" s="338">
        <v>2010.0</v>
      </c>
      <c r="E5734" s="338" t="s">
        <v>28003</v>
      </c>
      <c r="F5734" s="339">
        <v>44991.0</v>
      </c>
      <c r="G5734" s="338" t="s">
        <v>19683</v>
      </c>
      <c r="H5734" s="338" t="s">
        <v>22348</v>
      </c>
      <c r="I5734" s="338" t="s">
        <v>27992</v>
      </c>
      <c r="J5734" s="338" t="s">
        <v>24284</v>
      </c>
      <c r="K5734" s="338" t="s">
        <v>4987</v>
      </c>
      <c r="L5734" s="338" t="s">
        <v>10592</v>
      </c>
      <c r="M5734" s="338" t="s">
        <v>28004</v>
      </c>
      <c r="N5734" s="338" t="s">
        <v>5224</v>
      </c>
      <c r="O5734" s="338" t="s">
        <v>5010</v>
      </c>
    </row>
    <row r="5735" ht="15.75" customHeight="1">
      <c r="A5735" s="338" t="s">
        <v>3771</v>
      </c>
      <c r="B5735" s="338" t="s">
        <v>4993</v>
      </c>
      <c r="C5735" s="338" t="s">
        <v>1558</v>
      </c>
      <c r="D5735" s="338">
        <v>2010.0</v>
      </c>
      <c r="E5735" s="338" t="s">
        <v>27253</v>
      </c>
      <c r="F5735" s="339">
        <v>45052.0</v>
      </c>
      <c r="G5735" s="338" t="s">
        <v>18245</v>
      </c>
      <c r="H5735" s="338" t="s">
        <v>28005</v>
      </c>
      <c r="I5735" s="338" t="s">
        <v>18989</v>
      </c>
      <c r="J5735" s="338" t="s">
        <v>25803</v>
      </c>
      <c r="K5735" s="338" t="s">
        <v>4987</v>
      </c>
      <c r="L5735" s="338" t="s">
        <v>4977</v>
      </c>
      <c r="M5735" s="338" t="s">
        <v>28006</v>
      </c>
      <c r="N5735" s="338" t="s">
        <v>5036</v>
      </c>
      <c r="O5735" s="338" t="s">
        <v>5067</v>
      </c>
    </row>
    <row r="5736" ht="15.75" customHeight="1">
      <c r="A5736" s="338" t="s">
        <v>28007</v>
      </c>
      <c r="B5736" s="338" t="s">
        <v>4970</v>
      </c>
      <c r="C5736" s="338" t="s">
        <v>1558</v>
      </c>
      <c r="D5736" s="338">
        <v>2010.0</v>
      </c>
      <c r="E5736" s="338" t="s">
        <v>28008</v>
      </c>
      <c r="F5736" s="339">
        <v>44992.0</v>
      </c>
      <c r="G5736" s="338" t="s">
        <v>13584</v>
      </c>
      <c r="H5736" s="338" t="s">
        <v>28009</v>
      </c>
      <c r="I5736" s="338" t="s">
        <v>28009</v>
      </c>
      <c r="J5736" s="338" t="s">
        <v>28010</v>
      </c>
      <c r="K5736" s="338" t="s">
        <v>4976</v>
      </c>
      <c r="M5736" s="338" t="s">
        <v>28011</v>
      </c>
      <c r="N5736" s="338" t="s">
        <v>26685</v>
      </c>
      <c r="O5736" s="338" t="s">
        <v>5262</v>
      </c>
    </row>
    <row r="5737" ht="15.75" customHeight="1">
      <c r="A5737" s="338" t="s">
        <v>524</v>
      </c>
      <c r="B5737" s="338" t="s">
        <v>7737</v>
      </c>
      <c r="C5737" s="338" t="s">
        <v>1558</v>
      </c>
      <c r="D5737" s="338">
        <v>2010.0</v>
      </c>
      <c r="E5737" s="338" t="s">
        <v>27826</v>
      </c>
      <c r="F5737" s="339">
        <v>45051.0</v>
      </c>
      <c r="G5737" s="338" t="s">
        <v>5013</v>
      </c>
      <c r="H5737" s="338" t="s">
        <v>19652</v>
      </c>
      <c r="I5737" s="338" t="s">
        <v>23770</v>
      </c>
      <c r="J5737" s="338" t="s">
        <v>15981</v>
      </c>
      <c r="K5737" s="338" t="s">
        <v>4987</v>
      </c>
      <c r="L5737" s="338" t="s">
        <v>16620</v>
      </c>
      <c r="M5737" s="338" t="s">
        <v>28012</v>
      </c>
      <c r="N5737" s="338" t="s">
        <v>5036</v>
      </c>
      <c r="O5737" s="338" t="s">
        <v>5020</v>
      </c>
    </row>
    <row r="5738" ht="15.75" customHeight="1">
      <c r="A5738" s="338" t="s">
        <v>4737</v>
      </c>
      <c r="B5738" s="338" t="s">
        <v>4970</v>
      </c>
      <c r="C5738" s="338" t="s">
        <v>1681</v>
      </c>
      <c r="D5738" s="338">
        <v>2010.0</v>
      </c>
      <c r="E5738" s="338" t="s">
        <v>28013</v>
      </c>
      <c r="F5738" s="339">
        <v>45052.0</v>
      </c>
      <c r="G5738" s="338" t="s">
        <v>5709</v>
      </c>
      <c r="H5738" s="338" t="s">
        <v>28014</v>
      </c>
      <c r="I5738" s="338" t="s">
        <v>28014</v>
      </c>
      <c r="J5738" s="338" t="s">
        <v>24204</v>
      </c>
      <c r="K5738" s="338" t="s">
        <v>4987</v>
      </c>
      <c r="L5738" s="338" t="s">
        <v>5064</v>
      </c>
      <c r="M5738" s="338" t="s">
        <v>28015</v>
      </c>
      <c r="N5738" s="338" t="s">
        <v>28016</v>
      </c>
      <c r="O5738" s="338" t="s">
        <v>5537</v>
      </c>
    </row>
    <row r="5739" ht="15.75" customHeight="1">
      <c r="A5739" s="338" t="s">
        <v>4012</v>
      </c>
      <c r="B5739" s="338" t="s">
        <v>4993</v>
      </c>
      <c r="C5739" s="338" t="s">
        <v>1537</v>
      </c>
      <c r="D5739" s="338">
        <v>2010.0</v>
      </c>
      <c r="E5739" s="338" t="s">
        <v>28017</v>
      </c>
      <c r="F5739" s="339">
        <v>44932.0</v>
      </c>
      <c r="G5739" s="338" t="s">
        <v>14299</v>
      </c>
      <c r="H5739" s="338" t="s">
        <v>14532</v>
      </c>
      <c r="I5739" s="338" t="s">
        <v>22946</v>
      </c>
      <c r="J5739" s="338" t="s">
        <v>7115</v>
      </c>
      <c r="K5739" s="338" t="s">
        <v>4987</v>
      </c>
      <c r="L5739" s="338" t="s">
        <v>22805</v>
      </c>
      <c r="M5739" s="338" t="s">
        <v>28018</v>
      </c>
      <c r="N5739" s="338" t="s">
        <v>7376</v>
      </c>
      <c r="O5739" s="338" t="s">
        <v>5087</v>
      </c>
    </row>
    <row r="5740" ht="15.75" customHeight="1">
      <c r="A5740" s="338" t="s">
        <v>4458</v>
      </c>
      <c r="B5740" s="338" t="s">
        <v>4970</v>
      </c>
      <c r="C5740" s="338" t="s">
        <v>1537</v>
      </c>
      <c r="D5740" s="338">
        <v>2010.0</v>
      </c>
      <c r="E5740" s="338" t="s">
        <v>27202</v>
      </c>
      <c r="F5740" s="339">
        <v>45051.0</v>
      </c>
      <c r="G5740" s="338" t="s">
        <v>9634</v>
      </c>
      <c r="H5740" s="338" t="s">
        <v>28019</v>
      </c>
      <c r="I5740" s="338" t="s">
        <v>26012</v>
      </c>
      <c r="J5740" s="338" t="s">
        <v>26012</v>
      </c>
      <c r="K5740" s="338" t="s">
        <v>4987</v>
      </c>
      <c r="L5740" s="338" t="s">
        <v>5064</v>
      </c>
      <c r="M5740" s="338" t="s">
        <v>28020</v>
      </c>
      <c r="N5740" s="338" t="s">
        <v>26778</v>
      </c>
      <c r="O5740" s="338" t="s">
        <v>6003</v>
      </c>
    </row>
    <row r="5741" ht="15.75" customHeight="1">
      <c r="A5741" s="338" t="s">
        <v>292</v>
      </c>
      <c r="B5741" s="338" t="s">
        <v>4970</v>
      </c>
      <c r="C5741" s="338" t="s">
        <v>1601</v>
      </c>
      <c r="D5741" s="338">
        <v>2010.0</v>
      </c>
      <c r="E5741" s="338" t="s">
        <v>28021</v>
      </c>
      <c r="F5741" s="339">
        <v>44932.0</v>
      </c>
      <c r="G5741" s="338" t="s">
        <v>9570</v>
      </c>
      <c r="H5741" s="338" t="s">
        <v>25443</v>
      </c>
      <c r="I5741" s="338" t="s">
        <v>25443</v>
      </c>
      <c r="J5741" s="338" t="s">
        <v>26509</v>
      </c>
      <c r="K5741" s="338" t="s">
        <v>4987</v>
      </c>
      <c r="M5741" s="338" t="s">
        <v>28022</v>
      </c>
      <c r="N5741" s="338" t="s">
        <v>28023</v>
      </c>
      <c r="O5741" s="338" t="s">
        <v>5483</v>
      </c>
    </row>
    <row r="5742" ht="15.75" customHeight="1">
      <c r="A5742" s="338" t="s">
        <v>28024</v>
      </c>
      <c r="B5742" s="338" t="s">
        <v>4970</v>
      </c>
      <c r="C5742" s="338" t="s">
        <v>1425</v>
      </c>
      <c r="D5742" s="338">
        <v>2010.0</v>
      </c>
      <c r="E5742" s="338" t="s">
        <v>28025</v>
      </c>
      <c r="F5742" s="338" t="s">
        <v>5286</v>
      </c>
      <c r="G5742" s="338" t="s">
        <v>5163</v>
      </c>
      <c r="H5742" s="338" t="s">
        <v>28026</v>
      </c>
      <c r="I5742" s="338" t="s">
        <v>28026</v>
      </c>
      <c r="J5742" s="338" t="s">
        <v>28027</v>
      </c>
      <c r="K5742" s="338" t="s">
        <v>5245</v>
      </c>
      <c r="M5742" s="338" t="s">
        <v>28028</v>
      </c>
      <c r="N5742" s="338" t="s">
        <v>28029</v>
      </c>
      <c r="O5742" s="338" t="s">
        <v>5780</v>
      </c>
    </row>
    <row r="5743" ht="15.75" customHeight="1">
      <c r="A5743" s="338" t="s">
        <v>4083</v>
      </c>
      <c r="B5743" s="338" t="s">
        <v>7737</v>
      </c>
      <c r="C5743" s="338" t="s">
        <v>3713</v>
      </c>
      <c r="D5743" s="338">
        <v>2010.0</v>
      </c>
      <c r="E5743" s="338" t="s">
        <v>27921</v>
      </c>
      <c r="F5743" s="339">
        <v>44964.0</v>
      </c>
      <c r="G5743" s="338" t="s">
        <v>8560</v>
      </c>
      <c r="H5743" s="338" t="s">
        <v>9786</v>
      </c>
      <c r="I5743" s="338" t="s">
        <v>21749</v>
      </c>
      <c r="J5743" s="338" t="s">
        <v>17371</v>
      </c>
      <c r="K5743" s="338" t="s">
        <v>5607</v>
      </c>
      <c r="L5743" s="338" t="s">
        <v>14444</v>
      </c>
      <c r="M5743" s="338" t="s">
        <v>28030</v>
      </c>
      <c r="N5743" s="338" t="s">
        <v>22018</v>
      </c>
      <c r="O5743" s="338" t="s">
        <v>6633</v>
      </c>
    </row>
    <row r="5744" ht="15.75" customHeight="1">
      <c r="A5744" s="338" t="s">
        <v>2009</v>
      </c>
      <c r="B5744" s="338" t="s">
        <v>7737</v>
      </c>
      <c r="C5744" s="338" t="s">
        <v>1537</v>
      </c>
      <c r="D5744" s="338">
        <v>2010.0</v>
      </c>
      <c r="E5744" s="338" t="s">
        <v>27581</v>
      </c>
      <c r="F5744" s="339">
        <v>45020.0</v>
      </c>
      <c r="G5744" s="338" t="s">
        <v>8544</v>
      </c>
      <c r="H5744" s="338" t="s">
        <v>25883</v>
      </c>
      <c r="I5744" s="338" t="s">
        <v>28031</v>
      </c>
      <c r="J5744" s="338" t="s">
        <v>28032</v>
      </c>
      <c r="K5744" s="338" t="s">
        <v>4987</v>
      </c>
      <c r="L5744" s="338" t="s">
        <v>5064</v>
      </c>
      <c r="M5744" s="338" t="s">
        <v>28033</v>
      </c>
      <c r="N5744" s="338" t="s">
        <v>23819</v>
      </c>
      <c r="O5744" s="338" t="s">
        <v>5248</v>
      </c>
    </row>
    <row r="5745" ht="15.75" customHeight="1">
      <c r="A5745" s="338" t="s">
        <v>28034</v>
      </c>
      <c r="B5745" s="338" t="s">
        <v>5601</v>
      </c>
      <c r="C5745" s="338" t="s">
        <v>1547</v>
      </c>
      <c r="D5745" s="338">
        <v>2010.0</v>
      </c>
      <c r="E5745" s="338" t="s">
        <v>28035</v>
      </c>
      <c r="F5745" s="339">
        <v>45113.0</v>
      </c>
      <c r="G5745" s="338" t="s">
        <v>5251</v>
      </c>
      <c r="H5745" s="338" t="s">
        <v>28036</v>
      </c>
      <c r="I5745" s="338" t="s">
        <v>28037</v>
      </c>
      <c r="J5745" s="338" t="s">
        <v>28038</v>
      </c>
      <c r="K5745" s="338" t="s">
        <v>23155</v>
      </c>
      <c r="M5745" s="338" t="s">
        <v>28039</v>
      </c>
      <c r="N5745" s="338" t="s">
        <v>28040</v>
      </c>
      <c r="O5745" s="338" t="s">
        <v>5096</v>
      </c>
    </row>
    <row r="5746" ht="15.75" customHeight="1">
      <c r="A5746" s="338" t="s">
        <v>4382</v>
      </c>
      <c r="B5746" s="338" t="s">
        <v>4970</v>
      </c>
      <c r="C5746" s="338" t="s">
        <v>1537</v>
      </c>
      <c r="D5746" s="338">
        <v>2010.0</v>
      </c>
      <c r="E5746" s="338" t="s">
        <v>28041</v>
      </c>
      <c r="F5746" s="339">
        <v>45083.0</v>
      </c>
      <c r="G5746" s="338" t="s">
        <v>7876</v>
      </c>
      <c r="H5746" s="338" t="s">
        <v>11858</v>
      </c>
      <c r="I5746" s="338" t="s">
        <v>24336</v>
      </c>
      <c r="J5746" s="338" t="s">
        <v>5730</v>
      </c>
      <c r="K5746" s="338" t="s">
        <v>4976</v>
      </c>
      <c r="L5746" s="338" t="s">
        <v>14335</v>
      </c>
      <c r="M5746" s="338" t="s">
        <v>28042</v>
      </c>
      <c r="N5746" s="338" t="s">
        <v>4979</v>
      </c>
      <c r="O5746" s="338" t="s">
        <v>5232</v>
      </c>
    </row>
    <row r="5747" ht="15.75" customHeight="1">
      <c r="A5747" s="338" t="s">
        <v>28043</v>
      </c>
      <c r="B5747" s="338" t="s">
        <v>4970</v>
      </c>
      <c r="C5747" s="338" t="s">
        <v>1537</v>
      </c>
      <c r="D5747" s="338">
        <v>2010.0</v>
      </c>
      <c r="E5747" s="338" t="s">
        <v>28044</v>
      </c>
      <c r="F5747" s="339">
        <v>45145.0</v>
      </c>
      <c r="G5747" s="338" t="s">
        <v>4983</v>
      </c>
      <c r="H5747" s="338" t="s">
        <v>28045</v>
      </c>
      <c r="I5747" s="338" t="s">
        <v>28045</v>
      </c>
      <c r="J5747" s="338" t="s">
        <v>28046</v>
      </c>
      <c r="K5747" s="338" t="s">
        <v>6254</v>
      </c>
      <c r="M5747" s="338" t="s">
        <v>28047</v>
      </c>
      <c r="N5747" s="338" t="s">
        <v>28048</v>
      </c>
      <c r="O5747" s="338" t="s">
        <v>5471</v>
      </c>
    </row>
    <row r="5748" ht="15.75" customHeight="1">
      <c r="A5748" s="338" t="s">
        <v>28049</v>
      </c>
      <c r="B5748" s="338" t="s">
        <v>5445</v>
      </c>
      <c r="C5748" s="338" t="s">
        <v>1558</v>
      </c>
      <c r="D5748" s="338">
        <v>2010.0</v>
      </c>
      <c r="E5748" s="338" t="s">
        <v>27543</v>
      </c>
      <c r="F5748" s="339">
        <v>45052.0</v>
      </c>
      <c r="G5748" s="338" t="s">
        <v>5070</v>
      </c>
      <c r="H5748" s="338" t="s">
        <v>25223</v>
      </c>
      <c r="I5748" s="338" t="s">
        <v>9947</v>
      </c>
      <c r="J5748" s="338" t="s">
        <v>28050</v>
      </c>
      <c r="K5748" s="338" t="s">
        <v>4987</v>
      </c>
      <c r="L5748" s="338" t="s">
        <v>5074</v>
      </c>
      <c r="M5748" s="338" t="s">
        <v>28051</v>
      </c>
      <c r="N5748" s="338" t="s">
        <v>17520</v>
      </c>
      <c r="O5748" s="338" t="s">
        <v>5120</v>
      </c>
    </row>
    <row r="5749" ht="15.75" customHeight="1">
      <c r="A5749" s="338" t="s">
        <v>28052</v>
      </c>
      <c r="B5749" s="338" t="s">
        <v>7737</v>
      </c>
      <c r="C5749" s="338" t="s">
        <v>1547</v>
      </c>
      <c r="D5749" s="338">
        <v>2010.0</v>
      </c>
      <c r="E5749" s="338" t="s">
        <v>28053</v>
      </c>
      <c r="F5749" s="338" t="s">
        <v>5059</v>
      </c>
      <c r="G5749" s="338" t="s">
        <v>7870</v>
      </c>
      <c r="H5749" s="338" t="s">
        <v>28054</v>
      </c>
      <c r="I5749" s="338" t="s">
        <v>28054</v>
      </c>
      <c r="J5749" s="338" t="s">
        <v>28055</v>
      </c>
      <c r="K5749" s="338" t="s">
        <v>18604</v>
      </c>
      <c r="M5749" s="338" t="s">
        <v>28056</v>
      </c>
      <c r="N5749" s="338" t="s">
        <v>28057</v>
      </c>
      <c r="O5749" s="338" t="s">
        <v>5120</v>
      </c>
    </row>
    <row r="5750" ht="15.75" customHeight="1">
      <c r="A5750" s="338" t="s">
        <v>2427</v>
      </c>
      <c r="B5750" s="338" t="s">
        <v>7737</v>
      </c>
      <c r="C5750" s="338" t="s">
        <v>1558</v>
      </c>
      <c r="D5750" s="338">
        <v>2010.0</v>
      </c>
      <c r="E5750" s="338" t="s">
        <v>27832</v>
      </c>
      <c r="F5750" s="339">
        <v>45112.0</v>
      </c>
      <c r="G5750" s="338" t="s">
        <v>13650</v>
      </c>
      <c r="H5750" s="338" t="s">
        <v>6691</v>
      </c>
      <c r="I5750" s="338" t="s">
        <v>28058</v>
      </c>
      <c r="J5750" s="338" t="s">
        <v>13612</v>
      </c>
      <c r="K5750" s="338" t="s">
        <v>4987</v>
      </c>
      <c r="L5750" s="338" t="s">
        <v>16601</v>
      </c>
      <c r="M5750" s="338" t="s">
        <v>28059</v>
      </c>
      <c r="N5750" s="338" t="s">
        <v>7780</v>
      </c>
      <c r="O5750" s="338" t="s">
        <v>5852</v>
      </c>
    </row>
    <row r="5751" ht="15.75" customHeight="1">
      <c r="A5751" s="338" t="s">
        <v>3134</v>
      </c>
      <c r="B5751" s="338" t="s">
        <v>4993</v>
      </c>
      <c r="C5751" s="338" t="s">
        <v>1601</v>
      </c>
      <c r="D5751" s="338">
        <v>2010.0</v>
      </c>
      <c r="E5751" s="338" t="s">
        <v>27591</v>
      </c>
      <c r="F5751" s="339">
        <v>45052.0</v>
      </c>
      <c r="G5751" s="338" t="s">
        <v>8507</v>
      </c>
      <c r="H5751" s="338" t="s">
        <v>23655</v>
      </c>
      <c r="I5751" s="338" t="s">
        <v>28060</v>
      </c>
      <c r="J5751" s="338" t="s">
        <v>28061</v>
      </c>
      <c r="K5751" s="338" t="s">
        <v>4987</v>
      </c>
      <c r="L5751" s="338" t="s">
        <v>7748</v>
      </c>
      <c r="M5751" s="338" t="s">
        <v>28062</v>
      </c>
      <c r="N5751" s="338" t="s">
        <v>18868</v>
      </c>
      <c r="O5751" s="338" t="s">
        <v>5624</v>
      </c>
    </row>
    <row r="5752" ht="15.75" customHeight="1">
      <c r="A5752" s="338" t="s">
        <v>2295</v>
      </c>
      <c r="B5752" s="338" t="s">
        <v>7737</v>
      </c>
      <c r="C5752" s="338" t="s">
        <v>1547</v>
      </c>
      <c r="D5752" s="338">
        <v>2010.0</v>
      </c>
      <c r="E5752" s="338" t="s">
        <v>27312</v>
      </c>
      <c r="F5752" s="339">
        <v>44991.0</v>
      </c>
      <c r="G5752" s="338" t="s">
        <v>13539</v>
      </c>
      <c r="H5752" s="338" t="s">
        <v>8968</v>
      </c>
      <c r="I5752" s="338" t="s">
        <v>25447</v>
      </c>
      <c r="J5752" s="338" t="s">
        <v>25185</v>
      </c>
      <c r="K5752" s="338" t="s">
        <v>4987</v>
      </c>
      <c r="L5752" s="338" t="s">
        <v>7014</v>
      </c>
      <c r="M5752" s="338" t="s">
        <v>28063</v>
      </c>
      <c r="N5752" s="338" t="s">
        <v>19967</v>
      </c>
      <c r="O5752" s="338" t="s">
        <v>5576</v>
      </c>
    </row>
    <row r="5753" ht="15.75" customHeight="1">
      <c r="A5753" s="338" t="s">
        <v>3360</v>
      </c>
      <c r="B5753" s="338" t="s">
        <v>4970</v>
      </c>
      <c r="C5753" s="338" t="s">
        <v>1558</v>
      </c>
      <c r="D5753" s="338">
        <v>2010.0</v>
      </c>
      <c r="E5753" s="338" t="s">
        <v>27400</v>
      </c>
      <c r="F5753" s="339">
        <v>44991.0</v>
      </c>
      <c r="G5753" s="338" t="s">
        <v>19789</v>
      </c>
      <c r="H5753" s="338" t="s">
        <v>26450</v>
      </c>
      <c r="I5753" s="338" t="s">
        <v>26450</v>
      </c>
      <c r="J5753" s="338" t="s">
        <v>28064</v>
      </c>
      <c r="K5753" s="338" t="s">
        <v>4987</v>
      </c>
      <c r="L5753" s="338" t="s">
        <v>7743</v>
      </c>
      <c r="M5753" s="338" t="s">
        <v>28065</v>
      </c>
      <c r="N5753" s="338" t="s">
        <v>5036</v>
      </c>
      <c r="O5753" s="338" t="s">
        <v>5087</v>
      </c>
    </row>
    <row r="5754" ht="15.75" customHeight="1">
      <c r="A5754" s="338" t="s">
        <v>4155</v>
      </c>
      <c r="B5754" s="338" t="s">
        <v>7737</v>
      </c>
      <c r="C5754" s="338" t="s">
        <v>1558</v>
      </c>
      <c r="D5754" s="338">
        <v>2010.0</v>
      </c>
      <c r="E5754" s="338" t="s">
        <v>27906</v>
      </c>
      <c r="F5754" s="339">
        <v>45174.0</v>
      </c>
      <c r="G5754" s="338" t="s">
        <v>11132</v>
      </c>
      <c r="H5754" s="338" t="s">
        <v>18094</v>
      </c>
      <c r="I5754" s="338" t="s">
        <v>28066</v>
      </c>
      <c r="J5754" s="338" t="s">
        <v>24284</v>
      </c>
      <c r="K5754" s="338" t="s">
        <v>4987</v>
      </c>
      <c r="L5754" s="338" t="s">
        <v>27823</v>
      </c>
      <c r="M5754" s="338" t="s">
        <v>28067</v>
      </c>
      <c r="N5754" s="338" t="s">
        <v>5009</v>
      </c>
      <c r="O5754" s="338" t="s">
        <v>5096</v>
      </c>
    </row>
    <row r="5755" ht="15.75" customHeight="1">
      <c r="A5755" s="338" t="s">
        <v>28068</v>
      </c>
      <c r="B5755" s="338" t="s">
        <v>7737</v>
      </c>
      <c r="C5755" s="338" t="s">
        <v>1558</v>
      </c>
      <c r="D5755" s="338">
        <v>2010.0</v>
      </c>
      <c r="E5755" s="338" t="s">
        <v>27761</v>
      </c>
      <c r="F5755" s="339">
        <v>45021.0</v>
      </c>
      <c r="G5755" s="338" t="s">
        <v>8593</v>
      </c>
      <c r="H5755" s="338" t="s">
        <v>7127</v>
      </c>
      <c r="I5755" s="338" t="s">
        <v>7127</v>
      </c>
      <c r="J5755" s="338" t="s">
        <v>15669</v>
      </c>
      <c r="K5755" s="338" t="s">
        <v>4987</v>
      </c>
      <c r="L5755" s="338" t="s">
        <v>18923</v>
      </c>
      <c r="M5755" s="338" t="s">
        <v>28069</v>
      </c>
      <c r="N5755" s="338" t="s">
        <v>4990</v>
      </c>
      <c r="O5755" s="338" t="s">
        <v>5423</v>
      </c>
    </row>
    <row r="5756" ht="15.75" customHeight="1">
      <c r="A5756" s="338" t="s">
        <v>28070</v>
      </c>
      <c r="B5756" s="338" t="s">
        <v>5445</v>
      </c>
      <c r="C5756" s="338" t="s">
        <v>1572</v>
      </c>
      <c r="D5756" s="338">
        <v>2010.0</v>
      </c>
      <c r="E5756" s="338" t="s">
        <v>28071</v>
      </c>
      <c r="F5756" s="339">
        <v>45084.0</v>
      </c>
      <c r="G5756" s="338" t="s">
        <v>12041</v>
      </c>
      <c r="H5756" s="338" t="s">
        <v>28072</v>
      </c>
      <c r="I5756" s="338" t="s">
        <v>18367</v>
      </c>
      <c r="J5756" s="338" t="s">
        <v>28073</v>
      </c>
      <c r="K5756" s="338" t="s">
        <v>7898</v>
      </c>
      <c r="L5756" s="338" t="s">
        <v>10384</v>
      </c>
      <c r="M5756" s="338" t="s">
        <v>28074</v>
      </c>
      <c r="N5756" s="338" t="s">
        <v>26594</v>
      </c>
      <c r="O5756" s="338" t="s">
        <v>5370</v>
      </c>
    </row>
    <row r="5757" ht="15.75" customHeight="1">
      <c r="A5757" s="338" t="s">
        <v>3473</v>
      </c>
      <c r="B5757" s="338" t="s">
        <v>4993</v>
      </c>
      <c r="C5757" s="338" t="s">
        <v>1601</v>
      </c>
      <c r="D5757" s="338">
        <v>2010.0</v>
      </c>
      <c r="E5757" s="338" t="s">
        <v>27880</v>
      </c>
      <c r="F5757" s="339">
        <v>45173.0</v>
      </c>
      <c r="G5757" s="338" t="s">
        <v>10464</v>
      </c>
      <c r="H5757" s="338" t="s">
        <v>27213</v>
      </c>
      <c r="I5757" s="338" t="s">
        <v>27610</v>
      </c>
      <c r="J5757" s="338" t="s">
        <v>21380</v>
      </c>
      <c r="K5757" s="338" t="s">
        <v>4987</v>
      </c>
      <c r="L5757" s="338" t="s">
        <v>28075</v>
      </c>
      <c r="M5757" s="338" t="s">
        <v>28076</v>
      </c>
      <c r="N5757" s="338" t="s">
        <v>5224</v>
      </c>
      <c r="O5757" s="338" t="s">
        <v>5698</v>
      </c>
    </row>
    <row r="5758" ht="15.75" customHeight="1">
      <c r="A5758" s="338" t="s">
        <v>28077</v>
      </c>
      <c r="B5758" s="338" t="s">
        <v>4970</v>
      </c>
      <c r="C5758" s="338" t="s">
        <v>1558</v>
      </c>
      <c r="D5758" s="338">
        <v>2010.0</v>
      </c>
      <c r="E5758" s="338" t="s">
        <v>28078</v>
      </c>
      <c r="F5758" s="339">
        <v>44992.0</v>
      </c>
      <c r="G5758" s="338" t="s">
        <v>5838</v>
      </c>
      <c r="H5758" s="338" t="s">
        <v>28079</v>
      </c>
      <c r="I5758" s="338" t="s">
        <v>28079</v>
      </c>
      <c r="J5758" s="338" t="s">
        <v>28080</v>
      </c>
      <c r="K5758" s="338" t="s">
        <v>4976</v>
      </c>
      <c r="M5758" s="338" t="s">
        <v>28081</v>
      </c>
      <c r="N5758" s="338" t="s">
        <v>24121</v>
      </c>
      <c r="O5758" s="338" t="s">
        <v>5262</v>
      </c>
    </row>
    <row r="5759" ht="15.75" customHeight="1">
      <c r="A5759" s="338" t="s">
        <v>3306</v>
      </c>
      <c r="B5759" s="338" t="s">
        <v>4993</v>
      </c>
      <c r="C5759" s="338" t="s">
        <v>1558</v>
      </c>
      <c r="D5759" s="338">
        <v>2010.0</v>
      </c>
      <c r="E5759" s="338" t="s">
        <v>27933</v>
      </c>
      <c r="F5759" s="338" t="s">
        <v>5210</v>
      </c>
      <c r="G5759" s="338" t="s">
        <v>6428</v>
      </c>
      <c r="H5759" s="338" t="s">
        <v>22571</v>
      </c>
      <c r="I5759" s="338" t="s">
        <v>6564</v>
      </c>
      <c r="J5759" s="338" t="s">
        <v>22157</v>
      </c>
      <c r="K5759" s="338" t="s">
        <v>4987</v>
      </c>
      <c r="L5759" s="338" t="s">
        <v>11930</v>
      </c>
      <c r="M5759" s="338" t="s">
        <v>28082</v>
      </c>
      <c r="N5759" s="338" t="s">
        <v>5224</v>
      </c>
      <c r="O5759" s="338" t="s">
        <v>5294</v>
      </c>
    </row>
    <row r="5760" ht="15.75" customHeight="1">
      <c r="A5760" s="338" t="s">
        <v>3138</v>
      </c>
      <c r="B5760" s="338" t="s">
        <v>7737</v>
      </c>
      <c r="C5760" s="338" t="s">
        <v>1558</v>
      </c>
      <c r="D5760" s="338">
        <v>2010.0</v>
      </c>
      <c r="E5760" s="338" t="s">
        <v>27852</v>
      </c>
      <c r="F5760" s="339">
        <v>44932.0</v>
      </c>
      <c r="G5760" s="338" t="s">
        <v>6444</v>
      </c>
      <c r="H5760" s="338" t="s">
        <v>25860</v>
      </c>
      <c r="I5760" s="338" t="s">
        <v>19702</v>
      </c>
      <c r="J5760" s="338" t="s">
        <v>18463</v>
      </c>
      <c r="K5760" s="338" t="s">
        <v>4987</v>
      </c>
      <c r="L5760" s="338" t="s">
        <v>4977</v>
      </c>
      <c r="M5760" s="338" t="s">
        <v>28083</v>
      </c>
      <c r="N5760" s="338" t="s">
        <v>26220</v>
      </c>
      <c r="O5760" s="338" t="s">
        <v>5294</v>
      </c>
    </row>
    <row r="5761" ht="15.75" customHeight="1">
      <c r="A5761" s="338" t="s">
        <v>25182</v>
      </c>
      <c r="B5761" s="338" t="s">
        <v>7737</v>
      </c>
      <c r="C5761" s="338" t="s">
        <v>1547</v>
      </c>
      <c r="D5761" s="338">
        <v>2010.0</v>
      </c>
      <c r="E5761" s="338" t="s">
        <v>27555</v>
      </c>
      <c r="F5761" s="339">
        <v>44963.0</v>
      </c>
      <c r="G5761" s="338" t="s">
        <v>5846</v>
      </c>
      <c r="H5761" s="338" t="s">
        <v>26655</v>
      </c>
      <c r="I5761" s="338" t="s">
        <v>28084</v>
      </c>
      <c r="J5761" s="338" t="s">
        <v>28085</v>
      </c>
      <c r="K5761" s="338" t="s">
        <v>4987</v>
      </c>
      <c r="L5761" s="338" t="s">
        <v>7748</v>
      </c>
      <c r="M5761" s="338" t="s">
        <v>28086</v>
      </c>
      <c r="N5761" s="338" t="s">
        <v>18868</v>
      </c>
      <c r="O5761" s="338" t="s">
        <v>5324</v>
      </c>
    </row>
    <row r="5762" ht="15.75" customHeight="1">
      <c r="A5762" s="338" t="s">
        <v>28087</v>
      </c>
      <c r="B5762" s="338" t="s">
        <v>7737</v>
      </c>
      <c r="C5762" s="338" t="s">
        <v>1558</v>
      </c>
      <c r="D5762" s="338">
        <v>2010.0</v>
      </c>
      <c r="E5762" s="338" t="s">
        <v>28088</v>
      </c>
      <c r="F5762" s="339">
        <v>45023.0</v>
      </c>
      <c r="G5762" s="338" t="s">
        <v>7089</v>
      </c>
      <c r="H5762" s="338" t="s">
        <v>8550</v>
      </c>
      <c r="I5762" s="338" t="s">
        <v>8550</v>
      </c>
      <c r="J5762" s="338" t="s">
        <v>7656</v>
      </c>
      <c r="K5762" s="338" t="s">
        <v>6531</v>
      </c>
      <c r="M5762" s="338" t="s">
        <v>28089</v>
      </c>
      <c r="N5762" s="338" t="s">
        <v>28090</v>
      </c>
      <c r="O5762" s="338" t="s">
        <v>5457</v>
      </c>
    </row>
    <row r="5763" ht="15.75" customHeight="1">
      <c r="A5763" s="338" t="s">
        <v>28091</v>
      </c>
      <c r="B5763" s="338" t="s">
        <v>4970</v>
      </c>
      <c r="C5763" s="338" t="s">
        <v>1558</v>
      </c>
      <c r="D5763" s="338">
        <v>2010.0</v>
      </c>
      <c r="E5763" s="338" t="s">
        <v>28092</v>
      </c>
      <c r="F5763" s="339">
        <v>44931.0</v>
      </c>
      <c r="G5763" s="338" t="s">
        <v>8100</v>
      </c>
      <c r="H5763" s="338" t="s">
        <v>23145</v>
      </c>
      <c r="I5763" s="338" t="s">
        <v>23145</v>
      </c>
      <c r="J5763" s="338" t="s">
        <v>21676</v>
      </c>
      <c r="K5763" s="338" t="s">
        <v>4987</v>
      </c>
      <c r="M5763" s="338" t="s">
        <v>28093</v>
      </c>
      <c r="N5763" s="338" t="s">
        <v>28094</v>
      </c>
      <c r="O5763" s="338" t="s">
        <v>5067</v>
      </c>
    </row>
    <row r="5764" ht="15.75" customHeight="1">
      <c r="A5764" s="338" t="s">
        <v>28095</v>
      </c>
      <c r="B5764" s="338" t="s">
        <v>4970</v>
      </c>
      <c r="C5764" s="338" t="s">
        <v>1537</v>
      </c>
      <c r="D5764" s="338">
        <v>2010.0</v>
      </c>
      <c r="E5764" s="338" t="s">
        <v>28096</v>
      </c>
      <c r="F5764" s="339">
        <v>45022.0</v>
      </c>
      <c r="G5764" s="338" t="s">
        <v>6515</v>
      </c>
      <c r="H5764" s="338" t="s">
        <v>25685</v>
      </c>
      <c r="I5764" s="338" t="s">
        <v>28097</v>
      </c>
      <c r="J5764" s="338" t="s">
        <v>28098</v>
      </c>
      <c r="K5764" s="338" t="s">
        <v>12977</v>
      </c>
      <c r="M5764" s="338" t="s">
        <v>28099</v>
      </c>
      <c r="N5764" s="338" t="s">
        <v>28100</v>
      </c>
      <c r="O5764" s="338" t="s">
        <v>5160</v>
      </c>
    </row>
    <row r="5765" ht="15.75" customHeight="1">
      <c r="A5765" s="338" t="s">
        <v>28101</v>
      </c>
      <c r="B5765" s="338" t="s">
        <v>5601</v>
      </c>
      <c r="C5765" s="338" t="s">
        <v>1547</v>
      </c>
      <c r="D5765" s="338">
        <v>2010.0</v>
      </c>
      <c r="E5765" s="338" t="s">
        <v>28102</v>
      </c>
      <c r="F5765" s="339">
        <v>44992.0</v>
      </c>
      <c r="G5765" s="338" t="s">
        <v>5172</v>
      </c>
      <c r="H5765" s="338" t="s">
        <v>13043</v>
      </c>
      <c r="I5765" s="338" t="s">
        <v>13043</v>
      </c>
      <c r="J5765" s="338" t="s">
        <v>13736</v>
      </c>
      <c r="K5765" s="338" t="s">
        <v>5607</v>
      </c>
      <c r="M5765" s="338" t="s">
        <v>28103</v>
      </c>
      <c r="N5765" s="338" t="s">
        <v>14202</v>
      </c>
      <c r="O5765" s="338" t="s">
        <v>5537</v>
      </c>
    </row>
    <row r="5766" ht="15.75" customHeight="1">
      <c r="A5766" s="338" t="s">
        <v>3617</v>
      </c>
      <c r="B5766" s="338" t="s">
        <v>7737</v>
      </c>
      <c r="C5766" s="338" t="s">
        <v>1547</v>
      </c>
      <c r="D5766" s="338">
        <v>2010.0</v>
      </c>
      <c r="E5766" s="338" t="s">
        <v>28104</v>
      </c>
      <c r="F5766" s="339">
        <v>44963.0</v>
      </c>
      <c r="G5766" s="338" t="s">
        <v>6444</v>
      </c>
      <c r="H5766" s="338" t="s">
        <v>6086</v>
      </c>
      <c r="I5766" s="338" t="s">
        <v>26388</v>
      </c>
      <c r="J5766" s="338" t="s">
        <v>22884</v>
      </c>
      <c r="K5766" s="338" t="s">
        <v>4987</v>
      </c>
      <c r="L5766" s="338" t="s">
        <v>11153</v>
      </c>
      <c r="M5766" s="338" t="s">
        <v>28105</v>
      </c>
      <c r="N5766" s="338" t="s">
        <v>5224</v>
      </c>
      <c r="O5766" s="338" t="s">
        <v>5037</v>
      </c>
    </row>
    <row r="5767" ht="15.75" customHeight="1">
      <c r="A5767" s="338" t="s">
        <v>2331</v>
      </c>
      <c r="B5767" s="338" t="s">
        <v>4993</v>
      </c>
      <c r="C5767" s="338" t="s">
        <v>1547</v>
      </c>
      <c r="D5767" s="338">
        <v>2010.0</v>
      </c>
      <c r="E5767" s="338" t="s">
        <v>28106</v>
      </c>
      <c r="F5767" s="338" t="s">
        <v>5286</v>
      </c>
      <c r="G5767" s="338" t="s">
        <v>7029</v>
      </c>
      <c r="H5767" s="338" t="s">
        <v>28107</v>
      </c>
      <c r="I5767" s="338" t="s">
        <v>19987</v>
      </c>
      <c r="J5767" s="338" t="s">
        <v>27521</v>
      </c>
      <c r="K5767" s="338" t="s">
        <v>4987</v>
      </c>
      <c r="L5767" s="338" t="s">
        <v>5094</v>
      </c>
      <c r="M5767" s="338" t="s">
        <v>28108</v>
      </c>
      <c r="N5767" s="338" t="s">
        <v>7874</v>
      </c>
      <c r="O5767" s="338" t="s">
        <v>5324</v>
      </c>
    </row>
    <row r="5768" ht="15.75" customHeight="1">
      <c r="A5768" s="338" t="s">
        <v>3669</v>
      </c>
      <c r="B5768" s="338" t="s">
        <v>4970</v>
      </c>
      <c r="C5768" s="338" t="s">
        <v>1537</v>
      </c>
      <c r="D5768" s="338">
        <v>2010.0</v>
      </c>
      <c r="E5768" s="338" t="s">
        <v>27990</v>
      </c>
      <c r="F5768" s="339">
        <v>45082.0</v>
      </c>
      <c r="G5768" s="338" t="s">
        <v>7121</v>
      </c>
      <c r="H5768" s="338" t="s">
        <v>15927</v>
      </c>
      <c r="I5768" s="338" t="s">
        <v>28109</v>
      </c>
      <c r="J5768" s="338" t="s">
        <v>11102</v>
      </c>
      <c r="K5768" s="338" t="s">
        <v>4987</v>
      </c>
      <c r="L5768" s="338" t="s">
        <v>7748</v>
      </c>
      <c r="M5768" s="338" t="s">
        <v>28110</v>
      </c>
      <c r="N5768" s="338" t="s">
        <v>4979</v>
      </c>
      <c r="O5768" s="338" t="s">
        <v>5324</v>
      </c>
    </row>
    <row r="5769" ht="15.75" customHeight="1">
      <c r="A5769" s="338" t="s">
        <v>28111</v>
      </c>
      <c r="B5769" s="338" t="s">
        <v>4970</v>
      </c>
      <c r="C5769" s="338" t="s">
        <v>1558</v>
      </c>
      <c r="D5769" s="338">
        <v>2010.0</v>
      </c>
      <c r="E5769" s="338" t="s">
        <v>28112</v>
      </c>
      <c r="F5769" s="339">
        <v>45143.0</v>
      </c>
      <c r="G5769" s="338" t="s">
        <v>7952</v>
      </c>
      <c r="H5769" s="338" t="s">
        <v>28113</v>
      </c>
      <c r="I5769" s="338" t="s">
        <v>28113</v>
      </c>
      <c r="J5769" s="338" t="s">
        <v>28114</v>
      </c>
      <c r="K5769" s="338" t="s">
        <v>5607</v>
      </c>
      <c r="L5769" s="338" t="s">
        <v>12125</v>
      </c>
      <c r="M5769" s="338" t="s">
        <v>28115</v>
      </c>
      <c r="N5769" s="338" t="s">
        <v>28116</v>
      </c>
      <c r="O5769" s="338" t="s">
        <v>5363</v>
      </c>
    </row>
    <row r="5770" ht="15.75" customHeight="1">
      <c r="A5770" s="338" t="s">
        <v>28117</v>
      </c>
      <c r="B5770" s="338" t="s">
        <v>4970</v>
      </c>
      <c r="C5770" s="338" t="s">
        <v>1547</v>
      </c>
      <c r="D5770" s="338">
        <v>2010.0</v>
      </c>
      <c r="E5770" s="338" t="s">
        <v>28118</v>
      </c>
      <c r="F5770" s="339">
        <v>45053.0</v>
      </c>
      <c r="G5770" s="338" t="s">
        <v>8544</v>
      </c>
      <c r="H5770" s="338" t="s">
        <v>20626</v>
      </c>
      <c r="I5770" s="338" t="s">
        <v>20626</v>
      </c>
      <c r="J5770" s="338" t="s">
        <v>20919</v>
      </c>
      <c r="K5770" s="338" t="s">
        <v>6642</v>
      </c>
      <c r="M5770" s="338" t="s">
        <v>28119</v>
      </c>
      <c r="N5770" s="338" t="s">
        <v>28120</v>
      </c>
      <c r="O5770" s="338" t="s">
        <v>19914</v>
      </c>
    </row>
    <row r="5771" ht="15.75" customHeight="1">
      <c r="A5771" s="338" t="s">
        <v>3867</v>
      </c>
      <c r="B5771" s="338" t="s">
        <v>4993</v>
      </c>
      <c r="C5771" s="338" t="s">
        <v>1558</v>
      </c>
      <c r="D5771" s="338">
        <v>2010.0</v>
      </c>
      <c r="E5771" s="338" t="s">
        <v>28104</v>
      </c>
      <c r="F5771" s="339">
        <v>45143.0</v>
      </c>
      <c r="G5771" s="338" t="s">
        <v>6586</v>
      </c>
      <c r="H5771" s="338" t="s">
        <v>25041</v>
      </c>
      <c r="I5771" s="338" t="s">
        <v>28121</v>
      </c>
      <c r="J5771" s="338" t="s">
        <v>25647</v>
      </c>
      <c r="K5771" s="338" t="s">
        <v>4987</v>
      </c>
      <c r="L5771" s="338" t="s">
        <v>5094</v>
      </c>
      <c r="M5771" s="338" t="s">
        <v>28122</v>
      </c>
      <c r="N5771" s="338" t="s">
        <v>7874</v>
      </c>
      <c r="O5771" s="338" t="s">
        <v>5624</v>
      </c>
    </row>
    <row r="5772" ht="15.75" customHeight="1">
      <c r="A5772" s="338" t="s">
        <v>2698</v>
      </c>
      <c r="B5772" s="338" t="s">
        <v>7737</v>
      </c>
      <c r="C5772" s="338" t="s">
        <v>1537</v>
      </c>
      <c r="D5772" s="338">
        <v>2010.0</v>
      </c>
      <c r="E5772" s="338" t="s">
        <v>27921</v>
      </c>
      <c r="F5772" s="339">
        <v>45082.0</v>
      </c>
      <c r="G5772" s="338" t="s">
        <v>5022</v>
      </c>
      <c r="H5772" s="338" t="s">
        <v>16894</v>
      </c>
      <c r="I5772" s="338" t="s">
        <v>23811</v>
      </c>
      <c r="J5772" s="338" t="s">
        <v>18463</v>
      </c>
      <c r="K5772" s="338" t="s">
        <v>4987</v>
      </c>
      <c r="L5772" s="338" t="s">
        <v>7743</v>
      </c>
      <c r="M5772" s="338" t="s">
        <v>28123</v>
      </c>
      <c r="N5772" s="338" t="s">
        <v>4990</v>
      </c>
      <c r="O5772" s="338" t="s">
        <v>5780</v>
      </c>
    </row>
    <row r="5773" ht="15.75" customHeight="1">
      <c r="A5773" s="338" t="s">
        <v>4378</v>
      </c>
      <c r="B5773" s="338" t="s">
        <v>4970</v>
      </c>
      <c r="C5773" s="338" t="s">
        <v>1537</v>
      </c>
      <c r="D5773" s="338">
        <v>2010.0</v>
      </c>
      <c r="E5773" s="338" t="s">
        <v>27312</v>
      </c>
      <c r="F5773" s="339">
        <v>45022.0</v>
      </c>
      <c r="G5773" s="338" t="s">
        <v>18917</v>
      </c>
      <c r="H5773" s="338" t="s">
        <v>23929</v>
      </c>
      <c r="I5773" s="338" t="s">
        <v>28124</v>
      </c>
      <c r="J5773" s="338" t="s">
        <v>5191</v>
      </c>
      <c r="K5773" s="338" t="s">
        <v>5607</v>
      </c>
      <c r="L5773" s="338" t="s">
        <v>16601</v>
      </c>
      <c r="M5773" s="338" t="s">
        <v>28125</v>
      </c>
      <c r="N5773" s="338" t="s">
        <v>21846</v>
      </c>
      <c r="O5773" s="338" t="s">
        <v>5248</v>
      </c>
    </row>
    <row r="5774" ht="15.75" customHeight="1">
      <c r="A5774" s="338" t="s">
        <v>28126</v>
      </c>
      <c r="B5774" s="338" t="s">
        <v>4970</v>
      </c>
      <c r="C5774" s="338" t="s">
        <v>1537</v>
      </c>
      <c r="D5774" s="338">
        <v>2010.0</v>
      </c>
      <c r="E5774" s="338" t="s">
        <v>28127</v>
      </c>
      <c r="F5774" s="339">
        <v>45084.0</v>
      </c>
      <c r="G5774" s="338" t="s">
        <v>6520</v>
      </c>
      <c r="H5774" s="338" t="s">
        <v>21608</v>
      </c>
      <c r="I5774" s="338" t="s">
        <v>28128</v>
      </c>
      <c r="J5774" s="338" t="s">
        <v>28129</v>
      </c>
      <c r="K5774" s="338" t="s">
        <v>7898</v>
      </c>
      <c r="L5774" s="338" t="s">
        <v>5017</v>
      </c>
      <c r="M5774" s="338" t="s">
        <v>28130</v>
      </c>
      <c r="N5774" s="338" t="s">
        <v>28131</v>
      </c>
      <c r="O5774" s="338" t="s">
        <v>7966</v>
      </c>
    </row>
    <row r="5775" ht="15.75" customHeight="1">
      <c r="A5775" s="338" t="s">
        <v>3117</v>
      </c>
      <c r="B5775" s="338" t="s">
        <v>4993</v>
      </c>
      <c r="C5775" s="338" t="s">
        <v>1558</v>
      </c>
      <c r="D5775" s="338">
        <v>2010.0</v>
      </c>
      <c r="E5775" s="338" t="s">
        <v>27852</v>
      </c>
      <c r="F5775" s="339">
        <v>44932.0</v>
      </c>
      <c r="G5775" s="338" t="s">
        <v>5090</v>
      </c>
      <c r="H5775" s="338" t="s">
        <v>28132</v>
      </c>
      <c r="I5775" s="338" t="s">
        <v>16668</v>
      </c>
      <c r="J5775" s="338" t="s">
        <v>16668</v>
      </c>
      <c r="K5775" s="338" t="s">
        <v>4976</v>
      </c>
      <c r="L5775" s="338" t="s">
        <v>5377</v>
      </c>
      <c r="M5775" s="338" t="s">
        <v>28133</v>
      </c>
      <c r="N5775" s="338" t="s">
        <v>5036</v>
      </c>
      <c r="O5775" s="338" t="s">
        <v>5087</v>
      </c>
    </row>
    <row r="5776" ht="15.75" customHeight="1">
      <c r="A5776" s="338" t="s">
        <v>28134</v>
      </c>
      <c r="B5776" s="338" t="s">
        <v>4970</v>
      </c>
      <c r="C5776" s="338" t="s">
        <v>3713</v>
      </c>
      <c r="D5776" s="338">
        <v>2010.0</v>
      </c>
      <c r="E5776" s="338" t="s">
        <v>28135</v>
      </c>
      <c r="F5776" s="339">
        <v>44991.0</v>
      </c>
      <c r="G5776" s="338" t="s">
        <v>5080</v>
      </c>
      <c r="H5776" s="338" t="s">
        <v>28136</v>
      </c>
      <c r="I5776" s="338" t="s">
        <v>28137</v>
      </c>
      <c r="J5776" s="338" t="s">
        <v>21729</v>
      </c>
      <c r="K5776" s="338" t="s">
        <v>4987</v>
      </c>
      <c r="M5776" s="338" t="s">
        <v>28138</v>
      </c>
      <c r="N5776" s="338" t="s">
        <v>26066</v>
      </c>
      <c r="O5776" s="338" t="s">
        <v>5294</v>
      </c>
    </row>
    <row r="5777" ht="15.75" customHeight="1">
      <c r="A5777" s="338" t="s">
        <v>28139</v>
      </c>
      <c r="B5777" s="338" t="s">
        <v>7737</v>
      </c>
      <c r="C5777" s="338" t="s">
        <v>1537</v>
      </c>
      <c r="D5777" s="338">
        <v>2010.0</v>
      </c>
      <c r="E5777" s="338" t="s">
        <v>28140</v>
      </c>
      <c r="F5777" s="339">
        <v>45144.0</v>
      </c>
      <c r="G5777" s="338" t="s">
        <v>5105</v>
      </c>
      <c r="H5777" s="338" t="s">
        <v>8545</v>
      </c>
      <c r="I5777" s="338" t="s">
        <v>28141</v>
      </c>
      <c r="J5777" s="338" t="s">
        <v>28142</v>
      </c>
      <c r="K5777" s="338" t="s">
        <v>4976</v>
      </c>
      <c r="L5777" s="338" t="s">
        <v>6039</v>
      </c>
      <c r="M5777" s="338" t="s">
        <v>28143</v>
      </c>
      <c r="N5777" s="338" t="s">
        <v>28144</v>
      </c>
      <c r="O5777" s="338" t="s">
        <v>5020</v>
      </c>
    </row>
    <row r="5778" ht="15.75" customHeight="1">
      <c r="A5778" s="338" t="s">
        <v>1495</v>
      </c>
      <c r="B5778" s="338" t="s">
        <v>7737</v>
      </c>
      <c r="C5778" s="338" t="s">
        <v>1558</v>
      </c>
      <c r="D5778" s="338">
        <v>2010.0</v>
      </c>
      <c r="E5778" s="338" t="s">
        <v>28041</v>
      </c>
      <c r="F5778" s="339">
        <v>45082.0</v>
      </c>
      <c r="G5778" s="338" t="s">
        <v>5774</v>
      </c>
      <c r="H5778" s="338" t="s">
        <v>15299</v>
      </c>
      <c r="I5778" s="338" t="s">
        <v>20664</v>
      </c>
      <c r="J5778" s="338" t="s">
        <v>25647</v>
      </c>
      <c r="K5778" s="338" t="s">
        <v>4987</v>
      </c>
      <c r="L5778" s="338" t="s">
        <v>10592</v>
      </c>
      <c r="M5778" s="338" t="s">
        <v>28145</v>
      </c>
      <c r="N5778" s="338" t="s">
        <v>7874</v>
      </c>
      <c r="O5778" s="338" t="s">
        <v>5283</v>
      </c>
    </row>
    <row r="5779" ht="15.75" customHeight="1">
      <c r="A5779" s="338" t="s">
        <v>4093</v>
      </c>
      <c r="B5779" s="338" t="s">
        <v>4970</v>
      </c>
      <c r="C5779" s="338" t="s">
        <v>1558</v>
      </c>
      <c r="D5779" s="338">
        <v>2010.0</v>
      </c>
      <c r="E5779" s="338" t="s">
        <v>27886</v>
      </c>
      <c r="F5779" s="339">
        <v>44991.0</v>
      </c>
      <c r="G5779" s="338" t="s">
        <v>7083</v>
      </c>
      <c r="H5779" s="338" t="s">
        <v>28146</v>
      </c>
      <c r="I5779" s="338" t="s">
        <v>28147</v>
      </c>
      <c r="J5779" s="338" t="s">
        <v>7928</v>
      </c>
      <c r="K5779" s="338" t="s">
        <v>4987</v>
      </c>
      <c r="L5779" s="338" t="s">
        <v>5827</v>
      </c>
      <c r="M5779" s="338" t="s">
        <v>28148</v>
      </c>
      <c r="N5779" s="338" t="s">
        <v>7780</v>
      </c>
      <c r="O5779" s="338" t="s">
        <v>5160</v>
      </c>
    </row>
    <row r="5780" ht="15.75" customHeight="1">
      <c r="A5780" s="338" t="s">
        <v>28149</v>
      </c>
      <c r="B5780" s="338" t="s">
        <v>4970</v>
      </c>
      <c r="C5780" s="338" t="s">
        <v>1558</v>
      </c>
      <c r="D5780" s="338">
        <v>2010.0</v>
      </c>
      <c r="E5780" s="338" t="s">
        <v>27962</v>
      </c>
      <c r="F5780" s="339">
        <v>44991.0</v>
      </c>
      <c r="G5780" s="338" t="s">
        <v>6428</v>
      </c>
      <c r="H5780" s="338" t="s">
        <v>19701</v>
      </c>
      <c r="I5780" s="338" t="s">
        <v>19701</v>
      </c>
      <c r="J5780" s="338" t="s">
        <v>10532</v>
      </c>
      <c r="K5780" s="338" t="s">
        <v>4987</v>
      </c>
      <c r="L5780" s="338" t="s">
        <v>5389</v>
      </c>
      <c r="M5780" s="338" t="s">
        <v>28150</v>
      </c>
      <c r="N5780" s="338" t="s">
        <v>22475</v>
      </c>
      <c r="O5780" s="338" t="s">
        <v>5262</v>
      </c>
    </row>
    <row r="5781" ht="15.75" customHeight="1">
      <c r="A5781" s="338" t="s">
        <v>28151</v>
      </c>
      <c r="B5781" s="338" t="s">
        <v>4993</v>
      </c>
      <c r="C5781" s="338" t="s">
        <v>1681</v>
      </c>
      <c r="D5781" s="338">
        <v>2010.0</v>
      </c>
      <c r="E5781" s="338" t="s">
        <v>27862</v>
      </c>
      <c r="F5781" s="339">
        <v>44964.0</v>
      </c>
      <c r="G5781" s="338" t="s">
        <v>5113</v>
      </c>
      <c r="H5781" s="338" t="s">
        <v>16594</v>
      </c>
      <c r="I5781" s="338" t="s">
        <v>20759</v>
      </c>
      <c r="J5781" s="338" t="s">
        <v>19857</v>
      </c>
      <c r="K5781" s="338" t="s">
        <v>4987</v>
      </c>
      <c r="L5781" s="338" t="s">
        <v>5377</v>
      </c>
      <c r="M5781" s="338" t="s">
        <v>28152</v>
      </c>
      <c r="N5781" s="338" t="s">
        <v>7376</v>
      </c>
      <c r="O5781" s="338" t="s">
        <v>5457</v>
      </c>
    </row>
    <row r="5782" ht="15.75" customHeight="1">
      <c r="A5782" s="338" t="s">
        <v>28153</v>
      </c>
      <c r="B5782" s="338" t="s">
        <v>4970</v>
      </c>
      <c r="C5782" s="338" t="s">
        <v>1537</v>
      </c>
      <c r="D5782" s="338">
        <v>2010.0</v>
      </c>
      <c r="E5782" s="338" t="s">
        <v>28154</v>
      </c>
      <c r="F5782" s="339">
        <v>45053.0</v>
      </c>
      <c r="G5782" s="338" t="s">
        <v>6444</v>
      </c>
      <c r="H5782" s="338" t="s">
        <v>28155</v>
      </c>
      <c r="I5782" s="338" t="s">
        <v>28156</v>
      </c>
      <c r="J5782" s="338" t="s">
        <v>28157</v>
      </c>
      <c r="K5782" s="338" t="s">
        <v>5663</v>
      </c>
      <c r="M5782" s="338" t="s">
        <v>28158</v>
      </c>
      <c r="N5782" s="338" t="s">
        <v>5758</v>
      </c>
      <c r="O5782" s="338" t="s">
        <v>5576</v>
      </c>
    </row>
    <row r="5783" ht="15.75" customHeight="1">
      <c r="A5783" s="338" t="s">
        <v>3312</v>
      </c>
      <c r="B5783" s="338" t="s">
        <v>4970</v>
      </c>
      <c r="C5783" s="338" t="s">
        <v>1558</v>
      </c>
      <c r="D5783" s="338">
        <v>2010.0</v>
      </c>
      <c r="E5783" s="338" t="s">
        <v>27759</v>
      </c>
      <c r="F5783" s="339">
        <v>45112.0</v>
      </c>
      <c r="G5783" s="338" t="s">
        <v>8593</v>
      </c>
      <c r="H5783" s="338" t="s">
        <v>18804</v>
      </c>
      <c r="I5783" s="338" t="s">
        <v>25987</v>
      </c>
      <c r="J5783" s="338" t="s">
        <v>15568</v>
      </c>
      <c r="K5783" s="338" t="s">
        <v>4987</v>
      </c>
      <c r="L5783" s="338" t="s">
        <v>6447</v>
      </c>
      <c r="M5783" s="338" t="s">
        <v>28159</v>
      </c>
      <c r="N5783" s="338" t="s">
        <v>19967</v>
      </c>
      <c r="O5783" s="338" t="s">
        <v>5248</v>
      </c>
    </row>
    <row r="5784" ht="15.75" customHeight="1">
      <c r="A5784" s="338" t="s">
        <v>4344</v>
      </c>
      <c r="B5784" s="338" t="s">
        <v>4993</v>
      </c>
      <c r="C5784" s="338" t="s">
        <v>1537</v>
      </c>
      <c r="D5784" s="338">
        <v>2010.0</v>
      </c>
      <c r="E5784" s="338" t="s">
        <v>27068</v>
      </c>
      <c r="F5784" s="339">
        <v>45051.0</v>
      </c>
      <c r="G5784" s="338" t="s">
        <v>5710</v>
      </c>
      <c r="H5784" s="338" t="s">
        <v>13770</v>
      </c>
      <c r="I5784" s="338" t="s">
        <v>28160</v>
      </c>
      <c r="J5784" s="338" t="s">
        <v>8799</v>
      </c>
      <c r="K5784" s="338" t="s">
        <v>4987</v>
      </c>
      <c r="L5784" s="338" t="s">
        <v>5807</v>
      </c>
      <c r="M5784" s="338" t="s">
        <v>28161</v>
      </c>
      <c r="N5784" s="338" t="s">
        <v>26100</v>
      </c>
      <c r="O5784" s="338" t="s">
        <v>5370</v>
      </c>
    </row>
    <row r="5785" ht="15.75" customHeight="1">
      <c r="A5785" s="338" t="s">
        <v>28162</v>
      </c>
      <c r="B5785" s="338" t="s">
        <v>7737</v>
      </c>
      <c r="C5785" s="338" t="s">
        <v>1547</v>
      </c>
      <c r="D5785" s="338">
        <v>2010.0</v>
      </c>
      <c r="E5785" s="338" t="s">
        <v>28163</v>
      </c>
      <c r="F5785" s="339">
        <v>45022.0</v>
      </c>
      <c r="G5785" s="338" t="s">
        <v>7876</v>
      </c>
      <c r="H5785" s="338" t="s">
        <v>5073</v>
      </c>
      <c r="I5785" s="338" t="s">
        <v>25066</v>
      </c>
      <c r="J5785" s="338" t="s">
        <v>18104</v>
      </c>
      <c r="K5785" s="338" t="s">
        <v>4987</v>
      </c>
      <c r="L5785" s="338" t="s">
        <v>6394</v>
      </c>
      <c r="M5785" s="338" t="s">
        <v>28164</v>
      </c>
      <c r="N5785" s="338" t="s">
        <v>4979</v>
      </c>
      <c r="O5785" s="338" t="s">
        <v>5046</v>
      </c>
    </row>
    <row r="5786" ht="15.75" customHeight="1">
      <c r="A5786" s="338" t="s">
        <v>4675</v>
      </c>
      <c r="B5786" s="338" t="s">
        <v>4970</v>
      </c>
      <c r="C5786" s="338" t="s">
        <v>1537</v>
      </c>
      <c r="D5786" s="338">
        <v>2010.0</v>
      </c>
      <c r="E5786" s="338" t="s">
        <v>27921</v>
      </c>
      <c r="F5786" s="339">
        <v>44991.0</v>
      </c>
      <c r="G5786" s="338" t="s">
        <v>11132</v>
      </c>
      <c r="H5786" s="338" t="s">
        <v>28165</v>
      </c>
      <c r="I5786" s="338" t="s">
        <v>23022</v>
      </c>
      <c r="J5786" s="338" t="s">
        <v>19871</v>
      </c>
      <c r="K5786" s="338" t="s">
        <v>4987</v>
      </c>
      <c r="L5786" s="338" t="s">
        <v>5827</v>
      </c>
      <c r="M5786" s="338" t="s">
        <v>28166</v>
      </c>
      <c r="N5786" s="338" t="s">
        <v>5036</v>
      </c>
      <c r="O5786" s="338" t="s">
        <v>5150</v>
      </c>
    </row>
    <row r="5787" ht="15.75" customHeight="1">
      <c r="A5787" s="338" t="s">
        <v>2465</v>
      </c>
      <c r="B5787" s="338" t="s">
        <v>7737</v>
      </c>
      <c r="C5787" s="338" t="s">
        <v>1558</v>
      </c>
      <c r="D5787" s="338">
        <v>2010.0</v>
      </c>
      <c r="E5787" s="338" t="s">
        <v>28167</v>
      </c>
      <c r="F5787" s="339">
        <v>45019.0</v>
      </c>
      <c r="G5787" s="338" t="s">
        <v>5709</v>
      </c>
      <c r="H5787" s="338" t="s">
        <v>17704</v>
      </c>
      <c r="I5787" s="338" t="s">
        <v>17704</v>
      </c>
      <c r="J5787" s="338" t="s">
        <v>28168</v>
      </c>
      <c r="K5787" s="338" t="s">
        <v>4987</v>
      </c>
      <c r="L5787" s="338" t="s">
        <v>5094</v>
      </c>
      <c r="M5787" s="338" t="s">
        <v>28169</v>
      </c>
      <c r="N5787" s="338" t="s">
        <v>16834</v>
      </c>
      <c r="O5787" s="338" t="s">
        <v>5363</v>
      </c>
    </row>
    <row r="5788" ht="15.75" customHeight="1">
      <c r="A5788" s="338" t="s">
        <v>28170</v>
      </c>
      <c r="B5788" s="338" t="s">
        <v>4970</v>
      </c>
      <c r="C5788" s="338" t="s">
        <v>1558</v>
      </c>
      <c r="D5788" s="338">
        <v>2010.0</v>
      </c>
      <c r="E5788" s="338" t="s">
        <v>28171</v>
      </c>
      <c r="F5788" s="339">
        <v>44963.0</v>
      </c>
      <c r="G5788" s="338" t="s">
        <v>5172</v>
      </c>
      <c r="H5788" s="338" t="s">
        <v>22600</v>
      </c>
      <c r="I5788" s="338" t="s">
        <v>22600</v>
      </c>
      <c r="J5788" s="338" t="s">
        <v>19535</v>
      </c>
      <c r="K5788" s="338" t="s">
        <v>4987</v>
      </c>
      <c r="M5788" s="338" t="s">
        <v>28172</v>
      </c>
      <c r="N5788" s="338" t="s">
        <v>28173</v>
      </c>
      <c r="O5788" s="338" t="s">
        <v>5576</v>
      </c>
    </row>
    <row r="5789" ht="15.75" customHeight="1">
      <c r="A5789" s="338" t="s">
        <v>28174</v>
      </c>
      <c r="B5789" s="338" t="s">
        <v>4970</v>
      </c>
      <c r="C5789" s="338" t="s">
        <v>1681</v>
      </c>
      <c r="D5789" s="338">
        <v>2010.0</v>
      </c>
      <c r="E5789" s="338" t="s">
        <v>28175</v>
      </c>
      <c r="F5789" s="339">
        <v>44933.0</v>
      </c>
      <c r="G5789" s="338" t="s">
        <v>5674</v>
      </c>
      <c r="H5789" s="338" t="s">
        <v>28176</v>
      </c>
      <c r="I5789" s="338" t="s">
        <v>28176</v>
      </c>
      <c r="J5789" s="338" t="s">
        <v>18796</v>
      </c>
      <c r="K5789" s="338" t="s">
        <v>5245</v>
      </c>
      <c r="M5789" s="338" t="s">
        <v>28177</v>
      </c>
      <c r="N5789" s="338" t="s">
        <v>21953</v>
      </c>
      <c r="O5789" s="338" t="s">
        <v>5545</v>
      </c>
    </row>
    <row r="5790" ht="15.75" customHeight="1">
      <c r="A5790" s="338" t="s">
        <v>28178</v>
      </c>
      <c r="B5790" s="338" t="s">
        <v>4970</v>
      </c>
      <c r="C5790" s="338" t="s">
        <v>1558</v>
      </c>
      <c r="D5790" s="338">
        <v>2010.0</v>
      </c>
      <c r="E5790" s="338" t="s">
        <v>28179</v>
      </c>
      <c r="F5790" s="339">
        <v>44963.0</v>
      </c>
      <c r="G5790" s="338" t="s">
        <v>5121</v>
      </c>
      <c r="H5790" s="338" t="s">
        <v>8036</v>
      </c>
      <c r="I5790" s="338" t="s">
        <v>28180</v>
      </c>
      <c r="J5790" s="338" t="s">
        <v>27678</v>
      </c>
      <c r="K5790" s="338" t="s">
        <v>4976</v>
      </c>
      <c r="M5790" s="338" t="s">
        <v>28181</v>
      </c>
      <c r="N5790" s="338" t="s">
        <v>28182</v>
      </c>
      <c r="O5790" s="338" t="s">
        <v>5324</v>
      </c>
    </row>
    <row r="5791" ht="15.75" customHeight="1">
      <c r="A5791" s="338" t="s">
        <v>28183</v>
      </c>
      <c r="B5791" s="338" t="s">
        <v>4970</v>
      </c>
      <c r="C5791" s="338" t="s">
        <v>1537</v>
      </c>
      <c r="D5791" s="338">
        <v>2010.0</v>
      </c>
      <c r="E5791" s="338" t="s">
        <v>27555</v>
      </c>
      <c r="F5791" s="339">
        <v>45082.0</v>
      </c>
      <c r="G5791" s="338" t="s">
        <v>5181</v>
      </c>
      <c r="H5791" s="338" t="s">
        <v>6132</v>
      </c>
      <c r="I5791" s="338" t="s">
        <v>21674</v>
      </c>
      <c r="J5791" s="338" t="s">
        <v>28184</v>
      </c>
      <c r="K5791" s="338" t="s">
        <v>4987</v>
      </c>
      <c r="L5791" s="338" t="s">
        <v>5084</v>
      </c>
      <c r="M5791" s="338" t="s">
        <v>28185</v>
      </c>
      <c r="N5791" s="338" t="s">
        <v>5753</v>
      </c>
      <c r="O5791" s="338" t="s">
        <v>5483</v>
      </c>
    </row>
    <row r="5792" ht="15.75" customHeight="1">
      <c r="A5792" s="338" t="s">
        <v>28186</v>
      </c>
      <c r="B5792" s="338" t="s">
        <v>5601</v>
      </c>
      <c r="C5792" s="338" t="s">
        <v>1547</v>
      </c>
      <c r="D5792" s="338">
        <v>2010.0</v>
      </c>
      <c r="E5792" s="338" t="s">
        <v>28187</v>
      </c>
      <c r="F5792" s="339">
        <v>45022.0</v>
      </c>
      <c r="G5792" s="338" t="s">
        <v>6741</v>
      </c>
      <c r="H5792" s="338" t="s">
        <v>28188</v>
      </c>
      <c r="I5792" s="338" t="s">
        <v>28189</v>
      </c>
      <c r="J5792" s="338" t="s">
        <v>28190</v>
      </c>
      <c r="K5792" s="338" t="s">
        <v>6254</v>
      </c>
      <c r="M5792" s="338" t="s">
        <v>28191</v>
      </c>
      <c r="N5792" s="338" t="s">
        <v>28192</v>
      </c>
      <c r="O5792" s="338" t="s">
        <v>5324</v>
      </c>
    </row>
    <row r="5793" ht="15.75" customHeight="1">
      <c r="A5793" s="338" t="s">
        <v>3666</v>
      </c>
      <c r="B5793" s="338" t="s">
        <v>4970</v>
      </c>
      <c r="C5793" s="338" t="s">
        <v>1558</v>
      </c>
      <c r="D5793" s="338">
        <v>2010.0</v>
      </c>
      <c r="E5793" s="338" t="s">
        <v>28193</v>
      </c>
      <c r="F5793" s="339">
        <v>44964.0</v>
      </c>
      <c r="G5793" s="338" t="s">
        <v>8606</v>
      </c>
      <c r="H5793" s="338" t="s">
        <v>24994</v>
      </c>
      <c r="I5793" s="338" t="s">
        <v>24994</v>
      </c>
      <c r="J5793" s="338" t="s">
        <v>17371</v>
      </c>
      <c r="K5793" s="338" t="s">
        <v>4987</v>
      </c>
      <c r="L5793" s="338" t="s">
        <v>8790</v>
      </c>
      <c r="M5793" s="338" t="s">
        <v>28194</v>
      </c>
      <c r="N5793" s="338" t="s">
        <v>28195</v>
      </c>
      <c r="O5793" s="338" t="s">
        <v>5624</v>
      </c>
    </row>
    <row r="5794" ht="15.75" customHeight="1">
      <c r="A5794" s="338" t="s">
        <v>28196</v>
      </c>
      <c r="B5794" s="338" t="s">
        <v>4993</v>
      </c>
      <c r="C5794" s="338" t="s">
        <v>1572</v>
      </c>
      <c r="D5794" s="338">
        <v>2010.0</v>
      </c>
      <c r="E5794" s="338" t="s">
        <v>28104</v>
      </c>
      <c r="F5794" s="339">
        <v>45175.0</v>
      </c>
      <c r="G5794" s="338" t="s">
        <v>14368</v>
      </c>
      <c r="H5794" s="338" t="s">
        <v>23670</v>
      </c>
      <c r="I5794" s="338" t="s">
        <v>28197</v>
      </c>
      <c r="J5794" s="338" t="s">
        <v>26514</v>
      </c>
      <c r="K5794" s="338" t="s">
        <v>4987</v>
      </c>
      <c r="L5794" s="338" t="s">
        <v>14335</v>
      </c>
      <c r="M5794" s="338" t="s">
        <v>28198</v>
      </c>
      <c r="N5794" s="338" t="s">
        <v>4979</v>
      </c>
      <c r="O5794" s="338" t="s">
        <v>5262</v>
      </c>
    </row>
    <row r="5795" ht="15.75" customHeight="1">
      <c r="A5795" s="338" t="s">
        <v>28199</v>
      </c>
      <c r="B5795" s="338" t="s">
        <v>7737</v>
      </c>
      <c r="C5795" s="338" t="s">
        <v>1547</v>
      </c>
      <c r="D5795" s="338">
        <v>2010.0</v>
      </c>
      <c r="E5795" s="338" t="s">
        <v>27842</v>
      </c>
      <c r="F5795" s="338" t="s">
        <v>5059</v>
      </c>
      <c r="G5795" s="338" t="s">
        <v>8593</v>
      </c>
      <c r="H5795" s="338" t="s">
        <v>21571</v>
      </c>
      <c r="I5795" s="338" t="s">
        <v>26717</v>
      </c>
      <c r="J5795" s="338" t="s">
        <v>12140</v>
      </c>
      <c r="K5795" s="338" t="s">
        <v>4987</v>
      </c>
      <c r="L5795" s="338" t="s">
        <v>5084</v>
      </c>
      <c r="M5795" s="338" t="s">
        <v>28200</v>
      </c>
      <c r="N5795" s="338" t="s">
        <v>28195</v>
      </c>
      <c r="O5795" s="338" t="s">
        <v>5283</v>
      </c>
    </row>
    <row r="5796" ht="15.75" customHeight="1">
      <c r="A5796" s="338" t="s">
        <v>28201</v>
      </c>
      <c r="B5796" s="338" t="s">
        <v>4993</v>
      </c>
      <c r="C5796" s="338" t="s">
        <v>1601</v>
      </c>
      <c r="D5796" s="338">
        <v>2010.0</v>
      </c>
      <c r="E5796" s="338" t="s">
        <v>28202</v>
      </c>
      <c r="F5796" s="339">
        <v>45083.0</v>
      </c>
      <c r="G5796" s="338" t="s">
        <v>5319</v>
      </c>
      <c r="H5796" s="338" t="s">
        <v>16564</v>
      </c>
      <c r="I5796" s="338" t="s">
        <v>25700</v>
      </c>
      <c r="J5796" s="338" t="s">
        <v>26888</v>
      </c>
      <c r="K5796" s="338" t="s">
        <v>4987</v>
      </c>
      <c r="L5796" s="338" t="s">
        <v>6297</v>
      </c>
      <c r="M5796" s="338" t="s">
        <v>28203</v>
      </c>
      <c r="N5796" s="338" t="s">
        <v>20423</v>
      </c>
      <c r="O5796" s="338" t="s">
        <v>4991</v>
      </c>
    </row>
    <row r="5797" ht="15.75" customHeight="1">
      <c r="A5797" s="338" t="s">
        <v>4545</v>
      </c>
      <c r="B5797" s="338" t="s">
        <v>4970</v>
      </c>
      <c r="C5797" s="338" t="s">
        <v>1681</v>
      </c>
      <c r="D5797" s="338">
        <v>2010.0</v>
      </c>
      <c r="E5797" s="338" t="s">
        <v>27893</v>
      </c>
      <c r="F5797" s="339">
        <v>44964.0</v>
      </c>
      <c r="G5797" s="338" t="s">
        <v>9634</v>
      </c>
      <c r="H5797" s="338" t="s">
        <v>19751</v>
      </c>
      <c r="I5797" s="338" t="s">
        <v>19856</v>
      </c>
      <c r="J5797" s="338" t="s">
        <v>19825</v>
      </c>
      <c r="K5797" s="338" t="s">
        <v>6737</v>
      </c>
      <c r="L5797" s="338" t="s">
        <v>5914</v>
      </c>
      <c r="M5797" s="338" t="s">
        <v>28204</v>
      </c>
      <c r="N5797" s="338" t="s">
        <v>28205</v>
      </c>
      <c r="O5797" s="338" t="s">
        <v>5324</v>
      </c>
    </row>
    <row r="5798" ht="15.75" customHeight="1">
      <c r="A5798" s="338" t="s">
        <v>13262</v>
      </c>
      <c r="B5798" s="338" t="s">
        <v>4970</v>
      </c>
      <c r="C5798" s="338" t="s">
        <v>3713</v>
      </c>
      <c r="D5798" s="338">
        <v>2010.0</v>
      </c>
      <c r="E5798" s="338" t="s">
        <v>28206</v>
      </c>
      <c r="F5798" s="339">
        <v>45175.0</v>
      </c>
      <c r="G5798" s="338" t="s">
        <v>5710</v>
      </c>
      <c r="H5798" s="338" t="s">
        <v>17900</v>
      </c>
      <c r="I5798" s="338" t="s">
        <v>28207</v>
      </c>
      <c r="J5798" s="338" t="s">
        <v>19217</v>
      </c>
      <c r="K5798" s="338" t="s">
        <v>4987</v>
      </c>
      <c r="L5798" s="338" t="s">
        <v>5281</v>
      </c>
      <c r="M5798" s="338" t="s">
        <v>28208</v>
      </c>
      <c r="N5798" s="338" t="s">
        <v>25673</v>
      </c>
      <c r="O5798" s="338" t="s">
        <v>5537</v>
      </c>
    </row>
    <row r="5799" ht="15.75" customHeight="1">
      <c r="A5799" s="338" t="s">
        <v>28209</v>
      </c>
      <c r="B5799" s="338" t="s">
        <v>7737</v>
      </c>
      <c r="C5799" s="338" t="s">
        <v>1547</v>
      </c>
      <c r="D5799" s="338">
        <v>2010.0</v>
      </c>
      <c r="E5799" s="338" t="s">
        <v>27832</v>
      </c>
      <c r="F5799" s="338" t="s">
        <v>6434</v>
      </c>
      <c r="G5799" s="338" t="s">
        <v>5049</v>
      </c>
      <c r="H5799" s="338" t="s">
        <v>19169</v>
      </c>
      <c r="I5799" s="338" t="s">
        <v>28210</v>
      </c>
      <c r="J5799" s="338" t="s">
        <v>19170</v>
      </c>
      <c r="K5799" s="338" t="s">
        <v>19171</v>
      </c>
      <c r="L5799" s="338" t="s">
        <v>5176</v>
      </c>
      <c r="M5799" s="338" t="s">
        <v>28211</v>
      </c>
      <c r="N5799" s="338" t="s">
        <v>19172</v>
      </c>
      <c r="O5799" s="338" t="s">
        <v>20491</v>
      </c>
    </row>
    <row r="5800" ht="15.75" customHeight="1">
      <c r="A5800" s="338" t="s">
        <v>28212</v>
      </c>
      <c r="B5800" s="338" t="s">
        <v>4970</v>
      </c>
      <c r="C5800" s="338" t="s">
        <v>1547</v>
      </c>
      <c r="D5800" s="338">
        <v>2010.0</v>
      </c>
      <c r="E5800" s="338" t="s">
        <v>28213</v>
      </c>
      <c r="F5800" s="339">
        <v>45083.0</v>
      </c>
      <c r="G5800" s="338" t="s">
        <v>5709</v>
      </c>
      <c r="H5800" s="338" t="s">
        <v>28214</v>
      </c>
      <c r="I5800" s="338" t="s">
        <v>28214</v>
      </c>
      <c r="J5800" s="338" t="s">
        <v>24295</v>
      </c>
      <c r="K5800" s="338" t="s">
        <v>4987</v>
      </c>
      <c r="M5800" s="338" t="s">
        <v>28215</v>
      </c>
      <c r="N5800" s="338" t="s">
        <v>5753</v>
      </c>
      <c r="O5800" s="338" t="s">
        <v>5483</v>
      </c>
    </row>
    <row r="5801" ht="15.75" customHeight="1">
      <c r="A5801" s="338" t="s">
        <v>4814</v>
      </c>
      <c r="B5801" s="338" t="s">
        <v>4970</v>
      </c>
      <c r="C5801" s="338" t="s">
        <v>1547</v>
      </c>
      <c r="D5801" s="338">
        <v>2010.0</v>
      </c>
      <c r="E5801" s="338" t="s">
        <v>28216</v>
      </c>
      <c r="F5801" s="339">
        <v>45113.0</v>
      </c>
      <c r="G5801" s="338" t="s">
        <v>6428</v>
      </c>
      <c r="H5801" s="338" t="s">
        <v>28217</v>
      </c>
      <c r="I5801" s="338" t="s">
        <v>28217</v>
      </c>
      <c r="J5801" s="338" t="s">
        <v>18299</v>
      </c>
      <c r="K5801" s="338" t="s">
        <v>4987</v>
      </c>
      <c r="L5801" s="338" t="s">
        <v>5074</v>
      </c>
      <c r="M5801" s="338" t="s">
        <v>28218</v>
      </c>
      <c r="N5801" s="338" t="s">
        <v>24121</v>
      </c>
      <c r="O5801" s="338" t="s">
        <v>4991</v>
      </c>
    </row>
    <row r="5802" ht="15.75" customHeight="1">
      <c r="A5802" s="338" t="s">
        <v>4032</v>
      </c>
      <c r="B5802" s="338" t="s">
        <v>4970</v>
      </c>
      <c r="C5802" s="338" t="s">
        <v>1558</v>
      </c>
      <c r="D5802" s="338">
        <v>2010.0</v>
      </c>
      <c r="E5802" s="338" t="s">
        <v>27742</v>
      </c>
      <c r="F5802" s="339">
        <v>44991.0</v>
      </c>
      <c r="G5802" s="338" t="s">
        <v>5755</v>
      </c>
      <c r="H5802" s="338" t="s">
        <v>28219</v>
      </c>
      <c r="I5802" s="338" t="s">
        <v>28220</v>
      </c>
      <c r="J5802" s="338" t="s">
        <v>25953</v>
      </c>
      <c r="K5802" s="338" t="s">
        <v>4987</v>
      </c>
      <c r="L5802" s="338" t="s">
        <v>5389</v>
      </c>
      <c r="M5802" s="338" t="s">
        <v>28221</v>
      </c>
      <c r="N5802" s="338" t="s">
        <v>28222</v>
      </c>
      <c r="O5802" s="338" t="s">
        <v>5283</v>
      </c>
    </row>
    <row r="5803" ht="15.75" customHeight="1">
      <c r="A5803" s="338" t="s">
        <v>1451</v>
      </c>
      <c r="B5803" s="338" t="s">
        <v>4970</v>
      </c>
      <c r="C5803" s="338" t="s">
        <v>1425</v>
      </c>
      <c r="D5803" s="338">
        <v>2010.0</v>
      </c>
      <c r="E5803" s="338" t="s">
        <v>28163</v>
      </c>
      <c r="F5803" s="339">
        <v>45112.0</v>
      </c>
      <c r="G5803" s="338" t="s">
        <v>6444</v>
      </c>
      <c r="H5803" s="338" t="s">
        <v>24044</v>
      </c>
      <c r="I5803" s="338" t="s">
        <v>28223</v>
      </c>
      <c r="J5803" s="338" t="s">
        <v>25939</v>
      </c>
      <c r="K5803" s="338" t="s">
        <v>4987</v>
      </c>
      <c r="L5803" s="338" t="s">
        <v>5291</v>
      </c>
      <c r="M5803" s="338" t="s">
        <v>28224</v>
      </c>
      <c r="N5803" s="338" t="s">
        <v>5009</v>
      </c>
      <c r="O5803" s="338" t="s">
        <v>5283</v>
      </c>
    </row>
    <row r="5804" ht="15.75" customHeight="1">
      <c r="A5804" s="338" t="s">
        <v>28225</v>
      </c>
      <c r="B5804" s="338" t="s">
        <v>4970</v>
      </c>
      <c r="C5804" s="338" t="s">
        <v>3713</v>
      </c>
      <c r="D5804" s="338">
        <v>2010.0</v>
      </c>
      <c r="E5804" s="338" t="s">
        <v>28226</v>
      </c>
      <c r="F5804" s="339">
        <v>44932.0</v>
      </c>
      <c r="G5804" s="338" t="s">
        <v>5196</v>
      </c>
      <c r="H5804" s="338" t="s">
        <v>17768</v>
      </c>
      <c r="I5804" s="338" t="s">
        <v>25460</v>
      </c>
      <c r="J5804" s="338" t="s">
        <v>22600</v>
      </c>
      <c r="K5804" s="338" t="s">
        <v>4976</v>
      </c>
      <c r="L5804" s="338" t="s">
        <v>6247</v>
      </c>
      <c r="M5804" s="338" t="s">
        <v>28227</v>
      </c>
      <c r="N5804" s="338" t="s">
        <v>28228</v>
      </c>
      <c r="O5804" s="338" t="s">
        <v>5087</v>
      </c>
    </row>
    <row r="5805" ht="15.75" customHeight="1">
      <c r="A5805" s="338" t="s">
        <v>28229</v>
      </c>
      <c r="B5805" s="338" t="s">
        <v>4970</v>
      </c>
      <c r="C5805" s="338" t="s">
        <v>1558</v>
      </c>
      <c r="D5805" s="338">
        <v>2010.0</v>
      </c>
      <c r="E5805" s="338" t="s">
        <v>28230</v>
      </c>
      <c r="F5805" s="339">
        <v>45143.0</v>
      </c>
      <c r="G5805" s="338" t="s">
        <v>5603</v>
      </c>
      <c r="H5805" s="338" t="s">
        <v>23309</v>
      </c>
      <c r="I5805" s="338" t="s">
        <v>28231</v>
      </c>
      <c r="J5805" s="338" t="s">
        <v>7380</v>
      </c>
      <c r="K5805" s="338" t="s">
        <v>5607</v>
      </c>
      <c r="L5805" s="338" t="s">
        <v>5389</v>
      </c>
      <c r="M5805" s="338" t="s">
        <v>28232</v>
      </c>
      <c r="N5805" s="338" t="s">
        <v>17560</v>
      </c>
      <c r="O5805" s="338" t="s">
        <v>5576</v>
      </c>
    </row>
    <row r="5806" ht="15.75" customHeight="1">
      <c r="A5806" s="338" t="s">
        <v>4864</v>
      </c>
      <c r="B5806" s="338" t="s">
        <v>4970</v>
      </c>
      <c r="C5806" s="338" t="s">
        <v>1558</v>
      </c>
      <c r="D5806" s="338">
        <v>2010.0</v>
      </c>
      <c r="E5806" s="338" t="s">
        <v>27403</v>
      </c>
      <c r="F5806" s="339">
        <v>44932.0</v>
      </c>
      <c r="G5806" s="338" t="s">
        <v>5105</v>
      </c>
      <c r="H5806" s="338" t="s">
        <v>16932</v>
      </c>
      <c r="I5806" s="338" t="s">
        <v>11774</v>
      </c>
      <c r="J5806" s="338" t="s">
        <v>15981</v>
      </c>
      <c r="K5806" s="338" t="s">
        <v>4987</v>
      </c>
      <c r="M5806" s="338" t="s">
        <v>28233</v>
      </c>
      <c r="N5806" s="338" t="s">
        <v>17715</v>
      </c>
      <c r="O5806" s="338" t="s">
        <v>5324</v>
      </c>
    </row>
    <row r="5807" ht="15.75" customHeight="1">
      <c r="A5807" s="338" t="s">
        <v>4747</v>
      </c>
      <c r="B5807" s="338" t="s">
        <v>4970</v>
      </c>
      <c r="C5807" s="338" t="s">
        <v>1547</v>
      </c>
      <c r="D5807" s="338">
        <v>2010.0</v>
      </c>
      <c r="E5807" s="338" t="s">
        <v>28163</v>
      </c>
      <c r="F5807" s="339">
        <v>45021.0</v>
      </c>
      <c r="G5807" s="338" t="s">
        <v>6391</v>
      </c>
      <c r="H5807" s="338" t="s">
        <v>25460</v>
      </c>
      <c r="I5807" s="338" t="s">
        <v>24942</v>
      </c>
      <c r="J5807" s="338" t="s">
        <v>18860</v>
      </c>
      <c r="K5807" s="338" t="s">
        <v>4987</v>
      </c>
      <c r="L5807" s="338" t="s">
        <v>5355</v>
      </c>
      <c r="M5807" s="338" t="s">
        <v>28234</v>
      </c>
      <c r="N5807" s="338" t="s">
        <v>25673</v>
      </c>
      <c r="O5807" s="338" t="s">
        <v>5624</v>
      </c>
    </row>
    <row r="5808" ht="15.75" customHeight="1">
      <c r="A5808" s="338" t="s">
        <v>2913</v>
      </c>
      <c r="B5808" s="338" t="s">
        <v>7737</v>
      </c>
      <c r="C5808" s="338" t="s">
        <v>1558</v>
      </c>
      <c r="D5808" s="338">
        <v>2010.0</v>
      </c>
      <c r="E5808" s="338" t="s">
        <v>27835</v>
      </c>
      <c r="F5808" s="339">
        <v>45111.0</v>
      </c>
      <c r="G5808" s="338" t="s">
        <v>8753</v>
      </c>
      <c r="H5808" s="338" t="s">
        <v>24657</v>
      </c>
      <c r="I5808" s="338" t="s">
        <v>24657</v>
      </c>
      <c r="J5808" s="338" t="s">
        <v>15428</v>
      </c>
      <c r="K5808" s="338" t="s">
        <v>4987</v>
      </c>
      <c r="L5808" s="338" t="s">
        <v>5094</v>
      </c>
      <c r="M5808" s="338" t="s">
        <v>28235</v>
      </c>
      <c r="N5808" s="338" t="s">
        <v>25296</v>
      </c>
      <c r="O5808" s="338" t="s">
        <v>5423</v>
      </c>
    </row>
    <row r="5809" ht="15.75" customHeight="1">
      <c r="A5809" s="338" t="s">
        <v>1481</v>
      </c>
      <c r="B5809" s="338" t="s">
        <v>7737</v>
      </c>
      <c r="C5809" s="338" t="s">
        <v>1425</v>
      </c>
      <c r="D5809" s="338">
        <v>2010.0</v>
      </c>
      <c r="E5809" s="338" t="s">
        <v>27481</v>
      </c>
      <c r="F5809" s="339">
        <v>45112.0</v>
      </c>
      <c r="G5809" s="338" t="s">
        <v>5099</v>
      </c>
      <c r="H5809" s="338" t="s">
        <v>28236</v>
      </c>
      <c r="I5809" s="338" t="s">
        <v>28237</v>
      </c>
      <c r="J5809" s="338" t="s">
        <v>28238</v>
      </c>
      <c r="K5809" s="338" t="s">
        <v>5607</v>
      </c>
      <c r="L5809" s="338" t="s">
        <v>7778</v>
      </c>
      <c r="M5809" s="338" t="s">
        <v>28239</v>
      </c>
      <c r="N5809" s="338" t="s">
        <v>23672</v>
      </c>
      <c r="O5809" s="338" t="s">
        <v>5794</v>
      </c>
    </row>
    <row r="5810" ht="15.75" customHeight="1">
      <c r="A5810" s="338" t="s">
        <v>28240</v>
      </c>
      <c r="B5810" s="338" t="s">
        <v>4970</v>
      </c>
      <c r="C5810" s="338" t="s">
        <v>1558</v>
      </c>
      <c r="D5810" s="338">
        <v>2010.0</v>
      </c>
      <c r="E5810" s="338" t="s">
        <v>28241</v>
      </c>
      <c r="F5810" s="339">
        <v>45022.0</v>
      </c>
      <c r="G5810" s="338" t="s">
        <v>5060</v>
      </c>
      <c r="H5810" s="338" t="s">
        <v>28242</v>
      </c>
      <c r="I5810" s="338" t="s">
        <v>28242</v>
      </c>
      <c r="J5810" s="338" t="s">
        <v>28243</v>
      </c>
      <c r="K5810" s="338" t="s">
        <v>4987</v>
      </c>
      <c r="L5810" s="338" t="s">
        <v>5281</v>
      </c>
      <c r="M5810" s="338" t="s">
        <v>28244</v>
      </c>
      <c r="N5810" s="338" t="s">
        <v>24121</v>
      </c>
      <c r="O5810" s="338" t="s">
        <v>6003</v>
      </c>
    </row>
    <row r="5811" ht="15.75" customHeight="1">
      <c r="A5811" s="338" t="s">
        <v>28245</v>
      </c>
      <c r="B5811" s="338" t="s">
        <v>4970</v>
      </c>
      <c r="C5811" s="338" t="s">
        <v>3713</v>
      </c>
      <c r="D5811" s="338">
        <v>2010.0</v>
      </c>
      <c r="E5811" s="338" t="s">
        <v>28246</v>
      </c>
      <c r="F5811" s="339">
        <v>44963.0</v>
      </c>
      <c r="G5811" s="338" t="s">
        <v>5709</v>
      </c>
      <c r="H5811" s="338" t="s">
        <v>24336</v>
      </c>
      <c r="I5811" s="338" t="s">
        <v>24336</v>
      </c>
      <c r="J5811" s="338" t="s">
        <v>20887</v>
      </c>
      <c r="K5811" s="338" t="s">
        <v>4987</v>
      </c>
      <c r="L5811" s="338" t="s">
        <v>7014</v>
      </c>
      <c r="M5811" s="338" t="s">
        <v>28247</v>
      </c>
      <c r="N5811" s="338" t="s">
        <v>27398</v>
      </c>
      <c r="O5811" s="338" t="s">
        <v>5120</v>
      </c>
    </row>
    <row r="5812" ht="15.75" customHeight="1">
      <c r="A5812" s="338" t="s">
        <v>17005</v>
      </c>
      <c r="B5812" s="338" t="s">
        <v>7737</v>
      </c>
      <c r="C5812" s="338" t="s">
        <v>1681</v>
      </c>
      <c r="D5812" s="338">
        <v>2010.0</v>
      </c>
      <c r="E5812" s="338" t="s">
        <v>28248</v>
      </c>
      <c r="F5812" s="339">
        <v>45144.0</v>
      </c>
      <c r="G5812" s="338" t="s">
        <v>5709</v>
      </c>
      <c r="H5812" s="338" t="s">
        <v>17477</v>
      </c>
      <c r="I5812" s="338" t="s">
        <v>21818</v>
      </c>
      <c r="J5812" s="338" t="s">
        <v>21251</v>
      </c>
      <c r="K5812" s="338" t="s">
        <v>4987</v>
      </c>
      <c r="L5812" s="338" t="s">
        <v>5355</v>
      </c>
      <c r="M5812" s="338" t="s">
        <v>28249</v>
      </c>
      <c r="N5812" s="338" t="s">
        <v>28016</v>
      </c>
      <c r="O5812" s="338" t="s">
        <v>5576</v>
      </c>
    </row>
    <row r="5813" ht="15.75" customHeight="1">
      <c r="A5813" s="338" t="s">
        <v>28250</v>
      </c>
      <c r="B5813" s="338" t="s">
        <v>5601</v>
      </c>
      <c r="C5813" s="338" t="s">
        <v>3713</v>
      </c>
      <c r="D5813" s="338">
        <v>2010.0</v>
      </c>
      <c r="E5813" s="338" t="s">
        <v>28251</v>
      </c>
      <c r="F5813" s="338" t="s">
        <v>5059</v>
      </c>
      <c r="G5813" s="338" t="s">
        <v>7217</v>
      </c>
      <c r="H5813" s="338" t="s">
        <v>28252</v>
      </c>
      <c r="I5813" s="338" t="s">
        <v>28252</v>
      </c>
      <c r="J5813" s="338" t="s">
        <v>19028</v>
      </c>
      <c r="K5813" s="338" t="s">
        <v>12977</v>
      </c>
      <c r="M5813" s="338" t="s">
        <v>28253</v>
      </c>
      <c r="N5813" s="338" t="s">
        <v>28254</v>
      </c>
      <c r="O5813" s="338" t="s">
        <v>5715</v>
      </c>
    </row>
    <row r="5814" ht="15.75" customHeight="1">
      <c r="A5814" s="338" t="s">
        <v>3413</v>
      </c>
      <c r="B5814" s="338" t="s">
        <v>7737</v>
      </c>
      <c r="C5814" s="338" t="s">
        <v>1558</v>
      </c>
      <c r="D5814" s="338">
        <v>2010.0</v>
      </c>
      <c r="E5814" s="338" t="s">
        <v>27352</v>
      </c>
      <c r="F5814" s="339">
        <v>45021.0</v>
      </c>
      <c r="G5814" s="338" t="s">
        <v>5099</v>
      </c>
      <c r="H5814" s="338" t="s">
        <v>28255</v>
      </c>
      <c r="I5814" s="338" t="s">
        <v>28256</v>
      </c>
      <c r="J5814" s="338" t="s">
        <v>18358</v>
      </c>
      <c r="K5814" s="338" t="s">
        <v>4987</v>
      </c>
      <c r="L5814" s="338" t="s">
        <v>5377</v>
      </c>
      <c r="M5814" s="338" t="s">
        <v>28257</v>
      </c>
      <c r="N5814" s="338" t="s">
        <v>27982</v>
      </c>
      <c r="O5814" s="338" t="s">
        <v>4991</v>
      </c>
    </row>
    <row r="5815" ht="15.75" customHeight="1">
      <c r="A5815" s="338" t="s">
        <v>28258</v>
      </c>
      <c r="B5815" s="338" t="s">
        <v>4993</v>
      </c>
      <c r="C5815" s="338" t="s">
        <v>1547</v>
      </c>
      <c r="D5815" s="338">
        <v>2010.0</v>
      </c>
      <c r="E5815" s="338" t="s">
        <v>28259</v>
      </c>
      <c r="F5815" s="339">
        <v>45022.0</v>
      </c>
      <c r="G5815" s="338" t="s">
        <v>5417</v>
      </c>
      <c r="H5815" s="338" t="s">
        <v>28260</v>
      </c>
      <c r="I5815" s="338" t="s">
        <v>28261</v>
      </c>
      <c r="J5815" s="338" t="s">
        <v>18623</v>
      </c>
      <c r="K5815" s="338" t="s">
        <v>4987</v>
      </c>
      <c r="M5815" s="338" t="s">
        <v>28262</v>
      </c>
      <c r="N5815" s="338" t="s">
        <v>28263</v>
      </c>
      <c r="O5815" s="338" t="s">
        <v>5150</v>
      </c>
    </row>
    <row r="5816" ht="15.75" customHeight="1">
      <c r="A5816" s="338" t="s">
        <v>28264</v>
      </c>
      <c r="B5816" s="338" t="s">
        <v>5601</v>
      </c>
      <c r="C5816" s="338" t="s">
        <v>1547</v>
      </c>
      <c r="D5816" s="338">
        <v>2010.0</v>
      </c>
      <c r="E5816" s="338" t="s">
        <v>28265</v>
      </c>
      <c r="F5816" s="339">
        <v>44965.0</v>
      </c>
      <c r="G5816" s="338" t="s">
        <v>9634</v>
      </c>
      <c r="H5816" s="338" t="s">
        <v>28266</v>
      </c>
      <c r="I5816" s="338" t="s">
        <v>28266</v>
      </c>
      <c r="J5816" s="338" t="s">
        <v>28267</v>
      </c>
      <c r="K5816" s="338" t="s">
        <v>19171</v>
      </c>
      <c r="M5816" s="338" t="s">
        <v>28268</v>
      </c>
      <c r="N5816" s="338" t="s">
        <v>28269</v>
      </c>
      <c r="O5816" s="338" t="s">
        <v>5127</v>
      </c>
    </row>
    <row r="5817" ht="15.75" customHeight="1">
      <c r="A5817" s="338" t="s">
        <v>28270</v>
      </c>
      <c r="B5817" s="338" t="s">
        <v>4970</v>
      </c>
      <c r="C5817" s="338" t="s">
        <v>2473</v>
      </c>
      <c r="D5817" s="338">
        <v>2010.0</v>
      </c>
      <c r="E5817" s="338" t="s">
        <v>28271</v>
      </c>
      <c r="F5817" s="339">
        <v>45082.0</v>
      </c>
      <c r="G5817" s="338" t="s">
        <v>5709</v>
      </c>
      <c r="H5817" s="338" t="s">
        <v>28272</v>
      </c>
      <c r="I5817" s="338" t="s">
        <v>15361</v>
      </c>
      <c r="J5817" s="338" t="s">
        <v>22596</v>
      </c>
      <c r="K5817" s="338" t="s">
        <v>4987</v>
      </c>
      <c r="L5817" s="338" t="s">
        <v>7014</v>
      </c>
      <c r="M5817" s="338" t="s">
        <v>28273</v>
      </c>
      <c r="N5817" s="338" t="s">
        <v>10126</v>
      </c>
      <c r="O5817" s="338" t="s">
        <v>5339</v>
      </c>
    </row>
    <row r="5818" ht="15.75" customHeight="1">
      <c r="A5818" s="338" t="s">
        <v>4072</v>
      </c>
      <c r="B5818" s="338" t="s">
        <v>7737</v>
      </c>
      <c r="C5818" s="338" t="s">
        <v>1547</v>
      </c>
      <c r="D5818" s="338">
        <v>2010.0</v>
      </c>
      <c r="E5818" s="338" t="s">
        <v>27493</v>
      </c>
      <c r="F5818" s="339">
        <v>44991.0</v>
      </c>
      <c r="G5818" s="338" t="s">
        <v>5070</v>
      </c>
      <c r="H5818" s="338" t="s">
        <v>28274</v>
      </c>
      <c r="I5818" s="338" t="s">
        <v>28274</v>
      </c>
      <c r="J5818" s="338" t="s">
        <v>28275</v>
      </c>
      <c r="K5818" s="338" t="s">
        <v>4987</v>
      </c>
      <c r="L5818" s="338" t="s">
        <v>5074</v>
      </c>
      <c r="M5818" s="338" t="s">
        <v>28276</v>
      </c>
      <c r="N5818" s="338" t="s">
        <v>19967</v>
      </c>
      <c r="O5818" s="338" t="s">
        <v>5232</v>
      </c>
    </row>
    <row r="5819" ht="15.75" customHeight="1">
      <c r="A5819" s="338" t="s">
        <v>28277</v>
      </c>
      <c r="B5819" s="338" t="s">
        <v>5601</v>
      </c>
      <c r="C5819" s="338" t="s">
        <v>1558</v>
      </c>
      <c r="D5819" s="338">
        <v>2010.0</v>
      </c>
      <c r="E5819" s="338" t="s">
        <v>28278</v>
      </c>
      <c r="F5819" s="339">
        <v>44933.0</v>
      </c>
      <c r="G5819" s="338" t="s">
        <v>5272</v>
      </c>
      <c r="H5819" s="338" t="s">
        <v>23282</v>
      </c>
      <c r="I5819" s="338" t="s">
        <v>23282</v>
      </c>
      <c r="J5819" s="338" t="s">
        <v>25335</v>
      </c>
      <c r="K5819" s="338" t="s">
        <v>5607</v>
      </c>
      <c r="M5819" s="338" t="s">
        <v>28279</v>
      </c>
      <c r="N5819" s="338" t="s">
        <v>25337</v>
      </c>
      <c r="O5819" s="338" t="s">
        <v>8615</v>
      </c>
    </row>
    <row r="5820" ht="15.75" customHeight="1">
      <c r="A5820" s="338" t="s">
        <v>28280</v>
      </c>
      <c r="B5820" s="338" t="s">
        <v>7737</v>
      </c>
      <c r="C5820" s="338" t="s">
        <v>1547</v>
      </c>
      <c r="D5820" s="338">
        <v>2010.0</v>
      </c>
      <c r="E5820" s="338" t="s">
        <v>27906</v>
      </c>
      <c r="F5820" s="339">
        <v>45022.0</v>
      </c>
      <c r="G5820" s="338" t="s">
        <v>5774</v>
      </c>
      <c r="H5820" s="338" t="s">
        <v>22451</v>
      </c>
      <c r="I5820" s="338" t="s">
        <v>28281</v>
      </c>
      <c r="J5820" s="338" t="s">
        <v>26755</v>
      </c>
      <c r="K5820" s="338" t="s">
        <v>4987</v>
      </c>
      <c r="L5820" s="338" t="s">
        <v>5166</v>
      </c>
      <c r="M5820" s="338" t="s">
        <v>28282</v>
      </c>
      <c r="N5820" s="338" t="s">
        <v>5036</v>
      </c>
      <c r="O5820" s="338" t="s">
        <v>5339</v>
      </c>
    </row>
    <row r="5821" ht="15.75" customHeight="1">
      <c r="A5821" s="338" t="s">
        <v>28283</v>
      </c>
      <c r="B5821" s="338" t="s">
        <v>4970</v>
      </c>
      <c r="C5821" s="338" t="s">
        <v>1537</v>
      </c>
      <c r="D5821" s="338">
        <v>2010.0</v>
      </c>
      <c r="E5821" s="338" t="s">
        <v>28284</v>
      </c>
      <c r="F5821" s="339">
        <v>45113.0</v>
      </c>
      <c r="G5821" s="338" t="s">
        <v>5219</v>
      </c>
      <c r="H5821" s="338" t="s">
        <v>28285</v>
      </c>
      <c r="I5821" s="338" t="s">
        <v>28285</v>
      </c>
      <c r="J5821" s="338" t="s">
        <v>28286</v>
      </c>
      <c r="K5821" s="338" t="s">
        <v>6501</v>
      </c>
      <c r="M5821" s="338" t="s">
        <v>28287</v>
      </c>
      <c r="N5821" s="338" t="s">
        <v>28288</v>
      </c>
      <c r="O5821" s="338" t="s">
        <v>5002</v>
      </c>
    </row>
    <row r="5822" ht="15.75" customHeight="1">
      <c r="A5822" s="338" t="s">
        <v>28289</v>
      </c>
      <c r="B5822" s="338" t="s">
        <v>4970</v>
      </c>
      <c r="C5822" s="338" t="s">
        <v>1547</v>
      </c>
      <c r="D5822" s="338">
        <v>2010.0</v>
      </c>
      <c r="E5822" s="338" t="s">
        <v>28290</v>
      </c>
      <c r="F5822" s="339">
        <v>45052.0</v>
      </c>
      <c r="G5822" s="338" t="s">
        <v>6391</v>
      </c>
      <c r="H5822" s="338" t="s">
        <v>28291</v>
      </c>
      <c r="I5822" s="338" t="s">
        <v>28292</v>
      </c>
      <c r="J5822" s="338" t="s">
        <v>28293</v>
      </c>
      <c r="K5822" s="338" t="s">
        <v>4987</v>
      </c>
      <c r="L5822" s="338" t="s">
        <v>23608</v>
      </c>
      <c r="M5822" s="338" t="s">
        <v>28294</v>
      </c>
      <c r="N5822" s="338" t="s">
        <v>28295</v>
      </c>
      <c r="O5822" s="338" t="s">
        <v>5020</v>
      </c>
    </row>
    <row r="5823" ht="15.75" customHeight="1">
      <c r="A5823" s="338" t="s">
        <v>28296</v>
      </c>
      <c r="B5823" s="338" t="s">
        <v>4970</v>
      </c>
      <c r="C5823" s="338" t="s">
        <v>1425</v>
      </c>
      <c r="D5823" s="338">
        <v>2010.0</v>
      </c>
      <c r="E5823" s="338" t="s">
        <v>28297</v>
      </c>
      <c r="F5823" s="339">
        <v>45173.0</v>
      </c>
      <c r="G5823" s="338" t="s">
        <v>6547</v>
      </c>
      <c r="H5823" s="338" t="s">
        <v>21564</v>
      </c>
      <c r="I5823" s="338" t="s">
        <v>28298</v>
      </c>
      <c r="J5823" s="338" t="s">
        <v>21603</v>
      </c>
      <c r="K5823" s="338" t="s">
        <v>4987</v>
      </c>
      <c r="L5823" s="338" t="s">
        <v>5064</v>
      </c>
      <c r="M5823" s="338" t="s">
        <v>28299</v>
      </c>
      <c r="N5823" s="338" t="s">
        <v>28300</v>
      </c>
      <c r="O5823" s="338" t="s">
        <v>5248</v>
      </c>
    </row>
    <row r="5824" ht="15.75" customHeight="1">
      <c r="A5824" s="338" t="s">
        <v>28301</v>
      </c>
      <c r="B5824" s="338" t="s">
        <v>4970</v>
      </c>
      <c r="C5824" s="338" t="s">
        <v>1558</v>
      </c>
      <c r="D5824" s="338">
        <v>2010.0</v>
      </c>
      <c r="E5824" s="338" t="s">
        <v>27318</v>
      </c>
      <c r="F5824" s="339">
        <v>44992.0</v>
      </c>
      <c r="G5824" s="338" t="s">
        <v>5272</v>
      </c>
      <c r="H5824" s="338" t="s">
        <v>28302</v>
      </c>
      <c r="I5824" s="338" t="s">
        <v>9364</v>
      </c>
      <c r="J5824" s="338" t="s">
        <v>23311</v>
      </c>
      <c r="K5824" s="338" t="s">
        <v>5405</v>
      </c>
      <c r="L5824" s="338" t="s">
        <v>7748</v>
      </c>
      <c r="M5824" s="338" t="s">
        <v>28303</v>
      </c>
      <c r="N5824" s="338" t="s">
        <v>24812</v>
      </c>
      <c r="O5824" s="338" t="s">
        <v>5127</v>
      </c>
    </row>
    <row r="5825" ht="15.75" customHeight="1">
      <c r="A5825" s="338" t="s">
        <v>3898</v>
      </c>
      <c r="B5825" s="338" t="s">
        <v>4970</v>
      </c>
      <c r="C5825" s="338" t="s">
        <v>1558</v>
      </c>
      <c r="D5825" s="338">
        <v>2010.0</v>
      </c>
      <c r="E5825" s="338" t="s">
        <v>28163</v>
      </c>
      <c r="F5825" s="339">
        <v>44991.0</v>
      </c>
      <c r="G5825" s="338" t="s">
        <v>6428</v>
      </c>
      <c r="H5825" s="338" t="s">
        <v>5381</v>
      </c>
      <c r="I5825" s="338" t="s">
        <v>5381</v>
      </c>
      <c r="J5825" s="338" t="s">
        <v>9206</v>
      </c>
      <c r="K5825" s="338" t="s">
        <v>4987</v>
      </c>
      <c r="L5825" s="338" t="s">
        <v>5355</v>
      </c>
      <c r="M5825" s="338" t="s">
        <v>28304</v>
      </c>
      <c r="N5825" s="338" t="s">
        <v>28305</v>
      </c>
      <c r="O5825" s="338" t="s">
        <v>5020</v>
      </c>
    </row>
    <row r="5826" ht="15.75" customHeight="1">
      <c r="A5826" s="338" t="s">
        <v>4656</v>
      </c>
      <c r="B5826" s="338" t="s">
        <v>7737</v>
      </c>
      <c r="C5826" s="338" t="s">
        <v>3713</v>
      </c>
      <c r="D5826" s="338">
        <v>2010.0</v>
      </c>
      <c r="E5826" s="338" t="s">
        <v>28306</v>
      </c>
      <c r="F5826" s="339">
        <v>45175.0</v>
      </c>
      <c r="G5826" s="338" t="s">
        <v>5969</v>
      </c>
      <c r="H5826" s="338" t="s">
        <v>5100</v>
      </c>
      <c r="I5826" s="338" t="s">
        <v>28307</v>
      </c>
      <c r="J5826" s="338" t="s">
        <v>18014</v>
      </c>
      <c r="K5826" s="338" t="s">
        <v>4987</v>
      </c>
      <c r="L5826" s="338" t="s">
        <v>7014</v>
      </c>
      <c r="M5826" s="338" t="s">
        <v>28308</v>
      </c>
      <c r="N5826" s="338" t="s">
        <v>28309</v>
      </c>
      <c r="O5826" s="338" t="s">
        <v>5943</v>
      </c>
    </row>
    <row r="5827" ht="15.75" customHeight="1">
      <c r="A5827" s="338" t="s">
        <v>28310</v>
      </c>
      <c r="B5827" s="338" t="s">
        <v>4993</v>
      </c>
      <c r="C5827" s="338" t="s">
        <v>1558</v>
      </c>
      <c r="D5827" s="338">
        <v>2010.0</v>
      </c>
      <c r="E5827" s="338" t="s">
        <v>27234</v>
      </c>
      <c r="F5827" s="339">
        <v>45141.0</v>
      </c>
      <c r="G5827" s="338" t="s">
        <v>5241</v>
      </c>
      <c r="H5827" s="338" t="s">
        <v>17020</v>
      </c>
      <c r="I5827" s="338" t="s">
        <v>28311</v>
      </c>
      <c r="J5827" s="338" t="s">
        <v>14510</v>
      </c>
      <c r="K5827" s="338" t="s">
        <v>4976</v>
      </c>
      <c r="L5827" s="338" t="s">
        <v>5377</v>
      </c>
      <c r="M5827" s="338" t="s">
        <v>28312</v>
      </c>
      <c r="N5827" s="338" t="s">
        <v>18868</v>
      </c>
      <c r="O5827" s="338" t="s">
        <v>5248</v>
      </c>
    </row>
    <row r="5828" ht="15.75" customHeight="1">
      <c r="A5828" s="338" t="s">
        <v>28313</v>
      </c>
      <c r="B5828" s="338" t="s">
        <v>7737</v>
      </c>
      <c r="C5828" s="338" t="s">
        <v>1558</v>
      </c>
      <c r="D5828" s="338">
        <v>2010.0</v>
      </c>
      <c r="E5828" s="338" t="s">
        <v>28314</v>
      </c>
      <c r="F5828" s="339">
        <v>45021.0</v>
      </c>
      <c r="G5828" s="338" t="s">
        <v>6031</v>
      </c>
      <c r="H5828" s="338" t="s">
        <v>20045</v>
      </c>
      <c r="I5828" s="338" t="s">
        <v>20045</v>
      </c>
      <c r="J5828" s="338" t="s">
        <v>19948</v>
      </c>
      <c r="K5828" s="338" t="s">
        <v>4987</v>
      </c>
      <c r="L5828" s="338" t="s">
        <v>5094</v>
      </c>
      <c r="M5828" s="338" t="s">
        <v>28315</v>
      </c>
      <c r="N5828" s="338" t="s">
        <v>10126</v>
      </c>
      <c r="O5828" s="338" t="s">
        <v>5780</v>
      </c>
    </row>
    <row r="5829" ht="15.75" customHeight="1">
      <c r="A5829" s="338" t="s">
        <v>28316</v>
      </c>
      <c r="B5829" s="338" t="s">
        <v>4970</v>
      </c>
      <c r="C5829" s="338" t="s">
        <v>1558</v>
      </c>
      <c r="D5829" s="338">
        <v>2010.0</v>
      </c>
      <c r="E5829" s="338" t="s">
        <v>28317</v>
      </c>
      <c r="F5829" s="338" t="s">
        <v>5286</v>
      </c>
      <c r="G5829" s="338" t="s">
        <v>5872</v>
      </c>
      <c r="H5829" s="338" t="s">
        <v>28318</v>
      </c>
      <c r="I5829" s="338" t="s">
        <v>28319</v>
      </c>
      <c r="J5829" s="338" t="s">
        <v>11941</v>
      </c>
      <c r="K5829" s="338" t="s">
        <v>4987</v>
      </c>
      <c r="L5829" s="338" t="s">
        <v>5176</v>
      </c>
      <c r="M5829" s="338" t="s">
        <v>28320</v>
      </c>
      <c r="N5829" s="338" t="s">
        <v>28321</v>
      </c>
      <c r="O5829" s="338" t="s">
        <v>5576</v>
      </c>
    </row>
    <row r="5830" ht="15.75" customHeight="1">
      <c r="A5830" s="338" t="s">
        <v>28322</v>
      </c>
      <c r="B5830" s="338" t="s">
        <v>4993</v>
      </c>
      <c r="C5830" s="338" t="s">
        <v>1547</v>
      </c>
      <c r="D5830" s="338">
        <v>2010.0</v>
      </c>
      <c r="E5830" s="338" t="s">
        <v>27933</v>
      </c>
      <c r="F5830" s="339">
        <v>45022.0</v>
      </c>
      <c r="G5830" s="338" t="s">
        <v>5241</v>
      </c>
      <c r="H5830" s="338" t="s">
        <v>25662</v>
      </c>
      <c r="I5830" s="338" t="s">
        <v>18758</v>
      </c>
      <c r="J5830" s="338" t="s">
        <v>14510</v>
      </c>
      <c r="K5830" s="338" t="s">
        <v>4987</v>
      </c>
      <c r="L5830" s="338" t="s">
        <v>8694</v>
      </c>
      <c r="M5830" s="338" t="s">
        <v>28323</v>
      </c>
      <c r="N5830" s="338" t="s">
        <v>27982</v>
      </c>
      <c r="O5830" s="338" t="s">
        <v>5537</v>
      </c>
    </row>
    <row r="5831" ht="15.75" customHeight="1">
      <c r="A5831" s="338" t="s">
        <v>3194</v>
      </c>
      <c r="B5831" s="338" t="s">
        <v>4993</v>
      </c>
      <c r="C5831" s="338" t="s">
        <v>1572</v>
      </c>
      <c r="D5831" s="338">
        <v>2010.0</v>
      </c>
      <c r="E5831" s="338" t="s">
        <v>27761</v>
      </c>
      <c r="F5831" s="339">
        <v>45081.0</v>
      </c>
      <c r="G5831" s="338" t="s">
        <v>5121</v>
      </c>
      <c r="H5831" s="338" t="s">
        <v>26527</v>
      </c>
      <c r="I5831" s="338" t="s">
        <v>28324</v>
      </c>
      <c r="J5831" s="338" t="s">
        <v>5032</v>
      </c>
      <c r="K5831" s="338" t="s">
        <v>4987</v>
      </c>
      <c r="L5831" s="338" t="s">
        <v>14335</v>
      </c>
      <c r="M5831" s="338" t="s">
        <v>28325</v>
      </c>
      <c r="N5831" s="338" t="s">
        <v>4979</v>
      </c>
      <c r="O5831" s="338" t="s">
        <v>6997</v>
      </c>
    </row>
    <row r="5832" ht="15.75" customHeight="1">
      <c r="A5832" s="338" t="s">
        <v>4508</v>
      </c>
      <c r="B5832" s="338" t="s">
        <v>4970</v>
      </c>
      <c r="C5832" s="338" t="s">
        <v>1425</v>
      </c>
      <c r="D5832" s="338">
        <v>2010.0</v>
      </c>
      <c r="E5832" s="338" t="s">
        <v>27862</v>
      </c>
      <c r="F5832" s="339">
        <v>45142.0</v>
      </c>
      <c r="G5832" s="338" t="s">
        <v>5153</v>
      </c>
      <c r="H5832" s="338" t="s">
        <v>5952</v>
      </c>
      <c r="I5832" s="338" t="s">
        <v>5952</v>
      </c>
      <c r="J5832" s="338" t="s">
        <v>28326</v>
      </c>
      <c r="K5832" s="338" t="s">
        <v>4987</v>
      </c>
      <c r="L5832" s="338" t="s">
        <v>7014</v>
      </c>
      <c r="M5832" s="338" t="s">
        <v>28327</v>
      </c>
      <c r="N5832" s="338" t="s">
        <v>26047</v>
      </c>
      <c r="O5832" s="338" t="s">
        <v>5324</v>
      </c>
    </row>
    <row r="5833" ht="15.75" customHeight="1">
      <c r="A5833" s="338" t="s">
        <v>28328</v>
      </c>
      <c r="B5833" s="338" t="s">
        <v>7737</v>
      </c>
      <c r="C5833" s="338" t="s">
        <v>1547</v>
      </c>
      <c r="D5833" s="338">
        <v>2010.0</v>
      </c>
      <c r="E5833" s="338" t="s">
        <v>28329</v>
      </c>
      <c r="F5833" s="339">
        <v>45053.0</v>
      </c>
      <c r="G5833" s="338" t="s">
        <v>5219</v>
      </c>
      <c r="H5833" s="338" t="s">
        <v>28330</v>
      </c>
      <c r="I5833" s="338" t="s">
        <v>28331</v>
      </c>
      <c r="J5833" s="338" t="s">
        <v>28332</v>
      </c>
      <c r="K5833" s="338" t="s">
        <v>5607</v>
      </c>
      <c r="M5833" s="338" t="s">
        <v>28333</v>
      </c>
      <c r="N5833" s="338" t="s">
        <v>28334</v>
      </c>
      <c r="O5833" s="338" t="s">
        <v>5150</v>
      </c>
    </row>
    <row r="5834" ht="15.75" customHeight="1">
      <c r="A5834" s="338" t="s">
        <v>28335</v>
      </c>
      <c r="B5834" s="338" t="s">
        <v>4970</v>
      </c>
      <c r="C5834" s="338" t="s">
        <v>1537</v>
      </c>
      <c r="D5834" s="338">
        <v>2010.0</v>
      </c>
      <c r="E5834" s="338" t="s">
        <v>28248</v>
      </c>
      <c r="F5834" s="339">
        <v>44991.0</v>
      </c>
      <c r="G5834" s="338" t="s">
        <v>5145</v>
      </c>
      <c r="H5834" s="338" t="s">
        <v>28336</v>
      </c>
      <c r="I5834" s="338" t="s">
        <v>28336</v>
      </c>
      <c r="J5834" s="338" t="s">
        <v>24216</v>
      </c>
      <c r="K5834" s="338" t="s">
        <v>7575</v>
      </c>
      <c r="L5834" s="338" t="s">
        <v>12855</v>
      </c>
      <c r="M5834" s="338" t="s">
        <v>28337</v>
      </c>
      <c r="N5834" s="338" t="s">
        <v>26047</v>
      </c>
      <c r="O5834" s="338" t="s">
        <v>5067</v>
      </c>
    </row>
    <row r="5835" ht="15.75" customHeight="1">
      <c r="A5835" s="338" t="s">
        <v>28338</v>
      </c>
      <c r="B5835" s="338" t="s">
        <v>4970</v>
      </c>
      <c r="C5835" s="338" t="s">
        <v>1537</v>
      </c>
      <c r="D5835" s="338">
        <v>2010.0</v>
      </c>
      <c r="E5835" s="338" t="s">
        <v>28339</v>
      </c>
      <c r="F5835" s="339">
        <v>45051.0</v>
      </c>
      <c r="G5835" s="338" t="s">
        <v>5319</v>
      </c>
      <c r="H5835" s="338" t="s">
        <v>25443</v>
      </c>
      <c r="I5835" s="338" t="s">
        <v>25443</v>
      </c>
      <c r="J5835" s="338" t="s">
        <v>28340</v>
      </c>
      <c r="K5835" s="338" t="s">
        <v>4987</v>
      </c>
      <c r="L5835" s="338" t="s">
        <v>6113</v>
      </c>
      <c r="M5835" s="338" t="s">
        <v>28341</v>
      </c>
      <c r="N5835" s="338" t="s">
        <v>25445</v>
      </c>
      <c r="O5835" s="338" t="s">
        <v>5698</v>
      </c>
    </row>
    <row r="5836" ht="15.75" customHeight="1">
      <c r="A5836" s="338" t="s">
        <v>28342</v>
      </c>
      <c r="B5836" s="338" t="s">
        <v>5601</v>
      </c>
      <c r="C5836" s="338" t="s">
        <v>1558</v>
      </c>
      <c r="D5836" s="338">
        <v>2010.0</v>
      </c>
      <c r="E5836" s="338" t="s">
        <v>28343</v>
      </c>
      <c r="F5836" s="338" t="s">
        <v>5059</v>
      </c>
      <c r="G5836" s="338" t="s">
        <v>5172</v>
      </c>
      <c r="H5836" s="338" t="s">
        <v>17768</v>
      </c>
      <c r="J5836" s="338" t="s">
        <v>22455</v>
      </c>
      <c r="K5836" s="338" t="s">
        <v>4976</v>
      </c>
      <c r="M5836" s="338" t="s">
        <v>28344</v>
      </c>
      <c r="N5836" s="338" t="s">
        <v>28345</v>
      </c>
      <c r="O5836" s="338" t="s">
        <v>5545</v>
      </c>
    </row>
    <row r="5837" ht="15.75" customHeight="1">
      <c r="A5837" s="338" t="s">
        <v>28346</v>
      </c>
      <c r="B5837" s="338" t="s">
        <v>4970</v>
      </c>
      <c r="C5837" s="338" t="s">
        <v>1547</v>
      </c>
      <c r="D5837" s="338">
        <v>2010.0</v>
      </c>
      <c r="E5837" s="338" t="s">
        <v>28347</v>
      </c>
      <c r="F5837" s="338" t="s">
        <v>5059</v>
      </c>
      <c r="G5837" s="338" t="s">
        <v>5797</v>
      </c>
      <c r="H5837" s="338" t="s">
        <v>28348</v>
      </c>
      <c r="I5837" s="338" t="s">
        <v>28348</v>
      </c>
      <c r="J5837" s="338" t="s">
        <v>21676</v>
      </c>
      <c r="K5837" s="338" t="s">
        <v>4987</v>
      </c>
      <c r="L5837" s="338" t="s">
        <v>5389</v>
      </c>
      <c r="M5837" s="338" t="s">
        <v>28349</v>
      </c>
      <c r="N5837" s="338" t="s">
        <v>28350</v>
      </c>
      <c r="O5837" s="338" t="s">
        <v>5537</v>
      </c>
    </row>
    <row r="5838" ht="15.75" customHeight="1">
      <c r="A5838" s="338" t="s">
        <v>3140</v>
      </c>
      <c r="B5838" s="338" t="s">
        <v>4970</v>
      </c>
      <c r="C5838" s="338" t="s">
        <v>1547</v>
      </c>
      <c r="D5838" s="338">
        <v>2010.0</v>
      </c>
      <c r="E5838" s="338" t="s">
        <v>27893</v>
      </c>
      <c r="F5838" s="339">
        <v>44932.0</v>
      </c>
      <c r="G5838" s="338" t="s">
        <v>5880</v>
      </c>
      <c r="H5838" s="338" t="s">
        <v>24657</v>
      </c>
      <c r="I5838" s="338" t="s">
        <v>24657</v>
      </c>
      <c r="J5838" s="338" t="s">
        <v>15428</v>
      </c>
      <c r="K5838" s="338" t="s">
        <v>4987</v>
      </c>
      <c r="L5838" s="338" t="s">
        <v>6447</v>
      </c>
      <c r="M5838" s="338" t="s">
        <v>28351</v>
      </c>
      <c r="N5838" s="338" t="s">
        <v>25296</v>
      </c>
      <c r="O5838" s="338" t="s">
        <v>5037</v>
      </c>
    </row>
    <row r="5839" ht="15.75" customHeight="1">
      <c r="A5839" s="338" t="s">
        <v>28352</v>
      </c>
      <c r="B5839" s="338" t="s">
        <v>4970</v>
      </c>
      <c r="C5839" s="338" t="s">
        <v>1558</v>
      </c>
      <c r="D5839" s="338">
        <v>2010.0</v>
      </c>
      <c r="E5839" s="338" t="s">
        <v>28353</v>
      </c>
      <c r="F5839" s="339">
        <v>45144.0</v>
      </c>
      <c r="G5839" s="338" t="s">
        <v>5145</v>
      </c>
      <c r="H5839" s="338" t="s">
        <v>28354</v>
      </c>
      <c r="I5839" s="338" t="s">
        <v>28354</v>
      </c>
      <c r="J5839" s="338" t="s">
        <v>28355</v>
      </c>
      <c r="K5839" s="338" t="s">
        <v>4987</v>
      </c>
      <c r="L5839" s="338" t="s">
        <v>12125</v>
      </c>
      <c r="M5839" s="338" t="s">
        <v>28356</v>
      </c>
      <c r="N5839" s="338" t="s">
        <v>28357</v>
      </c>
      <c r="O5839" s="338" t="s">
        <v>5483</v>
      </c>
    </row>
    <row r="5840" ht="15.75" customHeight="1">
      <c r="A5840" s="338" t="s">
        <v>28358</v>
      </c>
      <c r="B5840" s="338" t="s">
        <v>4970</v>
      </c>
      <c r="C5840" s="338" t="s">
        <v>1681</v>
      </c>
      <c r="D5840" s="338">
        <v>2010.0</v>
      </c>
      <c r="E5840" s="338" t="s">
        <v>28359</v>
      </c>
      <c r="F5840" s="339">
        <v>45082.0</v>
      </c>
      <c r="G5840" s="338" t="s">
        <v>6690</v>
      </c>
      <c r="H5840" s="338" t="s">
        <v>6379</v>
      </c>
      <c r="I5840" s="338" t="s">
        <v>28360</v>
      </c>
      <c r="J5840" s="338" t="s">
        <v>19948</v>
      </c>
      <c r="K5840" s="338" t="s">
        <v>12977</v>
      </c>
      <c r="L5840" s="338" t="s">
        <v>7014</v>
      </c>
      <c r="M5840" s="338" t="s">
        <v>28361</v>
      </c>
      <c r="N5840" s="338" t="s">
        <v>28362</v>
      </c>
      <c r="O5840" s="338" t="s">
        <v>5232</v>
      </c>
    </row>
    <row r="5841" ht="15.75" customHeight="1">
      <c r="A5841" s="338" t="s">
        <v>28363</v>
      </c>
      <c r="B5841" s="338" t="s">
        <v>5601</v>
      </c>
      <c r="C5841" s="338" t="s">
        <v>3713</v>
      </c>
      <c r="D5841" s="338">
        <v>2010.0</v>
      </c>
      <c r="E5841" s="338" t="s">
        <v>28364</v>
      </c>
      <c r="F5841" s="339">
        <v>45052.0</v>
      </c>
      <c r="G5841" s="338" t="s">
        <v>5432</v>
      </c>
      <c r="H5841" s="338" t="s">
        <v>14132</v>
      </c>
      <c r="I5841" s="338" t="s">
        <v>14132</v>
      </c>
      <c r="J5841" s="338" t="s">
        <v>28365</v>
      </c>
      <c r="K5841" s="338" t="s">
        <v>5607</v>
      </c>
      <c r="M5841" s="338" t="s">
        <v>28366</v>
      </c>
      <c r="N5841" s="338" t="s">
        <v>28367</v>
      </c>
      <c r="O5841" s="338" t="s">
        <v>5537</v>
      </c>
    </row>
    <row r="5842" ht="15.75" customHeight="1">
      <c r="A5842" s="338" t="s">
        <v>28368</v>
      </c>
      <c r="B5842" s="338" t="s">
        <v>4970</v>
      </c>
      <c r="C5842" s="338" t="s">
        <v>1547</v>
      </c>
      <c r="D5842" s="338">
        <v>2010.0</v>
      </c>
      <c r="E5842" s="338" t="s">
        <v>28369</v>
      </c>
      <c r="F5842" s="339">
        <v>45081.0</v>
      </c>
      <c r="G5842" s="338" t="s">
        <v>7461</v>
      </c>
      <c r="H5842" s="338" t="s">
        <v>11331</v>
      </c>
      <c r="I5842" s="338" t="s">
        <v>11331</v>
      </c>
      <c r="J5842" s="338" t="s">
        <v>8847</v>
      </c>
      <c r="K5842" s="338" t="s">
        <v>4987</v>
      </c>
      <c r="L5842" s="338" t="s">
        <v>6039</v>
      </c>
      <c r="M5842" s="338" t="s">
        <v>28370</v>
      </c>
      <c r="N5842" s="338" t="s">
        <v>28371</v>
      </c>
      <c r="O5842" s="338" t="s">
        <v>5370</v>
      </c>
    </row>
    <row r="5843" ht="15.75" customHeight="1">
      <c r="A5843" s="338" t="s">
        <v>28372</v>
      </c>
      <c r="B5843" s="338" t="s">
        <v>5601</v>
      </c>
      <c r="C5843" s="338" t="s">
        <v>1558</v>
      </c>
      <c r="D5843" s="338">
        <v>2010.0</v>
      </c>
      <c r="E5843" s="338" t="s">
        <v>28373</v>
      </c>
      <c r="F5843" s="339">
        <v>45112.0</v>
      </c>
      <c r="G5843" s="338" t="s">
        <v>5319</v>
      </c>
      <c r="H5843" s="338" t="s">
        <v>14933</v>
      </c>
      <c r="I5843" s="338" t="s">
        <v>14933</v>
      </c>
      <c r="J5843" s="338" t="s">
        <v>28374</v>
      </c>
      <c r="K5843" s="338" t="s">
        <v>4987</v>
      </c>
      <c r="M5843" s="338" t="s">
        <v>28375</v>
      </c>
      <c r="N5843" s="338" t="s">
        <v>14937</v>
      </c>
      <c r="O5843" s="338" t="s">
        <v>5505</v>
      </c>
    </row>
    <row r="5844" ht="15.75" customHeight="1">
      <c r="A5844" s="338" t="s">
        <v>4595</v>
      </c>
      <c r="B5844" s="338" t="s">
        <v>4970</v>
      </c>
      <c r="C5844" s="338" t="s">
        <v>1547</v>
      </c>
      <c r="D5844" s="338">
        <v>2010.0</v>
      </c>
      <c r="E5844" s="338" t="s">
        <v>28376</v>
      </c>
      <c r="F5844" s="339">
        <v>45022.0</v>
      </c>
      <c r="G5844" s="338" t="s">
        <v>5099</v>
      </c>
      <c r="H5844" s="338" t="s">
        <v>28377</v>
      </c>
      <c r="I5844" s="338" t="s">
        <v>28377</v>
      </c>
      <c r="J5844" s="338" t="s">
        <v>22960</v>
      </c>
      <c r="K5844" s="338" t="s">
        <v>4987</v>
      </c>
      <c r="L5844" s="338" t="s">
        <v>5084</v>
      </c>
      <c r="M5844" s="338" t="s">
        <v>28378</v>
      </c>
      <c r="N5844" s="338" t="s">
        <v>27128</v>
      </c>
      <c r="O5844" s="338" t="s">
        <v>5262</v>
      </c>
    </row>
    <row r="5845" ht="15.75" customHeight="1">
      <c r="A5845" s="338" t="s">
        <v>28379</v>
      </c>
      <c r="B5845" s="338" t="s">
        <v>7737</v>
      </c>
      <c r="C5845" s="338" t="s">
        <v>1537</v>
      </c>
      <c r="D5845" s="338">
        <v>2011.0</v>
      </c>
      <c r="E5845" s="338" t="s">
        <v>28329</v>
      </c>
      <c r="F5845" s="339">
        <v>45175.0</v>
      </c>
      <c r="G5845" s="338" t="s">
        <v>28380</v>
      </c>
      <c r="H5845" s="338" t="s">
        <v>11974</v>
      </c>
      <c r="I5845" s="338" t="s">
        <v>27995</v>
      </c>
      <c r="J5845" s="338" t="s">
        <v>28381</v>
      </c>
      <c r="K5845" s="338" t="s">
        <v>4987</v>
      </c>
      <c r="L5845" s="338" t="s">
        <v>18874</v>
      </c>
      <c r="M5845" s="338" t="s">
        <v>28382</v>
      </c>
      <c r="N5845" s="338" t="s">
        <v>5009</v>
      </c>
      <c r="O5845" s="338" t="s">
        <v>5002</v>
      </c>
    </row>
    <row r="5846" ht="15.75" customHeight="1">
      <c r="A5846" s="338" t="s">
        <v>1209</v>
      </c>
      <c r="B5846" s="338" t="s">
        <v>7737</v>
      </c>
      <c r="C5846" s="338" t="s">
        <v>1537</v>
      </c>
      <c r="D5846" s="338">
        <v>2011.0</v>
      </c>
      <c r="E5846" s="338" t="s">
        <v>28383</v>
      </c>
      <c r="F5846" s="338" t="s">
        <v>5059</v>
      </c>
      <c r="G5846" s="338" t="s">
        <v>28384</v>
      </c>
      <c r="H5846" s="338" t="s">
        <v>12198</v>
      </c>
      <c r="I5846" s="338" t="s">
        <v>23148</v>
      </c>
      <c r="J5846" s="338" t="s">
        <v>28385</v>
      </c>
      <c r="K5846" s="338" t="s">
        <v>4987</v>
      </c>
      <c r="L5846" s="338" t="s">
        <v>22805</v>
      </c>
      <c r="M5846" s="338" t="s">
        <v>28386</v>
      </c>
      <c r="N5846" s="338" t="s">
        <v>5009</v>
      </c>
      <c r="O5846" s="338" t="s">
        <v>5217</v>
      </c>
    </row>
    <row r="5847" ht="15.75" customHeight="1">
      <c r="A5847" s="338" t="s">
        <v>1429</v>
      </c>
      <c r="B5847" s="338" t="s">
        <v>7737</v>
      </c>
      <c r="C5847" s="338" t="s">
        <v>1601</v>
      </c>
      <c r="D5847" s="338">
        <v>2011.0</v>
      </c>
      <c r="E5847" s="338" t="s">
        <v>28387</v>
      </c>
      <c r="F5847" s="339">
        <v>44934.0</v>
      </c>
      <c r="G5847" s="338" t="s">
        <v>28388</v>
      </c>
      <c r="H5847" s="338" t="s">
        <v>25756</v>
      </c>
      <c r="I5847" s="338" t="s">
        <v>8102</v>
      </c>
      <c r="J5847" s="338" t="s">
        <v>21231</v>
      </c>
      <c r="K5847" s="338" t="s">
        <v>4976</v>
      </c>
      <c r="L5847" s="338" t="s">
        <v>18155</v>
      </c>
      <c r="M5847" s="338" t="s">
        <v>28389</v>
      </c>
      <c r="N5847" s="338" t="s">
        <v>4979</v>
      </c>
      <c r="O5847" s="338" t="s">
        <v>7456</v>
      </c>
    </row>
    <row r="5848" ht="15.75" customHeight="1">
      <c r="A5848" s="338" t="s">
        <v>4797</v>
      </c>
      <c r="B5848" s="338" t="s">
        <v>4970</v>
      </c>
      <c r="C5848" s="338" t="s">
        <v>1547</v>
      </c>
      <c r="D5848" s="338">
        <v>2011.0</v>
      </c>
      <c r="E5848" s="338" t="s">
        <v>28390</v>
      </c>
      <c r="F5848" s="339">
        <v>45023.0</v>
      </c>
      <c r="G5848" s="338" t="s">
        <v>8507</v>
      </c>
      <c r="H5848" s="338" t="s">
        <v>26305</v>
      </c>
      <c r="I5848" s="338" t="s">
        <v>26305</v>
      </c>
      <c r="J5848" s="338" t="s">
        <v>26306</v>
      </c>
      <c r="K5848" s="338" t="s">
        <v>4987</v>
      </c>
      <c r="L5848" s="338" t="s">
        <v>5084</v>
      </c>
      <c r="M5848" s="338" t="s">
        <v>28391</v>
      </c>
      <c r="N5848" s="338" t="s">
        <v>28392</v>
      </c>
      <c r="O5848" s="338" t="s">
        <v>6278</v>
      </c>
    </row>
    <row r="5849" ht="15.75" customHeight="1">
      <c r="A5849" s="338" t="s">
        <v>2084</v>
      </c>
      <c r="B5849" s="338" t="s">
        <v>4970</v>
      </c>
      <c r="C5849" s="338" t="s">
        <v>1558</v>
      </c>
      <c r="D5849" s="338">
        <v>2011.0</v>
      </c>
      <c r="E5849" s="338" t="s">
        <v>28393</v>
      </c>
      <c r="F5849" s="339">
        <v>45144.0</v>
      </c>
      <c r="G5849" s="338" t="s">
        <v>18108</v>
      </c>
      <c r="H5849" s="338" t="s">
        <v>28394</v>
      </c>
      <c r="I5849" s="338" t="s">
        <v>28395</v>
      </c>
      <c r="J5849" s="338" t="s">
        <v>28395</v>
      </c>
      <c r="K5849" s="338" t="s">
        <v>4987</v>
      </c>
      <c r="L5849" s="338" t="s">
        <v>7025</v>
      </c>
      <c r="M5849" s="338" t="s">
        <v>28396</v>
      </c>
      <c r="N5849" s="338" t="s">
        <v>5036</v>
      </c>
      <c r="O5849" s="338" t="s">
        <v>5852</v>
      </c>
    </row>
    <row r="5850" ht="15.75" customHeight="1">
      <c r="A5850" s="338" t="s">
        <v>270</v>
      </c>
      <c r="B5850" s="338" t="s">
        <v>7737</v>
      </c>
      <c r="C5850" s="338" t="s">
        <v>1537</v>
      </c>
      <c r="D5850" s="338">
        <v>2011.0</v>
      </c>
      <c r="E5850" s="338" t="s">
        <v>28397</v>
      </c>
      <c r="F5850" s="339">
        <v>44992.0</v>
      </c>
      <c r="G5850" s="338" t="s">
        <v>21236</v>
      </c>
      <c r="H5850" s="338" t="s">
        <v>22342</v>
      </c>
      <c r="I5850" s="338" t="s">
        <v>25006</v>
      </c>
      <c r="J5850" s="338" t="s">
        <v>21238</v>
      </c>
      <c r="K5850" s="338" t="s">
        <v>4987</v>
      </c>
      <c r="L5850" s="338" t="s">
        <v>18155</v>
      </c>
      <c r="M5850" s="338" t="s">
        <v>28398</v>
      </c>
      <c r="N5850" s="338" t="s">
        <v>5036</v>
      </c>
      <c r="O5850" s="338" t="s">
        <v>7456</v>
      </c>
    </row>
    <row r="5851" ht="15.75" customHeight="1">
      <c r="A5851" s="338" t="s">
        <v>2573</v>
      </c>
      <c r="B5851" s="338" t="s">
        <v>7737</v>
      </c>
      <c r="C5851" s="338" t="s">
        <v>1558</v>
      </c>
      <c r="D5851" s="338">
        <v>2011.0</v>
      </c>
      <c r="E5851" s="338" t="s">
        <v>28399</v>
      </c>
      <c r="F5851" s="339">
        <v>45114.0</v>
      </c>
      <c r="G5851" s="338" t="s">
        <v>17361</v>
      </c>
      <c r="H5851" s="338" t="s">
        <v>5381</v>
      </c>
      <c r="I5851" s="338" t="s">
        <v>5381</v>
      </c>
      <c r="J5851" s="338" t="s">
        <v>17425</v>
      </c>
      <c r="K5851" s="338" t="s">
        <v>6531</v>
      </c>
      <c r="L5851" s="338" t="s">
        <v>6071</v>
      </c>
      <c r="M5851" s="338" t="s">
        <v>28400</v>
      </c>
      <c r="N5851" s="338" t="s">
        <v>28305</v>
      </c>
      <c r="O5851" s="338" t="s">
        <v>5370</v>
      </c>
    </row>
    <row r="5852" ht="15.75" customHeight="1">
      <c r="A5852" s="338" t="s">
        <v>3631</v>
      </c>
      <c r="B5852" s="338" t="s">
        <v>7737</v>
      </c>
      <c r="C5852" s="338" t="s">
        <v>1681</v>
      </c>
      <c r="D5852" s="338">
        <v>2011.0</v>
      </c>
      <c r="E5852" s="338" t="s">
        <v>28401</v>
      </c>
      <c r="F5852" s="339">
        <v>45084.0</v>
      </c>
      <c r="G5852" s="338" t="s">
        <v>14310</v>
      </c>
      <c r="H5852" s="338" t="s">
        <v>24618</v>
      </c>
      <c r="I5852" s="338" t="s">
        <v>15335</v>
      </c>
      <c r="J5852" s="338" t="s">
        <v>13960</v>
      </c>
      <c r="K5852" s="338" t="s">
        <v>4987</v>
      </c>
      <c r="L5852" s="338" t="s">
        <v>6394</v>
      </c>
      <c r="M5852" s="338" t="s">
        <v>28402</v>
      </c>
      <c r="N5852" s="338" t="s">
        <v>4990</v>
      </c>
      <c r="O5852" s="338" t="s">
        <v>5037</v>
      </c>
    </row>
    <row r="5853" ht="15.75" customHeight="1">
      <c r="A5853" s="338" t="s">
        <v>27233</v>
      </c>
      <c r="B5853" s="338" t="s">
        <v>4970</v>
      </c>
      <c r="C5853" s="338" t="s">
        <v>3713</v>
      </c>
      <c r="D5853" s="338">
        <v>2011.0</v>
      </c>
      <c r="E5853" s="338" t="s">
        <v>28403</v>
      </c>
      <c r="F5853" s="339">
        <v>45145.0</v>
      </c>
      <c r="G5853" s="338" t="s">
        <v>7002</v>
      </c>
      <c r="H5853" s="338" t="s">
        <v>14351</v>
      </c>
      <c r="I5853" s="338" t="s">
        <v>15335</v>
      </c>
      <c r="J5853" s="338" t="s">
        <v>23638</v>
      </c>
      <c r="K5853" s="338" t="s">
        <v>4987</v>
      </c>
      <c r="L5853" s="338" t="s">
        <v>16634</v>
      </c>
      <c r="M5853" s="338" t="s">
        <v>28404</v>
      </c>
      <c r="N5853" s="338" t="s">
        <v>4990</v>
      </c>
      <c r="O5853" s="338" t="s">
        <v>13293</v>
      </c>
    </row>
    <row r="5854" ht="15.75" customHeight="1">
      <c r="A5854" s="338" t="s">
        <v>28405</v>
      </c>
      <c r="B5854" s="338" t="s">
        <v>7737</v>
      </c>
      <c r="C5854" s="338" t="s">
        <v>1558</v>
      </c>
      <c r="D5854" s="338">
        <v>2011.0</v>
      </c>
      <c r="E5854" s="338" t="s">
        <v>28216</v>
      </c>
      <c r="F5854" s="339">
        <v>45022.0</v>
      </c>
      <c r="G5854" s="338" t="s">
        <v>18093</v>
      </c>
      <c r="H5854" s="338" t="s">
        <v>12920</v>
      </c>
      <c r="I5854" s="338" t="s">
        <v>26388</v>
      </c>
      <c r="J5854" s="338" t="s">
        <v>16685</v>
      </c>
      <c r="K5854" s="338" t="s">
        <v>4987</v>
      </c>
      <c r="L5854" s="338" t="s">
        <v>14335</v>
      </c>
      <c r="M5854" s="338" t="s">
        <v>28406</v>
      </c>
      <c r="N5854" s="338" t="s">
        <v>4990</v>
      </c>
      <c r="O5854" s="338" t="s">
        <v>5232</v>
      </c>
    </row>
    <row r="5855" ht="15.75" customHeight="1">
      <c r="A5855" s="338" t="s">
        <v>28407</v>
      </c>
      <c r="B5855" s="338" t="s">
        <v>4970</v>
      </c>
      <c r="C5855" s="338" t="s">
        <v>1681</v>
      </c>
      <c r="D5855" s="338">
        <v>2011.0</v>
      </c>
      <c r="E5855" s="338" t="s">
        <v>28408</v>
      </c>
      <c r="F5855" s="339">
        <v>45054.0</v>
      </c>
      <c r="G5855" s="338" t="s">
        <v>28409</v>
      </c>
      <c r="H5855" s="338" t="s">
        <v>28410</v>
      </c>
      <c r="I5855" s="338" t="s">
        <v>28410</v>
      </c>
      <c r="J5855" s="338" t="s">
        <v>25335</v>
      </c>
      <c r="K5855" s="338" t="s">
        <v>5607</v>
      </c>
      <c r="M5855" s="338" t="s">
        <v>28411</v>
      </c>
      <c r="N5855" s="338" t="s">
        <v>28412</v>
      </c>
      <c r="O5855" s="338" t="s">
        <v>5545</v>
      </c>
    </row>
    <row r="5856" ht="15.75" customHeight="1">
      <c r="A5856" s="338" t="s">
        <v>2866</v>
      </c>
      <c r="B5856" s="338" t="s">
        <v>4970</v>
      </c>
      <c r="C5856" s="338" t="s">
        <v>3713</v>
      </c>
      <c r="D5856" s="338">
        <v>2011.0</v>
      </c>
      <c r="E5856" s="338" t="s">
        <v>28413</v>
      </c>
      <c r="F5856" s="339">
        <v>45145.0</v>
      </c>
      <c r="G5856" s="338" t="s">
        <v>28414</v>
      </c>
      <c r="H5856" s="338" t="s">
        <v>17570</v>
      </c>
      <c r="I5856" s="338" t="s">
        <v>17769</v>
      </c>
      <c r="J5856" s="338" t="s">
        <v>21729</v>
      </c>
      <c r="K5856" s="338" t="s">
        <v>4987</v>
      </c>
      <c r="L5856" s="338" t="s">
        <v>5074</v>
      </c>
      <c r="M5856" s="338" t="s">
        <v>28415</v>
      </c>
      <c r="N5856" s="338" t="s">
        <v>27787</v>
      </c>
      <c r="O5856" s="338" t="s">
        <v>5067</v>
      </c>
    </row>
    <row r="5857" ht="15.75" customHeight="1">
      <c r="A5857" s="338" t="s">
        <v>4500</v>
      </c>
      <c r="B5857" s="338" t="s">
        <v>7737</v>
      </c>
      <c r="C5857" s="338" t="s">
        <v>1537</v>
      </c>
      <c r="D5857" s="338">
        <v>2011.0</v>
      </c>
      <c r="E5857" s="338" t="s">
        <v>28416</v>
      </c>
      <c r="F5857" s="339">
        <v>45051.0</v>
      </c>
      <c r="G5857" s="338" t="s">
        <v>24335</v>
      </c>
      <c r="H5857" s="338" t="s">
        <v>11858</v>
      </c>
      <c r="I5857" s="338" t="s">
        <v>21013</v>
      </c>
      <c r="J5857" s="338" t="s">
        <v>22189</v>
      </c>
      <c r="K5857" s="338" t="s">
        <v>4987</v>
      </c>
      <c r="L5857" s="338" t="s">
        <v>18083</v>
      </c>
      <c r="M5857" s="338" t="s">
        <v>28417</v>
      </c>
      <c r="N5857" s="338" t="s">
        <v>4979</v>
      </c>
      <c r="O5857" s="338" t="s">
        <v>5096</v>
      </c>
    </row>
    <row r="5858" ht="15.75" customHeight="1">
      <c r="A5858" s="338" t="s">
        <v>3406</v>
      </c>
      <c r="B5858" s="338" t="s">
        <v>4970</v>
      </c>
      <c r="C5858" s="338" t="s">
        <v>1425</v>
      </c>
      <c r="D5858" s="338">
        <v>2011.0</v>
      </c>
      <c r="E5858" s="338" t="s">
        <v>28418</v>
      </c>
      <c r="F5858" s="338" t="s">
        <v>5059</v>
      </c>
      <c r="G5858" s="338" t="s">
        <v>25191</v>
      </c>
      <c r="H5858" s="338" t="s">
        <v>26500</v>
      </c>
      <c r="I5858" s="338" t="s">
        <v>14409</v>
      </c>
      <c r="J5858" s="338" t="s">
        <v>28419</v>
      </c>
      <c r="K5858" s="338" t="s">
        <v>4987</v>
      </c>
      <c r="L5858" s="338" t="s">
        <v>7748</v>
      </c>
      <c r="M5858" s="338" t="s">
        <v>28420</v>
      </c>
      <c r="N5858" s="338" t="s">
        <v>25296</v>
      </c>
      <c r="O5858" s="338" t="s">
        <v>5028</v>
      </c>
    </row>
    <row r="5859" ht="15.75" customHeight="1">
      <c r="A5859" s="338" t="s">
        <v>1887</v>
      </c>
      <c r="B5859" s="338" t="s">
        <v>7737</v>
      </c>
      <c r="C5859" s="338" t="s">
        <v>1547</v>
      </c>
      <c r="D5859" s="338">
        <v>2011.0</v>
      </c>
      <c r="E5859" s="338" t="s">
        <v>28421</v>
      </c>
      <c r="F5859" s="338" t="s">
        <v>6434</v>
      </c>
      <c r="G5859" s="338" t="s">
        <v>28422</v>
      </c>
      <c r="H5859" s="338" t="s">
        <v>28423</v>
      </c>
      <c r="I5859" s="338" t="s">
        <v>28423</v>
      </c>
      <c r="J5859" s="338" t="s">
        <v>27878</v>
      </c>
      <c r="K5859" s="338" t="s">
        <v>4987</v>
      </c>
      <c r="L5859" s="338" t="s">
        <v>7014</v>
      </c>
      <c r="M5859" s="338" t="s">
        <v>28424</v>
      </c>
      <c r="N5859" s="338" t="s">
        <v>25140</v>
      </c>
      <c r="O5859" s="338" t="s">
        <v>4980</v>
      </c>
    </row>
    <row r="5860" ht="15.75" customHeight="1">
      <c r="A5860" s="338" t="s">
        <v>28425</v>
      </c>
      <c r="B5860" s="338" t="s">
        <v>7737</v>
      </c>
      <c r="C5860" s="338" t="s">
        <v>1558</v>
      </c>
      <c r="D5860" s="338">
        <v>2011.0</v>
      </c>
      <c r="E5860" s="338" t="s">
        <v>28426</v>
      </c>
      <c r="F5860" s="339">
        <v>45023.0</v>
      </c>
      <c r="G5860" s="338" t="s">
        <v>28427</v>
      </c>
      <c r="H5860" s="338" t="s">
        <v>23159</v>
      </c>
      <c r="I5860" s="338" t="s">
        <v>26239</v>
      </c>
      <c r="J5860" s="338" t="s">
        <v>24284</v>
      </c>
      <c r="K5860" s="338" t="s">
        <v>4987</v>
      </c>
      <c r="L5860" s="338" t="s">
        <v>6394</v>
      </c>
      <c r="M5860" s="338" t="s">
        <v>28428</v>
      </c>
      <c r="N5860" s="338" t="s">
        <v>28429</v>
      </c>
      <c r="O5860" s="338" t="s">
        <v>5715</v>
      </c>
    </row>
    <row r="5861" ht="15.75" customHeight="1">
      <c r="A5861" s="338" t="s">
        <v>2610</v>
      </c>
      <c r="B5861" s="338" t="s">
        <v>4970</v>
      </c>
      <c r="C5861" s="338" t="s">
        <v>1558</v>
      </c>
      <c r="D5861" s="338">
        <v>2011.0</v>
      </c>
      <c r="E5861" s="338" t="s">
        <v>27962</v>
      </c>
      <c r="F5861" s="339">
        <v>44963.0</v>
      </c>
      <c r="G5861" s="338" t="s">
        <v>20652</v>
      </c>
      <c r="H5861" s="338" t="s">
        <v>5744</v>
      </c>
      <c r="I5861" s="338" t="s">
        <v>28430</v>
      </c>
      <c r="J5861" s="338" t="s">
        <v>20688</v>
      </c>
      <c r="K5861" s="338" t="s">
        <v>4987</v>
      </c>
      <c r="L5861" s="338" t="s">
        <v>7014</v>
      </c>
      <c r="M5861" s="338" t="s">
        <v>28431</v>
      </c>
      <c r="N5861" s="338" t="s">
        <v>5009</v>
      </c>
      <c r="O5861" s="338" t="s">
        <v>5576</v>
      </c>
    </row>
    <row r="5862" ht="15.75" customHeight="1">
      <c r="A5862" s="338" t="s">
        <v>28432</v>
      </c>
      <c r="B5862" s="338" t="s">
        <v>7737</v>
      </c>
      <c r="C5862" s="338" t="s">
        <v>1537</v>
      </c>
      <c r="D5862" s="338">
        <v>2011.0</v>
      </c>
      <c r="E5862" s="338" t="s">
        <v>28433</v>
      </c>
      <c r="F5862" s="339">
        <v>45083.0</v>
      </c>
      <c r="G5862" s="338" t="s">
        <v>27058</v>
      </c>
      <c r="H5862" s="338" t="s">
        <v>22130</v>
      </c>
      <c r="I5862" s="338" t="s">
        <v>22759</v>
      </c>
      <c r="J5862" s="338" t="s">
        <v>12787</v>
      </c>
      <c r="K5862" s="338" t="s">
        <v>4987</v>
      </c>
      <c r="L5862" s="338" t="s">
        <v>27059</v>
      </c>
      <c r="M5862" s="338" t="s">
        <v>28434</v>
      </c>
      <c r="N5862" s="338" t="s">
        <v>7376</v>
      </c>
      <c r="O5862" s="338" t="s">
        <v>6513</v>
      </c>
    </row>
    <row r="5863" ht="15.75" customHeight="1">
      <c r="A5863" s="338" t="s">
        <v>4603</v>
      </c>
      <c r="B5863" s="338" t="s">
        <v>7737</v>
      </c>
      <c r="C5863" s="338" t="s">
        <v>1537</v>
      </c>
      <c r="D5863" s="338">
        <v>2011.0</v>
      </c>
      <c r="E5863" s="338" t="s">
        <v>28102</v>
      </c>
      <c r="F5863" s="338" t="s">
        <v>5286</v>
      </c>
      <c r="G5863" s="338" t="s">
        <v>22958</v>
      </c>
      <c r="H5863" s="338" t="s">
        <v>23670</v>
      </c>
      <c r="I5863" s="338" t="s">
        <v>23670</v>
      </c>
      <c r="J5863" s="338" t="s">
        <v>27377</v>
      </c>
      <c r="K5863" s="338" t="s">
        <v>4987</v>
      </c>
      <c r="L5863" s="338" t="s">
        <v>19916</v>
      </c>
      <c r="M5863" s="338" t="s">
        <v>28435</v>
      </c>
      <c r="N5863" s="338" t="s">
        <v>4979</v>
      </c>
      <c r="O5863" s="338" t="s">
        <v>5780</v>
      </c>
    </row>
    <row r="5864" ht="15.75" customHeight="1">
      <c r="A5864" s="338" t="s">
        <v>4549</v>
      </c>
      <c r="B5864" s="338" t="s">
        <v>7737</v>
      </c>
      <c r="C5864" s="338" t="s">
        <v>1537</v>
      </c>
      <c r="D5864" s="338">
        <v>2011.0</v>
      </c>
      <c r="E5864" s="338" t="s">
        <v>28436</v>
      </c>
      <c r="F5864" s="339">
        <v>44934.0</v>
      </c>
      <c r="G5864" s="338" t="s">
        <v>28437</v>
      </c>
      <c r="H5864" s="338" t="s">
        <v>23868</v>
      </c>
      <c r="I5864" s="338" t="s">
        <v>23868</v>
      </c>
      <c r="J5864" s="338" t="s">
        <v>26579</v>
      </c>
      <c r="K5864" s="338" t="s">
        <v>4987</v>
      </c>
      <c r="L5864" s="338" t="s">
        <v>7014</v>
      </c>
      <c r="M5864" s="338" t="s">
        <v>28438</v>
      </c>
      <c r="N5864" s="338" t="s">
        <v>25296</v>
      </c>
      <c r="O5864" s="338" t="s">
        <v>5724</v>
      </c>
    </row>
    <row r="5865" ht="15.75" customHeight="1">
      <c r="A5865" s="338" t="s">
        <v>506</v>
      </c>
      <c r="B5865" s="338" t="s">
        <v>4993</v>
      </c>
      <c r="C5865" s="338" t="s">
        <v>1572</v>
      </c>
      <c r="D5865" s="338">
        <v>2011.0</v>
      </c>
      <c r="E5865" s="338" t="s">
        <v>28439</v>
      </c>
      <c r="F5865" s="339">
        <v>44964.0</v>
      </c>
      <c r="G5865" s="338" t="s">
        <v>25398</v>
      </c>
      <c r="H5865" s="338" t="s">
        <v>28440</v>
      </c>
      <c r="I5865" s="338" t="s">
        <v>26406</v>
      </c>
      <c r="J5865" s="338" t="s">
        <v>21380</v>
      </c>
      <c r="K5865" s="338" t="s">
        <v>4987</v>
      </c>
      <c r="L5865" s="338" t="s">
        <v>22805</v>
      </c>
      <c r="M5865" s="338" t="s">
        <v>28441</v>
      </c>
      <c r="N5865" s="338" t="s">
        <v>19003</v>
      </c>
      <c r="O5865" s="338" t="s">
        <v>6003</v>
      </c>
    </row>
    <row r="5866" ht="15.75" customHeight="1">
      <c r="A5866" s="338" t="s">
        <v>28442</v>
      </c>
      <c r="B5866" s="338" t="s">
        <v>4970</v>
      </c>
      <c r="C5866" s="338" t="s">
        <v>1558</v>
      </c>
      <c r="D5866" s="338">
        <v>2011.0</v>
      </c>
      <c r="E5866" s="338" t="s">
        <v>28329</v>
      </c>
      <c r="F5866" s="339">
        <v>45052.0</v>
      </c>
      <c r="G5866" s="338" t="s">
        <v>27140</v>
      </c>
      <c r="H5866" s="338" t="s">
        <v>27183</v>
      </c>
      <c r="I5866" s="338" t="s">
        <v>28443</v>
      </c>
      <c r="J5866" s="338" t="s">
        <v>28444</v>
      </c>
      <c r="K5866" s="338" t="s">
        <v>4987</v>
      </c>
      <c r="L5866" s="338" t="s">
        <v>5377</v>
      </c>
      <c r="M5866" s="338" t="s">
        <v>28445</v>
      </c>
      <c r="N5866" s="338" t="s">
        <v>19967</v>
      </c>
      <c r="O5866" s="338" t="s">
        <v>5087</v>
      </c>
    </row>
    <row r="5867" ht="15.75" customHeight="1">
      <c r="A5867" s="338" t="s">
        <v>3908</v>
      </c>
      <c r="B5867" s="338" t="s">
        <v>4970</v>
      </c>
      <c r="C5867" s="338" t="s">
        <v>1537</v>
      </c>
      <c r="D5867" s="338">
        <v>2011.0</v>
      </c>
      <c r="E5867" s="338" t="s">
        <v>28446</v>
      </c>
      <c r="F5867" s="338" t="s">
        <v>5286</v>
      </c>
      <c r="G5867" s="338" t="s">
        <v>15123</v>
      </c>
      <c r="H5867" s="338" t="s">
        <v>20539</v>
      </c>
      <c r="I5867" s="338" t="s">
        <v>28447</v>
      </c>
      <c r="J5867" s="338" t="s">
        <v>28448</v>
      </c>
      <c r="K5867" s="338" t="s">
        <v>4987</v>
      </c>
      <c r="L5867" s="338" t="s">
        <v>15938</v>
      </c>
      <c r="M5867" s="338" t="s">
        <v>28449</v>
      </c>
      <c r="N5867" s="338" t="s">
        <v>26100</v>
      </c>
      <c r="O5867" s="338" t="s">
        <v>5780</v>
      </c>
    </row>
    <row r="5868" ht="15.75" customHeight="1">
      <c r="A5868" s="338" t="s">
        <v>1341</v>
      </c>
      <c r="B5868" s="338" t="s">
        <v>7737</v>
      </c>
      <c r="C5868" s="338" t="s">
        <v>1537</v>
      </c>
      <c r="D5868" s="338">
        <v>2011.0</v>
      </c>
      <c r="E5868" s="338" t="s">
        <v>28450</v>
      </c>
      <c r="F5868" s="339">
        <v>45114.0</v>
      </c>
      <c r="G5868" s="338" t="s">
        <v>28451</v>
      </c>
      <c r="H5868" s="338" t="s">
        <v>23636</v>
      </c>
      <c r="I5868" s="338" t="s">
        <v>23148</v>
      </c>
      <c r="J5868" s="338" t="s">
        <v>25067</v>
      </c>
      <c r="K5868" s="338" t="s">
        <v>4987</v>
      </c>
      <c r="L5868" s="338" t="s">
        <v>18254</v>
      </c>
      <c r="M5868" s="338" t="s">
        <v>28452</v>
      </c>
      <c r="N5868" s="338" t="s">
        <v>5224</v>
      </c>
      <c r="O5868" s="338" t="s">
        <v>5225</v>
      </c>
    </row>
    <row r="5869" ht="15.75" customHeight="1">
      <c r="A5869" s="338" t="s">
        <v>3830</v>
      </c>
      <c r="B5869" s="338" t="s">
        <v>7737</v>
      </c>
      <c r="C5869" s="338" t="s">
        <v>1547</v>
      </c>
      <c r="D5869" s="338">
        <v>2011.0</v>
      </c>
      <c r="E5869" s="338" t="s">
        <v>28436</v>
      </c>
      <c r="F5869" s="339">
        <v>45113.0</v>
      </c>
      <c r="G5869" s="338" t="s">
        <v>22174</v>
      </c>
      <c r="H5869" s="338" t="s">
        <v>11988</v>
      </c>
      <c r="I5869" s="338" t="s">
        <v>27601</v>
      </c>
      <c r="J5869" s="338" t="s">
        <v>18104</v>
      </c>
      <c r="K5869" s="338" t="s">
        <v>28453</v>
      </c>
      <c r="L5869" s="338" t="s">
        <v>12846</v>
      </c>
      <c r="M5869" s="338" t="s">
        <v>28454</v>
      </c>
      <c r="N5869" s="338" t="s">
        <v>4979</v>
      </c>
      <c r="O5869" s="338" t="s">
        <v>5537</v>
      </c>
    </row>
    <row r="5870" ht="15.75" customHeight="1">
      <c r="A5870" s="338" t="s">
        <v>2031</v>
      </c>
      <c r="B5870" s="338" t="s">
        <v>4970</v>
      </c>
      <c r="C5870" s="338" t="s">
        <v>1558</v>
      </c>
      <c r="D5870" s="338">
        <v>2011.0</v>
      </c>
      <c r="E5870" s="338" t="s">
        <v>28455</v>
      </c>
      <c r="F5870" s="339">
        <v>45082.0</v>
      </c>
      <c r="G5870" s="338" t="s">
        <v>11148</v>
      </c>
      <c r="H5870" s="338" t="s">
        <v>19607</v>
      </c>
      <c r="I5870" s="338" t="s">
        <v>28456</v>
      </c>
      <c r="J5870" s="338" t="s">
        <v>17151</v>
      </c>
      <c r="K5870" s="338" t="s">
        <v>4987</v>
      </c>
      <c r="L5870" s="338" t="s">
        <v>5094</v>
      </c>
      <c r="M5870" s="338" t="s">
        <v>28457</v>
      </c>
      <c r="N5870" s="338" t="s">
        <v>4990</v>
      </c>
      <c r="O5870" s="338" t="s">
        <v>5248</v>
      </c>
    </row>
    <row r="5871" ht="15.75" customHeight="1">
      <c r="A5871" s="338" t="s">
        <v>4178</v>
      </c>
      <c r="B5871" s="338" t="s">
        <v>7737</v>
      </c>
      <c r="C5871" s="338" t="s">
        <v>1537</v>
      </c>
      <c r="D5871" s="338">
        <v>2011.0</v>
      </c>
      <c r="E5871" s="338" t="s">
        <v>28458</v>
      </c>
      <c r="F5871" s="339">
        <v>45113.0</v>
      </c>
      <c r="G5871" s="338" t="s">
        <v>26499</v>
      </c>
      <c r="H5871" s="338" t="s">
        <v>18183</v>
      </c>
      <c r="I5871" s="338" t="s">
        <v>18183</v>
      </c>
      <c r="J5871" s="338" t="s">
        <v>28459</v>
      </c>
      <c r="K5871" s="338" t="s">
        <v>4987</v>
      </c>
      <c r="L5871" s="338" t="s">
        <v>7743</v>
      </c>
      <c r="M5871" s="338" t="s">
        <v>28460</v>
      </c>
      <c r="N5871" s="338" t="s">
        <v>16834</v>
      </c>
      <c r="O5871" s="338" t="s">
        <v>5087</v>
      </c>
    </row>
    <row r="5872" ht="15.75" customHeight="1">
      <c r="A5872" s="338" t="s">
        <v>4150</v>
      </c>
      <c r="B5872" s="338" t="s">
        <v>7737</v>
      </c>
      <c r="C5872" s="338" t="s">
        <v>1547</v>
      </c>
      <c r="D5872" s="338">
        <v>2011.0</v>
      </c>
      <c r="E5872" s="338" t="s">
        <v>28461</v>
      </c>
      <c r="F5872" s="338" t="s">
        <v>5059</v>
      </c>
      <c r="G5872" s="338" t="s">
        <v>25369</v>
      </c>
      <c r="H5872" s="338" t="s">
        <v>27360</v>
      </c>
      <c r="I5872" s="338" t="s">
        <v>25663</v>
      </c>
      <c r="J5872" s="338" t="s">
        <v>23759</v>
      </c>
      <c r="K5872" s="338" t="s">
        <v>4987</v>
      </c>
      <c r="L5872" s="338" t="s">
        <v>5074</v>
      </c>
      <c r="M5872" s="338" t="s">
        <v>28462</v>
      </c>
      <c r="N5872" s="338" t="s">
        <v>22475</v>
      </c>
      <c r="O5872" s="338" t="s">
        <v>5324</v>
      </c>
    </row>
    <row r="5873" ht="15.75" customHeight="1">
      <c r="A5873" s="338" t="s">
        <v>4029</v>
      </c>
      <c r="B5873" s="338" t="s">
        <v>4970</v>
      </c>
      <c r="C5873" s="338" t="s">
        <v>1425</v>
      </c>
      <c r="D5873" s="338">
        <v>2011.0</v>
      </c>
      <c r="E5873" s="338" t="s">
        <v>28306</v>
      </c>
      <c r="F5873" s="339">
        <v>44932.0</v>
      </c>
      <c r="G5873" s="338" t="s">
        <v>5686</v>
      </c>
      <c r="H5873" s="338" t="s">
        <v>5952</v>
      </c>
      <c r="I5873" s="338" t="s">
        <v>17341</v>
      </c>
      <c r="J5873" s="338" t="s">
        <v>17342</v>
      </c>
      <c r="K5873" s="338" t="s">
        <v>4987</v>
      </c>
      <c r="L5873" s="338" t="s">
        <v>7743</v>
      </c>
      <c r="M5873" s="338" t="s">
        <v>28463</v>
      </c>
      <c r="N5873" s="338" t="s">
        <v>17344</v>
      </c>
      <c r="O5873" s="338" t="s">
        <v>5150</v>
      </c>
    </row>
    <row r="5874" ht="15.75" customHeight="1">
      <c r="A5874" s="338" t="s">
        <v>4688</v>
      </c>
      <c r="B5874" s="338" t="s">
        <v>5690</v>
      </c>
      <c r="C5874" s="338" t="s">
        <v>1547</v>
      </c>
      <c r="D5874" s="338">
        <v>2011.0</v>
      </c>
      <c r="E5874" s="338" t="s">
        <v>28464</v>
      </c>
      <c r="F5874" s="339">
        <v>44964.0</v>
      </c>
      <c r="G5874" s="338" t="s">
        <v>11151</v>
      </c>
      <c r="H5874" s="338" t="s">
        <v>26681</v>
      </c>
      <c r="I5874" s="338" t="s">
        <v>26681</v>
      </c>
      <c r="J5874" s="338" t="s">
        <v>27907</v>
      </c>
      <c r="K5874" s="338" t="s">
        <v>4976</v>
      </c>
      <c r="L5874" s="338" t="s">
        <v>5108</v>
      </c>
      <c r="M5874" s="338" t="s">
        <v>28465</v>
      </c>
      <c r="N5874" s="338" t="s">
        <v>17975</v>
      </c>
      <c r="O5874" s="338" t="s">
        <v>5294</v>
      </c>
    </row>
    <row r="5875" ht="15.75" customHeight="1">
      <c r="A5875" s="338" t="s">
        <v>1445</v>
      </c>
      <c r="B5875" s="338" t="s">
        <v>7737</v>
      </c>
      <c r="C5875" s="338" t="s">
        <v>1537</v>
      </c>
      <c r="D5875" s="338">
        <v>2011.0</v>
      </c>
      <c r="E5875" s="338" t="s">
        <v>28403</v>
      </c>
      <c r="F5875" s="339">
        <v>45023.0</v>
      </c>
      <c r="G5875" s="338" t="s">
        <v>28466</v>
      </c>
      <c r="H5875" s="338" t="s">
        <v>19764</v>
      </c>
      <c r="I5875" s="338" t="s">
        <v>17362</v>
      </c>
      <c r="J5875" s="338" t="s">
        <v>7031</v>
      </c>
      <c r="K5875" s="338" t="s">
        <v>4987</v>
      </c>
      <c r="L5875" s="338" t="s">
        <v>26520</v>
      </c>
      <c r="M5875" s="338" t="s">
        <v>28467</v>
      </c>
      <c r="N5875" s="338" t="s">
        <v>5009</v>
      </c>
      <c r="O5875" s="338" t="s">
        <v>5193</v>
      </c>
    </row>
    <row r="5876" ht="15.75" customHeight="1">
      <c r="A5876" s="338" t="s">
        <v>28468</v>
      </c>
      <c r="B5876" s="338" t="s">
        <v>7737</v>
      </c>
      <c r="C5876" s="338" t="s">
        <v>11680</v>
      </c>
      <c r="D5876" s="338">
        <v>2011.0</v>
      </c>
      <c r="E5876" s="338" t="s">
        <v>28399</v>
      </c>
      <c r="F5876" s="338" t="s">
        <v>5059</v>
      </c>
      <c r="G5876" s="338" t="s">
        <v>26583</v>
      </c>
      <c r="H5876" s="338" t="s">
        <v>13704</v>
      </c>
      <c r="I5876" s="338" t="s">
        <v>13704</v>
      </c>
      <c r="J5876" s="338" t="s">
        <v>28469</v>
      </c>
      <c r="K5876" s="338" t="s">
        <v>4987</v>
      </c>
      <c r="L5876" s="338" t="s">
        <v>6394</v>
      </c>
      <c r="M5876" s="338" t="s">
        <v>28470</v>
      </c>
      <c r="N5876" s="338" t="s">
        <v>5009</v>
      </c>
      <c r="O5876" s="338" t="s">
        <v>5545</v>
      </c>
    </row>
    <row r="5877" ht="15.75" customHeight="1">
      <c r="A5877" s="338" t="s">
        <v>28471</v>
      </c>
      <c r="B5877" s="338" t="s">
        <v>4970</v>
      </c>
      <c r="C5877" s="338" t="s">
        <v>1547</v>
      </c>
      <c r="D5877" s="338">
        <v>2011.0</v>
      </c>
      <c r="E5877" s="338" t="s">
        <v>28472</v>
      </c>
      <c r="F5877" s="339">
        <v>45053.0</v>
      </c>
      <c r="G5877" s="338" t="s">
        <v>13539</v>
      </c>
      <c r="H5877" s="338" t="s">
        <v>19920</v>
      </c>
      <c r="I5877" s="338" t="s">
        <v>19920</v>
      </c>
      <c r="J5877" s="338" t="s">
        <v>13407</v>
      </c>
      <c r="K5877" s="338" t="s">
        <v>4976</v>
      </c>
      <c r="L5877" s="338" t="s">
        <v>5389</v>
      </c>
      <c r="M5877" s="338" t="s">
        <v>28473</v>
      </c>
      <c r="N5877" s="338" t="s">
        <v>13999</v>
      </c>
      <c r="O5877" s="338" t="s">
        <v>5545</v>
      </c>
    </row>
    <row r="5878" ht="15.75" customHeight="1">
      <c r="A5878" s="338" t="s">
        <v>2598</v>
      </c>
      <c r="B5878" s="338" t="s">
        <v>7737</v>
      </c>
      <c r="C5878" s="338" t="s">
        <v>1698</v>
      </c>
      <c r="D5878" s="338">
        <v>2011.0</v>
      </c>
      <c r="E5878" s="338" t="s">
        <v>27731</v>
      </c>
      <c r="F5878" s="339">
        <v>45023.0</v>
      </c>
      <c r="G5878" s="338" t="s">
        <v>28474</v>
      </c>
      <c r="H5878" s="338" t="s">
        <v>25207</v>
      </c>
      <c r="I5878" s="338" t="s">
        <v>10404</v>
      </c>
      <c r="J5878" s="338" t="s">
        <v>28475</v>
      </c>
      <c r="K5878" s="338" t="s">
        <v>4987</v>
      </c>
      <c r="L5878" s="338" t="s">
        <v>5034</v>
      </c>
      <c r="M5878" s="338" t="s">
        <v>28476</v>
      </c>
      <c r="N5878" s="338" t="s">
        <v>26100</v>
      </c>
      <c r="O5878" s="338" t="s">
        <v>5624</v>
      </c>
    </row>
    <row r="5879" ht="15.75" customHeight="1">
      <c r="A5879" s="338" t="s">
        <v>2987</v>
      </c>
      <c r="B5879" s="338" t="s">
        <v>7737</v>
      </c>
      <c r="C5879" s="338" t="s">
        <v>1537</v>
      </c>
      <c r="D5879" s="338">
        <v>2011.0</v>
      </c>
      <c r="E5879" s="338" t="s">
        <v>27318</v>
      </c>
      <c r="F5879" s="339">
        <v>45144.0</v>
      </c>
      <c r="G5879" s="338" t="s">
        <v>21342</v>
      </c>
      <c r="H5879" s="338" t="s">
        <v>24417</v>
      </c>
      <c r="I5879" s="338" t="s">
        <v>28477</v>
      </c>
      <c r="J5879" s="338" t="s">
        <v>12827</v>
      </c>
      <c r="K5879" s="338" t="s">
        <v>4976</v>
      </c>
      <c r="L5879" s="338" t="s">
        <v>7748</v>
      </c>
      <c r="M5879" s="338" t="s">
        <v>28478</v>
      </c>
      <c r="N5879" s="338" t="s">
        <v>19833</v>
      </c>
      <c r="O5879" s="338" t="s">
        <v>5677</v>
      </c>
    </row>
    <row r="5880" ht="15.75" customHeight="1">
      <c r="A5880" s="338" t="s">
        <v>1251</v>
      </c>
      <c r="B5880" s="338" t="s">
        <v>7737</v>
      </c>
      <c r="C5880" s="338" t="s">
        <v>1537</v>
      </c>
      <c r="D5880" s="338">
        <v>2011.0</v>
      </c>
      <c r="E5880" s="338" t="s">
        <v>28479</v>
      </c>
      <c r="F5880" s="339">
        <v>44963.0</v>
      </c>
      <c r="G5880" s="338" t="s">
        <v>26409</v>
      </c>
      <c r="H5880" s="338" t="s">
        <v>16681</v>
      </c>
      <c r="I5880" s="338" t="s">
        <v>19965</v>
      </c>
      <c r="J5880" s="338" t="s">
        <v>22884</v>
      </c>
      <c r="K5880" s="338" t="s">
        <v>4987</v>
      </c>
      <c r="L5880" s="338" t="s">
        <v>28480</v>
      </c>
      <c r="M5880" s="338" t="s">
        <v>28481</v>
      </c>
      <c r="N5880" s="338" t="s">
        <v>5009</v>
      </c>
      <c r="O5880" s="338" t="s">
        <v>8615</v>
      </c>
    </row>
    <row r="5881" ht="15.75" customHeight="1">
      <c r="A5881" s="338" t="s">
        <v>28482</v>
      </c>
      <c r="B5881" s="338" t="s">
        <v>7737</v>
      </c>
      <c r="C5881" s="338" t="s">
        <v>1537</v>
      </c>
      <c r="D5881" s="338">
        <v>2011.0</v>
      </c>
      <c r="E5881" s="338" t="s">
        <v>28426</v>
      </c>
      <c r="F5881" s="338" t="s">
        <v>5286</v>
      </c>
      <c r="G5881" s="338" t="s">
        <v>10298</v>
      </c>
      <c r="H5881" s="338" t="s">
        <v>17478</v>
      </c>
      <c r="I5881" s="338" t="s">
        <v>24571</v>
      </c>
      <c r="J5881" s="338" t="s">
        <v>23638</v>
      </c>
      <c r="K5881" s="338" t="s">
        <v>4987</v>
      </c>
      <c r="L5881" s="338" t="s">
        <v>28483</v>
      </c>
      <c r="M5881" s="338" t="s">
        <v>28484</v>
      </c>
      <c r="N5881" s="338" t="s">
        <v>5036</v>
      </c>
      <c r="O5881" s="338" t="s">
        <v>5471</v>
      </c>
    </row>
    <row r="5882" ht="15.75" customHeight="1">
      <c r="A5882" s="338" t="s">
        <v>4037</v>
      </c>
      <c r="B5882" s="338" t="s">
        <v>4970</v>
      </c>
      <c r="C5882" s="338" t="s">
        <v>1547</v>
      </c>
      <c r="D5882" s="338">
        <v>2011.0</v>
      </c>
      <c r="E5882" s="338" t="s">
        <v>28485</v>
      </c>
      <c r="F5882" s="339">
        <v>44933.0</v>
      </c>
      <c r="G5882" s="338" t="s">
        <v>5692</v>
      </c>
      <c r="H5882" s="338" t="s">
        <v>26556</v>
      </c>
      <c r="I5882" s="338" t="s">
        <v>13151</v>
      </c>
      <c r="J5882" s="338" t="s">
        <v>9618</v>
      </c>
      <c r="K5882" s="338" t="s">
        <v>4976</v>
      </c>
      <c r="M5882" s="338" t="s">
        <v>28486</v>
      </c>
      <c r="N5882" s="338" t="s">
        <v>14406</v>
      </c>
      <c r="O5882" s="338" t="s">
        <v>5943</v>
      </c>
    </row>
    <row r="5883" ht="15.75" customHeight="1">
      <c r="A5883" s="338" t="s">
        <v>28487</v>
      </c>
      <c r="B5883" s="338" t="s">
        <v>7737</v>
      </c>
      <c r="C5883" s="338" t="s">
        <v>1601</v>
      </c>
      <c r="D5883" s="338">
        <v>2011.0</v>
      </c>
      <c r="E5883" s="338" t="s">
        <v>28488</v>
      </c>
      <c r="F5883" s="339">
        <v>45173.0</v>
      </c>
      <c r="G5883" s="338" t="s">
        <v>20509</v>
      </c>
      <c r="H5883" s="338" t="s">
        <v>7580</v>
      </c>
      <c r="I5883" s="338" t="s">
        <v>26395</v>
      </c>
      <c r="J5883" s="338" t="s">
        <v>24204</v>
      </c>
      <c r="K5883" s="338" t="s">
        <v>4987</v>
      </c>
      <c r="L5883" s="338" t="s">
        <v>18250</v>
      </c>
      <c r="M5883" s="338" t="s">
        <v>28489</v>
      </c>
      <c r="N5883" s="338" t="s">
        <v>18868</v>
      </c>
      <c r="O5883" s="338" t="s">
        <v>5232</v>
      </c>
    </row>
    <row r="5884" ht="15.75" customHeight="1">
      <c r="A5884" s="338" t="s">
        <v>4804</v>
      </c>
      <c r="B5884" s="338" t="s">
        <v>4970</v>
      </c>
      <c r="C5884" s="338" t="s">
        <v>1537</v>
      </c>
      <c r="D5884" s="338">
        <v>2011.0</v>
      </c>
      <c r="E5884" s="338" t="s">
        <v>28461</v>
      </c>
      <c r="F5884" s="339">
        <v>44962.0</v>
      </c>
      <c r="G5884" s="338" t="s">
        <v>7833</v>
      </c>
      <c r="H5884" s="338" t="s">
        <v>22870</v>
      </c>
      <c r="I5884" s="338" t="s">
        <v>28490</v>
      </c>
      <c r="J5884" s="338" t="s">
        <v>28491</v>
      </c>
      <c r="K5884" s="338" t="s">
        <v>4987</v>
      </c>
      <c r="L5884" s="338" t="s">
        <v>16634</v>
      </c>
      <c r="M5884" s="338" t="s">
        <v>28492</v>
      </c>
      <c r="N5884" s="338" t="s">
        <v>25296</v>
      </c>
      <c r="O5884" s="338" t="s">
        <v>5677</v>
      </c>
    </row>
    <row r="5885" ht="15.75" customHeight="1">
      <c r="A5885" s="338" t="s">
        <v>172</v>
      </c>
      <c r="B5885" s="338" t="s">
        <v>5445</v>
      </c>
      <c r="C5885" s="338" t="s">
        <v>1572</v>
      </c>
      <c r="D5885" s="338">
        <v>2011.0</v>
      </c>
      <c r="E5885" s="338" t="s">
        <v>28455</v>
      </c>
      <c r="F5885" s="339">
        <v>44932.0</v>
      </c>
      <c r="G5885" s="338" t="s">
        <v>15957</v>
      </c>
      <c r="H5885" s="338" t="s">
        <v>16630</v>
      </c>
      <c r="I5885" s="338" t="s">
        <v>16630</v>
      </c>
      <c r="J5885" s="338" t="s">
        <v>17425</v>
      </c>
      <c r="K5885" s="338" t="s">
        <v>4987</v>
      </c>
      <c r="L5885" s="338" t="s">
        <v>18083</v>
      </c>
      <c r="M5885" s="338" t="s">
        <v>28493</v>
      </c>
      <c r="N5885" s="338" t="s">
        <v>7376</v>
      </c>
      <c r="O5885" s="338" t="s">
        <v>5537</v>
      </c>
    </row>
    <row r="5886" ht="15.75" customHeight="1">
      <c r="A5886" s="338" t="s">
        <v>4207</v>
      </c>
      <c r="B5886" s="338" t="s">
        <v>4993</v>
      </c>
      <c r="C5886" s="338" t="s">
        <v>1572</v>
      </c>
      <c r="D5886" s="338">
        <v>2011.0</v>
      </c>
      <c r="E5886" s="338" t="s">
        <v>28494</v>
      </c>
      <c r="F5886" s="339">
        <v>44964.0</v>
      </c>
      <c r="G5886" s="338" t="s">
        <v>28495</v>
      </c>
      <c r="H5886" s="338" t="s">
        <v>18385</v>
      </c>
      <c r="I5886" s="338" t="s">
        <v>20225</v>
      </c>
      <c r="J5886" s="338" t="s">
        <v>12787</v>
      </c>
      <c r="K5886" s="338" t="s">
        <v>4987</v>
      </c>
      <c r="L5886" s="338" t="s">
        <v>19769</v>
      </c>
      <c r="M5886" s="338" t="s">
        <v>28496</v>
      </c>
      <c r="N5886" s="338" t="s">
        <v>5009</v>
      </c>
      <c r="O5886" s="338" t="s">
        <v>5324</v>
      </c>
    </row>
    <row r="5887" ht="15.75" customHeight="1">
      <c r="A5887" s="338" t="s">
        <v>28497</v>
      </c>
      <c r="B5887" s="338" t="s">
        <v>4970</v>
      </c>
      <c r="C5887" s="338" t="s">
        <v>1547</v>
      </c>
      <c r="D5887" s="338">
        <v>2011.0</v>
      </c>
      <c r="E5887" s="338" t="s">
        <v>28498</v>
      </c>
      <c r="F5887" s="339">
        <v>44964.0</v>
      </c>
      <c r="G5887" s="338" t="s">
        <v>19789</v>
      </c>
      <c r="H5887" s="338" t="s">
        <v>13946</v>
      </c>
      <c r="I5887" s="338" t="s">
        <v>13946</v>
      </c>
      <c r="J5887" s="338" t="s">
        <v>18994</v>
      </c>
      <c r="K5887" s="338" t="s">
        <v>10219</v>
      </c>
      <c r="L5887" s="338" t="s">
        <v>6672</v>
      </c>
      <c r="M5887" s="338" t="s">
        <v>28499</v>
      </c>
      <c r="N5887" s="338" t="s">
        <v>19332</v>
      </c>
      <c r="O5887" s="338" t="s">
        <v>10697</v>
      </c>
    </row>
    <row r="5888" ht="15.75" customHeight="1">
      <c r="A5888" s="338" t="s">
        <v>3433</v>
      </c>
      <c r="B5888" s="338" t="s">
        <v>7737</v>
      </c>
      <c r="C5888" s="338" t="s">
        <v>1537</v>
      </c>
      <c r="D5888" s="338">
        <v>2011.0</v>
      </c>
      <c r="E5888" s="338" t="s">
        <v>27785</v>
      </c>
      <c r="F5888" s="339">
        <v>45053.0</v>
      </c>
      <c r="G5888" s="338" t="s">
        <v>27770</v>
      </c>
      <c r="H5888" s="338" t="s">
        <v>27147</v>
      </c>
      <c r="I5888" s="338" t="s">
        <v>28500</v>
      </c>
      <c r="J5888" s="338" t="s">
        <v>19865</v>
      </c>
      <c r="K5888" s="338" t="s">
        <v>4987</v>
      </c>
      <c r="L5888" s="338" t="s">
        <v>5827</v>
      </c>
      <c r="M5888" s="338" t="s">
        <v>28501</v>
      </c>
      <c r="N5888" s="338" t="s">
        <v>18868</v>
      </c>
      <c r="O5888" s="338" t="s">
        <v>5483</v>
      </c>
    </row>
    <row r="5889" ht="15.75" customHeight="1">
      <c r="A5889" s="338" t="s">
        <v>4372</v>
      </c>
      <c r="B5889" s="338" t="s">
        <v>7737</v>
      </c>
      <c r="C5889" s="338" t="s">
        <v>1537</v>
      </c>
      <c r="D5889" s="338">
        <v>2011.0</v>
      </c>
      <c r="E5889" s="338" t="s">
        <v>28502</v>
      </c>
      <c r="F5889" s="338" t="s">
        <v>5059</v>
      </c>
      <c r="G5889" s="338" t="s">
        <v>9426</v>
      </c>
      <c r="H5889" s="338" t="s">
        <v>22348</v>
      </c>
      <c r="I5889" s="338" t="s">
        <v>24961</v>
      </c>
      <c r="J5889" s="338" t="s">
        <v>23569</v>
      </c>
      <c r="K5889" s="338" t="s">
        <v>4987</v>
      </c>
      <c r="L5889" s="338" t="s">
        <v>18250</v>
      </c>
      <c r="M5889" s="338" t="s">
        <v>28503</v>
      </c>
      <c r="N5889" s="338" t="s">
        <v>18335</v>
      </c>
      <c r="O5889" s="338" t="s">
        <v>5056</v>
      </c>
    </row>
    <row r="5890" ht="15.75" customHeight="1">
      <c r="A5890" s="338" t="s">
        <v>2423</v>
      </c>
      <c r="B5890" s="338" t="s">
        <v>4970</v>
      </c>
      <c r="C5890" s="338" t="s">
        <v>1558</v>
      </c>
      <c r="D5890" s="338">
        <v>2011.0</v>
      </c>
      <c r="E5890" s="338" t="s">
        <v>28504</v>
      </c>
      <c r="F5890" s="339">
        <v>45144.0</v>
      </c>
      <c r="G5890" s="338" t="s">
        <v>28505</v>
      </c>
      <c r="H5890" s="338" t="s">
        <v>26791</v>
      </c>
      <c r="I5890" s="338" t="s">
        <v>28506</v>
      </c>
      <c r="J5890" s="338" t="s">
        <v>10519</v>
      </c>
      <c r="K5890" s="338" t="s">
        <v>4987</v>
      </c>
      <c r="L5890" s="338" t="s">
        <v>5377</v>
      </c>
      <c r="M5890" s="338" t="s">
        <v>28507</v>
      </c>
      <c r="N5890" s="338" t="s">
        <v>7780</v>
      </c>
      <c r="O5890" s="338" t="s">
        <v>5020</v>
      </c>
    </row>
    <row r="5891" ht="15.75" customHeight="1">
      <c r="A5891" s="338" t="s">
        <v>780</v>
      </c>
      <c r="B5891" s="338" t="s">
        <v>4993</v>
      </c>
      <c r="C5891" s="338" t="s">
        <v>1572</v>
      </c>
      <c r="D5891" s="338">
        <v>2011.0</v>
      </c>
      <c r="E5891" s="338" t="s">
        <v>28306</v>
      </c>
      <c r="F5891" s="339">
        <v>45175.0</v>
      </c>
      <c r="G5891" s="338" t="s">
        <v>7776</v>
      </c>
      <c r="H5891" s="338" t="s">
        <v>25399</v>
      </c>
      <c r="I5891" s="338" t="s">
        <v>25399</v>
      </c>
      <c r="J5891" s="338" t="s">
        <v>27075</v>
      </c>
      <c r="K5891" s="338" t="s">
        <v>4987</v>
      </c>
      <c r="L5891" s="338" t="s">
        <v>16634</v>
      </c>
      <c r="M5891" s="338" t="s">
        <v>28508</v>
      </c>
      <c r="N5891" s="338" t="s">
        <v>24469</v>
      </c>
      <c r="O5891" s="338" t="s">
        <v>5186</v>
      </c>
    </row>
    <row r="5892" ht="15.75" customHeight="1">
      <c r="A5892" s="338" t="s">
        <v>28509</v>
      </c>
      <c r="B5892" s="338" t="s">
        <v>4970</v>
      </c>
      <c r="C5892" s="338" t="s">
        <v>1547</v>
      </c>
      <c r="D5892" s="338">
        <v>2011.0</v>
      </c>
      <c r="E5892" s="338" t="s">
        <v>28510</v>
      </c>
      <c r="F5892" s="339">
        <v>45084.0</v>
      </c>
      <c r="G5892" s="338" t="s">
        <v>25369</v>
      </c>
      <c r="H5892" s="338" t="s">
        <v>9770</v>
      </c>
      <c r="I5892" s="338" t="s">
        <v>28511</v>
      </c>
      <c r="J5892" s="338" t="s">
        <v>16179</v>
      </c>
      <c r="K5892" s="338" t="s">
        <v>6531</v>
      </c>
      <c r="M5892" s="338" t="s">
        <v>28512</v>
      </c>
      <c r="N5892" s="338" t="s">
        <v>28513</v>
      </c>
      <c r="O5892" s="338" t="s">
        <v>6278</v>
      </c>
    </row>
    <row r="5893" ht="15.75" customHeight="1">
      <c r="A5893" s="338" t="s">
        <v>828</v>
      </c>
      <c r="B5893" s="338" t="s">
        <v>7737</v>
      </c>
      <c r="C5893" s="338" t="s">
        <v>1537</v>
      </c>
      <c r="D5893" s="338">
        <v>2011.0</v>
      </c>
      <c r="E5893" s="338" t="s">
        <v>28514</v>
      </c>
      <c r="F5893" s="339">
        <v>45053.0</v>
      </c>
      <c r="G5893" s="338" t="s">
        <v>28515</v>
      </c>
      <c r="H5893" s="338" t="s">
        <v>18865</v>
      </c>
      <c r="I5893" s="338" t="s">
        <v>27668</v>
      </c>
      <c r="J5893" s="338" t="s">
        <v>11718</v>
      </c>
      <c r="K5893" s="338" t="s">
        <v>4987</v>
      </c>
      <c r="L5893" s="338" t="s">
        <v>18155</v>
      </c>
      <c r="M5893" s="338" t="s">
        <v>28516</v>
      </c>
      <c r="N5893" s="338" t="s">
        <v>4979</v>
      </c>
      <c r="O5893" s="338" t="s">
        <v>5046</v>
      </c>
    </row>
    <row r="5894" ht="15.75" customHeight="1">
      <c r="A5894" s="338" t="s">
        <v>4786</v>
      </c>
      <c r="B5894" s="338" t="s">
        <v>7737</v>
      </c>
      <c r="C5894" s="338" t="s">
        <v>1537</v>
      </c>
      <c r="D5894" s="338">
        <v>2011.0</v>
      </c>
      <c r="E5894" s="338" t="s">
        <v>28517</v>
      </c>
      <c r="F5894" s="339">
        <v>45112.0</v>
      </c>
      <c r="G5894" s="338" t="s">
        <v>16676</v>
      </c>
      <c r="H5894" s="338" t="s">
        <v>16638</v>
      </c>
      <c r="I5894" s="338" t="s">
        <v>27927</v>
      </c>
      <c r="J5894" s="338" t="s">
        <v>25722</v>
      </c>
      <c r="K5894" s="338" t="s">
        <v>4987</v>
      </c>
      <c r="L5894" s="338" t="s">
        <v>15938</v>
      </c>
      <c r="M5894" s="338" t="s">
        <v>28518</v>
      </c>
      <c r="N5894" s="338" t="s">
        <v>18868</v>
      </c>
      <c r="O5894" s="338" t="s">
        <v>5780</v>
      </c>
    </row>
    <row r="5895" ht="15.75" customHeight="1">
      <c r="A5895" s="338" t="s">
        <v>28519</v>
      </c>
      <c r="B5895" s="338" t="s">
        <v>5601</v>
      </c>
      <c r="C5895" s="338" t="s">
        <v>1547</v>
      </c>
      <c r="D5895" s="338">
        <v>2011.0</v>
      </c>
      <c r="E5895" s="338" t="s">
        <v>28520</v>
      </c>
      <c r="F5895" s="339">
        <v>44990.0</v>
      </c>
      <c r="G5895" s="338" t="s">
        <v>5674</v>
      </c>
      <c r="H5895" s="338" t="s">
        <v>28521</v>
      </c>
      <c r="I5895" s="338" t="s">
        <v>28521</v>
      </c>
      <c r="J5895" s="338" t="s">
        <v>27377</v>
      </c>
      <c r="K5895" s="338" t="s">
        <v>3074</v>
      </c>
      <c r="M5895" s="338" t="s">
        <v>28522</v>
      </c>
      <c r="N5895" s="338" t="s">
        <v>28523</v>
      </c>
      <c r="O5895" s="338" t="s">
        <v>5294</v>
      </c>
    </row>
    <row r="5896" ht="15.75" customHeight="1">
      <c r="A5896" s="338" t="s">
        <v>4075</v>
      </c>
      <c r="B5896" s="338" t="s">
        <v>7737</v>
      </c>
      <c r="C5896" s="338" t="s">
        <v>1537</v>
      </c>
      <c r="D5896" s="338">
        <v>2011.0</v>
      </c>
      <c r="E5896" s="338" t="s">
        <v>28524</v>
      </c>
      <c r="F5896" s="339">
        <v>44963.0</v>
      </c>
      <c r="G5896" s="338" t="s">
        <v>23158</v>
      </c>
      <c r="H5896" s="338" t="s">
        <v>18466</v>
      </c>
      <c r="I5896" s="338" t="s">
        <v>25093</v>
      </c>
      <c r="J5896" s="338" t="s">
        <v>7041</v>
      </c>
      <c r="K5896" s="338" t="s">
        <v>4987</v>
      </c>
      <c r="L5896" s="338" t="s">
        <v>15938</v>
      </c>
      <c r="M5896" s="338" t="s">
        <v>28525</v>
      </c>
      <c r="N5896" s="338" t="s">
        <v>5036</v>
      </c>
      <c r="O5896" s="338" t="s">
        <v>4991</v>
      </c>
    </row>
    <row r="5897" ht="15.75" customHeight="1">
      <c r="A5897" s="338" t="s">
        <v>4152</v>
      </c>
      <c r="B5897" s="338" t="s">
        <v>4970</v>
      </c>
      <c r="C5897" s="338" t="s">
        <v>1601</v>
      </c>
      <c r="D5897" s="338">
        <v>2011.0</v>
      </c>
      <c r="E5897" s="338" t="s">
        <v>27731</v>
      </c>
      <c r="F5897" s="338" t="s">
        <v>5059</v>
      </c>
      <c r="G5897" s="338" t="s">
        <v>10294</v>
      </c>
      <c r="H5897" s="338" t="s">
        <v>17853</v>
      </c>
      <c r="I5897" s="338" t="s">
        <v>23615</v>
      </c>
      <c r="J5897" s="338" t="s">
        <v>23615</v>
      </c>
      <c r="K5897" s="338" t="s">
        <v>4987</v>
      </c>
      <c r="L5897" s="338" t="s">
        <v>7743</v>
      </c>
      <c r="M5897" s="338" t="s">
        <v>28526</v>
      </c>
      <c r="N5897" s="338" t="s">
        <v>5036</v>
      </c>
      <c r="O5897" s="338" t="s">
        <v>4991</v>
      </c>
    </row>
    <row r="5898" ht="15.75" customHeight="1">
      <c r="A5898" s="338" t="s">
        <v>3784</v>
      </c>
      <c r="B5898" s="338" t="s">
        <v>4993</v>
      </c>
      <c r="C5898" s="338" t="s">
        <v>1558</v>
      </c>
      <c r="D5898" s="338">
        <v>2011.0</v>
      </c>
      <c r="E5898" s="338" t="s">
        <v>28527</v>
      </c>
      <c r="F5898" s="339">
        <v>44933.0</v>
      </c>
      <c r="G5898" s="338" t="s">
        <v>17396</v>
      </c>
      <c r="H5898" s="338" t="s">
        <v>6345</v>
      </c>
      <c r="I5898" s="338" t="s">
        <v>24172</v>
      </c>
      <c r="J5898" s="338" t="s">
        <v>18104</v>
      </c>
      <c r="K5898" s="338" t="s">
        <v>4987</v>
      </c>
      <c r="L5898" s="338" t="s">
        <v>6394</v>
      </c>
      <c r="M5898" s="338" t="s">
        <v>28528</v>
      </c>
      <c r="N5898" s="338" t="s">
        <v>5224</v>
      </c>
      <c r="O5898" s="338" t="s">
        <v>5002</v>
      </c>
    </row>
    <row r="5899" ht="15.75" customHeight="1">
      <c r="A5899" s="338" t="s">
        <v>786</v>
      </c>
      <c r="B5899" s="338" t="s">
        <v>7737</v>
      </c>
      <c r="C5899" s="338" t="s">
        <v>1537</v>
      </c>
      <c r="D5899" s="338">
        <v>2011.0</v>
      </c>
      <c r="E5899" s="338" t="s">
        <v>28529</v>
      </c>
      <c r="F5899" s="339">
        <v>45053.0</v>
      </c>
      <c r="G5899" s="338" t="s">
        <v>28530</v>
      </c>
      <c r="H5899" s="338" t="s">
        <v>28531</v>
      </c>
      <c r="I5899" s="338" t="s">
        <v>28532</v>
      </c>
      <c r="J5899" s="338" t="s">
        <v>22753</v>
      </c>
      <c r="K5899" s="338" t="s">
        <v>4987</v>
      </c>
      <c r="L5899" s="338" t="s">
        <v>18089</v>
      </c>
      <c r="M5899" s="338" t="s">
        <v>28533</v>
      </c>
      <c r="N5899" s="338" t="s">
        <v>5224</v>
      </c>
      <c r="O5899" s="338" t="s">
        <v>5624</v>
      </c>
    </row>
    <row r="5900" ht="15.75" customHeight="1">
      <c r="A5900" s="338" t="s">
        <v>4640</v>
      </c>
      <c r="B5900" s="338" t="s">
        <v>4970</v>
      </c>
      <c r="C5900" s="338" t="s">
        <v>1601</v>
      </c>
      <c r="D5900" s="338">
        <v>2011.0</v>
      </c>
      <c r="E5900" s="338" t="s">
        <v>28534</v>
      </c>
      <c r="F5900" s="339">
        <v>45051.0</v>
      </c>
      <c r="G5900" s="338" t="s">
        <v>18245</v>
      </c>
      <c r="H5900" s="338" t="s">
        <v>23389</v>
      </c>
      <c r="I5900" s="338" t="s">
        <v>25121</v>
      </c>
      <c r="J5900" s="338" t="s">
        <v>25121</v>
      </c>
      <c r="K5900" s="338" t="s">
        <v>4987</v>
      </c>
      <c r="L5900" s="338" t="s">
        <v>28535</v>
      </c>
      <c r="M5900" s="338" t="s">
        <v>28536</v>
      </c>
      <c r="N5900" s="338" t="s">
        <v>5036</v>
      </c>
      <c r="O5900" s="338" t="s">
        <v>5160</v>
      </c>
    </row>
    <row r="5901" ht="15.75" customHeight="1">
      <c r="A5901" s="338" t="s">
        <v>3708</v>
      </c>
      <c r="B5901" s="338" t="s">
        <v>4970</v>
      </c>
      <c r="C5901" s="338" t="s">
        <v>3713</v>
      </c>
      <c r="D5901" s="338">
        <v>2011.0</v>
      </c>
      <c r="E5901" s="338" t="s">
        <v>27731</v>
      </c>
      <c r="F5901" s="339">
        <v>44992.0</v>
      </c>
      <c r="G5901" s="338" t="s">
        <v>5004</v>
      </c>
      <c r="H5901" s="338" t="s">
        <v>28537</v>
      </c>
      <c r="I5901" s="338" t="s">
        <v>28538</v>
      </c>
      <c r="J5901" s="338" t="s">
        <v>17397</v>
      </c>
      <c r="K5901" s="338" t="s">
        <v>4987</v>
      </c>
      <c r="L5901" s="338" t="s">
        <v>7743</v>
      </c>
      <c r="M5901" s="338" t="s">
        <v>28539</v>
      </c>
      <c r="N5901" s="338" t="s">
        <v>25296</v>
      </c>
      <c r="O5901" s="338" t="s">
        <v>5715</v>
      </c>
    </row>
    <row r="5902" ht="15.75" customHeight="1">
      <c r="A5902" s="338" t="s">
        <v>4218</v>
      </c>
      <c r="B5902" s="338" t="s">
        <v>7737</v>
      </c>
      <c r="C5902" s="338" t="s">
        <v>1537</v>
      </c>
      <c r="D5902" s="338">
        <v>2011.0</v>
      </c>
      <c r="E5902" s="338" t="s">
        <v>28271</v>
      </c>
      <c r="F5902" s="339">
        <v>45022.0</v>
      </c>
      <c r="G5902" s="338" t="s">
        <v>5680</v>
      </c>
      <c r="H5902" s="338" t="s">
        <v>26749</v>
      </c>
      <c r="I5902" s="338" t="s">
        <v>9005</v>
      </c>
      <c r="J5902" s="338" t="s">
        <v>28540</v>
      </c>
      <c r="K5902" s="338" t="s">
        <v>5607</v>
      </c>
      <c r="L5902" s="338" t="s">
        <v>7743</v>
      </c>
      <c r="M5902" s="338" t="s">
        <v>28541</v>
      </c>
      <c r="N5902" s="338" t="s">
        <v>21846</v>
      </c>
      <c r="O5902" s="338" t="s">
        <v>5576</v>
      </c>
    </row>
    <row r="5903" ht="15.75" customHeight="1">
      <c r="A5903" s="338" t="s">
        <v>3846</v>
      </c>
      <c r="B5903" s="338" t="s">
        <v>7737</v>
      </c>
      <c r="C5903" s="338" t="s">
        <v>1558</v>
      </c>
      <c r="D5903" s="338">
        <v>2011.0</v>
      </c>
      <c r="E5903" s="338" t="s">
        <v>28542</v>
      </c>
      <c r="F5903" s="339">
        <v>44932.0</v>
      </c>
      <c r="G5903" s="338" t="s">
        <v>4983</v>
      </c>
      <c r="H5903" s="338" t="s">
        <v>7872</v>
      </c>
      <c r="I5903" s="338" t="s">
        <v>7872</v>
      </c>
      <c r="J5903" s="338" t="s">
        <v>7872</v>
      </c>
      <c r="K5903" s="338" t="s">
        <v>4987</v>
      </c>
      <c r="L5903" s="338" t="s">
        <v>7748</v>
      </c>
      <c r="M5903" s="338" t="s">
        <v>28543</v>
      </c>
      <c r="N5903" s="338" t="s">
        <v>5036</v>
      </c>
      <c r="O5903" s="338" t="s">
        <v>5020</v>
      </c>
    </row>
    <row r="5904" ht="15.75" customHeight="1">
      <c r="A5904" s="338" t="s">
        <v>4278</v>
      </c>
      <c r="B5904" s="338" t="s">
        <v>7737</v>
      </c>
      <c r="C5904" s="338" t="s">
        <v>1537</v>
      </c>
      <c r="D5904" s="338">
        <v>2011.0</v>
      </c>
      <c r="E5904" s="338" t="s">
        <v>28401</v>
      </c>
      <c r="F5904" s="339">
        <v>44931.0</v>
      </c>
      <c r="G5904" s="338" t="s">
        <v>6487</v>
      </c>
      <c r="H5904" s="338" t="s">
        <v>13521</v>
      </c>
      <c r="I5904" s="338" t="s">
        <v>28544</v>
      </c>
      <c r="J5904" s="338" t="s">
        <v>28545</v>
      </c>
      <c r="K5904" s="338" t="s">
        <v>4987</v>
      </c>
      <c r="L5904" s="338" t="s">
        <v>5377</v>
      </c>
      <c r="M5904" s="338" t="s">
        <v>28546</v>
      </c>
      <c r="N5904" s="338" t="s">
        <v>25296</v>
      </c>
      <c r="O5904" s="338" t="s">
        <v>5537</v>
      </c>
    </row>
    <row r="5905" ht="15.75" customHeight="1">
      <c r="A5905" s="338" t="s">
        <v>28547</v>
      </c>
      <c r="B5905" s="338" t="s">
        <v>7737</v>
      </c>
      <c r="C5905" s="338" t="s">
        <v>1547</v>
      </c>
      <c r="D5905" s="338">
        <v>2011.0</v>
      </c>
      <c r="E5905" s="338" t="s">
        <v>28548</v>
      </c>
      <c r="F5905" s="339">
        <v>44993.0</v>
      </c>
      <c r="G5905" s="338" t="s">
        <v>18093</v>
      </c>
      <c r="H5905" s="338" t="s">
        <v>27526</v>
      </c>
      <c r="I5905" s="338" t="s">
        <v>27526</v>
      </c>
      <c r="J5905" s="338" t="s">
        <v>28549</v>
      </c>
      <c r="K5905" s="338" t="s">
        <v>13045</v>
      </c>
      <c r="L5905" s="338" t="s">
        <v>12125</v>
      </c>
      <c r="M5905" s="338" t="s">
        <v>28550</v>
      </c>
      <c r="N5905" s="338" t="s">
        <v>28551</v>
      </c>
      <c r="O5905" s="338" t="s">
        <v>5457</v>
      </c>
    </row>
    <row r="5906" ht="15.75" customHeight="1">
      <c r="A5906" s="338" t="s">
        <v>4680</v>
      </c>
      <c r="B5906" s="338" t="s">
        <v>4993</v>
      </c>
      <c r="C5906" s="338" t="s">
        <v>1547</v>
      </c>
      <c r="D5906" s="338">
        <v>2011.0</v>
      </c>
      <c r="E5906" s="338" t="s">
        <v>28552</v>
      </c>
      <c r="F5906" s="339">
        <v>45053.0</v>
      </c>
      <c r="G5906" s="338" t="s">
        <v>12742</v>
      </c>
      <c r="H5906" s="338" t="s">
        <v>5041</v>
      </c>
      <c r="I5906" s="338" t="s">
        <v>20225</v>
      </c>
      <c r="J5906" s="338" t="s">
        <v>26549</v>
      </c>
      <c r="K5906" s="338" t="s">
        <v>4976</v>
      </c>
      <c r="L5906" s="338" t="s">
        <v>22805</v>
      </c>
      <c r="M5906" s="338" t="s">
        <v>28553</v>
      </c>
      <c r="N5906" s="338" t="s">
        <v>5009</v>
      </c>
      <c r="O5906" s="338" t="s">
        <v>5824</v>
      </c>
    </row>
    <row r="5907" ht="15.75" customHeight="1">
      <c r="A5907" s="338" t="s">
        <v>3808</v>
      </c>
      <c r="B5907" s="338" t="s">
        <v>7737</v>
      </c>
      <c r="C5907" s="338" t="s">
        <v>1903</v>
      </c>
      <c r="D5907" s="338">
        <v>2011.0</v>
      </c>
      <c r="E5907" s="338" t="s">
        <v>28494</v>
      </c>
      <c r="F5907" s="338" t="s">
        <v>5059</v>
      </c>
      <c r="G5907" s="338" t="s">
        <v>19679</v>
      </c>
      <c r="H5907" s="338" t="s">
        <v>23727</v>
      </c>
      <c r="I5907" s="338" t="s">
        <v>23727</v>
      </c>
      <c r="J5907" s="338" t="s">
        <v>18104</v>
      </c>
      <c r="K5907" s="338" t="s">
        <v>4987</v>
      </c>
      <c r="L5907" s="338" t="s">
        <v>28554</v>
      </c>
      <c r="M5907" s="338" t="s">
        <v>28555</v>
      </c>
      <c r="N5907" s="338" t="s">
        <v>5036</v>
      </c>
      <c r="O5907" s="338" t="s">
        <v>5537</v>
      </c>
    </row>
    <row r="5908" ht="15.75" customHeight="1">
      <c r="A5908" s="338" t="s">
        <v>28556</v>
      </c>
      <c r="B5908" s="338" t="s">
        <v>7737</v>
      </c>
      <c r="C5908" s="338" t="s">
        <v>1558</v>
      </c>
      <c r="D5908" s="338">
        <v>2011.0</v>
      </c>
      <c r="E5908" s="338" t="s">
        <v>28557</v>
      </c>
      <c r="F5908" s="339">
        <v>44932.0</v>
      </c>
      <c r="G5908" s="338" t="s">
        <v>6547</v>
      </c>
      <c r="H5908" s="338" t="s">
        <v>25447</v>
      </c>
      <c r="I5908" s="338" t="s">
        <v>25447</v>
      </c>
      <c r="J5908" s="338" t="s">
        <v>25185</v>
      </c>
      <c r="K5908" s="338" t="s">
        <v>4987</v>
      </c>
      <c r="M5908" s="338" t="s">
        <v>28558</v>
      </c>
      <c r="N5908" s="338" t="s">
        <v>28559</v>
      </c>
      <c r="O5908" s="338" t="s">
        <v>5067</v>
      </c>
    </row>
    <row r="5909" ht="15.75" customHeight="1">
      <c r="A5909" s="338" t="s">
        <v>28560</v>
      </c>
      <c r="B5909" s="338" t="s">
        <v>7737</v>
      </c>
      <c r="C5909" s="338" t="s">
        <v>1547</v>
      </c>
      <c r="D5909" s="338">
        <v>2011.0</v>
      </c>
      <c r="E5909" s="338" t="s">
        <v>28561</v>
      </c>
      <c r="F5909" s="339">
        <v>45144.0</v>
      </c>
      <c r="G5909" s="338" t="s">
        <v>7790</v>
      </c>
      <c r="H5909" s="338" t="s">
        <v>18941</v>
      </c>
      <c r="I5909" s="338" t="s">
        <v>18941</v>
      </c>
      <c r="J5909" s="338" t="s">
        <v>13960</v>
      </c>
      <c r="K5909" s="338" t="s">
        <v>4987</v>
      </c>
      <c r="L5909" s="338" t="s">
        <v>5827</v>
      </c>
      <c r="M5909" s="338" t="s">
        <v>28562</v>
      </c>
      <c r="N5909" s="338" t="s">
        <v>28563</v>
      </c>
      <c r="O5909" s="338" t="s">
        <v>5408</v>
      </c>
    </row>
    <row r="5910" ht="15.75" customHeight="1">
      <c r="A5910" s="338" t="s">
        <v>28564</v>
      </c>
      <c r="B5910" s="338" t="s">
        <v>4970</v>
      </c>
      <c r="C5910" s="338" t="s">
        <v>1547</v>
      </c>
      <c r="D5910" s="338">
        <v>2011.0</v>
      </c>
      <c r="E5910" s="338" t="s">
        <v>28565</v>
      </c>
      <c r="F5910" s="339">
        <v>44963.0</v>
      </c>
      <c r="G5910" s="338" t="s">
        <v>5251</v>
      </c>
      <c r="H5910" s="338" t="s">
        <v>11897</v>
      </c>
      <c r="I5910" s="338" t="s">
        <v>16573</v>
      </c>
      <c r="J5910" s="338" t="s">
        <v>18796</v>
      </c>
      <c r="K5910" s="338" t="s">
        <v>4976</v>
      </c>
      <c r="M5910" s="338" t="s">
        <v>28566</v>
      </c>
      <c r="N5910" s="338" t="s">
        <v>28567</v>
      </c>
      <c r="O5910" s="338" t="s">
        <v>5020</v>
      </c>
    </row>
    <row r="5911" ht="15.75" customHeight="1">
      <c r="A5911" s="338" t="s">
        <v>28568</v>
      </c>
      <c r="B5911" s="338" t="s">
        <v>8739</v>
      </c>
      <c r="C5911" s="338" t="s">
        <v>3713</v>
      </c>
      <c r="D5911" s="338">
        <v>2011.0</v>
      </c>
      <c r="E5911" s="338" t="s">
        <v>28569</v>
      </c>
      <c r="F5911" s="339">
        <v>45113.0</v>
      </c>
      <c r="G5911" s="338" t="s">
        <v>7062</v>
      </c>
      <c r="H5911" s="338" t="s">
        <v>5154</v>
      </c>
      <c r="I5911" s="338" t="s">
        <v>25409</v>
      </c>
      <c r="J5911" s="338" t="s">
        <v>17397</v>
      </c>
      <c r="K5911" s="338" t="s">
        <v>4987</v>
      </c>
      <c r="L5911" s="338" t="s">
        <v>5157</v>
      </c>
      <c r="M5911" s="338" t="s">
        <v>28570</v>
      </c>
      <c r="N5911" s="338" t="s">
        <v>26485</v>
      </c>
      <c r="O5911" s="338" t="s">
        <v>5160</v>
      </c>
    </row>
    <row r="5912" ht="15.75" customHeight="1">
      <c r="A5912" s="338" t="s">
        <v>4678</v>
      </c>
      <c r="B5912" s="338" t="s">
        <v>7737</v>
      </c>
      <c r="C5912" s="338" t="s">
        <v>1547</v>
      </c>
      <c r="D5912" s="338">
        <v>2011.0</v>
      </c>
      <c r="E5912" s="338" t="s">
        <v>28025</v>
      </c>
      <c r="F5912" s="339">
        <v>44992.0</v>
      </c>
      <c r="G5912" s="338" t="s">
        <v>7029</v>
      </c>
      <c r="H5912" s="338" t="s">
        <v>27619</v>
      </c>
      <c r="I5912" s="338" t="s">
        <v>17826</v>
      </c>
      <c r="J5912" s="338" t="s">
        <v>27818</v>
      </c>
      <c r="K5912" s="338" t="s">
        <v>4976</v>
      </c>
      <c r="M5912" s="338" t="s">
        <v>28571</v>
      </c>
      <c r="N5912" s="338" t="s">
        <v>22475</v>
      </c>
      <c r="O5912" s="338" t="s">
        <v>6278</v>
      </c>
    </row>
    <row r="5913" ht="15.75" customHeight="1">
      <c r="A5913" s="338" t="s">
        <v>28572</v>
      </c>
      <c r="B5913" s="338" t="s">
        <v>4970</v>
      </c>
      <c r="C5913" s="338" t="s">
        <v>1681</v>
      </c>
      <c r="D5913" s="338">
        <v>2011.0</v>
      </c>
      <c r="E5913" s="338" t="s">
        <v>28573</v>
      </c>
      <c r="F5913" s="339">
        <v>44933.0</v>
      </c>
      <c r="G5913" s="338" t="s">
        <v>5709</v>
      </c>
      <c r="H5913" s="338" t="s">
        <v>16609</v>
      </c>
      <c r="I5913" s="338" t="s">
        <v>16609</v>
      </c>
      <c r="J5913" s="338" t="s">
        <v>26607</v>
      </c>
      <c r="K5913" s="338" t="s">
        <v>4987</v>
      </c>
      <c r="L5913" s="338" t="s">
        <v>5176</v>
      </c>
      <c r="M5913" s="338" t="s">
        <v>28574</v>
      </c>
      <c r="N5913" s="338" t="s">
        <v>28559</v>
      </c>
      <c r="O5913" s="338" t="s">
        <v>5537</v>
      </c>
    </row>
    <row r="5914" ht="15.75" customHeight="1">
      <c r="A5914" s="338" t="s">
        <v>4018</v>
      </c>
      <c r="B5914" s="338" t="s">
        <v>7737</v>
      </c>
      <c r="C5914" s="338" t="s">
        <v>1537</v>
      </c>
      <c r="D5914" s="338">
        <v>2011.0</v>
      </c>
      <c r="E5914" s="338" t="s">
        <v>28575</v>
      </c>
      <c r="F5914" s="339">
        <v>44964.0</v>
      </c>
      <c r="G5914" s="338" t="s">
        <v>8603</v>
      </c>
      <c r="H5914" s="338" t="s">
        <v>5668</v>
      </c>
      <c r="I5914" s="338" t="s">
        <v>20621</v>
      </c>
      <c r="J5914" s="338" t="s">
        <v>28576</v>
      </c>
      <c r="K5914" s="338" t="s">
        <v>4987</v>
      </c>
      <c r="L5914" s="338" t="s">
        <v>19185</v>
      </c>
      <c r="M5914" s="338" t="s">
        <v>28577</v>
      </c>
      <c r="N5914" s="338" t="s">
        <v>18335</v>
      </c>
      <c r="O5914" s="338" t="s">
        <v>4980</v>
      </c>
    </row>
    <row r="5915" ht="15.75" customHeight="1">
      <c r="A5915" s="338" t="s">
        <v>28578</v>
      </c>
      <c r="B5915" s="338" t="s">
        <v>4970</v>
      </c>
      <c r="C5915" s="338" t="s">
        <v>1558</v>
      </c>
      <c r="D5915" s="338">
        <v>2011.0</v>
      </c>
      <c r="E5915" s="338" t="s">
        <v>28529</v>
      </c>
      <c r="F5915" s="339">
        <v>44991.0</v>
      </c>
      <c r="G5915" s="338" t="s">
        <v>19789</v>
      </c>
      <c r="H5915" s="338" t="s">
        <v>19533</v>
      </c>
      <c r="I5915" s="338" t="s">
        <v>27054</v>
      </c>
      <c r="J5915" s="338" t="s">
        <v>10519</v>
      </c>
      <c r="K5915" s="338" t="s">
        <v>4987</v>
      </c>
      <c r="L5915" s="338" t="s">
        <v>16601</v>
      </c>
      <c r="M5915" s="338" t="s">
        <v>28579</v>
      </c>
      <c r="N5915" s="338" t="s">
        <v>5036</v>
      </c>
      <c r="O5915" s="338" t="s">
        <v>5545</v>
      </c>
    </row>
    <row r="5916" ht="15.75" customHeight="1">
      <c r="A5916" s="338" t="s">
        <v>28580</v>
      </c>
      <c r="B5916" s="338" t="s">
        <v>4970</v>
      </c>
      <c r="C5916" s="338" t="s">
        <v>1537</v>
      </c>
      <c r="D5916" s="338">
        <v>2011.0</v>
      </c>
      <c r="E5916" s="338" t="s">
        <v>28418</v>
      </c>
      <c r="F5916" s="339">
        <v>45084.0</v>
      </c>
      <c r="G5916" s="338" t="s">
        <v>19890</v>
      </c>
      <c r="H5916" s="338" t="s">
        <v>28581</v>
      </c>
      <c r="I5916" s="338" t="s">
        <v>28581</v>
      </c>
      <c r="J5916" s="338" t="s">
        <v>28582</v>
      </c>
      <c r="K5916" s="338" t="s">
        <v>28583</v>
      </c>
      <c r="L5916" s="338" t="s">
        <v>8533</v>
      </c>
      <c r="M5916" s="338" t="s">
        <v>28584</v>
      </c>
      <c r="N5916" s="338" t="s">
        <v>28585</v>
      </c>
      <c r="O5916" s="338" t="s">
        <v>5294</v>
      </c>
    </row>
    <row r="5917" ht="15.75" customHeight="1">
      <c r="A5917" s="338" t="s">
        <v>3792</v>
      </c>
      <c r="B5917" s="338" t="s">
        <v>4970</v>
      </c>
      <c r="C5917" s="338" t="s">
        <v>1547</v>
      </c>
      <c r="D5917" s="338">
        <v>2011.0</v>
      </c>
      <c r="E5917" s="338" t="s">
        <v>28586</v>
      </c>
      <c r="F5917" s="339">
        <v>44933.0</v>
      </c>
      <c r="G5917" s="338" t="s">
        <v>17591</v>
      </c>
      <c r="H5917" s="338" t="s">
        <v>28587</v>
      </c>
      <c r="I5917" s="338" t="s">
        <v>28587</v>
      </c>
      <c r="J5917" s="338" t="s">
        <v>28588</v>
      </c>
      <c r="K5917" s="338" t="s">
        <v>4987</v>
      </c>
      <c r="L5917" s="338" t="s">
        <v>5007</v>
      </c>
      <c r="M5917" s="338" t="s">
        <v>28589</v>
      </c>
      <c r="N5917" s="338" t="s">
        <v>28590</v>
      </c>
      <c r="O5917" s="338" t="s">
        <v>5324</v>
      </c>
    </row>
    <row r="5918" ht="15.75" customHeight="1">
      <c r="A5918" s="338" t="s">
        <v>28591</v>
      </c>
      <c r="B5918" s="338" t="s">
        <v>4970</v>
      </c>
      <c r="C5918" s="338" t="s">
        <v>1547</v>
      </c>
      <c r="D5918" s="338">
        <v>2011.0</v>
      </c>
      <c r="E5918" s="338" t="s">
        <v>28592</v>
      </c>
      <c r="F5918" s="339">
        <v>45175.0</v>
      </c>
      <c r="G5918" s="338" t="s">
        <v>6586</v>
      </c>
      <c r="H5918" s="338" t="s">
        <v>28593</v>
      </c>
      <c r="I5918" s="338" t="s">
        <v>28593</v>
      </c>
      <c r="J5918" s="338" t="s">
        <v>28594</v>
      </c>
      <c r="K5918" s="338" t="s">
        <v>4987</v>
      </c>
      <c r="M5918" s="338" t="s">
        <v>28595</v>
      </c>
      <c r="N5918" s="338" t="s">
        <v>17975</v>
      </c>
      <c r="O5918" s="338" t="s">
        <v>5160</v>
      </c>
    </row>
    <row r="5919" ht="15.75" customHeight="1">
      <c r="A5919" s="338" t="s">
        <v>3735</v>
      </c>
      <c r="B5919" s="338" t="s">
        <v>7737</v>
      </c>
      <c r="C5919" s="338" t="s">
        <v>1537</v>
      </c>
      <c r="D5919" s="338">
        <v>2011.0</v>
      </c>
      <c r="E5919" s="338" t="s">
        <v>28534</v>
      </c>
      <c r="F5919" s="339">
        <v>45144.0</v>
      </c>
      <c r="G5919" s="338" t="s">
        <v>16584</v>
      </c>
      <c r="H5919" s="338" t="s">
        <v>24293</v>
      </c>
      <c r="I5919" s="338" t="s">
        <v>28596</v>
      </c>
      <c r="J5919" s="338" t="s">
        <v>26781</v>
      </c>
      <c r="K5919" s="338" t="s">
        <v>4987</v>
      </c>
      <c r="L5919" s="338" t="s">
        <v>7748</v>
      </c>
      <c r="M5919" s="338" t="s">
        <v>28597</v>
      </c>
      <c r="N5919" s="338" t="s">
        <v>22475</v>
      </c>
      <c r="O5919" s="338" t="s">
        <v>5150</v>
      </c>
    </row>
    <row r="5920" ht="15.75" customHeight="1">
      <c r="A5920" s="338" t="s">
        <v>2145</v>
      </c>
      <c r="B5920" s="338" t="s">
        <v>4970</v>
      </c>
      <c r="C5920" s="338" t="s">
        <v>1558</v>
      </c>
      <c r="D5920" s="338">
        <v>2011.0</v>
      </c>
      <c r="E5920" s="338" t="s">
        <v>28598</v>
      </c>
      <c r="F5920" s="339">
        <v>45084.0</v>
      </c>
      <c r="G5920" s="338" t="s">
        <v>28599</v>
      </c>
      <c r="H5920" s="338" t="s">
        <v>26997</v>
      </c>
      <c r="I5920" s="338" t="s">
        <v>28600</v>
      </c>
      <c r="J5920" s="338" t="s">
        <v>21676</v>
      </c>
      <c r="K5920" s="338" t="s">
        <v>4987</v>
      </c>
      <c r="L5920" s="338" t="s">
        <v>6039</v>
      </c>
      <c r="M5920" s="338" t="s">
        <v>28601</v>
      </c>
      <c r="N5920" s="338" t="s">
        <v>18868</v>
      </c>
      <c r="O5920" s="338" t="s">
        <v>5067</v>
      </c>
    </row>
    <row r="5921" ht="15.75" customHeight="1">
      <c r="A5921" s="338" t="s">
        <v>2346</v>
      </c>
      <c r="B5921" s="338" t="s">
        <v>4970</v>
      </c>
      <c r="C5921" s="338" t="s">
        <v>1558</v>
      </c>
      <c r="D5921" s="338">
        <v>2011.0</v>
      </c>
      <c r="E5921" s="338" t="s">
        <v>28602</v>
      </c>
      <c r="F5921" s="339">
        <v>44992.0</v>
      </c>
      <c r="G5921" s="338" t="s">
        <v>22958</v>
      </c>
      <c r="H5921" s="338" t="s">
        <v>17860</v>
      </c>
      <c r="I5921" s="338" t="s">
        <v>17860</v>
      </c>
      <c r="J5921" s="338" t="s">
        <v>18372</v>
      </c>
      <c r="K5921" s="338" t="s">
        <v>4987</v>
      </c>
      <c r="L5921" s="338" t="s">
        <v>5094</v>
      </c>
      <c r="M5921" s="338" t="s">
        <v>28603</v>
      </c>
      <c r="N5921" s="338" t="s">
        <v>17975</v>
      </c>
      <c r="O5921" s="338" t="s">
        <v>5217</v>
      </c>
    </row>
    <row r="5922" ht="15.75" customHeight="1">
      <c r="A5922" s="338" t="s">
        <v>951</v>
      </c>
      <c r="B5922" s="338" t="s">
        <v>4993</v>
      </c>
      <c r="C5922" s="338" t="s">
        <v>1572</v>
      </c>
      <c r="D5922" s="338">
        <v>2011.0</v>
      </c>
      <c r="E5922" s="338" t="s">
        <v>28403</v>
      </c>
      <c r="F5922" s="339">
        <v>44992.0</v>
      </c>
      <c r="G5922" s="338" t="s">
        <v>5004</v>
      </c>
      <c r="H5922" s="338" t="s">
        <v>5668</v>
      </c>
      <c r="I5922" s="338" t="s">
        <v>28604</v>
      </c>
      <c r="J5922" s="338" t="s">
        <v>20622</v>
      </c>
      <c r="K5922" s="338" t="s">
        <v>4987</v>
      </c>
      <c r="L5922" s="338" t="s">
        <v>19769</v>
      </c>
      <c r="M5922" s="338" t="s">
        <v>28605</v>
      </c>
      <c r="N5922" s="338" t="s">
        <v>4990</v>
      </c>
      <c r="O5922" s="338" t="s">
        <v>5324</v>
      </c>
    </row>
    <row r="5923" ht="15.75" customHeight="1">
      <c r="A5923" s="338" t="s">
        <v>28606</v>
      </c>
      <c r="B5923" s="338" t="s">
        <v>7737</v>
      </c>
      <c r="C5923" s="338" t="s">
        <v>1537</v>
      </c>
      <c r="D5923" s="338">
        <v>2011.0</v>
      </c>
      <c r="E5923" s="338" t="s">
        <v>28575</v>
      </c>
      <c r="F5923" s="339">
        <v>45173.0</v>
      </c>
      <c r="G5923" s="338" t="s">
        <v>5718</v>
      </c>
      <c r="H5923" s="338" t="s">
        <v>28607</v>
      </c>
      <c r="I5923" s="338" t="s">
        <v>28608</v>
      </c>
      <c r="J5923" s="338" t="s">
        <v>23530</v>
      </c>
      <c r="K5923" s="338" t="s">
        <v>4987</v>
      </c>
      <c r="L5923" s="338" t="s">
        <v>7748</v>
      </c>
      <c r="M5923" s="338" t="s">
        <v>28609</v>
      </c>
      <c r="N5923" s="338" t="s">
        <v>18868</v>
      </c>
      <c r="O5923" s="338" t="s">
        <v>5143</v>
      </c>
    </row>
    <row r="5924" ht="15.75" customHeight="1">
      <c r="A5924" s="338" t="s">
        <v>3942</v>
      </c>
      <c r="B5924" s="338" t="s">
        <v>4970</v>
      </c>
      <c r="C5924" s="338" t="s">
        <v>1537</v>
      </c>
      <c r="D5924" s="338">
        <v>2011.0</v>
      </c>
      <c r="E5924" s="338" t="s">
        <v>28610</v>
      </c>
      <c r="F5924" s="339">
        <v>45143.0</v>
      </c>
      <c r="G5924" s="338" t="s">
        <v>18146</v>
      </c>
      <c r="H5924" s="338" t="s">
        <v>28611</v>
      </c>
      <c r="I5924" s="338" t="s">
        <v>28612</v>
      </c>
      <c r="J5924" s="338" t="s">
        <v>28613</v>
      </c>
      <c r="K5924" s="338" t="s">
        <v>4987</v>
      </c>
      <c r="L5924" s="338" t="s">
        <v>7743</v>
      </c>
      <c r="M5924" s="338" t="s">
        <v>28614</v>
      </c>
      <c r="N5924" s="338" t="s">
        <v>7780</v>
      </c>
      <c r="O5924" s="338" t="s">
        <v>5248</v>
      </c>
    </row>
    <row r="5925" ht="15.75" customHeight="1">
      <c r="A5925" s="338" t="s">
        <v>4173</v>
      </c>
      <c r="B5925" s="338" t="s">
        <v>7737</v>
      </c>
      <c r="C5925" s="338" t="s">
        <v>1537</v>
      </c>
      <c r="D5925" s="338">
        <v>2011.0</v>
      </c>
      <c r="E5925" s="338" t="s">
        <v>27318</v>
      </c>
      <c r="F5925" s="339">
        <v>44932.0</v>
      </c>
      <c r="G5925" s="338" t="s">
        <v>13115</v>
      </c>
      <c r="H5925" s="338" t="s">
        <v>22497</v>
      </c>
      <c r="I5925" s="338" t="s">
        <v>23073</v>
      </c>
      <c r="J5925" s="338" t="s">
        <v>25589</v>
      </c>
      <c r="K5925" s="338" t="s">
        <v>4987</v>
      </c>
      <c r="L5925" s="338" t="s">
        <v>12846</v>
      </c>
      <c r="M5925" s="338" t="s">
        <v>28615</v>
      </c>
      <c r="N5925" s="338" t="s">
        <v>18335</v>
      </c>
      <c r="O5925" s="338" t="s">
        <v>5150</v>
      </c>
    </row>
    <row r="5926" ht="15.75" customHeight="1">
      <c r="A5926" s="338" t="s">
        <v>3009</v>
      </c>
      <c r="B5926" s="338" t="s">
        <v>7737</v>
      </c>
      <c r="C5926" s="338" t="s">
        <v>1558</v>
      </c>
      <c r="D5926" s="338">
        <v>2011.0</v>
      </c>
      <c r="E5926" s="338" t="s">
        <v>28616</v>
      </c>
      <c r="F5926" s="339">
        <v>45174.0</v>
      </c>
      <c r="G5926" s="338" t="s">
        <v>5709</v>
      </c>
      <c r="H5926" s="338" t="s">
        <v>24792</v>
      </c>
      <c r="I5926" s="338" t="s">
        <v>7806</v>
      </c>
      <c r="J5926" s="338" t="s">
        <v>28617</v>
      </c>
      <c r="K5926" s="338" t="s">
        <v>4987</v>
      </c>
      <c r="L5926" s="338" t="s">
        <v>6284</v>
      </c>
      <c r="M5926" s="338" t="s">
        <v>28618</v>
      </c>
      <c r="N5926" s="338" t="s">
        <v>5009</v>
      </c>
      <c r="O5926" s="338" t="s">
        <v>5677</v>
      </c>
    </row>
    <row r="5927" ht="15.75" customHeight="1">
      <c r="A5927" s="338" t="s">
        <v>28619</v>
      </c>
      <c r="B5927" s="338" t="s">
        <v>4970</v>
      </c>
      <c r="C5927" s="338" t="s">
        <v>1425</v>
      </c>
      <c r="D5927" s="338">
        <v>2011.0</v>
      </c>
      <c r="E5927" s="338" t="s">
        <v>28620</v>
      </c>
      <c r="F5927" s="339">
        <v>45083.0</v>
      </c>
      <c r="G5927" s="338" t="s">
        <v>11141</v>
      </c>
      <c r="H5927" s="338" t="s">
        <v>28621</v>
      </c>
      <c r="I5927" s="338" t="s">
        <v>28622</v>
      </c>
      <c r="J5927" s="338" t="s">
        <v>28085</v>
      </c>
      <c r="K5927" s="338" t="s">
        <v>4987</v>
      </c>
      <c r="L5927" s="338" t="s">
        <v>5140</v>
      </c>
      <c r="M5927" s="338" t="s">
        <v>28623</v>
      </c>
      <c r="N5927" s="338" t="s">
        <v>28624</v>
      </c>
      <c r="O5927" s="338" t="s">
        <v>5028</v>
      </c>
    </row>
    <row r="5928" ht="15.75" customHeight="1">
      <c r="A5928" s="338" t="s">
        <v>28625</v>
      </c>
      <c r="B5928" s="338" t="s">
        <v>5601</v>
      </c>
      <c r="C5928" s="338" t="s">
        <v>1558</v>
      </c>
      <c r="D5928" s="338">
        <v>2011.0</v>
      </c>
      <c r="E5928" s="338" t="s">
        <v>28626</v>
      </c>
      <c r="F5928" s="339">
        <v>44965.0</v>
      </c>
      <c r="G5928" s="338" t="s">
        <v>7870</v>
      </c>
      <c r="H5928" s="338" t="s">
        <v>28627</v>
      </c>
      <c r="I5928" s="338" t="s">
        <v>21734</v>
      </c>
      <c r="J5928" s="338" t="s">
        <v>21192</v>
      </c>
      <c r="K5928" s="338" t="s">
        <v>19171</v>
      </c>
      <c r="M5928" s="338" t="s">
        <v>28628</v>
      </c>
      <c r="N5928" s="338" t="s">
        <v>28629</v>
      </c>
      <c r="O5928" s="338" t="s">
        <v>5949</v>
      </c>
    </row>
    <row r="5929" ht="15.75" customHeight="1">
      <c r="A5929" s="338" t="s">
        <v>28630</v>
      </c>
      <c r="B5929" s="338" t="s">
        <v>4970</v>
      </c>
      <c r="C5929" s="338" t="s">
        <v>1601</v>
      </c>
      <c r="D5929" s="338">
        <v>2011.0</v>
      </c>
      <c r="E5929" s="338" t="s">
        <v>28631</v>
      </c>
      <c r="F5929" s="339">
        <v>45113.0</v>
      </c>
      <c r="G5929" s="338" t="s">
        <v>5963</v>
      </c>
      <c r="H5929" s="338" t="s">
        <v>28632</v>
      </c>
      <c r="I5929" s="338" t="s">
        <v>28633</v>
      </c>
      <c r="J5929" s="338" t="s">
        <v>11222</v>
      </c>
      <c r="K5929" s="338" t="s">
        <v>3074</v>
      </c>
      <c r="M5929" s="338" t="s">
        <v>28634</v>
      </c>
      <c r="N5929" s="338" t="s">
        <v>27915</v>
      </c>
      <c r="O5929" s="338" t="s">
        <v>5067</v>
      </c>
    </row>
    <row r="5930" ht="15.75" customHeight="1">
      <c r="A5930" s="338" t="s">
        <v>4569</v>
      </c>
      <c r="B5930" s="338" t="s">
        <v>4970</v>
      </c>
      <c r="C5930" s="338" t="s">
        <v>1425</v>
      </c>
      <c r="D5930" s="338">
        <v>2011.0</v>
      </c>
      <c r="E5930" s="338" t="s">
        <v>28616</v>
      </c>
      <c r="F5930" s="339">
        <v>44963.0</v>
      </c>
      <c r="G5930" s="338" t="s">
        <v>14323</v>
      </c>
      <c r="H5930" s="338" t="s">
        <v>28635</v>
      </c>
      <c r="I5930" s="338" t="s">
        <v>28612</v>
      </c>
      <c r="J5930" s="338" t="s">
        <v>25213</v>
      </c>
      <c r="K5930" s="338" t="s">
        <v>5245</v>
      </c>
      <c r="L5930" s="338" t="s">
        <v>12942</v>
      </c>
      <c r="M5930" s="338" t="s">
        <v>28636</v>
      </c>
      <c r="N5930" s="338" t="s">
        <v>11206</v>
      </c>
      <c r="O5930" s="338" t="s">
        <v>5120</v>
      </c>
    </row>
    <row r="5931" ht="15.75" customHeight="1">
      <c r="A5931" s="338" t="s">
        <v>4799</v>
      </c>
      <c r="B5931" s="338" t="s">
        <v>4970</v>
      </c>
      <c r="C5931" s="338" t="s">
        <v>1537</v>
      </c>
      <c r="D5931" s="338">
        <v>2011.0</v>
      </c>
      <c r="E5931" s="338" t="s">
        <v>28637</v>
      </c>
      <c r="F5931" s="339">
        <v>45021.0</v>
      </c>
      <c r="G5931" s="338" t="s">
        <v>7833</v>
      </c>
      <c r="H5931" s="338" t="s">
        <v>20736</v>
      </c>
      <c r="I5931" s="338" t="s">
        <v>27379</v>
      </c>
      <c r="J5931" s="338" t="s">
        <v>7115</v>
      </c>
      <c r="K5931" s="338" t="s">
        <v>4987</v>
      </c>
      <c r="L5931" s="338" t="s">
        <v>6394</v>
      </c>
      <c r="M5931" s="338" t="s">
        <v>28638</v>
      </c>
      <c r="N5931" s="338" t="s">
        <v>18868</v>
      </c>
      <c r="O5931" s="338" t="s">
        <v>4991</v>
      </c>
    </row>
    <row r="5932" ht="15.75" customHeight="1">
      <c r="A5932" s="338" t="s">
        <v>4165</v>
      </c>
      <c r="B5932" s="338" t="s">
        <v>4993</v>
      </c>
      <c r="C5932" s="338" t="s">
        <v>1558</v>
      </c>
      <c r="D5932" s="338">
        <v>2011.0</v>
      </c>
      <c r="E5932" s="338" t="s">
        <v>28446</v>
      </c>
      <c r="F5932" s="339">
        <v>44988.0</v>
      </c>
      <c r="G5932" s="338" t="s">
        <v>14368</v>
      </c>
      <c r="H5932" s="338" t="s">
        <v>12920</v>
      </c>
      <c r="I5932" s="338" t="s">
        <v>28639</v>
      </c>
      <c r="J5932" s="338" t="s">
        <v>16685</v>
      </c>
      <c r="K5932" s="338" t="s">
        <v>4987</v>
      </c>
      <c r="L5932" s="338" t="s">
        <v>22910</v>
      </c>
      <c r="M5932" s="338" t="s">
        <v>28640</v>
      </c>
      <c r="N5932" s="338" t="s">
        <v>4990</v>
      </c>
      <c r="O5932" s="338" t="s">
        <v>5283</v>
      </c>
    </row>
    <row r="5933" ht="15.75" customHeight="1">
      <c r="A5933" s="338" t="s">
        <v>4162</v>
      </c>
      <c r="B5933" s="338" t="s">
        <v>4993</v>
      </c>
      <c r="C5933" s="338" t="s">
        <v>1558</v>
      </c>
      <c r="D5933" s="338">
        <v>2011.0</v>
      </c>
      <c r="E5933" s="338" t="s">
        <v>28504</v>
      </c>
      <c r="F5933" s="339">
        <v>44962.0</v>
      </c>
      <c r="G5933" s="338" t="s">
        <v>5718</v>
      </c>
      <c r="H5933" s="338" t="s">
        <v>18894</v>
      </c>
      <c r="I5933" s="338" t="s">
        <v>28641</v>
      </c>
      <c r="J5933" s="338" t="s">
        <v>25493</v>
      </c>
      <c r="K5933" s="338" t="s">
        <v>4987</v>
      </c>
      <c r="L5933" s="338" t="s">
        <v>14335</v>
      </c>
      <c r="M5933" s="338" t="s">
        <v>28642</v>
      </c>
      <c r="N5933" s="338" t="s">
        <v>4990</v>
      </c>
      <c r="O5933" s="338" t="s">
        <v>5160</v>
      </c>
    </row>
    <row r="5934" ht="15.75" customHeight="1">
      <c r="A5934" s="338" t="s">
        <v>1045</v>
      </c>
      <c r="B5934" s="338" t="s">
        <v>4970</v>
      </c>
      <c r="C5934" s="338" t="s">
        <v>1558</v>
      </c>
      <c r="D5934" s="338">
        <v>2011.0</v>
      </c>
      <c r="E5934" s="338" t="s">
        <v>28439</v>
      </c>
      <c r="F5934" s="339">
        <v>45022.0</v>
      </c>
      <c r="G5934" s="338" t="s">
        <v>28643</v>
      </c>
      <c r="H5934" s="338" t="s">
        <v>20505</v>
      </c>
      <c r="I5934" s="338" t="s">
        <v>21171</v>
      </c>
      <c r="J5934" s="338" t="s">
        <v>28475</v>
      </c>
      <c r="K5934" s="338" t="s">
        <v>4987</v>
      </c>
      <c r="L5934" s="338" t="s">
        <v>14335</v>
      </c>
      <c r="M5934" s="338" t="s">
        <v>28644</v>
      </c>
      <c r="N5934" s="338" t="s">
        <v>4979</v>
      </c>
      <c r="O5934" s="338" t="s">
        <v>5160</v>
      </c>
    </row>
    <row r="5935" ht="15.75" customHeight="1">
      <c r="A5935" s="338" t="s">
        <v>3841</v>
      </c>
      <c r="B5935" s="338" t="s">
        <v>4970</v>
      </c>
      <c r="C5935" s="338" t="s">
        <v>1558</v>
      </c>
      <c r="D5935" s="338">
        <v>2011.0</v>
      </c>
      <c r="E5935" s="338" t="s">
        <v>28637</v>
      </c>
      <c r="F5935" s="339">
        <v>45143.0</v>
      </c>
      <c r="G5935" s="338" t="s">
        <v>17591</v>
      </c>
      <c r="H5935" s="338" t="s">
        <v>17454</v>
      </c>
      <c r="I5935" s="338" t="s">
        <v>28645</v>
      </c>
      <c r="J5935" s="338" t="s">
        <v>17425</v>
      </c>
      <c r="K5935" s="338" t="s">
        <v>4987</v>
      </c>
      <c r="L5935" s="338" t="s">
        <v>5215</v>
      </c>
      <c r="M5935" s="338" t="s">
        <v>28646</v>
      </c>
      <c r="N5935" s="338" t="s">
        <v>7780</v>
      </c>
      <c r="O5935" s="338" t="s">
        <v>5624</v>
      </c>
    </row>
    <row r="5936" ht="15.75" customHeight="1">
      <c r="A5936" s="338" t="s">
        <v>1467</v>
      </c>
      <c r="B5936" s="338" t="s">
        <v>7737</v>
      </c>
      <c r="C5936" s="338" t="s">
        <v>1558</v>
      </c>
      <c r="D5936" s="338">
        <v>2011.0</v>
      </c>
      <c r="E5936" s="338" t="s">
        <v>28647</v>
      </c>
      <c r="F5936" s="339">
        <v>44992.0</v>
      </c>
      <c r="G5936" s="338" t="s">
        <v>11141</v>
      </c>
      <c r="H5936" s="338" t="s">
        <v>15818</v>
      </c>
      <c r="I5936" s="338" t="s">
        <v>24607</v>
      </c>
      <c r="J5936" s="338" t="s">
        <v>18589</v>
      </c>
      <c r="K5936" s="338" t="s">
        <v>4976</v>
      </c>
      <c r="L5936" s="338" t="s">
        <v>5064</v>
      </c>
      <c r="M5936" s="338" t="s">
        <v>28648</v>
      </c>
      <c r="N5936" s="338" t="s">
        <v>28649</v>
      </c>
      <c r="O5936" s="338" t="s">
        <v>5002</v>
      </c>
    </row>
    <row r="5937" ht="15.75" customHeight="1">
      <c r="A5937" s="338" t="s">
        <v>2868</v>
      </c>
      <c r="B5937" s="338" t="s">
        <v>4970</v>
      </c>
      <c r="C5937" s="338" t="s">
        <v>1537</v>
      </c>
      <c r="D5937" s="338">
        <v>2011.0</v>
      </c>
      <c r="E5937" s="338" t="s">
        <v>28650</v>
      </c>
      <c r="F5937" s="339">
        <v>45144.0</v>
      </c>
      <c r="G5937" s="338" t="s">
        <v>11956</v>
      </c>
      <c r="H5937" s="338" t="s">
        <v>22524</v>
      </c>
      <c r="I5937" s="338" t="s">
        <v>22524</v>
      </c>
      <c r="J5937" s="338" t="s">
        <v>12827</v>
      </c>
      <c r="K5937" s="338" t="s">
        <v>4987</v>
      </c>
      <c r="L5937" s="338" t="s">
        <v>7014</v>
      </c>
      <c r="M5937" s="338" t="s">
        <v>28651</v>
      </c>
      <c r="N5937" s="338" t="s">
        <v>28652</v>
      </c>
      <c r="O5937" s="338" t="s">
        <v>5232</v>
      </c>
    </row>
    <row r="5938" ht="15.75" customHeight="1">
      <c r="A5938" s="338" t="s">
        <v>3859</v>
      </c>
      <c r="B5938" s="338" t="s">
        <v>4970</v>
      </c>
      <c r="C5938" s="338" t="s">
        <v>1558</v>
      </c>
      <c r="D5938" s="338">
        <v>2011.0</v>
      </c>
      <c r="E5938" s="338" t="s">
        <v>28602</v>
      </c>
      <c r="F5938" s="339">
        <v>45112.0</v>
      </c>
      <c r="G5938" s="338" t="s">
        <v>9550</v>
      </c>
      <c r="H5938" s="338" t="s">
        <v>23389</v>
      </c>
      <c r="I5938" s="338" t="s">
        <v>28653</v>
      </c>
      <c r="J5938" s="338" t="s">
        <v>28064</v>
      </c>
      <c r="K5938" s="338" t="s">
        <v>4987</v>
      </c>
      <c r="L5938" s="338" t="s">
        <v>7014</v>
      </c>
      <c r="M5938" s="338" t="s">
        <v>28654</v>
      </c>
      <c r="N5938" s="338" t="s">
        <v>5224</v>
      </c>
      <c r="O5938" s="338" t="s">
        <v>7215</v>
      </c>
    </row>
    <row r="5939" ht="15.75" customHeight="1">
      <c r="A5939" s="338" t="s">
        <v>4767</v>
      </c>
      <c r="B5939" s="338" t="s">
        <v>4970</v>
      </c>
      <c r="C5939" s="338" t="s">
        <v>1558</v>
      </c>
      <c r="D5939" s="338">
        <v>2011.0</v>
      </c>
      <c r="E5939" s="338" t="s">
        <v>28494</v>
      </c>
      <c r="F5939" s="339">
        <v>44991.0</v>
      </c>
      <c r="G5939" s="338" t="s">
        <v>6378</v>
      </c>
      <c r="H5939" s="338" t="s">
        <v>24197</v>
      </c>
      <c r="I5939" s="338" t="s">
        <v>27922</v>
      </c>
      <c r="J5939" s="338" t="s">
        <v>28655</v>
      </c>
      <c r="K5939" s="338" t="s">
        <v>4987</v>
      </c>
      <c r="L5939" s="338" t="s">
        <v>10384</v>
      </c>
      <c r="M5939" s="338" t="s">
        <v>28656</v>
      </c>
      <c r="N5939" s="338" t="s">
        <v>23819</v>
      </c>
      <c r="O5939" s="338" t="s">
        <v>5262</v>
      </c>
    </row>
    <row r="5940" ht="15.75" customHeight="1">
      <c r="A5940" s="338" t="s">
        <v>4389</v>
      </c>
      <c r="B5940" s="338" t="s">
        <v>4970</v>
      </c>
      <c r="C5940" s="338" t="s">
        <v>1537</v>
      </c>
      <c r="D5940" s="338">
        <v>2011.0</v>
      </c>
      <c r="E5940" s="338" t="s">
        <v>27842</v>
      </c>
      <c r="F5940" s="339">
        <v>45083.0</v>
      </c>
      <c r="G5940" s="338" t="s">
        <v>15871</v>
      </c>
      <c r="H5940" s="338" t="s">
        <v>18118</v>
      </c>
      <c r="I5940" s="338" t="s">
        <v>9896</v>
      </c>
      <c r="J5940" s="338" t="s">
        <v>20451</v>
      </c>
      <c r="K5940" s="338" t="s">
        <v>4987</v>
      </c>
      <c r="L5940" s="338" t="s">
        <v>7743</v>
      </c>
      <c r="M5940" s="338" t="s">
        <v>28657</v>
      </c>
      <c r="N5940" s="338" t="s">
        <v>27982</v>
      </c>
      <c r="O5940" s="338" t="s">
        <v>5483</v>
      </c>
    </row>
    <row r="5941" ht="15.75" customHeight="1">
      <c r="A5941" s="338" t="s">
        <v>3321</v>
      </c>
      <c r="B5941" s="338" t="s">
        <v>7737</v>
      </c>
      <c r="C5941" s="338" t="s">
        <v>1537</v>
      </c>
      <c r="D5941" s="338">
        <v>2011.0</v>
      </c>
      <c r="E5941" s="338" t="s">
        <v>28071</v>
      </c>
      <c r="F5941" s="339">
        <v>44989.0</v>
      </c>
      <c r="G5941" s="338" t="s">
        <v>22829</v>
      </c>
      <c r="H5941" s="338" t="s">
        <v>25203</v>
      </c>
      <c r="I5941" s="338" t="s">
        <v>28658</v>
      </c>
      <c r="J5941" s="338" t="s">
        <v>7115</v>
      </c>
      <c r="K5941" s="338" t="s">
        <v>4987</v>
      </c>
      <c r="L5941" s="338" t="s">
        <v>15126</v>
      </c>
      <c r="M5941" s="338" t="s">
        <v>28659</v>
      </c>
      <c r="N5941" s="338" t="s">
        <v>4990</v>
      </c>
      <c r="O5941" s="338" t="s">
        <v>5186</v>
      </c>
    </row>
    <row r="5942" ht="15.75" customHeight="1">
      <c r="A5942" s="338" t="s">
        <v>28660</v>
      </c>
      <c r="B5942" s="338" t="s">
        <v>7737</v>
      </c>
      <c r="C5942" s="338" t="s">
        <v>1537</v>
      </c>
      <c r="D5942" s="338">
        <v>2011.0</v>
      </c>
      <c r="E5942" s="338" t="s">
        <v>28661</v>
      </c>
      <c r="F5942" s="339">
        <v>45112.0</v>
      </c>
      <c r="G5942" s="338" t="s">
        <v>10313</v>
      </c>
      <c r="H5942" s="338" t="s">
        <v>23048</v>
      </c>
      <c r="I5942" s="338" t="s">
        <v>28662</v>
      </c>
      <c r="J5942" s="338" t="s">
        <v>18805</v>
      </c>
      <c r="K5942" s="338" t="s">
        <v>4987</v>
      </c>
      <c r="L5942" s="338" t="s">
        <v>11153</v>
      </c>
      <c r="M5942" s="338" t="s">
        <v>28663</v>
      </c>
      <c r="N5942" s="338" t="s">
        <v>4990</v>
      </c>
      <c r="O5942" s="338" t="s">
        <v>5077</v>
      </c>
    </row>
    <row r="5943" ht="15.75" customHeight="1">
      <c r="A5943" s="338" t="s">
        <v>4290</v>
      </c>
      <c r="B5943" s="338" t="s">
        <v>7737</v>
      </c>
      <c r="C5943" s="338" t="s">
        <v>1537</v>
      </c>
      <c r="D5943" s="338">
        <v>2011.0</v>
      </c>
      <c r="E5943" s="338" t="s">
        <v>28664</v>
      </c>
      <c r="F5943" s="339">
        <v>45143.0</v>
      </c>
      <c r="G5943" s="338" t="s">
        <v>7895</v>
      </c>
      <c r="H5943" s="338" t="s">
        <v>21823</v>
      </c>
      <c r="I5943" s="338" t="s">
        <v>25747</v>
      </c>
      <c r="J5943" s="338" t="s">
        <v>25747</v>
      </c>
      <c r="K5943" s="338" t="s">
        <v>4987</v>
      </c>
      <c r="L5943" s="338" t="s">
        <v>18923</v>
      </c>
      <c r="M5943" s="338" t="s">
        <v>28665</v>
      </c>
      <c r="N5943" s="338" t="s">
        <v>4990</v>
      </c>
      <c r="O5943" s="338" t="s">
        <v>5471</v>
      </c>
    </row>
    <row r="5944" ht="15.75" customHeight="1">
      <c r="A5944" s="338" t="s">
        <v>4719</v>
      </c>
      <c r="B5944" s="338" t="s">
        <v>4970</v>
      </c>
      <c r="C5944" s="338" t="s">
        <v>1537</v>
      </c>
      <c r="D5944" s="338">
        <v>2011.0</v>
      </c>
      <c r="E5944" s="338" t="s">
        <v>28401</v>
      </c>
      <c r="F5944" s="339">
        <v>45022.0</v>
      </c>
      <c r="G5944" s="338" t="s">
        <v>12022</v>
      </c>
      <c r="H5944" s="338" t="s">
        <v>28666</v>
      </c>
      <c r="I5944" s="338" t="s">
        <v>28667</v>
      </c>
      <c r="J5944" s="338" t="s">
        <v>20451</v>
      </c>
      <c r="K5944" s="338" t="s">
        <v>4976</v>
      </c>
      <c r="L5944" s="338" t="s">
        <v>11153</v>
      </c>
      <c r="M5944" s="338" t="s">
        <v>28668</v>
      </c>
      <c r="N5944" s="338" t="s">
        <v>28669</v>
      </c>
      <c r="O5944" s="338" t="s">
        <v>5077</v>
      </c>
    </row>
    <row r="5945" ht="15.75" customHeight="1">
      <c r="A5945" s="338" t="s">
        <v>28670</v>
      </c>
      <c r="B5945" s="338" t="s">
        <v>7737</v>
      </c>
      <c r="C5945" s="338" t="s">
        <v>1425</v>
      </c>
      <c r="D5945" s="338">
        <v>2011.0</v>
      </c>
      <c r="E5945" s="338" t="s">
        <v>28364</v>
      </c>
      <c r="F5945" s="338" t="s">
        <v>5579</v>
      </c>
      <c r="G5945" s="338" t="s">
        <v>6547</v>
      </c>
      <c r="H5945" s="338" t="s">
        <v>17808</v>
      </c>
      <c r="I5945" s="338" t="s">
        <v>28671</v>
      </c>
      <c r="J5945" s="338" t="s">
        <v>28672</v>
      </c>
      <c r="K5945" s="338" t="s">
        <v>4987</v>
      </c>
      <c r="L5945" s="338" t="s">
        <v>7014</v>
      </c>
      <c r="M5945" s="338" t="s">
        <v>28673</v>
      </c>
      <c r="N5945" s="338" t="s">
        <v>27845</v>
      </c>
      <c r="O5945" s="338" t="s">
        <v>6003</v>
      </c>
    </row>
    <row r="5946" ht="15.75" customHeight="1">
      <c r="A5946" s="338" t="s">
        <v>28674</v>
      </c>
      <c r="B5946" s="338" t="s">
        <v>4970</v>
      </c>
      <c r="C5946" s="338" t="s">
        <v>1681</v>
      </c>
      <c r="D5946" s="338">
        <v>2011.0</v>
      </c>
      <c r="E5946" s="338" t="s">
        <v>28446</v>
      </c>
      <c r="F5946" s="339">
        <v>45052.0</v>
      </c>
      <c r="G5946" s="338" t="s">
        <v>14323</v>
      </c>
      <c r="H5946" s="338" t="s">
        <v>5073</v>
      </c>
      <c r="I5946" s="338" t="s">
        <v>26634</v>
      </c>
      <c r="J5946" s="338" t="s">
        <v>16679</v>
      </c>
      <c r="K5946" s="338" t="s">
        <v>4987</v>
      </c>
      <c r="L5946" s="338" t="s">
        <v>5377</v>
      </c>
      <c r="M5946" s="338" t="s">
        <v>28675</v>
      </c>
      <c r="N5946" s="338" t="s">
        <v>11674</v>
      </c>
      <c r="O5946" s="338" t="s">
        <v>7745</v>
      </c>
    </row>
    <row r="5947" ht="15.75" customHeight="1">
      <c r="A5947" s="338" t="s">
        <v>4665</v>
      </c>
      <c r="B5947" s="338" t="s">
        <v>7737</v>
      </c>
      <c r="C5947" s="338" t="s">
        <v>1547</v>
      </c>
      <c r="D5947" s="338">
        <v>2011.0</v>
      </c>
      <c r="E5947" s="338" t="s">
        <v>28598</v>
      </c>
      <c r="F5947" s="338" t="s">
        <v>5286</v>
      </c>
      <c r="G5947" s="338" t="s">
        <v>11997</v>
      </c>
      <c r="H5947" s="338" t="s">
        <v>12083</v>
      </c>
      <c r="I5947" s="338" t="s">
        <v>28676</v>
      </c>
      <c r="J5947" s="338" t="s">
        <v>23638</v>
      </c>
      <c r="K5947" s="338" t="s">
        <v>4987</v>
      </c>
      <c r="L5947" s="338" t="s">
        <v>6394</v>
      </c>
      <c r="M5947" s="338" t="s">
        <v>28677</v>
      </c>
      <c r="N5947" s="338" t="s">
        <v>28678</v>
      </c>
      <c r="O5947" s="338" t="s">
        <v>5316</v>
      </c>
    </row>
    <row r="5948" ht="15.75" customHeight="1">
      <c r="A5948" s="338" t="s">
        <v>3995</v>
      </c>
      <c r="B5948" s="338" t="s">
        <v>4970</v>
      </c>
      <c r="C5948" s="338" t="s">
        <v>1537</v>
      </c>
      <c r="D5948" s="338">
        <v>2011.0</v>
      </c>
      <c r="E5948" s="338" t="s">
        <v>28679</v>
      </c>
      <c r="F5948" s="339">
        <v>45143.0</v>
      </c>
      <c r="G5948" s="338" t="s">
        <v>12041</v>
      </c>
      <c r="H5948" s="338" t="s">
        <v>11988</v>
      </c>
      <c r="I5948" s="338" t="s">
        <v>13773</v>
      </c>
      <c r="J5948" s="338" t="s">
        <v>28680</v>
      </c>
      <c r="K5948" s="338" t="s">
        <v>9336</v>
      </c>
      <c r="L5948" s="338" t="s">
        <v>10384</v>
      </c>
      <c r="M5948" s="338" t="s">
        <v>28681</v>
      </c>
      <c r="N5948" s="338" t="s">
        <v>26100</v>
      </c>
      <c r="O5948" s="338" t="s">
        <v>5483</v>
      </c>
    </row>
    <row r="5949" ht="15.75" customHeight="1">
      <c r="A5949" s="338" t="s">
        <v>4822</v>
      </c>
      <c r="B5949" s="338" t="s">
        <v>4970</v>
      </c>
      <c r="C5949" s="338" t="s">
        <v>1681</v>
      </c>
      <c r="D5949" s="338">
        <v>2011.0</v>
      </c>
      <c r="E5949" s="338" t="s">
        <v>28682</v>
      </c>
      <c r="F5949" s="339">
        <v>45022.0</v>
      </c>
      <c r="G5949" s="338" t="s">
        <v>6444</v>
      </c>
      <c r="H5949" s="338" t="s">
        <v>5798</v>
      </c>
      <c r="I5949" s="338" t="s">
        <v>11243</v>
      </c>
      <c r="J5949" s="338" t="s">
        <v>27907</v>
      </c>
      <c r="K5949" s="338" t="s">
        <v>4976</v>
      </c>
      <c r="M5949" s="338" t="s">
        <v>28683</v>
      </c>
      <c r="N5949" s="338" t="s">
        <v>7455</v>
      </c>
      <c r="O5949" s="338" t="s">
        <v>5339</v>
      </c>
    </row>
    <row r="5950" ht="15.75" customHeight="1">
      <c r="A5950" s="338" t="s">
        <v>3142</v>
      </c>
      <c r="B5950" s="338" t="s">
        <v>4993</v>
      </c>
      <c r="C5950" s="338" t="s">
        <v>1601</v>
      </c>
      <c r="D5950" s="338">
        <v>2011.0</v>
      </c>
      <c r="E5950" s="338" t="s">
        <v>28552</v>
      </c>
      <c r="F5950" s="339">
        <v>44933.0</v>
      </c>
      <c r="G5950" s="338" t="s">
        <v>8606</v>
      </c>
      <c r="H5950" s="338" t="s">
        <v>28684</v>
      </c>
      <c r="I5950" s="338" t="s">
        <v>26451</v>
      </c>
      <c r="J5950" s="338" t="s">
        <v>25803</v>
      </c>
      <c r="K5950" s="338" t="s">
        <v>4987</v>
      </c>
      <c r="L5950" s="338" t="s">
        <v>14444</v>
      </c>
      <c r="M5950" s="338" t="s">
        <v>28685</v>
      </c>
      <c r="N5950" s="338" t="s">
        <v>7376</v>
      </c>
      <c r="O5950" s="338" t="s">
        <v>5120</v>
      </c>
    </row>
    <row r="5951" ht="15.75" customHeight="1">
      <c r="A5951" s="338" t="s">
        <v>1185</v>
      </c>
      <c r="B5951" s="338" t="s">
        <v>4993</v>
      </c>
      <c r="C5951" s="338" t="s">
        <v>1572</v>
      </c>
      <c r="D5951" s="338">
        <v>2011.0</v>
      </c>
      <c r="E5951" s="338" t="s">
        <v>28426</v>
      </c>
      <c r="F5951" s="339">
        <v>45021.0</v>
      </c>
      <c r="G5951" s="338" t="s">
        <v>7121</v>
      </c>
      <c r="H5951" s="338" t="s">
        <v>18147</v>
      </c>
      <c r="I5951" s="338" t="s">
        <v>21083</v>
      </c>
      <c r="J5951" s="338" t="s">
        <v>20333</v>
      </c>
      <c r="K5951" s="338" t="s">
        <v>4987</v>
      </c>
      <c r="L5951" s="338" t="s">
        <v>18250</v>
      </c>
      <c r="M5951" s="338" t="s">
        <v>28686</v>
      </c>
      <c r="N5951" s="338" t="s">
        <v>4990</v>
      </c>
      <c r="O5951" s="338" t="s">
        <v>5120</v>
      </c>
    </row>
    <row r="5952" ht="15.75" customHeight="1">
      <c r="A5952" s="338" t="s">
        <v>2446</v>
      </c>
      <c r="B5952" s="338" t="s">
        <v>4970</v>
      </c>
      <c r="C5952" s="338" t="s">
        <v>1547</v>
      </c>
      <c r="D5952" s="338">
        <v>2011.0</v>
      </c>
      <c r="E5952" s="338" t="s">
        <v>28502</v>
      </c>
      <c r="F5952" s="339">
        <v>44933.0</v>
      </c>
      <c r="G5952" s="338" t="s">
        <v>18201</v>
      </c>
      <c r="H5952" s="338" t="s">
        <v>18372</v>
      </c>
      <c r="I5952" s="338" t="s">
        <v>18372</v>
      </c>
      <c r="J5952" s="338" t="s">
        <v>23311</v>
      </c>
      <c r="K5952" s="338" t="s">
        <v>4987</v>
      </c>
      <c r="L5952" s="338" t="s">
        <v>5914</v>
      </c>
      <c r="M5952" s="338" t="s">
        <v>28687</v>
      </c>
      <c r="N5952" s="338" t="s">
        <v>4990</v>
      </c>
      <c r="O5952" s="338" t="s">
        <v>5294</v>
      </c>
    </row>
    <row r="5953" ht="15.75" customHeight="1">
      <c r="A5953" s="338" t="s">
        <v>4489</v>
      </c>
      <c r="B5953" s="338" t="s">
        <v>4970</v>
      </c>
      <c r="C5953" s="338" t="s">
        <v>1558</v>
      </c>
      <c r="D5953" s="338">
        <v>2011.0</v>
      </c>
      <c r="E5953" s="338" t="s">
        <v>28461</v>
      </c>
      <c r="F5953" s="339">
        <v>45022.0</v>
      </c>
      <c r="G5953" s="338" t="s">
        <v>5049</v>
      </c>
      <c r="H5953" s="338" t="s">
        <v>25959</v>
      </c>
      <c r="I5953" s="338" t="s">
        <v>28688</v>
      </c>
      <c r="J5953" s="338" t="s">
        <v>26253</v>
      </c>
      <c r="K5953" s="338" t="s">
        <v>4987</v>
      </c>
      <c r="L5953" s="338" t="s">
        <v>7748</v>
      </c>
      <c r="M5953" s="338" t="s">
        <v>28689</v>
      </c>
      <c r="N5953" s="338" t="s">
        <v>18335</v>
      </c>
      <c r="O5953" s="338" t="s">
        <v>5537</v>
      </c>
    </row>
    <row r="5954" ht="15.75" customHeight="1">
      <c r="A5954" s="338" t="s">
        <v>2923</v>
      </c>
      <c r="B5954" s="338" t="s">
        <v>4993</v>
      </c>
      <c r="C5954" s="338" t="s">
        <v>1681</v>
      </c>
      <c r="D5954" s="338">
        <v>2011.0</v>
      </c>
      <c r="E5954" s="338" t="s">
        <v>28534</v>
      </c>
      <c r="F5954" s="338" t="s">
        <v>5059</v>
      </c>
      <c r="G5954" s="338" t="s">
        <v>5709</v>
      </c>
      <c r="H5954" s="338" t="s">
        <v>19451</v>
      </c>
      <c r="I5954" s="338" t="s">
        <v>19451</v>
      </c>
      <c r="J5954" s="338" t="s">
        <v>24807</v>
      </c>
      <c r="K5954" s="338" t="s">
        <v>4987</v>
      </c>
      <c r="L5954" s="338" t="s">
        <v>4999</v>
      </c>
      <c r="M5954" s="338" t="s">
        <v>28690</v>
      </c>
      <c r="N5954" s="338" t="s">
        <v>28691</v>
      </c>
      <c r="O5954" s="338" t="s">
        <v>5545</v>
      </c>
    </row>
    <row r="5955" ht="15.75" customHeight="1">
      <c r="A5955" s="338" t="s">
        <v>2950</v>
      </c>
      <c r="B5955" s="338" t="s">
        <v>7737</v>
      </c>
      <c r="C5955" s="338" t="s">
        <v>1558</v>
      </c>
      <c r="D5955" s="338">
        <v>2011.0</v>
      </c>
      <c r="E5955" s="338" t="s">
        <v>28679</v>
      </c>
      <c r="F5955" s="339">
        <v>45176.0</v>
      </c>
      <c r="G5955" s="338" t="s">
        <v>6372</v>
      </c>
      <c r="H5955" s="338" t="s">
        <v>25577</v>
      </c>
      <c r="I5955" s="338" t="s">
        <v>25577</v>
      </c>
      <c r="J5955" s="338" t="s">
        <v>25579</v>
      </c>
      <c r="K5955" s="338" t="s">
        <v>5607</v>
      </c>
      <c r="L5955" s="338" t="s">
        <v>5074</v>
      </c>
      <c r="M5955" s="338" t="s">
        <v>28692</v>
      </c>
      <c r="N5955" s="338" t="s">
        <v>28693</v>
      </c>
      <c r="O5955" s="338" t="s">
        <v>5067</v>
      </c>
    </row>
    <row r="5956" ht="15.75" customHeight="1">
      <c r="A5956" s="338" t="s">
        <v>28694</v>
      </c>
      <c r="B5956" s="338" t="s">
        <v>7737</v>
      </c>
      <c r="C5956" s="338" t="s">
        <v>1547</v>
      </c>
      <c r="D5956" s="338">
        <v>2011.0</v>
      </c>
      <c r="E5956" s="338" t="s">
        <v>28025</v>
      </c>
      <c r="F5956" s="339">
        <v>45175.0</v>
      </c>
      <c r="G5956" s="338" t="s">
        <v>22829</v>
      </c>
      <c r="H5956" s="338" t="s">
        <v>24340</v>
      </c>
      <c r="I5956" s="338" t="s">
        <v>13603</v>
      </c>
      <c r="J5956" s="338" t="s">
        <v>27939</v>
      </c>
      <c r="K5956" s="338" t="s">
        <v>4987</v>
      </c>
      <c r="L5956" s="338" t="s">
        <v>12942</v>
      </c>
      <c r="M5956" s="338" t="s">
        <v>28695</v>
      </c>
      <c r="N5956" s="338" t="s">
        <v>17520</v>
      </c>
      <c r="O5956" s="338" t="s">
        <v>6278</v>
      </c>
    </row>
    <row r="5957" ht="15.75" customHeight="1">
      <c r="A5957" s="338" t="s">
        <v>28696</v>
      </c>
      <c r="B5957" s="338" t="s">
        <v>5601</v>
      </c>
      <c r="C5957" s="338" t="s">
        <v>1547</v>
      </c>
      <c r="D5957" s="338">
        <v>2011.0</v>
      </c>
      <c r="E5957" s="338" t="s">
        <v>28697</v>
      </c>
      <c r="F5957" s="339">
        <v>45084.0</v>
      </c>
      <c r="G5957" s="338" t="s">
        <v>5121</v>
      </c>
      <c r="H5957" s="338" t="s">
        <v>25511</v>
      </c>
      <c r="I5957" s="338" t="s">
        <v>28698</v>
      </c>
      <c r="J5957" s="338" t="s">
        <v>25512</v>
      </c>
      <c r="K5957" s="338" t="s">
        <v>18604</v>
      </c>
      <c r="M5957" s="338" t="s">
        <v>28699</v>
      </c>
      <c r="N5957" s="338" t="s">
        <v>28700</v>
      </c>
      <c r="O5957" s="338" t="s">
        <v>5028</v>
      </c>
    </row>
    <row r="5958" ht="15.75" customHeight="1">
      <c r="A5958" s="338" t="s">
        <v>28701</v>
      </c>
      <c r="B5958" s="338" t="s">
        <v>5601</v>
      </c>
      <c r="C5958" s="338" t="s">
        <v>1681</v>
      </c>
      <c r="D5958" s="338">
        <v>2011.0</v>
      </c>
      <c r="E5958" s="338" t="s">
        <v>28702</v>
      </c>
      <c r="F5958" s="339">
        <v>45083.0</v>
      </c>
      <c r="G5958" s="338" t="s">
        <v>5070</v>
      </c>
      <c r="H5958" s="338" t="s">
        <v>28703</v>
      </c>
      <c r="I5958" s="338" t="s">
        <v>28704</v>
      </c>
      <c r="J5958" s="338" t="s">
        <v>28705</v>
      </c>
      <c r="K5958" s="338" t="s">
        <v>3074</v>
      </c>
      <c r="L5958" s="338" t="s">
        <v>6297</v>
      </c>
      <c r="M5958" s="338" t="s">
        <v>28706</v>
      </c>
      <c r="N5958" s="338" t="s">
        <v>28707</v>
      </c>
      <c r="O5958" s="338" t="s">
        <v>5471</v>
      </c>
    </row>
    <row r="5959" ht="15.75" customHeight="1">
      <c r="A5959" s="338" t="s">
        <v>3944</v>
      </c>
      <c r="B5959" s="338" t="s">
        <v>7737</v>
      </c>
      <c r="C5959" s="338" t="s">
        <v>1558</v>
      </c>
      <c r="D5959" s="338">
        <v>2011.0</v>
      </c>
      <c r="E5959" s="338" t="s">
        <v>28383</v>
      </c>
      <c r="F5959" s="339">
        <v>45174.0</v>
      </c>
      <c r="G5959" s="338" t="s">
        <v>5718</v>
      </c>
      <c r="H5959" s="338" t="s">
        <v>21483</v>
      </c>
      <c r="I5959" s="338" t="s">
        <v>28708</v>
      </c>
      <c r="J5959" s="338" t="s">
        <v>27063</v>
      </c>
      <c r="K5959" s="338" t="s">
        <v>4987</v>
      </c>
      <c r="L5959" s="338" t="s">
        <v>5377</v>
      </c>
      <c r="M5959" s="338" t="s">
        <v>28709</v>
      </c>
      <c r="N5959" s="338" t="s">
        <v>20308</v>
      </c>
      <c r="O5959" s="338" t="s">
        <v>5545</v>
      </c>
    </row>
    <row r="5960" ht="15.75" customHeight="1">
      <c r="A5960" s="338" t="s">
        <v>28710</v>
      </c>
      <c r="B5960" s="338" t="s">
        <v>5601</v>
      </c>
      <c r="C5960" s="338" t="s">
        <v>1425</v>
      </c>
      <c r="D5960" s="338">
        <v>2011.0</v>
      </c>
      <c r="E5960" s="338" t="s">
        <v>28711</v>
      </c>
      <c r="F5960" s="339">
        <v>45141.0</v>
      </c>
      <c r="G5960" s="338" t="s">
        <v>5105</v>
      </c>
      <c r="H5960" s="338" t="s">
        <v>27157</v>
      </c>
      <c r="I5960" s="338" t="s">
        <v>27157</v>
      </c>
      <c r="J5960" s="338" t="s">
        <v>28712</v>
      </c>
      <c r="K5960" s="338" t="s">
        <v>6949</v>
      </c>
      <c r="M5960" s="338" t="s">
        <v>28713</v>
      </c>
      <c r="N5960" s="338" t="s">
        <v>28714</v>
      </c>
      <c r="O5960" s="338" t="s">
        <v>5283</v>
      </c>
    </row>
    <row r="5961" ht="15.75" customHeight="1">
      <c r="A5961" s="338" t="s">
        <v>4561</v>
      </c>
      <c r="B5961" s="338" t="s">
        <v>7737</v>
      </c>
      <c r="C5961" s="338" t="s">
        <v>1537</v>
      </c>
      <c r="D5961" s="338">
        <v>2011.0</v>
      </c>
      <c r="E5961" s="338" t="s">
        <v>28393</v>
      </c>
      <c r="F5961" s="339">
        <v>45112.0</v>
      </c>
      <c r="G5961" s="338" t="s">
        <v>8629</v>
      </c>
      <c r="H5961" s="338" t="s">
        <v>27934</v>
      </c>
      <c r="I5961" s="338" t="s">
        <v>28715</v>
      </c>
      <c r="J5961" s="338" t="s">
        <v>27936</v>
      </c>
      <c r="K5961" s="338" t="s">
        <v>4987</v>
      </c>
      <c r="L5961" s="338" t="s">
        <v>12846</v>
      </c>
      <c r="M5961" s="338" t="s">
        <v>28716</v>
      </c>
      <c r="N5961" s="338" t="s">
        <v>19967</v>
      </c>
      <c r="O5961" s="338" t="s">
        <v>5794</v>
      </c>
    </row>
    <row r="5962" ht="15.75" customHeight="1">
      <c r="A5962" s="338" t="s">
        <v>4843</v>
      </c>
      <c r="B5962" s="338" t="s">
        <v>4993</v>
      </c>
      <c r="C5962" s="338" t="s">
        <v>1537</v>
      </c>
      <c r="D5962" s="338">
        <v>2011.0</v>
      </c>
      <c r="E5962" s="338" t="s">
        <v>28517</v>
      </c>
      <c r="F5962" s="339">
        <v>44991.0</v>
      </c>
      <c r="G5962" s="338" t="s">
        <v>5022</v>
      </c>
      <c r="H5962" s="338" t="s">
        <v>17073</v>
      </c>
      <c r="I5962" s="338" t="s">
        <v>28717</v>
      </c>
      <c r="J5962" s="338" t="s">
        <v>18432</v>
      </c>
      <c r="K5962" s="338" t="s">
        <v>4976</v>
      </c>
      <c r="L5962" s="338" t="s">
        <v>14444</v>
      </c>
      <c r="M5962" s="338" t="s">
        <v>28718</v>
      </c>
      <c r="N5962" s="338" t="s">
        <v>5036</v>
      </c>
      <c r="O5962" s="338" t="s">
        <v>5294</v>
      </c>
    </row>
    <row r="5963" ht="15.75" customHeight="1">
      <c r="A5963" s="338" t="s">
        <v>28719</v>
      </c>
      <c r="B5963" s="338" t="s">
        <v>4970</v>
      </c>
      <c r="C5963" s="338" t="s">
        <v>1558</v>
      </c>
      <c r="D5963" s="338">
        <v>2011.0</v>
      </c>
      <c r="E5963" s="338" t="s">
        <v>28720</v>
      </c>
      <c r="F5963" s="339">
        <v>45113.0</v>
      </c>
      <c r="G5963" s="338" t="s">
        <v>14368</v>
      </c>
      <c r="H5963" s="338" t="s">
        <v>28721</v>
      </c>
      <c r="I5963" s="338" t="s">
        <v>28722</v>
      </c>
      <c r="J5963" s="338" t="s">
        <v>28723</v>
      </c>
      <c r="K5963" s="338" t="s">
        <v>4976</v>
      </c>
      <c r="M5963" s="338" t="s">
        <v>28724</v>
      </c>
      <c r="N5963" s="338" t="s">
        <v>26685</v>
      </c>
      <c r="O5963" s="338" t="s">
        <v>5262</v>
      </c>
    </row>
    <row r="5964" ht="15.75" customHeight="1">
      <c r="A5964" s="338" t="s">
        <v>28725</v>
      </c>
      <c r="B5964" s="338" t="s">
        <v>4970</v>
      </c>
      <c r="C5964" s="338" t="s">
        <v>1558</v>
      </c>
      <c r="D5964" s="338">
        <v>2011.0</v>
      </c>
      <c r="E5964" s="338" t="s">
        <v>28436</v>
      </c>
      <c r="F5964" s="339">
        <v>44960.0</v>
      </c>
      <c r="G5964" s="338" t="s">
        <v>5181</v>
      </c>
      <c r="H5964" s="338" t="s">
        <v>21484</v>
      </c>
      <c r="I5964" s="338" t="s">
        <v>16685</v>
      </c>
      <c r="J5964" s="338" t="s">
        <v>28726</v>
      </c>
      <c r="K5964" s="338" t="s">
        <v>4987</v>
      </c>
      <c r="L5964" s="338" t="s">
        <v>5064</v>
      </c>
      <c r="M5964" s="338" t="s">
        <v>28727</v>
      </c>
      <c r="N5964" s="338" t="s">
        <v>4990</v>
      </c>
      <c r="O5964" s="338" t="s">
        <v>5262</v>
      </c>
    </row>
    <row r="5965" ht="15.75" customHeight="1">
      <c r="A5965" s="338" t="s">
        <v>28728</v>
      </c>
      <c r="B5965" s="338" t="s">
        <v>4993</v>
      </c>
      <c r="C5965" s="338" t="s">
        <v>1572</v>
      </c>
      <c r="D5965" s="338">
        <v>2011.0</v>
      </c>
      <c r="E5965" s="338" t="s">
        <v>28102</v>
      </c>
      <c r="F5965" s="339">
        <v>45052.0</v>
      </c>
      <c r="G5965" s="338" t="s">
        <v>5969</v>
      </c>
      <c r="H5965" s="338" t="s">
        <v>25305</v>
      </c>
      <c r="I5965" s="338" t="s">
        <v>28729</v>
      </c>
      <c r="J5965" s="338" t="s">
        <v>27923</v>
      </c>
      <c r="K5965" s="338" t="s">
        <v>4987</v>
      </c>
      <c r="L5965" s="338" t="s">
        <v>6447</v>
      </c>
      <c r="M5965" s="338" t="s">
        <v>28730</v>
      </c>
      <c r="N5965" s="338" t="s">
        <v>17520</v>
      </c>
      <c r="O5965" s="338" t="s">
        <v>5339</v>
      </c>
    </row>
    <row r="5966" ht="15.75" customHeight="1">
      <c r="A5966" s="338" t="s">
        <v>28731</v>
      </c>
      <c r="B5966" s="338" t="s">
        <v>5601</v>
      </c>
      <c r="C5966" s="338" t="s">
        <v>1537</v>
      </c>
      <c r="D5966" s="338">
        <v>2011.0</v>
      </c>
      <c r="E5966" s="338" t="s">
        <v>28732</v>
      </c>
      <c r="F5966" s="339">
        <v>45022.0</v>
      </c>
      <c r="G5966" s="338" t="s">
        <v>5963</v>
      </c>
      <c r="H5966" s="338" t="s">
        <v>28733</v>
      </c>
      <c r="I5966" s="338" t="s">
        <v>28733</v>
      </c>
      <c r="J5966" s="338" t="s">
        <v>28734</v>
      </c>
      <c r="K5966" s="338" t="s">
        <v>4976</v>
      </c>
      <c r="M5966" s="338" t="s">
        <v>28735</v>
      </c>
      <c r="N5966" s="338" t="s">
        <v>26870</v>
      </c>
      <c r="O5966" s="338" t="s">
        <v>5028</v>
      </c>
    </row>
    <row r="5967" ht="15.75" customHeight="1">
      <c r="A5967" s="338" t="s">
        <v>28736</v>
      </c>
      <c r="B5967" s="338" t="s">
        <v>4970</v>
      </c>
      <c r="C5967" s="338" t="s">
        <v>1558</v>
      </c>
      <c r="D5967" s="338">
        <v>2011.0</v>
      </c>
      <c r="E5967" s="338" t="s">
        <v>28737</v>
      </c>
      <c r="F5967" s="339">
        <v>44964.0</v>
      </c>
      <c r="G5967" s="338" t="s">
        <v>15166</v>
      </c>
      <c r="H5967" s="338" t="s">
        <v>9786</v>
      </c>
      <c r="I5967" s="338" t="s">
        <v>28738</v>
      </c>
      <c r="J5967" s="338" t="s">
        <v>10962</v>
      </c>
      <c r="K5967" s="338" t="s">
        <v>5607</v>
      </c>
      <c r="L5967" s="338" t="s">
        <v>7014</v>
      </c>
      <c r="M5967" s="338" t="s">
        <v>28739</v>
      </c>
      <c r="N5967" s="338" t="s">
        <v>28740</v>
      </c>
      <c r="O5967" s="338" t="s">
        <v>6997</v>
      </c>
    </row>
    <row r="5968" ht="15.75" customHeight="1">
      <c r="A5968" s="338" t="s">
        <v>28741</v>
      </c>
      <c r="B5968" s="338" t="s">
        <v>4970</v>
      </c>
      <c r="C5968" s="338" t="s">
        <v>1537</v>
      </c>
      <c r="D5968" s="338">
        <v>2011.0</v>
      </c>
      <c r="E5968" s="338" t="s">
        <v>28742</v>
      </c>
      <c r="F5968" s="339">
        <v>45113.0</v>
      </c>
      <c r="G5968" s="338" t="s">
        <v>12154</v>
      </c>
      <c r="H5968" s="338" t="s">
        <v>28743</v>
      </c>
      <c r="I5968" s="338" t="s">
        <v>28743</v>
      </c>
      <c r="J5968" s="338" t="s">
        <v>28744</v>
      </c>
      <c r="K5968" s="338" t="s">
        <v>4976</v>
      </c>
      <c r="L5968" s="338" t="s">
        <v>6247</v>
      </c>
      <c r="M5968" s="338" t="s">
        <v>28745</v>
      </c>
      <c r="N5968" s="338" t="s">
        <v>19967</v>
      </c>
      <c r="O5968" s="338" t="s">
        <v>5010</v>
      </c>
    </row>
    <row r="5969" ht="15.75" customHeight="1">
      <c r="A5969" s="338" t="s">
        <v>28746</v>
      </c>
      <c r="B5969" s="338" t="s">
        <v>4970</v>
      </c>
      <c r="C5969" s="338" t="s">
        <v>1558</v>
      </c>
      <c r="D5969" s="338">
        <v>2011.0</v>
      </c>
      <c r="E5969" s="338" t="s">
        <v>28747</v>
      </c>
      <c r="F5969" s="339">
        <v>44992.0</v>
      </c>
      <c r="G5969" s="338" t="s">
        <v>7029</v>
      </c>
      <c r="H5969" s="338" t="s">
        <v>28748</v>
      </c>
      <c r="I5969" s="338" t="s">
        <v>28748</v>
      </c>
      <c r="J5969" s="338" t="s">
        <v>19561</v>
      </c>
      <c r="K5969" s="338" t="s">
        <v>9336</v>
      </c>
      <c r="L5969" s="338" t="s">
        <v>5017</v>
      </c>
      <c r="M5969" s="338" t="s">
        <v>28749</v>
      </c>
      <c r="N5969" s="338" t="s">
        <v>28750</v>
      </c>
      <c r="O5969" s="338" t="s">
        <v>5186</v>
      </c>
    </row>
    <row r="5970" ht="15.75" customHeight="1">
      <c r="A5970" s="338" t="s">
        <v>28751</v>
      </c>
      <c r="B5970" s="338" t="s">
        <v>4970</v>
      </c>
      <c r="C5970" s="338" t="s">
        <v>1558</v>
      </c>
      <c r="D5970" s="338">
        <v>2011.0</v>
      </c>
      <c r="E5970" s="338" t="s">
        <v>28514</v>
      </c>
      <c r="F5970" s="339">
        <v>44991.0</v>
      </c>
      <c r="G5970" s="338" t="s">
        <v>9499</v>
      </c>
      <c r="H5970" s="338" t="s">
        <v>24680</v>
      </c>
      <c r="I5970" s="338" t="s">
        <v>25793</v>
      </c>
      <c r="J5970" s="338" t="s">
        <v>20130</v>
      </c>
      <c r="K5970" s="338" t="s">
        <v>4987</v>
      </c>
      <c r="L5970" s="338" t="s">
        <v>5176</v>
      </c>
      <c r="M5970" s="338" t="s">
        <v>28752</v>
      </c>
      <c r="N5970" s="338" t="s">
        <v>5009</v>
      </c>
      <c r="O5970" s="338" t="s">
        <v>5370</v>
      </c>
    </row>
    <row r="5971" ht="15.75" customHeight="1">
      <c r="A5971" s="338" t="s">
        <v>28753</v>
      </c>
      <c r="B5971" s="338" t="s">
        <v>4970</v>
      </c>
      <c r="C5971" s="338" t="s">
        <v>1681</v>
      </c>
      <c r="D5971" s="338">
        <v>2011.0</v>
      </c>
      <c r="E5971" s="338" t="s">
        <v>28754</v>
      </c>
      <c r="F5971" s="339">
        <v>44933.0</v>
      </c>
      <c r="G5971" s="338" t="s">
        <v>5788</v>
      </c>
      <c r="H5971" s="338" t="s">
        <v>16048</v>
      </c>
      <c r="I5971" s="338" t="s">
        <v>12220</v>
      </c>
      <c r="J5971" s="338" t="s">
        <v>28755</v>
      </c>
      <c r="K5971" s="338" t="s">
        <v>14528</v>
      </c>
      <c r="L5971" s="338" t="s">
        <v>28756</v>
      </c>
      <c r="M5971" s="338" t="s">
        <v>28757</v>
      </c>
      <c r="N5971" s="338" t="s">
        <v>28758</v>
      </c>
      <c r="O5971" s="338" t="s">
        <v>5087</v>
      </c>
    </row>
    <row r="5972" ht="15.75" customHeight="1">
      <c r="A5972" s="338" t="s">
        <v>1970</v>
      </c>
      <c r="B5972" s="338" t="s">
        <v>7737</v>
      </c>
      <c r="C5972" s="338" t="s">
        <v>1547</v>
      </c>
      <c r="D5972" s="338">
        <v>2011.0</v>
      </c>
      <c r="E5972" s="338" t="s">
        <v>28759</v>
      </c>
      <c r="F5972" s="339">
        <v>45175.0</v>
      </c>
      <c r="G5972" s="338" t="s">
        <v>7077</v>
      </c>
      <c r="H5972" s="338" t="s">
        <v>28760</v>
      </c>
      <c r="I5972" s="338" t="s">
        <v>28760</v>
      </c>
      <c r="J5972" s="338" t="s">
        <v>28761</v>
      </c>
      <c r="K5972" s="338" t="s">
        <v>4987</v>
      </c>
      <c r="L5972" s="338" t="s">
        <v>6444</v>
      </c>
      <c r="M5972" s="338" t="s">
        <v>28762</v>
      </c>
      <c r="N5972" s="338" t="s">
        <v>28763</v>
      </c>
      <c r="O5972" s="338" t="s">
        <v>5248</v>
      </c>
    </row>
    <row r="5973" ht="15.75" customHeight="1">
      <c r="A5973" s="338" t="s">
        <v>28764</v>
      </c>
      <c r="B5973" s="338" t="s">
        <v>4970</v>
      </c>
      <c r="C5973" s="338" t="s">
        <v>1547</v>
      </c>
      <c r="D5973" s="338">
        <v>2011.0</v>
      </c>
      <c r="E5973" s="338" t="s">
        <v>28765</v>
      </c>
      <c r="F5973" s="339">
        <v>44933.0</v>
      </c>
      <c r="G5973" s="338" t="s">
        <v>9516</v>
      </c>
      <c r="H5973" s="338" t="s">
        <v>23223</v>
      </c>
      <c r="I5973" s="338" t="s">
        <v>28766</v>
      </c>
      <c r="J5973" s="338" t="s">
        <v>17371</v>
      </c>
      <c r="K5973" s="338" t="s">
        <v>4976</v>
      </c>
      <c r="M5973" s="338" t="s">
        <v>28767</v>
      </c>
      <c r="N5973" s="338" t="s">
        <v>13999</v>
      </c>
      <c r="O5973" s="338" t="s">
        <v>5248</v>
      </c>
    </row>
    <row r="5974" ht="15.75" customHeight="1">
      <c r="A5974" s="338" t="s">
        <v>28768</v>
      </c>
      <c r="B5974" s="338" t="s">
        <v>7737</v>
      </c>
      <c r="C5974" s="338" t="s">
        <v>1547</v>
      </c>
      <c r="D5974" s="338">
        <v>2011.0</v>
      </c>
      <c r="E5974" s="338" t="s">
        <v>28769</v>
      </c>
      <c r="F5974" s="339">
        <v>45113.0</v>
      </c>
      <c r="G5974" s="338" t="s">
        <v>5774</v>
      </c>
      <c r="H5974" s="338" t="s">
        <v>28770</v>
      </c>
      <c r="I5974" s="338" t="s">
        <v>28770</v>
      </c>
      <c r="J5974" s="338" t="s">
        <v>28771</v>
      </c>
      <c r="K5974" s="338" t="s">
        <v>4987</v>
      </c>
      <c r="L5974" s="338" t="s">
        <v>6153</v>
      </c>
      <c r="M5974" s="338" t="s">
        <v>28772</v>
      </c>
      <c r="N5974" s="338" t="s">
        <v>25730</v>
      </c>
      <c r="O5974" s="338" t="s">
        <v>5505</v>
      </c>
    </row>
    <row r="5975" ht="15.75" customHeight="1">
      <c r="A5975" s="338" t="s">
        <v>28773</v>
      </c>
      <c r="B5975" s="338" t="s">
        <v>4970</v>
      </c>
      <c r="C5975" s="338" t="s">
        <v>1558</v>
      </c>
      <c r="D5975" s="338">
        <v>2011.0</v>
      </c>
      <c r="E5975" s="338" t="s">
        <v>28598</v>
      </c>
      <c r="F5975" s="339">
        <v>44932.0</v>
      </c>
      <c r="G5975" s="338" t="s">
        <v>13584</v>
      </c>
      <c r="H5975" s="338" t="s">
        <v>28774</v>
      </c>
      <c r="I5975" s="338" t="s">
        <v>28775</v>
      </c>
      <c r="J5975" s="338" t="s">
        <v>20469</v>
      </c>
      <c r="K5975" s="338" t="s">
        <v>4987</v>
      </c>
      <c r="L5975" s="338" t="s">
        <v>5094</v>
      </c>
      <c r="M5975" s="338" t="s">
        <v>28776</v>
      </c>
      <c r="N5975" s="338" t="s">
        <v>16834</v>
      </c>
      <c r="O5975" s="338" t="s">
        <v>5537</v>
      </c>
    </row>
    <row r="5976" ht="15.75" customHeight="1">
      <c r="A5976" s="338" t="s">
        <v>28777</v>
      </c>
      <c r="B5976" s="338" t="s">
        <v>5601</v>
      </c>
      <c r="C5976" s="338" t="s">
        <v>1547</v>
      </c>
      <c r="D5976" s="338">
        <v>2011.0</v>
      </c>
      <c r="E5976" s="338" t="s">
        <v>28778</v>
      </c>
      <c r="F5976" s="339">
        <v>45114.0</v>
      </c>
      <c r="G5976" s="338" t="s">
        <v>10344</v>
      </c>
      <c r="H5976" s="338" t="s">
        <v>18858</v>
      </c>
      <c r="I5976" s="338" t="s">
        <v>28779</v>
      </c>
      <c r="J5976" s="338" t="s">
        <v>20353</v>
      </c>
      <c r="K5976" s="338" t="s">
        <v>4987</v>
      </c>
      <c r="M5976" s="338" t="s">
        <v>28780</v>
      </c>
      <c r="N5976" s="338" t="s">
        <v>28781</v>
      </c>
      <c r="O5976" s="338" t="s">
        <v>5020</v>
      </c>
    </row>
    <row r="5977" ht="15.75" customHeight="1">
      <c r="A5977" s="338" t="s">
        <v>28782</v>
      </c>
      <c r="B5977" s="338" t="s">
        <v>5445</v>
      </c>
      <c r="C5977" s="338" t="s">
        <v>1572</v>
      </c>
      <c r="D5977" s="338">
        <v>2011.0</v>
      </c>
      <c r="E5977" s="338" t="s">
        <v>28216</v>
      </c>
      <c r="F5977" s="339">
        <v>45174.0</v>
      </c>
      <c r="G5977" s="338" t="s">
        <v>7796</v>
      </c>
      <c r="H5977" s="338" t="s">
        <v>22195</v>
      </c>
      <c r="I5977" s="338" t="s">
        <v>28783</v>
      </c>
      <c r="J5977" s="338" t="s">
        <v>25067</v>
      </c>
      <c r="K5977" s="338" t="s">
        <v>4976</v>
      </c>
      <c r="L5977" s="338" t="s">
        <v>5215</v>
      </c>
      <c r="M5977" s="338" t="s">
        <v>28784</v>
      </c>
      <c r="N5977" s="338" t="s">
        <v>7874</v>
      </c>
      <c r="O5977" s="338" t="s">
        <v>5316</v>
      </c>
    </row>
    <row r="5978" ht="15.75" customHeight="1">
      <c r="A5978" s="338" t="s">
        <v>745</v>
      </c>
      <c r="B5978" s="338" t="s">
        <v>4993</v>
      </c>
      <c r="C5978" s="338" t="s">
        <v>1572</v>
      </c>
      <c r="D5978" s="338">
        <v>2011.0</v>
      </c>
      <c r="E5978" s="338" t="s">
        <v>28458</v>
      </c>
      <c r="F5978" s="339">
        <v>45083.0</v>
      </c>
      <c r="G5978" s="338" t="s">
        <v>6397</v>
      </c>
      <c r="H5978" s="338" t="s">
        <v>17717</v>
      </c>
      <c r="I5978" s="338" t="s">
        <v>28785</v>
      </c>
      <c r="J5978" s="338" t="s">
        <v>16179</v>
      </c>
      <c r="K5978" s="338" t="s">
        <v>4987</v>
      </c>
      <c r="L5978" s="338" t="s">
        <v>18978</v>
      </c>
      <c r="M5978" s="338" t="s">
        <v>28786</v>
      </c>
      <c r="N5978" s="338" t="s">
        <v>19003</v>
      </c>
      <c r="O5978" s="338" t="s">
        <v>6003</v>
      </c>
    </row>
    <row r="5979" ht="15.75" customHeight="1">
      <c r="A5979" s="338" t="s">
        <v>3401</v>
      </c>
      <c r="B5979" s="338" t="s">
        <v>7737</v>
      </c>
      <c r="C5979" s="338" t="s">
        <v>1547</v>
      </c>
      <c r="D5979" s="338">
        <v>2011.0</v>
      </c>
      <c r="E5979" s="338" t="s">
        <v>28494</v>
      </c>
      <c r="F5979" s="339">
        <v>45082.0</v>
      </c>
      <c r="G5979" s="338" t="s">
        <v>7948</v>
      </c>
      <c r="H5979" s="338" t="s">
        <v>28787</v>
      </c>
      <c r="I5979" s="338" t="s">
        <v>28787</v>
      </c>
      <c r="J5979" s="338" t="s">
        <v>25589</v>
      </c>
      <c r="K5979" s="338" t="s">
        <v>4987</v>
      </c>
      <c r="L5979" s="338" t="s">
        <v>6071</v>
      </c>
      <c r="M5979" s="338" t="s">
        <v>28788</v>
      </c>
      <c r="N5979" s="338" t="s">
        <v>27982</v>
      </c>
      <c r="O5979" s="338" t="s">
        <v>5505</v>
      </c>
    </row>
    <row r="5980" ht="15.75" customHeight="1">
      <c r="A5980" s="338" t="s">
        <v>28789</v>
      </c>
      <c r="B5980" s="338" t="s">
        <v>7737</v>
      </c>
      <c r="C5980" s="338" t="s">
        <v>1547</v>
      </c>
      <c r="D5980" s="338">
        <v>2011.0</v>
      </c>
      <c r="E5980" s="338" t="s">
        <v>28416</v>
      </c>
      <c r="F5980" s="339">
        <v>45083.0</v>
      </c>
      <c r="G5980" s="338" t="s">
        <v>7083</v>
      </c>
      <c r="H5980" s="338" t="s">
        <v>28790</v>
      </c>
      <c r="I5980" s="338" t="s">
        <v>28790</v>
      </c>
      <c r="J5980" s="338" t="s">
        <v>25497</v>
      </c>
      <c r="K5980" s="338" t="s">
        <v>4987</v>
      </c>
      <c r="M5980" s="338" t="s">
        <v>28791</v>
      </c>
      <c r="N5980" s="338" t="s">
        <v>28792</v>
      </c>
      <c r="O5980" s="338" t="s">
        <v>5610</v>
      </c>
    </row>
    <row r="5981" ht="15.75" customHeight="1">
      <c r="A5981" s="338" t="s">
        <v>3827</v>
      </c>
      <c r="B5981" s="338" t="s">
        <v>4970</v>
      </c>
      <c r="C5981" s="338" t="s">
        <v>1681</v>
      </c>
      <c r="D5981" s="338">
        <v>2011.0</v>
      </c>
      <c r="E5981" s="338" t="s">
        <v>28527</v>
      </c>
      <c r="F5981" s="339">
        <v>45175.0</v>
      </c>
      <c r="G5981" s="338" t="s">
        <v>12041</v>
      </c>
      <c r="H5981" s="338" t="s">
        <v>28793</v>
      </c>
      <c r="I5981" s="338" t="s">
        <v>28794</v>
      </c>
      <c r="J5981" s="338" t="s">
        <v>26888</v>
      </c>
      <c r="K5981" s="338" t="s">
        <v>4976</v>
      </c>
      <c r="M5981" s="338" t="s">
        <v>28795</v>
      </c>
      <c r="N5981" s="338" t="s">
        <v>24121</v>
      </c>
      <c r="O5981" s="338" t="s">
        <v>5339</v>
      </c>
    </row>
    <row r="5982" ht="15.75" customHeight="1">
      <c r="A5982" s="338" t="s">
        <v>28796</v>
      </c>
      <c r="B5982" s="338" t="s">
        <v>4970</v>
      </c>
      <c r="C5982" s="338" t="s">
        <v>1601</v>
      </c>
      <c r="D5982" s="338">
        <v>2011.0</v>
      </c>
      <c r="E5982" s="338" t="s">
        <v>28797</v>
      </c>
      <c r="F5982" s="339">
        <v>45113.0</v>
      </c>
      <c r="G5982" s="338" t="s">
        <v>5196</v>
      </c>
      <c r="H5982" s="338" t="s">
        <v>28798</v>
      </c>
      <c r="I5982" s="338" t="s">
        <v>28798</v>
      </c>
      <c r="J5982" s="338" t="s">
        <v>6346</v>
      </c>
      <c r="K5982" s="338" t="s">
        <v>5405</v>
      </c>
      <c r="M5982" s="338" t="s">
        <v>28799</v>
      </c>
      <c r="N5982" s="338" t="s">
        <v>28800</v>
      </c>
      <c r="O5982" s="338" t="s">
        <v>5715</v>
      </c>
    </row>
    <row r="5983" ht="15.75" customHeight="1">
      <c r="A5983" s="338" t="s">
        <v>28801</v>
      </c>
      <c r="B5983" s="338" t="s">
        <v>4970</v>
      </c>
      <c r="C5983" s="338" t="s">
        <v>1558</v>
      </c>
      <c r="D5983" s="338">
        <v>2011.0</v>
      </c>
      <c r="E5983" s="338" t="s">
        <v>28802</v>
      </c>
      <c r="F5983" s="339">
        <v>44963.0</v>
      </c>
      <c r="G5983" s="338" t="s">
        <v>5121</v>
      </c>
      <c r="H5983" s="338" t="s">
        <v>27756</v>
      </c>
      <c r="I5983" s="338" t="s">
        <v>28803</v>
      </c>
      <c r="J5983" s="338" t="s">
        <v>23656</v>
      </c>
      <c r="K5983" s="338" t="s">
        <v>4987</v>
      </c>
      <c r="M5983" s="338" t="s">
        <v>28804</v>
      </c>
      <c r="N5983" s="338" t="s">
        <v>28805</v>
      </c>
      <c r="O5983" s="338" t="s">
        <v>6003</v>
      </c>
    </row>
    <row r="5984" ht="15.75" customHeight="1">
      <c r="A5984" s="338" t="s">
        <v>28806</v>
      </c>
      <c r="B5984" s="338" t="s">
        <v>7737</v>
      </c>
      <c r="C5984" s="338" t="s">
        <v>1681</v>
      </c>
      <c r="D5984" s="338">
        <v>2011.0</v>
      </c>
      <c r="E5984" s="338" t="s">
        <v>28807</v>
      </c>
      <c r="F5984" s="339">
        <v>45144.0</v>
      </c>
      <c r="G5984" s="338" t="s">
        <v>9516</v>
      </c>
      <c r="H5984" s="338" t="s">
        <v>12887</v>
      </c>
      <c r="I5984" s="338" t="s">
        <v>28808</v>
      </c>
      <c r="J5984" s="338" t="s">
        <v>21380</v>
      </c>
      <c r="K5984" s="338" t="s">
        <v>4987</v>
      </c>
      <c r="L5984" s="338" t="s">
        <v>5084</v>
      </c>
      <c r="M5984" s="338" t="s">
        <v>28809</v>
      </c>
      <c r="N5984" s="338" t="s">
        <v>28810</v>
      </c>
      <c r="O5984" s="338" t="s">
        <v>4991</v>
      </c>
    </row>
    <row r="5985" ht="15.75" customHeight="1">
      <c r="A5985" s="338" t="s">
        <v>28811</v>
      </c>
      <c r="B5985" s="338" t="s">
        <v>7737</v>
      </c>
      <c r="C5985" s="338" t="s">
        <v>1537</v>
      </c>
      <c r="D5985" s="338">
        <v>2011.0</v>
      </c>
      <c r="E5985" s="338" t="s">
        <v>27493</v>
      </c>
      <c r="F5985" s="339">
        <v>45021.0</v>
      </c>
      <c r="G5985" s="338" t="s">
        <v>7876</v>
      </c>
      <c r="H5985" s="338" t="s">
        <v>15258</v>
      </c>
      <c r="I5985" s="338" t="s">
        <v>28812</v>
      </c>
      <c r="J5985" s="338" t="s">
        <v>7115</v>
      </c>
      <c r="K5985" s="338" t="s">
        <v>4987</v>
      </c>
      <c r="L5985" s="338" t="s">
        <v>7743</v>
      </c>
      <c r="M5985" s="338" t="s">
        <v>28813</v>
      </c>
      <c r="N5985" s="338" t="s">
        <v>17193</v>
      </c>
      <c r="O5985" s="338" t="s">
        <v>5028</v>
      </c>
    </row>
    <row r="5986" ht="15.75" customHeight="1">
      <c r="A5986" s="338" t="s">
        <v>28814</v>
      </c>
      <c r="B5986" s="338" t="s">
        <v>4970</v>
      </c>
      <c r="C5986" s="338" t="s">
        <v>1547</v>
      </c>
      <c r="D5986" s="338">
        <v>2011.0</v>
      </c>
      <c r="E5986" s="338" t="s">
        <v>28815</v>
      </c>
      <c r="F5986" s="339">
        <v>44990.0</v>
      </c>
      <c r="G5986" s="338" t="s">
        <v>5172</v>
      </c>
      <c r="H5986" s="338" t="s">
        <v>22978</v>
      </c>
      <c r="I5986" s="338" t="s">
        <v>28816</v>
      </c>
      <c r="J5986" s="338" t="s">
        <v>28594</v>
      </c>
      <c r="K5986" s="338" t="s">
        <v>4987</v>
      </c>
      <c r="L5986" s="338" t="s">
        <v>6297</v>
      </c>
      <c r="M5986" s="338" t="s">
        <v>28817</v>
      </c>
      <c r="N5986" s="338" t="s">
        <v>28818</v>
      </c>
      <c r="O5986" s="338" t="s">
        <v>5505</v>
      </c>
    </row>
    <row r="5987" ht="15.75" customHeight="1">
      <c r="A5987" s="338" t="s">
        <v>28819</v>
      </c>
      <c r="B5987" s="338" t="s">
        <v>5445</v>
      </c>
      <c r="C5987" s="338" t="s">
        <v>1572</v>
      </c>
      <c r="D5987" s="338">
        <v>2011.0</v>
      </c>
      <c r="E5987" s="338" t="s">
        <v>28387</v>
      </c>
      <c r="F5987" s="339">
        <v>44964.0</v>
      </c>
      <c r="G5987" s="338" t="s">
        <v>8851</v>
      </c>
      <c r="H5987" s="338" t="s">
        <v>25923</v>
      </c>
      <c r="I5987" s="338" t="s">
        <v>25923</v>
      </c>
      <c r="J5987" s="338" t="s">
        <v>21147</v>
      </c>
      <c r="K5987" s="338" t="s">
        <v>4987</v>
      </c>
      <c r="L5987" s="338" t="s">
        <v>7748</v>
      </c>
      <c r="M5987" s="338" t="s">
        <v>28820</v>
      </c>
      <c r="N5987" s="338" t="s">
        <v>7376</v>
      </c>
      <c r="O5987" s="338" t="s">
        <v>28821</v>
      </c>
    </row>
    <row r="5988" ht="15.75" customHeight="1">
      <c r="A5988" s="338" t="s">
        <v>28822</v>
      </c>
      <c r="B5988" s="338" t="s">
        <v>5601</v>
      </c>
      <c r="C5988" s="338" t="s">
        <v>1537</v>
      </c>
      <c r="D5988" s="338">
        <v>2011.0</v>
      </c>
      <c r="E5988" s="338" t="s">
        <v>28823</v>
      </c>
      <c r="F5988" s="339">
        <v>44932.0</v>
      </c>
      <c r="G5988" s="338" t="s">
        <v>6515</v>
      </c>
      <c r="H5988" s="338" t="s">
        <v>28824</v>
      </c>
      <c r="I5988" s="338" t="s">
        <v>28825</v>
      </c>
      <c r="J5988" s="338" t="s">
        <v>7422</v>
      </c>
      <c r="K5988" s="338" t="s">
        <v>5245</v>
      </c>
      <c r="L5988" s="338" t="s">
        <v>5291</v>
      </c>
      <c r="M5988" s="338" t="s">
        <v>28826</v>
      </c>
      <c r="N5988" s="338" t="s">
        <v>19262</v>
      </c>
      <c r="O5988" s="338" t="s">
        <v>5505</v>
      </c>
    </row>
    <row r="5989" ht="15.75" customHeight="1">
      <c r="A5989" s="338" t="s">
        <v>4263</v>
      </c>
      <c r="B5989" s="338" t="s">
        <v>7737</v>
      </c>
      <c r="C5989" s="338" t="s">
        <v>1537</v>
      </c>
      <c r="D5989" s="338">
        <v>2011.0</v>
      </c>
      <c r="E5989" s="338" t="s">
        <v>28216</v>
      </c>
      <c r="F5989" s="339">
        <v>44963.0</v>
      </c>
      <c r="G5989" s="338" t="s">
        <v>10464</v>
      </c>
      <c r="H5989" s="338" t="s">
        <v>25065</v>
      </c>
      <c r="I5989" s="338" t="s">
        <v>18588</v>
      </c>
      <c r="J5989" s="338" t="s">
        <v>25185</v>
      </c>
      <c r="K5989" s="338" t="s">
        <v>4976</v>
      </c>
      <c r="L5989" s="338" t="s">
        <v>7014</v>
      </c>
      <c r="M5989" s="338" t="s">
        <v>28827</v>
      </c>
      <c r="N5989" s="338" t="s">
        <v>22475</v>
      </c>
      <c r="O5989" s="338" t="s">
        <v>5096</v>
      </c>
    </row>
    <row r="5990" ht="15.75" customHeight="1">
      <c r="A5990" s="338" t="s">
        <v>4773</v>
      </c>
      <c r="B5990" s="338" t="s">
        <v>4970</v>
      </c>
      <c r="C5990" s="338" t="s">
        <v>1558</v>
      </c>
      <c r="D5990" s="338">
        <v>2011.0</v>
      </c>
      <c r="E5990" s="338" t="s">
        <v>28458</v>
      </c>
      <c r="F5990" s="339">
        <v>44963.0</v>
      </c>
      <c r="G5990" s="338" t="s">
        <v>6444</v>
      </c>
      <c r="H5990" s="338" t="s">
        <v>7963</v>
      </c>
      <c r="I5990" s="338" t="s">
        <v>7963</v>
      </c>
      <c r="J5990" s="338" t="s">
        <v>12787</v>
      </c>
      <c r="K5990" s="338" t="s">
        <v>4987</v>
      </c>
      <c r="L5990" s="338" t="s">
        <v>14444</v>
      </c>
      <c r="M5990" s="338" t="s">
        <v>28828</v>
      </c>
      <c r="N5990" s="338" t="s">
        <v>27398</v>
      </c>
      <c r="O5990" s="338" t="s">
        <v>5471</v>
      </c>
    </row>
    <row r="5991" ht="15.75" customHeight="1">
      <c r="A5991" s="338" t="s">
        <v>28829</v>
      </c>
      <c r="B5991" s="338" t="s">
        <v>4993</v>
      </c>
      <c r="C5991" s="338" t="s">
        <v>1572</v>
      </c>
      <c r="D5991" s="338">
        <v>2011.0</v>
      </c>
      <c r="E5991" s="338" t="s">
        <v>28461</v>
      </c>
      <c r="F5991" s="339">
        <v>45049.0</v>
      </c>
      <c r="G5991" s="338" t="s">
        <v>5272</v>
      </c>
      <c r="H5991" s="338" t="s">
        <v>14480</v>
      </c>
      <c r="I5991" s="338" t="s">
        <v>14480</v>
      </c>
      <c r="J5991" s="338" t="s">
        <v>23092</v>
      </c>
      <c r="K5991" s="338" t="s">
        <v>4987</v>
      </c>
      <c r="L5991" s="338" t="s">
        <v>5034</v>
      </c>
      <c r="M5991" s="338" t="s">
        <v>28830</v>
      </c>
      <c r="N5991" s="338" t="s">
        <v>17344</v>
      </c>
      <c r="O5991" s="338" t="s">
        <v>5143</v>
      </c>
    </row>
    <row r="5992" ht="15.75" customHeight="1">
      <c r="A5992" s="338" t="s">
        <v>28831</v>
      </c>
      <c r="B5992" s="338" t="s">
        <v>4970</v>
      </c>
      <c r="C5992" s="338" t="s">
        <v>1547</v>
      </c>
      <c r="D5992" s="338">
        <v>2011.0</v>
      </c>
      <c r="E5992" s="338" t="s">
        <v>28832</v>
      </c>
      <c r="F5992" s="339">
        <v>45143.0</v>
      </c>
      <c r="G5992" s="338" t="s">
        <v>7889</v>
      </c>
      <c r="H5992" s="338" t="s">
        <v>25801</v>
      </c>
      <c r="I5992" s="338" t="s">
        <v>28833</v>
      </c>
      <c r="J5992" s="338" t="s">
        <v>25901</v>
      </c>
      <c r="K5992" s="338" t="s">
        <v>4987</v>
      </c>
      <c r="L5992" s="338" t="s">
        <v>5291</v>
      </c>
      <c r="M5992" s="338" t="s">
        <v>28834</v>
      </c>
      <c r="N5992" s="338" t="s">
        <v>28835</v>
      </c>
      <c r="O5992" s="338" t="s">
        <v>5545</v>
      </c>
    </row>
    <row r="5993" ht="15.75" customHeight="1">
      <c r="A5993" s="338" t="s">
        <v>4182</v>
      </c>
      <c r="B5993" s="338" t="s">
        <v>7737</v>
      </c>
      <c r="C5993" s="338" t="s">
        <v>2473</v>
      </c>
      <c r="D5993" s="338">
        <v>2011.0</v>
      </c>
      <c r="E5993" s="338" t="s">
        <v>28661</v>
      </c>
      <c r="F5993" s="339">
        <v>45051.0</v>
      </c>
      <c r="G5993" s="338" t="s">
        <v>18146</v>
      </c>
      <c r="H5993" s="338" t="s">
        <v>22825</v>
      </c>
      <c r="I5993" s="338" t="s">
        <v>27107</v>
      </c>
      <c r="J5993" s="338" t="s">
        <v>28061</v>
      </c>
      <c r="K5993" s="338" t="s">
        <v>4987</v>
      </c>
      <c r="L5993" s="338" t="s">
        <v>12855</v>
      </c>
      <c r="M5993" s="338" t="s">
        <v>28836</v>
      </c>
      <c r="N5993" s="338" t="s">
        <v>4979</v>
      </c>
      <c r="O5993" s="338" t="s">
        <v>5067</v>
      </c>
    </row>
    <row r="5994" ht="15.75" customHeight="1">
      <c r="A5994" s="338" t="s">
        <v>2778</v>
      </c>
      <c r="B5994" s="338" t="s">
        <v>7737</v>
      </c>
      <c r="C5994" s="338" t="s">
        <v>1547</v>
      </c>
      <c r="D5994" s="338">
        <v>2011.0</v>
      </c>
      <c r="E5994" s="338" t="s">
        <v>28118</v>
      </c>
      <c r="F5994" s="339">
        <v>45142.0</v>
      </c>
      <c r="G5994" s="338" t="s">
        <v>5105</v>
      </c>
      <c r="H5994" s="338" t="s">
        <v>28837</v>
      </c>
      <c r="I5994" s="338" t="s">
        <v>28838</v>
      </c>
      <c r="J5994" s="338" t="s">
        <v>28839</v>
      </c>
      <c r="K5994" s="338" t="s">
        <v>4987</v>
      </c>
      <c r="L5994" s="338" t="s">
        <v>5971</v>
      </c>
      <c r="M5994" s="338" t="s">
        <v>28840</v>
      </c>
      <c r="N5994" s="338" t="s">
        <v>19967</v>
      </c>
      <c r="O5994" s="338" t="s">
        <v>5283</v>
      </c>
    </row>
    <row r="5995" ht="15.75" customHeight="1">
      <c r="A5995" s="338" t="s">
        <v>3339</v>
      </c>
      <c r="B5995" s="338" t="s">
        <v>7737</v>
      </c>
      <c r="C5995" s="338" t="s">
        <v>1558</v>
      </c>
      <c r="D5995" s="338">
        <v>2011.0</v>
      </c>
      <c r="E5995" s="338" t="s">
        <v>28832</v>
      </c>
      <c r="F5995" s="339">
        <v>45144.0</v>
      </c>
      <c r="G5995" s="338" t="s">
        <v>6520</v>
      </c>
      <c r="H5995" s="338" t="s">
        <v>8968</v>
      </c>
      <c r="I5995" s="338" t="s">
        <v>18266</v>
      </c>
      <c r="J5995" s="338" t="s">
        <v>17371</v>
      </c>
      <c r="K5995" s="338" t="s">
        <v>4976</v>
      </c>
      <c r="M5995" s="338" t="s">
        <v>28841</v>
      </c>
      <c r="N5995" s="338" t="s">
        <v>24142</v>
      </c>
      <c r="O5995" s="338" t="s">
        <v>5324</v>
      </c>
    </row>
    <row r="5996" ht="15.75" customHeight="1">
      <c r="A5996" s="338" t="s">
        <v>3922</v>
      </c>
      <c r="B5996" s="338" t="s">
        <v>4993</v>
      </c>
      <c r="C5996" s="338" t="s">
        <v>1601</v>
      </c>
      <c r="D5996" s="338">
        <v>2011.0</v>
      </c>
      <c r="E5996" s="338" t="s">
        <v>28542</v>
      </c>
      <c r="F5996" s="339">
        <v>45143.0</v>
      </c>
      <c r="G5996" s="338" t="s">
        <v>5710</v>
      </c>
      <c r="H5996" s="338" t="s">
        <v>21224</v>
      </c>
      <c r="I5996" s="338" t="s">
        <v>21224</v>
      </c>
      <c r="J5996" s="338" t="s">
        <v>28842</v>
      </c>
      <c r="K5996" s="338" t="s">
        <v>8494</v>
      </c>
      <c r="L5996" s="338" t="s">
        <v>5094</v>
      </c>
      <c r="M5996" s="338" t="s">
        <v>28843</v>
      </c>
      <c r="N5996" s="338" t="s">
        <v>17520</v>
      </c>
      <c r="O5996" s="338" t="s">
        <v>5087</v>
      </c>
    </row>
    <row r="5997" ht="15.75" customHeight="1">
      <c r="A5997" s="338" t="s">
        <v>4118</v>
      </c>
      <c r="B5997" s="338" t="s">
        <v>7737</v>
      </c>
      <c r="C5997" s="338" t="s">
        <v>1547</v>
      </c>
      <c r="D5997" s="338">
        <v>2011.0</v>
      </c>
      <c r="E5997" s="338" t="s">
        <v>27842</v>
      </c>
      <c r="F5997" s="338" t="s">
        <v>5286</v>
      </c>
      <c r="G5997" s="338" t="s">
        <v>7077</v>
      </c>
      <c r="H5997" s="338" t="s">
        <v>23231</v>
      </c>
      <c r="I5997" s="338" t="s">
        <v>28844</v>
      </c>
      <c r="J5997" s="338" t="s">
        <v>28845</v>
      </c>
      <c r="K5997" s="338" t="s">
        <v>4987</v>
      </c>
      <c r="L5997" s="338" t="s">
        <v>6047</v>
      </c>
      <c r="M5997" s="338" t="s">
        <v>28846</v>
      </c>
      <c r="N5997" s="338" t="s">
        <v>7780</v>
      </c>
      <c r="O5997" s="338" t="s">
        <v>5096</v>
      </c>
    </row>
    <row r="5998" ht="15.75" customHeight="1">
      <c r="A5998" s="338" t="s">
        <v>4199</v>
      </c>
      <c r="B5998" s="338" t="s">
        <v>7737</v>
      </c>
      <c r="C5998" s="338" t="s">
        <v>1558</v>
      </c>
      <c r="D5998" s="338">
        <v>2011.0</v>
      </c>
      <c r="E5998" s="338" t="s">
        <v>28602</v>
      </c>
      <c r="F5998" s="339">
        <v>45112.0</v>
      </c>
      <c r="G5998" s="338" t="s">
        <v>7029</v>
      </c>
      <c r="H5998" s="338" t="s">
        <v>6691</v>
      </c>
      <c r="I5998" s="338" t="s">
        <v>28058</v>
      </c>
      <c r="J5998" s="338" t="s">
        <v>17297</v>
      </c>
      <c r="K5998" s="338" t="s">
        <v>4987</v>
      </c>
      <c r="L5998" s="338" t="s">
        <v>23110</v>
      </c>
      <c r="M5998" s="338" t="s">
        <v>28847</v>
      </c>
      <c r="N5998" s="338" t="s">
        <v>7780</v>
      </c>
      <c r="O5998" s="338" t="s">
        <v>5715</v>
      </c>
    </row>
    <row r="5999" ht="15.75" customHeight="1">
      <c r="A5999" s="338" t="s">
        <v>28848</v>
      </c>
      <c r="B5999" s="338" t="s">
        <v>4970</v>
      </c>
      <c r="C5999" s="338" t="s">
        <v>1547</v>
      </c>
      <c r="D5999" s="338">
        <v>2011.0</v>
      </c>
      <c r="E5999" s="338" t="s">
        <v>28849</v>
      </c>
      <c r="F5999" s="339">
        <v>45083.0</v>
      </c>
      <c r="G5999" s="338" t="s">
        <v>5121</v>
      </c>
      <c r="H5999" s="338" t="s">
        <v>28850</v>
      </c>
      <c r="I5999" s="338" t="s">
        <v>28850</v>
      </c>
      <c r="J5999" s="338" t="s">
        <v>28851</v>
      </c>
      <c r="K5999" s="338" t="s">
        <v>4987</v>
      </c>
      <c r="L5999" s="338" t="s">
        <v>7802</v>
      </c>
      <c r="M5999" s="338" t="s">
        <v>28852</v>
      </c>
      <c r="N5999" s="338" t="s">
        <v>28853</v>
      </c>
      <c r="O5999" s="338" t="s">
        <v>5698</v>
      </c>
    </row>
    <row r="6000" ht="15.75" customHeight="1">
      <c r="A6000" s="338" t="s">
        <v>28854</v>
      </c>
      <c r="B6000" s="338" t="s">
        <v>4970</v>
      </c>
      <c r="C6000" s="338" t="s">
        <v>1547</v>
      </c>
      <c r="D6000" s="338">
        <v>2011.0</v>
      </c>
      <c r="E6000" s="338" t="s">
        <v>28855</v>
      </c>
      <c r="F6000" s="339">
        <v>44991.0</v>
      </c>
      <c r="G6000" s="338" t="s">
        <v>5181</v>
      </c>
      <c r="H6000" s="338" t="s">
        <v>10685</v>
      </c>
      <c r="I6000" s="338" t="s">
        <v>10685</v>
      </c>
      <c r="J6000" s="338" t="s">
        <v>23775</v>
      </c>
      <c r="K6000" s="338" t="s">
        <v>4976</v>
      </c>
      <c r="L6000" s="338" t="s">
        <v>5074</v>
      </c>
      <c r="M6000" s="338" t="s">
        <v>28856</v>
      </c>
      <c r="N6000" s="338" t="s">
        <v>28857</v>
      </c>
      <c r="O6000" s="338" t="s">
        <v>5471</v>
      </c>
    </row>
    <row r="6001" ht="15.75" customHeight="1">
      <c r="A6001" s="338" t="s">
        <v>28858</v>
      </c>
      <c r="B6001" s="338" t="s">
        <v>4970</v>
      </c>
      <c r="C6001" s="338" t="s">
        <v>1558</v>
      </c>
      <c r="D6001" s="338">
        <v>2011.0</v>
      </c>
      <c r="E6001" s="338" t="s">
        <v>28859</v>
      </c>
      <c r="F6001" s="339">
        <v>45144.0</v>
      </c>
      <c r="G6001" s="338" t="s">
        <v>12041</v>
      </c>
      <c r="H6001" s="338" t="s">
        <v>24197</v>
      </c>
      <c r="I6001" s="338" t="s">
        <v>27757</v>
      </c>
      <c r="J6001" s="338" t="s">
        <v>24427</v>
      </c>
      <c r="K6001" s="338" t="s">
        <v>4987</v>
      </c>
      <c r="M6001" s="338" t="s">
        <v>28860</v>
      </c>
      <c r="N6001" s="338" t="s">
        <v>28861</v>
      </c>
      <c r="O6001" s="338" t="s">
        <v>5248</v>
      </c>
    </row>
    <row r="6002" ht="15.75" customHeight="1">
      <c r="A6002" s="338" t="s">
        <v>28862</v>
      </c>
      <c r="B6002" s="338" t="s">
        <v>7737</v>
      </c>
      <c r="C6002" s="338" t="s">
        <v>1601</v>
      </c>
      <c r="D6002" s="338">
        <v>2011.0</v>
      </c>
      <c r="E6002" s="338" t="s">
        <v>28679</v>
      </c>
      <c r="F6002" s="339">
        <v>45175.0</v>
      </c>
      <c r="G6002" s="338" t="s">
        <v>18245</v>
      </c>
      <c r="H6002" s="338" t="s">
        <v>20620</v>
      </c>
      <c r="I6002" s="338" t="s">
        <v>10706</v>
      </c>
      <c r="J6002" s="338" t="s">
        <v>28863</v>
      </c>
      <c r="K6002" s="338" t="s">
        <v>4987</v>
      </c>
      <c r="L6002" s="338" t="s">
        <v>7743</v>
      </c>
      <c r="M6002" s="338" t="s">
        <v>28864</v>
      </c>
      <c r="N6002" s="338" t="s">
        <v>4979</v>
      </c>
      <c r="O6002" s="338" t="s">
        <v>5046</v>
      </c>
    </row>
    <row r="6003" ht="15.75" customHeight="1">
      <c r="A6003" s="338" t="s">
        <v>59</v>
      </c>
      <c r="B6003" s="338" t="s">
        <v>5445</v>
      </c>
      <c r="C6003" s="338" t="s">
        <v>1572</v>
      </c>
      <c r="D6003" s="338">
        <v>2011.0</v>
      </c>
      <c r="E6003" s="338" t="s">
        <v>28514</v>
      </c>
      <c r="F6003" s="339">
        <v>44989.0</v>
      </c>
      <c r="G6003" s="338" t="s">
        <v>5196</v>
      </c>
      <c r="H6003" s="338" t="s">
        <v>19800</v>
      </c>
      <c r="I6003" s="338" t="s">
        <v>26406</v>
      </c>
      <c r="J6003" s="338" t="s">
        <v>25094</v>
      </c>
      <c r="K6003" s="338" t="s">
        <v>4987</v>
      </c>
      <c r="L6003" s="338" t="s">
        <v>15938</v>
      </c>
      <c r="M6003" s="338" t="s">
        <v>28865</v>
      </c>
      <c r="N6003" s="338" t="s">
        <v>17520</v>
      </c>
      <c r="O6003" s="338" t="s">
        <v>5794</v>
      </c>
    </row>
    <row r="6004" ht="15.75" customHeight="1">
      <c r="A6004" s="338" t="s">
        <v>28866</v>
      </c>
      <c r="B6004" s="338" t="s">
        <v>5601</v>
      </c>
      <c r="C6004" s="338" t="s">
        <v>1547</v>
      </c>
      <c r="D6004" s="338">
        <v>2011.0</v>
      </c>
      <c r="E6004" s="338" t="s">
        <v>28867</v>
      </c>
      <c r="F6004" s="339">
        <v>45113.0</v>
      </c>
      <c r="G6004" s="338" t="s">
        <v>6536</v>
      </c>
      <c r="H6004" s="338" t="s">
        <v>28868</v>
      </c>
      <c r="I6004" s="338" t="s">
        <v>28868</v>
      </c>
      <c r="J6004" s="338" t="s">
        <v>28869</v>
      </c>
      <c r="K6004" s="338" t="s">
        <v>5607</v>
      </c>
      <c r="M6004" s="338" t="s">
        <v>28870</v>
      </c>
      <c r="N6004" s="338" t="s">
        <v>28871</v>
      </c>
      <c r="O6004" s="338" t="s">
        <v>5943</v>
      </c>
    </row>
    <row r="6005" ht="15.75" customHeight="1">
      <c r="A6005" s="338" t="s">
        <v>2052</v>
      </c>
      <c r="B6005" s="338" t="s">
        <v>4970</v>
      </c>
      <c r="C6005" s="338" t="s">
        <v>1558</v>
      </c>
      <c r="D6005" s="338">
        <v>2011.0</v>
      </c>
      <c r="E6005" s="338" t="s">
        <v>28271</v>
      </c>
      <c r="F6005" s="339">
        <v>45022.0</v>
      </c>
      <c r="G6005" s="338" t="s">
        <v>12041</v>
      </c>
      <c r="H6005" s="338" t="s">
        <v>28872</v>
      </c>
      <c r="I6005" s="338" t="s">
        <v>28872</v>
      </c>
      <c r="J6005" s="338" t="s">
        <v>23314</v>
      </c>
      <c r="K6005" s="338" t="s">
        <v>4987</v>
      </c>
      <c r="L6005" s="338" t="s">
        <v>5084</v>
      </c>
      <c r="M6005" s="338" t="s">
        <v>28873</v>
      </c>
      <c r="N6005" s="338" t="s">
        <v>28874</v>
      </c>
      <c r="O6005" s="338" t="s">
        <v>6003</v>
      </c>
    </row>
    <row r="6006" ht="15.75" customHeight="1">
      <c r="A6006" s="338" t="s">
        <v>28875</v>
      </c>
      <c r="B6006" s="338" t="s">
        <v>5601</v>
      </c>
      <c r="C6006" s="338" t="s">
        <v>1547</v>
      </c>
      <c r="D6006" s="338">
        <v>2011.0</v>
      </c>
      <c r="E6006" s="338" t="s">
        <v>28876</v>
      </c>
      <c r="F6006" s="339">
        <v>45084.0</v>
      </c>
      <c r="G6006" s="338" t="s">
        <v>5129</v>
      </c>
      <c r="H6006" s="338" t="s">
        <v>28877</v>
      </c>
      <c r="I6006" s="338" t="s">
        <v>28877</v>
      </c>
      <c r="J6006" s="338" t="s">
        <v>28878</v>
      </c>
      <c r="K6006" s="338" t="s">
        <v>4976</v>
      </c>
      <c r="M6006" s="338" t="s">
        <v>28879</v>
      </c>
      <c r="N6006" s="338" t="s">
        <v>28880</v>
      </c>
      <c r="O6006" s="338" t="s">
        <v>5262</v>
      </c>
    </row>
    <row r="6007" ht="15.75" customHeight="1">
      <c r="A6007" s="338">
        <v>360.0</v>
      </c>
      <c r="B6007" s="338" t="s">
        <v>4970</v>
      </c>
      <c r="C6007" s="338" t="s">
        <v>1547</v>
      </c>
      <c r="D6007" s="338">
        <v>2011.0</v>
      </c>
      <c r="E6007" s="338" t="s">
        <v>28881</v>
      </c>
      <c r="F6007" s="339">
        <v>44963.0</v>
      </c>
      <c r="G6007" s="338" t="s">
        <v>5241</v>
      </c>
      <c r="H6007" s="338" t="s">
        <v>22047</v>
      </c>
      <c r="I6007" s="338" t="s">
        <v>25066</v>
      </c>
      <c r="J6007" s="338" t="s">
        <v>18796</v>
      </c>
      <c r="K6007" s="338" t="s">
        <v>4976</v>
      </c>
      <c r="M6007" s="338" t="s">
        <v>28882</v>
      </c>
      <c r="N6007" s="338" t="s">
        <v>13999</v>
      </c>
      <c r="O6007" s="338" t="s">
        <v>5780</v>
      </c>
    </row>
    <row r="6008" ht="15.75" customHeight="1">
      <c r="A6008" s="338" t="s">
        <v>4309</v>
      </c>
      <c r="B6008" s="338" t="s">
        <v>4970</v>
      </c>
      <c r="C6008" s="338" t="s">
        <v>1537</v>
      </c>
      <c r="D6008" s="338">
        <v>2011.0</v>
      </c>
      <c r="E6008" s="338" t="s">
        <v>28118</v>
      </c>
      <c r="F6008" s="339">
        <v>45174.0</v>
      </c>
      <c r="G6008" s="338" t="s">
        <v>5080</v>
      </c>
      <c r="H6008" s="338" t="s">
        <v>28883</v>
      </c>
      <c r="I6008" s="338" t="s">
        <v>28884</v>
      </c>
      <c r="J6008" s="338" t="s">
        <v>28885</v>
      </c>
      <c r="K6008" s="338" t="s">
        <v>4987</v>
      </c>
      <c r="L6008" s="338" t="s">
        <v>7748</v>
      </c>
      <c r="M6008" s="338" t="s">
        <v>28886</v>
      </c>
      <c r="N6008" s="338" t="s">
        <v>5036</v>
      </c>
      <c r="O6008" s="338" t="s">
        <v>5576</v>
      </c>
    </row>
    <row r="6009" ht="15.75" customHeight="1">
      <c r="A6009" s="338" t="s">
        <v>28887</v>
      </c>
      <c r="B6009" s="338" t="s">
        <v>4993</v>
      </c>
      <c r="C6009" s="338" t="s">
        <v>1558</v>
      </c>
      <c r="D6009" s="338">
        <v>2011.0</v>
      </c>
      <c r="E6009" s="338" t="s">
        <v>28616</v>
      </c>
      <c r="F6009" s="339">
        <v>44963.0</v>
      </c>
      <c r="G6009" s="338" t="s">
        <v>9634</v>
      </c>
      <c r="H6009" s="338" t="s">
        <v>17296</v>
      </c>
      <c r="I6009" s="338" t="s">
        <v>10674</v>
      </c>
      <c r="J6009" s="338" t="s">
        <v>17425</v>
      </c>
      <c r="K6009" s="338" t="s">
        <v>4987</v>
      </c>
      <c r="L6009" s="338" t="s">
        <v>14316</v>
      </c>
      <c r="M6009" s="338" t="s">
        <v>28888</v>
      </c>
      <c r="N6009" s="338" t="s">
        <v>17520</v>
      </c>
      <c r="O6009" s="338" t="s">
        <v>5067</v>
      </c>
    </row>
    <row r="6010" ht="15.75" customHeight="1">
      <c r="A6010" s="338" t="s">
        <v>28889</v>
      </c>
      <c r="B6010" s="338" t="s">
        <v>4970</v>
      </c>
      <c r="C6010" s="338" t="s">
        <v>1537</v>
      </c>
      <c r="D6010" s="338">
        <v>2011.0</v>
      </c>
      <c r="E6010" s="338" t="s">
        <v>28890</v>
      </c>
      <c r="F6010" s="339">
        <v>45053.0</v>
      </c>
      <c r="G6010" s="338" t="s">
        <v>18245</v>
      </c>
      <c r="H6010" s="338" t="s">
        <v>28891</v>
      </c>
      <c r="I6010" s="338" t="s">
        <v>28892</v>
      </c>
      <c r="J6010" s="338" t="s">
        <v>28893</v>
      </c>
      <c r="K6010" s="338" t="s">
        <v>18604</v>
      </c>
      <c r="M6010" s="338" t="s">
        <v>28894</v>
      </c>
      <c r="N6010" s="338" t="s">
        <v>27237</v>
      </c>
      <c r="O6010" s="338" t="s">
        <v>5186</v>
      </c>
    </row>
    <row r="6011" ht="15.75" customHeight="1">
      <c r="A6011" s="338" t="s">
        <v>28895</v>
      </c>
      <c r="B6011" s="338" t="s">
        <v>4970</v>
      </c>
      <c r="C6011" s="338" t="s">
        <v>1537</v>
      </c>
      <c r="D6011" s="338">
        <v>2011.0</v>
      </c>
      <c r="E6011" s="338" t="s">
        <v>28413</v>
      </c>
      <c r="F6011" s="339">
        <v>45143.0</v>
      </c>
      <c r="G6011" s="338" t="s">
        <v>5196</v>
      </c>
      <c r="H6011" s="338" t="s">
        <v>21003</v>
      </c>
      <c r="I6011" s="338" t="s">
        <v>21003</v>
      </c>
      <c r="J6011" s="338" t="s">
        <v>19106</v>
      </c>
      <c r="K6011" s="338" t="s">
        <v>4987</v>
      </c>
      <c r="L6011" s="338" t="s">
        <v>7014</v>
      </c>
      <c r="M6011" s="338" t="s">
        <v>28896</v>
      </c>
      <c r="N6011" s="338" t="s">
        <v>19967</v>
      </c>
      <c r="O6011" s="338" t="s">
        <v>5780</v>
      </c>
    </row>
    <row r="6012" ht="15.75" customHeight="1">
      <c r="A6012" s="338" t="s">
        <v>4840</v>
      </c>
      <c r="B6012" s="338" t="s">
        <v>4970</v>
      </c>
      <c r="C6012" s="338" t="s">
        <v>1537</v>
      </c>
      <c r="D6012" s="338">
        <v>2011.0</v>
      </c>
      <c r="E6012" s="338" t="s">
        <v>28897</v>
      </c>
      <c r="F6012" s="339">
        <v>44963.0</v>
      </c>
      <c r="G6012" s="338" t="s">
        <v>6520</v>
      </c>
      <c r="H6012" s="338" t="s">
        <v>15927</v>
      </c>
      <c r="I6012" s="338" t="s">
        <v>15927</v>
      </c>
      <c r="J6012" s="338" t="s">
        <v>28898</v>
      </c>
      <c r="K6012" s="338" t="s">
        <v>4987</v>
      </c>
      <c r="L6012" s="338" t="s">
        <v>5281</v>
      </c>
      <c r="M6012" s="338" t="s">
        <v>28899</v>
      </c>
      <c r="N6012" s="338" t="s">
        <v>28900</v>
      </c>
      <c r="O6012" s="338" t="s">
        <v>5010</v>
      </c>
    </row>
    <row r="6013" ht="15.75" customHeight="1">
      <c r="A6013" s="338" t="s">
        <v>14739</v>
      </c>
      <c r="B6013" s="338" t="s">
        <v>4970</v>
      </c>
      <c r="C6013" s="338" t="s">
        <v>3713</v>
      </c>
      <c r="D6013" s="338">
        <v>2011.0</v>
      </c>
      <c r="E6013" s="338" t="s">
        <v>28901</v>
      </c>
      <c r="F6013" s="339">
        <v>44990.0</v>
      </c>
      <c r="G6013" s="338" t="s">
        <v>5710</v>
      </c>
      <c r="H6013" s="338" t="s">
        <v>6132</v>
      </c>
      <c r="I6013" s="338" t="s">
        <v>28902</v>
      </c>
      <c r="J6013" s="338" t="s">
        <v>7115</v>
      </c>
      <c r="K6013" s="338" t="s">
        <v>4987</v>
      </c>
      <c r="L6013" s="338" t="s">
        <v>5377</v>
      </c>
      <c r="M6013" s="338" t="s">
        <v>28903</v>
      </c>
      <c r="N6013" s="338" t="s">
        <v>25673</v>
      </c>
      <c r="O6013" s="338" t="s">
        <v>5283</v>
      </c>
    </row>
    <row r="6014" ht="15.75" customHeight="1">
      <c r="A6014" s="338" t="s">
        <v>28904</v>
      </c>
      <c r="B6014" s="338" t="s">
        <v>4970</v>
      </c>
      <c r="C6014" s="338" t="s">
        <v>1537</v>
      </c>
      <c r="D6014" s="338">
        <v>2011.0</v>
      </c>
      <c r="E6014" s="338" t="s">
        <v>28905</v>
      </c>
      <c r="F6014" s="339">
        <v>45144.0</v>
      </c>
      <c r="G6014" s="338" t="s">
        <v>11997</v>
      </c>
      <c r="H6014" s="338" t="s">
        <v>21419</v>
      </c>
      <c r="I6014" s="338" t="s">
        <v>28906</v>
      </c>
      <c r="J6014" s="338" t="s">
        <v>20738</v>
      </c>
      <c r="K6014" s="338" t="s">
        <v>4987</v>
      </c>
      <c r="L6014" s="338" t="s">
        <v>7748</v>
      </c>
      <c r="M6014" s="338" t="s">
        <v>28907</v>
      </c>
      <c r="N6014" s="338" t="s">
        <v>26100</v>
      </c>
      <c r="O6014" s="338" t="s">
        <v>5046</v>
      </c>
    </row>
    <row r="6015" ht="15.75" customHeight="1">
      <c r="A6015" s="338" t="s">
        <v>28908</v>
      </c>
      <c r="B6015" s="338" t="s">
        <v>4993</v>
      </c>
      <c r="C6015" s="338" t="s">
        <v>1572</v>
      </c>
      <c r="D6015" s="338">
        <v>2011.0</v>
      </c>
      <c r="E6015" s="338" t="s">
        <v>28909</v>
      </c>
      <c r="F6015" s="339">
        <v>45023.0</v>
      </c>
      <c r="G6015" s="338" t="s">
        <v>5963</v>
      </c>
      <c r="H6015" s="338" t="s">
        <v>25536</v>
      </c>
      <c r="I6015" s="338" t="s">
        <v>28910</v>
      </c>
      <c r="J6015" s="338" t="s">
        <v>28911</v>
      </c>
      <c r="K6015" s="338" t="s">
        <v>7898</v>
      </c>
      <c r="L6015" s="338" t="s">
        <v>5355</v>
      </c>
      <c r="M6015" s="338" t="s">
        <v>28912</v>
      </c>
      <c r="N6015" s="338" t="s">
        <v>26594</v>
      </c>
      <c r="O6015" s="338" t="s">
        <v>5283</v>
      </c>
    </row>
    <row r="6016" ht="15.75" customHeight="1">
      <c r="A6016" s="338" t="s">
        <v>3693</v>
      </c>
      <c r="B6016" s="338" t="s">
        <v>4970</v>
      </c>
      <c r="C6016" s="338" t="s">
        <v>1537</v>
      </c>
      <c r="D6016" s="338">
        <v>2011.0</v>
      </c>
      <c r="E6016" s="338" t="s">
        <v>28610</v>
      </c>
      <c r="F6016" s="339">
        <v>44932.0</v>
      </c>
      <c r="G6016" s="338" t="s">
        <v>7833</v>
      </c>
      <c r="H6016" s="338" t="s">
        <v>27074</v>
      </c>
      <c r="I6016" s="338" t="s">
        <v>28913</v>
      </c>
      <c r="J6016" s="338" t="s">
        <v>27075</v>
      </c>
      <c r="K6016" s="338" t="s">
        <v>4987</v>
      </c>
      <c r="L6016" s="338" t="s">
        <v>5807</v>
      </c>
      <c r="M6016" s="338" t="s">
        <v>28914</v>
      </c>
      <c r="N6016" s="338" t="s">
        <v>4990</v>
      </c>
      <c r="O6016" s="338" t="s">
        <v>5610</v>
      </c>
    </row>
    <row r="6017" ht="15.75" customHeight="1">
      <c r="A6017" s="338" t="s">
        <v>3067</v>
      </c>
      <c r="B6017" s="338" t="s">
        <v>7737</v>
      </c>
      <c r="C6017" s="338" t="s">
        <v>1681</v>
      </c>
      <c r="D6017" s="338">
        <v>2011.0</v>
      </c>
      <c r="E6017" s="338" t="s">
        <v>28915</v>
      </c>
      <c r="F6017" s="339">
        <v>45022.0</v>
      </c>
      <c r="G6017" s="338" t="s">
        <v>16676</v>
      </c>
      <c r="H6017" s="338" t="s">
        <v>26418</v>
      </c>
      <c r="I6017" s="338" t="s">
        <v>28916</v>
      </c>
      <c r="J6017" s="338" t="s">
        <v>6022</v>
      </c>
      <c r="K6017" s="338" t="s">
        <v>4976</v>
      </c>
      <c r="L6017" s="338" t="s">
        <v>6247</v>
      </c>
      <c r="M6017" s="338" t="s">
        <v>28917</v>
      </c>
      <c r="N6017" s="338" t="s">
        <v>28918</v>
      </c>
      <c r="O6017" s="338" t="s">
        <v>5624</v>
      </c>
    </row>
    <row r="6018" ht="15.75" customHeight="1">
      <c r="A6018" s="338" t="s">
        <v>28919</v>
      </c>
      <c r="B6018" s="338" t="s">
        <v>4970</v>
      </c>
      <c r="C6018" s="338" t="s">
        <v>1558</v>
      </c>
      <c r="D6018" s="338">
        <v>2011.0</v>
      </c>
      <c r="E6018" s="338" t="s">
        <v>28569</v>
      </c>
      <c r="F6018" s="339">
        <v>45113.0</v>
      </c>
      <c r="G6018" s="338" t="s">
        <v>5113</v>
      </c>
      <c r="H6018" s="338" t="s">
        <v>28920</v>
      </c>
      <c r="I6018" s="338" t="s">
        <v>28920</v>
      </c>
      <c r="J6018" s="338" t="s">
        <v>28220</v>
      </c>
      <c r="K6018" s="338" t="s">
        <v>4987</v>
      </c>
      <c r="L6018" s="338" t="s">
        <v>11234</v>
      </c>
      <c r="M6018" s="338" t="s">
        <v>28921</v>
      </c>
      <c r="N6018" s="338" t="s">
        <v>28922</v>
      </c>
      <c r="O6018" s="338" t="s">
        <v>6003</v>
      </c>
    </row>
    <row r="6019" ht="15.75" customHeight="1">
      <c r="A6019" s="338" t="s">
        <v>3886</v>
      </c>
      <c r="B6019" s="338" t="s">
        <v>4993</v>
      </c>
      <c r="C6019" s="338" t="s">
        <v>1558</v>
      </c>
      <c r="D6019" s="338">
        <v>2011.0</v>
      </c>
      <c r="E6019" s="338" t="s">
        <v>28416</v>
      </c>
      <c r="F6019" s="338" t="s">
        <v>5286</v>
      </c>
      <c r="G6019" s="338" t="s">
        <v>7876</v>
      </c>
      <c r="H6019" s="338" t="s">
        <v>18719</v>
      </c>
      <c r="I6019" s="338" t="s">
        <v>26537</v>
      </c>
      <c r="J6019" s="338" t="s">
        <v>15848</v>
      </c>
      <c r="K6019" s="338" t="s">
        <v>4987</v>
      </c>
      <c r="L6019" s="338" t="s">
        <v>10592</v>
      </c>
      <c r="M6019" s="338" t="s">
        <v>28923</v>
      </c>
      <c r="N6019" s="338" t="s">
        <v>5224</v>
      </c>
      <c r="O6019" s="338" t="s">
        <v>5370</v>
      </c>
    </row>
    <row r="6020" ht="15.75" customHeight="1">
      <c r="A6020" s="338" t="s">
        <v>28924</v>
      </c>
      <c r="B6020" s="338" t="s">
        <v>4970</v>
      </c>
      <c r="C6020" s="338" t="s">
        <v>3713</v>
      </c>
      <c r="D6020" s="338">
        <v>2011.0</v>
      </c>
      <c r="E6020" s="338" t="s">
        <v>28376</v>
      </c>
      <c r="F6020" s="339">
        <v>45112.0</v>
      </c>
      <c r="G6020" s="338" t="s">
        <v>5872</v>
      </c>
      <c r="H6020" s="338" t="s">
        <v>28925</v>
      </c>
      <c r="I6020" s="338" t="s">
        <v>28926</v>
      </c>
      <c r="J6020" s="338" t="s">
        <v>27034</v>
      </c>
      <c r="K6020" s="338" t="s">
        <v>4987</v>
      </c>
      <c r="M6020" s="338" t="s">
        <v>28927</v>
      </c>
      <c r="N6020" s="338" t="s">
        <v>28559</v>
      </c>
      <c r="O6020" s="338" t="s">
        <v>5624</v>
      </c>
    </row>
    <row r="6021" ht="15.75" customHeight="1">
      <c r="A6021" s="338" t="s">
        <v>28928</v>
      </c>
      <c r="B6021" s="338" t="s">
        <v>4970</v>
      </c>
      <c r="C6021" s="338" t="s">
        <v>1558</v>
      </c>
      <c r="D6021" s="338">
        <v>2011.0</v>
      </c>
      <c r="E6021" s="338" t="s">
        <v>28929</v>
      </c>
      <c r="F6021" s="339">
        <v>45083.0</v>
      </c>
      <c r="G6021" s="338" t="s">
        <v>5969</v>
      </c>
      <c r="H6021" s="338" t="s">
        <v>19883</v>
      </c>
      <c r="I6021" s="338" t="s">
        <v>19883</v>
      </c>
      <c r="J6021" s="338" t="s">
        <v>26888</v>
      </c>
      <c r="K6021" s="338" t="s">
        <v>5245</v>
      </c>
      <c r="M6021" s="338" t="s">
        <v>28930</v>
      </c>
      <c r="N6021" s="338" t="s">
        <v>28931</v>
      </c>
      <c r="O6021" s="338" t="s">
        <v>5077</v>
      </c>
    </row>
    <row r="6022" ht="15.75" customHeight="1">
      <c r="A6022" s="338" t="s">
        <v>28932</v>
      </c>
      <c r="B6022" s="338" t="s">
        <v>4970</v>
      </c>
      <c r="C6022" s="338" t="s">
        <v>1558</v>
      </c>
      <c r="D6022" s="338">
        <v>2011.0</v>
      </c>
      <c r="E6022" s="338" t="s">
        <v>28933</v>
      </c>
      <c r="F6022" s="339">
        <v>44932.0</v>
      </c>
      <c r="G6022" s="338" t="s">
        <v>5172</v>
      </c>
      <c r="H6022" s="338" t="s">
        <v>28934</v>
      </c>
      <c r="I6022" s="338" t="s">
        <v>28934</v>
      </c>
      <c r="J6022" s="338" t="s">
        <v>28935</v>
      </c>
      <c r="K6022" s="338" t="s">
        <v>4987</v>
      </c>
      <c r="M6022" s="338" t="s">
        <v>28936</v>
      </c>
      <c r="N6022" s="338" t="s">
        <v>23733</v>
      </c>
      <c r="O6022" s="338" t="s">
        <v>5028</v>
      </c>
    </row>
    <row r="6023" ht="15.75" customHeight="1">
      <c r="A6023" s="338" t="s">
        <v>28937</v>
      </c>
      <c r="B6023" s="338" t="s">
        <v>4970</v>
      </c>
      <c r="C6023" s="338" t="s">
        <v>1537</v>
      </c>
      <c r="D6023" s="338">
        <v>2011.0</v>
      </c>
      <c r="E6023" s="338" t="s">
        <v>28408</v>
      </c>
      <c r="F6023" s="339">
        <v>45022.0</v>
      </c>
      <c r="G6023" s="338" t="s">
        <v>5070</v>
      </c>
      <c r="H6023" s="338" t="s">
        <v>28938</v>
      </c>
      <c r="I6023" s="338" t="s">
        <v>28938</v>
      </c>
      <c r="J6023" s="338" t="s">
        <v>24980</v>
      </c>
      <c r="K6023" s="338" t="s">
        <v>5607</v>
      </c>
      <c r="M6023" s="338" t="s">
        <v>28939</v>
      </c>
      <c r="N6023" s="338" t="s">
        <v>28940</v>
      </c>
      <c r="O6023" s="338" t="s">
        <v>5087</v>
      </c>
    </row>
    <row r="6024" ht="15.75" customHeight="1">
      <c r="A6024" s="338" t="s">
        <v>28941</v>
      </c>
      <c r="B6024" s="338" t="s">
        <v>7737</v>
      </c>
      <c r="C6024" s="338" t="s">
        <v>1547</v>
      </c>
      <c r="D6024" s="338">
        <v>2011.0</v>
      </c>
      <c r="E6024" s="338" t="s">
        <v>28598</v>
      </c>
      <c r="F6024" s="338" t="s">
        <v>5059</v>
      </c>
      <c r="G6024" s="338" t="s">
        <v>5153</v>
      </c>
      <c r="H6024" s="338" t="s">
        <v>26904</v>
      </c>
      <c r="I6024" s="338" t="s">
        <v>26904</v>
      </c>
      <c r="J6024" s="338" t="s">
        <v>26904</v>
      </c>
      <c r="K6024" s="338" t="s">
        <v>4987</v>
      </c>
      <c r="L6024" s="338" t="s">
        <v>6297</v>
      </c>
      <c r="M6024" s="338" t="s">
        <v>28942</v>
      </c>
      <c r="N6024" s="338" t="s">
        <v>7886</v>
      </c>
      <c r="O6024" s="338" t="s">
        <v>5046</v>
      </c>
    </row>
    <row r="6025" ht="15.75" customHeight="1">
      <c r="A6025" s="338" t="s">
        <v>28943</v>
      </c>
      <c r="B6025" s="338" t="s">
        <v>4970</v>
      </c>
      <c r="C6025" s="338" t="s">
        <v>1547</v>
      </c>
      <c r="D6025" s="338">
        <v>2011.0</v>
      </c>
      <c r="E6025" s="338" t="s">
        <v>28944</v>
      </c>
      <c r="F6025" s="339">
        <v>45084.0</v>
      </c>
      <c r="G6025" s="338" t="s">
        <v>5797</v>
      </c>
      <c r="H6025" s="338" t="s">
        <v>13214</v>
      </c>
      <c r="I6025" s="338" t="s">
        <v>13215</v>
      </c>
      <c r="J6025" s="338" t="s">
        <v>10355</v>
      </c>
      <c r="K6025" s="338" t="s">
        <v>13217</v>
      </c>
      <c r="L6025" s="338" t="s">
        <v>21655</v>
      </c>
      <c r="M6025" s="338" t="s">
        <v>28945</v>
      </c>
      <c r="N6025" s="338" t="s">
        <v>23926</v>
      </c>
      <c r="O6025" s="338" t="s">
        <v>4980</v>
      </c>
    </row>
    <row r="6026" ht="15.75" customHeight="1">
      <c r="A6026" s="338" t="s">
        <v>2175</v>
      </c>
      <c r="B6026" s="338" t="s">
        <v>7737</v>
      </c>
      <c r="C6026" s="338" t="s">
        <v>1425</v>
      </c>
      <c r="D6026" s="338">
        <v>2011.0</v>
      </c>
      <c r="E6026" s="338" t="s">
        <v>28364</v>
      </c>
      <c r="F6026" s="339">
        <v>44962.0</v>
      </c>
      <c r="G6026" s="338" t="s">
        <v>5080</v>
      </c>
      <c r="H6026" s="338" t="s">
        <v>28946</v>
      </c>
      <c r="I6026" s="338" t="s">
        <v>28947</v>
      </c>
      <c r="J6026" s="338" t="s">
        <v>28948</v>
      </c>
      <c r="K6026" s="338" t="s">
        <v>4987</v>
      </c>
      <c r="L6026" s="338" t="s">
        <v>5084</v>
      </c>
      <c r="M6026" s="338" t="s">
        <v>28949</v>
      </c>
      <c r="N6026" s="338" t="s">
        <v>17344</v>
      </c>
      <c r="O6026" s="338" t="s">
        <v>5505</v>
      </c>
    </row>
    <row r="6027" ht="15.75" customHeight="1">
      <c r="A6027" s="338" t="s">
        <v>4890</v>
      </c>
      <c r="B6027" s="338" t="s">
        <v>7737</v>
      </c>
      <c r="C6027" s="338" t="s">
        <v>1547</v>
      </c>
      <c r="D6027" s="338">
        <v>2011.0</v>
      </c>
      <c r="E6027" s="338" t="s">
        <v>28950</v>
      </c>
      <c r="F6027" s="339">
        <v>45175.0</v>
      </c>
      <c r="G6027" s="338" t="s">
        <v>5701</v>
      </c>
      <c r="H6027" s="338" t="s">
        <v>14403</v>
      </c>
      <c r="I6027" s="338" t="s">
        <v>28197</v>
      </c>
      <c r="J6027" s="338" t="s">
        <v>28951</v>
      </c>
      <c r="K6027" s="338" t="s">
        <v>4976</v>
      </c>
      <c r="L6027" s="338" t="s">
        <v>7748</v>
      </c>
      <c r="M6027" s="338" t="s">
        <v>28952</v>
      </c>
      <c r="N6027" s="338" t="s">
        <v>4990</v>
      </c>
      <c r="O6027" s="338" t="s">
        <v>7456</v>
      </c>
    </row>
    <row r="6028" ht="15.75" customHeight="1">
      <c r="A6028" s="338" t="s">
        <v>3329</v>
      </c>
      <c r="B6028" s="338" t="s">
        <v>4993</v>
      </c>
      <c r="C6028" s="338" t="s">
        <v>1572</v>
      </c>
      <c r="D6028" s="338">
        <v>2011.0</v>
      </c>
      <c r="E6028" s="338" t="s">
        <v>27785</v>
      </c>
      <c r="F6028" s="339">
        <v>45021.0</v>
      </c>
      <c r="G6028" s="338" t="s">
        <v>5674</v>
      </c>
      <c r="H6028" s="338" t="s">
        <v>20134</v>
      </c>
      <c r="I6028" s="338" t="s">
        <v>21635</v>
      </c>
      <c r="J6028" s="338" t="s">
        <v>28953</v>
      </c>
      <c r="K6028" s="338" t="s">
        <v>4987</v>
      </c>
      <c r="L6028" s="338" t="s">
        <v>11236</v>
      </c>
      <c r="M6028" s="338" t="s">
        <v>28954</v>
      </c>
      <c r="N6028" s="338" t="s">
        <v>5036</v>
      </c>
      <c r="O6028" s="338" t="s">
        <v>5028</v>
      </c>
    </row>
    <row r="6029" ht="15.75" customHeight="1">
      <c r="A6029" s="338" t="s">
        <v>28955</v>
      </c>
      <c r="B6029" s="338" t="s">
        <v>7737</v>
      </c>
      <c r="C6029" s="338" t="s">
        <v>1547</v>
      </c>
      <c r="D6029" s="338">
        <v>2011.0</v>
      </c>
      <c r="E6029" s="338" t="s">
        <v>28306</v>
      </c>
      <c r="F6029" s="339">
        <v>45082.0</v>
      </c>
      <c r="G6029" s="338" t="s">
        <v>5319</v>
      </c>
      <c r="H6029" s="338" t="s">
        <v>28956</v>
      </c>
      <c r="I6029" s="338" t="s">
        <v>28957</v>
      </c>
      <c r="J6029" s="338" t="s">
        <v>28958</v>
      </c>
      <c r="K6029" s="338" t="s">
        <v>4987</v>
      </c>
      <c r="L6029" s="338" t="s">
        <v>5094</v>
      </c>
      <c r="M6029" s="338" t="s">
        <v>28959</v>
      </c>
      <c r="N6029" s="338" t="s">
        <v>28960</v>
      </c>
      <c r="O6029" s="338" t="s">
        <v>5262</v>
      </c>
    </row>
    <row r="6030" ht="15.75" customHeight="1">
      <c r="A6030" s="338" t="s">
        <v>28961</v>
      </c>
      <c r="B6030" s="338" t="s">
        <v>4970</v>
      </c>
      <c r="C6030" s="338" t="s">
        <v>1547</v>
      </c>
      <c r="D6030" s="338">
        <v>2011.0</v>
      </c>
      <c r="E6030" s="338" t="s">
        <v>28855</v>
      </c>
      <c r="F6030" s="339">
        <v>44932.0</v>
      </c>
      <c r="G6030" s="338" t="s">
        <v>7089</v>
      </c>
      <c r="H6030" s="338" t="s">
        <v>16106</v>
      </c>
      <c r="I6030" s="338" t="s">
        <v>20225</v>
      </c>
      <c r="J6030" s="338" t="s">
        <v>16106</v>
      </c>
      <c r="K6030" s="338" t="s">
        <v>4976</v>
      </c>
      <c r="M6030" s="338" t="s">
        <v>28962</v>
      </c>
      <c r="N6030" s="338" t="s">
        <v>28963</v>
      </c>
      <c r="O6030" s="338" t="s">
        <v>5457</v>
      </c>
    </row>
    <row r="6031" ht="15.75" customHeight="1">
      <c r="A6031" s="338" t="s">
        <v>28964</v>
      </c>
      <c r="B6031" s="338" t="s">
        <v>5690</v>
      </c>
      <c r="C6031" s="338" t="s">
        <v>1547</v>
      </c>
      <c r="D6031" s="338">
        <v>2011.0</v>
      </c>
      <c r="E6031" s="338" t="s">
        <v>28778</v>
      </c>
      <c r="F6031" s="339">
        <v>45082.0</v>
      </c>
      <c r="G6031" s="338" t="s">
        <v>5402</v>
      </c>
      <c r="H6031" s="338" t="s">
        <v>28965</v>
      </c>
      <c r="I6031" s="338" t="s">
        <v>28966</v>
      </c>
      <c r="J6031" s="338" t="s">
        <v>13736</v>
      </c>
      <c r="K6031" s="338" t="s">
        <v>5607</v>
      </c>
      <c r="M6031" s="338" t="s">
        <v>28967</v>
      </c>
      <c r="N6031" s="338" t="s">
        <v>28968</v>
      </c>
      <c r="O6031" s="338" t="s">
        <v>5339</v>
      </c>
    </row>
    <row r="6032" ht="15.75" customHeight="1">
      <c r="A6032" s="338" t="s">
        <v>28969</v>
      </c>
      <c r="B6032" s="338" t="s">
        <v>4970</v>
      </c>
      <c r="C6032" s="338" t="s">
        <v>1547</v>
      </c>
      <c r="D6032" s="338">
        <v>2011.0</v>
      </c>
      <c r="E6032" s="338" t="s">
        <v>28970</v>
      </c>
      <c r="F6032" s="339">
        <v>45143.0</v>
      </c>
      <c r="G6032" s="338" t="s">
        <v>5453</v>
      </c>
      <c r="H6032" s="338" t="s">
        <v>28971</v>
      </c>
      <c r="I6032" s="338" t="s">
        <v>28972</v>
      </c>
      <c r="J6032" s="338" t="s">
        <v>28374</v>
      </c>
      <c r="K6032" s="338" t="s">
        <v>5245</v>
      </c>
      <c r="M6032" s="338" t="s">
        <v>28973</v>
      </c>
      <c r="N6032" s="338" t="s">
        <v>28974</v>
      </c>
      <c r="O6032" s="338" t="s">
        <v>5248</v>
      </c>
    </row>
    <row r="6033" ht="15.75" customHeight="1">
      <c r="A6033" s="338" t="s">
        <v>28975</v>
      </c>
      <c r="B6033" s="338" t="s">
        <v>4993</v>
      </c>
      <c r="C6033" s="338" t="s">
        <v>1572</v>
      </c>
      <c r="D6033" s="338">
        <v>2011.0</v>
      </c>
      <c r="E6033" s="338" t="s">
        <v>28488</v>
      </c>
      <c r="F6033" s="339">
        <v>45174.0</v>
      </c>
      <c r="G6033" s="338" t="s">
        <v>9634</v>
      </c>
      <c r="H6033" s="338" t="s">
        <v>5728</v>
      </c>
      <c r="I6033" s="338" t="s">
        <v>5728</v>
      </c>
      <c r="J6033" s="338" t="s">
        <v>15536</v>
      </c>
      <c r="K6033" s="338" t="s">
        <v>3074</v>
      </c>
      <c r="L6033" s="338" t="s">
        <v>19769</v>
      </c>
      <c r="M6033" s="338" t="s">
        <v>28976</v>
      </c>
      <c r="N6033" s="338" t="s">
        <v>4979</v>
      </c>
      <c r="O6033" s="338" t="s">
        <v>5067</v>
      </c>
    </row>
    <row r="6034" ht="15.75" customHeight="1">
      <c r="A6034" s="338" t="s">
        <v>28977</v>
      </c>
      <c r="B6034" s="338" t="s">
        <v>4970</v>
      </c>
      <c r="C6034" s="338" t="s">
        <v>1681</v>
      </c>
      <c r="D6034" s="338">
        <v>2011.0</v>
      </c>
      <c r="E6034" s="338" t="s">
        <v>28978</v>
      </c>
      <c r="F6034" s="339">
        <v>45113.0</v>
      </c>
      <c r="G6034" s="338" t="s">
        <v>7089</v>
      </c>
      <c r="H6034" s="338" t="s">
        <v>28979</v>
      </c>
      <c r="I6034" s="338" t="s">
        <v>28980</v>
      </c>
      <c r="J6034" s="338" t="s">
        <v>28981</v>
      </c>
      <c r="K6034" s="338" t="s">
        <v>4976</v>
      </c>
      <c r="N6034" s="338" t="s">
        <v>28982</v>
      </c>
      <c r="O6034" s="338" t="s">
        <v>5067</v>
      </c>
    </row>
    <row r="6035" ht="15.75" customHeight="1">
      <c r="A6035" s="338" t="s">
        <v>4932</v>
      </c>
      <c r="B6035" s="338" t="s">
        <v>7737</v>
      </c>
      <c r="C6035" s="338" t="s">
        <v>1547</v>
      </c>
      <c r="D6035" s="338">
        <v>2011.0</v>
      </c>
      <c r="E6035" s="338" t="s">
        <v>28983</v>
      </c>
      <c r="F6035" s="339">
        <v>45083.0</v>
      </c>
      <c r="G6035" s="338" t="s">
        <v>8593</v>
      </c>
      <c r="H6035" s="338" t="s">
        <v>10962</v>
      </c>
      <c r="I6035" s="338" t="s">
        <v>28984</v>
      </c>
      <c r="J6035" s="338" t="s">
        <v>5730</v>
      </c>
      <c r="K6035" s="338" t="s">
        <v>4987</v>
      </c>
      <c r="L6035" s="338" t="s">
        <v>6447</v>
      </c>
      <c r="M6035" s="338" t="s">
        <v>28985</v>
      </c>
      <c r="N6035" s="338" t="s">
        <v>18868</v>
      </c>
      <c r="O6035" s="338" t="s">
        <v>5283</v>
      </c>
    </row>
    <row r="6036" ht="15.75" customHeight="1">
      <c r="A6036" s="338" t="s">
        <v>28986</v>
      </c>
      <c r="B6036" s="338" t="s">
        <v>4970</v>
      </c>
      <c r="C6036" s="338" t="s">
        <v>1537</v>
      </c>
      <c r="D6036" s="338">
        <v>2011.0</v>
      </c>
      <c r="E6036" s="338" t="s">
        <v>28987</v>
      </c>
      <c r="F6036" s="339">
        <v>45113.0</v>
      </c>
      <c r="G6036" s="338" t="s">
        <v>5432</v>
      </c>
      <c r="H6036" s="338" t="s">
        <v>26898</v>
      </c>
      <c r="I6036" s="338" t="s">
        <v>28988</v>
      </c>
      <c r="J6036" s="338" t="s">
        <v>28989</v>
      </c>
      <c r="K6036" s="338" t="s">
        <v>5607</v>
      </c>
      <c r="M6036" s="338" t="s">
        <v>28990</v>
      </c>
      <c r="N6036" s="338" t="s">
        <v>28991</v>
      </c>
      <c r="O6036" s="338" t="s">
        <v>5624</v>
      </c>
    </row>
    <row r="6037" ht="15.75" customHeight="1">
      <c r="A6037" s="338" t="s">
        <v>9392</v>
      </c>
      <c r="B6037" s="338" t="s">
        <v>5601</v>
      </c>
      <c r="C6037" s="338" t="s">
        <v>1547</v>
      </c>
      <c r="D6037" s="338">
        <v>2011.0</v>
      </c>
      <c r="E6037" s="338" t="s">
        <v>28992</v>
      </c>
      <c r="F6037" s="338" t="s">
        <v>5286</v>
      </c>
      <c r="G6037" s="338" t="s">
        <v>7264</v>
      </c>
      <c r="H6037" s="338" t="s">
        <v>27428</v>
      </c>
      <c r="I6037" s="338" t="s">
        <v>27428</v>
      </c>
      <c r="J6037" s="338" t="s">
        <v>28993</v>
      </c>
      <c r="K6037" s="338" t="s">
        <v>4976</v>
      </c>
      <c r="M6037" s="338" t="s">
        <v>28994</v>
      </c>
      <c r="N6037" s="338" t="s">
        <v>26685</v>
      </c>
      <c r="O6037" s="338" t="s">
        <v>5046</v>
      </c>
    </row>
    <row r="6038" ht="15.75" customHeight="1">
      <c r="A6038" s="338" t="s">
        <v>28995</v>
      </c>
      <c r="B6038" s="338" t="s">
        <v>4970</v>
      </c>
      <c r="C6038" s="338" t="s">
        <v>1558</v>
      </c>
      <c r="D6038" s="338">
        <v>2011.0</v>
      </c>
      <c r="E6038" s="338" t="s">
        <v>28306</v>
      </c>
      <c r="F6038" s="339">
        <v>44933.0</v>
      </c>
      <c r="G6038" s="338" t="s">
        <v>7796</v>
      </c>
      <c r="H6038" s="338" t="s">
        <v>23121</v>
      </c>
      <c r="I6038" s="338" t="s">
        <v>23121</v>
      </c>
      <c r="J6038" s="338" t="s">
        <v>23311</v>
      </c>
      <c r="K6038" s="338" t="s">
        <v>4987</v>
      </c>
      <c r="M6038" s="338" t="s">
        <v>28996</v>
      </c>
      <c r="N6038" s="338" t="s">
        <v>17975</v>
      </c>
      <c r="O6038" s="338" t="s">
        <v>5537</v>
      </c>
    </row>
    <row r="6039" ht="15.75" customHeight="1">
      <c r="A6039" s="338" t="s">
        <v>28997</v>
      </c>
      <c r="B6039" s="338" t="s">
        <v>5601</v>
      </c>
      <c r="C6039" s="338" t="s">
        <v>1547</v>
      </c>
      <c r="D6039" s="338">
        <v>2011.0</v>
      </c>
      <c r="E6039" s="338" t="s">
        <v>28446</v>
      </c>
      <c r="F6039" s="339">
        <v>45114.0</v>
      </c>
      <c r="G6039" s="338" t="s">
        <v>6391</v>
      </c>
      <c r="H6039" s="338" t="s">
        <v>26318</v>
      </c>
      <c r="I6039" s="338" t="s">
        <v>26318</v>
      </c>
      <c r="J6039" s="338" t="s">
        <v>28998</v>
      </c>
      <c r="K6039" s="338" t="s">
        <v>19171</v>
      </c>
      <c r="L6039" s="338" t="s">
        <v>28999</v>
      </c>
      <c r="M6039" s="338" t="s">
        <v>29000</v>
      </c>
      <c r="N6039" s="338" t="s">
        <v>28629</v>
      </c>
      <c r="O6039" s="338" t="s">
        <v>16225</v>
      </c>
    </row>
    <row r="6040" ht="15.75" customHeight="1">
      <c r="A6040" s="338" t="s">
        <v>29001</v>
      </c>
      <c r="B6040" s="338" t="s">
        <v>7737</v>
      </c>
      <c r="C6040" s="338" t="s">
        <v>1537</v>
      </c>
      <c r="D6040" s="338">
        <v>2011.0</v>
      </c>
      <c r="E6040" s="338" t="s">
        <v>27318</v>
      </c>
      <c r="F6040" s="339">
        <v>45020.0</v>
      </c>
      <c r="G6040" s="338" t="s">
        <v>5145</v>
      </c>
      <c r="H6040" s="338" t="s">
        <v>15571</v>
      </c>
      <c r="I6040" s="338" t="s">
        <v>29002</v>
      </c>
      <c r="J6040" s="338" t="s">
        <v>17873</v>
      </c>
      <c r="K6040" s="338" t="s">
        <v>4987</v>
      </c>
      <c r="L6040" s="338" t="s">
        <v>5827</v>
      </c>
      <c r="M6040" s="338" t="s">
        <v>29003</v>
      </c>
      <c r="N6040" s="338" t="s">
        <v>16834</v>
      </c>
      <c r="O6040" s="338" t="s">
        <v>5324</v>
      </c>
    </row>
    <row r="6041" ht="15.75" customHeight="1">
      <c r="A6041" s="338" t="s">
        <v>29004</v>
      </c>
      <c r="B6041" s="338" t="s">
        <v>5601</v>
      </c>
      <c r="C6041" s="338" t="s">
        <v>1547</v>
      </c>
      <c r="D6041" s="338">
        <v>2011.0</v>
      </c>
      <c r="E6041" s="338" t="s">
        <v>29005</v>
      </c>
      <c r="F6041" s="339">
        <v>45084.0</v>
      </c>
      <c r="G6041" s="338" t="s">
        <v>7089</v>
      </c>
      <c r="H6041" s="338" t="s">
        <v>22528</v>
      </c>
      <c r="I6041" s="338" t="s">
        <v>22528</v>
      </c>
      <c r="J6041" s="338" t="s">
        <v>22546</v>
      </c>
      <c r="K6041" s="338" t="s">
        <v>4976</v>
      </c>
      <c r="M6041" s="338" t="s">
        <v>29006</v>
      </c>
      <c r="N6041" s="338" t="s">
        <v>26870</v>
      </c>
      <c r="O6041" s="338" t="s">
        <v>5248</v>
      </c>
    </row>
    <row r="6042" ht="15.75" customHeight="1">
      <c r="A6042" s="338" t="s">
        <v>29007</v>
      </c>
      <c r="B6042" s="338" t="s">
        <v>5601</v>
      </c>
      <c r="C6042" s="338" t="s">
        <v>3713</v>
      </c>
      <c r="D6042" s="338">
        <v>2011.0</v>
      </c>
      <c r="E6042" s="338" t="s">
        <v>29008</v>
      </c>
      <c r="F6042" s="339">
        <v>45176.0</v>
      </c>
      <c r="G6042" s="338" t="s">
        <v>6428</v>
      </c>
      <c r="H6042" s="338" t="s">
        <v>29009</v>
      </c>
      <c r="I6042" s="338" t="s">
        <v>29010</v>
      </c>
      <c r="J6042" s="338" t="s">
        <v>29011</v>
      </c>
      <c r="K6042" s="338" t="s">
        <v>29012</v>
      </c>
      <c r="M6042" s="338" t="s">
        <v>29013</v>
      </c>
      <c r="N6042" s="338" t="s">
        <v>29014</v>
      </c>
      <c r="O6042" s="338" t="s">
        <v>10656</v>
      </c>
    </row>
    <row r="6043" ht="15.75" customHeight="1">
      <c r="A6043" s="338" t="s">
        <v>4447</v>
      </c>
      <c r="B6043" s="338" t="s">
        <v>7737</v>
      </c>
      <c r="C6043" s="338" t="s">
        <v>1558</v>
      </c>
      <c r="D6043" s="338">
        <v>2011.0</v>
      </c>
      <c r="E6043" s="338" t="s">
        <v>28664</v>
      </c>
      <c r="F6043" s="339">
        <v>44990.0</v>
      </c>
      <c r="G6043" s="338" t="s">
        <v>7796</v>
      </c>
      <c r="H6043" s="338" t="s">
        <v>6563</v>
      </c>
      <c r="I6043" s="338" t="s">
        <v>26388</v>
      </c>
      <c r="J6043" s="338" t="s">
        <v>17479</v>
      </c>
      <c r="K6043" s="338" t="s">
        <v>4987</v>
      </c>
      <c r="L6043" s="338" t="s">
        <v>11153</v>
      </c>
      <c r="M6043" s="338" t="s">
        <v>29015</v>
      </c>
      <c r="N6043" s="338" t="s">
        <v>5036</v>
      </c>
      <c r="O6043" s="338" t="s">
        <v>5150</v>
      </c>
    </row>
    <row r="6044" ht="15.75" customHeight="1">
      <c r="A6044" s="338" t="s">
        <v>3229</v>
      </c>
      <c r="B6044" s="338" t="s">
        <v>4993</v>
      </c>
      <c r="C6044" s="338" t="s">
        <v>1547</v>
      </c>
      <c r="D6044" s="338">
        <v>2011.0</v>
      </c>
      <c r="E6044" s="338" t="s">
        <v>28401</v>
      </c>
      <c r="F6044" s="339">
        <v>45144.0</v>
      </c>
      <c r="G6044" s="338" t="s">
        <v>8851</v>
      </c>
      <c r="H6044" s="338" t="s">
        <v>5450</v>
      </c>
      <c r="I6044" s="338" t="s">
        <v>29016</v>
      </c>
      <c r="J6044" s="338" t="s">
        <v>12156</v>
      </c>
      <c r="K6044" s="338" t="s">
        <v>5245</v>
      </c>
      <c r="L6044" s="338" t="s">
        <v>6047</v>
      </c>
      <c r="M6044" s="338" t="s">
        <v>29017</v>
      </c>
      <c r="N6044" s="338" t="s">
        <v>20308</v>
      </c>
      <c r="O6044" s="338" t="s">
        <v>5677</v>
      </c>
    </row>
    <row r="6045" ht="15.75" customHeight="1">
      <c r="A6045" s="338" t="s">
        <v>963</v>
      </c>
      <c r="B6045" s="338" t="s">
        <v>7737</v>
      </c>
      <c r="C6045" s="338" t="s">
        <v>1537</v>
      </c>
      <c r="D6045" s="338">
        <v>2012.0</v>
      </c>
      <c r="E6045" s="338" t="s">
        <v>29018</v>
      </c>
      <c r="F6045" s="338" t="s">
        <v>6434</v>
      </c>
      <c r="G6045" s="338" t="s">
        <v>13513</v>
      </c>
      <c r="H6045" s="338" t="s">
        <v>14409</v>
      </c>
      <c r="I6045" s="338" t="s">
        <v>14409</v>
      </c>
      <c r="J6045" s="338" t="s">
        <v>11718</v>
      </c>
      <c r="K6045" s="338" t="s">
        <v>4987</v>
      </c>
      <c r="L6045" s="338" t="s">
        <v>29019</v>
      </c>
      <c r="M6045" s="338" t="s">
        <v>29020</v>
      </c>
      <c r="N6045" s="338" t="s">
        <v>29021</v>
      </c>
      <c r="O6045" s="338" t="s">
        <v>8056</v>
      </c>
    </row>
    <row r="6046" ht="15.75" customHeight="1">
      <c r="A6046" s="338" t="s">
        <v>229</v>
      </c>
      <c r="B6046" s="338" t="s">
        <v>4970</v>
      </c>
      <c r="C6046" s="338" t="s">
        <v>1547</v>
      </c>
      <c r="D6046" s="338">
        <v>2012.0</v>
      </c>
      <c r="E6046" s="338" t="s">
        <v>29022</v>
      </c>
      <c r="F6046" s="339">
        <v>45024.0</v>
      </c>
      <c r="G6046" s="338" t="s">
        <v>13936</v>
      </c>
      <c r="H6046" s="338" t="s">
        <v>14283</v>
      </c>
      <c r="I6046" s="338" t="s">
        <v>14283</v>
      </c>
      <c r="J6046" s="338" t="s">
        <v>18609</v>
      </c>
      <c r="K6046" s="338" t="s">
        <v>4987</v>
      </c>
      <c r="L6046" s="338" t="s">
        <v>16620</v>
      </c>
      <c r="M6046" s="338" t="s">
        <v>29023</v>
      </c>
      <c r="N6046" s="338" t="s">
        <v>24121</v>
      </c>
      <c r="O6046" s="338" t="s">
        <v>20491</v>
      </c>
    </row>
    <row r="6047" ht="15.75" customHeight="1">
      <c r="A6047" s="338" t="s">
        <v>1051</v>
      </c>
      <c r="B6047" s="338" t="s">
        <v>7737</v>
      </c>
      <c r="C6047" s="338" t="s">
        <v>1601</v>
      </c>
      <c r="D6047" s="338">
        <v>2012.0</v>
      </c>
      <c r="E6047" s="338" t="s">
        <v>29024</v>
      </c>
      <c r="F6047" s="339">
        <v>45145.0</v>
      </c>
      <c r="G6047" s="338" t="s">
        <v>29025</v>
      </c>
      <c r="H6047" s="338" t="s">
        <v>14448</v>
      </c>
      <c r="I6047" s="338" t="s">
        <v>15921</v>
      </c>
      <c r="J6047" s="338" t="s">
        <v>24354</v>
      </c>
      <c r="K6047" s="338" t="s">
        <v>7575</v>
      </c>
      <c r="L6047" s="338" t="s">
        <v>24325</v>
      </c>
      <c r="M6047" s="338" t="s">
        <v>29026</v>
      </c>
      <c r="N6047" s="338" t="s">
        <v>5126</v>
      </c>
      <c r="O6047" s="338" t="s">
        <v>7694</v>
      </c>
    </row>
    <row r="6048" ht="15.75" customHeight="1">
      <c r="A6048" s="338" t="s">
        <v>1063</v>
      </c>
      <c r="B6048" s="338" t="s">
        <v>7737</v>
      </c>
      <c r="C6048" s="338" t="s">
        <v>1537</v>
      </c>
      <c r="D6048" s="338">
        <v>2012.0</v>
      </c>
      <c r="E6048" s="338" t="s">
        <v>29027</v>
      </c>
      <c r="F6048" s="339">
        <v>44964.0</v>
      </c>
      <c r="G6048" s="338" t="s">
        <v>29028</v>
      </c>
      <c r="H6048" s="338" t="s">
        <v>11114</v>
      </c>
      <c r="I6048" s="338" t="s">
        <v>11114</v>
      </c>
      <c r="J6048" s="338" t="s">
        <v>27947</v>
      </c>
      <c r="K6048" s="338" t="s">
        <v>4987</v>
      </c>
      <c r="L6048" s="338" t="s">
        <v>22084</v>
      </c>
      <c r="M6048" s="338" t="s">
        <v>29029</v>
      </c>
      <c r="N6048" s="338" t="s">
        <v>25296</v>
      </c>
      <c r="O6048" s="338" t="s">
        <v>11509</v>
      </c>
    </row>
    <row r="6049" ht="15.75" customHeight="1">
      <c r="A6049" s="338" t="s">
        <v>1000</v>
      </c>
      <c r="B6049" s="338" t="s">
        <v>7737</v>
      </c>
      <c r="C6049" s="338" t="s">
        <v>1537</v>
      </c>
      <c r="D6049" s="338">
        <v>2012.0</v>
      </c>
      <c r="E6049" s="338" t="s">
        <v>29030</v>
      </c>
      <c r="F6049" s="339">
        <v>45024.0</v>
      </c>
      <c r="G6049" s="338" t="s">
        <v>29031</v>
      </c>
      <c r="H6049" s="338" t="s">
        <v>19143</v>
      </c>
      <c r="I6049" s="338" t="s">
        <v>25014</v>
      </c>
      <c r="J6049" s="338" t="s">
        <v>10355</v>
      </c>
      <c r="K6049" s="338" t="s">
        <v>4976</v>
      </c>
      <c r="L6049" s="338" t="s">
        <v>27059</v>
      </c>
      <c r="M6049" s="338" t="s">
        <v>29032</v>
      </c>
      <c r="N6049" s="338" t="s">
        <v>4979</v>
      </c>
      <c r="O6049" s="338" t="s">
        <v>8022</v>
      </c>
    </row>
    <row r="6050" ht="15.75" customHeight="1">
      <c r="A6050" s="338" t="s">
        <v>2017</v>
      </c>
      <c r="B6050" s="338" t="s">
        <v>7737</v>
      </c>
      <c r="C6050" s="338" t="s">
        <v>1558</v>
      </c>
      <c r="D6050" s="338">
        <v>2012.0</v>
      </c>
      <c r="E6050" s="338" t="s">
        <v>28557</v>
      </c>
      <c r="F6050" s="339">
        <v>44933.0</v>
      </c>
      <c r="G6050" s="338" t="s">
        <v>29033</v>
      </c>
      <c r="H6050" s="338" t="s">
        <v>29034</v>
      </c>
      <c r="I6050" s="338" t="s">
        <v>29035</v>
      </c>
      <c r="J6050" s="338" t="s">
        <v>29036</v>
      </c>
      <c r="K6050" s="338" t="s">
        <v>4987</v>
      </c>
      <c r="L6050" s="338" t="s">
        <v>6071</v>
      </c>
      <c r="M6050" s="338" t="s">
        <v>29037</v>
      </c>
      <c r="N6050" s="338" t="s">
        <v>29038</v>
      </c>
      <c r="O6050" s="338" t="s">
        <v>5545</v>
      </c>
    </row>
    <row r="6051" ht="15.75" customHeight="1">
      <c r="A6051" s="338" t="s">
        <v>3196</v>
      </c>
      <c r="B6051" s="338" t="s">
        <v>4970</v>
      </c>
      <c r="C6051" s="338" t="s">
        <v>1558</v>
      </c>
      <c r="D6051" s="338">
        <v>2012.0</v>
      </c>
      <c r="E6051" s="338" t="s">
        <v>29039</v>
      </c>
      <c r="F6051" s="339">
        <v>44963.0</v>
      </c>
      <c r="G6051" s="338" t="s">
        <v>7739</v>
      </c>
      <c r="H6051" s="338" t="s">
        <v>16733</v>
      </c>
      <c r="I6051" s="338" t="s">
        <v>16733</v>
      </c>
      <c r="J6051" s="338" t="s">
        <v>23314</v>
      </c>
      <c r="K6051" s="338" t="s">
        <v>4987</v>
      </c>
      <c r="L6051" s="338" t="s">
        <v>5377</v>
      </c>
      <c r="M6051" s="338" t="s">
        <v>29040</v>
      </c>
      <c r="N6051" s="338" t="s">
        <v>25955</v>
      </c>
      <c r="O6051" s="338" t="s">
        <v>5127</v>
      </c>
    </row>
    <row r="6052" ht="15.75" customHeight="1">
      <c r="A6052" s="338" t="s">
        <v>29041</v>
      </c>
      <c r="B6052" s="338" t="s">
        <v>4970</v>
      </c>
      <c r="C6052" s="338" t="s">
        <v>1547</v>
      </c>
      <c r="D6052" s="338">
        <v>2012.0</v>
      </c>
      <c r="E6052" s="338" t="s">
        <v>29042</v>
      </c>
      <c r="F6052" s="339">
        <v>44993.0</v>
      </c>
      <c r="G6052" s="338" t="s">
        <v>18912</v>
      </c>
      <c r="H6052" s="338" t="s">
        <v>19027</v>
      </c>
      <c r="I6052" s="338" t="s">
        <v>29043</v>
      </c>
      <c r="J6052" s="338" t="s">
        <v>25545</v>
      </c>
      <c r="K6052" s="338" t="s">
        <v>10219</v>
      </c>
      <c r="L6052" s="338" t="s">
        <v>6190</v>
      </c>
      <c r="M6052" s="338" t="s">
        <v>29044</v>
      </c>
      <c r="N6052" s="338" t="s">
        <v>29045</v>
      </c>
      <c r="O6052" s="338" t="s">
        <v>5217</v>
      </c>
    </row>
    <row r="6053" ht="15.75" customHeight="1">
      <c r="A6053" s="338" t="s">
        <v>742</v>
      </c>
      <c r="B6053" s="338" t="s">
        <v>4970</v>
      </c>
      <c r="C6053" s="338" t="s">
        <v>1601</v>
      </c>
      <c r="D6053" s="338">
        <v>2012.0</v>
      </c>
      <c r="E6053" s="338" t="s">
        <v>29046</v>
      </c>
      <c r="F6053" s="338" t="s">
        <v>5059</v>
      </c>
      <c r="G6053" s="338" t="s">
        <v>29047</v>
      </c>
      <c r="H6053" s="338" t="s">
        <v>6351</v>
      </c>
      <c r="I6053" s="338" t="s">
        <v>28608</v>
      </c>
      <c r="J6053" s="338" t="s">
        <v>27484</v>
      </c>
      <c r="K6053" s="338" t="s">
        <v>4987</v>
      </c>
      <c r="L6053" s="338" t="s">
        <v>18978</v>
      </c>
      <c r="M6053" s="338" t="s">
        <v>29048</v>
      </c>
      <c r="N6053" s="338" t="s">
        <v>5224</v>
      </c>
      <c r="O6053" s="338" t="s">
        <v>5002</v>
      </c>
    </row>
    <row r="6054" ht="15.75" customHeight="1">
      <c r="A6054" s="338" t="s">
        <v>4028</v>
      </c>
      <c r="B6054" s="338" t="s">
        <v>7737</v>
      </c>
      <c r="C6054" s="338" t="s">
        <v>1558</v>
      </c>
      <c r="D6054" s="338">
        <v>2012.0</v>
      </c>
      <c r="E6054" s="338" t="s">
        <v>29049</v>
      </c>
      <c r="F6054" s="339">
        <v>45145.0</v>
      </c>
      <c r="G6054" s="338" t="s">
        <v>29050</v>
      </c>
      <c r="H6054" s="338" t="s">
        <v>17424</v>
      </c>
      <c r="I6054" s="338" t="s">
        <v>17424</v>
      </c>
      <c r="J6054" s="338" t="s">
        <v>29051</v>
      </c>
      <c r="K6054" s="338" t="s">
        <v>4987</v>
      </c>
      <c r="L6054" s="338" t="s">
        <v>5971</v>
      </c>
      <c r="M6054" s="338" t="s">
        <v>29052</v>
      </c>
      <c r="N6054" s="338" t="s">
        <v>26290</v>
      </c>
      <c r="O6054" s="338" t="s">
        <v>5370</v>
      </c>
    </row>
    <row r="6055" ht="15.75" customHeight="1">
      <c r="A6055" s="338" t="s">
        <v>2086</v>
      </c>
      <c r="B6055" s="338" t="s">
        <v>7737</v>
      </c>
      <c r="C6055" s="338" t="s">
        <v>1547</v>
      </c>
      <c r="D6055" s="338">
        <v>2012.0</v>
      </c>
      <c r="E6055" s="338" t="s">
        <v>29053</v>
      </c>
      <c r="F6055" s="339">
        <v>45084.0</v>
      </c>
      <c r="G6055" s="338" t="s">
        <v>22856</v>
      </c>
      <c r="H6055" s="338" t="s">
        <v>25963</v>
      </c>
      <c r="I6055" s="338" t="s">
        <v>25964</v>
      </c>
      <c r="J6055" s="338" t="s">
        <v>21251</v>
      </c>
      <c r="K6055" s="338" t="s">
        <v>6531</v>
      </c>
      <c r="L6055" s="338" t="s">
        <v>14444</v>
      </c>
      <c r="M6055" s="338" t="s">
        <v>29054</v>
      </c>
      <c r="N6055" s="338" t="s">
        <v>29055</v>
      </c>
      <c r="O6055" s="338" t="s">
        <v>5096</v>
      </c>
    </row>
    <row r="6056" ht="15.75" customHeight="1">
      <c r="A6056" s="338" t="s">
        <v>2193</v>
      </c>
      <c r="B6056" s="338" t="s">
        <v>4970</v>
      </c>
      <c r="C6056" s="338" t="s">
        <v>1681</v>
      </c>
      <c r="D6056" s="338">
        <v>2012.0</v>
      </c>
      <c r="E6056" s="338" t="s">
        <v>29056</v>
      </c>
      <c r="F6056" s="339">
        <v>45114.0</v>
      </c>
      <c r="G6056" s="338" t="s">
        <v>27031</v>
      </c>
      <c r="H6056" s="338" t="s">
        <v>18299</v>
      </c>
      <c r="I6056" s="338" t="s">
        <v>29057</v>
      </c>
      <c r="J6056" s="338" t="s">
        <v>18299</v>
      </c>
      <c r="K6056" s="338" t="s">
        <v>4987</v>
      </c>
      <c r="L6056" s="338" t="s">
        <v>29058</v>
      </c>
      <c r="M6056" s="338" t="s">
        <v>29059</v>
      </c>
      <c r="N6056" s="338" t="s">
        <v>4979</v>
      </c>
      <c r="O6056" s="338" t="s">
        <v>6278</v>
      </c>
    </row>
    <row r="6057" ht="15.75" customHeight="1">
      <c r="A6057" s="338" t="s">
        <v>29060</v>
      </c>
      <c r="B6057" s="338" t="s">
        <v>7737</v>
      </c>
      <c r="C6057" s="338" t="s">
        <v>1601</v>
      </c>
      <c r="D6057" s="338">
        <v>2012.0</v>
      </c>
      <c r="E6057" s="338" t="s">
        <v>29061</v>
      </c>
      <c r="F6057" s="339">
        <v>45051.0</v>
      </c>
      <c r="G6057" s="338" t="s">
        <v>20543</v>
      </c>
      <c r="H6057" s="338" t="s">
        <v>7580</v>
      </c>
      <c r="I6057" s="338" t="s">
        <v>26395</v>
      </c>
      <c r="J6057" s="338" t="s">
        <v>24204</v>
      </c>
      <c r="K6057" s="338" t="s">
        <v>4987</v>
      </c>
      <c r="L6057" s="338" t="s">
        <v>18923</v>
      </c>
      <c r="M6057" s="338" t="s">
        <v>29062</v>
      </c>
      <c r="N6057" s="338" t="s">
        <v>18868</v>
      </c>
      <c r="O6057" s="338" t="s">
        <v>5217</v>
      </c>
    </row>
    <row r="6058" ht="15.75" customHeight="1">
      <c r="A6058" s="338" t="s">
        <v>2596</v>
      </c>
      <c r="B6058" s="338" t="s">
        <v>7737</v>
      </c>
      <c r="C6058" s="338" t="s">
        <v>1537</v>
      </c>
      <c r="D6058" s="338">
        <v>2012.0</v>
      </c>
      <c r="E6058" s="338" t="s">
        <v>29039</v>
      </c>
      <c r="F6058" s="338" t="s">
        <v>5059</v>
      </c>
      <c r="G6058" s="338" t="s">
        <v>20582</v>
      </c>
      <c r="H6058" s="338" t="s">
        <v>16606</v>
      </c>
      <c r="I6058" s="338" t="s">
        <v>29063</v>
      </c>
      <c r="J6058" s="338" t="s">
        <v>7031</v>
      </c>
      <c r="K6058" s="338" t="s">
        <v>4987</v>
      </c>
      <c r="L6058" s="338" t="s">
        <v>12846</v>
      </c>
      <c r="M6058" s="338" t="s">
        <v>29064</v>
      </c>
      <c r="N6058" s="338" t="s">
        <v>5009</v>
      </c>
      <c r="O6058" s="338" t="s">
        <v>7456</v>
      </c>
    </row>
    <row r="6059" ht="15.75" customHeight="1">
      <c r="A6059" s="338" t="s">
        <v>2749</v>
      </c>
      <c r="B6059" s="338" t="s">
        <v>4970</v>
      </c>
      <c r="C6059" s="338" t="s">
        <v>1547</v>
      </c>
      <c r="D6059" s="338">
        <v>2012.0</v>
      </c>
      <c r="E6059" s="338" t="s">
        <v>29065</v>
      </c>
      <c r="F6059" s="339">
        <v>45023.0</v>
      </c>
      <c r="G6059" s="338" t="s">
        <v>14334</v>
      </c>
      <c r="H6059" s="338" t="s">
        <v>10328</v>
      </c>
      <c r="I6059" s="338" t="s">
        <v>26483</v>
      </c>
      <c r="J6059" s="338" t="s">
        <v>29066</v>
      </c>
      <c r="K6059" s="338" t="s">
        <v>4987</v>
      </c>
      <c r="L6059" s="338" t="s">
        <v>7743</v>
      </c>
      <c r="M6059" s="338" t="s">
        <v>29067</v>
      </c>
      <c r="N6059" s="338" t="s">
        <v>4990</v>
      </c>
      <c r="O6059" s="338" t="s">
        <v>10656</v>
      </c>
    </row>
    <row r="6060" ht="15.75" customHeight="1">
      <c r="A6060" s="338" t="s">
        <v>4132</v>
      </c>
      <c r="B6060" s="338" t="s">
        <v>4970</v>
      </c>
      <c r="C6060" s="338" t="s">
        <v>1537</v>
      </c>
      <c r="D6060" s="338">
        <v>2012.0</v>
      </c>
      <c r="E6060" s="338" t="s">
        <v>29068</v>
      </c>
      <c r="F6060" s="339">
        <v>45023.0</v>
      </c>
      <c r="G6060" s="338" t="s">
        <v>29069</v>
      </c>
      <c r="H6060" s="338" t="s">
        <v>19113</v>
      </c>
      <c r="I6060" s="338" t="s">
        <v>29070</v>
      </c>
      <c r="J6060" s="338" t="s">
        <v>7872</v>
      </c>
      <c r="K6060" s="338" t="s">
        <v>4987</v>
      </c>
      <c r="L6060" s="338" t="s">
        <v>13505</v>
      </c>
      <c r="M6060" s="338" t="s">
        <v>29071</v>
      </c>
      <c r="N6060" s="338" t="s">
        <v>29072</v>
      </c>
      <c r="O6060" s="338" t="s">
        <v>8515</v>
      </c>
    </row>
    <row r="6061" ht="15.75" customHeight="1">
      <c r="A6061" s="338" t="s">
        <v>852</v>
      </c>
      <c r="B6061" s="338" t="s">
        <v>7737</v>
      </c>
      <c r="C6061" s="338" t="s">
        <v>1537</v>
      </c>
      <c r="D6061" s="338">
        <v>2012.0</v>
      </c>
      <c r="E6061" s="338" t="s">
        <v>29073</v>
      </c>
      <c r="F6061" s="339">
        <v>45114.0</v>
      </c>
      <c r="G6061" s="338" t="s">
        <v>18131</v>
      </c>
      <c r="H6061" s="338" t="s">
        <v>19660</v>
      </c>
      <c r="I6061" s="338" t="s">
        <v>19768</v>
      </c>
      <c r="J6061" s="338" t="s">
        <v>23638</v>
      </c>
      <c r="K6061" s="338" t="s">
        <v>4976</v>
      </c>
      <c r="L6061" s="338" t="s">
        <v>18083</v>
      </c>
      <c r="M6061" s="338" t="s">
        <v>29074</v>
      </c>
      <c r="N6061" s="338" t="s">
        <v>5126</v>
      </c>
      <c r="O6061" s="338" t="s">
        <v>8056</v>
      </c>
    </row>
    <row r="6062" ht="15.75" customHeight="1">
      <c r="A6062" s="338" t="s">
        <v>3174</v>
      </c>
      <c r="B6062" s="338" t="s">
        <v>7737</v>
      </c>
      <c r="C6062" s="338" t="s">
        <v>1547</v>
      </c>
      <c r="D6062" s="338">
        <v>2012.0</v>
      </c>
      <c r="E6062" s="338" t="s">
        <v>29056</v>
      </c>
      <c r="F6062" s="339">
        <v>45176.0</v>
      </c>
      <c r="G6062" s="338" t="s">
        <v>24547</v>
      </c>
      <c r="H6062" s="338" t="s">
        <v>24463</v>
      </c>
      <c r="I6062" s="338" t="s">
        <v>24463</v>
      </c>
      <c r="J6062" s="338" t="s">
        <v>25722</v>
      </c>
      <c r="K6062" s="338" t="s">
        <v>4987</v>
      </c>
      <c r="L6062" s="338" t="s">
        <v>6247</v>
      </c>
      <c r="M6062" s="338" t="s">
        <v>29075</v>
      </c>
      <c r="N6062" s="338" t="s">
        <v>18868</v>
      </c>
      <c r="O6062" s="338" t="s">
        <v>5120</v>
      </c>
    </row>
    <row r="6063" ht="15.75" customHeight="1">
      <c r="A6063" s="338" t="s">
        <v>954</v>
      </c>
      <c r="B6063" s="338" t="s">
        <v>7737</v>
      </c>
      <c r="C6063" s="338" t="s">
        <v>1537</v>
      </c>
      <c r="D6063" s="338">
        <v>2012.0</v>
      </c>
      <c r="E6063" s="338" t="s">
        <v>29076</v>
      </c>
      <c r="F6063" s="339">
        <v>45175.0</v>
      </c>
      <c r="G6063" s="338" t="s">
        <v>29077</v>
      </c>
      <c r="H6063" s="338" t="s">
        <v>27079</v>
      </c>
      <c r="I6063" s="338" t="s">
        <v>23132</v>
      </c>
      <c r="J6063" s="338" t="s">
        <v>29078</v>
      </c>
      <c r="K6063" s="338" t="s">
        <v>4987</v>
      </c>
      <c r="L6063" s="338" t="s">
        <v>29079</v>
      </c>
      <c r="M6063" s="338" t="s">
        <v>29080</v>
      </c>
      <c r="N6063" s="338" t="s">
        <v>4990</v>
      </c>
      <c r="O6063" s="338" t="s">
        <v>6513</v>
      </c>
    </row>
    <row r="6064" ht="15.75" customHeight="1">
      <c r="A6064" s="338" t="s">
        <v>515</v>
      </c>
      <c r="B6064" s="338" t="s">
        <v>7737</v>
      </c>
      <c r="C6064" s="338" t="s">
        <v>1547</v>
      </c>
      <c r="D6064" s="338">
        <v>2012.0</v>
      </c>
      <c r="E6064" s="338" t="s">
        <v>29022</v>
      </c>
      <c r="F6064" s="339">
        <v>45084.0</v>
      </c>
      <c r="G6064" s="338" t="s">
        <v>29081</v>
      </c>
      <c r="H6064" s="338" t="s">
        <v>27713</v>
      </c>
      <c r="I6064" s="338" t="s">
        <v>15488</v>
      </c>
      <c r="J6064" s="338" t="s">
        <v>23569</v>
      </c>
      <c r="K6064" s="338" t="s">
        <v>4976</v>
      </c>
      <c r="L6064" s="338" t="s">
        <v>25768</v>
      </c>
      <c r="M6064" s="338" t="s">
        <v>29082</v>
      </c>
      <c r="N6064" s="338" t="s">
        <v>5036</v>
      </c>
      <c r="O6064" s="338" t="s">
        <v>13293</v>
      </c>
    </row>
    <row r="6065" ht="15.75" customHeight="1">
      <c r="A6065" s="338" t="s">
        <v>1463</v>
      </c>
      <c r="B6065" s="338" t="s">
        <v>4970</v>
      </c>
      <c r="C6065" s="338" t="s">
        <v>1558</v>
      </c>
      <c r="D6065" s="338">
        <v>2012.0</v>
      </c>
      <c r="E6065" s="338" t="s">
        <v>29022</v>
      </c>
      <c r="F6065" s="339">
        <v>45114.0</v>
      </c>
      <c r="G6065" s="338" t="s">
        <v>29083</v>
      </c>
      <c r="H6065" s="338" t="s">
        <v>16231</v>
      </c>
      <c r="I6065" s="338" t="s">
        <v>16231</v>
      </c>
      <c r="J6065" s="338" t="s">
        <v>28475</v>
      </c>
      <c r="K6065" s="338" t="s">
        <v>4987</v>
      </c>
      <c r="L6065" s="338" t="s">
        <v>6447</v>
      </c>
      <c r="M6065" s="338" t="s">
        <v>29084</v>
      </c>
      <c r="N6065" s="338" t="s">
        <v>24121</v>
      </c>
      <c r="O6065" s="338" t="s">
        <v>5943</v>
      </c>
    </row>
    <row r="6066" ht="15.75" customHeight="1">
      <c r="A6066" s="338" t="s">
        <v>858</v>
      </c>
      <c r="B6066" s="338" t="s">
        <v>7737</v>
      </c>
      <c r="C6066" s="338" t="s">
        <v>1537</v>
      </c>
      <c r="D6066" s="338">
        <v>2012.0</v>
      </c>
      <c r="E6066" s="338" t="s">
        <v>29085</v>
      </c>
      <c r="F6066" s="339">
        <v>44932.0</v>
      </c>
      <c r="G6066" s="338" t="s">
        <v>29086</v>
      </c>
      <c r="H6066" s="338" t="s">
        <v>29087</v>
      </c>
      <c r="I6066" s="338" t="s">
        <v>29088</v>
      </c>
      <c r="J6066" s="338" t="s">
        <v>24204</v>
      </c>
      <c r="K6066" s="338" t="s">
        <v>4987</v>
      </c>
      <c r="L6066" s="338" t="s">
        <v>19779</v>
      </c>
      <c r="M6066" s="338" t="s">
        <v>29089</v>
      </c>
      <c r="N6066" s="338" t="s">
        <v>29090</v>
      </c>
      <c r="O6066" s="338" t="s">
        <v>5056</v>
      </c>
    </row>
    <row r="6067" ht="15.75" customHeight="1">
      <c r="A6067" s="338" t="s">
        <v>4478</v>
      </c>
      <c r="B6067" s="338" t="s">
        <v>4970</v>
      </c>
      <c r="C6067" s="338" t="s">
        <v>1547</v>
      </c>
      <c r="D6067" s="338">
        <v>2012.0</v>
      </c>
      <c r="E6067" s="338" t="s">
        <v>29091</v>
      </c>
      <c r="F6067" s="339">
        <v>44964.0</v>
      </c>
      <c r="G6067" s="338" t="s">
        <v>14475</v>
      </c>
      <c r="H6067" s="338" t="s">
        <v>17499</v>
      </c>
      <c r="I6067" s="338" t="s">
        <v>17499</v>
      </c>
      <c r="J6067" s="338" t="s">
        <v>21078</v>
      </c>
      <c r="K6067" s="338" t="s">
        <v>4987</v>
      </c>
      <c r="L6067" s="338" t="s">
        <v>5827</v>
      </c>
      <c r="M6067" s="338" t="s">
        <v>29092</v>
      </c>
      <c r="N6067" s="338" t="s">
        <v>24121</v>
      </c>
      <c r="O6067" s="338" t="s">
        <v>7887</v>
      </c>
    </row>
    <row r="6068" ht="15.75" customHeight="1">
      <c r="A6068" s="338" t="s">
        <v>2100</v>
      </c>
      <c r="B6068" s="338" t="s">
        <v>4970</v>
      </c>
      <c r="C6068" s="338" t="s">
        <v>1537</v>
      </c>
      <c r="D6068" s="338">
        <v>2012.0</v>
      </c>
      <c r="E6068" s="338" t="s">
        <v>29093</v>
      </c>
      <c r="F6068" s="339">
        <v>45023.0</v>
      </c>
      <c r="G6068" s="338" t="s">
        <v>29094</v>
      </c>
      <c r="H6068" s="338" t="s">
        <v>24546</v>
      </c>
      <c r="I6068" s="338" t="s">
        <v>24546</v>
      </c>
      <c r="J6068" s="338" t="s">
        <v>21676</v>
      </c>
      <c r="K6068" s="338" t="s">
        <v>4987</v>
      </c>
      <c r="L6068" s="338" t="s">
        <v>7748</v>
      </c>
      <c r="M6068" s="338" t="s">
        <v>29095</v>
      </c>
      <c r="N6068" s="338" t="s">
        <v>7886</v>
      </c>
      <c r="O6068" s="338" t="s">
        <v>5677</v>
      </c>
    </row>
    <row r="6069" ht="15.75" customHeight="1">
      <c r="A6069" s="338" t="s">
        <v>3188</v>
      </c>
      <c r="B6069" s="338" t="s">
        <v>4970</v>
      </c>
      <c r="C6069" s="338" t="s">
        <v>3713</v>
      </c>
      <c r="D6069" s="338">
        <v>2012.0</v>
      </c>
      <c r="E6069" s="338" t="s">
        <v>29096</v>
      </c>
      <c r="F6069" s="339">
        <v>44963.0</v>
      </c>
      <c r="G6069" s="338" t="s">
        <v>23158</v>
      </c>
      <c r="H6069" s="338" t="s">
        <v>20795</v>
      </c>
      <c r="I6069" s="338" t="s">
        <v>20795</v>
      </c>
      <c r="J6069" s="338" t="s">
        <v>13960</v>
      </c>
      <c r="K6069" s="338" t="s">
        <v>4987</v>
      </c>
      <c r="L6069" s="338" t="s">
        <v>5074</v>
      </c>
      <c r="M6069" s="338" t="s">
        <v>29097</v>
      </c>
      <c r="N6069" s="338" t="s">
        <v>29098</v>
      </c>
      <c r="O6069" s="338" t="s">
        <v>5262</v>
      </c>
    </row>
    <row r="6070" ht="15.75" customHeight="1">
      <c r="A6070" s="338" t="s">
        <v>2185</v>
      </c>
      <c r="B6070" s="338" t="s">
        <v>4970</v>
      </c>
      <c r="C6070" s="338" t="s">
        <v>1547</v>
      </c>
      <c r="D6070" s="338">
        <v>2012.0</v>
      </c>
      <c r="E6070" s="338" t="s">
        <v>29099</v>
      </c>
      <c r="F6070" s="339">
        <v>44992.0</v>
      </c>
      <c r="G6070" s="338" t="s">
        <v>29100</v>
      </c>
      <c r="H6070" s="338" t="s">
        <v>7821</v>
      </c>
      <c r="I6070" s="338" t="s">
        <v>24961</v>
      </c>
      <c r="J6070" s="338" t="s">
        <v>10653</v>
      </c>
      <c r="K6070" s="338" t="s">
        <v>4987</v>
      </c>
      <c r="L6070" s="338" t="s">
        <v>8694</v>
      </c>
      <c r="M6070" s="338" t="s">
        <v>29101</v>
      </c>
      <c r="N6070" s="338" t="s">
        <v>5009</v>
      </c>
      <c r="O6070" s="338" t="s">
        <v>7887</v>
      </c>
    </row>
    <row r="6071" ht="15.75" customHeight="1">
      <c r="A6071" s="338" t="s">
        <v>2260</v>
      </c>
      <c r="B6071" s="338" t="s">
        <v>4970</v>
      </c>
      <c r="C6071" s="338" t="s">
        <v>1537</v>
      </c>
      <c r="D6071" s="338">
        <v>2012.0</v>
      </c>
      <c r="E6071" s="338" t="s">
        <v>29102</v>
      </c>
      <c r="F6071" s="339">
        <v>44964.0</v>
      </c>
      <c r="G6071" s="338" t="s">
        <v>22889</v>
      </c>
      <c r="H6071" s="338" t="s">
        <v>27270</v>
      </c>
      <c r="I6071" s="338" t="s">
        <v>21675</v>
      </c>
      <c r="J6071" s="338" t="s">
        <v>28064</v>
      </c>
      <c r="K6071" s="338" t="s">
        <v>4987</v>
      </c>
      <c r="L6071" s="338" t="s">
        <v>12855</v>
      </c>
      <c r="M6071" s="338" t="s">
        <v>29103</v>
      </c>
      <c r="N6071" s="338" t="s">
        <v>4990</v>
      </c>
      <c r="O6071" s="338" t="s">
        <v>5087</v>
      </c>
    </row>
    <row r="6072" ht="15.75" customHeight="1">
      <c r="A6072" s="338" t="s">
        <v>930</v>
      </c>
      <c r="B6072" s="338" t="s">
        <v>4970</v>
      </c>
      <c r="C6072" s="338" t="s">
        <v>1558</v>
      </c>
      <c r="D6072" s="338">
        <v>2012.0</v>
      </c>
      <c r="E6072" s="338" t="s">
        <v>29049</v>
      </c>
      <c r="F6072" s="339">
        <v>45175.0</v>
      </c>
      <c r="G6072" s="338" t="s">
        <v>29104</v>
      </c>
      <c r="H6072" s="338" t="s">
        <v>29105</v>
      </c>
      <c r="I6072" s="338" t="s">
        <v>29105</v>
      </c>
      <c r="J6072" s="338" t="s">
        <v>17420</v>
      </c>
      <c r="K6072" s="338" t="s">
        <v>4987</v>
      </c>
      <c r="L6072" s="338" t="s">
        <v>6394</v>
      </c>
      <c r="M6072" s="338" t="s">
        <v>29106</v>
      </c>
      <c r="N6072" s="338" t="s">
        <v>5036</v>
      </c>
      <c r="O6072" s="338" t="s">
        <v>5537</v>
      </c>
    </row>
    <row r="6073" ht="15.75" customHeight="1">
      <c r="A6073" s="338" t="s">
        <v>1464</v>
      </c>
      <c r="B6073" s="338" t="s">
        <v>4970</v>
      </c>
      <c r="C6073" s="338" t="s">
        <v>1425</v>
      </c>
      <c r="D6073" s="338">
        <v>2012.0</v>
      </c>
      <c r="E6073" s="338" t="s">
        <v>29056</v>
      </c>
      <c r="F6073" s="339">
        <v>45144.0</v>
      </c>
      <c r="G6073" s="338" t="s">
        <v>15158</v>
      </c>
      <c r="H6073" s="338" t="s">
        <v>24559</v>
      </c>
      <c r="I6073" s="338" t="s">
        <v>24559</v>
      </c>
      <c r="J6073" s="338" t="s">
        <v>8652</v>
      </c>
      <c r="K6073" s="338" t="s">
        <v>4987</v>
      </c>
      <c r="L6073" s="338" t="s">
        <v>5291</v>
      </c>
      <c r="M6073" s="338" t="s">
        <v>29107</v>
      </c>
      <c r="N6073" s="338" t="s">
        <v>18868</v>
      </c>
      <c r="O6073" s="338" t="s">
        <v>5780</v>
      </c>
    </row>
    <row r="6074" ht="15.75" customHeight="1">
      <c r="A6074" s="338" t="s">
        <v>29108</v>
      </c>
      <c r="B6074" s="338" t="s">
        <v>7737</v>
      </c>
      <c r="C6074" s="338" t="s">
        <v>1537</v>
      </c>
      <c r="D6074" s="338">
        <v>2012.0</v>
      </c>
      <c r="E6074" s="338" t="s">
        <v>28071</v>
      </c>
      <c r="F6074" s="339">
        <v>44991.0</v>
      </c>
      <c r="G6074" s="338" t="s">
        <v>6466</v>
      </c>
      <c r="H6074" s="338" t="s">
        <v>20501</v>
      </c>
      <c r="I6074" s="338" t="s">
        <v>26562</v>
      </c>
      <c r="J6074" s="338" t="s">
        <v>15669</v>
      </c>
      <c r="K6074" s="338" t="s">
        <v>4987</v>
      </c>
      <c r="L6074" s="338" t="s">
        <v>12744</v>
      </c>
      <c r="M6074" s="338" t="s">
        <v>29109</v>
      </c>
      <c r="N6074" s="338" t="s">
        <v>29110</v>
      </c>
      <c r="O6074" s="338" t="s">
        <v>5120</v>
      </c>
    </row>
    <row r="6075" ht="15.75" customHeight="1">
      <c r="A6075" s="338" t="s">
        <v>4517</v>
      </c>
      <c r="B6075" s="338" t="s">
        <v>4970</v>
      </c>
      <c r="C6075" s="338" t="s">
        <v>1558</v>
      </c>
      <c r="D6075" s="338">
        <v>2012.0</v>
      </c>
      <c r="E6075" s="338" t="s">
        <v>29111</v>
      </c>
      <c r="F6075" s="339">
        <v>45051.0</v>
      </c>
      <c r="G6075" s="338" t="s">
        <v>5803</v>
      </c>
      <c r="H6075" s="338" t="s">
        <v>26537</v>
      </c>
      <c r="I6075" s="338" t="s">
        <v>29112</v>
      </c>
      <c r="J6075" s="338" t="s">
        <v>16685</v>
      </c>
      <c r="K6075" s="338" t="s">
        <v>4987</v>
      </c>
      <c r="L6075" s="338" t="s">
        <v>11153</v>
      </c>
      <c r="M6075" s="338" t="s">
        <v>29113</v>
      </c>
      <c r="N6075" s="338" t="s">
        <v>4990</v>
      </c>
      <c r="O6075" s="338" t="s">
        <v>5077</v>
      </c>
    </row>
    <row r="6076" ht="15.75" customHeight="1">
      <c r="A6076" s="338" t="s">
        <v>2395</v>
      </c>
      <c r="B6076" s="338" t="s">
        <v>7737</v>
      </c>
      <c r="C6076" s="338" t="s">
        <v>1681</v>
      </c>
      <c r="D6076" s="338">
        <v>2012.0</v>
      </c>
      <c r="E6076" s="338" t="s">
        <v>29061</v>
      </c>
      <c r="F6076" s="339">
        <v>44992.0</v>
      </c>
      <c r="G6076" s="338" t="s">
        <v>6153</v>
      </c>
      <c r="H6076" s="338" t="s">
        <v>5668</v>
      </c>
      <c r="I6076" s="338" t="s">
        <v>24438</v>
      </c>
      <c r="J6076" s="338" t="s">
        <v>11268</v>
      </c>
      <c r="K6076" s="338" t="s">
        <v>4987</v>
      </c>
      <c r="L6076" s="338" t="s">
        <v>12744</v>
      </c>
      <c r="M6076" s="338" t="s">
        <v>29114</v>
      </c>
      <c r="N6076" s="338" t="s">
        <v>18335</v>
      </c>
      <c r="O6076" s="338" t="s">
        <v>5492</v>
      </c>
    </row>
    <row r="6077" ht="15.75" customHeight="1">
      <c r="A6077" s="338" t="s">
        <v>153</v>
      </c>
      <c r="B6077" s="338" t="s">
        <v>4993</v>
      </c>
      <c r="C6077" s="338" t="s">
        <v>1572</v>
      </c>
      <c r="D6077" s="338">
        <v>2012.0</v>
      </c>
      <c r="E6077" s="338" t="s">
        <v>29115</v>
      </c>
      <c r="F6077" s="339">
        <v>44933.0</v>
      </c>
      <c r="G6077" s="338" t="s">
        <v>22838</v>
      </c>
      <c r="H6077" s="338" t="s">
        <v>29116</v>
      </c>
      <c r="I6077" s="338" t="s">
        <v>19000</v>
      </c>
      <c r="J6077" s="338" t="s">
        <v>29117</v>
      </c>
      <c r="K6077" s="338" t="s">
        <v>4987</v>
      </c>
      <c r="L6077" s="338" t="s">
        <v>26392</v>
      </c>
      <c r="M6077" s="338" t="s">
        <v>29118</v>
      </c>
      <c r="N6077" s="338" t="s">
        <v>7376</v>
      </c>
      <c r="O6077" s="338" t="s">
        <v>5483</v>
      </c>
    </row>
    <row r="6078" ht="15.75" customHeight="1">
      <c r="A6078" s="338" t="s">
        <v>29119</v>
      </c>
      <c r="B6078" s="338" t="s">
        <v>4970</v>
      </c>
      <c r="C6078" s="338" t="s">
        <v>3713</v>
      </c>
      <c r="D6078" s="338">
        <v>2012.0</v>
      </c>
      <c r="E6078" s="338" t="s">
        <v>29120</v>
      </c>
      <c r="F6078" s="339">
        <v>44992.0</v>
      </c>
      <c r="G6078" s="338" t="s">
        <v>21342</v>
      </c>
      <c r="H6078" s="338" t="s">
        <v>27843</v>
      </c>
      <c r="I6078" s="338" t="s">
        <v>27843</v>
      </c>
      <c r="J6078" s="338" t="s">
        <v>21729</v>
      </c>
      <c r="K6078" s="338" t="s">
        <v>4987</v>
      </c>
      <c r="L6078" s="338" t="s">
        <v>5074</v>
      </c>
      <c r="M6078" s="338" t="s">
        <v>29121</v>
      </c>
      <c r="N6078" s="338" t="s">
        <v>25221</v>
      </c>
      <c r="O6078" s="338" t="s">
        <v>5724</v>
      </c>
    </row>
    <row r="6079" ht="15.75" customHeight="1">
      <c r="A6079" s="338" t="s">
        <v>4578</v>
      </c>
      <c r="B6079" s="338" t="s">
        <v>4970</v>
      </c>
      <c r="C6079" s="338" t="s">
        <v>1537</v>
      </c>
      <c r="D6079" s="338">
        <v>2012.0</v>
      </c>
      <c r="E6079" s="338" t="s">
        <v>29091</v>
      </c>
      <c r="F6079" s="339">
        <v>44933.0</v>
      </c>
      <c r="G6079" s="338" t="s">
        <v>18137</v>
      </c>
      <c r="H6079" s="338" t="s">
        <v>26721</v>
      </c>
      <c r="I6079" s="338" t="s">
        <v>16825</v>
      </c>
      <c r="J6079" s="338" t="s">
        <v>24567</v>
      </c>
      <c r="K6079" s="338" t="s">
        <v>4976</v>
      </c>
      <c r="L6079" s="338" t="s">
        <v>6394</v>
      </c>
      <c r="M6079" s="338" t="s">
        <v>29122</v>
      </c>
      <c r="N6079" s="338" t="s">
        <v>22043</v>
      </c>
      <c r="O6079" s="338" t="s">
        <v>5028</v>
      </c>
    </row>
    <row r="6080" ht="15.75" customHeight="1">
      <c r="A6080" s="338" t="s">
        <v>3825</v>
      </c>
      <c r="B6080" s="338" t="s">
        <v>7737</v>
      </c>
      <c r="C6080" s="338" t="s">
        <v>1558</v>
      </c>
      <c r="D6080" s="338">
        <v>2012.0</v>
      </c>
      <c r="E6080" s="338" t="s">
        <v>29123</v>
      </c>
      <c r="F6080" s="339">
        <v>44963.0</v>
      </c>
      <c r="G6080" s="338" t="s">
        <v>8529</v>
      </c>
      <c r="H6080" s="338" t="s">
        <v>8687</v>
      </c>
      <c r="I6080" s="338" t="s">
        <v>29124</v>
      </c>
      <c r="J6080" s="338" t="s">
        <v>12787</v>
      </c>
      <c r="K6080" s="338" t="s">
        <v>4987</v>
      </c>
      <c r="L6080" s="338" t="s">
        <v>22805</v>
      </c>
      <c r="M6080" s="338" t="s">
        <v>29125</v>
      </c>
      <c r="N6080" s="338" t="s">
        <v>4979</v>
      </c>
      <c r="O6080" s="338" t="s">
        <v>5677</v>
      </c>
    </row>
    <row r="6081" ht="15.75" customHeight="1">
      <c r="A6081" s="338" t="s">
        <v>4253</v>
      </c>
      <c r="B6081" s="338" t="s">
        <v>7737</v>
      </c>
      <c r="C6081" s="338" t="s">
        <v>1537</v>
      </c>
      <c r="D6081" s="338">
        <v>2012.0</v>
      </c>
      <c r="E6081" s="338" t="s">
        <v>28815</v>
      </c>
      <c r="F6081" s="339">
        <v>45083.0</v>
      </c>
      <c r="G6081" s="338" t="s">
        <v>18137</v>
      </c>
      <c r="H6081" s="338" t="s">
        <v>22817</v>
      </c>
      <c r="I6081" s="338" t="s">
        <v>22817</v>
      </c>
      <c r="J6081" s="338" t="s">
        <v>29126</v>
      </c>
      <c r="K6081" s="338" t="s">
        <v>4987</v>
      </c>
      <c r="L6081" s="338" t="s">
        <v>27059</v>
      </c>
      <c r="M6081" s="338" t="s">
        <v>29127</v>
      </c>
      <c r="N6081" s="338" t="s">
        <v>7376</v>
      </c>
      <c r="O6081" s="338" t="s">
        <v>5193</v>
      </c>
    </row>
    <row r="6082" ht="15.75" customHeight="1">
      <c r="A6082" s="338" t="s">
        <v>3997</v>
      </c>
      <c r="B6082" s="338" t="s">
        <v>7737</v>
      </c>
      <c r="C6082" s="338" t="s">
        <v>1537</v>
      </c>
      <c r="D6082" s="338">
        <v>2012.0</v>
      </c>
      <c r="E6082" s="338" t="s">
        <v>29128</v>
      </c>
      <c r="F6082" s="339">
        <v>45143.0</v>
      </c>
      <c r="G6082" s="338" t="s">
        <v>10294</v>
      </c>
      <c r="H6082" s="338" t="s">
        <v>14244</v>
      </c>
      <c r="I6082" s="338" t="s">
        <v>27659</v>
      </c>
      <c r="J6082" s="338" t="s">
        <v>29129</v>
      </c>
      <c r="K6082" s="338" t="s">
        <v>4987</v>
      </c>
      <c r="L6082" s="338" t="s">
        <v>29130</v>
      </c>
      <c r="M6082" s="338" t="s">
        <v>29131</v>
      </c>
      <c r="N6082" s="338" t="s">
        <v>5036</v>
      </c>
      <c r="O6082" s="338" t="s">
        <v>5225</v>
      </c>
    </row>
    <row r="6083" ht="15.75" customHeight="1">
      <c r="A6083" s="338" t="s">
        <v>1442</v>
      </c>
      <c r="B6083" s="338" t="s">
        <v>4970</v>
      </c>
      <c r="C6083" s="338" t="s">
        <v>1558</v>
      </c>
      <c r="D6083" s="338">
        <v>2012.0</v>
      </c>
      <c r="E6083" s="338" t="s">
        <v>29049</v>
      </c>
      <c r="F6083" s="339">
        <v>44932.0</v>
      </c>
      <c r="G6083" s="338" t="s">
        <v>7140</v>
      </c>
      <c r="H6083" s="338" t="s">
        <v>11988</v>
      </c>
      <c r="I6083" s="338" t="s">
        <v>29132</v>
      </c>
      <c r="J6083" s="338" t="s">
        <v>25185</v>
      </c>
      <c r="K6083" s="338" t="s">
        <v>4987</v>
      </c>
      <c r="L6083" s="338" t="s">
        <v>5389</v>
      </c>
      <c r="M6083" s="338" t="s">
        <v>29133</v>
      </c>
      <c r="N6083" s="338" t="s">
        <v>29134</v>
      </c>
      <c r="O6083" s="338" t="s">
        <v>5780</v>
      </c>
    </row>
    <row r="6084" ht="15.75" customHeight="1">
      <c r="A6084" s="338" t="s">
        <v>368</v>
      </c>
      <c r="B6084" s="338" t="s">
        <v>4993</v>
      </c>
      <c r="C6084" s="338" t="s">
        <v>1572</v>
      </c>
      <c r="D6084" s="338">
        <v>2012.0</v>
      </c>
      <c r="E6084" s="338" t="s">
        <v>29093</v>
      </c>
      <c r="F6084" s="339">
        <v>44933.0</v>
      </c>
      <c r="G6084" s="338" t="s">
        <v>19022</v>
      </c>
      <c r="H6084" s="338" t="s">
        <v>29135</v>
      </c>
      <c r="I6084" s="338" t="s">
        <v>29136</v>
      </c>
      <c r="J6084" s="338" t="s">
        <v>16685</v>
      </c>
      <c r="K6084" s="338" t="s">
        <v>4987</v>
      </c>
      <c r="L6084" s="338" t="s">
        <v>15146</v>
      </c>
      <c r="M6084" s="338" t="s">
        <v>29137</v>
      </c>
      <c r="N6084" s="338" t="s">
        <v>4990</v>
      </c>
      <c r="O6084" s="338" t="s">
        <v>5283</v>
      </c>
    </row>
    <row r="6085" ht="15.75" customHeight="1">
      <c r="A6085" s="338" t="s">
        <v>3528</v>
      </c>
      <c r="B6085" s="338" t="s">
        <v>4970</v>
      </c>
      <c r="C6085" s="338" t="s">
        <v>3713</v>
      </c>
      <c r="D6085" s="338">
        <v>2012.0</v>
      </c>
      <c r="E6085" s="338" t="s">
        <v>29138</v>
      </c>
      <c r="F6085" s="339">
        <v>44992.0</v>
      </c>
      <c r="G6085" s="338" t="s">
        <v>19022</v>
      </c>
      <c r="H6085" s="338" t="s">
        <v>24781</v>
      </c>
      <c r="I6085" s="338" t="s">
        <v>24782</v>
      </c>
      <c r="J6085" s="338" t="s">
        <v>26579</v>
      </c>
      <c r="K6085" s="338" t="s">
        <v>4987</v>
      </c>
      <c r="L6085" s="338" t="s">
        <v>6015</v>
      </c>
      <c r="M6085" s="338" t="s">
        <v>29139</v>
      </c>
      <c r="N6085" s="338" t="s">
        <v>24121</v>
      </c>
      <c r="O6085" s="338" t="s">
        <v>5077</v>
      </c>
    </row>
    <row r="6086" ht="15.75" customHeight="1">
      <c r="A6086" s="338" t="s">
        <v>29140</v>
      </c>
      <c r="B6086" s="338" t="s">
        <v>4970</v>
      </c>
      <c r="C6086" s="338" t="s">
        <v>3713</v>
      </c>
      <c r="D6086" s="338">
        <v>2012.0</v>
      </c>
      <c r="E6086" s="338" t="s">
        <v>29141</v>
      </c>
      <c r="F6086" s="339">
        <v>44990.0</v>
      </c>
      <c r="G6086" s="338" t="s">
        <v>17396</v>
      </c>
      <c r="H6086" s="338" t="s">
        <v>16625</v>
      </c>
      <c r="I6086" s="338" t="s">
        <v>16625</v>
      </c>
      <c r="J6086" s="338" t="s">
        <v>29142</v>
      </c>
      <c r="K6086" s="338" t="s">
        <v>4987</v>
      </c>
      <c r="L6086" s="338" t="s">
        <v>5084</v>
      </c>
      <c r="M6086" s="338" t="s">
        <v>29143</v>
      </c>
      <c r="N6086" s="338" t="s">
        <v>22319</v>
      </c>
      <c r="O6086" s="338" t="s">
        <v>5370</v>
      </c>
    </row>
    <row r="6087" ht="15.75" customHeight="1">
      <c r="A6087" s="338" t="s">
        <v>29144</v>
      </c>
      <c r="B6087" s="338" t="s">
        <v>4970</v>
      </c>
      <c r="C6087" s="338" t="s">
        <v>1537</v>
      </c>
      <c r="D6087" s="338">
        <v>2012.0</v>
      </c>
      <c r="E6087" s="338" t="s">
        <v>28679</v>
      </c>
      <c r="F6087" s="339">
        <v>44991.0</v>
      </c>
      <c r="G6087" s="338" t="s">
        <v>6397</v>
      </c>
      <c r="H6087" s="338" t="s">
        <v>29145</v>
      </c>
      <c r="I6087" s="338" t="s">
        <v>22782</v>
      </c>
      <c r="J6087" s="338" t="s">
        <v>22784</v>
      </c>
      <c r="K6087" s="338" t="s">
        <v>4987</v>
      </c>
      <c r="L6087" s="338" t="s">
        <v>11153</v>
      </c>
      <c r="M6087" s="338" t="s">
        <v>29146</v>
      </c>
      <c r="N6087" s="338" t="s">
        <v>19967</v>
      </c>
      <c r="O6087" s="338" t="s">
        <v>5010</v>
      </c>
    </row>
    <row r="6088" ht="15.75" customHeight="1">
      <c r="A6088" s="338" t="s">
        <v>29147</v>
      </c>
      <c r="B6088" s="338" t="s">
        <v>4970</v>
      </c>
      <c r="C6088" s="338" t="s">
        <v>1558</v>
      </c>
      <c r="D6088" s="338">
        <v>2012.0</v>
      </c>
      <c r="E6088" s="338" t="s">
        <v>29148</v>
      </c>
      <c r="F6088" s="339">
        <v>45110.0</v>
      </c>
      <c r="G6088" s="338" t="s">
        <v>6391</v>
      </c>
      <c r="H6088" s="338" t="s">
        <v>24750</v>
      </c>
      <c r="I6088" s="338" t="s">
        <v>24751</v>
      </c>
      <c r="J6088" s="338" t="s">
        <v>29149</v>
      </c>
      <c r="K6088" s="338" t="s">
        <v>4987</v>
      </c>
      <c r="L6088" s="338" t="s">
        <v>5084</v>
      </c>
      <c r="M6088" s="338" t="s">
        <v>29150</v>
      </c>
      <c r="N6088" s="338" t="s">
        <v>17344</v>
      </c>
      <c r="O6088" s="338" t="s">
        <v>5610</v>
      </c>
    </row>
    <row r="6089" ht="15.75" customHeight="1">
      <c r="A6089" s="338" t="s">
        <v>3241</v>
      </c>
      <c r="B6089" s="338" t="s">
        <v>4970</v>
      </c>
      <c r="C6089" s="338" t="s">
        <v>1537</v>
      </c>
      <c r="D6089" s="338">
        <v>2012.0</v>
      </c>
      <c r="E6089" s="338" t="s">
        <v>29151</v>
      </c>
      <c r="F6089" s="339">
        <v>45113.0</v>
      </c>
      <c r="G6089" s="338" t="s">
        <v>10298</v>
      </c>
      <c r="H6089" s="338" t="s">
        <v>28285</v>
      </c>
      <c r="I6089" s="338" t="s">
        <v>29152</v>
      </c>
      <c r="J6089" s="338" t="s">
        <v>10653</v>
      </c>
      <c r="K6089" s="338" t="s">
        <v>5083</v>
      </c>
      <c r="L6089" s="338" t="s">
        <v>15146</v>
      </c>
      <c r="M6089" s="338" t="s">
        <v>29153</v>
      </c>
      <c r="N6089" s="338" t="s">
        <v>5036</v>
      </c>
      <c r="O6089" s="338" t="s">
        <v>5217</v>
      </c>
    </row>
    <row r="6090" ht="15.75" customHeight="1">
      <c r="A6090" s="338" t="s">
        <v>29154</v>
      </c>
      <c r="B6090" s="338" t="s">
        <v>4970</v>
      </c>
      <c r="C6090" s="338" t="s">
        <v>1601</v>
      </c>
      <c r="D6090" s="338">
        <v>2012.0</v>
      </c>
      <c r="E6090" s="338" t="s">
        <v>29115</v>
      </c>
      <c r="F6090" s="339">
        <v>45113.0</v>
      </c>
      <c r="G6090" s="338" t="s">
        <v>18146</v>
      </c>
      <c r="H6090" s="338" t="s">
        <v>26623</v>
      </c>
      <c r="I6090" s="338" t="s">
        <v>26623</v>
      </c>
      <c r="J6090" s="338" t="s">
        <v>24284</v>
      </c>
      <c r="K6090" s="338" t="s">
        <v>4987</v>
      </c>
      <c r="L6090" s="338" t="s">
        <v>5064</v>
      </c>
      <c r="M6090" s="338" t="s">
        <v>29155</v>
      </c>
      <c r="N6090" s="338" t="s">
        <v>22475</v>
      </c>
      <c r="O6090" s="338" t="s">
        <v>5294</v>
      </c>
    </row>
    <row r="6091" ht="15.75" customHeight="1">
      <c r="A6091" s="338" t="s">
        <v>29156</v>
      </c>
      <c r="B6091" s="338" t="s">
        <v>5601</v>
      </c>
      <c r="C6091" s="338" t="s">
        <v>1547</v>
      </c>
      <c r="D6091" s="338">
        <v>2012.0</v>
      </c>
      <c r="E6091" s="338" t="s">
        <v>29157</v>
      </c>
      <c r="F6091" s="339">
        <v>44933.0</v>
      </c>
      <c r="G6091" s="338" t="s">
        <v>5251</v>
      </c>
      <c r="H6091" s="338" t="s">
        <v>23774</v>
      </c>
      <c r="I6091" s="338" t="s">
        <v>23774</v>
      </c>
      <c r="J6091" s="338" t="s">
        <v>29158</v>
      </c>
      <c r="K6091" s="338" t="s">
        <v>3074</v>
      </c>
      <c r="M6091" s="338" t="s">
        <v>29159</v>
      </c>
      <c r="N6091" s="338" t="s">
        <v>29160</v>
      </c>
      <c r="O6091" s="338" t="s">
        <v>5087</v>
      </c>
    </row>
    <row r="6092" ht="15.75" customHeight="1">
      <c r="A6092" s="338" t="s">
        <v>3415</v>
      </c>
      <c r="B6092" s="338" t="s">
        <v>7737</v>
      </c>
      <c r="C6092" s="338" t="s">
        <v>1537</v>
      </c>
      <c r="D6092" s="338">
        <v>2012.0</v>
      </c>
      <c r="E6092" s="338" t="s">
        <v>29161</v>
      </c>
      <c r="F6092" s="339">
        <v>45083.0</v>
      </c>
      <c r="G6092" s="338" t="s">
        <v>22174</v>
      </c>
      <c r="H6092" s="338" t="s">
        <v>14550</v>
      </c>
      <c r="I6092" s="338" t="s">
        <v>14550</v>
      </c>
      <c r="J6092" s="338" t="s">
        <v>22538</v>
      </c>
      <c r="K6092" s="338" t="s">
        <v>4987</v>
      </c>
      <c r="L6092" s="338" t="s">
        <v>18155</v>
      </c>
      <c r="M6092" s="338" t="s">
        <v>29162</v>
      </c>
      <c r="N6092" s="338" t="s">
        <v>5036</v>
      </c>
      <c r="O6092" s="338" t="s">
        <v>10697</v>
      </c>
    </row>
    <row r="6093" ht="15.75" customHeight="1">
      <c r="A6093" s="338" t="s">
        <v>3794</v>
      </c>
      <c r="B6093" s="338" t="s">
        <v>4970</v>
      </c>
      <c r="C6093" s="338" t="s">
        <v>1537</v>
      </c>
      <c r="D6093" s="338">
        <v>2012.0</v>
      </c>
      <c r="E6093" s="338" t="s">
        <v>29115</v>
      </c>
      <c r="F6093" s="339">
        <v>45174.0</v>
      </c>
      <c r="G6093" s="338" t="s">
        <v>12811</v>
      </c>
      <c r="H6093" s="338" t="s">
        <v>24106</v>
      </c>
      <c r="I6093" s="338" t="s">
        <v>29124</v>
      </c>
      <c r="J6093" s="338" t="s">
        <v>29163</v>
      </c>
      <c r="K6093" s="338" t="s">
        <v>4987</v>
      </c>
      <c r="L6093" s="338" t="s">
        <v>27823</v>
      </c>
      <c r="M6093" s="338" t="s">
        <v>29164</v>
      </c>
      <c r="N6093" s="338" t="s">
        <v>29165</v>
      </c>
      <c r="O6093" s="338" t="s">
        <v>5624</v>
      </c>
    </row>
    <row r="6094" ht="15.75" customHeight="1">
      <c r="A6094" s="338" t="s">
        <v>1329</v>
      </c>
      <c r="B6094" s="338" t="s">
        <v>4993</v>
      </c>
      <c r="C6094" s="338" t="s">
        <v>1572</v>
      </c>
      <c r="D6094" s="338">
        <v>2012.0</v>
      </c>
      <c r="E6094" s="338" t="s">
        <v>29099</v>
      </c>
      <c r="F6094" s="339">
        <v>45114.0</v>
      </c>
      <c r="G6094" s="338" t="s">
        <v>26409</v>
      </c>
      <c r="H6094" s="338" t="s">
        <v>29166</v>
      </c>
      <c r="I6094" s="338" t="s">
        <v>29166</v>
      </c>
      <c r="J6094" s="338" t="s">
        <v>25953</v>
      </c>
      <c r="K6094" s="338" t="s">
        <v>4987</v>
      </c>
      <c r="L6094" s="338" t="s">
        <v>23863</v>
      </c>
      <c r="M6094" s="338" t="s">
        <v>29167</v>
      </c>
      <c r="N6094" s="338" t="s">
        <v>5843</v>
      </c>
      <c r="O6094" s="338" t="s">
        <v>5294</v>
      </c>
    </row>
    <row r="6095" ht="15.75" customHeight="1">
      <c r="A6095" s="338" t="s">
        <v>3874</v>
      </c>
      <c r="B6095" s="338" t="s">
        <v>7737</v>
      </c>
      <c r="C6095" s="338" t="s">
        <v>1537</v>
      </c>
      <c r="D6095" s="338">
        <v>2012.0</v>
      </c>
      <c r="E6095" s="338" t="s">
        <v>29168</v>
      </c>
      <c r="F6095" s="339">
        <v>44963.0</v>
      </c>
      <c r="G6095" s="338" t="s">
        <v>11956</v>
      </c>
      <c r="H6095" s="338" t="s">
        <v>22782</v>
      </c>
      <c r="I6095" s="338" t="s">
        <v>22153</v>
      </c>
      <c r="J6095" s="338" t="s">
        <v>20887</v>
      </c>
      <c r="K6095" s="338" t="s">
        <v>4987</v>
      </c>
      <c r="L6095" s="338" t="s">
        <v>18155</v>
      </c>
      <c r="M6095" s="338" t="s">
        <v>29169</v>
      </c>
      <c r="N6095" s="338" t="s">
        <v>3874</v>
      </c>
      <c r="O6095" s="338" t="s">
        <v>5715</v>
      </c>
    </row>
    <row r="6096" ht="15.75" customHeight="1">
      <c r="A6096" s="338" t="s">
        <v>10620</v>
      </c>
      <c r="B6096" s="338" t="s">
        <v>4970</v>
      </c>
      <c r="C6096" s="338" t="s">
        <v>1558</v>
      </c>
      <c r="D6096" s="338">
        <v>2012.0</v>
      </c>
      <c r="E6096" s="338" t="s">
        <v>29170</v>
      </c>
      <c r="F6096" s="339">
        <v>45083.0</v>
      </c>
      <c r="G6096" s="338" t="s">
        <v>16584</v>
      </c>
      <c r="H6096" s="338" t="s">
        <v>29171</v>
      </c>
      <c r="I6096" s="338" t="s">
        <v>29172</v>
      </c>
      <c r="J6096" s="338" t="s">
        <v>29173</v>
      </c>
      <c r="K6096" s="338" t="s">
        <v>4987</v>
      </c>
      <c r="L6096" s="338" t="s">
        <v>5176</v>
      </c>
      <c r="M6096" s="338" t="s">
        <v>29174</v>
      </c>
      <c r="N6096" s="338" t="s">
        <v>29175</v>
      </c>
      <c r="O6096" s="338" t="s">
        <v>5010</v>
      </c>
    </row>
    <row r="6097" ht="15.75" customHeight="1">
      <c r="A6097" s="338" t="s">
        <v>2277</v>
      </c>
      <c r="B6097" s="338" t="s">
        <v>4970</v>
      </c>
      <c r="C6097" s="338" t="s">
        <v>1558</v>
      </c>
      <c r="D6097" s="338">
        <v>2012.0</v>
      </c>
      <c r="E6097" s="338" t="s">
        <v>29176</v>
      </c>
      <c r="F6097" s="339">
        <v>45113.0</v>
      </c>
      <c r="G6097" s="338" t="s">
        <v>15114</v>
      </c>
      <c r="H6097" s="338" t="s">
        <v>23730</v>
      </c>
      <c r="I6097" s="338" t="s">
        <v>23730</v>
      </c>
      <c r="J6097" s="338" t="s">
        <v>19654</v>
      </c>
      <c r="K6097" s="338" t="s">
        <v>4987</v>
      </c>
      <c r="L6097" s="338" t="s">
        <v>6394</v>
      </c>
      <c r="M6097" s="338" t="s">
        <v>29177</v>
      </c>
      <c r="N6097" s="338" t="s">
        <v>5036</v>
      </c>
      <c r="O6097" s="338" t="s">
        <v>5677</v>
      </c>
    </row>
    <row r="6098" ht="15.75" customHeight="1">
      <c r="A6098" s="338" t="s">
        <v>29178</v>
      </c>
      <c r="B6098" s="338" t="s">
        <v>4970</v>
      </c>
      <c r="C6098" s="338" t="s">
        <v>1558</v>
      </c>
      <c r="D6098" s="338">
        <v>2012.0</v>
      </c>
      <c r="E6098" s="338" t="s">
        <v>29179</v>
      </c>
      <c r="F6098" s="339">
        <v>45082.0</v>
      </c>
      <c r="G6098" s="338" t="s">
        <v>13584</v>
      </c>
      <c r="H6098" s="338" t="s">
        <v>21373</v>
      </c>
      <c r="I6098" s="338" t="s">
        <v>21373</v>
      </c>
      <c r="J6098" s="338" t="s">
        <v>18463</v>
      </c>
      <c r="K6098" s="338" t="s">
        <v>4987</v>
      </c>
      <c r="M6098" s="338" t="s">
        <v>29180</v>
      </c>
      <c r="N6098" s="338" t="s">
        <v>29181</v>
      </c>
      <c r="O6098" s="338" t="s">
        <v>5020</v>
      </c>
    </row>
    <row r="6099" ht="15.75" customHeight="1">
      <c r="A6099" s="338" t="s">
        <v>29182</v>
      </c>
      <c r="B6099" s="338" t="s">
        <v>4970</v>
      </c>
      <c r="C6099" s="338" t="s">
        <v>3713</v>
      </c>
      <c r="D6099" s="338">
        <v>2012.0</v>
      </c>
      <c r="E6099" s="338" t="s">
        <v>29183</v>
      </c>
      <c r="F6099" s="339">
        <v>45052.0</v>
      </c>
      <c r="G6099" s="338" t="s">
        <v>12022</v>
      </c>
      <c r="H6099" s="338" t="s">
        <v>6086</v>
      </c>
      <c r="I6099" s="338" t="s">
        <v>25884</v>
      </c>
      <c r="J6099" s="338" t="s">
        <v>27474</v>
      </c>
      <c r="K6099" s="338" t="s">
        <v>4987</v>
      </c>
      <c r="L6099" s="338" t="s">
        <v>14444</v>
      </c>
      <c r="M6099" s="338" t="s">
        <v>29184</v>
      </c>
      <c r="N6099" s="338" t="s">
        <v>12019</v>
      </c>
      <c r="O6099" s="338" t="s">
        <v>5225</v>
      </c>
    </row>
    <row r="6100" ht="15.75" customHeight="1">
      <c r="A6100" s="338" t="s">
        <v>521</v>
      </c>
      <c r="B6100" s="338" t="s">
        <v>4993</v>
      </c>
      <c r="C6100" s="338" t="s">
        <v>1601</v>
      </c>
      <c r="D6100" s="338">
        <v>2012.0</v>
      </c>
      <c r="E6100" s="338" t="s">
        <v>29185</v>
      </c>
      <c r="F6100" s="339">
        <v>45176.0</v>
      </c>
      <c r="G6100" s="338" t="s">
        <v>25022</v>
      </c>
      <c r="H6100" s="338" t="s">
        <v>15675</v>
      </c>
      <c r="I6100" s="338" t="s">
        <v>29186</v>
      </c>
      <c r="J6100" s="338" t="s">
        <v>29187</v>
      </c>
      <c r="K6100" s="338" t="s">
        <v>4987</v>
      </c>
      <c r="L6100" s="338" t="s">
        <v>18923</v>
      </c>
      <c r="M6100" s="338" t="s">
        <v>29188</v>
      </c>
      <c r="N6100" s="338" t="s">
        <v>17520</v>
      </c>
      <c r="O6100" s="338" t="s">
        <v>5056</v>
      </c>
    </row>
    <row r="6101" ht="15.75" customHeight="1">
      <c r="A6101" s="338" t="s">
        <v>3394</v>
      </c>
      <c r="B6101" s="338" t="s">
        <v>4970</v>
      </c>
      <c r="C6101" s="338" t="s">
        <v>1547</v>
      </c>
      <c r="D6101" s="338">
        <v>2012.0</v>
      </c>
      <c r="E6101" s="338" t="s">
        <v>29189</v>
      </c>
      <c r="F6101" s="339">
        <v>45083.0</v>
      </c>
      <c r="G6101" s="338" t="s">
        <v>8507</v>
      </c>
      <c r="H6101" s="338" t="s">
        <v>24293</v>
      </c>
      <c r="I6101" s="338" t="s">
        <v>10354</v>
      </c>
      <c r="J6101" s="338" t="s">
        <v>24295</v>
      </c>
      <c r="K6101" s="338" t="s">
        <v>4976</v>
      </c>
      <c r="L6101" s="338" t="s">
        <v>29190</v>
      </c>
      <c r="M6101" s="338" t="s">
        <v>29191</v>
      </c>
      <c r="N6101" s="338" t="s">
        <v>5036</v>
      </c>
      <c r="O6101" s="338" t="s">
        <v>5046</v>
      </c>
    </row>
    <row r="6102" ht="15.75" customHeight="1">
      <c r="A6102" s="338" t="s">
        <v>2566</v>
      </c>
      <c r="B6102" s="338" t="s">
        <v>4970</v>
      </c>
      <c r="C6102" s="338" t="s">
        <v>1537</v>
      </c>
      <c r="D6102" s="338">
        <v>2012.0</v>
      </c>
      <c r="E6102" s="338" t="s">
        <v>29192</v>
      </c>
      <c r="F6102" s="339">
        <v>45021.0</v>
      </c>
      <c r="G6102" s="338" t="s">
        <v>18189</v>
      </c>
      <c r="H6102" s="338" t="s">
        <v>16638</v>
      </c>
      <c r="I6102" s="338" t="s">
        <v>16638</v>
      </c>
      <c r="J6102" s="338" t="s">
        <v>19912</v>
      </c>
      <c r="K6102" s="338" t="s">
        <v>12977</v>
      </c>
      <c r="L6102" s="338" t="s">
        <v>12744</v>
      </c>
      <c r="M6102" s="338" t="s">
        <v>29193</v>
      </c>
      <c r="N6102" s="338" t="s">
        <v>29194</v>
      </c>
      <c r="O6102" s="338" t="s">
        <v>5028</v>
      </c>
    </row>
    <row r="6103" ht="15.75" customHeight="1">
      <c r="A6103" s="338" t="s">
        <v>589</v>
      </c>
      <c r="B6103" s="338" t="s">
        <v>7737</v>
      </c>
      <c r="C6103" s="338" t="s">
        <v>1537</v>
      </c>
      <c r="D6103" s="338">
        <v>2012.0</v>
      </c>
      <c r="E6103" s="338" t="s">
        <v>28647</v>
      </c>
      <c r="F6103" s="339">
        <v>45144.0</v>
      </c>
      <c r="G6103" s="338" t="s">
        <v>18114</v>
      </c>
      <c r="H6103" s="338" t="s">
        <v>13535</v>
      </c>
      <c r="I6103" s="338" t="s">
        <v>26636</v>
      </c>
      <c r="J6103" s="338" t="s">
        <v>15469</v>
      </c>
      <c r="K6103" s="338" t="s">
        <v>4987</v>
      </c>
      <c r="L6103" s="338" t="s">
        <v>25031</v>
      </c>
      <c r="M6103" s="338" t="s">
        <v>29195</v>
      </c>
      <c r="N6103" s="338" t="s">
        <v>4990</v>
      </c>
      <c r="O6103" s="338" t="s">
        <v>5537</v>
      </c>
    </row>
    <row r="6104" ht="15.75" customHeight="1">
      <c r="A6104" s="338" t="s">
        <v>461</v>
      </c>
      <c r="B6104" s="338" t="s">
        <v>4993</v>
      </c>
      <c r="C6104" s="338" t="s">
        <v>1537</v>
      </c>
      <c r="D6104" s="338">
        <v>2012.0</v>
      </c>
      <c r="E6104" s="338" t="s">
        <v>29151</v>
      </c>
      <c r="F6104" s="339">
        <v>45143.0</v>
      </c>
      <c r="G6104" s="338" t="s">
        <v>7833</v>
      </c>
      <c r="H6104" s="338" t="s">
        <v>29196</v>
      </c>
      <c r="I6104" s="338" t="s">
        <v>29197</v>
      </c>
      <c r="J6104" s="338" t="s">
        <v>24500</v>
      </c>
      <c r="K6104" s="338" t="s">
        <v>4987</v>
      </c>
      <c r="L6104" s="338" t="s">
        <v>22910</v>
      </c>
      <c r="M6104" s="338" t="s">
        <v>29198</v>
      </c>
      <c r="N6104" s="338" t="s">
        <v>7780</v>
      </c>
      <c r="O6104" s="338" t="s">
        <v>5370</v>
      </c>
    </row>
    <row r="6105" ht="15.75" customHeight="1">
      <c r="A6105" s="338" t="s">
        <v>4115</v>
      </c>
      <c r="B6105" s="338" t="s">
        <v>4970</v>
      </c>
      <c r="C6105" s="338" t="s">
        <v>1558</v>
      </c>
      <c r="D6105" s="338">
        <v>2012.0</v>
      </c>
      <c r="E6105" s="338" t="s">
        <v>29056</v>
      </c>
      <c r="F6105" s="339">
        <v>44964.0</v>
      </c>
      <c r="G6105" s="338" t="s">
        <v>14270</v>
      </c>
      <c r="H6105" s="338" t="s">
        <v>26460</v>
      </c>
      <c r="I6105" s="338" t="s">
        <v>26460</v>
      </c>
      <c r="J6105" s="338" t="s">
        <v>20887</v>
      </c>
      <c r="K6105" s="338" t="s">
        <v>4976</v>
      </c>
      <c r="L6105" s="338" t="s">
        <v>5074</v>
      </c>
      <c r="M6105" s="338" t="s">
        <v>29199</v>
      </c>
      <c r="N6105" s="338" t="s">
        <v>27982</v>
      </c>
      <c r="O6105" s="338" t="s">
        <v>5780</v>
      </c>
    </row>
    <row r="6106" ht="15.75" customHeight="1">
      <c r="A6106" s="338" t="s">
        <v>4530</v>
      </c>
      <c r="B6106" s="338" t="s">
        <v>7737</v>
      </c>
      <c r="C6106" s="338" t="s">
        <v>1558</v>
      </c>
      <c r="D6106" s="338">
        <v>2012.0</v>
      </c>
      <c r="E6106" s="338" t="s">
        <v>29111</v>
      </c>
      <c r="F6106" s="339">
        <v>45174.0</v>
      </c>
      <c r="G6106" s="338" t="s">
        <v>7062</v>
      </c>
      <c r="H6106" s="338" t="s">
        <v>21557</v>
      </c>
      <c r="I6106" s="338" t="s">
        <v>26410</v>
      </c>
      <c r="J6106" s="338" t="s">
        <v>29200</v>
      </c>
      <c r="K6106" s="338" t="s">
        <v>4987</v>
      </c>
      <c r="L6106" s="338" t="s">
        <v>15938</v>
      </c>
      <c r="M6106" s="338" t="s">
        <v>29201</v>
      </c>
      <c r="N6106" s="338" t="s">
        <v>7780</v>
      </c>
      <c r="O6106" s="338" t="s">
        <v>5457</v>
      </c>
    </row>
    <row r="6107" ht="15.75" customHeight="1">
      <c r="A6107" s="338" t="s">
        <v>3037</v>
      </c>
      <c r="B6107" s="338" t="s">
        <v>4970</v>
      </c>
      <c r="C6107" s="338" t="s">
        <v>1558</v>
      </c>
      <c r="D6107" s="338">
        <v>2012.0</v>
      </c>
      <c r="E6107" s="338" t="s">
        <v>29202</v>
      </c>
      <c r="F6107" s="339">
        <v>45022.0</v>
      </c>
      <c r="G6107" s="338" t="s">
        <v>19686</v>
      </c>
      <c r="H6107" s="338" t="s">
        <v>23516</v>
      </c>
      <c r="I6107" s="338" t="s">
        <v>25192</v>
      </c>
      <c r="J6107" s="338" t="s">
        <v>25192</v>
      </c>
      <c r="K6107" s="338" t="s">
        <v>4987</v>
      </c>
      <c r="L6107" s="338" t="s">
        <v>12744</v>
      </c>
      <c r="M6107" s="338" t="s">
        <v>29203</v>
      </c>
      <c r="N6107" s="338" t="s">
        <v>5009</v>
      </c>
      <c r="O6107" s="338" t="s">
        <v>5610</v>
      </c>
    </row>
    <row r="6108" ht="15.75" customHeight="1">
      <c r="A6108" s="338" t="s">
        <v>4397</v>
      </c>
      <c r="B6108" s="338" t="s">
        <v>4970</v>
      </c>
      <c r="C6108" s="338" t="s">
        <v>1558</v>
      </c>
      <c r="D6108" s="338">
        <v>2012.0</v>
      </c>
      <c r="E6108" s="338" t="s">
        <v>29204</v>
      </c>
      <c r="F6108" s="339">
        <v>45112.0</v>
      </c>
      <c r="G6108" s="338" t="s">
        <v>5022</v>
      </c>
      <c r="H6108" s="338" t="s">
        <v>25819</v>
      </c>
      <c r="I6108" s="338" t="s">
        <v>29205</v>
      </c>
      <c r="J6108" s="338" t="s">
        <v>15981</v>
      </c>
      <c r="K6108" s="338" t="s">
        <v>4987</v>
      </c>
      <c r="L6108" s="338" t="s">
        <v>16968</v>
      </c>
      <c r="M6108" s="338" t="s">
        <v>29206</v>
      </c>
      <c r="N6108" s="338" t="s">
        <v>5224</v>
      </c>
      <c r="O6108" s="338" t="s">
        <v>5160</v>
      </c>
    </row>
    <row r="6109" ht="15.75" customHeight="1">
      <c r="A6109" s="338" t="s">
        <v>1012</v>
      </c>
      <c r="B6109" s="338" t="s">
        <v>4970</v>
      </c>
      <c r="C6109" s="338" t="s">
        <v>1537</v>
      </c>
      <c r="D6109" s="338">
        <v>2012.0</v>
      </c>
      <c r="E6109" s="338" t="s">
        <v>29207</v>
      </c>
      <c r="F6109" s="339">
        <v>45083.0</v>
      </c>
      <c r="G6109" s="338" t="s">
        <v>29208</v>
      </c>
      <c r="H6109" s="338" t="s">
        <v>18118</v>
      </c>
      <c r="I6109" s="338" t="s">
        <v>9896</v>
      </c>
      <c r="J6109" s="338" t="s">
        <v>6042</v>
      </c>
      <c r="K6109" s="338" t="s">
        <v>4987</v>
      </c>
      <c r="L6109" s="338" t="s">
        <v>16620</v>
      </c>
      <c r="M6109" s="338" t="s">
        <v>29209</v>
      </c>
      <c r="N6109" s="338" t="s">
        <v>25296</v>
      </c>
      <c r="O6109" s="338" t="s">
        <v>5120</v>
      </c>
    </row>
    <row r="6110" ht="15.75" customHeight="1">
      <c r="A6110" s="338" t="s">
        <v>29210</v>
      </c>
      <c r="B6110" s="338" t="s">
        <v>4970</v>
      </c>
      <c r="C6110" s="338" t="s">
        <v>1558</v>
      </c>
      <c r="D6110" s="338">
        <v>2012.0</v>
      </c>
      <c r="E6110" s="338" t="s">
        <v>29211</v>
      </c>
      <c r="F6110" s="338" t="s">
        <v>5059</v>
      </c>
      <c r="G6110" s="338" t="s">
        <v>15166</v>
      </c>
      <c r="H6110" s="338" t="s">
        <v>29212</v>
      </c>
      <c r="I6110" s="338" t="s">
        <v>29213</v>
      </c>
      <c r="J6110" s="338" t="s">
        <v>29214</v>
      </c>
      <c r="K6110" s="338" t="s">
        <v>4987</v>
      </c>
      <c r="L6110" s="338" t="s">
        <v>6677</v>
      </c>
      <c r="M6110" s="338" t="s">
        <v>29215</v>
      </c>
      <c r="N6110" s="338" t="s">
        <v>27787</v>
      </c>
      <c r="O6110" s="338" t="s">
        <v>5505</v>
      </c>
    </row>
    <row r="6111" ht="15.75" customHeight="1">
      <c r="A6111" s="338" t="s">
        <v>1407</v>
      </c>
      <c r="B6111" s="338" t="s">
        <v>7737</v>
      </c>
      <c r="C6111" s="338" t="s">
        <v>1601</v>
      </c>
      <c r="D6111" s="338">
        <v>2012.0</v>
      </c>
      <c r="E6111" s="338" t="s">
        <v>29216</v>
      </c>
      <c r="F6111" s="338" t="s">
        <v>5059</v>
      </c>
      <c r="G6111" s="338" t="s">
        <v>10323</v>
      </c>
      <c r="H6111" s="338" t="s">
        <v>29217</v>
      </c>
      <c r="I6111" s="338" t="s">
        <v>29218</v>
      </c>
      <c r="J6111" s="338" t="s">
        <v>29219</v>
      </c>
      <c r="K6111" s="338" t="s">
        <v>4987</v>
      </c>
      <c r="L6111" s="338" t="s">
        <v>5176</v>
      </c>
      <c r="M6111" s="338" t="s">
        <v>29220</v>
      </c>
      <c r="N6111" s="338" t="s">
        <v>5224</v>
      </c>
      <c r="O6111" s="338" t="s">
        <v>5316</v>
      </c>
    </row>
    <row r="6112" ht="15.75" customHeight="1">
      <c r="A6112" s="338" t="s">
        <v>7794</v>
      </c>
      <c r="B6112" s="338" t="s">
        <v>7737</v>
      </c>
      <c r="C6112" s="338" t="s">
        <v>1537</v>
      </c>
      <c r="D6112" s="338">
        <v>2012.0</v>
      </c>
      <c r="E6112" s="338" t="s">
        <v>29185</v>
      </c>
      <c r="F6112" s="339">
        <v>45021.0</v>
      </c>
      <c r="G6112" s="338" t="s">
        <v>13584</v>
      </c>
      <c r="H6112" s="338" t="s">
        <v>29221</v>
      </c>
      <c r="I6112" s="338" t="s">
        <v>24413</v>
      </c>
      <c r="J6112" s="338" t="s">
        <v>28385</v>
      </c>
      <c r="K6112" s="338" t="s">
        <v>4987</v>
      </c>
      <c r="L6112" s="338" t="s">
        <v>12744</v>
      </c>
      <c r="M6112" s="338" t="s">
        <v>29222</v>
      </c>
      <c r="N6112" s="338" t="s">
        <v>27787</v>
      </c>
      <c r="O6112" s="338" t="s">
        <v>5483</v>
      </c>
    </row>
    <row r="6113" ht="15.75" customHeight="1">
      <c r="A6113" s="338" t="s">
        <v>1982</v>
      </c>
      <c r="B6113" s="338" t="s">
        <v>4970</v>
      </c>
      <c r="C6113" s="338" t="s">
        <v>1537</v>
      </c>
      <c r="D6113" s="338">
        <v>2012.0</v>
      </c>
      <c r="E6113" s="338" t="s">
        <v>29091</v>
      </c>
      <c r="F6113" s="339">
        <v>45084.0</v>
      </c>
      <c r="G6113" s="338" t="s">
        <v>22901</v>
      </c>
      <c r="H6113" s="338" t="s">
        <v>21309</v>
      </c>
      <c r="I6113" s="338" t="s">
        <v>21309</v>
      </c>
      <c r="J6113" s="338" t="s">
        <v>19865</v>
      </c>
      <c r="K6113" s="338" t="s">
        <v>4987</v>
      </c>
      <c r="L6113" s="338" t="s">
        <v>5389</v>
      </c>
      <c r="M6113" s="338" t="s">
        <v>29223</v>
      </c>
      <c r="N6113" s="338" t="s">
        <v>29224</v>
      </c>
      <c r="O6113" s="338" t="s">
        <v>5087</v>
      </c>
    </row>
    <row r="6114" ht="15.75" customHeight="1">
      <c r="A6114" s="338" t="s">
        <v>3553</v>
      </c>
      <c r="B6114" s="338" t="s">
        <v>7737</v>
      </c>
      <c r="C6114" s="338" t="s">
        <v>1537</v>
      </c>
      <c r="D6114" s="338">
        <v>2012.0</v>
      </c>
      <c r="E6114" s="338" t="s">
        <v>29225</v>
      </c>
      <c r="F6114" s="339">
        <v>45112.0</v>
      </c>
      <c r="G6114" s="338" t="s">
        <v>27847</v>
      </c>
      <c r="H6114" s="338" t="s">
        <v>23048</v>
      </c>
      <c r="I6114" s="338" t="s">
        <v>29226</v>
      </c>
      <c r="J6114" s="338" t="s">
        <v>27034</v>
      </c>
      <c r="K6114" s="338" t="s">
        <v>4987</v>
      </c>
      <c r="L6114" s="338" t="s">
        <v>22805</v>
      </c>
      <c r="M6114" s="338" t="s">
        <v>29227</v>
      </c>
      <c r="N6114" s="338" t="s">
        <v>4979</v>
      </c>
      <c r="O6114" s="338" t="s">
        <v>5339</v>
      </c>
    </row>
    <row r="6115" ht="15.75" customHeight="1">
      <c r="A6115" s="338" t="s">
        <v>29228</v>
      </c>
      <c r="B6115" s="338" t="s">
        <v>7737</v>
      </c>
      <c r="C6115" s="338" t="s">
        <v>1547</v>
      </c>
      <c r="D6115" s="338">
        <v>2012.0</v>
      </c>
      <c r="E6115" s="338" t="s">
        <v>29229</v>
      </c>
      <c r="F6115" s="339">
        <v>45023.0</v>
      </c>
      <c r="G6115" s="338" t="s">
        <v>19789</v>
      </c>
      <c r="H6115" s="338" t="s">
        <v>26305</v>
      </c>
      <c r="I6115" s="338" t="s">
        <v>26305</v>
      </c>
      <c r="J6115" s="338" t="s">
        <v>17397</v>
      </c>
      <c r="K6115" s="338" t="s">
        <v>4987</v>
      </c>
      <c r="L6115" s="338" t="s">
        <v>5064</v>
      </c>
      <c r="M6115" s="338" t="s">
        <v>29230</v>
      </c>
      <c r="N6115" s="338" t="s">
        <v>25296</v>
      </c>
      <c r="O6115" s="338" t="s">
        <v>7456</v>
      </c>
    </row>
    <row r="6116" ht="15.75" customHeight="1">
      <c r="A6116" s="338" t="s">
        <v>1106</v>
      </c>
      <c r="B6116" s="338" t="s">
        <v>4993</v>
      </c>
      <c r="C6116" s="338" t="s">
        <v>1572</v>
      </c>
      <c r="D6116" s="338">
        <v>2012.0</v>
      </c>
      <c r="E6116" s="338" t="s">
        <v>29170</v>
      </c>
      <c r="F6116" s="339">
        <v>45022.0</v>
      </c>
      <c r="G6116" s="338" t="s">
        <v>12154</v>
      </c>
      <c r="H6116" s="338" t="s">
        <v>29231</v>
      </c>
      <c r="I6116" s="338" t="s">
        <v>20653</v>
      </c>
      <c r="J6116" s="338" t="s">
        <v>26755</v>
      </c>
      <c r="K6116" s="338" t="s">
        <v>4987</v>
      </c>
      <c r="L6116" s="338" t="s">
        <v>11153</v>
      </c>
      <c r="M6116" s="338" t="s">
        <v>29232</v>
      </c>
      <c r="N6116" s="338" t="s">
        <v>5036</v>
      </c>
      <c r="O6116" s="338" t="s">
        <v>5505</v>
      </c>
    </row>
    <row r="6117" ht="15.75" customHeight="1">
      <c r="A6117" s="338" t="s">
        <v>4294</v>
      </c>
      <c r="B6117" s="338" t="s">
        <v>7737</v>
      </c>
      <c r="C6117" s="338" t="s">
        <v>1537</v>
      </c>
      <c r="D6117" s="338">
        <v>2012.0</v>
      </c>
      <c r="E6117" s="338" t="s">
        <v>28650</v>
      </c>
      <c r="F6117" s="339">
        <v>45083.0</v>
      </c>
      <c r="G6117" s="338" t="s">
        <v>10388</v>
      </c>
      <c r="H6117" s="338" t="s">
        <v>29233</v>
      </c>
      <c r="I6117" s="338" t="s">
        <v>29234</v>
      </c>
      <c r="J6117" s="338" t="s">
        <v>27034</v>
      </c>
      <c r="K6117" s="338" t="s">
        <v>4987</v>
      </c>
      <c r="L6117" s="338" t="s">
        <v>12855</v>
      </c>
      <c r="M6117" s="338" t="s">
        <v>29235</v>
      </c>
      <c r="N6117" s="338" t="s">
        <v>18868</v>
      </c>
      <c r="O6117" s="338" t="s">
        <v>5160</v>
      </c>
    </row>
    <row r="6118" ht="15.75" customHeight="1">
      <c r="A6118" s="338" t="s">
        <v>2648</v>
      </c>
      <c r="B6118" s="338" t="s">
        <v>4993</v>
      </c>
      <c r="C6118" s="338" t="s">
        <v>1572</v>
      </c>
      <c r="D6118" s="338">
        <v>2012.0</v>
      </c>
      <c r="E6118" s="338" t="s">
        <v>29168</v>
      </c>
      <c r="F6118" s="339">
        <v>44991.0</v>
      </c>
      <c r="G6118" s="338" t="s">
        <v>8851</v>
      </c>
      <c r="H6118" s="338" t="s">
        <v>25305</v>
      </c>
      <c r="I6118" s="338" t="s">
        <v>26651</v>
      </c>
      <c r="J6118" s="338" t="s">
        <v>27923</v>
      </c>
      <c r="K6118" s="338" t="s">
        <v>4987</v>
      </c>
      <c r="L6118" s="338" t="s">
        <v>5355</v>
      </c>
      <c r="M6118" s="338" t="s">
        <v>29236</v>
      </c>
      <c r="N6118" s="338" t="s">
        <v>17520</v>
      </c>
      <c r="O6118" s="338" t="s">
        <v>5370</v>
      </c>
    </row>
    <row r="6119" ht="15.75" customHeight="1">
      <c r="A6119" s="338" t="s">
        <v>2481</v>
      </c>
      <c r="B6119" s="338" t="s">
        <v>7737</v>
      </c>
      <c r="C6119" s="338" t="s">
        <v>1547</v>
      </c>
      <c r="D6119" s="338">
        <v>2012.0</v>
      </c>
      <c r="E6119" s="338" t="s">
        <v>29237</v>
      </c>
      <c r="F6119" s="339">
        <v>45052.0</v>
      </c>
      <c r="G6119" s="338" t="s">
        <v>11132</v>
      </c>
      <c r="H6119" s="338" t="s">
        <v>17661</v>
      </c>
      <c r="I6119" s="338" t="s">
        <v>27938</v>
      </c>
      <c r="J6119" s="338" t="s">
        <v>26755</v>
      </c>
      <c r="K6119" s="338" t="s">
        <v>4987</v>
      </c>
      <c r="L6119" s="338" t="s">
        <v>7014</v>
      </c>
      <c r="M6119" s="338" t="s">
        <v>29238</v>
      </c>
      <c r="N6119" s="338" t="s">
        <v>4979</v>
      </c>
      <c r="O6119" s="338" t="s">
        <v>5294</v>
      </c>
    </row>
    <row r="6120" ht="15.75" customHeight="1">
      <c r="A6120" s="338" t="s">
        <v>3475</v>
      </c>
      <c r="B6120" s="338" t="s">
        <v>4993</v>
      </c>
      <c r="C6120" s="338" t="s">
        <v>1572</v>
      </c>
      <c r="D6120" s="338">
        <v>2012.0</v>
      </c>
      <c r="E6120" s="338" t="s">
        <v>29185</v>
      </c>
      <c r="F6120" s="339">
        <v>44992.0</v>
      </c>
      <c r="G6120" s="338" t="s">
        <v>18174</v>
      </c>
      <c r="H6120" s="338" t="s">
        <v>29239</v>
      </c>
      <c r="I6120" s="338" t="s">
        <v>26717</v>
      </c>
      <c r="J6120" s="338" t="s">
        <v>23569</v>
      </c>
      <c r="K6120" s="338" t="s">
        <v>4987</v>
      </c>
      <c r="L6120" s="338" t="s">
        <v>26520</v>
      </c>
      <c r="M6120" s="338" t="s">
        <v>29240</v>
      </c>
      <c r="N6120" s="338" t="s">
        <v>19003</v>
      </c>
      <c r="O6120" s="338" t="s">
        <v>5262</v>
      </c>
    </row>
    <row r="6121" ht="15.75" customHeight="1">
      <c r="A6121" s="338" t="s">
        <v>29241</v>
      </c>
      <c r="B6121" s="338" t="s">
        <v>4970</v>
      </c>
      <c r="C6121" s="338" t="s">
        <v>1681</v>
      </c>
      <c r="D6121" s="338">
        <v>2012.0</v>
      </c>
      <c r="E6121" s="338" t="s">
        <v>29242</v>
      </c>
      <c r="F6121" s="339">
        <v>45144.0</v>
      </c>
      <c r="G6121" s="338" t="s">
        <v>13588</v>
      </c>
      <c r="H6121" s="338" t="s">
        <v>29243</v>
      </c>
      <c r="I6121" s="338" t="s">
        <v>29244</v>
      </c>
      <c r="J6121" s="338" t="s">
        <v>26306</v>
      </c>
      <c r="K6121" s="338" t="s">
        <v>4987</v>
      </c>
      <c r="L6121" s="338" t="s">
        <v>5064</v>
      </c>
      <c r="M6121" s="338" t="s">
        <v>29245</v>
      </c>
      <c r="N6121" s="338" t="s">
        <v>29246</v>
      </c>
      <c r="O6121" s="338" t="s">
        <v>5537</v>
      </c>
    </row>
    <row r="6122" ht="15.75" customHeight="1">
      <c r="A6122" s="338" t="s">
        <v>29247</v>
      </c>
      <c r="B6122" s="338" t="s">
        <v>5601</v>
      </c>
      <c r="C6122" s="338" t="s">
        <v>1425</v>
      </c>
      <c r="D6122" s="338">
        <v>2012.0</v>
      </c>
      <c r="E6122" s="338" t="s">
        <v>29248</v>
      </c>
      <c r="F6122" s="339">
        <v>44932.0</v>
      </c>
      <c r="G6122" s="338" t="s">
        <v>7889</v>
      </c>
      <c r="H6122" s="338" t="s">
        <v>26180</v>
      </c>
      <c r="I6122" s="338" t="s">
        <v>23038</v>
      </c>
      <c r="J6122" s="338" t="s">
        <v>15536</v>
      </c>
      <c r="K6122" s="338" t="s">
        <v>5607</v>
      </c>
      <c r="L6122" s="338" t="s">
        <v>5017</v>
      </c>
      <c r="M6122" s="338" t="s">
        <v>29249</v>
      </c>
      <c r="N6122" s="338" t="s">
        <v>29250</v>
      </c>
      <c r="O6122" s="338" t="s">
        <v>5143</v>
      </c>
    </row>
    <row r="6123" ht="15.75" customHeight="1">
      <c r="A6123" s="338" t="s">
        <v>29251</v>
      </c>
      <c r="B6123" s="338" t="s">
        <v>4970</v>
      </c>
      <c r="C6123" s="338" t="s">
        <v>1547</v>
      </c>
      <c r="D6123" s="338">
        <v>2012.0</v>
      </c>
      <c r="E6123" s="338" t="s">
        <v>29252</v>
      </c>
      <c r="F6123" s="339">
        <v>45052.0</v>
      </c>
      <c r="G6123" s="338" t="s">
        <v>5710</v>
      </c>
      <c r="H6123" s="338" t="s">
        <v>8085</v>
      </c>
      <c r="I6123" s="338" t="s">
        <v>29253</v>
      </c>
      <c r="J6123" s="338" t="s">
        <v>26781</v>
      </c>
      <c r="K6123" s="338" t="s">
        <v>4976</v>
      </c>
      <c r="M6123" s="338" t="s">
        <v>29254</v>
      </c>
      <c r="N6123" s="338" t="s">
        <v>29255</v>
      </c>
      <c r="O6123" s="338" t="s">
        <v>5715</v>
      </c>
    </row>
    <row r="6124" ht="15.75" customHeight="1">
      <c r="A6124" s="338" t="s">
        <v>29256</v>
      </c>
      <c r="B6124" s="338" t="s">
        <v>4970</v>
      </c>
      <c r="C6124" s="338" t="s">
        <v>1558</v>
      </c>
      <c r="D6124" s="338">
        <v>2012.0</v>
      </c>
      <c r="E6124" s="338" t="s">
        <v>29257</v>
      </c>
      <c r="F6124" s="339">
        <v>45053.0</v>
      </c>
      <c r="G6124" s="338" t="s">
        <v>6487</v>
      </c>
      <c r="H6124" s="338" t="s">
        <v>16932</v>
      </c>
      <c r="I6124" s="338" t="s">
        <v>16932</v>
      </c>
      <c r="J6124" s="338" t="s">
        <v>29258</v>
      </c>
      <c r="K6124" s="338" t="s">
        <v>4987</v>
      </c>
      <c r="M6124" s="338" t="s">
        <v>29259</v>
      </c>
      <c r="N6124" s="338" t="s">
        <v>29260</v>
      </c>
      <c r="O6124" s="338" t="s">
        <v>5505</v>
      </c>
    </row>
    <row r="6125" ht="15.75" customHeight="1">
      <c r="A6125" s="338" t="s">
        <v>551</v>
      </c>
      <c r="B6125" s="338" t="s">
        <v>4993</v>
      </c>
      <c r="C6125" s="338" t="s">
        <v>1572</v>
      </c>
      <c r="D6125" s="338">
        <v>2012.0</v>
      </c>
      <c r="E6125" s="338" t="s">
        <v>29046</v>
      </c>
      <c r="F6125" s="339">
        <v>45144.0</v>
      </c>
      <c r="G6125" s="338" t="s">
        <v>15957</v>
      </c>
      <c r="H6125" s="338" t="s">
        <v>19127</v>
      </c>
      <c r="I6125" s="338" t="s">
        <v>19127</v>
      </c>
      <c r="J6125" s="338" t="s">
        <v>15981</v>
      </c>
      <c r="K6125" s="338" t="s">
        <v>4987</v>
      </c>
      <c r="L6125" s="338" t="s">
        <v>26520</v>
      </c>
      <c r="M6125" s="338" t="s">
        <v>29261</v>
      </c>
      <c r="N6125" s="338" t="s">
        <v>19003</v>
      </c>
      <c r="O6125" s="338" t="s">
        <v>5483</v>
      </c>
    </row>
    <row r="6126" ht="15.75" customHeight="1">
      <c r="A6126" s="338" t="s">
        <v>3698</v>
      </c>
      <c r="B6126" s="338" t="s">
        <v>4970</v>
      </c>
      <c r="C6126" s="338" t="s">
        <v>1558</v>
      </c>
      <c r="D6126" s="338">
        <v>2012.0</v>
      </c>
      <c r="E6126" s="338" t="s">
        <v>29262</v>
      </c>
      <c r="F6126" s="339">
        <v>44963.0</v>
      </c>
      <c r="G6126" s="338" t="s">
        <v>7833</v>
      </c>
      <c r="H6126" s="338" t="s">
        <v>26450</v>
      </c>
      <c r="I6126" s="338" t="s">
        <v>26451</v>
      </c>
      <c r="J6126" s="338" t="s">
        <v>26451</v>
      </c>
      <c r="K6126" s="338" t="s">
        <v>4987</v>
      </c>
      <c r="L6126" s="338" t="s">
        <v>7748</v>
      </c>
      <c r="M6126" s="338" t="s">
        <v>29263</v>
      </c>
      <c r="N6126" s="338" t="s">
        <v>5036</v>
      </c>
      <c r="O6126" s="338" t="s">
        <v>5002</v>
      </c>
    </row>
    <row r="6127" ht="15.75" customHeight="1">
      <c r="A6127" s="338" t="s">
        <v>29264</v>
      </c>
      <c r="B6127" s="338" t="s">
        <v>7737</v>
      </c>
      <c r="C6127" s="338" t="s">
        <v>1547</v>
      </c>
      <c r="D6127" s="338">
        <v>2012.0</v>
      </c>
      <c r="E6127" s="338" t="s">
        <v>29091</v>
      </c>
      <c r="F6127" s="339">
        <v>45082.0</v>
      </c>
      <c r="G6127" s="338" t="s">
        <v>13584</v>
      </c>
      <c r="H6127" s="338" t="s">
        <v>29265</v>
      </c>
      <c r="I6127" s="338" t="s">
        <v>28676</v>
      </c>
      <c r="J6127" s="338" t="s">
        <v>27947</v>
      </c>
      <c r="K6127" s="338" t="s">
        <v>4987</v>
      </c>
      <c r="L6127" s="338" t="s">
        <v>5064</v>
      </c>
      <c r="M6127" s="338" t="s">
        <v>29266</v>
      </c>
      <c r="N6127" s="338" t="s">
        <v>26100</v>
      </c>
      <c r="O6127" s="338" t="s">
        <v>5294</v>
      </c>
    </row>
    <row r="6128" ht="15.75" customHeight="1">
      <c r="A6128" s="338" t="s">
        <v>29267</v>
      </c>
      <c r="B6128" s="338" t="s">
        <v>4970</v>
      </c>
      <c r="C6128" s="338" t="s">
        <v>1681</v>
      </c>
      <c r="D6128" s="338">
        <v>2012.0</v>
      </c>
      <c r="E6128" s="338" t="s">
        <v>29061</v>
      </c>
      <c r="F6128" s="339">
        <v>44964.0</v>
      </c>
      <c r="G6128" s="338" t="s">
        <v>5710</v>
      </c>
      <c r="H6128" s="338" t="s">
        <v>29268</v>
      </c>
      <c r="I6128" s="338" t="s">
        <v>29268</v>
      </c>
      <c r="J6128" s="338" t="s">
        <v>24901</v>
      </c>
      <c r="K6128" s="338" t="s">
        <v>4987</v>
      </c>
      <c r="L6128" s="338" t="s">
        <v>5140</v>
      </c>
      <c r="M6128" s="338" t="s">
        <v>29269</v>
      </c>
      <c r="N6128" s="338" t="s">
        <v>17975</v>
      </c>
      <c r="O6128" s="338" t="s">
        <v>5028</v>
      </c>
    </row>
    <row r="6129" ht="15.75" customHeight="1">
      <c r="A6129" s="338" t="s">
        <v>1908</v>
      </c>
      <c r="B6129" s="338" t="s">
        <v>7737</v>
      </c>
      <c r="C6129" s="338" t="s">
        <v>1547</v>
      </c>
      <c r="D6129" s="338">
        <v>2012.0</v>
      </c>
      <c r="E6129" s="338" t="s">
        <v>29216</v>
      </c>
      <c r="F6129" s="339">
        <v>45022.0</v>
      </c>
      <c r="G6129" s="338" t="s">
        <v>15133</v>
      </c>
      <c r="H6129" s="338" t="s">
        <v>26490</v>
      </c>
      <c r="I6129" s="338" t="s">
        <v>29270</v>
      </c>
      <c r="J6129" s="338" t="s">
        <v>21231</v>
      </c>
      <c r="K6129" s="338" t="s">
        <v>4976</v>
      </c>
      <c r="L6129" s="338" t="s">
        <v>6071</v>
      </c>
      <c r="M6129" s="338" t="s">
        <v>29271</v>
      </c>
      <c r="N6129" s="338" t="s">
        <v>27982</v>
      </c>
      <c r="O6129" s="338" t="s">
        <v>5028</v>
      </c>
    </row>
    <row r="6130" ht="15.75" customHeight="1">
      <c r="A6130" s="338" t="s">
        <v>3678</v>
      </c>
      <c r="B6130" s="338" t="s">
        <v>4993</v>
      </c>
      <c r="C6130" s="338" t="s">
        <v>1558</v>
      </c>
      <c r="D6130" s="338">
        <v>2012.0</v>
      </c>
      <c r="E6130" s="338" t="s">
        <v>28418</v>
      </c>
      <c r="F6130" s="339">
        <v>44931.0</v>
      </c>
      <c r="G6130" s="338" t="s">
        <v>5090</v>
      </c>
      <c r="H6130" s="338" t="s">
        <v>17454</v>
      </c>
      <c r="I6130" s="338" t="s">
        <v>29272</v>
      </c>
      <c r="J6130" s="338" t="s">
        <v>29273</v>
      </c>
      <c r="K6130" s="338" t="s">
        <v>4987</v>
      </c>
      <c r="L6130" s="338" t="s">
        <v>7748</v>
      </c>
      <c r="M6130" s="338" t="s">
        <v>29274</v>
      </c>
      <c r="N6130" s="338" t="s">
        <v>5224</v>
      </c>
      <c r="O6130" s="338" t="s">
        <v>5248</v>
      </c>
    </row>
    <row r="6131" ht="15.75" customHeight="1">
      <c r="A6131" s="338" t="s">
        <v>29275</v>
      </c>
      <c r="B6131" s="338" t="s">
        <v>7737</v>
      </c>
      <c r="C6131" s="338" t="s">
        <v>1558</v>
      </c>
      <c r="D6131" s="338">
        <v>2012.0</v>
      </c>
      <c r="E6131" s="338" t="s">
        <v>29237</v>
      </c>
      <c r="F6131" s="339">
        <v>45052.0</v>
      </c>
      <c r="G6131" s="338" t="s">
        <v>6515</v>
      </c>
      <c r="H6131" s="338" t="s">
        <v>22506</v>
      </c>
      <c r="I6131" s="338" t="s">
        <v>28443</v>
      </c>
      <c r="J6131" s="338" t="s">
        <v>27954</v>
      </c>
      <c r="K6131" s="338" t="s">
        <v>4987</v>
      </c>
      <c r="L6131" s="338" t="s">
        <v>5176</v>
      </c>
      <c r="M6131" s="338" t="s">
        <v>29276</v>
      </c>
      <c r="N6131" s="338" t="s">
        <v>19967</v>
      </c>
      <c r="O6131" s="338" t="s">
        <v>5943</v>
      </c>
    </row>
    <row r="6132" ht="15.75" customHeight="1">
      <c r="A6132" s="338" t="s">
        <v>2036</v>
      </c>
      <c r="B6132" s="338" t="s">
        <v>7737</v>
      </c>
      <c r="C6132" s="338" t="s">
        <v>1547</v>
      </c>
      <c r="D6132" s="338">
        <v>2012.0</v>
      </c>
      <c r="E6132" s="338" t="s">
        <v>29151</v>
      </c>
      <c r="F6132" s="339">
        <v>45144.0</v>
      </c>
      <c r="G6132" s="338" t="s">
        <v>11151</v>
      </c>
      <c r="H6132" s="338" t="s">
        <v>29277</v>
      </c>
      <c r="I6132" s="338" t="s">
        <v>19841</v>
      </c>
      <c r="J6132" s="338" t="s">
        <v>24414</v>
      </c>
      <c r="K6132" s="338" t="s">
        <v>4987</v>
      </c>
      <c r="L6132" s="338" t="s">
        <v>7748</v>
      </c>
      <c r="M6132" s="338" t="s">
        <v>29278</v>
      </c>
      <c r="N6132" s="338" t="s">
        <v>19967</v>
      </c>
      <c r="O6132" s="338" t="s">
        <v>4991</v>
      </c>
    </row>
    <row r="6133" ht="15.75" customHeight="1">
      <c r="A6133" s="338" t="s">
        <v>918</v>
      </c>
      <c r="B6133" s="338" t="s">
        <v>7737</v>
      </c>
      <c r="C6133" s="338" t="s">
        <v>1537</v>
      </c>
      <c r="D6133" s="338">
        <v>2012.0</v>
      </c>
      <c r="E6133" s="338" t="s">
        <v>28557</v>
      </c>
      <c r="F6133" s="339">
        <v>44991.0</v>
      </c>
      <c r="G6133" s="338" t="s">
        <v>17353</v>
      </c>
      <c r="H6133" s="338" t="s">
        <v>26749</v>
      </c>
      <c r="I6133" s="338" t="s">
        <v>9005</v>
      </c>
      <c r="J6133" s="338" t="s">
        <v>12827</v>
      </c>
      <c r="K6133" s="338" t="s">
        <v>5607</v>
      </c>
      <c r="L6133" s="338" t="s">
        <v>14444</v>
      </c>
      <c r="M6133" s="338" t="s">
        <v>29279</v>
      </c>
      <c r="N6133" s="338" t="s">
        <v>21846</v>
      </c>
      <c r="O6133" s="338" t="s">
        <v>5248</v>
      </c>
    </row>
    <row r="6134" ht="15.75" customHeight="1">
      <c r="A6134" s="338" t="s">
        <v>29280</v>
      </c>
      <c r="B6134" s="338" t="s">
        <v>4970</v>
      </c>
      <c r="C6134" s="338" t="s">
        <v>3713</v>
      </c>
      <c r="D6134" s="338">
        <v>2012.0</v>
      </c>
      <c r="E6134" s="338" t="s">
        <v>29281</v>
      </c>
      <c r="F6134" s="339">
        <v>45022.0</v>
      </c>
      <c r="G6134" s="338" t="s">
        <v>5196</v>
      </c>
      <c r="H6134" s="338" t="s">
        <v>29282</v>
      </c>
      <c r="I6134" s="338" t="s">
        <v>29282</v>
      </c>
      <c r="J6134" s="338" t="s">
        <v>29283</v>
      </c>
      <c r="K6134" s="338" t="s">
        <v>4987</v>
      </c>
      <c r="L6134" s="338" t="s">
        <v>11108</v>
      </c>
      <c r="M6134" s="338" t="s">
        <v>29284</v>
      </c>
      <c r="N6134" s="338" t="s">
        <v>29285</v>
      </c>
      <c r="O6134" s="338" t="s">
        <v>6003</v>
      </c>
    </row>
    <row r="6135" ht="15.75" customHeight="1">
      <c r="A6135" s="338" t="s">
        <v>29286</v>
      </c>
      <c r="B6135" s="338" t="s">
        <v>4970</v>
      </c>
      <c r="C6135" s="338" t="s">
        <v>1547</v>
      </c>
      <c r="D6135" s="338">
        <v>2012.0</v>
      </c>
      <c r="E6135" s="338" t="s">
        <v>29287</v>
      </c>
      <c r="F6135" s="339">
        <v>45053.0</v>
      </c>
      <c r="G6135" s="338" t="s">
        <v>4983</v>
      </c>
      <c r="H6135" s="338" t="s">
        <v>21975</v>
      </c>
      <c r="I6135" s="338" t="s">
        <v>21975</v>
      </c>
      <c r="J6135" s="338" t="s">
        <v>26054</v>
      </c>
      <c r="K6135" s="338" t="s">
        <v>5607</v>
      </c>
      <c r="M6135" s="338" t="s">
        <v>29288</v>
      </c>
      <c r="N6135" s="338" t="s">
        <v>14870</v>
      </c>
      <c r="O6135" s="338" t="s">
        <v>6278</v>
      </c>
    </row>
    <row r="6136" ht="15.75" customHeight="1">
      <c r="A6136" s="338" t="s">
        <v>29289</v>
      </c>
      <c r="B6136" s="338" t="s">
        <v>4970</v>
      </c>
      <c r="C6136" s="338" t="s">
        <v>1547</v>
      </c>
      <c r="D6136" s="338">
        <v>2012.0</v>
      </c>
      <c r="E6136" s="338" t="s">
        <v>29290</v>
      </c>
      <c r="F6136" s="339">
        <v>45022.0</v>
      </c>
      <c r="G6136" s="338" t="s">
        <v>5674</v>
      </c>
      <c r="H6136" s="338" t="s">
        <v>5100</v>
      </c>
      <c r="I6136" s="338" t="s">
        <v>13773</v>
      </c>
      <c r="J6136" s="338" t="s">
        <v>5100</v>
      </c>
      <c r="K6136" s="338" t="s">
        <v>4987</v>
      </c>
      <c r="L6136" s="338" t="s">
        <v>6297</v>
      </c>
      <c r="M6136" s="338" t="s">
        <v>29291</v>
      </c>
      <c r="N6136" s="338" t="s">
        <v>26485</v>
      </c>
      <c r="O6136" s="338" t="s">
        <v>5852</v>
      </c>
    </row>
    <row r="6137" ht="15.75" customHeight="1">
      <c r="A6137" s="338" t="s">
        <v>29292</v>
      </c>
      <c r="B6137" s="338" t="s">
        <v>4970</v>
      </c>
      <c r="C6137" s="338" t="s">
        <v>1537</v>
      </c>
      <c r="D6137" s="338">
        <v>2012.0</v>
      </c>
      <c r="E6137" s="338" t="s">
        <v>29293</v>
      </c>
      <c r="F6137" s="339">
        <v>44932.0</v>
      </c>
      <c r="G6137" s="338" t="s">
        <v>7952</v>
      </c>
      <c r="H6137" s="338" t="s">
        <v>29294</v>
      </c>
      <c r="I6137" s="338" t="s">
        <v>25466</v>
      </c>
      <c r="J6137" s="338" t="s">
        <v>25466</v>
      </c>
      <c r="K6137" s="338" t="s">
        <v>4987</v>
      </c>
      <c r="L6137" s="338" t="s">
        <v>6297</v>
      </c>
      <c r="M6137" s="338" t="s">
        <v>29295</v>
      </c>
      <c r="N6137" s="338" t="s">
        <v>29224</v>
      </c>
      <c r="O6137" s="338" t="s">
        <v>5067</v>
      </c>
    </row>
    <row r="6138" ht="15.75" customHeight="1">
      <c r="A6138" s="338" t="s">
        <v>29296</v>
      </c>
      <c r="B6138" s="338" t="s">
        <v>4970</v>
      </c>
      <c r="C6138" s="338" t="s">
        <v>1537</v>
      </c>
      <c r="D6138" s="338">
        <v>2012.0</v>
      </c>
      <c r="E6138" s="338" t="s">
        <v>29179</v>
      </c>
      <c r="F6138" s="339">
        <v>45052.0</v>
      </c>
      <c r="G6138" s="338" t="s">
        <v>10464</v>
      </c>
      <c r="H6138" s="338" t="s">
        <v>29297</v>
      </c>
      <c r="I6138" s="338" t="s">
        <v>29298</v>
      </c>
      <c r="J6138" s="338" t="s">
        <v>29299</v>
      </c>
      <c r="K6138" s="338" t="s">
        <v>4987</v>
      </c>
      <c r="L6138" s="338" t="s">
        <v>5176</v>
      </c>
      <c r="M6138" s="338" t="s">
        <v>29300</v>
      </c>
      <c r="N6138" s="338" t="s">
        <v>26100</v>
      </c>
      <c r="O6138" s="338" t="s">
        <v>5780</v>
      </c>
    </row>
    <row r="6139" ht="15.75" customHeight="1">
      <c r="A6139" s="338" t="s">
        <v>29301</v>
      </c>
      <c r="B6139" s="338" t="s">
        <v>4970</v>
      </c>
      <c r="C6139" s="338" t="s">
        <v>1601</v>
      </c>
      <c r="D6139" s="338">
        <v>2012.0</v>
      </c>
      <c r="E6139" s="338" t="s">
        <v>29302</v>
      </c>
      <c r="F6139" s="339">
        <v>44990.0</v>
      </c>
      <c r="G6139" s="338" t="s">
        <v>5172</v>
      </c>
      <c r="H6139" s="338" t="s">
        <v>5106</v>
      </c>
      <c r="I6139" s="338" t="s">
        <v>5106</v>
      </c>
      <c r="J6139" s="338" t="s">
        <v>24414</v>
      </c>
      <c r="K6139" s="338" t="s">
        <v>5607</v>
      </c>
      <c r="L6139" s="338" t="s">
        <v>5094</v>
      </c>
      <c r="M6139" s="338" t="s">
        <v>29303</v>
      </c>
      <c r="N6139" s="338" t="s">
        <v>28740</v>
      </c>
      <c r="O6139" s="338" t="s">
        <v>5160</v>
      </c>
    </row>
    <row r="6140" ht="15.75" customHeight="1">
      <c r="A6140" s="338" t="s">
        <v>29304</v>
      </c>
      <c r="B6140" s="338" t="s">
        <v>4970</v>
      </c>
      <c r="C6140" s="338" t="s">
        <v>1601</v>
      </c>
      <c r="D6140" s="338">
        <v>2012.0</v>
      </c>
      <c r="E6140" s="338" t="s">
        <v>29305</v>
      </c>
      <c r="F6140" s="339">
        <v>44932.0</v>
      </c>
      <c r="G6140" s="338" t="s">
        <v>5701</v>
      </c>
      <c r="H6140" s="338" t="s">
        <v>19400</v>
      </c>
      <c r="I6140" s="338" t="s">
        <v>29306</v>
      </c>
      <c r="J6140" s="338" t="s">
        <v>26038</v>
      </c>
      <c r="K6140" s="338" t="s">
        <v>5607</v>
      </c>
      <c r="L6140" s="338" t="s">
        <v>7014</v>
      </c>
      <c r="M6140" s="338" t="s">
        <v>29307</v>
      </c>
      <c r="N6140" s="338" t="s">
        <v>14202</v>
      </c>
      <c r="O6140" s="338" t="s">
        <v>5002</v>
      </c>
    </row>
    <row r="6141" ht="15.75" customHeight="1">
      <c r="A6141" s="338" t="s">
        <v>29308</v>
      </c>
      <c r="B6141" s="338" t="s">
        <v>4970</v>
      </c>
      <c r="C6141" s="338" t="s">
        <v>1537</v>
      </c>
      <c r="D6141" s="338">
        <v>2012.0</v>
      </c>
      <c r="E6141" s="338" t="s">
        <v>29309</v>
      </c>
      <c r="F6141" s="339">
        <v>45112.0</v>
      </c>
      <c r="G6141" s="338" t="s">
        <v>8593</v>
      </c>
      <c r="H6141" s="338" t="s">
        <v>5061</v>
      </c>
      <c r="I6141" s="338" t="s">
        <v>27643</v>
      </c>
      <c r="J6141" s="338" t="s">
        <v>6042</v>
      </c>
      <c r="K6141" s="338" t="s">
        <v>4987</v>
      </c>
      <c r="L6141" s="338" t="s">
        <v>14444</v>
      </c>
      <c r="M6141" s="338" t="s">
        <v>29310</v>
      </c>
      <c r="N6141" s="338" t="s">
        <v>29311</v>
      </c>
      <c r="O6141" s="338" t="s">
        <v>5248</v>
      </c>
    </row>
    <row r="6142" ht="15.75" customHeight="1">
      <c r="A6142" s="338" t="s">
        <v>29312</v>
      </c>
      <c r="B6142" s="338" t="s">
        <v>7737</v>
      </c>
      <c r="C6142" s="338" t="s">
        <v>1558</v>
      </c>
      <c r="D6142" s="338">
        <v>2012.0</v>
      </c>
      <c r="E6142" s="338" t="s">
        <v>29313</v>
      </c>
      <c r="F6142" s="339">
        <v>45020.0</v>
      </c>
      <c r="G6142" s="338" t="s">
        <v>5080</v>
      </c>
      <c r="H6142" s="338" t="s">
        <v>29314</v>
      </c>
      <c r="I6142" s="338" t="s">
        <v>29314</v>
      </c>
      <c r="J6142" s="338" t="s">
        <v>27521</v>
      </c>
      <c r="K6142" s="338" t="s">
        <v>4987</v>
      </c>
      <c r="L6142" s="338" t="s">
        <v>5157</v>
      </c>
      <c r="M6142" s="338" t="s">
        <v>29315</v>
      </c>
      <c r="N6142" s="338" t="s">
        <v>29316</v>
      </c>
      <c r="O6142" s="338" t="s">
        <v>5262</v>
      </c>
    </row>
    <row r="6143" ht="15.75" customHeight="1">
      <c r="A6143" s="338" t="s">
        <v>29317</v>
      </c>
      <c r="B6143" s="338" t="s">
        <v>7737</v>
      </c>
      <c r="C6143" s="338" t="s">
        <v>1537</v>
      </c>
      <c r="D6143" s="338">
        <v>2012.0</v>
      </c>
      <c r="E6143" s="338" t="s">
        <v>29179</v>
      </c>
      <c r="F6143" s="339">
        <v>45174.0</v>
      </c>
      <c r="G6143" s="338" t="s">
        <v>9634</v>
      </c>
      <c r="H6143" s="338" t="s">
        <v>29318</v>
      </c>
      <c r="I6143" s="338" t="s">
        <v>20907</v>
      </c>
      <c r="J6143" s="338" t="s">
        <v>28061</v>
      </c>
      <c r="K6143" s="338" t="s">
        <v>4987</v>
      </c>
      <c r="M6143" s="338" t="s">
        <v>29319</v>
      </c>
      <c r="N6143" s="338" t="s">
        <v>18868</v>
      </c>
      <c r="O6143" s="338" t="s">
        <v>5370</v>
      </c>
    </row>
    <row r="6144" ht="15.75" customHeight="1">
      <c r="A6144" s="338" t="s">
        <v>29320</v>
      </c>
      <c r="B6144" s="338" t="s">
        <v>7737</v>
      </c>
      <c r="C6144" s="338" t="s">
        <v>1558</v>
      </c>
      <c r="D6144" s="338">
        <v>2012.0</v>
      </c>
      <c r="E6144" s="338" t="s">
        <v>29321</v>
      </c>
      <c r="F6144" s="339">
        <v>45144.0</v>
      </c>
      <c r="G6144" s="338" t="s">
        <v>5743</v>
      </c>
      <c r="H6144" s="338" t="s">
        <v>26310</v>
      </c>
      <c r="I6144" s="338" t="s">
        <v>26310</v>
      </c>
      <c r="J6144" s="338" t="s">
        <v>29322</v>
      </c>
      <c r="K6144" s="338" t="s">
        <v>4987</v>
      </c>
      <c r="L6144" s="338" t="s">
        <v>6297</v>
      </c>
      <c r="M6144" s="338" t="s">
        <v>29323</v>
      </c>
      <c r="N6144" s="338" t="s">
        <v>21953</v>
      </c>
      <c r="O6144" s="338" t="s">
        <v>5028</v>
      </c>
    </row>
    <row r="6145" ht="15.75" customHeight="1">
      <c r="A6145" s="338" t="s">
        <v>395</v>
      </c>
      <c r="B6145" s="338" t="s">
        <v>4993</v>
      </c>
      <c r="C6145" s="338" t="s">
        <v>1572</v>
      </c>
      <c r="D6145" s="338">
        <v>2012.0</v>
      </c>
      <c r="E6145" s="338" t="s">
        <v>29324</v>
      </c>
      <c r="F6145" s="339">
        <v>45052.0</v>
      </c>
      <c r="G6145" s="338" t="s">
        <v>20659</v>
      </c>
      <c r="H6145" s="338" t="s">
        <v>29325</v>
      </c>
      <c r="I6145" s="338" t="s">
        <v>27367</v>
      </c>
      <c r="J6145" s="338" t="s">
        <v>24146</v>
      </c>
      <c r="K6145" s="338" t="s">
        <v>4987</v>
      </c>
      <c r="L6145" s="338" t="s">
        <v>18964</v>
      </c>
      <c r="M6145" s="338" t="s">
        <v>29326</v>
      </c>
      <c r="N6145" s="338" t="s">
        <v>26689</v>
      </c>
      <c r="O6145" s="338" t="s">
        <v>5010</v>
      </c>
    </row>
    <row r="6146" ht="15.75" customHeight="1">
      <c r="A6146" s="338" t="s">
        <v>29327</v>
      </c>
      <c r="B6146" s="338" t="s">
        <v>4970</v>
      </c>
      <c r="C6146" s="338" t="s">
        <v>1425</v>
      </c>
      <c r="D6146" s="338">
        <v>2012.0</v>
      </c>
      <c r="E6146" s="338" t="s">
        <v>29328</v>
      </c>
      <c r="F6146" s="339">
        <v>45143.0</v>
      </c>
      <c r="G6146" s="338" t="s">
        <v>9516</v>
      </c>
      <c r="H6146" s="338" t="s">
        <v>5839</v>
      </c>
      <c r="I6146" s="338" t="s">
        <v>29329</v>
      </c>
      <c r="J6146" s="338" t="s">
        <v>29330</v>
      </c>
      <c r="K6146" s="338" t="s">
        <v>4987</v>
      </c>
      <c r="M6146" s="338" t="s">
        <v>29331</v>
      </c>
      <c r="N6146" s="338" t="s">
        <v>29332</v>
      </c>
      <c r="O6146" s="338" t="s">
        <v>5077</v>
      </c>
    </row>
    <row r="6147" ht="15.75" customHeight="1">
      <c r="A6147" s="338" t="s">
        <v>29333</v>
      </c>
      <c r="B6147" s="338" t="s">
        <v>4970</v>
      </c>
      <c r="C6147" s="338" t="s">
        <v>1425</v>
      </c>
      <c r="D6147" s="338">
        <v>2012.0</v>
      </c>
      <c r="E6147" s="338" t="s">
        <v>29229</v>
      </c>
      <c r="F6147" s="338" t="s">
        <v>5286</v>
      </c>
      <c r="G6147" s="338" t="s">
        <v>5153</v>
      </c>
      <c r="H6147" s="338" t="s">
        <v>26703</v>
      </c>
      <c r="I6147" s="338" t="s">
        <v>29334</v>
      </c>
      <c r="J6147" s="338" t="s">
        <v>29335</v>
      </c>
      <c r="K6147" s="338" t="s">
        <v>4987</v>
      </c>
      <c r="L6147" s="338" t="s">
        <v>19403</v>
      </c>
      <c r="M6147" s="338" t="s">
        <v>29336</v>
      </c>
      <c r="N6147" s="338" t="s">
        <v>29337</v>
      </c>
      <c r="O6147" s="338" t="s">
        <v>5505</v>
      </c>
    </row>
    <row r="6148" ht="15.75" customHeight="1">
      <c r="A6148" s="338" t="s">
        <v>3598</v>
      </c>
      <c r="B6148" s="338" t="s">
        <v>4993</v>
      </c>
      <c r="C6148" s="338" t="s">
        <v>1601</v>
      </c>
      <c r="D6148" s="338">
        <v>2012.0</v>
      </c>
      <c r="E6148" s="338" t="s">
        <v>29225</v>
      </c>
      <c r="F6148" s="339">
        <v>45082.0</v>
      </c>
      <c r="G6148" s="338" t="s">
        <v>12041</v>
      </c>
      <c r="H6148" s="338" t="s">
        <v>20539</v>
      </c>
      <c r="I6148" s="338" t="s">
        <v>21525</v>
      </c>
      <c r="J6148" s="338" t="s">
        <v>29338</v>
      </c>
      <c r="K6148" s="338" t="s">
        <v>4987</v>
      </c>
      <c r="L6148" s="338" t="s">
        <v>15146</v>
      </c>
      <c r="M6148" s="338" t="s">
        <v>29339</v>
      </c>
      <c r="N6148" s="338" t="s">
        <v>26100</v>
      </c>
      <c r="O6148" s="338" t="s">
        <v>5537</v>
      </c>
    </row>
    <row r="6149" ht="15.75" customHeight="1">
      <c r="A6149" s="338" t="s">
        <v>29340</v>
      </c>
      <c r="B6149" s="338" t="s">
        <v>4970</v>
      </c>
      <c r="C6149" s="338" t="s">
        <v>1547</v>
      </c>
      <c r="D6149" s="338">
        <v>2012.0</v>
      </c>
      <c r="E6149" s="338" t="s">
        <v>29341</v>
      </c>
      <c r="F6149" s="339">
        <v>45142.0</v>
      </c>
      <c r="G6149" s="338" t="s">
        <v>5060</v>
      </c>
      <c r="H6149" s="338" t="s">
        <v>29342</v>
      </c>
      <c r="I6149" s="338" t="s">
        <v>29342</v>
      </c>
      <c r="J6149" s="338" t="s">
        <v>29343</v>
      </c>
      <c r="K6149" s="338" t="s">
        <v>4987</v>
      </c>
      <c r="L6149" s="338" t="s">
        <v>5704</v>
      </c>
      <c r="M6149" s="338" t="s">
        <v>29344</v>
      </c>
      <c r="N6149" s="338" t="s">
        <v>29345</v>
      </c>
      <c r="O6149" s="338" t="s">
        <v>5020</v>
      </c>
    </row>
    <row r="6150" ht="15.75" customHeight="1">
      <c r="A6150" s="338" t="s">
        <v>29346</v>
      </c>
      <c r="B6150" s="338" t="s">
        <v>7737</v>
      </c>
      <c r="C6150" s="338" t="s">
        <v>1681</v>
      </c>
      <c r="D6150" s="338">
        <v>2012.0</v>
      </c>
      <c r="E6150" s="338" t="s">
        <v>29024</v>
      </c>
      <c r="F6150" s="339">
        <v>45144.0</v>
      </c>
      <c r="G6150" s="338" t="s">
        <v>6403</v>
      </c>
      <c r="H6150" s="338" t="s">
        <v>28319</v>
      </c>
      <c r="I6150" s="338" t="s">
        <v>24630</v>
      </c>
      <c r="J6150" s="338" t="s">
        <v>9206</v>
      </c>
      <c r="K6150" s="338" t="s">
        <v>4987</v>
      </c>
      <c r="L6150" s="338" t="s">
        <v>29347</v>
      </c>
      <c r="M6150" s="338" t="s">
        <v>29348</v>
      </c>
      <c r="N6150" s="338" t="s">
        <v>17975</v>
      </c>
      <c r="O6150" s="338" t="s">
        <v>5020</v>
      </c>
    </row>
    <row r="6151" ht="15.75" customHeight="1">
      <c r="A6151" s="338" t="s">
        <v>29349</v>
      </c>
      <c r="B6151" s="338" t="s">
        <v>4970</v>
      </c>
      <c r="C6151" s="338" t="s">
        <v>1425</v>
      </c>
      <c r="D6151" s="338">
        <v>2012.0</v>
      </c>
      <c r="E6151" s="338" t="s">
        <v>29350</v>
      </c>
      <c r="F6151" s="339">
        <v>44962.0</v>
      </c>
      <c r="G6151" s="338" t="s">
        <v>5969</v>
      </c>
      <c r="H6151" s="338" t="s">
        <v>22896</v>
      </c>
      <c r="I6151" s="338" t="s">
        <v>22896</v>
      </c>
      <c r="J6151" s="338" t="s">
        <v>29351</v>
      </c>
      <c r="K6151" s="338" t="s">
        <v>4987</v>
      </c>
      <c r="L6151" s="338" t="s">
        <v>6168</v>
      </c>
      <c r="M6151" s="338" t="s">
        <v>29352</v>
      </c>
      <c r="N6151" s="338" t="s">
        <v>29353</v>
      </c>
      <c r="O6151" s="338" t="s">
        <v>5294</v>
      </c>
    </row>
    <row r="6152" ht="15.75" customHeight="1">
      <c r="A6152" s="338" t="s">
        <v>2375</v>
      </c>
      <c r="B6152" s="338" t="s">
        <v>7737</v>
      </c>
      <c r="C6152" s="338" t="s">
        <v>1547</v>
      </c>
      <c r="D6152" s="338">
        <v>2012.0</v>
      </c>
      <c r="E6152" s="338" t="s">
        <v>29204</v>
      </c>
      <c r="F6152" s="339">
        <v>45022.0</v>
      </c>
      <c r="G6152" s="338" t="s">
        <v>8587</v>
      </c>
      <c r="H6152" s="338" t="s">
        <v>29354</v>
      </c>
      <c r="I6152" s="338" t="s">
        <v>29355</v>
      </c>
      <c r="J6152" s="338" t="s">
        <v>29356</v>
      </c>
      <c r="K6152" s="338" t="s">
        <v>4987</v>
      </c>
      <c r="L6152" s="338" t="s">
        <v>12215</v>
      </c>
      <c r="M6152" s="338" t="s">
        <v>29357</v>
      </c>
      <c r="N6152" s="338" t="s">
        <v>18868</v>
      </c>
      <c r="O6152" s="338" t="s">
        <v>5339</v>
      </c>
    </row>
    <row r="6153" ht="15.75" customHeight="1">
      <c r="A6153" s="338" t="s">
        <v>29358</v>
      </c>
      <c r="B6153" s="338" t="s">
        <v>4970</v>
      </c>
      <c r="C6153" s="338" t="s">
        <v>1558</v>
      </c>
      <c r="D6153" s="338">
        <v>2012.0</v>
      </c>
      <c r="E6153" s="338" t="s">
        <v>29359</v>
      </c>
      <c r="F6153" s="339">
        <v>44964.0</v>
      </c>
      <c r="G6153" s="338" t="s">
        <v>5680</v>
      </c>
      <c r="H6153" s="338" t="s">
        <v>25061</v>
      </c>
      <c r="I6153" s="338" t="s">
        <v>29360</v>
      </c>
      <c r="J6153" s="338" t="s">
        <v>29361</v>
      </c>
      <c r="K6153" s="338" t="s">
        <v>4987</v>
      </c>
      <c r="L6153" s="338" t="s">
        <v>6039</v>
      </c>
      <c r="M6153" s="338" t="s">
        <v>29362</v>
      </c>
      <c r="N6153" s="338" t="s">
        <v>17975</v>
      </c>
      <c r="O6153" s="338" t="s">
        <v>4991</v>
      </c>
    </row>
    <row r="6154" ht="15.75" customHeight="1">
      <c r="A6154" s="338" t="s">
        <v>29363</v>
      </c>
      <c r="B6154" s="338" t="s">
        <v>4970</v>
      </c>
      <c r="C6154" s="338" t="s">
        <v>1558</v>
      </c>
      <c r="D6154" s="338">
        <v>2012.0</v>
      </c>
      <c r="E6154" s="338" t="s">
        <v>29364</v>
      </c>
      <c r="F6154" s="339">
        <v>44964.0</v>
      </c>
      <c r="G6154" s="338" t="s">
        <v>12041</v>
      </c>
      <c r="H6154" s="338" t="s">
        <v>29365</v>
      </c>
      <c r="I6154" s="338" t="s">
        <v>29365</v>
      </c>
      <c r="J6154" s="338" t="s">
        <v>17891</v>
      </c>
      <c r="K6154" s="338" t="s">
        <v>4987</v>
      </c>
      <c r="M6154" s="338" t="s">
        <v>29366</v>
      </c>
      <c r="N6154" s="338" t="s">
        <v>28982</v>
      </c>
      <c r="O6154" s="338" t="s">
        <v>5262</v>
      </c>
    </row>
    <row r="6155" ht="15.75" customHeight="1">
      <c r="A6155" s="338" t="s">
        <v>29367</v>
      </c>
      <c r="B6155" s="338" t="s">
        <v>4970</v>
      </c>
      <c r="C6155" s="338" t="s">
        <v>3713</v>
      </c>
      <c r="D6155" s="338">
        <v>2012.0</v>
      </c>
      <c r="E6155" s="338" t="s">
        <v>29368</v>
      </c>
      <c r="F6155" s="339">
        <v>45143.0</v>
      </c>
      <c r="G6155" s="338" t="s">
        <v>5105</v>
      </c>
      <c r="H6155" s="338" t="s">
        <v>27263</v>
      </c>
      <c r="I6155" s="338" t="s">
        <v>16956</v>
      </c>
      <c r="J6155" s="338" t="s">
        <v>17397</v>
      </c>
      <c r="K6155" s="338" t="s">
        <v>4987</v>
      </c>
      <c r="L6155" s="338" t="s">
        <v>5914</v>
      </c>
      <c r="M6155" s="338" t="s">
        <v>29369</v>
      </c>
      <c r="N6155" s="338" t="s">
        <v>25673</v>
      </c>
      <c r="O6155" s="338" t="s">
        <v>5324</v>
      </c>
    </row>
    <row r="6156" ht="15.75" customHeight="1">
      <c r="A6156" s="338" t="s">
        <v>2071</v>
      </c>
      <c r="B6156" s="338" t="s">
        <v>7737</v>
      </c>
      <c r="C6156" s="338" t="s">
        <v>1425</v>
      </c>
      <c r="D6156" s="338">
        <v>2012.0</v>
      </c>
      <c r="E6156" s="338" t="s">
        <v>29370</v>
      </c>
      <c r="F6156" s="339">
        <v>45174.0</v>
      </c>
      <c r="G6156" s="338" t="s">
        <v>9516</v>
      </c>
      <c r="H6156" s="338" t="s">
        <v>18613</v>
      </c>
      <c r="I6156" s="338" t="s">
        <v>29371</v>
      </c>
      <c r="J6156" s="338" t="s">
        <v>29372</v>
      </c>
      <c r="K6156" s="338" t="s">
        <v>4987</v>
      </c>
      <c r="L6156" s="338" t="s">
        <v>5822</v>
      </c>
      <c r="M6156" s="338" t="s">
        <v>29373</v>
      </c>
      <c r="N6156" s="338" t="s">
        <v>29374</v>
      </c>
      <c r="O6156" s="338" t="s">
        <v>5248</v>
      </c>
    </row>
    <row r="6157" ht="15.75" customHeight="1">
      <c r="A6157" s="338" t="s">
        <v>29375</v>
      </c>
      <c r="B6157" s="338" t="s">
        <v>4970</v>
      </c>
      <c r="C6157" s="338" t="s">
        <v>1537</v>
      </c>
      <c r="D6157" s="338">
        <v>2012.0</v>
      </c>
      <c r="E6157" s="338" t="s">
        <v>29068</v>
      </c>
      <c r="F6157" s="338" t="s">
        <v>5210</v>
      </c>
      <c r="G6157" s="338" t="s">
        <v>5788</v>
      </c>
      <c r="H6157" s="338" t="s">
        <v>29376</v>
      </c>
      <c r="I6157" s="338" t="s">
        <v>29376</v>
      </c>
      <c r="J6157" s="338" t="s">
        <v>29377</v>
      </c>
      <c r="K6157" s="338" t="s">
        <v>5245</v>
      </c>
      <c r="L6157" s="338" t="s">
        <v>5094</v>
      </c>
      <c r="M6157" s="338" t="s">
        <v>29378</v>
      </c>
      <c r="N6157" s="338" t="s">
        <v>15358</v>
      </c>
      <c r="O6157" s="338" t="s">
        <v>5028</v>
      </c>
    </row>
    <row r="6158" ht="15.75" customHeight="1">
      <c r="A6158" s="338" t="s">
        <v>4079</v>
      </c>
      <c r="B6158" s="338" t="s">
        <v>4970</v>
      </c>
      <c r="C6158" s="338" t="s">
        <v>1537</v>
      </c>
      <c r="D6158" s="338">
        <v>2012.0</v>
      </c>
      <c r="E6158" s="338" t="s">
        <v>29262</v>
      </c>
      <c r="F6158" s="339">
        <v>45052.0</v>
      </c>
      <c r="G6158" s="338" t="s">
        <v>14443</v>
      </c>
      <c r="H6158" s="338" t="s">
        <v>13107</v>
      </c>
      <c r="I6158" s="338" t="s">
        <v>13107</v>
      </c>
      <c r="J6158" s="338" t="s">
        <v>20451</v>
      </c>
      <c r="K6158" s="338" t="s">
        <v>4987</v>
      </c>
      <c r="L6158" s="338" t="s">
        <v>7748</v>
      </c>
      <c r="M6158" s="338" t="s">
        <v>29379</v>
      </c>
      <c r="N6158" s="338" t="s">
        <v>29311</v>
      </c>
      <c r="O6158" s="338" t="s">
        <v>5370</v>
      </c>
    </row>
    <row r="6159" ht="15.75" customHeight="1">
      <c r="A6159" s="338" t="s">
        <v>29380</v>
      </c>
      <c r="B6159" s="338" t="s">
        <v>4970</v>
      </c>
      <c r="C6159" s="338" t="s">
        <v>1558</v>
      </c>
      <c r="D6159" s="338">
        <v>2012.0</v>
      </c>
      <c r="E6159" s="338" t="s">
        <v>29381</v>
      </c>
      <c r="F6159" s="339">
        <v>45022.0</v>
      </c>
      <c r="G6159" s="338" t="s">
        <v>5251</v>
      </c>
      <c r="H6159" s="338" t="s">
        <v>29382</v>
      </c>
      <c r="I6159" s="338" t="s">
        <v>29383</v>
      </c>
      <c r="J6159" s="338" t="s">
        <v>28243</v>
      </c>
      <c r="K6159" s="338" t="s">
        <v>4987</v>
      </c>
      <c r="L6159" s="338" t="s">
        <v>5490</v>
      </c>
      <c r="M6159" s="338" t="s">
        <v>29384</v>
      </c>
      <c r="N6159" s="338" t="s">
        <v>29385</v>
      </c>
      <c r="O6159" s="338" t="s">
        <v>5294</v>
      </c>
    </row>
    <row r="6160" ht="15.75" customHeight="1">
      <c r="A6160" s="338" t="s">
        <v>29386</v>
      </c>
      <c r="B6160" s="338" t="s">
        <v>7737</v>
      </c>
      <c r="C6160" s="338" t="s">
        <v>1537</v>
      </c>
      <c r="D6160" s="338">
        <v>2012.0</v>
      </c>
      <c r="E6160" s="338" t="s">
        <v>29387</v>
      </c>
      <c r="F6160" s="339">
        <v>44962.0</v>
      </c>
      <c r="G6160" s="338" t="s">
        <v>5196</v>
      </c>
      <c r="H6160" s="338" t="s">
        <v>8421</v>
      </c>
      <c r="I6160" s="338" t="s">
        <v>29388</v>
      </c>
      <c r="J6160" s="338" t="s">
        <v>24657</v>
      </c>
      <c r="K6160" s="338" t="s">
        <v>4987</v>
      </c>
      <c r="L6160" s="338" t="s">
        <v>5377</v>
      </c>
      <c r="M6160" s="338" t="s">
        <v>29389</v>
      </c>
      <c r="N6160" s="338" t="s">
        <v>29390</v>
      </c>
      <c r="O6160" s="338" t="s">
        <v>5294</v>
      </c>
    </row>
    <row r="6161" ht="15.75" customHeight="1">
      <c r="A6161" s="338" t="s">
        <v>29391</v>
      </c>
      <c r="B6161" s="338" t="s">
        <v>7737</v>
      </c>
      <c r="C6161" s="338" t="s">
        <v>1547</v>
      </c>
      <c r="D6161" s="338">
        <v>2012.0</v>
      </c>
      <c r="E6161" s="338" t="s">
        <v>29392</v>
      </c>
      <c r="F6161" s="339">
        <v>45176.0</v>
      </c>
      <c r="G6161" s="338" t="s">
        <v>8507</v>
      </c>
      <c r="H6161" s="338" t="s">
        <v>21088</v>
      </c>
      <c r="I6161" s="338" t="s">
        <v>21088</v>
      </c>
      <c r="J6161" s="338" t="s">
        <v>29393</v>
      </c>
      <c r="K6161" s="338" t="s">
        <v>15222</v>
      </c>
      <c r="L6161" s="338" t="s">
        <v>29394</v>
      </c>
      <c r="M6161" s="338" t="s">
        <v>29395</v>
      </c>
      <c r="N6161" s="338" t="s">
        <v>6334</v>
      </c>
      <c r="O6161" s="338" t="s">
        <v>5056</v>
      </c>
    </row>
    <row r="6162" ht="15.75" customHeight="1">
      <c r="A6162" s="338" t="s">
        <v>3483</v>
      </c>
      <c r="B6162" s="338" t="s">
        <v>7737</v>
      </c>
      <c r="C6162" s="338" t="s">
        <v>1558</v>
      </c>
      <c r="D6162" s="338">
        <v>2012.0</v>
      </c>
      <c r="E6162" s="338" t="s">
        <v>29128</v>
      </c>
      <c r="F6162" s="339">
        <v>45112.0</v>
      </c>
      <c r="G6162" s="338" t="s">
        <v>7870</v>
      </c>
      <c r="H6162" s="338" t="s">
        <v>19287</v>
      </c>
      <c r="I6162" s="338" t="s">
        <v>27199</v>
      </c>
      <c r="J6162" s="338" t="s">
        <v>17151</v>
      </c>
      <c r="K6162" s="338" t="s">
        <v>4987</v>
      </c>
      <c r="L6162" s="338" t="s">
        <v>7743</v>
      </c>
      <c r="M6162" s="338" t="s">
        <v>29396</v>
      </c>
      <c r="N6162" s="338" t="s">
        <v>25296</v>
      </c>
      <c r="O6162" s="338" t="s">
        <v>5780</v>
      </c>
    </row>
    <row r="6163" ht="15.75" customHeight="1">
      <c r="A6163" s="338" t="s">
        <v>29397</v>
      </c>
      <c r="B6163" s="338" t="s">
        <v>7737</v>
      </c>
      <c r="C6163" s="338" t="s">
        <v>1547</v>
      </c>
      <c r="D6163" s="338">
        <v>2012.0</v>
      </c>
      <c r="E6163" s="338" t="s">
        <v>29091</v>
      </c>
      <c r="F6163" s="339">
        <v>45144.0</v>
      </c>
      <c r="G6163" s="338" t="s">
        <v>5788</v>
      </c>
      <c r="H6163" s="338" t="s">
        <v>29398</v>
      </c>
      <c r="I6163" s="338" t="s">
        <v>29399</v>
      </c>
      <c r="J6163" s="338" t="s">
        <v>5073</v>
      </c>
      <c r="K6163" s="338" t="s">
        <v>4987</v>
      </c>
      <c r="L6163" s="338" t="s">
        <v>7748</v>
      </c>
      <c r="M6163" s="338" t="s">
        <v>29400</v>
      </c>
      <c r="N6163" s="338" t="s">
        <v>4979</v>
      </c>
      <c r="O6163" s="338" t="s">
        <v>5150</v>
      </c>
    </row>
    <row r="6164" ht="15.75" customHeight="1">
      <c r="A6164" s="338" t="s">
        <v>29401</v>
      </c>
      <c r="B6164" s="338" t="s">
        <v>4993</v>
      </c>
      <c r="C6164" s="338" t="s">
        <v>1537</v>
      </c>
      <c r="D6164" s="338">
        <v>2012.0</v>
      </c>
      <c r="E6164" s="338" t="s">
        <v>29056</v>
      </c>
      <c r="F6164" s="339">
        <v>45022.0</v>
      </c>
      <c r="G6164" s="338" t="s">
        <v>5838</v>
      </c>
      <c r="H6164" s="338" t="s">
        <v>18894</v>
      </c>
      <c r="I6164" s="338" t="s">
        <v>26388</v>
      </c>
      <c r="J6164" s="338" t="s">
        <v>25493</v>
      </c>
      <c r="K6164" s="338" t="s">
        <v>4987</v>
      </c>
      <c r="L6164" s="338" t="s">
        <v>12855</v>
      </c>
      <c r="M6164" s="338" t="s">
        <v>29402</v>
      </c>
      <c r="N6164" s="338" t="s">
        <v>4990</v>
      </c>
      <c r="O6164" s="338" t="s">
        <v>5624</v>
      </c>
    </row>
    <row r="6165" ht="15.75" customHeight="1">
      <c r="A6165" s="338" t="s">
        <v>29403</v>
      </c>
      <c r="B6165" s="338" t="s">
        <v>4970</v>
      </c>
      <c r="C6165" s="338" t="s">
        <v>1425</v>
      </c>
      <c r="D6165" s="338">
        <v>2012.0</v>
      </c>
      <c r="E6165" s="338" t="s">
        <v>29096</v>
      </c>
      <c r="F6165" s="339">
        <v>44932.0</v>
      </c>
      <c r="G6165" s="338" t="s">
        <v>5709</v>
      </c>
      <c r="H6165" s="338" t="s">
        <v>27296</v>
      </c>
      <c r="I6165" s="338" t="s">
        <v>24751</v>
      </c>
      <c r="J6165" s="338" t="s">
        <v>27297</v>
      </c>
      <c r="K6165" s="338" t="s">
        <v>4987</v>
      </c>
      <c r="L6165" s="338" t="s">
        <v>6381</v>
      </c>
      <c r="M6165" s="338" t="s">
        <v>29404</v>
      </c>
      <c r="N6165" s="338" t="s">
        <v>27299</v>
      </c>
      <c r="O6165" s="338" t="s">
        <v>5363</v>
      </c>
    </row>
    <row r="6166" ht="15.75" customHeight="1">
      <c r="A6166" s="338" t="s">
        <v>29405</v>
      </c>
      <c r="B6166" s="338" t="s">
        <v>4970</v>
      </c>
      <c r="C6166" s="338" t="s">
        <v>1558</v>
      </c>
      <c r="D6166" s="338">
        <v>2012.0</v>
      </c>
      <c r="E6166" s="338" t="s">
        <v>29406</v>
      </c>
      <c r="F6166" s="339">
        <v>45022.0</v>
      </c>
      <c r="G6166" s="338" t="s">
        <v>5105</v>
      </c>
      <c r="H6166" s="338" t="s">
        <v>6470</v>
      </c>
      <c r="I6166" s="338" t="s">
        <v>6470</v>
      </c>
      <c r="J6166" s="338" t="s">
        <v>29407</v>
      </c>
      <c r="K6166" s="338" t="s">
        <v>4987</v>
      </c>
      <c r="M6166" s="338" t="s">
        <v>29408</v>
      </c>
      <c r="N6166" s="338" t="s">
        <v>29409</v>
      </c>
      <c r="O6166" s="338" t="s">
        <v>5339</v>
      </c>
    </row>
    <row r="6167" ht="15.75" customHeight="1">
      <c r="A6167" s="338" t="s">
        <v>29410</v>
      </c>
      <c r="B6167" s="338" t="s">
        <v>4970</v>
      </c>
      <c r="C6167" s="338" t="s">
        <v>1558</v>
      </c>
      <c r="D6167" s="338">
        <v>2012.0</v>
      </c>
      <c r="E6167" s="338" t="s">
        <v>29183</v>
      </c>
      <c r="F6167" s="339">
        <v>44991.0</v>
      </c>
      <c r="G6167" s="338" t="s">
        <v>7121</v>
      </c>
      <c r="H6167" s="338" t="s">
        <v>5381</v>
      </c>
      <c r="I6167" s="338" t="s">
        <v>5381</v>
      </c>
      <c r="J6167" s="338" t="s">
        <v>5381</v>
      </c>
      <c r="K6167" s="338" t="s">
        <v>4987</v>
      </c>
      <c r="M6167" s="338" t="s">
        <v>29411</v>
      </c>
      <c r="N6167" s="338" t="s">
        <v>20241</v>
      </c>
      <c r="O6167" s="338" t="s">
        <v>5545</v>
      </c>
    </row>
    <row r="6168" ht="15.75" customHeight="1">
      <c r="A6168" s="338" t="s">
        <v>29412</v>
      </c>
      <c r="B6168" s="338" t="s">
        <v>7737</v>
      </c>
      <c r="C6168" s="338" t="s">
        <v>1558</v>
      </c>
      <c r="D6168" s="338">
        <v>2012.0</v>
      </c>
      <c r="E6168" s="338" t="s">
        <v>29262</v>
      </c>
      <c r="F6168" s="339">
        <v>45113.0</v>
      </c>
      <c r="G6168" s="338" t="s">
        <v>6741</v>
      </c>
      <c r="H6168" s="338" t="s">
        <v>29413</v>
      </c>
      <c r="I6168" s="338" t="s">
        <v>29413</v>
      </c>
      <c r="J6168" s="338" t="s">
        <v>29414</v>
      </c>
      <c r="K6168" s="338" t="s">
        <v>4987</v>
      </c>
      <c r="M6168" s="338" t="s">
        <v>29415</v>
      </c>
      <c r="N6168" s="338" t="s">
        <v>29416</v>
      </c>
      <c r="O6168" s="338" t="s">
        <v>5370</v>
      </c>
    </row>
    <row r="6169" ht="15.75" customHeight="1">
      <c r="A6169" s="338" t="s">
        <v>3703</v>
      </c>
      <c r="B6169" s="338" t="s">
        <v>4993</v>
      </c>
      <c r="C6169" s="338" t="s">
        <v>1572</v>
      </c>
      <c r="D6169" s="338">
        <v>2012.0</v>
      </c>
      <c r="E6169" s="338" t="s">
        <v>29207</v>
      </c>
      <c r="F6169" s="338" t="s">
        <v>5059</v>
      </c>
      <c r="G6169" s="338" t="s">
        <v>7833</v>
      </c>
      <c r="H6169" s="338" t="s">
        <v>29417</v>
      </c>
      <c r="I6169" s="338" t="s">
        <v>29417</v>
      </c>
      <c r="J6169" s="338" t="s">
        <v>27999</v>
      </c>
      <c r="K6169" s="338" t="s">
        <v>4987</v>
      </c>
      <c r="L6169" s="338" t="s">
        <v>12846</v>
      </c>
      <c r="M6169" s="338" t="s">
        <v>29418</v>
      </c>
      <c r="N6169" s="338" t="s">
        <v>22475</v>
      </c>
      <c r="O6169" s="338" t="s">
        <v>5248</v>
      </c>
    </row>
    <row r="6170" ht="15.75" customHeight="1">
      <c r="A6170" s="338" t="s">
        <v>2528</v>
      </c>
      <c r="B6170" s="338" t="s">
        <v>4970</v>
      </c>
      <c r="C6170" s="338" t="s">
        <v>1537</v>
      </c>
      <c r="D6170" s="338">
        <v>2012.0</v>
      </c>
      <c r="E6170" s="338" t="s">
        <v>28915</v>
      </c>
      <c r="F6170" s="339">
        <v>45022.0</v>
      </c>
      <c r="G6170" s="338" t="s">
        <v>10353</v>
      </c>
      <c r="H6170" s="338" t="s">
        <v>29419</v>
      </c>
      <c r="I6170" s="338" t="s">
        <v>29420</v>
      </c>
      <c r="J6170" s="338" t="s">
        <v>17420</v>
      </c>
      <c r="K6170" s="338" t="s">
        <v>4987</v>
      </c>
      <c r="L6170" s="338" t="s">
        <v>7014</v>
      </c>
      <c r="M6170" s="338" t="s">
        <v>29421</v>
      </c>
      <c r="N6170" s="338" t="s">
        <v>5036</v>
      </c>
      <c r="O6170" s="338" t="s">
        <v>5087</v>
      </c>
    </row>
    <row r="6171" ht="15.75" customHeight="1">
      <c r="A6171" s="338" t="s">
        <v>29422</v>
      </c>
      <c r="B6171" s="338" t="s">
        <v>4970</v>
      </c>
      <c r="C6171" s="338" t="s">
        <v>1547</v>
      </c>
      <c r="D6171" s="338">
        <v>2012.0</v>
      </c>
      <c r="E6171" s="338" t="s">
        <v>29423</v>
      </c>
      <c r="F6171" s="339">
        <v>44963.0</v>
      </c>
      <c r="G6171" s="338" t="s">
        <v>5718</v>
      </c>
      <c r="H6171" s="338" t="s">
        <v>27929</v>
      </c>
      <c r="I6171" s="338" t="s">
        <v>27929</v>
      </c>
      <c r="J6171" s="338" t="s">
        <v>9431</v>
      </c>
      <c r="K6171" s="338" t="s">
        <v>6531</v>
      </c>
      <c r="M6171" s="338" t="s">
        <v>29424</v>
      </c>
      <c r="N6171" s="338" t="s">
        <v>25673</v>
      </c>
      <c r="O6171" s="338" t="s">
        <v>5096</v>
      </c>
    </row>
    <row r="6172" ht="15.75" customHeight="1">
      <c r="A6172" s="338" t="s">
        <v>2944</v>
      </c>
      <c r="B6172" s="338" t="s">
        <v>4970</v>
      </c>
      <c r="C6172" s="338" t="s">
        <v>1547</v>
      </c>
      <c r="D6172" s="338">
        <v>2012.0</v>
      </c>
      <c r="E6172" s="338" t="s">
        <v>29192</v>
      </c>
      <c r="F6172" s="339">
        <v>45083.0</v>
      </c>
      <c r="G6172" s="338" t="s">
        <v>5797</v>
      </c>
      <c r="H6172" s="338" t="s">
        <v>29425</v>
      </c>
      <c r="I6172" s="338" t="s">
        <v>29425</v>
      </c>
      <c r="J6172" s="338" t="s">
        <v>5229</v>
      </c>
      <c r="K6172" s="338" t="s">
        <v>4987</v>
      </c>
      <c r="L6172" s="338" t="s">
        <v>5176</v>
      </c>
      <c r="M6172" s="338" t="s">
        <v>29426</v>
      </c>
      <c r="N6172" s="338" t="s">
        <v>25296</v>
      </c>
      <c r="O6172" s="338" t="s">
        <v>5324</v>
      </c>
    </row>
    <row r="6173" ht="15.75" customHeight="1">
      <c r="A6173" s="338" t="s">
        <v>29427</v>
      </c>
      <c r="B6173" s="338" t="s">
        <v>4970</v>
      </c>
      <c r="C6173" s="338" t="s">
        <v>1537</v>
      </c>
      <c r="D6173" s="338">
        <v>2012.0</v>
      </c>
      <c r="E6173" s="338" t="s">
        <v>29099</v>
      </c>
      <c r="F6173" s="339">
        <v>45021.0</v>
      </c>
      <c r="G6173" s="338" t="s">
        <v>5788</v>
      </c>
      <c r="H6173" s="338" t="s">
        <v>29428</v>
      </c>
      <c r="I6173" s="338" t="s">
        <v>29428</v>
      </c>
      <c r="J6173" s="338" t="s">
        <v>14605</v>
      </c>
      <c r="K6173" s="338" t="s">
        <v>4987</v>
      </c>
      <c r="L6173" s="338" t="s">
        <v>5074</v>
      </c>
      <c r="M6173" s="338" t="s">
        <v>29429</v>
      </c>
      <c r="N6173" s="338" t="s">
        <v>29430</v>
      </c>
      <c r="O6173" s="338" t="s">
        <v>5028</v>
      </c>
    </row>
    <row r="6174" ht="15.75" customHeight="1">
      <c r="A6174" s="338" t="s">
        <v>29431</v>
      </c>
      <c r="B6174" s="338" t="s">
        <v>4970</v>
      </c>
      <c r="C6174" s="338" t="s">
        <v>3713</v>
      </c>
      <c r="D6174" s="338">
        <v>2012.0</v>
      </c>
      <c r="E6174" s="338" t="s">
        <v>29432</v>
      </c>
      <c r="F6174" s="339">
        <v>44931.0</v>
      </c>
      <c r="G6174" s="338" t="s">
        <v>6515</v>
      </c>
      <c r="H6174" s="338" t="s">
        <v>5798</v>
      </c>
      <c r="I6174" s="338" t="s">
        <v>5798</v>
      </c>
      <c r="J6174" s="338" t="s">
        <v>27939</v>
      </c>
      <c r="K6174" s="338" t="s">
        <v>5245</v>
      </c>
      <c r="L6174" s="338" t="s">
        <v>7059</v>
      </c>
      <c r="M6174" s="338" t="s">
        <v>29433</v>
      </c>
      <c r="N6174" s="338" t="s">
        <v>29434</v>
      </c>
      <c r="O6174" s="338" t="s">
        <v>5087</v>
      </c>
    </row>
    <row r="6175" ht="15.75" customHeight="1">
      <c r="A6175" s="338" t="s">
        <v>1471</v>
      </c>
      <c r="B6175" s="338" t="s">
        <v>4970</v>
      </c>
      <c r="C6175" s="338" t="s">
        <v>1558</v>
      </c>
      <c r="D6175" s="338">
        <v>2012.0</v>
      </c>
      <c r="E6175" s="338" t="s">
        <v>29161</v>
      </c>
      <c r="F6175" s="339">
        <v>44932.0</v>
      </c>
      <c r="G6175" s="338" t="s">
        <v>12022</v>
      </c>
      <c r="H6175" s="338" t="s">
        <v>18094</v>
      </c>
      <c r="I6175" s="338" t="s">
        <v>27309</v>
      </c>
      <c r="J6175" s="338" t="s">
        <v>22960</v>
      </c>
      <c r="K6175" s="338" t="s">
        <v>4987</v>
      </c>
      <c r="L6175" s="338" t="s">
        <v>18964</v>
      </c>
      <c r="M6175" s="338" t="s">
        <v>29435</v>
      </c>
      <c r="N6175" s="338" t="s">
        <v>4979</v>
      </c>
      <c r="O6175" s="338" t="s">
        <v>5698</v>
      </c>
    </row>
    <row r="6176" ht="15.75" customHeight="1">
      <c r="A6176" s="338" t="s">
        <v>3500</v>
      </c>
      <c r="B6176" s="338" t="s">
        <v>4993</v>
      </c>
      <c r="C6176" s="338" t="s">
        <v>1572</v>
      </c>
      <c r="D6176" s="338">
        <v>2012.0</v>
      </c>
      <c r="E6176" s="338" t="s">
        <v>28557</v>
      </c>
      <c r="F6176" s="339">
        <v>45175.0</v>
      </c>
      <c r="G6176" s="338" t="s">
        <v>5049</v>
      </c>
      <c r="H6176" s="338" t="s">
        <v>8687</v>
      </c>
      <c r="I6176" s="338" t="s">
        <v>29436</v>
      </c>
      <c r="J6176" s="338" t="s">
        <v>11144</v>
      </c>
      <c r="K6176" s="338" t="s">
        <v>4987</v>
      </c>
      <c r="L6176" s="338" t="s">
        <v>7045</v>
      </c>
      <c r="M6176" s="338" t="s">
        <v>29437</v>
      </c>
      <c r="N6176" s="338" t="s">
        <v>7376</v>
      </c>
      <c r="O6176" s="338" t="s">
        <v>5794</v>
      </c>
    </row>
    <row r="6177" ht="15.75" customHeight="1">
      <c r="A6177" s="338" t="s">
        <v>29438</v>
      </c>
      <c r="B6177" s="338" t="s">
        <v>4970</v>
      </c>
      <c r="C6177" s="338" t="s">
        <v>1681</v>
      </c>
      <c r="D6177" s="338">
        <v>2012.0</v>
      </c>
      <c r="E6177" s="338" t="s">
        <v>29439</v>
      </c>
      <c r="F6177" s="339">
        <v>45053.0</v>
      </c>
      <c r="G6177" s="338" t="s">
        <v>6515</v>
      </c>
      <c r="H6177" s="338" t="s">
        <v>24203</v>
      </c>
      <c r="I6177" s="338" t="s">
        <v>29440</v>
      </c>
      <c r="J6177" s="338" t="s">
        <v>29441</v>
      </c>
      <c r="K6177" s="338" t="s">
        <v>10219</v>
      </c>
      <c r="M6177" s="338" t="s">
        <v>29442</v>
      </c>
      <c r="N6177" s="338" t="s">
        <v>19332</v>
      </c>
      <c r="O6177" s="338" t="s">
        <v>7745</v>
      </c>
    </row>
    <row r="6178" ht="15.75" customHeight="1">
      <c r="A6178" s="338" t="s">
        <v>4352</v>
      </c>
      <c r="B6178" s="338" t="s">
        <v>7737</v>
      </c>
      <c r="C6178" s="338" t="s">
        <v>1558</v>
      </c>
      <c r="D6178" s="338">
        <v>2012.0</v>
      </c>
      <c r="E6178" s="338" t="s">
        <v>29443</v>
      </c>
      <c r="F6178" s="339">
        <v>45112.0</v>
      </c>
      <c r="G6178" s="338" t="s">
        <v>7889</v>
      </c>
      <c r="H6178" s="338" t="s">
        <v>25184</v>
      </c>
      <c r="I6178" s="338" t="s">
        <v>26239</v>
      </c>
      <c r="J6178" s="338" t="s">
        <v>7207</v>
      </c>
      <c r="K6178" s="338" t="s">
        <v>4987</v>
      </c>
      <c r="L6178" s="338" t="s">
        <v>7743</v>
      </c>
      <c r="M6178" s="338" t="s">
        <v>29444</v>
      </c>
      <c r="N6178" s="338" t="s">
        <v>5009</v>
      </c>
      <c r="O6178" s="338" t="s">
        <v>5028</v>
      </c>
    </row>
    <row r="6179" ht="15.75" customHeight="1">
      <c r="A6179" s="338" t="s">
        <v>29445</v>
      </c>
      <c r="B6179" s="338" t="s">
        <v>4970</v>
      </c>
      <c r="C6179" s="338" t="s">
        <v>1558</v>
      </c>
      <c r="D6179" s="338">
        <v>2012.0</v>
      </c>
      <c r="E6179" s="338" t="s">
        <v>29309</v>
      </c>
      <c r="F6179" s="339">
        <v>45052.0</v>
      </c>
      <c r="G6179" s="338" t="s">
        <v>5080</v>
      </c>
      <c r="H6179" s="338" t="s">
        <v>11481</v>
      </c>
      <c r="I6179" s="338" t="s">
        <v>29446</v>
      </c>
      <c r="J6179" s="338" t="s">
        <v>5155</v>
      </c>
      <c r="K6179" s="338" t="s">
        <v>4987</v>
      </c>
      <c r="L6179" s="338" t="s">
        <v>5074</v>
      </c>
      <c r="M6179" s="338" t="s">
        <v>29447</v>
      </c>
      <c r="N6179" s="338" t="s">
        <v>25296</v>
      </c>
      <c r="O6179" s="338" t="s">
        <v>5028</v>
      </c>
    </row>
    <row r="6180" ht="15.75" customHeight="1">
      <c r="A6180" s="338" t="s">
        <v>15662</v>
      </c>
      <c r="B6180" s="338" t="s">
        <v>4970</v>
      </c>
      <c r="C6180" s="338" t="s">
        <v>3713</v>
      </c>
      <c r="D6180" s="338">
        <v>2012.0</v>
      </c>
      <c r="E6180" s="338" t="s">
        <v>29448</v>
      </c>
      <c r="F6180" s="339">
        <v>44991.0</v>
      </c>
      <c r="G6180" s="338" t="s">
        <v>7864</v>
      </c>
      <c r="H6180" s="338" t="s">
        <v>26298</v>
      </c>
      <c r="I6180" s="338" t="s">
        <v>29449</v>
      </c>
      <c r="J6180" s="338" t="s">
        <v>20797</v>
      </c>
      <c r="K6180" s="338" t="s">
        <v>5607</v>
      </c>
      <c r="L6180" s="338" t="s">
        <v>5176</v>
      </c>
      <c r="M6180" s="338" t="s">
        <v>29450</v>
      </c>
      <c r="N6180" s="338" t="s">
        <v>27479</v>
      </c>
      <c r="O6180" s="338" t="s">
        <v>5028</v>
      </c>
    </row>
    <row r="6181" ht="15.75" customHeight="1">
      <c r="A6181" s="338" t="s">
        <v>29451</v>
      </c>
      <c r="B6181" s="338" t="s">
        <v>4970</v>
      </c>
      <c r="C6181" s="338" t="s">
        <v>1425</v>
      </c>
      <c r="D6181" s="338">
        <v>2012.0</v>
      </c>
      <c r="E6181" s="338" t="s">
        <v>29452</v>
      </c>
      <c r="F6181" s="339">
        <v>45112.0</v>
      </c>
      <c r="G6181" s="338" t="s">
        <v>5145</v>
      </c>
      <c r="H6181" s="338" t="s">
        <v>6553</v>
      </c>
      <c r="I6181" s="338" t="s">
        <v>29453</v>
      </c>
      <c r="J6181" s="338" t="s">
        <v>29454</v>
      </c>
      <c r="K6181" s="338" t="s">
        <v>4987</v>
      </c>
      <c r="M6181" s="338" t="s">
        <v>29455</v>
      </c>
      <c r="N6181" s="338" t="s">
        <v>29456</v>
      </c>
      <c r="O6181" s="338" t="s">
        <v>5316</v>
      </c>
    </row>
    <row r="6182" ht="15.75" customHeight="1">
      <c r="A6182" s="338" t="s">
        <v>29457</v>
      </c>
      <c r="B6182" s="338" t="s">
        <v>7737</v>
      </c>
      <c r="C6182" s="338" t="s">
        <v>1547</v>
      </c>
      <c r="D6182" s="338">
        <v>2012.0</v>
      </c>
      <c r="E6182" s="338" t="s">
        <v>29458</v>
      </c>
      <c r="F6182" s="338" t="s">
        <v>5059</v>
      </c>
      <c r="G6182" s="338" t="s">
        <v>7948</v>
      </c>
      <c r="H6182" s="338" t="s">
        <v>29459</v>
      </c>
      <c r="I6182" s="338" t="s">
        <v>29459</v>
      </c>
      <c r="J6182" s="338" t="s">
        <v>28475</v>
      </c>
      <c r="K6182" s="338" t="s">
        <v>4987</v>
      </c>
      <c r="L6182" s="338" t="s">
        <v>5017</v>
      </c>
      <c r="M6182" s="338" t="s">
        <v>29460</v>
      </c>
      <c r="N6182" s="338" t="s">
        <v>29461</v>
      </c>
      <c r="O6182" s="338" t="s">
        <v>5160</v>
      </c>
    </row>
    <row r="6183" ht="15.75" customHeight="1">
      <c r="A6183" s="338" t="s">
        <v>29462</v>
      </c>
      <c r="B6183" s="338" t="s">
        <v>5601</v>
      </c>
      <c r="C6183" s="338" t="s">
        <v>1547</v>
      </c>
      <c r="D6183" s="338">
        <v>2012.0</v>
      </c>
      <c r="E6183" s="338" t="s">
        <v>29463</v>
      </c>
      <c r="F6183" s="339">
        <v>45114.0</v>
      </c>
      <c r="G6183" s="338" t="s">
        <v>5701</v>
      </c>
      <c r="H6183" s="338" t="s">
        <v>29464</v>
      </c>
      <c r="I6183" s="338" t="s">
        <v>29465</v>
      </c>
      <c r="J6183" s="338" t="s">
        <v>29466</v>
      </c>
      <c r="K6183" s="338" t="s">
        <v>14528</v>
      </c>
      <c r="M6183" s="338" t="s">
        <v>29467</v>
      </c>
      <c r="N6183" s="338" t="s">
        <v>29468</v>
      </c>
      <c r="O6183" s="338" t="s">
        <v>5150</v>
      </c>
    </row>
    <row r="6184" ht="15.75" customHeight="1">
      <c r="A6184" s="338" t="s">
        <v>29469</v>
      </c>
      <c r="B6184" s="338" t="s">
        <v>4970</v>
      </c>
      <c r="C6184" s="338" t="s">
        <v>1558</v>
      </c>
      <c r="D6184" s="338">
        <v>2012.0</v>
      </c>
      <c r="E6184" s="338" t="s">
        <v>29470</v>
      </c>
      <c r="F6184" s="339">
        <v>45022.0</v>
      </c>
      <c r="G6184" s="338" t="s">
        <v>5113</v>
      </c>
      <c r="H6184" s="338" t="s">
        <v>20800</v>
      </c>
      <c r="I6184" s="338" t="s">
        <v>20800</v>
      </c>
      <c r="J6184" s="338" t="s">
        <v>22747</v>
      </c>
      <c r="K6184" s="338" t="s">
        <v>4987</v>
      </c>
      <c r="M6184" s="338" t="s">
        <v>29471</v>
      </c>
      <c r="N6184" s="338" t="s">
        <v>29472</v>
      </c>
      <c r="O6184" s="338" t="s">
        <v>5545</v>
      </c>
    </row>
    <row r="6185" ht="15.75" customHeight="1">
      <c r="A6185" s="338" t="s">
        <v>29473</v>
      </c>
      <c r="B6185" s="338" t="s">
        <v>5601</v>
      </c>
      <c r="C6185" s="338" t="s">
        <v>1547</v>
      </c>
      <c r="D6185" s="338">
        <v>2012.0</v>
      </c>
      <c r="E6185" s="338" t="s">
        <v>29474</v>
      </c>
      <c r="F6185" s="339">
        <v>45175.0</v>
      </c>
      <c r="G6185" s="338" t="s">
        <v>7320</v>
      </c>
      <c r="H6185" s="338" t="s">
        <v>29475</v>
      </c>
      <c r="I6185" s="338" t="s">
        <v>29475</v>
      </c>
      <c r="J6185" s="338" t="s">
        <v>29476</v>
      </c>
      <c r="K6185" s="338" t="s">
        <v>4987</v>
      </c>
      <c r="M6185" s="338" t="s">
        <v>29477</v>
      </c>
      <c r="N6185" s="338" t="s">
        <v>29478</v>
      </c>
      <c r="O6185" s="338" t="s">
        <v>5120</v>
      </c>
    </row>
    <row r="6186" ht="15.75" customHeight="1">
      <c r="A6186" s="338" t="s">
        <v>29479</v>
      </c>
      <c r="B6186" s="338" t="s">
        <v>4970</v>
      </c>
      <c r="C6186" s="338" t="s">
        <v>1558</v>
      </c>
      <c r="D6186" s="338">
        <v>2012.0</v>
      </c>
      <c r="E6186" s="338" t="s">
        <v>29480</v>
      </c>
      <c r="F6186" s="338" t="s">
        <v>5059</v>
      </c>
      <c r="G6186" s="338" t="s">
        <v>5272</v>
      </c>
      <c r="H6186" s="338" t="s">
        <v>13319</v>
      </c>
      <c r="I6186" s="338" t="s">
        <v>22723</v>
      </c>
      <c r="J6186" s="338" t="s">
        <v>29481</v>
      </c>
      <c r="K6186" s="338" t="s">
        <v>4976</v>
      </c>
      <c r="M6186" s="338" t="s">
        <v>29482</v>
      </c>
      <c r="N6186" s="338" t="s">
        <v>29483</v>
      </c>
      <c r="O6186" s="338" t="s">
        <v>5294</v>
      </c>
    </row>
    <row r="6187" ht="15.75" customHeight="1">
      <c r="A6187" s="338" t="s">
        <v>29484</v>
      </c>
      <c r="B6187" s="338" t="s">
        <v>4970</v>
      </c>
      <c r="C6187" s="338" t="s">
        <v>1537</v>
      </c>
      <c r="D6187" s="338">
        <v>2012.0</v>
      </c>
      <c r="E6187" s="338" t="s">
        <v>29485</v>
      </c>
      <c r="F6187" s="338" t="s">
        <v>5210</v>
      </c>
      <c r="G6187" s="338" t="s">
        <v>5153</v>
      </c>
      <c r="H6187" s="338" t="s">
        <v>29486</v>
      </c>
      <c r="I6187" s="338" t="s">
        <v>29486</v>
      </c>
      <c r="J6187" s="338" t="s">
        <v>11216</v>
      </c>
      <c r="K6187" s="338" t="s">
        <v>4987</v>
      </c>
      <c r="L6187" s="338" t="s">
        <v>5064</v>
      </c>
      <c r="M6187" s="338" t="s">
        <v>29487</v>
      </c>
      <c r="N6187" s="338" t="s">
        <v>29488</v>
      </c>
      <c r="O6187" s="338" t="s">
        <v>5096</v>
      </c>
    </row>
    <row r="6188" ht="15.75" customHeight="1">
      <c r="A6188" s="338" t="s">
        <v>10938</v>
      </c>
      <c r="B6188" s="338" t="s">
        <v>4970</v>
      </c>
      <c r="C6188" s="338" t="s">
        <v>1547</v>
      </c>
      <c r="D6188" s="338">
        <v>2012.0</v>
      </c>
      <c r="E6188" s="338" t="s">
        <v>29053</v>
      </c>
      <c r="F6188" s="339">
        <v>45083.0</v>
      </c>
      <c r="G6188" s="338" t="s">
        <v>5105</v>
      </c>
      <c r="H6188" s="338" t="s">
        <v>12161</v>
      </c>
      <c r="I6188" s="338" t="s">
        <v>27576</v>
      </c>
      <c r="J6188" s="338" t="s">
        <v>18104</v>
      </c>
      <c r="K6188" s="338" t="s">
        <v>4987</v>
      </c>
      <c r="L6188" s="338" t="s">
        <v>5074</v>
      </c>
      <c r="M6188" s="338" t="s">
        <v>29489</v>
      </c>
      <c r="N6188" s="338" t="s">
        <v>22475</v>
      </c>
      <c r="O6188" s="338" t="s">
        <v>5537</v>
      </c>
    </row>
    <row r="6189" ht="15.75" customHeight="1">
      <c r="A6189" s="338" t="s">
        <v>2048</v>
      </c>
      <c r="B6189" s="338" t="s">
        <v>7737</v>
      </c>
      <c r="C6189" s="338" t="s">
        <v>1601</v>
      </c>
      <c r="D6189" s="338">
        <v>2012.0</v>
      </c>
      <c r="E6189" s="338" t="s">
        <v>29490</v>
      </c>
      <c r="F6189" s="339">
        <v>44992.0</v>
      </c>
      <c r="G6189" s="338" t="s">
        <v>9499</v>
      </c>
      <c r="H6189" s="338" t="s">
        <v>29491</v>
      </c>
      <c r="I6189" s="338" t="s">
        <v>29492</v>
      </c>
      <c r="J6189" s="338" t="s">
        <v>29493</v>
      </c>
      <c r="K6189" s="338" t="s">
        <v>4987</v>
      </c>
      <c r="L6189" s="338" t="s">
        <v>7778</v>
      </c>
      <c r="M6189" s="338" t="s">
        <v>29494</v>
      </c>
      <c r="N6189" s="338" t="s">
        <v>29495</v>
      </c>
      <c r="O6189" s="338" t="s">
        <v>5483</v>
      </c>
    </row>
    <row r="6190" ht="15.75" customHeight="1">
      <c r="A6190" s="338" t="s">
        <v>4487</v>
      </c>
      <c r="B6190" s="338" t="s">
        <v>7737</v>
      </c>
      <c r="C6190" s="338" t="s">
        <v>1537</v>
      </c>
      <c r="D6190" s="338">
        <v>2012.0</v>
      </c>
      <c r="E6190" s="338" t="s">
        <v>28679</v>
      </c>
      <c r="F6190" s="339">
        <v>45174.0</v>
      </c>
      <c r="G6190" s="338" t="s">
        <v>5755</v>
      </c>
      <c r="H6190" s="338" t="s">
        <v>29496</v>
      </c>
      <c r="I6190" s="338" t="s">
        <v>18304</v>
      </c>
      <c r="J6190" s="338" t="s">
        <v>13522</v>
      </c>
      <c r="K6190" s="338" t="s">
        <v>4987</v>
      </c>
      <c r="L6190" s="338" t="s">
        <v>7969</v>
      </c>
      <c r="M6190" s="338" t="s">
        <v>29497</v>
      </c>
      <c r="N6190" s="338" t="s">
        <v>5224</v>
      </c>
      <c r="O6190" s="338" t="s">
        <v>5852</v>
      </c>
    </row>
    <row r="6191" ht="15.75" customHeight="1">
      <c r="A6191" s="338" t="s">
        <v>29498</v>
      </c>
      <c r="B6191" s="338" t="s">
        <v>4970</v>
      </c>
      <c r="C6191" s="338" t="s">
        <v>1547</v>
      </c>
      <c r="D6191" s="338">
        <v>2012.0</v>
      </c>
      <c r="E6191" s="338" t="s">
        <v>29499</v>
      </c>
      <c r="F6191" s="339">
        <v>45023.0</v>
      </c>
      <c r="G6191" s="338" t="s">
        <v>7089</v>
      </c>
      <c r="H6191" s="338" t="s">
        <v>20959</v>
      </c>
      <c r="I6191" s="338" t="s">
        <v>29500</v>
      </c>
      <c r="J6191" s="338" t="s">
        <v>13476</v>
      </c>
      <c r="K6191" s="338" t="s">
        <v>5607</v>
      </c>
      <c r="M6191" s="338" t="s">
        <v>29501</v>
      </c>
      <c r="N6191" s="338" t="s">
        <v>29502</v>
      </c>
      <c r="O6191" s="338" t="s">
        <v>5624</v>
      </c>
    </row>
    <row r="6192" ht="15.75" customHeight="1">
      <c r="A6192" s="338" t="s">
        <v>29503</v>
      </c>
      <c r="B6192" s="338" t="s">
        <v>7737</v>
      </c>
      <c r="C6192" s="338" t="s">
        <v>1537</v>
      </c>
      <c r="D6192" s="338">
        <v>2012.0</v>
      </c>
      <c r="E6192" s="338" t="s">
        <v>29458</v>
      </c>
      <c r="F6192" s="339">
        <v>45173.0</v>
      </c>
      <c r="G6192" s="338" t="s">
        <v>7889</v>
      </c>
      <c r="H6192" s="338" t="s">
        <v>26988</v>
      </c>
      <c r="I6192" s="338" t="s">
        <v>26008</v>
      </c>
      <c r="J6192" s="338" t="s">
        <v>28448</v>
      </c>
      <c r="K6192" s="338" t="s">
        <v>4987</v>
      </c>
      <c r="L6192" s="338" t="s">
        <v>5094</v>
      </c>
      <c r="M6192" s="338" t="s">
        <v>29504</v>
      </c>
      <c r="N6192" s="338" t="s">
        <v>18868</v>
      </c>
      <c r="O6192" s="338" t="s">
        <v>5483</v>
      </c>
    </row>
    <row r="6193" ht="15.75" customHeight="1">
      <c r="A6193" s="338" t="s">
        <v>29505</v>
      </c>
      <c r="B6193" s="338" t="s">
        <v>7737</v>
      </c>
      <c r="C6193" s="338" t="s">
        <v>1425</v>
      </c>
      <c r="D6193" s="338">
        <v>2012.0</v>
      </c>
      <c r="E6193" s="338" t="s">
        <v>29506</v>
      </c>
      <c r="F6193" s="339">
        <v>44930.0</v>
      </c>
      <c r="G6193" s="338" t="s">
        <v>5872</v>
      </c>
      <c r="H6193" s="338" t="s">
        <v>29507</v>
      </c>
      <c r="I6193" s="338" t="s">
        <v>29507</v>
      </c>
      <c r="J6193" s="338" t="s">
        <v>29508</v>
      </c>
      <c r="K6193" s="338" t="s">
        <v>4987</v>
      </c>
      <c r="L6193" s="338" t="s">
        <v>6071</v>
      </c>
      <c r="M6193" s="338" t="s">
        <v>29509</v>
      </c>
      <c r="N6193" s="338" t="s">
        <v>4979</v>
      </c>
      <c r="O6193" s="338" t="s">
        <v>5363</v>
      </c>
    </row>
    <row r="6194" ht="15.75" customHeight="1">
      <c r="A6194" s="338" t="s">
        <v>29510</v>
      </c>
      <c r="B6194" s="338" t="s">
        <v>4970</v>
      </c>
      <c r="C6194" s="338" t="s">
        <v>1547</v>
      </c>
      <c r="D6194" s="338">
        <v>2012.0</v>
      </c>
      <c r="E6194" s="338" t="s">
        <v>29511</v>
      </c>
      <c r="F6194" s="339">
        <v>45174.0</v>
      </c>
      <c r="G6194" s="338" t="s">
        <v>5969</v>
      </c>
      <c r="H6194" s="338" t="s">
        <v>18941</v>
      </c>
      <c r="I6194" s="338" t="s">
        <v>18941</v>
      </c>
      <c r="J6194" s="338" t="s">
        <v>18299</v>
      </c>
      <c r="K6194" s="338" t="s">
        <v>4987</v>
      </c>
      <c r="M6194" s="338" t="s">
        <v>29512</v>
      </c>
      <c r="N6194" s="338" t="s">
        <v>29513</v>
      </c>
      <c r="O6194" s="338" t="s">
        <v>5545</v>
      </c>
    </row>
    <row r="6195" ht="15.75" customHeight="1">
      <c r="A6195" s="338" t="s">
        <v>29514</v>
      </c>
      <c r="B6195" s="338" t="s">
        <v>7737</v>
      </c>
      <c r="C6195" s="338" t="s">
        <v>1537</v>
      </c>
      <c r="D6195" s="338">
        <v>2012.0</v>
      </c>
      <c r="E6195" s="338" t="s">
        <v>28418</v>
      </c>
      <c r="F6195" s="339">
        <v>44932.0</v>
      </c>
      <c r="G6195" s="338" t="s">
        <v>7833</v>
      </c>
      <c r="H6195" s="338" t="s">
        <v>29515</v>
      </c>
      <c r="I6195" s="338" t="s">
        <v>29515</v>
      </c>
      <c r="J6195" s="338" t="s">
        <v>19927</v>
      </c>
      <c r="K6195" s="338" t="s">
        <v>5607</v>
      </c>
      <c r="L6195" s="338" t="s">
        <v>5094</v>
      </c>
      <c r="M6195" s="338" t="s">
        <v>29516</v>
      </c>
      <c r="N6195" s="338" t="s">
        <v>21846</v>
      </c>
      <c r="O6195" s="338" t="s">
        <v>5028</v>
      </c>
    </row>
    <row r="6196" ht="15.75" customHeight="1">
      <c r="A6196" s="338" t="s">
        <v>29517</v>
      </c>
      <c r="B6196" s="338" t="s">
        <v>4993</v>
      </c>
      <c r="C6196" s="338" t="s">
        <v>1681</v>
      </c>
      <c r="D6196" s="338">
        <v>2012.0</v>
      </c>
      <c r="E6196" s="338" t="s">
        <v>29068</v>
      </c>
      <c r="F6196" s="339">
        <v>44933.0</v>
      </c>
      <c r="G6196" s="338" t="s">
        <v>7089</v>
      </c>
      <c r="H6196" s="338" t="s">
        <v>5304</v>
      </c>
      <c r="I6196" s="338" t="s">
        <v>29518</v>
      </c>
      <c r="J6196" s="338" t="s">
        <v>29519</v>
      </c>
      <c r="K6196" s="338" t="s">
        <v>4987</v>
      </c>
      <c r="L6196" s="338" t="s">
        <v>5094</v>
      </c>
      <c r="M6196" s="338" t="s">
        <v>29520</v>
      </c>
      <c r="N6196" s="338" t="s">
        <v>17520</v>
      </c>
      <c r="O6196" s="338" t="s">
        <v>5077</v>
      </c>
    </row>
    <row r="6197" ht="15.75" customHeight="1">
      <c r="A6197" s="338" t="s">
        <v>29521</v>
      </c>
      <c r="B6197" s="338" t="s">
        <v>7737</v>
      </c>
      <c r="C6197" s="338" t="s">
        <v>1537</v>
      </c>
      <c r="D6197" s="338">
        <v>2012.0</v>
      </c>
      <c r="E6197" s="338" t="s">
        <v>28650</v>
      </c>
      <c r="F6197" s="339">
        <v>44990.0</v>
      </c>
      <c r="G6197" s="338" t="s">
        <v>6391</v>
      </c>
      <c r="H6197" s="338" t="s">
        <v>28107</v>
      </c>
      <c r="I6197" s="338" t="s">
        <v>29522</v>
      </c>
      <c r="J6197" s="338" t="s">
        <v>26552</v>
      </c>
      <c r="K6197" s="338" t="s">
        <v>4987</v>
      </c>
      <c r="L6197" s="338" t="s">
        <v>7743</v>
      </c>
      <c r="M6197" s="338" t="s">
        <v>29523</v>
      </c>
      <c r="N6197" s="338" t="s">
        <v>18742</v>
      </c>
    </row>
    <row r="6198" ht="15.75" customHeight="1">
      <c r="A6198" s="338" t="s">
        <v>29524</v>
      </c>
      <c r="B6198" s="338" t="s">
        <v>4970</v>
      </c>
      <c r="C6198" s="338" t="s">
        <v>1558</v>
      </c>
      <c r="D6198" s="338">
        <v>2012.0</v>
      </c>
      <c r="E6198" s="338" t="s">
        <v>29328</v>
      </c>
      <c r="F6198" s="339">
        <v>44990.0</v>
      </c>
      <c r="G6198" s="338" t="s">
        <v>7883</v>
      </c>
      <c r="H6198" s="338" t="s">
        <v>29525</v>
      </c>
      <c r="I6198" s="338" t="s">
        <v>29525</v>
      </c>
      <c r="J6198" s="338" t="s">
        <v>18994</v>
      </c>
      <c r="K6198" s="338" t="s">
        <v>4987</v>
      </c>
      <c r="L6198" s="338" t="s">
        <v>5291</v>
      </c>
      <c r="M6198" s="338" t="s">
        <v>29526</v>
      </c>
      <c r="N6198" s="338" t="s">
        <v>29527</v>
      </c>
      <c r="O6198" s="338" t="s">
        <v>5794</v>
      </c>
    </row>
    <row r="6199" ht="15.75" customHeight="1">
      <c r="A6199" s="338" t="s">
        <v>29528</v>
      </c>
      <c r="B6199" s="338" t="s">
        <v>4970</v>
      </c>
      <c r="C6199" s="338" t="s">
        <v>1558</v>
      </c>
      <c r="D6199" s="338">
        <v>2012.0</v>
      </c>
      <c r="E6199" s="338" t="s">
        <v>29529</v>
      </c>
      <c r="F6199" s="339">
        <v>45142.0</v>
      </c>
      <c r="G6199" s="338" t="s">
        <v>5287</v>
      </c>
      <c r="H6199" s="338" t="s">
        <v>8036</v>
      </c>
      <c r="I6199" s="338" t="s">
        <v>29530</v>
      </c>
      <c r="J6199" s="338" t="s">
        <v>26458</v>
      </c>
      <c r="K6199" s="338" t="s">
        <v>4987</v>
      </c>
      <c r="L6199" s="338" t="s">
        <v>29531</v>
      </c>
      <c r="M6199" s="338" t="s">
        <v>29532</v>
      </c>
      <c r="N6199" s="338" t="s">
        <v>29533</v>
      </c>
      <c r="O6199" s="338" t="s">
        <v>5370</v>
      </c>
    </row>
    <row r="6200" ht="15.75" customHeight="1">
      <c r="A6200" s="338" t="s">
        <v>29534</v>
      </c>
      <c r="B6200" s="338" t="s">
        <v>5601</v>
      </c>
      <c r="C6200" s="338" t="s">
        <v>11680</v>
      </c>
      <c r="D6200" s="338">
        <v>2012.0</v>
      </c>
      <c r="E6200" s="338" t="s">
        <v>29535</v>
      </c>
      <c r="F6200" s="339">
        <v>44934.0</v>
      </c>
      <c r="G6200" s="338" t="s">
        <v>5718</v>
      </c>
      <c r="H6200" s="338" t="s">
        <v>29536</v>
      </c>
      <c r="I6200" s="338" t="s">
        <v>29536</v>
      </c>
      <c r="J6200" s="338" t="s">
        <v>29537</v>
      </c>
      <c r="K6200" s="338" t="s">
        <v>19171</v>
      </c>
      <c r="M6200" s="338" t="s">
        <v>29538</v>
      </c>
      <c r="N6200" s="338" t="s">
        <v>29539</v>
      </c>
      <c r="O6200" s="338" t="s">
        <v>5943</v>
      </c>
    </row>
    <row r="6201" ht="15.75" customHeight="1">
      <c r="A6201" s="338" t="s">
        <v>2262</v>
      </c>
      <c r="B6201" s="338" t="s">
        <v>4993</v>
      </c>
      <c r="C6201" s="338" t="s">
        <v>1558</v>
      </c>
      <c r="D6201" s="338">
        <v>2012.0</v>
      </c>
      <c r="E6201" s="338" t="s">
        <v>29022</v>
      </c>
      <c r="F6201" s="338" t="s">
        <v>5286</v>
      </c>
      <c r="G6201" s="338" t="s">
        <v>6547</v>
      </c>
      <c r="H6201" s="338" t="s">
        <v>25041</v>
      </c>
      <c r="I6201" s="338" t="s">
        <v>29540</v>
      </c>
      <c r="J6201" s="338" t="s">
        <v>11728</v>
      </c>
      <c r="K6201" s="338" t="s">
        <v>4987</v>
      </c>
      <c r="L6201" s="338" t="s">
        <v>7014</v>
      </c>
      <c r="M6201" s="338" t="s">
        <v>29541</v>
      </c>
      <c r="N6201" s="338" t="s">
        <v>5224</v>
      </c>
      <c r="O6201" s="338" t="s">
        <v>5624</v>
      </c>
    </row>
    <row r="6202" ht="15.75" customHeight="1">
      <c r="A6202" s="338" t="s">
        <v>29542</v>
      </c>
      <c r="B6202" s="338" t="s">
        <v>4970</v>
      </c>
      <c r="C6202" s="338" t="s">
        <v>3713</v>
      </c>
      <c r="D6202" s="338">
        <v>2012.0</v>
      </c>
      <c r="E6202" s="338" t="s">
        <v>29262</v>
      </c>
      <c r="F6202" s="339">
        <v>45022.0</v>
      </c>
      <c r="G6202" s="338" t="s">
        <v>7029</v>
      </c>
      <c r="H6202" s="338" t="s">
        <v>24319</v>
      </c>
      <c r="I6202" s="338" t="s">
        <v>29543</v>
      </c>
      <c r="J6202" s="338" t="s">
        <v>8625</v>
      </c>
      <c r="K6202" s="338" t="s">
        <v>4987</v>
      </c>
      <c r="L6202" s="338" t="s">
        <v>6015</v>
      </c>
      <c r="M6202" s="338" t="s">
        <v>29544</v>
      </c>
      <c r="N6202" s="338" t="s">
        <v>29545</v>
      </c>
      <c r="O6202" s="338" t="s">
        <v>5780</v>
      </c>
    </row>
    <row r="6203" ht="15.75" customHeight="1">
      <c r="A6203" s="338" t="s">
        <v>29546</v>
      </c>
      <c r="B6203" s="338" t="s">
        <v>7737</v>
      </c>
      <c r="C6203" s="338" t="s">
        <v>1558</v>
      </c>
      <c r="D6203" s="338">
        <v>2012.0</v>
      </c>
      <c r="E6203" s="338" t="s">
        <v>29547</v>
      </c>
      <c r="F6203" s="339">
        <v>45113.0</v>
      </c>
      <c r="G6203" s="338" t="s">
        <v>5105</v>
      </c>
      <c r="H6203" s="338" t="s">
        <v>29548</v>
      </c>
      <c r="I6203" s="338" t="s">
        <v>29548</v>
      </c>
      <c r="J6203" s="338" t="s">
        <v>29548</v>
      </c>
      <c r="K6203" s="338" t="s">
        <v>4987</v>
      </c>
      <c r="L6203" s="338" t="s">
        <v>6297</v>
      </c>
      <c r="M6203" s="338" t="s">
        <v>29549</v>
      </c>
      <c r="N6203" s="338" t="s">
        <v>29550</v>
      </c>
      <c r="O6203" s="338" t="s">
        <v>5262</v>
      </c>
    </row>
    <row r="6204" ht="15.75" customHeight="1">
      <c r="A6204" s="338" t="s">
        <v>29551</v>
      </c>
      <c r="B6204" s="338" t="s">
        <v>4970</v>
      </c>
      <c r="C6204" s="338" t="s">
        <v>1537</v>
      </c>
      <c r="D6204" s="338">
        <v>2012.0</v>
      </c>
      <c r="E6204" s="338" t="s">
        <v>29552</v>
      </c>
      <c r="F6204" s="339">
        <v>45051.0</v>
      </c>
      <c r="G6204" s="338" t="s">
        <v>6428</v>
      </c>
      <c r="H6204" s="338" t="s">
        <v>18118</v>
      </c>
      <c r="I6204" s="338" t="s">
        <v>29152</v>
      </c>
      <c r="J6204" s="338" t="s">
        <v>7115</v>
      </c>
      <c r="K6204" s="338" t="s">
        <v>4987</v>
      </c>
      <c r="L6204" s="338" t="s">
        <v>5377</v>
      </c>
      <c r="M6204" s="338" t="s">
        <v>29553</v>
      </c>
      <c r="N6204" s="338" t="s">
        <v>25673</v>
      </c>
      <c r="O6204" s="338" t="s">
        <v>5186</v>
      </c>
    </row>
    <row r="6205" ht="15.75" customHeight="1">
      <c r="A6205" s="338" t="s">
        <v>29554</v>
      </c>
      <c r="B6205" s="338" t="s">
        <v>7737</v>
      </c>
      <c r="C6205" s="338" t="s">
        <v>1601</v>
      </c>
      <c r="D6205" s="338">
        <v>2012.0</v>
      </c>
      <c r="E6205" s="338" t="s">
        <v>29290</v>
      </c>
      <c r="F6205" s="339">
        <v>44964.0</v>
      </c>
      <c r="G6205" s="338" t="s">
        <v>5709</v>
      </c>
      <c r="H6205" s="338" t="s">
        <v>29555</v>
      </c>
      <c r="I6205" s="338" t="s">
        <v>29556</v>
      </c>
      <c r="J6205" s="338" t="s">
        <v>29557</v>
      </c>
      <c r="K6205" s="338" t="s">
        <v>4976</v>
      </c>
      <c r="L6205" s="338" t="s">
        <v>29558</v>
      </c>
      <c r="M6205" s="338" t="s">
        <v>29559</v>
      </c>
      <c r="N6205" s="338" t="s">
        <v>7455</v>
      </c>
      <c r="O6205" s="338" t="s">
        <v>5715</v>
      </c>
    </row>
    <row r="6206" ht="15.75" customHeight="1">
      <c r="A6206" s="338" t="s">
        <v>1453</v>
      </c>
      <c r="B6206" s="338" t="s">
        <v>4970</v>
      </c>
      <c r="C6206" s="338" t="s">
        <v>1425</v>
      </c>
      <c r="D6206" s="338">
        <v>2012.0</v>
      </c>
      <c r="E6206" s="338" t="s">
        <v>29387</v>
      </c>
      <c r="F6206" s="339">
        <v>45081.0</v>
      </c>
      <c r="G6206" s="338" t="s">
        <v>6520</v>
      </c>
      <c r="H6206" s="338" t="s">
        <v>29560</v>
      </c>
      <c r="I6206" s="338" t="s">
        <v>25742</v>
      </c>
      <c r="J6206" s="338" t="s">
        <v>29561</v>
      </c>
      <c r="K6206" s="338" t="s">
        <v>4987</v>
      </c>
      <c r="L6206" s="338" t="s">
        <v>5084</v>
      </c>
      <c r="M6206" s="338" t="s">
        <v>29562</v>
      </c>
      <c r="N6206" s="338" t="s">
        <v>5009</v>
      </c>
      <c r="O6206" s="338" t="s">
        <v>5010</v>
      </c>
    </row>
    <row r="6207" ht="15.75" customHeight="1">
      <c r="A6207" s="338" t="s">
        <v>6142</v>
      </c>
      <c r="B6207" s="338" t="s">
        <v>7737</v>
      </c>
      <c r="C6207" s="338" t="s">
        <v>1558</v>
      </c>
      <c r="D6207" s="338">
        <v>2012.0</v>
      </c>
      <c r="E6207" s="338" t="s">
        <v>29563</v>
      </c>
      <c r="F6207" s="339">
        <v>45144.0</v>
      </c>
      <c r="G6207" s="338" t="s">
        <v>5872</v>
      </c>
      <c r="H6207" s="338" t="s">
        <v>6446</v>
      </c>
      <c r="I6207" s="338" t="s">
        <v>7505</v>
      </c>
      <c r="J6207" s="338" t="s">
        <v>8642</v>
      </c>
      <c r="K6207" s="338" t="s">
        <v>4976</v>
      </c>
      <c r="L6207" s="338" t="s">
        <v>5157</v>
      </c>
      <c r="M6207" s="338" t="s">
        <v>29564</v>
      </c>
      <c r="N6207" s="338" t="s">
        <v>29565</v>
      </c>
      <c r="O6207" s="338" t="s">
        <v>5020</v>
      </c>
    </row>
    <row r="6208" ht="15.75" customHeight="1">
      <c r="A6208" s="338" t="s">
        <v>29566</v>
      </c>
      <c r="B6208" s="338" t="s">
        <v>5601</v>
      </c>
      <c r="C6208" s="338" t="s">
        <v>1547</v>
      </c>
      <c r="D6208" s="338">
        <v>2012.0</v>
      </c>
      <c r="E6208" s="338" t="s">
        <v>29073</v>
      </c>
      <c r="F6208" s="339">
        <v>45143.0</v>
      </c>
      <c r="G6208" s="338" t="s">
        <v>7238</v>
      </c>
      <c r="H6208" s="338" t="s">
        <v>29567</v>
      </c>
      <c r="I6208" s="338" t="s">
        <v>29567</v>
      </c>
      <c r="J6208" s="338" t="s">
        <v>29568</v>
      </c>
      <c r="K6208" s="338" t="s">
        <v>4987</v>
      </c>
      <c r="M6208" s="338" t="s">
        <v>29569</v>
      </c>
      <c r="N6208" s="338" t="s">
        <v>29570</v>
      </c>
      <c r="O6208" s="338" t="s">
        <v>5363</v>
      </c>
    </row>
    <row r="6209" ht="15.75" customHeight="1">
      <c r="A6209" s="338" t="s">
        <v>10121</v>
      </c>
      <c r="B6209" s="338" t="s">
        <v>7737</v>
      </c>
      <c r="C6209" s="338" t="s">
        <v>1558</v>
      </c>
      <c r="D6209" s="338">
        <v>2012.0</v>
      </c>
      <c r="E6209" s="338" t="s">
        <v>29571</v>
      </c>
      <c r="F6209" s="339">
        <v>45112.0</v>
      </c>
      <c r="G6209" s="338" t="s">
        <v>5129</v>
      </c>
      <c r="H6209" s="338" t="s">
        <v>25057</v>
      </c>
      <c r="I6209" s="338" t="s">
        <v>15276</v>
      </c>
      <c r="J6209" s="338" t="s">
        <v>20738</v>
      </c>
      <c r="K6209" s="338" t="s">
        <v>4987</v>
      </c>
      <c r="L6209" s="338" t="s">
        <v>5377</v>
      </c>
      <c r="M6209" s="338" t="s">
        <v>29572</v>
      </c>
      <c r="N6209" s="338" t="s">
        <v>29573</v>
      </c>
      <c r="O6209" s="338" t="s">
        <v>5624</v>
      </c>
    </row>
    <row r="6210" ht="15.75" customHeight="1">
      <c r="A6210" s="338" t="s">
        <v>29574</v>
      </c>
      <c r="B6210" s="338" t="s">
        <v>7737</v>
      </c>
      <c r="C6210" s="338" t="s">
        <v>1547</v>
      </c>
      <c r="D6210" s="338">
        <v>2012.0</v>
      </c>
      <c r="E6210" s="338" t="s">
        <v>29575</v>
      </c>
      <c r="F6210" s="339">
        <v>45022.0</v>
      </c>
      <c r="G6210" s="338" t="s">
        <v>9570</v>
      </c>
      <c r="H6210" s="338" t="s">
        <v>29576</v>
      </c>
      <c r="I6210" s="338" t="s">
        <v>29576</v>
      </c>
      <c r="J6210" s="338" t="s">
        <v>26514</v>
      </c>
      <c r="K6210" s="338" t="s">
        <v>5245</v>
      </c>
      <c r="L6210" s="338" t="s">
        <v>12846</v>
      </c>
      <c r="M6210" s="338" t="s">
        <v>29577</v>
      </c>
      <c r="N6210" s="338" t="s">
        <v>29578</v>
      </c>
      <c r="O6210" s="338" t="s">
        <v>5087</v>
      </c>
    </row>
    <row r="6211" ht="15.75" customHeight="1">
      <c r="A6211" s="338" t="s">
        <v>19152</v>
      </c>
      <c r="B6211" s="338" t="s">
        <v>7737</v>
      </c>
      <c r="C6211" s="338" t="s">
        <v>1547</v>
      </c>
      <c r="D6211" s="338">
        <v>2012.0</v>
      </c>
      <c r="E6211" s="338" t="s">
        <v>29579</v>
      </c>
      <c r="F6211" s="339">
        <v>45022.0</v>
      </c>
      <c r="G6211" s="338" t="s">
        <v>5319</v>
      </c>
      <c r="H6211" s="338" t="s">
        <v>5343</v>
      </c>
      <c r="I6211" s="338" t="s">
        <v>25663</v>
      </c>
      <c r="J6211" s="338" t="s">
        <v>29580</v>
      </c>
      <c r="K6211" s="338" t="s">
        <v>4976</v>
      </c>
      <c r="M6211" s="338" t="s">
        <v>29581</v>
      </c>
      <c r="N6211" s="338" t="s">
        <v>13999</v>
      </c>
      <c r="O6211" s="338" t="s">
        <v>6633</v>
      </c>
    </row>
    <row r="6212" ht="15.75" customHeight="1">
      <c r="A6212" s="338" t="s">
        <v>29582</v>
      </c>
      <c r="B6212" s="338" t="s">
        <v>4993</v>
      </c>
      <c r="C6212" s="338" t="s">
        <v>1558</v>
      </c>
      <c r="D6212" s="338">
        <v>2012.0</v>
      </c>
      <c r="E6212" s="338" t="s">
        <v>29583</v>
      </c>
      <c r="F6212" s="339">
        <v>45083.0</v>
      </c>
      <c r="G6212" s="338" t="s">
        <v>7883</v>
      </c>
      <c r="H6212" s="338" t="s">
        <v>15106</v>
      </c>
      <c r="I6212" s="338" t="s">
        <v>15106</v>
      </c>
      <c r="J6212" s="338" t="s">
        <v>23656</v>
      </c>
      <c r="K6212" s="338" t="s">
        <v>4987</v>
      </c>
      <c r="L6212" s="338" t="s">
        <v>7014</v>
      </c>
      <c r="M6212" s="338" t="s">
        <v>29584</v>
      </c>
      <c r="N6212" s="338" t="s">
        <v>29585</v>
      </c>
      <c r="O6212" s="338" t="s">
        <v>5624</v>
      </c>
    </row>
    <row r="6213" ht="15.75" customHeight="1">
      <c r="A6213" s="338" t="s">
        <v>4474</v>
      </c>
      <c r="B6213" s="338" t="s">
        <v>7737</v>
      </c>
      <c r="C6213" s="338" t="s">
        <v>1537</v>
      </c>
      <c r="D6213" s="338">
        <v>2012.0</v>
      </c>
      <c r="E6213" s="338" t="s">
        <v>29506</v>
      </c>
      <c r="F6213" s="339">
        <v>45052.0</v>
      </c>
      <c r="G6213" s="338" t="s">
        <v>9626</v>
      </c>
      <c r="H6213" s="338" t="s">
        <v>13094</v>
      </c>
      <c r="I6213" s="338" t="s">
        <v>13094</v>
      </c>
      <c r="J6213" s="338" t="s">
        <v>21676</v>
      </c>
      <c r="K6213" s="338" t="s">
        <v>4987</v>
      </c>
      <c r="L6213" s="338" t="s">
        <v>5377</v>
      </c>
      <c r="M6213" s="338" t="s">
        <v>29586</v>
      </c>
      <c r="N6213" s="338" t="s">
        <v>4990</v>
      </c>
      <c r="O6213" s="338" t="s">
        <v>5283</v>
      </c>
    </row>
    <row r="6214" ht="15.75" customHeight="1">
      <c r="A6214" s="338" t="s">
        <v>29587</v>
      </c>
      <c r="B6214" s="338" t="s">
        <v>4970</v>
      </c>
      <c r="C6214" s="338" t="s">
        <v>1547</v>
      </c>
      <c r="D6214" s="338">
        <v>2012.0</v>
      </c>
      <c r="E6214" s="338" t="s">
        <v>29588</v>
      </c>
      <c r="F6214" s="338" t="s">
        <v>5286</v>
      </c>
      <c r="G6214" s="338" t="s">
        <v>6075</v>
      </c>
      <c r="H6214" s="338" t="s">
        <v>29589</v>
      </c>
      <c r="I6214" s="338" t="s">
        <v>29589</v>
      </c>
      <c r="J6214" s="338" t="s">
        <v>29590</v>
      </c>
      <c r="K6214" s="338" t="s">
        <v>4987</v>
      </c>
      <c r="L6214" s="338" t="s">
        <v>5094</v>
      </c>
      <c r="M6214" s="338" t="s">
        <v>29591</v>
      </c>
      <c r="N6214" s="338" t="s">
        <v>29592</v>
      </c>
      <c r="O6214" s="338" t="s">
        <v>5545</v>
      </c>
    </row>
    <row r="6215" ht="15.75" customHeight="1">
      <c r="A6215" s="338" t="s">
        <v>29593</v>
      </c>
      <c r="B6215" s="338" t="s">
        <v>4970</v>
      </c>
      <c r="C6215" s="338" t="s">
        <v>1547</v>
      </c>
      <c r="D6215" s="338">
        <v>2012.0</v>
      </c>
      <c r="E6215" s="338" t="s">
        <v>29594</v>
      </c>
      <c r="F6215" s="339">
        <v>45053.0</v>
      </c>
      <c r="G6215" s="338" t="s">
        <v>13584</v>
      </c>
      <c r="H6215" s="338" t="s">
        <v>29595</v>
      </c>
      <c r="I6215" s="338" t="s">
        <v>29596</v>
      </c>
      <c r="J6215" s="338" t="s">
        <v>10519</v>
      </c>
      <c r="K6215" s="338" t="s">
        <v>4987</v>
      </c>
      <c r="L6215" s="338" t="s">
        <v>5064</v>
      </c>
      <c r="M6215" s="338" t="s">
        <v>29597</v>
      </c>
      <c r="N6215" s="338" t="s">
        <v>27299</v>
      </c>
      <c r="O6215" s="338" t="s">
        <v>5217</v>
      </c>
    </row>
    <row r="6216" ht="15.75" customHeight="1">
      <c r="A6216" s="338" t="s">
        <v>29598</v>
      </c>
      <c r="B6216" s="338" t="s">
        <v>5601</v>
      </c>
      <c r="C6216" s="338" t="s">
        <v>1601</v>
      </c>
      <c r="D6216" s="338">
        <v>2012.0</v>
      </c>
      <c r="E6216" s="338" t="s">
        <v>29229</v>
      </c>
      <c r="F6216" s="339">
        <v>45052.0</v>
      </c>
      <c r="G6216" s="338" t="s">
        <v>5113</v>
      </c>
      <c r="H6216" s="338" t="s">
        <v>28733</v>
      </c>
      <c r="I6216" s="338" t="s">
        <v>29599</v>
      </c>
      <c r="J6216" s="338" t="s">
        <v>29599</v>
      </c>
      <c r="K6216" s="338" t="s">
        <v>4976</v>
      </c>
      <c r="M6216" s="338" t="s">
        <v>29600</v>
      </c>
      <c r="N6216" s="338" t="s">
        <v>14406</v>
      </c>
      <c r="O6216" s="338" t="s">
        <v>5010</v>
      </c>
    </row>
    <row r="6217" ht="15.75" customHeight="1">
      <c r="A6217" s="338" t="s">
        <v>3381</v>
      </c>
      <c r="B6217" s="338" t="s">
        <v>4993</v>
      </c>
      <c r="C6217" s="338" t="s">
        <v>1572</v>
      </c>
      <c r="D6217" s="338">
        <v>2012.0</v>
      </c>
      <c r="E6217" s="338" t="s">
        <v>29262</v>
      </c>
      <c r="F6217" s="339">
        <v>45113.0</v>
      </c>
      <c r="G6217" s="338" t="s">
        <v>7883</v>
      </c>
      <c r="H6217" s="338" t="s">
        <v>20535</v>
      </c>
      <c r="I6217" s="338" t="s">
        <v>29601</v>
      </c>
      <c r="J6217" s="338" t="s">
        <v>14486</v>
      </c>
      <c r="K6217" s="338" t="s">
        <v>4976</v>
      </c>
      <c r="L6217" s="338" t="s">
        <v>10592</v>
      </c>
      <c r="M6217" s="338" t="s">
        <v>29602</v>
      </c>
      <c r="N6217" s="338" t="s">
        <v>4990</v>
      </c>
      <c r="O6217" s="338" t="s">
        <v>5010</v>
      </c>
    </row>
    <row r="6218" ht="15.75" customHeight="1">
      <c r="A6218" s="338" t="s">
        <v>1406</v>
      </c>
      <c r="B6218" s="338" t="s">
        <v>4970</v>
      </c>
      <c r="C6218" s="338" t="s">
        <v>1425</v>
      </c>
      <c r="D6218" s="338">
        <v>2012.0</v>
      </c>
      <c r="E6218" s="338" t="s">
        <v>28647</v>
      </c>
      <c r="F6218" s="338" t="s">
        <v>5210</v>
      </c>
      <c r="G6218" s="338" t="s">
        <v>4983</v>
      </c>
      <c r="H6218" s="338" t="s">
        <v>29603</v>
      </c>
      <c r="I6218" s="338" t="s">
        <v>25938</v>
      </c>
      <c r="J6218" s="338" t="s">
        <v>29604</v>
      </c>
      <c r="K6218" s="338" t="s">
        <v>4987</v>
      </c>
      <c r="L6218" s="338" t="s">
        <v>5140</v>
      </c>
      <c r="M6218" s="338" t="s">
        <v>29605</v>
      </c>
      <c r="N6218" s="338" t="s">
        <v>20308</v>
      </c>
      <c r="O6218" s="338" t="s">
        <v>5505</v>
      </c>
    </row>
    <row r="6219" ht="15.75" customHeight="1">
      <c r="A6219" s="338" t="s">
        <v>29606</v>
      </c>
      <c r="B6219" s="338" t="s">
        <v>4970</v>
      </c>
      <c r="C6219" s="338" t="s">
        <v>1558</v>
      </c>
      <c r="D6219" s="338">
        <v>2012.0</v>
      </c>
      <c r="E6219" s="338" t="s">
        <v>29607</v>
      </c>
      <c r="F6219" s="339">
        <v>45083.0</v>
      </c>
      <c r="G6219" s="338" t="s">
        <v>5090</v>
      </c>
      <c r="H6219" s="338" t="s">
        <v>29608</v>
      </c>
      <c r="I6219" s="338" t="s">
        <v>29609</v>
      </c>
      <c r="J6219" s="338" t="s">
        <v>29609</v>
      </c>
      <c r="K6219" s="338" t="s">
        <v>4987</v>
      </c>
      <c r="M6219" s="338" t="s">
        <v>29610</v>
      </c>
      <c r="N6219" s="338" t="s">
        <v>29611</v>
      </c>
      <c r="O6219" s="338" t="s">
        <v>5248</v>
      </c>
    </row>
    <row r="6220" ht="15.75" customHeight="1">
      <c r="A6220" s="338" t="s">
        <v>29612</v>
      </c>
      <c r="B6220" s="338" t="s">
        <v>5601</v>
      </c>
      <c r="C6220" s="338" t="s">
        <v>3713</v>
      </c>
      <c r="D6220" s="338">
        <v>2012.0</v>
      </c>
      <c r="E6220" s="338" t="s">
        <v>29613</v>
      </c>
      <c r="F6220" s="339">
        <v>44964.0</v>
      </c>
      <c r="G6220" s="338" t="s">
        <v>5701</v>
      </c>
      <c r="H6220" s="338" t="s">
        <v>29614</v>
      </c>
      <c r="I6220" s="338" t="s">
        <v>21734</v>
      </c>
      <c r="J6220" s="338" t="s">
        <v>21681</v>
      </c>
      <c r="K6220" s="338" t="s">
        <v>19171</v>
      </c>
      <c r="L6220" s="338" t="s">
        <v>29615</v>
      </c>
      <c r="M6220" s="338" t="s">
        <v>29616</v>
      </c>
      <c r="N6220" s="338" t="s">
        <v>21683</v>
      </c>
      <c r="O6220" s="338" t="s">
        <v>5724</v>
      </c>
    </row>
    <row r="6221" ht="15.75" customHeight="1">
      <c r="A6221" s="338" t="s">
        <v>2536</v>
      </c>
      <c r="B6221" s="338" t="s">
        <v>7737</v>
      </c>
      <c r="C6221" s="338" t="s">
        <v>1558</v>
      </c>
      <c r="D6221" s="338">
        <v>2012.0</v>
      </c>
      <c r="E6221" s="338" t="s">
        <v>29617</v>
      </c>
      <c r="F6221" s="339">
        <v>44991.0</v>
      </c>
      <c r="G6221" s="338" t="s">
        <v>5710</v>
      </c>
      <c r="H6221" s="338" t="s">
        <v>17296</v>
      </c>
      <c r="I6221" s="338" t="s">
        <v>29618</v>
      </c>
      <c r="J6221" s="338" t="s">
        <v>6022</v>
      </c>
      <c r="K6221" s="338" t="s">
        <v>4987</v>
      </c>
      <c r="L6221" s="338" t="s">
        <v>7748</v>
      </c>
      <c r="M6221" s="338" t="s">
        <v>29619</v>
      </c>
      <c r="N6221" s="338" t="s">
        <v>4990</v>
      </c>
      <c r="O6221" s="338" t="s">
        <v>5067</v>
      </c>
    </row>
    <row r="6222" ht="15.75" customHeight="1">
      <c r="A6222" s="338" t="s">
        <v>29620</v>
      </c>
      <c r="B6222" s="338" t="s">
        <v>7737</v>
      </c>
      <c r="C6222" s="338" t="s">
        <v>1558</v>
      </c>
      <c r="D6222" s="338">
        <v>2012.0</v>
      </c>
      <c r="E6222" s="338" t="s">
        <v>29049</v>
      </c>
      <c r="F6222" s="339">
        <v>44933.0</v>
      </c>
      <c r="G6222" s="338" t="s">
        <v>5710</v>
      </c>
      <c r="H6222" s="338" t="s">
        <v>25083</v>
      </c>
      <c r="I6222" s="338" t="s">
        <v>25083</v>
      </c>
      <c r="J6222" s="338" t="s">
        <v>26646</v>
      </c>
      <c r="K6222" s="338" t="s">
        <v>4987</v>
      </c>
      <c r="L6222" s="338" t="s">
        <v>5971</v>
      </c>
      <c r="M6222" s="338" t="s">
        <v>29621</v>
      </c>
      <c r="N6222" s="338" t="s">
        <v>18335</v>
      </c>
      <c r="O6222" s="338" t="s">
        <v>5096</v>
      </c>
    </row>
    <row r="6223" ht="15.75" customHeight="1">
      <c r="A6223" s="338" t="s">
        <v>29622</v>
      </c>
      <c r="B6223" s="338" t="s">
        <v>5601</v>
      </c>
      <c r="C6223" s="338" t="s">
        <v>1558</v>
      </c>
      <c r="D6223" s="338">
        <v>2012.0</v>
      </c>
      <c r="E6223" s="338" t="s">
        <v>29623</v>
      </c>
      <c r="F6223" s="339">
        <v>45111.0</v>
      </c>
      <c r="G6223" s="338" t="s">
        <v>5070</v>
      </c>
      <c r="H6223" s="338" t="s">
        <v>5839</v>
      </c>
      <c r="I6223" s="338" t="s">
        <v>29624</v>
      </c>
      <c r="J6223" s="338" t="s">
        <v>29625</v>
      </c>
      <c r="K6223" s="338" t="s">
        <v>4987</v>
      </c>
      <c r="M6223" s="338" t="s">
        <v>29626</v>
      </c>
      <c r="N6223" s="338" t="s">
        <v>29627</v>
      </c>
      <c r="O6223" s="338" t="s">
        <v>5046</v>
      </c>
    </row>
    <row r="6224" ht="15.75" customHeight="1">
      <c r="A6224" s="338" t="s">
        <v>29628</v>
      </c>
      <c r="B6224" s="338" t="s">
        <v>4970</v>
      </c>
      <c r="C6224" s="338" t="s">
        <v>1537</v>
      </c>
      <c r="D6224" s="338">
        <v>2012.0</v>
      </c>
      <c r="E6224" s="338" t="s">
        <v>29629</v>
      </c>
      <c r="F6224" s="339">
        <v>44964.0</v>
      </c>
      <c r="G6224" s="338" t="s">
        <v>5153</v>
      </c>
      <c r="H6224" s="338" t="s">
        <v>29630</v>
      </c>
      <c r="I6224" s="338" t="s">
        <v>29631</v>
      </c>
      <c r="J6224" s="338" t="s">
        <v>29632</v>
      </c>
      <c r="K6224" s="338" t="s">
        <v>18604</v>
      </c>
      <c r="M6224" s="338" t="s">
        <v>29633</v>
      </c>
      <c r="N6224" s="338" t="s">
        <v>29634</v>
      </c>
      <c r="O6224" s="338" t="s">
        <v>4991</v>
      </c>
    </row>
    <row r="6225" ht="15.75" customHeight="1">
      <c r="A6225" s="338" t="s">
        <v>29635</v>
      </c>
      <c r="B6225" s="338" t="s">
        <v>4970</v>
      </c>
      <c r="C6225" s="338" t="s">
        <v>1537</v>
      </c>
      <c r="D6225" s="338">
        <v>2012.0</v>
      </c>
      <c r="E6225" s="338" t="s">
        <v>29563</v>
      </c>
      <c r="F6225" s="339">
        <v>44932.0</v>
      </c>
      <c r="G6225" s="338" t="s">
        <v>5872</v>
      </c>
      <c r="H6225" s="338" t="s">
        <v>29636</v>
      </c>
      <c r="I6225" s="338" t="s">
        <v>29636</v>
      </c>
      <c r="J6225" s="338" t="s">
        <v>20038</v>
      </c>
      <c r="K6225" s="338" t="s">
        <v>4976</v>
      </c>
      <c r="M6225" s="338" t="s">
        <v>29637</v>
      </c>
      <c r="N6225" s="338" t="s">
        <v>26581</v>
      </c>
      <c r="O6225" s="338" t="s">
        <v>5545</v>
      </c>
    </row>
    <row r="6226" ht="15.75" customHeight="1">
      <c r="A6226" s="338" t="s">
        <v>29638</v>
      </c>
      <c r="B6226" s="338" t="s">
        <v>7737</v>
      </c>
      <c r="C6226" s="338" t="s">
        <v>1558</v>
      </c>
      <c r="D6226" s="338">
        <v>2012.0</v>
      </c>
      <c r="E6226" s="338" t="s">
        <v>29099</v>
      </c>
      <c r="F6226" s="339">
        <v>44962.0</v>
      </c>
      <c r="G6226" s="338" t="s">
        <v>7264</v>
      </c>
      <c r="H6226" s="338" t="s">
        <v>6344</v>
      </c>
      <c r="I6226" s="338" t="s">
        <v>6344</v>
      </c>
      <c r="J6226" s="338" t="s">
        <v>16585</v>
      </c>
      <c r="K6226" s="338" t="s">
        <v>4987</v>
      </c>
      <c r="L6226" s="338" t="s">
        <v>5971</v>
      </c>
      <c r="M6226" s="338" t="s">
        <v>29639</v>
      </c>
      <c r="N6226" s="338" t="s">
        <v>29640</v>
      </c>
      <c r="O6226" s="338" t="s">
        <v>5248</v>
      </c>
    </row>
    <row r="6227" ht="15.75" customHeight="1">
      <c r="A6227" s="338" t="s">
        <v>29641</v>
      </c>
      <c r="B6227" s="338" t="s">
        <v>5601</v>
      </c>
      <c r="C6227" s="338" t="s">
        <v>1558</v>
      </c>
      <c r="D6227" s="338">
        <v>2012.0</v>
      </c>
      <c r="E6227" s="338" t="s">
        <v>29642</v>
      </c>
      <c r="F6227" s="339">
        <v>44934.0</v>
      </c>
      <c r="G6227" s="338" t="s">
        <v>6487</v>
      </c>
      <c r="H6227" s="338" t="s">
        <v>29643</v>
      </c>
      <c r="I6227" s="338" t="s">
        <v>29643</v>
      </c>
      <c r="J6227" s="338" t="s">
        <v>28998</v>
      </c>
      <c r="K6227" s="338" t="s">
        <v>19171</v>
      </c>
      <c r="M6227" s="338" t="s">
        <v>29644</v>
      </c>
      <c r="N6227" s="338" t="s">
        <v>29645</v>
      </c>
      <c r="O6227" s="338" t="s">
        <v>18876</v>
      </c>
    </row>
    <row r="6228" ht="15.75" customHeight="1">
      <c r="A6228" s="338" t="s">
        <v>29646</v>
      </c>
      <c r="B6228" s="338" t="s">
        <v>4970</v>
      </c>
      <c r="C6228" s="338" t="s">
        <v>3713</v>
      </c>
      <c r="D6228" s="338">
        <v>2012.0</v>
      </c>
      <c r="E6228" s="338" t="s">
        <v>29647</v>
      </c>
      <c r="F6228" s="339">
        <v>45021.0</v>
      </c>
      <c r="G6228" s="338" t="s">
        <v>5070</v>
      </c>
      <c r="H6228" s="338" t="s">
        <v>29648</v>
      </c>
      <c r="I6228" s="338" t="s">
        <v>29649</v>
      </c>
      <c r="J6228" s="338" t="s">
        <v>27939</v>
      </c>
      <c r="K6228" s="338" t="s">
        <v>4976</v>
      </c>
      <c r="M6228" s="338" t="s">
        <v>29650</v>
      </c>
      <c r="N6228" s="338" t="s">
        <v>18268</v>
      </c>
      <c r="O6228" s="338" t="s">
        <v>5160</v>
      </c>
    </row>
    <row r="6229" ht="15.75" customHeight="1">
      <c r="A6229" s="338" t="s">
        <v>29651</v>
      </c>
      <c r="B6229" s="338" t="s">
        <v>7737</v>
      </c>
      <c r="C6229" s="338" t="s">
        <v>1558</v>
      </c>
      <c r="D6229" s="338">
        <v>2012.0</v>
      </c>
      <c r="E6229" s="338" t="s">
        <v>29652</v>
      </c>
      <c r="F6229" s="338" t="s">
        <v>5059</v>
      </c>
      <c r="G6229" s="338" t="s">
        <v>7461</v>
      </c>
      <c r="H6229" s="338" t="s">
        <v>29653</v>
      </c>
      <c r="I6229" s="338" t="s">
        <v>29653</v>
      </c>
      <c r="J6229" s="338" t="s">
        <v>9963</v>
      </c>
      <c r="K6229" s="338" t="s">
        <v>4976</v>
      </c>
      <c r="M6229" s="338" t="s">
        <v>29654</v>
      </c>
      <c r="N6229" s="338" t="s">
        <v>29655</v>
      </c>
      <c r="O6229" s="338" t="s">
        <v>6003</v>
      </c>
    </row>
    <row r="6230" ht="15.75" customHeight="1">
      <c r="A6230" s="338" t="s">
        <v>29656</v>
      </c>
      <c r="B6230" s="338" t="s">
        <v>7737</v>
      </c>
      <c r="C6230" s="338" t="s">
        <v>1558</v>
      </c>
      <c r="D6230" s="338">
        <v>2012.0</v>
      </c>
      <c r="E6230" s="338" t="s">
        <v>28815</v>
      </c>
      <c r="F6230" s="339">
        <v>45174.0</v>
      </c>
      <c r="G6230" s="338" t="s">
        <v>6391</v>
      </c>
      <c r="H6230" s="338" t="s">
        <v>18228</v>
      </c>
      <c r="I6230" s="338" t="s">
        <v>19176</v>
      </c>
      <c r="J6230" s="338" t="s">
        <v>7041</v>
      </c>
      <c r="K6230" s="338" t="s">
        <v>4987</v>
      </c>
      <c r="L6230" s="338" t="s">
        <v>7743</v>
      </c>
      <c r="M6230" s="338" t="s">
        <v>29657</v>
      </c>
      <c r="N6230" s="338" t="s">
        <v>25140</v>
      </c>
      <c r="O6230" s="338" t="s">
        <v>5283</v>
      </c>
    </row>
    <row r="6231" ht="15.75" customHeight="1">
      <c r="A6231" s="338" t="s">
        <v>29658</v>
      </c>
      <c r="B6231" s="338" t="s">
        <v>5601</v>
      </c>
      <c r="C6231" s="338" t="s">
        <v>1547</v>
      </c>
      <c r="D6231" s="338">
        <v>2012.0</v>
      </c>
      <c r="E6231" s="338" t="s">
        <v>29659</v>
      </c>
      <c r="F6231" s="338" t="s">
        <v>5059</v>
      </c>
      <c r="G6231" s="338" t="s">
        <v>5287</v>
      </c>
      <c r="H6231" s="338" t="s">
        <v>13043</v>
      </c>
      <c r="I6231" s="338" t="s">
        <v>13043</v>
      </c>
      <c r="J6231" s="338" t="s">
        <v>29660</v>
      </c>
      <c r="K6231" s="338" t="s">
        <v>7898</v>
      </c>
      <c r="M6231" s="338" t="s">
        <v>29661</v>
      </c>
      <c r="N6231" s="338" t="s">
        <v>9412</v>
      </c>
      <c r="O6231" s="338" t="s">
        <v>5087</v>
      </c>
    </row>
    <row r="6232" ht="15.75" customHeight="1">
      <c r="A6232" s="338" t="s">
        <v>29662</v>
      </c>
      <c r="B6232" s="338" t="s">
        <v>4993</v>
      </c>
      <c r="C6232" s="338" t="s">
        <v>1572</v>
      </c>
      <c r="D6232" s="338">
        <v>2012.0</v>
      </c>
      <c r="E6232" s="338" t="s">
        <v>29663</v>
      </c>
      <c r="F6232" s="339">
        <v>45174.0</v>
      </c>
      <c r="G6232" s="338" t="s">
        <v>6547</v>
      </c>
      <c r="H6232" s="338" t="s">
        <v>29664</v>
      </c>
      <c r="I6232" s="338" t="s">
        <v>29665</v>
      </c>
      <c r="J6232" s="338" t="s">
        <v>14510</v>
      </c>
      <c r="K6232" s="338" t="s">
        <v>4987</v>
      </c>
      <c r="L6232" s="338" t="s">
        <v>7743</v>
      </c>
      <c r="M6232" s="338" t="s">
        <v>29666</v>
      </c>
      <c r="N6232" s="338" t="s">
        <v>29667</v>
      </c>
      <c r="O6232" s="338" t="s">
        <v>5143</v>
      </c>
    </row>
    <row r="6233" ht="15.75" customHeight="1">
      <c r="A6233" s="338" t="s">
        <v>29668</v>
      </c>
      <c r="B6233" s="338" t="s">
        <v>4970</v>
      </c>
      <c r="C6233" s="338" t="s">
        <v>1547</v>
      </c>
      <c r="D6233" s="338">
        <v>2012.0</v>
      </c>
      <c r="E6233" s="338" t="s">
        <v>29669</v>
      </c>
      <c r="F6233" s="339">
        <v>45175.0</v>
      </c>
      <c r="G6233" s="338" t="s">
        <v>5163</v>
      </c>
      <c r="H6233" s="338" t="s">
        <v>11626</v>
      </c>
      <c r="I6233" s="338" t="s">
        <v>24207</v>
      </c>
      <c r="J6233" s="338" t="s">
        <v>29670</v>
      </c>
      <c r="K6233" s="338" t="s">
        <v>4987</v>
      </c>
      <c r="M6233" s="338" t="s">
        <v>29671</v>
      </c>
      <c r="N6233" s="338" t="s">
        <v>29672</v>
      </c>
      <c r="O6233" s="338" t="s">
        <v>7456</v>
      </c>
    </row>
    <row r="6234" ht="15.75" customHeight="1">
      <c r="A6234" s="338" t="s">
        <v>15280</v>
      </c>
      <c r="B6234" s="338" t="s">
        <v>7737</v>
      </c>
      <c r="C6234" s="338" t="s">
        <v>1558</v>
      </c>
      <c r="D6234" s="338">
        <v>2012.0</v>
      </c>
      <c r="E6234" s="338" t="s">
        <v>29673</v>
      </c>
      <c r="F6234" s="339">
        <v>44933.0</v>
      </c>
      <c r="G6234" s="338" t="s">
        <v>5241</v>
      </c>
      <c r="H6234" s="338" t="s">
        <v>14409</v>
      </c>
      <c r="I6234" s="338" t="s">
        <v>12199</v>
      </c>
      <c r="J6234" s="338" t="s">
        <v>29674</v>
      </c>
      <c r="K6234" s="338" t="s">
        <v>4987</v>
      </c>
      <c r="M6234" s="338" t="s">
        <v>29675</v>
      </c>
      <c r="N6234" s="338" t="s">
        <v>29676</v>
      </c>
      <c r="O6234" s="338" t="s">
        <v>5087</v>
      </c>
    </row>
    <row r="6235" ht="15.75" customHeight="1">
      <c r="A6235" s="338" t="s">
        <v>29677</v>
      </c>
      <c r="B6235" s="338" t="s">
        <v>7737</v>
      </c>
      <c r="C6235" s="338" t="s">
        <v>1547</v>
      </c>
      <c r="D6235" s="338">
        <v>2012.0</v>
      </c>
      <c r="E6235" s="338" t="s">
        <v>29678</v>
      </c>
      <c r="F6235" s="339">
        <v>44991.0</v>
      </c>
      <c r="G6235" s="338" t="s">
        <v>5287</v>
      </c>
      <c r="H6235" s="338" t="s">
        <v>14582</v>
      </c>
      <c r="I6235" s="338" t="s">
        <v>14582</v>
      </c>
      <c r="J6235" s="338" t="s">
        <v>28469</v>
      </c>
      <c r="K6235" s="338" t="s">
        <v>4976</v>
      </c>
      <c r="M6235" s="338" t="s">
        <v>29679</v>
      </c>
      <c r="N6235" s="338" t="s">
        <v>14585</v>
      </c>
      <c r="O6235" s="338" t="s">
        <v>6003</v>
      </c>
    </row>
    <row r="6236" ht="15.75" customHeight="1">
      <c r="A6236" s="338" t="s">
        <v>29680</v>
      </c>
      <c r="B6236" s="338" t="s">
        <v>4970</v>
      </c>
      <c r="C6236" s="338" t="s">
        <v>1558</v>
      </c>
      <c r="D6236" s="338">
        <v>2012.0</v>
      </c>
      <c r="E6236" s="338" t="s">
        <v>29681</v>
      </c>
      <c r="F6236" s="338" t="s">
        <v>5286</v>
      </c>
      <c r="G6236" s="338" t="s">
        <v>5241</v>
      </c>
      <c r="H6236" s="338" t="s">
        <v>29682</v>
      </c>
      <c r="I6236" s="338" t="s">
        <v>29683</v>
      </c>
      <c r="J6236" s="338" t="s">
        <v>29684</v>
      </c>
      <c r="K6236" s="338" t="s">
        <v>4987</v>
      </c>
      <c r="L6236" s="338" t="s">
        <v>6729</v>
      </c>
      <c r="M6236" s="338" t="s">
        <v>29685</v>
      </c>
      <c r="N6236" s="338" t="s">
        <v>29686</v>
      </c>
      <c r="O6236" s="338" t="s">
        <v>5698</v>
      </c>
    </row>
    <row r="6237" ht="15.75" customHeight="1">
      <c r="A6237" s="338" t="s">
        <v>4643</v>
      </c>
      <c r="B6237" s="338" t="s">
        <v>4993</v>
      </c>
      <c r="C6237" s="338" t="s">
        <v>1681</v>
      </c>
      <c r="D6237" s="338">
        <v>2012.0</v>
      </c>
      <c r="E6237" s="338" t="s">
        <v>29216</v>
      </c>
      <c r="F6237" s="339">
        <v>45052.0</v>
      </c>
      <c r="G6237" s="338" t="s">
        <v>5872</v>
      </c>
      <c r="H6237" s="338" t="s">
        <v>11670</v>
      </c>
      <c r="I6237" s="338" t="s">
        <v>29687</v>
      </c>
      <c r="J6237" s="338" t="s">
        <v>7928</v>
      </c>
      <c r="K6237" s="338" t="s">
        <v>4987</v>
      </c>
      <c r="L6237" s="338" t="s">
        <v>7743</v>
      </c>
      <c r="M6237" s="338" t="s">
        <v>29688</v>
      </c>
      <c r="N6237" s="338" t="s">
        <v>5036</v>
      </c>
      <c r="O6237" s="338" t="s">
        <v>5324</v>
      </c>
    </row>
    <row r="6238" ht="15.75" customHeight="1">
      <c r="A6238" s="338" t="s">
        <v>29689</v>
      </c>
      <c r="B6238" s="338" t="s">
        <v>4970</v>
      </c>
      <c r="C6238" s="338" t="s">
        <v>1547</v>
      </c>
      <c r="D6238" s="338">
        <v>2012.0</v>
      </c>
      <c r="E6238" s="338" t="s">
        <v>29690</v>
      </c>
      <c r="F6238" s="339">
        <v>45023.0</v>
      </c>
      <c r="G6238" s="338" t="s">
        <v>5113</v>
      </c>
      <c r="H6238" s="338" t="s">
        <v>15687</v>
      </c>
      <c r="I6238" s="338" t="s">
        <v>29691</v>
      </c>
      <c r="J6238" s="338" t="s">
        <v>17037</v>
      </c>
      <c r="K6238" s="338" t="s">
        <v>4987</v>
      </c>
      <c r="L6238" s="338" t="s">
        <v>5017</v>
      </c>
      <c r="M6238" s="338" t="s">
        <v>29692</v>
      </c>
      <c r="N6238" s="338" t="s">
        <v>29693</v>
      </c>
      <c r="O6238" s="338" t="s">
        <v>5339</v>
      </c>
    </row>
    <row r="6239" ht="15.75" customHeight="1">
      <c r="A6239" s="338" t="s">
        <v>1474</v>
      </c>
      <c r="B6239" s="338" t="s">
        <v>4970</v>
      </c>
      <c r="C6239" s="338" t="s">
        <v>1425</v>
      </c>
      <c r="D6239" s="338">
        <v>2012.0</v>
      </c>
      <c r="E6239" s="338" t="s">
        <v>28485</v>
      </c>
      <c r="F6239" s="339">
        <v>44961.0</v>
      </c>
      <c r="G6239" s="338" t="s">
        <v>7952</v>
      </c>
      <c r="H6239" s="338" t="s">
        <v>25404</v>
      </c>
      <c r="I6239" s="338" t="s">
        <v>25404</v>
      </c>
      <c r="J6239" s="338" t="s">
        <v>29694</v>
      </c>
      <c r="K6239" s="338" t="s">
        <v>4987</v>
      </c>
      <c r="L6239" s="338" t="s">
        <v>5140</v>
      </c>
      <c r="M6239" s="338" t="s">
        <v>29695</v>
      </c>
      <c r="N6239" s="338" t="s">
        <v>29696</v>
      </c>
      <c r="O6239" s="338" t="s">
        <v>5610</v>
      </c>
    </row>
    <row r="6240" ht="15.75" customHeight="1">
      <c r="A6240" s="338" t="s">
        <v>11193</v>
      </c>
      <c r="B6240" s="338" t="s">
        <v>5601</v>
      </c>
      <c r="C6240" s="338" t="s">
        <v>1558</v>
      </c>
      <c r="D6240" s="338">
        <v>2012.0</v>
      </c>
      <c r="E6240" s="338" t="s">
        <v>29697</v>
      </c>
      <c r="F6240" s="339">
        <v>44991.0</v>
      </c>
      <c r="G6240" s="338" t="s">
        <v>5163</v>
      </c>
      <c r="H6240" s="338" t="s">
        <v>29698</v>
      </c>
      <c r="I6240" s="338" t="s">
        <v>26318</v>
      </c>
      <c r="J6240" s="338" t="s">
        <v>29699</v>
      </c>
      <c r="K6240" s="338" t="s">
        <v>4976</v>
      </c>
      <c r="L6240" s="338" t="s">
        <v>29700</v>
      </c>
      <c r="M6240" s="338" t="s">
        <v>29701</v>
      </c>
      <c r="N6240" s="338" t="s">
        <v>29702</v>
      </c>
      <c r="O6240" s="338" t="s">
        <v>4980</v>
      </c>
    </row>
    <row r="6241" ht="15.75" customHeight="1">
      <c r="A6241" s="338" t="s">
        <v>29703</v>
      </c>
      <c r="B6241" s="338" t="s">
        <v>7737</v>
      </c>
      <c r="C6241" s="338" t="s">
        <v>1601</v>
      </c>
      <c r="D6241" s="338">
        <v>2012.0</v>
      </c>
      <c r="E6241" s="338" t="s">
        <v>29068</v>
      </c>
      <c r="F6241" s="339">
        <v>45021.0</v>
      </c>
      <c r="G6241" s="338" t="s">
        <v>5163</v>
      </c>
      <c r="H6241" s="338" t="s">
        <v>29704</v>
      </c>
      <c r="I6241" s="338" t="s">
        <v>29705</v>
      </c>
      <c r="J6241" s="338" t="s">
        <v>29706</v>
      </c>
      <c r="K6241" s="338" t="s">
        <v>4987</v>
      </c>
      <c r="L6241" s="338" t="s">
        <v>5822</v>
      </c>
      <c r="M6241" s="338" t="s">
        <v>29707</v>
      </c>
      <c r="N6241" s="338" t="s">
        <v>5009</v>
      </c>
      <c r="O6241" s="338" t="s">
        <v>5505</v>
      </c>
    </row>
    <row r="6242" ht="15.75" customHeight="1">
      <c r="A6242" s="338" t="s">
        <v>29708</v>
      </c>
      <c r="B6242" s="338" t="s">
        <v>4970</v>
      </c>
      <c r="C6242" s="338" t="s">
        <v>1547</v>
      </c>
      <c r="D6242" s="338">
        <v>2012.0</v>
      </c>
      <c r="E6242" s="338" t="s">
        <v>29709</v>
      </c>
      <c r="F6242" s="339">
        <v>44963.0</v>
      </c>
      <c r="G6242" s="338" t="s">
        <v>6482</v>
      </c>
      <c r="H6242" s="338" t="s">
        <v>17286</v>
      </c>
      <c r="I6242" s="338" t="s">
        <v>17286</v>
      </c>
      <c r="J6242" s="338" t="s">
        <v>29710</v>
      </c>
      <c r="K6242" s="338" t="s">
        <v>5607</v>
      </c>
      <c r="M6242" s="338" t="s">
        <v>29711</v>
      </c>
      <c r="N6242" s="338" t="s">
        <v>29712</v>
      </c>
      <c r="O6242" s="338" t="s">
        <v>5067</v>
      </c>
    </row>
    <row r="6243" ht="15.75" customHeight="1">
      <c r="A6243" s="338" t="s">
        <v>29713</v>
      </c>
      <c r="B6243" s="338" t="s">
        <v>4993</v>
      </c>
      <c r="C6243" s="338" t="s">
        <v>1558</v>
      </c>
      <c r="D6243" s="338">
        <v>2012.0</v>
      </c>
      <c r="E6243" s="338" t="s">
        <v>29183</v>
      </c>
      <c r="F6243" s="338" t="s">
        <v>5059</v>
      </c>
      <c r="G6243" s="338" t="s">
        <v>5070</v>
      </c>
      <c r="H6243" s="338" t="s">
        <v>7840</v>
      </c>
      <c r="I6243" s="338" t="s">
        <v>5516</v>
      </c>
      <c r="J6243" s="338" t="s">
        <v>12156</v>
      </c>
      <c r="K6243" s="338" t="s">
        <v>4987</v>
      </c>
      <c r="M6243" s="338" t="s">
        <v>29714</v>
      </c>
      <c r="N6243" s="338" t="s">
        <v>27479</v>
      </c>
      <c r="O6243" s="338" t="s">
        <v>5087</v>
      </c>
    </row>
    <row r="6244" ht="15.75" customHeight="1">
      <c r="A6244" s="338" t="s">
        <v>29715</v>
      </c>
      <c r="B6244" s="338" t="s">
        <v>7737</v>
      </c>
      <c r="C6244" s="338" t="s">
        <v>1558</v>
      </c>
      <c r="D6244" s="338">
        <v>2012.0</v>
      </c>
      <c r="E6244" s="338" t="s">
        <v>29716</v>
      </c>
      <c r="F6244" s="339">
        <v>44933.0</v>
      </c>
      <c r="G6244" s="338" t="s">
        <v>6520</v>
      </c>
      <c r="H6244" s="338" t="s">
        <v>29717</v>
      </c>
      <c r="I6244" s="338" t="s">
        <v>29718</v>
      </c>
      <c r="J6244" s="338" t="s">
        <v>29719</v>
      </c>
      <c r="K6244" s="338" t="s">
        <v>4987</v>
      </c>
      <c r="L6244" s="338" t="s">
        <v>5704</v>
      </c>
      <c r="M6244" s="338" t="s">
        <v>29720</v>
      </c>
      <c r="N6244" s="338" t="s">
        <v>29721</v>
      </c>
      <c r="O6244" s="338" t="s">
        <v>5143</v>
      </c>
    </row>
    <row r="6245" ht="15.75" customHeight="1">
      <c r="A6245" s="338" t="s">
        <v>1197</v>
      </c>
      <c r="B6245" s="338" t="s">
        <v>4970</v>
      </c>
      <c r="C6245" s="338" t="s">
        <v>1681</v>
      </c>
      <c r="D6245" s="338">
        <v>2013.0</v>
      </c>
      <c r="E6245" s="338" t="s">
        <v>29722</v>
      </c>
      <c r="F6245" s="339">
        <v>44965.0</v>
      </c>
      <c r="G6245" s="338" t="s">
        <v>4995</v>
      </c>
      <c r="H6245" s="338" t="s">
        <v>5041</v>
      </c>
      <c r="I6245" s="338" t="s">
        <v>24728</v>
      </c>
      <c r="J6245" s="338" t="s">
        <v>16679</v>
      </c>
      <c r="K6245" s="338" t="s">
        <v>4987</v>
      </c>
      <c r="L6245" s="338" t="s">
        <v>16620</v>
      </c>
      <c r="M6245" s="338" t="s">
        <v>29723</v>
      </c>
      <c r="N6245" s="338" t="s">
        <v>29724</v>
      </c>
      <c r="O6245" s="338" t="s">
        <v>15187</v>
      </c>
    </row>
    <row r="6246" ht="15.75" customHeight="1">
      <c r="A6246" s="338" t="s">
        <v>440</v>
      </c>
      <c r="B6246" s="338" t="s">
        <v>7737</v>
      </c>
      <c r="C6246" s="338" t="s">
        <v>1537</v>
      </c>
      <c r="D6246" s="338">
        <v>2013.0</v>
      </c>
      <c r="E6246" s="338" t="s">
        <v>29690</v>
      </c>
      <c r="F6246" s="339">
        <v>44933.0</v>
      </c>
      <c r="G6246" s="338" t="s">
        <v>29725</v>
      </c>
      <c r="H6246" s="338" t="s">
        <v>10324</v>
      </c>
      <c r="I6246" s="338" t="s">
        <v>29726</v>
      </c>
      <c r="J6246" s="338" t="s">
        <v>11718</v>
      </c>
      <c r="K6246" s="338" t="s">
        <v>4987</v>
      </c>
      <c r="L6246" s="338" t="s">
        <v>18083</v>
      </c>
      <c r="M6246" s="338" t="s">
        <v>29727</v>
      </c>
      <c r="N6246" s="338" t="s">
        <v>29021</v>
      </c>
      <c r="O6246" s="338" t="s">
        <v>7456</v>
      </c>
    </row>
    <row r="6247" ht="15.75" customHeight="1">
      <c r="A6247" s="338" t="s">
        <v>981</v>
      </c>
      <c r="B6247" s="338" t="s">
        <v>4970</v>
      </c>
      <c r="C6247" s="338" t="s">
        <v>1425</v>
      </c>
      <c r="D6247" s="338">
        <v>2013.0</v>
      </c>
      <c r="E6247" s="338" t="s">
        <v>29728</v>
      </c>
      <c r="F6247" s="339">
        <v>45053.0</v>
      </c>
      <c r="G6247" s="338" t="s">
        <v>29729</v>
      </c>
      <c r="H6247" s="338" t="s">
        <v>23578</v>
      </c>
      <c r="I6247" s="338" t="s">
        <v>29730</v>
      </c>
      <c r="J6247" s="338" t="s">
        <v>24402</v>
      </c>
      <c r="K6247" s="338" t="s">
        <v>4987</v>
      </c>
      <c r="L6247" s="338" t="s">
        <v>5094</v>
      </c>
      <c r="M6247" s="338" t="s">
        <v>29731</v>
      </c>
      <c r="N6247" s="338" t="s">
        <v>7780</v>
      </c>
      <c r="O6247" s="338" t="s">
        <v>5545</v>
      </c>
    </row>
    <row r="6248" ht="15.75" customHeight="1">
      <c r="A6248" s="338" t="s">
        <v>3126</v>
      </c>
      <c r="B6248" s="338" t="s">
        <v>4970</v>
      </c>
      <c r="C6248" s="338" t="s">
        <v>3713</v>
      </c>
      <c r="D6248" s="338">
        <v>2013.0</v>
      </c>
      <c r="E6248" s="338" t="s">
        <v>29732</v>
      </c>
      <c r="F6248" s="339">
        <v>44934.0</v>
      </c>
      <c r="G6248" s="338" t="s">
        <v>29733</v>
      </c>
      <c r="H6248" s="338" t="s">
        <v>21093</v>
      </c>
      <c r="I6248" s="338" t="s">
        <v>29420</v>
      </c>
      <c r="J6248" s="338" t="s">
        <v>23569</v>
      </c>
      <c r="K6248" s="338" t="s">
        <v>4987</v>
      </c>
      <c r="L6248" s="338" t="s">
        <v>6255</v>
      </c>
      <c r="M6248" s="338" t="s">
        <v>29734</v>
      </c>
      <c r="N6248" s="338" t="s">
        <v>20308</v>
      </c>
      <c r="O6248" s="338" t="s">
        <v>8203</v>
      </c>
    </row>
    <row r="6249" ht="15.75" customHeight="1">
      <c r="A6249" s="338" t="s">
        <v>1218</v>
      </c>
      <c r="B6249" s="338" t="s">
        <v>7737</v>
      </c>
      <c r="C6249" s="338" t="s">
        <v>1537</v>
      </c>
      <c r="D6249" s="338">
        <v>2013.0</v>
      </c>
      <c r="E6249" s="338" t="s">
        <v>29579</v>
      </c>
      <c r="F6249" s="339">
        <v>45144.0</v>
      </c>
      <c r="G6249" s="338" t="s">
        <v>29735</v>
      </c>
      <c r="H6249" s="338" t="s">
        <v>29736</v>
      </c>
      <c r="I6249" s="338" t="s">
        <v>29737</v>
      </c>
      <c r="J6249" s="338" t="s">
        <v>28385</v>
      </c>
      <c r="K6249" s="338" t="s">
        <v>4987</v>
      </c>
      <c r="L6249" s="338" t="s">
        <v>19779</v>
      </c>
      <c r="M6249" s="338" t="s">
        <v>29738</v>
      </c>
      <c r="N6249" s="338" t="s">
        <v>29021</v>
      </c>
      <c r="O6249" s="338" t="s">
        <v>5545</v>
      </c>
    </row>
    <row r="6250" ht="15.75" customHeight="1">
      <c r="A6250" s="338" t="s">
        <v>1483</v>
      </c>
      <c r="B6250" s="338" t="s">
        <v>4970</v>
      </c>
      <c r="C6250" s="338" t="s">
        <v>1425</v>
      </c>
      <c r="D6250" s="338">
        <v>2013.0</v>
      </c>
      <c r="E6250" s="338" t="s">
        <v>28987</v>
      </c>
      <c r="F6250" s="339">
        <v>45112.0</v>
      </c>
      <c r="G6250" s="338" t="s">
        <v>22163</v>
      </c>
      <c r="H6250" s="338" t="s">
        <v>17543</v>
      </c>
      <c r="I6250" s="338" t="s">
        <v>17543</v>
      </c>
      <c r="J6250" s="338" t="s">
        <v>8652</v>
      </c>
      <c r="K6250" s="338" t="s">
        <v>4987</v>
      </c>
      <c r="L6250" s="338" t="s">
        <v>5291</v>
      </c>
      <c r="M6250" s="338" t="s">
        <v>29739</v>
      </c>
      <c r="N6250" s="338" t="s">
        <v>5036</v>
      </c>
      <c r="O6250" s="338" t="s">
        <v>5698</v>
      </c>
    </row>
    <row r="6251" ht="15.75" customHeight="1">
      <c r="A6251" s="338" t="s">
        <v>2871</v>
      </c>
      <c r="B6251" s="338" t="s">
        <v>7737</v>
      </c>
      <c r="C6251" s="338" t="s">
        <v>1558</v>
      </c>
      <c r="D6251" s="338">
        <v>2013.0</v>
      </c>
      <c r="E6251" s="338" t="s">
        <v>29740</v>
      </c>
      <c r="F6251" s="339">
        <v>45021.0</v>
      </c>
      <c r="G6251" s="338" t="s">
        <v>10370</v>
      </c>
      <c r="H6251" s="338" t="s">
        <v>12920</v>
      </c>
      <c r="I6251" s="338" t="s">
        <v>17666</v>
      </c>
      <c r="J6251" s="338" t="s">
        <v>16685</v>
      </c>
      <c r="K6251" s="338" t="s">
        <v>4987</v>
      </c>
      <c r="L6251" s="338" t="s">
        <v>14335</v>
      </c>
      <c r="M6251" s="338" t="s">
        <v>29741</v>
      </c>
      <c r="N6251" s="338" t="s">
        <v>4990</v>
      </c>
      <c r="O6251" s="338" t="s">
        <v>5294</v>
      </c>
    </row>
    <row r="6252" ht="15.75" customHeight="1">
      <c r="A6252" s="338" t="s">
        <v>266</v>
      </c>
      <c r="B6252" s="338" t="s">
        <v>7737</v>
      </c>
      <c r="C6252" s="338" t="s">
        <v>1537</v>
      </c>
      <c r="D6252" s="338">
        <v>2013.0</v>
      </c>
      <c r="E6252" s="338" t="s">
        <v>29742</v>
      </c>
      <c r="F6252" s="338" t="s">
        <v>5059</v>
      </c>
      <c r="G6252" s="338" t="s">
        <v>7783</v>
      </c>
      <c r="H6252" s="338" t="s">
        <v>22342</v>
      </c>
      <c r="I6252" s="338" t="s">
        <v>25006</v>
      </c>
      <c r="J6252" s="338" t="s">
        <v>21238</v>
      </c>
      <c r="K6252" s="338" t="s">
        <v>4987</v>
      </c>
      <c r="L6252" s="338" t="s">
        <v>18254</v>
      </c>
      <c r="M6252" s="338" t="s">
        <v>29743</v>
      </c>
      <c r="N6252" s="338" t="s">
        <v>5036</v>
      </c>
      <c r="O6252" s="338" t="s">
        <v>7456</v>
      </c>
    </row>
    <row r="6253" ht="15.75" customHeight="1">
      <c r="A6253" s="338" t="s">
        <v>319</v>
      </c>
      <c r="B6253" s="338" t="s">
        <v>7737</v>
      </c>
      <c r="C6253" s="338" t="s">
        <v>1547</v>
      </c>
      <c r="D6253" s="338">
        <v>2013.0</v>
      </c>
      <c r="E6253" s="338" t="s">
        <v>29744</v>
      </c>
      <c r="F6253" s="339">
        <v>45114.0</v>
      </c>
      <c r="G6253" s="338" t="s">
        <v>29745</v>
      </c>
      <c r="H6253" s="338" t="s">
        <v>13545</v>
      </c>
      <c r="I6253" s="338" t="s">
        <v>13545</v>
      </c>
      <c r="J6253" s="338" t="s">
        <v>16783</v>
      </c>
      <c r="K6253" s="338" t="s">
        <v>4976</v>
      </c>
      <c r="L6253" s="338" t="s">
        <v>16620</v>
      </c>
      <c r="M6253" s="338" t="s">
        <v>29746</v>
      </c>
      <c r="N6253" s="338" t="s">
        <v>4979</v>
      </c>
      <c r="O6253" s="338" t="s">
        <v>5283</v>
      </c>
    </row>
    <row r="6254" ht="15.75" customHeight="1">
      <c r="A6254" s="338" t="s">
        <v>1924</v>
      </c>
      <c r="B6254" s="338" t="s">
        <v>4970</v>
      </c>
      <c r="C6254" s="338" t="s">
        <v>1558</v>
      </c>
      <c r="D6254" s="338">
        <v>2013.0</v>
      </c>
      <c r="E6254" s="338" t="s">
        <v>29579</v>
      </c>
      <c r="F6254" s="339">
        <v>45145.0</v>
      </c>
      <c r="G6254" s="338" t="s">
        <v>20582</v>
      </c>
      <c r="H6254" s="338" t="s">
        <v>12465</v>
      </c>
      <c r="I6254" s="338" t="s">
        <v>12465</v>
      </c>
      <c r="J6254" s="338" t="s">
        <v>29747</v>
      </c>
      <c r="K6254" s="338" t="s">
        <v>4976</v>
      </c>
      <c r="L6254" s="338" t="s">
        <v>5176</v>
      </c>
      <c r="M6254" s="338" t="s">
        <v>29748</v>
      </c>
      <c r="N6254" s="338" t="s">
        <v>29749</v>
      </c>
      <c r="O6254" s="338" t="s">
        <v>5457</v>
      </c>
    </row>
    <row r="6255" ht="15.75" customHeight="1">
      <c r="A6255" s="338" t="s">
        <v>1057</v>
      </c>
      <c r="B6255" s="338" t="s">
        <v>7737</v>
      </c>
      <c r="C6255" s="338" t="s">
        <v>1601</v>
      </c>
      <c r="D6255" s="338">
        <v>2013.0</v>
      </c>
      <c r="E6255" s="338" t="s">
        <v>29750</v>
      </c>
      <c r="F6255" s="339">
        <v>45145.0</v>
      </c>
      <c r="G6255" s="338" t="s">
        <v>29751</v>
      </c>
      <c r="H6255" s="338" t="s">
        <v>14448</v>
      </c>
      <c r="I6255" s="338" t="s">
        <v>15921</v>
      </c>
      <c r="J6255" s="338" t="s">
        <v>17059</v>
      </c>
      <c r="K6255" s="338" t="s">
        <v>7575</v>
      </c>
      <c r="L6255" s="338" t="s">
        <v>25031</v>
      </c>
      <c r="M6255" s="338" t="s">
        <v>29752</v>
      </c>
      <c r="N6255" s="338" t="s">
        <v>5126</v>
      </c>
      <c r="O6255" s="338" t="s">
        <v>8697</v>
      </c>
    </row>
    <row r="6256" ht="15.75" customHeight="1">
      <c r="A6256" s="338" t="s">
        <v>568</v>
      </c>
      <c r="B6256" s="338" t="s">
        <v>7737</v>
      </c>
      <c r="C6256" s="338" t="s">
        <v>1537</v>
      </c>
      <c r="D6256" s="338">
        <v>2013.0</v>
      </c>
      <c r="E6256" s="338" t="s">
        <v>29753</v>
      </c>
      <c r="F6256" s="338" t="s">
        <v>5059</v>
      </c>
      <c r="G6256" s="338" t="s">
        <v>29754</v>
      </c>
      <c r="H6256" s="338" t="s">
        <v>23670</v>
      </c>
      <c r="I6256" s="338" t="s">
        <v>13035</v>
      </c>
      <c r="J6256" s="338" t="s">
        <v>28448</v>
      </c>
      <c r="K6256" s="338" t="s">
        <v>4987</v>
      </c>
      <c r="L6256" s="338" t="s">
        <v>25031</v>
      </c>
      <c r="M6256" s="338" t="s">
        <v>29755</v>
      </c>
      <c r="N6256" s="338" t="s">
        <v>4979</v>
      </c>
      <c r="O6256" s="338" t="s">
        <v>8056</v>
      </c>
    </row>
    <row r="6257" ht="15.75" customHeight="1">
      <c r="A6257" s="338" t="s">
        <v>29756</v>
      </c>
      <c r="B6257" s="338" t="s">
        <v>4970</v>
      </c>
      <c r="C6257" s="338" t="s">
        <v>1547</v>
      </c>
      <c r="D6257" s="338">
        <v>2013.0</v>
      </c>
      <c r="E6257" s="338" t="s">
        <v>29757</v>
      </c>
      <c r="F6257" s="339">
        <v>44991.0</v>
      </c>
      <c r="G6257" s="338" t="s">
        <v>7140</v>
      </c>
      <c r="H6257" s="338" t="s">
        <v>20553</v>
      </c>
      <c r="I6257" s="338" t="s">
        <v>29758</v>
      </c>
      <c r="J6257" s="338" t="s">
        <v>17752</v>
      </c>
      <c r="K6257" s="338" t="s">
        <v>4976</v>
      </c>
      <c r="L6257" s="338" t="s">
        <v>29759</v>
      </c>
      <c r="M6257" s="338" t="s">
        <v>29760</v>
      </c>
      <c r="N6257" s="338" t="s">
        <v>26685</v>
      </c>
      <c r="O6257" s="338" t="s">
        <v>5576</v>
      </c>
    </row>
    <row r="6258" ht="15.75" customHeight="1">
      <c r="A6258" s="338" t="s">
        <v>29761</v>
      </c>
      <c r="B6258" s="338" t="s">
        <v>5690</v>
      </c>
      <c r="C6258" s="338" t="s">
        <v>1547</v>
      </c>
      <c r="D6258" s="338">
        <v>2013.0</v>
      </c>
      <c r="E6258" s="338" t="s">
        <v>29762</v>
      </c>
      <c r="F6258" s="339">
        <v>45114.0</v>
      </c>
      <c r="G6258" s="338" t="s">
        <v>13539</v>
      </c>
      <c r="H6258" s="338" t="s">
        <v>29763</v>
      </c>
      <c r="I6258" s="338" t="s">
        <v>29763</v>
      </c>
      <c r="J6258" s="338" t="s">
        <v>29710</v>
      </c>
      <c r="K6258" s="338" t="s">
        <v>5607</v>
      </c>
      <c r="M6258" s="338" t="s">
        <v>29764</v>
      </c>
      <c r="N6258" s="338" t="s">
        <v>29765</v>
      </c>
      <c r="O6258" s="338" t="s">
        <v>15187</v>
      </c>
    </row>
    <row r="6259" ht="15.75" customHeight="1">
      <c r="A6259" s="338" t="s">
        <v>29766</v>
      </c>
      <c r="B6259" s="338" t="s">
        <v>4970</v>
      </c>
      <c r="C6259" s="338" t="s">
        <v>1558</v>
      </c>
      <c r="D6259" s="338">
        <v>2013.0</v>
      </c>
      <c r="E6259" s="338" t="s">
        <v>29767</v>
      </c>
      <c r="F6259" s="339">
        <v>44992.0</v>
      </c>
      <c r="G6259" s="338" t="s">
        <v>5803</v>
      </c>
      <c r="H6259" s="338" t="s">
        <v>8009</v>
      </c>
      <c r="I6259" s="338" t="s">
        <v>8009</v>
      </c>
      <c r="J6259" s="338" t="s">
        <v>13407</v>
      </c>
      <c r="K6259" s="338" t="s">
        <v>4976</v>
      </c>
      <c r="L6259" s="338" t="s">
        <v>5389</v>
      </c>
      <c r="M6259" s="338" t="s">
        <v>29768</v>
      </c>
      <c r="N6259" s="338" t="s">
        <v>7455</v>
      </c>
      <c r="O6259" s="338" t="s">
        <v>5457</v>
      </c>
    </row>
    <row r="6260" ht="15.75" customHeight="1">
      <c r="A6260" s="338" t="s">
        <v>29769</v>
      </c>
      <c r="B6260" s="338" t="s">
        <v>4970</v>
      </c>
      <c r="C6260" s="338" t="s">
        <v>1547</v>
      </c>
      <c r="D6260" s="338">
        <v>2013.0</v>
      </c>
      <c r="E6260" s="338" t="s">
        <v>29770</v>
      </c>
      <c r="F6260" s="338" t="s">
        <v>6434</v>
      </c>
      <c r="G6260" s="338" t="s">
        <v>23590</v>
      </c>
      <c r="H6260" s="338" t="s">
        <v>19759</v>
      </c>
      <c r="I6260" s="338" t="s">
        <v>19759</v>
      </c>
      <c r="J6260" s="338" t="s">
        <v>19535</v>
      </c>
      <c r="K6260" s="338" t="s">
        <v>4987</v>
      </c>
      <c r="L6260" s="338" t="s">
        <v>10384</v>
      </c>
      <c r="M6260" s="338" t="s">
        <v>29771</v>
      </c>
      <c r="N6260" s="338" t="s">
        <v>29772</v>
      </c>
      <c r="O6260" s="338" t="s">
        <v>5824</v>
      </c>
    </row>
    <row r="6261" ht="15.75" customHeight="1">
      <c r="A6261" s="338" t="s">
        <v>29773</v>
      </c>
      <c r="B6261" s="338" t="s">
        <v>4970</v>
      </c>
      <c r="C6261" s="338" t="s">
        <v>1537</v>
      </c>
      <c r="D6261" s="338">
        <v>2013.0</v>
      </c>
      <c r="E6261" s="338" t="s">
        <v>29774</v>
      </c>
      <c r="F6261" s="339">
        <v>44933.0</v>
      </c>
      <c r="G6261" s="338" t="s">
        <v>23645</v>
      </c>
      <c r="H6261" s="338" t="s">
        <v>22814</v>
      </c>
      <c r="I6261" s="338" t="s">
        <v>29775</v>
      </c>
      <c r="J6261" s="338" t="s">
        <v>28381</v>
      </c>
      <c r="K6261" s="338" t="s">
        <v>6254</v>
      </c>
      <c r="L6261" s="338" t="s">
        <v>29776</v>
      </c>
      <c r="M6261" s="338" t="s">
        <v>29777</v>
      </c>
      <c r="N6261" s="338" t="s">
        <v>29778</v>
      </c>
      <c r="O6261" s="338" t="s">
        <v>5824</v>
      </c>
    </row>
    <row r="6262" ht="15.75" customHeight="1">
      <c r="A6262" s="338" t="s">
        <v>29779</v>
      </c>
      <c r="B6262" s="338" t="s">
        <v>4970</v>
      </c>
      <c r="C6262" s="338" t="s">
        <v>1558</v>
      </c>
      <c r="D6262" s="338">
        <v>2013.0</v>
      </c>
      <c r="E6262" s="338" t="s">
        <v>29780</v>
      </c>
      <c r="F6262" s="338" t="s">
        <v>5059</v>
      </c>
      <c r="G6262" s="338" t="s">
        <v>22088</v>
      </c>
      <c r="H6262" s="338" t="s">
        <v>23538</v>
      </c>
      <c r="I6262" s="338" t="s">
        <v>29781</v>
      </c>
      <c r="J6262" s="338" t="s">
        <v>28935</v>
      </c>
      <c r="K6262" s="338" t="s">
        <v>4987</v>
      </c>
      <c r="L6262" s="338" t="s">
        <v>6047</v>
      </c>
      <c r="M6262" s="338" t="s">
        <v>29782</v>
      </c>
      <c r="N6262" s="338" t="s">
        <v>7780</v>
      </c>
      <c r="O6262" s="338" t="s">
        <v>5780</v>
      </c>
    </row>
    <row r="6263" ht="15.75" customHeight="1">
      <c r="A6263" s="338" t="s">
        <v>3435</v>
      </c>
      <c r="B6263" s="338" t="s">
        <v>4970</v>
      </c>
      <c r="C6263" s="338" t="s">
        <v>1537</v>
      </c>
      <c r="D6263" s="338">
        <v>2013.0</v>
      </c>
      <c r="E6263" s="338" t="s">
        <v>29783</v>
      </c>
      <c r="F6263" s="339">
        <v>45052.0</v>
      </c>
      <c r="G6263" s="338" t="s">
        <v>22012</v>
      </c>
      <c r="H6263" s="338" t="s">
        <v>24776</v>
      </c>
      <c r="I6263" s="338" t="s">
        <v>24776</v>
      </c>
      <c r="J6263" s="338" t="s">
        <v>27474</v>
      </c>
      <c r="K6263" s="338" t="s">
        <v>4976</v>
      </c>
      <c r="L6263" s="338" t="s">
        <v>5807</v>
      </c>
      <c r="M6263" s="338" t="s">
        <v>29784</v>
      </c>
      <c r="N6263" s="338" t="s">
        <v>5036</v>
      </c>
      <c r="O6263" s="338" t="s">
        <v>5120</v>
      </c>
    </row>
    <row r="6264" ht="15.75" customHeight="1">
      <c r="A6264" s="338" t="s">
        <v>292</v>
      </c>
      <c r="B6264" s="338" t="s">
        <v>4993</v>
      </c>
      <c r="C6264" s="338" t="s">
        <v>1572</v>
      </c>
      <c r="D6264" s="338">
        <v>2013.0</v>
      </c>
      <c r="E6264" s="338" t="s">
        <v>29785</v>
      </c>
      <c r="F6264" s="339">
        <v>45023.0</v>
      </c>
      <c r="G6264" s="338" t="s">
        <v>27031</v>
      </c>
      <c r="H6264" s="338" t="s">
        <v>19750</v>
      </c>
      <c r="I6264" s="338" t="s">
        <v>29786</v>
      </c>
      <c r="J6264" s="338" t="s">
        <v>25647</v>
      </c>
      <c r="K6264" s="338" t="s">
        <v>4987</v>
      </c>
      <c r="L6264" s="338" t="s">
        <v>22805</v>
      </c>
      <c r="M6264" s="338" t="s">
        <v>29787</v>
      </c>
      <c r="N6264" s="338" t="s">
        <v>5843</v>
      </c>
      <c r="O6264" s="338" t="s">
        <v>5160</v>
      </c>
    </row>
    <row r="6265" ht="15.75" customHeight="1">
      <c r="A6265" s="338" t="s">
        <v>1033</v>
      </c>
      <c r="B6265" s="338" t="s">
        <v>7737</v>
      </c>
      <c r="C6265" s="338" t="s">
        <v>1547</v>
      </c>
      <c r="D6265" s="338">
        <v>2013.0</v>
      </c>
      <c r="E6265" s="338" t="s">
        <v>29229</v>
      </c>
      <c r="F6265" s="339">
        <v>44964.0</v>
      </c>
      <c r="G6265" s="338" t="s">
        <v>11967</v>
      </c>
      <c r="H6265" s="338" t="s">
        <v>14574</v>
      </c>
      <c r="I6265" s="338" t="s">
        <v>14574</v>
      </c>
      <c r="J6265" s="338" t="s">
        <v>16679</v>
      </c>
      <c r="K6265" s="338" t="s">
        <v>3074</v>
      </c>
      <c r="L6265" s="338" t="s">
        <v>18110</v>
      </c>
      <c r="M6265" s="338" t="s">
        <v>29788</v>
      </c>
      <c r="N6265" s="338" t="s">
        <v>4979</v>
      </c>
      <c r="O6265" s="338" t="s">
        <v>8056</v>
      </c>
    </row>
    <row r="6266" ht="15.75" customHeight="1">
      <c r="A6266" s="338" t="s">
        <v>2056</v>
      </c>
      <c r="B6266" s="338" t="s">
        <v>4970</v>
      </c>
      <c r="C6266" s="338" t="s">
        <v>3713</v>
      </c>
      <c r="D6266" s="338">
        <v>2013.0</v>
      </c>
      <c r="E6266" s="338" t="s">
        <v>29789</v>
      </c>
      <c r="F6266" s="339">
        <v>44964.0</v>
      </c>
      <c r="G6266" s="338" t="s">
        <v>29790</v>
      </c>
      <c r="H6266" s="338" t="s">
        <v>16231</v>
      </c>
      <c r="I6266" s="338" t="s">
        <v>27372</v>
      </c>
      <c r="J6266" s="338" t="s">
        <v>10355</v>
      </c>
      <c r="K6266" s="338" t="s">
        <v>4987</v>
      </c>
      <c r="L6266" s="338" t="s">
        <v>7743</v>
      </c>
      <c r="M6266" s="338" t="s">
        <v>29791</v>
      </c>
      <c r="N6266" s="338" t="s">
        <v>4990</v>
      </c>
      <c r="O6266" s="338" t="s">
        <v>7887</v>
      </c>
    </row>
    <row r="6267" ht="15.75" customHeight="1">
      <c r="A6267" s="338" t="s">
        <v>29792</v>
      </c>
      <c r="B6267" s="338" t="s">
        <v>4970</v>
      </c>
      <c r="C6267" s="338" t="s">
        <v>1601</v>
      </c>
      <c r="D6267" s="338">
        <v>2013.0</v>
      </c>
      <c r="E6267" s="338" t="s">
        <v>29793</v>
      </c>
      <c r="F6267" s="339">
        <v>44990.0</v>
      </c>
      <c r="G6267" s="338" t="s">
        <v>6391</v>
      </c>
      <c r="H6267" s="338" t="s">
        <v>22248</v>
      </c>
      <c r="I6267" s="338" t="s">
        <v>22248</v>
      </c>
      <c r="J6267" s="338" t="s">
        <v>29794</v>
      </c>
      <c r="K6267" s="338" t="s">
        <v>4987</v>
      </c>
      <c r="L6267" s="338" t="s">
        <v>5084</v>
      </c>
      <c r="M6267" s="338" t="s">
        <v>29795</v>
      </c>
      <c r="N6267" s="338" t="s">
        <v>29796</v>
      </c>
      <c r="O6267" s="338" t="s">
        <v>5067</v>
      </c>
    </row>
    <row r="6268" ht="15.75" customHeight="1">
      <c r="A6268" s="338" t="s">
        <v>13779</v>
      </c>
      <c r="B6268" s="338" t="s">
        <v>4970</v>
      </c>
      <c r="C6268" s="338" t="s">
        <v>1537</v>
      </c>
      <c r="D6268" s="338">
        <v>2013.0</v>
      </c>
      <c r="E6268" s="338" t="s">
        <v>29797</v>
      </c>
      <c r="F6268" s="339">
        <v>44934.0</v>
      </c>
      <c r="G6268" s="338" t="s">
        <v>29798</v>
      </c>
      <c r="H6268" s="338" t="s">
        <v>6563</v>
      </c>
      <c r="I6268" s="338" t="s">
        <v>25066</v>
      </c>
      <c r="J6268" s="338" t="s">
        <v>23129</v>
      </c>
      <c r="K6268" s="338" t="s">
        <v>4976</v>
      </c>
      <c r="L6268" s="338" t="s">
        <v>12942</v>
      </c>
      <c r="M6268" s="338" t="s">
        <v>29799</v>
      </c>
      <c r="N6268" s="338" t="s">
        <v>29224</v>
      </c>
      <c r="O6268" s="338" t="s">
        <v>5457</v>
      </c>
    </row>
    <row r="6269" ht="15.75" customHeight="1">
      <c r="A6269" s="338" t="s">
        <v>631</v>
      </c>
      <c r="B6269" s="338" t="s">
        <v>5445</v>
      </c>
      <c r="C6269" s="338" t="s">
        <v>1572</v>
      </c>
      <c r="D6269" s="338">
        <v>2013.0</v>
      </c>
      <c r="E6269" s="338" t="s">
        <v>29800</v>
      </c>
      <c r="F6269" s="339">
        <v>44964.0</v>
      </c>
      <c r="G6269" s="338" t="s">
        <v>29801</v>
      </c>
      <c r="H6269" s="338" t="s">
        <v>29802</v>
      </c>
      <c r="I6269" s="338" t="s">
        <v>29802</v>
      </c>
      <c r="J6269" s="338" t="s">
        <v>11728</v>
      </c>
      <c r="K6269" s="338" t="s">
        <v>4987</v>
      </c>
      <c r="L6269" s="338" t="s">
        <v>18083</v>
      </c>
      <c r="M6269" s="338" t="s">
        <v>29803</v>
      </c>
      <c r="N6269" s="338" t="s">
        <v>7376</v>
      </c>
      <c r="O6269" s="338" t="s">
        <v>4991</v>
      </c>
    </row>
    <row r="6270" ht="15.75" customHeight="1">
      <c r="A6270" s="338" t="s">
        <v>1409</v>
      </c>
      <c r="B6270" s="338" t="s">
        <v>4970</v>
      </c>
      <c r="C6270" s="338" t="s">
        <v>1558</v>
      </c>
      <c r="D6270" s="338">
        <v>2013.0</v>
      </c>
      <c r="E6270" s="338" t="s">
        <v>29797</v>
      </c>
      <c r="F6270" s="339">
        <v>45052.0</v>
      </c>
      <c r="G6270" s="338" t="s">
        <v>19022</v>
      </c>
      <c r="H6270" s="338" t="s">
        <v>21676</v>
      </c>
      <c r="I6270" s="338" t="s">
        <v>21676</v>
      </c>
      <c r="J6270" s="338" t="s">
        <v>21676</v>
      </c>
      <c r="K6270" s="338" t="s">
        <v>4987</v>
      </c>
      <c r="L6270" s="338" t="s">
        <v>5291</v>
      </c>
      <c r="M6270" s="338" t="s">
        <v>29804</v>
      </c>
      <c r="N6270" s="338" t="s">
        <v>26485</v>
      </c>
      <c r="O6270" s="338" t="s">
        <v>6003</v>
      </c>
    </row>
    <row r="6271" ht="15.75" customHeight="1">
      <c r="A6271" s="338" t="s">
        <v>676</v>
      </c>
      <c r="B6271" s="338" t="s">
        <v>7737</v>
      </c>
      <c r="C6271" s="338" t="s">
        <v>3713</v>
      </c>
      <c r="D6271" s="338">
        <v>2013.0</v>
      </c>
      <c r="E6271" s="338" t="s">
        <v>29805</v>
      </c>
      <c r="F6271" s="339">
        <v>44964.0</v>
      </c>
      <c r="G6271" s="338" t="s">
        <v>25844</v>
      </c>
      <c r="H6271" s="338" t="s">
        <v>22175</v>
      </c>
      <c r="I6271" s="338" t="s">
        <v>15045</v>
      </c>
      <c r="J6271" s="338" t="s">
        <v>27075</v>
      </c>
      <c r="K6271" s="338" t="s">
        <v>4987</v>
      </c>
      <c r="L6271" s="338" t="s">
        <v>15938</v>
      </c>
      <c r="M6271" s="338" t="s">
        <v>29806</v>
      </c>
      <c r="N6271" s="338" t="s">
        <v>18868</v>
      </c>
      <c r="O6271" s="338" t="s">
        <v>5217</v>
      </c>
    </row>
    <row r="6272" ht="15.75" customHeight="1">
      <c r="A6272" s="338" t="s">
        <v>3261</v>
      </c>
      <c r="B6272" s="338" t="s">
        <v>7737</v>
      </c>
      <c r="C6272" s="338" t="s">
        <v>1537</v>
      </c>
      <c r="D6272" s="338">
        <v>2013.0</v>
      </c>
      <c r="E6272" s="338" t="s">
        <v>29120</v>
      </c>
      <c r="F6272" s="338" t="s">
        <v>5059</v>
      </c>
      <c r="G6272" s="338" t="s">
        <v>27770</v>
      </c>
      <c r="H6272" s="338" t="s">
        <v>27859</v>
      </c>
      <c r="I6272" s="338" t="s">
        <v>28902</v>
      </c>
      <c r="J6272" s="338" t="s">
        <v>7031</v>
      </c>
      <c r="K6272" s="338" t="s">
        <v>4987</v>
      </c>
      <c r="L6272" s="338" t="s">
        <v>18923</v>
      </c>
      <c r="M6272" s="338" t="s">
        <v>29807</v>
      </c>
      <c r="N6272" s="338" t="s">
        <v>5036</v>
      </c>
      <c r="O6272" s="338" t="s">
        <v>5002</v>
      </c>
    </row>
    <row r="6273" ht="15.75" customHeight="1">
      <c r="A6273" s="338" t="s">
        <v>2226</v>
      </c>
      <c r="B6273" s="338" t="s">
        <v>4970</v>
      </c>
      <c r="C6273" s="338" t="s">
        <v>1558</v>
      </c>
      <c r="D6273" s="338">
        <v>2013.0</v>
      </c>
      <c r="E6273" s="338" t="s">
        <v>29808</v>
      </c>
      <c r="F6273" s="339">
        <v>45112.0</v>
      </c>
      <c r="G6273" s="338" t="s">
        <v>9458</v>
      </c>
      <c r="H6273" s="338" t="s">
        <v>26791</v>
      </c>
      <c r="I6273" s="338" t="s">
        <v>21171</v>
      </c>
      <c r="J6273" s="338" t="s">
        <v>10519</v>
      </c>
      <c r="K6273" s="338" t="s">
        <v>4987</v>
      </c>
      <c r="L6273" s="338" t="s">
        <v>5377</v>
      </c>
      <c r="M6273" s="338" t="s">
        <v>29809</v>
      </c>
      <c r="N6273" s="338" t="s">
        <v>29810</v>
      </c>
      <c r="O6273" s="338" t="s">
        <v>5150</v>
      </c>
    </row>
    <row r="6274" ht="15.75" customHeight="1">
      <c r="A6274" s="338" t="s">
        <v>29811</v>
      </c>
      <c r="B6274" s="338" t="s">
        <v>5601</v>
      </c>
      <c r="C6274" s="338" t="s">
        <v>1547</v>
      </c>
      <c r="D6274" s="338">
        <v>2013.0</v>
      </c>
      <c r="E6274" s="338" t="s">
        <v>29812</v>
      </c>
      <c r="F6274" s="339">
        <v>45175.0</v>
      </c>
      <c r="G6274" s="338" t="s">
        <v>10353</v>
      </c>
      <c r="H6274" s="338" t="s">
        <v>13946</v>
      </c>
      <c r="I6274" s="338" t="s">
        <v>13946</v>
      </c>
      <c r="J6274" s="338" t="s">
        <v>15435</v>
      </c>
      <c r="K6274" s="338" t="s">
        <v>10219</v>
      </c>
      <c r="M6274" s="338" t="s">
        <v>29813</v>
      </c>
      <c r="N6274" s="338" t="s">
        <v>19332</v>
      </c>
      <c r="O6274" s="338" t="s">
        <v>5232</v>
      </c>
    </row>
    <row r="6275" ht="15.75" customHeight="1">
      <c r="A6275" s="338" t="s">
        <v>906</v>
      </c>
      <c r="B6275" s="338" t="s">
        <v>7737</v>
      </c>
      <c r="C6275" s="338" t="s">
        <v>1537</v>
      </c>
      <c r="D6275" s="338">
        <v>2013.0</v>
      </c>
      <c r="E6275" s="338" t="s">
        <v>29814</v>
      </c>
      <c r="F6275" s="339">
        <v>45114.0</v>
      </c>
      <c r="G6275" s="338" t="s">
        <v>29815</v>
      </c>
      <c r="H6275" s="338" t="s">
        <v>13704</v>
      </c>
      <c r="I6275" s="338" t="s">
        <v>24571</v>
      </c>
      <c r="J6275" s="338" t="s">
        <v>26646</v>
      </c>
      <c r="K6275" s="338" t="s">
        <v>4987</v>
      </c>
      <c r="L6275" s="338" t="s">
        <v>29816</v>
      </c>
      <c r="M6275" s="338" t="s">
        <v>29817</v>
      </c>
      <c r="N6275" s="338" t="s">
        <v>5009</v>
      </c>
      <c r="O6275" s="338" t="s">
        <v>5193</v>
      </c>
    </row>
    <row r="6276" ht="15.75" customHeight="1">
      <c r="A6276" s="338" t="s">
        <v>1066</v>
      </c>
      <c r="B6276" s="338" t="s">
        <v>7737</v>
      </c>
      <c r="C6276" s="338" t="s">
        <v>1537</v>
      </c>
      <c r="D6276" s="338">
        <v>2013.0</v>
      </c>
      <c r="E6276" s="338" t="s">
        <v>29818</v>
      </c>
      <c r="F6276" s="339">
        <v>45053.0</v>
      </c>
      <c r="G6276" s="338" t="s">
        <v>29819</v>
      </c>
      <c r="H6276" s="338" t="s">
        <v>24340</v>
      </c>
      <c r="I6276" s="338" t="s">
        <v>18266</v>
      </c>
      <c r="J6276" s="338" t="s">
        <v>27947</v>
      </c>
      <c r="K6276" s="338" t="s">
        <v>4987</v>
      </c>
      <c r="L6276" s="338" t="s">
        <v>18978</v>
      </c>
      <c r="M6276" s="338" t="s">
        <v>29820</v>
      </c>
      <c r="N6276" s="338" t="s">
        <v>27925</v>
      </c>
      <c r="O6276" s="338" t="s">
        <v>4980</v>
      </c>
    </row>
    <row r="6277" ht="15.75" customHeight="1">
      <c r="A6277" s="338" t="s">
        <v>29821</v>
      </c>
      <c r="B6277" s="338" t="s">
        <v>4970</v>
      </c>
      <c r="C6277" s="338" t="s">
        <v>1537</v>
      </c>
      <c r="D6277" s="338">
        <v>2013.0</v>
      </c>
      <c r="E6277" s="338" t="s">
        <v>29785</v>
      </c>
      <c r="F6277" s="339">
        <v>45052.0</v>
      </c>
      <c r="G6277" s="338" t="s">
        <v>22829</v>
      </c>
      <c r="H6277" s="338" t="s">
        <v>17027</v>
      </c>
      <c r="I6277" s="338" t="s">
        <v>6042</v>
      </c>
      <c r="J6277" s="338" t="s">
        <v>20451</v>
      </c>
      <c r="K6277" s="338" t="s">
        <v>4987</v>
      </c>
      <c r="L6277" s="338" t="s">
        <v>5355</v>
      </c>
      <c r="M6277" s="338" t="s">
        <v>29822</v>
      </c>
      <c r="N6277" s="338" t="s">
        <v>28652</v>
      </c>
      <c r="O6277" s="338" t="s">
        <v>5067</v>
      </c>
    </row>
    <row r="6278" ht="15.75" customHeight="1">
      <c r="A6278" s="338" t="s">
        <v>2155</v>
      </c>
      <c r="B6278" s="338" t="s">
        <v>4970</v>
      </c>
      <c r="C6278" s="338" t="s">
        <v>1558</v>
      </c>
      <c r="D6278" s="338">
        <v>2013.0</v>
      </c>
      <c r="E6278" s="338" t="s">
        <v>29823</v>
      </c>
      <c r="F6278" s="339">
        <v>44989.0</v>
      </c>
      <c r="G6278" s="338" t="s">
        <v>5049</v>
      </c>
      <c r="H6278" s="338" t="s">
        <v>5839</v>
      </c>
      <c r="I6278" s="338" t="s">
        <v>29824</v>
      </c>
      <c r="J6278" s="338" t="s">
        <v>27878</v>
      </c>
      <c r="K6278" s="338" t="s">
        <v>4987</v>
      </c>
      <c r="L6278" s="338" t="s">
        <v>5017</v>
      </c>
      <c r="M6278" s="338" t="s">
        <v>29825</v>
      </c>
      <c r="N6278" s="338" t="s">
        <v>26100</v>
      </c>
      <c r="O6278" s="338" t="s">
        <v>5370</v>
      </c>
    </row>
    <row r="6279" ht="15.75" customHeight="1">
      <c r="A6279" s="338" t="s">
        <v>1326</v>
      </c>
      <c r="B6279" s="338" t="s">
        <v>7737</v>
      </c>
      <c r="C6279" s="338" t="s">
        <v>1537</v>
      </c>
      <c r="D6279" s="338">
        <v>2013.0</v>
      </c>
      <c r="E6279" s="338" t="s">
        <v>29800</v>
      </c>
      <c r="F6279" s="338" t="s">
        <v>5059</v>
      </c>
      <c r="G6279" s="338" t="s">
        <v>29735</v>
      </c>
      <c r="H6279" s="338" t="s">
        <v>21419</v>
      </c>
      <c r="I6279" s="338" t="s">
        <v>25892</v>
      </c>
      <c r="J6279" s="338" t="s">
        <v>13960</v>
      </c>
      <c r="K6279" s="338" t="s">
        <v>4987</v>
      </c>
      <c r="L6279" s="338" t="s">
        <v>29816</v>
      </c>
      <c r="M6279" s="338" t="s">
        <v>29826</v>
      </c>
      <c r="N6279" s="338" t="s">
        <v>5009</v>
      </c>
      <c r="O6279" s="338" t="s">
        <v>5077</v>
      </c>
    </row>
    <row r="6280" ht="15.75" customHeight="1">
      <c r="A6280" s="338" t="s">
        <v>1792</v>
      </c>
      <c r="B6280" s="338" t="s">
        <v>4970</v>
      </c>
      <c r="C6280" s="338" t="s">
        <v>1681</v>
      </c>
      <c r="D6280" s="338">
        <v>2013.0</v>
      </c>
      <c r="E6280" s="338" t="s">
        <v>29579</v>
      </c>
      <c r="F6280" s="339">
        <v>44934.0</v>
      </c>
      <c r="G6280" s="338" t="s">
        <v>28451</v>
      </c>
      <c r="H6280" s="338" t="s">
        <v>26681</v>
      </c>
      <c r="I6280" s="338" t="s">
        <v>18304</v>
      </c>
      <c r="J6280" s="338" t="s">
        <v>22418</v>
      </c>
      <c r="K6280" s="338" t="s">
        <v>4987</v>
      </c>
      <c r="L6280" s="338" t="s">
        <v>5094</v>
      </c>
      <c r="M6280" s="338" t="s">
        <v>29827</v>
      </c>
      <c r="N6280" s="338" t="s">
        <v>16834</v>
      </c>
      <c r="O6280" s="338" t="s">
        <v>5127</v>
      </c>
    </row>
    <row r="6281" ht="15.75" customHeight="1">
      <c r="A6281" s="338" t="s">
        <v>298</v>
      </c>
      <c r="B6281" s="338" t="s">
        <v>7737</v>
      </c>
      <c r="C6281" s="338" t="s">
        <v>1537</v>
      </c>
      <c r="D6281" s="338">
        <v>2013.0</v>
      </c>
      <c r="E6281" s="338" t="s">
        <v>29828</v>
      </c>
      <c r="F6281" s="339">
        <v>45143.0</v>
      </c>
      <c r="G6281" s="338" t="s">
        <v>10313</v>
      </c>
      <c r="H6281" s="338" t="s">
        <v>26655</v>
      </c>
      <c r="I6281" s="338" t="s">
        <v>24265</v>
      </c>
      <c r="J6281" s="338" t="s">
        <v>22157</v>
      </c>
      <c r="K6281" s="338" t="s">
        <v>4987</v>
      </c>
      <c r="L6281" s="338" t="s">
        <v>18978</v>
      </c>
      <c r="M6281" s="338" t="s">
        <v>29829</v>
      </c>
      <c r="N6281" s="338" t="s">
        <v>5009</v>
      </c>
      <c r="O6281" s="338" t="s">
        <v>5780</v>
      </c>
    </row>
    <row r="6282" ht="15.75" customHeight="1">
      <c r="A6282" s="338" t="s">
        <v>1408</v>
      </c>
      <c r="B6282" s="338" t="s">
        <v>4970</v>
      </c>
      <c r="C6282" s="338" t="s">
        <v>1681</v>
      </c>
      <c r="D6282" s="338">
        <v>2013.0</v>
      </c>
      <c r="E6282" s="338" t="s">
        <v>29818</v>
      </c>
      <c r="F6282" s="338" t="s">
        <v>6434</v>
      </c>
      <c r="G6282" s="338" t="s">
        <v>29830</v>
      </c>
      <c r="H6282" s="338" t="s">
        <v>27395</v>
      </c>
      <c r="I6282" s="338" t="s">
        <v>29831</v>
      </c>
      <c r="J6282" s="338" t="s">
        <v>17397</v>
      </c>
      <c r="K6282" s="338" t="s">
        <v>4987</v>
      </c>
      <c r="L6282" s="338" t="s">
        <v>5084</v>
      </c>
      <c r="M6282" s="338" t="s">
        <v>29832</v>
      </c>
      <c r="N6282" s="338" t="s">
        <v>29833</v>
      </c>
      <c r="O6282" s="338" t="s">
        <v>5232</v>
      </c>
    </row>
    <row r="6283" ht="15.75" customHeight="1">
      <c r="A6283" s="338" t="s">
        <v>3494</v>
      </c>
      <c r="B6283" s="338" t="s">
        <v>4993</v>
      </c>
      <c r="C6283" s="338" t="s">
        <v>1601</v>
      </c>
      <c r="D6283" s="338">
        <v>2013.0</v>
      </c>
      <c r="E6283" s="338" t="s">
        <v>29722</v>
      </c>
      <c r="F6283" s="339">
        <v>44992.0</v>
      </c>
      <c r="G6283" s="338" t="s">
        <v>5361</v>
      </c>
      <c r="H6283" s="338" t="s">
        <v>15981</v>
      </c>
      <c r="I6283" s="338" t="s">
        <v>24877</v>
      </c>
      <c r="J6283" s="338" t="s">
        <v>15981</v>
      </c>
      <c r="K6283" s="338" t="s">
        <v>4987</v>
      </c>
      <c r="L6283" s="338" t="s">
        <v>16634</v>
      </c>
      <c r="M6283" s="338" t="s">
        <v>29834</v>
      </c>
      <c r="N6283" s="338" t="s">
        <v>5224</v>
      </c>
      <c r="O6283" s="338" t="s">
        <v>5096</v>
      </c>
    </row>
    <row r="6284" ht="15.75" customHeight="1">
      <c r="A6284" s="338" t="s">
        <v>700</v>
      </c>
      <c r="B6284" s="338" t="s">
        <v>7737</v>
      </c>
      <c r="C6284" s="338" t="s">
        <v>1537</v>
      </c>
      <c r="D6284" s="338">
        <v>2013.0</v>
      </c>
      <c r="E6284" s="338" t="s">
        <v>29740</v>
      </c>
      <c r="F6284" s="339">
        <v>45175.0</v>
      </c>
      <c r="G6284" s="338" t="s">
        <v>24547</v>
      </c>
      <c r="H6284" s="338" t="s">
        <v>15361</v>
      </c>
      <c r="I6284" s="338" t="s">
        <v>27836</v>
      </c>
      <c r="J6284" s="338" t="s">
        <v>27897</v>
      </c>
      <c r="K6284" s="338" t="s">
        <v>4987</v>
      </c>
      <c r="L6284" s="338" t="s">
        <v>29816</v>
      </c>
      <c r="M6284" s="338" t="s">
        <v>29835</v>
      </c>
      <c r="N6284" s="338" t="s">
        <v>4979</v>
      </c>
      <c r="O6284" s="338" t="s">
        <v>5225</v>
      </c>
    </row>
    <row r="6285" ht="15.75" customHeight="1">
      <c r="A6285" s="338" t="s">
        <v>989</v>
      </c>
      <c r="B6285" s="338" t="s">
        <v>4993</v>
      </c>
      <c r="C6285" s="338" t="s">
        <v>1572</v>
      </c>
      <c r="D6285" s="338">
        <v>2013.0</v>
      </c>
      <c r="E6285" s="338" t="s">
        <v>29141</v>
      </c>
      <c r="F6285" s="339">
        <v>44964.0</v>
      </c>
      <c r="G6285" s="338" t="s">
        <v>14304</v>
      </c>
      <c r="H6285" s="338" t="s">
        <v>29836</v>
      </c>
      <c r="I6285" s="338" t="s">
        <v>22126</v>
      </c>
      <c r="J6285" s="338" t="s">
        <v>7115</v>
      </c>
      <c r="K6285" s="338" t="s">
        <v>4987</v>
      </c>
      <c r="L6285" s="338" t="s">
        <v>19769</v>
      </c>
      <c r="M6285" s="338" t="s">
        <v>29837</v>
      </c>
      <c r="N6285" s="338" t="s">
        <v>19003</v>
      </c>
      <c r="O6285" s="338" t="s">
        <v>5020</v>
      </c>
    </row>
    <row r="6286" ht="15.75" customHeight="1">
      <c r="A6286" s="338" t="s">
        <v>29838</v>
      </c>
      <c r="B6286" s="338" t="s">
        <v>4970</v>
      </c>
      <c r="C6286" s="338" t="s">
        <v>1558</v>
      </c>
      <c r="D6286" s="338">
        <v>2013.0</v>
      </c>
      <c r="E6286" s="338" t="s">
        <v>29839</v>
      </c>
      <c r="F6286" s="339">
        <v>45083.0</v>
      </c>
      <c r="G6286" s="338" t="s">
        <v>23577</v>
      </c>
      <c r="H6286" s="338" t="s">
        <v>29840</v>
      </c>
      <c r="I6286" s="338" t="s">
        <v>25747</v>
      </c>
      <c r="J6286" s="338" t="s">
        <v>22753</v>
      </c>
      <c r="K6286" s="338" t="s">
        <v>4987</v>
      </c>
      <c r="L6286" s="338" t="s">
        <v>5827</v>
      </c>
      <c r="M6286" s="338" t="s">
        <v>29841</v>
      </c>
      <c r="N6286" s="338" t="s">
        <v>4990</v>
      </c>
      <c r="O6286" s="338" t="s">
        <v>5324</v>
      </c>
    </row>
    <row r="6287" ht="15.75" customHeight="1">
      <c r="A6287" s="338" t="s">
        <v>29842</v>
      </c>
      <c r="B6287" s="338" t="s">
        <v>7737</v>
      </c>
      <c r="C6287" s="338" t="s">
        <v>1558</v>
      </c>
      <c r="D6287" s="338">
        <v>2013.0</v>
      </c>
      <c r="E6287" s="338" t="s">
        <v>29843</v>
      </c>
      <c r="F6287" s="339">
        <v>45023.0</v>
      </c>
      <c r="G6287" s="338" t="s">
        <v>25369</v>
      </c>
      <c r="H6287" s="338" t="s">
        <v>29844</v>
      </c>
      <c r="I6287" s="338" t="s">
        <v>29844</v>
      </c>
      <c r="J6287" s="338" t="s">
        <v>24284</v>
      </c>
      <c r="K6287" s="338" t="s">
        <v>4987</v>
      </c>
      <c r="L6287" s="338" t="s">
        <v>5084</v>
      </c>
      <c r="M6287" s="338" t="s">
        <v>29845</v>
      </c>
      <c r="N6287" s="338" t="s">
        <v>29846</v>
      </c>
      <c r="O6287" s="338" t="s">
        <v>5120</v>
      </c>
    </row>
    <row r="6288" ht="15.75" customHeight="1">
      <c r="A6288" s="338" t="s">
        <v>3857</v>
      </c>
      <c r="B6288" s="338" t="s">
        <v>7737</v>
      </c>
      <c r="C6288" s="338" t="s">
        <v>1558</v>
      </c>
      <c r="D6288" s="338">
        <v>2013.0</v>
      </c>
      <c r="E6288" s="338" t="s">
        <v>28987</v>
      </c>
      <c r="F6288" s="339">
        <v>44991.0</v>
      </c>
      <c r="G6288" s="338" t="s">
        <v>16584</v>
      </c>
      <c r="H6288" s="338" t="s">
        <v>22348</v>
      </c>
      <c r="I6288" s="338" t="s">
        <v>17479</v>
      </c>
      <c r="J6288" s="338" t="s">
        <v>17479</v>
      </c>
      <c r="K6288" s="338" t="s">
        <v>4987</v>
      </c>
      <c r="L6288" s="338" t="s">
        <v>7969</v>
      </c>
      <c r="M6288" s="338" t="s">
        <v>29847</v>
      </c>
      <c r="N6288" s="338" t="s">
        <v>5224</v>
      </c>
      <c r="O6288" s="338" t="s">
        <v>5471</v>
      </c>
    </row>
    <row r="6289" ht="15.75" customHeight="1">
      <c r="A6289" s="338" t="s">
        <v>3213</v>
      </c>
      <c r="B6289" s="338" t="s">
        <v>4970</v>
      </c>
      <c r="C6289" s="338" t="s">
        <v>1537</v>
      </c>
      <c r="D6289" s="338">
        <v>2013.0</v>
      </c>
      <c r="E6289" s="338" t="s">
        <v>29848</v>
      </c>
      <c r="F6289" s="339">
        <v>45083.0</v>
      </c>
      <c r="G6289" s="338" t="s">
        <v>22794</v>
      </c>
      <c r="H6289" s="338" t="s">
        <v>27087</v>
      </c>
      <c r="I6289" s="338" t="s">
        <v>27087</v>
      </c>
      <c r="J6289" s="338" t="s">
        <v>18104</v>
      </c>
      <c r="K6289" s="338" t="s">
        <v>4987</v>
      </c>
      <c r="L6289" s="338" t="s">
        <v>15838</v>
      </c>
      <c r="M6289" s="338" t="s">
        <v>29849</v>
      </c>
      <c r="N6289" s="338" t="s">
        <v>7886</v>
      </c>
      <c r="O6289" s="338" t="s">
        <v>5087</v>
      </c>
    </row>
    <row r="6290" ht="15.75" customHeight="1">
      <c r="A6290" s="338" t="s">
        <v>29850</v>
      </c>
      <c r="B6290" s="338" t="s">
        <v>4970</v>
      </c>
      <c r="C6290" s="338" t="s">
        <v>1537</v>
      </c>
      <c r="D6290" s="338">
        <v>2013.0</v>
      </c>
      <c r="E6290" s="338" t="s">
        <v>29823</v>
      </c>
      <c r="F6290" s="339">
        <v>44932.0</v>
      </c>
      <c r="G6290" s="338" t="s">
        <v>23032</v>
      </c>
      <c r="H6290" s="338" t="s">
        <v>27632</v>
      </c>
      <c r="I6290" s="338" t="s">
        <v>27632</v>
      </c>
      <c r="J6290" s="338" t="s">
        <v>22538</v>
      </c>
      <c r="K6290" s="338" t="s">
        <v>4987</v>
      </c>
      <c r="L6290" s="338" t="s">
        <v>6394</v>
      </c>
      <c r="M6290" s="338" t="s">
        <v>29851</v>
      </c>
      <c r="N6290" s="338" t="s">
        <v>5009</v>
      </c>
      <c r="O6290" s="338" t="s">
        <v>5010</v>
      </c>
    </row>
    <row r="6291" ht="15.75" customHeight="1">
      <c r="A6291" s="338" t="s">
        <v>2477</v>
      </c>
      <c r="B6291" s="338" t="s">
        <v>7737</v>
      </c>
      <c r="C6291" s="338" t="s">
        <v>1601</v>
      </c>
      <c r="D6291" s="338">
        <v>2013.0</v>
      </c>
      <c r="E6291" s="338" t="s">
        <v>29852</v>
      </c>
      <c r="F6291" s="339">
        <v>45145.0</v>
      </c>
      <c r="G6291" s="338" t="s">
        <v>26404</v>
      </c>
      <c r="H6291" s="338" t="s">
        <v>22668</v>
      </c>
      <c r="I6291" s="338" t="s">
        <v>16020</v>
      </c>
      <c r="J6291" s="338" t="s">
        <v>7872</v>
      </c>
      <c r="K6291" s="338" t="s">
        <v>4987</v>
      </c>
      <c r="L6291" s="338" t="s">
        <v>10592</v>
      </c>
      <c r="M6291" s="338" t="s">
        <v>29853</v>
      </c>
      <c r="N6291" s="338" t="s">
        <v>17715</v>
      </c>
      <c r="O6291" s="338" t="s">
        <v>5127</v>
      </c>
    </row>
    <row r="6292" ht="15.75" customHeight="1">
      <c r="A6292" s="338" t="s">
        <v>2120</v>
      </c>
      <c r="B6292" s="338" t="s">
        <v>4970</v>
      </c>
      <c r="C6292" s="338" t="s">
        <v>1425</v>
      </c>
      <c r="D6292" s="338">
        <v>2013.0</v>
      </c>
      <c r="E6292" s="338" t="s">
        <v>29854</v>
      </c>
      <c r="F6292" s="339">
        <v>45052.0</v>
      </c>
      <c r="G6292" s="338" t="s">
        <v>14475</v>
      </c>
      <c r="H6292" s="338" t="s">
        <v>29855</v>
      </c>
      <c r="I6292" s="338" t="s">
        <v>29855</v>
      </c>
      <c r="J6292" s="338" t="s">
        <v>29856</v>
      </c>
      <c r="K6292" s="338" t="s">
        <v>4987</v>
      </c>
      <c r="L6292" s="338" t="s">
        <v>6071</v>
      </c>
      <c r="M6292" s="338" t="s">
        <v>29857</v>
      </c>
      <c r="N6292" s="338" t="s">
        <v>7886</v>
      </c>
      <c r="O6292" s="338" t="s">
        <v>5283</v>
      </c>
    </row>
    <row r="6293" ht="15.75" customHeight="1">
      <c r="A6293" s="338" t="s">
        <v>4069</v>
      </c>
      <c r="B6293" s="338" t="s">
        <v>7737</v>
      </c>
      <c r="C6293" s="338" t="s">
        <v>1537</v>
      </c>
      <c r="D6293" s="338">
        <v>2013.0</v>
      </c>
      <c r="E6293" s="338" t="s">
        <v>29858</v>
      </c>
      <c r="F6293" s="339">
        <v>44991.0</v>
      </c>
      <c r="G6293" s="338" t="s">
        <v>10298</v>
      </c>
      <c r="H6293" s="338" t="s">
        <v>14403</v>
      </c>
      <c r="I6293" s="338" t="s">
        <v>23132</v>
      </c>
      <c r="J6293" s="338" t="s">
        <v>25185</v>
      </c>
      <c r="K6293" s="338" t="s">
        <v>4987</v>
      </c>
      <c r="L6293" s="338" t="s">
        <v>22805</v>
      </c>
      <c r="M6293" s="338" t="s">
        <v>29859</v>
      </c>
      <c r="N6293" s="338" t="s">
        <v>4990</v>
      </c>
      <c r="O6293" s="338" t="s">
        <v>5225</v>
      </c>
    </row>
    <row r="6294" ht="15.75" customHeight="1">
      <c r="A6294" s="338" t="s">
        <v>29860</v>
      </c>
      <c r="B6294" s="338" t="s">
        <v>4970</v>
      </c>
      <c r="C6294" s="338" t="s">
        <v>1547</v>
      </c>
      <c r="D6294" s="338">
        <v>2013.0</v>
      </c>
      <c r="E6294" s="338" t="s">
        <v>29861</v>
      </c>
      <c r="F6294" s="339">
        <v>45175.0</v>
      </c>
      <c r="G6294" s="338" t="s">
        <v>9712</v>
      </c>
      <c r="H6294" s="338" t="s">
        <v>21093</v>
      </c>
      <c r="I6294" s="338" t="s">
        <v>26800</v>
      </c>
      <c r="J6294" s="338" t="s">
        <v>19865</v>
      </c>
      <c r="K6294" s="338" t="s">
        <v>5245</v>
      </c>
      <c r="M6294" s="338" t="s">
        <v>29862</v>
      </c>
      <c r="N6294" s="338" t="s">
        <v>26149</v>
      </c>
      <c r="O6294" s="338" t="s">
        <v>5283</v>
      </c>
    </row>
    <row r="6295" ht="15.75" customHeight="1">
      <c r="A6295" s="338" t="s">
        <v>3343</v>
      </c>
      <c r="B6295" s="338" t="s">
        <v>4970</v>
      </c>
      <c r="C6295" s="338" t="s">
        <v>1537</v>
      </c>
      <c r="D6295" s="338">
        <v>2013.0</v>
      </c>
      <c r="E6295" s="338" t="s">
        <v>29141</v>
      </c>
      <c r="F6295" s="339">
        <v>45052.0</v>
      </c>
      <c r="G6295" s="338" t="s">
        <v>25797</v>
      </c>
      <c r="H6295" s="338" t="s">
        <v>19206</v>
      </c>
      <c r="I6295" s="338" t="s">
        <v>29863</v>
      </c>
      <c r="J6295" s="338" t="s">
        <v>20738</v>
      </c>
      <c r="K6295" s="338" t="s">
        <v>4987</v>
      </c>
      <c r="L6295" s="338" t="s">
        <v>11153</v>
      </c>
      <c r="M6295" s="338" t="s">
        <v>29864</v>
      </c>
      <c r="N6295" s="338" t="s">
        <v>25673</v>
      </c>
      <c r="O6295" s="338" t="s">
        <v>5471</v>
      </c>
    </row>
    <row r="6296" ht="15.75" customHeight="1">
      <c r="A6296" s="338" t="s">
        <v>2553</v>
      </c>
      <c r="B6296" s="338" t="s">
        <v>4970</v>
      </c>
      <c r="C6296" s="338" t="s">
        <v>1537</v>
      </c>
      <c r="D6296" s="338">
        <v>2013.0</v>
      </c>
      <c r="E6296" s="338" t="s">
        <v>29770</v>
      </c>
      <c r="F6296" s="339">
        <v>45053.0</v>
      </c>
      <c r="G6296" s="338" t="s">
        <v>24335</v>
      </c>
      <c r="H6296" s="338" t="s">
        <v>14244</v>
      </c>
      <c r="I6296" s="338" t="s">
        <v>14244</v>
      </c>
      <c r="J6296" s="338" t="s">
        <v>17420</v>
      </c>
      <c r="K6296" s="338" t="s">
        <v>4987</v>
      </c>
      <c r="L6296" s="338" t="s">
        <v>7743</v>
      </c>
      <c r="M6296" s="338" t="s">
        <v>29865</v>
      </c>
      <c r="N6296" s="338" t="s">
        <v>29866</v>
      </c>
      <c r="O6296" s="338" t="s">
        <v>5423</v>
      </c>
    </row>
    <row r="6297" ht="15.75" customHeight="1">
      <c r="A6297" s="338" t="s">
        <v>697</v>
      </c>
      <c r="B6297" s="338" t="s">
        <v>4993</v>
      </c>
      <c r="C6297" s="338" t="s">
        <v>1601</v>
      </c>
      <c r="D6297" s="338">
        <v>2013.0</v>
      </c>
      <c r="E6297" s="338" t="s">
        <v>29867</v>
      </c>
      <c r="F6297" s="339">
        <v>44991.0</v>
      </c>
      <c r="G6297" s="338" t="s">
        <v>11992</v>
      </c>
      <c r="H6297" s="338" t="s">
        <v>5693</v>
      </c>
      <c r="I6297" s="338" t="s">
        <v>20613</v>
      </c>
      <c r="J6297" s="338" t="s">
        <v>22753</v>
      </c>
      <c r="K6297" s="338" t="s">
        <v>4987</v>
      </c>
      <c r="L6297" s="338" t="s">
        <v>29868</v>
      </c>
      <c r="M6297" s="338" t="s">
        <v>29869</v>
      </c>
      <c r="N6297" s="338" t="s">
        <v>7376</v>
      </c>
      <c r="O6297" s="338" t="s">
        <v>7456</v>
      </c>
    </row>
    <row r="6298" ht="15.75" customHeight="1">
      <c r="A6298" s="338" t="s">
        <v>2751</v>
      </c>
      <c r="B6298" s="338" t="s">
        <v>4970</v>
      </c>
      <c r="C6298" s="338" t="s">
        <v>1537</v>
      </c>
      <c r="D6298" s="338">
        <v>2013.0</v>
      </c>
      <c r="E6298" s="338" t="s">
        <v>29290</v>
      </c>
      <c r="F6298" s="339">
        <v>45022.0</v>
      </c>
      <c r="G6298" s="338" t="s">
        <v>7751</v>
      </c>
      <c r="H6298" s="338" t="s">
        <v>16681</v>
      </c>
      <c r="I6298" s="338" t="s">
        <v>27995</v>
      </c>
      <c r="J6298" s="338" t="s">
        <v>17420</v>
      </c>
      <c r="K6298" s="338" t="s">
        <v>4987</v>
      </c>
      <c r="L6298" s="338" t="s">
        <v>6015</v>
      </c>
      <c r="M6298" s="338" t="s">
        <v>29870</v>
      </c>
      <c r="N6298" s="338" t="s">
        <v>5009</v>
      </c>
      <c r="O6298" s="338" t="s">
        <v>5046</v>
      </c>
    </row>
    <row r="6299" ht="15.75" customHeight="1">
      <c r="A6299" s="338" t="s">
        <v>4896</v>
      </c>
      <c r="B6299" s="338" t="s">
        <v>4970</v>
      </c>
      <c r="C6299" s="338" t="s">
        <v>1537</v>
      </c>
      <c r="D6299" s="338">
        <v>2013.0</v>
      </c>
      <c r="E6299" s="338" t="s">
        <v>29785</v>
      </c>
      <c r="F6299" s="339">
        <v>45112.0</v>
      </c>
      <c r="G6299" s="338" t="s">
        <v>7870</v>
      </c>
      <c r="H6299" s="338" t="s">
        <v>9710</v>
      </c>
      <c r="I6299" s="338" t="s">
        <v>22788</v>
      </c>
      <c r="J6299" s="338" t="s">
        <v>26724</v>
      </c>
      <c r="K6299" s="338" t="s">
        <v>4987</v>
      </c>
      <c r="L6299" s="338" t="s">
        <v>7748</v>
      </c>
      <c r="M6299" s="338" t="s">
        <v>29871</v>
      </c>
      <c r="N6299" s="338" t="s">
        <v>29872</v>
      </c>
      <c r="O6299" s="338" t="s">
        <v>4991</v>
      </c>
    </row>
    <row r="6300" ht="15.75" customHeight="1">
      <c r="A6300" s="338" t="s">
        <v>4593</v>
      </c>
      <c r="B6300" s="338" t="s">
        <v>4970</v>
      </c>
      <c r="C6300" s="338" t="s">
        <v>1537</v>
      </c>
      <c r="D6300" s="338">
        <v>2013.0</v>
      </c>
      <c r="E6300" s="338" t="s">
        <v>29873</v>
      </c>
      <c r="F6300" s="339">
        <v>45144.0</v>
      </c>
      <c r="G6300" s="338" t="s">
        <v>19931</v>
      </c>
      <c r="H6300" s="338" t="s">
        <v>27365</v>
      </c>
      <c r="I6300" s="338" t="s">
        <v>29874</v>
      </c>
      <c r="J6300" s="338" t="s">
        <v>10355</v>
      </c>
      <c r="K6300" s="338" t="s">
        <v>4976</v>
      </c>
      <c r="L6300" s="338" t="s">
        <v>5355</v>
      </c>
      <c r="M6300" s="338" t="s">
        <v>29875</v>
      </c>
      <c r="N6300" s="338" t="s">
        <v>29876</v>
      </c>
      <c r="O6300" s="338" t="s">
        <v>5077</v>
      </c>
    </row>
    <row r="6301" ht="15.75" customHeight="1">
      <c r="A6301" s="338" t="s">
        <v>29877</v>
      </c>
      <c r="B6301" s="338" t="s">
        <v>5601</v>
      </c>
      <c r="C6301" s="338" t="s">
        <v>1547</v>
      </c>
      <c r="D6301" s="338">
        <v>2013.0</v>
      </c>
      <c r="E6301" s="338" t="s">
        <v>29878</v>
      </c>
      <c r="F6301" s="339">
        <v>44964.0</v>
      </c>
      <c r="G6301" s="338" t="s">
        <v>6407</v>
      </c>
      <c r="H6301" s="338" t="s">
        <v>29879</v>
      </c>
      <c r="I6301" s="338" t="s">
        <v>29879</v>
      </c>
      <c r="J6301" s="338" t="s">
        <v>29880</v>
      </c>
      <c r="K6301" s="338" t="s">
        <v>4987</v>
      </c>
      <c r="L6301" s="338" t="s">
        <v>6586</v>
      </c>
      <c r="M6301" s="338" t="s">
        <v>29881</v>
      </c>
      <c r="N6301" s="338" t="s">
        <v>29882</v>
      </c>
      <c r="O6301" s="338" t="s">
        <v>5143</v>
      </c>
    </row>
    <row r="6302" ht="15.75" customHeight="1">
      <c r="A6302" s="338" t="s">
        <v>4247</v>
      </c>
      <c r="B6302" s="338" t="s">
        <v>7737</v>
      </c>
      <c r="C6302" s="338" t="s">
        <v>1537</v>
      </c>
      <c r="D6302" s="338">
        <v>2013.0</v>
      </c>
      <c r="E6302" s="338" t="s">
        <v>29883</v>
      </c>
      <c r="F6302" s="339">
        <v>45083.0</v>
      </c>
      <c r="G6302" s="338" t="s">
        <v>20509</v>
      </c>
      <c r="H6302" s="338" t="s">
        <v>26323</v>
      </c>
      <c r="I6302" s="338" t="s">
        <v>26323</v>
      </c>
      <c r="J6302" s="338" t="s">
        <v>5670</v>
      </c>
      <c r="K6302" s="338" t="s">
        <v>4987</v>
      </c>
      <c r="L6302" s="338" t="s">
        <v>18250</v>
      </c>
      <c r="M6302" s="338" t="s">
        <v>29884</v>
      </c>
      <c r="N6302" s="338" t="s">
        <v>18868</v>
      </c>
      <c r="O6302" s="338" t="s">
        <v>5096</v>
      </c>
    </row>
    <row r="6303" ht="15.75" customHeight="1">
      <c r="A6303" s="338" t="s">
        <v>29885</v>
      </c>
      <c r="B6303" s="338" t="s">
        <v>7737</v>
      </c>
      <c r="C6303" s="338" t="s">
        <v>1558</v>
      </c>
      <c r="D6303" s="338">
        <v>2013.0</v>
      </c>
      <c r="E6303" s="338" t="s">
        <v>29886</v>
      </c>
      <c r="F6303" s="339">
        <v>44991.0</v>
      </c>
      <c r="G6303" s="338" t="s">
        <v>19789</v>
      </c>
      <c r="H6303" s="338" t="s">
        <v>23687</v>
      </c>
      <c r="I6303" s="338" t="s">
        <v>22960</v>
      </c>
      <c r="J6303" s="338" t="s">
        <v>22960</v>
      </c>
      <c r="K6303" s="338" t="s">
        <v>4987</v>
      </c>
      <c r="L6303" s="338" t="s">
        <v>6394</v>
      </c>
      <c r="M6303" s="338" t="s">
        <v>29887</v>
      </c>
      <c r="N6303" s="338" t="s">
        <v>5009</v>
      </c>
      <c r="O6303" s="338" t="s">
        <v>5471</v>
      </c>
    </row>
    <row r="6304" ht="15.75" customHeight="1">
      <c r="A6304" s="338" t="s">
        <v>3336</v>
      </c>
      <c r="B6304" s="338" t="s">
        <v>4970</v>
      </c>
      <c r="C6304" s="338" t="s">
        <v>1558</v>
      </c>
      <c r="D6304" s="338">
        <v>2013.0</v>
      </c>
      <c r="E6304" s="338" t="s">
        <v>28620</v>
      </c>
      <c r="F6304" s="338" t="s">
        <v>5059</v>
      </c>
      <c r="G6304" s="338" t="s">
        <v>18906</v>
      </c>
      <c r="H6304" s="338" t="s">
        <v>23614</v>
      </c>
      <c r="I6304" s="338" t="s">
        <v>23615</v>
      </c>
      <c r="J6304" s="338" t="s">
        <v>23615</v>
      </c>
      <c r="K6304" s="338" t="s">
        <v>4976</v>
      </c>
      <c r="L6304" s="338" t="s">
        <v>5094</v>
      </c>
      <c r="M6304" s="338" t="s">
        <v>29888</v>
      </c>
      <c r="N6304" s="338" t="s">
        <v>5036</v>
      </c>
      <c r="O6304" s="338" t="s">
        <v>5087</v>
      </c>
    </row>
    <row r="6305" ht="15.75" customHeight="1">
      <c r="A6305" s="338" t="s">
        <v>29889</v>
      </c>
      <c r="B6305" s="338" t="s">
        <v>4970</v>
      </c>
      <c r="C6305" s="338" t="s">
        <v>1547</v>
      </c>
      <c r="D6305" s="338">
        <v>2013.0</v>
      </c>
      <c r="E6305" s="338" t="s">
        <v>29890</v>
      </c>
      <c r="F6305" s="339">
        <v>45144.0</v>
      </c>
      <c r="G6305" s="338" t="s">
        <v>16676</v>
      </c>
      <c r="H6305" s="338" t="s">
        <v>22322</v>
      </c>
      <c r="I6305" s="338" t="s">
        <v>29891</v>
      </c>
      <c r="J6305" s="338" t="s">
        <v>27818</v>
      </c>
      <c r="K6305" s="338" t="s">
        <v>4976</v>
      </c>
      <c r="L6305" s="338" t="s">
        <v>5176</v>
      </c>
      <c r="M6305" s="338" t="s">
        <v>29892</v>
      </c>
      <c r="N6305" s="338" t="s">
        <v>17975</v>
      </c>
      <c r="O6305" s="338" t="s">
        <v>5339</v>
      </c>
    </row>
    <row r="6306" ht="15.75" customHeight="1">
      <c r="A6306" s="338" t="s">
        <v>3948</v>
      </c>
      <c r="B6306" s="338" t="s">
        <v>7737</v>
      </c>
      <c r="C6306" s="338" t="s">
        <v>1537</v>
      </c>
      <c r="D6306" s="338">
        <v>2013.0</v>
      </c>
      <c r="E6306" s="338" t="s">
        <v>29893</v>
      </c>
      <c r="F6306" s="339">
        <v>45174.0</v>
      </c>
      <c r="G6306" s="338" t="s">
        <v>7954</v>
      </c>
      <c r="H6306" s="338" t="s">
        <v>21828</v>
      </c>
      <c r="I6306" s="338" t="s">
        <v>29894</v>
      </c>
      <c r="J6306" s="338" t="s">
        <v>29338</v>
      </c>
      <c r="K6306" s="338" t="s">
        <v>4987</v>
      </c>
      <c r="L6306" s="338" t="s">
        <v>12846</v>
      </c>
      <c r="M6306" s="338" t="s">
        <v>29895</v>
      </c>
      <c r="N6306" s="338" t="s">
        <v>19967</v>
      </c>
      <c r="O6306" s="338" t="s">
        <v>7456</v>
      </c>
    </row>
    <row r="6307" ht="15.75" customHeight="1">
      <c r="A6307" s="338" t="s">
        <v>1781</v>
      </c>
      <c r="B6307" s="338" t="s">
        <v>7737</v>
      </c>
      <c r="C6307" s="338" t="s">
        <v>2473</v>
      </c>
      <c r="D6307" s="338">
        <v>2013.0</v>
      </c>
      <c r="E6307" s="338" t="s">
        <v>29896</v>
      </c>
      <c r="F6307" s="339">
        <v>44963.0</v>
      </c>
      <c r="G6307" s="338" t="s">
        <v>19789</v>
      </c>
      <c r="H6307" s="338" t="s">
        <v>29897</v>
      </c>
      <c r="I6307" s="338" t="s">
        <v>29897</v>
      </c>
      <c r="J6307" s="338" t="s">
        <v>29066</v>
      </c>
      <c r="K6307" s="338" t="s">
        <v>5245</v>
      </c>
      <c r="L6307" s="338" t="s">
        <v>5074</v>
      </c>
      <c r="M6307" s="338" t="s">
        <v>29898</v>
      </c>
      <c r="N6307" s="338" t="s">
        <v>5036</v>
      </c>
      <c r="O6307" s="338" t="s">
        <v>5067</v>
      </c>
    </row>
    <row r="6308" ht="15.75" customHeight="1">
      <c r="A6308" s="338" t="s">
        <v>3160</v>
      </c>
      <c r="B6308" s="338" t="s">
        <v>4970</v>
      </c>
      <c r="C6308" s="338" t="s">
        <v>1537</v>
      </c>
      <c r="D6308" s="338">
        <v>2013.0</v>
      </c>
      <c r="E6308" s="338" t="s">
        <v>29899</v>
      </c>
      <c r="F6308" s="339">
        <v>45022.0</v>
      </c>
      <c r="G6308" s="338" t="s">
        <v>7895</v>
      </c>
      <c r="H6308" s="338" t="s">
        <v>11570</v>
      </c>
      <c r="I6308" s="338" t="s">
        <v>11570</v>
      </c>
      <c r="J6308" s="338" t="s">
        <v>21238</v>
      </c>
      <c r="K6308" s="338" t="s">
        <v>5245</v>
      </c>
      <c r="L6308" s="338" t="s">
        <v>12942</v>
      </c>
      <c r="M6308" s="338" t="s">
        <v>29900</v>
      </c>
      <c r="N6308" s="338" t="s">
        <v>29901</v>
      </c>
      <c r="O6308" s="338" t="s">
        <v>5471</v>
      </c>
    </row>
    <row r="6309" ht="15.75" customHeight="1">
      <c r="A6309" s="338" t="s">
        <v>2756</v>
      </c>
      <c r="B6309" s="338" t="s">
        <v>4970</v>
      </c>
      <c r="C6309" s="338" t="s">
        <v>1537</v>
      </c>
      <c r="D6309" s="338">
        <v>2013.0</v>
      </c>
      <c r="E6309" s="338" t="s">
        <v>29902</v>
      </c>
      <c r="F6309" s="339">
        <v>44990.0</v>
      </c>
      <c r="G6309" s="338" t="s">
        <v>11992</v>
      </c>
      <c r="H6309" s="338" t="s">
        <v>21428</v>
      </c>
      <c r="I6309" s="338" t="s">
        <v>19335</v>
      </c>
      <c r="J6309" s="338" t="s">
        <v>11102</v>
      </c>
      <c r="K6309" s="338" t="s">
        <v>4987</v>
      </c>
      <c r="L6309" s="338" t="s">
        <v>17375</v>
      </c>
      <c r="M6309" s="338" t="s">
        <v>29903</v>
      </c>
      <c r="N6309" s="338" t="s">
        <v>5224</v>
      </c>
      <c r="O6309" s="338" t="s">
        <v>5020</v>
      </c>
    </row>
    <row r="6310" ht="15.75" customHeight="1">
      <c r="A6310" s="338" t="s">
        <v>3052</v>
      </c>
      <c r="B6310" s="338" t="s">
        <v>4970</v>
      </c>
      <c r="C6310" s="338" t="s">
        <v>1537</v>
      </c>
      <c r="D6310" s="338">
        <v>2013.0</v>
      </c>
      <c r="E6310" s="338" t="s">
        <v>29904</v>
      </c>
      <c r="F6310" s="339">
        <v>45113.0</v>
      </c>
      <c r="G6310" s="338" t="s">
        <v>19022</v>
      </c>
      <c r="H6310" s="338" t="s">
        <v>23231</v>
      </c>
      <c r="I6310" s="338" t="s">
        <v>29905</v>
      </c>
      <c r="J6310" s="338" t="s">
        <v>6042</v>
      </c>
      <c r="K6310" s="338" t="s">
        <v>4987</v>
      </c>
      <c r="L6310" s="338" t="s">
        <v>6394</v>
      </c>
      <c r="M6310" s="338" t="s">
        <v>29906</v>
      </c>
      <c r="N6310" s="338" t="s">
        <v>18868</v>
      </c>
      <c r="O6310" s="338" t="s">
        <v>5217</v>
      </c>
    </row>
    <row r="6311" ht="15.75" customHeight="1">
      <c r="A6311" s="338" t="s">
        <v>1200</v>
      </c>
      <c r="B6311" s="338" t="s">
        <v>7737</v>
      </c>
      <c r="C6311" s="338" t="s">
        <v>1537</v>
      </c>
      <c r="D6311" s="338">
        <v>2013.0</v>
      </c>
      <c r="E6311" s="338" t="s">
        <v>29843</v>
      </c>
      <c r="F6311" s="339">
        <v>45113.0</v>
      </c>
      <c r="G6311" s="338" t="s">
        <v>29907</v>
      </c>
      <c r="H6311" s="338" t="s">
        <v>17097</v>
      </c>
      <c r="I6311" s="338" t="s">
        <v>26856</v>
      </c>
      <c r="J6311" s="338" t="s">
        <v>23569</v>
      </c>
      <c r="K6311" s="338" t="s">
        <v>4987</v>
      </c>
      <c r="L6311" s="338" t="s">
        <v>18923</v>
      </c>
      <c r="M6311" s="338" t="s">
        <v>29908</v>
      </c>
      <c r="N6311" s="338" t="s">
        <v>5224</v>
      </c>
      <c r="O6311" s="338" t="s">
        <v>5824</v>
      </c>
    </row>
    <row r="6312" ht="15.75" customHeight="1">
      <c r="A6312" s="338" t="s">
        <v>29909</v>
      </c>
      <c r="B6312" s="338" t="s">
        <v>4970</v>
      </c>
      <c r="C6312" s="338" t="s">
        <v>1425</v>
      </c>
      <c r="D6312" s="338">
        <v>2013.0</v>
      </c>
      <c r="E6312" s="338" t="s">
        <v>29053</v>
      </c>
      <c r="F6312" s="339">
        <v>45142.0</v>
      </c>
      <c r="G6312" s="338" t="s">
        <v>5709</v>
      </c>
      <c r="H6312" s="338" t="s">
        <v>27952</v>
      </c>
      <c r="I6312" s="338" t="s">
        <v>15339</v>
      </c>
      <c r="J6312" s="338" t="s">
        <v>29910</v>
      </c>
      <c r="K6312" s="338" t="s">
        <v>4987</v>
      </c>
      <c r="L6312" s="338" t="s">
        <v>5094</v>
      </c>
      <c r="M6312" s="338" t="s">
        <v>29911</v>
      </c>
      <c r="N6312" s="338" t="s">
        <v>25296</v>
      </c>
      <c r="O6312" s="338" t="s">
        <v>5248</v>
      </c>
    </row>
    <row r="6313" ht="15.75" customHeight="1">
      <c r="A6313" s="338" t="s">
        <v>216</v>
      </c>
      <c r="B6313" s="338" t="s">
        <v>4993</v>
      </c>
      <c r="C6313" s="338" t="s">
        <v>1572</v>
      </c>
      <c r="D6313" s="338">
        <v>2013.0</v>
      </c>
      <c r="E6313" s="338" t="s">
        <v>29912</v>
      </c>
      <c r="F6313" s="339">
        <v>44992.0</v>
      </c>
      <c r="G6313" s="338" t="s">
        <v>7783</v>
      </c>
      <c r="H6313" s="338" t="s">
        <v>27822</v>
      </c>
      <c r="I6313" s="338" t="s">
        <v>21635</v>
      </c>
      <c r="J6313" s="338" t="s">
        <v>24284</v>
      </c>
      <c r="K6313" s="338" t="s">
        <v>4987</v>
      </c>
      <c r="L6313" s="338" t="s">
        <v>20856</v>
      </c>
      <c r="M6313" s="338" t="s">
        <v>29913</v>
      </c>
      <c r="N6313" s="338" t="s">
        <v>5036</v>
      </c>
      <c r="O6313" s="338" t="s">
        <v>5020</v>
      </c>
    </row>
    <row r="6314" ht="15.75" customHeight="1">
      <c r="A6314" s="338" t="s">
        <v>4493</v>
      </c>
      <c r="B6314" s="338" t="s">
        <v>7737</v>
      </c>
      <c r="C6314" s="338" t="s">
        <v>1537</v>
      </c>
      <c r="D6314" s="338">
        <v>2013.0</v>
      </c>
      <c r="E6314" s="338" t="s">
        <v>29722</v>
      </c>
      <c r="F6314" s="339">
        <v>44991.0</v>
      </c>
      <c r="G6314" s="338" t="s">
        <v>10419</v>
      </c>
      <c r="H6314" s="338" t="s">
        <v>29914</v>
      </c>
      <c r="I6314" s="338" t="s">
        <v>25006</v>
      </c>
      <c r="J6314" s="338" t="s">
        <v>11941</v>
      </c>
      <c r="K6314" s="338" t="s">
        <v>4987</v>
      </c>
      <c r="L6314" s="338" t="s">
        <v>16673</v>
      </c>
      <c r="M6314" s="338" t="s">
        <v>29915</v>
      </c>
      <c r="N6314" s="338" t="s">
        <v>29916</v>
      </c>
      <c r="O6314" s="338" t="s">
        <v>6633</v>
      </c>
    </row>
    <row r="6315" ht="15.75" customHeight="1">
      <c r="A6315" s="338" t="s">
        <v>29917</v>
      </c>
      <c r="B6315" s="338" t="s">
        <v>4970</v>
      </c>
      <c r="C6315" s="338" t="s">
        <v>1547</v>
      </c>
      <c r="D6315" s="338">
        <v>2013.0</v>
      </c>
      <c r="E6315" s="338" t="s">
        <v>29918</v>
      </c>
      <c r="F6315" s="339">
        <v>44963.0</v>
      </c>
      <c r="G6315" s="338" t="s">
        <v>5196</v>
      </c>
      <c r="H6315" s="338" t="s">
        <v>23424</v>
      </c>
      <c r="I6315" s="338" t="s">
        <v>23424</v>
      </c>
      <c r="J6315" s="338" t="s">
        <v>21251</v>
      </c>
      <c r="K6315" s="338" t="s">
        <v>3074</v>
      </c>
      <c r="L6315" s="338" t="s">
        <v>5971</v>
      </c>
      <c r="M6315" s="338" t="s">
        <v>29919</v>
      </c>
      <c r="N6315" s="338" t="s">
        <v>5753</v>
      </c>
      <c r="O6315" s="338" t="s">
        <v>5545</v>
      </c>
    </row>
    <row r="6316" ht="15.75" customHeight="1">
      <c r="A6316" s="338" t="s">
        <v>4551</v>
      </c>
      <c r="B6316" s="338" t="s">
        <v>4970</v>
      </c>
      <c r="C6316" s="338" t="s">
        <v>1537</v>
      </c>
      <c r="D6316" s="338">
        <v>2013.0</v>
      </c>
      <c r="E6316" s="338" t="s">
        <v>29852</v>
      </c>
      <c r="F6316" s="339">
        <v>45082.0</v>
      </c>
      <c r="G6316" s="338" t="s">
        <v>7948</v>
      </c>
      <c r="H6316" s="338" t="s">
        <v>14480</v>
      </c>
      <c r="I6316" s="338" t="s">
        <v>29920</v>
      </c>
      <c r="J6316" s="338" t="s">
        <v>27888</v>
      </c>
      <c r="K6316" s="338" t="s">
        <v>4987</v>
      </c>
      <c r="L6316" s="338" t="s">
        <v>5094</v>
      </c>
      <c r="M6316" s="338" t="s">
        <v>29921</v>
      </c>
      <c r="N6316" s="338" t="s">
        <v>29922</v>
      </c>
      <c r="O6316" s="338" t="s">
        <v>5324</v>
      </c>
    </row>
    <row r="6317" ht="15.75" customHeight="1">
      <c r="A6317" s="338" t="s">
        <v>2735</v>
      </c>
      <c r="B6317" s="338" t="s">
        <v>7737</v>
      </c>
      <c r="C6317" s="338" t="s">
        <v>1558</v>
      </c>
      <c r="D6317" s="338">
        <v>2013.0</v>
      </c>
      <c r="E6317" s="338" t="s">
        <v>29309</v>
      </c>
      <c r="F6317" s="339">
        <v>45144.0</v>
      </c>
      <c r="G6317" s="338" t="s">
        <v>18898</v>
      </c>
      <c r="H6317" s="338" t="s">
        <v>26997</v>
      </c>
      <c r="I6317" s="338" t="s">
        <v>29923</v>
      </c>
      <c r="J6317" s="338" t="s">
        <v>29924</v>
      </c>
      <c r="K6317" s="338" t="s">
        <v>4987</v>
      </c>
      <c r="L6317" s="338" t="s">
        <v>5377</v>
      </c>
      <c r="M6317" s="338" t="s">
        <v>29925</v>
      </c>
      <c r="N6317" s="338" t="s">
        <v>18868</v>
      </c>
      <c r="O6317" s="338" t="s">
        <v>5020</v>
      </c>
    </row>
    <row r="6318" ht="15.75" customHeight="1">
      <c r="A6318" s="338" t="s">
        <v>3398</v>
      </c>
      <c r="B6318" s="338" t="s">
        <v>4993</v>
      </c>
      <c r="C6318" s="338" t="s">
        <v>1601</v>
      </c>
      <c r="D6318" s="338">
        <v>2013.0</v>
      </c>
      <c r="E6318" s="338" t="s">
        <v>29780</v>
      </c>
      <c r="F6318" s="339">
        <v>45143.0</v>
      </c>
      <c r="G6318" s="338" t="s">
        <v>22829</v>
      </c>
      <c r="H6318" s="338" t="s">
        <v>26227</v>
      </c>
      <c r="I6318" s="338" t="s">
        <v>29926</v>
      </c>
      <c r="J6318" s="338" t="s">
        <v>25722</v>
      </c>
      <c r="K6318" s="338" t="s">
        <v>4987</v>
      </c>
      <c r="L6318" s="338" t="s">
        <v>16634</v>
      </c>
      <c r="M6318" s="338" t="s">
        <v>29927</v>
      </c>
      <c r="N6318" s="338" t="s">
        <v>17520</v>
      </c>
      <c r="O6318" s="338" t="s">
        <v>5537</v>
      </c>
    </row>
    <row r="6319" ht="15.75" customHeight="1">
      <c r="A6319" s="338" t="s">
        <v>2150</v>
      </c>
      <c r="B6319" s="338" t="s">
        <v>7737</v>
      </c>
      <c r="C6319" s="338" t="s">
        <v>1558</v>
      </c>
      <c r="D6319" s="338">
        <v>2013.0</v>
      </c>
      <c r="E6319" s="338" t="s">
        <v>28620</v>
      </c>
      <c r="F6319" s="339">
        <v>44992.0</v>
      </c>
      <c r="G6319" s="338" t="s">
        <v>19890</v>
      </c>
      <c r="H6319" s="338" t="s">
        <v>5381</v>
      </c>
      <c r="I6319" s="338" t="s">
        <v>5381</v>
      </c>
      <c r="J6319" s="338" t="s">
        <v>19077</v>
      </c>
      <c r="K6319" s="338" t="s">
        <v>4987</v>
      </c>
      <c r="L6319" s="338" t="s">
        <v>4999</v>
      </c>
      <c r="M6319" s="338" t="s">
        <v>29928</v>
      </c>
      <c r="N6319" s="338" t="s">
        <v>29929</v>
      </c>
      <c r="O6319" s="338" t="s">
        <v>5020</v>
      </c>
    </row>
    <row r="6320" ht="15.75" customHeight="1">
      <c r="A6320" s="338" t="s">
        <v>29930</v>
      </c>
      <c r="B6320" s="338" t="s">
        <v>5601</v>
      </c>
      <c r="C6320" s="338" t="s">
        <v>1547</v>
      </c>
      <c r="D6320" s="338">
        <v>2013.0</v>
      </c>
      <c r="E6320" s="338" t="s">
        <v>29931</v>
      </c>
      <c r="F6320" s="339">
        <v>45113.0</v>
      </c>
      <c r="G6320" s="338" t="s">
        <v>8544</v>
      </c>
      <c r="H6320" s="338" t="s">
        <v>13946</v>
      </c>
      <c r="I6320" s="338" t="s">
        <v>13946</v>
      </c>
      <c r="J6320" s="338" t="s">
        <v>15435</v>
      </c>
      <c r="K6320" s="338" t="s">
        <v>10219</v>
      </c>
      <c r="M6320" s="338" t="s">
        <v>29932</v>
      </c>
      <c r="N6320" s="338" t="s">
        <v>19332</v>
      </c>
      <c r="O6320" s="338" t="s">
        <v>5002</v>
      </c>
    </row>
    <row r="6321" ht="15.75" customHeight="1">
      <c r="A6321" s="338" t="s">
        <v>2662</v>
      </c>
      <c r="B6321" s="338" t="s">
        <v>7737</v>
      </c>
      <c r="C6321" s="338" t="s">
        <v>1547</v>
      </c>
      <c r="D6321" s="338">
        <v>2013.0</v>
      </c>
      <c r="E6321" s="338" t="s">
        <v>29902</v>
      </c>
      <c r="F6321" s="339">
        <v>45113.0</v>
      </c>
      <c r="G6321" s="338" t="s">
        <v>14443</v>
      </c>
      <c r="H6321" s="338" t="s">
        <v>8968</v>
      </c>
      <c r="I6321" s="338" t="s">
        <v>15693</v>
      </c>
      <c r="J6321" s="338" t="s">
        <v>29200</v>
      </c>
      <c r="K6321" s="338" t="s">
        <v>4987</v>
      </c>
      <c r="L6321" s="338" t="s">
        <v>5807</v>
      </c>
      <c r="M6321" s="338" t="s">
        <v>29933</v>
      </c>
      <c r="N6321" s="338" t="s">
        <v>26100</v>
      </c>
      <c r="O6321" s="338" t="s">
        <v>5217</v>
      </c>
    </row>
    <row r="6322" ht="15.75" customHeight="1">
      <c r="A6322" s="338" t="s">
        <v>3739</v>
      </c>
      <c r="B6322" s="338" t="s">
        <v>4970</v>
      </c>
      <c r="C6322" s="338" t="s">
        <v>1537</v>
      </c>
      <c r="D6322" s="338">
        <v>2013.0</v>
      </c>
      <c r="E6322" s="338" t="s">
        <v>29065</v>
      </c>
      <c r="F6322" s="339">
        <v>45113.0</v>
      </c>
      <c r="G6322" s="338" t="s">
        <v>22163</v>
      </c>
      <c r="H6322" s="338" t="s">
        <v>27074</v>
      </c>
      <c r="I6322" s="338" t="s">
        <v>29934</v>
      </c>
      <c r="J6322" s="338" t="s">
        <v>6346</v>
      </c>
      <c r="K6322" s="338" t="s">
        <v>4987</v>
      </c>
      <c r="L6322" s="338" t="s">
        <v>12846</v>
      </c>
      <c r="M6322" s="338" t="s">
        <v>29935</v>
      </c>
      <c r="N6322" s="338" t="s">
        <v>4979</v>
      </c>
      <c r="O6322" s="338" t="s">
        <v>5677</v>
      </c>
    </row>
    <row r="6323" ht="15.75" customHeight="1">
      <c r="A6323" s="338" t="s">
        <v>2942</v>
      </c>
      <c r="B6323" s="338" t="s">
        <v>4970</v>
      </c>
      <c r="C6323" s="338" t="s">
        <v>1558</v>
      </c>
      <c r="D6323" s="338">
        <v>2013.0</v>
      </c>
      <c r="E6323" s="338" t="s">
        <v>29770</v>
      </c>
      <c r="F6323" s="339">
        <v>44964.0</v>
      </c>
      <c r="G6323" s="338" t="s">
        <v>5838</v>
      </c>
      <c r="H6323" s="338" t="s">
        <v>28217</v>
      </c>
      <c r="I6323" s="338" t="s">
        <v>25409</v>
      </c>
      <c r="J6323" s="338" t="s">
        <v>6022</v>
      </c>
      <c r="K6323" s="338" t="s">
        <v>4987</v>
      </c>
      <c r="L6323" s="338" t="s">
        <v>7014</v>
      </c>
      <c r="M6323" s="338" t="s">
        <v>29936</v>
      </c>
      <c r="N6323" s="338" t="s">
        <v>24121</v>
      </c>
      <c r="O6323" s="338" t="s">
        <v>5423</v>
      </c>
    </row>
    <row r="6324" ht="15.75" customHeight="1">
      <c r="A6324" s="338" t="s">
        <v>29937</v>
      </c>
      <c r="B6324" s="338" t="s">
        <v>4970</v>
      </c>
      <c r="C6324" s="338" t="s">
        <v>1547</v>
      </c>
      <c r="D6324" s="338">
        <v>2013.0</v>
      </c>
      <c r="E6324" s="338" t="s">
        <v>29938</v>
      </c>
      <c r="F6324" s="339">
        <v>44933.0</v>
      </c>
      <c r="G6324" s="338" t="s">
        <v>12774</v>
      </c>
      <c r="H6324" s="338" t="s">
        <v>22417</v>
      </c>
      <c r="I6324" s="338" t="s">
        <v>22417</v>
      </c>
      <c r="J6324" s="338" t="s">
        <v>26579</v>
      </c>
      <c r="K6324" s="338" t="s">
        <v>4976</v>
      </c>
      <c r="L6324" s="338" t="s">
        <v>6297</v>
      </c>
      <c r="M6324" s="338" t="s">
        <v>29939</v>
      </c>
      <c r="N6324" s="338" t="s">
        <v>29311</v>
      </c>
      <c r="O6324" s="338" t="s">
        <v>5698</v>
      </c>
    </row>
    <row r="6325" ht="15.75" customHeight="1">
      <c r="A6325" s="338" t="s">
        <v>29940</v>
      </c>
      <c r="B6325" s="338" t="s">
        <v>4970</v>
      </c>
      <c r="C6325" s="338" t="s">
        <v>1547</v>
      </c>
      <c r="D6325" s="338">
        <v>2013.0</v>
      </c>
      <c r="E6325" s="338" t="s">
        <v>29753</v>
      </c>
      <c r="F6325" s="339">
        <v>45176.0</v>
      </c>
      <c r="G6325" s="338" t="s">
        <v>11973</v>
      </c>
      <c r="H6325" s="338" t="s">
        <v>12887</v>
      </c>
      <c r="I6325" s="338" t="s">
        <v>12887</v>
      </c>
      <c r="J6325" s="338" t="s">
        <v>8652</v>
      </c>
      <c r="K6325" s="338" t="s">
        <v>4987</v>
      </c>
      <c r="L6325" s="338" t="s">
        <v>5291</v>
      </c>
      <c r="M6325" s="338" t="s">
        <v>29941</v>
      </c>
      <c r="N6325" s="338" t="s">
        <v>29942</v>
      </c>
      <c r="O6325" s="338" t="s">
        <v>5087</v>
      </c>
    </row>
    <row r="6326" ht="15.75" customHeight="1">
      <c r="A6326" s="338" t="s">
        <v>29943</v>
      </c>
      <c r="B6326" s="338" t="s">
        <v>5601</v>
      </c>
      <c r="C6326" s="338" t="s">
        <v>1547</v>
      </c>
      <c r="D6326" s="338">
        <v>2013.0</v>
      </c>
      <c r="E6326" s="338" t="s">
        <v>29944</v>
      </c>
      <c r="F6326" s="339">
        <v>45113.0</v>
      </c>
      <c r="G6326" s="338" t="s">
        <v>5196</v>
      </c>
      <c r="H6326" s="338" t="s">
        <v>20959</v>
      </c>
      <c r="I6326" s="338" t="s">
        <v>20959</v>
      </c>
      <c r="J6326" s="338" t="s">
        <v>29945</v>
      </c>
      <c r="K6326" s="338" t="s">
        <v>5607</v>
      </c>
      <c r="M6326" s="338" t="s">
        <v>29946</v>
      </c>
      <c r="N6326" s="338" t="s">
        <v>29502</v>
      </c>
      <c r="O6326" s="338" t="s">
        <v>5028</v>
      </c>
    </row>
    <row r="6327" ht="15.75" customHeight="1">
      <c r="A6327" s="338" t="s">
        <v>29947</v>
      </c>
      <c r="B6327" s="338" t="s">
        <v>4970</v>
      </c>
      <c r="C6327" s="338" t="s">
        <v>1558</v>
      </c>
      <c r="D6327" s="338">
        <v>2013.0</v>
      </c>
      <c r="E6327" s="338" t="s">
        <v>29774</v>
      </c>
      <c r="F6327" s="339">
        <v>45023.0</v>
      </c>
      <c r="G6327" s="338" t="s">
        <v>10388</v>
      </c>
      <c r="H6327" s="338" t="s">
        <v>26057</v>
      </c>
      <c r="I6327" s="338" t="s">
        <v>26057</v>
      </c>
      <c r="J6327" s="338" t="s">
        <v>24295</v>
      </c>
      <c r="K6327" s="338" t="s">
        <v>4987</v>
      </c>
      <c r="L6327" s="338" t="s">
        <v>6039</v>
      </c>
      <c r="M6327" s="338" t="s">
        <v>29948</v>
      </c>
      <c r="N6327" s="338" t="s">
        <v>29224</v>
      </c>
      <c r="O6327" s="338" t="s">
        <v>4991</v>
      </c>
    </row>
    <row r="6328" ht="15.75" customHeight="1">
      <c r="A6328" s="338" t="s">
        <v>29949</v>
      </c>
      <c r="B6328" s="338" t="s">
        <v>4970</v>
      </c>
      <c r="C6328" s="338" t="s">
        <v>1425</v>
      </c>
      <c r="D6328" s="338">
        <v>2013.0</v>
      </c>
      <c r="E6328" s="338" t="s">
        <v>29950</v>
      </c>
      <c r="F6328" s="339">
        <v>45052.0</v>
      </c>
      <c r="G6328" s="338" t="s">
        <v>17471</v>
      </c>
      <c r="H6328" s="338" t="s">
        <v>29951</v>
      </c>
      <c r="I6328" s="338" t="s">
        <v>29951</v>
      </c>
      <c r="J6328" s="338" t="s">
        <v>29952</v>
      </c>
      <c r="K6328" s="338" t="s">
        <v>4987</v>
      </c>
      <c r="L6328" s="338" t="s">
        <v>5084</v>
      </c>
      <c r="M6328" s="338" t="s">
        <v>29953</v>
      </c>
      <c r="N6328" s="338" t="s">
        <v>29545</v>
      </c>
      <c r="O6328" s="338" t="s">
        <v>4991</v>
      </c>
    </row>
    <row r="6329" ht="15.75" customHeight="1">
      <c r="A6329" s="338" t="s">
        <v>29954</v>
      </c>
      <c r="B6329" s="338" t="s">
        <v>5601</v>
      </c>
      <c r="C6329" s="338" t="s">
        <v>1547</v>
      </c>
      <c r="D6329" s="338">
        <v>2013.0</v>
      </c>
      <c r="E6329" s="338" t="s">
        <v>29955</v>
      </c>
      <c r="F6329" s="339">
        <v>45144.0</v>
      </c>
      <c r="G6329" s="338" t="s">
        <v>5241</v>
      </c>
      <c r="H6329" s="338" t="s">
        <v>29956</v>
      </c>
      <c r="I6329" s="338" t="s">
        <v>29956</v>
      </c>
      <c r="J6329" s="338" t="s">
        <v>29957</v>
      </c>
      <c r="K6329" s="338" t="s">
        <v>7662</v>
      </c>
      <c r="M6329" s="338" t="s">
        <v>29958</v>
      </c>
      <c r="N6329" s="338" t="s">
        <v>29959</v>
      </c>
      <c r="O6329" s="338" t="s">
        <v>5780</v>
      </c>
    </row>
    <row r="6330" ht="15.75" customHeight="1">
      <c r="A6330" s="338" t="s">
        <v>29960</v>
      </c>
      <c r="B6330" s="338" t="s">
        <v>4970</v>
      </c>
      <c r="C6330" s="338" t="s">
        <v>3713</v>
      </c>
      <c r="D6330" s="338">
        <v>2013.0</v>
      </c>
      <c r="E6330" s="338" t="s">
        <v>29961</v>
      </c>
      <c r="F6330" s="339">
        <v>44990.0</v>
      </c>
      <c r="G6330" s="338" t="s">
        <v>6343</v>
      </c>
      <c r="H6330" s="338" t="s">
        <v>6351</v>
      </c>
      <c r="I6330" s="338" t="s">
        <v>20829</v>
      </c>
      <c r="J6330" s="338" t="s">
        <v>27907</v>
      </c>
      <c r="K6330" s="338" t="s">
        <v>4976</v>
      </c>
      <c r="L6330" s="338" t="s">
        <v>7014</v>
      </c>
      <c r="M6330" s="338" t="s">
        <v>29962</v>
      </c>
      <c r="N6330" s="338" t="s">
        <v>17520</v>
      </c>
      <c r="O6330" s="338" t="s">
        <v>5232</v>
      </c>
    </row>
    <row r="6331" ht="15.75" customHeight="1">
      <c r="A6331" s="338" t="s">
        <v>29963</v>
      </c>
      <c r="B6331" s="338" t="s">
        <v>4970</v>
      </c>
      <c r="C6331" s="338" t="s">
        <v>1537</v>
      </c>
      <c r="D6331" s="338">
        <v>2013.0</v>
      </c>
      <c r="E6331" s="338" t="s">
        <v>29823</v>
      </c>
      <c r="F6331" s="339">
        <v>44963.0</v>
      </c>
      <c r="G6331" s="338" t="s">
        <v>7764</v>
      </c>
      <c r="H6331" s="338" t="s">
        <v>6379</v>
      </c>
      <c r="I6331" s="338" t="s">
        <v>24630</v>
      </c>
      <c r="J6331" s="338" t="s">
        <v>20451</v>
      </c>
      <c r="K6331" s="338" t="s">
        <v>4987</v>
      </c>
      <c r="L6331" s="338" t="s">
        <v>5377</v>
      </c>
      <c r="M6331" s="338" t="s">
        <v>29964</v>
      </c>
      <c r="N6331" s="338" t="s">
        <v>27845</v>
      </c>
      <c r="O6331" s="338" t="s">
        <v>5715</v>
      </c>
    </row>
    <row r="6332" ht="15.75" customHeight="1">
      <c r="A6332" s="338" t="s">
        <v>2178</v>
      </c>
      <c r="B6332" s="338" t="s">
        <v>4970</v>
      </c>
      <c r="C6332" s="338" t="s">
        <v>3713</v>
      </c>
      <c r="D6332" s="338">
        <v>2013.0</v>
      </c>
      <c r="E6332" s="338" t="s">
        <v>29965</v>
      </c>
      <c r="F6332" s="339">
        <v>45113.0</v>
      </c>
      <c r="G6332" s="338" t="s">
        <v>6407</v>
      </c>
      <c r="H6332" s="338" t="s">
        <v>21564</v>
      </c>
      <c r="I6332" s="338" t="s">
        <v>29966</v>
      </c>
      <c r="J6332" s="338" t="s">
        <v>18454</v>
      </c>
      <c r="K6332" s="338" t="s">
        <v>4987</v>
      </c>
      <c r="L6332" s="338" t="s">
        <v>6247</v>
      </c>
      <c r="M6332" s="338" t="s">
        <v>29967</v>
      </c>
      <c r="N6332" s="338" t="s">
        <v>7886</v>
      </c>
      <c r="O6332" s="338" t="s">
        <v>5370</v>
      </c>
    </row>
    <row r="6333" ht="15.75" customHeight="1">
      <c r="A6333" s="338" t="s">
        <v>29968</v>
      </c>
      <c r="B6333" s="338" t="s">
        <v>7737</v>
      </c>
      <c r="C6333" s="338" t="s">
        <v>1558</v>
      </c>
      <c r="D6333" s="338">
        <v>2013.0</v>
      </c>
      <c r="E6333" s="338" t="s">
        <v>29629</v>
      </c>
      <c r="F6333" s="339">
        <v>45049.0</v>
      </c>
      <c r="G6333" s="338" t="s">
        <v>10464</v>
      </c>
      <c r="H6333" s="338" t="s">
        <v>20028</v>
      </c>
      <c r="I6333" s="338" t="s">
        <v>11187</v>
      </c>
      <c r="J6333" s="338" t="s">
        <v>29969</v>
      </c>
      <c r="K6333" s="338" t="s">
        <v>4987</v>
      </c>
      <c r="L6333" s="338" t="s">
        <v>5094</v>
      </c>
      <c r="M6333" s="338" t="s">
        <v>29970</v>
      </c>
      <c r="N6333" s="338" t="s">
        <v>17344</v>
      </c>
      <c r="O6333" s="338" t="s">
        <v>5505</v>
      </c>
    </row>
    <row r="6334" ht="15.75" customHeight="1">
      <c r="A6334" s="338" t="s">
        <v>4653</v>
      </c>
      <c r="B6334" s="338" t="s">
        <v>7737</v>
      </c>
      <c r="C6334" s="338" t="s">
        <v>1537</v>
      </c>
      <c r="D6334" s="338">
        <v>2013.0</v>
      </c>
      <c r="E6334" s="338" t="s">
        <v>29728</v>
      </c>
      <c r="F6334" s="339">
        <v>45082.0</v>
      </c>
      <c r="G6334" s="338" t="s">
        <v>5022</v>
      </c>
      <c r="H6334" s="338" t="s">
        <v>24486</v>
      </c>
      <c r="I6334" s="338" t="s">
        <v>21783</v>
      </c>
      <c r="J6334" s="338" t="s">
        <v>22189</v>
      </c>
      <c r="K6334" s="338" t="s">
        <v>4987</v>
      </c>
      <c r="L6334" s="338" t="s">
        <v>18978</v>
      </c>
      <c r="M6334" s="338" t="s">
        <v>29971</v>
      </c>
      <c r="N6334" s="338" t="s">
        <v>5036</v>
      </c>
      <c r="O6334" s="338" t="s">
        <v>5186</v>
      </c>
    </row>
    <row r="6335" ht="15.75" customHeight="1">
      <c r="A6335" s="338" t="s">
        <v>2931</v>
      </c>
      <c r="B6335" s="338" t="s">
        <v>4970</v>
      </c>
      <c r="C6335" s="338" t="s">
        <v>1558</v>
      </c>
      <c r="D6335" s="338">
        <v>2013.0</v>
      </c>
      <c r="E6335" s="338" t="s">
        <v>29770</v>
      </c>
      <c r="F6335" s="339">
        <v>45053.0</v>
      </c>
      <c r="G6335" s="338" t="s">
        <v>10370</v>
      </c>
      <c r="H6335" s="338" t="s">
        <v>9027</v>
      </c>
      <c r="I6335" s="338" t="s">
        <v>7877</v>
      </c>
      <c r="J6335" s="338" t="s">
        <v>29972</v>
      </c>
      <c r="K6335" s="338" t="s">
        <v>4987</v>
      </c>
      <c r="L6335" s="338" t="s">
        <v>5157</v>
      </c>
      <c r="M6335" s="338" t="s">
        <v>29973</v>
      </c>
      <c r="N6335" s="338" t="s">
        <v>27982</v>
      </c>
      <c r="O6335" s="338" t="s">
        <v>4991</v>
      </c>
    </row>
    <row r="6336" ht="15.75" customHeight="1">
      <c r="A6336" s="338" t="s">
        <v>29974</v>
      </c>
      <c r="B6336" s="338" t="s">
        <v>4970</v>
      </c>
      <c r="C6336" s="338" t="s">
        <v>1558</v>
      </c>
      <c r="D6336" s="338">
        <v>2013.0</v>
      </c>
      <c r="E6336" s="338" t="s">
        <v>29843</v>
      </c>
      <c r="F6336" s="339">
        <v>45143.0</v>
      </c>
      <c r="G6336" s="338" t="s">
        <v>5963</v>
      </c>
      <c r="H6336" s="338" t="s">
        <v>29975</v>
      </c>
      <c r="I6336" s="338" t="s">
        <v>29975</v>
      </c>
      <c r="J6336" s="338" t="s">
        <v>29214</v>
      </c>
      <c r="K6336" s="338" t="s">
        <v>4987</v>
      </c>
      <c r="L6336" s="338" t="s">
        <v>6168</v>
      </c>
      <c r="M6336" s="338" t="s">
        <v>29976</v>
      </c>
      <c r="N6336" s="338" t="s">
        <v>17560</v>
      </c>
      <c r="O6336" s="338" t="s">
        <v>4991</v>
      </c>
    </row>
    <row r="6337" ht="15.75" customHeight="1">
      <c r="A6337" s="338" t="s">
        <v>2995</v>
      </c>
      <c r="B6337" s="338" t="s">
        <v>4970</v>
      </c>
      <c r="C6337" s="338" t="s">
        <v>1547</v>
      </c>
      <c r="D6337" s="338">
        <v>2013.0</v>
      </c>
      <c r="E6337" s="338" t="s">
        <v>29904</v>
      </c>
      <c r="F6337" s="339">
        <v>45174.0</v>
      </c>
      <c r="G6337" s="338" t="s">
        <v>7802</v>
      </c>
      <c r="H6337" s="338" t="s">
        <v>19824</v>
      </c>
      <c r="I6337" s="338" t="s">
        <v>29977</v>
      </c>
      <c r="J6337" s="338" t="s">
        <v>29978</v>
      </c>
      <c r="K6337" s="338" t="s">
        <v>4987</v>
      </c>
      <c r="L6337" s="338" t="s">
        <v>7748</v>
      </c>
      <c r="M6337" s="338" t="s">
        <v>29979</v>
      </c>
      <c r="N6337" s="338" t="s">
        <v>5126</v>
      </c>
      <c r="O6337" s="338" t="s">
        <v>5067</v>
      </c>
    </row>
    <row r="6338" ht="15.75" customHeight="1">
      <c r="A6338" s="338" t="s">
        <v>4195</v>
      </c>
      <c r="B6338" s="338" t="s">
        <v>7737</v>
      </c>
      <c r="C6338" s="338" t="s">
        <v>1537</v>
      </c>
      <c r="D6338" s="338">
        <v>2013.0</v>
      </c>
      <c r="E6338" s="338" t="s">
        <v>29912</v>
      </c>
      <c r="F6338" s="339">
        <v>45022.0</v>
      </c>
      <c r="G6338" s="338" t="s">
        <v>25937</v>
      </c>
      <c r="H6338" s="338" t="s">
        <v>18385</v>
      </c>
      <c r="I6338" s="338" t="s">
        <v>26442</v>
      </c>
      <c r="J6338" s="338" t="s">
        <v>12787</v>
      </c>
      <c r="K6338" s="338" t="s">
        <v>4987</v>
      </c>
      <c r="L6338" s="338" t="s">
        <v>29868</v>
      </c>
      <c r="M6338" s="338" t="s">
        <v>29980</v>
      </c>
      <c r="N6338" s="338" t="s">
        <v>7376</v>
      </c>
      <c r="O6338" s="338" t="s">
        <v>5492</v>
      </c>
    </row>
    <row r="6339" ht="15.75" customHeight="1">
      <c r="A6339" s="338" t="s">
        <v>3876</v>
      </c>
      <c r="B6339" s="338" t="s">
        <v>7737</v>
      </c>
      <c r="C6339" s="338" t="s">
        <v>1537</v>
      </c>
      <c r="D6339" s="338">
        <v>2013.0</v>
      </c>
      <c r="E6339" s="338" t="s">
        <v>29981</v>
      </c>
      <c r="F6339" s="339">
        <v>45174.0</v>
      </c>
      <c r="G6339" s="338" t="s">
        <v>14295</v>
      </c>
      <c r="H6339" s="338" t="s">
        <v>18183</v>
      </c>
      <c r="I6339" s="338" t="s">
        <v>18183</v>
      </c>
      <c r="J6339" s="338" t="s">
        <v>26781</v>
      </c>
      <c r="K6339" s="338" t="s">
        <v>4987</v>
      </c>
      <c r="L6339" s="338" t="s">
        <v>7743</v>
      </c>
      <c r="M6339" s="338" t="s">
        <v>29982</v>
      </c>
      <c r="N6339" s="338" t="s">
        <v>29983</v>
      </c>
      <c r="O6339" s="338" t="s">
        <v>5852</v>
      </c>
    </row>
    <row r="6340" ht="15.75" customHeight="1">
      <c r="A6340" s="338" t="s">
        <v>3488</v>
      </c>
      <c r="B6340" s="338" t="s">
        <v>4993</v>
      </c>
      <c r="C6340" s="338" t="s">
        <v>1572</v>
      </c>
      <c r="D6340" s="338">
        <v>2013.0</v>
      </c>
      <c r="E6340" s="338" t="s">
        <v>29984</v>
      </c>
      <c r="F6340" s="339">
        <v>45022.0</v>
      </c>
      <c r="G6340" s="338" t="s">
        <v>8544</v>
      </c>
      <c r="H6340" s="338" t="s">
        <v>29985</v>
      </c>
      <c r="I6340" s="338" t="s">
        <v>29986</v>
      </c>
      <c r="J6340" s="338" t="s">
        <v>22189</v>
      </c>
      <c r="K6340" s="338" t="s">
        <v>4987</v>
      </c>
      <c r="L6340" s="338" t="s">
        <v>19769</v>
      </c>
      <c r="M6340" s="338" t="s">
        <v>29987</v>
      </c>
      <c r="N6340" s="338" t="s">
        <v>19003</v>
      </c>
      <c r="O6340" s="338" t="s">
        <v>5186</v>
      </c>
    </row>
    <row r="6341" ht="15.75" customHeight="1">
      <c r="A6341" s="338" t="s">
        <v>29988</v>
      </c>
      <c r="B6341" s="338" t="s">
        <v>7737</v>
      </c>
      <c r="C6341" s="338" t="s">
        <v>1558</v>
      </c>
      <c r="D6341" s="338">
        <v>2013.0</v>
      </c>
      <c r="E6341" s="338" t="s">
        <v>29989</v>
      </c>
      <c r="F6341" s="339">
        <v>45144.0</v>
      </c>
      <c r="G6341" s="338" t="s">
        <v>6403</v>
      </c>
      <c r="H6341" s="338" t="s">
        <v>24197</v>
      </c>
      <c r="I6341" s="338" t="s">
        <v>24840</v>
      </c>
      <c r="J6341" s="338" t="s">
        <v>21231</v>
      </c>
      <c r="K6341" s="338" t="s">
        <v>5245</v>
      </c>
      <c r="L6341" s="338" t="s">
        <v>5157</v>
      </c>
      <c r="M6341" s="338" t="s">
        <v>29990</v>
      </c>
      <c r="N6341" s="338" t="s">
        <v>28861</v>
      </c>
      <c r="O6341" s="338" t="s">
        <v>5020</v>
      </c>
    </row>
    <row r="6342" ht="15.75" customHeight="1">
      <c r="A6342" s="338" t="s">
        <v>3439</v>
      </c>
      <c r="B6342" s="338" t="s">
        <v>4970</v>
      </c>
      <c r="C6342" s="338" t="s">
        <v>1537</v>
      </c>
      <c r="D6342" s="338">
        <v>2013.0</v>
      </c>
      <c r="E6342" s="338" t="s">
        <v>29991</v>
      </c>
      <c r="F6342" s="339">
        <v>45113.0</v>
      </c>
      <c r="G6342" s="338" t="s">
        <v>11992</v>
      </c>
      <c r="H6342" s="338" t="s">
        <v>29419</v>
      </c>
      <c r="I6342" s="338" t="s">
        <v>29992</v>
      </c>
      <c r="J6342" s="338" t="s">
        <v>10653</v>
      </c>
      <c r="K6342" s="338" t="s">
        <v>4987</v>
      </c>
      <c r="L6342" s="338" t="s">
        <v>25768</v>
      </c>
      <c r="M6342" s="338" t="s">
        <v>29993</v>
      </c>
      <c r="N6342" s="338" t="s">
        <v>5036</v>
      </c>
      <c r="O6342" s="338" t="s">
        <v>5087</v>
      </c>
    </row>
    <row r="6343" ht="15.75" customHeight="1">
      <c r="A6343" s="338" t="s">
        <v>29994</v>
      </c>
      <c r="B6343" s="338" t="s">
        <v>7737</v>
      </c>
      <c r="C6343" s="338" t="s">
        <v>1558</v>
      </c>
      <c r="D6343" s="338">
        <v>2013.0</v>
      </c>
      <c r="E6343" s="338" t="s">
        <v>29852</v>
      </c>
      <c r="F6343" s="338" t="s">
        <v>5059</v>
      </c>
      <c r="G6343" s="338" t="s">
        <v>5774</v>
      </c>
      <c r="H6343" s="338" t="s">
        <v>21959</v>
      </c>
      <c r="I6343" s="338" t="s">
        <v>21959</v>
      </c>
      <c r="J6343" s="338" t="s">
        <v>29995</v>
      </c>
      <c r="K6343" s="338" t="s">
        <v>4987</v>
      </c>
      <c r="L6343" s="338" t="s">
        <v>6039</v>
      </c>
      <c r="M6343" s="338" t="s">
        <v>29996</v>
      </c>
      <c r="N6343" s="338" t="s">
        <v>17975</v>
      </c>
      <c r="O6343" s="338" t="s">
        <v>5483</v>
      </c>
    </row>
    <row r="6344" ht="15.75" customHeight="1">
      <c r="A6344" s="338" t="s">
        <v>3479</v>
      </c>
      <c r="B6344" s="338" t="s">
        <v>4970</v>
      </c>
      <c r="C6344" s="338" t="s">
        <v>3713</v>
      </c>
      <c r="D6344" s="338">
        <v>2013.0</v>
      </c>
      <c r="E6344" s="338" t="s">
        <v>29808</v>
      </c>
      <c r="F6344" s="339">
        <v>44933.0</v>
      </c>
      <c r="G6344" s="338" t="s">
        <v>17373</v>
      </c>
      <c r="H6344" s="338" t="s">
        <v>11988</v>
      </c>
      <c r="I6344" s="338" t="s">
        <v>27601</v>
      </c>
      <c r="J6344" s="338" t="s">
        <v>27728</v>
      </c>
      <c r="K6344" s="338" t="s">
        <v>4987</v>
      </c>
      <c r="L6344" s="338" t="s">
        <v>7748</v>
      </c>
      <c r="M6344" s="338" t="s">
        <v>29997</v>
      </c>
      <c r="N6344" s="338" t="s">
        <v>23733</v>
      </c>
      <c r="O6344" s="338" t="s">
        <v>5537</v>
      </c>
    </row>
    <row r="6345" ht="15.75" customHeight="1">
      <c r="A6345" s="338" t="s">
        <v>2167</v>
      </c>
      <c r="B6345" s="338" t="s">
        <v>4970</v>
      </c>
      <c r="C6345" s="338" t="s">
        <v>1537</v>
      </c>
      <c r="D6345" s="338">
        <v>2013.0</v>
      </c>
      <c r="E6345" s="338" t="s">
        <v>29858</v>
      </c>
      <c r="F6345" s="339">
        <v>45083.0</v>
      </c>
      <c r="G6345" s="338" t="s">
        <v>9484</v>
      </c>
      <c r="H6345" s="338" t="s">
        <v>28394</v>
      </c>
      <c r="I6345" s="338" t="s">
        <v>29998</v>
      </c>
      <c r="J6345" s="338" t="s">
        <v>16783</v>
      </c>
      <c r="K6345" s="338" t="s">
        <v>4987</v>
      </c>
      <c r="L6345" s="338" t="s">
        <v>13626</v>
      </c>
      <c r="M6345" s="338" t="s">
        <v>29999</v>
      </c>
      <c r="N6345" s="338" t="s">
        <v>5224</v>
      </c>
      <c r="O6345" s="338" t="s">
        <v>5232</v>
      </c>
    </row>
    <row r="6346" ht="15.75" customHeight="1">
      <c r="A6346" s="338" t="s">
        <v>30000</v>
      </c>
      <c r="B6346" s="338" t="s">
        <v>7737</v>
      </c>
      <c r="C6346" s="338" t="s">
        <v>1425</v>
      </c>
      <c r="D6346" s="338">
        <v>2013.0</v>
      </c>
      <c r="E6346" s="338" t="s">
        <v>30001</v>
      </c>
      <c r="F6346" s="339">
        <v>45083.0</v>
      </c>
      <c r="G6346" s="338" t="s">
        <v>14475</v>
      </c>
      <c r="H6346" s="338" t="s">
        <v>23578</v>
      </c>
      <c r="I6346" s="338" t="s">
        <v>23579</v>
      </c>
      <c r="J6346" s="338" t="s">
        <v>24402</v>
      </c>
      <c r="K6346" s="338" t="s">
        <v>4987</v>
      </c>
      <c r="L6346" s="338" t="s">
        <v>5084</v>
      </c>
      <c r="M6346" s="338" t="s">
        <v>30002</v>
      </c>
      <c r="N6346" s="338" t="s">
        <v>27787</v>
      </c>
      <c r="O6346" s="338" t="s">
        <v>5537</v>
      </c>
    </row>
    <row r="6347" ht="15.75" customHeight="1">
      <c r="A6347" s="338" t="s">
        <v>30003</v>
      </c>
      <c r="B6347" s="338" t="s">
        <v>4970</v>
      </c>
      <c r="C6347" s="338" t="s">
        <v>1537</v>
      </c>
      <c r="D6347" s="338">
        <v>2013.0</v>
      </c>
      <c r="E6347" s="338" t="s">
        <v>30004</v>
      </c>
      <c r="F6347" s="339">
        <v>44963.0</v>
      </c>
      <c r="G6347" s="338" t="s">
        <v>5743</v>
      </c>
      <c r="H6347" s="338" t="s">
        <v>22417</v>
      </c>
      <c r="I6347" s="338" t="s">
        <v>22417</v>
      </c>
      <c r="J6347" s="338" t="s">
        <v>20451</v>
      </c>
      <c r="K6347" s="338" t="s">
        <v>4976</v>
      </c>
      <c r="L6347" s="338" t="s">
        <v>5094</v>
      </c>
      <c r="M6347" s="338" t="s">
        <v>30005</v>
      </c>
      <c r="N6347" s="338" t="s">
        <v>25296</v>
      </c>
      <c r="O6347" s="338" t="s">
        <v>5067</v>
      </c>
    </row>
    <row r="6348" ht="15.75" customHeight="1">
      <c r="A6348" s="338" t="s">
        <v>30006</v>
      </c>
      <c r="B6348" s="338" t="s">
        <v>4993</v>
      </c>
      <c r="C6348" s="338" t="s">
        <v>1681</v>
      </c>
      <c r="D6348" s="338">
        <v>2013.0</v>
      </c>
      <c r="E6348" s="338" t="s">
        <v>30007</v>
      </c>
      <c r="F6348" s="339">
        <v>44992.0</v>
      </c>
      <c r="G6348" s="338" t="s">
        <v>5129</v>
      </c>
      <c r="H6348" s="338" t="s">
        <v>30008</v>
      </c>
      <c r="I6348" s="338" t="s">
        <v>30009</v>
      </c>
      <c r="J6348" s="338" t="s">
        <v>30010</v>
      </c>
      <c r="K6348" s="338" t="s">
        <v>4976</v>
      </c>
      <c r="L6348" s="338" t="s">
        <v>30011</v>
      </c>
      <c r="M6348" s="338" t="s">
        <v>30012</v>
      </c>
      <c r="N6348" s="338" t="s">
        <v>28918</v>
      </c>
      <c r="O6348" s="338" t="s">
        <v>5067</v>
      </c>
    </row>
    <row r="6349" ht="15.75" customHeight="1">
      <c r="A6349" s="338" t="s">
        <v>30013</v>
      </c>
      <c r="B6349" s="338" t="s">
        <v>4970</v>
      </c>
      <c r="C6349" s="338" t="s">
        <v>1558</v>
      </c>
      <c r="D6349" s="338">
        <v>2013.0</v>
      </c>
      <c r="E6349" s="338" t="s">
        <v>30014</v>
      </c>
      <c r="F6349" s="339">
        <v>45052.0</v>
      </c>
      <c r="G6349" s="338" t="s">
        <v>14368</v>
      </c>
      <c r="H6349" s="338" t="s">
        <v>23038</v>
      </c>
      <c r="I6349" s="338" t="s">
        <v>30015</v>
      </c>
      <c r="J6349" s="338" t="s">
        <v>21231</v>
      </c>
      <c r="K6349" s="338" t="s">
        <v>4987</v>
      </c>
      <c r="M6349" s="338" t="s">
        <v>30016</v>
      </c>
      <c r="N6349" s="338" t="s">
        <v>29724</v>
      </c>
      <c r="O6349" s="338" t="s">
        <v>6278</v>
      </c>
    </row>
    <row r="6350" ht="15.75" customHeight="1">
      <c r="A6350" s="338" t="s">
        <v>3647</v>
      </c>
      <c r="B6350" s="338" t="s">
        <v>7737</v>
      </c>
      <c r="C6350" s="338" t="s">
        <v>1537</v>
      </c>
      <c r="D6350" s="338">
        <v>2013.0</v>
      </c>
      <c r="E6350" s="338" t="s">
        <v>29805</v>
      </c>
      <c r="F6350" s="339">
        <v>45142.0</v>
      </c>
      <c r="G6350" s="338" t="s">
        <v>20597</v>
      </c>
      <c r="H6350" s="338" t="s">
        <v>19415</v>
      </c>
      <c r="I6350" s="338" t="s">
        <v>27839</v>
      </c>
      <c r="J6350" s="338" t="s">
        <v>30017</v>
      </c>
      <c r="K6350" s="338" t="s">
        <v>4987</v>
      </c>
      <c r="L6350" s="338" t="s">
        <v>18978</v>
      </c>
      <c r="M6350" s="338" t="s">
        <v>30018</v>
      </c>
      <c r="N6350" s="338" t="s">
        <v>4990</v>
      </c>
      <c r="O6350" s="338" t="s">
        <v>5067</v>
      </c>
    </row>
    <row r="6351" ht="15.75" customHeight="1">
      <c r="A6351" s="338" t="s">
        <v>2096</v>
      </c>
      <c r="B6351" s="338" t="s">
        <v>7737</v>
      </c>
      <c r="C6351" s="338" t="s">
        <v>1681</v>
      </c>
      <c r="D6351" s="338">
        <v>2013.0</v>
      </c>
      <c r="E6351" s="338" t="s">
        <v>29783</v>
      </c>
      <c r="F6351" s="339">
        <v>44964.0</v>
      </c>
      <c r="G6351" s="338" t="s">
        <v>9626</v>
      </c>
      <c r="H6351" s="338" t="s">
        <v>27263</v>
      </c>
      <c r="I6351" s="338" t="s">
        <v>30019</v>
      </c>
      <c r="J6351" s="338" t="s">
        <v>11620</v>
      </c>
      <c r="K6351" s="338" t="s">
        <v>4987</v>
      </c>
      <c r="L6351" s="338" t="s">
        <v>7748</v>
      </c>
      <c r="M6351" s="338" t="s">
        <v>30020</v>
      </c>
      <c r="N6351" s="338" t="s">
        <v>30021</v>
      </c>
      <c r="O6351" s="338" t="s">
        <v>5193</v>
      </c>
    </row>
    <row r="6352" ht="15.75" customHeight="1">
      <c r="A6352" s="338" t="s">
        <v>30022</v>
      </c>
      <c r="B6352" s="338" t="s">
        <v>4970</v>
      </c>
      <c r="C6352" s="338" t="s">
        <v>1537</v>
      </c>
      <c r="D6352" s="338">
        <v>2013.0</v>
      </c>
      <c r="E6352" s="338" t="s">
        <v>30023</v>
      </c>
      <c r="F6352" s="339">
        <v>45112.0</v>
      </c>
      <c r="G6352" s="338" t="s">
        <v>18146</v>
      </c>
      <c r="H6352" s="338" t="s">
        <v>17570</v>
      </c>
      <c r="I6352" s="338" t="s">
        <v>17570</v>
      </c>
      <c r="J6352" s="338" t="s">
        <v>21729</v>
      </c>
      <c r="K6352" s="338" t="s">
        <v>10219</v>
      </c>
      <c r="L6352" s="338" t="s">
        <v>5230</v>
      </c>
      <c r="M6352" s="338" t="s">
        <v>30024</v>
      </c>
      <c r="N6352" s="338" t="s">
        <v>30025</v>
      </c>
      <c r="O6352" s="338" t="s">
        <v>6003</v>
      </c>
    </row>
    <row r="6353" ht="15.75" customHeight="1">
      <c r="A6353" s="338" t="s">
        <v>30026</v>
      </c>
      <c r="B6353" s="338" t="s">
        <v>7737</v>
      </c>
      <c r="C6353" s="338" t="s">
        <v>1537</v>
      </c>
      <c r="D6353" s="338">
        <v>2013.0</v>
      </c>
      <c r="E6353" s="338" t="s">
        <v>29728</v>
      </c>
      <c r="F6353" s="339">
        <v>45083.0</v>
      </c>
      <c r="G6353" s="338" t="s">
        <v>15123</v>
      </c>
      <c r="H6353" s="338" t="s">
        <v>19627</v>
      </c>
      <c r="I6353" s="338" t="s">
        <v>27659</v>
      </c>
      <c r="J6353" s="338" t="s">
        <v>11102</v>
      </c>
      <c r="K6353" s="338" t="s">
        <v>4987</v>
      </c>
      <c r="L6353" s="338" t="s">
        <v>20863</v>
      </c>
      <c r="M6353" s="338" t="s">
        <v>30027</v>
      </c>
      <c r="N6353" s="338" t="s">
        <v>18868</v>
      </c>
      <c r="O6353" s="338" t="s">
        <v>5077</v>
      </c>
    </row>
    <row r="6354" ht="15.75" customHeight="1">
      <c r="A6354" s="338" t="s">
        <v>30028</v>
      </c>
      <c r="B6354" s="338" t="s">
        <v>4970</v>
      </c>
      <c r="C6354" s="338" t="s">
        <v>1537</v>
      </c>
      <c r="D6354" s="338">
        <v>2013.0</v>
      </c>
      <c r="E6354" s="338" t="s">
        <v>30029</v>
      </c>
      <c r="F6354" s="339">
        <v>45052.0</v>
      </c>
      <c r="G6354" s="338" t="s">
        <v>5872</v>
      </c>
      <c r="H6354" s="338" t="s">
        <v>23282</v>
      </c>
      <c r="I6354" s="338" t="s">
        <v>23282</v>
      </c>
      <c r="J6354" s="338" t="s">
        <v>19217</v>
      </c>
      <c r="K6354" s="338" t="s">
        <v>5607</v>
      </c>
      <c r="L6354" s="338" t="s">
        <v>30030</v>
      </c>
      <c r="M6354" s="338" t="s">
        <v>30031</v>
      </c>
      <c r="N6354" s="338" t="s">
        <v>25337</v>
      </c>
      <c r="O6354" s="338" t="s">
        <v>5056</v>
      </c>
    </row>
    <row r="6355" ht="15.75" customHeight="1">
      <c r="A6355" s="338" t="s">
        <v>30032</v>
      </c>
      <c r="B6355" s="338" t="s">
        <v>5601</v>
      </c>
      <c r="C6355" s="338" t="s">
        <v>1547</v>
      </c>
      <c r="D6355" s="338">
        <v>2013.0</v>
      </c>
      <c r="E6355" s="338" t="s">
        <v>30033</v>
      </c>
      <c r="F6355" s="339">
        <v>45145.0</v>
      </c>
      <c r="G6355" s="338" t="s">
        <v>7029</v>
      </c>
      <c r="H6355" s="338" t="s">
        <v>28798</v>
      </c>
      <c r="I6355" s="338" t="s">
        <v>28798</v>
      </c>
      <c r="J6355" s="338" t="s">
        <v>30034</v>
      </c>
      <c r="K6355" s="338" t="s">
        <v>5405</v>
      </c>
      <c r="M6355" s="338" t="s">
        <v>30035</v>
      </c>
      <c r="N6355" s="338" t="s">
        <v>28800</v>
      </c>
      <c r="O6355" s="338" t="s">
        <v>7966</v>
      </c>
    </row>
    <row r="6356" ht="15.75" customHeight="1">
      <c r="A6356" s="338" t="s">
        <v>30036</v>
      </c>
      <c r="B6356" s="338" t="s">
        <v>4970</v>
      </c>
      <c r="C6356" s="338" t="s">
        <v>1537</v>
      </c>
      <c r="D6356" s="338">
        <v>2013.0</v>
      </c>
      <c r="E6356" s="338" t="s">
        <v>29867</v>
      </c>
      <c r="F6356" s="339">
        <v>45052.0</v>
      </c>
      <c r="G6356" s="338" t="s">
        <v>4983</v>
      </c>
      <c r="H6356" s="338" t="s">
        <v>27235</v>
      </c>
      <c r="I6356" s="338" t="s">
        <v>21512</v>
      </c>
      <c r="J6356" s="338" t="s">
        <v>20887</v>
      </c>
      <c r="K6356" s="338" t="s">
        <v>4987</v>
      </c>
      <c r="L6356" s="338" t="s">
        <v>7748</v>
      </c>
      <c r="M6356" s="338" t="s">
        <v>30037</v>
      </c>
      <c r="N6356" s="338" t="s">
        <v>27787</v>
      </c>
      <c r="O6356" s="338" t="s">
        <v>5715</v>
      </c>
    </row>
    <row r="6357" ht="15.75" customHeight="1">
      <c r="A6357" s="338" t="s">
        <v>3055</v>
      </c>
      <c r="B6357" s="338" t="s">
        <v>4970</v>
      </c>
      <c r="C6357" s="338" t="s">
        <v>1558</v>
      </c>
      <c r="D6357" s="338">
        <v>2013.0</v>
      </c>
      <c r="E6357" s="338" t="s">
        <v>30001</v>
      </c>
      <c r="F6357" s="339">
        <v>44933.0</v>
      </c>
      <c r="G6357" s="338" t="s">
        <v>10388</v>
      </c>
      <c r="H6357" s="338" t="s">
        <v>30038</v>
      </c>
      <c r="I6357" s="338" t="s">
        <v>27080</v>
      </c>
      <c r="J6357" s="338" t="s">
        <v>30039</v>
      </c>
      <c r="K6357" s="338" t="s">
        <v>4987</v>
      </c>
      <c r="L6357" s="338" t="s">
        <v>5704</v>
      </c>
      <c r="M6357" s="338" t="s">
        <v>30040</v>
      </c>
      <c r="N6357" s="338" t="s">
        <v>30041</v>
      </c>
      <c r="O6357" s="338" t="s">
        <v>5028</v>
      </c>
    </row>
    <row r="6358" ht="15.75" customHeight="1">
      <c r="A6358" s="338">
        <v>42.0</v>
      </c>
      <c r="B6358" s="338" t="s">
        <v>7737</v>
      </c>
      <c r="C6358" s="338" t="s">
        <v>1681</v>
      </c>
      <c r="D6358" s="338">
        <v>2013.0</v>
      </c>
      <c r="E6358" s="338" t="s">
        <v>29629</v>
      </c>
      <c r="F6358" s="339">
        <v>45053.0</v>
      </c>
      <c r="G6358" s="338" t="s">
        <v>8606</v>
      </c>
      <c r="H6358" s="338" t="s">
        <v>18309</v>
      </c>
      <c r="I6358" s="338" t="s">
        <v>18309</v>
      </c>
      <c r="J6358" s="338" t="s">
        <v>30042</v>
      </c>
      <c r="K6358" s="338" t="s">
        <v>4987</v>
      </c>
      <c r="L6358" s="338" t="s">
        <v>7743</v>
      </c>
      <c r="M6358" s="338" t="s">
        <v>30043</v>
      </c>
      <c r="N6358" s="338" t="s">
        <v>4979</v>
      </c>
      <c r="O6358" s="338" t="s">
        <v>6633</v>
      </c>
    </row>
    <row r="6359" ht="15.75" customHeight="1">
      <c r="A6359" s="338" t="s">
        <v>30044</v>
      </c>
      <c r="B6359" s="338" t="s">
        <v>4970</v>
      </c>
      <c r="C6359" s="338" t="s">
        <v>3713</v>
      </c>
      <c r="D6359" s="338">
        <v>2013.0</v>
      </c>
      <c r="E6359" s="338" t="s">
        <v>30045</v>
      </c>
      <c r="F6359" s="339">
        <v>45145.0</v>
      </c>
      <c r="G6359" s="338" t="s">
        <v>14295</v>
      </c>
      <c r="H6359" s="338" t="s">
        <v>11168</v>
      </c>
      <c r="I6359" s="338" t="s">
        <v>11168</v>
      </c>
      <c r="J6359" s="338" t="s">
        <v>17663</v>
      </c>
      <c r="K6359" s="338" t="s">
        <v>5405</v>
      </c>
      <c r="M6359" s="338" t="s">
        <v>30046</v>
      </c>
      <c r="N6359" s="338" t="s">
        <v>30047</v>
      </c>
      <c r="O6359" s="338" t="s">
        <v>5225</v>
      </c>
    </row>
    <row r="6360" ht="15.75" customHeight="1">
      <c r="A6360" s="338" t="s">
        <v>30048</v>
      </c>
      <c r="B6360" s="338" t="s">
        <v>4970</v>
      </c>
      <c r="C6360" s="338" t="s">
        <v>1537</v>
      </c>
      <c r="D6360" s="338">
        <v>2013.0</v>
      </c>
      <c r="E6360" s="338" t="s">
        <v>29896</v>
      </c>
      <c r="F6360" s="339">
        <v>44991.0</v>
      </c>
      <c r="G6360" s="338" t="s">
        <v>7802</v>
      </c>
      <c r="H6360" s="338" t="s">
        <v>26844</v>
      </c>
      <c r="I6360" s="338" t="s">
        <v>30049</v>
      </c>
      <c r="J6360" s="338" t="s">
        <v>6361</v>
      </c>
      <c r="K6360" s="338" t="s">
        <v>4987</v>
      </c>
      <c r="L6360" s="338" t="s">
        <v>14444</v>
      </c>
      <c r="M6360" s="338" t="s">
        <v>30050</v>
      </c>
      <c r="N6360" s="338" t="s">
        <v>22326</v>
      </c>
      <c r="O6360" s="338" t="s">
        <v>5324</v>
      </c>
    </row>
    <row r="6361" ht="15.75" customHeight="1">
      <c r="A6361" s="338" t="s">
        <v>30051</v>
      </c>
      <c r="B6361" s="338" t="s">
        <v>4970</v>
      </c>
      <c r="C6361" s="338" t="s">
        <v>1558</v>
      </c>
      <c r="D6361" s="338">
        <v>2013.0</v>
      </c>
      <c r="E6361" s="338" t="s">
        <v>30052</v>
      </c>
      <c r="F6361" s="339">
        <v>44933.0</v>
      </c>
      <c r="G6361" s="338" t="s">
        <v>9524</v>
      </c>
      <c r="H6361" s="338" t="s">
        <v>30053</v>
      </c>
      <c r="I6361" s="338" t="s">
        <v>30053</v>
      </c>
      <c r="J6361" s="338" t="s">
        <v>25067</v>
      </c>
      <c r="K6361" s="338" t="s">
        <v>4976</v>
      </c>
      <c r="L6361" s="338" t="s">
        <v>5084</v>
      </c>
      <c r="M6361" s="338" t="s">
        <v>30054</v>
      </c>
      <c r="N6361" s="338" t="s">
        <v>29655</v>
      </c>
      <c r="O6361" s="338" t="s">
        <v>5262</v>
      </c>
    </row>
    <row r="6362" ht="15.75" customHeight="1">
      <c r="A6362" s="338" t="s">
        <v>30055</v>
      </c>
      <c r="B6362" s="338" t="s">
        <v>7737</v>
      </c>
      <c r="C6362" s="338" t="s">
        <v>1558</v>
      </c>
      <c r="D6362" s="338">
        <v>2013.0</v>
      </c>
      <c r="E6362" s="338" t="s">
        <v>30056</v>
      </c>
      <c r="F6362" s="338" t="s">
        <v>5059</v>
      </c>
      <c r="G6362" s="338" t="s">
        <v>5241</v>
      </c>
      <c r="H6362" s="338" t="s">
        <v>19259</v>
      </c>
      <c r="I6362" s="338" t="s">
        <v>30057</v>
      </c>
      <c r="J6362" s="338" t="s">
        <v>29126</v>
      </c>
      <c r="K6362" s="338" t="s">
        <v>5245</v>
      </c>
      <c r="L6362" s="338" t="s">
        <v>30058</v>
      </c>
      <c r="M6362" s="338" t="s">
        <v>30059</v>
      </c>
      <c r="N6362" s="338" t="s">
        <v>12531</v>
      </c>
      <c r="O6362" s="338" t="s">
        <v>5677</v>
      </c>
    </row>
    <row r="6363" ht="15.75" customHeight="1">
      <c r="A6363" s="338" t="s">
        <v>30060</v>
      </c>
      <c r="B6363" s="338" t="s">
        <v>4970</v>
      </c>
      <c r="C6363" s="338" t="s">
        <v>1425</v>
      </c>
      <c r="D6363" s="338">
        <v>2013.0</v>
      </c>
      <c r="E6363" s="338" t="s">
        <v>30061</v>
      </c>
      <c r="F6363" s="339">
        <v>45112.0</v>
      </c>
      <c r="G6363" s="338" t="s">
        <v>5969</v>
      </c>
      <c r="H6363" s="338" t="s">
        <v>27798</v>
      </c>
      <c r="I6363" s="338" t="s">
        <v>30062</v>
      </c>
      <c r="J6363" s="338" t="s">
        <v>30063</v>
      </c>
      <c r="K6363" s="338" t="s">
        <v>4987</v>
      </c>
      <c r="M6363" s="338" t="s">
        <v>30064</v>
      </c>
      <c r="N6363" s="338" t="s">
        <v>10231</v>
      </c>
      <c r="O6363" s="338" t="s">
        <v>5537</v>
      </c>
    </row>
    <row r="6364" ht="15.75" customHeight="1">
      <c r="A6364" s="338" t="s">
        <v>30065</v>
      </c>
      <c r="B6364" s="338" t="s">
        <v>4970</v>
      </c>
      <c r="C6364" s="338" t="s">
        <v>1547</v>
      </c>
      <c r="D6364" s="338">
        <v>2013.0</v>
      </c>
      <c r="E6364" s="338" t="s">
        <v>28620</v>
      </c>
      <c r="F6364" s="338" t="s">
        <v>6434</v>
      </c>
      <c r="G6364" s="338" t="s">
        <v>15198</v>
      </c>
      <c r="H6364" s="338" t="s">
        <v>30066</v>
      </c>
      <c r="I6364" s="338" t="s">
        <v>30066</v>
      </c>
      <c r="J6364" s="338" t="s">
        <v>30067</v>
      </c>
      <c r="K6364" s="338" t="s">
        <v>4987</v>
      </c>
      <c r="M6364" s="338" t="s">
        <v>30068</v>
      </c>
      <c r="N6364" s="338" t="s">
        <v>27910</v>
      </c>
      <c r="O6364" s="338" t="s">
        <v>5186</v>
      </c>
    </row>
    <row r="6365" ht="15.75" customHeight="1">
      <c r="A6365" s="338" t="s">
        <v>2802</v>
      </c>
      <c r="B6365" s="338" t="s">
        <v>7737</v>
      </c>
      <c r="C6365" s="338" t="s">
        <v>1681</v>
      </c>
      <c r="D6365" s="338">
        <v>2013.0</v>
      </c>
      <c r="E6365" s="338" t="s">
        <v>29789</v>
      </c>
      <c r="F6365" s="339">
        <v>45053.0</v>
      </c>
      <c r="G6365" s="338" t="s">
        <v>19683</v>
      </c>
      <c r="H6365" s="338" t="s">
        <v>15303</v>
      </c>
      <c r="I6365" s="338" t="s">
        <v>30069</v>
      </c>
      <c r="J6365" s="338" t="s">
        <v>16668</v>
      </c>
      <c r="K6365" s="338" t="s">
        <v>4987</v>
      </c>
      <c r="L6365" s="338" t="s">
        <v>5377</v>
      </c>
      <c r="M6365" s="338" t="s">
        <v>30070</v>
      </c>
      <c r="N6365" s="338" t="s">
        <v>7376</v>
      </c>
      <c r="O6365" s="338" t="s">
        <v>5852</v>
      </c>
    </row>
    <row r="6366" ht="15.75" customHeight="1">
      <c r="A6366" s="338" t="s">
        <v>2462</v>
      </c>
      <c r="B6366" s="338" t="s">
        <v>7737</v>
      </c>
      <c r="C6366" s="338" t="s">
        <v>1547</v>
      </c>
      <c r="D6366" s="338">
        <v>2013.0</v>
      </c>
      <c r="E6366" s="338" t="s">
        <v>29785</v>
      </c>
      <c r="F6366" s="339">
        <v>45053.0</v>
      </c>
      <c r="G6366" s="338" t="s">
        <v>10318</v>
      </c>
      <c r="H6366" s="338" t="s">
        <v>30071</v>
      </c>
      <c r="I6366" s="338" t="s">
        <v>30072</v>
      </c>
      <c r="J6366" s="338" t="s">
        <v>30073</v>
      </c>
      <c r="K6366" s="338" t="s">
        <v>4987</v>
      </c>
      <c r="L6366" s="338" t="s">
        <v>4977</v>
      </c>
      <c r="M6366" s="338" t="s">
        <v>30074</v>
      </c>
      <c r="N6366" s="338" t="s">
        <v>17520</v>
      </c>
      <c r="O6366" s="338" t="s">
        <v>5225</v>
      </c>
    </row>
    <row r="6367" ht="15.75" customHeight="1">
      <c r="A6367" s="338" t="s">
        <v>1048</v>
      </c>
      <c r="B6367" s="338" t="s">
        <v>4970</v>
      </c>
      <c r="C6367" s="338" t="s">
        <v>1558</v>
      </c>
      <c r="D6367" s="338">
        <v>2013.0</v>
      </c>
      <c r="E6367" s="338" t="s">
        <v>30075</v>
      </c>
      <c r="F6367" s="339">
        <v>45143.0</v>
      </c>
      <c r="G6367" s="338" t="s">
        <v>12747</v>
      </c>
      <c r="H6367" s="338" t="s">
        <v>20505</v>
      </c>
      <c r="I6367" s="338" t="s">
        <v>20505</v>
      </c>
      <c r="J6367" s="338" t="s">
        <v>28475</v>
      </c>
      <c r="K6367" s="338" t="s">
        <v>4987</v>
      </c>
      <c r="L6367" s="338" t="s">
        <v>20447</v>
      </c>
      <c r="M6367" s="338" t="s">
        <v>30076</v>
      </c>
      <c r="N6367" s="338" t="s">
        <v>29175</v>
      </c>
      <c r="O6367" s="338" t="s">
        <v>5067</v>
      </c>
    </row>
    <row r="6368" ht="15.75" customHeight="1">
      <c r="A6368" s="338" t="s">
        <v>30077</v>
      </c>
      <c r="B6368" s="338" t="s">
        <v>4970</v>
      </c>
      <c r="C6368" s="338" t="s">
        <v>1681</v>
      </c>
      <c r="D6368" s="338">
        <v>2013.0</v>
      </c>
      <c r="E6368" s="338" t="s">
        <v>30078</v>
      </c>
      <c r="F6368" s="339">
        <v>44963.0</v>
      </c>
      <c r="G6368" s="338" t="s">
        <v>7864</v>
      </c>
      <c r="H6368" s="338" t="s">
        <v>30079</v>
      </c>
      <c r="I6368" s="338" t="s">
        <v>28207</v>
      </c>
      <c r="J6368" s="338" t="s">
        <v>28061</v>
      </c>
      <c r="K6368" s="338" t="s">
        <v>4987</v>
      </c>
      <c r="L6368" s="338" t="s">
        <v>5064</v>
      </c>
      <c r="M6368" s="338" t="s">
        <v>30080</v>
      </c>
      <c r="N6368" s="338" t="s">
        <v>25673</v>
      </c>
      <c r="O6368" s="338" t="s">
        <v>5483</v>
      </c>
    </row>
    <row r="6369" ht="15.75" customHeight="1">
      <c r="A6369" s="338" t="s">
        <v>30081</v>
      </c>
      <c r="B6369" s="338" t="s">
        <v>4970</v>
      </c>
      <c r="C6369" s="338" t="s">
        <v>1681</v>
      </c>
      <c r="D6369" s="338">
        <v>2013.0</v>
      </c>
      <c r="E6369" s="338" t="s">
        <v>29800</v>
      </c>
      <c r="F6369" s="339">
        <v>45082.0</v>
      </c>
      <c r="G6369" s="338" t="s">
        <v>12041</v>
      </c>
      <c r="H6369" s="338" t="s">
        <v>19701</v>
      </c>
      <c r="I6369" s="338" t="s">
        <v>19701</v>
      </c>
      <c r="J6369" s="338" t="s">
        <v>30082</v>
      </c>
      <c r="K6369" s="338" t="s">
        <v>4987</v>
      </c>
      <c r="L6369" s="338" t="s">
        <v>6039</v>
      </c>
      <c r="M6369" s="338" t="s">
        <v>30083</v>
      </c>
      <c r="N6369" s="338" t="s">
        <v>14307</v>
      </c>
      <c r="O6369" s="338" t="s">
        <v>6003</v>
      </c>
    </row>
    <row r="6370" ht="15.75" customHeight="1">
      <c r="A6370" s="338" t="s">
        <v>3144</v>
      </c>
      <c r="B6370" s="338" t="s">
        <v>4970</v>
      </c>
      <c r="C6370" s="338" t="s">
        <v>1558</v>
      </c>
      <c r="D6370" s="338">
        <v>2013.0</v>
      </c>
      <c r="E6370" s="338" t="s">
        <v>30001</v>
      </c>
      <c r="F6370" s="339">
        <v>44991.0</v>
      </c>
      <c r="G6370" s="338" t="s">
        <v>22829</v>
      </c>
      <c r="H6370" s="338" t="s">
        <v>9005</v>
      </c>
      <c r="I6370" s="338" t="s">
        <v>9005</v>
      </c>
      <c r="J6370" s="338" t="s">
        <v>5043</v>
      </c>
      <c r="K6370" s="338" t="s">
        <v>5607</v>
      </c>
      <c r="L6370" s="338" t="s">
        <v>7748</v>
      </c>
      <c r="M6370" s="338" t="s">
        <v>30084</v>
      </c>
      <c r="N6370" s="338" t="s">
        <v>21846</v>
      </c>
      <c r="O6370" s="338" t="s">
        <v>5150</v>
      </c>
    </row>
    <row r="6371" ht="15.75" customHeight="1">
      <c r="A6371" s="338" t="s">
        <v>30085</v>
      </c>
      <c r="B6371" s="338" t="s">
        <v>7737</v>
      </c>
      <c r="C6371" s="338" t="s">
        <v>1572</v>
      </c>
      <c r="D6371" s="338">
        <v>2013.0</v>
      </c>
      <c r="E6371" s="338" t="s">
        <v>30086</v>
      </c>
      <c r="F6371" s="339">
        <v>45145.0</v>
      </c>
      <c r="G6371" s="338" t="s">
        <v>5812</v>
      </c>
      <c r="H6371" s="338" t="s">
        <v>7896</v>
      </c>
      <c r="I6371" s="338" t="s">
        <v>7896</v>
      </c>
      <c r="J6371" s="338" t="s">
        <v>26271</v>
      </c>
      <c r="K6371" s="338" t="s">
        <v>7898</v>
      </c>
      <c r="L6371" s="338" t="s">
        <v>7748</v>
      </c>
      <c r="M6371" s="338" t="s">
        <v>30087</v>
      </c>
      <c r="N6371" s="338" t="s">
        <v>26594</v>
      </c>
      <c r="O6371" s="338" t="s">
        <v>5824</v>
      </c>
    </row>
    <row r="6372" ht="15.75" customHeight="1">
      <c r="A6372" s="338" t="s">
        <v>30088</v>
      </c>
      <c r="B6372" s="338" t="s">
        <v>4970</v>
      </c>
      <c r="C6372" s="338" t="s">
        <v>1558</v>
      </c>
      <c r="D6372" s="338">
        <v>2013.0</v>
      </c>
      <c r="E6372" s="338" t="s">
        <v>30089</v>
      </c>
      <c r="F6372" s="339">
        <v>45143.0</v>
      </c>
      <c r="G6372" s="338" t="s">
        <v>5070</v>
      </c>
      <c r="H6372" s="338" t="s">
        <v>30090</v>
      </c>
      <c r="I6372" s="338" t="s">
        <v>30090</v>
      </c>
      <c r="J6372" s="338" t="s">
        <v>18463</v>
      </c>
      <c r="K6372" s="338" t="s">
        <v>4987</v>
      </c>
      <c r="L6372" s="338" t="s">
        <v>5176</v>
      </c>
      <c r="M6372" s="338" t="s">
        <v>30091</v>
      </c>
      <c r="N6372" s="338" t="s">
        <v>30092</v>
      </c>
      <c r="O6372" s="338" t="s">
        <v>5020</v>
      </c>
    </row>
    <row r="6373" ht="15.75" customHeight="1">
      <c r="A6373" s="338" t="s">
        <v>4400</v>
      </c>
      <c r="B6373" s="338" t="s">
        <v>7737</v>
      </c>
      <c r="C6373" s="338" t="s">
        <v>1547</v>
      </c>
      <c r="D6373" s="338">
        <v>2013.0</v>
      </c>
      <c r="E6373" s="338" t="s">
        <v>29902</v>
      </c>
      <c r="F6373" s="339">
        <v>44932.0</v>
      </c>
      <c r="G6373" s="338" t="s">
        <v>12041</v>
      </c>
      <c r="H6373" s="338" t="s">
        <v>13603</v>
      </c>
      <c r="I6373" s="338" t="s">
        <v>13603</v>
      </c>
      <c r="J6373" s="338" t="s">
        <v>30093</v>
      </c>
      <c r="K6373" s="338" t="s">
        <v>4987</v>
      </c>
      <c r="L6373" s="338" t="s">
        <v>12846</v>
      </c>
      <c r="M6373" s="338" t="s">
        <v>30094</v>
      </c>
      <c r="N6373" s="338" t="s">
        <v>20308</v>
      </c>
      <c r="O6373" s="338" t="s">
        <v>5002</v>
      </c>
    </row>
    <row r="6374" ht="15.75" customHeight="1">
      <c r="A6374" s="338" t="s">
        <v>30095</v>
      </c>
      <c r="B6374" s="338" t="s">
        <v>4970</v>
      </c>
      <c r="C6374" s="338" t="s">
        <v>3713</v>
      </c>
      <c r="D6374" s="338">
        <v>2013.0</v>
      </c>
      <c r="E6374" s="338" t="s">
        <v>29950</v>
      </c>
      <c r="F6374" s="339">
        <v>45175.0</v>
      </c>
      <c r="G6374" s="338" t="s">
        <v>7883</v>
      </c>
      <c r="H6374" s="338" t="s">
        <v>23389</v>
      </c>
      <c r="I6374" s="338" t="s">
        <v>30096</v>
      </c>
      <c r="J6374" s="338" t="s">
        <v>7115</v>
      </c>
      <c r="K6374" s="338" t="s">
        <v>4987</v>
      </c>
      <c r="L6374" s="338" t="s">
        <v>5281</v>
      </c>
      <c r="M6374" s="338" t="s">
        <v>30097</v>
      </c>
      <c r="N6374" s="338" t="s">
        <v>29796</v>
      </c>
      <c r="O6374" s="338" t="s">
        <v>5232</v>
      </c>
    </row>
    <row r="6375" ht="15.75" customHeight="1">
      <c r="A6375" s="338" t="s">
        <v>3594</v>
      </c>
      <c r="B6375" s="338" t="s">
        <v>7737</v>
      </c>
      <c r="C6375" s="338" t="s">
        <v>1558</v>
      </c>
      <c r="D6375" s="338">
        <v>2013.0</v>
      </c>
      <c r="E6375" s="338" t="s">
        <v>29818</v>
      </c>
      <c r="F6375" s="339">
        <v>45022.0</v>
      </c>
      <c r="G6375" s="338" t="s">
        <v>7948</v>
      </c>
      <c r="H6375" s="338" t="s">
        <v>30057</v>
      </c>
      <c r="I6375" s="338" t="s">
        <v>30057</v>
      </c>
      <c r="J6375" s="338" t="s">
        <v>17479</v>
      </c>
      <c r="K6375" s="338" t="s">
        <v>4987</v>
      </c>
      <c r="L6375" s="338" t="s">
        <v>6015</v>
      </c>
      <c r="M6375" s="338" t="s">
        <v>30098</v>
      </c>
      <c r="N6375" s="338" t="s">
        <v>18335</v>
      </c>
      <c r="O6375" s="338" t="s">
        <v>5624</v>
      </c>
    </row>
    <row r="6376" ht="15.75" customHeight="1">
      <c r="A6376" s="338" t="s">
        <v>30099</v>
      </c>
      <c r="B6376" s="338" t="s">
        <v>4970</v>
      </c>
      <c r="C6376" s="338" t="s">
        <v>1558</v>
      </c>
      <c r="D6376" s="338">
        <v>2013.0</v>
      </c>
      <c r="E6376" s="338" t="s">
        <v>30100</v>
      </c>
      <c r="F6376" s="339">
        <v>45112.0</v>
      </c>
      <c r="G6376" s="338" t="s">
        <v>5060</v>
      </c>
      <c r="H6376" s="338" t="s">
        <v>30101</v>
      </c>
      <c r="I6376" s="338" t="s">
        <v>30101</v>
      </c>
      <c r="J6376" s="338" t="s">
        <v>30102</v>
      </c>
      <c r="K6376" s="338" t="s">
        <v>4987</v>
      </c>
      <c r="M6376" s="338" t="s">
        <v>30103</v>
      </c>
      <c r="N6376" s="338" t="s">
        <v>23982</v>
      </c>
      <c r="O6376" s="338" t="s">
        <v>5020</v>
      </c>
    </row>
    <row r="6377" ht="15.75" customHeight="1">
      <c r="A6377" s="338" t="s">
        <v>4270</v>
      </c>
      <c r="B6377" s="338" t="s">
        <v>7737</v>
      </c>
      <c r="C6377" s="338" t="s">
        <v>1558</v>
      </c>
      <c r="D6377" s="338">
        <v>2013.0</v>
      </c>
      <c r="E6377" s="338" t="s">
        <v>29722</v>
      </c>
      <c r="F6377" s="339">
        <v>45022.0</v>
      </c>
      <c r="G6377" s="338" t="s">
        <v>5718</v>
      </c>
      <c r="H6377" s="338" t="s">
        <v>15986</v>
      </c>
      <c r="I6377" s="338" t="s">
        <v>17911</v>
      </c>
      <c r="J6377" s="338" t="s">
        <v>5043</v>
      </c>
      <c r="K6377" s="338" t="s">
        <v>4987</v>
      </c>
      <c r="L6377" s="338" t="s">
        <v>7743</v>
      </c>
      <c r="M6377" s="338" t="s">
        <v>30104</v>
      </c>
      <c r="N6377" s="338" t="s">
        <v>30105</v>
      </c>
      <c r="O6377" s="338" t="s">
        <v>5677</v>
      </c>
    </row>
    <row r="6378" ht="15.75" customHeight="1">
      <c r="A6378" s="338" t="s">
        <v>2265</v>
      </c>
      <c r="B6378" s="338" t="s">
        <v>4993</v>
      </c>
      <c r="C6378" s="338" t="s">
        <v>1572</v>
      </c>
      <c r="D6378" s="338">
        <v>2013.0</v>
      </c>
      <c r="E6378" s="338" t="s">
        <v>29848</v>
      </c>
      <c r="F6378" s="339">
        <v>45112.0</v>
      </c>
      <c r="G6378" s="338" t="s">
        <v>9634</v>
      </c>
      <c r="H6378" s="338" t="s">
        <v>30106</v>
      </c>
      <c r="I6378" s="338" t="s">
        <v>16630</v>
      </c>
      <c r="J6378" s="338" t="s">
        <v>30107</v>
      </c>
      <c r="K6378" s="338" t="s">
        <v>4987</v>
      </c>
      <c r="L6378" s="338" t="s">
        <v>6394</v>
      </c>
      <c r="M6378" s="338" t="s">
        <v>30108</v>
      </c>
      <c r="N6378" s="338" t="s">
        <v>30109</v>
      </c>
      <c r="O6378" s="338" t="s">
        <v>5283</v>
      </c>
    </row>
    <row r="6379" ht="15.75" customHeight="1">
      <c r="A6379" s="338" t="s">
        <v>30110</v>
      </c>
      <c r="B6379" s="338" t="s">
        <v>4993</v>
      </c>
      <c r="C6379" s="338" t="s">
        <v>1572</v>
      </c>
      <c r="D6379" s="338">
        <v>2013.0</v>
      </c>
      <c r="E6379" s="338" t="s">
        <v>29797</v>
      </c>
      <c r="F6379" s="339">
        <v>45022.0</v>
      </c>
      <c r="G6379" s="338" t="s">
        <v>5803</v>
      </c>
      <c r="H6379" s="338" t="s">
        <v>30111</v>
      </c>
      <c r="I6379" s="338" t="s">
        <v>30112</v>
      </c>
      <c r="J6379" s="338" t="s">
        <v>30113</v>
      </c>
      <c r="K6379" s="338" t="s">
        <v>4987</v>
      </c>
      <c r="L6379" s="338" t="s">
        <v>22084</v>
      </c>
      <c r="M6379" s="338" t="s">
        <v>30114</v>
      </c>
      <c r="N6379" s="338" t="s">
        <v>4990</v>
      </c>
      <c r="O6379" s="338" t="s">
        <v>5028</v>
      </c>
    </row>
    <row r="6380" ht="15.75" customHeight="1">
      <c r="A6380" s="338" t="s">
        <v>4384</v>
      </c>
      <c r="B6380" s="338" t="s">
        <v>7737</v>
      </c>
      <c r="C6380" s="338" t="s">
        <v>1601</v>
      </c>
      <c r="D6380" s="338">
        <v>2013.0</v>
      </c>
      <c r="E6380" s="338" t="s">
        <v>29563</v>
      </c>
      <c r="F6380" s="339">
        <v>44963.0</v>
      </c>
      <c r="G6380" s="338" t="s">
        <v>7140</v>
      </c>
      <c r="H6380" s="338" t="s">
        <v>16605</v>
      </c>
      <c r="I6380" s="338" t="s">
        <v>29986</v>
      </c>
      <c r="J6380" s="338" t="s">
        <v>29924</v>
      </c>
      <c r="K6380" s="338" t="s">
        <v>4976</v>
      </c>
      <c r="L6380" s="338" t="s">
        <v>28480</v>
      </c>
      <c r="M6380" s="338" t="s">
        <v>30115</v>
      </c>
      <c r="N6380" s="338" t="s">
        <v>7780</v>
      </c>
      <c r="O6380" s="338" t="s">
        <v>5096</v>
      </c>
    </row>
    <row r="6381" ht="15.75" customHeight="1">
      <c r="A6381" s="338" t="s">
        <v>30116</v>
      </c>
      <c r="B6381" s="338" t="s">
        <v>4970</v>
      </c>
      <c r="C6381" s="338" t="s">
        <v>3713</v>
      </c>
      <c r="D6381" s="338">
        <v>2013.0</v>
      </c>
      <c r="E6381" s="338" t="s">
        <v>30117</v>
      </c>
      <c r="F6381" s="339">
        <v>44933.0</v>
      </c>
      <c r="G6381" s="338" t="s">
        <v>9550</v>
      </c>
      <c r="H6381" s="338" t="s">
        <v>30118</v>
      </c>
      <c r="I6381" s="338" t="s">
        <v>30118</v>
      </c>
      <c r="J6381" s="338" t="s">
        <v>30119</v>
      </c>
      <c r="K6381" s="338" t="s">
        <v>4987</v>
      </c>
      <c r="L6381" s="338" t="s">
        <v>30120</v>
      </c>
      <c r="M6381" s="338" t="s">
        <v>30121</v>
      </c>
      <c r="N6381" s="338" t="s">
        <v>30122</v>
      </c>
      <c r="O6381" s="338" t="s">
        <v>6003</v>
      </c>
    </row>
    <row r="6382" ht="15.75" customHeight="1">
      <c r="A6382" s="338" t="s">
        <v>3096</v>
      </c>
      <c r="B6382" s="338" t="s">
        <v>4993</v>
      </c>
      <c r="C6382" s="338" t="s">
        <v>1572</v>
      </c>
      <c r="D6382" s="338">
        <v>2013.0</v>
      </c>
      <c r="E6382" s="338" t="s">
        <v>29742</v>
      </c>
      <c r="F6382" s="339">
        <v>45113.0</v>
      </c>
      <c r="G6382" s="338" t="s">
        <v>5049</v>
      </c>
      <c r="H6382" s="338" t="s">
        <v>22111</v>
      </c>
      <c r="I6382" s="338" t="s">
        <v>18138</v>
      </c>
      <c r="J6382" s="338" t="s">
        <v>28061</v>
      </c>
      <c r="K6382" s="338" t="s">
        <v>4987</v>
      </c>
      <c r="L6382" s="338" t="s">
        <v>16620</v>
      </c>
      <c r="M6382" s="338" t="s">
        <v>30123</v>
      </c>
      <c r="N6382" s="338" t="s">
        <v>24469</v>
      </c>
      <c r="O6382" s="338" t="s">
        <v>5160</v>
      </c>
    </row>
    <row r="6383" ht="15.75" customHeight="1">
      <c r="A6383" s="338" t="s">
        <v>30124</v>
      </c>
      <c r="B6383" s="338" t="s">
        <v>7737</v>
      </c>
      <c r="C6383" s="338" t="s">
        <v>1425</v>
      </c>
      <c r="D6383" s="338">
        <v>2013.0</v>
      </c>
      <c r="E6383" s="338" t="s">
        <v>30125</v>
      </c>
      <c r="F6383" s="339">
        <v>44991.0</v>
      </c>
      <c r="G6383" s="338" t="s">
        <v>6403</v>
      </c>
      <c r="H6383" s="338" t="s">
        <v>27934</v>
      </c>
      <c r="I6383" s="338" t="s">
        <v>27934</v>
      </c>
      <c r="J6383" s="338" t="s">
        <v>26069</v>
      </c>
      <c r="K6383" s="338" t="s">
        <v>4987</v>
      </c>
      <c r="L6383" s="338" t="s">
        <v>5007</v>
      </c>
      <c r="M6383" s="338" t="s">
        <v>30126</v>
      </c>
      <c r="N6383" s="338" t="s">
        <v>30127</v>
      </c>
      <c r="O6383" s="338" t="s">
        <v>5262</v>
      </c>
    </row>
    <row r="6384" ht="15.75" customHeight="1">
      <c r="A6384" s="338" t="s">
        <v>30128</v>
      </c>
      <c r="B6384" s="338" t="s">
        <v>4970</v>
      </c>
      <c r="C6384" s="338" t="s">
        <v>1601</v>
      </c>
      <c r="D6384" s="338">
        <v>2013.0</v>
      </c>
      <c r="E6384" s="338" t="s">
        <v>30129</v>
      </c>
      <c r="F6384" s="339">
        <v>45114.0</v>
      </c>
      <c r="G6384" s="338" t="s">
        <v>18917</v>
      </c>
      <c r="H6384" s="338" t="s">
        <v>17860</v>
      </c>
      <c r="I6384" s="338" t="s">
        <v>30130</v>
      </c>
      <c r="J6384" s="338" t="s">
        <v>9371</v>
      </c>
      <c r="K6384" s="338" t="s">
        <v>4987</v>
      </c>
      <c r="L6384" s="338" t="s">
        <v>5176</v>
      </c>
      <c r="M6384" s="338" t="s">
        <v>30131</v>
      </c>
      <c r="N6384" s="338" t="s">
        <v>25730</v>
      </c>
      <c r="O6384" s="338" t="s">
        <v>5217</v>
      </c>
    </row>
    <row r="6385" ht="15.75" customHeight="1">
      <c r="A6385" s="338" t="s">
        <v>30132</v>
      </c>
      <c r="B6385" s="338" t="s">
        <v>4970</v>
      </c>
      <c r="C6385" s="338" t="s">
        <v>1601</v>
      </c>
      <c r="D6385" s="338">
        <v>2013.0</v>
      </c>
      <c r="E6385" s="338" t="s">
        <v>30133</v>
      </c>
      <c r="F6385" s="339">
        <v>44933.0</v>
      </c>
      <c r="G6385" s="338" t="s">
        <v>10344</v>
      </c>
      <c r="H6385" s="338" t="s">
        <v>30134</v>
      </c>
      <c r="I6385" s="338" t="s">
        <v>30135</v>
      </c>
      <c r="J6385" s="338" t="s">
        <v>30136</v>
      </c>
      <c r="K6385" s="338" t="s">
        <v>4987</v>
      </c>
      <c r="M6385" s="338" t="s">
        <v>30137</v>
      </c>
      <c r="N6385" s="338" t="s">
        <v>28874</v>
      </c>
      <c r="O6385" s="338" t="s">
        <v>5028</v>
      </c>
    </row>
    <row r="6386" ht="15.75" customHeight="1">
      <c r="A6386" s="338" t="s">
        <v>30138</v>
      </c>
      <c r="B6386" s="338" t="s">
        <v>5601</v>
      </c>
      <c r="C6386" s="338" t="s">
        <v>1681</v>
      </c>
      <c r="D6386" s="338">
        <v>2013.0</v>
      </c>
      <c r="E6386" s="338" t="s">
        <v>29740</v>
      </c>
      <c r="F6386" s="339">
        <v>44965.0</v>
      </c>
      <c r="G6386" s="338" t="s">
        <v>6520</v>
      </c>
      <c r="H6386" s="338" t="s">
        <v>25631</v>
      </c>
      <c r="I6386" s="338" t="s">
        <v>30139</v>
      </c>
      <c r="J6386" s="338" t="s">
        <v>21734</v>
      </c>
      <c r="K6386" s="338" t="s">
        <v>19171</v>
      </c>
      <c r="M6386" s="338" t="s">
        <v>30140</v>
      </c>
      <c r="N6386" s="338" t="s">
        <v>30141</v>
      </c>
      <c r="O6386" s="338" t="s">
        <v>21056</v>
      </c>
    </row>
    <row r="6387" ht="15.75" customHeight="1">
      <c r="A6387" s="338" t="s">
        <v>30142</v>
      </c>
      <c r="B6387" s="338" t="s">
        <v>7737</v>
      </c>
      <c r="C6387" s="338" t="s">
        <v>1547</v>
      </c>
      <c r="D6387" s="338">
        <v>2013.0</v>
      </c>
      <c r="E6387" s="338" t="s">
        <v>30143</v>
      </c>
      <c r="F6387" s="339">
        <v>45175.0</v>
      </c>
      <c r="G6387" s="338" t="s">
        <v>6428</v>
      </c>
      <c r="H6387" s="338" t="s">
        <v>24680</v>
      </c>
      <c r="I6387" s="338" t="s">
        <v>24680</v>
      </c>
      <c r="J6387" s="338" t="s">
        <v>19434</v>
      </c>
      <c r="K6387" s="338" t="s">
        <v>4987</v>
      </c>
      <c r="L6387" s="338" t="s">
        <v>4999</v>
      </c>
      <c r="M6387" s="338" t="s">
        <v>30144</v>
      </c>
      <c r="N6387" s="338" t="s">
        <v>26290</v>
      </c>
      <c r="O6387" s="338" t="s">
        <v>5150</v>
      </c>
    </row>
    <row r="6388" ht="15.75" customHeight="1">
      <c r="A6388" s="338" t="s">
        <v>30145</v>
      </c>
      <c r="B6388" s="338" t="s">
        <v>4970</v>
      </c>
      <c r="C6388" s="338" t="s">
        <v>3713</v>
      </c>
      <c r="D6388" s="338">
        <v>2013.0</v>
      </c>
      <c r="E6388" s="338" t="s">
        <v>30146</v>
      </c>
      <c r="F6388" s="339">
        <v>45175.0</v>
      </c>
      <c r="G6388" s="338" t="s">
        <v>9626</v>
      </c>
      <c r="H6388" s="338" t="s">
        <v>16087</v>
      </c>
      <c r="I6388" s="338" t="s">
        <v>30147</v>
      </c>
      <c r="J6388" s="338" t="s">
        <v>25067</v>
      </c>
      <c r="K6388" s="338" t="s">
        <v>4976</v>
      </c>
      <c r="L6388" s="338" t="s">
        <v>5094</v>
      </c>
      <c r="M6388" s="338" t="s">
        <v>30148</v>
      </c>
      <c r="N6388" s="338" t="s">
        <v>26149</v>
      </c>
      <c r="O6388" s="338" t="s">
        <v>5294</v>
      </c>
    </row>
    <row r="6389" ht="15.75" customHeight="1">
      <c r="A6389" s="338" t="s">
        <v>30149</v>
      </c>
      <c r="B6389" s="338" t="s">
        <v>4970</v>
      </c>
      <c r="C6389" s="338" t="s">
        <v>1537</v>
      </c>
      <c r="D6389" s="338">
        <v>2013.0</v>
      </c>
      <c r="E6389" s="338" t="s">
        <v>29896</v>
      </c>
      <c r="F6389" s="339">
        <v>44963.0</v>
      </c>
      <c r="G6389" s="338" t="s">
        <v>6487</v>
      </c>
      <c r="H6389" s="338" t="s">
        <v>15213</v>
      </c>
      <c r="I6389" s="338" t="s">
        <v>30150</v>
      </c>
      <c r="J6389" s="338" t="s">
        <v>17420</v>
      </c>
      <c r="K6389" s="338" t="s">
        <v>4987</v>
      </c>
      <c r="L6389" s="338" t="s">
        <v>5377</v>
      </c>
      <c r="M6389" s="338" t="s">
        <v>30151</v>
      </c>
      <c r="N6389" s="338" t="s">
        <v>29533</v>
      </c>
      <c r="O6389" s="338" t="s">
        <v>5087</v>
      </c>
    </row>
    <row r="6390" ht="15.75" customHeight="1">
      <c r="A6390" s="338" t="s">
        <v>30152</v>
      </c>
      <c r="B6390" s="338" t="s">
        <v>4970</v>
      </c>
      <c r="C6390" s="338" t="s">
        <v>1558</v>
      </c>
      <c r="D6390" s="338">
        <v>2013.0</v>
      </c>
      <c r="E6390" s="338" t="s">
        <v>30153</v>
      </c>
      <c r="F6390" s="339">
        <v>44932.0</v>
      </c>
      <c r="G6390" s="338" t="s">
        <v>7883</v>
      </c>
      <c r="H6390" s="338" t="s">
        <v>5775</v>
      </c>
      <c r="I6390" s="338" t="s">
        <v>30154</v>
      </c>
      <c r="J6390" s="338" t="s">
        <v>30155</v>
      </c>
      <c r="K6390" s="338" t="s">
        <v>4976</v>
      </c>
      <c r="L6390" s="338" t="s">
        <v>5960</v>
      </c>
      <c r="M6390" s="338" t="s">
        <v>30156</v>
      </c>
      <c r="N6390" s="338" t="s">
        <v>26485</v>
      </c>
      <c r="O6390" s="338" t="s">
        <v>5324</v>
      </c>
    </row>
    <row r="6391" ht="15.75" customHeight="1">
      <c r="A6391" s="338" t="s">
        <v>30157</v>
      </c>
      <c r="B6391" s="338" t="s">
        <v>7737</v>
      </c>
      <c r="C6391" s="338" t="s">
        <v>1537</v>
      </c>
      <c r="D6391" s="338">
        <v>2013.0</v>
      </c>
      <c r="E6391" s="338" t="s">
        <v>30158</v>
      </c>
      <c r="F6391" s="339">
        <v>45175.0</v>
      </c>
      <c r="G6391" s="338" t="s">
        <v>6487</v>
      </c>
      <c r="H6391" s="338" t="s">
        <v>28587</v>
      </c>
      <c r="I6391" s="338" t="s">
        <v>28587</v>
      </c>
      <c r="J6391" s="338" t="s">
        <v>5100</v>
      </c>
      <c r="K6391" s="338" t="s">
        <v>4987</v>
      </c>
      <c r="L6391" s="338" t="s">
        <v>5222</v>
      </c>
      <c r="M6391" s="338" t="s">
        <v>30159</v>
      </c>
      <c r="N6391" s="338" t="s">
        <v>30160</v>
      </c>
      <c r="O6391" s="338" t="s">
        <v>5537</v>
      </c>
    </row>
    <row r="6392" ht="15.75" customHeight="1">
      <c r="A6392" s="338" t="s">
        <v>4368</v>
      </c>
      <c r="B6392" s="338" t="s">
        <v>4970</v>
      </c>
      <c r="C6392" s="338" t="s">
        <v>1547</v>
      </c>
      <c r="D6392" s="338">
        <v>2013.0</v>
      </c>
      <c r="E6392" s="338" t="s">
        <v>30161</v>
      </c>
      <c r="F6392" s="339">
        <v>45052.0</v>
      </c>
      <c r="G6392" s="338" t="s">
        <v>5172</v>
      </c>
      <c r="H6392" s="338" t="s">
        <v>30162</v>
      </c>
      <c r="I6392" s="338" t="s">
        <v>30163</v>
      </c>
      <c r="J6392" s="338" t="s">
        <v>30164</v>
      </c>
      <c r="K6392" s="338" t="s">
        <v>6531</v>
      </c>
      <c r="L6392" s="338" t="s">
        <v>5389</v>
      </c>
      <c r="M6392" s="338" t="s">
        <v>30165</v>
      </c>
      <c r="N6392" s="338" t="s">
        <v>30166</v>
      </c>
      <c r="O6392" s="338" t="s">
        <v>5339</v>
      </c>
    </row>
    <row r="6393" ht="15.75" customHeight="1">
      <c r="A6393" s="338" t="s">
        <v>30167</v>
      </c>
      <c r="B6393" s="338" t="s">
        <v>4970</v>
      </c>
      <c r="C6393" s="338" t="s">
        <v>1547</v>
      </c>
      <c r="D6393" s="338">
        <v>2013.0</v>
      </c>
      <c r="E6393" s="338" t="s">
        <v>30168</v>
      </c>
      <c r="F6393" s="339">
        <v>44991.0</v>
      </c>
      <c r="G6393" s="338" t="s">
        <v>5113</v>
      </c>
      <c r="H6393" s="338" t="s">
        <v>23609</v>
      </c>
      <c r="I6393" s="338" t="s">
        <v>23609</v>
      </c>
      <c r="J6393" s="338" t="s">
        <v>12827</v>
      </c>
      <c r="K6393" s="338" t="s">
        <v>14528</v>
      </c>
      <c r="L6393" s="338" t="s">
        <v>5807</v>
      </c>
      <c r="M6393" s="338" t="s">
        <v>30169</v>
      </c>
      <c r="N6393" s="338" t="s">
        <v>28758</v>
      </c>
      <c r="O6393" s="338" t="s">
        <v>7745</v>
      </c>
    </row>
    <row r="6394" ht="15.75" customHeight="1">
      <c r="A6394" s="338" t="s">
        <v>30170</v>
      </c>
      <c r="B6394" s="338" t="s">
        <v>7737</v>
      </c>
      <c r="C6394" s="338" t="s">
        <v>1681</v>
      </c>
      <c r="D6394" s="338">
        <v>2013.0</v>
      </c>
      <c r="E6394" s="338" t="s">
        <v>30171</v>
      </c>
      <c r="F6394" s="339">
        <v>45144.0</v>
      </c>
      <c r="G6394" s="338" t="s">
        <v>5181</v>
      </c>
      <c r="H6394" s="338" t="s">
        <v>17296</v>
      </c>
      <c r="I6394" s="338" t="s">
        <v>25928</v>
      </c>
      <c r="J6394" s="338" t="s">
        <v>30172</v>
      </c>
      <c r="K6394" s="338" t="s">
        <v>4976</v>
      </c>
      <c r="M6394" s="338" t="s">
        <v>30173</v>
      </c>
      <c r="N6394" s="338" t="s">
        <v>30174</v>
      </c>
      <c r="O6394" s="338" t="s">
        <v>5120</v>
      </c>
    </row>
    <row r="6395" ht="15.75" customHeight="1">
      <c r="A6395" s="338" t="s">
        <v>30175</v>
      </c>
      <c r="B6395" s="338" t="s">
        <v>7737</v>
      </c>
      <c r="C6395" s="338" t="s">
        <v>1537</v>
      </c>
      <c r="D6395" s="338">
        <v>2013.0</v>
      </c>
      <c r="E6395" s="338" t="s">
        <v>29302</v>
      </c>
      <c r="F6395" s="339">
        <v>45083.0</v>
      </c>
      <c r="G6395" s="338" t="s">
        <v>5674</v>
      </c>
      <c r="H6395" s="338" t="s">
        <v>11454</v>
      </c>
      <c r="I6395" s="338" t="s">
        <v>11454</v>
      </c>
      <c r="J6395" s="338" t="s">
        <v>20558</v>
      </c>
      <c r="K6395" s="338" t="s">
        <v>5663</v>
      </c>
      <c r="L6395" s="338" t="s">
        <v>30176</v>
      </c>
      <c r="M6395" s="338" t="s">
        <v>30177</v>
      </c>
      <c r="N6395" s="338" t="s">
        <v>18364</v>
      </c>
      <c r="O6395" s="338" t="s">
        <v>7456</v>
      </c>
    </row>
    <row r="6396" ht="15.75" customHeight="1">
      <c r="A6396" s="338" t="s">
        <v>30178</v>
      </c>
      <c r="B6396" s="338" t="s">
        <v>7737</v>
      </c>
      <c r="C6396" s="338" t="s">
        <v>1558</v>
      </c>
      <c r="D6396" s="338">
        <v>2013.0</v>
      </c>
      <c r="E6396" s="338" t="s">
        <v>29965</v>
      </c>
      <c r="F6396" s="339">
        <v>45174.0</v>
      </c>
      <c r="G6396" s="338" t="s">
        <v>7870</v>
      </c>
      <c r="H6396" s="338" t="s">
        <v>30179</v>
      </c>
      <c r="I6396" s="338" t="s">
        <v>30180</v>
      </c>
      <c r="J6396" s="338" t="s">
        <v>24284</v>
      </c>
      <c r="K6396" s="338" t="s">
        <v>4987</v>
      </c>
      <c r="L6396" s="338" t="s">
        <v>7748</v>
      </c>
      <c r="M6396" s="338" t="s">
        <v>30181</v>
      </c>
      <c r="N6396" s="338" t="s">
        <v>7780</v>
      </c>
      <c r="O6396" s="338" t="s">
        <v>5067</v>
      </c>
    </row>
    <row r="6397" ht="15.75" customHeight="1">
      <c r="A6397" s="338" t="s">
        <v>30182</v>
      </c>
      <c r="B6397" s="338" t="s">
        <v>7737</v>
      </c>
      <c r="C6397" s="338" t="s">
        <v>1558</v>
      </c>
      <c r="D6397" s="338">
        <v>2013.0</v>
      </c>
      <c r="E6397" s="338" t="s">
        <v>30183</v>
      </c>
      <c r="F6397" s="339">
        <v>44991.0</v>
      </c>
      <c r="G6397" s="338" t="s">
        <v>5153</v>
      </c>
      <c r="H6397" s="338" t="s">
        <v>30184</v>
      </c>
      <c r="I6397" s="338" t="s">
        <v>30184</v>
      </c>
      <c r="J6397" s="338" t="s">
        <v>26069</v>
      </c>
      <c r="K6397" s="338" t="s">
        <v>4976</v>
      </c>
      <c r="M6397" s="338" t="s">
        <v>30185</v>
      </c>
      <c r="N6397" s="338" t="s">
        <v>30186</v>
      </c>
      <c r="O6397" s="338" t="s">
        <v>5262</v>
      </c>
    </row>
    <row r="6398" ht="15.75" customHeight="1">
      <c r="A6398" s="338" t="s">
        <v>30187</v>
      </c>
      <c r="B6398" s="338" t="s">
        <v>4970</v>
      </c>
      <c r="C6398" s="338" t="s">
        <v>1558</v>
      </c>
      <c r="D6398" s="338">
        <v>2013.0</v>
      </c>
      <c r="E6398" s="338" t="s">
        <v>29290</v>
      </c>
      <c r="F6398" s="339">
        <v>45082.0</v>
      </c>
      <c r="G6398" s="338" t="s">
        <v>8593</v>
      </c>
      <c r="H6398" s="338" t="s">
        <v>25928</v>
      </c>
      <c r="I6398" s="338" t="s">
        <v>25928</v>
      </c>
      <c r="J6398" s="338" t="s">
        <v>5043</v>
      </c>
      <c r="K6398" s="338" t="s">
        <v>4987</v>
      </c>
      <c r="L6398" s="338" t="s">
        <v>5377</v>
      </c>
      <c r="M6398" s="338" t="s">
        <v>30188</v>
      </c>
      <c r="N6398" s="338" t="s">
        <v>30189</v>
      </c>
      <c r="O6398" s="338" t="s">
        <v>5143</v>
      </c>
    </row>
    <row r="6399" ht="15.75" customHeight="1">
      <c r="A6399" s="338" t="s">
        <v>4700</v>
      </c>
      <c r="B6399" s="338" t="s">
        <v>4970</v>
      </c>
      <c r="C6399" s="338" t="s">
        <v>1681</v>
      </c>
      <c r="D6399" s="338">
        <v>2013.0</v>
      </c>
      <c r="E6399" s="338" t="s">
        <v>30190</v>
      </c>
      <c r="F6399" s="339">
        <v>45052.0</v>
      </c>
      <c r="G6399" s="338" t="s">
        <v>7889</v>
      </c>
      <c r="H6399" s="338" t="s">
        <v>30191</v>
      </c>
      <c r="I6399" s="338" t="s">
        <v>30192</v>
      </c>
      <c r="J6399" s="338" t="s">
        <v>21231</v>
      </c>
      <c r="K6399" s="338" t="s">
        <v>4987</v>
      </c>
      <c r="M6399" s="338" t="s">
        <v>30193</v>
      </c>
      <c r="N6399" s="338" t="s">
        <v>21573</v>
      </c>
      <c r="O6399" s="338" t="s">
        <v>4991</v>
      </c>
    </row>
    <row r="6400" ht="15.75" customHeight="1">
      <c r="A6400" s="338" t="s">
        <v>4189</v>
      </c>
      <c r="B6400" s="338" t="s">
        <v>7737</v>
      </c>
      <c r="C6400" s="338" t="s">
        <v>1537</v>
      </c>
      <c r="D6400" s="338">
        <v>2013.0</v>
      </c>
      <c r="E6400" s="338" t="s">
        <v>30125</v>
      </c>
      <c r="F6400" s="339">
        <v>45022.0</v>
      </c>
      <c r="G6400" s="338" t="s">
        <v>12041</v>
      </c>
      <c r="H6400" s="338" t="s">
        <v>26532</v>
      </c>
      <c r="I6400" s="338" t="s">
        <v>26442</v>
      </c>
      <c r="J6400" s="338" t="s">
        <v>22157</v>
      </c>
      <c r="K6400" s="338" t="s">
        <v>4987</v>
      </c>
      <c r="L6400" s="338" t="s">
        <v>5074</v>
      </c>
      <c r="M6400" s="338" t="s">
        <v>30194</v>
      </c>
      <c r="N6400" s="338" t="s">
        <v>29224</v>
      </c>
      <c r="O6400" s="338" t="s">
        <v>5545</v>
      </c>
    </row>
    <row r="6401" ht="15.75" customHeight="1">
      <c r="A6401" s="338" t="s">
        <v>1188</v>
      </c>
      <c r="B6401" s="338" t="s">
        <v>4993</v>
      </c>
      <c r="C6401" s="338" t="s">
        <v>1572</v>
      </c>
      <c r="D6401" s="338">
        <v>2013.0</v>
      </c>
      <c r="E6401" s="338" t="s">
        <v>30195</v>
      </c>
      <c r="F6401" s="339">
        <v>44990.0</v>
      </c>
      <c r="G6401" s="338" t="s">
        <v>7864</v>
      </c>
      <c r="H6401" s="338" t="s">
        <v>18147</v>
      </c>
      <c r="I6401" s="338" t="s">
        <v>21083</v>
      </c>
      <c r="J6401" s="338" t="s">
        <v>30196</v>
      </c>
      <c r="K6401" s="338" t="s">
        <v>4987</v>
      </c>
      <c r="L6401" s="338" t="s">
        <v>18110</v>
      </c>
      <c r="M6401" s="338" t="s">
        <v>30197</v>
      </c>
      <c r="N6401" s="338" t="s">
        <v>4990</v>
      </c>
      <c r="O6401" s="338" t="s">
        <v>5624</v>
      </c>
    </row>
    <row r="6402" ht="15.75" customHeight="1">
      <c r="A6402" s="338" t="s">
        <v>2258</v>
      </c>
      <c r="B6402" s="338" t="s">
        <v>7737</v>
      </c>
      <c r="C6402" s="338" t="s">
        <v>1558</v>
      </c>
      <c r="D6402" s="338">
        <v>2013.0</v>
      </c>
      <c r="E6402" s="338" t="s">
        <v>29883</v>
      </c>
      <c r="F6402" s="339">
        <v>45083.0</v>
      </c>
      <c r="G6402" s="338" t="s">
        <v>10318</v>
      </c>
      <c r="H6402" s="338" t="s">
        <v>14532</v>
      </c>
      <c r="I6402" s="338" t="s">
        <v>26239</v>
      </c>
      <c r="J6402" s="338" t="s">
        <v>5043</v>
      </c>
      <c r="K6402" s="338" t="s">
        <v>4987</v>
      </c>
      <c r="L6402" s="338" t="s">
        <v>5807</v>
      </c>
      <c r="M6402" s="338" t="s">
        <v>30198</v>
      </c>
      <c r="N6402" s="338" t="s">
        <v>27982</v>
      </c>
      <c r="O6402" s="338" t="s">
        <v>5624</v>
      </c>
    </row>
    <row r="6403" ht="15.75" customHeight="1">
      <c r="A6403" s="338" t="s">
        <v>30199</v>
      </c>
      <c r="B6403" s="338" t="s">
        <v>4970</v>
      </c>
      <c r="C6403" s="338" t="s">
        <v>1681</v>
      </c>
      <c r="D6403" s="338">
        <v>2013.0</v>
      </c>
      <c r="E6403" s="338" t="s">
        <v>29843</v>
      </c>
      <c r="F6403" s="339">
        <v>45053.0</v>
      </c>
      <c r="G6403" s="338" t="s">
        <v>6487</v>
      </c>
      <c r="H6403" s="338" t="s">
        <v>30200</v>
      </c>
      <c r="I6403" s="338" t="s">
        <v>30200</v>
      </c>
      <c r="J6403" s="338" t="s">
        <v>30201</v>
      </c>
      <c r="K6403" s="338" t="s">
        <v>4987</v>
      </c>
      <c r="L6403" s="338" t="s">
        <v>5490</v>
      </c>
      <c r="M6403" s="338" t="s">
        <v>30202</v>
      </c>
      <c r="N6403" s="338" t="s">
        <v>30203</v>
      </c>
      <c r="O6403" s="338" t="s">
        <v>5698</v>
      </c>
    </row>
    <row r="6404" ht="15.75" customHeight="1">
      <c r="A6404" s="338" t="s">
        <v>30204</v>
      </c>
      <c r="B6404" s="338" t="s">
        <v>4970</v>
      </c>
      <c r="C6404" s="338" t="s">
        <v>1547</v>
      </c>
      <c r="D6404" s="338">
        <v>2013.0</v>
      </c>
      <c r="E6404" s="338" t="s">
        <v>30205</v>
      </c>
      <c r="F6404" s="339">
        <v>44963.0</v>
      </c>
      <c r="G6404" s="338" t="s">
        <v>5969</v>
      </c>
      <c r="H6404" s="338" t="s">
        <v>30206</v>
      </c>
      <c r="I6404" s="338" t="s">
        <v>30206</v>
      </c>
      <c r="J6404" s="338" t="s">
        <v>25225</v>
      </c>
      <c r="K6404" s="338" t="s">
        <v>4987</v>
      </c>
      <c r="M6404" s="338" t="s">
        <v>30207</v>
      </c>
      <c r="N6404" s="338" t="s">
        <v>14307</v>
      </c>
      <c r="O6404" s="338" t="s">
        <v>5067</v>
      </c>
    </row>
    <row r="6405" ht="15.75" customHeight="1">
      <c r="A6405" s="338" t="s">
        <v>1400</v>
      </c>
      <c r="B6405" s="338" t="s">
        <v>4970</v>
      </c>
      <c r="C6405" s="338" t="s">
        <v>1558</v>
      </c>
      <c r="D6405" s="338">
        <v>2013.0</v>
      </c>
      <c r="E6405" s="338" t="s">
        <v>29961</v>
      </c>
      <c r="F6405" s="339">
        <v>45052.0</v>
      </c>
      <c r="G6405" s="338" t="s">
        <v>8011</v>
      </c>
      <c r="H6405" s="338" t="s">
        <v>30208</v>
      </c>
      <c r="I6405" s="338" t="s">
        <v>24589</v>
      </c>
      <c r="J6405" s="338" t="s">
        <v>24589</v>
      </c>
      <c r="K6405" s="338" t="s">
        <v>4987</v>
      </c>
      <c r="L6405" s="338" t="s">
        <v>5074</v>
      </c>
      <c r="M6405" s="338" t="s">
        <v>30209</v>
      </c>
      <c r="N6405" s="338" t="s">
        <v>30210</v>
      </c>
      <c r="O6405" s="338" t="s">
        <v>5248</v>
      </c>
    </row>
    <row r="6406" ht="15.75" customHeight="1">
      <c r="A6406" s="338" t="s">
        <v>1848</v>
      </c>
      <c r="B6406" s="338" t="s">
        <v>7737</v>
      </c>
      <c r="C6406" s="338" t="s">
        <v>1681</v>
      </c>
      <c r="D6406" s="338">
        <v>2013.0</v>
      </c>
      <c r="E6406" s="338" t="s">
        <v>29785</v>
      </c>
      <c r="F6406" s="339">
        <v>45084.0</v>
      </c>
      <c r="G6406" s="338" t="s">
        <v>7833</v>
      </c>
      <c r="H6406" s="338" t="s">
        <v>8036</v>
      </c>
      <c r="I6406" s="338" t="s">
        <v>22455</v>
      </c>
      <c r="J6406" s="338" t="s">
        <v>18589</v>
      </c>
      <c r="K6406" s="338" t="s">
        <v>4976</v>
      </c>
      <c r="L6406" s="338" t="s">
        <v>5176</v>
      </c>
      <c r="M6406" s="338" t="s">
        <v>30211</v>
      </c>
      <c r="N6406" s="338" t="s">
        <v>24121</v>
      </c>
      <c r="O6406" s="338" t="s">
        <v>5020</v>
      </c>
    </row>
    <row r="6407" ht="15.75" customHeight="1">
      <c r="A6407" s="338" t="s">
        <v>30212</v>
      </c>
      <c r="B6407" s="338" t="s">
        <v>4970</v>
      </c>
      <c r="C6407" s="338" t="s">
        <v>1547</v>
      </c>
      <c r="D6407" s="338">
        <v>2013.0</v>
      </c>
      <c r="E6407" s="338" t="s">
        <v>29991</v>
      </c>
      <c r="F6407" s="339">
        <v>45141.0</v>
      </c>
      <c r="G6407" s="338" t="s">
        <v>5287</v>
      </c>
      <c r="H6407" s="338" t="s">
        <v>5228</v>
      </c>
      <c r="I6407" s="338" t="s">
        <v>10444</v>
      </c>
      <c r="J6407" s="338" t="s">
        <v>18884</v>
      </c>
      <c r="K6407" s="338" t="s">
        <v>4987</v>
      </c>
      <c r="L6407" s="338" t="s">
        <v>6153</v>
      </c>
      <c r="M6407" s="338" t="s">
        <v>30213</v>
      </c>
      <c r="N6407" s="338" t="s">
        <v>30214</v>
      </c>
      <c r="O6407" s="338" t="s">
        <v>5339</v>
      </c>
    </row>
    <row r="6408" ht="15.75" customHeight="1">
      <c r="A6408" s="338" t="s">
        <v>30215</v>
      </c>
      <c r="B6408" s="338" t="s">
        <v>7737</v>
      </c>
      <c r="C6408" s="338" t="s">
        <v>1681</v>
      </c>
      <c r="D6408" s="338">
        <v>2013.0</v>
      </c>
      <c r="E6408" s="338" t="s">
        <v>29783</v>
      </c>
      <c r="F6408" s="338" t="s">
        <v>5286</v>
      </c>
      <c r="G6408" s="338" t="s">
        <v>8507</v>
      </c>
      <c r="H6408" s="338" t="s">
        <v>30216</v>
      </c>
      <c r="I6408" s="338" t="s">
        <v>30217</v>
      </c>
      <c r="J6408" s="338" t="s">
        <v>20579</v>
      </c>
      <c r="K6408" s="338" t="s">
        <v>4987</v>
      </c>
      <c r="L6408" s="338" t="s">
        <v>5176</v>
      </c>
      <c r="M6408" s="338" t="s">
        <v>30218</v>
      </c>
      <c r="N6408" s="338" t="s">
        <v>28652</v>
      </c>
      <c r="O6408" s="338" t="s">
        <v>6633</v>
      </c>
    </row>
    <row r="6409" ht="15.75" customHeight="1">
      <c r="A6409" s="338" t="s">
        <v>30219</v>
      </c>
      <c r="B6409" s="338" t="s">
        <v>7737</v>
      </c>
      <c r="C6409" s="338" t="s">
        <v>1537</v>
      </c>
      <c r="D6409" s="338">
        <v>2013.0</v>
      </c>
      <c r="E6409" s="338" t="s">
        <v>30220</v>
      </c>
      <c r="F6409" s="339">
        <v>45022.0</v>
      </c>
      <c r="G6409" s="338" t="s">
        <v>5743</v>
      </c>
      <c r="H6409" s="338" t="s">
        <v>30221</v>
      </c>
      <c r="I6409" s="338" t="s">
        <v>30222</v>
      </c>
      <c r="J6409" s="338" t="s">
        <v>27088</v>
      </c>
      <c r="K6409" s="338" t="s">
        <v>4987</v>
      </c>
      <c r="M6409" s="338" t="s">
        <v>30223</v>
      </c>
      <c r="N6409" s="338" t="s">
        <v>27224</v>
      </c>
      <c r="O6409" s="338" t="s">
        <v>6003</v>
      </c>
    </row>
    <row r="6410" ht="15.75" customHeight="1">
      <c r="A6410" s="338" t="s">
        <v>30224</v>
      </c>
      <c r="B6410" s="338" t="s">
        <v>4970</v>
      </c>
      <c r="C6410" s="338" t="s">
        <v>1547</v>
      </c>
      <c r="D6410" s="338">
        <v>2013.0</v>
      </c>
      <c r="E6410" s="338" t="s">
        <v>30225</v>
      </c>
      <c r="F6410" s="339">
        <v>45083.0</v>
      </c>
      <c r="G6410" s="338" t="s">
        <v>7089</v>
      </c>
      <c r="H6410" s="338" t="s">
        <v>16405</v>
      </c>
      <c r="I6410" s="338" t="s">
        <v>16405</v>
      </c>
      <c r="J6410" s="338" t="s">
        <v>26054</v>
      </c>
      <c r="K6410" s="338" t="s">
        <v>4987</v>
      </c>
      <c r="L6410" s="338" t="s">
        <v>5971</v>
      </c>
      <c r="M6410" s="338" t="s">
        <v>30226</v>
      </c>
      <c r="N6410" s="338" t="s">
        <v>29796</v>
      </c>
      <c r="O6410" s="338" t="s">
        <v>6278</v>
      </c>
    </row>
    <row r="6411" ht="15.75" customHeight="1">
      <c r="A6411" s="338" t="s">
        <v>30227</v>
      </c>
      <c r="B6411" s="338" t="s">
        <v>4970</v>
      </c>
      <c r="C6411" s="338" t="s">
        <v>1558</v>
      </c>
      <c r="D6411" s="338">
        <v>2013.0</v>
      </c>
      <c r="E6411" s="338" t="s">
        <v>30228</v>
      </c>
      <c r="F6411" s="339">
        <v>45112.0</v>
      </c>
      <c r="G6411" s="338" t="s">
        <v>7889</v>
      </c>
      <c r="H6411" s="338" t="s">
        <v>30229</v>
      </c>
      <c r="I6411" s="338" t="s">
        <v>30229</v>
      </c>
      <c r="J6411" s="338" t="s">
        <v>30230</v>
      </c>
      <c r="K6411" s="338" t="s">
        <v>4976</v>
      </c>
      <c r="M6411" s="338" t="s">
        <v>30231</v>
      </c>
      <c r="N6411" s="338" t="s">
        <v>14406</v>
      </c>
      <c r="O6411" s="338" t="s">
        <v>5262</v>
      </c>
    </row>
    <row r="6412" ht="15.75" customHeight="1">
      <c r="A6412" s="338" t="s">
        <v>30232</v>
      </c>
      <c r="B6412" s="338" t="s">
        <v>5601</v>
      </c>
      <c r="C6412" s="338" t="s">
        <v>3713</v>
      </c>
      <c r="D6412" s="338">
        <v>2013.0</v>
      </c>
      <c r="E6412" s="338" t="s">
        <v>30233</v>
      </c>
      <c r="F6412" s="339">
        <v>45023.0</v>
      </c>
      <c r="G6412" s="338" t="s">
        <v>6428</v>
      </c>
      <c r="H6412" s="338" t="s">
        <v>23223</v>
      </c>
      <c r="I6412" s="338" t="s">
        <v>30234</v>
      </c>
      <c r="J6412" s="338" t="s">
        <v>30235</v>
      </c>
      <c r="K6412" s="338" t="s">
        <v>4976</v>
      </c>
      <c r="M6412" s="338" t="s">
        <v>30236</v>
      </c>
      <c r="N6412" s="338" t="s">
        <v>26685</v>
      </c>
      <c r="O6412" s="338" t="s">
        <v>5537</v>
      </c>
    </row>
    <row r="6413" ht="15.75" customHeight="1">
      <c r="A6413" s="338" t="s">
        <v>30237</v>
      </c>
      <c r="B6413" s="338" t="s">
        <v>4970</v>
      </c>
      <c r="C6413" s="338" t="s">
        <v>1558</v>
      </c>
      <c r="D6413" s="338">
        <v>2013.0</v>
      </c>
      <c r="E6413" s="338" t="s">
        <v>29563</v>
      </c>
      <c r="F6413" s="339">
        <v>45143.0</v>
      </c>
      <c r="G6413" s="338" t="s">
        <v>6403</v>
      </c>
      <c r="H6413" s="338" t="s">
        <v>27054</v>
      </c>
      <c r="I6413" s="338" t="s">
        <v>27054</v>
      </c>
      <c r="J6413" s="338" t="s">
        <v>30039</v>
      </c>
      <c r="K6413" s="338" t="s">
        <v>4987</v>
      </c>
      <c r="L6413" s="338" t="s">
        <v>6247</v>
      </c>
      <c r="M6413" s="338" t="s">
        <v>30238</v>
      </c>
      <c r="N6413" s="338" t="s">
        <v>26100</v>
      </c>
      <c r="O6413" s="338" t="s">
        <v>5483</v>
      </c>
    </row>
    <row r="6414" ht="15.75" customHeight="1">
      <c r="A6414" s="338" t="s">
        <v>30239</v>
      </c>
      <c r="B6414" s="338" t="s">
        <v>4970</v>
      </c>
      <c r="C6414" s="338" t="s">
        <v>1547</v>
      </c>
      <c r="D6414" s="338">
        <v>2013.0</v>
      </c>
      <c r="E6414" s="338" t="s">
        <v>29823</v>
      </c>
      <c r="F6414" s="339">
        <v>45053.0</v>
      </c>
      <c r="G6414" s="338" t="s">
        <v>5447</v>
      </c>
      <c r="H6414" s="338" t="s">
        <v>18414</v>
      </c>
      <c r="I6414" s="338" t="s">
        <v>30240</v>
      </c>
      <c r="J6414" s="338" t="s">
        <v>30241</v>
      </c>
      <c r="K6414" s="338" t="s">
        <v>4987</v>
      </c>
      <c r="M6414" s="338" t="s">
        <v>30242</v>
      </c>
      <c r="N6414" s="338" t="s">
        <v>30243</v>
      </c>
      <c r="O6414" s="338" t="s">
        <v>5576</v>
      </c>
    </row>
    <row r="6415" ht="15.75" customHeight="1">
      <c r="A6415" s="338" t="s">
        <v>4929</v>
      </c>
      <c r="B6415" s="338" t="s">
        <v>7737</v>
      </c>
      <c r="C6415" s="338" t="s">
        <v>1547</v>
      </c>
      <c r="D6415" s="338">
        <v>2013.0</v>
      </c>
      <c r="E6415" s="338" t="s">
        <v>30244</v>
      </c>
      <c r="F6415" s="339">
        <v>45143.0</v>
      </c>
      <c r="G6415" s="338" t="s">
        <v>5287</v>
      </c>
      <c r="H6415" s="338" t="s">
        <v>17215</v>
      </c>
      <c r="I6415" s="338" t="s">
        <v>30245</v>
      </c>
      <c r="J6415" s="338" t="s">
        <v>30246</v>
      </c>
      <c r="K6415" s="338" t="s">
        <v>4976</v>
      </c>
      <c r="M6415" s="338" t="s">
        <v>30247</v>
      </c>
      <c r="N6415" s="338" t="s">
        <v>30248</v>
      </c>
      <c r="O6415" s="338" t="s">
        <v>5715</v>
      </c>
    </row>
    <row r="6416" ht="15.75" customHeight="1">
      <c r="A6416" s="338" t="s">
        <v>30249</v>
      </c>
      <c r="B6416" s="338" t="s">
        <v>4970</v>
      </c>
      <c r="C6416" s="338" t="s">
        <v>3713</v>
      </c>
      <c r="D6416" s="338">
        <v>2013.0</v>
      </c>
      <c r="E6416" s="338" t="s">
        <v>29744</v>
      </c>
      <c r="F6416" s="339">
        <v>45082.0</v>
      </c>
      <c r="G6416" s="338" t="s">
        <v>5788</v>
      </c>
      <c r="H6416" s="338" t="s">
        <v>28537</v>
      </c>
      <c r="I6416" s="338" t="s">
        <v>21875</v>
      </c>
      <c r="J6416" s="338" t="s">
        <v>18299</v>
      </c>
      <c r="K6416" s="338" t="s">
        <v>4987</v>
      </c>
      <c r="L6416" s="338" t="s">
        <v>7748</v>
      </c>
      <c r="M6416" s="338" t="s">
        <v>30250</v>
      </c>
      <c r="N6416" s="338" t="s">
        <v>16834</v>
      </c>
      <c r="O6416" s="338" t="s">
        <v>5010</v>
      </c>
    </row>
    <row r="6417" ht="15.75" customHeight="1">
      <c r="A6417" s="338" t="s">
        <v>1397</v>
      </c>
      <c r="B6417" s="338" t="s">
        <v>4970</v>
      </c>
      <c r="C6417" s="338" t="s">
        <v>1558</v>
      </c>
      <c r="D6417" s="338">
        <v>2013.0</v>
      </c>
      <c r="E6417" s="338" t="s">
        <v>29065</v>
      </c>
      <c r="F6417" s="338" t="s">
        <v>5210</v>
      </c>
      <c r="G6417" s="338" t="s">
        <v>6515</v>
      </c>
      <c r="H6417" s="338" t="s">
        <v>30251</v>
      </c>
      <c r="I6417" s="338" t="s">
        <v>18772</v>
      </c>
      <c r="J6417" s="338" t="s">
        <v>18772</v>
      </c>
      <c r="K6417" s="338" t="s">
        <v>4987</v>
      </c>
      <c r="L6417" s="338" t="s">
        <v>5704</v>
      </c>
      <c r="M6417" s="338" t="s">
        <v>30252</v>
      </c>
      <c r="N6417" s="338" t="s">
        <v>30253</v>
      </c>
      <c r="O6417" s="338" t="s">
        <v>5505</v>
      </c>
    </row>
    <row r="6418" ht="15.75" customHeight="1">
      <c r="A6418" s="338" t="s">
        <v>30254</v>
      </c>
      <c r="B6418" s="338" t="s">
        <v>4993</v>
      </c>
      <c r="C6418" s="338" t="s">
        <v>1572</v>
      </c>
      <c r="D6418" s="338">
        <v>2013.0</v>
      </c>
      <c r="E6418" s="338" t="s">
        <v>30255</v>
      </c>
      <c r="F6418" s="338" t="s">
        <v>6434</v>
      </c>
      <c r="G6418" s="338" t="s">
        <v>6391</v>
      </c>
      <c r="H6418" s="338" t="s">
        <v>13793</v>
      </c>
      <c r="I6418" s="338" t="s">
        <v>13793</v>
      </c>
      <c r="J6418" s="338" t="s">
        <v>29978</v>
      </c>
      <c r="K6418" s="338" t="s">
        <v>7898</v>
      </c>
      <c r="M6418" s="338" t="s">
        <v>30256</v>
      </c>
      <c r="N6418" s="338" t="s">
        <v>26594</v>
      </c>
      <c r="O6418" s="338" t="s">
        <v>7745</v>
      </c>
    </row>
    <row r="6419" ht="15.75" customHeight="1">
      <c r="A6419" s="338" t="s">
        <v>30257</v>
      </c>
      <c r="B6419" s="338" t="s">
        <v>4970</v>
      </c>
      <c r="C6419" s="338" t="s">
        <v>1558</v>
      </c>
      <c r="D6419" s="338">
        <v>2013.0</v>
      </c>
      <c r="E6419" s="338" t="s">
        <v>30258</v>
      </c>
      <c r="F6419" s="339">
        <v>45052.0</v>
      </c>
      <c r="G6419" s="338" t="s">
        <v>8593</v>
      </c>
      <c r="H6419" s="338" t="s">
        <v>28079</v>
      </c>
      <c r="I6419" s="338" t="s">
        <v>30259</v>
      </c>
      <c r="J6419" s="338" t="s">
        <v>27075</v>
      </c>
      <c r="K6419" s="338" t="s">
        <v>4976</v>
      </c>
      <c r="M6419" s="338" t="s">
        <v>30260</v>
      </c>
      <c r="N6419" s="338" t="s">
        <v>30261</v>
      </c>
      <c r="O6419" s="338" t="s">
        <v>5483</v>
      </c>
    </row>
    <row r="6420" ht="15.75" customHeight="1">
      <c r="A6420" s="338" t="s">
        <v>30262</v>
      </c>
      <c r="B6420" s="338" t="s">
        <v>5601</v>
      </c>
      <c r="C6420" s="338" t="s">
        <v>1547</v>
      </c>
      <c r="D6420" s="338">
        <v>2013.0</v>
      </c>
      <c r="E6420" s="338" t="s">
        <v>30263</v>
      </c>
      <c r="F6420" s="339">
        <v>44964.0</v>
      </c>
      <c r="G6420" s="338" t="s">
        <v>5701</v>
      </c>
      <c r="H6420" s="338" t="s">
        <v>30264</v>
      </c>
      <c r="I6420" s="338" t="s">
        <v>30265</v>
      </c>
      <c r="J6420" s="338" t="s">
        <v>28998</v>
      </c>
      <c r="K6420" s="338" t="s">
        <v>19171</v>
      </c>
      <c r="M6420" s="338" t="s">
        <v>30266</v>
      </c>
      <c r="N6420" s="338" t="s">
        <v>19172</v>
      </c>
      <c r="O6420" s="338" t="s">
        <v>7788</v>
      </c>
    </row>
    <row r="6421" ht="15.75" customHeight="1">
      <c r="A6421" s="338" t="s">
        <v>30267</v>
      </c>
      <c r="B6421" s="338" t="s">
        <v>4970</v>
      </c>
      <c r="C6421" s="338" t="s">
        <v>1537</v>
      </c>
      <c r="D6421" s="338">
        <v>2013.0</v>
      </c>
      <c r="E6421" s="338" t="s">
        <v>30268</v>
      </c>
      <c r="F6421" s="339">
        <v>45052.0</v>
      </c>
      <c r="G6421" s="338" t="s">
        <v>5129</v>
      </c>
      <c r="H6421" s="338" t="s">
        <v>25065</v>
      </c>
      <c r="I6421" s="338" t="s">
        <v>30269</v>
      </c>
      <c r="J6421" s="338" t="s">
        <v>26781</v>
      </c>
      <c r="K6421" s="338" t="s">
        <v>4976</v>
      </c>
      <c r="L6421" s="338" t="s">
        <v>6039</v>
      </c>
      <c r="M6421" s="338" t="s">
        <v>30270</v>
      </c>
      <c r="N6421" s="338" t="s">
        <v>26685</v>
      </c>
      <c r="O6421" s="338" t="s">
        <v>5294</v>
      </c>
    </row>
    <row r="6422" ht="15.75" customHeight="1">
      <c r="A6422" s="338" t="s">
        <v>30271</v>
      </c>
      <c r="B6422" s="338" t="s">
        <v>5601</v>
      </c>
      <c r="C6422" s="338" t="s">
        <v>1547</v>
      </c>
      <c r="D6422" s="338">
        <v>2013.0</v>
      </c>
      <c r="E6422" s="338" t="s">
        <v>30272</v>
      </c>
      <c r="F6422" s="339">
        <v>45113.0</v>
      </c>
      <c r="G6422" s="338" t="s">
        <v>5674</v>
      </c>
      <c r="H6422" s="338" t="s">
        <v>23763</v>
      </c>
      <c r="I6422" s="338" t="s">
        <v>23763</v>
      </c>
      <c r="J6422" s="338" t="s">
        <v>30273</v>
      </c>
      <c r="K6422" s="338" t="s">
        <v>4987</v>
      </c>
      <c r="L6422" s="338" t="s">
        <v>6586</v>
      </c>
      <c r="M6422" s="338" t="s">
        <v>30274</v>
      </c>
      <c r="N6422" s="338" t="s">
        <v>30275</v>
      </c>
      <c r="O6422" s="338" t="s">
        <v>5186</v>
      </c>
    </row>
    <row r="6423" ht="15.75" customHeight="1">
      <c r="A6423" s="338" t="s">
        <v>30276</v>
      </c>
      <c r="B6423" s="338" t="s">
        <v>7737</v>
      </c>
      <c r="C6423" s="338" t="s">
        <v>1547</v>
      </c>
      <c r="D6423" s="338">
        <v>2013.0</v>
      </c>
      <c r="E6423" s="338" t="s">
        <v>30277</v>
      </c>
      <c r="F6423" s="339">
        <v>45022.0</v>
      </c>
      <c r="G6423" s="338" t="s">
        <v>5251</v>
      </c>
      <c r="H6423" s="338" t="s">
        <v>30278</v>
      </c>
      <c r="I6423" s="338" t="s">
        <v>30278</v>
      </c>
      <c r="J6423" s="338" t="s">
        <v>26755</v>
      </c>
      <c r="K6423" s="338" t="s">
        <v>4987</v>
      </c>
      <c r="L6423" s="338" t="s">
        <v>5064</v>
      </c>
      <c r="M6423" s="338" t="s">
        <v>30279</v>
      </c>
      <c r="N6423" s="338" t="s">
        <v>29224</v>
      </c>
      <c r="O6423" s="338" t="s">
        <v>5483</v>
      </c>
    </row>
    <row r="6424" ht="15.75" customHeight="1">
      <c r="A6424" s="338" t="s">
        <v>30280</v>
      </c>
      <c r="B6424" s="338" t="s">
        <v>5601</v>
      </c>
      <c r="C6424" s="338" t="s">
        <v>1547</v>
      </c>
      <c r="D6424" s="338">
        <v>2013.0</v>
      </c>
      <c r="E6424" s="338" t="s">
        <v>30281</v>
      </c>
      <c r="F6424" s="339">
        <v>44991.0</v>
      </c>
      <c r="G6424" s="338" t="s">
        <v>5181</v>
      </c>
      <c r="H6424" s="338" t="s">
        <v>28733</v>
      </c>
      <c r="I6424" s="338" t="s">
        <v>30282</v>
      </c>
      <c r="J6424" s="338" t="s">
        <v>30283</v>
      </c>
      <c r="K6424" s="338" t="s">
        <v>4976</v>
      </c>
      <c r="M6424" s="338" t="s">
        <v>30284</v>
      </c>
      <c r="N6424" s="338" t="s">
        <v>26685</v>
      </c>
      <c r="O6424" s="338" t="s">
        <v>6003</v>
      </c>
    </row>
    <row r="6425" ht="15.75" customHeight="1">
      <c r="A6425" s="338" t="s">
        <v>30285</v>
      </c>
      <c r="B6425" s="338" t="s">
        <v>4970</v>
      </c>
      <c r="C6425" s="338" t="s">
        <v>3713</v>
      </c>
      <c r="D6425" s="338">
        <v>2013.0</v>
      </c>
      <c r="E6425" s="338" t="s">
        <v>30286</v>
      </c>
      <c r="F6425" s="339">
        <v>44932.0</v>
      </c>
      <c r="G6425" s="338" t="s">
        <v>8030</v>
      </c>
      <c r="H6425" s="338" t="s">
        <v>30287</v>
      </c>
      <c r="I6425" s="338" t="s">
        <v>27458</v>
      </c>
      <c r="J6425" s="338" t="s">
        <v>28594</v>
      </c>
      <c r="K6425" s="338" t="s">
        <v>30288</v>
      </c>
      <c r="M6425" s="338" t="s">
        <v>30289</v>
      </c>
      <c r="N6425" s="338" t="s">
        <v>27299</v>
      </c>
      <c r="O6425" s="338" t="s">
        <v>5324</v>
      </c>
    </row>
    <row r="6426" ht="15.75" customHeight="1">
      <c r="A6426" s="338" t="s">
        <v>30290</v>
      </c>
      <c r="B6426" s="338" t="s">
        <v>7737</v>
      </c>
      <c r="C6426" s="338" t="s">
        <v>1547</v>
      </c>
      <c r="D6426" s="338">
        <v>2013.0</v>
      </c>
      <c r="E6426" s="338" t="s">
        <v>29783</v>
      </c>
      <c r="F6426" s="339">
        <v>45112.0</v>
      </c>
      <c r="G6426" s="338" t="s">
        <v>7889</v>
      </c>
      <c r="H6426" s="338" t="s">
        <v>21245</v>
      </c>
      <c r="I6426" s="338" t="s">
        <v>27329</v>
      </c>
      <c r="J6426" s="338" t="s">
        <v>30291</v>
      </c>
      <c r="K6426" s="338" t="s">
        <v>4987</v>
      </c>
      <c r="L6426" s="338" t="s">
        <v>5377</v>
      </c>
      <c r="M6426" s="338" t="s">
        <v>30292</v>
      </c>
      <c r="N6426" s="338" t="s">
        <v>26100</v>
      </c>
      <c r="O6426" s="338" t="s">
        <v>5537</v>
      </c>
    </row>
    <row r="6427" ht="15.75" customHeight="1">
      <c r="A6427" s="338" t="s">
        <v>30293</v>
      </c>
      <c r="B6427" s="338" t="s">
        <v>7737</v>
      </c>
      <c r="C6427" s="338" t="s">
        <v>1547</v>
      </c>
      <c r="D6427" s="338">
        <v>2013.0</v>
      </c>
      <c r="E6427" s="338" t="s">
        <v>30294</v>
      </c>
      <c r="F6427" s="339">
        <v>45114.0</v>
      </c>
      <c r="G6427" s="338" t="s">
        <v>7883</v>
      </c>
      <c r="H6427" s="338" t="s">
        <v>27526</v>
      </c>
      <c r="I6427" s="338" t="s">
        <v>27526</v>
      </c>
      <c r="J6427" s="338" t="s">
        <v>30295</v>
      </c>
      <c r="K6427" s="338" t="s">
        <v>5607</v>
      </c>
      <c r="L6427" s="338" t="s">
        <v>5157</v>
      </c>
      <c r="M6427" s="338" t="s">
        <v>30296</v>
      </c>
      <c r="N6427" s="338" t="s">
        <v>30297</v>
      </c>
      <c r="O6427" s="338" t="s">
        <v>7456</v>
      </c>
    </row>
    <row r="6428" ht="15.75" customHeight="1">
      <c r="A6428" s="338" t="s">
        <v>30298</v>
      </c>
      <c r="B6428" s="338" t="s">
        <v>4970</v>
      </c>
      <c r="C6428" s="338" t="s">
        <v>1547</v>
      </c>
      <c r="D6428" s="338">
        <v>2013.0</v>
      </c>
      <c r="E6428" s="338" t="s">
        <v>30299</v>
      </c>
      <c r="F6428" s="339">
        <v>45022.0</v>
      </c>
      <c r="G6428" s="338" t="s">
        <v>5163</v>
      </c>
      <c r="H6428" s="338" t="s">
        <v>28770</v>
      </c>
      <c r="I6428" s="338" t="s">
        <v>28770</v>
      </c>
      <c r="J6428" s="338" t="s">
        <v>28771</v>
      </c>
      <c r="K6428" s="338" t="s">
        <v>4987</v>
      </c>
      <c r="M6428" s="338" t="s">
        <v>30300</v>
      </c>
      <c r="N6428" s="338" t="s">
        <v>26290</v>
      </c>
      <c r="O6428" s="338" t="s">
        <v>5020</v>
      </c>
    </row>
    <row r="6429" ht="15.75" customHeight="1">
      <c r="A6429" s="338" t="s">
        <v>30301</v>
      </c>
      <c r="B6429" s="338" t="s">
        <v>4970</v>
      </c>
      <c r="C6429" s="338" t="s">
        <v>1425</v>
      </c>
      <c r="D6429" s="338">
        <v>2013.0</v>
      </c>
      <c r="E6429" s="338" t="s">
        <v>30302</v>
      </c>
      <c r="F6429" s="338" t="s">
        <v>5286</v>
      </c>
      <c r="G6429" s="338" t="s">
        <v>5105</v>
      </c>
      <c r="H6429" s="338" t="s">
        <v>5839</v>
      </c>
      <c r="I6429" s="338" t="s">
        <v>28622</v>
      </c>
      <c r="J6429" s="338" t="s">
        <v>30303</v>
      </c>
      <c r="K6429" s="338" t="s">
        <v>4987</v>
      </c>
      <c r="M6429" s="338" t="s">
        <v>30304</v>
      </c>
      <c r="N6429" s="338" t="s">
        <v>30305</v>
      </c>
      <c r="O6429" s="338" t="s">
        <v>5186</v>
      </c>
    </row>
    <row r="6430" ht="15.75" customHeight="1">
      <c r="A6430" s="338" t="s">
        <v>30306</v>
      </c>
      <c r="B6430" s="338" t="s">
        <v>4970</v>
      </c>
      <c r="C6430" s="338" t="s">
        <v>1537</v>
      </c>
      <c r="D6430" s="338">
        <v>2013.0</v>
      </c>
      <c r="E6430" s="338" t="s">
        <v>30307</v>
      </c>
      <c r="F6430" s="339">
        <v>45082.0</v>
      </c>
      <c r="G6430" s="338" t="s">
        <v>5153</v>
      </c>
      <c r="H6430" s="338" t="s">
        <v>30308</v>
      </c>
      <c r="I6430" s="338" t="s">
        <v>30309</v>
      </c>
      <c r="J6430" s="338" t="s">
        <v>25874</v>
      </c>
      <c r="K6430" s="338" t="s">
        <v>4987</v>
      </c>
      <c r="M6430" s="338" t="s">
        <v>30310</v>
      </c>
      <c r="N6430" s="338" t="s">
        <v>30311</v>
      </c>
      <c r="O6430" s="338" t="s">
        <v>5505</v>
      </c>
    </row>
    <row r="6431" ht="15.75" customHeight="1">
      <c r="A6431" s="338" t="s">
        <v>30312</v>
      </c>
      <c r="B6431" s="338" t="s">
        <v>5601</v>
      </c>
      <c r="C6431" s="338" t="s">
        <v>1572</v>
      </c>
      <c r="D6431" s="338">
        <v>2013.0</v>
      </c>
      <c r="E6431" s="338" t="s">
        <v>30313</v>
      </c>
      <c r="F6431" s="339">
        <v>45052.0</v>
      </c>
      <c r="G6431" s="338" t="s">
        <v>5070</v>
      </c>
      <c r="H6431" s="338" t="s">
        <v>26937</v>
      </c>
      <c r="I6431" s="338" t="s">
        <v>22294</v>
      </c>
      <c r="J6431" s="338" t="s">
        <v>18014</v>
      </c>
      <c r="K6431" s="338" t="s">
        <v>7662</v>
      </c>
      <c r="M6431" s="338" t="s">
        <v>30314</v>
      </c>
      <c r="N6431" s="338" t="s">
        <v>26939</v>
      </c>
      <c r="O6431" s="338" t="s">
        <v>5943</v>
      </c>
    </row>
    <row r="6432" ht="15.75" customHeight="1">
      <c r="A6432" s="338" t="s">
        <v>30315</v>
      </c>
      <c r="B6432" s="338" t="s">
        <v>4970</v>
      </c>
      <c r="C6432" s="338" t="s">
        <v>1681</v>
      </c>
      <c r="D6432" s="338">
        <v>2013.0</v>
      </c>
      <c r="E6432" s="338" t="s">
        <v>29904</v>
      </c>
      <c r="F6432" s="339">
        <v>44963.0</v>
      </c>
      <c r="G6432" s="338" t="s">
        <v>5701</v>
      </c>
      <c r="H6432" s="338" t="s">
        <v>7580</v>
      </c>
      <c r="I6432" s="338" t="s">
        <v>30316</v>
      </c>
      <c r="J6432" s="338" t="s">
        <v>30317</v>
      </c>
      <c r="K6432" s="338" t="s">
        <v>4987</v>
      </c>
      <c r="L6432" s="338" t="s">
        <v>5807</v>
      </c>
      <c r="M6432" s="338" t="s">
        <v>30318</v>
      </c>
      <c r="N6432" s="338" t="s">
        <v>18335</v>
      </c>
      <c r="O6432" s="338" t="s">
        <v>6633</v>
      </c>
    </row>
    <row r="6433" ht="15.75" customHeight="1">
      <c r="A6433" s="338" t="s">
        <v>30319</v>
      </c>
      <c r="B6433" s="338" t="s">
        <v>7737</v>
      </c>
      <c r="C6433" s="338" t="s">
        <v>1547</v>
      </c>
      <c r="D6433" s="338">
        <v>2013.0</v>
      </c>
      <c r="E6433" s="338" t="s">
        <v>30320</v>
      </c>
      <c r="F6433" s="339">
        <v>45023.0</v>
      </c>
      <c r="G6433" s="338" t="s">
        <v>8587</v>
      </c>
      <c r="H6433" s="338" t="s">
        <v>23622</v>
      </c>
      <c r="I6433" s="338" t="s">
        <v>23622</v>
      </c>
      <c r="J6433" s="338" t="s">
        <v>30321</v>
      </c>
      <c r="K6433" s="338" t="s">
        <v>30322</v>
      </c>
      <c r="M6433" s="338" t="s">
        <v>30323</v>
      </c>
      <c r="N6433" s="338" t="s">
        <v>30324</v>
      </c>
      <c r="O6433" s="338" t="s">
        <v>5363</v>
      </c>
    </row>
    <row r="6434" ht="15.75" customHeight="1">
      <c r="A6434" s="338" t="s">
        <v>30325</v>
      </c>
      <c r="B6434" s="338" t="s">
        <v>7737</v>
      </c>
      <c r="C6434" s="338" t="s">
        <v>1558</v>
      </c>
      <c r="D6434" s="338">
        <v>2013.0</v>
      </c>
      <c r="E6434" s="338" t="s">
        <v>30225</v>
      </c>
      <c r="F6434" s="339">
        <v>45143.0</v>
      </c>
      <c r="G6434" s="338" t="s">
        <v>5163</v>
      </c>
      <c r="H6434" s="338" t="s">
        <v>27018</v>
      </c>
      <c r="I6434" s="338" t="s">
        <v>27018</v>
      </c>
      <c r="J6434" s="338" t="s">
        <v>11476</v>
      </c>
      <c r="K6434" s="338" t="s">
        <v>5607</v>
      </c>
      <c r="M6434" s="338" t="s">
        <v>30326</v>
      </c>
      <c r="N6434" s="338" t="s">
        <v>30327</v>
      </c>
      <c r="O6434" s="338" t="s">
        <v>5370</v>
      </c>
    </row>
    <row r="6435" ht="15.75" customHeight="1">
      <c r="A6435" s="338" t="s">
        <v>30328</v>
      </c>
      <c r="B6435" s="338" t="s">
        <v>7737</v>
      </c>
      <c r="C6435" s="338" t="s">
        <v>1601</v>
      </c>
      <c r="D6435" s="338">
        <v>2013.0</v>
      </c>
      <c r="E6435" s="338" t="s">
        <v>30329</v>
      </c>
      <c r="F6435" s="339">
        <v>44964.0</v>
      </c>
      <c r="G6435" s="338" t="s">
        <v>5129</v>
      </c>
      <c r="H6435" s="338" t="s">
        <v>25460</v>
      </c>
      <c r="I6435" s="338" t="s">
        <v>30330</v>
      </c>
      <c r="J6435" s="338" t="s">
        <v>27818</v>
      </c>
      <c r="K6435" s="338" t="s">
        <v>3074</v>
      </c>
      <c r="M6435" s="338" t="s">
        <v>30331</v>
      </c>
      <c r="N6435" s="338" t="s">
        <v>30332</v>
      </c>
      <c r="O6435" s="338" t="s">
        <v>5545</v>
      </c>
    </row>
    <row r="6436" ht="15.75" customHeight="1">
      <c r="A6436" s="338" t="s">
        <v>30333</v>
      </c>
      <c r="B6436" s="338" t="s">
        <v>4970</v>
      </c>
      <c r="C6436" s="338" t="s">
        <v>1558</v>
      </c>
      <c r="D6436" s="338">
        <v>2013.0</v>
      </c>
      <c r="E6436" s="338" t="s">
        <v>30334</v>
      </c>
      <c r="F6436" s="339">
        <v>45083.0</v>
      </c>
      <c r="G6436" s="338" t="s">
        <v>8593</v>
      </c>
      <c r="H6436" s="338" t="s">
        <v>10519</v>
      </c>
      <c r="I6436" s="338" t="s">
        <v>30335</v>
      </c>
      <c r="J6436" s="338" t="s">
        <v>10519</v>
      </c>
      <c r="K6436" s="338" t="s">
        <v>4987</v>
      </c>
      <c r="L6436" s="338" t="s">
        <v>5064</v>
      </c>
      <c r="M6436" s="338" t="s">
        <v>30336</v>
      </c>
      <c r="N6436" s="338" t="s">
        <v>29810</v>
      </c>
      <c r="O6436" s="338" t="s">
        <v>5143</v>
      </c>
    </row>
    <row r="6437" ht="15.75" customHeight="1">
      <c r="A6437" s="338" t="s">
        <v>30337</v>
      </c>
      <c r="B6437" s="338" t="s">
        <v>4970</v>
      </c>
      <c r="C6437" s="338" t="s">
        <v>1558</v>
      </c>
      <c r="D6437" s="338">
        <v>2013.0</v>
      </c>
      <c r="E6437" s="338" t="s">
        <v>30338</v>
      </c>
      <c r="F6437" s="339">
        <v>45113.0</v>
      </c>
      <c r="G6437" s="338" t="s">
        <v>7089</v>
      </c>
      <c r="H6437" s="338" t="s">
        <v>30339</v>
      </c>
      <c r="I6437" s="338" t="s">
        <v>30339</v>
      </c>
      <c r="J6437" s="338" t="s">
        <v>30339</v>
      </c>
      <c r="K6437" s="338" t="s">
        <v>4987</v>
      </c>
      <c r="M6437" s="338" t="s">
        <v>30340</v>
      </c>
      <c r="N6437" s="338" t="s">
        <v>30341</v>
      </c>
      <c r="O6437" s="338" t="s">
        <v>5483</v>
      </c>
    </row>
    <row r="6438" ht="15.75" customHeight="1">
      <c r="A6438" s="338" t="s">
        <v>30342</v>
      </c>
      <c r="B6438" s="338" t="s">
        <v>4970</v>
      </c>
      <c r="C6438" s="338" t="s">
        <v>3713</v>
      </c>
      <c r="D6438" s="338">
        <v>2013.0</v>
      </c>
      <c r="E6438" s="338" t="s">
        <v>29783</v>
      </c>
      <c r="F6438" s="339">
        <v>45022.0</v>
      </c>
      <c r="G6438" s="338" t="s">
        <v>5121</v>
      </c>
      <c r="H6438" s="338" t="s">
        <v>30343</v>
      </c>
      <c r="I6438" s="338" t="s">
        <v>30343</v>
      </c>
      <c r="J6438" s="338" t="s">
        <v>27728</v>
      </c>
      <c r="K6438" s="338" t="s">
        <v>4987</v>
      </c>
      <c r="M6438" s="338" t="s">
        <v>30344</v>
      </c>
      <c r="N6438" s="338" t="s">
        <v>30345</v>
      </c>
      <c r="O6438" s="338" t="s">
        <v>5186</v>
      </c>
    </row>
    <row r="6439" ht="15.75" customHeight="1">
      <c r="A6439" s="338" t="s">
        <v>30346</v>
      </c>
      <c r="B6439" s="338" t="s">
        <v>4970</v>
      </c>
      <c r="C6439" s="338" t="s">
        <v>1537</v>
      </c>
      <c r="D6439" s="338">
        <v>2013.0</v>
      </c>
      <c r="E6439" s="338" t="s">
        <v>30347</v>
      </c>
      <c r="F6439" s="339">
        <v>44932.0</v>
      </c>
      <c r="G6439" s="338" t="s">
        <v>7889</v>
      </c>
      <c r="H6439" s="338" t="s">
        <v>11941</v>
      </c>
      <c r="I6439" s="338" t="s">
        <v>30348</v>
      </c>
      <c r="J6439" s="338" t="s">
        <v>30349</v>
      </c>
      <c r="K6439" s="338" t="s">
        <v>4987</v>
      </c>
      <c r="L6439" s="338" t="s">
        <v>7014</v>
      </c>
      <c r="M6439" s="338" t="s">
        <v>30350</v>
      </c>
      <c r="N6439" s="338" t="s">
        <v>30351</v>
      </c>
      <c r="O6439" s="338" t="s">
        <v>5624</v>
      </c>
    </row>
    <row r="6440" ht="15.75" customHeight="1">
      <c r="A6440" s="338" t="s">
        <v>30352</v>
      </c>
      <c r="B6440" s="338" t="s">
        <v>7737</v>
      </c>
      <c r="C6440" s="338" t="s">
        <v>3713</v>
      </c>
      <c r="D6440" s="338">
        <v>2013.0</v>
      </c>
      <c r="E6440" s="338" t="s">
        <v>30004</v>
      </c>
      <c r="F6440" s="339">
        <v>45144.0</v>
      </c>
      <c r="G6440" s="338" t="s">
        <v>5099</v>
      </c>
      <c r="H6440" s="338" t="s">
        <v>28850</v>
      </c>
      <c r="I6440" s="338" t="s">
        <v>28850</v>
      </c>
      <c r="J6440" s="338" t="s">
        <v>28761</v>
      </c>
      <c r="K6440" s="338" t="s">
        <v>4976</v>
      </c>
      <c r="L6440" s="338" t="s">
        <v>5108</v>
      </c>
      <c r="M6440" s="338" t="s">
        <v>30353</v>
      </c>
      <c r="N6440" s="338" t="s">
        <v>30354</v>
      </c>
      <c r="O6440" s="338" t="s">
        <v>5077</v>
      </c>
    </row>
    <row r="6441" ht="15.75" customHeight="1">
      <c r="A6441" s="338" t="s">
        <v>30355</v>
      </c>
      <c r="B6441" s="338" t="s">
        <v>4993</v>
      </c>
      <c r="C6441" s="338" t="s">
        <v>1547</v>
      </c>
      <c r="D6441" s="338">
        <v>2013.0</v>
      </c>
      <c r="E6441" s="338" t="s">
        <v>30356</v>
      </c>
      <c r="F6441" s="339">
        <v>45145.0</v>
      </c>
      <c r="G6441" s="338" t="s">
        <v>6378</v>
      </c>
      <c r="H6441" s="338" t="s">
        <v>30357</v>
      </c>
      <c r="I6441" s="338" t="s">
        <v>30357</v>
      </c>
      <c r="J6441" s="338" t="s">
        <v>30358</v>
      </c>
      <c r="K6441" s="338" t="s">
        <v>19171</v>
      </c>
      <c r="L6441" s="338" t="s">
        <v>5140</v>
      </c>
      <c r="M6441" s="338" t="s">
        <v>30359</v>
      </c>
      <c r="N6441" s="338" t="s">
        <v>30360</v>
      </c>
      <c r="O6441" s="338" t="s">
        <v>4991</v>
      </c>
    </row>
    <row r="6442" ht="15.75" customHeight="1">
      <c r="A6442" s="338" t="s">
        <v>30361</v>
      </c>
      <c r="B6442" s="338" t="s">
        <v>5601</v>
      </c>
      <c r="C6442" s="338" t="s">
        <v>1537</v>
      </c>
      <c r="D6442" s="338">
        <v>2013.0</v>
      </c>
      <c r="E6442" s="338" t="s">
        <v>30362</v>
      </c>
      <c r="F6442" s="339">
        <v>45084.0</v>
      </c>
      <c r="G6442" s="338" t="s">
        <v>5121</v>
      </c>
      <c r="H6442" s="338" t="s">
        <v>27868</v>
      </c>
      <c r="I6442" s="338" t="s">
        <v>27868</v>
      </c>
      <c r="J6442" s="338" t="s">
        <v>30363</v>
      </c>
      <c r="K6442" s="338" t="s">
        <v>6254</v>
      </c>
      <c r="M6442" s="338" t="s">
        <v>30364</v>
      </c>
      <c r="N6442" s="338" t="s">
        <v>30365</v>
      </c>
      <c r="O6442" s="338" t="s">
        <v>10697</v>
      </c>
    </row>
    <row r="6443" ht="15.75" customHeight="1">
      <c r="A6443" s="338" t="s">
        <v>30366</v>
      </c>
      <c r="B6443" s="338" t="s">
        <v>4970</v>
      </c>
      <c r="C6443" s="338" t="s">
        <v>1537</v>
      </c>
      <c r="D6443" s="338">
        <v>2013.0</v>
      </c>
      <c r="E6443" s="338" t="s">
        <v>30367</v>
      </c>
      <c r="F6443" s="339">
        <v>45022.0</v>
      </c>
      <c r="G6443" s="338" t="s">
        <v>5969</v>
      </c>
      <c r="H6443" s="338" t="s">
        <v>30368</v>
      </c>
      <c r="I6443" s="338" t="s">
        <v>29172</v>
      </c>
      <c r="J6443" s="338" t="s">
        <v>22884</v>
      </c>
      <c r="K6443" s="338" t="s">
        <v>4987</v>
      </c>
      <c r="M6443" s="338" t="s">
        <v>30369</v>
      </c>
      <c r="N6443" s="338" t="s">
        <v>30370</v>
      </c>
      <c r="O6443" s="338" t="s">
        <v>5120</v>
      </c>
    </row>
    <row r="6444" ht="15.75" customHeight="1">
      <c r="A6444" s="338" t="s">
        <v>30371</v>
      </c>
      <c r="B6444" s="338" t="s">
        <v>7737</v>
      </c>
      <c r="C6444" s="338" t="s">
        <v>1537</v>
      </c>
      <c r="D6444" s="338">
        <v>2013.0</v>
      </c>
      <c r="E6444" s="338" t="s">
        <v>29302</v>
      </c>
      <c r="F6444" s="339">
        <v>45020.0</v>
      </c>
      <c r="G6444" s="338" t="s">
        <v>8851</v>
      </c>
      <c r="H6444" s="338" t="s">
        <v>20747</v>
      </c>
      <c r="I6444" s="338" t="s">
        <v>30372</v>
      </c>
      <c r="J6444" s="338" t="s">
        <v>8652</v>
      </c>
      <c r="K6444" s="338" t="s">
        <v>4987</v>
      </c>
      <c r="L6444" s="338" t="s">
        <v>4999</v>
      </c>
      <c r="M6444" s="338" t="s">
        <v>30373</v>
      </c>
      <c r="N6444" s="338" t="s">
        <v>30374</v>
      </c>
      <c r="O6444" s="338" t="s">
        <v>6003</v>
      </c>
    </row>
    <row r="6445" ht="15.75" customHeight="1">
      <c r="A6445" s="338" t="s">
        <v>327</v>
      </c>
      <c r="B6445" s="338" t="s">
        <v>7737</v>
      </c>
      <c r="C6445" s="338" t="s">
        <v>1537</v>
      </c>
      <c r="D6445" s="338">
        <v>2014.0</v>
      </c>
      <c r="E6445" s="338" t="s">
        <v>30375</v>
      </c>
      <c r="F6445" s="338" t="s">
        <v>6434</v>
      </c>
      <c r="G6445" s="338" t="s">
        <v>8533</v>
      </c>
      <c r="H6445" s="338" t="s">
        <v>21172</v>
      </c>
      <c r="I6445" s="338" t="s">
        <v>21172</v>
      </c>
      <c r="J6445" s="338" t="s">
        <v>30376</v>
      </c>
      <c r="K6445" s="338" t="s">
        <v>4987</v>
      </c>
      <c r="L6445" s="338" t="s">
        <v>19779</v>
      </c>
      <c r="M6445" s="338" t="s">
        <v>30377</v>
      </c>
      <c r="N6445" s="338" t="s">
        <v>29021</v>
      </c>
      <c r="O6445" s="338" t="s">
        <v>5423</v>
      </c>
    </row>
    <row r="6446" ht="15.75" customHeight="1">
      <c r="A6446" s="338" t="s">
        <v>431</v>
      </c>
      <c r="B6446" s="338" t="s">
        <v>7737</v>
      </c>
      <c r="C6446" s="338" t="s">
        <v>1601</v>
      </c>
      <c r="D6446" s="338">
        <v>2014.0</v>
      </c>
      <c r="E6446" s="338" t="s">
        <v>30378</v>
      </c>
      <c r="F6446" s="339">
        <v>45085.0</v>
      </c>
      <c r="G6446" s="338" t="s">
        <v>29031</v>
      </c>
      <c r="H6446" s="338" t="s">
        <v>19143</v>
      </c>
      <c r="I6446" s="338" t="s">
        <v>25014</v>
      </c>
      <c r="J6446" s="338" t="s">
        <v>17397</v>
      </c>
      <c r="K6446" s="338" t="s">
        <v>4987</v>
      </c>
      <c r="L6446" s="338" t="s">
        <v>23863</v>
      </c>
      <c r="M6446" s="338" t="s">
        <v>30379</v>
      </c>
      <c r="N6446" s="338" t="s">
        <v>5009</v>
      </c>
      <c r="O6446" s="338" t="s">
        <v>7694</v>
      </c>
    </row>
    <row r="6447" ht="15.75" customHeight="1">
      <c r="A6447" s="338" t="s">
        <v>2499</v>
      </c>
      <c r="B6447" s="338" t="s">
        <v>4970</v>
      </c>
      <c r="C6447" s="338" t="s">
        <v>1537</v>
      </c>
      <c r="D6447" s="338">
        <v>2014.0</v>
      </c>
      <c r="E6447" s="338" t="s">
        <v>30380</v>
      </c>
      <c r="F6447" s="339">
        <v>45023.0</v>
      </c>
      <c r="G6447" s="338" t="s">
        <v>30381</v>
      </c>
      <c r="H6447" s="338" t="s">
        <v>30382</v>
      </c>
      <c r="I6447" s="338" t="s">
        <v>30383</v>
      </c>
      <c r="J6447" s="338" t="s">
        <v>11941</v>
      </c>
      <c r="K6447" s="338" t="s">
        <v>4987</v>
      </c>
      <c r="L6447" s="338" t="s">
        <v>5094</v>
      </c>
      <c r="M6447" s="338" t="s">
        <v>30384</v>
      </c>
      <c r="N6447" s="338" t="s">
        <v>18868</v>
      </c>
      <c r="O6447" s="338" t="s">
        <v>5294</v>
      </c>
    </row>
    <row r="6448" ht="15.75" customHeight="1">
      <c r="A6448" s="338" t="s">
        <v>246</v>
      </c>
      <c r="B6448" s="338" t="s">
        <v>7737</v>
      </c>
      <c r="C6448" s="338" t="s">
        <v>1537</v>
      </c>
      <c r="D6448" s="338">
        <v>2014.0</v>
      </c>
      <c r="E6448" s="338" t="s">
        <v>30385</v>
      </c>
      <c r="F6448" s="339">
        <v>45176.0</v>
      </c>
      <c r="G6448" s="338" t="s">
        <v>30386</v>
      </c>
      <c r="H6448" s="338" t="s">
        <v>17477</v>
      </c>
      <c r="I6448" s="338" t="s">
        <v>16606</v>
      </c>
      <c r="J6448" s="338" t="s">
        <v>7031</v>
      </c>
      <c r="K6448" s="338" t="s">
        <v>4987</v>
      </c>
      <c r="L6448" s="338" t="s">
        <v>30387</v>
      </c>
      <c r="M6448" s="338" t="s">
        <v>30388</v>
      </c>
      <c r="N6448" s="338" t="s">
        <v>4979</v>
      </c>
      <c r="O6448" s="338" t="s">
        <v>5677</v>
      </c>
    </row>
    <row r="6449" ht="15.75" customHeight="1">
      <c r="A6449" s="338" t="s">
        <v>317</v>
      </c>
      <c r="B6449" s="338" t="s">
        <v>4970</v>
      </c>
      <c r="C6449" s="338" t="s">
        <v>1547</v>
      </c>
      <c r="D6449" s="338">
        <v>2014.0</v>
      </c>
      <c r="E6449" s="338" t="s">
        <v>30014</v>
      </c>
      <c r="F6449" s="339">
        <v>44934.0</v>
      </c>
      <c r="G6449" s="338" t="s">
        <v>30389</v>
      </c>
      <c r="H6449" s="338" t="s">
        <v>14351</v>
      </c>
      <c r="I6449" s="338" t="s">
        <v>30390</v>
      </c>
      <c r="J6449" s="338" t="s">
        <v>18299</v>
      </c>
      <c r="K6449" s="338" t="s">
        <v>4987</v>
      </c>
      <c r="L6449" s="338" t="s">
        <v>25768</v>
      </c>
      <c r="M6449" s="338" t="s">
        <v>30391</v>
      </c>
      <c r="N6449" s="338" t="s">
        <v>5224</v>
      </c>
      <c r="O6449" s="338" t="s">
        <v>5740</v>
      </c>
    </row>
    <row r="6450" ht="15.75" customHeight="1">
      <c r="A6450" s="338" t="s">
        <v>165</v>
      </c>
      <c r="B6450" s="338" t="s">
        <v>7737</v>
      </c>
      <c r="C6450" s="338" t="s">
        <v>1537</v>
      </c>
      <c r="D6450" s="338">
        <v>2014.0</v>
      </c>
      <c r="E6450" s="338" t="s">
        <v>30392</v>
      </c>
      <c r="F6450" s="339">
        <v>45114.0</v>
      </c>
      <c r="G6450" s="338" t="s">
        <v>30393</v>
      </c>
      <c r="H6450" s="338" t="s">
        <v>25528</v>
      </c>
      <c r="I6450" s="338" t="s">
        <v>27995</v>
      </c>
      <c r="J6450" s="338" t="s">
        <v>28381</v>
      </c>
      <c r="K6450" s="338" t="s">
        <v>4987</v>
      </c>
      <c r="L6450" s="338" t="s">
        <v>19779</v>
      </c>
      <c r="M6450" s="338" t="s">
        <v>30394</v>
      </c>
      <c r="N6450" s="338" t="s">
        <v>30395</v>
      </c>
      <c r="O6450" s="338" t="s">
        <v>6513</v>
      </c>
    </row>
    <row r="6451" ht="15.75" customHeight="1">
      <c r="A6451" s="338" t="s">
        <v>2113</v>
      </c>
      <c r="B6451" s="338" t="s">
        <v>4970</v>
      </c>
      <c r="C6451" s="338" t="s">
        <v>1601</v>
      </c>
      <c r="D6451" s="338">
        <v>2014.0</v>
      </c>
      <c r="E6451" s="338" t="s">
        <v>30334</v>
      </c>
      <c r="F6451" s="339">
        <v>44934.0</v>
      </c>
      <c r="G6451" s="338" t="s">
        <v>26472</v>
      </c>
      <c r="H6451" s="338" t="s">
        <v>17424</v>
      </c>
      <c r="I6451" s="338" t="s">
        <v>30396</v>
      </c>
      <c r="J6451" s="338" t="s">
        <v>16106</v>
      </c>
      <c r="K6451" s="338" t="s">
        <v>4987</v>
      </c>
      <c r="L6451" s="338" t="s">
        <v>7014</v>
      </c>
      <c r="M6451" s="338" t="s">
        <v>30397</v>
      </c>
      <c r="N6451" s="338" t="s">
        <v>17975</v>
      </c>
      <c r="O6451" s="338" t="s">
        <v>5339</v>
      </c>
    </row>
    <row r="6452" ht="15.75" customHeight="1">
      <c r="A6452" s="338" t="s">
        <v>2390</v>
      </c>
      <c r="B6452" s="338" t="s">
        <v>4970</v>
      </c>
      <c r="C6452" s="338" t="s">
        <v>1547</v>
      </c>
      <c r="D6452" s="338">
        <v>2014.0</v>
      </c>
      <c r="E6452" s="338" t="s">
        <v>30398</v>
      </c>
      <c r="F6452" s="339">
        <v>45054.0</v>
      </c>
      <c r="G6452" s="338" t="s">
        <v>30399</v>
      </c>
      <c r="H6452" s="338" t="s">
        <v>30400</v>
      </c>
      <c r="I6452" s="338" t="s">
        <v>30400</v>
      </c>
      <c r="J6452" s="338" t="s">
        <v>30039</v>
      </c>
      <c r="K6452" s="338" t="s">
        <v>4987</v>
      </c>
      <c r="L6452" s="338" t="s">
        <v>7143</v>
      </c>
      <c r="M6452" s="338" t="s">
        <v>30401</v>
      </c>
      <c r="N6452" s="338" t="s">
        <v>25669</v>
      </c>
      <c r="O6452" s="338" t="s">
        <v>5537</v>
      </c>
    </row>
    <row r="6453" ht="15.75" customHeight="1">
      <c r="A6453" s="338" t="s">
        <v>494</v>
      </c>
      <c r="B6453" s="338" t="s">
        <v>4970</v>
      </c>
      <c r="C6453" s="338" t="s">
        <v>1537</v>
      </c>
      <c r="D6453" s="338">
        <v>2014.0</v>
      </c>
      <c r="E6453" s="338" t="s">
        <v>30402</v>
      </c>
      <c r="F6453" s="339">
        <v>45114.0</v>
      </c>
      <c r="G6453" s="338" t="s">
        <v>25751</v>
      </c>
      <c r="H6453" s="338" t="s">
        <v>23636</v>
      </c>
      <c r="I6453" s="338" t="s">
        <v>25735</v>
      </c>
      <c r="J6453" s="338" t="s">
        <v>10758</v>
      </c>
      <c r="K6453" s="338" t="s">
        <v>4976</v>
      </c>
      <c r="L6453" s="338" t="s">
        <v>22951</v>
      </c>
      <c r="M6453" s="338" t="s">
        <v>30403</v>
      </c>
      <c r="N6453" s="338" t="s">
        <v>5224</v>
      </c>
      <c r="O6453" s="338" t="s">
        <v>5046</v>
      </c>
    </row>
    <row r="6454" ht="15.75" customHeight="1">
      <c r="A6454" s="338" t="s">
        <v>3236</v>
      </c>
      <c r="B6454" s="338" t="s">
        <v>4970</v>
      </c>
      <c r="C6454" s="338" t="s">
        <v>1547</v>
      </c>
      <c r="D6454" s="338">
        <v>2014.0</v>
      </c>
      <c r="E6454" s="338" t="s">
        <v>30404</v>
      </c>
      <c r="F6454" s="339">
        <v>45114.0</v>
      </c>
      <c r="G6454" s="338" t="s">
        <v>30405</v>
      </c>
      <c r="H6454" s="338" t="s">
        <v>22040</v>
      </c>
      <c r="I6454" s="338" t="s">
        <v>22040</v>
      </c>
      <c r="J6454" s="338" t="s">
        <v>29441</v>
      </c>
      <c r="K6454" s="338" t="s">
        <v>4976</v>
      </c>
      <c r="L6454" s="338" t="s">
        <v>5074</v>
      </c>
      <c r="M6454" s="338" t="s">
        <v>30406</v>
      </c>
      <c r="N6454" s="338" t="s">
        <v>30407</v>
      </c>
      <c r="O6454" s="338" t="s">
        <v>5576</v>
      </c>
    </row>
    <row r="6455" ht="15.75" customHeight="1">
      <c r="A6455" s="338" t="s">
        <v>2705</v>
      </c>
      <c r="B6455" s="338" t="s">
        <v>7737</v>
      </c>
      <c r="C6455" s="338" t="s">
        <v>1537</v>
      </c>
      <c r="D6455" s="338">
        <v>2014.0</v>
      </c>
      <c r="E6455" s="338" t="s">
        <v>30408</v>
      </c>
      <c r="F6455" s="339">
        <v>45083.0</v>
      </c>
      <c r="G6455" s="338" t="s">
        <v>7002</v>
      </c>
      <c r="H6455" s="338" t="s">
        <v>25207</v>
      </c>
      <c r="I6455" s="338" t="s">
        <v>29088</v>
      </c>
      <c r="J6455" s="338" t="s">
        <v>30409</v>
      </c>
      <c r="K6455" s="338" t="s">
        <v>4987</v>
      </c>
      <c r="L6455" s="338" t="s">
        <v>15146</v>
      </c>
      <c r="M6455" s="338" t="s">
        <v>30410</v>
      </c>
      <c r="N6455" s="338" t="s">
        <v>18868</v>
      </c>
      <c r="O6455" s="338" t="s">
        <v>5408</v>
      </c>
    </row>
    <row r="6456" ht="15.75" customHeight="1">
      <c r="A6456" s="338" t="s">
        <v>2303</v>
      </c>
      <c r="B6456" s="338" t="s">
        <v>4970</v>
      </c>
      <c r="C6456" s="338" t="s">
        <v>3713</v>
      </c>
      <c r="D6456" s="338">
        <v>2014.0</v>
      </c>
      <c r="E6456" s="338" t="s">
        <v>30411</v>
      </c>
      <c r="F6456" s="339">
        <v>45145.0</v>
      </c>
      <c r="G6456" s="338" t="s">
        <v>25744</v>
      </c>
      <c r="H6456" s="338" t="s">
        <v>24540</v>
      </c>
      <c r="I6456" s="338" t="s">
        <v>24540</v>
      </c>
      <c r="J6456" s="338" t="s">
        <v>19865</v>
      </c>
      <c r="K6456" s="338" t="s">
        <v>4987</v>
      </c>
      <c r="L6456" s="338" t="s">
        <v>5960</v>
      </c>
      <c r="M6456" s="338" t="s">
        <v>30412</v>
      </c>
      <c r="N6456" s="338" t="s">
        <v>25669</v>
      </c>
      <c r="O6456" s="338" t="s">
        <v>5232</v>
      </c>
    </row>
    <row r="6457" ht="15.75" customHeight="1">
      <c r="A6457" s="338" t="s">
        <v>1054</v>
      </c>
      <c r="B6457" s="338" t="s">
        <v>7737</v>
      </c>
      <c r="C6457" s="338" t="s">
        <v>1601</v>
      </c>
      <c r="D6457" s="338">
        <v>2014.0</v>
      </c>
      <c r="E6457" s="338" t="s">
        <v>30413</v>
      </c>
      <c r="F6457" s="339">
        <v>45023.0</v>
      </c>
      <c r="G6457" s="338" t="s">
        <v>28427</v>
      </c>
      <c r="H6457" s="338" t="s">
        <v>14448</v>
      </c>
      <c r="I6457" s="338" t="s">
        <v>15921</v>
      </c>
      <c r="J6457" s="338" t="s">
        <v>17059</v>
      </c>
      <c r="K6457" s="338" t="s">
        <v>7575</v>
      </c>
      <c r="L6457" s="338" t="s">
        <v>27059</v>
      </c>
      <c r="M6457" s="338" t="s">
        <v>30414</v>
      </c>
      <c r="N6457" s="338" t="s">
        <v>7780</v>
      </c>
      <c r="O6457" s="338" t="s">
        <v>9307</v>
      </c>
    </row>
    <row r="6458" ht="15.75" customHeight="1">
      <c r="A6458" s="338" t="s">
        <v>2652</v>
      </c>
      <c r="B6458" s="338" t="s">
        <v>4970</v>
      </c>
      <c r="C6458" s="338" t="s">
        <v>1537</v>
      </c>
      <c r="D6458" s="338">
        <v>2014.0</v>
      </c>
      <c r="E6458" s="338" t="s">
        <v>30415</v>
      </c>
      <c r="F6458" s="339">
        <v>44964.0</v>
      </c>
      <c r="G6458" s="338" t="s">
        <v>12766</v>
      </c>
      <c r="H6458" s="338" t="s">
        <v>19206</v>
      </c>
      <c r="I6458" s="338" t="s">
        <v>9896</v>
      </c>
      <c r="J6458" s="338" t="s">
        <v>10653</v>
      </c>
      <c r="K6458" s="338" t="s">
        <v>4987</v>
      </c>
      <c r="L6458" s="338" t="s">
        <v>10592</v>
      </c>
      <c r="M6458" s="338" t="s">
        <v>30416</v>
      </c>
      <c r="N6458" s="338" t="s">
        <v>4990</v>
      </c>
      <c r="O6458" s="338" t="s">
        <v>5193</v>
      </c>
    </row>
    <row r="6459" ht="15.75" customHeight="1">
      <c r="A6459" s="338" t="s">
        <v>1127</v>
      </c>
      <c r="B6459" s="338" t="s">
        <v>7737</v>
      </c>
      <c r="C6459" s="338" t="s">
        <v>1537</v>
      </c>
      <c r="D6459" s="338">
        <v>2014.0</v>
      </c>
      <c r="E6459" s="338" t="s">
        <v>30417</v>
      </c>
      <c r="F6459" s="339">
        <v>45144.0</v>
      </c>
      <c r="G6459" s="338" t="s">
        <v>23659</v>
      </c>
      <c r="H6459" s="338" t="s">
        <v>30418</v>
      </c>
      <c r="I6459" s="338" t="s">
        <v>30419</v>
      </c>
      <c r="J6459" s="338" t="s">
        <v>29322</v>
      </c>
      <c r="K6459" s="338" t="s">
        <v>4987</v>
      </c>
      <c r="L6459" s="338" t="s">
        <v>12626</v>
      </c>
      <c r="M6459" s="338" t="s">
        <v>30420</v>
      </c>
      <c r="N6459" s="338" t="s">
        <v>5224</v>
      </c>
      <c r="O6459" s="338" t="s">
        <v>5677</v>
      </c>
    </row>
    <row r="6460" ht="15.75" customHeight="1">
      <c r="A6460" s="338" t="s">
        <v>542</v>
      </c>
      <c r="B6460" s="338" t="s">
        <v>4970</v>
      </c>
      <c r="C6460" s="338" t="s">
        <v>1537</v>
      </c>
      <c r="D6460" s="338">
        <v>2014.0</v>
      </c>
      <c r="E6460" s="338" t="s">
        <v>30421</v>
      </c>
      <c r="F6460" s="339">
        <v>45022.0</v>
      </c>
      <c r="G6460" s="338" t="s">
        <v>23629</v>
      </c>
      <c r="H6460" s="338" t="s">
        <v>9005</v>
      </c>
      <c r="I6460" s="338" t="s">
        <v>9005</v>
      </c>
      <c r="J6460" s="338" t="s">
        <v>17752</v>
      </c>
      <c r="K6460" s="338" t="s">
        <v>5607</v>
      </c>
      <c r="L6460" s="338" t="s">
        <v>7743</v>
      </c>
      <c r="M6460" s="338" t="s">
        <v>30422</v>
      </c>
      <c r="N6460" s="338" t="s">
        <v>21846</v>
      </c>
      <c r="O6460" s="338" t="s">
        <v>5143</v>
      </c>
    </row>
    <row r="6461" ht="15.75" customHeight="1">
      <c r="A6461" s="338" t="s">
        <v>2411</v>
      </c>
      <c r="B6461" s="338" t="s">
        <v>4970</v>
      </c>
      <c r="C6461" s="338" t="s">
        <v>1601</v>
      </c>
      <c r="D6461" s="338">
        <v>2014.0</v>
      </c>
      <c r="E6461" s="338" t="s">
        <v>30423</v>
      </c>
      <c r="F6461" s="339">
        <v>44992.0</v>
      </c>
      <c r="G6461" s="338" t="s">
        <v>17347</v>
      </c>
      <c r="H6461" s="338" t="s">
        <v>17478</v>
      </c>
      <c r="I6461" s="338" t="s">
        <v>17478</v>
      </c>
      <c r="J6461" s="338" t="s">
        <v>17478</v>
      </c>
      <c r="K6461" s="338" t="s">
        <v>4987</v>
      </c>
      <c r="L6461" s="338" t="s">
        <v>5157</v>
      </c>
      <c r="M6461" s="338" t="s">
        <v>30424</v>
      </c>
      <c r="N6461" s="338" t="s">
        <v>30425</v>
      </c>
      <c r="O6461" s="338" t="s">
        <v>5096</v>
      </c>
    </row>
    <row r="6462" ht="15.75" customHeight="1">
      <c r="A6462" s="338" t="s">
        <v>30426</v>
      </c>
      <c r="B6462" s="338" t="s">
        <v>4970</v>
      </c>
      <c r="C6462" s="338" t="s">
        <v>1558</v>
      </c>
      <c r="D6462" s="338">
        <v>2014.0</v>
      </c>
      <c r="E6462" s="338" t="s">
        <v>30402</v>
      </c>
      <c r="F6462" s="339">
        <v>45114.0</v>
      </c>
      <c r="G6462" s="338" t="s">
        <v>12034</v>
      </c>
      <c r="H6462" s="338" t="s">
        <v>30427</v>
      </c>
      <c r="I6462" s="338" t="s">
        <v>30427</v>
      </c>
      <c r="J6462" s="338" t="s">
        <v>30427</v>
      </c>
      <c r="K6462" s="338" t="s">
        <v>7575</v>
      </c>
      <c r="L6462" s="338" t="s">
        <v>29031</v>
      </c>
      <c r="M6462" s="338" t="s">
        <v>30428</v>
      </c>
      <c r="N6462" s="338" t="s">
        <v>30429</v>
      </c>
      <c r="O6462" s="338" t="s">
        <v>5505</v>
      </c>
    </row>
    <row r="6463" ht="15.75" customHeight="1">
      <c r="A6463" s="338" t="s">
        <v>1479</v>
      </c>
      <c r="B6463" s="338" t="s">
        <v>7737</v>
      </c>
      <c r="C6463" s="338" t="s">
        <v>1681</v>
      </c>
      <c r="D6463" s="338">
        <v>2014.0</v>
      </c>
      <c r="E6463" s="338" t="s">
        <v>30430</v>
      </c>
      <c r="F6463" s="338" t="s">
        <v>6434</v>
      </c>
      <c r="G6463" s="338" t="s">
        <v>11929</v>
      </c>
      <c r="H6463" s="338" t="s">
        <v>28891</v>
      </c>
      <c r="I6463" s="338" t="s">
        <v>30431</v>
      </c>
      <c r="J6463" s="338" t="s">
        <v>30317</v>
      </c>
      <c r="K6463" s="338" t="s">
        <v>4976</v>
      </c>
      <c r="L6463" s="338" t="s">
        <v>5822</v>
      </c>
      <c r="M6463" s="338" t="s">
        <v>30432</v>
      </c>
      <c r="N6463" s="338" t="s">
        <v>30433</v>
      </c>
      <c r="O6463" s="338" t="s">
        <v>5096</v>
      </c>
    </row>
    <row r="6464" ht="15.75" customHeight="1">
      <c r="A6464" s="338" t="s">
        <v>30434</v>
      </c>
      <c r="B6464" s="338" t="s">
        <v>4970</v>
      </c>
      <c r="C6464" s="338" t="s">
        <v>1537</v>
      </c>
      <c r="D6464" s="338">
        <v>2014.0</v>
      </c>
      <c r="E6464" s="338" t="s">
        <v>30435</v>
      </c>
      <c r="F6464" s="339">
        <v>45084.0</v>
      </c>
      <c r="G6464" s="338" t="s">
        <v>11950</v>
      </c>
      <c r="H6464" s="338" t="s">
        <v>21309</v>
      </c>
      <c r="I6464" s="338" t="s">
        <v>21309</v>
      </c>
      <c r="J6464" s="338" t="s">
        <v>13960</v>
      </c>
      <c r="K6464" s="338" t="s">
        <v>4987</v>
      </c>
      <c r="L6464" s="338" t="s">
        <v>16968</v>
      </c>
      <c r="M6464" s="338" t="s">
        <v>30436</v>
      </c>
      <c r="N6464" s="338" t="s">
        <v>4990</v>
      </c>
      <c r="O6464" s="338" t="s">
        <v>5127</v>
      </c>
    </row>
    <row r="6465" ht="15.75" customHeight="1">
      <c r="A6465" s="338" t="s">
        <v>1338</v>
      </c>
      <c r="B6465" s="338" t="s">
        <v>7737</v>
      </c>
      <c r="C6465" s="338" t="s">
        <v>1537</v>
      </c>
      <c r="D6465" s="338">
        <v>2014.0</v>
      </c>
      <c r="E6465" s="338" t="s">
        <v>30225</v>
      </c>
      <c r="F6465" s="339">
        <v>45176.0</v>
      </c>
      <c r="G6465" s="338" t="s">
        <v>23572</v>
      </c>
      <c r="H6465" s="338" t="s">
        <v>16605</v>
      </c>
      <c r="I6465" s="338" t="s">
        <v>24369</v>
      </c>
      <c r="J6465" s="338" t="s">
        <v>15962</v>
      </c>
      <c r="K6465" s="338" t="s">
        <v>4987</v>
      </c>
      <c r="L6465" s="338" t="s">
        <v>18083</v>
      </c>
      <c r="M6465" s="338" t="s">
        <v>30437</v>
      </c>
      <c r="N6465" s="338" t="s">
        <v>5224</v>
      </c>
      <c r="O6465" s="338" t="s">
        <v>5193</v>
      </c>
    </row>
    <row r="6466" ht="15.75" customHeight="1">
      <c r="A6466" s="338" t="s">
        <v>30438</v>
      </c>
      <c r="B6466" s="338" t="s">
        <v>4970</v>
      </c>
      <c r="C6466" s="338" t="s">
        <v>1537</v>
      </c>
      <c r="D6466" s="338">
        <v>2014.0</v>
      </c>
      <c r="E6466" s="338" t="s">
        <v>30439</v>
      </c>
      <c r="F6466" s="339">
        <v>45053.0</v>
      </c>
      <c r="G6466" s="338" t="s">
        <v>25398</v>
      </c>
      <c r="H6466" s="338" t="s">
        <v>27358</v>
      </c>
      <c r="I6466" s="338" t="s">
        <v>27358</v>
      </c>
      <c r="J6466" s="338" t="s">
        <v>8652</v>
      </c>
      <c r="K6466" s="338" t="s">
        <v>3074</v>
      </c>
      <c r="L6466" s="338" t="s">
        <v>5117</v>
      </c>
      <c r="M6466" s="338" t="s">
        <v>30440</v>
      </c>
      <c r="N6466" s="338" t="s">
        <v>28523</v>
      </c>
      <c r="O6466" s="338" t="s">
        <v>5262</v>
      </c>
    </row>
    <row r="6467" ht="15.75" customHeight="1">
      <c r="A6467" s="338" t="s">
        <v>1484</v>
      </c>
      <c r="B6467" s="338" t="s">
        <v>4970</v>
      </c>
      <c r="C6467" s="338" t="s">
        <v>1537</v>
      </c>
      <c r="D6467" s="338">
        <v>2014.0</v>
      </c>
      <c r="E6467" s="338" t="s">
        <v>30441</v>
      </c>
      <c r="F6467" s="339">
        <v>45022.0</v>
      </c>
      <c r="G6467" s="338" t="s">
        <v>25369</v>
      </c>
      <c r="H6467" s="338" t="s">
        <v>17543</v>
      </c>
      <c r="I6467" s="338" t="s">
        <v>17543</v>
      </c>
      <c r="J6467" s="338" t="s">
        <v>30442</v>
      </c>
      <c r="K6467" s="338" t="s">
        <v>4987</v>
      </c>
      <c r="L6467" s="338" t="s">
        <v>5222</v>
      </c>
      <c r="M6467" s="338" t="s">
        <v>30443</v>
      </c>
      <c r="N6467" s="338" t="s">
        <v>5036</v>
      </c>
      <c r="O6467" s="338" t="s">
        <v>5120</v>
      </c>
    </row>
    <row r="6468" ht="15.75" customHeight="1">
      <c r="A6468" s="338" t="s">
        <v>30444</v>
      </c>
      <c r="B6468" s="338" t="s">
        <v>4970</v>
      </c>
      <c r="C6468" s="338" t="s">
        <v>1558</v>
      </c>
      <c r="D6468" s="338">
        <v>2014.0</v>
      </c>
      <c r="E6468" s="338" t="s">
        <v>30445</v>
      </c>
      <c r="F6468" s="339">
        <v>45114.0</v>
      </c>
      <c r="G6468" s="338" t="s">
        <v>25022</v>
      </c>
      <c r="H6468" s="338" t="s">
        <v>20626</v>
      </c>
      <c r="I6468" s="338" t="s">
        <v>20626</v>
      </c>
      <c r="J6468" s="338" t="s">
        <v>7159</v>
      </c>
      <c r="K6468" s="338" t="s">
        <v>4987</v>
      </c>
      <c r="L6468" s="338" t="s">
        <v>4999</v>
      </c>
      <c r="M6468" s="338" t="s">
        <v>30446</v>
      </c>
      <c r="N6468" s="338" t="s">
        <v>16834</v>
      </c>
      <c r="O6468" s="338" t="s">
        <v>5471</v>
      </c>
    </row>
    <row r="6469" ht="15.75" customHeight="1">
      <c r="A6469" s="338" t="s">
        <v>1854</v>
      </c>
      <c r="B6469" s="338" t="s">
        <v>4970</v>
      </c>
      <c r="C6469" s="338" t="s">
        <v>1425</v>
      </c>
      <c r="D6469" s="338">
        <v>2014.0</v>
      </c>
      <c r="E6469" s="338" t="s">
        <v>30447</v>
      </c>
      <c r="F6469" s="339">
        <v>45144.0</v>
      </c>
      <c r="G6469" s="338" t="s">
        <v>18983</v>
      </c>
      <c r="H6469" s="338" t="s">
        <v>30448</v>
      </c>
      <c r="I6469" s="338" t="s">
        <v>30448</v>
      </c>
      <c r="J6469" s="338" t="s">
        <v>30449</v>
      </c>
      <c r="K6469" s="338" t="s">
        <v>4987</v>
      </c>
      <c r="L6469" s="338" t="s">
        <v>5140</v>
      </c>
      <c r="M6469" s="338" t="s">
        <v>30450</v>
      </c>
      <c r="N6469" s="338" t="s">
        <v>30451</v>
      </c>
      <c r="O6469" s="338" t="s">
        <v>5067</v>
      </c>
    </row>
    <row r="6470" ht="15.75" customHeight="1">
      <c r="A6470" s="338" t="s">
        <v>2825</v>
      </c>
      <c r="B6470" s="338" t="s">
        <v>7737</v>
      </c>
      <c r="C6470" s="338" t="s">
        <v>1558</v>
      </c>
      <c r="D6470" s="338">
        <v>2014.0</v>
      </c>
      <c r="E6470" s="338" t="s">
        <v>30225</v>
      </c>
      <c r="F6470" s="339">
        <v>45052.0</v>
      </c>
      <c r="G6470" s="338" t="s">
        <v>14323</v>
      </c>
      <c r="H6470" s="338" t="s">
        <v>18894</v>
      </c>
      <c r="I6470" s="338" t="s">
        <v>30452</v>
      </c>
      <c r="J6470" s="338" t="s">
        <v>16685</v>
      </c>
      <c r="K6470" s="338" t="s">
        <v>4987</v>
      </c>
      <c r="L6470" s="338" t="s">
        <v>7743</v>
      </c>
      <c r="M6470" s="338" t="s">
        <v>30453</v>
      </c>
      <c r="N6470" s="338" t="s">
        <v>30454</v>
      </c>
      <c r="O6470" s="338" t="s">
        <v>5232</v>
      </c>
    </row>
    <row r="6471" ht="15.75" customHeight="1">
      <c r="A6471" s="338" t="s">
        <v>7390</v>
      </c>
      <c r="B6471" s="338" t="s">
        <v>7737</v>
      </c>
      <c r="C6471" s="338" t="s">
        <v>1537</v>
      </c>
      <c r="D6471" s="338">
        <v>2014.0</v>
      </c>
      <c r="E6471" s="338" t="s">
        <v>30421</v>
      </c>
      <c r="F6471" s="338" t="s">
        <v>5286</v>
      </c>
      <c r="G6471" s="338" t="s">
        <v>19126</v>
      </c>
      <c r="H6471" s="338" t="s">
        <v>18466</v>
      </c>
      <c r="I6471" s="338" t="s">
        <v>30455</v>
      </c>
      <c r="J6471" s="338" t="s">
        <v>22157</v>
      </c>
      <c r="K6471" s="338" t="s">
        <v>4987</v>
      </c>
      <c r="L6471" s="338" t="s">
        <v>16620</v>
      </c>
      <c r="M6471" s="338" t="s">
        <v>30456</v>
      </c>
      <c r="N6471" s="338" t="s">
        <v>5009</v>
      </c>
      <c r="O6471" s="338" t="s">
        <v>5020</v>
      </c>
    </row>
    <row r="6472" ht="15.75" customHeight="1">
      <c r="A6472" s="338" t="s">
        <v>3804</v>
      </c>
      <c r="B6472" s="338" t="s">
        <v>4970</v>
      </c>
      <c r="C6472" s="338" t="s">
        <v>3713</v>
      </c>
      <c r="D6472" s="338">
        <v>2014.0</v>
      </c>
      <c r="E6472" s="338" t="s">
        <v>30457</v>
      </c>
      <c r="F6472" s="339">
        <v>45023.0</v>
      </c>
      <c r="G6472" s="338" t="s">
        <v>17373</v>
      </c>
      <c r="H6472" s="338" t="s">
        <v>19533</v>
      </c>
      <c r="I6472" s="338" t="s">
        <v>26473</v>
      </c>
      <c r="J6472" s="338" t="s">
        <v>11718</v>
      </c>
      <c r="K6472" s="338" t="s">
        <v>4987</v>
      </c>
      <c r="L6472" s="338" t="s">
        <v>6394</v>
      </c>
      <c r="M6472" s="338" t="s">
        <v>30458</v>
      </c>
      <c r="N6472" s="338" t="s">
        <v>4979</v>
      </c>
      <c r="O6472" s="338" t="s">
        <v>7966</v>
      </c>
    </row>
    <row r="6473" ht="15.75" customHeight="1">
      <c r="A6473" s="338" t="s">
        <v>6389</v>
      </c>
      <c r="B6473" s="338" t="s">
        <v>4993</v>
      </c>
      <c r="C6473" s="338" t="s">
        <v>1558</v>
      </c>
      <c r="D6473" s="338">
        <v>2014.0</v>
      </c>
      <c r="E6473" s="338" t="s">
        <v>30459</v>
      </c>
      <c r="F6473" s="339">
        <v>44990.0</v>
      </c>
      <c r="G6473" s="338" t="s">
        <v>7952</v>
      </c>
      <c r="H6473" s="338" t="s">
        <v>27183</v>
      </c>
      <c r="I6473" s="338" t="s">
        <v>27183</v>
      </c>
      <c r="J6473" s="338" t="s">
        <v>29493</v>
      </c>
      <c r="K6473" s="338" t="s">
        <v>4987</v>
      </c>
      <c r="L6473" s="338" t="s">
        <v>12744</v>
      </c>
      <c r="M6473" s="338" t="s">
        <v>30460</v>
      </c>
      <c r="N6473" s="338" t="s">
        <v>30461</v>
      </c>
      <c r="O6473" s="338" t="s">
        <v>5715</v>
      </c>
    </row>
    <row r="6474" ht="15.75" customHeight="1">
      <c r="A6474" s="338" t="s">
        <v>306</v>
      </c>
      <c r="B6474" s="338" t="s">
        <v>7737</v>
      </c>
      <c r="C6474" s="338" t="s">
        <v>1537</v>
      </c>
      <c r="D6474" s="338">
        <v>2014.0</v>
      </c>
      <c r="E6474" s="338" t="s">
        <v>30462</v>
      </c>
      <c r="F6474" s="339">
        <v>45022.0</v>
      </c>
      <c r="G6474" s="338" t="s">
        <v>25776</v>
      </c>
      <c r="H6474" s="338" t="s">
        <v>27781</v>
      </c>
      <c r="I6474" s="338" t="s">
        <v>15724</v>
      </c>
      <c r="J6474" s="338" t="s">
        <v>27474</v>
      </c>
      <c r="K6474" s="338" t="s">
        <v>4987</v>
      </c>
      <c r="L6474" s="338" t="s">
        <v>18254</v>
      </c>
      <c r="M6474" s="338" t="s">
        <v>30463</v>
      </c>
      <c r="N6474" s="338" t="s">
        <v>4979</v>
      </c>
      <c r="O6474" s="338" t="s">
        <v>5457</v>
      </c>
    </row>
    <row r="6475" ht="15.75" customHeight="1">
      <c r="A6475" s="338" t="s">
        <v>3102</v>
      </c>
      <c r="B6475" s="338" t="s">
        <v>7737</v>
      </c>
      <c r="C6475" s="338" t="s">
        <v>1547</v>
      </c>
      <c r="D6475" s="338">
        <v>2014.0</v>
      </c>
      <c r="E6475" s="338" t="s">
        <v>29989</v>
      </c>
      <c r="F6475" s="339">
        <v>45052.0</v>
      </c>
      <c r="G6475" s="338" t="s">
        <v>18917</v>
      </c>
      <c r="H6475" s="338" t="s">
        <v>12139</v>
      </c>
      <c r="I6475" s="338" t="s">
        <v>30464</v>
      </c>
      <c r="J6475" s="338" t="s">
        <v>30465</v>
      </c>
      <c r="K6475" s="338" t="s">
        <v>4987</v>
      </c>
      <c r="L6475" s="338" t="s">
        <v>7014</v>
      </c>
      <c r="M6475" s="338" t="s">
        <v>30466</v>
      </c>
      <c r="N6475" s="338" t="s">
        <v>30467</v>
      </c>
      <c r="O6475" s="338" t="s">
        <v>5262</v>
      </c>
    </row>
    <row r="6476" ht="15.75" customHeight="1">
      <c r="A6476" s="338" t="s">
        <v>30</v>
      </c>
      <c r="B6476" s="338" t="s">
        <v>4970</v>
      </c>
      <c r="C6476" s="338" t="s">
        <v>1537</v>
      </c>
      <c r="D6476" s="338">
        <v>2014.0</v>
      </c>
      <c r="E6476" s="338" t="s">
        <v>30468</v>
      </c>
      <c r="F6476" s="339">
        <v>44963.0</v>
      </c>
      <c r="G6476" s="338" t="s">
        <v>19686</v>
      </c>
      <c r="H6476" s="338" t="s">
        <v>30469</v>
      </c>
      <c r="I6476" s="338" t="s">
        <v>23670</v>
      </c>
      <c r="J6476" s="338" t="s">
        <v>30470</v>
      </c>
      <c r="K6476" s="338" t="s">
        <v>4987</v>
      </c>
      <c r="L6476" s="338" t="s">
        <v>18250</v>
      </c>
      <c r="M6476" s="338" t="s">
        <v>30471</v>
      </c>
      <c r="N6476" s="338" t="s">
        <v>4979</v>
      </c>
      <c r="O6476" s="338" t="s">
        <v>5160</v>
      </c>
    </row>
    <row r="6477" ht="15.75" customHeight="1">
      <c r="A6477" s="338" t="s">
        <v>65</v>
      </c>
      <c r="B6477" s="338" t="s">
        <v>4970</v>
      </c>
      <c r="C6477" s="338" t="s">
        <v>1537</v>
      </c>
      <c r="D6477" s="338">
        <v>2014.0</v>
      </c>
      <c r="E6477" s="338" t="s">
        <v>30472</v>
      </c>
      <c r="F6477" s="339">
        <v>44992.0</v>
      </c>
      <c r="G6477" s="338" t="s">
        <v>30473</v>
      </c>
      <c r="H6477" s="338" t="s">
        <v>5073</v>
      </c>
      <c r="I6477" s="338" t="s">
        <v>27329</v>
      </c>
      <c r="J6477" s="338" t="s">
        <v>28475</v>
      </c>
      <c r="K6477" s="338" t="s">
        <v>4987</v>
      </c>
      <c r="L6477" s="338" t="s">
        <v>30474</v>
      </c>
      <c r="M6477" s="338" t="s">
        <v>30475</v>
      </c>
      <c r="N6477" s="338" t="s">
        <v>4979</v>
      </c>
      <c r="O6477" s="338" t="s">
        <v>5037</v>
      </c>
    </row>
    <row r="6478" ht="15.75" customHeight="1">
      <c r="A6478" s="338" t="s">
        <v>30476</v>
      </c>
      <c r="B6478" s="338" t="s">
        <v>4970</v>
      </c>
      <c r="C6478" s="338" t="s">
        <v>1558</v>
      </c>
      <c r="D6478" s="338">
        <v>2014.0</v>
      </c>
      <c r="E6478" s="338" t="s">
        <v>30477</v>
      </c>
      <c r="F6478" s="339">
        <v>44964.0</v>
      </c>
      <c r="G6478" s="338" t="s">
        <v>9450</v>
      </c>
      <c r="H6478" s="338" t="s">
        <v>30478</v>
      </c>
      <c r="I6478" s="338" t="s">
        <v>23186</v>
      </c>
      <c r="J6478" s="338" t="s">
        <v>29338</v>
      </c>
      <c r="K6478" s="338" t="s">
        <v>12977</v>
      </c>
      <c r="M6478" s="338" t="s">
        <v>30479</v>
      </c>
      <c r="N6478" s="338" t="s">
        <v>30480</v>
      </c>
      <c r="O6478" s="338" t="s">
        <v>5160</v>
      </c>
    </row>
    <row r="6479" ht="15.75" customHeight="1">
      <c r="A6479" s="338" t="s">
        <v>134</v>
      </c>
      <c r="B6479" s="338" t="s">
        <v>4993</v>
      </c>
      <c r="C6479" s="338" t="s">
        <v>1572</v>
      </c>
      <c r="D6479" s="338">
        <v>2014.0</v>
      </c>
      <c r="E6479" s="338" t="s">
        <v>30378</v>
      </c>
      <c r="F6479" s="339">
        <v>45145.0</v>
      </c>
      <c r="G6479" s="338" t="s">
        <v>30481</v>
      </c>
      <c r="H6479" s="338" t="s">
        <v>30482</v>
      </c>
      <c r="I6479" s="338" t="s">
        <v>30483</v>
      </c>
      <c r="J6479" s="338" t="s">
        <v>30484</v>
      </c>
      <c r="K6479" s="338" t="s">
        <v>4987</v>
      </c>
      <c r="L6479" s="338" t="s">
        <v>23863</v>
      </c>
      <c r="M6479" s="338" t="s">
        <v>30485</v>
      </c>
      <c r="N6479" s="338" t="s">
        <v>26449</v>
      </c>
      <c r="O6479" s="338" t="s">
        <v>5160</v>
      </c>
    </row>
    <row r="6480" ht="15.75" customHeight="1">
      <c r="A6480" s="338" t="s">
        <v>957</v>
      </c>
      <c r="B6480" s="338" t="s">
        <v>7737</v>
      </c>
      <c r="C6480" s="338" t="s">
        <v>1537</v>
      </c>
      <c r="D6480" s="338">
        <v>2014.0</v>
      </c>
      <c r="E6480" s="338" t="s">
        <v>30486</v>
      </c>
      <c r="F6480" s="339">
        <v>45083.0</v>
      </c>
      <c r="G6480" s="338" t="s">
        <v>30487</v>
      </c>
      <c r="H6480" s="338" t="s">
        <v>27079</v>
      </c>
      <c r="I6480" s="338" t="s">
        <v>25083</v>
      </c>
      <c r="J6480" s="338" t="s">
        <v>29078</v>
      </c>
      <c r="K6480" s="338" t="s">
        <v>4987</v>
      </c>
      <c r="L6480" s="338" t="s">
        <v>18083</v>
      </c>
      <c r="M6480" s="338" t="s">
        <v>30488</v>
      </c>
      <c r="N6480" s="338" t="s">
        <v>22854</v>
      </c>
      <c r="O6480" s="338" t="s">
        <v>11509</v>
      </c>
    </row>
    <row r="6481" ht="15.75" customHeight="1">
      <c r="A6481" s="338" t="s">
        <v>557</v>
      </c>
      <c r="B6481" s="338" t="s">
        <v>4993</v>
      </c>
      <c r="C6481" s="338" t="s">
        <v>1537</v>
      </c>
      <c r="D6481" s="338">
        <v>2014.0</v>
      </c>
      <c r="E6481" s="338" t="s">
        <v>30423</v>
      </c>
      <c r="F6481" s="338" t="s">
        <v>5059</v>
      </c>
      <c r="G6481" s="338" t="s">
        <v>30489</v>
      </c>
      <c r="H6481" s="338" t="s">
        <v>30490</v>
      </c>
      <c r="I6481" s="338" t="s">
        <v>13560</v>
      </c>
      <c r="J6481" s="338" t="s">
        <v>21459</v>
      </c>
      <c r="K6481" s="338" t="s">
        <v>4987</v>
      </c>
      <c r="L6481" s="338" t="s">
        <v>24325</v>
      </c>
      <c r="M6481" s="338" t="s">
        <v>30491</v>
      </c>
      <c r="N6481" s="338" t="s">
        <v>30492</v>
      </c>
      <c r="O6481" s="338" t="s">
        <v>5262</v>
      </c>
    </row>
    <row r="6482" ht="15.75" customHeight="1">
      <c r="A6482" s="338" t="s">
        <v>2451</v>
      </c>
      <c r="B6482" s="338" t="s">
        <v>4993</v>
      </c>
      <c r="C6482" s="338" t="s">
        <v>1601</v>
      </c>
      <c r="D6482" s="338">
        <v>2014.0</v>
      </c>
      <c r="E6482" s="338" t="s">
        <v>30430</v>
      </c>
      <c r="F6482" s="339">
        <v>45174.0</v>
      </c>
      <c r="G6482" s="338" t="s">
        <v>7802</v>
      </c>
      <c r="H6482" s="338" t="s">
        <v>22130</v>
      </c>
      <c r="I6482" s="338" t="s">
        <v>14115</v>
      </c>
      <c r="J6482" s="338" t="s">
        <v>29036</v>
      </c>
      <c r="K6482" s="338" t="s">
        <v>4987</v>
      </c>
      <c r="L6482" s="338" t="s">
        <v>6394</v>
      </c>
      <c r="M6482" s="338" t="s">
        <v>30493</v>
      </c>
      <c r="N6482" s="338" t="s">
        <v>30494</v>
      </c>
      <c r="O6482" s="338" t="s">
        <v>5852</v>
      </c>
    </row>
    <row r="6483" ht="15.75" customHeight="1">
      <c r="A6483" s="338" t="s">
        <v>3218</v>
      </c>
      <c r="B6483" s="338" t="s">
        <v>7737</v>
      </c>
      <c r="C6483" s="338" t="s">
        <v>1537</v>
      </c>
      <c r="D6483" s="338">
        <v>2014.0</v>
      </c>
      <c r="E6483" s="338" t="s">
        <v>30430</v>
      </c>
      <c r="F6483" s="339">
        <v>44964.0</v>
      </c>
      <c r="G6483" s="338" t="s">
        <v>19683</v>
      </c>
      <c r="H6483" s="338" t="s">
        <v>21459</v>
      </c>
      <c r="I6483" s="338" t="s">
        <v>7877</v>
      </c>
      <c r="J6483" s="338" t="s">
        <v>30235</v>
      </c>
      <c r="K6483" s="338" t="s">
        <v>4987</v>
      </c>
      <c r="L6483" s="338" t="s">
        <v>12744</v>
      </c>
      <c r="M6483" s="338" t="s">
        <v>30495</v>
      </c>
      <c r="N6483" s="338" t="s">
        <v>17560</v>
      </c>
      <c r="O6483" s="338" t="s">
        <v>7745</v>
      </c>
    </row>
    <row r="6484" ht="15.75" customHeight="1">
      <c r="A6484" s="338" t="s">
        <v>1095</v>
      </c>
      <c r="B6484" s="338" t="s">
        <v>4993</v>
      </c>
      <c r="C6484" s="338" t="s">
        <v>1572</v>
      </c>
      <c r="D6484" s="338">
        <v>2014.0</v>
      </c>
      <c r="E6484" s="338" t="s">
        <v>30496</v>
      </c>
      <c r="F6484" s="339">
        <v>45114.0</v>
      </c>
      <c r="G6484" s="338" t="s">
        <v>21250</v>
      </c>
      <c r="H6484" s="338" t="s">
        <v>30497</v>
      </c>
      <c r="I6484" s="338" t="s">
        <v>27270</v>
      </c>
      <c r="J6484" s="338" t="s">
        <v>30376</v>
      </c>
      <c r="K6484" s="338" t="s">
        <v>4987</v>
      </c>
      <c r="L6484" s="338" t="s">
        <v>12846</v>
      </c>
      <c r="M6484" s="338" t="s">
        <v>30498</v>
      </c>
      <c r="N6484" s="338" t="s">
        <v>4979</v>
      </c>
      <c r="O6484" s="338" t="s">
        <v>5067</v>
      </c>
    </row>
    <row r="6485" ht="15.75" customHeight="1">
      <c r="A6485" s="338" t="s">
        <v>2081</v>
      </c>
      <c r="B6485" s="338" t="s">
        <v>7737</v>
      </c>
      <c r="C6485" s="338" t="s">
        <v>1537</v>
      </c>
      <c r="D6485" s="338">
        <v>2014.0</v>
      </c>
      <c r="E6485" s="338" t="s">
        <v>30499</v>
      </c>
      <c r="F6485" s="339">
        <v>45083.0</v>
      </c>
      <c r="G6485" s="338" t="s">
        <v>13558</v>
      </c>
      <c r="H6485" s="338" t="s">
        <v>24340</v>
      </c>
      <c r="I6485" s="338" t="s">
        <v>27767</v>
      </c>
      <c r="J6485" s="338" t="s">
        <v>27947</v>
      </c>
      <c r="K6485" s="338" t="s">
        <v>4987</v>
      </c>
      <c r="L6485" s="338" t="s">
        <v>18155</v>
      </c>
      <c r="M6485" s="338" t="s">
        <v>30500</v>
      </c>
      <c r="N6485" s="338" t="s">
        <v>25296</v>
      </c>
      <c r="O6485" s="338" t="s">
        <v>5457</v>
      </c>
    </row>
    <row r="6486" ht="15.75" customHeight="1">
      <c r="A6486" s="338" t="s">
        <v>4648</v>
      </c>
      <c r="B6486" s="338" t="s">
        <v>4970</v>
      </c>
      <c r="C6486" s="338" t="s">
        <v>1558</v>
      </c>
      <c r="D6486" s="338">
        <v>2014.0</v>
      </c>
      <c r="E6486" s="338" t="s">
        <v>30417</v>
      </c>
      <c r="F6486" s="339">
        <v>44990.0</v>
      </c>
      <c r="G6486" s="338" t="s">
        <v>8593</v>
      </c>
      <c r="H6486" s="338" t="s">
        <v>15927</v>
      </c>
      <c r="I6486" s="338" t="s">
        <v>15927</v>
      </c>
      <c r="J6486" s="338" t="s">
        <v>25094</v>
      </c>
      <c r="K6486" s="338" t="s">
        <v>5245</v>
      </c>
      <c r="L6486" s="338" t="s">
        <v>5291</v>
      </c>
      <c r="M6486" s="338" t="s">
        <v>30501</v>
      </c>
      <c r="N6486" s="338" t="s">
        <v>30502</v>
      </c>
      <c r="O6486" s="338" t="s">
        <v>5160</v>
      </c>
    </row>
    <row r="6487" ht="15.75" customHeight="1">
      <c r="A6487" s="338" t="s">
        <v>664</v>
      </c>
      <c r="B6487" s="338" t="s">
        <v>4993</v>
      </c>
      <c r="C6487" s="338" t="s">
        <v>1601</v>
      </c>
      <c r="D6487" s="338">
        <v>2014.0</v>
      </c>
      <c r="E6487" s="338" t="s">
        <v>30459</v>
      </c>
      <c r="F6487" s="339">
        <v>44963.0</v>
      </c>
      <c r="G6487" s="338" t="s">
        <v>9626</v>
      </c>
      <c r="H6487" s="338" t="s">
        <v>22348</v>
      </c>
      <c r="I6487" s="338" t="s">
        <v>28066</v>
      </c>
      <c r="J6487" s="338" t="s">
        <v>15981</v>
      </c>
      <c r="K6487" s="338" t="s">
        <v>4976</v>
      </c>
      <c r="L6487" s="338" t="s">
        <v>30503</v>
      </c>
      <c r="M6487" s="338" t="s">
        <v>30504</v>
      </c>
      <c r="N6487" s="338" t="s">
        <v>5224</v>
      </c>
      <c r="O6487" s="338" t="s">
        <v>5020</v>
      </c>
    </row>
    <row r="6488" ht="15.75" customHeight="1">
      <c r="A6488" s="338" t="s">
        <v>30505</v>
      </c>
      <c r="B6488" s="338" t="s">
        <v>7737</v>
      </c>
      <c r="C6488" s="338" t="s">
        <v>1547</v>
      </c>
      <c r="D6488" s="338">
        <v>2014.0</v>
      </c>
      <c r="E6488" s="338" t="s">
        <v>30385</v>
      </c>
      <c r="F6488" s="339">
        <v>45114.0</v>
      </c>
      <c r="G6488" s="338" t="s">
        <v>30506</v>
      </c>
      <c r="H6488" s="338" t="s">
        <v>29365</v>
      </c>
      <c r="I6488" s="338" t="s">
        <v>27080</v>
      </c>
      <c r="J6488" s="338" t="s">
        <v>30409</v>
      </c>
      <c r="K6488" s="338" t="s">
        <v>4987</v>
      </c>
      <c r="L6488" s="338" t="s">
        <v>5176</v>
      </c>
      <c r="M6488" s="338" t="s">
        <v>30507</v>
      </c>
      <c r="N6488" s="338" t="s">
        <v>17520</v>
      </c>
      <c r="O6488" s="338" t="s">
        <v>5824</v>
      </c>
    </row>
    <row r="6489" ht="15.75" customHeight="1">
      <c r="A6489" s="338" t="s">
        <v>30508</v>
      </c>
      <c r="B6489" s="338" t="s">
        <v>4970</v>
      </c>
      <c r="C6489" s="338" t="s">
        <v>1425</v>
      </c>
      <c r="D6489" s="338">
        <v>2014.0</v>
      </c>
      <c r="E6489" s="338" t="s">
        <v>30509</v>
      </c>
      <c r="F6489" s="339">
        <v>44963.0</v>
      </c>
      <c r="G6489" s="338" t="s">
        <v>7029</v>
      </c>
      <c r="H6489" s="338" t="s">
        <v>26784</v>
      </c>
      <c r="I6489" s="338" t="s">
        <v>26784</v>
      </c>
      <c r="J6489" s="338" t="s">
        <v>30510</v>
      </c>
      <c r="K6489" s="338" t="s">
        <v>4987</v>
      </c>
      <c r="L6489" s="338" t="s">
        <v>5084</v>
      </c>
      <c r="M6489" s="338" t="s">
        <v>30511</v>
      </c>
      <c r="N6489" s="338" t="s">
        <v>30512</v>
      </c>
      <c r="O6489" s="338" t="s">
        <v>5483</v>
      </c>
    </row>
    <row r="6490" ht="15.75" customHeight="1">
      <c r="A6490" s="338" t="s">
        <v>1398</v>
      </c>
      <c r="B6490" s="338" t="s">
        <v>4970</v>
      </c>
      <c r="C6490" s="338" t="s">
        <v>1425</v>
      </c>
      <c r="D6490" s="338">
        <v>2014.0</v>
      </c>
      <c r="E6490" s="338" t="s">
        <v>30014</v>
      </c>
      <c r="F6490" s="339">
        <v>45021.0</v>
      </c>
      <c r="G6490" s="338" t="s">
        <v>10388</v>
      </c>
      <c r="H6490" s="338" t="s">
        <v>18348</v>
      </c>
      <c r="I6490" s="338" t="s">
        <v>30513</v>
      </c>
      <c r="J6490" s="338" t="s">
        <v>30514</v>
      </c>
      <c r="K6490" s="338" t="s">
        <v>4987</v>
      </c>
      <c r="L6490" s="338" t="s">
        <v>5108</v>
      </c>
      <c r="M6490" s="338" t="s">
        <v>30515</v>
      </c>
      <c r="N6490" s="338" t="s">
        <v>7780</v>
      </c>
      <c r="O6490" s="338" t="s">
        <v>5339</v>
      </c>
    </row>
    <row r="6491" ht="15.75" customHeight="1">
      <c r="A6491" s="338" t="s">
        <v>1402</v>
      </c>
      <c r="B6491" s="338" t="s">
        <v>4970</v>
      </c>
      <c r="C6491" s="338" t="s">
        <v>1547</v>
      </c>
      <c r="D6491" s="338">
        <v>2014.0</v>
      </c>
      <c r="E6491" s="338" t="s">
        <v>29989</v>
      </c>
      <c r="F6491" s="339">
        <v>45176.0</v>
      </c>
      <c r="G6491" s="338" t="s">
        <v>30516</v>
      </c>
      <c r="H6491" s="338" t="s">
        <v>12887</v>
      </c>
      <c r="I6491" s="338" t="s">
        <v>12887</v>
      </c>
      <c r="J6491" s="338" t="s">
        <v>30517</v>
      </c>
      <c r="K6491" s="338" t="s">
        <v>4987</v>
      </c>
      <c r="L6491" s="338" t="s">
        <v>5281</v>
      </c>
      <c r="M6491" s="338" t="s">
        <v>30518</v>
      </c>
      <c r="N6491" s="338" t="s">
        <v>21882</v>
      </c>
      <c r="O6491" s="338" t="s">
        <v>20491</v>
      </c>
    </row>
    <row r="6492" ht="15.75" customHeight="1">
      <c r="A6492" s="338" t="s">
        <v>1860</v>
      </c>
      <c r="B6492" s="338" t="s">
        <v>7737</v>
      </c>
      <c r="C6492" s="338" t="s">
        <v>1681</v>
      </c>
      <c r="D6492" s="338">
        <v>2014.0</v>
      </c>
      <c r="E6492" s="338" t="s">
        <v>30519</v>
      </c>
      <c r="F6492" s="339">
        <v>45114.0</v>
      </c>
      <c r="G6492" s="338" t="s">
        <v>27789</v>
      </c>
      <c r="H6492" s="338" t="s">
        <v>30520</v>
      </c>
      <c r="I6492" s="338" t="s">
        <v>30521</v>
      </c>
      <c r="J6492" s="338" t="s">
        <v>28098</v>
      </c>
      <c r="K6492" s="338" t="s">
        <v>4976</v>
      </c>
      <c r="L6492" s="338" t="s">
        <v>5074</v>
      </c>
      <c r="M6492" s="338" t="s">
        <v>30522</v>
      </c>
      <c r="N6492" s="338" t="s">
        <v>8830</v>
      </c>
      <c r="O6492" s="338" t="s">
        <v>5457</v>
      </c>
    </row>
    <row r="6493" ht="15.75" customHeight="1">
      <c r="A6493" s="338" t="s">
        <v>3354</v>
      </c>
      <c r="B6493" s="338" t="s">
        <v>7737</v>
      </c>
      <c r="C6493" s="338" t="s">
        <v>1537</v>
      </c>
      <c r="D6493" s="338">
        <v>2014.0</v>
      </c>
      <c r="E6493" s="338" t="s">
        <v>29989</v>
      </c>
      <c r="F6493" s="339">
        <v>44932.0</v>
      </c>
      <c r="G6493" s="338" t="s">
        <v>18962</v>
      </c>
      <c r="H6493" s="338" t="s">
        <v>30523</v>
      </c>
      <c r="I6493" s="338" t="s">
        <v>6042</v>
      </c>
      <c r="J6493" s="338" t="s">
        <v>6042</v>
      </c>
      <c r="K6493" s="338" t="s">
        <v>5607</v>
      </c>
      <c r="L6493" s="338" t="s">
        <v>14335</v>
      </c>
      <c r="M6493" s="338" t="s">
        <v>30524</v>
      </c>
      <c r="N6493" s="338" t="s">
        <v>25296</v>
      </c>
      <c r="O6493" s="338" t="s">
        <v>5824</v>
      </c>
    </row>
    <row r="6494" ht="15.75" customHeight="1">
      <c r="A6494" s="338" t="s">
        <v>4848</v>
      </c>
      <c r="B6494" s="338" t="s">
        <v>4970</v>
      </c>
      <c r="C6494" s="338" t="s">
        <v>1537</v>
      </c>
      <c r="D6494" s="338">
        <v>2014.0</v>
      </c>
      <c r="E6494" s="338" t="s">
        <v>30525</v>
      </c>
      <c r="F6494" s="339">
        <v>45052.0</v>
      </c>
      <c r="G6494" s="338" t="s">
        <v>19646</v>
      </c>
      <c r="H6494" s="338" t="s">
        <v>29840</v>
      </c>
      <c r="I6494" s="338" t="s">
        <v>30526</v>
      </c>
      <c r="J6494" s="338" t="s">
        <v>22753</v>
      </c>
      <c r="K6494" s="338" t="s">
        <v>4987</v>
      </c>
      <c r="L6494" s="338" t="s">
        <v>5166</v>
      </c>
      <c r="M6494" s="338" t="s">
        <v>30527</v>
      </c>
      <c r="N6494" s="338" t="s">
        <v>4990</v>
      </c>
      <c r="O6494" s="338" t="s">
        <v>5545</v>
      </c>
    </row>
    <row r="6495" ht="15.75" customHeight="1">
      <c r="A6495" s="338" t="s">
        <v>3974</v>
      </c>
      <c r="B6495" s="338" t="s">
        <v>4970</v>
      </c>
      <c r="C6495" s="338" t="s">
        <v>3713</v>
      </c>
      <c r="D6495" s="338">
        <v>2014.0</v>
      </c>
      <c r="E6495" s="338" t="s">
        <v>30528</v>
      </c>
      <c r="F6495" s="339">
        <v>44933.0</v>
      </c>
      <c r="G6495" s="338" t="s">
        <v>11973</v>
      </c>
      <c r="H6495" s="338" t="s">
        <v>30529</v>
      </c>
      <c r="I6495" s="338" t="s">
        <v>30530</v>
      </c>
      <c r="J6495" s="338" t="s">
        <v>26579</v>
      </c>
      <c r="K6495" s="338" t="s">
        <v>4987</v>
      </c>
      <c r="L6495" s="338" t="s">
        <v>22832</v>
      </c>
      <c r="M6495" s="338" t="s">
        <v>30531</v>
      </c>
      <c r="N6495" s="338" t="s">
        <v>30532</v>
      </c>
      <c r="O6495" s="338" t="s">
        <v>5537</v>
      </c>
    </row>
    <row r="6496" ht="15.75" customHeight="1">
      <c r="A6496" s="338" t="s">
        <v>1248</v>
      </c>
      <c r="B6496" s="338" t="s">
        <v>7737</v>
      </c>
      <c r="C6496" s="338" t="s">
        <v>1537</v>
      </c>
      <c r="D6496" s="338">
        <v>2014.0</v>
      </c>
      <c r="E6496" s="338" t="s">
        <v>30533</v>
      </c>
      <c r="F6496" s="339">
        <v>45082.0</v>
      </c>
      <c r="G6496" s="338" t="s">
        <v>30534</v>
      </c>
      <c r="H6496" s="338" t="s">
        <v>16681</v>
      </c>
      <c r="I6496" s="338" t="s">
        <v>19965</v>
      </c>
      <c r="J6496" s="338" t="s">
        <v>17420</v>
      </c>
      <c r="K6496" s="338" t="s">
        <v>4987</v>
      </c>
      <c r="L6496" s="338" t="s">
        <v>25118</v>
      </c>
      <c r="M6496" s="338" t="s">
        <v>30535</v>
      </c>
      <c r="N6496" s="338" t="s">
        <v>5009</v>
      </c>
      <c r="O6496" s="338" t="s">
        <v>20491</v>
      </c>
    </row>
    <row r="6497" ht="15.75" customHeight="1">
      <c r="A6497" s="338" t="s">
        <v>30536</v>
      </c>
      <c r="B6497" s="338" t="s">
        <v>4970</v>
      </c>
      <c r="C6497" s="338" t="s">
        <v>1558</v>
      </c>
      <c r="D6497" s="338">
        <v>2014.0</v>
      </c>
      <c r="E6497" s="338" t="s">
        <v>30439</v>
      </c>
      <c r="F6497" s="339">
        <v>45113.0</v>
      </c>
      <c r="G6497" s="338" t="s">
        <v>5680</v>
      </c>
      <c r="H6497" s="338" t="s">
        <v>17499</v>
      </c>
      <c r="I6497" s="338" t="s">
        <v>17499</v>
      </c>
      <c r="J6497" s="338" t="s">
        <v>19535</v>
      </c>
      <c r="K6497" s="338" t="s">
        <v>4987</v>
      </c>
      <c r="L6497" s="338" t="s">
        <v>5094</v>
      </c>
      <c r="M6497" s="338" t="s">
        <v>30537</v>
      </c>
      <c r="N6497" s="338" t="s">
        <v>19707</v>
      </c>
      <c r="O6497" s="338" t="s">
        <v>19914</v>
      </c>
    </row>
    <row r="6498" ht="15.75" customHeight="1">
      <c r="A6498" s="338" t="s">
        <v>1447</v>
      </c>
      <c r="B6498" s="338" t="s">
        <v>4970</v>
      </c>
      <c r="C6498" s="338" t="s">
        <v>1558</v>
      </c>
      <c r="D6498" s="338">
        <v>2014.0</v>
      </c>
      <c r="E6498" s="338" t="s">
        <v>30205</v>
      </c>
      <c r="F6498" s="339">
        <v>44991.0</v>
      </c>
      <c r="G6498" s="338" t="s">
        <v>17353</v>
      </c>
      <c r="H6498" s="338" t="s">
        <v>26450</v>
      </c>
      <c r="I6498" s="338" t="s">
        <v>30538</v>
      </c>
      <c r="J6498" s="338" t="s">
        <v>25747</v>
      </c>
      <c r="K6498" s="338" t="s">
        <v>4987</v>
      </c>
      <c r="L6498" s="338" t="s">
        <v>4999</v>
      </c>
      <c r="M6498" s="338" t="s">
        <v>30539</v>
      </c>
      <c r="N6498" s="338" t="s">
        <v>29872</v>
      </c>
      <c r="O6498" s="338" t="s">
        <v>5262</v>
      </c>
    </row>
    <row r="6499" ht="15.75" customHeight="1">
      <c r="A6499" s="338" t="s">
        <v>3605</v>
      </c>
      <c r="B6499" s="338" t="s">
        <v>5601</v>
      </c>
      <c r="C6499" s="338" t="s">
        <v>1547</v>
      </c>
      <c r="D6499" s="338">
        <v>2014.0</v>
      </c>
      <c r="E6499" s="338" t="s">
        <v>30540</v>
      </c>
      <c r="F6499" s="339">
        <v>45144.0</v>
      </c>
      <c r="G6499" s="338" t="s">
        <v>12754</v>
      </c>
      <c r="H6499" s="338" t="s">
        <v>30541</v>
      </c>
      <c r="I6499" s="338" t="s">
        <v>30541</v>
      </c>
      <c r="J6499" s="338" t="s">
        <v>30542</v>
      </c>
      <c r="K6499" s="338" t="s">
        <v>3074</v>
      </c>
      <c r="L6499" s="338" t="s">
        <v>6297</v>
      </c>
      <c r="M6499" s="338" t="s">
        <v>30543</v>
      </c>
      <c r="N6499" s="338" t="s">
        <v>28523</v>
      </c>
      <c r="O6499" s="338" t="s">
        <v>5370</v>
      </c>
    </row>
    <row r="6500" ht="15.75" customHeight="1">
      <c r="A6500" s="338" t="s">
        <v>2834</v>
      </c>
      <c r="B6500" s="338" t="s">
        <v>4970</v>
      </c>
      <c r="C6500" s="338" t="s">
        <v>1558</v>
      </c>
      <c r="D6500" s="338">
        <v>2014.0</v>
      </c>
      <c r="E6500" s="338" t="s">
        <v>30441</v>
      </c>
      <c r="F6500" s="339">
        <v>44931.0</v>
      </c>
      <c r="G6500" s="338" t="s">
        <v>18146</v>
      </c>
      <c r="H6500" s="338" t="s">
        <v>19607</v>
      </c>
      <c r="I6500" s="338" t="s">
        <v>28256</v>
      </c>
      <c r="J6500" s="338" t="s">
        <v>26451</v>
      </c>
      <c r="K6500" s="338" t="s">
        <v>4987</v>
      </c>
      <c r="L6500" s="338" t="s">
        <v>7743</v>
      </c>
      <c r="M6500" s="338" t="s">
        <v>30544</v>
      </c>
      <c r="N6500" s="338" t="s">
        <v>4990</v>
      </c>
      <c r="O6500" s="338" t="s">
        <v>5370</v>
      </c>
    </row>
    <row r="6501" ht="15.75" customHeight="1">
      <c r="A6501" s="338" t="s">
        <v>30545</v>
      </c>
      <c r="B6501" s="338" t="s">
        <v>7737</v>
      </c>
      <c r="C6501" s="338" t="s">
        <v>1558</v>
      </c>
      <c r="D6501" s="338">
        <v>2014.0</v>
      </c>
      <c r="E6501" s="338" t="s">
        <v>29944</v>
      </c>
      <c r="F6501" s="338" t="s">
        <v>5286</v>
      </c>
      <c r="G6501" s="338" t="s">
        <v>16775</v>
      </c>
      <c r="H6501" s="338" t="s">
        <v>18723</v>
      </c>
      <c r="I6501" s="338" t="s">
        <v>30546</v>
      </c>
      <c r="J6501" s="338" t="s">
        <v>17151</v>
      </c>
      <c r="K6501" s="338" t="s">
        <v>4987</v>
      </c>
      <c r="L6501" s="338" t="s">
        <v>7743</v>
      </c>
      <c r="M6501" s="338" t="s">
        <v>30547</v>
      </c>
      <c r="N6501" s="338" t="s">
        <v>5224</v>
      </c>
      <c r="O6501" s="338" t="s">
        <v>5087</v>
      </c>
    </row>
    <row r="6502" ht="15.75" customHeight="1">
      <c r="A6502" s="338" t="s">
        <v>30548</v>
      </c>
      <c r="B6502" s="338" t="s">
        <v>4970</v>
      </c>
      <c r="C6502" s="338" t="s">
        <v>1558</v>
      </c>
      <c r="D6502" s="338">
        <v>2014.0</v>
      </c>
      <c r="E6502" s="338" t="s">
        <v>30549</v>
      </c>
      <c r="F6502" s="339">
        <v>44934.0</v>
      </c>
      <c r="G6502" s="338" t="s">
        <v>27847</v>
      </c>
      <c r="H6502" s="338" t="s">
        <v>30550</v>
      </c>
      <c r="I6502" s="338" t="s">
        <v>30551</v>
      </c>
      <c r="J6502" s="338" t="s">
        <v>30552</v>
      </c>
      <c r="K6502" s="338" t="s">
        <v>9114</v>
      </c>
      <c r="L6502" s="338" t="s">
        <v>7143</v>
      </c>
      <c r="M6502" s="338" t="s">
        <v>30553</v>
      </c>
      <c r="N6502" s="338" t="s">
        <v>30554</v>
      </c>
      <c r="O6502" s="338" t="s">
        <v>5943</v>
      </c>
    </row>
    <row r="6503" ht="15.75" customHeight="1">
      <c r="A6503" s="338" t="s">
        <v>30555</v>
      </c>
      <c r="B6503" s="338" t="s">
        <v>4970</v>
      </c>
      <c r="C6503" s="338" t="s">
        <v>1601</v>
      </c>
      <c r="D6503" s="338">
        <v>2014.0</v>
      </c>
      <c r="E6503" s="338" t="s">
        <v>30459</v>
      </c>
      <c r="F6503" s="339">
        <v>44933.0</v>
      </c>
      <c r="G6503" s="338" t="s">
        <v>5022</v>
      </c>
      <c r="H6503" s="338" t="s">
        <v>27395</v>
      </c>
      <c r="I6503" s="338" t="s">
        <v>18561</v>
      </c>
      <c r="J6503" s="338" t="s">
        <v>15669</v>
      </c>
      <c r="K6503" s="338" t="s">
        <v>4987</v>
      </c>
      <c r="L6503" s="338" t="s">
        <v>5074</v>
      </c>
      <c r="M6503" s="338" t="s">
        <v>30556</v>
      </c>
      <c r="N6503" s="338" t="s">
        <v>30557</v>
      </c>
      <c r="O6503" s="338" t="s">
        <v>5217</v>
      </c>
    </row>
    <row r="6504" ht="15.75" customHeight="1">
      <c r="A6504" s="338" t="s">
        <v>4708</v>
      </c>
      <c r="B6504" s="338" t="s">
        <v>4970</v>
      </c>
      <c r="C6504" s="338" t="s">
        <v>1681</v>
      </c>
      <c r="D6504" s="338">
        <v>2014.0</v>
      </c>
      <c r="E6504" s="338" t="s">
        <v>30472</v>
      </c>
      <c r="F6504" s="338" t="s">
        <v>5059</v>
      </c>
      <c r="G6504" s="338" t="s">
        <v>23158</v>
      </c>
      <c r="H6504" s="338" t="s">
        <v>24618</v>
      </c>
      <c r="I6504" s="338" t="s">
        <v>9695</v>
      </c>
      <c r="J6504" s="338" t="s">
        <v>24284</v>
      </c>
      <c r="K6504" s="338" t="s">
        <v>4987</v>
      </c>
      <c r="L6504" s="338" t="s">
        <v>6284</v>
      </c>
      <c r="M6504" s="338" t="s">
        <v>30558</v>
      </c>
      <c r="N6504" s="338" t="s">
        <v>29772</v>
      </c>
      <c r="O6504" s="338" t="s">
        <v>5127</v>
      </c>
    </row>
    <row r="6505" ht="15.75" customHeight="1">
      <c r="A6505" s="338" t="s">
        <v>30559</v>
      </c>
      <c r="B6505" s="338" t="s">
        <v>4970</v>
      </c>
      <c r="C6505" s="338" t="s">
        <v>1537</v>
      </c>
      <c r="D6505" s="338">
        <v>2014.0</v>
      </c>
      <c r="E6505" s="338" t="s">
        <v>30560</v>
      </c>
      <c r="F6505" s="339">
        <v>45113.0</v>
      </c>
      <c r="G6505" s="338" t="s">
        <v>8507</v>
      </c>
      <c r="H6505" s="338" t="s">
        <v>28621</v>
      </c>
      <c r="I6505" s="338" t="s">
        <v>28622</v>
      </c>
      <c r="J6505" s="338" t="s">
        <v>30561</v>
      </c>
      <c r="K6505" s="338" t="s">
        <v>4987</v>
      </c>
      <c r="L6505" s="338" t="s">
        <v>5084</v>
      </c>
      <c r="M6505" s="338" t="s">
        <v>30562</v>
      </c>
      <c r="N6505" s="338" t="s">
        <v>26110</v>
      </c>
      <c r="O6505" s="338" t="s">
        <v>5067</v>
      </c>
    </row>
    <row r="6506" ht="15.75" customHeight="1">
      <c r="A6506" s="338" t="s">
        <v>933</v>
      </c>
      <c r="B6506" s="338" t="s">
        <v>7737</v>
      </c>
      <c r="C6506" s="338" t="s">
        <v>1537</v>
      </c>
      <c r="D6506" s="338">
        <v>2014.0</v>
      </c>
      <c r="E6506" s="338" t="s">
        <v>30563</v>
      </c>
      <c r="F6506" s="339">
        <v>45143.0</v>
      </c>
      <c r="G6506" s="338" t="s">
        <v>12754</v>
      </c>
      <c r="H6506" s="338" t="s">
        <v>23048</v>
      </c>
      <c r="I6506" s="338" t="s">
        <v>30564</v>
      </c>
      <c r="J6506" s="338" t="s">
        <v>27039</v>
      </c>
      <c r="K6506" s="338" t="s">
        <v>4987</v>
      </c>
      <c r="L6506" s="338" t="s">
        <v>18155</v>
      </c>
      <c r="M6506" s="338" t="s">
        <v>30565</v>
      </c>
      <c r="N6506" s="338" t="s">
        <v>5009</v>
      </c>
      <c r="O6506" s="338" t="s">
        <v>5294</v>
      </c>
    </row>
    <row r="6507" ht="15.75" customHeight="1">
      <c r="A6507" s="338" t="s">
        <v>3250</v>
      </c>
      <c r="B6507" s="338" t="s">
        <v>7737</v>
      </c>
      <c r="C6507" s="338" t="s">
        <v>1537</v>
      </c>
      <c r="D6507" s="338">
        <v>2014.0</v>
      </c>
      <c r="E6507" s="338" t="s">
        <v>30566</v>
      </c>
      <c r="F6507" s="339">
        <v>44932.0</v>
      </c>
      <c r="G6507" s="338" t="s">
        <v>20652</v>
      </c>
      <c r="H6507" s="338" t="s">
        <v>26140</v>
      </c>
      <c r="I6507" s="338" t="s">
        <v>30567</v>
      </c>
      <c r="J6507" s="338" t="s">
        <v>28286</v>
      </c>
      <c r="K6507" s="338" t="s">
        <v>4987</v>
      </c>
      <c r="L6507" s="338" t="s">
        <v>16620</v>
      </c>
      <c r="M6507" s="338" t="s">
        <v>30568</v>
      </c>
      <c r="N6507" s="338" t="s">
        <v>5126</v>
      </c>
      <c r="O6507" s="338" t="s">
        <v>5232</v>
      </c>
    </row>
    <row r="6508" ht="15.75" customHeight="1">
      <c r="A6508" s="338" t="s">
        <v>28</v>
      </c>
      <c r="B6508" s="338" t="s">
        <v>4970</v>
      </c>
      <c r="C6508" s="338" t="s">
        <v>1537</v>
      </c>
      <c r="D6508" s="338">
        <v>2014.0</v>
      </c>
      <c r="E6508" s="338" t="s">
        <v>30569</v>
      </c>
      <c r="F6508" s="338" t="s">
        <v>5059</v>
      </c>
      <c r="G6508" s="338" t="s">
        <v>30570</v>
      </c>
      <c r="H6508" s="338" t="s">
        <v>27270</v>
      </c>
      <c r="I6508" s="338" t="s">
        <v>21675</v>
      </c>
      <c r="J6508" s="338" t="s">
        <v>25185</v>
      </c>
      <c r="K6508" s="338" t="s">
        <v>4987</v>
      </c>
      <c r="L6508" s="338" t="s">
        <v>6394</v>
      </c>
      <c r="M6508" s="338" t="s">
        <v>30571</v>
      </c>
      <c r="N6508" s="338" t="s">
        <v>4990</v>
      </c>
      <c r="O6508" s="338" t="s">
        <v>5545</v>
      </c>
    </row>
    <row r="6509" ht="15.75" customHeight="1">
      <c r="A6509" s="338" t="s">
        <v>205</v>
      </c>
      <c r="B6509" s="338" t="s">
        <v>7737</v>
      </c>
      <c r="C6509" s="338" t="s">
        <v>1537</v>
      </c>
      <c r="D6509" s="338">
        <v>2014.0</v>
      </c>
      <c r="E6509" s="338" t="s">
        <v>29774</v>
      </c>
      <c r="F6509" s="339">
        <v>45084.0</v>
      </c>
      <c r="G6509" s="338" t="s">
        <v>30572</v>
      </c>
      <c r="H6509" s="338" t="s">
        <v>17898</v>
      </c>
      <c r="I6509" s="338" t="s">
        <v>26856</v>
      </c>
      <c r="J6509" s="338" t="s">
        <v>9618</v>
      </c>
      <c r="K6509" s="338" t="s">
        <v>4987</v>
      </c>
      <c r="L6509" s="338" t="s">
        <v>19779</v>
      </c>
      <c r="M6509" s="338" t="s">
        <v>30573</v>
      </c>
      <c r="N6509" s="338" t="s">
        <v>30574</v>
      </c>
      <c r="O6509" s="338" t="s">
        <v>7456</v>
      </c>
    </row>
    <row r="6510" ht="15.75" customHeight="1">
      <c r="A6510" s="338" t="s">
        <v>30575</v>
      </c>
      <c r="B6510" s="338" t="s">
        <v>4970</v>
      </c>
      <c r="C6510" s="338" t="s">
        <v>1537</v>
      </c>
      <c r="D6510" s="338">
        <v>2014.0</v>
      </c>
      <c r="E6510" s="338" t="s">
        <v>30576</v>
      </c>
      <c r="F6510" s="339">
        <v>45052.0</v>
      </c>
      <c r="G6510" s="338" t="s">
        <v>19683</v>
      </c>
      <c r="H6510" s="338" t="s">
        <v>24312</v>
      </c>
      <c r="I6510" s="338" t="s">
        <v>24312</v>
      </c>
      <c r="J6510" s="338" t="s">
        <v>8847</v>
      </c>
      <c r="K6510" s="338" t="s">
        <v>4987</v>
      </c>
      <c r="L6510" s="338" t="s">
        <v>12744</v>
      </c>
      <c r="M6510" s="338" t="s">
        <v>30577</v>
      </c>
      <c r="N6510" s="338" t="s">
        <v>30425</v>
      </c>
      <c r="O6510" s="338" t="s">
        <v>5160</v>
      </c>
    </row>
    <row r="6511" ht="15.75" customHeight="1">
      <c r="A6511" s="338" t="s">
        <v>30578</v>
      </c>
      <c r="B6511" s="338" t="s">
        <v>7737</v>
      </c>
      <c r="C6511" s="338" t="s">
        <v>1537</v>
      </c>
      <c r="D6511" s="338">
        <v>2014.0</v>
      </c>
      <c r="E6511" s="338" t="s">
        <v>29944</v>
      </c>
      <c r="F6511" s="339">
        <v>45112.0</v>
      </c>
      <c r="G6511" s="338" t="s">
        <v>6391</v>
      </c>
      <c r="H6511" s="338" t="s">
        <v>30579</v>
      </c>
      <c r="I6511" s="338" t="s">
        <v>9005</v>
      </c>
      <c r="J6511" s="338" t="s">
        <v>19507</v>
      </c>
      <c r="K6511" s="338" t="s">
        <v>5607</v>
      </c>
      <c r="L6511" s="338" t="s">
        <v>5807</v>
      </c>
      <c r="M6511" s="338" t="s">
        <v>30580</v>
      </c>
      <c r="N6511" s="338" t="s">
        <v>26100</v>
      </c>
      <c r="O6511" s="338" t="s">
        <v>6003</v>
      </c>
    </row>
    <row r="6512" ht="15.75" customHeight="1">
      <c r="A6512" s="338" t="s">
        <v>4703</v>
      </c>
      <c r="B6512" s="338" t="s">
        <v>7737</v>
      </c>
      <c r="C6512" s="338" t="s">
        <v>1537</v>
      </c>
      <c r="D6512" s="338">
        <v>2014.0</v>
      </c>
      <c r="E6512" s="338" t="s">
        <v>30496</v>
      </c>
      <c r="F6512" s="339">
        <v>45051.0</v>
      </c>
      <c r="G6512" s="338" t="s">
        <v>7796</v>
      </c>
      <c r="H6512" s="338" t="s">
        <v>18719</v>
      </c>
      <c r="I6512" s="338" t="s">
        <v>30581</v>
      </c>
      <c r="J6512" s="338" t="s">
        <v>30582</v>
      </c>
      <c r="K6512" s="338" t="s">
        <v>4987</v>
      </c>
      <c r="L6512" s="338" t="s">
        <v>7748</v>
      </c>
      <c r="M6512" s="338" t="s">
        <v>30583</v>
      </c>
      <c r="N6512" s="338" t="s">
        <v>22932</v>
      </c>
      <c r="O6512" s="338" t="s">
        <v>4991</v>
      </c>
    </row>
    <row r="6513" ht="15.75" customHeight="1">
      <c r="A6513" s="338" t="s">
        <v>3408</v>
      </c>
      <c r="B6513" s="338" t="s">
        <v>7737</v>
      </c>
      <c r="C6513" s="338" t="s">
        <v>1558</v>
      </c>
      <c r="D6513" s="338">
        <v>2014.0</v>
      </c>
      <c r="E6513" s="338" t="s">
        <v>30496</v>
      </c>
      <c r="F6513" s="339">
        <v>44932.0</v>
      </c>
      <c r="G6513" s="338" t="s">
        <v>9450</v>
      </c>
      <c r="H6513" s="338" t="s">
        <v>18372</v>
      </c>
      <c r="I6513" s="338" t="s">
        <v>18372</v>
      </c>
      <c r="J6513" s="338" t="s">
        <v>18372</v>
      </c>
      <c r="K6513" s="338" t="s">
        <v>4987</v>
      </c>
      <c r="L6513" s="338" t="s">
        <v>11153</v>
      </c>
      <c r="M6513" s="338" t="s">
        <v>30584</v>
      </c>
      <c r="N6513" s="338" t="s">
        <v>4990</v>
      </c>
      <c r="O6513" s="338" t="s">
        <v>5715</v>
      </c>
    </row>
    <row r="6514" ht="15.75" customHeight="1">
      <c r="A6514" s="338" t="s">
        <v>30585</v>
      </c>
      <c r="B6514" s="338" t="s">
        <v>4970</v>
      </c>
      <c r="C6514" s="338" t="s">
        <v>1547</v>
      </c>
      <c r="D6514" s="338">
        <v>2014.0</v>
      </c>
      <c r="E6514" s="338" t="s">
        <v>30528</v>
      </c>
      <c r="F6514" s="339">
        <v>45112.0</v>
      </c>
      <c r="G6514" s="338" t="s">
        <v>6547</v>
      </c>
      <c r="H6514" s="338" t="s">
        <v>30586</v>
      </c>
      <c r="I6514" s="338" t="s">
        <v>30587</v>
      </c>
      <c r="J6514" s="338" t="s">
        <v>30588</v>
      </c>
      <c r="K6514" s="338" t="s">
        <v>4987</v>
      </c>
      <c r="L6514" s="338" t="s">
        <v>5140</v>
      </c>
      <c r="M6514" s="338" t="s">
        <v>30589</v>
      </c>
      <c r="N6514" s="338" t="s">
        <v>30590</v>
      </c>
      <c r="O6514" s="338" t="s">
        <v>5794</v>
      </c>
    </row>
    <row r="6515" ht="15.75" customHeight="1">
      <c r="A6515" s="338" t="s">
        <v>30591</v>
      </c>
      <c r="B6515" s="338" t="s">
        <v>7737</v>
      </c>
      <c r="C6515" s="338" t="s">
        <v>1558</v>
      </c>
      <c r="D6515" s="338">
        <v>2014.0</v>
      </c>
      <c r="E6515" s="338" t="s">
        <v>30445</v>
      </c>
      <c r="F6515" s="339">
        <v>45082.0</v>
      </c>
      <c r="G6515" s="338" t="s">
        <v>5686</v>
      </c>
      <c r="H6515" s="338" t="s">
        <v>17454</v>
      </c>
      <c r="I6515" s="338" t="s">
        <v>26537</v>
      </c>
      <c r="J6515" s="338" t="s">
        <v>15848</v>
      </c>
      <c r="K6515" s="338" t="s">
        <v>4987</v>
      </c>
      <c r="L6515" s="338" t="s">
        <v>7743</v>
      </c>
      <c r="M6515" s="338" t="s">
        <v>30592</v>
      </c>
      <c r="N6515" s="338" t="s">
        <v>5036</v>
      </c>
      <c r="O6515" s="338" t="s">
        <v>5087</v>
      </c>
    </row>
    <row r="6516" ht="15.75" customHeight="1">
      <c r="A6516" s="338" t="s">
        <v>30593</v>
      </c>
      <c r="B6516" s="338" t="s">
        <v>7737</v>
      </c>
      <c r="C6516" s="338" t="s">
        <v>1558</v>
      </c>
      <c r="D6516" s="338">
        <v>2014.0</v>
      </c>
      <c r="E6516" s="338" t="s">
        <v>30594</v>
      </c>
      <c r="F6516" s="339">
        <v>45144.0</v>
      </c>
      <c r="G6516" s="338" t="s">
        <v>5080</v>
      </c>
      <c r="H6516" s="338" t="s">
        <v>28381</v>
      </c>
      <c r="I6516" s="338" t="s">
        <v>9299</v>
      </c>
      <c r="J6516" s="338" t="s">
        <v>28381</v>
      </c>
      <c r="K6516" s="338" t="s">
        <v>4987</v>
      </c>
      <c r="M6516" s="338" t="s">
        <v>30595</v>
      </c>
      <c r="N6516" s="338" t="s">
        <v>30596</v>
      </c>
      <c r="O6516" s="338" t="s">
        <v>5028</v>
      </c>
    </row>
    <row r="6517" ht="15.75" customHeight="1">
      <c r="A6517" s="338" t="s">
        <v>379</v>
      </c>
      <c r="B6517" s="338" t="s">
        <v>4993</v>
      </c>
      <c r="C6517" s="338" t="s">
        <v>1572</v>
      </c>
      <c r="D6517" s="338">
        <v>2014.0</v>
      </c>
      <c r="E6517" s="338" t="s">
        <v>30569</v>
      </c>
      <c r="F6517" s="339">
        <v>45145.0</v>
      </c>
      <c r="G6517" s="338" t="s">
        <v>19646</v>
      </c>
      <c r="H6517" s="338" t="s">
        <v>22125</v>
      </c>
      <c r="I6517" s="338" t="s">
        <v>22125</v>
      </c>
      <c r="J6517" s="338" t="s">
        <v>27757</v>
      </c>
      <c r="K6517" s="338" t="s">
        <v>4987</v>
      </c>
      <c r="L6517" s="338" t="s">
        <v>26520</v>
      </c>
      <c r="M6517" s="338" t="s">
        <v>30597</v>
      </c>
      <c r="N6517" s="338" t="s">
        <v>19003</v>
      </c>
      <c r="O6517" s="338" t="s">
        <v>5160</v>
      </c>
    </row>
    <row r="6518" ht="15.75" customHeight="1">
      <c r="A6518" s="338" t="s">
        <v>670</v>
      </c>
      <c r="B6518" s="338" t="s">
        <v>7737</v>
      </c>
      <c r="C6518" s="338" t="s">
        <v>1537</v>
      </c>
      <c r="D6518" s="338">
        <v>2014.0</v>
      </c>
      <c r="E6518" s="338" t="s">
        <v>30334</v>
      </c>
      <c r="F6518" s="339">
        <v>45112.0</v>
      </c>
      <c r="G6518" s="338" t="s">
        <v>14270</v>
      </c>
      <c r="H6518" s="338" t="s">
        <v>19049</v>
      </c>
      <c r="I6518" s="338" t="s">
        <v>19049</v>
      </c>
      <c r="J6518" s="338" t="s">
        <v>14605</v>
      </c>
      <c r="K6518" s="338" t="s">
        <v>4987</v>
      </c>
      <c r="L6518" s="338" t="s">
        <v>18155</v>
      </c>
      <c r="M6518" s="338" t="s">
        <v>30598</v>
      </c>
      <c r="N6518" s="338" t="s">
        <v>5009</v>
      </c>
      <c r="O6518" s="338" t="s">
        <v>7887</v>
      </c>
    </row>
    <row r="6519" ht="15.75" customHeight="1">
      <c r="A6519" s="338" t="s">
        <v>3635</v>
      </c>
      <c r="B6519" s="338" t="s">
        <v>4970</v>
      </c>
      <c r="C6519" s="338" t="s">
        <v>1537</v>
      </c>
      <c r="D6519" s="338">
        <v>2014.0</v>
      </c>
      <c r="E6519" s="338" t="s">
        <v>30417</v>
      </c>
      <c r="F6519" s="339">
        <v>45052.0</v>
      </c>
      <c r="G6519" s="338" t="s">
        <v>6407</v>
      </c>
      <c r="H6519" s="338" t="s">
        <v>13785</v>
      </c>
      <c r="I6519" s="338" t="s">
        <v>9719</v>
      </c>
      <c r="J6519" s="338" t="s">
        <v>12827</v>
      </c>
      <c r="K6519" s="338" t="s">
        <v>4987</v>
      </c>
      <c r="L6519" s="338" t="s">
        <v>5807</v>
      </c>
      <c r="M6519" s="338" t="s">
        <v>30599</v>
      </c>
      <c r="N6519" s="338" t="s">
        <v>30600</v>
      </c>
      <c r="O6519" s="338" t="s">
        <v>5096</v>
      </c>
    </row>
    <row r="6520" ht="15.75" customHeight="1">
      <c r="A6520" s="338" t="s">
        <v>2881</v>
      </c>
      <c r="B6520" s="338" t="s">
        <v>7737</v>
      </c>
      <c r="C6520" s="338" t="s">
        <v>1537</v>
      </c>
      <c r="D6520" s="338">
        <v>2014.0</v>
      </c>
      <c r="E6520" s="338" t="s">
        <v>30033</v>
      </c>
      <c r="F6520" s="339">
        <v>45022.0</v>
      </c>
      <c r="G6520" s="338" t="s">
        <v>9484</v>
      </c>
      <c r="H6520" s="338" t="s">
        <v>30601</v>
      </c>
      <c r="I6520" s="338" t="s">
        <v>30602</v>
      </c>
      <c r="J6520" s="338" t="s">
        <v>30603</v>
      </c>
      <c r="K6520" s="338" t="s">
        <v>4987</v>
      </c>
      <c r="L6520" s="338" t="s">
        <v>19185</v>
      </c>
      <c r="M6520" s="338" t="s">
        <v>30604</v>
      </c>
      <c r="N6520" s="338" t="s">
        <v>18335</v>
      </c>
      <c r="O6520" s="338" t="s">
        <v>5193</v>
      </c>
    </row>
    <row r="6521" ht="15.75" customHeight="1">
      <c r="A6521" s="338" t="s">
        <v>783</v>
      </c>
      <c r="B6521" s="338" t="s">
        <v>5445</v>
      </c>
      <c r="C6521" s="338" t="s">
        <v>1572</v>
      </c>
      <c r="D6521" s="338">
        <v>2014.0</v>
      </c>
      <c r="E6521" s="338" t="s">
        <v>29950</v>
      </c>
      <c r="F6521" s="339">
        <v>44991.0</v>
      </c>
      <c r="G6521" s="338" t="s">
        <v>7029</v>
      </c>
      <c r="H6521" s="338" t="s">
        <v>25399</v>
      </c>
      <c r="I6521" s="338" t="s">
        <v>17848</v>
      </c>
      <c r="J6521" s="338" t="s">
        <v>27075</v>
      </c>
      <c r="K6521" s="338" t="s">
        <v>4987</v>
      </c>
      <c r="L6521" s="338" t="s">
        <v>20447</v>
      </c>
      <c r="M6521" s="338" t="s">
        <v>30605</v>
      </c>
      <c r="N6521" s="338" t="s">
        <v>24469</v>
      </c>
      <c r="O6521" s="338" t="s">
        <v>5294</v>
      </c>
    </row>
    <row r="6522" ht="15.75" customHeight="1">
      <c r="A6522" s="338" t="s">
        <v>30606</v>
      </c>
      <c r="B6522" s="338" t="s">
        <v>7737</v>
      </c>
      <c r="C6522" s="338" t="s">
        <v>1537</v>
      </c>
      <c r="D6522" s="338">
        <v>2014.0</v>
      </c>
      <c r="E6522" s="338" t="s">
        <v>30607</v>
      </c>
      <c r="F6522" s="339">
        <v>45051.0</v>
      </c>
      <c r="G6522" s="338" t="s">
        <v>13584</v>
      </c>
      <c r="H6522" s="338" t="s">
        <v>26277</v>
      </c>
      <c r="I6522" s="338" t="s">
        <v>17964</v>
      </c>
      <c r="J6522" s="338" t="s">
        <v>26542</v>
      </c>
      <c r="K6522" s="338" t="s">
        <v>4987</v>
      </c>
      <c r="L6522" s="338" t="s">
        <v>18964</v>
      </c>
      <c r="M6522" s="338" t="s">
        <v>30608</v>
      </c>
      <c r="N6522" s="338" t="s">
        <v>30609</v>
      </c>
      <c r="O6522" s="338" t="s">
        <v>5160</v>
      </c>
    </row>
    <row r="6523" ht="15.75" customHeight="1">
      <c r="A6523" s="338" t="s">
        <v>3626</v>
      </c>
      <c r="B6523" s="338" t="s">
        <v>7737</v>
      </c>
      <c r="C6523" s="338" t="s">
        <v>1537</v>
      </c>
      <c r="D6523" s="338">
        <v>2014.0</v>
      </c>
      <c r="E6523" s="338" t="s">
        <v>30610</v>
      </c>
      <c r="F6523" s="338" t="s">
        <v>5286</v>
      </c>
      <c r="G6523" s="338" t="s">
        <v>23724</v>
      </c>
      <c r="H6523" s="338" t="s">
        <v>6351</v>
      </c>
      <c r="I6523" s="338" t="s">
        <v>25093</v>
      </c>
      <c r="J6523" s="338" t="s">
        <v>10355</v>
      </c>
      <c r="K6523" s="338" t="s">
        <v>4976</v>
      </c>
      <c r="L6523" s="338" t="s">
        <v>18874</v>
      </c>
      <c r="M6523" s="338" t="s">
        <v>30611</v>
      </c>
      <c r="N6523" s="338" t="s">
        <v>30574</v>
      </c>
      <c r="O6523" s="338" t="s">
        <v>5492</v>
      </c>
    </row>
    <row r="6524" ht="15.75" customHeight="1">
      <c r="A6524" s="338" t="s">
        <v>3442</v>
      </c>
      <c r="B6524" s="338" t="s">
        <v>4970</v>
      </c>
      <c r="C6524" s="338" t="s">
        <v>1558</v>
      </c>
      <c r="D6524" s="338">
        <v>2014.0</v>
      </c>
      <c r="E6524" s="338" t="s">
        <v>30423</v>
      </c>
      <c r="F6524" s="339">
        <v>44932.0</v>
      </c>
      <c r="G6524" s="338" t="s">
        <v>20534</v>
      </c>
      <c r="H6524" s="338" t="s">
        <v>29105</v>
      </c>
      <c r="I6524" s="338" t="s">
        <v>29105</v>
      </c>
      <c r="J6524" s="338" t="s">
        <v>29105</v>
      </c>
      <c r="K6524" s="338" t="s">
        <v>4987</v>
      </c>
      <c r="L6524" s="338" t="s">
        <v>7743</v>
      </c>
      <c r="M6524" s="338" t="s">
        <v>30612</v>
      </c>
      <c r="N6524" s="338" t="s">
        <v>29916</v>
      </c>
      <c r="O6524" s="338" t="s">
        <v>5077</v>
      </c>
    </row>
    <row r="6525" ht="15.75" customHeight="1">
      <c r="A6525" s="338" t="s">
        <v>30613</v>
      </c>
      <c r="B6525" s="338" t="s">
        <v>4970</v>
      </c>
      <c r="C6525" s="338" t="s">
        <v>1537</v>
      </c>
      <c r="D6525" s="338">
        <v>2014.0</v>
      </c>
      <c r="E6525" s="338" t="s">
        <v>30334</v>
      </c>
      <c r="F6525" s="339">
        <v>45112.0</v>
      </c>
      <c r="G6525" s="338" t="s">
        <v>5788</v>
      </c>
      <c r="H6525" s="338" t="s">
        <v>21309</v>
      </c>
      <c r="I6525" s="338" t="s">
        <v>19335</v>
      </c>
      <c r="J6525" s="338" t="s">
        <v>6361</v>
      </c>
      <c r="K6525" s="338" t="s">
        <v>4987</v>
      </c>
      <c r="L6525" s="338" t="s">
        <v>5377</v>
      </c>
      <c r="M6525" s="338" t="s">
        <v>30614</v>
      </c>
      <c r="N6525" s="338" t="s">
        <v>28652</v>
      </c>
      <c r="O6525" s="338" t="s">
        <v>5087</v>
      </c>
    </row>
    <row r="6526" ht="15.75" customHeight="1">
      <c r="A6526" s="338" t="s">
        <v>30615</v>
      </c>
      <c r="B6526" s="338" t="s">
        <v>4993</v>
      </c>
      <c r="C6526" s="338" t="s">
        <v>1572</v>
      </c>
      <c r="D6526" s="338">
        <v>2014.0</v>
      </c>
      <c r="E6526" s="338" t="s">
        <v>30472</v>
      </c>
      <c r="F6526" s="339">
        <v>44964.0</v>
      </c>
      <c r="G6526" s="338" t="s">
        <v>11132</v>
      </c>
      <c r="H6526" s="338" t="s">
        <v>30616</v>
      </c>
      <c r="I6526" s="338" t="s">
        <v>30616</v>
      </c>
      <c r="J6526" s="338" t="s">
        <v>30617</v>
      </c>
      <c r="K6526" s="338" t="s">
        <v>4976</v>
      </c>
      <c r="L6526" s="338" t="s">
        <v>10592</v>
      </c>
      <c r="M6526" s="338" t="s">
        <v>30618</v>
      </c>
      <c r="N6526" s="338" t="s">
        <v>14406</v>
      </c>
      <c r="O6526" s="338" t="s">
        <v>5028</v>
      </c>
    </row>
    <row r="6527" ht="15.75" customHeight="1">
      <c r="A6527" s="338" t="s">
        <v>2328</v>
      </c>
      <c r="B6527" s="338" t="s">
        <v>7737</v>
      </c>
      <c r="C6527" s="338" t="s">
        <v>1537</v>
      </c>
      <c r="D6527" s="338">
        <v>2014.0</v>
      </c>
      <c r="E6527" s="338" t="s">
        <v>30619</v>
      </c>
      <c r="F6527" s="339">
        <v>45175.0</v>
      </c>
      <c r="G6527" s="338" t="s">
        <v>22031</v>
      </c>
      <c r="H6527" s="338" t="s">
        <v>24417</v>
      </c>
      <c r="I6527" s="338" t="s">
        <v>30620</v>
      </c>
      <c r="J6527" s="338" t="s">
        <v>12827</v>
      </c>
      <c r="K6527" s="338" t="s">
        <v>4976</v>
      </c>
      <c r="L6527" s="338" t="s">
        <v>6394</v>
      </c>
      <c r="M6527" s="338" t="s">
        <v>30621</v>
      </c>
      <c r="N6527" s="338" t="s">
        <v>14406</v>
      </c>
      <c r="O6527" s="338" t="s">
        <v>5537</v>
      </c>
    </row>
    <row r="6528" ht="15.75" customHeight="1">
      <c r="A6528" s="338" t="s">
        <v>4065</v>
      </c>
      <c r="B6528" s="338" t="s">
        <v>7737</v>
      </c>
      <c r="C6528" s="338" t="s">
        <v>1547</v>
      </c>
      <c r="D6528" s="338">
        <v>2014.0</v>
      </c>
      <c r="E6528" s="338" t="s">
        <v>30435</v>
      </c>
      <c r="F6528" s="339">
        <v>45113.0</v>
      </c>
      <c r="G6528" s="338" t="s">
        <v>5743</v>
      </c>
      <c r="H6528" s="338" t="s">
        <v>10940</v>
      </c>
      <c r="I6528" s="338" t="s">
        <v>19987</v>
      </c>
      <c r="J6528" s="338" t="s">
        <v>19106</v>
      </c>
      <c r="K6528" s="338" t="s">
        <v>4987</v>
      </c>
      <c r="L6528" s="338" t="s">
        <v>6015</v>
      </c>
      <c r="M6528" s="338" t="s">
        <v>30622</v>
      </c>
      <c r="N6528" s="338" t="s">
        <v>18938</v>
      </c>
      <c r="O6528" s="338" t="s">
        <v>5715</v>
      </c>
    </row>
    <row r="6529" ht="15.75" customHeight="1">
      <c r="A6529" s="338" t="s">
        <v>3182</v>
      </c>
      <c r="B6529" s="338" t="s">
        <v>4970</v>
      </c>
      <c r="C6529" s="338" t="s">
        <v>1558</v>
      </c>
      <c r="D6529" s="338">
        <v>2014.0</v>
      </c>
      <c r="E6529" s="338" t="s">
        <v>30519</v>
      </c>
      <c r="F6529" s="339">
        <v>44991.0</v>
      </c>
      <c r="G6529" s="338" t="s">
        <v>23724</v>
      </c>
      <c r="H6529" s="338" t="s">
        <v>26537</v>
      </c>
      <c r="I6529" s="338" t="s">
        <v>26537</v>
      </c>
      <c r="J6529" s="338" t="s">
        <v>10519</v>
      </c>
      <c r="K6529" s="338" t="s">
        <v>4987</v>
      </c>
      <c r="L6529" s="338" t="s">
        <v>12855</v>
      </c>
      <c r="M6529" s="338" t="s">
        <v>30623</v>
      </c>
      <c r="N6529" s="338" t="s">
        <v>23632</v>
      </c>
      <c r="O6529" s="338" t="s">
        <v>5576</v>
      </c>
    </row>
    <row r="6530" ht="15.75" customHeight="1">
      <c r="A6530" s="338" t="s">
        <v>30624</v>
      </c>
      <c r="B6530" s="338" t="s">
        <v>4970</v>
      </c>
      <c r="C6530" s="338" t="s">
        <v>1558</v>
      </c>
      <c r="D6530" s="338">
        <v>2014.0</v>
      </c>
      <c r="E6530" s="338" t="s">
        <v>30417</v>
      </c>
      <c r="F6530" s="339">
        <v>45083.0</v>
      </c>
      <c r="G6530" s="338" t="s">
        <v>7062</v>
      </c>
      <c r="H6530" s="338" t="s">
        <v>22348</v>
      </c>
      <c r="I6530" s="338" t="s">
        <v>30625</v>
      </c>
      <c r="J6530" s="338" t="s">
        <v>10519</v>
      </c>
      <c r="K6530" s="338" t="s">
        <v>4987</v>
      </c>
      <c r="L6530" s="338" t="s">
        <v>21393</v>
      </c>
      <c r="M6530" s="338" t="s">
        <v>30626</v>
      </c>
      <c r="N6530" s="338" t="s">
        <v>30627</v>
      </c>
      <c r="O6530" s="338" t="s">
        <v>5120</v>
      </c>
    </row>
    <row r="6531" ht="15.75" customHeight="1">
      <c r="A6531" s="338" t="s">
        <v>30628</v>
      </c>
      <c r="B6531" s="338" t="s">
        <v>7737</v>
      </c>
      <c r="C6531" s="338" t="s">
        <v>1537</v>
      </c>
      <c r="D6531" s="338">
        <v>2014.0</v>
      </c>
      <c r="E6531" s="338" t="s">
        <v>30563</v>
      </c>
      <c r="F6531" s="339">
        <v>45143.0</v>
      </c>
      <c r="G6531" s="338" t="s">
        <v>5137</v>
      </c>
      <c r="H6531" s="338" t="s">
        <v>28611</v>
      </c>
      <c r="I6531" s="338" t="s">
        <v>30629</v>
      </c>
      <c r="J6531" s="338" t="s">
        <v>30630</v>
      </c>
      <c r="K6531" s="338" t="s">
        <v>4987</v>
      </c>
      <c r="L6531" s="338" t="s">
        <v>6394</v>
      </c>
      <c r="M6531" s="338" t="s">
        <v>30631</v>
      </c>
      <c r="N6531" s="338" t="s">
        <v>30632</v>
      </c>
      <c r="O6531" s="338" t="s">
        <v>5143</v>
      </c>
    </row>
    <row r="6532" ht="15.75" customHeight="1">
      <c r="A6532" s="338" t="s">
        <v>706</v>
      </c>
      <c r="B6532" s="338" t="s">
        <v>4993</v>
      </c>
      <c r="C6532" s="338" t="s">
        <v>1572</v>
      </c>
      <c r="D6532" s="338">
        <v>2014.0</v>
      </c>
      <c r="E6532" s="338" t="s">
        <v>30519</v>
      </c>
      <c r="F6532" s="339">
        <v>45113.0</v>
      </c>
      <c r="G6532" s="338" t="s">
        <v>7029</v>
      </c>
      <c r="H6532" s="338" t="s">
        <v>19127</v>
      </c>
      <c r="I6532" s="338" t="s">
        <v>30633</v>
      </c>
      <c r="J6532" s="338" t="s">
        <v>27894</v>
      </c>
      <c r="K6532" s="338" t="s">
        <v>4987</v>
      </c>
      <c r="L6532" s="338" t="s">
        <v>24332</v>
      </c>
      <c r="M6532" s="338" t="s">
        <v>30634</v>
      </c>
      <c r="N6532" s="338" t="s">
        <v>19003</v>
      </c>
      <c r="O6532" s="338" t="s">
        <v>5248</v>
      </c>
    </row>
    <row r="6533" ht="15.75" customHeight="1">
      <c r="A6533" s="338" t="s">
        <v>3369</v>
      </c>
      <c r="B6533" s="338" t="s">
        <v>7737</v>
      </c>
      <c r="C6533" s="338" t="s">
        <v>1537</v>
      </c>
      <c r="D6533" s="338">
        <v>2014.0</v>
      </c>
      <c r="E6533" s="338" t="s">
        <v>30635</v>
      </c>
      <c r="F6533" s="339">
        <v>44963.0</v>
      </c>
      <c r="G6533" s="338" t="s">
        <v>12022</v>
      </c>
      <c r="H6533" s="338" t="s">
        <v>12198</v>
      </c>
      <c r="I6533" s="338" t="s">
        <v>30636</v>
      </c>
      <c r="J6533" s="338" t="s">
        <v>26646</v>
      </c>
      <c r="K6533" s="338" t="s">
        <v>4987</v>
      </c>
      <c r="L6533" s="338" t="s">
        <v>12846</v>
      </c>
      <c r="M6533" s="338" t="s">
        <v>30637</v>
      </c>
      <c r="N6533" s="338" t="s">
        <v>5009</v>
      </c>
      <c r="O6533" s="338" t="s">
        <v>5624</v>
      </c>
    </row>
    <row r="6534" ht="15.75" customHeight="1">
      <c r="A6534" s="338" t="s">
        <v>30638</v>
      </c>
      <c r="B6534" s="338" t="s">
        <v>4970</v>
      </c>
      <c r="C6534" s="338" t="s">
        <v>1547</v>
      </c>
      <c r="D6534" s="338">
        <v>2014.0</v>
      </c>
      <c r="E6534" s="338" t="s">
        <v>30639</v>
      </c>
      <c r="F6534" s="339">
        <v>44934.0</v>
      </c>
      <c r="G6534" s="338" t="s">
        <v>7796</v>
      </c>
      <c r="H6534" s="338" t="s">
        <v>30640</v>
      </c>
      <c r="I6534" s="338" t="s">
        <v>30640</v>
      </c>
      <c r="J6534" s="338" t="s">
        <v>30641</v>
      </c>
      <c r="K6534" s="338" t="s">
        <v>5245</v>
      </c>
      <c r="M6534" s="338" t="s">
        <v>30642</v>
      </c>
      <c r="N6534" s="338" t="s">
        <v>30643</v>
      </c>
      <c r="O6534" s="338" t="s">
        <v>5408</v>
      </c>
    </row>
    <row r="6535" ht="15.75" customHeight="1">
      <c r="A6535" s="338" t="s">
        <v>30644</v>
      </c>
      <c r="B6535" s="338" t="s">
        <v>7737</v>
      </c>
      <c r="C6535" s="338" t="s">
        <v>1681</v>
      </c>
      <c r="D6535" s="338">
        <v>2014.0</v>
      </c>
      <c r="E6535" s="338" t="s">
        <v>30645</v>
      </c>
      <c r="F6535" s="339">
        <v>44992.0</v>
      </c>
      <c r="G6535" s="338" t="s">
        <v>5113</v>
      </c>
      <c r="H6535" s="338" t="s">
        <v>30646</v>
      </c>
      <c r="I6535" s="338" t="s">
        <v>30647</v>
      </c>
      <c r="J6535" s="338" t="s">
        <v>29441</v>
      </c>
      <c r="K6535" s="338" t="s">
        <v>4976</v>
      </c>
      <c r="M6535" s="338" t="s">
        <v>30648</v>
      </c>
      <c r="N6535" s="338" t="s">
        <v>13999</v>
      </c>
      <c r="O6535" s="338" t="s">
        <v>5046</v>
      </c>
    </row>
    <row r="6536" ht="15.75" customHeight="1">
      <c r="A6536" s="338" t="s">
        <v>30649</v>
      </c>
      <c r="B6536" s="338" t="s">
        <v>4970</v>
      </c>
      <c r="C6536" s="338" t="s">
        <v>1537</v>
      </c>
      <c r="D6536" s="338">
        <v>2014.0</v>
      </c>
      <c r="E6536" s="338" t="s">
        <v>30650</v>
      </c>
      <c r="F6536" s="339">
        <v>45112.0</v>
      </c>
      <c r="G6536" s="338" t="s">
        <v>5272</v>
      </c>
      <c r="H6536" s="338" t="s">
        <v>30651</v>
      </c>
      <c r="I6536" s="338" t="s">
        <v>23579</v>
      </c>
      <c r="J6536" s="338" t="s">
        <v>15536</v>
      </c>
      <c r="K6536" s="338" t="s">
        <v>4987</v>
      </c>
      <c r="M6536" s="338" t="s">
        <v>30652</v>
      </c>
      <c r="N6536" s="338" t="s">
        <v>30653</v>
      </c>
      <c r="O6536" s="338" t="s">
        <v>5010</v>
      </c>
    </row>
    <row r="6537" ht="15.75" customHeight="1">
      <c r="A6537" s="338" t="s">
        <v>30654</v>
      </c>
      <c r="B6537" s="338" t="s">
        <v>4993</v>
      </c>
      <c r="C6537" s="338" t="s">
        <v>1572</v>
      </c>
      <c r="D6537" s="338">
        <v>2014.0</v>
      </c>
      <c r="E6537" s="338" t="s">
        <v>30435</v>
      </c>
      <c r="F6537" s="339">
        <v>44992.0</v>
      </c>
      <c r="G6537" s="338" t="s">
        <v>5137</v>
      </c>
      <c r="H6537" s="338" t="s">
        <v>30655</v>
      </c>
      <c r="I6537" s="338" t="s">
        <v>30655</v>
      </c>
      <c r="J6537" s="338" t="s">
        <v>23986</v>
      </c>
      <c r="K6537" s="338" t="s">
        <v>4987</v>
      </c>
      <c r="L6537" s="338" t="s">
        <v>6394</v>
      </c>
      <c r="M6537" s="338" t="s">
        <v>30656</v>
      </c>
      <c r="N6537" s="338" t="s">
        <v>30657</v>
      </c>
      <c r="O6537" s="338" t="s">
        <v>5028</v>
      </c>
    </row>
    <row r="6538" ht="15.75" customHeight="1">
      <c r="A6538" s="338" t="s">
        <v>30658</v>
      </c>
      <c r="B6538" s="338" t="s">
        <v>4970</v>
      </c>
      <c r="C6538" s="338" t="s">
        <v>1425</v>
      </c>
      <c r="D6538" s="338">
        <v>2014.0</v>
      </c>
      <c r="E6538" s="338" t="s">
        <v>30659</v>
      </c>
      <c r="F6538" s="339">
        <v>45113.0</v>
      </c>
      <c r="G6538" s="338" t="s">
        <v>5709</v>
      </c>
      <c r="H6538" s="338" t="s">
        <v>30660</v>
      </c>
      <c r="I6538" s="338" t="s">
        <v>30661</v>
      </c>
      <c r="J6538" s="338" t="s">
        <v>30662</v>
      </c>
      <c r="K6538" s="338" t="s">
        <v>15222</v>
      </c>
      <c r="M6538" s="338" t="s">
        <v>30663</v>
      </c>
      <c r="N6538" s="338" t="s">
        <v>30664</v>
      </c>
      <c r="O6538" s="338" t="s">
        <v>5339</v>
      </c>
    </row>
    <row r="6539" ht="15.75" customHeight="1">
      <c r="A6539" s="338" t="s">
        <v>30665</v>
      </c>
      <c r="B6539" s="338" t="s">
        <v>4970</v>
      </c>
      <c r="C6539" s="338" t="s">
        <v>1537</v>
      </c>
      <c r="D6539" s="338">
        <v>2014.0</v>
      </c>
      <c r="E6539" s="338" t="s">
        <v>30666</v>
      </c>
      <c r="F6539" s="339">
        <v>44991.0</v>
      </c>
      <c r="G6539" s="338" t="s">
        <v>4983</v>
      </c>
      <c r="H6539" s="338" t="s">
        <v>7923</v>
      </c>
      <c r="I6539" s="338" t="s">
        <v>30667</v>
      </c>
      <c r="J6539" s="338" t="s">
        <v>11476</v>
      </c>
      <c r="K6539" s="338" t="s">
        <v>4987</v>
      </c>
      <c r="L6539" s="338" t="s">
        <v>5074</v>
      </c>
      <c r="M6539" s="338" t="s">
        <v>30668</v>
      </c>
      <c r="N6539" s="338" t="s">
        <v>26100</v>
      </c>
      <c r="O6539" s="338" t="s">
        <v>5576</v>
      </c>
    </row>
    <row r="6540" ht="15.75" customHeight="1">
      <c r="A6540" s="338" t="s">
        <v>2884</v>
      </c>
      <c r="B6540" s="338" t="s">
        <v>7737</v>
      </c>
      <c r="C6540" s="338" t="s">
        <v>1537</v>
      </c>
      <c r="D6540" s="338">
        <v>2014.0</v>
      </c>
      <c r="E6540" s="338" t="s">
        <v>30457</v>
      </c>
      <c r="F6540" s="339">
        <v>44991.0</v>
      </c>
      <c r="G6540" s="338" t="s">
        <v>27847</v>
      </c>
      <c r="H6540" s="338" t="s">
        <v>30669</v>
      </c>
      <c r="I6540" s="338" t="s">
        <v>30670</v>
      </c>
      <c r="J6540" s="338" t="s">
        <v>29335</v>
      </c>
      <c r="K6540" s="338" t="s">
        <v>4987</v>
      </c>
      <c r="L6540" s="338" t="s">
        <v>11153</v>
      </c>
      <c r="M6540" s="338" t="s">
        <v>30671</v>
      </c>
      <c r="N6540" s="338" t="s">
        <v>5036</v>
      </c>
      <c r="O6540" s="338" t="s">
        <v>5248</v>
      </c>
    </row>
    <row r="6541" ht="15.75" customHeight="1">
      <c r="A6541" s="338" t="s">
        <v>30672</v>
      </c>
      <c r="B6541" s="338" t="s">
        <v>4970</v>
      </c>
      <c r="C6541" s="338" t="s">
        <v>1425</v>
      </c>
      <c r="D6541" s="338">
        <v>2014.0</v>
      </c>
      <c r="E6541" s="338" t="s">
        <v>30673</v>
      </c>
      <c r="F6541" s="339">
        <v>45051.0</v>
      </c>
      <c r="G6541" s="338" t="s">
        <v>7870</v>
      </c>
      <c r="H6541" s="338" t="s">
        <v>30674</v>
      </c>
      <c r="I6541" s="338" t="s">
        <v>30675</v>
      </c>
      <c r="J6541" s="338" t="s">
        <v>30676</v>
      </c>
      <c r="K6541" s="338" t="s">
        <v>4987</v>
      </c>
      <c r="L6541" s="338" t="s">
        <v>5140</v>
      </c>
      <c r="M6541" s="338" t="s">
        <v>30677</v>
      </c>
      <c r="N6541" s="338" t="s">
        <v>24109</v>
      </c>
      <c r="O6541" s="338" t="s">
        <v>5610</v>
      </c>
    </row>
    <row r="6542" ht="15.75" customHeight="1">
      <c r="A6542" s="338" t="s">
        <v>30678</v>
      </c>
      <c r="B6542" s="338" t="s">
        <v>4970</v>
      </c>
      <c r="C6542" s="338" t="s">
        <v>1547</v>
      </c>
      <c r="D6542" s="338">
        <v>2014.0</v>
      </c>
      <c r="E6542" s="338" t="s">
        <v>30679</v>
      </c>
      <c r="F6542" s="339">
        <v>45023.0</v>
      </c>
      <c r="G6542" s="338" t="s">
        <v>10353</v>
      </c>
      <c r="H6542" s="338" t="s">
        <v>28760</v>
      </c>
      <c r="I6542" s="338" t="s">
        <v>28760</v>
      </c>
      <c r="J6542" s="338" t="s">
        <v>22810</v>
      </c>
      <c r="K6542" s="338" t="s">
        <v>4987</v>
      </c>
      <c r="L6542" s="338" t="s">
        <v>5140</v>
      </c>
      <c r="M6542" s="338" t="s">
        <v>30680</v>
      </c>
      <c r="N6542" s="338" t="s">
        <v>30681</v>
      </c>
      <c r="O6542" s="338" t="s">
        <v>5537</v>
      </c>
    </row>
    <row r="6543" ht="15.75" customHeight="1">
      <c r="A6543" s="338" t="s">
        <v>30682</v>
      </c>
      <c r="B6543" s="338" t="s">
        <v>7737</v>
      </c>
      <c r="C6543" s="338" t="s">
        <v>1537</v>
      </c>
      <c r="D6543" s="338">
        <v>2014.0</v>
      </c>
      <c r="E6543" s="338" t="s">
        <v>30683</v>
      </c>
      <c r="F6543" s="339">
        <v>44963.0</v>
      </c>
      <c r="G6543" s="338" t="s">
        <v>6435</v>
      </c>
      <c r="H6543" s="338" t="s">
        <v>30684</v>
      </c>
      <c r="I6543" s="338" t="s">
        <v>30685</v>
      </c>
      <c r="J6543" s="338" t="s">
        <v>12787</v>
      </c>
      <c r="K6543" s="338" t="s">
        <v>4976</v>
      </c>
      <c r="L6543" s="338" t="s">
        <v>16620</v>
      </c>
      <c r="M6543" s="338" t="s">
        <v>30686</v>
      </c>
      <c r="N6543" s="338" t="s">
        <v>20308</v>
      </c>
      <c r="O6543" s="338" t="s">
        <v>5471</v>
      </c>
    </row>
    <row r="6544" ht="15.75" customHeight="1">
      <c r="A6544" s="338" t="s">
        <v>5766</v>
      </c>
      <c r="B6544" s="338" t="s">
        <v>7737</v>
      </c>
      <c r="C6544" s="338" t="s">
        <v>1547</v>
      </c>
      <c r="D6544" s="338">
        <v>2014.0</v>
      </c>
      <c r="E6544" s="338" t="s">
        <v>30687</v>
      </c>
      <c r="F6544" s="339">
        <v>44991.0</v>
      </c>
      <c r="G6544" s="338" t="s">
        <v>5710</v>
      </c>
      <c r="H6544" s="338" t="s">
        <v>28274</v>
      </c>
      <c r="I6544" s="338" t="s">
        <v>28274</v>
      </c>
      <c r="J6544" s="338" t="s">
        <v>30688</v>
      </c>
      <c r="K6544" s="338" t="s">
        <v>4987</v>
      </c>
      <c r="L6544" s="338" t="s">
        <v>5094</v>
      </c>
      <c r="M6544" s="338" t="s">
        <v>30689</v>
      </c>
      <c r="N6544" s="338" t="s">
        <v>29916</v>
      </c>
      <c r="O6544" s="338" t="s">
        <v>4991</v>
      </c>
    </row>
    <row r="6545" ht="15.75" customHeight="1">
      <c r="A6545" s="338" t="s">
        <v>30690</v>
      </c>
      <c r="B6545" s="338" t="s">
        <v>4970</v>
      </c>
      <c r="C6545" s="338" t="s">
        <v>1558</v>
      </c>
      <c r="D6545" s="338">
        <v>2014.0</v>
      </c>
      <c r="E6545" s="338" t="s">
        <v>30404</v>
      </c>
      <c r="F6545" s="339">
        <v>45022.0</v>
      </c>
      <c r="G6545" s="338" t="s">
        <v>5070</v>
      </c>
      <c r="H6545" s="338" t="s">
        <v>30691</v>
      </c>
      <c r="I6545" s="338" t="s">
        <v>30692</v>
      </c>
      <c r="J6545" s="338" t="s">
        <v>24427</v>
      </c>
      <c r="K6545" s="338" t="s">
        <v>4987</v>
      </c>
      <c r="M6545" s="338" t="s">
        <v>30693</v>
      </c>
      <c r="N6545" s="338" t="s">
        <v>30694</v>
      </c>
      <c r="O6545" s="338" t="s">
        <v>5028</v>
      </c>
    </row>
    <row r="6546" ht="15.75" customHeight="1">
      <c r="A6546" s="338" t="s">
        <v>30695</v>
      </c>
      <c r="B6546" s="338" t="s">
        <v>4970</v>
      </c>
      <c r="C6546" s="338" t="s">
        <v>1547</v>
      </c>
      <c r="D6546" s="338">
        <v>2014.0</v>
      </c>
      <c r="E6546" s="338" t="s">
        <v>30411</v>
      </c>
      <c r="F6546" s="339">
        <v>45022.0</v>
      </c>
      <c r="G6546" s="338" t="s">
        <v>7062</v>
      </c>
      <c r="H6546" s="338" t="s">
        <v>25799</v>
      </c>
      <c r="I6546" s="338" t="s">
        <v>25799</v>
      </c>
      <c r="J6546" s="338" t="s">
        <v>12140</v>
      </c>
      <c r="K6546" s="338" t="s">
        <v>4976</v>
      </c>
      <c r="L6546" s="338" t="s">
        <v>5355</v>
      </c>
      <c r="M6546" s="338" t="s">
        <v>30696</v>
      </c>
      <c r="N6546" s="338" t="s">
        <v>30697</v>
      </c>
      <c r="O6546" s="338" t="s">
        <v>5248</v>
      </c>
    </row>
    <row r="6547" ht="15.75" customHeight="1">
      <c r="A6547" s="338" t="s">
        <v>30698</v>
      </c>
      <c r="B6547" s="338" t="s">
        <v>7737</v>
      </c>
      <c r="C6547" s="338" t="s">
        <v>1681</v>
      </c>
      <c r="D6547" s="338">
        <v>2014.0</v>
      </c>
      <c r="E6547" s="338" t="s">
        <v>30699</v>
      </c>
      <c r="F6547" s="339">
        <v>45023.0</v>
      </c>
      <c r="G6547" s="338" t="s">
        <v>5969</v>
      </c>
      <c r="H6547" s="338" t="s">
        <v>30700</v>
      </c>
      <c r="I6547" s="338" t="s">
        <v>30701</v>
      </c>
      <c r="J6547" s="338" t="s">
        <v>15669</v>
      </c>
      <c r="K6547" s="338" t="s">
        <v>30702</v>
      </c>
      <c r="L6547" s="338" t="s">
        <v>5094</v>
      </c>
      <c r="M6547" s="338" t="s">
        <v>30703</v>
      </c>
      <c r="N6547" s="338" t="s">
        <v>20308</v>
      </c>
      <c r="O6547" s="338" t="s">
        <v>5780</v>
      </c>
    </row>
    <row r="6548" ht="15.75" customHeight="1">
      <c r="A6548" s="338" t="s">
        <v>30704</v>
      </c>
      <c r="B6548" s="338" t="s">
        <v>4970</v>
      </c>
      <c r="C6548" s="338" t="s">
        <v>1537</v>
      </c>
      <c r="D6548" s="338">
        <v>2014.0</v>
      </c>
      <c r="E6548" s="338" t="s">
        <v>30705</v>
      </c>
      <c r="F6548" s="339">
        <v>44963.0</v>
      </c>
      <c r="G6548" s="338" t="s">
        <v>6403</v>
      </c>
      <c r="H6548" s="338" t="s">
        <v>24559</v>
      </c>
      <c r="I6548" s="338" t="s">
        <v>24559</v>
      </c>
      <c r="J6548" s="338" t="s">
        <v>20797</v>
      </c>
      <c r="K6548" s="338" t="s">
        <v>4987</v>
      </c>
      <c r="L6548" s="338" t="s">
        <v>7748</v>
      </c>
      <c r="M6548" s="338" t="s">
        <v>30706</v>
      </c>
      <c r="N6548" s="338" t="s">
        <v>19967</v>
      </c>
      <c r="O6548" s="338" t="s">
        <v>5715</v>
      </c>
    </row>
    <row r="6549" ht="15.75" customHeight="1">
      <c r="A6549" s="338" t="s">
        <v>30707</v>
      </c>
      <c r="B6549" s="338" t="s">
        <v>4970</v>
      </c>
      <c r="C6549" s="338" t="s">
        <v>1537</v>
      </c>
      <c r="D6549" s="338">
        <v>2014.0</v>
      </c>
      <c r="E6549" s="338" t="s">
        <v>29950</v>
      </c>
      <c r="F6549" s="338" t="s">
        <v>6434</v>
      </c>
      <c r="G6549" s="338" t="s">
        <v>8629</v>
      </c>
      <c r="H6549" s="338" t="s">
        <v>28581</v>
      </c>
      <c r="I6549" s="338" t="s">
        <v>28581</v>
      </c>
      <c r="J6549" s="338" t="s">
        <v>28582</v>
      </c>
      <c r="K6549" s="338" t="s">
        <v>28583</v>
      </c>
      <c r="L6549" s="338" t="s">
        <v>4988</v>
      </c>
      <c r="M6549" s="338" t="s">
        <v>30708</v>
      </c>
      <c r="N6549" s="338" t="s">
        <v>22575</v>
      </c>
      <c r="O6549" s="338" t="s">
        <v>5492</v>
      </c>
    </row>
    <row r="6550" ht="15.75" customHeight="1">
      <c r="A6550" s="338" t="s">
        <v>921</v>
      </c>
      <c r="B6550" s="338" t="s">
        <v>7737</v>
      </c>
      <c r="C6550" s="338" t="s">
        <v>1537</v>
      </c>
      <c r="D6550" s="338">
        <v>2014.0</v>
      </c>
      <c r="E6550" s="338" t="s">
        <v>30439</v>
      </c>
      <c r="F6550" s="338" t="s">
        <v>5286</v>
      </c>
      <c r="G6550" s="338" t="s">
        <v>17373</v>
      </c>
      <c r="H6550" s="338" t="s">
        <v>26749</v>
      </c>
      <c r="I6550" s="338" t="s">
        <v>9005</v>
      </c>
      <c r="J6550" s="338" t="s">
        <v>12827</v>
      </c>
      <c r="K6550" s="338" t="s">
        <v>5607</v>
      </c>
      <c r="L6550" s="338" t="s">
        <v>11930</v>
      </c>
      <c r="M6550" s="338" t="s">
        <v>30709</v>
      </c>
      <c r="N6550" s="338" t="s">
        <v>21846</v>
      </c>
      <c r="O6550" s="338" t="s">
        <v>5576</v>
      </c>
    </row>
    <row r="6551" ht="15.75" customHeight="1">
      <c r="A6551" s="338" t="s">
        <v>30710</v>
      </c>
      <c r="B6551" s="338" t="s">
        <v>7737</v>
      </c>
      <c r="C6551" s="338" t="s">
        <v>1537</v>
      </c>
      <c r="D6551" s="338">
        <v>2014.0</v>
      </c>
      <c r="E6551" s="338" t="s">
        <v>30086</v>
      </c>
      <c r="F6551" s="339">
        <v>45051.0</v>
      </c>
      <c r="G6551" s="338" t="s">
        <v>5013</v>
      </c>
      <c r="H6551" s="338" t="s">
        <v>16638</v>
      </c>
      <c r="I6551" s="338" t="s">
        <v>30711</v>
      </c>
      <c r="J6551" s="338" t="s">
        <v>30712</v>
      </c>
      <c r="K6551" s="338" t="s">
        <v>5245</v>
      </c>
      <c r="L6551" s="338" t="s">
        <v>16620</v>
      </c>
      <c r="M6551" s="338" t="s">
        <v>30713</v>
      </c>
      <c r="N6551" s="338" t="s">
        <v>7886</v>
      </c>
      <c r="O6551" s="338" t="s">
        <v>5624</v>
      </c>
    </row>
    <row r="6552" ht="15.75" customHeight="1">
      <c r="A6552" s="338" t="s">
        <v>30714</v>
      </c>
      <c r="B6552" s="338" t="s">
        <v>4970</v>
      </c>
      <c r="C6552" s="338" t="s">
        <v>1537</v>
      </c>
      <c r="D6552" s="338">
        <v>2014.0</v>
      </c>
      <c r="E6552" s="338" t="s">
        <v>30715</v>
      </c>
      <c r="F6552" s="339">
        <v>45174.0</v>
      </c>
      <c r="G6552" s="338" t="s">
        <v>5172</v>
      </c>
      <c r="H6552" s="338" t="s">
        <v>30716</v>
      </c>
      <c r="I6552" s="338" t="s">
        <v>30717</v>
      </c>
      <c r="J6552" s="338" t="s">
        <v>23615</v>
      </c>
      <c r="K6552" s="338" t="s">
        <v>4987</v>
      </c>
      <c r="M6552" s="338" t="s">
        <v>30718</v>
      </c>
      <c r="N6552" s="338" t="s">
        <v>30719</v>
      </c>
      <c r="O6552" s="338" t="s">
        <v>6003</v>
      </c>
    </row>
    <row r="6553" ht="15.75" customHeight="1">
      <c r="A6553" s="338" t="s">
        <v>2068</v>
      </c>
      <c r="B6553" s="338" t="s">
        <v>7737</v>
      </c>
      <c r="C6553" s="338" t="s">
        <v>1537</v>
      </c>
      <c r="D6553" s="338">
        <v>2014.0</v>
      </c>
      <c r="E6553" s="338" t="s">
        <v>30635</v>
      </c>
      <c r="F6553" s="339">
        <v>44963.0</v>
      </c>
      <c r="G6553" s="338" t="s">
        <v>14443</v>
      </c>
      <c r="H6553" s="338" t="s">
        <v>22506</v>
      </c>
      <c r="I6553" s="338" t="s">
        <v>25292</v>
      </c>
      <c r="J6553" s="338" t="s">
        <v>16664</v>
      </c>
      <c r="K6553" s="338" t="s">
        <v>4987</v>
      </c>
      <c r="L6553" s="338" t="s">
        <v>7014</v>
      </c>
      <c r="M6553" s="338" t="s">
        <v>30720</v>
      </c>
      <c r="N6553" s="338" t="s">
        <v>5036</v>
      </c>
      <c r="O6553" s="338" t="s">
        <v>5339</v>
      </c>
    </row>
    <row r="6554" ht="15.75" customHeight="1">
      <c r="A6554" s="338" t="s">
        <v>2212</v>
      </c>
      <c r="B6554" s="338" t="s">
        <v>4970</v>
      </c>
      <c r="C6554" s="338" t="s">
        <v>1558</v>
      </c>
      <c r="D6554" s="338">
        <v>2014.0</v>
      </c>
      <c r="E6554" s="338" t="s">
        <v>30143</v>
      </c>
      <c r="F6554" s="339">
        <v>44932.0</v>
      </c>
      <c r="G6554" s="338" t="s">
        <v>18245</v>
      </c>
      <c r="H6554" s="338" t="s">
        <v>30721</v>
      </c>
      <c r="I6554" s="338" t="s">
        <v>30721</v>
      </c>
      <c r="J6554" s="338" t="s">
        <v>26755</v>
      </c>
      <c r="K6554" s="338" t="s">
        <v>4987</v>
      </c>
      <c r="L6554" s="338" t="s">
        <v>6039</v>
      </c>
      <c r="M6554" s="338" t="s">
        <v>30722</v>
      </c>
      <c r="N6554" s="338" t="s">
        <v>30723</v>
      </c>
      <c r="O6554" s="338" t="s">
        <v>5370</v>
      </c>
    </row>
    <row r="6555" ht="15.75" customHeight="1">
      <c r="A6555" s="338" t="s">
        <v>30724</v>
      </c>
      <c r="B6555" s="338" t="s">
        <v>4970</v>
      </c>
      <c r="C6555" s="338" t="s">
        <v>1547</v>
      </c>
      <c r="D6555" s="338">
        <v>2014.0</v>
      </c>
      <c r="E6555" s="338" t="s">
        <v>30725</v>
      </c>
      <c r="F6555" s="339">
        <v>45083.0</v>
      </c>
      <c r="G6555" s="338" t="s">
        <v>5674</v>
      </c>
      <c r="H6555" s="338" t="s">
        <v>7574</v>
      </c>
      <c r="I6555" s="338" t="s">
        <v>7574</v>
      </c>
      <c r="J6555" s="338" t="s">
        <v>7574</v>
      </c>
      <c r="K6555" s="338" t="s">
        <v>4987</v>
      </c>
      <c r="L6555" s="338" t="s">
        <v>5971</v>
      </c>
      <c r="M6555" s="338" t="s">
        <v>30726</v>
      </c>
      <c r="N6555" s="338" t="s">
        <v>21846</v>
      </c>
      <c r="O6555" s="338" t="s">
        <v>5943</v>
      </c>
    </row>
    <row r="6556" ht="15.75" customHeight="1">
      <c r="A6556" s="338" t="s">
        <v>30727</v>
      </c>
      <c r="B6556" s="338" t="s">
        <v>4970</v>
      </c>
      <c r="C6556" s="338" t="s">
        <v>1601</v>
      </c>
      <c r="D6556" s="338">
        <v>2014.0</v>
      </c>
      <c r="E6556" s="338" t="s">
        <v>30728</v>
      </c>
      <c r="F6556" s="339">
        <v>45022.0</v>
      </c>
      <c r="G6556" s="338" t="s">
        <v>7889</v>
      </c>
      <c r="H6556" s="338" t="s">
        <v>25065</v>
      </c>
      <c r="I6556" s="338" t="s">
        <v>30729</v>
      </c>
      <c r="J6556" s="338" t="s">
        <v>19871</v>
      </c>
      <c r="K6556" s="338" t="s">
        <v>4976</v>
      </c>
      <c r="M6556" s="338" t="s">
        <v>30730</v>
      </c>
      <c r="N6556" s="338" t="s">
        <v>22475</v>
      </c>
      <c r="O6556" s="338" t="s">
        <v>5096</v>
      </c>
    </row>
    <row r="6557" ht="15.75" customHeight="1">
      <c r="A6557" s="338" t="s">
        <v>30731</v>
      </c>
      <c r="B6557" s="338" t="s">
        <v>4970</v>
      </c>
      <c r="C6557" s="338" t="s">
        <v>1558</v>
      </c>
      <c r="D6557" s="338">
        <v>2014.0</v>
      </c>
      <c r="E6557" s="338" t="s">
        <v>30435</v>
      </c>
      <c r="F6557" s="339">
        <v>45113.0</v>
      </c>
      <c r="G6557" s="338" t="s">
        <v>7089</v>
      </c>
      <c r="H6557" s="338" t="s">
        <v>24680</v>
      </c>
      <c r="I6557" s="338" t="s">
        <v>30732</v>
      </c>
      <c r="J6557" s="338" t="s">
        <v>30733</v>
      </c>
      <c r="K6557" s="338" t="s">
        <v>4987</v>
      </c>
      <c r="L6557" s="338" t="s">
        <v>5971</v>
      </c>
      <c r="M6557" s="338" t="s">
        <v>30734</v>
      </c>
      <c r="N6557" s="338" t="s">
        <v>5009</v>
      </c>
      <c r="O6557" s="338" t="s">
        <v>5471</v>
      </c>
    </row>
    <row r="6558" ht="15.75" customHeight="1">
      <c r="A6558" s="338" t="s">
        <v>1858</v>
      </c>
      <c r="B6558" s="338" t="s">
        <v>4970</v>
      </c>
      <c r="C6558" s="338" t="s">
        <v>1537</v>
      </c>
      <c r="D6558" s="338">
        <v>2014.0</v>
      </c>
      <c r="E6558" s="338" t="s">
        <v>30735</v>
      </c>
      <c r="F6558" s="339">
        <v>45022.0</v>
      </c>
      <c r="G6558" s="338" t="s">
        <v>7954</v>
      </c>
      <c r="H6558" s="338" t="s">
        <v>21483</v>
      </c>
      <c r="I6558" s="338" t="s">
        <v>21483</v>
      </c>
      <c r="J6558" s="338" t="s">
        <v>30736</v>
      </c>
      <c r="K6558" s="338" t="s">
        <v>4987</v>
      </c>
      <c r="L6558" s="338" t="s">
        <v>6071</v>
      </c>
      <c r="M6558" s="338" t="s">
        <v>30737</v>
      </c>
      <c r="N6558" s="338" t="s">
        <v>30738</v>
      </c>
      <c r="O6558" s="338" t="s">
        <v>4991</v>
      </c>
    </row>
    <row r="6559" ht="15.75" customHeight="1">
      <c r="A6559" s="338" t="s">
        <v>30739</v>
      </c>
      <c r="B6559" s="338" t="s">
        <v>4970</v>
      </c>
      <c r="C6559" s="338" t="s">
        <v>1537</v>
      </c>
      <c r="D6559" s="338">
        <v>2014.0</v>
      </c>
      <c r="E6559" s="338" t="s">
        <v>30740</v>
      </c>
      <c r="F6559" s="338" t="s">
        <v>5059</v>
      </c>
      <c r="G6559" s="338" t="s">
        <v>5743</v>
      </c>
      <c r="H6559" s="338" t="s">
        <v>28587</v>
      </c>
      <c r="I6559" s="338" t="s">
        <v>28587</v>
      </c>
      <c r="J6559" s="338" t="s">
        <v>29972</v>
      </c>
      <c r="K6559" s="338" t="s">
        <v>4987</v>
      </c>
      <c r="L6559" s="338" t="s">
        <v>5094</v>
      </c>
      <c r="M6559" s="338" t="s">
        <v>30741</v>
      </c>
      <c r="N6559" s="338" t="s">
        <v>28590</v>
      </c>
      <c r="O6559" s="338" t="s">
        <v>5852</v>
      </c>
    </row>
    <row r="6560" ht="15.75" customHeight="1">
      <c r="A6560" s="338" t="s">
        <v>30742</v>
      </c>
      <c r="B6560" s="338" t="s">
        <v>5601</v>
      </c>
      <c r="C6560" s="338" t="s">
        <v>1558</v>
      </c>
      <c r="D6560" s="338">
        <v>2014.0</v>
      </c>
      <c r="E6560" s="338" t="s">
        <v>30743</v>
      </c>
      <c r="F6560" s="339">
        <v>44934.0</v>
      </c>
      <c r="G6560" s="338" t="s">
        <v>19710</v>
      </c>
      <c r="H6560" s="338" t="s">
        <v>27112</v>
      </c>
      <c r="I6560" s="338" t="s">
        <v>27112</v>
      </c>
      <c r="J6560" s="338" t="s">
        <v>21681</v>
      </c>
      <c r="K6560" s="338" t="s">
        <v>19171</v>
      </c>
      <c r="M6560" s="338" t="s">
        <v>30744</v>
      </c>
      <c r="N6560" s="338" t="s">
        <v>30745</v>
      </c>
      <c r="O6560" s="338" t="s">
        <v>8203</v>
      </c>
    </row>
    <row r="6561" ht="15.75" customHeight="1">
      <c r="A6561" s="338" t="s">
        <v>30746</v>
      </c>
      <c r="B6561" s="338" t="s">
        <v>4970</v>
      </c>
      <c r="C6561" s="338" t="s">
        <v>1547</v>
      </c>
      <c r="D6561" s="338">
        <v>2014.0</v>
      </c>
      <c r="E6561" s="338" t="s">
        <v>30747</v>
      </c>
      <c r="F6561" s="339">
        <v>45052.0</v>
      </c>
      <c r="G6561" s="338" t="s">
        <v>5172</v>
      </c>
      <c r="H6561" s="338" t="s">
        <v>13818</v>
      </c>
      <c r="I6561" s="338" t="s">
        <v>18588</v>
      </c>
      <c r="J6561" s="338" t="s">
        <v>19434</v>
      </c>
      <c r="K6561" s="338" t="s">
        <v>4976</v>
      </c>
      <c r="M6561" s="338" t="s">
        <v>30748</v>
      </c>
      <c r="N6561" s="338" t="s">
        <v>13999</v>
      </c>
      <c r="O6561" s="338" t="s">
        <v>5545</v>
      </c>
    </row>
    <row r="6562" ht="15.75" customHeight="1">
      <c r="A6562" s="338" t="s">
        <v>30749</v>
      </c>
      <c r="B6562" s="338" t="s">
        <v>4970</v>
      </c>
      <c r="C6562" s="338" t="s">
        <v>11680</v>
      </c>
      <c r="D6562" s="338">
        <v>2014.0</v>
      </c>
      <c r="E6562" s="338" t="s">
        <v>30740</v>
      </c>
      <c r="F6562" s="339">
        <v>44991.0</v>
      </c>
      <c r="G6562" s="338" t="s">
        <v>7796</v>
      </c>
      <c r="H6562" s="338" t="s">
        <v>30750</v>
      </c>
      <c r="I6562" s="338" t="s">
        <v>30751</v>
      </c>
      <c r="J6562" s="338" t="s">
        <v>24567</v>
      </c>
      <c r="K6562" s="338" t="s">
        <v>14528</v>
      </c>
      <c r="L6562" s="338" t="s">
        <v>5822</v>
      </c>
      <c r="M6562" s="338" t="s">
        <v>30752</v>
      </c>
      <c r="N6562" s="338" t="s">
        <v>30253</v>
      </c>
      <c r="O6562" s="338" t="s">
        <v>5576</v>
      </c>
    </row>
    <row r="6563" ht="15.75" customHeight="1">
      <c r="A6563" s="338" t="s">
        <v>30753</v>
      </c>
      <c r="B6563" s="338" t="s">
        <v>4970</v>
      </c>
      <c r="C6563" s="338" t="s">
        <v>3713</v>
      </c>
      <c r="D6563" s="338">
        <v>2014.0</v>
      </c>
      <c r="E6563" s="338" t="s">
        <v>30375</v>
      </c>
      <c r="F6563" s="339">
        <v>45144.0</v>
      </c>
      <c r="G6563" s="338" t="s">
        <v>13584</v>
      </c>
      <c r="H6563" s="338" t="s">
        <v>26036</v>
      </c>
      <c r="I6563" s="338" t="s">
        <v>21884</v>
      </c>
      <c r="J6563" s="338" t="s">
        <v>21078</v>
      </c>
      <c r="K6563" s="338" t="s">
        <v>4976</v>
      </c>
      <c r="L6563" s="338" t="s">
        <v>5074</v>
      </c>
      <c r="M6563" s="338" t="s">
        <v>30754</v>
      </c>
      <c r="N6563" s="338" t="s">
        <v>25296</v>
      </c>
      <c r="O6563" s="338" t="s">
        <v>5943</v>
      </c>
    </row>
    <row r="6564" ht="15.75" customHeight="1">
      <c r="A6564" s="338" t="s">
        <v>30755</v>
      </c>
      <c r="B6564" s="338" t="s">
        <v>4970</v>
      </c>
      <c r="C6564" s="338" t="s">
        <v>1425</v>
      </c>
      <c r="D6564" s="338">
        <v>2014.0</v>
      </c>
      <c r="E6564" s="338" t="s">
        <v>30756</v>
      </c>
      <c r="F6564" s="339">
        <v>45112.0</v>
      </c>
      <c r="G6564" s="338" t="s">
        <v>8851</v>
      </c>
      <c r="H6564" s="338" t="s">
        <v>30757</v>
      </c>
      <c r="I6564" s="338" t="s">
        <v>29718</v>
      </c>
      <c r="J6564" s="338" t="s">
        <v>30758</v>
      </c>
      <c r="K6564" s="338" t="s">
        <v>4987</v>
      </c>
      <c r="L6564" s="338" t="s">
        <v>6168</v>
      </c>
      <c r="M6564" s="338" t="s">
        <v>30759</v>
      </c>
      <c r="N6564" s="338" t="s">
        <v>30760</v>
      </c>
      <c r="O6564" s="338" t="s">
        <v>5067</v>
      </c>
    </row>
    <row r="6565" ht="15.75" customHeight="1">
      <c r="A6565" s="338" t="s">
        <v>30761</v>
      </c>
      <c r="B6565" s="338" t="s">
        <v>7737</v>
      </c>
      <c r="C6565" s="338" t="s">
        <v>1547</v>
      </c>
      <c r="D6565" s="338">
        <v>2014.0</v>
      </c>
      <c r="E6565" s="338" t="s">
        <v>30762</v>
      </c>
      <c r="F6565" s="339">
        <v>44932.0</v>
      </c>
      <c r="G6565" s="338" t="s">
        <v>11997</v>
      </c>
      <c r="H6565" s="338" t="s">
        <v>30763</v>
      </c>
      <c r="I6565" s="338" t="s">
        <v>30764</v>
      </c>
      <c r="J6565" s="338" t="s">
        <v>30465</v>
      </c>
      <c r="K6565" s="338" t="s">
        <v>4987</v>
      </c>
      <c r="L6565" s="338" t="s">
        <v>5281</v>
      </c>
      <c r="M6565" s="338" t="s">
        <v>30765</v>
      </c>
      <c r="N6565" s="338" t="s">
        <v>29456</v>
      </c>
      <c r="O6565" s="338" t="s">
        <v>5262</v>
      </c>
    </row>
    <row r="6566" ht="15.75" customHeight="1">
      <c r="A6566" s="338" t="s">
        <v>2460</v>
      </c>
      <c r="B6566" s="338" t="s">
        <v>4993</v>
      </c>
      <c r="C6566" s="338" t="s">
        <v>1558</v>
      </c>
      <c r="D6566" s="338">
        <v>2014.0</v>
      </c>
      <c r="E6566" s="338" t="s">
        <v>30563</v>
      </c>
      <c r="F6566" s="339">
        <v>44992.0</v>
      </c>
      <c r="G6566" s="338" t="s">
        <v>10344</v>
      </c>
      <c r="H6566" s="338" t="s">
        <v>8968</v>
      </c>
      <c r="I6566" s="338" t="s">
        <v>22417</v>
      </c>
      <c r="J6566" s="338" t="s">
        <v>19948</v>
      </c>
      <c r="K6566" s="338" t="s">
        <v>4987</v>
      </c>
      <c r="L6566" s="338" t="s">
        <v>5355</v>
      </c>
      <c r="M6566" s="338" t="s">
        <v>30766</v>
      </c>
      <c r="N6566" s="338" t="s">
        <v>7133</v>
      </c>
      <c r="O6566" s="338" t="s">
        <v>5943</v>
      </c>
    </row>
    <row r="6567" ht="15.75" customHeight="1">
      <c r="A6567" s="338" t="s">
        <v>30767</v>
      </c>
      <c r="B6567" s="338" t="s">
        <v>7737</v>
      </c>
      <c r="C6567" s="338" t="s">
        <v>1547</v>
      </c>
      <c r="D6567" s="338">
        <v>2014.0</v>
      </c>
      <c r="E6567" s="338" t="s">
        <v>30445</v>
      </c>
      <c r="F6567" s="339">
        <v>45175.0</v>
      </c>
      <c r="G6567" s="338" t="s">
        <v>5241</v>
      </c>
      <c r="H6567" s="338" t="s">
        <v>20699</v>
      </c>
      <c r="I6567" s="338" t="s">
        <v>20699</v>
      </c>
      <c r="J6567" s="338" t="s">
        <v>30010</v>
      </c>
      <c r="K6567" s="338" t="s">
        <v>4987</v>
      </c>
      <c r="L6567" s="338" t="s">
        <v>5389</v>
      </c>
      <c r="M6567" s="338" t="s">
        <v>30768</v>
      </c>
      <c r="N6567" s="338" t="s">
        <v>30769</v>
      </c>
      <c r="O6567" s="338" t="s">
        <v>5077</v>
      </c>
    </row>
    <row r="6568" ht="15.75" customHeight="1">
      <c r="A6568" s="338" t="s">
        <v>30770</v>
      </c>
      <c r="B6568" s="338" t="s">
        <v>4970</v>
      </c>
      <c r="C6568" s="338" t="s">
        <v>1558</v>
      </c>
      <c r="D6568" s="338">
        <v>2014.0</v>
      </c>
      <c r="E6568" s="338" t="s">
        <v>30771</v>
      </c>
      <c r="F6568" s="339">
        <v>44963.0</v>
      </c>
      <c r="G6568" s="338" t="s">
        <v>7864</v>
      </c>
      <c r="H6568" s="338" t="s">
        <v>5798</v>
      </c>
      <c r="I6568" s="338" t="s">
        <v>30772</v>
      </c>
      <c r="J6568" s="338" t="s">
        <v>17037</v>
      </c>
      <c r="K6568" s="338" t="s">
        <v>5245</v>
      </c>
      <c r="L6568" s="338" t="s">
        <v>5074</v>
      </c>
      <c r="M6568" s="338" t="s">
        <v>30773</v>
      </c>
      <c r="N6568" s="338" t="s">
        <v>30774</v>
      </c>
      <c r="O6568" s="338" t="s">
        <v>5150</v>
      </c>
    </row>
    <row r="6569" ht="15.75" customHeight="1">
      <c r="A6569" s="338" t="s">
        <v>1952</v>
      </c>
      <c r="B6569" s="338" t="s">
        <v>7737</v>
      </c>
      <c r="C6569" s="338" t="s">
        <v>1547</v>
      </c>
      <c r="D6569" s="338">
        <v>2014.0</v>
      </c>
      <c r="E6569" s="338" t="s">
        <v>30576</v>
      </c>
      <c r="F6569" s="339">
        <v>45113.0</v>
      </c>
      <c r="G6569" s="338" t="s">
        <v>7764</v>
      </c>
      <c r="H6569" s="338" t="s">
        <v>30775</v>
      </c>
      <c r="I6569" s="338" t="s">
        <v>27199</v>
      </c>
      <c r="J6569" s="338" t="s">
        <v>29978</v>
      </c>
      <c r="K6569" s="338" t="s">
        <v>4987</v>
      </c>
      <c r="L6569" s="338" t="s">
        <v>5157</v>
      </c>
      <c r="M6569" s="338" t="s">
        <v>30776</v>
      </c>
      <c r="N6569" s="338" t="s">
        <v>18938</v>
      </c>
      <c r="O6569" s="338" t="s">
        <v>5324</v>
      </c>
    </row>
    <row r="6570" ht="15.75" customHeight="1">
      <c r="A6570" s="338" t="s">
        <v>30777</v>
      </c>
      <c r="B6570" s="338" t="s">
        <v>4970</v>
      </c>
      <c r="C6570" s="338" t="s">
        <v>1558</v>
      </c>
      <c r="D6570" s="338">
        <v>2014.0</v>
      </c>
      <c r="E6570" s="338" t="s">
        <v>30778</v>
      </c>
      <c r="F6570" s="339">
        <v>44932.0</v>
      </c>
      <c r="G6570" s="338" t="s">
        <v>6547</v>
      </c>
      <c r="H6570" s="338" t="s">
        <v>8563</v>
      </c>
      <c r="I6570" s="338" t="s">
        <v>30779</v>
      </c>
      <c r="J6570" s="338" t="s">
        <v>30780</v>
      </c>
      <c r="K6570" s="338" t="s">
        <v>4987</v>
      </c>
      <c r="M6570" s="338" t="s">
        <v>30781</v>
      </c>
      <c r="N6570" s="338" t="s">
        <v>30782</v>
      </c>
      <c r="O6570" s="338" t="s">
        <v>5483</v>
      </c>
    </row>
    <row r="6571" ht="15.75" customHeight="1">
      <c r="A6571" s="340" t="s">
        <v>30783</v>
      </c>
      <c r="B6571" s="338" t="s">
        <v>4970</v>
      </c>
      <c r="C6571" s="338" t="s">
        <v>1537</v>
      </c>
      <c r="D6571" s="338">
        <v>2014.0</v>
      </c>
      <c r="E6571" s="338" t="s">
        <v>30784</v>
      </c>
      <c r="F6571" s="339">
        <v>44964.0</v>
      </c>
      <c r="G6571" s="338" t="s">
        <v>7796</v>
      </c>
      <c r="H6571" s="338" t="s">
        <v>30785</v>
      </c>
      <c r="I6571" s="338" t="s">
        <v>30786</v>
      </c>
      <c r="J6571" s="338" t="s">
        <v>30235</v>
      </c>
      <c r="K6571" s="338" t="s">
        <v>4976</v>
      </c>
      <c r="M6571" s="338" t="s">
        <v>30787</v>
      </c>
      <c r="N6571" s="338" t="s">
        <v>30788</v>
      </c>
      <c r="O6571" s="338" t="s">
        <v>5339</v>
      </c>
    </row>
    <row r="6572" ht="15.75" customHeight="1">
      <c r="A6572" s="338" t="s">
        <v>30789</v>
      </c>
      <c r="B6572" s="338" t="s">
        <v>7737</v>
      </c>
      <c r="C6572" s="338" t="s">
        <v>1547</v>
      </c>
      <c r="D6572" s="338">
        <v>2014.0</v>
      </c>
      <c r="E6572" s="338" t="s">
        <v>30790</v>
      </c>
      <c r="F6572" s="339">
        <v>45053.0</v>
      </c>
      <c r="G6572" s="338" t="s">
        <v>7954</v>
      </c>
      <c r="H6572" s="338" t="s">
        <v>30791</v>
      </c>
      <c r="I6572" s="338" t="s">
        <v>30791</v>
      </c>
      <c r="J6572" s="338" t="s">
        <v>17037</v>
      </c>
      <c r="K6572" s="338" t="s">
        <v>4987</v>
      </c>
      <c r="L6572" s="338" t="s">
        <v>5084</v>
      </c>
      <c r="M6572" s="338" t="s">
        <v>30792</v>
      </c>
      <c r="N6572" s="338" t="s">
        <v>30793</v>
      </c>
      <c r="O6572" s="338" t="s">
        <v>5294</v>
      </c>
    </row>
    <row r="6573" ht="15.75" customHeight="1">
      <c r="A6573" s="338" t="s">
        <v>3644</v>
      </c>
      <c r="B6573" s="338" t="s">
        <v>7737</v>
      </c>
      <c r="C6573" s="338" t="s">
        <v>1537</v>
      </c>
      <c r="D6573" s="338">
        <v>2014.0</v>
      </c>
      <c r="E6573" s="338" t="s">
        <v>30086</v>
      </c>
      <c r="F6573" s="339">
        <v>44963.0</v>
      </c>
      <c r="G6573" s="338" t="s">
        <v>8011</v>
      </c>
      <c r="H6573" s="338" t="s">
        <v>20501</v>
      </c>
      <c r="I6573" s="338" t="s">
        <v>28124</v>
      </c>
      <c r="J6573" s="338" t="s">
        <v>8902</v>
      </c>
      <c r="K6573" s="338" t="s">
        <v>4987</v>
      </c>
      <c r="L6573" s="338" t="s">
        <v>5807</v>
      </c>
      <c r="M6573" s="338" t="s">
        <v>30794</v>
      </c>
      <c r="N6573" s="338" t="s">
        <v>26100</v>
      </c>
      <c r="O6573" s="338" t="s">
        <v>5232</v>
      </c>
    </row>
    <row r="6574" ht="15.75" customHeight="1">
      <c r="A6574" s="338" t="s">
        <v>30795</v>
      </c>
      <c r="B6574" s="338" t="s">
        <v>5601</v>
      </c>
      <c r="C6574" s="338" t="s">
        <v>1425</v>
      </c>
      <c r="D6574" s="338">
        <v>2014.0</v>
      </c>
      <c r="E6574" s="338" t="s">
        <v>30796</v>
      </c>
      <c r="F6574" s="339">
        <v>45113.0</v>
      </c>
      <c r="G6574" s="338" t="s">
        <v>5145</v>
      </c>
      <c r="H6574" s="338" t="s">
        <v>30797</v>
      </c>
      <c r="I6574" s="338" t="s">
        <v>30797</v>
      </c>
      <c r="J6574" s="338" t="s">
        <v>24996</v>
      </c>
      <c r="K6574" s="338" t="s">
        <v>4987</v>
      </c>
      <c r="M6574" s="338" t="s">
        <v>30798</v>
      </c>
      <c r="N6574" s="338" t="s">
        <v>30799</v>
      </c>
      <c r="O6574" s="338" t="s">
        <v>5087</v>
      </c>
    </row>
    <row r="6575" ht="15.75" customHeight="1">
      <c r="A6575" s="338" t="s">
        <v>30800</v>
      </c>
      <c r="B6575" s="338" t="s">
        <v>7737</v>
      </c>
      <c r="C6575" s="338" t="s">
        <v>1681</v>
      </c>
      <c r="D6575" s="338">
        <v>2014.0</v>
      </c>
      <c r="E6575" s="338" t="s">
        <v>30801</v>
      </c>
      <c r="F6575" s="339">
        <v>45023.0</v>
      </c>
      <c r="G6575" s="338" t="s">
        <v>5105</v>
      </c>
      <c r="H6575" s="338" t="s">
        <v>30802</v>
      </c>
      <c r="I6575" s="338" t="s">
        <v>27642</v>
      </c>
      <c r="J6575" s="338" t="s">
        <v>8625</v>
      </c>
      <c r="K6575" s="338" t="s">
        <v>4987</v>
      </c>
      <c r="L6575" s="338" t="s">
        <v>5064</v>
      </c>
      <c r="M6575" s="338" t="s">
        <v>30803</v>
      </c>
      <c r="N6575" s="338" t="s">
        <v>28016</v>
      </c>
      <c r="O6575" s="338" t="s">
        <v>5423</v>
      </c>
    </row>
    <row r="6576" ht="15.75" customHeight="1">
      <c r="A6576" s="338" t="s">
        <v>2955</v>
      </c>
      <c r="B6576" s="338" t="s">
        <v>7737</v>
      </c>
      <c r="C6576" s="338" t="s">
        <v>1681</v>
      </c>
      <c r="D6576" s="338">
        <v>2014.0</v>
      </c>
      <c r="E6576" s="338" t="s">
        <v>30430</v>
      </c>
      <c r="F6576" s="338" t="s">
        <v>5059</v>
      </c>
      <c r="G6576" s="338" t="s">
        <v>8544</v>
      </c>
      <c r="H6576" s="338" t="s">
        <v>8687</v>
      </c>
      <c r="I6576" s="338" t="s">
        <v>12921</v>
      </c>
      <c r="J6576" s="338" t="s">
        <v>25803</v>
      </c>
      <c r="K6576" s="338" t="s">
        <v>4987</v>
      </c>
      <c r="L6576" s="338" t="s">
        <v>5064</v>
      </c>
      <c r="M6576" s="338" t="s">
        <v>30804</v>
      </c>
      <c r="N6576" s="338" t="s">
        <v>24121</v>
      </c>
      <c r="O6576" s="338" t="s">
        <v>5537</v>
      </c>
    </row>
    <row r="6577" ht="15.75" customHeight="1">
      <c r="A6577" s="338" t="s">
        <v>30805</v>
      </c>
      <c r="B6577" s="338" t="s">
        <v>4970</v>
      </c>
      <c r="C6577" s="338" t="s">
        <v>1547</v>
      </c>
      <c r="D6577" s="338">
        <v>2014.0</v>
      </c>
      <c r="E6577" s="338" t="s">
        <v>30457</v>
      </c>
      <c r="F6577" s="339">
        <v>44931.0</v>
      </c>
      <c r="G6577" s="338" t="s">
        <v>5060</v>
      </c>
      <c r="H6577" s="338" t="s">
        <v>23090</v>
      </c>
      <c r="I6577" s="338" t="s">
        <v>30806</v>
      </c>
      <c r="J6577" s="338" t="s">
        <v>30807</v>
      </c>
      <c r="K6577" s="338" t="s">
        <v>4987</v>
      </c>
      <c r="L6577" s="338" t="s">
        <v>5084</v>
      </c>
      <c r="M6577" s="338" t="s">
        <v>30808</v>
      </c>
      <c r="N6577" s="338" t="s">
        <v>30809</v>
      </c>
      <c r="O6577" s="338" t="s">
        <v>5537</v>
      </c>
    </row>
    <row r="6578" ht="15.75" customHeight="1">
      <c r="A6578" s="338" t="s">
        <v>30810</v>
      </c>
      <c r="B6578" s="338" t="s">
        <v>4970</v>
      </c>
      <c r="C6578" s="338" t="s">
        <v>1547</v>
      </c>
      <c r="D6578" s="338">
        <v>2014.0</v>
      </c>
      <c r="E6578" s="338" t="s">
        <v>30811</v>
      </c>
      <c r="F6578" s="338" t="s">
        <v>5059</v>
      </c>
      <c r="G6578" s="338" t="s">
        <v>6403</v>
      </c>
      <c r="H6578" s="338" t="s">
        <v>14605</v>
      </c>
      <c r="I6578" s="338" t="s">
        <v>30812</v>
      </c>
      <c r="J6578" s="338" t="s">
        <v>14605</v>
      </c>
      <c r="K6578" s="338" t="s">
        <v>3074</v>
      </c>
      <c r="L6578" s="338" t="s">
        <v>12075</v>
      </c>
      <c r="M6578" s="338" t="s">
        <v>30813</v>
      </c>
      <c r="N6578" s="338" t="s">
        <v>30814</v>
      </c>
      <c r="O6578" s="338" t="s">
        <v>5150</v>
      </c>
    </row>
    <row r="6579" ht="15.75" customHeight="1">
      <c r="A6579" s="338" t="s">
        <v>30815</v>
      </c>
      <c r="B6579" s="338" t="s">
        <v>7737</v>
      </c>
      <c r="C6579" s="338" t="s">
        <v>1681</v>
      </c>
      <c r="D6579" s="338">
        <v>2014.0</v>
      </c>
      <c r="E6579" s="338" t="s">
        <v>30439</v>
      </c>
      <c r="F6579" s="339">
        <v>45053.0</v>
      </c>
      <c r="G6579" s="338" t="s">
        <v>8544</v>
      </c>
      <c r="H6579" s="338" t="s">
        <v>30816</v>
      </c>
      <c r="I6579" s="338" t="s">
        <v>30817</v>
      </c>
      <c r="J6579" s="338" t="s">
        <v>30818</v>
      </c>
      <c r="K6579" s="338" t="s">
        <v>4976</v>
      </c>
      <c r="L6579" s="338" t="s">
        <v>5094</v>
      </c>
      <c r="M6579" s="338" t="s">
        <v>30819</v>
      </c>
      <c r="N6579" s="338" t="s">
        <v>26149</v>
      </c>
      <c r="O6579" s="338" t="s">
        <v>6633</v>
      </c>
    </row>
    <row r="6580" ht="15.75" customHeight="1">
      <c r="A6580" s="338" t="s">
        <v>30820</v>
      </c>
      <c r="B6580" s="338" t="s">
        <v>7737</v>
      </c>
      <c r="C6580" s="338" t="s">
        <v>3713</v>
      </c>
      <c r="D6580" s="338">
        <v>2014.0</v>
      </c>
      <c r="E6580" s="338" t="s">
        <v>30821</v>
      </c>
      <c r="F6580" s="339">
        <v>45144.0</v>
      </c>
      <c r="G6580" s="338" t="s">
        <v>5797</v>
      </c>
      <c r="H6580" s="338" t="s">
        <v>30822</v>
      </c>
      <c r="I6580" s="338" t="s">
        <v>30822</v>
      </c>
      <c r="J6580" s="338" t="s">
        <v>25647</v>
      </c>
      <c r="K6580" s="338" t="s">
        <v>4987</v>
      </c>
      <c r="L6580" s="338" t="s">
        <v>5017</v>
      </c>
      <c r="M6580" s="338" t="s">
        <v>30823</v>
      </c>
      <c r="N6580" s="338" t="s">
        <v>30824</v>
      </c>
      <c r="O6580" s="338" t="s">
        <v>5324</v>
      </c>
    </row>
    <row r="6581" ht="15.75" customHeight="1">
      <c r="A6581" s="338" t="s">
        <v>3919</v>
      </c>
      <c r="B6581" s="338" t="s">
        <v>4993</v>
      </c>
      <c r="C6581" s="338" t="s">
        <v>1681</v>
      </c>
      <c r="D6581" s="338">
        <v>2014.0</v>
      </c>
      <c r="E6581" s="338" t="s">
        <v>30462</v>
      </c>
      <c r="F6581" s="338" t="s">
        <v>5059</v>
      </c>
      <c r="G6581" s="338" t="s">
        <v>6428</v>
      </c>
      <c r="H6581" s="338" t="s">
        <v>25959</v>
      </c>
      <c r="I6581" s="338" t="s">
        <v>23121</v>
      </c>
      <c r="J6581" s="338" t="s">
        <v>30825</v>
      </c>
      <c r="K6581" s="338" t="s">
        <v>4987</v>
      </c>
      <c r="L6581" s="338" t="s">
        <v>7014</v>
      </c>
      <c r="M6581" s="338" t="s">
        <v>30826</v>
      </c>
      <c r="N6581" s="338" t="s">
        <v>7376</v>
      </c>
      <c r="O6581" s="338" t="s">
        <v>5002</v>
      </c>
    </row>
    <row r="6582" ht="15.75" customHeight="1">
      <c r="A6582" s="338" t="s">
        <v>30827</v>
      </c>
      <c r="B6582" s="338" t="s">
        <v>4970</v>
      </c>
      <c r="C6582" s="338" t="s">
        <v>1558</v>
      </c>
      <c r="D6582" s="338">
        <v>2014.0</v>
      </c>
      <c r="E6582" s="338" t="s">
        <v>30563</v>
      </c>
      <c r="F6582" s="339">
        <v>44933.0</v>
      </c>
      <c r="G6582" s="338" t="s">
        <v>5105</v>
      </c>
      <c r="H6582" s="338" t="s">
        <v>30828</v>
      </c>
      <c r="I6582" s="338" t="s">
        <v>30829</v>
      </c>
      <c r="J6582" s="338" t="s">
        <v>28220</v>
      </c>
      <c r="K6582" s="338" t="s">
        <v>4987</v>
      </c>
      <c r="L6582" s="338" t="s">
        <v>6444</v>
      </c>
      <c r="M6582" s="338" t="s">
        <v>30830</v>
      </c>
      <c r="N6582" s="338" t="s">
        <v>30831</v>
      </c>
      <c r="O6582" s="338" t="s">
        <v>5283</v>
      </c>
    </row>
    <row r="6583" ht="15.75" customHeight="1">
      <c r="A6583" s="338" t="s">
        <v>3796</v>
      </c>
      <c r="B6583" s="338" t="s">
        <v>4970</v>
      </c>
      <c r="C6583" s="338" t="s">
        <v>1681</v>
      </c>
      <c r="D6583" s="338">
        <v>2014.0</v>
      </c>
      <c r="E6583" s="338" t="s">
        <v>17819</v>
      </c>
      <c r="F6583" s="339">
        <v>45144.0</v>
      </c>
      <c r="G6583" s="338" t="s">
        <v>5196</v>
      </c>
      <c r="H6583" s="338" t="s">
        <v>5073</v>
      </c>
      <c r="I6583" s="338" t="s">
        <v>7608</v>
      </c>
      <c r="J6583" s="338" t="s">
        <v>30832</v>
      </c>
      <c r="K6583" s="338" t="s">
        <v>4987</v>
      </c>
      <c r="L6583" s="338" t="s">
        <v>7743</v>
      </c>
      <c r="M6583" s="338" t="s">
        <v>30833</v>
      </c>
      <c r="N6583" s="338" t="s">
        <v>30834</v>
      </c>
      <c r="O6583" s="338" t="s">
        <v>5127</v>
      </c>
    </row>
    <row r="6584" ht="15.75" customHeight="1">
      <c r="A6584" s="338" t="s">
        <v>30835</v>
      </c>
      <c r="B6584" s="338" t="s">
        <v>4970</v>
      </c>
      <c r="C6584" s="338" t="s">
        <v>1558</v>
      </c>
      <c r="D6584" s="338">
        <v>2014.0</v>
      </c>
      <c r="E6584" s="338" t="s">
        <v>30836</v>
      </c>
      <c r="F6584" s="338" t="s">
        <v>5286</v>
      </c>
      <c r="G6584" s="338" t="s">
        <v>6378</v>
      </c>
      <c r="H6584" s="338" t="s">
        <v>14339</v>
      </c>
      <c r="I6584" s="338" t="s">
        <v>14339</v>
      </c>
      <c r="J6584" s="338" t="s">
        <v>30837</v>
      </c>
      <c r="K6584" s="338" t="s">
        <v>4987</v>
      </c>
      <c r="M6584" s="338" t="s">
        <v>30838</v>
      </c>
      <c r="N6584" s="338" t="s">
        <v>30839</v>
      </c>
      <c r="O6584" s="338" t="s">
        <v>5028</v>
      </c>
    </row>
    <row r="6585" ht="15.75" customHeight="1">
      <c r="A6585" s="338" t="s">
        <v>4216</v>
      </c>
      <c r="B6585" s="338" t="s">
        <v>7737</v>
      </c>
      <c r="C6585" s="338" t="s">
        <v>1547</v>
      </c>
      <c r="D6585" s="338">
        <v>2014.0</v>
      </c>
      <c r="E6585" s="338" t="s">
        <v>29950</v>
      </c>
      <c r="F6585" s="339">
        <v>45144.0</v>
      </c>
      <c r="G6585" s="338" t="s">
        <v>5846</v>
      </c>
      <c r="H6585" s="338" t="s">
        <v>5744</v>
      </c>
      <c r="I6585" s="338" t="s">
        <v>30840</v>
      </c>
      <c r="J6585" s="338" t="s">
        <v>8902</v>
      </c>
      <c r="K6585" s="338" t="s">
        <v>4987</v>
      </c>
      <c r="L6585" s="338" t="s">
        <v>7014</v>
      </c>
      <c r="M6585" s="338" t="s">
        <v>30841</v>
      </c>
      <c r="N6585" s="338" t="s">
        <v>18868</v>
      </c>
      <c r="O6585" s="338" t="s">
        <v>5780</v>
      </c>
    </row>
    <row r="6586" ht="15.75" customHeight="1">
      <c r="A6586" s="338" t="s">
        <v>30842</v>
      </c>
      <c r="B6586" s="338" t="s">
        <v>7737</v>
      </c>
      <c r="C6586" s="338" t="s">
        <v>1558</v>
      </c>
      <c r="D6586" s="338">
        <v>2014.0</v>
      </c>
      <c r="E6586" s="338" t="s">
        <v>30421</v>
      </c>
      <c r="F6586" s="339">
        <v>45143.0</v>
      </c>
      <c r="G6586" s="338" t="s">
        <v>5319</v>
      </c>
      <c r="H6586" s="338" t="s">
        <v>7840</v>
      </c>
      <c r="I6586" s="338" t="s">
        <v>14256</v>
      </c>
      <c r="J6586" s="338" t="s">
        <v>7501</v>
      </c>
      <c r="K6586" s="338" t="s">
        <v>4987</v>
      </c>
      <c r="L6586" s="338" t="s">
        <v>4999</v>
      </c>
      <c r="M6586" s="338" t="s">
        <v>30843</v>
      </c>
      <c r="N6586" s="338" t="s">
        <v>30844</v>
      </c>
      <c r="O6586" s="338" t="s">
        <v>5370</v>
      </c>
    </row>
    <row r="6587" ht="15.75" customHeight="1">
      <c r="A6587" s="338" t="s">
        <v>30845</v>
      </c>
      <c r="B6587" s="338" t="s">
        <v>4970</v>
      </c>
      <c r="C6587" s="338" t="s">
        <v>1558</v>
      </c>
      <c r="D6587" s="338">
        <v>2014.0</v>
      </c>
      <c r="E6587" s="338" t="s">
        <v>30683</v>
      </c>
      <c r="F6587" s="339">
        <v>45111.0</v>
      </c>
      <c r="G6587" s="338" t="s">
        <v>5153</v>
      </c>
      <c r="H6587" s="338" t="s">
        <v>30251</v>
      </c>
      <c r="I6587" s="338" t="s">
        <v>18772</v>
      </c>
      <c r="J6587" s="338" t="s">
        <v>18772</v>
      </c>
      <c r="K6587" s="338" t="s">
        <v>4987</v>
      </c>
      <c r="L6587" s="338" t="s">
        <v>5281</v>
      </c>
      <c r="M6587" s="338" t="s">
        <v>30846</v>
      </c>
      <c r="N6587" s="338" t="s">
        <v>30847</v>
      </c>
      <c r="O6587" s="338" t="s">
        <v>5505</v>
      </c>
    </row>
    <row r="6588" ht="15.75" customHeight="1">
      <c r="A6588" s="338" t="s">
        <v>3892</v>
      </c>
      <c r="B6588" s="338" t="s">
        <v>4970</v>
      </c>
      <c r="C6588" s="338" t="s">
        <v>3713</v>
      </c>
      <c r="D6588" s="338">
        <v>2014.0</v>
      </c>
      <c r="E6588" s="338" t="s">
        <v>30430</v>
      </c>
      <c r="F6588" s="339">
        <v>44932.0</v>
      </c>
      <c r="G6588" s="338" t="s">
        <v>5743</v>
      </c>
      <c r="H6588" s="338" t="s">
        <v>28531</v>
      </c>
      <c r="I6588" s="338" t="s">
        <v>24336</v>
      </c>
      <c r="J6588" s="338" t="s">
        <v>17420</v>
      </c>
      <c r="K6588" s="338" t="s">
        <v>4987</v>
      </c>
      <c r="L6588" s="338" t="s">
        <v>7014</v>
      </c>
      <c r="M6588" s="338" t="s">
        <v>30848</v>
      </c>
      <c r="N6588" s="338" t="s">
        <v>5009</v>
      </c>
      <c r="O6588" s="338" t="s">
        <v>5150</v>
      </c>
    </row>
    <row r="6589" ht="15.75" customHeight="1">
      <c r="A6589" s="338" t="s">
        <v>30849</v>
      </c>
      <c r="B6589" s="338" t="s">
        <v>4970</v>
      </c>
      <c r="C6589" s="338" t="s">
        <v>1547</v>
      </c>
      <c r="D6589" s="338">
        <v>2014.0</v>
      </c>
      <c r="E6589" s="338" t="s">
        <v>30728</v>
      </c>
      <c r="F6589" s="339">
        <v>45022.0</v>
      </c>
      <c r="G6589" s="338" t="s">
        <v>7889</v>
      </c>
      <c r="H6589" s="338" t="s">
        <v>28787</v>
      </c>
      <c r="I6589" s="338" t="s">
        <v>30850</v>
      </c>
      <c r="J6589" s="338" t="s">
        <v>18463</v>
      </c>
      <c r="K6589" s="338" t="s">
        <v>4987</v>
      </c>
      <c r="L6589" s="338" t="s">
        <v>5389</v>
      </c>
      <c r="M6589" s="338" t="s">
        <v>30851</v>
      </c>
      <c r="N6589" s="338" t="s">
        <v>30852</v>
      </c>
      <c r="O6589" s="338" t="s">
        <v>5160</v>
      </c>
    </row>
    <row r="6590" ht="15.75" customHeight="1">
      <c r="A6590" s="338" t="s">
        <v>30853</v>
      </c>
      <c r="B6590" s="338" t="s">
        <v>7737</v>
      </c>
      <c r="C6590" s="338" t="s">
        <v>1537</v>
      </c>
      <c r="D6590" s="338">
        <v>2014.0</v>
      </c>
      <c r="E6590" s="338" t="s">
        <v>30129</v>
      </c>
      <c r="F6590" s="339">
        <v>44931.0</v>
      </c>
      <c r="G6590" s="338" t="s">
        <v>10344</v>
      </c>
      <c r="H6590" s="338" t="s">
        <v>23585</v>
      </c>
      <c r="I6590" s="338" t="s">
        <v>23585</v>
      </c>
      <c r="J6590" s="338" t="s">
        <v>18805</v>
      </c>
      <c r="K6590" s="338" t="s">
        <v>4987</v>
      </c>
      <c r="L6590" s="338" t="s">
        <v>12744</v>
      </c>
      <c r="M6590" s="338" t="s">
        <v>30854</v>
      </c>
      <c r="N6590" s="338" t="s">
        <v>30855</v>
      </c>
      <c r="O6590" s="338" t="s">
        <v>5248</v>
      </c>
    </row>
    <row r="6591" ht="15.75" customHeight="1">
      <c r="A6591" s="338" t="s">
        <v>3862</v>
      </c>
      <c r="B6591" s="338" t="s">
        <v>4993</v>
      </c>
      <c r="C6591" s="338" t="s">
        <v>1601</v>
      </c>
      <c r="D6591" s="338">
        <v>2014.0</v>
      </c>
      <c r="E6591" s="338" t="s">
        <v>30408</v>
      </c>
      <c r="F6591" s="339">
        <v>45022.0</v>
      </c>
      <c r="G6591" s="338" t="s">
        <v>5196</v>
      </c>
      <c r="H6591" s="338" t="s">
        <v>28684</v>
      </c>
      <c r="I6591" s="338" t="s">
        <v>28684</v>
      </c>
      <c r="J6591" s="338" t="s">
        <v>26641</v>
      </c>
      <c r="K6591" s="338" t="s">
        <v>4987</v>
      </c>
      <c r="L6591" s="338" t="s">
        <v>6394</v>
      </c>
      <c r="M6591" s="338" t="s">
        <v>30856</v>
      </c>
      <c r="N6591" s="338" t="s">
        <v>7376</v>
      </c>
      <c r="O6591" s="338" t="s">
        <v>5324</v>
      </c>
    </row>
    <row r="6592" ht="15.75" customHeight="1">
      <c r="A6592" s="338" t="s">
        <v>30857</v>
      </c>
      <c r="B6592" s="338" t="s">
        <v>4970</v>
      </c>
      <c r="C6592" s="338" t="s">
        <v>1558</v>
      </c>
      <c r="D6592" s="338">
        <v>2014.0</v>
      </c>
      <c r="E6592" s="338" t="s">
        <v>30415</v>
      </c>
      <c r="F6592" s="339">
        <v>45022.0</v>
      </c>
      <c r="G6592" s="338" t="s">
        <v>10464</v>
      </c>
      <c r="H6592" s="338" t="s">
        <v>30858</v>
      </c>
      <c r="I6592" s="338" t="s">
        <v>30859</v>
      </c>
      <c r="J6592" s="338" t="s">
        <v>30039</v>
      </c>
      <c r="K6592" s="338" t="s">
        <v>4987</v>
      </c>
      <c r="M6592" s="338" t="s">
        <v>30860</v>
      </c>
      <c r="N6592" s="338" t="s">
        <v>30861</v>
      </c>
      <c r="O6592" s="338" t="s">
        <v>5505</v>
      </c>
    </row>
    <row r="6593" ht="15.75" customHeight="1">
      <c r="A6593" s="338" t="s">
        <v>30862</v>
      </c>
      <c r="B6593" s="338" t="s">
        <v>4970</v>
      </c>
      <c r="C6593" s="338" t="s">
        <v>1537</v>
      </c>
      <c r="D6593" s="338">
        <v>2014.0</v>
      </c>
      <c r="E6593" s="338" t="s">
        <v>30863</v>
      </c>
      <c r="F6593" s="339">
        <v>45022.0</v>
      </c>
      <c r="G6593" s="338" t="s">
        <v>5113</v>
      </c>
      <c r="H6593" s="338" t="s">
        <v>30864</v>
      </c>
      <c r="I6593" s="338" t="s">
        <v>30864</v>
      </c>
      <c r="J6593" s="338" t="s">
        <v>17371</v>
      </c>
      <c r="K6593" s="338" t="s">
        <v>3074</v>
      </c>
      <c r="M6593" s="338" t="s">
        <v>30865</v>
      </c>
      <c r="N6593" s="338" t="s">
        <v>28523</v>
      </c>
      <c r="O6593" s="338" t="s">
        <v>5576</v>
      </c>
    </row>
    <row r="6594" ht="15.75" customHeight="1">
      <c r="A6594" s="338" t="s">
        <v>30866</v>
      </c>
      <c r="B6594" s="338" t="s">
        <v>7737</v>
      </c>
      <c r="C6594" s="338" t="s">
        <v>1681</v>
      </c>
      <c r="D6594" s="338">
        <v>2014.0</v>
      </c>
      <c r="E6594" s="338" t="s">
        <v>29793</v>
      </c>
      <c r="F6594" s="338" t="s">
        <v>5059</v>
      </c>
      <c r="G6594" s="338" t="s">
        <v>5710</v>
      </c>
      <c r="H6594" s="338" t="s">
        <v>9597</v>
      </c>
      <c r="I6594" s="338" t="s">
        <v>22417</v>
      </c>
      <c r="J6594" s="338" t="s">
        <v>18946</v>
      </c>
      <c r="K6594" s="338" t="s">
        <v>4987</v>
      </c>
      <c r="L6594" s="338" t="s">
        <v>4977</v>
      </c>
      <c r="M6594" s="338" t="s">
        <v>30867</v>
      </c>
      <c r="N6594" s="338" t="s">
        <v>30868</v>
      </c>
      <c r="O6594" s="338" t="s">
        <v>5217</v>
      </c>
    </row>
    <row r="6595" ht="15.75" customHeight="1">
      <c r="A6595" s="338" t="s">
        <v>30869</v>
      </c>
      <c r="B6595" s="338" t="s">
        <v>7737</v>
      </c>
      <c r="C6595" s="338" t="s">
        <v>1537</v>
      </c>
      <c r="D6595" s="338">
        <v>2014.0</v>
      </c>
      <c r="E6595" s="338" t="s">
        <v>30014</v>
      </c>
      <c r="F6595" s="339">
        <v>44929.0</v>
      </c>
      <c r="G6595" s="338" t="s">
        <v>5963</v>
      </c>
      <c r="H6595" s="338" t="s">
        <v>30870</v>
      </c>
      <c r="I6595" s="338" t="s">
        <v>30871</v>
      </c>
      <c r="J6595" s="338" t="s">
        <v>7115</v>
      </c>
      <c r="K6595" s="338" t="s">
        <v>4987</v>
      </c>
      <c r="L6595" s="338" t="s">
        <v>5971</v>
      </c>
      <c r="M6595" s="338" t="s">
        <v>30872</v>
      </c>
      <c r="N6595" s="338" t="s">
        <v>30873</v>
      </c>
      <c r="O6595" s="338" t="s">
        <v>5780</v>
      </c>
    </row>
    <row r="6596" ht="15.75" customHeight="1">
      <c r="A6596" s="338" t="s">
        <v>2616</v>
      </c>
      <c r="B6596" s="338" t="s">
        <v>4993</v>
      </c>
      <c r="C6596" s="338" t="s">
        <v>1558</v>
      </c>
      <c r="D6596" s="338">
        <v>2014.0</v>
      </c>
      <c r="E6596" s="338" t="s">
        <v>30457</v>
      </c>
      <c r="F6596" s="339">
        <v>44963.0</v>
      </c>
      <c r="G6596" s="338" t="s">
        <v>5710</v>
      </c>
      <c r="H6596" s="338" t="s">
        <v>20902</v>
      </c>
      <c r="I6596" s="338" t="s">
        <v>30874</v>
      </c>
      <c r="J6596" s="338" t="s">
        <v>24284</v>
      </c>
      <c r="K6596" s="338" t="s">
        <v>4987</v>
      </c>
      <c r="L6596" s="338" t="s">
        <v>5807</v>
      </c>
      <c r="M6596" s="338" t="s">
        <v>30875</v>
      </c>
      <c r="N6596" s="338" t="s">
        <v>7376</v>
      </c>
      <c r="O6596" s="338" t="s">
        <v>7215</v>
      </c>
    </row>
    <row r="6597" ht="15.75" customHeight="1">
      <c r="A6597" s="338" t="s">
        <v>2399</v>
      </c>
      <c r="B6597" s="338" t="s">
        <v>7737</v>
      </c>
      <c r="C6597" s="338" t="s">
        <v>1558</v>
      </c>
      <c r="D6597" s="338">
        <v>2014.0</v>
      </c>
      <c r="E6597" s="338" t="s">
        <v>30380</v>
      </c>
      <c r="F6597" s="339">
        <v>44964.0</v>
      </c>
      <c r="G6597" s="338" t="s">
        <v>6343</v>
      </c>
      <c r="H6597" s="338" t="s">
        <v>30876</v>
      </c>
      <c r="I6597" s="338" t="s">
        <v>30876</v>
      </c>
      <c r="J6597" s="338" t="s">
        <v>5746</v>
      </c>
      <c r="K6597" s="338" t="s">
        <v>4987</v>
      </c>
      <c r="L6597" s="338" t="s">
        <v>6247</v>
      </c>
      <c r="M6597" s="338" t="s">
        <v>30877</v>
      </c>
      <c r="N6597" s="338" t="s">
        <v>30574</v>
      </c>
      <c r="O6597" s="338" t="s">
        <v>5160</v>
      </c>
    </row>
    <row r="6598" ht="15.75" customHeight="1">
      <c r="A6598" s="338" t="s">
        <v>30878</v>
      </c>
      <c r="B6598" s="338" t="s">
        <v>7737</v>
      </c>
      <c r="C6598" s="338" t="s">
        <v>1537</v>
      </c>
      <c r="D6598" s="338">
        <v>2014.0</v>
      </c>
      <c r="E6598" s="338" t="s">
        <v>29770</v>
      </c>
      <c r="F6598" s="339">
        <v>44961.0</v>
      </c>
      <c r="G6598" s="338" t="s">
        <v>7796</v>
      </c>
      <c r="H6598" s="338" t="s">
        <v>10183</v>
      </c>
      <c r="I6598" s="338" t="s">
        <v>30879</v>
      </c>
      <c r="J6598" s="338" t="s">
        <v>30880</v>
      </c>
      <c r="K6598" s="338" t="s">
        <v>4987</v>
      </c>
      <c r="L6598" s="338" t="s">
        <v>11153</v>
      </c>
      <c r="M6598" s="338" t="s">
        <v>30881</v>
      </c>
      <c r="N6598" s="338" t="s">
        <v>18868</v>
      </c>
      <c r="O6598" s="338" t="s">
        <v>5339</v>
      </c>
    </row>
    <row r="6599" ht="15.75" customHeight="1">
      <c r="A6599" s="338" t="s">
        <v>30882</v>
      </c>
      <c r="B6599" s="338" t="s">
        <v>4970</v>
      </c>
      <c r="C6599" s="338" t="s">
        <v>1681</v>
      </c>
      <c r="D6599" s="338">
        <v>2014.0</v>
      </c>
      <c r="E6599" s="338" t="s">
        <v>30883</v>
      </c>
      <c r="F6599" s="339">
        <v>45175.0</v>
      </c>
      <c r="G6599" s="338" t="s">
        <v>6515</v>
      </c>
      <c r="H6599" s="338" t="s">
        <v>21889</v>
      </c>
      <c r="I6599" s="338" t="s">
        <v>30278</v>
      </c>
      <c r="J6599" s="338" t="s">
        <v>22538</v>
      </c>
      <c r="K6599" s="338" t="s">
        <v>4987</v>
      </c>
      <c r="M6599" s="338" t="s">
        <v>30884</v>
      </c>
      <c r="N6599" s="338" t="s">
        <v>30885</v>
      </c>
      <c r="O6599" s="338" t="s">
        <v>5545</v>
      </c>
    </row>
    <row r="6600" ht="15.75" customHeight="1">
      <c r="A6600" s="338" t="s">
        <v>30886</v>
      </c>
      <c r="B6600" s="338" t="s">
        <v>7737</v>
      </c>
      <c r="C6600" s="338" t="s">
        <v>1547</v>
      </c>
      <c r="D6600" s="338">
        <v>2014.0</v>
      </c>
      <c r="E6600" s="338" t="s">
        <v>30563</v>
      </c>
      <c r="F6600" s="338" t="s">
        <v>5286</v>
      </c>
      <c r="G6600" s="338" t="s">
        <v>5196</v>
      </c>
      <c r="H6600" s="338" t="s">
        <v>30887</v>
      </c>
      <c r="I6600" s="338" t="s">
        <v>21473</v>
      </c>
      <c r="J6600" s="338" t="s">
        <v>30888</v>
      </c>
      <c r="K6600" s="338" t="s">
        <v>4987</v>
      </c>
      <c r="L6600" s="338" t="s">
        <v>14444</v>
      </c>
      <c r="M6600" s="338" t="s">
        <v>30889</v>
      </c>
      <c r="N6600" s="338" t="s">
        <v>18868</v>
      </c>
      <c r="O6600" s="338" t="s">
        <v>5545</v>
      </c>
    </row>
    <row r="6601" ht="15.75" customHeight="1">
      <c r="A6601" s="338" t="s">
        <v>30890</v>
      </c>
      <c r="B6601" s="338" t="s">
        <v>4970</v>
      </c>
      <c r="C6601" s="338" t="s">
        <v>1537</v>
      </c>
      <c r="D6601" s="338">
        <v>2014.0</v>
      </c>
      <c r="E6601" s="338" t="s">
        <v>30771</v>
      </c>
      <c r="F6601" s="339">
        <v>45113.0</v>
      </c>
      <c r="G6601" s="338" t="s">
        <v>5105</v>
      </c>
      <c r="H6601" s="338" t="s">
        <v>30891</v>
      </c>
      <c r="I6601" s="338" t="s">
        <v>23298</v>
      </c>
      <c r="J6601" s="338" t="s">
        <v>25545</v>
      </c>
      <c r="K6601" s="338" t="s">
        <v>10219</v>
      </c>
      <c r="M6601" s="338" t="s">
        <v>30892</v>
      </c>
      <c r="N6601" s="338" t="s">
        <v>19332</v>
      </c>
      <c r="O6601" s="338" t="s">
        <v>5248</v>
      </c>
    </row>
    <row r="6602" ht="15.75" customHeight="1">
      <c r="A6602" s="338" t="s">
        <v>1422</v>
      </c>
      <c r="B6602" s="338" t="s">
        <v>4993</v>
      </c>
      <c r="C6602" s="338" t="s">
        <v>1547</v>
      </c>
      <c r="D6602" s="338">
        <v>2014.0</v>
      </c>
      <c r="E6602" s="338" t="s">
        <v>30408</v>
      </c>
      <c r="F6602" s="339">
        <v>45111.0</v>
      </c>
      <c r="G6602" s="338" t="s">
        <v>6391</v>
      </c>
      <c r="H6602" s="338" t="s">
        <v>30893</v>
      </c>
      <c r="I6602" s="338" t="s">
        <v>30894</v>
      </c>
      <c r="J6602" s="338" t="s">
        <v>30895</v>
      </c>
      <c r="K6602" s="338" t="s">
        <v>4987</v>
      </c>
      <c r="L6602" s="338" t="s">
        <v>6297</v>
      </c>
      <c r="M6602" s="338" t="s">
        <v>30896</v>
      </c>
      <c r="N6602" s="338" t="s">
        <v>30897</v>
      </c>
      <c r="O6602" s="338" t="s">
        <v>5677</v>
      </c>
    </row>
    <row r="6603" ht="15.75" customHeight="1">
      <c r="A6603" s="338" t="s">
        <v>30898</v>
      </c>
      <c r="B6603" s="338" t="s">
        <v>7737</v>
      </c>
      <c r="C6603" s="338" t="s">
        <v>1547</v>
      </c>
      <c r="D6603" s="338">
        <v>2014.0</v>
      </c>
      <c r="E6603" s="338" t="s">
        <v>30687</v>
      </c>
      <c r="F6603" s="339">
        <v>44963.0</v>
      </c>
      <c r="G6603" s="338" t="s">
        <v>7796</v>
      </c>
      <c r="H6603" s="338" t="s">
        <v>16441</v>
      </c>
      <c r="I6603" s="338" t="s">
        <v>16441</v>
      </c>
      <c r="J6603" s="338" t="s">
        <v>20887</v>
      </c>
      <c r="K6603" s="338" t="s">
        <v>4987</v>
      </c>
      <c r="L6603" s="338" t="s">
        <v>12846</v>
      </c>
      <c r="M6603" s="338" t="s">
        <v>30899</v>
      </c>
      <c r="N6603" s="338" t="s">
        <v>20002</v>
      </c>
      <c r="O6603" s="338" t="s">
        <v>5715</v>
      </c>
    </row>
    <row r="6604" ht="15.75" customHeight="1">
      <c r="A6604" s="338" t="s">
        <v>30900</v>
      </c>
      <c r="B6604" s="338" t="s">
        <v>4993</v>
      </c>
      <c r="C6604" s="338" t="s">
        <v>1572</v>
      </c>
      <c r="D6604" s="338">
        <v>2014.0</v>
      </c>
      <c r="E6604" s="338" t="s">
        <v>30901</v>
      </c>
      <c r="F6604" s="339">
        <v>45114.0</v>
      </c>
      <c r="G6604" s="338" t="s">
        <v>7952</v>
      </c>
      <c r="H6604" s="338" t="s">
        <v>30902</v>
      </c>
      <c r="I6604" s="338" t="s">
        <v>30903</v>
      </c>
      <c r="J6604" s="338" t="s">
        <v>30904</v>
      </c>
      <c r="K6604" s="338" t="s">
        <v>7898</v>
      </c>
      <c r="M6604" s="338" t="s">
        <v>30905</v>
      </c>
      <c r="N6604" s="338" t="s">
        <v>30906</v>
      </c>
      <c r="O6604" s="338" t="s">
        <v>5120</v>
      </c>
    </row>
    <row r="6605" ht="15.75" customHeight="1">
      <c r="A6605" s="338" t="s">
        <v>3641</v>
      </c>
      <c r="B6605" s="338" t="s">
        <v>4993</v>
      </c>
      <c r="C6605" s="338" t="s">
        <v>1572</v>
      </c>
      <c r="D6605" s="338">
        <v>2014.0</v>
      </c>
      <c r="E6605" s="338" t="s">
        <v>30468</v>
      </c>
      <c r="F6605" s="339">
        <v>45144.0</v>
      </c>
      <c r="G6605" s="338" t="s">
        <v>4983</v>
      </c>
      <c r="H6605" s="338" t="s">
        <v>19715</v>
      </c>
      <c r="I6605" s="338" t="s">
        <v>18215</v>
      </c>
      <c r="J6605" s="338" t="s">
        <v>30907</v>
      </c>
      <c r="K6605" s="338" t="s">
        <v>4987</v>
      </c>
      <c r="L6605" s="338" t="s">
        <v>26520</v>
      </c>
      <c r="M6605" s="338" t="s">
        <v>30908</v>
      </c>
      <c r="N6605" s="338" t="s">
        <v>30909</v>
      </c>
      <c r="O6605" s="338" t="s">
        <v>5248</v>
      </c>
    </row>
    <row r="6606" ht="15.75" customHeight="1">
      <c r="A6606" s="338" t="s">
        <v>2218</v>
      </c>
      <c r="B6606" s="338" t="s">
        <v>4970</v>
      </c>
      <c r="C6606" s="338" t="s">
        <v>1558</v>
      </c>
      <c r="D6606" s="338">
        <v>2014.0</v>
      </c>
      <c r="E6606" s="338" t="s">
        <v>30705</v>
      </c>
      <c r="F6606" s="339">
        <v>45173.0</v>
      </c>
      <c r="G6606" s="338" t="s">
        <v>5099</v>
      </c>
      <c r="H6606" s="338" t="s">
        <v>30910</v>
      </c>
      <c r="I6606" s="338" t="s">
        <v>30911</v>
      </c>
      <c r="J6606" s="338" t="s">
        <v>30911</v>
      </c>
      <c r="K6606" s="338" t="s">
        <v>4987</v>
      </c>
      <c r="L6606" s="338" t="s">
        <v>5094</v>
      </c>
      <c r="M6606" s="338" t="s">
        <v>30912</v>
      </c>
      <c r="N6606" s="338" t="s">
        <v>30913</v>
      </c>
      <c r="O6606" s="338" t="s">
        <v>5262</v>
      </c>
    </row>
    <row r="6607" ht="15.75" customHeight="1">
      <c r="A6607" s="338" t="s">
        <v>30914</v>
      </c>
      <c r="B6607" s="338" t="s">
        <v>7737</v>
      </c>
      <c r="C6607" s="338" t="s">
        <v>1537</v>
      </c>
      <c r="D6607" s="338">
        <v>2014.0</v>
      </c>
      <c r="E6607" s="338" t="s">
        <v>30747</v>
      </c>
      <c r="F6607" s="339">
        <v>45021.0</v>
      </c>
      <c r="G6607" s="338" t="s">
        <v>5674</v>
      </c>
      <c r="H6607" s="338" t="s">
        <v>30915</v>
      </c>
      <c r="I6607" s="338" t="s">
        <v>30915</v>
      </c>
      <c r="J6607" s="338" t="s">
        <v>17934</v>
      </c>
      <c r="K6607" s="338" t="s">
        <v>30916</v>
      </c>
      <c r="M6607" s="338" t="s">
        <v>30917</v>
      </c>
      <c r="N6607" s="338" t="s">
        <v>30918</v>
      </c>
      <c r="O6607" s="338" t="s">
        <v>5780</v>
      </c>
    </row>
    <row r="6608" ht="15.75" customHeight="1">
      <c r="A6608" s="338" t="s">
        <v>30919</v>
      </c>
      <c r="B6608" s="338" t="s">
        <v>4970</v>
      </c>
      <c r="C6608" s="338" t="s">
        <v>1558</v>
      </c>
      <c r="D6608" s="338">
        <v>2014.0</v>
      </c>
      <c r="E6608" s="338" t="s">
        <v>30920</v>
      </c>
      <c r="F6608" s="339">
        <v>45022.0</v>
      </c>
      <c r="G6608" s="338" t="s">
        <v>5674</v>
      </c>
      <c r="H6608" s="338" t="s">
        <v>30921</v>
      </c>
      <c r="I6608" s="338" t="s">
        <v>18561</v>
      </c>
      <c r="J6608" s="338" t="s">
        <v>11476</v>
      </c>
      <c r="K6608" s="338" t="s">
        <v>4976</v>
      </c>
      <c r="L6608" s="338" t="s">
        <v>5176</v>
      </c>
      <c r="M6608" s="338" t="s">
        <v>30922</v>
      </c>
      <c r="N6608" s="338" t="s">
        <v>30923</v>
      </c>
      <c r="O6608" s="338" t="s">
        <v>5186</v>
      </c>
    </row>
    <row r="6609" ht="15.75" customHeight="1">
      <c r="A6609" s="338" t="s">
        <v>30924</v>
      </c>
      <c r="B6609" s="338" t="s">
        <v>4970</v>
      </c>
      <c r="C6609" s="338" t="s">
        <v>1537</v>
      </c>
      <c r="D6609" s="338">
        <v>2014.0</v>
      </c>
      <c r="E6609" s="338" t="s">
        <v>17819</v>
      </c>
      <c r="F6609" s="339">
        <v>45022.0</v>
      </c>
      <c r="G6609" s="338" t="s">
        <v>7883</v>
      </c>
      <c r="H6609" s="338" t="s">
        <v>27912</v>
      </c>
      <c r="I6609" s="338" t="s">
        <v>27912</v>
      </c>
      <c r="J6609" s="338" t="s">
        <v>19927</v>
      </c>
      <c r="K6609" s="338" t="s">
        <v>3074</v>
      </c>
      <c r="L6609" s="338" t="s">
        <v>5176</v>
      </c>
      <c r="M6609" s="338" t="s">
        <v>30925</v>
      </c>
      <c r="N6609" s="338" t="s">
        <v>27915</v>
      </c>
      <c r="O6609" s="338" t="s">
        <v>5120</v>
      </c>
    </row>
    <row r="6610" ht="15.75" customHeight="1">
      <c r="A6610" s="338" t="s">
        <v>30926</v>
      </c>
      <c r="B6610" s="338" t="s">
        <v>4970</v>
      </c>
      <c r="C6610" s="338" t="s">
        <v>1558</v>
      </c>
      <c r="D6610" s="338">
        <v>2014.0</v>
      </c>
      <c r="E6610" s="338" t="s">
        <v>30927</v>
      </c>
      <c r="F6610" s="339">
        <v>44992.0</v>
      </c>
      <c r="G6610" s="338" t="s">
        <v>5797</v>
      </c>
      <c r="H6610" s="338" t="s">
        <v>30928</v>
      </c>
      <c r="I6610" s="338" t="s">
        <v>30928</v>
      </c>
      <c r="J6610" s="338" t="s">
        <v>30929</v>
      </c>
      <c r="K6610" s="338" t="s">
        <v>6501</v>
      </c>
      <c r="M6610" s="338" t="s">
        <v>30930</v>
      </c>
      <c r="N6610" s="338" t="s">
        <v>30931</v>
      </c>
      <c r="O6610" s="338" t="s">
        <v>6278</v>
      </c>
    </row>
    <row r="6611" ht="15.75" customHeight="1">
      <c r="A6611" s="338" t="s">
        <v>30932</v>
      </c>
      <c r="B6611" s="338" t="s">
        <v>7737</v>
      </c>
      <c r="C6611" s="338" t="s">
        <v>1547</v>
      </c>
      <c r="D6611" s="338">
        <v>2014.0</v>
      </c>
      <c r="E6611" s="338" t="s">
        <v>30933</v>
      </c>
      <c r="F6611" s="339">
        <v>44992.0</v>
      </c>
      <c r="G6611" s="338" t="s">
        <v>7883</v>
      </c>
      <c r="H6611" s="338" t="s">
        <v>20362</v>
      </c>
      <c r="I6611" s="338" t="s">
        <v>20362</v>
      </c>
      <c r="J6611" s="338" t="s">
        <v>26054</v>
      </c>
      <c r="K6611" s="338" t="s">
        <v>14528</v>
      </c>
      <c r="M6611" s="338" t="s">
        <v>30934</v>
      </c>
      <c r="N6611" s="338" t="s">
        <v>30935</v>
      </c>
      <c r="O6611" s="338" t="s">
        <v>5028</v>
      </c>
    </row>
    <row r="6612" ht="15.75" customHeight="1">
      <c r="A6612" s="338" t="s">
        <v>30936</v>
      </c>
      <c r="B6612" s="338" t="s">
        <v>4970</v>
      </c>
      <c r="C6612" s="338" t="s">
        <v>1547</v>
      </c>
      <c r="D6612" s="338">
        <v>2014.0</v>
      </c>
      <c r="E6612" s="338" t="s">
        <v>30715</v>
      </c>
      <c r="F6612" s="339">
        <v>45112.0</v>
      </c>
      <c r="G6612" s="338" t="s">
        <v>5219</v>
      </c>
      <c r="H6612" s="338" t="s">
        <v>21729</v>
      </c>
      <c r="I6612" s="338" t="s">
        <v>21729</v>
      </c>
      <c r="J6612" s="338" t="s">
        <v>30937</v>
      </c>
      <c r="K6612" s="338" t="s">
        <v>4987</v>
      </c>
      <c r="L6612" s="338" t="s">
        <v>6297</v>
      </c>
      <c r="M6612" s="338" t="s">
        <v>30938</v>
      </c>
      <c r="N6612" s="338" t="s">
        <v>25669</v>
      </c>
      <c r="O6612" s="338" t="s">
        <v>5028</v>
      </c>
    </row>
    <row r="6613" ht="15.75" customHeight="1">
      <c r="A6613" s="338" t="s">
        <v>30939</v>
      </c>
      <c r="B6613" s="338" t="s">
        <v>7737</v>
      </c>
      <c r="C6613" s="338" t="s">
        <v>1558</v>
      </c>
      <c r="D6613" s="338">
        <v>2014.0</v>
      </c>
      <c r="E6613" s="338" t="s">
        <v>29989</v>
      </c>
      <c r="F6613" s="339">
        <v>45052.0</v>
      </c>
      <c r="G6613" s="338" t="s">
        <v>5137</v>
      </c>
      <c r="H6613" s="338" t="s">
        <v>5381</v>
      </c>
      <c r="I6613" s="338" t="s">
        <v>5381</v>
      </c>
      <c r="J6613" s="338" t="s">
        <v>10758</v>
      </c>
      <c r="K6613" s="338" t="s">
        <v>4987</v>
      </c>
      <c r="L6613" s="338" t="s">
        <v>25627</v>
      </c>
      <c r="M6613" s="338" t="s">
        <v>30940</v>
      </c>
      <c r="N6613" s="338" t="s">
        <v>29929</v>
      </c>
      <c r="O6613" s="338" t="s">
        <v>5262</v>
      </c>
    </row>
    <row r="6614" ht="15.75" customHeight="1">
      <c r="A6614" s="338" t="s">
        <v>30941</v>
      </c>
      <c r="B6614" s="338" t="s">
        <v>4993</v>
      </c>
      <c r="C6614" s="338" t="s">
        <v>1572</v>
      </c>
      <c r="D6614" s="338">
        <v>2014.0</v>
      </c>
      <c r="E6614" s="338" t="s">
        <v>30942</v>
      </c>
      <c r="F6614" s="339">
        <v>44934.0</v>
      </c>
      <c r="G6614" s="338" t="s">
        <v>5080</v>
      </c>
      <c r="H6614" s="338" t="s">
        <v>27672</v>
      </c>
      <c r="I6614" s="338" t="s">
        <v>30943</v>
      </c>
      <c r="J6614" s="338" t="s">
        <v>30944</v>
      </c>
      <c r="K6614" s="338" t="s">
        <v>9336</v>
      </c>
      <c r="M6614" s="338" t="s">
        <v>30945</v>
      </c>
      <c r="N6614" s="338" t="s">
        <v>30946</v>
      </c>
      <c r="O6614" s="338" t="s">
        <v>5483</v>
      </c>
    </row>
    <row r="6615" ht="15.75" customHeight="1">
      <c r="A6615" s="338" t="s">
        <v>30947</v>
      </c>
      <c r="B6615" s="338" t="s">
        <v>4970</v>
      </c>
      <c r="C6615" s="338" t="s">
        <v>1601</v>
      </c>
      <c r="D6615" s="338">
        <v>2014.0</v>
      </c>
      <c r="E6615" s="338" t="s">
        <v>30948</v>
      </c>
      <c r="F6615" s="338" t="s">
        <v>5059</v>
      </c>
      <c r="G6615" s="338" t="s">
        <v>7883</v>
      </c>
      <c r="H6615" s="338" t="s">
        <v>13913</v>
      </c>
      <c r="I6615" s="338" t="s">
        <v>30949</v>
      </c>
      <c r="J6615" s="338" t="s">
        <v>23615</v>
      </c>
      <c r="K6615" s="338" t="s">
        <v>12977</v>
      </c>
      <c r="M6615" s="338" t="s">
        <v>30950</v>
      </c>
      <c r="N6615" s="338" t="s">
        <v>28100</v>
      </c>
      <c r="O6615" s="338" t="s">
        <v>5096</v>
      </c>
    </row>
    <row r="6616" ht="15.75" customHeight="1">
      <c r="A6616" s="338" t="s">
        <v>30951</v>
      </c>
      <c r="B6616" s="338" t="s">
        <v>7737</v>
      </c>
      <c r="C6616" s="338" t="s">
        <v>1425</v>
      </c>
      <c r="D6616" s="338">
        <v>2014.0</v>
      </c>
      <c r="E6616" s="338" t="s">
        <v>29944</v>
      </c>
      <c r="F6616" s="339">
        <v>44931.0</v>
      </c>
      <c r="G6616" s="338" t="s">
        <v>5153</v>
      </c>
      <c r="H6616" s="338" t="s">
        <v>20778</v>
      </c>
      <c r="I6616" s="338" t="s">
        <v>27376</v>
      </c>
      <c r="J6616" s="338" t="s">
        <v>30952</v>
      </c>
      <c r="K6616" s="338" t="s">
        <v>4976</v>
      </c>
      <c r="L6616" s="338" t="s">
        <v>16233</v>
      </c>
      <c r="M6616" s="338" t="s">
        <v>30953</v>
      </c>
      <c r="N6616" s="338" t="s">
        <v>29224</v>
      </c>
      <c r="O6616" s="338" t="s">
        <v>5020</v>
      </c>
    </row>
    <row r="6617" ht="15.75" customHeight="1">
      <c r="A6617" s="338" t="s">
        <v>30954</v>
      </c>
      <c r="B6617" s="338" t="s">
        <v>4970</v>
      </c>
      <c r="C6617" s="338" t="s">
        <v>1537</v>
      </c>
      <c r="D6617" s="338">
        <v>2014.0</v>
      </c>
      <c r="E6617" s="338" t="s">
        <v>30796</v>
      </c>
      <c r="F6617" s="339">
        <v>45142.0</v>
      </c>
      <c r="G6617" s="338" t="s">
        <v>5219</v>
      </c>
      <c r="H6617" s="338" t="s">
        <v>30955</v>
      </c>
      <c r="I6617" s="338" t="s">
        <v>30956</v>
      </c>
      <c r="J6617" s="338" t="s">
        <v>30957</v>
      </c>
      <c r="K6617" s="338" t="s">
        <v>4987</v>
      </c>
      <c r="M6617" s="338" t="s">
        <v>30958</v>
      </c>
      <c r="N6617" s="338" t="s">
        <v>30959</v>
      </c>
      <c r="O6617" s="338" t="s">
        <v>7389</v>
      </c>
    </row>
    <row r="6618" ht="15.75" customHeight="1">
      <c r="A6618" s="338" t="s">
        <v>30960</v>
      </c>
      <c r="B6618" s="338" t="s">
        <v>7737</v>
      </c>
      <c r="C6618" s="338" t="s">
        <v>1558</v>
      </c>
      <c r="D6618" s="338">
        <v>2014.0</v>
      </c>
      <c r="E6618" s="338" t="s">
        <v>30961</v>
      </c>
      <c r="F6618" s="339">
        <v>45083.0</v>
      </c>
      <c r="G6618" s="338" t="s">
        <v>5272</v>
      </c>
      <c r="H6618" s="338" t="s">
        <v>11743</v>
      </c>
      <c r="I6618" s="338" t="s">
        <v>30962</v>
      </c>
      <c r="J6618" s="338" t="s">
        <v>22826</v>
      </c>
      <c r="K6618" s="338" t="s">
        <v>4987</v>
      </c>
      <c r="L6618" s="338" t="s">
        <v>5017</v>
      </c>
      <c r="M6618" s="338" t="s">
        <v>30963</v>
      </c>
      <c r="N6618" s="338" t="s">
        <v>30964</v>
      </c>
      <c r="O6618" s="338" t="s">
        <v>6003</v>
      </c>
    </row>
    <row r="6619" ht="15.75" customHeight="1">
      <c r="A6619" s="338" t="s">
        <v>22639</v>
      </c>
      <c r="B6619" s="338" t="s">
        <v>7737</v>
      </c>
      <c r="C6619" s="338" t="s">
        <v>1533</v>
      </c>
      <c r="D6619" s="338">
        <v>2014.0</v>
      </c>
      <c r="E6619" s="338" t="s">
        <v>30528</v>
      </c>
      <c r="F6619" s="339">
        <v>45082.0</v>
      </c>
      <c r="G6619" s="338" t="s">
        <v>5153</v>
      </c>
      <c r="H6619" s="338" t="s">
        <v>30965</v>
      </c>
      <c r="I6619" s="338" t="s">
        <v>30966</v>
      </c>
      <c r="J6619" s="338" t="s">
        <v>30967</v>
      </c>
      <c r="K6619" s="338" t="s">
        <v>4987</v>
      </c>
      <c r="L6619" s="338" t="s">
        <v>6387</v>
      </c>
      <c r="M6619" s="338" t="s">
        <v>30968</v>
      </c>
      <c r="N6619" s="338" t="s">
        <v>19967</v>
      </c>
      <c r="O6619" s="338" t="s">
        <v>5316</v>
      </c>
    </row>
    <row r="6620" ht="15.75" customHeight="1">
      <c r="A6620" s="338" t="s">
        <v>12129</v>
      </c>
      <c r="B6620" s="338" t="s">
        <v>4970</v>
      </c>
      <c r="C6620" s="338" t="s">
        <v>3713</v>
      </c>
      <c r="D6620" s="338">
        <v>2014.0</v>
      </c>
      <c r="E6620" s="338" t="s">
        <v>30969</v>
      </c>
      <c r="F6620" s="339">
        <v>45084.0</v>
      </c>
      <c r="G6620" s="338" t="s">
        <v>5797</v>
      </c>
      <c r="H6620" s="338" t="s">
        <v>23207</v>
      </c>
      <c r="I6620" s="338" t="s">
        <v>30970</v>
      </c>
      <c r="J6620" s="338" t="s">
        <v>30971</v>
      </c>
      <c r="K6620" s="338" t="s">
        <v>16517</v>
      </c>
      <c r="M6620" s="338" t="s">
        <v>30972</v>
      </c>
      <c r="N6620" s="338" t="s">
        <v>30973</v>
      </c>
      <c r="O6620" s="338" t="s">
        <v>5724</v>
      </c>
    </row>
    <row r="6621" ht="15.75" customHeight="1">
      <c r="A6621" s="338" t="s">
        <v>30974</v>
      </c>
      <c r="B6621" s="338" t="s">
        <v>4970</v>
      </c>
      <c r="C6621" s="338" t="s">
        <v>1547</v>
      </c>
      <c r="D6621" s="338">
        <v>2014.0</v>
      </c>
      <c r="E6621" s="338" t="s">
        <v>30975</v>
      </c>
      <c r="F6621" s="339">
        <v>45021.0</v>
      </c>
      <c r="G6621" s="338" t="s">
        <v>5969</v>
      </c>
      <c r="H6621" s="338" t="s">
        <v>22693</v>
      </c>
      <c r="I6621" s="338" t="s">
        <v>30976</v>
      </c>
      <c r="J6621" s="338" t="s">
        <v>28475</v>
      </c>
      <c r="K6621" s="338" t="s">
        <v>17924</v>
      </c>
      <c r="L6621" s="338" t="s">
        <v>7748</v>
      </c>
      <c r="M6621" s="338" t="s">
        <v>30977</v>
      </c>
      <c r="N6621" s="338" t="s">
        <v>26295</v>
      </c>
      <c r="O6621" s="338" t="s">
        <v>5087</v>
      </c>
    </row>
    <row r="6622" ht="15.75" customHeight="1">
      <c r="A6622" s="338" t="s">
        <v>30978</v>
      </c>
      <c r="B6622" s="338" t="s">
        <v>5601</v>
      </c>
      <c r="C6622" s="338" t="s">
        <v>1547</v>
      </c>
      <c r="D6622" s="338">
        <v>2014.0</v>
      </c>
      <c r="E6622" s="338" t="s">
        <v>30728</v>
      </c>
      <c r="F6622" s="339">
        <v>45052.0</v>
      </c>
      <c r="G6622" s="338" t="s">
        <v>5181</v>
      </c>
      <c r="H6622" s="338" t="s">
        <v>30979</v>
      </c>
      <c r="I6622" s="338" t="s">
        <v>30979</v>
      </c>
      <c r="J6622" s="338" t="s">
        <v>30980</v>
      </c>
      <c r="K6622" s="338" t="s">
        <v>4976</v>
      </c>
      <c r="L6622" s="338" t="s">
        <v>5140</v>
      </c>
      <c r="M6622" s="338" t="s">
        <v>30981</v>
      </c>
      <c r="N6622" s="338" t="s">
        <v>30982</v>
      </c>
      <c r="O6622" s="338" t="s">
        <v>4991</v>
      </c>
    </row>
    <row r="6623" ht="15.75" customHeight="1">
      <c r="A6623" s="338" t="s">
        <v>30983</v>
      </c>
      <c r="B6623" s="338" t="s">
        <v>7737</v>
      </c>
      <c r="C6623" s="338" t="s">
        <v>1681</v>
      </c>
      <c r="D6623" s="338">
        <v>2014.0</v>
      </c>
      <c r="E6623" s="338" t="s">
        <v>30784</v>
      </c>
      <c r="F6623" s="338" t="s">
        <v>5286</v>
      </c>
      <c r="G6623" s="338" t="s">
        <v>6036</v>
      </c>
      <c r="H6623" s="338" t="s">
        <v>30984</v>
      </c>
      <c r="I6623" s="338" t="s">
        <v>16668</v>
      </c>
      <c r="J6623" s="338" t="s">
        <v>25378</v>
      </c>
      <c r="K6623" s="338" t="s">
        <v>4976</v>
      </c>
      <c r="M6623" s="338" t="s">
        <v>30985</v>
      </c>
      <c r="N6623" s="338" t="s">
        <v>30986</v>
      </c>
      <c r="O6623" s="338" t="s">
        <v>4991</v>
      </c>
    </row>
    <row r="6624" ht="15.75" customHeight="1">
      <c r="A6624" s="338" t="s">
        <v>30987</v>
      </c>
      <c r="B6624" s="338" t="s">
        <v>4970</v>
      </c>
      <c r="C6624" s="338" t="s">
        <v>1558</v>
      </c>
      <c r="D6624" s="338">
        <v>2014.0</v>
      </c>
      <c r="E6624" s="338" t="s">
        <v>30421</v>
      </c>
      <c r="F6624" s="339">
        <v>45113.0</v>
      </c>
      <c r="G6624" s="338" t="s">
        <v>5105</v>
      </c>
      <c r="H6624" s="338" t="s">
        <v>23803</v>
      </c>
      <c r="I6624" s="338" t="s">
        <v>30988</v>
      </c>
      <c r="J6624" s="338" t="s">
        <v>23803</v>
      </c>
      <c r="K6624" s="338" t="s">
        <v>4987</v>
      </c>
      <c r="L6624" s="338" t="s">
        <v>5017</v>
      </c>
      <c r="M6624" s="338" t="s">
        <v>30989</v>
      </c>
      <c r="N6624" s="338" t="s">
        <v>29796</v>
      </c>
      <c r="O6624" s="338" t="s">
        <v>5537</v>
      </c>
    </row>
    <row r="6625" ht="15.75" customHeight="1">
      <c r="A6625" s="338" t="s">
        <v>30990</v>
      </c>
      <c r="B6625" s="338" t="s">
        <v>4970</v>
      </c>
      <c r="C6625" s="338" t="s">
        <v>1558</v>
      </c>
      <c r="D6625" s="338">
        <v>2014.0</v>
      </c>
      <c r="E6625" s="338" t="s">
        <v>30991</v>
      </c>
      <c r="F6625" s="338" t="s">
        <v>5059</v>
      </c>
      <c r="G6625" s="338" t="s">
        <v>7948</v>
      </c>
      <c r="H6625" s="338" t="s">
        <v>30992</v>
      </c>
      <c r="I6625" s="338" t="s">
        <v>27306</v>
      </c>
      <c r="J6625" s="338" t="s">
        <v>27907</v>
      </c>
      <c r="K6625" s="338" t="s">
        <v>4976</v>
      </c>
      <c r="M6625" s="338" t="s">
        <v>30993</v>
      </c>
      <c r="N6625" s="338" t="s">
        <v>30994</v>
      </c>
      <c r="O6625" s="338" t="s">
        <v>5028</v>
      </c>
    </row>
    <row r="6626" ht="15.75" customHeight="1">
      <c r="A6626" s="338" t="s">
        <v>30995</v>
      </c>
      <c r="B6626" s="338" t="s">
        <v>7737</v>
      </c>
      <c r="C6626" s="338" t="s">
        <v>1681</v>
      </c>
      <c r="D6626" s="338">
        <v>2014.0</v>
      </c>
      <c r="E6626" s="338" t="s">
        <v>30375</v>
      </c>
      <c r="F6626" s="339">
        <v>45175.0</v>
      </c>
      <c r="G6626" s="338" t="s">
        <v>8851</v>
      </c>
      <c r="H6626" s="338" t="s">
        <v>28423</v>
      </c>
      <c r="I6626" s="338" t="s">
        <v>21818</v>
      </c>
      <c r="J6626" s="338" t="s">
        <v>30042</v>
      </c>
      <c r="K6626" s="338" t="s">
        <v>4976</v>
      </c>
      <c r="L6626" s="338" t="s">
        <v>7748</v>
      </c>
      <c r="M6626" s="338" t="s">
        <v>30996</v>
      </c>
      <c r="N6626" s="338" t="s">
        <v>11674</v>
      </c>
      <c r="O6626" s="338" t="s">
        <v>5408</v>
      </c>
    </row>
    <row r="6627" ht="15.75" customHeight="1">
      <c r="A6627" s="338" t="s">
        <v>30997</v>
      </c>
      <c r="B6627" s="338" t="s">
        <v>7737</v>
      </c>
      <c r="C6627" s="338" t="s">
        <v>1547</v>
      </c>
      <c r="D6627" s="338">
        <v>2014.0</v>
      </c>
      <c r="E6627" s="338" t="s">
        <v>30998</v>
      </c>
      <c r="F6627" s="339">
        <v>45175.0</v>
      </c>
      <c r="G6627" s="338" t="s">
        <v>5701</v>
      </c>
      <c r="H6627" s="338" t="s">
        <v>30999</v>
      </c>
      <c r="I6627" s="338" t="s">
        <v>28916</v>
      </c>
      <c r="J6627" s="338" t="s">
        <v>27362</v>
      </c>
      <c r="K6627" s="338" t="s">
        <v>4976</v>
      </c>
      <c r="L6627" s="338" t="s">
        <v>5822</v>
      </c>
      <c r="M6627" s="338" t="s">
        <v>31000</v>
      </c>
      <c r="N6627" s="338" t="s">
        <v>28182</v>
      </c>
      <c r="O6627" s="338" t="s">
        <v>5537</v>
      </c>
    </row>
    <row r="6628" ht="15.75" customHeight="1">
      <c r="A6628" s="338" t="s">
        <v>1449</v>
      </c>
      <c r="B6628" s="338" t="s">
        <v>7737</v>
      </c>
      <c r="C6628" s="338" t="s">
        <v>1425</v>
      </c>
      <c r="D6628" s="338">
        <v>2014.0</v>
      </c>
      <c r="E6628" s="338" t="s">
        <v>30380</v>
      </c>
      <c r="F6628" s="339">
        <v>45050.0</v>
      </c>
      <c r="G6628" s="338" t="s">
        <v>6586</v>
      </c>
      <c r="H6628" s="338" t="s">
        <v>31001</v>
      </c>
      <c r="I6628" s="338" t="s">
        <v>29371</v>
      </c>
      <c r="J6628" s="338" t="s">
        <v>31002</v>
      </c>
      <c r="K6628" s="338" t="s">
        <v>4987</v>
      </c>
      <c r="L6628" s="338" t="s">
        <v>5084</v>
      </c>
      <c r="M6628" s="338" t="s">
        <v>31003</v>
      </c>
      <c r="N6628" s="338" t="s">
        <v>5036</v>
      </c>
      <c r="O6628" s="338" t="s">
        <v>5143</v>
      </c>
    </row>
    <row r="6629" ht="15.75" customHeight="1">
      <c r="A6629" s="338" t="s">
        <v>31004</v>
      </c>
      <c r="B6629" s="338" t="s">
        <v>4993</v>
      </c>
      <c r="C6629" s="338" t="s">
        <v>1681</v>
      </c>
      <c r="D6629" s="338">
        <v>2014.0</v>
      </c>
      <c r="E6629" s="338" t="s">
        <v>31005</v>
      </c>
      <c r="F6629" s="339">
        <v>45143.0</v>
      </c>
      <c r="G6629" s="338" t="s">
        <v>5145</v>
      </c>
      <c r="H6629" s="338" t="s">
        <v>16594</v>
      </c>
      <c r="I6629" s="338" t="s">
        <v>16594</v>
      </c>
      <c r="J6629" s="338" t="s">
        <v>17891</v>
      </c>
      <c r="K6629" s="338" t="s">
        <v>4987</v>
      </c>
      <c r="L6629" s="338" t="s">
        <v>5176</v>
      </c>
      <c r="M6629" s="338" t="s">
        <v>31006</v>
      </c>
      <c r="N6629" s="338" t="s">
        <v>7886</v>
      </c>
      <c r="O6629" s="338" t="s">
        <v>5339</v>
      </c>
    </row>
    <row r="6630" ht="15.75" customHeight="1">
      <c r="A6630" s="338" t="s">
        <v>31007</v>
      </c>
      <c r="B6630" s="338" t="s">
        <v>4970</v>
      </c>
      <c r="C6630" s="338" t="s">
        <v>1558</v>
      </c>
      <c r="D6630" s="338">
        <v>2014.0</v>
      </c>
      <c r="E6630" s="338" t="s">
        <v>30673</v>
      </c>
      <c r="F6630" s="339">
        <v>44991.0</v>
      </c>
      <c r="G6630" s="338" t="s">
        <v>8593</v>
      </c>
      <c r="H6630" s="338" t="s">
        <v>16932</v>
      </c>
      <c r="I6630" s="338" t="s">
        <v>16932</v>
      </c>
      <c r="J6630" s="338" t="s">
        <v>15981</v>
      </c>
      <c r="K6630" s="338" t="s">
        <v>4987</v>
      </c>
      <c r="L6630" s="338" t="s">
        <v>5064</v>
      </c>
      <c r="M6630" s="338" t="s">
        <v>31008</v>
      </c>
      <c r="N6630" s="338" t="s">
        <v>31009</v>
      </c>
      <c r="O6630" s="338" t="s">
        <v>5262</v>
      </c>
    </row>
    <row r="6631" ht="15.75" customHeight="1">
      <c r="A6631" s="338" t="s">
        <v>31010</v>
      </c>
      <c r="B6631" s="338" t="s">
        <v>5601</v>
      </c>
      <c r="C6631" s="338" t="s">
        <v>1547</v>
      </c>
      <c r="D6631" s="338">
        <v>2014.0</v>
      </c>
      <c r="E6631" s="338" t="s">
        <v>31011</v>
      </c>
      <c r="F6631" s="339">
        <v>44934.0</v>
      </c>
      <c r="G6631" s="338" t="s">
        <v>8593</v>
      </c>
      <c r="H6631" s="338" t="s">
        <v>29009</v>
      </c>
      <c r="I6631" s="338" t="s">
        <v>31012</v>
      </c>
      <c r="J6631" s="338" t="s">
        <v>31013</v>
      </c>
      <c r="K6631" s="338" t="s">
        <v>29012</v>
      </c>
      <c r="M6631" s="338" t="s">
        <v>31014</v>
      </c>
      <c r="N6631" s="338" t="s">
        <v>29014</v>
      </c>
      <c r="O6631" s="338" t="s">
        <v>31015</v>
      </c>
    </row>
    <row r="6632" ht="15.75" customHeight="1">
      <c r="A6632" s="338" t="s">
        <v>31016</v>
      </c>
      <c r="B6632" s="338" t="s">
        <v>4970</v>
      </c>
      <c r="C6632" s="338" t="s">
        <v>1547</v>
      </c>
      <c r="D6632" s="338">
        <v>2014.0</v>
      </c>
      <c r="E6632" s="338" t="s">
        <v>31017</v>
      </c>
      <c r="F6632" s="339">
        <v>45022.0</v>
      </c>
      <c r="G6632" s="338" t="s">
        <v>5113</v>
      </c>
      <c r="H6632" s="338" t="s">
        <v>14933</v>
      </c>
      <c r="I6632" s="338" t="s">
        <v>14933</v>
      </c>
      <c r="J6632" s="338" t="s">
        <v>30409</v>
      </c>
      <c r="K6632" s="338" t="s">
        <v>5607</v>
      </c>
      <c r="M6632" s="338" t="s">
        <v>31018</v>
      </c>
      <c r="N6632" s="338" t="s">
        <v>14937</v>
      </c>
      <c r="O6632" s="338" t="s">
        <v>5283</v>
      </c>
    </row>
    <row r="6633" ht="15.75" customHeight="1">
      <c r="A6633" s="338" t="s">
        <v>31019</v>
      </c>
      <c r="B6633" s="338" t="s">
        <v>4970</v>
      </c>
      <c r="C6633" s="338" t="s">
        <v>1558</v>
      </c>
      <c r="D6633" s="338">
        <v>2014.0</v>
      </c>
      <c r="E6633" s="338" t="s">
        <v>31020</v>
      </c>
      <c r="F6633" s="339">
        <v>44932.0</v>
      </c>
      <c r="G6633" s="338" t="s">
        <v>6547</v>
      </c>
      <c r="H6633" s="338" t="s">
        <v>31021</v>
      </c>
      <c r="I6633" s="338" t="s">
        <v>31021</v>
      </c>
      <c r="J6633" s="338" t="s">
        <v>31022</v>
      </c>
      <c r="K6633" s="338" t="s">
        <v>4987</v>
      </c>
      <c r="M6633" s="338" t="s">
        <v>31023</v>
      </c>
      <c r="N6633" s="338" t="s">
        <v>31024</v>
      </c>
      <c r="O6633" s="338" t="s">
        <v>5576</v>
      </c>
    </row>
    <row r="6634" ht="15.75" customHeight="1">
      <c r="A6634" s="338" t="s">
        <v>31025</v>
      </c>
      <c r="B6634" s="338" t="s">
        <v>4970</v>
      </c>
      <c r="C6634" s="338" t="s">
        <v>1547</v>
      </c>
      <c r="D6634" s="338">
        <v>2014.0</v>
      </c>
      <c r="E6634" s="338" t="s">
        <v>31026</v>
      </c>
      <c r="F6634" s="339">
        <v>45023.0</v>
      </c>
      <c r="G6634" s="338" t="s">
        <v>7083</v>
      </c>
      <c r="H6634" s="338" t="s">
        <v>28748</v>
      </c>
      <c r="I6634" s="338" t="s">
        <v>28748</v>
      </c>
      <c r="J6634" s="338" t="s">
        <v>19561</v>
      </c>
      <c r="K6634" s="338" t="s">
        <v>9336</v>
      </c>
      <c r="M6634" s="338" t="s">
        <v>31027</v>
      </c>
      <c r="N6634" s="338" t="s">
        <v>17975</v>
      </c>
      <c r="O6634" s="338" t="s">
        <v>5160</v>
      </c>
    </row>
    <row r="6635" ht="15.75" customHeight="1">
      <c r="A6635" s="338" t="s">
        <v>2957</v>
      </c>
      <c r="B6635" s="338" t="s">
        <v>7737</v>
      </c>
      <c r="C6635" s="338" t="s">
        <v>1558</v>
      </c>
      <c r="D6635" s="338">
        <v>2014.0</v>
      </c>
      <c r="E6635" s="338" t="s">
        <v>17819</v>
      </c>
      <c r="F6635" s="339">
        <v>45143.0</v>
      </c>
      <c r="G6635" s="338" t="s">
        <v>5153</v>
      </c>
      <c r="H6635" s="338" t="s">
        <v>22506</v>
      </c>
      <c r="I6635" s="338" t="s">
        <v>28443</v>
      </c>
      <c r="J6635" s="338" t="s">
        <v>31028</v>
      </c>
      <c r="K6635" s="338" t="s">
        <v>4987</v>
      </c>
      <c r="L6635" s="338" t="s">
        <v>6284</v>
      </c>
      <c r="M6635" s="338" t="s">
        <v>31029</v>
      </c>
      <c r="N6635" s="338" t="s">
        <v>31030</v>
      </c>
      <c r="O6635" s="338" t="s">
        <v>5537</v>
      </c>
    </row>
    <row r="6636" ht="15.75" customHeight="1">
      <c r="A6636" s="338" t="s">
        <v>31031</v>
      </c>
      <c r="B6636" s="338" t="s">
        <v>4970</v>
      </c>
      <c r="C6636" s="338" t="s">
        <v>3713</v>
      </c>
      <c r="D6636" s="338">
        <v>2014.0</v>
      </c>
      <c r="E6636" s="338" t="s">
        <v>31032</v>
      </c>
      <c r="F6636" s="339">
        <v>45144.0</v>
      </c>
      <c r="G6636" s="338" t="s">
        <v>6046</v>
      </c>
      <c r="H6636" s="338" t="s">
        <v>31033</v>
      </c>
      <c r="I6636" s="338" t="s">
        <v>31034</v>
      </c>
      <c r="J6636" s="338" t="s">
        <v>31034</v>
      </c>
      <c r="K6636" s="338" t="s">
        <v>5607</v>
      </c>
      <c r="M6636" s="338" t="s">
        <v>31035</v>
      </c>
      <c r="N6636" s="338" t="s">
        <v>31036</v>
      </c>
      <c r="O6636" s="338" t="s">
        <v>5262</v>
      </c>
    </row>
    <row r="6637" ht="15.75" customHeight="1">
      <c r="A6637" s="338" t="s">
        <v>31037</v>
      </c>
      <c r="B6637" s="338" t="s">
        <v>4970</v>
      </c>
      <c r="C6637" s="338" t="s">
        <v>1547</v>
      </c>
      <c r="D6637" s="338">
        <v>2014.0</v>
      </c>
      <c r="E6637" s="338" t="s">
        <v>29793</v>
      </c>
      <c r="F6637" s="338" t="s">
        <v>5286</v>
      </c>
      <c r="G6637" s="338" t="s">
        <v>6536</v>
      </c>
      <c r="H6637" s="338" t="s">
        <v>27592</v>
      </c>
      <c r="I6637" s="338" t="s">
        <v>31038</v>
      </c>
      <c r="J6637" s="338" t="s">
        <v>28761</v>
      </c>
      <c r="K6637" s="338" t="s">
        <v>4987</v>
      </c>
      <c r="M6637" s="338" t="s">
        <v>31039</v>
      </c>
      <c r="N6637" s="338" t="s">
        <v>31040</v>
      </c>
      <c r="O6637" s="338" t="s">
        <v>5028</v>
      </c>
    </row>
    <row r="6638" ht="15.75" customHeight="1">
      <c r="A6638" s="338" t="s">
        <v>2925</v>
      </c>
      <c r="B6638" s="338" t="s">
        <v>4993</v>
      </c>
      <c r="C6638" s="338" t="s">
        <v>1572</v>
      </c>
      <c r="D6638" s="338">
        <v>2014.0</v>
      </c>
      <c r="E6638" s="338" t="s">
        <v>30441</v>
      </c>
      <c r="F6638" s="338" t="s">
        <v>5286</v>
      </c>
      <c r="G6638" s="338" t="s">
        <v>5219</v>
      </c>
      <c r="H6638" s="338" t="s">
        <v>31041</v>
      </c>
      <c r="I6638" s="338" t="s">
        <v>31041</v>
      </c>
      <c r="J6638" s="338" t="s">
        <v>25898</v>
      </c>
      <c r="K6638" s="338" t="s">
        <v>4987</v>
      </c>
      <c r="L6638" s="338" t="s">
        <v>6394</v>
      </c>
      <c r="M6638" s="338" t="s">
        <v>31042</v>
      </c>
      <c r="N6638" s="338" t="s">
        <v>31043</v>
      </c>
      <c r="O6638" s="338" t="s">
        <v>5610</v>
      </c>
    </row>
    <row r="6639" ht="15.75" customHeight="1">
      <c r="A6639" s="338" t="s">
        <v>31044</v>
      </c>
      <c r="B6639" s="338" t="s">
        <v>4970</v>
      </c>
      <c r="C6639" s="338" t="s">
        <v>1558</v>
      </c>
      <c r="D6639" s="338">
        <v>2014.0</v>
      </c>
      <c r="E6639" s="338" t="s">
        <v>30610</v>
      </c>
      <c r="F6639" s="339">
        <v>45022.0</v>
      </c>
      <c r="G6639" s="338" t="s">
        <v>5145</v>
      </c>
      <c r="H6639" s="338" t="s">
        <v>15568</v>
      </c>
      <c r="I6639" s="338" t="s">
        <v>15568</v>
      </c>
      <c r="J6639" s="338" t="s">
        <v>15568</v>
      </c>
      <c r="K6639" s="338" t="s">
        <v>4987</v>
      </c>
      <c r="L6639" s="338" t="s">
        <v>5176</v>
      </c>
      <c r="M6639" s="338" t="s">
        <v>31045</v>
      </c>
      <c r="N6639" s="338" t="s">
        <v>31009</v>
      </c>
      <c r="O6639" s="338" t="s">
        <v>5160</v>
      </c>
    </row>
    <row r="6640" ht="15.75" customHeight="1">
      <c r="A6640" s="338" t="s">
        <v>31046</v>
      </c>
      <c r="B6640" s="338" t="s">
        <v>4970</v>
      </c>
      <c r="C6640" s="338" t="s">
        <v>1547</v>
      </c>
      <c r="D6640" s="338">
        <v>2014.0</v>
      </c>
      <c r="E6640" s="338" t="s">
        <v>31047</v>
      </c>
      <c r="F6640" s="339">
        <v>44933.0</v>
      </c>
      <c r="G6640" s="338" t="s">
        <v>5674</v>
      </c>
      <c r="H6640" s="338" t="s">
        <v>31048</v>
      </c>
      <c r="I6640" s="338" t="s">
        <v>31048</v>
      </c>
      <c r="J6640" s="338" t="s">
        <v>29078</v>
      </c>
      <c r="K6640" s="338" t="s">
        <v>4987</v>
      </c>
      <c r="L6640" s="338" t="s">
        <v>6039</v>
      </c>
      <c r="M6640" s="338" t="s">
        <v>31049</v>
      </c>
      <c r="N6640" s="338" t="s">
        <v>31050</v>
      </c>
      <c r="O6640" s="338" t="s">
        <v>5545</v>
      </c>
    </row>
    <row r="6641" ht="15.75" customHeight="1">
      <c r="A6641" s="338" t="s">
        <v>31051</v>
      </c>
      <c r="B6641" s="338" t="s">
        <v>7737</v>
      </c>
      <c r="C6641" s="338" t="s">
        <v>1547</v>
      </c>
      <c r="D6641" s="338">
        <v>2014.0</v>
      </c>
      <c r="E6641" s="338" t="s">
        <v>30740</v>
      </c>
      <c r="F6641" s="339">
        <v>45083.0</v>
      </c>
      <c r="G6641" s="338" t="s">
        <v>5181</v>
      </c>
      <c r="H6641" s="338" t="s">
        <v>13443</v>
      </c>
      <c r="I6641" s="338" t="s">
        <v>13443</v>
      </c>
      <c r="J6641" s="338" t="s">
        <v>8902</v>
      </c>
      <c r="K6641" s="338" t="s">
        <v>4987</v>
      </c>
      <c r="L6641" s="338" t="s">
        <v>5222</v>
      </c>
      <c r="M6641" s="338" t="s">
        <v>31052</v>
      </c>
      <c r="N6641" s="338" t="s">
        <v>31053</v>
      </c>
      <c r="O6641" s="338" t="s">
        <v>5423</v>
      </c>
    </row>
    <row r="6642" ht="15.75" customHeight="1">
      <c r="A6642" s="338" t="s">
        <v>31054</v>
      </c>
      <c r="B6642" s="338" t="s">
        <v>4970</v>
      </c>
      <c r="C6642" s="338" t="s">
        <v>1547</v>
      </c>
      <c r="D6642" s="338">
        <v>2014.0</v>
      </c>
      <c r="E6642" s="338" t="s">
        <v>31055</v>
      </c>
      <c r="F6642" s="339">
        <v>45113.0</v>
      </c>
      <c r="G6642" s="338" t="s">
        <v>5969</v>
      </c>
      <c r="H6642" s="338" t="s">
        <v>17782</v>
      </c>
      <c r="I6642" s="338" t="s">
        <v>17782</v>
      </c>
      <c r="J6642" s="338" t="s">
        <v>13736</v>
      </c>
      <c r="K6642" s="338" t="s">
        <v>5607</v>
      </c>
      <c r="M6642" s="338" t="s">
        <v>31056</v>
      </c>
      <c r="N6642" s="338" t="s">
        <v>31057</v>
      </c>
      <c r="O6642" s="338" t="s">
        <v>5002</v>
      </c>
    </row>
    <row r="6643" ht="15.75" customHeight="1">
      <c r="A6643" s="338" t="s">
        <v>4830</v>
      </c>
      <c r="B6643" s="338" t="s">
        <v>7737</v>
      </c>
      <c r="C6643" s="338" t="s">
        <v>1558</v>
      </c>
      <c r="D6643" s="338">
        <v>2014.0</v>
      </c>
      <c r="E6643" s="338" t="s">
        <v>31058</v>
      </c>
      <c r="F6643" s="339">
        <v>45112.0</v>
      </c>
      <c r="G6643" s="338" t="s">
        <v>5473</v>
      </c>
      <c r="H6643" s="338" t="s">
        <v>31059</v>
      </c>
      <c r="I6643" s="338" t="s">
        <v>31059</v>
      </c>
      <c r="J6643" s="338" t="s">
        <v>15463</v>
      </c>
      <c r="K6643" s="338" t="s">
        <v>4987</v>
      </c>
      <c r="M6643" s="338" t="s">
        <v>31060</v>
      </c>
      <c r="N6643" s="338" t="s">
        <v>31061</v>
      </c>
      <c r="O6643" s="338" t="s">
        <v>5120</v>
      </c>
    </row>
    <row r="6644" ht="15.75" customHeight="1">
      <c r="A6644" s="338" t="s">
        <v>31062</v>
      </c>
      <c r="B6644" s="338" t="s">
        <v>4970</v>
      </c>
      <c r="C6644" s="338" t="s">
        <v>1558</v>
      </c>
      <c r="D6644" s="338">
        <v>2014.0</v>
      </c>
      <c r="E6644" s="338" t="s">
        <v>30380</v>
      </c>
      <c r="F6644" s="339">
        <v>45022.0</v>
      </c>
      <c r="G6644" s="338" t="s">
        <v>9634</v>
      </c>
      <c r="H6644" s="338" t="s">
        <v>28920</v>
      </c>
      <c r="I6644" s="338" t="s">
        <v>31063</v>
      </c>
      <c r="J6644" s="338" t="s">
        <v>24295</v>
      </c>
      <c r="K6644" s="338" t="s">
        <v>4987</v>
      </c>
      <c r="L6644" s="338" t="s">
        <v>5084</v>
      </c>
      <c r="M6644" s="338" t="s">
        <v>31064</v>
      </c>
      <c r="N6644" s="338" t="s">
        <v>26326</v>
      </c>
      <c r="O6644" s="338" t="s">
        <v>5339</v>
      </c>
    </row>
    <row r="6645" ht="15.75" customHeight="1">
      <c r="A6645" s="338" t="s">
        <v>545</v>
      </c>
      <c r="B6645" s="338" t="s">
        <v>4970</v>
      </c>
      <c r="C6645" s="338" t="s">
        <v>1537</v>
      </c>
      <c r="D6645" s="338">
        <v>2015.0</v>
      </c>
      <c r="E6645" s="338" t="s">
        <v>31065</v>
      </c>
      <c r="F6645" s="339">
        <v>44934.0</v>
      </c>
      <c r="G6645" s="338" t="s">
        <v>31066</v>
      </c>
      <c r="H6645" s="338" t="s">
        <v>5728</v>
      </c>
      <c r="I6645" s="338" t="s">
        <v>5728</v>
      </c>
      <c r="J6645" s="338" t="s">
        <v>26579</v>
      </c>
      <c r="K6645" s="338" t="s">
        <v>3074</v>
      </c>
      <c r="L6645" s="338" t="s">
        <v>22805</v>
      </c>
      <c r="M6645" s="338" t="s">
        <v>31067</v>
      </c>
      <c r="N6645" s="338" t="s">
        <v>4979</v>
      </c>
      <c r="O6645" s="338" t="s">
        <v>6278</v>
      </c>
    </row>
    <row r="6646" ht="15.75" customHeight="1">
      <c r="A6646" s="338" t="s">
        <v>97</v>
      </c>
      <c r="B6646" s="338" t="s">
        <v>7737</v>
      </c>
      <c r="C6646" s="338" t="s">
        <v>1537</v>
      </c>
      <c r="D6646" s="338">
        <v>2015.0</v>
      </c>
      <c r="E6646" s="338" t="s">
        <v>31068</v>
      </c>
      <c r="F6646" s="339">
        <v>44992.0</v>
      </c>
      <c r="G6646" s="338" t="s">
        <v>31069</v>
      </c>
      <c r="H6646" s="338" t="s">
        <v>14409</v>
      </c>
      <c r="I6646" s="338" t="s">
        <v>14409</v>
      </c>
      <c r="J6646" s="338" t="s">
        <v>11718</v>
      </c>
      <c r="K6646" s="338" t="s">
        <v>4987</v>
      </c>
      <c r="L6646" s="338" t="s">
        <v>27059</v>
      </c>
      <c r="M6646" s="338" t="s">
        <v>31070</v>
      </c>
      <c r="N6646" s="338" t="s">
        <v>29021</v>
      </c>
      <c r="O6646" s="338" t="s">
        <v>7966</v>
      </c>
    </row>
    <row r="6647" ht="15.75" customHeight="1">
      <c r="A6647" s="338" t="s">
        <v>4259</v>
      </c>
      <c r="B6647" s="338" t="s">
        <v>4970</v>
      </c>
      <c r="C6647" s="338" t="s">
        <v>1547</v>
      </c>
      <c r="D6647" s="338">
        <v>2015.0</v>
      </c>
      <c r="E6647" s="338" t="s">
        <v>31071</v>
      </c>
      <c r="F6647" s="339">
        <v>45052.0</v>
      </c>
      <c r="G6647" s="338" t="s">
        <v>18189</v>
      </c>
      <c r="H6647" s="338" t="s">
        <v>15361</v>
      </c>
      <c r="I6647" s="338" t="s">
        <v>15361</v>
      </c>
      <c r="J6647" s="338" t="s">
        <v>27818</v>
      </c>
      <c r="K6647" s="338" t="s">
        <v>5245</v>
      </c>
      <c r="L6647" s="338" t="s">
        <v>10592</v>
      </c>
      <c r="M6647" s="338" t="s">
        <v>31072</v>
      </c>
      <c r="N6647" s="338" t="s">
        <v>31073</v>
      </c>
      <c r="O6647" s="338" t="s">
        <v>5471</v>
      </c>
    </row>
    <row r="6648" ht="15.75" customHeight="1">
      <c r="A6648" s="338" t="s">
        <v>296</v>
      </c>
      <c r="B6648" s="338" t="s">
        <v>7737</v>
      </c>
      <c r="C6648" s="338" t="s">
        <v>1537</v>
      </c>
      <c r="D6648" s="338">
        <v>2015.0</v>
      </c>
      <c r="E6648" s="338" t="s">
        <v>31074</v>
      </c>
      <c r="F6648" s="339">
        <v>44933.0</v>
      </c>
      <c r="G6648" s="338" t="s">
        <v>12739</v>
      </c>
      <c r="H6648" s="338" t="s">
        <v>23578</v>
      </c>
      <c r="I6648" s="338" t="s">
        <v>25006</v>
      </c>
      <c r="J6648" s="338" t="s">
        <v>21238</v>
      </c>
      <c r="K6648" s="338" t="s">
        <v>4987</v>
      </c>
      <c r="L6648" s="338" t="s">
        <v>29816</v>
      </c>
      <c r="M6648" s="338" t="s">
        <v>31075</v>
      </c>
      <c r="N6648" s="338" t="s">
        <v>5036</v>
      </c>
      <c r="O6648" s="338" t="s">
        <v>7745</v>
      </c>
    </row>
    <row r="6649" ht="15.75" customHeight="1">
      <c r="A6649" s="338" t="s">
        <v>31076</v>
      </c>
      <c r="B6649" s="338" t="s">
        <v>4970</v>
      </c>
      <c r="C6649" s="338" t="s">
        <v>3713</v>
      </c>
      <c r="D6649" s="338">
        <v>2015.0</v>
      </c>
      <c r="E6649" s="338" t="s">
        <v>31077</v>
      </c>
      <c r="F6649" s="339">
        <v>45145.0</v>
      </c>
      <c r="G6649" s="338" t="s">
        <v>31078</v>
      </c>
      <c r="H6649" s="338" t="s">
        <v>14283</v>
      </c>
      <c r="I6649" s="338" t="s">
        <v>14283</v>
      </c>
      <c r="J6649" s="338" t="s">
        <v>17934</v>
      </c>
      <c r="K6649" s="338" t="s">
        <v>4987</v>
      </c>
      <c r="L6649" s="338" t="s">
        <v>5166</v>
      </c>
      <c r="M6649" s="338" t="s">
        <v>31079</v>
      </c>
      <c r="N6649" s="338" t="s">
        <v>31080</v>
      </c>
      <c r="O6649" s="338" t="s">
        <v>11265</v>
      </c>
    </row>
    <row r="6650" ht="15.75" customHeight="1">
      <c r="A6650" s="338" t="s">
        <v>69</v>
      </c>
      <c r="B6650" s="338" t="s">
        <v>7737</v>
      </c>
      <c r="C6650" s="338" t="s">
        <v>1537</v>
      </c>
      <c r="D6650" s="338">
        <v>2015.0</v>
      </c>
      <c r="E6650" s="338" t="s">
        <v>31081</v>
      </c>
      <c r="F6650" s="339">
        <v>44992.0</v>
      </c>
      <c r="G6650" s="338" t="s">
        <v>31082</v>
      </c>
      <c r="H6650" s="338" t="s">
        <v>20514</v>
      </c>
      <c r="I6650" s="338" t="s">
        <v>23614</v>
      </c>
      <c r="J6650" s="338" t="s">
        <v>23314</v>
      </c>
      <c r="K6650" s="338" t="s">
        <v>4987</v>
      </c>
      <c r="L6650" s="338" t="s">
        <v>18978</v>
      </c>
      <c r="M6650" s="338" t="s">
        <v>31083</v>
      </c>
      <c r="N6650" s="338" t="s">
        <v>29527</v>
      </c>
      <c r="O6650" s="338" t="s">
        <v>5232</v>
      </c>
    </row>
    <row r="6651" ht="15.75" customHeight="1">
      <c r="A6651" s="338" t="s">
        <v>279</v>
      </c>
      <c r="B6651" s="338" t="s">
        <v>4970</v>
      </c>
      <c r="C6651" s="338" t="s">
        <v>1547</v>
      </c>
      <c r="D6651" s="338">
        <v>2015.0</v>
      </c>
      <c r="E6651" s="338" t="s">
        <v>30402</v>
      </c>
      <c r="F6651" s="339">
        <v>44930.0</v>
      </c>
      <c r="G6651" s="338" t="s">
        <v>11198</v>
      </c>
      <c r="H6651" s="338" t="s">
        <v>27472</v>
      </c>
      <c r="I6651" s="338" t="s">
        <v>30069</v>
      </c>
      <c r="J6651" s="338" t="s">
        <v>31084</v>
      </c>
      <c r="K6651" s="338" t="s">
        <v>4987</v>
      </c>
      <c r="L6651" s="338" t="s">
        <v>7743</v>
      </c>
      <c r="M6651" s="338" t="s">
        <v>31085</v>
      </c>
      <c r="N6651" s="338" t="s">
        <v>22475</v>
      </c>
      <c r="O6651" s="338" t="s">
        <v>5852</v>
      </c>
    </row>
    <row r="6652" ht="15.75" customHeight="1">
      <c r="A6652" s="338" t="s">
        <v>3231</v>
      </c>
      <c r="B6652" s="338" t="s">
        <v>4970</v>
      </c>
      <c r="C6652" s="338" t="s">
        <v>1537</v>
      </c>
      <c r="D6652" s="338">
        <v>2015.0</v>
      </c>
      <c r="E6652" s="338" t="s">
        <v>31086</v>
      </c>
      <c r="F6652" s="339">
        <v>45084.0</v>
      </c>
      <c r="G6652" s="338" t="s">
        <v>22039</v>
      </c>
      <c r="H6652" s="338" t="s">
        <v>21093</v>
      </c>
      <c r="I6652" s="338" t="s">
        <v>31087</v>
      </c>
      <c r="J6652" s="338" t="s">
        <v>27396</v>
      </c>
      <c r="K6652" s="338" t="s">
        <v>4987</v>
      </c>
      <c r="L6652" s="338" t="s">
        <v>7748</v>
      </c>
      <c r="M6652" s="338" t="s">
        <v>31088</v>
      </c>
      <c r="N6652" s="338" t="s">
        <v>25296</v>
      </c>
      <c r="O6652" s="338" t="s">
        <v>5423</v>
      </c>
    </row>
    <row r="6653" ht="15.75" customHeight="1">
      <c r="A6653" s="338" t="s">
        <v>1488</v>
      </c>
      <c r="B6653" s="338" t="s">
        <v>4970</v>
      </c>
      <c r="C6653" s="338" t="s">
        <v>1547</v>
      </c>
      <c r="D6653" s="338">
        <v>2015.0</v>
      </c>
      <c r="E6653" s="338" t="s">
        <v>31089</v>
      </c>
      <c r="F6653" s="339">
        <v>45175.0</v>
      </c>
      <c r="G6653" s="338" t="s">
        <v>18201</v>
      </c>
      <c r="H6653" s="338" t="s">
        <v>31090</v>
      </c>
      <c r="I6653" s="338" t="s">
        <v>31090</v>
      </c>
      <c r="J6653" s="338" t="s">
        <v>31091</v>
      </c>
      <c r="K6653" s="338" t="s">
        <v>5245</v>
      </c>
      <c r="L6653" s="338" t="s">
        <v>5281</v>
      </c>
      <c r="M6653" s="338" t="s">
        <v>31092</v>
      </c>
      <c r="N6653" s="338" t="s">
        <v>31093</v>
      </c>
      <c r="O6653" s="338" t="s">
        <v>5248</v>
      </c>
    </row>
    <row r="6654" ht="15.75" customHeight="1">
      <c r="A6654" s="338" t="s">
        <v>2624</v>
      </c>
      <c r="B6654" s="338" t="s">
        <v>4970</v>
      </c>
      <c r="C6654" s="338" t="s">
        <v>1681</v>
      </c>
      <c r="D6654" s="338">
        <v>2015.0</v>
      </c>
      <c r="E6654" s="338" t="s">
        <v>31094</v>
      </c>
      <c r="F6654" s="339">
        <v>45145.0</v>
      </c>
      <c r="G6654" s="338" t="s">
        <v>6365</v>
      </c>
      <c r="H6654" s="338" t="s">
        <v>23687</v>
      </c>
      <c r="I6654" s="338" t="s">
        <v>22775</v>
      </c>
      <c r="J6654" s="338" t="s">
        <v>10355</v>
      </c>
      <c r="K6654" s="338" t="s">
        <v>4987</v>
      </c>
      <c r="L6654" s="338" t="s">
        <v>5807</v>
      </c>
      <c r="M6654" s="338" t="s">
        <v>31095</v>
      </c>
      <c r="N6654" s="338" t="s">
        <v>5009</v>
      </c>
      <c r="O6654" s="338" t="s">
        <v>7456</v>
      </c>
    </row>
    <row r="6655" ht="15.75" customHeight="1">
      <c r="A6655" s="338" t="s">
        <v>476</v>
      </c>
      <c r="B6655" s="338" t="s">
        <v>7737</v>
      </c>
      <c r="C6655" s="338" t="s">
        <v>1537</v>
      </c>
      <c r="D6655" s="338">
        <v>2015.0</v>
      </c>
      <c r="E6655" s="338" t="s">
        <v>31096</v>
      </c>
      <c r="F6655" s="338" t="s">
        <v>5059</v>
      </c>
      <c r="G6655" s="338" t="s">
        <v>31097</v>
      </c>
      <c r="H6655" s="338" t="s">
        <v>29212</v>
      </c>
      <c r="I6655" s="338" t="s">
        <v>28532</v>
      </c>
      <c r="J6655" s="338" t="s">
        <v>30376</v>
      </c>
      <c r="K6655" s="338" t="s">
        <v>4987</v>
      </c>
      <c r="L6655" s="338" t="s">
        <v>22805</v>
      </c>
      <c r="M6655" s="338" t="s">
        <v>31098</v>
      </c>
      <c r="N6655" s="338" t="s">
        <v>5036</v>
      </c>
      <c r="O6655" s="338" t="s">
        <v>5002</v>
      </c>
    </row>
    <row r="6656" ht="15.75" customHeight="1">
      <c r="A6656" s="338" t="s">
        <v>1161</v>
      </c>
      <c r="B6656" s="338" t="s">
        <v>4970</v>
      </c>
      <c r="C6656" s="338" t="s">
        <v>1537</v>
      </c>
      <c r="D6656" s="338">
        <v>2015.0</v>
      </c>
      <c r="E6656" s="338" t="s">
        <v>31099</v>
      </c>
      <c r="F6656" s="338" t="s">
        <v>6434</v>
      </c>
      <c r="G6656" s="338" t="s">
        <v>24345</v>
      </c>
      <c r="H6656" s="338" t="s">
        <v>20626</v>
      </c>
      <c r="I6656" s="338" t="s">
        <v>25993</v>
      </c>
      <c r="J6656" s="338" t="s">
        <v>16679</v>
      </c>
      <c r="K6656" s="338" t="s">
        <v>4987</v>
      </c>
      <c r="L6656" s="338" t="s">
        <v>19769</v>
      </c>
      <c r="M6656" s="338" t="s">
        <v>31100</v>
      </c>
      <c r="N6656" s="338" t="s">
        <v>16834</v>
      </c>
      <c r="O6656" s="338" t="s">
        <v>14331</v>
      </c>
    </row>
    <row r="6657" ht="15.75" customHeight="1">
      <c r="A6657" s="338" t="s">
        <v>1112</v>
      </c>
      <c r="B6657" s="338" t="s">
        <v>7737</v>
      </c>
      <c r="C6657" s="338" t="s">
        <v>1601</v>
      </c>
      <c r="D6657" s="338">
        <v>2015.0</v>
      </c>
      <c r="E6657" s="338" t="s">
        <v>31086</v>
      </c>
      <c r="F6657" s="338" t="s">
        <v>6434</v>
      </c>
      <c r="G6657" s="338" t="s">
        <v>31101</v>
      </c>
      <c r="H6657" s="338" t="s">
        <v>6351</v>
      </c>
      <c r="I6657" s="338" t="s">
        <v>26500</v>
      </c>
      <c r="J6657" s="338" t="s">
        <v>18104</v>
      </c>
      <c r="K6657" s="338" t="s">
        <v>4976</v>
      </c>
      <c r="L6657" s="338" t="s">
        <v>31102</v>
      </c>
      <c r="M6657" s="338" t="s">
        <v>31103</v>
      </c>
      <c r="N6657" s="338" t="s">
        <v>5224</v>
      </c>
      <c r="O6657" s="338" t="s">
        <v>9307</v>
      </c>
    </row>
    <row r="6658" ht="15.75" customHeight="1">
      <c r="A6658" s="338" t="s">
        <v>3481</v>
      </c>
      <c r="B6658" s="338" t="s">
        <v>4970</v>
      </c>
      <c r="C6658" s="338" t="s">
        <v>1547</v>
      </c>
      <c r="D6658" s="338">
        <v>2015.0</v>
      </c>
      <c r="E6658" s="338" t="s">
        <v>31104</v>
      </c>
      <c r="F6658" s="339">
        <v>44934.0</v>
      </c>
      <c r="G6658" s="338" t="s">
        <v>22039</v>
      </c>
      <c r="H6658" s="338" t="s">
        <v>30992</v>
      </c>
      <c r="I6658" s="338" t="s">
        <v>31105</v>
      </c>
      <c r="J6658" s="338" t="s">
        <v>30067</v>
      </c>
      <c r="K6658" s="338" t="s">
        <v>5245</v>
      </c>
      <c r="L6658" s="338" t="s">
        <v>6247</v>
      </c>
      <c r="M6658" s="338" t="s">
        <v>31106</v>
      </c>
      <c r="N6658" s="338" t="s">
        <v>30994</v>
      </c>
      <c r="O6658" s="338" t="s">
        <v>5715</v>
      </c>
    </row>
    <row r="6659" ht="15.75" customHeight="1">
      <c r="A6659" s="338" t="s">
        <v>428</v>
      </c>
      <c r="B6659" s="338" t="s">
        <v>4993</v>
      </c>
      <c r="C6659" s="338" t="s">
        <v>1572</v>
      </c>
      <c r="D6659" s="338">
        <v>2015.0</v>
      </c>
      <c r="E6659" s="338" t="s">
        <v>30801</v>
      </c>
      <c r="F6659" s="339">
        <v>44934.0</v>
      </c>
      <c r="G6659" s="338" t="s">
        <v>31107</v>
      </c>
      <c r="H6659" s="338" t="s">
        <v>21254</v>
      </c>
      <c r="I6659" s="338" t="s">
        <v>21254</v>
      </c>
      <c r="J6659" s="338" t="s">
        <v>28073</v>
      </c>
      <c r="K6659" s="338" t="s">
        <v>4987</v>
      </c>
      <c r="L6659" s="338" t="s">
        <v>16673</v>
      </c>
      <c r="M6659" s="338" t="s">
        <v>31108</v>
      </c>
      <c r="N6659" s="338" t="s">
        <v>18925</v>
      </c>
      <c r="O6659" s="338" t="s">
        <v>5028</v>
      </c>
    </row>
    <row r="6660" ht="15.75" customHeight="1">
      <c r="A6660" s="338" t="s">
        <v>31109</v>
      </c>
      <c r="B6660" s="338" t="s">
        <v>4970</v>
      </c>
      <c r="C6660" s="338" t="s">
        <v>1681</v>
      </c>
      <c r="D6660" s="338">
        <v>2015.0</v>
      </c>
      <c r="E6660" s="338" t="s">
        <v>30942</v>
      </c>
      <c r="F6660" s="339">
        <v>44934.0</v>
      </c>
      <c r="G6660" s="338" t="s">
        <v>7002</v>
      </c>
      <c r="H6660" s="338" t="s">
        <v>23121</v>
      </c>
      <c r="I6660" s="338" t="s">
        <v>31110</v>
      </c>
      <c r="J6660" s="338" t="s">
        <v>22747</v>
      </c>
      <c r="K6660" s="338" t="s">
        <v>4987</v>
      </c>
      <c r="L6660" s="338" t="s">
        <v>5094</v>
      </c>
      <c r="M6660" s="338" t="s">
        <v>31111</v>
      </c>
      <c r="N6660" s="338" t="s">
        <v>31112</v>
      </c>
      <c r="O6660" s="338" t="s">
        <v>5046</v>
      </c>
    </row>
    <row r="6661" ht="15.75" customHeight="1">
      <c r="A6661" s="338" t="s">
        <v>4684</v>
      </c>
      <c r="B6661" s="338" t="s">
        <v>4970</v>
      </c>
      <c r="C6661" s="338" t="s">
        <v>1537</v>
      </c>
      <c r="D6661" s="338">
        <v>2015.0</v>
      </c>
      <c r="E6661" s="338" t="s">
        <v>30778</v>
      </c>
      <c r="F6661" s="339">
        <v>44932.0</v>
      </c>
      <c r="G6661" s="338" t="s">
        <v>5838</v>
      </c>
      <c r="H6661" s="338" t="s">
        <v>29171</v>
      </c>
      <c r="I6661" s="338" t="s">
        <v>29218</v>
      </c>
      <c r="J6661" s="338" t="s">
        <v>27075</v>
      </c>
      <c r="K6661" s="338" t="s">
        <v>4987</v>
      </c>
      <c r="L6661" s="338" t="s">
        <v>5807</v>
      </c>
      <c r="M6661" s="338" t="s">
        <v>31113</v>
      </c>
      <c r="N6661" s="338" t="s">
        <v>31114</v>
      </c>
      <c r="O6661" s="338" t="s">
        <v>5186</v>
      </c>
    </row>
    <row r="6662" ht="15.75" customHeight="1">
      <c r="A6662" s="338" t="s">
        <v>4081</v>
      </c>
      <c r="B6662" s="338" t="s">
        <v>7737</v>
      </c>
      <c r="C6662" s="338" t="s">
        <v>1537</v>
      </c>
      <c r="D6662" s="338">
        <v>2015.0</v>
      </c>
      <c r="E6662" s="338" t="s">
        <v>31115</v>
      </c>
      <c r="F6662" s="339">
        <v>44992.0</v>
      </c>
      <c r="G6662" s="338" t="s">
        <v>19686</v>
      </c>
      <c r="H6662" s="338" t="s">
        <v>18865</v>
      </c>
      <c r="I6662" s="338" t="s">
        <v>18865</v>
      </c>
      <c r="J6662" s="338" t="s">
        <v>28448</v>
      </c>
      <c r="K6662" s="338" t="s">
        <v>4987</v>
      </c>
      <c r="L6662" s="338" t="s">
        <v>15938</v>
      </c>
      <c r="M6662" s="338" t="s">
        <v>31116</v>
      </c>
      <c r="N6662" s="338" t="s">
        <v>4979</v>
      </c>
      <c r="O6662" s="338" t="s">
        <v>5077</v>
      </c>
    </row>
    <row r="6663" ht="15.75" customHeight="1">
      <c r="A6663" s="338" t="s">
        <v>945</v>
      </c>
      <c r="B6663" s="338" t="s">
        <v>7737</v>
      </c>
      <c r="C6663" s="338" t="s">
        <v>1537</v>
      </c>
      <c r="D6663" s="338">
        <v>2015.0</v>
      </c>
      <c r="E6663" s="338" t="s">
        <v>31117</v>
      </c>
      <c r="F6663" s="339">
        <v>44991.0</v>
      </c>
      <c r="G6663" s="338" t="s">
        <v>31118</v>
      </c>
      <c r="H6663" s="338" t="s">
        <v>29736</v>
      </c>
      <c r="I6663" s="338" t="s">
        <v>26122</v>
      </c>
      <c r="J6663" s="338" t="s">
        <v>6361</v>
      </c>
      <c r="K6663" s="338" t="s">
        <v>4987</v>
      </c>
      <c r="L6663" s="338" t="s">
        <v>23712</v>
      </c>
      <c r="M6663" s="338" t="s">
        <v>31119</v>
      </c>
      <c r="N6663" s="338" t="s">
        <v>5009</v>
      </c>
      <c r="O6663" s="338" t="s">
        <v>5824</v>
      </c>
    </row>
    <row r="6664" ht="15.75" customHeight="1">
      <c r="A6664" s="338" t="s">
        <v>191</v>
      </c>
      <c r="B6664" s="338" t="s">
        <v>4993</v>
      </c>
      <c r="C6664" s="338" t="s">
        <v>1547</v>
      </c>
      <c r="D6664" s="338">
        <v>2015.0</v>
      </c>
      <c r="E6664" s="338" t="s">
        <v>30447</v>
      </c>
      <c r="F6664" s="339">
        <v>45175.0</v>
      </c>
      <c r="G6664" s="338" t="s">
        <v>9484</v>
      </c>
      <c r="H6664" s="338" t="s">
        <v>12198</v>
      </c>
      <c r="I6664" s="338" t="s">
        <v>21921</v>
      </c>
      <c r="J6664" s="338" t="s">
        <v>31120</v>
      </c>
      <c r="K6664" s="338" t="s">
        <v>4987</v>
      </c>
      <c r="L6664" s="338" t="s">
        <v>18964</v>
      </c>
      <c r="M6664" s="338" t="s">
        <v>31121</v>
      </c>
      <c r="N6664" s="338" t="s">
        <v>31122</v>
      </c>
      <c r="O6664" s="338" t="s">
        <v>5624</v>
      </c>
    </row>
    <row r="6665" ht="15.75" customHeight="1">
      <c r="A6665" s="338" t="s">
        <v>31123</v>
      </c>
      <c r="B6665" s="338" t="s">
        <v>7737</v>
      </c>
      <c r="C6665" s="338" t="s">
        <v>1537</v>
      </c>
      <c r="D6665" s="338">
        <v>2015.0</v>
      </c>
      <c r="E6665" s="338" t="s">
        <v>31124</v>
      </c>
      <c r="F6665" s="339">
        <v>45145.0</v>
      </c>
      <c r="G6665" s="338" t="s">
        <v>31125</v>
      </c>
      <c r="H6665" s="338" t="s">
        <v>13704</v>
      </c>
      <c r="I6665" s="338" t="s">
        <v>5669</v>
      </c>
      <c r="J6665" s="338" t="s">
        <v>31126</v>
      </c>
      <c r="K6665" s="338" t="s">
        <v>4987</v>
      </c>
      <c r="L6665" s="338" t="s">
        <v>31127</v>
      </c>
      <c r="M6665" s="338" t="s">
        <v>31128</v>
      </c>
      <c r="N6665" s="338" t="s">
        <v>5001</v>
      </c>
      <c r="O6665" s="338" t="s">
        <v>7887</v>
      </c>
    </row>
    <row r="6666" ht="15.75" customHeight="1">
      <c r="A6666" s="338" t="s">
        <v>2670</v>
      </c>
      <c r="B6666" s="338" t="s">
        <v>4970</v>
      </c>
      <c r="C6666" s="338" t="s">
        <v>1558</v>
      </c>
      <c r="D6666" s="338">
        <v>2015.0</v>
      </c>
      <c r="E6666" s="338" t="s">
        <v>31129</v>
      </c>
      <c r="F6666" s="339">
        <v>44964.0</v>
      </c>
      <c r="G6666" s="338" t="s">
        <v>13115</v>
      </c>
      <c r="H6666" s="338" t="s">
        <v>27188</v>
      </c>
      <c r="I6666" s="338" t="s">
        <v>27188</v>
      </c>
      <c r="J6666" s="338" t="s">
        <v>20887</v>
      </c>
      <c r="K6666" s="338" t="s">
        <v>9336</v>
      </c>
      <c r="M6666" s="338" t="s">
        <v>31130</v>
      </c>
      <c r="N6666" s="338" t="s">
        <v>26685</v>
      </c>
      <c r="O6666" s="338" t="s">
        <v>5471</v>
      </c>
    </row>
    <row r="6667" ht="15.75" customHeight="1">
      <c r="A6667" s="338" t="s">
        <v>870</v>
      </c>
      <c r="B6667" s="338" t="s">
        <v>7737</v>
      </c>
      <c r="C6667" s="338" t="s">
        <v>1537</v>
      </c>
      <c r="D6667" s="338">
        <v>2015.0</v>
      </c>
      <c r="E6667" s="338" t="s">
        <v>31131</v>
      </c>
      <c r="F6667" s="339">
        <v>45144.0</v>
      </c>
      <c r="G6667" s="338" t="s">
        <v>31132</v>
      </c>
      <c r="H6667" s="338" t="s">
        <v>19660</v>
      </c>
      <c r="I6667" s="338" t="s">
        <v>20225</v>
      </c>
      <c r="J6667" s="338" t="s">
        <v>23638</v>
      </c>
      <c r="K6667" s="338" t="s">
        <v>4976</v>
      </c>
      <c r="L6667" s="338" t="s">
        <v>31127</v>
      </c>
      <c r="M6667" s="338" t="s">
        <v>31133</v>
      </c>
      <c r="N6667" s="338" t="s">
        <v>31134</v>
      </c>
      <c r="O6667" s="338" t="s">
        <v>19914</v>
      </c>
    </row>
    <row r="6668" ht="15.75" customHeight="1">
      <c r="A6668" s="338" t="s">
        <v>31135</v>
      </c>
      <c r="B6668" s="338" t="s">
        <v>4970</v>
      </c>
      <c r="C6668" s="338" t="s">
        <v>1547</v>
      </c>
      <c r="D6668" s="338">
        <v>2015.0</v>
      </c>
      <c r="E6668" s="338" t="s">
        <v>31136</v>
      </c>
      <c r="F6668" s="339">
        <v>45082.0</v>
      </c>
      <c r="G6668" s="338" t="s">
        <v>5701</v>
      </c>
      <c r="H6668" s="338" t="s">
        <v>28733</v>
      </c>
      <c r="I6668" s="338" t="s">
        <v>30282</v>
      </c>
      <c r="J6668" s="338" t="s">
        <v>31137</v>
      </c>
      <c r="K6668" s="338" t="s">
        <v>4976</v>
      </c>
      <c r="M6668" s="338" t="s">
        <v>31138</v>
      </c>
      <c r="N6668" s="338" t="s">
        <v>26110</v>
      </c>
      <c r="O6668" s="338" t="s">
        <v>5471</v>
      </c>
    </row>
    <row r="6669" ht="15.75" customHeight="1">
      <c r="A6669" s="338" t="s">
        <v>8566</v>
      </c>
      <c r="B6669" s="338" t="s">
        <v>4970</v>
      </c>
      <c r="C6669" s="338" t="s">
        <v>1681</v>
      </c>
      <c r="D6669" s="338">
        <v>2015.0</v>
      </c>
      <c r="E6669" s="338" t="s">
        <v>30942</v>
      </c>
      <c r="F6669" s="339">
        <v>45175.0</v>
      </c>
      <c r="G6669" s="338" t="s">
        <v>12034</v>
      </c>
      <c r="H6669" s="338" t="s">
        <v>18309</v>
      </c>
      <c r="I6669" s="338" t="s">
        <v>18309</v>
      </c>
      <c r="J6669" s="338" t="s">
        <v>26579</v>
      </c>
      <c r="K6669" s="338" t="s">
        <v>4976</v>
      </c>
      <c r="L6669" s="338" t="s">
        <v>7748</v>
      </c>
      <c r="M6669" s="338" t="s">
        <v>31139</v>
      </c>
      <c r="N6669" s="338" t="s">
        <v>30760</v>
      </c>
      <c r="O6669" s="338" t="s">
        <v>5193</v>
      </c>
    </row>
    <row r="6670" ht="15.75" customHeight="1">
      <c r="A6670" s="338" t="s">
        <v>3505</v>
      </c>
      <c r="B6670" s="338" t="s">
        <v>4970</v>
      </c>
      <c r="C6670" s="338" t="s">
        <v>1537</v>
      </c>
      <c r="D6670" s="338">
        <v>2015.0</v>
      </c>
      <c r="E6670" s="338" t="s">
        <v>31140</v>
      </c>
      <c r="F6670" s="339">
        <v>45144.0</v>
      </c>
      <c r="G6670" s="338" t="s">
        <v>22958</v>
      </c>
      <c r="H6670" s="338" t="s">
        <v>27087</v>
      </c>
      <c r="I6670" s="338" t="s">
        <v>27087</v>
      </c>
      <c r="J6670" s="338" t="s">
        <v>27088</v>
      </c>
      <c r="K6670" s="338" t="s">
        <v>5083</v>
      </c>
      <c r="L6670" s="338" t="s">
        <v>14287</v>
      </c>
      <c r="M6670" s="338" t="s">
        <v>31141</v>
      </c>
      <c r="N6670" s="338" t="s">
        <v>4990</v>
      </c>
      <c r="O6670" s="338" t="s">
        <v>6278</v>
      </c>
    </row>
    <row r="6671" ht="15.75" customHeight="1">
      <c r="A6671" s="338" t="s">
        <v>31142</v>
      </c>
      <c r="B6671" s="338" t="s">
        <v>4970</v>
      </c>
      <c r="C6671" s="338" t="s">
        <v>1547</v>
      </c>
      <c r="D6671" s="338">
        <v>2015.0</v>
      </c>
      <c r="E6671" s="338" t="s">
        <v>31047</v>
      </c>
      <c r="F6671" s="339">
        <v>45173.0</v>
      </c>
      <c r="G6671" s="338" t="s">
        <v>5838</v>
      </c>
      <c r="H6671" s="338" t="s">
        <v>22248</v>
      </c>
      <c r="I6671" s="338" t="s">
        <v>22248</v>
      </c>
      <c r="J6671" s="338" t="s">
        <v>11941</v>
      </c>
      <c r="K6671" s="338" t="s">
        <v>4987</v>
      </c>
      <c r="L6671" s="338" t="s">
        <v>5704</v>
      </c>
      <c r="M6671" s="338" t="s">
        <v>31143</v>
      </c>
      <c r="N6671" s="338" t="s">
        <v>30433</v>
      </c>
      <c r="O6671" s="338" t="s">
        <v>5339</v>
      </c>
    </row>
    <row r="6672" ht="15.75" customHeight="1">
      <c r="A6672" s="338" t="s">
        <v>4468</v>
      </c>
      <c r="B6672" s="338" t="s">
        <v>7737</v>
      </c>
      <c r="C6672" s="338" t="s">
        <v>1537</v>
      </c>
      <c r="D6672" s="338">
        <v>2015.0</v>
      </c>
      <c r="E6672" s="338" t="s">
        <v>31144</v>
      </c>
      <c r="F6672" s="339">
        <v>45175.0</v>
      </c>
      <c r="G6672" s="338" t="s">
        <v>9458</v>
      </c>
      <c r="H6672" s="338" t="s">
        <v>6563</v>
      </c>
      <c r="I6672" s="338" t="s">
        <v>17964</v>
      </c>
      <c r="J6672" s="338" t="s">
        <v>28385</v>
      </c>
      <c r="K6672" s="338" t="s">
        <v>4987</v>
      </c>
      <c r="L6672" s="338" t="s">
        <v>16620</v>
      </c>
      <c r="M6672" s="338" t="s">
        <v>31145</v>
      </c>
      <c r="N6672" s="338" t="s">
        <v>4979</v>
      </c>
      <c r="O6672" s="338" t="s">
        <v>5943</v>
      </c>
    </row>
    <row r="6673" ht="15.75" customHeight="1">
      <c r="A6673" s="338" t="s">
        <v>31146</v>
      </c>
      <c r="B6673" s="338" t="s">
        <v>4970</v>
      </c>
      <c r="C6673" s="338" t="s">
        <v>1558</v>
      </c>
      <c r="D6673" s="338">
        <v>2015.0</v>
      </c>
      <c r="E6673" s="338" t="s">
        <v>31147</v>
      </c>
      <c r="F6673" s="339">
        <v>44932.0</v>
      </c>
      <c r="G6673" s="338" t="s">
        <v>5287</v>
      </c>
      <c r="H6673" s="338" t="s">
        <v>31148</v>
      </c>
      <c r="I6673" s="338" t="s">
        <v>31149</v>
      </c>
      <c r="J6673" s="338" t="s">
        <v>31149</v>
      </c>
      <c r="K6673" s="338" t="s">
        <v>4987</v>
      </c>
      <c r="L6673" s="338" t="s">
        <v>5007</v>
      </c>
      <c r="M6673" s="338" t="s">
        <v>31150</v>
      </c>
      <c r="N6673" s="338" t="s">
        <v>31151</v>
      </c>
      <c r="O6673" s="338" t="s">
        <v>5067</v>
      </c>
    </row>
    <row r="6674" ht="15.75" customHeight="1">
      <c r="A6674" s="338" t="s">
        <v>2195</v>
      </c>
      <c r="B6674" s="338" t="s">
        <v>7737</v>
      </c>
      <c r="C6674" s="338" t="s">
        <v>1558</v>
      </c>
      <c r="D6674" s="338">
        <v>2015.0</v>
      </c>
      <c r="E6674" s="338" t="s">
        <v>29793</v>
      </c>
      <c r="F6674" s="339">
        <v>44933.0</v>
      </c>
      <c r="G6674" s="338" t="s">
        <v>31152</v>
      </c>
      <c r="H6674" s="338" t="s">
        <v>5274</v>
      </c>
      <c r="I6674" s="338" t="s">
        <v>5274</v>
      </c>
      <c r="J6674" s="338" t="s">
        <v>5043</v>
      </c>
      <c r="K6674" s="338" t="s">
        <v>4987</v>
      </c>
      <c r="L6674" s="338" t="s">
        <v>5377</v>
      </c>
      <c r="M6674" s="338" t="s">
        <v>31153</v>
      </c>
      <c r="N6674" s="338" t="s">
        <v>31154</v>
      </c>
      <c r="O6674" s="338" t="s">
        <v>5423</v>
      </c>
    </row>
    <row r="6675" ht="15.75" customHeight="1">
      <c r="A6675" s="338" t="s">
        <v>1389</v>
      </c>
      <c r="B6675" s="338" t="s">
        <v>7737</v>
      </c>
      <c r="C6675" s="338" t="s">
        <v>1537</v>
      </c>
      <c r="D6675" s="338">
        <v>2015.0</v>
      </c>
      <c r="E6675" s="338" t="s">
        <v>30942</v>
      </c>
      <c r="F6675" s="339">
        <v>45083.0</v>
      </c>
      <c r="G6675" s="338" t="s">
        <v>18912</v>
      </c>
      <c r="H6675" s="338" t="s">
        <v>24340</v>
      </c>
      <c r="I6675" s="338" t="s">
        <v>27767</v>
      </c>
      <c r="J6675" s="338" t="s">
        <v>27947</v>
      </c>
      <c r="K6675" s="338" t="s">
        <v>4987</v>
      </c>
      <c r="L6675" s="338" t="s">
        <v>18254</v>
      </c>
      <c r="M6675" s="338" t="s">
        <v>31155</v>
      </c>
      <c r="N6675" s="338" t="s">
        <v>25296</v>
      </c>
      <c r="O6675" s="338" t="s">
        <v>7745</v>
      </c>
    </row>
    <row r="6676" ht="15.75" customHeight="1">
      <c r="A6676" s="338" t="s">
        <v>2800</v>
      </c>
      <c r="B6676" s="338" t="s">
        <v>7737</v>
      </c>
      <c r="C6676" s="338" t="s">
        <v>1537</v>
      </c>
      <c r="D6676" s="338">
        <v>2015.0</v>
      </c>
      <c r="E6676" s="338" t="s">
        <v>29793</v>
      </c>
      <c r="F6676" s="339">
        <v>44933.0</v>
      </c>
      <c r="G6676" s="338" t="s">
        <v>7751</v>
      </c>
      <c r="H6676" s="338" t="s">
        <v>29419</v>
      </c>
      <c r="I6676" s="338" t="s">
        <v>15488</v>
      </c>
      <c r="J6676" s="338" t="s">
        <v>31156</v>
      </c>
      <c r="K6676" s="338" t="s">
        <v>4976</v>
      </c>
      <c r="L6676" s="338" t="s">
        <v>10592</v>
      </c>
      <c r="M6676" s="338" t="s">
        <v>31157</v>
      </c>
      <c r="N6676" s="338" t="s">
        <v>8830</v>
      </c>
      <c r="O6676" s="338" t="s">
        <v>5423</v>
      </c>
    </row>
    <row r="6677" ht="15.75" customHeight="1">
      <c r="A6677" s="338" t="s">
        <v>4860</v>
      </c>
      <c r="B6677" s="338" t="s">
        <v>4970</v>
      </c>
      <c r="C6677" s="338" t="s">
        <v>1537</v>
      </c>
      <c r="D6677" s="338">
        <v>2015.0</v>
      </c>
      <c r="E6677" s="338" t="s">
        <v>30472</v>
      </c>
      <c r="F6677" s="339">
        <v>45021.0</v>
      </c>
      <c r="G6677" s="338" t="s">
        <v>5846</v>
      </c>
      <c r="H6677" s="338" t="s">
        <v>5761</v>
      </c>
      <c r="I6677" s="338" t="s">
        <v>31158</v>
      </c>
      <c r="J6677" s="338" t="s">
        <v>28385</v>
      </c>
      <c r="K6677" s="338" t="s">
        <v>4987</v>
      </c>
      <c r="L6677" s="338" t="s">
        <v>11153</v>
      </c>
      <c r="M6677" s="338" t="s">
        <v>31159</v>
      </c>
      <c r="N6677" s="338" t="s">
        <v>23588</v>
      </c>
      <c r="O6677" s="338" t="s">
        <v>5037</v>
      </c>
    </row>
    <row r="6678" ht="15.75" customHeight="1">
      <c r="A6678" s="338" t="s">
        <v>2606</v>
      </c>
      <c r="B6678" s="338" t="s">
        <v>4970</v>
      </c>
      <c r="C6678" s="338" t="s">
        <v>1537</v>
      </c>
      <c r="D6678" s="338">
        <v>2015.0</v>
      </c>
      <c r="E6678" s="338" t="s">
        <v>31160</v>
      </c>
      <c r="F6678" s="338" t="s">
        <v>5059</v>
      </c>
      <c r="G6678" s="338" t="s">
        <v>6372</v>
      </c>
      <c r="H6678" s="338" t="s">
        <v>28394</v>
      </c>
      <c r="I6678" s="338" t="s">
        <v>28394</v>
      </c>
      <c r="J6678" s="338" t="s">
        <v>30911</v>
      </c>
      <c r="K6678" s="338" t="s">
        <v>4987</v>
      </c>
      <c r="L6678" s="338" t="s">
        <v>12744</v>
      </c>
      <c r="M6678" s="338" t="s">
        <v>31161</v>
      </c>
      <c r="N6678" s="338" t="s">
        <v>5224</v>
      </c>
      <c r="O6678" s="338" t="s">
        <v>6278</v>
      </c>
    </row>
    <row r="6679" ht="15.75" customHeight="1">
      <c r="A6679" s="338" t="s">
        <v>262</v>
      </c>
      <c r="B6679" s="338" t="s">
        <v>7737</v>
      </c>
      <c r="C6679" s="338" t="s">
        <v>1537</v>
      </c>
      <c r="D6679" s="338">
        <v>2015.0</v>
      </c>
      <c r="E6679" s="338" t="s">
        <v>30901</v>
      </c>
      <c r="F6679" s="339">
        <v>44961.0</v>
      </c>
      <c r="G6679" s="338" t="s">
        <v>14299</v>
      </c>
      <c r="H6679" s="338" t="s">
        <v>29217</v>
      </c>
      <c r="I6679" s="338" t="s">
        <v>31162</v>
      </c>
      <c r="J6679" s="338" t="s">
        <v>30039</v>
      </c>
      <c r="K6679" s="338" t="s">
        <v>4987</v>
      </c>
      <c r="L6679" s="338" t="s">
        <v>18923</v>
      </c>
      <c r="M6679" s="338" t="s">
        <v>31163</v>
      </c>
      <c r="N6679" s="338" t="s">
        <v>5224</v>
      </c>
      <c r="O6679" s="338" t="s">
        <v>5067</v>
      </c>
    </row>
    <row r="6680" ht="15.75" customHeight="1">
      <c r="A6680" s="338" t="s">
        <v>1446</v>
      </c>
      <c r="B6680" s="338" t="s">
        <v>7737</v>
      </c>
      <c r="C6680" s="338" t="s">
        <v>1537</v>
      </c>
      <c r="D6680" s="338">
        <v>2015.0</v>
      </c>
      <c r="E6680" s="338" t="s">
        <v>31164</v>
      </c>
      <c r="F6680" s="339">
        <v>45023.0</v>
      </c>
      <c r="G6680" s="338" t="s">
        <v>5695</v>
      </c>
      <c r="H6680" s="338" t="s">
        <v>16606</v>
      </c>
      <c r="I6680" s="338" t="s">
        <v>17362</v>
      </c>
      <c r="J6680" s="338" t="s">
        <v>7031</v>
      </c>
      <c r="K6680" s="338" t="s">
        <v>4987</v>
      </c>
      <c r="L6680" s="338" t="s">
        <v>22805</v>
      </c>
      <c r="M6680" s="338" t="s">
        <v>31165</v>
      </c>
      <c r="N6680" s="338" t="s">
        <v>5009</v>
      </c>
      <c r="O6680" s="338" t="s">
        <v>5225</v>
      </c>
    </row>
    <row r="6681" ht="15.75" customHeight="1">
      <c r="A6681" s="338" t="s">
        <v>1487</v>
      </c>
      <c r="B6681" s="338" t="s">
        <v>7737</v>
      </c>
      <c r="C6681" s="338" t="s">
        <v>1425</v>
      </c>
      <c r="D6681" s="338">
        <v>2015.0</v>
      </c>
      <c r="E6681" s="338" t="s">
        <v>30659</v>
      </c>
      <c r="F6681" s="339">
        <v>44963.0</v>
      </c>
      <c r="G6681" s="338" t="s">
        <v>10353</v>
      </c>
      <c r="H6681" s="338" t="s">
        <v>19415</v>
      </c>
      <c r="I6681" s="338" t="s">
        <v>19415</v>
      </c>
      <c r="J6681" s="338" t="s">
        <v>31166</v>
      </c>
      <c r="K6681" s="338" t="s">
        <v>4987</v>
      </c>
      <c r="L6681" s="338" t="s">
        <v>5084</v>
      </c>
      <c r="M6681" s="338" t="s">
        <v>31167</v>
      </c>
      <c r="N6681" s="338" t="s">
        <v>31168</v>
      </c>
      <c r="O6681" s="338" t="s">
        <v>5370</v>
      </c>
    </row>
    <row r="6682" ht="15.75" customHeight="1">
      <c r="A6682" s="338" t="s">
        <v>2723</v>
      </c>
      <c r="B6682" s="338" t="s">
        <v>4970</v>
      </c>
      <c r="C6682" s="338" t="s">
        <v>1601</v>
      </c>
      <c r="D6682" s="338">
        <v>2015.0</v>
      </c>
      <c r="E6682" s="338" t="s">
        <v>31169</v>
      </c>
      <c r="F6682" s="339">
        <v>44932.0</v>
      </c>
      <c r="G6682" s="338" t="s">
        <v>11132</v>
      </c>
      <c r="H6682" s="338" t="s">
        <v>31170</v>
      </c>
      <c r="I6682" s="338" t="s">
        <v>30180</v>
      </c>
      <c r="J6682" s="338" t="s">
        <v>31171</v>
      </c>
      <c r="K6682" s="338" t="s">
        <v>4987</v>
      </c>
      <c r="L6682" s="338" t="s">
        <v>8694</v>
      </c>
      <c r="M6682" s="338" t="s">
        <v>31172</v>
      </c>
      <c r="N6682" s="338" t="s">
        <v>23632</v>
      </c>
      <c r="O6682" s="338" t="s">
        <v>5339</v>
      </c>
    </row>
    <row r="6683" ht="15.75" customHeight="1">
      <c r="A6683" s="338" t="s">
        <v>2964</v>
      </c>
      <c r="B6683" s="338" t="s">
        <v>7737</v>
      </c>
      <c r="C6683" s="338" t="s">
        <v>1547</v>
      </c>
      <c r="D6683" s="338">
        <v>2015.0</v>
      </c>
      <c r="E6683" s="338" t="s">
        <v>31173</v>
      </c>
      <c r="F6683" s="339">
        <v>45084.0</v>
      </c>
      <c r="G6683" s="338" t="s">
        <v>22031</v>
      </c>
      <c r="H6683" s="338" t="s">
        <v>30200</v>
      </c>
      <c r="I6683" s="338" t="s">
        <v>30200</v>
      </c>
      <c r="J6683" s="338" t="s">
        <v>30201</v>
      </c>
      <c r="K6683" s="338" t="s">
        <v>4987</v>
      </c>
      <c r="L6683" s="338" t="s">
        <v>5377</v>
      </c>
      <c r="M6683" s="338" t="s">
        <v>31174</v>
      </c>
      <c r="N6683" s="338" t="s">
        <v>5126</v>
      </c>
      <c r="O6683" s="338" t="s">
        <v>5037</v>
      </c>
    </row>
    <row r="6684" ht="15.75" customHeight="1">
      <c r="A6684" s="338" t="s">
        <v>3331</v>
      </c>
      <c r="B6684" s="338" t="s">
        <v>7737</v>
      </c>
      <c r="C6684" s="338" t="s">
        <v>1547</v>
      </c>
      <c r="D6684" s="338">
        <v>2015.0</v>
      </c>
      <c r="E6684" s="338" t="s">
        <v>30404</v>
      </c>
      <c r="F6684" s="339">
        <v>44964.0</v>
      </c>
      <c r="G6684" s="338" t="s">
        <v>14475</v>
      </c>
      <c r="H6684" s="338" t="s">
        <v>29608</v>
      </c>
      <c r="I6684" s="338" t="s">
        <v>31175</v>
      </c>
      <c r="J6684" s="338" t="s">
        <v>31176</v>
      </c>
      <c r="K6684" s="338" t="s">
        <v>4987</v>
      </c>
      <c r="L6684" s="338" t="s">
        <v>7014</v>
      </c>
      <c r="M6684" s="338" t="s">
        <v>31177</v>
      </c>
      <c r="N6684" s="338" t="s">
        <v>18742</v>
      </c>
      <c r="O6684" s="338" t="s">
        <v>5545</v>
      </c>
    </row>
    <row r="6685" ht="15.75" customHeight="1">
      <c r="A6685" s="338" t="s">
        <v>3940</v>
      </c>
      <c r="B6685" s="338" t="s">
        <v>4970</v>
      </c>
      <c r="C6685" s="338" t="s">
        <v>1681</v>
      </c>
      <c r="D6685" s="338">
        <v>2015.0</v>
      </c>
      <c r="E6685" s="338" t="s">
        <v>30650</v>
      </c>
      <c r="F6685" s="339">
        <v>45175.0</v>
      </c>
      <c r="G6685" s="338" t="s">
        <v>7790</v>
      </c>
      <c r="H6685" s="338" t="s">
        <v>27365</v>
      </c>
      <c r="I6685" s="338" t="s">
        <v>31178</v>
      </c>
      <c r="J6685" s="338" t="s">
        <v>12787</v>
      </c>
      <c r="K6685" s="338" t="s">
        <v>4987</v>
      </c>
      <c r="L6685" s="338" t="s">
        <v>16762</v>
      </c>
      <c r="M6685" s="338" t="s">
        <v>31179</v>
      </c>
      <c r="N6685" s="338" t="s">
        <v>30760</v>
      </c>
      <c r="O6685" s="338" t="s">
        <v>5457</v>
      </c>
    </row>
    <row r="6686" ht="15.75" customHeight="1">
      <c r="A6686" s="338" t="s">
        <v>2821</v>
      </c>
      <c r="B6686" s="338" t="s">
        <v>4970</v>
      </c>
      <c r="C6686" s="338" t="s">
        <v>1558</v>
      </c>
      <c r="D6686" s="338">
        <v>2015.0</v>
      </c>
      <c r="E6686" s="338" t="s">
        <v>30771</v>
      </c>
      <c r="F6686" s="339">
        <v>45083.0</v>
      </c>
      <c r="G6686" s="338" t="s">
        <v>20632</v>
      </c>
      <c r="H6686" s="338" t="s">
        <v>23159</v>
      </c>
      <c r="I6686" s="338" t="s">
        <v>23159</v>
      </c>
      <c r="J6686" s="338" t="s">
        <v>15469</v>
      </c>
      <c r="K6686" s="338" t="s">
        <v>4987</v>
      </c>
      <c r="L6686" s="338" t="s">
        <v>31180</v>
      </c>
      <c r="M6686" s="338" t="s">
        <v>31181</v>
      </c>
      <c r="N6686" s="338" t="s">
        <v>30554</v>
      </c>
      <c r="O6686" s="338" t="s">
        <v>5624</v>
      </c>
    </row>
    <row r="6687" ht="15.75" customHeight="1">
      <c r="A6687" s="338" t="s">
        <v>360</v>
      </c>
      <c r="B6687" s="338" t="s">
        <v>4993</v>
      </c>
      <c r="C6687" s="338" t="s">
        <v>1572</v>
      </c>
      <c r="D6687" s="338">
        <v>2015.0</v>
      </c>
      <c r="E6687" s="338" t="s">
        <v>31182</v>
      </c>
      <c r="F6687" s="339">
        <v>45083.0</v>
      </c>
      <c r="G6687" s="338" t="s">
        <v>8507</v>
      </c>
      <c r="H6687" s="338" t="s">
        <v>25210</v>
      </c>
      <c r="I6687" s="338" t="s">
        <v>25357</v>
      </c>
      <c r="J6687" s="338" t="s">
        <v>31183</v>
      </c>
      <c r="K6687" s="338" t="s">
        <v>4987</v>
      </c>
      <c r="L6687" s="338" t="s">
        <v>19769</v>
      </c>
      <c r="M6687" s="338" t="s">
        <v>31184</v>
      </c>
      <c r="N6687" s="338" t="s">
        <v>19003</v>
      </c>
      <c r="O6687" s="338" t="s">
        <v>5370</v>
      </c>
    </row>
    <row r="6688" ht="15.75" customHeight="1">
      <c r="A6688" s="338" t="s">
        <v>4354</v>
      </c>
      <c r="B6688" s="338" t="s">
        <v>7737</v>
      </c>
      <c r="C6688" s="338" t="s">
        <v>1537</v>
      </c>
      <c r="D6688" s="338">
        <v>2015.0</v>
      </c>
      <c r="E6688" s="338" t="s">
        <v>30607</v>
      </c>
      <c r="F6688" s="339">
        <v>44990.0</v>
      </c>
      <c r="G6688" s="338" t="s">
        <v>13551</v>
      </c>
      <c r="H6688" s="338" t="s">
        <v>17434</v>
      </c>
      <c r="I6688" s="338" t="s">
        <v>16887</v>
      </c>
      <c r="J6688" s="338" t="s">
        <v>25185</v>
      </c>
      <c r="K6688" s="338" t="s">
        <v>4987</v>
      </c>
      <c r="L6688" s="338" t="s">
        <v>31185</v>
      </c>
      <c r="M6688" s="338" t="s">
        <v>31186</v>
      </c>
      <c r="N6688" s="338" t="s">
        <v>4979</v>
      </c>
      <c r="O6688" s="338" t="s">
        <v>5056</v>
      </c>
    </row>
    <row r="6689" ht="15.75" customHeight="1">
      <c r="A6689" s="338" t="s">
        <v>31187</v>
      </c>
      <c r="B6689" s="338" t="s">
        <v>4970</v>
      </c>
      <c r="C6689" s="338" t="s">
        <v>1681</v>
      </c>
      <c r="D6689" s="338">
        <v>2015.0</v>
      </c>
      <c r="E6689" s="338" t="s">
        <v>31188</v>
      </c>
      <c r="F6689" s="339">
        <v>45143.0</v>
      </c>
      <c r="G6689" s="338" t="s">
        <v>5402</v>
      </c>
      <c r="H6689" s="338" t="s">
        <v>31189</v>
      </c>
      <c r="I6689" s="338" t="s">
        <v>31189</v>
      </c>
      <c r="J6689" s="338" t="s">
        <v>31137</v>
      </c>
      <c r="K6689" s="338" t="s">
        <v>4987</v>
      </c>
      <c r="L6689" s="338" t="s">
        <v>6247</v>
      </c>
      <c r="M6689" s="338" t="s">
        <v>31190</v>
      </c>
      <c r="N6689" s="338" t="s">
        <v>31191</v>
      </c>
      <c r="O6689" s="338" t="s">
        <v>5457</v>
      </c>
    </row>
    <row r="6690" ht="15.75" customHeight="1">
      <c r="A6690" s="338" t="s">
        <v>604</v>
      </c>
      <c r="B6690" s="338" t="s">
        <v>4993</v>
      </c>
      <c r="C6690" s="338" t="s">
        <v>1572</v>
      </c>
      <c r="D6690" s="338">
        <v>2015.0</v>
      </c>
      <c r="E6690" s="338" t="s">
        <v>31192</v>
      </c>
      <c r="F6690" s="339">
        <v>45022.0</v>
      </c>
      <c r="G6690" s="338" t="s">
        <v>18201</v>
      </c>
      <c r="H6690" s="338" t="s">
        <v>31193</v>
      </c>
      <c r="I6690" s="338" t="s">
        <v>31194</v>
      </c>
      <c r="J6690" s="338" t="s">
        <v>16783</v>
      </c>
      <c r="K6690" s="338" t="s">
        <v>4987</v>
      </c>
      <c r="L6690" s="338" t="s">
        <v>31195</v>
      </c>
      <c r="M6690" s="338" t="s">
        <v>31196</v>
      </c>
      <c r="N6690" s="338" t="s">
        <v>31197</v>
      </c>
      <c r="O6690" s="338" t="s">
        <v>5283</v>
      </c>
    </row>
    <row r="6691" ht="15.75" customHeight="1">
      <c r="A6691" s="338" t="s">
        <v>1777</v>
      </c>
      <c r="B6691" s="338" t="s">
        <v>7737</v>
      </c>
      <c r="C6691" s="338" t="s">
        <v>1558</v>
      </c>
      <c r="D6691" s="338">
        <v>2015.0</v>
      </c>
      <c r="E6691" s="338" t="s">
        <v>31065</v>
      </c>
      <c r="F6691" s="339">
        <v>45022.0</v>
      </c>
      <c r="G6691" s="338" t="s">
        <v>11973</v>
      </c>
      <c r="H6691" s="338" t="s">
        <v>30837</v>
      </c>
      <c r="I6691" s="338" t="s">
        <v>29035</v>
      </c>
      <c r="J6691" s="338" t="s">
        <v>29036</v>
      </c>
      <c r="K6691" s="338" t="s">
        <v>4987</v>
      </c>
      <c r="L6691" s="338" t="s">
        <v>10654</v>
      </c>
      <c r="M6691" s="338" t="s">
        <v>31198</v>
      </c>
      <c r="N6691" s="338" t="s">
        <v>29038</v>
      </c>
      <c r="O6691" s="338" t="s">
        <v>5217</v>
      </c>
    </row>
    <row r="6692" ht="15.75" customHeight="1">
      <c r="A6692" s="338" t="s">
        <v>801</v>
      </c>
      <c r="B6692" s="338" t="s">
        <v>7737</v>
      </c>
      <c r="C6692" s="338" t="s">
        <v>1537</v>
      </c>
      <c r="D6692" s="338">
        <v>2015.0</v>
      </c>
      <c r="E6692" s="338" t="s">
        <v>31032</v>
      </c>
      <c r="F6692" s="339">
        <v>44932.0</v>
      </c>
      <c r="G6692" s="338" t="s">
        <v>20652</v>
      </c>
      <c r="H6692" s="338" t="s">
        <v>29196</v>
      </c>
      <c r="I6692" s="338" t="s">
        <v>31199</v>
      </c>
      <c r="J6692" s="338" t="s">
        <v>22157</v>
      </c>
      <c r="K6692" s="338" t="s">
        <v>4987</v>
      </c>
      <c r="L6692" s="338" t="s">
        <v>18250</v>
      </c>
      <c r="M6692" s="338" t="s">
        <v>31200</v>
      </c>
      <c r="N6692" s="338" t="s">
        <v>7780</v>
      </c>
      <c r="O6692" s="338" t="s">
        <v>5096</v>
      </c>
    </row>
    <row r="6693" ht="15.75" customHeight="1">
      <c r="A6693" s="338" t="s">
        <v>2483</v>
      </c>
      <c r="B6693" s="338" t="s">
        <v>4970</v>
      </c>
      <c r="C6693" s="338" t="s">
        <v>1558</v>
      </c>
      <c r="D6693" s="338">
        <v>2015.0</v>
      </c>
      <c r="E6693" s="338" t="s">
        <v>31081</v>
      </c>
      <c r="F6693" s="339">
        <v>44963.0</v>
      </c>
      <c r="G6693" s="338" t="s">
        <v>7739</v>
      </c>
      <c r="H6693" s="338" t="s">
        <v>16733</v>
      </c>
      <c r="I6693" s="338" t="s">
        <v>31201</v>
      </c>
      <c r="J6693" s="338" t="s">
        <v>31201</v>
      </c>
      <c r="K6693" s="338" t="s">
        <v>4987</v>
      </c>
      <c r="L6693" s="338" t="s">
        <v>5377</v>
      </c>
      <c r="M6693" s="338" t="s">
        <v>31202</v>
      </c>
      <c r="N6693" s="338" t="s">
        <v>5036</v>
      </c>
      <c r="O6693" s="338" t="s">
        <v>5852</v>
      </c>
    </row>
    <row r="6694" ht="15.75" customHeight="1">
      <c r="A6694" s="338" t="s">
        <v>31203</v>
      </c>
      <c r="B6694" s="338" t="s">
        <v>4993</v>
      </c>
      <c r="C6694" s="338" t="s">
        <v>1537</v>
      </c>
      <c r="D6694" s="338">
        <v>2015.0</v>
      </c>
      <c r="E6694" s="338" t="s">
        <v>31204</v>
      </c>
      <c r="F6694" s="339">
        <v>45022.0</v>
      </c>
      <c r="G6694" s="338" t="s">
        <v>9712</v>
      </c>
      <c r="H6694" s="338" t="s">
        <v>19764</v>
      </c>
      <c r="I6694" s="338" t="s">
        <v>31205</v>
      </c>
      <c r="J6694" s="338" t="s">
        <v>18372</v>
      </c>
      <c r="K6694" s="338" t="s">
        <v>4987</v>
      </c>
      <c r="L6694" s="338" t="s">
        <v>29816</v>
      </c>
      <c r="M6694" s="338" t="s">
        <v>31206</v>
      </c>
      <c r="N6694" s="338" t="s">
        <v>7376</v>
      </c>
      <c r="O6694" s="338" t="s">
        <v>7456</v>
      </c>
    </row>
    <row r="6695" ht="15.75" customHeight="1">
      <c r="A6695" s="338" t="s">
        <v>2448</v>
      </c>
      <c r="B6695" s="338" t="s">
        <v>7737</v>
      </c>
      <c r="C6695" s="338" t="s">
        <v>1547</v>
      </c>
      <c r="D6695" s="338">
        <v>2015.0</v>
      </c>
      <c r="E6695" s="338" t="s">
        <v>31071</v>
      </c>
      <c r="F6695" s="339">
        <v>45084.0</v>
      </c>
      <c r="G6695" s="338" t="s">
        <v>17340</v>
      </c>
      <c r="H6695" s="338" t="s">
        <v>5668</v>
      </c>
      <c r="I6695" s="338" t="s">
        <v>31207</v>
      </c>
      <c r="J6695" s="338" t="s">
        <v>7872</v>
      </c>
      <c r="K6695" s="338" t="s">
        <v>4987</v>
      </c>
      <c r="L6695" s="338" t="s">
        <v>7743</v>
      </c>
      <c r="M6695" s="338" t="s">
        <v>31208</v>
      </c>
      <c r="N6695" s="338" t="s">
        <v>18335</v>
      </c>
      <c r="O6695" s="338" t="s">
        <v>11509</v>
      </c>
    </row>
    <row r="6696" ht="15.75" customHeight="1">
      <c r="A6696" s="338" t="s">
        <v>2523</v>
      </c>
      <c r="B6696" s="338" t="s">
        <v>4970</v>
      </c>
      <c r="C6696" s="338" t="s">
        <v>1681</v>
      </c>
      <c r="D6696" s="338">
        <v>2015.0</v>
      </c>
      <c r="E6696" s="338" t="s">
        <v>31104</v>
      </c>
      <c r="F6696" s="339">
        <v>44933.0</v>
      </c>
      <c r="G6696" s="338" t="s">
        <v>5727</v>
      </c>
      <c r="H6696" s="338" t="s">
        <v>27713</v>
      </c>
      <c r="I6696" s="338" t="s">
        <v>28141</v>
      </c>
      <c r="J6696" s="338" t="s">
        <v>28098</v>
      </c>
      <c r="K6696" s="338" t="s">
        <v>4976</v>
      </c>
      <c r="L6696" s="338" t="s">
        <v>5074</v>
      </c>
      <c r="M6696" s="338" t="s">
        <v>31209</v>
      </c>
      <c r="N6696" s="338" t="s">
        <v>8830</v>
      </c>
      <c r="O6696" s="338" t="s">
        <v>5471</v>
      </c>
    </row>
    <row r="6697" ht="15.75" customHeight="1">
      <c r="A6697" s="338" t="s">
        <v>31210</v>
      </c>
      <c r="B6697" s="338" t="s">
        <v>7737</v>
      </c>
      <c r="C6697" s="338" t="s">
        <v>1537</v>
      </c>
      <c r="D6697" s="338">
        <v>2015.0</v>
      </c>
      <c r="E6697" s="338" t="s">
        <v>30796</v>
      </c>
      <c r="F6697" s="339">
        <v>44963.0</v>
      </c>
      <c r="G6697" s="338" t="s">
        <v>18898</v>
      </c>
      <c r="H6697" s="338" t="s">
        <v>24486</v>
      </c>
      <c r="I6697" s="338" t="s">
        <v>31211</v>
      </c>
      <c r="J6697" s="338" t="s">
        <v>30409</v>
      </c>
      <c r="K6697" s="338" t="s">
        <v>4987</v>
      </c>
      <c r="L6697" s="338" t="s">
        <v>18250</v>
      </c>
      <c r="M6697" s="338" t="s">
        <v>31212</v>
      </c>
      <c r="N6697" s="338" t="s">
        <v>18868</v>
      </c>
      <c r="O6697" s="338" t="s">
        <v>5471</v>
      </c>
    </row>
    <row r="6698" ht="15.75" customHeight="1">
      <c r="A6698" s="338" t="s">
        <v>1945</v>
      </c>
      <c r="B6698" s="338" t="s">
        <v>4970</v>
      </c>
      <c r="C6698" s="338" t="s">
        <v>1681</v>
      </c>
      <c r="D6698" s="338">
        <v>2015.0</v>
      </c>
      <c r="E6698" s="338" t="s">
        <v>31115</v>
      </c>
      <c r="F6698" s="339">
        <v>45145.0</v>
      </c>
      <c r="G6698" s="338" t="s">
        <v>18151</v>
      </c>
      <c r="H6698" s="338" t="s">
        <v>16663</v>
      </c>
      <c r="I6698" s="338" t="s">
        <v>31213</v>
      </c>
      <c r="J6698" s="338" t="s">
        <v>31214</v>
      </c>
      <c r="K6698" s="338" t="s">
        <v>4987</v>
      </c>
      <c r="L6698" s="338" t="s">
        <v>5807</v>
      </c>
      <c r="M6698" s="338" t="s">
        <v>31215</v>
      </c>
      <c r="N6698" s="338" t="s">
        <v>5036</v>
      </c>
      <c r="O6698" s="338" t="s">
        <v>17351</v>
      </c>
    </row>
    <row r="6699" ht="15.75" customHeight="1">
      <c r="A6699" s="338" t="s">
        <v>2948</v>
      </c>
      <c r="B6699" s="338" t="s">
        <v>4970</v>
      </c>
      <c r="C6699" s="338" t="s">
        <v>1547</v>
      </c>
      <c r="D6699" s="338">
        <v>2015.0</v>
      </c>
      <c r="E6699" s="338" t="s">
        <v>31216</v>
      </c>
      <c r="F6699" s="339">
        <v>44964.0</v>
      </c>
      <c r="G6699" s="338" t="s">
        <v>17471</v>
      </c>
      <c r="H6699" s="338" t="s">
        <v>13985</v>
      </c>
      <c r="I6699" s="338" t="s">
        <v>31217</v>
      </c>
      <c r="J6699" s="338" t="s">
        <v>19077</v>
      </c>
      <c r="K6699" s="338" t="s">
        <v>4976</v>
      </c>
      <c r="L6699" s="338" t="s">
        <v>7485</v>
      </c>
      <c r="M6699" s="338" t="s">
        <v>31218</v>
      </c>
      <c r="N6699" s="338" t="s">
        <v>24121</v>
      </c>
      <c r="O6699" s="338" t="s">
        <v>5715</v>
      </c>
    </row>
    <row r="6700" ht="15.75" customHeight="1">
      <c r="A6700" s="338" t="s">
        <v>1448</v>
      </c>
      <c r="B6700" s="338" t="s">
        <v>4970</v>
      </c>
      <c r="C6700" s="338" t="s">
        <v>1537</v>
      </c>
      <c r="D6700" s="338">
        <v>2015.0</v>
      </c>
      <c r="E6700" s="338" t="s">
        <v>31219</v>
      </c>
      <c r="F6700" s="339">
        <v>45144.0</v>
      </c>
      <c r="G6700" s="338" t="s">
        <v>8611</v>
      </c>
      <c r="H6700" s="338" t="s">
        <v>26784</v>
      </c>
      <c r="I6700" s="338" t="s">
        <v>26784</v>
      </c>
      <c r="J6700" s="338" t="s">
        <v>30339</v>
      </c>
      <c r="K6700" s="338" t="s">
        <v>4987</v>
      </c>
      <c r="L6700" s="338" t="s">
        <v>31220</v>
      </c>
      <c r="M6700" s="338" t="s">
        <v>31221</v>
      </c>
      <c r="N6700" s="338" t="s">
        <v>25669</v>
      </c>
      <c r="O6700" s="338" t="s">
        <v>5120</v>
      </c>
    </row>
    <row r="6701" ht="15.75" customHeight="1">
      <c r="A6701" s="338" t="s">
        <v>1470</v>
      </c>
      <c r="B6701" s="338" t="s">
        <v>4970</v>
      </c>
      <c r="C6701" s="338" t="s">
        <v>1533</v>
      </c>
      <c r="D6701" s="338">
        <v>2015.0</v>
      </c>
      <c r="E6701" s="338" t="s">
        <v>30728</v>
      </c>
      <c r="F6701" s="339">
        <v>45111.0</v>
      </c>
      <c r="G6701" s="338" t="s">
        <v>5701</v>
      </c>
      <c r="H6701" s="338" t="s">
        <v>8421</v>
      </c>
      <c r="I6701" s="338" t="s">
        <v>31222</v>
      </c>
      <c r="J6701" s="338" t="s">
        <v>18358</v>
      </c>
      <c r="K6701" s="338" t="s">
        <v>4987</v>
      </c>
      <c r="L6701" s="338" t="s">
        <v>5281</v>
      </c>
      <c r="M6701" s="338" t="s">
        <v>31223</v>
      </c>
      <c r="N6701" s="338" t="s">
        <v>5036</v>
      </c>
      <c r="O6701" s="338" t="s">
        <v>5283</v>
      </c>
    </row>
    <row r="6702" ht="15.75" customHeight="1">
      <c r="A6702" s="338" t="s">
        <v>2917</v>
      </c>
      <c r="B6702" s="338" t="s">
        <v>4970</v>
      </c>
      <c r="C6702" s="338" t="s">
        <v>1537</v>
      </c>
      <c r="D6702" s="338">
        <v>2015.0</v>
      </c>
      <c r="E6702" s="338" t="s">
        <v>31224</v>
      </c>
      <c r="F6702" s="339">
        <v>45023.0</v>
      </c>
      <c r="G6702" s="338" t="s">
        <v>18898</v>
      </c>
      <c r="H6702" s="338" t="s">
        <v>19206</v>
      </c>
      <c r="I6702" s="338" t="s">
        <v>31225</v>
      </c>
      <c r="J6702" s="338" t="s">
        <v>19865</v>
      </c>
      <c r="K6702" s="338" t="s">
        <v>5663</v>
      </c>
      <c r="L6702" s="338" t="s">
        <v>7748</v>
      </c>
      <c r="M6702" s="338" t="s">
        <v>31226</v>
      </c>
      <c r="N6702" s="338" t="s">
        <v>31227</v>
      </c>
      <c r="O6702" s="338" t="s">
        <v>5002</v>
      </c>
    </row>
    <row r="6703" ht="15.75" customHeight="1">
      <c r="A6703" s="338" t="s">
        <v>31228</v>
      </c>
      <c r="B6703" s="338" t="s">
        <v>4970</v>
      </c>
      <c r="C6703" s="338" t="s">
        <v>1558</v>
      </c>
      <c r="D6703" s="338">
        <v>2015.0</v>
      </c>
      <c r="E6703" s="338" t="s">
        <v>31229</v>
      </c>
      <c r="F6703" s="339">
        <v>44933.0</v>
      </c>
      <c r="G6703" s="338" t="s">
        <v>5846</v>
      </c>
      <c r="H6703" s="338" t="s">
        <v>14104</v>
      </c>
      <c r="I6703" s="338" t="s">
        <v>31230</v>
      </c>
      <c r="J6703" s="338" t="s">
        <v>19434</v>
      </c>
      <c r="K6703" s="338" t="s">
        <v>3074</v>
      </c>
      <c r="M6703" s="338" t="s">
        <v>31231</v>
      </c>
      <c r="N6703" s="338" t="s">
        <v>28523</v>
      </c>
      <c r="O6703" s="338" t="s">
        <v>5471</v>
      </c>
    </row>
    <row r="6704" ht="15.75" customHeight="1">
      <c r="A6704" s="338" t="s">
        <v>574</v>
      </c>
      <c r="B6704" s="338" t="s">
        <v>7737</v>
      </c>
      <c r="C6704" s="338" t="s">
        <v>1537</v>
      </c>
      <c r="D6704" s="338">
        <v>2015.0</v>
      </c>
      <c r="E6704" s="338" t="s">
        <v>30650</v>
      </c>
      <c r="F6704" s="339">
        <v>44991.0</v>
      </c>
      <c r="G6704" s="338" t="s">
        <v>13115</v>
      </c>
      <c r="H6704" s="338" t="s">
        <v>30418</v>
      </c>
      <c r="I6704" s="338" t="s">
        <v>31232</v>
      </c>
      <c r="J6704" s="338" t="s">
        <v>29322</v>
      </c>
      <c r="K6704" s="338" t="s">
        <v>4987</v>
      </c>
      <c r="L6704" s="338" t="s">
        <v>25768</v>
      </c>
      <c r="M6704" s="338" t="s">
        <v>31233</v>
      </c>
      <c r="N6704" s="338" t="s">
        <v>31234</v>
      </c>
      <c r="O6704" s="338" t="s">
        <v>5225</v>
      </c>
    </row>
    <row r="6705" ht="15.75" customHeight="1">
      <c r="A6705" s="338" t="s">
        <v>31235</v>
      </c>
      <c r="C6705" s="338" t="s">
        <v>1547</v>
      </c>
      <c r="D6705" s="338">
        <v>2015.0</v>
      </c>
      <c r="E6705" s="338" t="s">
        <v>31236</v>
      </c>
      <c r="F6705" s="339">
        <v>45022.0</v>
      </c>
      <c r="G6705" s="338" t="s">
        <v>31237</v>
      </c>
      <c r="H6705" s="338" t="s">
        <v>31238</v>
      </c>
      <c r="I6705" s="338" t="s">
        <v>31238</v>
      </c>
      <c r="J6705" s="338" t="s">
        <v>11456</v>
      </c>
      <c r="K6705" s="338" t="s">
        <v>13217</v>
      </c>
      <c r="M6705" s="338" t="s">
        <v>31239</v>
      </c>
      <c r="N6705" s="338" t="s">
        <v>31240</v>
      </c>
      <c r="O6705" s="338" t="s">
        <v>5576</v>
      </c>
    </row>
    <row r="6706" ht="15.75" customHeight="1">
      <c r="A6706" s="338" t="s">
        <v>4220</v>
      </c>
      <c r="B6706" s="338" t="s">
        <v>7737</v>
      </c>
      <c r="C6706" s="338" t="s">
        <v>1537</v>
      </c>
      <c r="D6706" s="338">
        <v>2015.0</v>
      </c>
      <c r="E6706" s="338" t="s">
        <v>31241</v>
      </c>
      <c r="F6706" s="338" t="s">
        <v>5286</v>
      </c>
      <c r="G6706" s="338" t="s">
        <v>6343</v>
      </c>
      <c r="H6706" s="338" t="s">
        <v>24531</v>
      </c>
      <c r="I6706" s="338" t="s">
        <v>28715</v>
      </c>
      <c r="J6706" s="338" t="s">
        <v>21238</v>
      </c>
      <c r="K6706" s="338" t="s">
        <v>4987</v>
      </c>
      <c r="L6706" s="338" t="s">
        <v>16634</v>
      </c>
      <c r="M6706" s="338" t="s">
        <v>31242</v>
      </c>
      <c r="N6706" s="338" t="s">
        <v>18868</v>
      </c>
      <c r="O6706" s="338" t="s">
        <v>5537</v>
      </c>
    </row>
    <row r="6707" ht="15.75" customHeight="1">
      <c r="A6707" s="338" t="s">
        <v>31243</v>
      </c>
      <c r="B6707" s="338" t="s">
        <v>4970</v>
      </c>
      <c r="C6707" s="338" t="s">
        <v>1425</v>
      </c>
      <c r="D6707" s="338">
        <v>2015.0</v>
      </c>
      <c r="E6707" s="338" t="s">
        <v>31244</v>
      </c>
      <c r="F6707" s="338" t="s">
        <v>5059</v>
      </c>
      <c r="G6707" s="338" t="s">
        <v>14295</v>
      </c>
      <c r="H6707" s="338" t="s">
        <v>30118</v>
      </c>
      <c r="I6707" s="338" t="s">
        <v>30118</v>
      </c>
      <c r="J6707" s="338" t="s">
        <v>26253</v>
      </c>
      <c r="K6707" s="338" t="s">
        <v>4987</v>
      </c>
      <c r="L6707" s="338" t="s">
        <v>5084</v>
      </c>
      <c r="M6707" s="338" t="s">
        <v>31245</v>
      </c>
      <c r="N6707" s="338" t="s">
        <v>31050</v>
      </c>
      <c r="O6707" s="338" t="s">
        <v>5028</v>
      </c>
    </row>
    <row r="6708" ht="15.75" customHeight="1">
      <c r="A6708" s="338" t="s">
        <v>4854</v>
      </c>
      <c r="B6708" s="338" t="s">
        <v>4970</v>
      </c>
      <c r="C6708" s="338" t="s">
        <v>1558</v>
      </c>
      <c r="D6708" s="338">
        <v>2015.0</v>
      </c>
      <c r="E6708" s="338" t="s">
        <v>31246</v>
      </c>
      <c r="F6708" s="339">
        <v>45083.0</v>
      </c>
      <c r="G6708" s="338" t="s">
        <v>19931</v>
      </c>
      <c r="H6708" s="338" t="s">
        <v>28217</v>
      </c>
      <c r="I6708" s="338" t="s">
        <v>22417</v>
      </c>
      <c r="J6708" s="338" t="s">
        <v>28475</v>
      </c>
      <c r="K6708" s="338" t="s">
        <v>4987</v>
      </c>
      <c r="L6708" s="338" t="s">
        <v>5094</v>
      </c>
      <c r="M6708" s="338" t="s">
        <v>31247</v>
      </c>
      <c r="N6708" s="338" t="s">
        <v>17560</v>
      </c>
      <c r="O6708" s="338" t="s">
        <v>5294</v>
      </c>
    </row>
    <row r="6709" ht="15.75" customHeight="1">
      <c r="A6709" s="338" t="s">
        <v>1030</v>
      </c>
      <c r="B6709" s="338" t="s">
        <v>4993</v>
      </c>
      <c r="C6709" s="338" t="s">
        <v>1572</v>
      </c>
      <c r="D6709" s="338">
        <v>2015.0</v>
      </c>
      <c r="E6709" s="338" t="s">
        <v>31173</v>
      </c>
      <c r="F6709" s="339">
        <v>45113.0</v>
      </c>
      <c r="G6709" s="338" t="s">
        <v>14443</v>
      </c>
      <c r="H6709" s="338" t="s">
        <v>31248</v>
      </c>
      <c r="I6709" s="338" t="s">
        <v>31249</v>
      </c>
      <c r="J6709" s="338" t="s">
        <v>17736</v>
      </c>
      <c r="K6709" s="338" t="s">
        <v>4987</v>
      </c>
      <c r="L6709" s="338" t="s">
        <v>18083</v>
      </c>
      <c r="M6709" s="338" t="s">
        <v>31250</v>
      </c>
      <c r="N6709" s="338" t="s">
        <v>18925</v>
      </c>
      <c r="O6709" s="338" t="s">
        <v>5483</v>
      </c>
    </row>
    <row r="6710" ht="15.75" customHeight="1">
      <c r="A6710" s="338" t="s">
        <v>3946</v>
      </c>
      <c r="B6710" s="338" t="s">
        <v>7737</v>
      </c>
      <c r="C6710" s="338" t="s">
        <v>1547</v>
      </c>
      <c r="D6710" s="338">
        <v>2015.0</v>
      </c>
      <c r="E6710" s="338" t="s">
        <v>31204</v>
      </c>
      <c r="F6710" s="339">
        <v>44933.0</v>
      </c>
      <c r="G6710" s="338" t="s">
        <v>5709</v>
      </c>
      <c r="H6710" s="338" t="s">
        <v>19027</v>
      </c>
      <c r="I6710" s="338" t="s">
        <v>31251</v>
      </c>
      <c r="J6710" s="338" t="s">
        <v>27362</v>
      </c>
      <c r="K6710" s="338" t="s">
        <v>4976</v>
      </c>
      <c r="M6710" s="338" t="s">
        <v>31252</v>
      </c>
      <c r="N6710" s="338" t="s">
        <v>17975</v>
      </c>
      <c r="O6710" s="338" t="s">
        <v>5471</v>
      </c>
    </row>
    <row r="6711" ht="15.75" customHeight="1">
      <c r="A6711" s="338" t="s">
        <v>31253</v>
      </c>
      <c r="B6711" s="338" t="s">
        <v>5601</v>
      </c>
      <c r="C6711" s="338" t="s">
        <v>1547</v>
      </c>
      <c r="D6711" s="338">
        <v>2015.0</v>
      </c>
      <c r="E6711" s="338" t="s">
        <v>31254</v>
      </c>
      <c r="F6711" s="339">
        <v>45083.0</v>
      </c>
      <c r="G6711" s="338" t="s">
        <v>6444</v>
      </c>
      <c r="H6711" s="338" t="s">
        <v>21023</v>
      </c>
      <c r="I6711" s="338" t="s">
        <v>21783</v>
      </c>
      <c r="J6711" s="338" t="s">
        <v>31255</v>
      </c>
      <c r="K6711" s="338" t="s">
        <v>4987</v>
      </c>
      <c r="M6711" s="338" t="s">
        <v>31256</v>
      </c>
      <c r="N6711" s="338" t="s">
        <v>31257</v>
      </c>
      <c r="O6711" s="338" t="s">
        <v>5067</v>
      </c>
    </row>
    <row r="6712" ht="15.75" customHeight="1">
      <c r="A6712" s="338" t="s">
        <v>1478</v>
      </c>
      <c r="B6712" s="338" t="s">
        <v>4970</v>
      </c>
      <c r="C6712" s="338" t="s">
        <v>1547</v>
      </c>
      <c r="D6712" s="338">
        <v>2015.0</v>
      </c>
      <c r="E6712" s="338" t="s">
        <v>30901</v>
      </c>
      <c r="F6712" s="338" t="s">
        <v>5059</v>
      </c>
      <c r="G6712" s="338" t="s">
        <v>21445</v>
      </c>
      <c r="H6712" s="338" t="s">
        <v>31258</v>
      </c>
      <c r="I6712" s="338" t="s">
        <v>31258</v>
      </c>
      <c r="J6712" s="338" t="s">
        <v>10519</v>
      </c>
      <c r="K6712" s="338" t="s">
        <v>4987</v>
      </c>
      <c r="L6712" s="338" t="s">
        <v>5084</v>
      </c>
      <c r="M6712" s="338" t="s">
        <v>31259</v>
      </c>
      <c r="N6712" s="338" t="s">
        <v>31260</v>
      </c>
      <c r="O6712" s="338" t="s">
        <v>5576</v>
      </c>
    </row>
    <row r="6713" ht="15.75" customHeight="1">
      <c r="A6713" s="338" t="s">
        <v>4137</v>
      </c>
      <c r="B6713" s="338" t="s">
        <v>7737</v>
      </c>
      <c r="C6713" s="338" t="s">
        <v>1537</v>
      </c>
      <c r="D6713" s="338">
        <v>2015.0</v>
      </c>
      <c r="E6713" s="338" t="s">
        <v>31261</v>
      </c>
      <c r="F6713" s="339">
        <v>44990.0</v>
      </c>
      <c r="G6713" s="338" t="s">
        <v>5774</v>
      </c>
      <c r="H6713" s="338" t="s">
        <v>25430</v>
      </c>
      <c r="I6713" s="338" t="s">
        <v>22153</v>
      </c>
      <c r="J6713" s="338" t="s">
        <v>31262</v>
      </c>
      <c r="K6713" s="338" t="s">
        <v>13217</v>
      </c>
      <c r="L6713" s="338" t="s">
        <v>18110</v>
      </c>
      <c r="M6713" s="338" t="s">
        <v>31263</v>
      </c>
      <c r="N6713" s="338" t="s">
        <v>20308</v>
      </c>
      <c r="O6713" s="338" t="s">
        <v>5096</v>
      </c>
    </row>
    <row r="6714" ht="15.75" customHeight="1">
      <c r="A6714" s="338" t="s">
        <v>3016</v>
      </c>
      <c r="B6714" s="338" t="s">
        <v>4970</v>
      </c>
      <c r="C6714" s="338" t="s">
        <v>1558</v>
      </c>
      <c r="D6714" s="338">
        <v>2015.0</v>
      </c>
      <c r="E6714" s="338" t="s">
        <v>31182</v>
      </c>
      <c r="F6714" s="338" t="s">
        <v>5286</v>
      </c>
      <c r="G6714" s="338" t="s">
        <v>9450</v>
      </c>
      <c r="H6714" s="338" t="s">
        <v>26636</v>
      </c>
      <c r="I6714" s="338" t="s">
        <v>31264</v>
      </c>
      <c r="J6714" s="338" t="s">
        <v>22960</v>
      </c>
      <c r="K6714" s="338" t="s">
        <v>4987</v>
      </c>
      <c r="L6714" s="338" t="s">
        <v>7743</v>
      </c>
      <c r="M6714" s="338" t="s">
        <v>31265</v>
      </c>
      <c r="N6714" s="338" t="s">
        <v>29527</v>
      </c>
      <c r="O6714" s="338" t="s">
        <v>5067</v>
      </c>
    </row>
    <row r="6715" ht="15.75" customHeight="1">
      <c r="A6715" s="338" t="s">
        <v>3295</v>
      </c>
      <c r="B6715" s="338" t="s">
        <v>4970</v>
      </c>
      <c r="C6715" s="338" t="s">
        <v>1537</v>
      </c>
      <c r="D6715" s="338">
        <v>2015.0</v>
      </c>
      <c r="E6715" s="338" t="s">
        <v>30778</v>
      </c>
      <c r="F6715" s="339">
        <v>45112.0</v>
      </c>
      <c r="G6715" s="338" t="s">
        <v>5838</v>
      </c>
      <c r="H6715" s="338" t="s">
        <v>31266</v>
      </c>
      <c r="I6715" s="338" t="s">
        <v>19335</v>
      </c>
      <c r="J6715" s="338" t="s">
        <v>31267</v>
      </c>
      <c r="K6715" s="338" t="s">
        <v>4987</v>
      </c>
      <c r="L6715" s="338" t="s">
        <v>5377</v>
      </c>
      <c r="M6715" s="338" t="s">
        <v>31268</v>
      </c>
      <c r="N6715" s="338" t="s">
        <v>5224</v>
      </c>
      <c r="O6715" s="338" t="s">
        <v>5186</v>
      </c>
    </row>
    <row r="6716" ht="15.75" customHeight="1">
      <c r="A6716" s="338" t="s">
        <v>3968</v>
      </c>
      <c r="B6716" s="338" t="s">
        <v>4970</v>
      </c>
      <c r="C6716" s="338" t="s">
        <v>1558</v>
      </c>
      <c r="D6716" s="338">
        <v>2015.0</v>
      </c>
      <c r="E6716" s="338" t="s">
        <v>31269</v>
      </c>
      <c r="F6716" s="339">
        <v>45083.0</v>
      </c>
      <c r="G6716" s="338" t="s">
        <v>5812</v>
      </c>
      <c r="H6716" s="338" t="s">
        <v>18055</v>
      </c>
      <c r="I6716" s="338" t="s">
        <v>18055</v>
      </c>
      <c r="J6716" s="338" t="s">
        <v>31270</v>
      </c>
      <c r="K6716" s="338" t="s">
        <v>4987</v>
      </c>
      <c r="L6716" s="338" t="s">
        <v>7748</v>
      </c>
      <c r="M6716" s="338" t="s">
        <v>31271</v>
      </c>
      <c r="N6716" s="338" t="s">
        <v>4979</v>
      </c>
      <c r="O6716" s="338" t="s">
        <v>4991</v>
      </c>
    </row>
    <row r="6717" ht="15.75" customHeight="1">
      <c r="A6717" s="338" t="s">
        <v>4314</v>
      </c>
      <c r="B6717" s="338" t="s">
        <v>4970</v>
      </c>
      <c r="C6717" s="338" t="s">
        <v>1681</v>
      </c>
      <c r="D6717" s="338">
        <v>2015.0</v>
      </c>
      <c r="E6717" s="338" t="s">
        <v>31241</v>
      </c>
      <c r="F6717" s="339">
        <v>44964.0</v>
      </c>
      <c r="G6717" s="338" t="s">
        <v>14475</v>
      </c>
      <c r="H6717" s="338" t="s">
        <v>16087</v>
      </c>
      <c r="I6717" s="338" t="s">
        <v>14315</v>
      </c>
      <c r="J6717" s="338" t="s">
        <v>27907</v>
      </c>
      <c r="K6717" s="338" t="s">
        <v>4976</v>
      </c>
      <c r="L6717" s="338" t="s">
        <v>7748</v>
      </c>
      <c r="M6717" s="338" t="s">
        <v>31272</v>
      </c>
      <c r="N6717" s="338" t="s">
        <v>5036</v>
      </c>
      <c r="O6717" s="338" t="s">
        <v>5943</v>
      </c>
    </row>
    <row r="6718" ht="15.75" customHeight="1">
      <c r="A6718" s="338" t="s">
        <v>31273</v>
      </c>
      <c r="B6718" s="338" t="s">
        <v>4970</v>
      </c>
      <c r="C6718" s="338" t="s">
        <v>1537</v>
      </c>
      <c r="D6718" s="338">
        <v>2015.0</v>
      </c>
      <c r="E6718" s="338" t="s">
        <v>31246</v>
      </c>
      <c r="F6718" s="339">
        <v>44991.0</v>
      </c>
      <c r="G6718" s="338" t="s">
        <v>5709</v>
      </c>
      <c r="H6718" s="338" t="s">
        <v>25742</v>
      </c>
      <c r="I6718" s="338" t="s">
        <v>31274</v>
      </c>
      <c r="J6718" s="338" t="s">
        <v>31275</v>
      </c>
      <c r="K6718" s="338" t="s">
        <v>4987</v>
      </c>
      <c r="L6718" s="338" t="s">
        <v>5074</v>
      </c>
      <c r="M6718" s="338" t="s">
        <v>31276</v>
      </c>
      <c r="N6718" s="338" t="s">
        <v>5009</v>
      </c>
      <c r="O6718" s="338" t="s">
        <v>5483</v>
      </c>
    </row>
    <row r="6719" ht="15.75" customHeight="1">
      <c r="A6719" s="338" t="s">
        <v>1938</v>
      </c>
      <c r="B6719" s="338" t="s">
        <v>4970</v>
      </c>
      <c r="C6719" s="338" t="s">
        <v>1537</v>
      </c>
      <c r="D6719" s="338">
        <v>2015.0</v>
      </c>
      <c r="E6719" s="338" t="s">
        <v>31254</v>
      </c>
      <c r="F6719" s="339">
        <v>45113.0</v>
      </c>
      <c r="G6719" s="338" t="s">
        <v>8011</v>
      </c>
      <c r="H6719" s="338" t="s">
        <v>31277</v>
      </c>
      <c r="I6719" s="338" t="s">
        <v>31277</v>
      </c>
      <c r="J6719" s="338" t="s">
        <v>27088</v>
      </c>
      <c r="K6719" s="338" t="s">
        <v>16517</v>
      </c>
      <c r="L6719" s="338" t="s">
        <v>6297</v>
      </c>
      <c r="M6719" s="338" t="s">
        <v>31278</v>
      </c>
      <c r="N6719" s="338" t="s">
        <v>24109</v>
      </c>
      <c r="O6719" s="338" t="s">
        <v>5186</v>
      </c>
    </row>
    <row r="6720" ht="15.75" customHeight="1">
      <c r="A6720" s="338" t="s">
        <v>31279</v>
      </c>
      <c r="B6720" s="338" t="s">
        <v>7737</v>
      </c>
      <c r="C6720" s="338" t="s">
        <v>1681</v>
      </c>
      <c r="D6720" s="338">
        <v>2015.0</v>
      </c>
      <c r="E6720" s="338" t="s">
        <v>31261</v>
      </c>
      <c r="F6720" s="339">
        <v>45083.0</v>
      </c>
      <c r="G6720" s="338" t="s">
        <v>5686</v>
      </c>
      <c r="H6720" s="338" t="s">
        <v>16231</v>
      </c>
      <c r="I6720" s="338" t="s">
        <v>16231</v>
      </c>
      <c r="J6720" s="338" t="s">
        <v>27947</v>
      </c>
      <c r="K6720" s="338" t="s">
        <v>4987</v>
      </c>
      <c r="L6720" s="338" t="s">
        <v>12846</v>
      </c>
      <c r="M6720" s="338" t="s">
        <v>31280</v>
      </c>
      <c r="N6720" s="338" t="s">
        <v>17520</v>
      </c>
      <c r="O6720" s="338" t="s">
        <v>5002</v>
      </c>
    </row>
    <row r="6721" ht="15.75" customHeight="1">
      <c r="A6721" s="338" t="s">
        <v>4451</v>
      </c>
      <c r="B6721" s="338" t="s">
        <v>7737</v>
      </c>
      <c r="C6721" s="338" t="s">
        <v>1681</v>
      </c>
      <c r="D6721" s="338">
        <v>2015.0</v>
      </c>
      <c r="E6721" s="338" t="s">
        <v>31281</v>
      </c>
      <c r="F6721" s="339">
        <v>45143.0</v>
      </c>
      <c r="G6721" s="338" t="s">
        <v>6378</v>
      </c>
      <c r="H6721" s="338" t="s">
        <v>23641</v>
      </c>
      <c r="I6721" s="338" t="s">
        <v>31282</v>
      </c>
      <c r="J6721" s="338" t="s">
        <v>27055</v>
      </c>
      <c r="K6721" s="338" t="s">
        <v>4987</v>
      </c>
      <c r="L6721" s="338" t="s">
        <v>7014</v>
      </c>
      <c r="M6721" s="338" t="s">
        <v>31283</v>
      </c>
      <c r="N6721" s="338" t="s">
        <v>26778</v>
      </c>
      <c r="O6721" s="338" t="s">
        <v>5028</v>
      </c>
    </row>
    <row r="6722" ht="15.75" customHeight="1">
      <c r="A6722" s="338" t="s">
        <v>31284</v>
      </c>
      <c r="B6722" s="338" t="s">
        <v>7737</v>
      </c>
      <c r="C6722" s="338" t="s">
        <v>1547</v>
      </c>
      <c r="D6722" s="338">
        <v>2015.0</v>
      </c>
      <c r="E6722" s="338" t="s">
        <v>31173</v>
      </c>
      <c r="F6722" s="339">
        <v>45053.0</v>
      </c>
      <c r="G6722" s="338" t="s">
        <v>7802</v>
      </c>
      <c r="H6722" s="338" t="s">
        <v>23384</v>
      </c>
      <c r="I6722" s="338" t="s">
        <v>18561</v>
      </c>
      <c r="J6722" s="338" t="s">
        <v>26781</v>
      </c>
      <c r="K6722" s="338" t="s">
        <v>4976</v>
      </c>
      <c r="L6722" s="338" t="s">
        <v>5157</v>
      </c>
      <c r="M6722" s="338" t="s">
        <v>31285</v>
      </c>
      <c r="N6722" s="338" t="s">
        <v>30923</v>
      </c>
      <c r="O6722" s="338" t="s">
        <v>5232</v>
      </c>
    </row>
    <row r="6723" ht="15.75" customHeight="1">
      <c r="A6723" s="338" t="s">
        <v>31286</v>
      </c>
      <c r="B6723" s="338" t="s">
        <v>4970</v>
      </c>
      <c r="C6723" s="338" t="s">
        <v>1558</v>
      </c>
      <c r="D6723" s="338">
        <v>2015.0</v>
      </c>
      <c r="E6723" s="338" t="s">
        <v>31287</v>
      </c>
      <c r="F6723" s="339">
        <v>44992.0</v>
      </c>
      <c r="G6723" s="338" t="s">
        <v>13584</v>
      </c>
      <c r="H6723" s="338" t="s">
        <v>28798</v>
      </c>
      <c r="I6723" s="338" t="s">
        <v>28798</v>
      </c>
      <c r="J6723" s="338" t="s">
        <v>5107</v>
      </c>
      <c r="K6723" s="338" t="s">
        <v>5405</v>
      </c>
      <c r="M6723" s="338" t="s">
        <v>31288</v>
      </c>
      <c r="N6723" s="338" t="s">
        <v>28800</v>
      </c>
      <c r="O6723" s="338" t="s">
        <v>5002</v>
      </c>
    </row>
    <row r="6724" ht="15.75" customHeight="1">
      <c r="A6724" s="338" t="s">
        <v>4733</v>
      </c>
      <c r="B6724" s="338" t="s">
        <v>7737</v>
      </c>
      <c r="C6724" s="338" t="s">
        <v>1537</v>
      </c>
      <c r="D6724" s="338">
        <v>2015.0</v>
      </c>
      <c r="E6724" s="338" t="s">
        <v>31192</v>
      </c>
      <c r="F6724" s="339">
        <v>45052.0</v>
      </c>
      <c r="G6724" s="338" t="s">
        <v>7077</v>
      </c>
      <c r="H6724" s="338" t="s">
        <v>20539</v>
      </c>
      <c r="I6724" s="338" t="s">
        <v>27563</v>
      </c>
      <c r="J6724" s="338" t="s">
        <v>22189</v>
      </c>
      <c r="K6724" s="338" t="s">
        <v>4987</v>
      </c>
      <c r="L6724" s="338" t="s">
        <v>6015</v>
      </c>
      <c r="M6724" s="338" t="s">
        <v>31289</v>
      </c>
      <c r="N6724" s="338" t="s">
        <v>22475</v>
      </c>
      <c r="O6724" s="338" t="s">
        <v>5232</v>
      </c>
    </row>
    <row r="6725" ht="15.75" customHeight="1">
      <c r="A6725" s="338" t="s">
        <v>2843</v>
      </c>
      <c r="B6725" s="338" t="s">
        <v>4970</v>
      </c>
      <c r="C6725" s="338" t="s">
        <v>1558</v>
      </c>
      <c r="D6725" s="338">
        <v>2015.0</v>
      </c>
      <c r="E6725" s="338" t="s">
        <v>30747</v>
      </c>
      <c r="F6725" s="339">
        <v>44991.0</v>
      </c>
      <c r="G6725" s="338" t="s">
        <v>8583</v>
      </c>
      <c r="H6725" s="338" t="s">
        <v>29105</v>
      </c>
      <c r="I6725" s="338" t="s">
        <v>29105</v>
      </c>
      <c r="J6725" s="338" t="s">
        <v>17420</v>
      </c>
      <c r="K6725" s="338" t="s">
        <v>4987</v>
      </c>
      <c r="L6725" s="338" t="s">
        <v>16968</v>
      </c>
      <c r="M6725" s="338" t="s">
        <v>31290</v>
      </c>
      <c r="N6725" s="338" t="s">
        <v>5036</v>
      </c>
      <c r="O6725" s="338" t="s">
        <v>5217</v>
      </c>
    </row>
    <row r="6726" ht="15.75" customHeight="1">
      <c r="A6726" s="338" t="s">
        <v>4547</v>
      </c>
      <c r="B6726" s="338" t="s">
        <v>4993</v>
      </c>
      <c r="C6726" s="338" t="s">
        <v>1601</v>
      </c>
      <c r="D6726" s="338">
        <v>2015.0</v>
      </c>
      <c r="E6726" s="338" t="s">
        <v>31047</v>
      </c>
      <c r="F6726" s="339">
        <v>45112.0</v>
      </c>
      <c r="G6726" s="338" t="s">
        <v>7849</v>
      </c>
      <c r="H6726" s="338" t="s">
        <v>24293</v>
      </c>
      <c r="I6726" s="338" t="s">
        <v>31291</v>
      </c>
      <c r="J6726" s="338" t="s">
        <v>31292</v>
      </c>
      <c r="K6726" s="338" t="s">
        <v>4987</v>
      </c>
      <c r="L6726" s="338" t="s">
        <v>22805</v>
      </c>
      <c r="M6726" s="338" t="s">
        <v>31293</v>
      </c>
      <c r="N6726" s="338" t="s">
        <v>4979</v>
      </c>
      <c r="O6726" s="338" t="s">
        <v>5150</v>
      </c>
    </row>
    <row r="6727" ht="15.75" customHeight="1">
      <c r="A6727" s="338" t="s">
        <v>3030</v>
      </c>
      <c r="B6727" s="338" t="s">
        <v>7737</v>
      </c>
      <c r="C6727" s="338" t="s">
        <v>1537</v>
      </c>
      <c r="D6727" s="338">
        <v>2015.0</v>
      </c>
      <c r="E6727" s="338" t="s">
        <v>31224</v>
      </c>
      <c r="F6727" s="339">
        <v>45051.0</v>
      </c>
      <c r="G6727" s="338" t="s">
        <v>7802</v>
      </c>
      <c r="H6727" s="338" t="s">
        <v>7816</v>
      </c>
      <c r="I6727" s="338" t="s">
        <v>16684</v>
      </c>
      <c r="J6727" s="338" t="s">
        <v>16685</v>
      </c>
      <c r="K6727" s="338" t="s">
        <v>4987</v>
      </c>
      <c r="L6727" s="338" t="s">
        <v>24523</v>
      </c>
      <c r="M6727" s="338" t="s">
        <v>31294</v>
      </c>
      <c r="N6727" s="338" t="s">
        <v>4990</v>
      </c>
      <c r="O6727" s="338" t="s">
        <v>5624</v>
      </c>
    </row>
    <row r="6728" ht="15.75" customHeight="1">
      <c r="A6728" s="338" t="s">
        <v>31295</v>
      </c>
      <c r="B6728" s="338" t="s">
        <v>4970</v>
      </c>
      <c r="C6728" s="338" t="s">
        <v>1558</v>
      </c>
      <c r="D6728" s="338">
        <v>2015.0</v>
      </c>
      <c r="E6728" s="338" t="s">
        <v>31254</v>
      </c>
      <c r="F6728" s="338" t="s">
        <v>5059</v>
      </c>
      <c r="G6728" s="338" t="s">
        <v>7077</v>
      </c>
      <c r="H6728" s="338" t="s">
        <v>27395</v>
      </c>
      <c r="I6728" s="338" t="s">
        <v>31296</v>
      </c>
      <c r="J6728" s="338" t="s">
        <v>19865</v>
      </c>
      <c r="K6728" s="338" t="s">
        <v>4987</v>
      </c>
      <c r="L6728" s="338" t="s">
        <v>5064</v>
      </c>
      <c r="M6728" s="338" t="s">
        <v>31297</v>
      </c>
      <c r="N6728" s="338" t="s">
        <v>31298</v>
      </c>
      <c r="O6728" s="338" t="s">
        <v>5294</v>
      </c>
    </row>
    <row r="6729" ht="15.75" customHeight="1">
      <c r="A6729" s="338" t="s">
        <v>31299</v>
      </c>
      <c r="B6729" s="338" t="s">
        <v>4970</v>
      </c>
      <c r="C6729" s="338" t="s">
        <v>1547</v>
      </c>
      <c r="D6729" s="338">
        <v>2015.0</v>
      </c>
      <c r="E6729" s="338" t="s">
        <v>31144</v>
      </c>
      <c r="F6729" s="339">
        <v>45083.0</v>
      </c>
      <c r="G6729" s="338" t="s">
        <v>5080</v>
      </c>
      <c r="H6729" s="338" t="s">
        <v>28703</v>
      </c>
      <c r="I6729" s="338" t="s">
        <v>31300</v>
      </c>
      <c r="J6729" s="338" t="s">
        <v>27907</v>
      </c>
      <c r="K6729" s="338" t="s">
        <v>4976</v>
      </c>
      <c r="L6729" s="338" t="s">
        <v>5074</v>
      </c>
      <c r="M6729" s="338" t="s">
        <v>31301</v>
      </c>
      <c r="N6729" s="338" t="s">
        <v>30332</v>
      </c>
      <c r="O6729" s="338" t="s">
        <v>5677</v>
      </c>
    </row>
    <row r="6730" ht="15.75" customHeight="1">
      <c r="A6730" s="338" t="s">
        <v>2256</v>
      </c>
      <c r="B6730" s="338" t="s">
        <v>7737</v>
      </c>
      <c r="C6730" s="338" t="s">
        <v>1558</v>
      </c>
      <c r="D6730" s="338">
        <v>2015.0</v>
      </c>
      <c r="E6730" s="338" t="s">
        <v>31261</v>
      </c>
      <c r="F6730" s="339">
        <v>44963.0</v>
      </c>
      <c r="G6730" s="338" t="s">
        <v>14295</v>
      </c>
      <c r="H6730" s="338" t="s">
        <v>26537</v>
      </c>
      <c r="I6730" s="338" t="s">
        <v>31302</v>
      </c>
      <c r="J6730" s="338" t="s">
        <v>22960</v>
      </c>
      <c r="K6730" s="338" t="s">
        <v>4987</v>
      </c>
      <c r="L6730" s="338" t="s">
        <v>6394</v>
      </c>
      <c r="M6730" s="338" t="s">
        <v>31303</v>
      </c>
      <c r="N6730" s="338" t="s">
        <v>5009</v>
      </c>
      <c r="O6730" s="338" t="s">
        <v>5186</v>
      </c>
    </row>
    <row r="6731" ht="15.75" customHeight="1">
      <c r="A6731" s="338" t="s">
        <v>4016</v>
      </c>
      <c r="B6731" s="338" t="s">
        <v>4970</v>
      </c>
      <c r="C6731" s="338" t="s">
        <v>1537</v>
      </c>
      <c r="D6731" s="338">
        <v>2015.0</v>
      </c>
      <c r="E6731" s="338" t="s">
        <v>30447</v>
      </c>
      <c r="F6731" s="339">
        <v>45083.0</v>
      </c>
      <c r="G6731" s="338" t="s">
        <v>16676</v>
      </c>
      <c r="H6731" s="338" t="s">
        <v>24417</v>
      </c>
      <c r="I6731" s="338" t="s">
        <v>29874</v>
      </c>
      <c r="J6731" s="338" t="s">
        <v>12827</v>
      </c>
      <c r="K6731" s="338" t="s">
        <v>4987</v>
      </c>
      <c r="L6731" s="338" t="s">
        <v>6394</v>
      </c>
      <c r="M6731" s="338" t="s">
        <v>31304</v>
      </c>
      <c r="N6731" s="338" t="s">
        <v>4979</v>
      </c>
      <c r="O6731" s="338" t="s">
        <v>5096</v>
      </c>
    </row>
    <row r="6732" ht="15.75" customHeight="1">
      <c r="A6732" s="338" t="s">
        <v>31305</v>
      </c>
      <c r="B6732" s="338" t="s">
        <v>4970</v>
      </c>
      <c r="C6732" s="338" t="s">
        <v>1537</v>
      </c>
      <c r="D6732" s="338">
        <v>2015.0</v>
      </c>
      <c r="E6732" s="338" t="s">
        <v>31254</v>
      </c>
      <c r="F6732" s="339">
        <v>45022.0</v>
      </c>
      <c r="G6732" s="338" t="s">
        <v>6378</v>
      </c>
      <c r="H6732" s="338" t="s">
        <v>31306</v>
      </c>
      <c r="I6732" s="338" t="s">
        <v>29218</v>
      </c>
      <c r="J6732" s="338" t="s">
        <v>29036</v>
      </c>
      <c r="K6732" s="338" t="s">
        <v>4987</v>
      </c>
      <c r="L6732" s="338" t="s">
        <v>6039</v>
      </c>
      <c r="M6732" s="338" t="s">
        <v>31307</v>
      </c>
      <c r="N6732" s="338" t="s">
        <v>31308</v>
      </c>
      <c r="O6732" s="338" t="s">
        <v>5028</v>
      </c>
    </row>
    <row r="6733" ht="15.75" customHeight="1">
      <c r="A6733" s="338" t="s">
        <v>2027</v>
      </c>
      <c r="B6733" s="338" t="s">
        <v>4970</v>
      </c>
      <c r="C6733" s="338" t="s">
        <v>1558</v>
      </c>
      <c r="D6733" s="338">
        <v>2015.0</v>
      </c>
      <c r="E6733" s="338" t="s">
        <v>31117</v>
      </c>
      <c r="F6733" s="339">
        <v>45082.0</v>
      </c>
      <c r="G6733" s="338" t="s">
        <v>7796</v>
      </c>
      <c r="H6733" s="338" t="s">
        <v>31309</v>
      </c>
      <c r="I6733" s="338" t="s">
        <v>29132</v>
      </c>
      <c r="J6733" s="338" t="s">
        <v>25185</v>
      </c>
      <c r="K6733" s="338" t="s">
        <v>4987</v>
      </c>
      <c r="L6733" s="338" t="s">
        <v>31310</v>
      </c>
      <c r="M6733" s="338" t="s">
        <v>31311</v>
      </c>
      <c r="N6733" s="338" t="s">
        <v>4979</v>
      </c>
      <c r="O6733" s="338" t="s">
        <v>5217</v>
      </c>
    </row>
    <row r="6734" ht="15.75" customHeight="1">
      <c r="A6734" s="338" t="s">
        <v>2205</v>
      </c>
      <c r="B6734" s="338" t="s">
        <v>7737</v>
      </c>
      <c r="C6734" s="338" t="s">
        <v>1558</v>
      </c>
      <c r="D6734" s="338">
        <v>2015.0</v>
      </c>
      <c r="E6734" s="338" t="s">
        <v>30790</v>
      </c>
      <c r="F6734" s="339">
        <v>45052.0</v>
      </c>
      <c r="G6734" s="338" t="s">
        <v>5838</v>
      </c>
      <c r="H6734" s="338" t="s">
        <v>31312</v>
      </c>
      <c r="I6734" s="338" t="s">
        <v>31313</v>
      </c>
      <c r="J6734" s="338" t="s">
        <v>31314</v>
      </c>
      <c r="K6734" s="338" t="s">
        <v>4987</v>
      </c>
      <c r="L6734" s="338" t="s">
        <v>5960</v>
      </c>
      <c r="M6734" s="338" t="s">
        <v>31315</v>
      </c>
      <c r="N6734" s="338" t="s">
        <v>27982</v>
      </c>
      <c r="O6734" s="338" t="s">
        <v>5294</v>
      </c>
    </row>
    <row r="6735" ht="15.75" customHeight="1">
      <c r="A6735" s="338" t="s">
        <v>31316</v>
      </c>
      <c r="B6735" s="338" t="s">
        <v>4970</v>
      </c>
      <c r="C6735" s="338" t="s">
        <v>1681</v>
      </c>
      <c r="D6735" s="338">
        <v>2015.0</v>
      </c>
      <c r="E6735" s="338" t="s">
        <v>31317</v>
      </c>
      <c r="F6735" s="339">
        <v>45053.0</v>
      </c>
      <c r="G6735" s="338" t="s">
        <v>6487</v>
      </c>
      <c r="H6735" s="338" t="s">
        <v>18094</v>
      </c>
      <c r="I6735" s="338" t="s">
        <v>31318</v>
      </c>
      <c r="J6735" s="338" t="s">
        <v>31319</v>
      </c>
      <c r="K6735" s="338" t="s">
        <v>4987</v>
      </c>
      <c r="L6735" s="338" t="s">
        <v>5074</v>
      </c>
      <c r="M6735" s="338" t="s">
        <v>31320</v>
      </c>
      <c r="N6735" s="338" t="s">
        <v>31321</v>
      </c>
      <c r="O6735" s="338" t="s">
        <v>5002</v>
      </c>
    </row>
    <row r="6736" ht="15.75" customHeight="1">
      <c r="A6736" s="338" t="s">
        <v>370</v>
      </c>
      <c r="B6736" s="338" t="s">
        <v>4993</v>
      </c>
      <c r="C6736" s="338" t="s">
        <v>1572</v>
      </c>
      <c r="D6736" s="338">
        <v>2015.0</v>
      </c>
      <c r="E6736" s="338" t="s">
        <v>29793</v>
      </c>
      <c r="F6736" s="339">
        <v>45113.0</v>
      </c>
      <c r="G6736" s="338" t="s">
        <v>22829</v>
      </c>
      <c r="H6736" s="338" t="s">
        <v>29135</v>
      </c>
      <c r="I6736" s="338" t="s">
        <v>31322</v>
      </c>
      <c r="J6736" s="338" t="s">
        <v>16685</v>
      </c>
      <c r="K6736" s="338" t="s">
        <v>4987</v>
      </c>
      <c r="L6736" s="338" t="s">
        <v>14335</v>
      </c>
      <c r="M6736" s="338" t="s">
        <v>31323</v>
      </c>
      <c r="N6736" s="338" t="s">
        <v>4990</v>
      </c>
      <c r="O6736" s="338" t="s">
        <v>5143</v>
      </c>
    </row>
    <row r="6737" ht="15.75" customHeight="1">
      <c r="A6737" s="338" t="s">
        <v>31324</v>
      </c>
      <c r="B6737" s="338" t="s">
        <v>4970</v>
      </c>
      <c r="C6737" s="338" t="s">
        <v>1547</v>
      </c>
      <c r="D6737" s="338">
        <v>2015.0</v>
      </c>
      <c r="E6737" s="338" t="s">
        <v>31325</v>
      </c>
      <c r="F6737" s="339">
        <v>45112.0</v>
      </c>
      <c r="G6737" s="338" t="s">
        <v>5145</v>
      </c>
      <c r="H6737" s="338" t="s">
        <v>18941</v>
      </c>
      <c r="I6737" s="338" t="s">
        <v>18941</v>
      </c>
      <c r="J6737" s="338" t="s">
        <v>10355</v>
      </c>
      <c r="K6737" s="338" t="s">
        <v>4987</v>
      </c>
      <c r="M6737" s="338" t="s">
        <v>31326</v>
      </c>
      <c r="N6737" s="338" t="s">
        <v>31327</v>
      </c>
      <c r="O6737" s="338" t="s">
        <v>5715</v>
      </c>
    </row>
    <row r="6738" ht="15.75" customHeight="1">
      <c r="A6738" s="338" t="s">
        <v>31328</v>
      </c>
      <c r="B6738" s="338" t="s">
        <v>4970</v>
      </c>
      <c r="C6738" s="338" t="s">
        <v>1681</v>
      </c>
      <c r="D6738" s="338">
        <v>2015.0</v>
      </c>
      <c r="E6738" s="338" t="s">
        <v>31081</v>
      </c>
      <c r="F6738" s="339">
        <v>45175.0</v>
      </c>
      <c r="G6738" s="338" t="s">
        <v>5701</v>
      </c>
      <c r="H6738" s="338" t="s">
        <v>31329</v>
      </c>
      <c r="I6738" s="338" t="s">
        <v>31330</v>
      </c>
      <c r="J6738" s="338" t="s">
        <v>31331</v>
      </c>
      <c r="K6738" s="338" t="s">
        <v>4987</v>
      </c>
      <c r="M6738" s="338" t="s">
        <v>31332</v>
      </c>
      <c r="N6738" s="338" t="s">
        <v>31333</v>
      </c>
      <c r="O6738" s="338" t="s">
        <v>5943</v>
      </c>
    </row>
    <row r="6739" ht="15.75" customHeight="1">
      <c r="A6739" s="338" t="s">
        <v>3671</v>
      </c>
      <c r="B6739" s="338" t="s">
        <v>7737</v>
      </c>
      <c r="C6739" s="338" t="s">
        <v>1547</v>
      </c>
      <c r="D6739" s="338">
        <v>2015.0</v>
      </c>
      <c r="E6739" s="338" t="s">
        <v>30715</v>
      </c>
      <c r="F6739" s="339">
        <v>44933.0</v>
      </c>
      <c r="G6739" s="338" t="s">
        <v>10344</v>
      </c>
      <c r="H6739" s="338" t="s">
        <v>18414</v>
      </c>
      <c r="I6739" s="338" t="s">
        <v>19987</v>
      </c>
      <c r="J6739" s="338" t="s">
        <v>31334</v>
      </c>
      <c r="K6739" s="338" t="s">
        <v>4987</v>
      </c>
      <c r="L6739" s="338" t="s">
        <v>12626</v>
      </c>
      <c r="M6739" s="338" t="s">
        <v>31335</v>
      </c>
      <c r="N6739" s="338" t="s">
        <v>17520</v>
      </c>
      <c r="O6739" s="338" t="s">
        <v>5457</v>
      </c>
    </row>
    <row r="6740" ht="15.75" customHeight="1">
      <c r="A6740" s="338" t="s">
        <v>4514</v>
      </c>
      <c r="B6740" s="338" t="s">
        <v>7737</v>
      </c>
      <c r="C6740" s="338" t="s">
        <v>1547</v>
      </c>
      <c r="D6740" s="338">
        <v>2015.0</v>
      </c>
      <c r="E6740" s="338" t="s">
        <v>31173</v>
      </c>
      <c r="F6740" s="338" t="s">
        <v>5286</v>
      </c>
      <c r="G6740" s="338" t="s">
        <v>5080</v>
      </c>
      <c r="H6740" s="338" t="s">
        <v>19566</v>
      </c>
      <c r="I6740" s="338" t="s">
        <v>29218</v>
      </c>
      <c r="J6740" s="338" t="s">
        <v>21231</v>
      </c>
      <c r="K6740" s="338" t="s">
        <v>4976</v>
      </c>
      <c r="L6740" s="338" t="s">
        <v>12744</v>
      </c>
      <c r="M6740" s="338" t="s">
        <v>31336</v>
      </c>
      <c r="N6740" s="338" t="s">
        <v>12100</v>
      </c>
      <c r="O6740" s="338" t="s">
        <v>5780</v>
      </c>
    </row>
    <row r="6741" ht="15.75" customHeight="1">
      <c r="A6741" s="338" t="s">
        <v>1743</v>
      </c>
      <c r="B6741" s="338" t="s">
        <v>7737</v>
      </c>
      <c r="C6741" s="338" t="s">
        <v>1425</v>
      </c>
      <c r="D6741" s="338">
        <v>2015.0</v>
      </c>
      <c r="E6741" s="338" t="s">
        <v>31160</v>
      </c>
      <c r="F6741" s="339">
        <v>44932.0</v>
      </c>
      <c r="G6741" s="338" t="s">
        <v>5680</v>
      </c>
      <c r="H6741" s="338" t="s">
        <v>23579</v>
      </c>
      <c r="I6741" s="338" t="s">
        <v>23579</v>
      </c>
      <c r="J6741" s="338" t="s">
        <v>14843</v>
      </c>
      <c r="K6741" s="338" t="s">
        <v>5245</v>
      </c>
      <c r="L6741" s="338" t="s">
        <v>5064</v>
      </c>
      <c r="M6741" s="338" t="s">
        <v>31337</v>
      </c>
      <c r="N6741" s="338" t="s">
        <v>15085</v>
      </c>
      <c r="O6741" s="338" t="s">
        <v>5262</v>
      </c>
    </row>
    <row r="6742" ht="15.75" customHeight="1">
      <c r="A6742" s="338" t="s">
        <v>4099</v>
      </c>
      <c r="B6742" s="338" t="s">
        <v>4993</v>
      </c>
      <c r="C6742" s="338" t="s">
        <v>1601</v>
      </c>
      <c r="D6742" s="338">
        <v>2015.0</v>
      </c>
      <c r="E6742" s="338" t="s">
        <v>31071</v>
      </c>
      <c r="F6742" s="339">
        <v>44991.0</v>
      </c>
      <c r="G6742" s="338" t="s">
        <v>7029</v>
      </c>
      <c r="H6742" s="338" t="s">
        <v>27213</v>
      </c>
      <c r="I6742" s="338" t="s">
        <v>29986</v>
      </c>
      <c r="J6742" s="338" t="s">
        <v>21380</v>
      </c>
      <c r="K6742" s="338" t="s">
        <v>4987</v>
      </c>
      <c r="L6742" s="338" t="s">
        <v>7969</v>
      </c>
      <c r="M6742" s="338" t="s">
        <v>31338</v>
      </c>
      <c r="N6742" s="338" t="s">
        <v>31339</v>
      </c>
      <c r="O6742" s="338" t="s">
        <v>5120</v>
      </c>
    </row>
    <row r="6743" ht="15.75" customHeight="1">
      <c r="A6743" s="338" t="s">
        <v>4585</v>
      </c>
      <c r="B6743" s="338" t="s">
        <v>7737</v>
      </c>
      <c r="C6743" s="338" t="s">
        <v>1558</v>
      </c>
      <c r="D6743" s="338">
        <v>2015.0</v>
      </c>
      <c r="E6743" s="338" t="s">
        <v>31032</v>
      </c>
      <c r="F6743" s="339">
        <v>45021.0</v>
      </c>
      <c r="G6743" s="338" t="s">
        <v>11997</v>
      </c>
      <c r="H6743" s="338" t="s">
        <v>6345</v>
      </c>
      <c r="I6743" s="338" t="s">
        <v>6345</v>
      </c>
      <c r="J6743" s="338" t="s">
        <v>28475</v>
      </c>
      <c r="K6743" s="338" t="s">
        <v>4987</v>
      </c>
      <c r="L6743" s="338" t="s">
        <v>6047</v>
      </c>
      <c r="M6743" s="338" t="s">
        <v>31340</v>
      </c>
      <c r="N6743" s="338" t="s">
        <v>4990</v>
      </c>
      <c r="O6743" s="338" t="s">
        <v>5624</v>
      </c>
    </row>
    <row r="6744" ht="15.75" customHeight="1">
      <c r="A6744" s="338" t="s">
        <v>31341</v>
      </c>
      <c r="B6744" s="338" t="s">
        <v>5601</v>
      </c>
      <c r="C6744" s="338" t="s">
        <v>1537</v>
      </c>
      <c r="D6744" s="338">
        <v>2015.0</v>
      </c>
      <c r="E6744" s="338" t="s">
        <v>31342</v>
      </c>
      <c r="F6744" s="338" t="s">
        <v>6434</v>
      </c>
      <c r="G6744" s="338" t="s">
        <v>19812</v>
      </c>
      <c r="H6744" s="338" t="s">
        <v>31343</v>
      </c>
      <c r="I6744" s="338" t="s">
        <v>31344</v>
      </c>
      <c r="J6744" s="338" t="s">
        <v>31345</v>
      </c>
      <c r="K6744" s="338" t="s">
        <v>19171</v>
      </c>
      <c r="L6744" s="338" t="s">
        <v>31346</v>
      </c>
      <c r="M6744" s="338" t="s">
        <v>31347</v>
      </c>
      <c r="N6744" s="338" t="s">
        <v>31348</v>
      </c>
      <c r="O6744" s="338" t="s">
        <v>16225</v>
      </c>
    </row>
    <row r="6745" ht="15.75" customHeight="1">
      <c r="A6745" s="338" t="s">
        <v>31349</v>
      </c>
      <c r="B6745" s="338" t="s">
        <v>4970</v>
      </c>
      <c r="C6745" s="338" t="s">
        <v>1547</v>
      </c>
      <c r="D6745" s="338">
        <v>2015.0</v>
      </c>
      <c r="E6745" s="338" t="s">
        <v>31244</v>
      </c>
      <c r="F6745" s="339">
        <v>45022.0</v>
      </c>
      <c r="G6745" s="338" t="s">
        <v>5969</v>
      </c>
      <c r="H6745" s="338" t="s">
        <v>27544</v>
      </c>
      <c r="I6745" s="338" t="s">
        <v>26187</v>
      </c>
      <c r="J6745" s="338" t="s">
        <v>13407</v>
      </c>
      <c r="K6745" s="338" t="s">
        <v>5405</v>
      </c>
      <c r="M6745" s="338" t="s">
        <v>31350</v>
      </c>
      <c r="N6745" s="338" t="s">
        <v>31351</v>
      </c>
      <c r="O6745" s="338" t="s">
        <v>5852</v>
      </c>
    </row>
    <row r="6746" ht="15.75" customHeight="1">
      <c r="A6746" s="338" t="s">
        <v>2678</v>
      </c>
      <c r="B6746" s="338" t="s">
        <v>4970</v>
      </c>
      <c r="C6746" s="338" t="s">
        <v>1558</v>
      </c>
      <c r="D6746" s="338">
        <v>2015.0</v>
      </c>
      <c r="E6746" s="338" t="s">
        <v>30472</v>
      </c>
      <c r="F6746" s="339">
        <v>45083.0</v>
      </c>
      <c r="G6746" s="338" t="s">
        <v>13588</v>
      </c>
      <c r="H6746" s="338" t="s">
        <v>25331</v>
      </c>
      <c r="I6746" s="338" t="s">
        <v>25331</v>
      </c>
      <c r="J6746" s="338" t="s">
        <v>31028</v>
      </c>
      <c r="K6746" s="338" t="s">
        <v>4987</v>
      </c>
      <c r="L6746" s="338" t="s">
        <v>10384</v>
      </c>
      <c r="M6746" s="338" t="s">
        <v>31352</v>
      </c>
      <c r="N6746" s="338" t="s">
        <v>31030</v>
      </c>
      <c r="O6746" s="338" t="s">
        <v>5294</v>
      </c>
    </row>
    <row r="6747" ht="15.75" customHeight="1">
      <c r="A6747" s="338" t="s">
        <v>2716</v>
      </c>
      <c r="B6747" s="338" t="s">
        <v>4970</v>
      </c>
      <c r="C6747" s="338" t="s">
        <v>1558</v>
      </c>
      <c r="D6747" s="338">
        <v>2015.0</v>
      </c>
      <c r="E6747" s="338" t="s">
        <v>31124</v>
      </c>
      <c r="F6747" s="338" t="s">
        <v>5286</v>
      </c>
      <c r="G6747" s="338" t="s">
        <v>11997</v>
      </c>
      <c r="H6747" s="338" t="s">
        <v>29034</v>
      </c>
      <c r="I6747" s="338" t="s">
        <v>31353</v>
      </c>
      <c r="J6747" s="338" t="s">
        <v>28073</v>
      </c>
      <c r="K6747" s="338" t="s">
        <v>4987</v>
      </c>
      <c r="L6747" s="338" t="s">
        <v>7748</v>
      </c>
      <c r="M6747" s="338" t="s">
        <v>31354</v>
      </c>
      <c r="N6747" s="338" t="s">
        <v>31355</v>
      </c>
      <c r="O6747" s="338" t="s">
        <v>5715</v>
      </c>
    </row>
    <row r="6748" ht="15.75" customHeight="1">
      <c r="A6748" s="338" t="s">
        <v>3955</v>
      </c>
      <c r="B6748" s="338" t="s">
        <v>7737</v>
      </c>
      <c r="C6748" s="338" t="s">
        <v>3713</v>
      </c>
      <c r="D6748" s="338">
        <v>2015.0</v>
      </c>
      <c r="E6748" s="338" t="s">
        <v>30942</v>
      </c>
      <c r="F6748" s="339">
        <v>44991.0</v>
      </c>
      <c r="G6748" s="338" t="s">
        <v>7883</v>
      </c>
      <c r="H6748" s="338" t="s">
        <v>16020</v>
      </c>
      <c r="I6748" s="338" t="s">
        <v>16020</v>
      </c>
      <c r="J6748" s="338" t="s">
        <v>22418</v>
      </c>
      <c r="K6748" s="338" t="s">
        <v>4987</v>
      </c>
      <c r="L6748" s="338" t="s">
        <v>31356</v>
      </c>
      <c r="M6748" s="338" t="s">
        <v>31357</v>
      </c>
      <c r="N6748" s="338" t="s">
        <v>29311</v>
      </c>
      <c r="O6748" s="338" t="s">
        <v>5150</v>
      </c>
    </row>
    <row r="6749" ht="15.75" customHeight="1">
      <c r="A6749" s="338" t="s">
        <v>31358</v>
      </c>
      <c r="B6749" s="338" t="s">
        <v>4970</v>
      </c>
      <c r="C6749" s="338" t="s">
        <v>1558</v>
      </c>
      <c r="D6749" s="338">
        <v>2015.0</v>
      </c>
      <c r="E6749" s="338" t="s">
        <v>30901</v>
      </c>
      <c r="F6749" s="339">
        <v>45083.0</v>
      </c>
      <c r="G6749" s="338" t="s">
        <v>5774</v>
      </c>
      <c r="H6749" s="338" t="s">
        <v>5381</v>
      </c>
      <c r="I6749" s="338" t="s">
        <v>5381</v>
      </c>
      <c r="J6749" s="338" t="s">
        <v>19535</v>
      </c>
      <c r="K6749" s="338" t="s">
        <v>4987</v>
      </c>
      <c r="L6749" s="338" t="s">
        <v>5157</v>
      </c>
      <c r="M6749" s="338" t="s">
        <v>31359</v>
      </c>
      <c r="N6749" s="338" t="s">
        <v>29929</v>
      </c>
      <c r="O6749" s="338" t="s">
        <v>5028</v>
      </c>
    </row>
    <row r="6750" ht="15.75" customHeight="1">
      <c r="A6750" s="338" t="s">
        <v>31360</v>
      </c>
      <c r="B6750" s="338" t="s">
        <v>4970</v>
      </c>
      <c r="C6750" s="338" t="s">
        <v>1537</v>
      </c>
      <c r="D6750" s="338">
        <v>2015.0</v>
      </c>
      <c r="E6750" s="338" t="s">
        <v>31361</v>
      </c>
      <c r="F6750" s="339">
        <v>45082.0</v>
      </c>
      <c r="G6750" s="338" t="s">
        <v>7796</v>
      </c>
      <c r="H6750" s="338" t="s">
        <v>18118</v>
      </c>
      <c r="I6750" s="338" t="s">
        <v>10024</v>
      </c>
      <c r="J6750" s="338" t="s">
        <v>20451</v>
      </c>
      <c r="K6750" s="338" t="s">
        <v>4987</v>
      </c>
      <c r="L6750" s="338" t="s">
        <v>7748</v>
      </c>
      <c r="M6750" s="338" t="s">
        <v>31362</v>
      </c>
      <c r="N6750" s="338" t="s">
        <v>25296</v>
      </c>
      <c r="O6750" s="338" t="s">
        <v>5248</v>
      </c>
    </row>
    <row r="6751" ht="15.75" customHeight="1">
      <c r="A6751" s="338" t="s">
        <v>1950</v>
      </c>
      <c r="B6751" s="338" t="s">
        <v>7737</v>
      </c>
      <c r="C6751" s="338" t="s">
        <v>1601</v>
      </c>
      <c r="D6751" s="338">
        <v>2015.0</v>
      </c>
      <c r="E6751" s="338" t="s">
        <v>31224</v>
      </c>
      <c r="F6751" s="339">
        <v>44963.0</v>
      </c>
      <c r="G6751" s="338" t="s">
        <v>6343</v>
      </c>
      <c r="H6751" s="338" t="s">
        <v>29717</v>
      </c>
      <c r="I6751" s="338" t="s">
        <v>27080</v>
      </c>
      <c r="J6751" s="338" t="s">
        <v>31363</v>
      </c>
      <c r="K6751" s="338" t="s">
        <v>4987</v>
      </c>
      <c r="L6751" s="338" t="s">
        <v>5176</v>
      </c>
      <c r="M6751" s="338" t="s">
        <v>31364</v>
      </c>
      <c r="N6751" s="338" t="s">
        <v>17520</v>
      </c>
      <c r="O6751" s="338" t="s">
        <v>5087</v>
      </c>
    </row>
    <row r="6752" ht="15.75" customHeight="1">
      <c r="A6752" s="338" t="s">
        <v>31365</v>
      </c>
      <c r="B6752" s="338" t="s">
        <v>7737</v>
      </c>
      <c r="C6752" s="338" t="s">
        <v>1681</v>
      </c>
      <c r="D6752" s="338">
        <v>2015.0</v>
      </c>
      <c r="E6752" s="338" t="s">
        <v>13792</v>
      </c>
      <c r="F6752" s="339">
        <v>45113.0</v>
      </c>
      <c r="G6752" s="338" t="s">
        <v>5113</v>
      </c>
      <c r="H6752" s="338" t="s">
        <v>16172</v>
      </c>
      <c r="I6752" s="338" t="s">
        <v>8417</v>
      </c>
      <c r="J6752" s="338" t="s">
        <v>8642</v>
      </c>
      <c r="K6752" s="338" t="s">
        <v>4976</v>
      </c>
      <c r="L6752" s="338" t="s">
        <v>5017</v>
      </c>
      <c r="M6752" s="338" t="s">
        <v>31366</v>
      </c>
      <c r="N6752" s="338" t="s">
        <v>13999</v>
      </c>
      <c r="O6752" s="338" t="s">
        <v>4991</v>
      </c>
    </row>
    <row r="6753" ht="15.75" customHeight="1">
      <c r="A6753" s="338" t="s">
        <v>1191</v>
      </c>
      <c r="B6753" s="338" t="s">
        <v>4993</v>
      </c>
      <c r="C6753" s="338" t="s">
        <v>1572</v>
      </c>
      <c r="D6753" s="338">
        <v>2015.0</v>
      </c>
      <c r="E6753" s="338" t="s">
        <v>30607</v>
      </c>
      <c r="F6753" s="338" t="s">
        <v>5286</v>
      </c>
      <c r="G6753" s="338" t="s">
        <v>5797</v>
      </c>
      <c r="H6753" s="338" t="s">
        <v>31367</v>
      </c>
      <c r="I6753" s="338" t="s">
        <v>26406</v>
      </c>
      <c r="J6753" s="338" t="s">
        <v>23781</v>
      </c>
      <c r="K6753" s="338" t="s">
        <v>4987</v>
      </c>
      <c r="L6753" s="338" t="s">
        <v>31195</v>
      </c>
      <c r="M6753" s="338" t="s">
        <v>31368</v>
      </c>
      <c r="N6753" s="338" t="s">
        <v>31369</v>
      </c>
      <c r="O6753" s="338" t="s">
        <v>5248</v>
      </c>
    </row>
    <row r="6754" ht="15.75" customHeight="1">
      <c r="A6754" s="338" t="s">
        <v>31370</v>
      </c>
      <c r="B6754" s="338" t="s">
        <v>4970</v>
      </c>
      <c r="C6754" s="338" t="s">
        <v>3713</v>
      </c>
      <c r="D6754" s="338">
        <v>2015.0</v>
      </c>
      <c r="E6754" s="338" t="s">
        <v>31371</v>
      </c>
      <c r="F6754" s="339">
        <v>45052.0</v>
      </c>
      <c r="G6754" s="338" t="s">
        <v>5743</v>
      </c>
      <c r="H6754" s="338" t="s">
        <v>28285</v>
      </c>
      <c r="I6754" s="338" t="s">
        <v>12185</v>
      </c>
      <c r="J6754" s="338" t="s">
        <v>26579</v>
      </c>
      <c r="K6754" s="338" t="s">
        <v>17924</v>
      </c>
      <c r="L6754" s="338" t="s">
        <v>6394</v>
      </c>
      <c r="M6754" s="338" t="s">
        <v>31372</v>
      </c>
      <c r="N6754" s="338" t="s">
        <v>18868</v>
      </c>
      <c r="O6754" s="338" t="s">
        <v>7745</v>
      </c>
    </row>
    <row r="6755" ht="15.75" customHeight="1">
      <c r="A6755" s="338" t="s">
        <v>31373</v>
      </c>
      <c r="B6755" s="338" t="s">
        <v>4970</v>
      </c>
      <c r="C6755" s="338" t="s">
        <v>1537</v>
      </c>
      <c r="D6755" s="338">
        <v>2015.0</v>
      </c>
      <c r="E6755" s="338" t="s">
        <v>31374</v>
      </c>
      <c r="F6755" s="339">
        <v>45113.0</v>
      </c>
      <c r="G6755" s="338" t="s">
        <v>7952</v>
      </c>
      <c r="H6755" s="338" t="s">
        <v>31375</v>
      </c>
      <c r="I6755" s="338" t="s">
        <v>31376</v>
      </c>
      <c r="J6755" s="338" t="s">
        <v>31377</v>
      </c>
      <c r="K6755" s="338" t="s">
        <v>18604</v>
      </c>
      <c r="M6755" s="338" t="s">
        <v>31378</v>
      </c>
      <c r="N6755" s="338" t="s">
        <v>31379</v>
      </c>
      <c r="O6755" s="338" t="s">
        <v>5624</v>
      </c>
    </row>
    <row r="6756" ht="15.75" customHeight="1">
      <c r="A6756" s="338" t="s">
        <v>31380</v>
      </c>
      <c r="B6756" s="338" t="s">
        <v>7737</v>
      </c>
      <c r="C6756" s="338" t="s">
        <v>1558</v>
      </c>
      <c r="D6756" s="338">
        <v>2015.0</v>
      </c>
      <c r="E6756" s="338" t="s">
        <v>31281</v>
      </c>
      <c r="F6756" s="339">
        <v>45114.0</v>
      </c>
      <c r="G6756" s="338" t="s">
        <v>6586</v>
      </c>
      <c r="H6756" s="338" t="s">
        <v>31381</v>
      </c>
      <c r="I6756" s="338" t="s">
        <v>31381</v>
      </c>
      <c r="J6756" s="338" t="s">
        <v>31382</v>
      </c>
      <c r="K6756" s="338" t="s">
        <v>6501</v>
      </c>
      <c r="M6756" s="338" t="s">
        <v>31383</v>
      </c>
      <c r="N6756" s="338" t="s">
        <v>28288</v>
      </c>
      <c r="O6756" s="338" t="s">
        <v>5077</v>
      </c>
    </row>
    <row r="6757" ht="15.75" customHeight="1">
      <c r="A6757" s="338" t="s">
        <v>31384</v>
      </c>
      <c r="B6757" s="338" t="s">
        <v>16773</v>
      </c>
      <c r="C6757" s="338" t="s">
        <v>1547</v>
      </c>
      <c r="D6757" s="338">
        <v>2015.0</v>
      </c>
      <c r="E6757" s="338" t="s">
        <v>31071</v>
      </c>
      <c r="F6757" s="339">
        <v>45114.0</v>
      </c>
      <c r="G6757" s="338" t="s">
        <v>7948</v>
      </c>
      <c r="H6757" s="338" t="s">
        <v>27619</v>
      </c>
      <c r="I6757" s="338" t="s">
        <v>27619</v>
      </c>
      <c r="J6757" s="338" t="s">
        <v>31385</v>
      </c>
      <c r="K6757" s="338" t="s">
        <v>4987</v>
      </c>
      <c r="L6757" s="338" t="s">
        <v>5017</v>
      </c>
      <c r="M6757" s="338" t="s">
        <v>31386</v>
      </c>
      <c r="N6757" s="338" t="s">
        <v>29693</v>
      </c>
      <c r="O6757" s="338" t="s">
        <v>7745</v>
      </c>
    </row>
    <row r="6758" ht="15.75" customHeight="1">
      <c r="A6758" s="338" t="s">
        <v>4255</v>
      </c>
      <c r="B6758" s="338" t="s">
        <v>7737</v>
      </c>
      <c r="C6758" s="338" t="s">
        <v>1558</v>
      </c>
      <c r="D6758" s="338">
        <v>2015.0</v>
      </c>
      <c r="E6758" s="338" t="s">
        <v>31117</v>
      </c>
      <c r="F6758" s="339">
        <v>45114.0</v>
      </c>
      <c r="G6758" s="338" t="s">
        <v>12022</v>
      </c>
      <c r="H6758" s="338" t="s">
        <v>31387</v>
      </c>
      <c r="I6758" s="338" t="s">
        <v>31388</v>
      </c>
      <c r="J6758" s="338" t="s">
        <v>29173</v>
      </c>
      <c r="K6758" s="338" t="s">
        <v>4987</v>
      </c>
      <c r="L6758" s="338" t="s">
        <v>6039</v>
      </c>
      <c r="M6758" s="338" t="s">
        <v>31389</v>
      </c>
      <c r="N6758" s="338" t="s">
        <v>17975</v>
      </c>
      <c r="O6758" s="338" t="s">
        <v>5624</v>
      </c>
    </row>
    <row r="6759" ht="15.75" customHeight="1">
      <c r="A6759" s="338" t="s">
        <v>31390</v>
      </c>
      <c r="B6759" s="338" t="s">
        <v>4970</v>
      </c>
      <c r="C6759" s="338" t="s">
        <v>1558</v>
      </c>
      <c r="D6759" s="338">
        <v>2015.0</v>
      </c>
      <c r="E6759" s="338" t="s">
        <v>31391</v>
      </c>
      <c r="F6759" s="339">
        <v>45052.0</v>
      </c>
      <c r="G6759" s="338" t="s">
        <v>5710</v>
      </c>
      <c r="H6759" s="338" t="s">
        <v>29525</v>
      </c>
      <c r="I6759" s="338" t="s">
        <v>29525</v>
      </c>
      <c r="J6759" s="338" t="s">
        <v>28935</v>
      </c>
      <c r="K6759" s="338" t="s">
        <v>4987</v>
      </c>
      <c r="M6759" s="338" t="s">
        <v>31392</v>
      </c>
      <c r="N6759" s="338" t="s">
        <v>31393</v>
      </c>
      <c r="O6759" s="338" t="s">
        <v>5294</v>
      </c>
    </row>
    <row r="6760" ht="15.75" customHeight="1">
      <c r="A6760" s="338" t="s">
        <v>4048</v>
      </c>
      <c r="B6760" s="338" t="s">
        <v>7737</v>
      </c>
      <c r="C6760" s="338" t="s">
        <v>1681</v>
      </c>
      <c r="D6760" s="338">
        <v>2015.0</v>
      </c>
      <c r="E6760" s="338" t="s">
        <v>31261</v>
      </c>
      <c r="F6760" s="339">
        <v>44933.0</v>
      </c>
      <c r="G6760" s="338" t="s">
        <v>8606</v>
      </c>
      <c r="H6760" s="338" t="s">
        <v>30278</v>
      </c>
      <c r="I6760" s="338" t="s">
        <v>30278</v>
      </c>
      <c r="J6760" s="338" t="s">
        <v>15469</v>
      </c>
      <c r="K6760" s="338" t="s">
        <v>4976</v>
      </c>
      <c r="L6760" s="338" t="s">
        <v>5377</v>
      </c>
      <c r="M6760" s="338" t="s">
        <v>31394</v>
      </c>
      <c r="N6760" s="338" t="s">
        <v>31030</v>
      </c>
      <c r="O6760" s="338" t="s">
        <v>5457</v>
      </c>
    </row>
    <row r="6761" ht="15.75" customHeight="1">
      <c r="A6761" s="338" t="s">
        <v>4454</v>
      </c>
      <c r="B6761" s="338" t="s">
        <v>4970</v>
      </c>
      <c r="C6761" s="338" t="s">
        <v>1558</v>
      </c>
      <c r="D6761" s="338">
        <v>2015.0</v>
      </c>
      <c r="E6761" s="338" t="s">
        <v>31395</v>
      </c>
      <c r="F6761" s="339">
        <v>45175.0</v>
      </c>
      <c r="G6761" s="338" t="s">
        <v>5090</v>
      </c>
      <c r="H6761" s="338" t="s">
        <v>31396</v>
      </c>
      <c r="I6761" s="338" t="s">
        <v>31397</v>
      </c>
      <c r="J6761" s="338" t="s">
        <v>31398</v>
      </c>
      <c r="K6761" s="338" t="s">
        <v>4987</v>
      </c>
      <c r="L6761" s="338" t="s">
        <v>6297</v>
      </c>
      <c r="M6761" s="338" t="s">
        <v>31399</v>
      </c>
      <c r="N6761" s="338" t="s">
        <v>31400</v>
      </c>
      <c r="O6761" s="338" t="s">
        <v>5160</v>
      </c>
    </row>
    <row r="6762" ht="15.75" customHeight="1">
      <c r="A6762" s="338" t="s">
        <v>31401</v>
      </c>
      <c r="B6762" s="338" t="s">
        <v>7737</v>
      </c>
      <c r="C6762" s="338" t="s">
        <v>1547</v>
      </c>
      <c r="D6762" s="338">
        <v>2015.0</v>
      </c>
      <c r="E6762" s="338" t="s">
        <v>31402</v>
      </c>
      <c r="F6762" s="339">
        <v>45084.0</v>
      </c>
      <c r="G6762" s="338" t="s">
        <v>5105</v>
      </c>
      <c r="H6762" s="338" t="s">
        <v>31403</v>
      </c>
      <c r="I6762" s="338" t="s">
        <v>31403</v>
      </c>
      <c r="J6762" s="338" t="s">
        <v>31404</v>
      </c>
      <c r="K6762" s="338" t="s">
        <v>29012</v>
      </c>
      <c r="M6762" s="338" t="s">
        <v>31405</v>
      </c>
      <c r="N6762" s="338" t="s">
        <v>31057</v>
      </c>
      <c r="O6762" s="338" t="s">
        <v>5262</v>
      </c>
    </row>
    <row r="6763" ht="15.75" customHeight="1">
      <c r="A6763" s="338" t="s">
        <v>3987</v>
      </c>
      <c r="B6763" s="338" t="s">
        <v>4993</v>
      </c>
      <c r="C6763" s="338" t="s">
        <v>1537</v>
      </c>
      <c r="D6763" s="338">
        <v>2015.0</v>
      </c>
      <c r="E6763" s="338" t="s">
        <v>31047</v>
      </c>
      <c r="F6763" s="339">
        <v>44992.0</v>
      </c>
      <c r="G6763" s="338" t="s">
        <v>5022</v>
      </c>
      <c r="H6763" s="338" t="s">
        <v>7821</v>
      </c>
      <c r="I6763" s="338" t="s">
        <v>7821</v>
      </c>
      <c r="J6763" s="338" t="s">
        <v>21676</v>
      </c>
      <c r="K6763" s="338" t="s">
        <v>4987</v>
      </c>
      <c r="L6763" s="338" t="s">
        <v>5377</v>
      </c>
      <c r="M6763" s="338" t="s">
        <v>31406</v>
      </c>
      <c r="N6763" s="338" t="s">
        <v>31407</v>
      </c>
      <c r="O6763" s="338" t="s">
        <v>5457</v>
      </c>
    </row>
    <row r="6764" ht="15.75" customHeight="1">
      <c r="A6764" s="338" t="s">
        <v>2108</v>
      </c>
      <c r="B6764" s="338" t="s">
        <v>4970</v>
      </c>
      <c r="C6764" s="338" t="s">
        <v>1558</v>
      </c>
      <c r="D6764" s="338">
        <v>2015.0</v>
      </c>
      <c r="E6764" s="338" t="s">
        <v>31192</v>
      </c>
      <c r="F6764" s="339">
        <v>44933.0</v>
      </c>
      <c r="G6764" s="338" t="s">
        <v>5969</v>
      </c>
      <c r="H6764" s="338" t="s">
        <v>29475</v>
      </c>
      <c r="I6764" s="338" t="s">
        <v>29475</v>
      </c>
      <c r="J6764" s="338" t="s">
        <v>31408</v>
      </c>
      <c r="K6764" s="338" t="s">
        <v>4987</v>
      </c>
      <c r="L6764" s="338" t="s">
        <v>6444</v>
      </c>
      <c r="M6764" s="338" t="s">
        <v>31409</v>
      </c>
      <c r="N6764" s="338" t="s">
        <v>31151</v>
      </c>
      <c r="O6764" s="338" t="s">
        <v>5010</v>
      </c>
    </row>
    <row r="6765" ht="15.75" customHeight="1">
      <c r="A6765" s="338" t="s">
        <v>31410</v>
      </c>
      <c r="B6765" s="338" t="s">
        <v>4970</v>
      </c>
      <c r="C6765" s="338" t="s">
        <v>1601</v>
      </c>
      <c r="D6765" s="338">
        <v>2015.0</v>
      </c>
      <c r="E6765" s="338" t="s">
        <v>31411</v>
      </c>
      <c r="F6765" s="339">
        <v>45022.0</v>
      </c>
      <c r="G6765" s="338" t="s">
        <v>5145</v>
      </c>
      <c r="H6765" s="338" t="s">
        <v>11670</v>
      </c>
      <c r="I6765" s="338" t="s">
        <v>25062</v>
      </c>
      <c r="J6765" s="338" t="s">
        <v>5100</v>
      </c>
      <c r="K6765" s="338" t="s">
        <v>4987</v>
      </c>
      <c r="L6765" s="338" t="s">
        <v>6039</v>
      </c>
      <c r="M6765" s="338" t="s">
        <v>31412</v>
      </c>
      <c r="N6765" s="338" t="s">
        <v>31413</v>
      </c>
      <c r="O6765" s="338" t="s">
        <v>4991</v>
      </c>
    </row>
    <row r="6766" ht="15.75" customHeight="1">
      <c r="A6766" s="338" t="s">
        <v>1895</v>
      </c>
      <c r="B6766" s="338" t="s">
        <v>4970</v>
      </c>
      <c r="C6766" s="338" t="s">
        <v>1425</v>
      </c>
      <c r="D6766" s="338">
        <v>2015.0</v>
      </c>
      <c r="E6766" s="338" t="s">
        <v>30778</v>
      </c>
      <c r="F6766" s="339">
        <v>44990.0</v>
      </c>
      <c r="G6766" s="338" t="s">
        <v>6586</v>
      </c>
      <c r="H6766" s="338" t="s">
        <v>31414</v>
      </c>
      <c r="I6766" s="338" t="s">
        <v>24559</v>
      </c>
      <c r="J6766" s="338" t="s">
        <v>31415</v>
      </c>
      <c r="K6766" s="338" t="s">
        <v>4987</v>
      </c>
      <c r="L6766" s="338" t="s">
        <v>5064</v>
      </c>
      <c r="M6766" s="338" t="s">
        <v>31416</v>
      </c>
      <c r="N6766" s="338" t="s">
        <v>29483</v>
      </c>
      <c r="O6766" s="338" t="s">
        <v>5262</v>
      </c>
    </row>
    <row r="6767" ht="15.75" customHeight="1">
      <c r="A6767" s="338" t="s">
        <v>31417</v>
      </c>
      <c r="B6767" s="338" t="s">
        <v>5601</v>
      </c>
      <c r="C6767" s="338" t="s">
        <v>1547</v>
      </c>
      <c r="D6767" s="338">
        <v>2015.0</v>
      </c>
      <c r="E6767" s="338" t="s">
        <v>31418</v>
      </c>
      <c r="F6767" s="339">
        <v>45113.0</v>
      </c>
      <c r="G6767" s="338" t="s">
        <v>5385</v>
      </c>
      <c r="H6767" s="338" t="s">
        <v>31419</v>
      </c>
      <c r="I6767" s="338" t="s">
        <v>31419</v>
      </c>
      <c r="J6767" s="338" t="s">
        <v>23039</v>
      </c>
      <c r="K6767" s="338" t="s">
        <v>5607</v>
      </c>
      <c r="M6767" s="338" t="s">
        <v>31420</v>
      </c>
      <c r="N6767" s="338" t="s">
        <v>31421</v>
      </c>
      <c r="O6767" s="338" t="s">
        <v>5624</v>
      </c>
    </row>
    <row r="6768" ht="15.75" customHeight="1">
      <c r="A6768" s="338" t="s">
        <v>31422</v>
      </c>
      <c r="B6768" s="338" t="s">
        <v>4970</v>
      </c>
      <c r="C6768" s="338" t="s">
        <v>1572</v>
      </c>
      <c r="D6768" s="338">
        <v>2015.0</v>
      </c>
      <c r="E6768" s="338" t="s">
        <v>31423</v>
      </c>
      <c r="F6768" s="339">
        <v>44992.0</v>
      </c>
      <c r="G6768" s="338" t="s">
        <v>5743</v>
      </c>
      <c r="H6768" s="338" t="s">
        <v>31424</v>
      </c>
      <c r="I6768" s="338" t="s">
        <v>19760</v>
      </c>
      <c r="J6768" s="338" t="s">
        <v>15092</v>
      </c>
      <c r="K6768" s="338" t="s">
        <v>4976</v>
      </c>
      <c r="L6768" s="338" t="s">
        <v>6039</v>
      </c>
      <c r="M6768" s="338" t="s">
        <v>31425</v>
      </c>
      <c r="N6768" s="338" t="s">
        <v>31369</v>
      </c>
      <c r="O6768" s="338" t="s">
        <v>6003</v>
      </c>
    </row>
    <row r="6769" ht="15.75" customHeight="1">
      <c r="A6769" s="338" t="s">
        <v>31426</v>
      </c>
      <c r="B6769" s="338" t="s">
        <v>4970</v>
      </c>
      <c r="C6769" s="338" t="s">
        <v>1425</v>
      </c>
      <c r="D6769" s="338">
        <v>2015.0</v>
      </c>
      <c r="E6769" s="338" t="s">
        <v>31427</v>
      </c>
      <c r="F6769" s="339">
        <v>45174.0</v>
      </c>
      <c r="G6769" s="338" t="s">
        <v>5153</v>
      </c>
      <c r="H6769" s="338" t="s">
        <v>31428</v>
      </c>
      <c r="I6769" s="338" t="s">
        <v>31428</v>
      </c>
      <c r="J6769" s="338" t="s">
        <v>25225</v>
      </c>
      <c r="K6769" s="338" t="s">
        <v>5245</v>
      </c>
      <c r="M6769" s="338" t="s">
        <v>31429</v>
      </c>
      <c r="N6769" s="338" t="s">
        <v>31430</v>
      </c>
      <c r="O6769" s="338" t="s">
        <v>5483</v>
      </c>
    </row>
    <row r="6770" ht="15.75" customHeight="1">
      <c r="A6770" s="338" t="s">
        <v>31431</v>
      </c>
      <c r="B6770" s="338" t="s">
        <v>4970</v>
      </c>
      <c r="C6770" s="338" t="s">
        <v>1558</v>
      </c>
      <c r="D6770" s="338">
        <v>2015.0</v>
      </c>
      <c r="E6770" s="338" t="s">
        <v>31432</v>
      </c>
      <c r="F6770" s="339">
        <v>45022.0</v>
      </c>
      <c r="G6770" s="338" t="s">
        <v>5172</v>
      </c>
      <c r="H6770" s="338" t="s">
        <v>27987</v>
      </c>
      <c r="I6770" s="338" t="s">
        <v>27987</v>
      </c>
      <c r="J6770" s="338" t="s">
        <v>31433</v>
      </c>
      <c r="K6770" s="338" t="s">
        <v>4987</v>
      </c>
      <c r="L6770" s="338" t="s">
        <v>5017</v>
      </c>
      <c r="M6770" s="338" t="s">
        <v>31434</v>
      </c>
      <c r="N6770" s="338" t="s">
        <v>29846</v>
      </c>
      <c r="O6770" s="338" t="s">
        <v>5576</v>
      </c>
    </row>
    <row r="6771" ht="15.75" customHeight="1">
      <c r="A6771" s="338" t="s">
        <v>31435</v>
      </c>
      <c r="B6771" s="338" t="s">
        <v>5601</v>
      </c>
      <c r="C6771" s="338" t="s">
        <v>3713</v>
      </c>
      <c r="D6771" s="338">
        <v>2015.0</v>
      </c>
      <c r="E6771" s="338" t="s">
        <v>31164</v>
      </c>
      <c r="F6771" s="339">
        <v>44965.0</v>
      </c>
      <c r="G6771" s="338" t="s">
        <v>7062</v>
      </c>
      <c r="H6771" s="338" t="s">
        <v>31436</v>
      </c>
      <c r="I6771" s="338" t="s">
        <v>31437</v>
      </c>
      <c r="J6771" s="338" t="s">
        <v>31438</v>
      </c>
      <c r="K6771" s="338" t="s">
        <v>19171</v>
      </c>
      <c r="L6771" s="338" t="s">
        <v>31439</v>
      </c>
      <c r="N6771" s="338" t="s">
        <v>31440</v>
      </c>
      <c r="O6771" s="338" t="s">
        <v>10440</v>
      </c>
    </row>
    <row r="6772" ht="15.75" customHeight="1">
      <c r="A6772" s="338" t="s">
        <v>31441</v>
      </c>
      <c r="B6772" s="338" t="s">
        <v>5601</v>
      </c>
      <c r="C6772" s="338" t="s">
        <v>1537</v>
      </c>
      <c r="D6772" s="338">
        <v>2015.0</v>
      </c>
      <c r="E6772" s="338" t="s">
        <v>31442</v>
      </c>
      <c r="F6772" s="338" t="s">
        <v>5210</v>
      </c>
      <c r="G6772" s="338" t="s">
        <v>5319</v>
      </c>
      <c r="H6772" s="338" t="s">
        <v>31443</v>
      </c>
      <c r="I6772" s="338" t="s">
        <v>31444</v>
      </c>
      <c r="J6772" s="338" t="s">
        <v>31445</v>
      </c>
      <c r="K6772" s="338" t="s">
        <v>7898</v>
      </c>
      <c r="M6772" s="338" t="s">
        <v>31446</v>
      </c>
      <c r="N6772" s="338" t="s">
        <v>16780</v>
      </c>
      <c r="O6772" s="338" t="s">
        <v>5020</v>
      </c>
    </row>
    <row r="6773" ht="15.75" customHeight="1">
      <c r="A6773" s="338" t="s">
        <v>2153</v>
      </c>
      <c r="B6773" s="338" t="s">
        <v>7737</v>
      </c>
      <c r="C6773" s="338" t="s">
        <v>1681</v>
      </c>
      <c r="D6773" s="338">
        <v>2015.0</v>
      </c>
      <c r="E6773" s="338" t="s">
        <v>30715</v>
      </c>
      <c r="F6773" s="339">
        <v>44992.0</v>
      </c>
      <c r="G6773" s="338" t="s">
        <v>5846</v>
      </c>
      <c r="H6773" s="338" t="s">
        <v>28793</v>
      </c>
      <c r="I6773" s="338" t="s">
        <v>31447</v>
      </c>
      <c r="J6773" s="338" t="s">
        <v>19948</v>
      </c>
      <c r="K6773" s="338" t="s">
        <v>4976</v>
      </c>
      <c r="L6773" s="338" t="s">
        <v>5157</v>
      </c>
      <c r="M6773" s="338" t="s">
        <v>31448</v>
      </c>
      <c r="N6773" s="338" t="s">
        <v>31449</v>
      </c>
      <c r="O6773" s="338" t="s">
        <v>5087</v>
      </c>
    </row>
    <row r="6774" ht="15.75" customHeight="1">
      <c r="A6774" s="338" t="s">
        <v>3565</v>
      </c>
      <c r="B6774" s="338" t="s">
        <v>7737</v>
      </c>
      <c r="C6774" s="338" t="s">
        <v>1681</v>
      </c>
      <c r="D6774" s="338">
        <v>2015.0</v>
      </c>
      <c r="E6774" s="338" t="s">
        <v>13792</v>
      </c>
      <c r="F6774" s="339">
        <v>45023.0</v>
      </c>
      <c r="G6774" s="338" t="s">
        <v>8544</v>
      </c>
      <c r="H6774" s="338" t="s">
        <v>12515</v>
      </c>
      <c r="I6774" s="338" t="s">
        <v>31450</v>
      </c>
      <c r="J6774" s="338" t="s">
        <v>31451</v>
      </c>
      <c r="K6774" s="338" t="s">
        <v>4976</v>
      </c>
      <c r="L6774" s="338" t="s">
        <v>10384</v>
      </c>
      <c r="M6774" s="338" t="s">
        <v>31452</v>
      </c>
      <c r="N6774" s="338" t="s">
        <v>28805</v>
      </c>
      <c r="O6774" s="338" t="s">
        <v>5537</v>
      </c>
    </row>
    <row r="6775" ht="15.75" customHeight="1">
      <c r="A6775" s="338" t="s">
        <v>3184</v>
      </c>
      <c r="B6775" s="338" t="s">
        <v>4970</v>
      </c>
      <c r="C6775" s="338" t="s">
        <v>1537</v>
      </c>
      <c r="D6775" s="338">
        <v>2015.0</v>
      </c>
      <c r="E6775" s="338" t="s">
        <v>31188</v>
      </c>
      <c r="F6775" s="339">
        <v>44992.0</v>
      </c>
      <c r="G6775" s="338" t="s">
        <v>8611</v>
      </c>
      <c r="H6775" s="338" t="s">
        <v>26323</v>
      </c>
      <c r="I6775" s="338" t="s">
        <v>31453</v>
      </c>
      <c r="J6775" s="338" t="s">
        <v>19948</v>
      </c>
      <c r="K6775" s="338" t="s">
        <v>4976</v>
      </c>
      <c r="L6775" s="338" t="s">
        <v>6247</v>
      </c>
      <c r="M6775" s="338" t="s">
        <v>31454</v>
      </c>
      <c r="N6775" s="338" t="s">
        <v>31455</v>
      </c>
      <c r="O6775" s="338" t="s">
        <v>5160</v>
      </c>
    </row>
    <row r="6776" ht="15.75" customHeight="1">
      <c r="A6776" s="338" t="s">
        <v>1832</v>
      </c>
      <c r="B6776" s="338" t="s">
        <v>4993</v>
      </c>
      <c r="C6776" s="338" t="s">
        <v>1558</v>
      </c>
      <c r="D6776" s="338">
        <v>2015.0</v>
      </c>
      <c r="E6776" s="338" t="s">
        <v>31140</v>
      </c>
      <c r="F6776" s="339">
        <v>45083.0</v>
      </c>
      <c r="G6776" s="338" t="s">
        <v>5674</v>
      </c>
      <c r="H6776" s="338" t="s">
        <v>15818</v>
      </c>
      <c r="I6776" s="338" t="s">
        <v>24607</v>
      </c>
      <c r="J6776" s="338" t="s">
        <v>18589</v>
      </c>
      <c r="K6776" s="338" t="s">
        <v>4976</v>
      </c>
      <c r="L6776" s="338" t="s">
        <v>5064</v>
      </c>
      <c r="M6776" s="338" t="s">
        <v>31456</v>
      </c>
      <c r="N6776" s="338" t="s">
        <v>28649</v>
      </c>
      <c r="O6776" s="338" t="s">
        <v>5943</v>
      </c>
    </row>
    <row r="6777" ht="15.75" customHeight="1">
      <c r="A6777" s="338" t="s">
        <v>31457</v>
      </c>
      <c r="B6777" s="338" t="s">
        <v>4970</v>
      </c>
      <c r="C6777" s="338" t="s">
        <v>1558</v>
      </c>
      <c r="D6777" s="338">
        <v>2015.0</v>
      </c>
      <c r="E6777" s="338" t="s">
        <v>31458</v>
      </c>
      <c r="F6777" s="339">
        <v>44963.0</v>
      </c>
      <c r="G6777" s="338" t="s">
        <v>8306</v>
      </c>
      <c r="H6777" s="338" t="s">
        <v>31459</v>
      </c>
      <c r="I6777" s="338" t="s">
        <v>31459</v>
      </c>
      <c r="J6777" s="338" t="s">
        <v>26458</v>
      </c>
      <c r="K6777" s="338" t="s">
        <v>4987</v>
      </c>
      <c r="M6777" s="338" t="s">
        <v>31460</v>
      </c>
      <c r="N6777" s="338" t="s">
        <v>31191</v>
      </c>
      <c r="O6777" s="338" t="s">
        <v>5624</v>
      </c>
    </row>
    <row r="6778" ht="15.75" customHeight="1">
      <c r="A6778" s="338" t="s">
        <v>3063</v>
      </c>
      <c r="B6778" s="338" t="s">
        <v>7737</v>
      </c>
      <c r="C6778" s="338" t="s">
        <v>1425</v>
      </c>
      <c r="D6778" s="338">
        <v>2015.0</v>
      </c>
      <c r="E6778" s="338" t="s">
        <v>31204</v>
      </c>
      <c r="F6778" s="339">
        <v>45173.0</v>
      </c>
      <c r="G6778" s="338" t="s">
        <v>5846</v>
      </c>
      <c r="H6778" s="338" t="s">
        <v>25280</v>
      </c>
      <c r="I6778" s="338" t="s">
        <v>26717</v>
      </c>
      <c r="J6778" s="338" t="s">
        <v>18704</v>
      </c>
      <c r="K6778" s="338" t="s">
        <v>4987</v>
      </c>
      <c r="L6778" s="338" t="s">
        <v>5377</v>
      </c>
      <c r="M6778" s="338" t="s">
        <v>31461</v>
      </c>
      <c r="N6778" s="338" t="s">
        <v>17520</v>
      </c>
      <c r="O6778" s="338" t="s">
        <v>5483</v>
      </c>
    </row>
    <row r="6779" ht="15.75" customHeight="1">
      <c r="A6779" s="338" t="s">
        <v>31462</v>
      </c>
      <c r="B6779" s="338" t="s">
        <v>7737</v>
      </c>
      <c r="C6779" s="338" t="s">
        <v>1558</v>
      </c>
      <c r="D6779" s="338">
        <v>2015.0</v>
      </c>
      <c r="E6779" s="338" t="s">
        <v>31463</v>
      </c>
      <c r="F6779" s="339">
        <v>44991.0</v>
      </c>
      <c r="G6779" s="338" t="s">
        <v>5181</v>
      </c>
      <c r="H6779" s="338" t="s">
        <v>26623</v>
      </c>
      <c r="I6779" s="338" t="s">
        <v>26623</v>
      </c>
      <c r="J6779" s="338" t="s">
        <v>9249</v>
      </c>
      <c r="K6779" s="338" t="s">
        <v>4987</v>
      </c>
      <c r="L6779" s="338" t="s">
        <v>8790</v>
      </c>
      <c r="M6779" s="338" t="s">
        <v>31464</v>
      </c>
      <c r="N6779" s="338" t="s">
        <v>26326</v>
      </c>
      <c r="O6779" s="338" t="s">
        <v>5120</v>
      </c>
    </row>
    <row r="6780" ht="15.75" customHeight="1">
      <c r="A6780" s="338" t="s">
        <v>31465</v>
      </c>
      <c r="B6780" s="338" t="s">
        <v>4970</v>
      </c>
      <c r="C6780" s="338" t="s">
        <v>1547</v>
      </c>
      <c r="D6780" s="338">
        <v>2015.0</v>
      </c>
      <c r="E6780" s="338" t="s">
        <v>31395</v>
      </c>
      <c r="F6780" s="339">
        <v>44963.0</v>
      </c>
      <c r="G6780" s="338" t="s">
        <v>5105</v>
      </c>
      <c r="H6780" s="338" t="s">
        <v>31466</v>
      </c>
      <c r="I6780" s="338" t="s">
        <v>31466</v>
      </c>
      <c r="J6780" s="338" t="s">
        <v>26755</v>
      </c>
      <c r="K6780" s="338" t="s">
        <v>4976</v>
      </c>
      <c r="L6780" s="338" t="s">
        <v>6297</v>
      </c>
      <c r="M6780" s="338" t="s">
        <v>31467</v>
      </c>
      <c r="N6780" s="338" t="s">
        <v>14406</v>
      </c>
      <c r="O6780" s="338" t="s">
        <v>5186</v>
      </c>
    </row>
    <row r="6781" ht="15.75" customHeight="1">
      <c r="A6781" s="338" t="s">
        <v>31468</v>
      </c>
      <c r="B6781" s="338" t="s">
        <v>4970</v>
      </c>
      <c r="C6781" s="338" t="s">
        <v>1547</v>
      </c>
      <c r="D6781" s="338">
        <v>2015.0</v>
      </c>
      <c r="E6781" s="338" t="s">
        <v>31469</v>
      </c>
      <c r="F6781" s="339">
        <v>45143.0</v>
      </c>
      <c r="G6781" s="338" t="s">
        <v>5153</v>
      </c>
      <c r="H6781" s="338" t="s">
        <v>16984</v>
      </c>
      <c r="I6781" s="338" t="s">
        <v>16984</v>
      </c>
      <c r="J6781" s="338" t="s">
        <v>25794</v>
      </c>
      <c r="K6781" s="338" t="s">
        <v>5245</v>
      </c>
      <c r="M6781" s="338" t="s">
        <v>31470</v>
      </c>
      <c r="N6781" s="338" t="s">
        <v>19262</v>
      </c>
      <c r="O6781" s="338" t="s">
        <v>5294</v>
      </c>
    </row>
    <row r="6782" ht="15.75" customHeight="1">
      <c r="A6782" s="338" t="s">
        <v>1423</v>
      </c>
      <c r="B6782" s="338" t="s">
        <v>4970</v>
      </c>
      <c r="C6782" s="338" t="s">
        <v>1558</v>
      </c>
      <c r="D6782" s="338">
        <v>2015.0</v>
      </c>
      <c r="E6782" s="338" t="s">
        <v>30650</v>
      </c>
      <c r="F6782" s="339">
        <v>45113.0</v>
      </c>
      <c r="G6782" s="338" t="s">
        <v>5251</v>
      </c>
      <c r="H6782" s="338" t="s">
        <v>19652</v>
      </c>
      <c r="I6782" s="338" t="s">
        <v>19652</v>
      </c>
      <c r="J6782" s="338" t="s">
        <v>6133</v>
      </c>
      <c r="K6782" s="338" t="s">
        <v>4987</v>
      </c>
      <c r="L6782" s="338" t="s">
        <v>10198</v>
      </c>
      <c r="M6782" s="338" t="s">
        <v>31471</v>
      </c>
      <c r="N6782" s="338" t="s">
        <v>31472</v>
      </c>
      <c r="O6782" s="338" t="s">
        <v>7435</v>
      </c>
    </row>
    <row r="6783" ht="15.75" customHeight="1">
      <c r="A6783" s="338" t="s">
        <v>31473</v>
      </c>
      <c r="B6783" s="338" t="s">
        <v>5601</v>
      </c>
      <c r="C6783" s="338" t="s">
        <v>1537</v>
      </c>
      <c r="D6783" s="338">
        <v>2015.0</v>
      </c>
      <c r="E6783" s="338" t="s">
        <v>31124</v>
      </c>
      <c r="F6783" s="339">
        <v>44992.0</v>
      </c>
      <c r="G6783" s="338" t="s">
        <v>5674</v>
      </c>
      <c r="H6783" s="338" t="s">
        <v>22270</v>
      </c>
      <c r="I6783" s="338" t="s">
        <v>31474</v>
      </c>
      <c r="J6783" s="338" t="s">
        <v>31475</v>
      </c>
      <c r="K6783" s="338" t="s">
        <v>19171</v>
      </c>
      <c r="M6783" s="338" t="s">
        <v>31476</v>
      </c>
      <c r="N6783" s="338" t="s">
        <v>31477</v>
      </c>
      <c r="O6783" s="338" t="s">
        <v>13293</v>
      </c>
    </row>
    <row r="6784" ht="15.75" customHeight="1">
      <c r="A6784" s="338" t="s">
        <v>31478</v>
      </c>
      <c r="B6784" s="338" t="s">
        <v>4970</v>
      </c>
      <c r="C6784" s="338" t="s">
        <v>1547</v>
      </c>
      <c r="D6784" s="338">
        <v>2015.0</v>
      </c>
      <c r="E6784" s="338" t="s">
        <v>31479</v>
      </c>
      <c r="F6784" s="339">
        <v>44990.0</v>
      </c>
      <c r="G6784" s="338" t="s">
        <v>5872</v>
      </c>
      <c r="H6784" s="338" t="s">
        <v>21459</v>
      </c>
      <c r="I6784" s="338" t="s">
        <v>21459</v>
      </c>
      <c r="J6784" s="338" t="s">
        <v>13960</v>
      </c>
      <c r="K6784" s="338" t="s">
        <v>5607</v>
      </c>
      <c r="L6784" s="338" t="s">
        <v>5064</v>
      </c>
      <c r="M6784" s="338" t="s">
        <v>31480</v>
      </c>
      <c r="N6784" s="338" t="s">
        <v>5036</v>
      </c>
      <c r="O6784" s="338" t="s">
        <v>5943</v>
      </c>
    </row>
    <row r="6785" ht="15.75" customHeight="1">
      <c r="A6785" s="338" t="s">
        <v>4532</v>
      </c>
      <c r="B6785" s="338" t="s">
        <v>4970</v>
      </c>
      <c r="C6785" s="338" t="s">
        <v>1537</v>
      </c>
      <c r="D6785" s="338">
        <v>2015.0</v>
      </c>
      <c r="E6785" s="338" t="s">
        <v>30728</v>
      </c>
      <c r="F6785" s="339">
        <v>45051.0</v>
      </c>
      <c r="G6785" s="338" t="s">
        <v>9550</v>
      </c>
      <c r="H6785" s="338" t="s">
        <v>13094</v>
      </c>
      <c r="I6785" s="338" t="s">
        <v>31481</v>
      </c>
      <c r="J6785" s="338" t="s">
        <v>12787</v>
      </c>
      <c r="K6785" s="338" t="s">
        <v>4976</v>
      </c>
      <c r="L6785" s="338" t="s">
        <v>12846</v>
      </c>
      <c r="M6785" s="338" t="s">
        <v>31482</v>
      </c>
      <c r="N6785" s="338" t="s">
        <v>31483</v>
      </c>
      <c r="O6785" s="338" t="s">
        <v>5324</v>
      </c>
    </row>
    <row r="6786" ht="15.75" customHeight="1">
      <c r="A6786" s="338" t="s">
        <v>3965</v>
      </c>
      <c r="B6786" s="338" t="s">
        <v>7737</v>
      </c>
      <c r="C6786" s="338" t="s">
        <v>1558</v>
      </c>
      <c r="D6786" s="338">
        <v>2015.0</v>
      </c>
      <c r="E6786" s="338" t="s">
        <v>31065</v>
      </c>
      <c r="F6786" s="339">
        <v>45113.0</v>
      </c>
      <c r="G6786" s="338" t="s">
        <v>6046</v>
      </c>
      <c r="H6786" s="338" t="s">
        <v>31484</v>
      </c>
      <c r="I6786" s="338" t="s">
        <v>31484</v>
      </c>
      <c r="J6786" s="338" t="s">
        <v>10085</v>
      </c>
      <c r="K6786" s="338" t="s">
        <v>4987</v>
      </c>
      <c r="M6786" s="338" t="s">
        <v>31485</v>
      </c>
      <c r="N6786" s="338" t="s">
        <v>31486</v>
      </c>
      <c r="O6786" s="338" t="s">
        <v>5248</v>
      </c>
    </row>
    <row r="6787" ht="15.75" customHeight="1">
      <c r="A6787" s="338" t="s">
        <v>31487</v>
      </c>
      <c r="B6787" s="338" t="s">
        <v>7737</v>
      </c>
      <c r="C6787" s="338" t="s">
        <v>1547</v>
      </c>
      <c r="D6787" s="338">
        <v>2015.0</v>
      </c>
      <c r="E6787" s="338" t="s">
        <v>31488</v>
      </c>
      <c r="F6787" s="339">
        <v>45082.0</v>
      </c>
      <c r="G6787" s="338" t="s">
        <v>9634</v>
      </c>
      <c r="H6787" s="338" t="s">
        <v>31489</v>
      </c>
      <c r="I6787" s="338" t="s">
        <v>31490</v>
      </c>
      <c r="J6787" s="338" t="s">
        <v>6361</v>
      </c>
      <c r="K6787" s="338" t="s">
        <v>4987</v>
      </c>
      <c r="M6787" s="338" t="s">
        <v>31491</v>
      </c>
      <c r="N6787" s="338" t="s">
        <v>25296</v>
      </c>
      <c r="O6787" s="338" t="s">
        <v>5028</v>
      </c>
    </row>
    <row r="6788" ht="15.75" customHeight="1">
      <c r="A6788" s="338" t="s">
        <v>31492</v>
      </c>
      <c r="B6788" s="338" t="s">
        <v>7737</v>
      </c>
      <c r="C6788" s="338" t="s">
        <v>1547</v>
      </c>
      <c r="D6788" s="338">
        <v>2015.0</v>
      </c>
      <c r="E6788" s="338" t="s">
        <v>30740</v>
      </c>
      <c r="F6788" s="339">
        <v>45022.0</v>
      </c>
      <c r="G6788" s="338" t="s">
        <v>5812</v>
      </c>
      <c r="H6788" s="338" t="s">
        <v>31493</v>
      </c>
      <c r="I6788" s="338" t="s">
        <v>31494</v>
      </c>
      <c r="J6788" s="338" t="s">
        <v>31495</v>
      </c>
      <c r="K6788" s="338" t="s">
        <v>4987</v>
      </c>
      <c r="L6788" s="338" t="s">
        <v>5176</v>
      </c>
      <c r="M6788" s="338" t="s">
        <v>31496</v>
      </c>
      <c r="N6788" s="338" t="s">
        <v>29696</v>
      </c>
      <c r="O6788" s="338" t="s">
        <v>5537</v>
      </c>
    </row>
    <row r="6789" ht="15.75" customHeight="1">
      <c r="A6789" s="338" t="s">
        <v>31497</v>
      </c>
      <c r="B6789" s="338" t="s">
        <v>4970</v>
      </c>
      <c r="C6789" s="338" t="s">
        <v>3713</v>
      </c>
      <c r="D6789" s="338">
        <v>2015.0</v>
      </c>
      <c r="E6789" s="338" t="s">
        <v>31498</v>
      </c>
      <c r="F6789" s="339">
        <v>45112.0</v>
      </c>
      <c r="G6789" s="338" t="s">
        <v>5963</v>
      </c>
      <c r="H6789" s="338" t="s">
        <v>18394</v>
      </c>
      <c r="I6789" s="338" t="s">
        <v>18394</v>
      </c>
      <c r="J6789" s="338" t="s">
        <v>8652</v>
      </c>
      <c r="K6789" s="338" t="s">
        <v>6531</v>
      </c>
      <c r="M6789" s="338" t="s">
        <v>31499</v>
      </c>
      <c r="N6789" s="338" t="s">
        <v>27351</v>
      </c>
      <c r="O6789" s="338" t="s">
        <v>5537</v>
      </c>
    </row>
    <row r="6790" ht="15.75" customHeight="1">
      <c r="A6790" s="338" t="s">
        <v>31500</v>
      </c>
      <c r="B6790" s="338" t="s">
        <v>4970</v>
      </c>
      <c r="C6790" s="338" t="s">
        <v>1681</v>
      </c>
      <c r="D6790" s="338">
        <v>2015.0</v>
      </c>
      <c r="E6790" s="338" t="s">
        <v>30673</v>
      </c>
      <c r="F6790" s="339">
        <v>44991.0</v>
      </c>
      <c r="G6790" s="338" t="s">
        <v>4983</v>
      </c>
      <c r="H6790" s="338" t="s">
        <v>31501</v>
      </c>
      <c r="I6790" s="338" t="s">
        <v>31501</v>
      </c>
      <c r="J6790" s="338" t="s">
        <v>22753</v>
      </c>
      <c r="K6790" s="338" t="s">
        <v>4987</v>
      </c>
      <c r="M6790" s="338" t="s">
        <v>31502</v>
      </c>
      <c r="N6790" s="338" t="s">
        <v>16834</v>
      </c>
      <c r="O6790" s="338" t="s">
        <v>5339</v>
      </c>
    </row>
    <row r="6791" ht="15.75" customHeight="1">
      <c r="A6791" s="338" t="s">
        <v>31503</v>
      </c>
      <c r="B6791" s="338" t="s">
        <v>7737</v>
      </c>
      <c r="C6791" s="338" t="s">
        <v>1681</v>
      </c>
      <c r="D6791" s="338">
        <v>2015.0</v>
      </c>
      <c r="E6791" s="338" t="s">
        <v>31504</v>
      </c>
      <c r="F6791" s="339">
        <v>44964.0</v>
      </c>
      <c r="G6791" s="338" t="s">
        <v>7796</v>
      </c>
      <c r="H6791" s="338" t="s">
        <v>31505</v>
      </c>
      <c r="I6791" s="338" t="s">
        <v>31505</v>
      </c>
      <c r="J6791" s="338" t="s">
        <v>26464</v>
      </c>
      <c r="K6791" s="338" t="s">
        <v>4976</v>
      </c>
      <c r="L6791" s="338" t="s">
        <v>5064</v>
      </c>
      <c r="M6791" s="338" t="s">
        <v>31506</v>
      </c>
      <c r="N6791" s="338" t="s">
        <v>13824</v>
      </c>
      <c r="O6791" s="338" t="s">
        <v>5576</v>
      </c>
    </row>
    <row r="6792" ht="15.75" customHeight="1">
      <c r="A6792" s="338" t="s">
        <v>3993</v>
      </c>
      <c r="B6792" s="338" t="s">
        <v>7737</v>
      </c>
      <c r="C6792" s="338" t="s">
        <v>1537</v>
      </c>
      <c r="D6792" s="338">
        <v>2015.0</v>
      </c>
      <c r="E6792" s="338" t="s">
        <v>31507</v>
      </c>
      <c r="F6792" s="339">
        <v>44962.0</v>
      </c>
      <c r="G6792" s="338" t="s">
        <v>5701</v>
      </c>
      <c r="H6792" s="338" t="s">
        <v>30579</v>
      </c>
      <c r="I6792" s="338" t="s">
        <v>25093</v>
      </c>
      <c r="J6792" s="338" t="s">
        <v>31508</v>
      </c>
      <c r="K6792" s="338" t="s">
        <v>5607</v>
      </c>
      <c r="M6792" s="338" t="s">
        <v>31509</v>
      </c>
      <c r="N6792" s="338" t="s">
        <v>21846</v>
      </c>
      <c r="O6792" s="338" t="s">
        <v>5186</v>
      </c>
    </row>
    <row r="6793" ht="15.75" customHeight="1">
      <c r="A6793" s="338" t="s">
        <v>31510</v>
      </c>
      <c r="B6793" s="338" t="s">
        <v>7737</v>
      </c>
      <c r="C6793" s="338" t="s">
        <v>1547</v>
      </c>
      <c r="D6793" s="338">
        <v>2015.0</v>
      </c>
      <c r="E6793" s="338" t="s">
        <v>31511</v>
      </c>
      <c r="F6793" s="338" t="s">
        <v>5286</v>
      </c>
      <c r="G6793" s="338" t="s">
        <v>5129</v>
      </c>
      <c r="H6793" s="338" t="s">
        <v>29282</v>
      </c>
      <c r="I6793" s="338" t="s">
        <v>31512</v>
      </c>
      <c r="J6793" s="338" t="s">
        <v>22418</v>
      </c>
      <c r="K6793" s="338" t="s">
        <v>31513</v>
      </c>
      <c r="L6793" s="338" t="s">
        <v>6381</v>
      </c>
      <c r="M6793" s="338" t="s">
        <v>31514</v>
      </c>
      <c r="N6793" s="338" t="s">
        <v>31515</v>
      </c>
      <c r="O6793" s="338" t="s">
        <v>5020</v>
      </c>
    </row>
    <row r="6794" ht="15.75" customHeight="1">
      <c r="A6794" s="338" t="s">
        <v>31516</v>
      </c>
      <c r="B6794" s="338" t="s">
        <v>7737</v>
      </c>
      <c r="C6794" s="338" t="s">
        <v>1547</v>
      </c>
      <c r="D6794" s="338">
        <v>2015.0</v>
      </c>
      <c r="E6794" s="338" t="s">
        <v>31517</v>
      </c>
      <c r="F6794" s="339">
        <v>44932.0</v>
      </c>
      <c r="G6794" s="338" t="s">
        <v>5129</v>
      </c>
      <c r="H6794" s="338" t="s">
        <v>28770</v>
      </c>
      <c r="I6794" s="338" t="s">
        <v>31518</v>
      </c>
      <c r="J6794" s="338" t="s">
        <v>29924</v>
      </c>
      <c r="K6794" s="338" t="s">
        <v>4987</v>
      </c>
      <c r="L6794" s="338" t="s">
        <v>5971</v>
      </c>
      <c r="M6794" s="338" t="s">
        <v>31519</v>
      </c>
      <c r="N6794" s="338" t="s">
        <v>31520</v>
      </c>
      <c r="O6794" s="338" t="s">
        <v>5294</v>
      </c>
    </row>
    <row r="6795" ht="15.75" customHeight="1">
      <c r="A6795" s="338" t="s">
        <v>1411</v>
      </c>
      <c r="B6795" s="338" t="s">
        <v>4970</v>
      </c>
      <c r="C6795" s="338" t="s">
        <v>1601</v>
      </c>
      <c r="D6795" s="338">
        <v>2015.0</v>
      </c>
      <c r="E6795" s="338" t="s">
        <v>30801</v>
      </c>
      <c r="F6795" s="339">
        <v>44964.0</v>
      </c>
      <c r="G6795" s="338" t="s">
        <v>9499</v>
      </c>
      <c r="H6795" s="338" t="s">
        <v>20150</v>
      </c>
      <c r="I6795" s="338" t="s">
        <v>20150</v>
      </c>
      <c r="J6795" s="338" t="s">
        <v>31521</v>
      </c>
      <c r="K6795" s="338" t="s">
        <v>4987</v>
      </c>
      <c r="L6795" s="338" t="s">
        <v>5389</v>
      </c>
      <c r="M6795" s="338" t="s">
        <v>31522</v>
      </c>
      <c r="N6795" s="338" t="s">
        <v>31523</v>
      </c>
      <c r="O6795" s="338" t="s">
        <v>5120</v>
      </c>
    </row>
    <row r="6796" ht="15.75" customHeight="1">
      <c r="A6796" s="338" t="s">
        <v>31524</v>
      </c>
      <c r="B6796" s="338" t="s">
        <v>4970</v>
      </c>
      <c r="C6796" s="338" t="s">
        <v>1547</v>
      </c>
      <c r="D6796" s="338">
        <v>2015.0</v>
      </c>
      <c r="E6796" s="338" t="s">
        <v>31525</v>
      </c>
      <c r="F6796" s="339">
        <v>45145.0</v>
      </c>
      <c r="G6796" s="338" t="s">
        <v>5963</v>
      </c>
      <c r="H6796" s="338" t="s">
        <v>31526</v>
      </c>
      <c r="I6796" s="338" t="s">
        <v>31526</v>
      </c>
      <c r="J6796" s="338" t="s">
        <v>31527</v>
      </c>
      <c r="K6796" s="338" t="s">
        <v>10219</v>
      </c>
      <c r="M6796" s="338" t="s">
        <v>31528</v>
      </c>
      <c r="N6796" s="338" t="s">
        <v>31529</v>
      </c>
      <c r="O6796" s="338" t="s">
        <v>5067</v>
      </c>
    </row>
    <row r="6797" ht="15.75" customHeight="1">
      <c r="A6797" s="338" t="s">
        <v>3985</v>
      </c>
      <c r="B6797" s="338" t="s">
        <v>7737</v>
      </c>
      <c r="C6797" s="338" t="s">
        <v>1537</v>
      </c>
      <c r="D6797" s="338">
        <v>2015.0</v>
      </c>
      <c r="E6797" s="338" t="s">
        <v>31488</v>
      </c>
      <c r="F6797" s="339">
        <v>44962.0</v>
      </c>
      <c r="G6797" s="338" t="s">
        <v>5099</v>
      </c>
      <c r="H6797" s="338" t="s">
        <v>25184</v>
      </c>
      <c r="I6797" s="338" t="s">
        <v>31530</v>
      </c>
      <c r="J6797" s="338" t="s">
        <v>15669</v>
      </c>
      <c r="K6797" s="338" t="s">
        <v>4987</v>
      </c>
      <c r="L6797" s="338" t="s">
        <v>5377</v>
      </c>
      <c r="M6797" s="338" t="s">
        <v>31531</v>
      </c>
      <c r="N6797" s="338" t="s">
        <v>5126</v>
      </c>
      <c r="O6797" s="338" t="s">
        <v>5794</v>
      </c>
    </row>
    <row r="6798" ht="15.75" customHeight="1">
      <c r="A6798" s="338" t="s">
        <v>2439</v>
      </c>
      <c r="B6798" s="338" t="s">
        <v>7737</v>
      </c>
      <c r="C6798" s="338" t="s">
        <v>1558</v>
      </c>
      <c r="D6798" s="338">
        <v>2015.0</v>
      </c>
      <c r="E6798" s="338" t="s">
        <v>31287</v>
      </c>
      <c r="F6798" s="339">
        <v>44963.0</v>
      </c>
      <c r="G6798" s="338" t="s">
        <v>5137</v>
      </c>
      <c r="H6798" s="338" t="s">
        <v>25097</v>
      </c>
      <c r="I6798" s="338" t="s">
        <v>31532</v>
      </c>
      <c r="J6798" s="338" t="s">
        <v>31533</v>
      </c>
      <c r="K6798" s="338" t="s">
        <v>4987</v>
      </c>
      <c r="L6798" s="338" t="s">
        <v>5074</v>
      </c>
      <c r="M6798" s="338" t="s">
        <v>31534</v>
      </c>
      <c r="N6798" s="338" t="s">
        <v>30512</v>
      </c>
      <c r="O6798" s="338" t="s">
        <v>5020</v>
      </c>
    </row>
    <row r="6799" ht="15.75" customHeight="1">
      <c r="A6799" s="338" t="s">
        <v>31535</v>
      </c>
      <c r="B6799" s="338" t="s">
        <v>5601</v>
      </c>
      <c r="C6799" s="338" t="s">
        <v>1537</v>
      </c>
      <c r="D6799" s="338">
        <v>2015.0</v>
      </c>
      <c r="E6799" s="338" t="s">
        <v>31081</v>
      </c>
      <c r="F6799" s="338" t="s">
        <v>6434</v>
      </c>
      <c r="G6799" s="338" t="s">
        <v>10344</v>
      </c>
      <c r="H6799" s="338" t="s">
        <v>31536</v>
      </c>
      <c r="I6799" s="338" t="s">
        <v>31344</v>
      </c>
      <c r="J6799" s="338" t="s">
        <v>31537</v>
      </c>
      <c r="K6799" s="338" t="s">
        <v>19171</v>
      </c>
      <c r="M6799" s="338" t="s">
        <v>31538</v>
      </c>
      <c r="N6799" s="338" t="s">
        <v>28629</v>
      </c>
      <c r="O6799" s="338" t="s">
        <v>10440</v>
      </c>
    </row>
    <row r="6800" ht="15.75" customHeight="1">
      <c r="A6800" s="338" t="s">
        <v>31539</v>
      </c>
      <c r="B6800" s="338" t="s">
        <v>5601</v>
      </c>
      <c r="C6800" s="338" t="s">
        <v>1547</v>
      </c>
      <c r="D6800" s="338">
        <v>2015.0</v>
      </c>
      <c r="E6800" s="338" t="s">
        <v>31540</v>
      </c>
      <c r="F6800" s="339">
        <v>44991.0</v>
      </c>
      <c r="G6800" s="338" t="s">
        <v>7320</v>
      </c>
      <c r="H6800" s="338" t="s">
        <v>31541</v>
      </c>
      <c r="I6800" s="338" t="s">
        <v>31542</v>
      </c>
      <c r="J6800" s="338" t="s">
        <v>31543</v>
      </c>
      <c r="K6800" s="338" t="s">
        <v>30322</v>
      </c>
      <c r="M6800" s="338" t="s">
        <v>31544</v>
      </c>
      <c r="N6800" s="338" t="s">
        <v>31545</v>
      </c>
      <c r="O6800" s="338" t="s">
        <v>5248</v>
      </c>
    </row>
    <row r="6801" ht="15.75" customHeight="1">
      <c r="A6801" s="338" t="s">
        <v>4769</v>
      </c>
      <c r="B6801" s="338" t="s">
        <v>4970</v>
      </c>
      <c r="C6801" s="338" t="s">
        <v>1537</v>
      </c>
      <c r="D6801" s="338">
        <v>2015.0</v>
      </c>
      <c r="E6801" s="338" t="s">
        <v>30796</v>
      </c>
      <c r="F6801" s="339">
        <v>45143.0</v>
      </c>
      <c r="G6801" s="338" t="s">
        <v>5701</v>
      </c>
      <c r="H6801" s="338" t="s">
        <v>23929</v>
      </c>
      <c r="I6801" s="338" t="s">
        <v>31546</v>
      </c>
      <c r="J6801" s="338" t="s">
        <v>6346</v>
      </c>
      <c r="K6801" s="338" t="s">
        <v>4987</v>
      </c>
      <c r="L6801" s="338" t="s">
        <v>7743</v>
      </c>
      <c r="M6801" s="338" t="s">
        <v>31547</v>
      </c>
      <c r="N6801" s="338" t="s">
        <v>28652</v>
      </c>
      <c r="O6801" s="338" t="s">
        <v>5217</v>
      </c>
    </row>
    <row r="6802" ht="15.75" customHeight="1">
      <c r="A6802" s="338" t="s">
        <v>3567</v>
      </c>
      <c r="B6802" s="338" t="s">
        <v>4970</v>
      </c>
      <c r="C6802" s="338" t="s">
        <v>1558</v>
      </c>
      <c r="D6802" s="338">
        <v>2015.0</v>
      </c>
      <c r="E6802" s="338" t="s">
        <v>30942</v>
      </c>
      <c r="F6802" s="339">
        <v>45022.0</v>
      </c>
      <c r="G6802" s="338" t="s">
        <v>5743</v>
      </c>
      <c r="H6802" s="338" t="s">
        <v>26997</v>
      </c>
      <c r="I6802" s="338" t="s">
        <v>26997</v>
      </c>
      <c r="J6802" s="338" t="s">
        <v>21676</v>
      </c>
      <c r="K6802" s="338" t="s">
        <v>4987</v>
      </c>
      <c r="L6802" s="338" t="s">
        <v>7014</v>
      </c>
      <c r="M6802" s="338" t="s">
        <v>31548</v>
      </c>
      <c r="N6802" s="338" t="s">
        <v>4990</v>
      </c>
      <c r="O6802" s="338" t="s">
        <v>5294</v>
      </c>
    </row>
    <row r="6803" ht="15.75" customHeight="1">
      <c r="A6803" s="338" t="s">
        <v>31549</v>
      </c>
      <c r="B6803" s="338" t="s">
        <v>7737</v>
      </c>
      <c r="C6803" s="338" t="s">
        <v>1547</v>
      </c>
      <c r="D6803" s="338">
        <v>2015.0</v>
      </c>
      <c r="E6803" s="338" t="s">
        <v>30659</v>
      </c>
      <c r="F6803" s="339">
        <v>45142.0</v>
      </c>
      <c r="G6803" s="338" t="s">
        <v>6659</v>
      </c>
      <c r="H6803" s="338" t="s">
        <v>25658</v>
      </c>
      <c r="I6803" s="338" t="s">
        <v>25658</v>
      </c>
      <c r="J6803" s="338" t="s">
        <v>22179</v>
      </c>
      <c r="K6803" s="338" t="s">
        <v>4987</v>
      </c>
      <c r="L6803" s="338" t="s">
        <v>5084</v>
      </c>
      <c r="M6803" s="338" t="s">
        <v>31550</v>
      </c>
      <c r="N6803" s="338" t="s">
        <v>31551</v>
      </c>
      <c r="O6803" s="338" t="s">
        <v>5423</v>
      </c>
    </row>
    <row r="6804" ht="15.75" customHeight="1">
      <c r="A6804" s="338" t="s">
        <v>31552</v>
      </c>
      <c r="B6804" s="338" t="s">
        <v>4970</v>
      </c>
      <c r="C6804" s="338" t="s">
        <v>1547</v>
      </c>
      <c r="D6804" s="338">
        <v>2015.0</v>
      </c>
      <c r="E6804" s="338" t="s">
        <v>31553</v>
      </c>
      <c r="F6804" s="339">
        <v>45022.0</v>
      </c>
      <c r="G6804" s="338" t="s">
        <v>5113</v>
      </c>
      <c r="H6804" s="338" t="s">
        <v>26822</v>
      </c>
      <c r="I6804" s="338" t="s">
        <v>31554</v>
      </c>
      <c r="J6804" s="338" t="s">
        <v>22203</v>
      </c>
      <c r="K6804" s="338" t="s">
        <v>5405</v>
      </c>
      <c r="M6804" s="338" t="s">
        <v>31555</v>
      </c>
      <c r="N6804" s="338" t="s">
        <v>31556</v>
      </c>
      <c r="O6804" s="338" t="s">
        <v>5127</v>
      </c>
    </row>
    <row r="6805" ht="15.75" customHeight="1">
      <c r="A6805" s="338" t="s">
        <v>31557</v>
      </c>
      <c r="B6805" s="338" t="s">
        <v>7737</v>
      </c>
      <c r="C6805" s="338" t="s">
        <v>1537</v>
      </c>
      <c r="D6805" s="338">
        <v>2015.0</v>
      </c>
      <c r="E6805" s="338" t="s">
        <v>31558</v>
      </c>
      <c r="F6805" s="339">
        <v>44933.0</v>
      </c>
      <c r="G6805" s="338" t="s">
        <v>5797</v>
      </c>
      <c r="H6805" s="338" t="s">
        <v>28155</v>
      </c>
      <c r="I6805" s="338" t="s">
        <v>28156</v>
      </c>
      <c r="J6805" s="338" t="s">
        <v>28157</v>
      </c>
      <c r="K6805" s="338" t="s">
        <v>13217</v>
      </c>
      <c r="L6805" s="338" t="s">
        <v>5215</v>
      </c>
      <c r="M6805" s="338" t="s">
        <v>31559</v>
      </c>
      <c r="N6805" s="338" t="s">
        <v>5758</v>
      </c>
      <c r="O6805" s="338" t="s">
        <v>5624</v>
      </c>
    </row>
    <row r="6806" ht="15.75" customHeight="1">
      <c r="A6806" s="338" t="s">
        <v>31560</v>
      </c>
      <c r="B6806" s="338" t="s">
        <v>4993</v>
      </c>
      <c r="C6806" s="338" t="s">
        <v>1681</v>
      </c>
      <c r="D6806" s="338">
        <v>2015.0</v>
      </c>
      <c r="E6806" s="338" t="s">
        <v>30790</v>
      </c>
      <c r="F6806" s="339">
        <v>45023.0</v>
      </c>
      <c r="G6806" s="338" t="s">
        <v>7889</v>
      </c>
      <c r="H6806" s="338" t="s">
        <v>22510</v>
      </c>
      <c r="I6806" s="338" t="s">
        <v>25549</v>
      </c>
      <c r="J6806" s="338" t="s">
        <v>8902</v>
      </c>
      <c r="K6806" s="338" t="s">
        <v>4987</v>
      </c>
      <c r="L6806" s="338" t="s">
        <v>6071</v>
      </c>
      <c r="M6806" s="338" t="s">
        <v>31561</v>
      </c>
      <c r="N6806" s="338" t="s">
        <v>31562</v>
      </c>
      <c r="O6806" s="338" t="s">
        <v>5046</v>
      </c>
    </row>
    <row r="6807" ht="15.75" customHeight="1">
      <c r="A6807" s="338" t="s">
        <v>4906</v>
      </c>
      <c r="B6807" s="338" t="s">
        <v>4993</v>
      </c>
      <c r="C6807" s="338" t="s">
        <v>1572</v>
      </c>
      <c r="D6807" s="338">
        <v>2015.0</v>
      </c>
      <c r="E6807" s="338" t="s">
        <v>30728</v>
      </c>
      <c r="F6807" s="339">
        <v>45143.0</v>
      </c>
      <c r="G6807" s="338" t="s">
        <v>5060</v>
      </c>
      <c r="H6807" s="338" t="s">
        <v>31563</v>
      </c>
      <c r="I6807" s="338" t="s">
        <v>22959</v>
      </c>
      <c r="J6807" s="338" t="s">
        <v>22826</v>
      </c>
      <c r="K6807" s="338" t="s">
        <v>4987</v>
      </c>
      <c r="M6807" s="338" t="s">
        <v>31564</v>
      </c>
      <c r="N6807" s="338" t="s">
        <v>31565</v>
      </c>
      <c r="O6807" s="338" t="s">
        <v>5339</v>
      </c>
    </row>
    <row r="6808" ht="15.75" customHeight="1">
      <c r="A6808" s="338" t="s">
        <v>3757</v>
      </c>
      <c r="B6808" s="338" t="s">
        <v>5445</v>
      </c>
      <c r="C6808" s="338" t="s">
        <v>1572</v>
      </c>
      <c r="D6808" s="338">
        <v>2015.0</v>
      </c>
      <c r="E6808" s="338" t="s">
        <v>31131</v>
      </c>
      <c r="F6808" s="339">
        <v>44933.0</v>
      </c>
      <c r="G6808" s="338" t="s">
        <v>9634</v>
      </c>
      <c r="H6808" s="338" t="s">
        <v>29325</v>
      </c>
      <c r="I6808" s="338" t="s">
        <v>31566</v>
      </c>
      <c r="J6808" s="338" t="s">
        <v>31567</v>
      </c>
      <c r="K6808" s="338" t="s">
        <v>4987</v>
      </c>
      <c r="L6808" s="338" t="s">
        <v>31568</v>
      </c>
      <c r="M6808" s="338" t="s">
        <v>31569</v>
      </c>
      <c r="N6808" s="338" t="s">
        <v>24469</v>
      </c>
      <c r="O6808" s="338" t="s">
        <v>5010</v>
      </c>
    </row>
    <row r="6809" ht="15.75" customHeight="1">
      <c r="A6809" s="338" t="s">
        <v>31570</v>
      </c>
      <c r="B6809" s="338" t="s">
        <v>4970</v>
      </c>
      <c r="C6809" s="338" t="s">
        <v>1558</v>
      </c>
      <c r="D6809" s="338">
        <v>2015.0</v>
      </c>
      <c r="E6809" s="338" t="s">
        <v>31241</v>
      </c>
      <c r="F6809" s="339">
        <v>45051.0</v>
      </c>
      <c r="G6809" s="338" t="s">
        <v>5287</v>
      </c>
      <c r="H6809" s="338" t="s">
        <v>6553</v>
      </c>
      <c r="I6809" s="338" t="s">
        <v>11331</v>
      </c>
      <c r="J6809" s="338" t="s">
        <v>5746</v>
      </c>
      <c r="K6809" s="338" t="s">
        <v>4987</v>
      </c>
      <c r="L6809" s="338" t="s">
        <v>5074</v>
      </c>
      <c r="M6809" s="338" t="s">
        <v>31571</v>
      </c>
      <c r="N6809" s="338" t="s">
        <v>31572</v>
      </c>
      <c r="O6809" s="338" t="s">
        <v>5537</v>
      </c>
    </row>
    <row r="6810" ht="15.75" customHeight="1">
      <c r="A6810" s="338" t="s">
        <v>31573</v>
      </c>
      <c r="B6810" s="338" t="s">
        <v>7737</v>
      </c>
      <c r="C6810" s="338" t="s">
        <v>1547</v>
      </c>
      <c r="D6810" s="338">
        <v>2015.0</v>
      </c>
      <c r="E6810" s="338" t="s">
        <v>31574</v>
      </c>
      <c r="F6810" s="339">
        <v>44932.0</v>
      </c>
      <c r="G6810" s="338" t="s">
        <v>5251</v>
      </c>
      <c r="H6810" s="338" t="s">
        <v>12161</v>
      </c>
      <c r="I6810" s="338" t="s">
        <v>27930</v>
      </c>
      <c r="J6810" s="338" t="s">
        <v>17397</v>
      </c>
      <c r="K6810" s="338" t="s">
        <v>4987</v>
      </c>
      <c r="L6810" s="338" t="s">
        <v>7014</v>
      </c>
      <c r="M6810" s="338" t="s">
        <v>31575</v>
      </c>
      <c r="N6810" s="338" t="s">
        <v>31576</v>
      </c>
      <c r="O6810" s="338" t="s">
        <v>5780</v>
      </c>
    </row>
    <row r="6811" ht="15.75" customHeight="1">
      <c r="A6811" s="338" t="s">
        <v>3153</v>
      </c>
      <c r="B6811" s="338" t="s">
        <v>4993</v>
      </c>
      <c r="C6811" s="338" t="s">
        <v>1572</v>
      </c>
      <c r="D6811" s="338">
        <v>2015.0</v>
      </c>
      <c r="E6811" s="338" t="s">
        <v>31124</v>
      </c>
      <c r="F6811" s="338" t="s">
        <v>5210</v>
      </c>
      <c r="G6811" s="338" t="s">
        <v>5070</v>
      </c>
      <c r="H6811" s="338" t="s">
        <v>22187</v>
      </c>
      <c r="I6811" s="338" t="s">
        <v>31577</v>
      </c>
      <c r="J6811" s="338" t="s">
        <v>23380</v>
      </c>
      <c r="K6811" s="338" t="s">
        <v>4987</v>
      </c>
      <c r="L6811" s="338" t="s">
        <v>16634</v>
      </c>
      <c r="M6811" s="338" t="s">
        <v>31578</v>
      </c>
      <c r="N6811" s="338" t="s">
        <v>17520</v>
      </c>
      <c r="O6811" s="338" t="s">
        <v>5248</v>
      </c>
    </row>
    <row r="6812" ht="15.75" customHeight="1">
      <c r="A6812" s="338" t="s">
        <v>1482</v>
      </c>
      <c r="B6812" s="338" t="s">
        <v>7737</v>
      </c>
      <c r="C6812" s="338" t="s">
        <v>1425</v>
      </c>
      <c r="D6812" s="338">
        <v>2015.0</v>
      </c>
      <c r="E6812" s="338" t="s">
        <v>30771</v>
      </c>
      <c r="F6812" s="339">
        <v>44962.0</v>
      </c>
      <c r="G6812" s="338" t="s">
        <v>5710</v>
      </c>
      <c r="H6812" s="338" t="s">
        <v>31579</v>
      </c>
      <c r="I6812" s="338" t="s">
        <v>26852</v>
      </c>
      <c r="J6812" s="338" t="s">
        <v>31580</v>
      </c>
      <c r="K6812" s="338" t="s">
        <v>4987</v>
      </c>
      <c r="L6812" s="338" t="s">
        <v>7143</v>
      </c>
      <c r="M6812" s="338" t="s">
        <v>31581</v>
      </c>
      <c r="N6812" s="338" t="s">
        <v>31260</v>
      </c>
      <c r="O6812" s="338" t="s">
        <v>5610</v>
      </c>
    </row>
    <row r="6813" ht="15.75" customHeight="1">
      <c r="A6813" s="338" t="s">
        <v>31582</v>
      </c>
      <c r="B6813" s="338" t="s">
        <v>7737</v>
      </c>
      <c r="C6813" s="338" t="s">
        <v>1558</v>
      </c>
      <c r="D6813" s="338">
        <v>2015.0</v>
      </c>
      <c r="E6813" s="338" t="s">
        <v>31583</v>
      </c>
      <c r="F6813" s="339">
        <v>45143.0</v>
      </c>
      <c r="G6813" s="338" t="s">
        <v>5172</v>
      </c>
      <c r="H6813" s="338" t="s">
        <v>16370</v>
      </c>
      <c r="I6813" s="338" t="s">
        <v>19087</v>
      </c>
      <c r="J6813" s="338" t="s">
        <v>6162</v>
      </c>
      <c r="K6813" s="338" t="s">
        <v>4987</v>
      </c>
      <c r="L6813" s="338" t="s">
        <v>6071</v>
      </c>
      <c r="M6813" s="338" t="s">
        <v>31584</v>
      </c>
      <c r="N6813" s="338" t="s">
        <v>27982</v>
      </c>
      <c r="O6813" s="338" t="s">
        <v>5324</v>
      </c>
    </row>
    <row r="6814" ht="15.75" customHeight="1">
      <c r="A6814" s="338" t="s">
        <v>4445</v>
      </c>
      <c r="B6814" s="338" t="s">
        <v>7737</v>
      </c>
      <c r="C6814" s="338" t="s">
        <v>1681</v>
      </c>
      <c r="D6814" s="338">
        <v>2015.0</v>
      </c>
      <c r="E6814" s="338" t="s">
        <v>31583</v>
      </c>
      <c r="F6814" s="339">
        <v>45175.0</v>
      </c>
      <c r="G6814" s="338" t="s">
        <v>5105</v>
      </c>
      <c r="H6814" s="338" t="s">
        <v>31585</v>
      </c>
      <c r="I6814" s="338" t="s">
        <v>31586</v>
      </c>
      <c r="J6814" s="338" t="s">
        <v>16179</v>
      </c>
      <c r="K6814" s="338" t="s">
        <v>31587</v>
      </c>
      <c r="L6814" s="338" t="s">
        <v>6015</v>
      </c>
      <c r="M6814" s="338" t="s">
        <v>31588</v>
      </c>
      <c r="N6814" s="338" t="s">
        <v>20308</v>
      </c>
      <c r="O6814" s="338" t="s">
        <v>5056</v>
      </c>
    </row>
    <row r="6815" ht="15.75" customHeight="1">
      <c r="A6815" s="338" t="s">
        <v>31589</v>
      </c>
      <c r="B6815" s="338" t="s">
        <v>4993</v>
      </c>
      <c r="C6815" s="338" t="s">
        <v>1572</v>
      </c>
      <c r="D6815" s="338">
        <v>2015.0</v>
      </c>
      <c r="E6815" s="338" t="s">
        <v>31590</v>
      </c>
      <c r="F6815" s="339">
        <v>45114.0</v>
      </c>
      <c r="G6815" s="338" t="s">
        <v>9516</v>
      </c>
      <c r="H6815" s="338" t="s">
        <v>26405</v>
      </c>
      <c r="I6815" s="338" t="s">
        <v>31591</v>
      </c>
      <c r="J6815" s="338" t="s">
        <v>5907</v>
      </c>
      <c r="K6815" s="338" t="s">
        <v>5607</v>
      </c>
      <c r="L6815" s="338" t="s">
        <v>31592</v>
      </c>
      <c r="M6815" s="338" t="s">
        <v>31593</v>
      </c>
      <c r="N6815" s="338" t="s">
        <v>31594</v>
      </c>
      <c r="O6815" s="338" t="s">
        <v>5576</v>
      </c>
    </row>
    <row r="6816" ht="15.75" customHeight="1">
      <c r="A6816" s="338" t="s">
        <v>31595</v>
      </c>
      <c r="B6816" s="338" t="s">
        <v>4970</v>
      </c>
      <c r="C6816" s="338" t="s">
        <v>1547</v>
      </c>
      <c r="D6816" s="338">
        <v>2015.0</v>
      </c>
      <c r="E6816" s="338" t="s">
        <v>31596</v>
      </c>
      <c r="F6816" s="339">
        <v>45083.0</v>
      </c>
      <c r="G6816" s="338" t="s">
        <v>5181</v>
      </c>
      <c r="H6816" s="338" t="s">
        <v>25511</v>
      </c>
      <c r="I6816" s="338" t="s">
        <v>25511</v>
      </c>
      <c r="J6816" s="338" t="s">
        <v>27075</v>
      </c>
      <c r="K6816" s="338" t="s">
        <v>18604</v>
      </c>
      <c r="L6816" s="338" t="s">
        <v>5157</v>
      </c>
      <c r="M6816" s="338" t="s">
        <v>31597</v>
      </c>
      <c r="N6816" s="338" t="s">
        <v>28700</v>
      </c>
      <c r="O6816" s="338" t="s">
        <v>5087</v>
      </c>
    </row>
    <row r="6817" ht="15.75" customHeight="1">
      <c r="A6817" s="338" t="s">
        <v>1477</v>
      </c>
      <c r="B6817" s="338" t="s">
        <v>4970</v>
      </c>
      <c r="C6817" s="338" t="s">
        <v>1425</v>
      </c>
      <c r="D6817" s="338">
        <v>2015.0</v>
      </c>
      <c r="E6817" s="338" t="s">
        <v>31192</v>
      </c>
      <c r="F6817" s="339">
        <v>44989.0</v>
      </c>
      <c r="G6817" s="338" t="s">
        <v>5153</v>
      </c>
      <c r="H6817" s="338" t="s">
        <v>31598</v>
      </c>
      <c r="I6817" s="338" t="s">
        <v>31599</v>
      </c>
      <c r="J6817" s="338" t="s">
        <v>31600</v>
      </c>
      <c r="K6817" s="338" t="s">
        <v>4987</v>
      </c>
      <c r="L6817" s="338" t="s">
        <v>6444</v>
      </c>
      <c r="M6817" s="338" t="s">
        <v>31601</v>
      </c>
      <c r="N6817" s="338" t="s">
        <v>7780</v>
      </c>
      <c r="O6817" s="338" t="s">
        <v>7215</v>
      </c>
    </row>
    <row r="6818" ht="15.75" customHeight="1">
      <c r="A6818" s="338" t="s">
        <v>31602</v>
      </c>
      <c r="B6818" s="338" t="s">
        <v>4970</v>
      </c>
      <c r="C6818" s="338" t="s">
        <v>1547</v>
      </c>
      <c r="D6818" s="338">
        <v>2015.0</v>
      </c>
      <c r="E6818" s="338" t="s">
        <v>31603</v>
      </c>
      <c r="F6818" s="339">
        <v>44932.0</v>
      </c>
      <c r="G6818" s="338" t="s">
        <v>7264</v>
      </c>
      <c r="H6818" s="338" t="s">
        <v>31604</v>
      </c>
      <c r="I6818" s="338" t="s">
        <v>31604</v>
      </c>
      <c r="J6818" s="338" t="s">
        <v>31605</v>
      </c>
      <c r="K6818" s="338" t="s">
        <v>4976</v>
      </c>
      <c r="M6818" s="338" t="s">
        <v>31606</v>
      </c>
      <c r="N6818" s="338" t="s">
        <v>31607</v>
      </c>
      <c r="O6818" s="338" t="s">
        <v>5794</v>
      </c>
    </row>
    <row r="6819" ht="15.75" customHeight="1">
      <c r="A6819" s="338" t="s">
        <v>31608</v>
      </c>
      <c r="B6819" s="338" t="s">
        <v>4970</v>
      </c>
      <c r="C6819" s="338" t="s">
        <v>1425</v>
      </c>
      <c r="D6819" s="338">
        <v>2015.0</v>
      </c>
      <c r="E6819" s="338" t="s">
        <v>31609</v>
      </c>
      <c r="F6819" s="339">
        <v>45174.0</v>
      </c>
      <c r="G6819" s="338" t="s">
        <v>5219</v>
      </c>
      <c r="H6819" s="338" t="s">
        <v>5839</v>
      </c>
      <c r="I6819" s="338" t="s">
        <v>31610</v>
      </c>
      <c r="J6819" s="338" t="s">
        <v>31611</v>
      </c>
      <c r="K6819" s="338" t="s">
        <v>4987</v>
      </c>
      <c r="M6819" s="338" t="s">
        <v>31612</v>
      </c>
      <c r="N6819" s="338" t="s">
        <v>31613</v>
      </c>
      <c r="O6819" s="338" t="s">
        <v>5143</v>
      </c>
    </row>
    <row r="6820" ht="15.75" customHeight="1">
      <c r="A6820" s="338" t="s">
        <v>31614</v>
      </c>
      <c r="B6820" s="338" t="s">
        <v>5601</v>
      </c>
      <c r="C6820" s="338" t="s">
        <v>1558</v>
      </c>
      <c r="D6820" s="338">
        <v>2015.0</v>
      </c>
      <c r="E6820" s="338" t="s">
        <v>31615</v>
      </c>
      <c r="F6820" s="339">
        <v>45113.0</v>
      </c>
      <c r="G6820" s="338" t="s">
        <v>5287</v>
      </c>
      <c r="H6820" s="338" t="s">
        <v>23298</v>
      </c>
      <c r="I6820" s="338" t="s">
        <v>23298</v>
      </c>
      <c r="J6820" s="338" t="s">
        <v>31616</v>
      </c>
      <c r="K6820" s="338" t="s">
        <v>10219</v>
      </c>
      <c r="M6820" s="338" t="s">
        <v>31617</v>
      </c>
      <c r="N6820" s="338" t="s">
        <v>23301</v>
      </c>
      <c r="O6820" s="338" t="s">
        <v>4991</v>
      </c>
    </row>
    <row r="6821" ht="15.75" customHeight="1">
      <c r="A6821" s="338" t="s">
        <v>31618</v>
      </c>
      <c r="B6821" s="338" t="s">
        <v>4970</v>
      </c>
      <c r="C6821" s="338" t="s">
        <v>1537</v>
      </c>
      <c r="D6821" s="338">
        <v>2015.0</v>
      </c>
      <c r="E6821" s="338" t="s">
        <v>31619</v>
      </c>
      <c r="F6821" s="339">
        <v>45052.0</v>
      </c>
      <c r="G6821" s="338" t="s">
        <v>5880</v>
      </c>
      <c r="H6821" s="338" t="s">
        <v>15683</v>
      </c>
      <c r="I6821" s="338" t="s">
        <v>15683</v>
      </c>
      <c r="J6821" s="338" t="s">
        <v>31620</v>
      </c>
      <c r="K6821" s="338" t="s">
        <v>5245</v>
      </c>
      <c r="M6821" s="338" t="s">
        <v>31621</v>
      </c>
      <c r="N6821" s="338" t="s">
        <v>19262</v>
      </c>
      <c r="O6821" s="338" t="s">
        <v>6278</v>
      </c>
    </row>
    <row r="6822" ht="15.75" customHeight="1">
      <c r="A6822" s="338" t="s">
        <v>31622</v>
      </c>
      <c r="B6822" s="338" t="s">
        <v>4970</v>
      </c>
      <c r="C6822" s="338" t="s">
        <v>1537</v>
      </c>
      <c r="D6822" s="338">
        <v>2015.0</v>
      </c>
      <c r="E6822" s="338" t="s">
        <v>31623</v>
      </c>
      <c r="F6822" s="339">
        <v>45175.0</v>
      </c>
      <c r="G6822" s="338" t="s">
        <v>6428</v>
      </c>
      <c r="H6822" s="338" t="s">
        <v>31624</v>
      </c>
      <c r="I6822" s="338" t="s">
        <v>31624</v>
      </c>
      <c r="J6822" s="338" t="s">
        <v>27999</v>
      </c>
      <c r="K6822" s="338" t="s">
        <v>4976</v>
      </c>
      <c r="L6822" s="338" t="s">
        <v>6297</v>
      </c>
      <c r="M6822" s="338" t="s">
        <v>31625</v>
      </c>
      <c r="N6822" s="338" t="s">
        <v>26685</v>
      </c>
      <c r="O6822" s="338" t="s">
        <v>5316</v>
      </c>
    </row>
    <row r="6823" ht="15.75" customHeight="1">
      <c r="A6823" s="338" t="s">
        <v>4419</v>
      </c>
      <c r="B6823" s="338" t="s">
        <v>4970</v>
      </c>
      <c r="C6823" s="338" t="s">
        <v>1681</v>
      </c>
      <c r="D6823" s="338">
        <v>2015.0</v>
      </c>
      <c r="E6823" s="338" t="s">
        <v>31626</v>
      </c>
      <c r="F6823" s="339">
        <v>44992.0</v>
      </c>
      <c r="G6823" s="338" t="s">
        <v>5129</v>
      </c>
      <c r="H6823" s="338" t="s">
        <v>30038</v>
      </c>
      <c r="I6823" s="338" t="s">
        <v>31627</v>
      </c>
      <c r="J6823" s="338" t="s">
        <v>26451</v>
      </c>
      <c r="K6823" s="338" t="s">
        <v>4987</v>
      </c>
      <c r="M6823" s="338" t="s">
        <v>31628</v>
      </c>
      <c r="N6823" s="338" t="s">
        <v>31629</v>
      </c>
      <c r="O6823" s="338" t="s">
        <v>5537</v>
      </c>
    </row>
    <row r="6824" ht="15.75" customHeight="1">
      <c r="A6824" s="338" t="s">
        <v>31630</v>
      </c>
      <c r="B6824" s="338" t="s">
        <v>4970</v>
      </c>
      <c r="C6824" s="338" t="s">
        <v>3713</v>
      </c>
      <c r="D6824" s="338">
        <v>2015.0</v>
      </c>
      <c r="E6824" s="338" t="s">
        <v>30901</v>
      </c>
      <c r="F6824" s="339">
        <v>44991.0</v>
      </c>
      <c r="G6824" s="338" t="s">
        <v>7089</v>
      </c>
      <c r="H6824" s="338" t="s">
        <v>30757</v>
      </c>
      <c r="I6824" s="338" t="s">
        <v>30757</v>
      </c>
      <c r="J6824" s="338" t="s">
        <v>7807</v>
      </c>
      <c r="K6824" s="338" t="s">
        <v>4987</v>
      </c>
      <c r="L6824" s="338" t="s">
        <v>6113</v>
      </c>
      <c r="M6824" s="338" t="s">
        <v>31631</v>
      </c>
      <c r="N6824" s="338" t="s">
        <v>31632</v>
      </c>
      <c r="O6824" s="338" t="s">
        <v>5010</v>
      </c>
    </row>
    <row r="6825" ht="15.75" customHeight="1">
      <c r="A6825" s="338" t="s">
        <v>31633</v>
      </c>
      <c r="C6825" s="338" t="s">
        <v>1547</v>
      </c>
      <c r="D6825" s="338">
        <v>2015.0</v>
      </c>
      <c r="E6825" s="338" t="s">
        <v>31634</v>
      </c>
      <c r="F6825" s="339">
        <v>45083.0</v>
      </c>
      <c r="G6825" s="338" t="s">
        <v>6036</v>
      </c>
      <c r="H6825" s="338" t="s">
        <v>31635</v>
      </c>
      <c r="I6825" s="338" t="s">
        <v>31635</v>
      </c>
      <c r="J6825" s="338" t="s">
        <v>17663</v>
      </c>
      <c r="K6825" s="338" t="s">
        <v>3074</v>
      </c>
      <c r="M6825" s="338" t="s">
        <v>31636</v>
      </c>
      <c r="N6825" s="338" t="s">
        <v>31637</v>
      </c>
      <c r="O6825" s="338" t="s">
        <v>5186</v>
      </c>
    </row>
    <row r="6826" ht="15.75" customHeight="1">
      <c r="A6826" s="338" t="s">
        <v>31638</v>
      </c>
      <c r="B6826" s="338" t="s">
        <v>4993</v>
      </c>
      <c r="C6826" s="338" t="s">
        <v>1601</v>
      </c>
      <c r="D6826" s="338">
        <v>2015.0</v>
      </c>
      <c r="E6826" s="338" t="s">
        <v>31241</v>
      </c>
      <c r="F6826" s="339">
        <v>44961.0</v>
      </c>
      <c r="G6826" s="338" t="s">
        <v>6031</v>
      </c>
      <c r="H6826" s="338" t="s">
        <v>26655</v>
      </c>
      <c r="I6826" s="338" t="s">
        <v>31639</v>
      </c>
      <c r="J6826" s="338" t="s">
        <v>31640</v>
      </c>
      <c r="K6826" s="338" t="s">
        <v>4987</v>
      </c>
      <c r="L6826" s="338" t="s">
        <v>5084</v>
      </c>
      <c r="M6826" s="338" t="s">
        <v>31641</v>
      </c>
      <c r="N6826" s="338" t="s">
        <v>31642</v>
      </c>
      <c r="O6826" s="338" t="s">
        <v>5715</v>
      </c>
    </row>
    <row r="6827" ht="15.75" customHeight="1">
      <c r="A6827" s="338" t="s">
        <v>31643</v>
      </c>
      <c r="B6827" s="338" t="s">
        <v>8739</v>
      </c>
      <c r="C6827" s="338" t="s">
        <v>1547</v>
      </c>
      <c r="D6827" s="338">
        <v>2015.0</v>
      </c>
      <c r="E6827" s="338" t="s">
        <v>31644</v>
      </c>
      <c r="F6827" s="339">
        <v>45144.0</v>
      </c>
      <c r="G6827" s="338" t="s">
        <v>6075</v>
      </c>
      <c r="H6827" s="338" t="s">
        <v>28036</v>
      </c>
      <c r="I6827" s="338" t="s">
        <v>28036</v>
      </c>
      <c r="J6827" s="338" t="s">
        <v>31645</v>
      </c>
      <c r="K6827" s="338" t="s">
        <v>23155</v>
      </c>
      <c r="M6827" s="338" t="s">
        <v>31646</v>
      </c>
      <c r="N6827" s="338" t="s">
        <v>28040</v>
      </c>
      <c r="O6827" s="338" t="s">
        <v>5943</v>
      </c>
    </row>
    <row r="6828" ht="15.75" customHeight="1">
      <c r="A6828" s="338" t="s">
        <v>31647</v>
      </c>
      <c r="B6828" s="338" t="s">
        <v>7737</v>
      </c>
      <c r="C6828" s="338" t="s">
        <v>1537</v>
      </c>
      <c r="D6828" s="338">
        <v>2015.0</v>
      </c>
      <c r="E6828" s="338" t="s">
        <v>30650</v>
      </c>
      <c r="F6828" s="339">
        <v>45021.0</v>
      </c>
      <c r="G6828" s="338" t="s">
        <v>6536</v>
      </c>
      <c r="H6828" s="338" t="s">
        <v>5212</v>
      </c>
      <c r="I6828" s="338" t="s">
        <v>31648</v>
      </c>
      <c r="J6828" s="338" t="s">
        <v>31649</v>
      </c>
      <c r="K6828" s="338" t="s">
        <v>4987</v>
      </c>
      <c r="L6828" s="338" t="s">
        <v>6297</v>
      </c>
      <c r="M6828" s="338" t="s">
        <v>31650</v>
      </c>
      <c r="N6828" s="338" t="s">
        <v>31651</v>
      </c>
      <c r="O6828" s="338" t="s">
        <v>5262</v>
      </c>
    </row>
    <row r="6829" ht="15.75" customHeight="1">
      <c r="A6829" s="338" t="s">
        <v>31652</v>
      </c>
      <c r="B6829" s="338" t="s">
        <v>4970</v>
      </c>
      <c r="C6829" s="338" t="s">
        <v>1558</v>
      </c>
      <c r="D6829" s="338">
        <v>2015.0</v>
      </c>
      <c r="E6829" s="338" t="s">
        <v>31246</v>
      </c>
      <c r="F6829" s="339">
        <v>44932.0</v>
      </c>
      <c r="G6829" s="338" t="s">
        <v>5121</v>
      </c>
      <c r="H6829" s="338" t="s">
        <v>23389</v>
      </c>
      <c r="I6829" s="338" t="s">
        <v>31653</v>
      </c>
      <c r="J6829" s="338" t="s">
        <v>16783</v>
      </c>
      <c r="K6829" s="338" t="s">
        <v>4987</v>
      </c>
      <c r="L6829" s="338" t="s">
        <v>5807</v>
      </c>
      <c r="M6829" s="338" t="s">
        <v>31654</v>
      </c>
      <c r="N6829" s="338" t="s">
        <v>31655</v>
      </c>
      <c r="O6829" s="338" t="s">
        <v>5324</v>
      </c>
    </row>
    <row r="6830" ht="15.75" customHeight="1">
      <c r="A6830" s="338" t="s">
        <v>4771</v>
      </c>
      <c r="B6830" s="338" t="s">
        <v>4970</v>
      </c>
      <c r="C6830" s="338" t="s">
        <v>1558</v>
      </c>
      <c r="D6830" s="338">
        <v>2015.0</v>
      </c>
      <c r="E6830" s="338" t="s">
        <v>31140</v>
      </c>
      <c r="F6830" s="339">
        <v>45021.0</v>
      </c>
      <c r="G6830" s="338" t="s">
        <v>5196</v>
      </c>
      <c r="H6830" s="338" t="s">
        <v>30057</v>
      </c>
      <c r="I6830" s="338" t="s">
        <v>24877</v>
      </c>
      <c r="J6830" s="338" t="s">
        <v>17479</v>
      </c>
      <c r="K6830" s="338" t="s">
        <v>4987</v>
      </c>
      <c r="L6830" s="338" t="s">
        <v>5377</v>
      </c>
      <c r="M6830" s="338" t="s">
        <v>31656</v>
      </c>
      <c r="N6830" s="338" t="s">
        <v>16834</v>
      </c>
      <c r="O6830" s="338" t="s">
        <v>5283</v>
      </c>
    </row>
    <row r="6831" ht="15.75" customHeight="1">
      <c r="A6831" s="338" t="s">
        <v>4456</v>
      </c>
      <c r="B6831" s="338" t="s">
        <v>4970</v>
      </c>
      <c r="C6831" s="338" t="s">
        <v>1558</v>
      </c>
      <c r="D6831" s="338">
        <v>2015.0</v>
      </c>
      <c r="E6831" s="338" t="s">
        <v>30790</v>
      </c>
      <c r="F6831" s="339">
        <v>44931.0</v>
      </c>
      <c r="G6831" s="338" t="s">
        <v>5963</v>
      </c>
      <c r="H6831" s="338" t="s">
        <v>25092</v>
      </c>
      <c r="I6831" s="338" t="s">
        <v>27916</v>
      </c>
      <c r="J6831" s="338" t="s">
        <v>31657</v>
      </c>
      <c r="K6831" s="338" t="s">
        <v>4987</v>
      </c>
      <c r="L6831" s="338" t="s">
        <v>5822</v>
      </c>
      <c r="M6831" s="338" t="s">
        <v>31658</v>
      </c>
      <c r="N6831" s="338" t="s">
        <v>5009</v>
      </c>
      <c r="O6831" s="338" t="s">
        <v>5483</v>
      </c>
    </row>
    <row r="6832" ht="15.75" customHeight="1">
      <c r="A6832" s="338" t="s">
        <v>31659</v>
      </c>
      <c r="B6832" s="338" t="s">
        <v>5601</v>
      </c>
      <c r="C6832" s="338" t="s">
        <v>1537</v>
      </c>
      <c r="D6832" s="338">
        <v>2015.0</v>
      </c>
      <c r="E6832" s="338" t="s">
        <v>31395</v>
      </c>
      <c r="F6832" s="339">
        <v>45113.0</v>
      </c>
      <c r="G6832" s="338" t="s">
        <v>5113</v>
      </c>
      <c r="H6832" s="338" t="s">
        <v>31660</v>
      </c>
      <c r="I6832" s="338" t="s">
        <v>31661</v>
      </c>
      <c r="J6832" s="338" t="s">
        <v>31662</v>
      </c>
      <c r="K6832" s="338" t="s">
        <v>5245</v>
      </c>
      <c r="M6832" s="338" t="s">
        <v>31663</v>
      </c>
      <c r="N6832" s="338" t="s">
        <v>31664</v>
      </c>
      <c r="O6832" s="338" t="s">
        <v>5483</v>
      </c>
    </row>
    <row r="6833" ht="15.75" customHeight="1">
      <c r="A6833" s="338" t="s">
        <v>31665</v>
      </c>
      <c r="B6833" s="338" t="s">
        <v>4970</v>
      </c>
      <c r="C6833" s="338" t="s">
        <v>1558</v>
      </c>
      <c r="D6833" s="338">
        <v>2015.0</v>
      </c>
      <c r="E6833" s="338" t="s">
        <v>30801</v>
      </c>
      <c r="F6833" s="339">
        <v>44932.0</v>
      </c>
      <c r="G6833" s="338" t="s">
        <v>5241</v>
      </c>
      <c r="H6833" s="338" t="s">
        <v>31666</v>
      </c>
      <c r="I6833" s="338" t="s">
        <v>31666</v>
      </c>
      <c r="J6833" s="338" t="s">
        <v>31533</v>
      </c>
      <c r="K6833" s="338" t="s">
        <v>4987</v>
      </c>
      <c r="M6833" s="338" t="s">
        <v>31667</v>
      </c>
      <c r="N6833" s="338" t="s">
        <v>31151</v>
      </c>
      <c r="O6833" s="338" t="s">
        <v>7435</v>
      </c>
    </row>
    <row r="6834" ht="15.75" customHeight="1">
      <c r="A6834" s="338" t="s">
        <v>31668</v>
      </c>
      <c r="B6834" s="338" t="s">
        <v>4970</v>
      </c>
      <c r="C6834" s="338" t="s">
        <v>1558</v>
      </c>
      <c r="D6834" s="338">
        <v>2015.0</v>
      </c>
      <c r="E6834" s="338" t="s">
        <v>31188</v>
      </c>
      <c r="F6834" s="339">
        <v>45083.0</v>
      </c>
      <c r="G6834" s="338" t="s">
        <v>5872</v>
      </c>
      <c r="H6834" s="338" t="s">
        <v>21374</v>
      </c>
      <c r="I6834" s="338" t="s">
        <v>31669</v>
      </c>
      <c r="J6834" s="338" t="s">
        <v>6229</v>
      </c>
      <c r="K6834" s="338" t="s">
        <v>4987</v>
      </c>
      <c r="L6834" s="338" t="s">
        <v>5140</v>
      </c>
      <c r="M6834" s="338" t="s">
        <v>31670</v>
      </c>
      <c r="N6834" s="338" t="s">
        <v>29693</v>
      </c>
      <c r="O6834" s="338" t="s">
        <v>6003</v>
      </c>
    </row>
    <row r="6835" ht="15.75" customHeight="1">
      <c r="A6835" s="338" t="s">
        <v>3387</v>
      </c>
      <c r="B6835" s="338" t="s">
        <v>7737</v>
      </c>
      <c r="C6835" s="338" t="s">
        <v>1558</v>
      </c>
      <c r="D6835" s="338">
        <v>2015.0</v>
      </c>
      <c r="E6835" s="338" t="s">
        <v>30901</v>
      </c>
      <c r="F6835" s="339">
        <v>45174.0</v>
      </c>
      <c r="G6835" s="338" t="s">
        <v>8851</v>
      </c>
      <c r="H6835" s="338" t="s">
        <v>5386</v>
      </c>
      <c r="I6835" s="338" t="s">
        <v>25793</v>
      </c>
      <c r="J6835" s="338" t="s">
        <v>6022</v>
      </c>
      <c r="K6835" s="338" t="s">
        <v>4987</v>
      </c>
      <c r="L6835" s="338" t="s">
        <v>4999</v>
      </c>
      <c r="M6835" s="338" t="s">
        <v>31671</v>
      </c>
      <c r="N6835" s="338" t="s">
        <v>18675</v>
      </c>
      <c r="O6835" s="338" t="s">
        <v>5294</v>
      </c>
    </row>
    <row r="6836" ht="15.75" customHeight="1">
      <c r="A6836" s="338" t="s">
        <v>4506</v>
      </c>
      <c r="B6836" s="338" t="s">
        <v>4970</v>
      </c>
      <c r="C6836" s="338" t="s">
        <v>1681</v>
      </c>
      <c r="D6836" s="338">
        <v>2015.0</v>
      </c>
      <c r="E6836" s="338" t="s">
        <v>30715</v>
      </c>
      <c r="F6836" s="338" t="s">
        <v>5059</v>
      </c>
      <c r="G6836" s="338" t="s">
        <v>5090</v>
      </c>
      <c r="H6836" s="338" t="s">
        <v>26239</v>
      </c>
      <c r="I6836" s="338" t="s">
        <v>26239</v>
      </c>
      <c r="J6836" s="338" t="s">
        <v>5155</v>
      </c>
      <c r="K6836" s="338" t="s">
        <v>4987</v>
      </c>
      <c r="L6836" s="338" t="s">
        <v>5064</v>
      </c>
      <c r="M6836" s="338" t="s">
        <v>31672</v>
      </c>
      <c r="N6836" s="338" t="s">
        <v>31673</v>
      </c>
      <c r="O6836" s="338" t="s">
        <v>5537</v>
      </c>
    </row>
    <row r="6837" ht="15.75" customHeight="1">
      <c r="A6837" s="338" t="s">
        <v>31674</v>
      </c>
      <c r="B6837" s="338" t="s">
        <v>4970</v>
      </c>
      <c r="C6837" s="338" t="s">
        <v>1547</v>
      </c>
      <c r="D6837" s="338">
        <v>2015.0</v>
      </c>
      <c r="E6837" s="338" t="s">
        <v>31675</v>
      </c>
      <c r="F6837" s="339">
        <v>45053.0</v>
      </c>
      <c r="G6837" s="338" t="s">
        <v>7883</v>
      </c>
      <c r="H6837" s="338" t="s">
        <v>31676</v>
      </c>
      <c r="I6837" s="338" t="s">
        <v>31676</v>
      </c>
      <c r="J6837" s="338" t="s">
        <v>31677</v>
      </c>
      <c r="K6837" s="338" t="s">
        <v>8494</v>
      </c>
      <c r="M6837" s="338" t="s">
        <v>31678</v>
      </c>
      <c r="N6837" s="338" t="s">
        <v>31679</v>
      </c>
      <c r="O6837" s="338" t="s">
        <v>5324</v>
      </c>
    </row>
    <row r="6838" ht="15.75" customHeight="1">
      <c r="A6838" s="338" t="s">
        <v>4008</v>
      </c>
      <c r="B6838" s="338" t="s">
        <v>4993</v>
      </c>
      <c r="C6838" s="338" t="s">
        <v>1547</v>
      </c>
      <c r="D6838" s="338">
        <v>2015.0</v>
      </c>
      <c r="E6838" s="338" t="s">
        <v>31224</v>
      </c>
      <c r="F6838" s="339">
        <v>45175.0</v>
      </c>
      <c r="G6838" s="338" t="s">
        <v>7849</v>
      </c>
      <c r="H6838" s="338" t="s">
        <v>7580</v>
      </c>
      <c r="I6838" s="338" t="s">
        <v>31680</v>
      </c>
      <c r="J6838" s="338" t="s">
        <v>17059</v>
      </c>
      <c r="K6838" s="338" t="s">
        <v>4976</v>
      </c>
      <c r="L6838" s="338" t="s">
        <v>5157</v>
      </c>
      <c r="M6838" s="338" t="s">
        <v>31681</v>
      </c>
      <c r="N6838" s="338" t="s">
        <v>10126</v>
      </c>
      <c r="O6838" s="338" t="s">
        <v>4991</v>
      </c>
    </row>
    <row r="6839" ht="15.75" customHeight="1">
      <c r="A6839" s="338" t="s">
        <v>31682</v>
      </c>
      <c r="C6839" s="338" t="s">
        <v>1537</v>
      </c>
      <c r="D6839" s="338">
        <v>2015.0</v>
      </c>
      <c r="E6839" s="338" t="s">
        <v>31683</v>
      </c>
      <c r="F6839" s="338" t="s">
        <v>5286</v>
      </c>
      <c r="G6839" s="338" t="s">
        <v>31684</v>
      </c>
      <c r="H6839" s="338" t="s">
        <v>31685</v>
      </c>
      <c r="I6839" s="338" t="s">
        <v>31686</v>
      </c>
      <c r="J6839" s="338" t="s">
        <v>31687</v>
      </c>
      <c r="K6839" s="338" t="s">
        <v>6254</v>
      </c>
      <c r="M6839" s="338" t="s">
        <v>31688</v>
      </c>
      <c r="N6839" s="338" t="s">
        <v>31689</v>
      </c>
      <c r="O6839" s="338" t="s">
        <v>5677</v>
      </c>
    </row>
    <row r="6840" ht="15.75" customHeight="1">
      <c r="A6840" s="338" t="s">
        <v>2620</v>
      </c>
      <c r="B6840" s="338" t="s">
        <v>4993</v>
      </c>
      <c r="C6840" s="338" t="s">
        <v>1537</v>
      </c>
      <c r="D6840" s="338">
        <v>2015.0</v>
      </c>
      <c r="E6840" s="338" t="s">
        <v>30673</v>
      </c>
      <c r="F6840" s="339">
        <v>45020.0</v>
      </c>
      <c r="G6840" s="338" t="s">
        <v>7952</v>
      </c>
      <c r="H6840" s="338" t="s">
        <v>25041</v>
      </c>
      <c r="I6840" s="338" t="s">
        <v>25493</v>
      </c>
      <c r="J6840" s="338" t="s">
        <v>25493</v>
      </c>
      <c r="K6840" s="338" t="s">
        <v>4987</v>
      </c>
      <c r="L6840" s="338" t="s">
        <v>7748</v>
      </c>
      <c r="M6840" s="338" t="s">
        <v>31690</v>
      </c>
      <c r="N6840" s="338" t="s">
        <v>4990</v>
      </c>
      <c r="O6840" s="338" t="s">
        <v>5370</v>
      </c>
    </row>
    <row r="6841" ht="15.75" customHeight="1">
      <c r="A6841" s="338" t="s">
        <v>31691</v>
      </c>
      <c r="B6841" s="338" t="s">
        <v>4970</v>
      </c>
      <c r="C6841" s="338" t="s">
        <v>1547</v>
      </c>
      <c r="D6841" s="338">
        <v>2015.0</v>
      </c>
      <c r="E6841" s="338" t="s">
        <v>31692</v>
      </c>
      <c r="F6841" s="339">
        <v>45053.0</v>
      </c>
      <c r="G6841" s="338" t="s">
        <v>5272</v>
      </c>
      <c r="H6841" s="338" t="s">
        <v>14059</v>
      </c>
      <c r="I6841" s="338" t="s">
        <v>31693</v>
      </c>
      <c r="J6841" s="338" t="s">
        <v>8493</v>
      </c>
      <c r="K6841" s="338" t="s">
        <v>5245</v>
      </c>
      <c r="M6841" s="338" t="s">
        <v>31694</v>
      </c>
      <c r="N6841" s="338" t="s">
        <v>24812</v>
      </c>
      <c r="O6841" s="338" t="s">
        <v>5370</v>
      </c>
    </row>
    <row r="6842" ht="15.75" customHeight="1">
      <c r="A6842" s="338" t="s">
        <v>1494</v>
      </c>
      <c r="B6842" s="338" t="s">
        <v>4993</v>
      </c>
      <c r="C6842" s="338" t="s">
        <v>1547</v>
      </c>
      <c r="D6842" s="338">
        <v>2015.0</v>
      </c>
      <c r="E6842" s="338" t="s">
        <v>31395</v>
      </c>
      <c r="F6842" s="339">
        <v>45052.0</v>
      </c>
      <c r="G6842" s="338" t="s">
        <v>5163</v>
      </c>
      <c r="H6842" s="338" t="s">
        <v>26904</v>
      </c>
      <c r="I6842" s="338" t="s">
        <v>26904</v>
      </c>
      <c r="J6842" s="338" t="s">
        <v>31695</v>
      </c>
      <c r="K6842" s="338" t="s">
        <v>4987</v>
      </c>
      <c r="L6842" s="338" t="s">
        <v>5291</v>
      </c>
      <c r="M6842" s="338" t="s">
        <v>31696</v>
      </c>
      <c r="N6842" s="338" t="s">
        <v>31697</v>
      </c>
      <c r="O6842" s="338" t="s">
        <v>6278</v>
      </c>
    </row>
    <row r="6843" ht="15.75" customHeight="1">
      <c r="A6843" s="338" t="s">
        <v>31698</v>
      </c>
      <c r="B6843" s="338" t="s">
        <v>4970</v>
      </c>
      <c r="C6843" s="338" t="s">
        <v>1537</v>
      </c>
      <c r="D6843" s="338">
        <v>2015.0</v>
      </c>
      <c r="E6843" s="338" t="s">
        <v>31507</v>
      </c>
      <c r="F6843" s="338" t="s">
        <v>5286</v>
      </c>
      <c r="G6843" s="338" t="s">
        <v>5872</v>
      </c>
      <c r="H6843" s="338" t="s">
        <v>31699</v>
      </c>
      <c r="I6843" s="338" t="s">
        <v>31699</v>
      </c>
      <c r="J6843" s="338" t="s">
        <v>8799</v>
      </c>
      <c r="K6843" s="338" t="s">
        <v>13217</v>
      </c>
      <c r="L6843" s="338" t="s">
        <v>12744</v>
      </c>
      <c r="M6843" s="338" t="s">
        <v>31700</v>
      </c>
      <c r="N6843" s="338" t="s">
        <v>31701</v>
      </c>
      <c r="O6843" s="338" t="s">
        <v>5056</v>
      </c>
    </row>
    <row r="6844" ht="15.75" customHeight="1">
      <c r="A6844" s="338" t="s">
        <v>31702</v>
      </c>
      <c r="B6844" s="338" t="s">
        <v>4970</v>
      </c>
      <c r="C6844" s="338" t="s">
        <v>1547</v>
      </c>
      <c r="D6844" s="338">
        <v>2015.0</v>
      </c>
      <c r="E6844" s="338" t="s">
        <v>31703</v>
      </c>
      <c r="F6844" s="339">
        <v>44933.0</v>
      </c>
      <c r="G6844" s="338" t="s">
        <v>5674</v>
      </c>
      <c r="H6844" s="338" t="s">
        <v>28877</v>
      </c>
      <c r="I6844" s="338" t="s">
        <v>28877</v>
      </c>
      <c r="J6844" s="338" t="s">
        <v>21042</v>
      </c>
      <c r="K6844" s="338" t="s">
        <v>4976</v>
      </c>
      <c r="M6844" s="338" t="s">
        <v>31704</v>
      </c>
      <c r="N6844" s="338" t="s">
        <v>31705</v>
      </c>
      <c r="O6844" s="338" t="s">
        <v>5283</v>
      </c>
    </row>
    <row r="6845" ht="15.75" customHeight="1">
      <c r="A6845" s="338" t="s">
        <v>31706</v>
      </c>
      <c r="B6845" s="338" t="s">
        <v>7737</v>
      </c>
      <c r="C6845" s="338" t="s">
        <v>1558</v>
      </c>
      <c r="D6845" s="338">
        <v>2016.0</v>
      </c>
      <c r="E6845" s="338" t="s">
        <v>31504</v>
      </c>
      <c r="F6845" s="339">
        <v>45112.0</v>
      </c>
      <c r="G6845" s="338" t="s">
        <v>7952</v>
      </c>
      <c r="H6845" s="338" t="s">
        <v>6691</v>
      </c>
      <c r="I6845" s="338" t="s">
        <v>24637</v>
      </c>
      <c r="J6845" s="338" t="s">
        <v>18463</v>
      </c>
      <c r="K6845" s="338" t="s">
        <v>4987</v>
      </c>
      <c r="L6845" s="338" t="s">
        <v>7014</v>
      </c>
      <c r="M6845" s="338" t="s">
        <v>31707</v>
      </c>
      <c r="N6845" s="338" t="s">
        <v>28652</v>
      </c>
      <c r="O6845" s="338" t="s">
        <v>5715</v>
      </c>
    </row>
    <row r="6846" ht="15.75" customHeight="1">
      <c r="A6846" s="338" t="s">
        <v>912</v>
      </c>
      <c r="B6846" s="338" t="s">
        <v>7737</v>
      </c>
      <c r="C6846" s="338" t="s">
        <v>1537</v>
      </c>
      <c r="D6846" s="338">
        <v>2016.0</v>
      </c>
      <c r="E6846" s="338" t="s">
        <v>31590</v>
      </c>
      <c r="F6846" s="339">
        <v>45174.0</v>
      </c>
      <c r="G6846" s="338" t="s">
        <v>29733</v>
      </c>
      <c r="H6846" s="338" t="s">
        <v>21309</v>
      </c>
      <c r="I6846" s="338" t="s">
        <v>21309</v>
      </c>
      <c r="J6846" s="338" t="s">
        <v>15469</v>
      </c>
      <c r="K6846" s="338" t="s">
        <v>4987</v>
      </c>
      <c r="L6846" s="338" t="s">
        <v>16673</v>
      </c>
      <c r="M6846" s="338" t="s">
        <v>31708</v>
      </c>
      <c r="N6846" s="338" t="s">
        <v>17193</v>
      </c>
      <c r="O6846" s="338" t="s">
        <v>5457</v>
      </c>
    </row>
    <row r="6847" ht="15.75" customHeight="1">
      <c r="A6847" s="338" t="s">
        <v>3705</v>
      </c>
      <c r="B6847" s="338" t="s">
        <v>7737</v>
      </c>
      <c r="C6847" s="338" t="s">
        <v>1537</v>
      </c>
      <c r="D6847" s="338">
        <v>2016.0</v>
      </c>
      <c r="E6847" s="338" t="s">
        <v>31709</v>
      </c>
      <c r="F6847" s="339">
        <v>45175.0</v>
      </c>
      <c r="G6847" s="338" t="s">
        <v>8583</v>
      </c>
      <c r="H6847" s="338" t="s">
        <v>19206</v>
      </c>
      <c r="I6847" s="338" t="s">
        <v>8630</v>
      </c>
      <c r="J6847" s="338" t="s">
        <v>10653</v>
      </c>
      <c r="K6847" s="338" t="s">
        <v>4987</v>
      </c>
      <c r="L6847" s="338" t="s">
        <v>16634</v>
      </c>
      <c r="M6847" s="338" t="s">
        <v>31710</v>
      </c>
      <c r="N6847" s="338" t="s">
        <v>5126</v>
      </c>
      <c r="O6847" s="338" t="s">
        <v>5193</v>
      </c>
    </row>
    <row r="6848" ht="15.75" customHeight="1">
      <c r="A6848" s="338" t="s">
        <v>161</v>
      </c>
      <c r="B6848" s="338" t="s">
        <v>7737</v>
      </c>
      <c r="C6848" s="338" t="s">
        <v>1537</v>
      </c>
      <c r="D6848" s="338">
        <v>2016.0</v>
      </c>
      <c r="E6848" s="338" t="s">
        <v>31711</v>
      </c>
      <c r="F6848" s="339">
        <v>45145.0</v>
      </c>
      <c r="G6848" s="338" t="s">
        <v>31712</v>
      </c>
      <c r="H6848" s="338" t="s">
        <v>25528</v>
      </c>
      <c r="I6848" s="338" t="s">
        <v>27995</v>
      </c>
      <c r="J6848" s="338" t="s">
        <v>28381</v>
      </c>
      <c r="K6848" s="338" t="s">
        <v>4987</v>
      </c>
      <c r="L6848" s="338" t="s">
        <v>27059</v>
      </c>
      <c r="M6848" s="338" t="s">
        <v>31713</v>
      </c>
      <c r="N6848" s="338" t="s">
        <v>29021</v>
      </c>
      <c r="O6848" s="338" t="s">
        <v>17351</v>
      </c>
    </row>
    <row r="6849" ht="15.75" customHeight="1">
      <c r="A6849" s="338" t="s">
        <v>1314</v>
      </c>
      <c r="B6849" s="338" t="s">
        <v>7737</v>
      </c>
      <c r="C6849" s="338" t="s">
        <v>1537</v>
      </c>
      <c r="D6849" s="338">
        <v>2016.0</v>
      </c>
      <c r="E6849" s="338" t="s">
        <v>31714</v>
      </c>
      <c r="F6849" s="339">
        <v>45144.0</v>
      </c>
      <c r="G6849" s="338" t="s">
        <v>17389</v>
      </c>
      <c r="H6849" s="338" t="s">
        <v>27147</v>
      </c>
      <c r="I6849" s="338" t="s">
        <v>17964</v>
      </c>
      <c r="J6849" s="338" t="s">
        <v>31715</v>
      </c>
      <c r="K6849" s="338" t="s">
        <v>13217</v>
      </c>
      <c r="L6849" s="338" t="s">
        <v>18254</v>
      </c>
      <c r="M6849" s="338" t="s">
        <v>31716</v>
      </c>
      <c r="N6849" s="338" t="s">
        <v>30512</v>
      </c>
      <c r="O6849" s="338" t="s">
        <v>5457</v>
      </c>
    </row>
    <row r="6850" ht="15.75" customHeight="1">
      <c r="A6850" s="338" t="s">
        <v>207</v>
      </c>
      <c r="B6850" s="338" t="s">
        <v>4970</v>
      </c>
      <c r="C6850" s="338" t="s">
        <v>1537</v>
      </c>
      <c r="D6850" s="338">
        <v>2016.0</v>
      </c>
      <c r="E6850" s="338" t="s">
        <v>31717</v>
      </c>
      <c r="F6850" s="338" t="s">
        <v>6434</v>
      </c>
      <c r="G6850" s="338" t="s">
        <v>31718</v>
      </c>
      <c r="H6850" s="338" t="s">
        <v>31719</v>
      </c>
      <c r="I6850" s="338" t="s">
        <v>24265</v>
      </c>
      <c r="J6850" s="338" t="s">
        <v>22189</v>
      </c>
      <c r="K6850" s="338" t="s">
        <v>4987</v>
      </c>
      <c r="L6850" s="338" t="s">
        <v>7969</v>
      </c>
      <c r="M6850" s="338" t="s">
        <v>31720</v>
      </c>
      <c r="N6850" s="338" t="s">
        <v>5224</v>
      </c>
      <c r="O6850" s="338" t="s">
        <v>5576</v>
      </c>
    </row>
    <row r="6851" ht="15.75" customHeight="1">
      <c r="A6851" s="338" t="s">
        <v>231</v>
      </c>
      <c r="B6851" s="338" t="s">
        <v>7737</v>
      </c>
      <c r="C6851" s="338" t="s">
        <v>1537</v>
      </c>
      <c r="D6851" s="338">
        <v>2016.0</v>
      </c>
      <c r="E6851" s="338" t="s">
        <v>31721</v>
      </c>
      <c r="F6851" s="339">
        <v>45053.0</v>
      </c>
      <c r="G6851" s="338" t="s">
        <v>31722</v>
      </c>
      <c r="H6851" s="338" t="s">
        <v>24559</v>
      </c>
      <c r="I6851" s="338" t="s">
        <v>28608</v>
      </c>
      <c r="J6851" s="338" t="s">
        <v>30317</v>
      </c>
      <c r="K6851" s="338" t="s">
        <v>4987</v>
      </c>
      <c r="L6851" s="338" t="s">
        <v>23863</v>
      </c>
      <c r="M6851" s="338" t="s">
        <v>31723</v>
      </c>
      <c r="N6851" s="338" t="s">
        <v>29021</v>
      </c>
      <c r="O6851" s="338" t="s">
        <v>5217</v>
      </c>
    </row>
    <row r="6852" ht="15.75" customHeight="1">
      <c r="A6852" s="338" t="s">
        <v>1466</v>
      </c>
      <c r="B6852" s="338" t="s">
        <v>7737</v>
      </c>
      <c r="C6852" s="338" t="s">
        <v>1425</v>
      </c>
      <c r="D6852" s="338">
        <v>2016.0</v>
      </c>
      <c r="E6852" s="338" t="s">
        <v>31724</v>
      </c>
      <c r="F6852" s="339">
        <v>44992.0</v>
      </c>
      <c r="G6852" s="338" t="s">
        <v>29798</v>
      </c>
      <c r="H6852" s="338" t="s">
        <v>19415</v>
      </c>
      <c r="I6852" s="338" t="s">
        <v>19415</v>
      </c>
      <c r="J6852" s="338" t="s">
        <v>25067</v>
      </c>
      <c r="K6852" s="338" t="s">
        <v>4987</v>
      </c>
      <c r="L6852" s="338" t="s">
        <v>5222</v>
      </c>
      <c r="M6852" s="338" t="s">
        <v>31725</v>
      </c>
      <c r="N6852" s="338" t="s">
        <v>5036</v>
      </c>
      <c r="O6852" s="338" t="s">
        <v>5232</v>
      </c>
    </row>
    <row r="6853" ht="15.75" customHeight="1">
      <c r="A6853" s="338" t="s">
        <v>1443</v>
      </c>
      <c r="B6853" s="338" t="s">
        <v>7737</v>
      </c>
      <c r="C6853" s="338" t="s">
        <v>1547</v>
      </c>
      <c r="D6853" s="338">
        <v>2016.0</v>
      </c>
      <c r="E6853" s="338" t="s">
        <v>31726</v>
      </c>
      <c r="F6853" s="339">
        <v>45023.0</v>
      </c>
      <c r="G6853" s="338" t="s">
        <v>6435</v>
      </c>
      <c r="H6853" s="338" t="s">
        <v>31727</v>
      </c>
      <c r="I6853" s="338" t="s">
        <v>31728</v>
      </c>
      <c r="J6853" s="338" t="s">
        <v>31729</v>
      </c>
      <c r="K6853" s="338" t="s">
        <v>4976</v>
      </c>
      <c r="L6853" s="338" t="s">
        <v>5094</v>
      </c>
      <c r="M6853" s="338" t="s">
        <v>31730</v>
      </c>
      <c r="N6853" s="338" t="s">
        <v>5126</v>
      </c>
      <c r="O6853" s="338" t="s">
        <v>5537</v>
      </c>
    </row>
    <row r="6854" ht="15.75" customHeight="1">
      <c r="A6854" s="338" t="s">
        <v>31731</v>
      </c>
      <c r="B6854" s="338" t="s">
        <v>4970</v>
      </c>
      <c r="C6854" s="338" t="s">
        <v>3713</v>
      </c>
      <c r="D6854" s="338">
        <v>2016.0</v>
      </c>
      <c r="E6854" s="338" t="s">
        <v>31574</v>
      </c>
      <c r="F6854" s="339">
        <v>44933.0</v>
      </c>
      <c r="G6854" s="338" t="s">
        <v>22958</v>
      </c>
      <c r="H6854" s="338" t="s">
        <v>29855</v>
      </c>
      <c r="I6854" s="338" t="s">
        <v>29855</v>
      </c>
      <c r="J6854" s="338" t="s">
        <v>9891</v>
      </c>
      <c r="K6854" s="338" t="s">
        <v>4987</v>
      </c>
      <c r="L6854" s="338" t="s">
        <v>31732</v>
      </c>
      <c r="M6854" s="338" t="s">
        <v>31733</v>
      </c>
      <c r="N6854" s="338" t="s">
        <v>19967</v>
      </c>
      <c r="O6854" s="338" t="s">
        <v>5010</v>
      </c>
    </row>
    <row r="6855" ht="15.75" customHeight="1">
      <c r="A6855" s="338" t="s">
        <v>31734</v>
      </c>
      <c r="B6855" s="338" t="s">
        <v>4970</v>
      </c>
      <c r="C6855" s="338" t="s">
        <v>1547</v>
      </c>
      <c r="D6855" s="338">
        <v>2016.0</v>
      </c>
      <c r="E6855" s="338" t="s">
        <v>31735</v>
      </c>
      <c r="F6855" s="339">
        <v>45144.0</v>
      </c>
      <c r="G6855" s="338" t="s">
        <v>5121</v>
      </c>
      <c r="H6855" s="338" t="s">
        <v>31736</v>
      </c>
      <c r="I6855" s="338" t="s">
        <v>31737</v>
      </c>
      <c r="J6855" s="338" t="s">
        <v>31738</v>
      </c>
      <c r="K6855" s="338" t="s">
        <v>4976</v>
      </c>
      <c r="M6855" s="338" t="s">
        <v>31739</v>
      </c>
      <c r="N6855" s="338" t="s">
        <v>31740</v>
      </c>
      <c r="O6855" s="338" t="s">
        <v>5143</v>
      </c>
    </row>
    <row r="6856" ht="15.75" customHeight="1">
      <c r="A6856" s="338" t="s">
        <v>622</v>
      </c>
      <c r="B6856" s="338" t="s">
        <v>4993</v>
      </c>
      <c r="C6856" s="338" t="s">
        <v>1572</v>
      </c>
      <c r="D6856" s="338">
        <v>2016.0</v>
      </c>
      <c r="E6856" s="338" t="s">
        <v>31741</v>
      </c>
      <c r="F6856" s="339">
        <v>45084.0</v>
      </c>
      <c r="G6856" s="338" t="s">
        <v>10309</v>
      </c>
      <c r="H6856" s="338" t="s">
        <v>5839</v>
      </c>
      <c r="I6856" s="338" t="s">
        <v>31742</v>
      </c>
      <c r="J6856" s="338" t="s">
        <v>31743</v>
      </c>
      <c r="K6856" s="338" t="s">
        <v>4987</v>
      </c>
      <c r="L6856" s="338" t="s">
        <v>22805</v>
      </c>
      <c r="M6856" s="338" t="s">
        <v>31744</v>
      </c>
      <c r="N6856" s="338" t="s">
        <v>28805</v>
      </c>
      <c r="O6856" s="338" t="s">
        <v>5324</v>
      </c>
    </row>
    <row r="6857" ht="15.75" customHeight="1">
      <c r="A6857" s="338" t="s">
        <v>4376</v>
      </c>
      <c r="B6857" s="338" t="s">
        <v>7737</v>
      </c>
      <c r="C6857" s="338" t="s">
        <v>1547</v>
      </c>
      <c r="D6857" s="338">
        <v>2016.0</v>
      </c>
      <c r="E6857" s="338" t="s">
        <v>31745</v>
      </c>
      <c r="F6857" s="339">
        <v>45176.0</v>
      </c>
      <c r="G6857" s="338" t="s">
        <v>31746</v>
      </c>
      <c r="H6857" s="338" t="s">
        <v>21093</v>
      </c>
      <c r="I6857" s="338" t="s">
        <v>28612</v>
      </c>
      <c r="J6857" s="338" t="s">
        <v>25803</v>
      </c>
      <c r="K6857" s="338" t="s">
        <v>4987</v>
      </c>
      <c r="L6857" s="338" t="s">
        <v>7091</v>
      </c>
      <c r="M6857" s="338" t="s">
        <v>31747</v>
      </c>
      <c r="N6857" s="338" t="s">
        <v>31748</v>
      </c>
      <c r="O6857" s="338" t="s">
        <v>5077</v>
      </c>
    </row>
    <row r="6858" ht="15.75" customHeight="1">
      <c r="A6858" s="338" t="s">
        <v>1335</v>
      </c>
      <c r="B6858" s="338" t="s">
        <v>7737</v>
      </c>
      <c r="C6858" s="338" t="s">
        <v>1537</v>
      </c>
      <c r="D6858" s="338">
        <v>2016.0</v>
      </c>
      <c r="E6858" s="338" t="s">
        <v>31603</v>
      </c>
      <c r="F6858" s="339">
        <v>45175.0</v>
      </c>
      <c r="G6858" s="338" t="s">
        <v>31749</v>
      </c>
      <c r="H6858" s="338" t="s">
        <v>16605</v>
      </c>
      <c r="I6858" s="338" t="s">
        <v>24369</v>
      </c>
      <c r="J6858" s="338" t="s">
        <v>25067</v>
      </c>
      <c r="K6858" s="338" t="s">
        <v>4987</v>
      </c>
      <c r="L6858" s="338" t="s">
        <v>30387</v>
      </c>
      <c r="M6858" s="338" t="s">
        <v>31750</v>
      </c>
      <c r="N6858" s="338" t="s">
        <v>5224</v>
      </c>
      <c r="O6858" s="338" t="s">
        <v>9307</v>
      </c>
    </row>
    <row r="6859" ht="15.75" customHeight="1">
      <c r="A6859" s="338" t="s">
        <v>4284</v>
      </c>
      <c r="B6859" s="338" t="s">
        <v>4970</v>
      </c>
      <c r="C6859" s="338" t="s">
        <v>1558</v>
      </c>
      <c r="D6859" s="338">
        <v>2016.0</v>
      </c>
      <c r="E6859" s="338" t="s">
        <v>31469</v>
      </c>
      <c r="F6859" s="339">
        <v>45176.0</v>
      </c>
      <c r="G6859" s="338" t="s">
        <v>11992</v>
      </c>
      <c r="H6859" s="338" t="s">
        <v>29567</v>
      </c>
      <c r="I6859" s="338" t="s">
        <v>29567</v>
      </c>
      <c r="J6859" s="338" t="s">
        <v>23973</v>
      </c>
      <c r="K6859" s="338" t="s">
        <v>4987</v>
      </c>
      <c r="L6859" s="338" t="s">
        <v>5084</v>
      </c>
      <c r="M6859" s="338" t="s">
        <v>31751</v>
      </c>
      <c r="N6859" s="338" t="s">
        <v>31752</v>
      </c>
      <c r="O6859" s="338" t="s">
        <v>5715</v>
      </c>
    </row>
    <row r="6860" ht="15.75" customHeight="1">
      <c r="A6860" s="338" t="s">
        <v>903</v>
      </c>
      <c r="B6860" s="338" t="s">
        <v>7737</v>
      </c>
      <c r="C6860" s="338" t="s">
        <v>1537</v>
      </c>
      <c r="D6860" s="338">
        <v>2016.0</v>
      </c>
      <c r="E6860" s="338" t="s">
        <v>31753</v>
      </c>
      <c r="F6860" s="338" t="s">
        <v>5059</v>
      </c>
      <c r="G6860" s="338" t="s">
        <v>6372</v>
      </c>
      <c r="H6860" s="338" t="s">
        <v>22342</v>
      </c>
      <c r="I6860" s="338" t="s">
        <v>23615</v>
      </c>
      <c r="J6860" s="338" t="s">
        <v>26646</v>
      </c>
      <c r="K6860" s="338" t="s">
        <v>4987</v>
      </c>
      <c r="L6860" s="338" t="s">
        <v>26392</v>
      </c>
      <c r="M6860" s="338" t="s">
        <v>31754</v>
      </c>
      <c r="N6860" s="338" t="s">
        <v>5009</v>
      </c>
      <c r="O6860" s="338" t="s">
        <v>5943</v>
      </c>
    </row>
    <row r="6861" ht="15.75" customHeight="1">
      <c r="A6861" s="338" t="s">
        <v>846</v>
      </c>
      <c r="B6861" s="338" t="s">
        <v>4993</v>
      </c>
      <c r="C6861" s="338" t="s">
        <v>1572</v>
      </c>
      <c r="D6861" s="338">
        <v>2016.0</v>
      </c>
      <c r="E6861" s="338" t="s">
        <v>31755</v>
      </c>
      <c r="F6861" s="339">
        <v>44933.0</v>
      </c>
      <c r="G6861" s="338" t="s">
        <v>12774</v>
      </c>
      <c r="H6861" s="338" t="s">
        <v>24352</v>
      </c>
      <c r="I6861" s="338" t="s">
        <v>24352</v>
      </c>
      <c r="J6861" s="338" t="s">
        <v>17397</v>
      </c>
      <c r="K6861" s="338" t="s">
        <v>4987</v>
      </c>
      <c r="L6861" s="338" t="s">
        <v>15938</v>
      </c>
      <c r="M6861" s="338" t="s">
        <v>31756</v>
      </c>
      <c r="N6861" s="338" t="s">
        <v>30906</v>
      </c>
      <c r="O6861" s="338" t="s">
        <v>5576</v>
      </c>
    </row>
    <row r="6862" ht="15.75" customHeight="1">
      <c r="A6862" s="338" t="s">
        <v>512</v>
      </c>
      <c r="B6862" s="338" t="s">
        <v>7737</v>
      </c>
      <c r="C6862" s="338" t="s">
        <v>1558</v>
      </c>
      <c r="D6862" s="338">
        <v>2016.0</v>
      </c>
      <c r="E6862" s="338" t="s">
        <v>31757</v>
      </c>
      <c r="F6862" s="338" t="s">
        <v>6434</v>
      </c>
      <c r="G6862" s="338" t="s">
        <v>25755</v>
      </c>
      <c r="H6862" s="338" t="s">
        <v>30400</v>
      </c>
      <c r="I6862" s="338" t="s">
        <v>30400</v>
      </c>
      <c r="J6862" s="338" t="s">
        <v>21729</v>
      </c>
      <c r="K6862" s="338" t="s">
        <v>4987</v>
      </c>
      <c r="L6862" s="338" t="s">
        <v>7748</v>
      </c>
      <c r="M6862" s="338" t="s">
        <v>31758</v>
      </c>
      <c r="N6862" s="338" t="s">
        <v>18868</v>
      </c>
      <c r="O6862" s="338" t="s">
        <v>6633</v>
      </c>
    </row>
    <row r="6863" ht="15.75" customHeight="1">
      <c r="A6863" s="338" t="s">
        <v>984</v>
      </c>
      <c r="B6863" s="338" t="s">
        <v>4970</v>
      </c>
      <c r="C6863" s="338" t="s">
        <v>1425</v>
      </c>
      <c r="D6863" s="338">
        <v>2016.0</v>
      </c>
      <c r="E6863" s="338" t="s">
        <v>31714</v>
      </c>
      <c r="F6863" s="339">
        <v>44992.0</v>
      </c>
      <c r="G6863" s="338" t="s">
        <v>14314</v>
      </c>
      <c r="H6863" s="338" t="s">
        <v>23578</v>
      </c>
      <c r="I6863" s="338" t="s">
        <v>29730</v>
      </c>
      <c r="J6863" s="338" t="s">
        <v>27108</v>
      </c>
      <c r="K6863" s="338" t="s">
        <v>5245</v>
      </c>
      <c r="L6863" s="338" t="s">
        <v>7743</v>
      </c>
      <c r="M6863" s="338" t="s">
        <v>31759</v>
      </c>
      <c r="N6863" s="338" t="s">
        <v>7780</v>
      </c>
      <c r="O6863" s="338" t="s">
        <v>5127</v>
      </c>
    </row>
    <row r="6864" ht="15.75" customHeight="1">
      <c r="A6864" s="338" t="s">
        <v>4249</v>
      </c>
      <c r="B6864" s="338" t="s">
        <v>7737</v>
      </c>
      <c r="C6864" s="338" t="s">
        <v>1547</v>
      </c>
      <c r="D6864" s="338">
        <v>2016.0</v>
      </c>
      <c r="E6864" s="338" t="s">
        <v>31755</v>
      </c>
      <c r="F6864" s="338" t="s">
        <v>5059</v>
      </c>
      <c r="G6864" s="338" t="s">
        <v>31760</v>
      </c>
      <c r="H6864" s="338" t="s">
        <v>28891</v>
      </c>
      <c r="I6864" s="338" t="s">
        <v>28608</v>
      </c>
      <c r="J6864" s="338" t="s">
        <v>27947</v>
      </c>
      <c r="K6864" s="338" t="s">
        <v>4987</v>
      </c>
      <c r="L6864" s="338" t="s">
        <v>18250</v>
      </c>
      <c r="M6864" s="338" t="s">
        <v>31761</v>
      </c>
      <c r="N6864" s="338" t="s">
        <v>4990</v>
      </c>
      <c r="O6864" s="338" t="s">
        <v>5077</v>
      </c>
    </row>
    <row r="6865" ht="15.75" customHeight="1">
      <c r="A6865" s="338" t="s">
        <v>1353</v>
      </c>
      <c r="B6865" s="338" t="s">
        <v>4993</v>
      </c>
      <c r="C6865" s="338" t="s">
        <v>1572</v>
      </c>
      <c r="D6865" s="338">
        <v>2016.0</v>
      </c>
      <c r="E6865" s="338" t="s">
        <v>31325</v>
      </c>
      <c r="F6865" s="338" t="s">
        <v>6434</v>
      </c>
      <c r="G6865" s="338" t="s">
        <v>20369</v>
      </c>
      <c r="H6865" s="338" t="s">
        <v>26534</v>
      </c>
      <c r="I6865" s="338" t="s">
        <v>26534</v>
      </c>
      <c r="J6865" s="338" t="s">
        <v>27063</v>
      </c>
      <c r="K6865" s="338" t="s">
        <v>4987</v>
      </c>
      <c r="L6865" s="338" t="s">
        <v>22805</v>
      </c>
      <c r="M6865" s="338" t="s">
        <v>31762</v>
      </c>
      <c r="N6865" s="338" t="s">
        <v>7376</v>
      </c>
      <c r="O6865" s="338" t="s">
        <v>5576</v>
      </c>
    </row>
    <row r="6866" ht="15.75" customHeight="1">
      <c r="A6866" s="338" t="s">
        <v>31763</v>
      </c>
      <c r="B6866" s="338" t="s">
        <v>7737</v>
      </c>
      <c r="C6866" s="338" t="s">
        <v>1537</v>
      </c>
      <c r="D6866" s="338">
        <v>2016.0</v>
      </c>
      <c r="E6866" s="338" t="s">
        <v>31553</v>
      </c>
      <c r="F6866" s="339">
        <v>44932.0</v>
      </c>
      <c r="G6866" s="338" t="s">
        <v>5049</v>
      </c>
      <c r="H6866" s="338" t="s">
        <v>31764</v>
      </c>
      <c r="I6866" s="338" t="s">
        <v>31765</v>
      </c>
      <c r="J6866" s="338" t="s">
        <v>28385</v>
      </c>
      <c r="K6866" s="338" t="s">
        <v>4987</v>
      </c>
      <c r="L6866" s="338" t="s">
        <v>15838</v>
      </c>
      <c r="M6866" s="338" t="s">
        <v>31766</v>
      </c>
      <c r="N6866" s="338" t="s">
        <v>5036</v>
      </c>
      <c r="O6866" s="338" t="s">
        <v>5096</v>
      </c>
    </row>
    <row r="6867" ht="15.75" customHeight="1">
      <c r="A6867" s="338" t="s">
        <v>2622</v>
      </c>
      <c r="B6867" s="338" t="s">
        <v>4970</v>
      </c>
      <c r="C6867" s="338" t="s">
        <v>1681</v>
      </c>
      <c r="D6867" s="338">
        <v>2016.0</v>
      </c>
      <c r="E6867" s="338" t="s">
        <v>31721</v>
      </c>
      <c r="F6867" s="339">
        <v>44934.0</v>
      </c>
      <c r="G6867" s="338" t="s">
        <v>7251</v>
      </c>
      <c r="H6867" s="338" t="s">
        <v>5730</v>
      </c>
      <c r="I6867" s="338" t="s">
        <v>31767</v>
      </c>
      <c r="J6867" s="338" t="s">
        <v>29078</v>
      </c>
      <c r="K6867" s="338" t="s">
        <v>3074</v>
      </c>
      <c r="L6867" s="338" t="s">
        <v>7743</v>
      </c>
      <c r="M6867" s="338" t="s">
        <v>31768</v>
      </c>
      <c r="N6867" s="338" t="s">
        <v>18868</v>
      </c>
      <c r="O6867" s="338" t="s">
        <v>5408</v>
      </c>
    </row>
    <row r="6868" ht="15.75" customHeight="1">
      <c r="A6868" s="338" t="s">
        <v>31769</v>
      </c>
      <c r="B6868" s="338" t="s">
        <v>5601</v>
      </c>
      <c r="C6868" s="338" t="s">
        <v>1547</v>
      </c>
      <c r="D6868" s="338">
        <v>2016.0</v>
      </c>
      <c r="E6868" s="338" t="s">
        <v>31770</v>
      </c>
      <c r="F6868" s="339">
        <v>44934.0</v>
      </c>
      <c r="G6868" s="338" t="s">
        <v>5022</v>
      </c>
      <c r="H6868" s="338" t="s">
        <v>22322</v>
      </c>
      <c r="I6868" s="338" t="s">
        <v>31771</v>
      </c>
      <c r="J6868" s="338" t="s">
        <v>31772</v>
      </c>
      <c r="K6868" s="338" t="s">
        <v>6254</v>
      </c>
      <c r="M6868" s="338" t="s">
        <v>31773</v>
      </c>
      <c r="N6868" s="338" t="s">
        <v>22326</v>
      </c>
      <c r="O6868" s="338" t="s">
        <v>7838</v>
      </c>
    </row>
    <row r="6869" ht="15.75" customHeight="1">
      <c r="A6869" s="338" t="s">
        <v>4051</v>
      </c>
      <c r="B6869" s="338" t="s">
        <v>4970</v>
      </c>
      <c r="C6869" s="338" t="s">
        <v>1537</v>
      </c>
      <c r="D6869" s="338">
        <v>2016.0</v>
      </c>
      <c r="E6869" s="338" t="s">
        <v>31216</v>
      </c>
      <c r="F6869" s="339">
        <v>44992.0</v>
      </c>
      <c r="G6869" s="338" t="s">
        <v>12022</v>
      </c>
      <c r="H6869" s="338" t="s">
        <v>16681</v>
      </c>
      <c r="I6869" s="338" t="s">
        <v>31774</v>
      </c>
      <c r="J6869" s="338" t="s">
        <v>27576</v>
      </c>
      <c r="K6869" s="338" t="s">
        <v>4987</v>
      </c>
      <c r="L6869" s="338" t="s">
        <v>6394</v>
      </c>
      <c r="M6869" s="338" t="s">
        <v>31775</v>
      </c>
      <c r="N6869" s="338" t="s">
        <v>5009</v>
      </c>
      <c r="O6869" s="338" t="s">
        <v>9307</v>
      </c>
    </row>
    <row r="6870" ht="15.75" customHeight="1">
      <c r="A6870" s="338" t="s">
        <v>4342</v>
      </c>
      <c r="B6870" s="338" t="s">
        <v>4970</v>
      </c>
      <c r="C6870" s="338" t="s">
        <v>1547</v>
      </c>
      <c r="D6870" s="338">
        <v>2016.0</v>
      </c>
      <c r="E6870" s="338" t="s">
        <v>31776</v>
      </c>
      <c r="F6870" s="339">
        <v>45053.0</v>
      </c>
      <c r="G6870" s="338" t="s">
        <v>19679</v>
      </c>
      <c r="H6870" s="338" t="s">
        <v>27313</v>
      </c>
      <c r="I6870" s="338" t="s">
        <v>27313</v>
      </c>
      <c r="J6870" s="338" t="s">
        <v>25803</v>
      </c>
      <c r="K6870" s="338" t="s">
        <v>4987</v>
      </c>
      <c r="L6870" s="338" t="s">
        <v>12075</v>
      </c>
      <c r="M6870" s="338" t="s">
        <v>31777</v>
      </c>
      <c r="N6870" s="338" t="s">
        <v>22475</v>
      </c>
      <c r="O6870" s="338" t="s">
        <v>5077</v>
      </c>
    </row>
    <row r="6871" ht="15.75" customHeight="1">
      <c r="A6871" s="338" t="s">
        <v>31778</v>
      </c>
      <c r="B6871" s="338" t="s">
        <v>7737</v>
      </c>
      <c r="C6871" s="338" t="s">
        <v>1537</v>
      </c>
      <c r="D6871" s="338">
        <v>2016.0</v>
      </c>
      <c r="E6871" s="338" t="s">
        <v>31779</v>
      </c>
      <c r="F6871" s="339">
        <v>45145.0</v>
      </c>
      <c r="G6871" s="338" t="s">
        <v>22020</v>
      </c>
      <c r="H6871" s="338" t="s">
        <v>27781</v>
      </c>
      <c r="I6871" s="338" t="s">
        <v>21921</v>
      </c>
      <c r="J6871" s="338" t="s">
        <v>28771</v>
      </c>
      <c r="K6871" s="338" t="s">
        <v>4987</v>
      </c>
      <c r="L6871" s="338" t="s">
        <v>18083</v>
      </c>
      <c r="M6871" s="338" t="s">
        <v>31780</v>
      </c>
      <c r="N6871" s="338" t="s">
        <v>5001</v>
      </c>
      <c r="O6871" s="338" t="s">
        <v>5037</v>
      </c>
    </row>
    <row r="6872" ht="15.75" customHeight="1">
      <c r="A6872" s="338" t="s">
        <v>31781</v>
      </c>
      <c r="B6872" s="338" t="s">
        <v>7737</v>
      </c>
      <c r="C6872" s="338" t="s">
        <v>1537</v>
      </c>
      <c r="D6872" s="338">
        <v>2016.0</v>
      </c>
      <c r="E6872" s="338" t="s">
        <v>31782</v>
      </c>
      <c r="F6872" s="339">
        <v>45022.0</v>
      </c>
      <c r="G6872" s="338" t="s">
        <v>31783</v>
      </c>
      <c r="H6872" s="338" t="s">
        <v>23670</v>
      </c>
      <c r="I6872" s="338" t="s">
        <v>29057</v>
      </c>
      <c r="J6872" s="338" t="s">
        <v>18299</v>
      </c>
      <c r="K6872" s="338" t="s">
        <v>4987</v>
      </c>
      <c r="L6872" s="338" t="s">
        <v>27059</v>
      </c>
      <c r="M6872" s="338" t="s">
        <v>31784</v>
      </c>
      <c r="N6872" s="338" t="s">
        <v>4979</v>
      </c>
      <c r="O6872" s="338" t="s">
        <v>21233</v>
      </c>
    </row>
    <row r="6873" ht="15.75" customHeight="1">
      <c r="A6873" s="338" t="s">
        <v>1593</v>
      </c>
      <c r="B6873" s="338" t="s">
        <v>6316</v>
      </c>
      <c r="C6873" s="338" t="s">
        <v>1572</v>
      </c>
      <c r="D6873" s="338">
        <v>2016.0</v>
      </c>
      <c r="E6873" s="338" t="s">
        <v>31785</v>
      </c>
      <c r="F6873" s="339">
        <v>45024.0</v>
      </c>
      <c r="G6873" s="338" t="s">
        <v>24679</v>
      </c>
      <c r="H6873" s="338" t="s">
        <v>31786</v>
      </c>
      <c r="I6873" s="338" t="s">
        <v>31786</v>
      </c>
      <c r="J6873" s="338" t="s">
        <v>27639</v>
      </c>
      <c r="K6873" s="338" t="s">
        <v>7898</v>
      </c>
      <c r="M6873" s="338" t="s">
        <v>31787</v>
      </c>
      <c r="N6873" s="338" t="s">
        <v>31788</v>
      </c>
      <c r="O6873" s="338" t="s">
        <v>5537</v>
      </c>
    </row>
    <row r="6874" ht="15.75" customHeight="1">
      <c r="A6874" s="338" t="s">
        <v>509</v>
      </c>
      <c r="B6874" s="338" t="s">
        <v>4993</v>
      </c>
      <c r="C6874" s="338" t="s">
        <v>1572</v>
      </c>
      <c r="D6874" s="338">
        <v>2016.0</v>
      </c>
      <c r="E6874" s="338" t="s">
        <v>31789</v>
      </c>
      <c r="F6874" s="339">
        <v>44933.0</v>
      </c>
      <c r="G6874" s="338" t="s">
        <v>6358</v>
      </c>
      <c r="H6874" s="338" t="s">
        <v>31790</v>
      </c>
      <c r="I6874" s="338" t="s">
        <v>26406</v>
      </c>
      <c r="J6874" s="338" t="s">
        <v>21380</v>
      </c>
      <c r="K6874" s="338" t="s">
        <v>4987</v>
      </c>
      <c r="L6874" s="338" t="s">
        <v>26520</v>
      </c>
      <c r="M6874" s="338" t="s">
        <v>31791</v>
      </c>
      <c r="N6874" s="338" t="s">
        <v>30351</v>
      </c>
      <c r="O6874" s="338" t="s">
        <v>5028</v>
      </c>
    </row>
    <row r="6875" ht="15.75" customHeight="1">
      <c r="A6875" s="338" t="s">
        <v>4245</v>
      </c>
      <c r="B6875" s="338" t="s">
        <v>4970</v>
      </c>
      <c r="C6875" s="338" t="s">
        <v>1537</v>
      </c>
      <c r="D6875" s="338">
        <v>2016.0</v>
      </c>
      <c r="E6875" s="338" t="s">
        <v>31792</v>
      </c>
      <c r="F6875" s="339">
        <v>45023.0</v>
      </c>
      <c r="G6875" s="338" t="s">
        <v>17353</v>
      </c>
      <c r="H6875" s="338" t="s">
        <v>10324</v>
      </c>
      <c r="I6875" s="338" t="s">
        <v>10324</v>
      </c>
      <c r="J6875" s="338" t="s">
        <v>14605</v>
      </c>
      <c r="K6875" s="338" t="s">
        <v>4987</v>
      </c>
      <c r="L6875" s="338" t="s">
        <v>6394</v>
      </c>
      <c r="M6875" s="338" t="s">
        <v>31793</v>
      </c>
      <c r="N6875" s="338" t="s">
        <v>4979</v>
      </c>
      <c r="O6875" s="338" t="s">
        <v>5077</v>
      </c>
    </row>
    <row r="6876" ht="15.75" customHeight="1">
      <c r="A6876" s="338" t="s">
        <v>413</v>
      </c>
      <c r="B6876" s="338" t="s">
        <v>7737</v>
      </c>
      <c r="C6876" s="338" t="s">
        <v>1537</v>
      </c>
      <c r="D6876" s="338">
        <v>2016.0</v>
      </c>
      <c r="E6876" s="338" t="s">
        <v>31794</v>
      </c>
      <c r="F6876" s="339">
        <v>44962.0</v>
      </c>
      <c r="G6876" s="338" t="s">
        <v>7790</v>
      </c>
      <c r="H6876" s="338" t="s">
        <v>14403</v>
      </c>
      <c r="I6876" s="338" t="s">
        <v>31795</v>
      </c>
      <c r="J6876" s="338" t="s">
        <v>30291</v>
      </c>
      <c r="K6876" s="338" t="s">
        <v>4987</v>
      </c>
      <c r="L6876" s="338" t="s">
        <v>23863</v>
      </c>
      <c r="M6876" s="338" t="s">
        <v>31796</v>
      </c>
      <c r="N6876" s="338" t="s">
        <v>5224</v>
      </c>
      <c r="O6876" s="338" t="s">
        <v>6278</v>
      </c>
    </row>
    <row r="6877" ht="15.75" customHeight="1">
      <c r="A6877" s="338" t="s">
        <v>31797</v>
      </c>
      <c r="B6877" s="338" t="s">
        <v>4970</v>
      </c>
      <c r="C6877" s="338" t="s">
        <v>1547</v>
      </c>
      <c r="D6877" s="338">
        <v>2016.0</v>
      </c>
      <c r="E6877" s="338" t="s">
        <v>31798</v>
      </c>
      <c r="F6877" s="338" t="s">
        <v>5059</v>
      </c>
      <c r="G6877" s="338" t="s">
        <v>11997</v>
      </c>
      <c r="H6877" s="338" t="s">
        <v>31799</v>
      </c>
      <c r="I6877" s="338" t="s">
        <v>31799</v>
      </c>
      <c r="J6877" s="338" t="s">
        <v>31800</v>
      </c>
      <c r="K6877" s="338" t="s">
        <v>5607</v>
      </c>
      <c r="M6877" s="338" t="s">
        <v>31801</v>
      </c>
      <c r="N6877" s="338" t="s">
        <v>31802</v>
      </c>
      <c r="O6877" s="338" t="s">
        <v>5339</v>
      </c>
    </row>
    <row r="6878" ht="15.75" customHeight="1">
      <c r="A6878" s="338" t="s">
        <v>31803</v>
      </c>
      <c r="B6878" s="338" t="s">
        <v>7737</v>
      </c>
      <c r="C6878" s="338" t="s">
        <v>1601</v>
      </c>
      <c r="D6878" s="338">
        <v>2016.0</v>
      </c>
      <c r="E6878" s="338" t="s">
        <v>31281</v>
      </c>
      <c r="F6878" s="339">
        <v>45113.0</v>
      </c>
      <c r="G6878" s="338" t="s">
        <v>14475</v>
      </c>
      <c r="H6878" s="338" t="s">
        <v>8687</v>
      </c>
      <c r="I6878" s="338" t="s">
        <v>31804</v>
      </c>
      <c r="J6878" s="338" t="s">
        <v>27734</v>
      </c>
      <c r="K6878" s="338" t="s">
        <v>4987</v>
      </c>
      <c r="L6878" s="338" t="s">
        <v>18250</v>
      </c>
      <c r="M6878" s="338" t="s">
        <v>31805</v>
      </c>
      <c r="N6878" s="338" t="s">
        <v>5224</v>
      </c>
      <c r="O6878" s="338" t="s">
        <v>5056</v>
      </c>
    </row>
    <row r="6879" ht="15.75" customHeight="1">
      <c r="A6879" s="338" t="s">
        <v>259</v>
      </c>
      <c r="B6879" s="338" t="s">
        <v>7737</v>
      </c>
      <c r="C6879" s="338" t="s">
        <v>1601</v>
      </c>
      <c r="D6879" s="338">
        <v>2016.0</v>
      </c>
      <c r="E6879" s="338" t="s">
        <v>31806</v>
      </c>
      <c r="F6879" s="339">
        <v>44992.0</v>
      </c>
      <c r="G6879" s="338" t="s">
        <v>22801</v>
      </c>
      <c r="H6879" s="338" t="s">
        <v>25756</v>
      </c>
      <c r="I6879" s="338" t="s">
        <v>21230</v>
      </c>
      <c r="J6879" s="338" t="s">
        <v>28098</v>
      </c>
      <c r="K6879" s="338" t="s">
        <v>4976</v>
      </c>
      <c r="L6879" s="338" t="s">
        <v>24325</v>
      </c>
      <c r="M6879" s="338" t="s">
        <v>31807</v>
      </c>
      <c r="N6879" s="338" t="s">
        <v>31808</v>
      </c>
      <c r="O6879" s="338" t="s">
        <v>5193</v>
      </c>
    </row>
    <row r="6880" ht="15.75" customHeight="1">
      <c r="A6880" s="338" t="s">
        <v>31809</v>
      </c>
      <c r="B6880" s="338" t="s">
        <v>5601</v>
      </c>
      <c r="C6880" s="338" t="s">
        <v>1537</v>
      </c>
      <c r="D6880" s="338">
        <v>2016.0</v>
      </c>
      <c r="E6880" s="338" t="s">
        <v>31810</v>
      </c>
      <c r="F6880" s="339">
        <v>45084.0</v>
      </c>
      <c r="G6880" s="338" t="s">
        <v>20534</v>
      </c>
      <c r="H6880" s="338" t="s">
        <v>31811</v>
      </c>
      <c r="I6880" s="338" t="s">
        <v>31812</v>
      </c>
      <c r="J6880" s="338" t="s">
        <v>31813</v>
      </c>
      <c r="K6880" s="338" t="s">
        <v>6254</v>
      </c>
      <c r="M6880" s="338" t="s">
        <v>31814</v>
      </c>
      <c r="N6880" s="338" t="s">
        <v>31815</v>
      </c>
      <c r="O6880" s="338" t="s">
        <v>5715</v>
      </c>
    </row>
    <row r="6881" ht="15.75" customHeight="1">
      <c r="A6881" s="338" t="s">
        <v>771</v>
      </c>
      <c r="B6881" s="338" t="s">
        <v>4970</v>
      </c>
      <c r="C6881" s="338" t="s">
        <v>1537</v>
      </c>
      <c r="D6881" s="338">
        <v>2016.0</v>
      </c>
      <c r="E6881" s="338" t="s">
        <v>31634</v>
      </c>
      <c r="F6881" s="339">
        <v>45051.0</v>
      </c>
      <c r="G6881" s="338" t="s">
        <v>5838</v>
      </c>
      <c r="H6881" s="338" t="s">
        <v>16638</v>
      </c>
      <c r="I6881" s="338" t="s">
        <v>16638</v>
      </c>
      <c r="J6881" s="338" t="s">
        <v>19912</v>
      </c>
      <c r="K6881" s="338" t="s">
        <v>4987</v>
      </c>
      <c r="L6881" s="338" t="s">
        <v>7743</v>
      </c>
      <c r="M6881" s="338" t="s">
        <v>31816</v>
      </c>
      <c r="N6881" s="338" t="s">
        <v>19967</v>
      </c>
      <c r="O6881" s="338" t="s">
        <v>5324</v>
      </c>
    </row>
    <row r="6882" ht="15.75" customHeight="1">
      <c r="A6882" s="338" t="s">
        <v>4193</v>
      </c>
      <c r="B6882" s="338" t="s">
        <v>4970</v>
      </c>
      <c r="C6882" s="338" t="s">
        <v>1537</v>
      </c>
      <c r="D6882" s="338">
        <v>2016.0</v>
      </c>
      <c r="E6882" s="338" t="s">
        <v>31817</v>
      </c>
      <c r="F6882" s="339">
        <v>44991.0</v>
      </c>
      <c r="G6882" s="338" t="s">
        <v>7849</v>
      </c>
      <c r="H6882" s="338" t="s">
        <v>29243</v>
      </c>
      <c r="I6882" s="338" t="s">
        <v>31818</v>
      </c>
      <c r="J6882" s="338" t="s">
        <v>8902</v>
      </c>
      <c r="K6882" s="338" t="s">
        <v>4987</v>
      </c>
      <c r="L6882" s="338" t="s">
        <v>31819</v>
      </c>
      <c r="M6882" s="338" t="s">
        <v>31820</v>
      </c>
      <c r="N6882" s="338" t="s">
        <v>18868</v>
      </c>
      <c r="O6882" s="338" t="s">
        <v>5677</v>
      </c>
    </row>
    <row r="6883" ht="15.75" customHeight="1">
      <c r="A6883" s="338" t="s">
        <v>3326</v>
      </c>
      <c r="B6883" s="338" t="s">
        <v>4970</v>
      </c>
      <c r="C6883" s="338" t="s">
        <v>1537</v>
      </c>
      <c r="D6883" s="338">
        <v>2016.0</v>
      </c>
      <c r="E6883" s="338" t="s">
        <v>31821</v>
      </c>
      <c r="F6883" s="339">
        <v>45143.0</v>
      </c>
      <c r="G6883" s="338" t="s">
        <v>13588</v>
      </c>
      <c r="H6883" s="338" t="s">
        <v>31822</v>
      </c>
      <c r="I6883" s="338" t="s">
        <v>28715</v>
      </c>
      <c r="J6883" s="338" t="s">
        <v>22784</v>
      </c>
      <c r="K6883" s="338" t="s">
        <v>4987</v>
      </c>
      <c r="L6883" s="338" t="s">
        <v>5377</v>
      </c>
      <c r="M6883" s="338" t="s">
        <v>31823</v>
      </c>
      <c r="N6883" s="338" t="s">
        <v>19967</v>
      </c>
      <c r="O6883" s="338" t="s">
        <v>5283</v>
      </c>
    </row>
    <row r="6884" ht="15.75" customHeight="1">
      <c r="A6884" s="338" t="s">
        <v>1968</v>
      </c>
      <c r="B6884" s="338" t="s">
        <v>7737</v>
      </c>
      <c r="C6884" s="338" t="s">
        <v>1537</v>
      </c>
      <c r="D6884" s="338">
        <v>2016.0</v>
      </c>
      <c r="E6884" s="338" t="s">
        <v>31794</v>
      </c>
      <c r="F6884" s="339">
        <v>44991.0</v>
      </c>
      <c r="G6884" s="338" t="s">
        <v>14323</v>
      </c>
      <c r="H6884" s="338" t="s">
        <v>24417</v>
      </c>
      <c r="I6884" s="338" t="s">
        <v>28298</v>
      </c>
      <c r="J6884" s="338" t="s">
        <v>31176</v>
      </c>
      <c r="K6884" s="338" t="s">
        <v>4987</v>
      </c>
      <c r="L6884" s="338" t="s">
        <v>6071</v>
      </c>
      <c r="M6884" s="338" t="s">
        <v>31824</v>
      </c>
      <c r="N6884" s="338" t="s">
        <v>4990</v>
      </c>
      <c r="O6884" s="338" t="s">
        <v>5505</v>
      </c>
    </row>
    <row r="6885" ht="15.75" customHeight="1">
      <c r="A6885" s="338" t="s">
        <v>31825</v>
      </c>
      <c r="B6885" s="338" t="s">
        <v>4993</v>
      </c>
      <c r="C6885" s="338" t="s">
        <v>1681</v>
      </c>
      <c r="D6885" s="338">
        <v>2016.0</v>
      </c>
      <c r="E6885" s="338" t="s">
        <v>31821</v>
      </c>
      <c r="F6885" s="339">
        <v>45145.0</v>
      </c>
      <c r="G6885" s="338" t="s">
        <v>22163</v>
      </c>
      <c r="H6885" s="338" t="s">
        <v>30876</v>
      </c>
      <c r="I6885" s="338" t="s">
        <v>31826</v>
      </c>
      <c r="J6885" s="338" t="s">
        <v>30967</v>
      </c>
      <c r="K6885" s="338" t="s">
        <v>4987</v>
      </c>
      <c r="L6885" s="338" t="s">
        <v>7014</v>
      </c>
      <c r="M6885" s="338" t="s">
        <v>31827</v>
      </c>
      <c r="N6885" s="338" t="s">
        <v>17520</v>
      </c>
      <c r="O6885" s="338" t="s">
        <v>5056</v>
      </c>
    </row>
    <row r="6886" ht="15.75" customHeight="1">
      <c r="A6886" s="338" t="s">
        <v>1917</v>
      </c>
      <c r="B6886" s="338" t="s">
        <v>4970</v>
      </c>
      <c r="C6886" s="338" t="s">
        <v>1572</v>
      </c>
      <c r="D6886" s="338">
        <v>2016.0</v>
      </c>
      <c r="E6886" s="338" t="s">
        <v>31828</v>
      </c>
      <c r="F6886" s="339">
        <v>44932.0</v>
      </c>
      <c r="G6886" s="338" t="s">
        <v>20534</v>
      </c>
      <c r="H6886" s="338" t="s">
        <v>31829</v>
      </c>
      <c r="I6886" s="338" t="s">
        <v>31830</v>
      </c>
      <c r="J6886" s="338" t="s">
        <v>25747</v>
      </c>
      <c r="K6886" s="338" t="s">
        <v>4987</v>
      </c>
      <c r="L6886" s="338" t="s">
        <v>4977</v>
      </c>
      <c r="M6886" s="338" t="s">
        <v>31831</v>
      </c>
      <c r="N6886" s="338" t="s">
        <v>29772</v>
      </c>
      <c r="O6886" s="338" t="s">
        <v>5143</v>
      </c>
    </row>
    <row r="6887" ht="15.75" customHeight="1">
      <c r="A6887" s="338" t="s">
        <v>2604</v>
      </c>
      <c r="B6887" s="338" t="s">
        <v>4970</v>
      </c>
      <c r="C6887" s="338" t="s">
        <v>3713</v>
      </c>
      <c r="D6887" s="338">
        <v>2016.0</v>
      </c>
      <c r="E6887" s="338" t="s">
        <v>31832</v>
      </c>
      <c r="F6887" s="339">
        <v>45052.0</v>
      </c>
      <c r="G6887" s="338" t="s">
        <v>10313</v>
      </c>
      <c r="H6887" s="338" t="s">
        <v>28423</v>
      </c>
      <c r="I6887" s="338" t="s">
        <v>22070</v>
      </c>
      <c r="J6887" s="338" t="s">
        <v>27396</v>
      </c>
      <c r="K6887" s="338" t="s">
        <v>4987</v>
      </c>
      <c r="L6887" s="338" t="s">
        <v>14444</v>
      </c>
      <c r="M6887" s="338" t="s">
        <v>31833</v>
      </c>
      <c r="N6887" s="338" t="s">
        <v>18335</v>
      </c>
      <c r="O6887" s="338" t="s">
        <v>5545</v>
      </c>
    </row>
    <row r="6888" ht="15.75" customHeight="1">
      <c r="A6888" s="338" t="s">
        <v>3158</v>
      </c>
      <c r="B6888" s="338" t="s">
        <v>4970</v>
      </c>
      <c r="C6888" s="338" t="s">
        <v>1537</v>
      </c>
      <c r="D6888" s="338">
        <v>2016.0</v>
      </c>
      <c r="E6888" s="338" t="s">
        <v>31574</v>
      </c>
      <c r="F6888" s="339">
        <v>45084.0</v>
      </c>
      <c r="G6888" s="338" t="s">
        <v>10298</v>
      </c>
      <c r="H6888" s="338" t="s">
        <v>23223</v>
      </c>
      <c r="I6888" s="338" t="s">
        <v>31087</v>
      </c>
      <c r="J6888" s="338" t="s">
        <v>26646</v>
      </c>
      <c r="K6888" s="338" t="s">
        <v>4987</v>
      </c>
      <c r="L6888" s="338" t="s">
        <v>5176</v>
      </c>
      <c r="M6888" s="338" t="s">
        <v>31834</v>
      </c>
      <c r="N6888" s="338" t="s">
        <v>27982</v>
      </c>
      <c r="O6888" s="338" t="s">
        <v>5160</v>
      </c>
    </row>
    <row r="6889" ht="15.75" customHeight="1">
      <c r="A6889" s="338" t="s">
        <v>1485</v>
      </c>
      <c r="B6889" s="338" t="s">
        <v>4970</v>
      </c>
      <c r="C6889" s="338" t="s">
        <v>1537</v>
      </c>
      <c r="D6889" s="338">
        <v>2016.0</v>
      </c>
      <c r="E6889" s="338" t="s">
        <v>31835</v>
      </c>
      <c r="F6889" s="338" t="s">
        <v>5286</v>
      </c>
      <c r="G6889" s="338" t="s">
        <v>7077</v>
      </c>
      <c r="H6889" s="338" t="s">
        <v>17543</v>
      </c>
      <c r="I6889" s="338" t="s">
        <v>17543</v>
      </c>
      <c r="J6889" s="338" t="s">
        <v>30442</v>
      </c>
      <c r="K6889" s="338" t="s">
        <v>4987</v>
      </c>
      <c r="L6889" s="338" t="s">
        <v>5064</v>
      </c>
      <c r="M6889" s="338" t="s">
        <v>31836</v>
      </c>
      <c r="N6889" s="338" t="s">
        <v>5036</v>
      </c>
      <c r="O6889" s="338" t="s">
        <v>5576</v>
      </c>
    </row>
    <row r="6890" ht="15.75" customHeight="1">
      <c r="A6890" s="338" t="s">
        <v>3872</v>
      </c>
      <c r="B6890" s="338" t="s">
        <v>7737</v>
      </c>
      <c r="C6890" s="338" t="s">
        <v>1537</v>
      </c>
      <c r="D6890" s="338">
        <v>2016.0</v>
      </c>
      <c r="E6890" s="338" t="s">
        <v>31837</v>
      </c>
      <c r="F6890" s="339">
        <v>45113.0</v>
      </c>
      <c r="G6890" s="338" t="s">
        <v>22163</v>
      </c>
      <c r="H6890" s="338" t="s">
        <v>28394</v>
      </c>
      <c r="I6890" s="338" t="s">
        <v>29998</v>
      </c>
      <c r="J6890" s="338" t="s">
        <v>30911</v>
      </c>
      <c r="K6890" s="338" t="s">
        <v>4987</v>
      </c>
      <c r="L6890" s="338" t="s">
        <v>31838</v>
      </c>
      <c r="M6890" s="338" t="s">
        <v>31839</v>
      </c>
      <c r="N6890" s="338" t="s">
        <v>4990</v>
      </c>
      <c r="O6890" s="338" t="s">
        <v>5232</v>
      </c>
    </row>
    <row r="6891" ht="15.75" customHeight="1">
      <c r="A6891" s="338" t="s">
        <v>2877</v>
      </c>
      <c r="B6891" s="338" t="s">
        <v>4970</v>
      </c>
      <c r="C6891" s="338" t="s">
        <v>1537</v>
      </c>
      <c r="D6891" s="338">
        <v>2016.0</v>
      </c>
      <c r="E6891" s="338" t="s">
        <v>31840</v>
      </c>
      <c r="F6891" s="339">
        <v>44992.0</v>
      </c>
      <c r="G6891" s="338" t="s">
        <v>21339</v>
      </c>
      <c r="H6891" s="338" t="s">
        <v>23868</v>
      </c>
      <c r="I6891" s="338" t="s">
        <v>31841</v>
      </c>
      <c r="J6891" s="338" t="s">
        <v>18299</v>
      </c>
      <c r="K6891" s="338" t="s">
        <v>4987</v>
      </c>
      <c r="L6891" s="338" t="s">
        <v>5166</v>
      </c>
      <c r="M6891" s="338" t="s">
        <v>31842</v>
      </c>
      <c r="N6891" s="338" t="s">
        <v>4979</v>
      </c>
      <c r="O6891" s="338" t="s">
        <v>6633</v>
      </c>
    </row>
    <row r="6892" ht="15.75" customHeight="1">
      <c r="A6892" s="338" t="s">
        <v>31843</v>
      </c>
      <c r="B6892" s="338" t="s">
        <v>4970</v>
      </c>
      <c r="C6892" s="338" t="s">
        <v>1425</v>
      </c>
      <c r="D6892" s="338">
        <v>2016.0</v>
      </c>
      <c r="E6892" s="338" t="s">
        <v>31794</v>
      </c>
      <c r="F6892" s="339">
        <v>44963.0</v>
      </c>
      <c r="G6892" s="338" t="s">
        <v>5838</v>
      </c>
      <c r="H6892" s="338" t="s">
        <v>17570</v>
      </c>
      <c r="I6892" s="338" t="s">
        <v>17570</v>
      </c>
      <c r="J6892" s="338" t="s">
        <v>28469</v>
      </c>
      <c r="K6892" s="338" t="s">
        <v>4987</v>
      </c>
      <c r="L6892" s="338" t="s">
        <v>5389</v>
      </c>
      <c r="M6892" s="338" t="s">
        <v>31844</v>
      </c>
      <c r="N6892" s="338" t="s">
        <v>30025</v>
      </c>
      <c r="O6892" s="338" t="s">
        <v>5232</v>
      </c>
    </row>
    <row r="6893" ht="15.75" customHeight="1">
      <c r="A6893" s="338" t="s">
        <v>3129</v>
      </c>
      <c r="B6893" s="338" t="s">
        <v>4970</v>
      </c>
      <c r="C6893" s="338" t="s">
        <v>1547</v>
      </c>
      <c r="D6893" s="338">
        <v>2016.0</v>
      </c>
      <c r="E6893" s="338" t="s">
        <v>31806</v>
      </c>
      <c r="F6893" s="339">
        <v>45023.0</v>
      </c>
      <c r="G6893" s="338" t="s">
        <v>14350</v>
      </c>
      <c r="H6893" s="338" t="s">
        <v>31845</v>
      </c>
      <c r="I6893" s="338" t="s">
        <v>31845</v>
      </c>
      <c r="J6893" s="338" t="s">
        <v>31846</v>
      </c>
      <c r="K6893" s="338" t="s">
        <v>4987</v>
      </c>
      <c r="L6893" s="338" t="s">
        <v>5281</v>
      </c>
      <c r="M6893" s="338" t="s">
        <v>31847</v>
      </c>
      <c r="N6893" s="338" t="s">
        <v>30407</v>
      </c>
      <c r="O6893" s="338" t="s">
        <v>5150</v>
      </c>
    </row>
    <row r="6894" ht="15.75" customHeight="1">
      <c r="A6894" s="338" t="s">
        <v>449</v>
      </c>
      <c r="B6894" s="338" t="s">
        <v>7737</v>
      </c>
      <c r="C6894" s="338" t="s">
        <v>1537</v>
      </c>
      <c r="D6894" s="338">
        <v>2016.0</v>
      </c>
      <c r="E6894" s="338" t="s">
        <v>31469</v>
      </c>
      <c r="F6894" s="339">
        <v>45083.0</v>
      </c>
      <c r="G6894" s="338" t="s">
        <v>21349</v>
      </c>
      <c r="H6894" s="338" t="s">
        <v>22668</v>
      </c>
      <c r="I6894" s="338" t="s">
        <v>22668</v>
      </c>
      <c r="J6894" s="338" t="s">
        <v>18104</v>
      </c>
      <c r="K6894" s="338" t="s">
        <v>4987</v>
      </c>
      <c r="L6894" s="338" t="s">
        <v>18923</v>
      </c>
      <c r="M6894" s="338" t="s">
        <v>31848</v>
      </c>
      <c r="N6894" s="338" t="s">
        <v>5036</v>
      </c>
      <c r="O6894" s="338" t="s">
        <v>5457</v>
      </c>
    </row>
    <row r="6895" ht="15.75" customHeight="1">
      <c r="A6895" s="338" t="s">
        <v>2592</v>
      </c>
      <c r="B6895" s="338" t="s">
        <v>4970</v>
      </c>
      <c r="C6895" s="338" t="s">
        <v>1547</v>
      </c>
      <c r="D6895" s="338">
        <v>2016.0</v>
      </c>
      <c r="E6895" s="338" t="s">
        <v>31779</v>
      </c>
      <c r="F6895" s="339">
        <v>45145.0</v>
      </c>
      <c r="G6895" s="338" t="s">
        <v>23741</v>
      </c>
      <c r="H6895" s="338" t="s">
        <v>20000</v>
      </c>
      <c r="I6895" s="338" t="s">
        <v>20000</v>
      </c>
      <c r="J6895" s="338" t="s">
        <v>22600</v>
      </c>
      <c r="K6895" s="338" t="s">
        <v>4987</v>
      </c>
      <c r="L6895" s="338" t="s">
        <v>5222</v>
      </c>
      <c r="M6895" s="338" t="s">
        <v>31849</v>
      </c>
      <c r="N6895" s="338" t="s">
        <v>31850</v>
      </c>
      <c r="O6895" s="338" t="s">
        <v>7745</v>
      </c>
    </row>
    <row r="6896" ht="15.75" customHeight="1">
      <c r="A6896" s="338" t="s">
        <v>2352</v>
      </c>
      <c r="B6896" s="338" t="s">
        <v>7737</v>
      </c>
      <c r="C6896" s="338" t="s">
        <v>1537</v>
      </c>
      <c r="D6896" s="338">
        <v>2016.0</v>
      </c>
      <c r="E6896" s="338" t="s">
        <v>30756</v>
      </c>
      <c r="F6896" s="339">
        <v>44991.0</v>
      </c>
      <c r="G6896" s="338" t="s">
        <v>12030</v>
      </c>
      <c r="H6896" s="338" t="s">
        <v>23538</v>
      </c>
      <c r="I6896" s="338" t="s">
        <v>31851</v>
      </c>
      <c r="J6896" s="338" t="s">
        <v>22157</v>
      </c>
      <c r="K6896" s="338" t="s">
        <v>4987</v>
      </c>
      <c r="L6896" s="338" t="s">
        <v>6394</v>
      </c>
      <c r="M6896" s="338" t="s">
        <v>31852</v>
      </c>
      <c r="N6896" s="338" t="s">
        <v>7780</v>
      </c>
      <c r="O6896" s="338" t="s">
        <v>5324</v>
      </c>
    </row>
    <row r="6897" ht="15.75" customHeight="1">
      <c r="A6897" s="338" t="s">
        <v>3447</v>
      </c>
      <c r="B6897" s="338" t="s">
        <v>4970</v>
      </c>
      <c r="C6897" s="338" t="s">
        <v>1681</v>
      </c>
      <c r="D6897" s="338">
        <v>2016.0</v>
      </c>
      <c r="E6897" s="338" t="s">
        <v>31853</v>
      </c>
      <c r="F6897" s="339">
        <v>44933.0</v>
      </c>
      <c r="G6897" s="338" t="s">
        <v>5030</v>
      </c>
      <c r="H6897" s="338" t="s">
        <v>20505</v>
      </c>
      <c r="I6897" s="338" t="s">
        <v>31854</v>
      </c>
      <c r="J6897" s="338" t="s">
        <v>28064</v>
      </c>
      <c r="K6897" s="338" t="s">
        <v>4987</v>
      </c>
      <c r="L6897" s="338" t="s">
        <v>7743</v>
      </c>
      <c r="M6897" s="338" t="s">
        <v>31855</v>
      </c>
      <c r="N6897" s="338" t="s">
        <v>31856</v>
      </c>
      <c r="O6897" s="338" t="s">
        <v>5096</v>
      </c>
    </row>
    <row r="6898" ht="15.75" customHeight="1">
      <c r="A6898" s="338" t="s">
        <v>1089</v>
      </c>
      <c r="B6898" s="338" t="s">
        <v>7737</v>
      </c>
      <c r="C6898" s="338" t="s">
        <v>1537</v>
      </c>
      <c r="D6898" s="338">
        <v>2016.0</v>
      </c>
      <c r="E6898" s="338" t="s">
        <v>31835</v>
      </c>
      <c r="F6898" s="339">
        <v>44963.0</v>
      </c>
      <c r="G6898" s="338" t="s">
        <v>15957</v>
      </c>
      <c r="H6898" s="338" t="s">
        <v>25756</v>
      </c>
      <c r="I6898" s="338" t="s">
        <v>30636</v>
      </c>
      <c r="J6898" s="338" t="s">
        <v>29129</v>
      </c>
      <c r="K6898" s="338" t="s">
        <v>4976</v>
      </c>
      <c r="L6898" s="338" t="s">
        <v>24325</v>
      </c>
      <c r="M6898" s="338" t="s">
        <v>31857</v>
      </c>
      <c r="N6898" s="338" t="s">
        <v>20002</v>
      </c>
      <c r="O6898" s="338" t="s">
        <v>5780</v>
      </c>
    </row>
    <row r="6899" ht="15.75" customHeight="1">
      <c r="A6899" s="338" t="s">
        <v>4920</v>
      </c>
      <c r="B6899" s="338" t="s">
        <v>4970</v>
      </c>
      <c r="C6899" s="338" t="s">
        <v>1547</v>
      </c>
      <c r="D6899" s="338">
        <v>2016.0</v>
      </c>
      <c r="E6899" s="338" t="s">
        <v>31858</v>
      </c>
      <c r="F6899" s="339">
        <v>44964.0</v>
      </c>
      <c r="G6899" s="338" t="s">
        <v>9524</v>
      </c>
      <c r="H6899" s="338" t="s">
        <v>5041</v>
      </c>
      <c r="I6899" s="338" t="s">
        <v>22089</v>
      </c>
      <c r="J6899" s="338" t="s">
        <v>29078</v>
      </c>
      <c r="K6899" s="338" t="s">
        <v>4987</v>
      </c>
      <c r="L6899" s="338" t="s">
        <v>6255</v>
      </c>
      <c r="M6899" s="338" t="s">
        <v>31859</v>
      </c>
      <c r="N6899" s="338" t="s">
        <v>31860</v>
      </c>
      <c r="O6899" s="338" t="s">
        <v>8697</v>
      </c>
    </row>
    <row r="6900" ht="15.75" customHeight="1">
      <c r="A6900" s="338" t="s">
        <v>31861</v>
      </c>
      <c r="B6900" s="338" t="s">
        <v>4970</v>
      </c>
      <c r="C6900" s="338" t="s">
        <v>1601</v>
      </c>
      <c r="D6900" s="338">
        <v>2016.0</v>
      </c>
      <c r="E6900" s="338" t="s">
        <v>31862</v>
      </c>
      <c r="F6900" s="338" t="s">
        <v>5059</v>
      </c>
      <c r="G6900" s="338" t="s">
        <v>5701</v>
      </c>
      <c r="H6900" s="338" t="s">
        <v>27428</v>
      </c>
      <c r="I6900" s="338" t="s">
        <v>27428</v>
      </c>
      <c r="J6900" s="338" t="s">
        <v>31863</v>
      </c>
      <c r="K6900" s="338" t="s">
        <v>4976</v>
      </c>
      <c r="M6900" s="338" t="s">
        <v>31864</v>
      </c>
      <c r="N6900" s="338" t="s">
        <v>31865</v>
      </c>
      <c r="O6900" s="338" t="s">
        <v>10440</v>
      </c>
    </row>
    <row r="6901" ht="15.75" customHeight="1">
      <c r="A6901" s="338" t="s">
        <v>4324</v>
      </c>
      <c r="B6901" s="338" t="s">
        <v>7737</v>
      </c>
      <c r="C6901" s="338" t="s">
        <v>1537</v>
      </c>
      <c r="D6901" s="338">
        <v>2016.0</v>
      </c>
      <c r="E6901" s="338" t="s">
        <v>13792</v>
      </c>
      <c r="F6901" s="339">
        <v>45021.0</v>
      </c>
      <c r="G6901" s="338" t="s">
        <v>19931</v>
      </c>
      <c r="H6901" s="338" t="s">
        <v>15881</v>
      </c>
      <c r="I6901" s="338" t="s">
        <v>30670</v>
      </c>
      <c r="J6901" s="338" t="s">
        <v>30465</v>
      </c>
      <c r="K6901" s="338" t="s">
        <v>4987</v>
      </c>
      <c r="L6901" s="338" t="s">
        <v>18874</v>
      </c>
      <c r="M6901" s="338" t="s">
        <v>31866</v>
      </c>
      <c r="N6901" s="338" t="s">
        <v>31867</v>
      </c>
      <c r="O6901" s="338" t="s">
        <v>5056</v>
      </c>
    </row>
    <row r="6902" ht="15.75" customHeight="1">
      <c r="A6902" s="338" t="s">
        <v>1810</v>
      </c>
      <c r="B6902" s="338" t="s">
        <v>7737</v>
      </c>
      <c r="C6902" s="338" t="s">
        <v>1601</v>
      </c>
      <c r="D6902" s="338">
        <v>2016.0</v>
      </c>
      <c r="E6902" s="338" t="s">
        <v>31835</v>
      </c>
      <c r="F6902" s="339">
        <v>45176.0</v>
      </c>
      <c r="G6902" s="338" t="s">
        <v>7764</v>
      </c>
      <c r="H6902" s="338" t="s">
        <v>26283</v>
      </c>
      <c r="I6902" s="338" t="s">
        <v>26283</v>
      </c>
      <c r="J6902" s="338" t="s">
        <v>5921</v>
      </c>
      <c r="K6902" s="338" t="s">
        <v>7575</v>
      </c>
      <c r="M6902" s="338" t="s">
        <v>31868</v>
      </c>
      <c r="N6902" s="338" t="s">
        <v>31869</v>
      </c>
      <c r="O6902" s="338" t="s">
        <v>5294</v>
      </c>
    </row>
    <row r="6903" ht="15.75" customHeight="1">
      <c r="A6903" s="338" t="s">
        <v>4435</v>
      </c>
      <c r="B6903" s="338" t="s">
        <v>7737</v>
      </c>
      <c r="C6903" s="338" t="s">
        <v>1681</v>
      </c>
      <c r="D6903" s="338">
        <v>2016.0</v>
      </c>
      <c r="E6903" s="338" t="s">
        <v>31724</v>
      </c>
      <c r="F6903" s="339">
        <v>44964.0</v>
      </c>
      <c r="G6903" s="338" t="s">
        <v>7140</v>
      </c>
      <c r="H6903" s="338" t="s">
        <v>15303</v>
      </c>
      <c r="I6903" s="338" t="s">
        <v>26496</v>
      </c>
      <c r="J6903" s="338" t="s">
        <v>7159</v>
      </c>
      <c r="K6903" s="338" t="s">
        <v>4987</v>
      </c>
      <c r="L6903" s="338" t="s">
        <v>7014</v>
      </c>
      <c r="M6903" s="338" t="s">
        <v>31870</v>
      </c>
      <c r="N6903" s="338" t="s">
        <v>24121</v>
      </c>
      <c r="O6903" s="338" t="s">
        <v>5217</v>
      </c>
    </row>
    <row r="6904" ht="15.75" customHeight="1">
      <c r="A6904" s="338" t="s">
        <v>3011</v>
      </c>
      <c r="B6904" s="338" t="s">
        <v>7737</v>
      </c>
      <c r="C6904" s="338" t="s">
        <v>1537</v>
      </c>
      <c r="D6904" s="338">
        <v>2016.0</v>
      </c>
      <c r="E6904" s="338" t="s">
        <v>31871</v>
      </c>
      <c r="F6904" s="339">
        <v>44963.0</v>
      </c>
      <c r="G6904" s="338" t="s">
        <v>9484</v>
      </c>
      <c r="H6904" s="338" t="s">
        <v>6563</v>
      </c>
      <c r="I6904" s="338" t="s">
        <v>31872</v>
      </c>
      <c r="J6904" s="338" t="s">
        <v>7872</v>
      </c>
      <c r="K6904" s="338" t="s">
        <v>4987</v>
      </c>
      <c r="L6904" s="338" t="s">
        <v>15938</v>
      </c>
      <c r="M6904" s="338" t="s">
        <v>31873</v>
      </c>
      <c r="N6904" s="338" t="s">
        <v>4990</v>
      </c>
      <c r="O6904" s="338" t="s">
        <v>5423</v>
      </c>
    </row>
    <row r="6905" ht="15.75" customHeight="1">
      <c r="A6905" s="338" t="s">
        <v>679</v>
      </c>
      <c r="B6905" s="338" t="s">
        <v>7737</v>
      </c>
      <c r="C6905" s="338" t="s">
        <v>1537</v>
      </c>
      <c r="D6905" s="338">
        <v>2016.0</v>
      </c>
      <c r="E6905" s="338" t="s">
        <v>31714</v>
      </c>
      <c r="F6905" s="339">
        <v>45052.0</v>
      </c>
      <c r="G6905" s="338" t="s">
        <v>18137</v>
      </c>
      <c r="H6905" s="338" t="s">
        <v>26655</v>
      </c>
      <c r="I6905" s="338" t="s">
        <v>15045</v>
      </c>
      <c r="J6905" s="338" t="s">
        <v>27075</v>
      </c>
      <c r="K6905" s="338" t="s">
        <v>4987</v>
      </c>
      <c r="L6905" s="338" t="s">
        <v>16634</v>
      </c>
      <c r="M6905" s="338" t="s">
        <v>31874</v>
      </c>
      <c r="N6905" s="338" t="s">
        <v>18868</v>
      </c>
      <c r="O6905" s="338" t="s">
        <v>5046</v>
      </c>
    </row>
    <row r="6906" ht="15.75" customHeight="1">
      <c r="A6906" s="338" t="s">
        <v>4845</v>
      </c>
      <c r="B6906" s="338" t="s">
        <v>4970</v>
      </c>
      <c r="C6906" s="338" t="s">
        <v>1547</v>
      </c>
      <c r="D6906" s="338">
        <v>2016.0</v>
      </c>
      <c r="E6906" s="338" t="s">
        <v>31776</v>
      </c>
      <c r="F6906" s="339">
        <v>45053.0</v>
      </c>
      <c r="G6906" s="338" t="s">
        <v>5743</v>
      </c>
      <c r="H6906" s="338" t="s">
        <v>15818</v>
      </c>
      <c r="I6906" s="338" t="s">
        <v>31875</v>
      </c>
      <c r="J6906" s="338" t="s">
        <v>29066</v>
      </c>
      <c r="K6906" s="338" t="s">
        <v>5607</v>
      </c>
      <c r="L6906" s="338" t="s">
        <v>6247</v>
      </c>
      <c r="M6906" s="338" t="s">
        <v>31876</v>
      </c>
      <c r="N6906" s="338" t="s">
        <v>21846</v>
      </c>
      <c r="O6906" s="338" t="s">
        <v>5193</v>
      </c>
    </row>
    <row r="6907" ht="15.75" customHeight="1">
      <c r="A6907" s="338" t="s">
        <v>2140</v>
      </c>
      <c r="B6907" s="338" t="s">
        <v>4993</v>
      </c>
      <c r="C6907" s="338" t="s">
        <v>1601</v>
      </c>
      <c r="D6907" s="338">
        <v>2016.0</v>
      </c>
      <c r="E6907" s="338" t="s">
        <v>31817</v>
      </c>
      <c r="F6907" s="339">
        <v>45023.0</v>
      </c>
      <c r="G6907" s="338" t="s">
        <v>31118</v>
      </c>
      <c r="H6907" s="338" t="s">
        <v>17478</v>
      </c>
      <c r="I6907" s="338" t="s">
        <v>27696</v>
      </c>
      <c r="J6907" s="338" t="s">
        <v>31877</v>
      </c>
      <c r="K6907" s="338" t="s">
        <v>4976</v>
      </c>
      <c r="L6907" s="338" t="s">
        <v>16673</v>
      </c>
      <c r="M6907" s="338" t="s">
        <v>31878</v>
      </c>
      <c r="N6907" s="338" t="s">
        <v>31879</v>
      </c>
      <c r="O6907" s="338" t="s">
        <v>5537</v>
      </c>
    </row>
    <row r="6908" ht="15.75" customHeight="1">
      <c r="A6908" s="338" t="s">
        <v>1932</v>
      </c>
      <c r="B6908" s="338" t="s">
        <v>7737</v>
      </c>
      <c r="C6908" s="338" t="s">
        <v>1537</v>
      </c>
      <c r="D6908" s="338">
        <v>2016.0</v>
      </c>
      <c r="E6908" s="338" t="s">
        <v>31880</v>
      </c>
      <c r="F6908" s="339">
        <v>44964.0</v>
      </c>
      <c r="G6908" s="338" t="s">
        <v>5361</v>
      </c>
      <c r="H6908" s="338" t="s">
        <v>31881</v>
      </c>
      <c r="I6908" s="338" t="s">
        <v>31882</v>
      </c>
      <c r="J6908" s="338" t="s">
        <v>13992</v>
      </c>
      <c r="K6908" s="338" t="s">
        <v>4987</v>
      </c>
      <c r="L6908" s="338" t="s">
        <v>5074</v>
      </c>
      <c r="M6908" s="338" t="s">
        <v>31883</v>
      </c>
      <c r="N6908" s="338" t="s">
        <v>5009</v>
      </c>
      <c r="O6908" s="338" t="s">
        <v>5120</v>
      </c>
    </row>
    <row r="6909" ht="15.75" customHeight="1">
      <c r="A6909" s="338" t="s">
        <v>4832</v>
      </c>
      <c r="B6909" s="338" t="s">
        <v>7737</v>
      </c>
      <c r="C6909" s="338" t="s">
        <v>1681</v>
      </c>
      <c r="D6909" s="338">
        <v>2016.0</v>
      </c>
      <c r="E6909" s="338" t="s">
        <v>31884</v>
      </c>
      <c r="F6909" s="339">
        <v>45083.0</v>
      </c>
      <c r="G6909" s="338" t="s">
        <v>7029</v>
      </c>
      <c r="H6909" s="338" t="s">
        <v>16405</v>
      </c>
      <c r="I6909" s="338" t="s">
        <v>16405</v>
      </c>
      <c r="J6909" s="338" t="s">
        <v>22552</v>
      </c>
      <c r="K6909" s="338" t="s">
        <v>4987</v>
      </c>
      <c r="L6909" s="338" t="s">
        <v>7748</v>
      </c>
      <c r="M6909" s="338" t="s">
        <v>31885</v>
      </c>
      <c r="N6909" s="338" t="s">
        <v>31886</v>
      </c>
      <c r="O6909" s="338" t="s">
        <v>7966</v>
      </c>
    </row>
    <row r="6910" ht="15.75" customHeight="1">
      <c r="A6910" s="338" t="s">
        <v>281</v>
      </c>
      <c r="B6910" s="338" t="s">
        <v>4993</v>
      </c>
      <c r="C6910" s="338" t="s">
        <v>1572</v>
      </c>
      <c r="D6910" s="338">
        <v>2016.0</v>
      </c>
      <c r="E6910" s="338" t="s">
        <v>30756</v>
      </c>
      <c r="F6910" s="339">
        <v>44992.0</v>
      </c>
      <c r="G6910" s="338" t="s">
        <v>6153</v>
      </c>
      <c r="H6910" s="338" t="s">
        <v>22817</v>
      </c>
      <c r="I6910" s="338" t="s">
        <v>22817</v>
      </c>
      <c r="J6910" s="338" t="s">
        <v>18036</v>
      </c>
      <c r="K6910" s="338" t="s">
        <v>4987</v>
      </c>
      <c r="L6910" s="338" t="s">
        <v>18083</v>
      </c>
      <c r="M6910" s="338" t="s">
        <v>31887</v>
      </c>
      <c r="N6910" s="338" t="s">
        <v>18925</v>
      </c>
      <c r="O6910" s="338" t="s">
        <v>5262</v>
      </c>
    </row>
    <row r="6911" ht="15.75" customHeight="1">
      <c r="A6911" s="338" t="s">
        <v>1441</v>
      </c>
      <c r="B6911" s="338" t="s">
        <v>7737</v>
      </c>
      <c r="C6911" s="338" t="s">
        <v>1681</v>
      </c>
      <c r="D6911" s="338">
        <v>2016.0</v>
      </c>
      <c r="E6911" s="338" t="s">
        <v>31821</v>
      </c>
      <c r="F6911" s="338" t="s">
        <v>6434</v>
      </c>
      <c r="G6911" s="338" t="s">
        <v>5004</v>
      </c>
      <c r="H6911" s="338" t="s">
        <v>31888</v>
      </c>
      <c r="I6911" s="338" t="s">
        <v>31889</v>
      </c>
      <c r="J6911" s="338" t="s">
        <v>26464</v>
      </c>
      <c r="K6911" s="338" t="s">
        <v>4976</v>
      </c>
      <c r="L6911" s="338" t="s">
        <v>5176</v>
      </c>
      <c r="M6911" s="338" t="s">
        <v>31890</v>
      </c>
      <c r="N6911" s="338" t="s">
        <v>24121</v>
      </c>
      <c r="O6911" s="338" t="s">
        <v>5715</v>
      </c>
    </row>
    <row r="6912" ht="15.75" customHeight="1">
      <c r="A6912" s="338" t="s">
        <v>1440</v>
      </c>
      <c r="B6912" s="338" t="s">
        <v>7737</v>
      </c>
      <c r="C6912" s="338" t="s">
        <v>1547</v>
      </c>
      <c r="D6912" s="338">
        <v>2016.0</v>
      </c>
      <c r="E6912" s="338" t="s">
        <v>31753</v>
      </c>
      <c r="F6912" s="339">
        <v>44991.0</v>
      </c>
      <c r="G6912" s="338" t="s">
        <v>10353</v>
      </c>
      <c r="H6912" s="338" t="s">
        <v>31891</v>
      </c>
      <c r="I6912" s="338" t="s">
        <v>28612</v>
      </c>
      <c r="J6912" s="338" t="s">
        <v>31892</v>
      </c>
      <c r="K6912" s="338" t="s">
        <v>4987</v>
      </c>
      <c r="L6912" s="338" t="s">
        <v>31893</v>
      </c>
      <c r="M6912" s="338" t="s">
        <v>31894</v>
      </c>
      <c r="N6912" s="338" t="s">
        <v>7780</v>
      </c>
      <c r="O6912" s="338" t="s">
        <v>7215</v>
      </c>
    </row>
    <row r="6913" ht="15.75" customHeight="1">
      <c r="A6913" s="338" t="s">
        <v>1805</v>
      </c>
      <c r="B6913" s="338" t="s">
        <v>4970</v>
      </c>
      <c r="C6913" s="338" t="s">
        <v>1558</v>
      </c>
      <c r="D6913" s="338">
        <v>2016.0</v>
      </c>
      <c r="E6913" s="338" t="s">
        <v>31188</v>
      </c>
      <c r="F6913" s="339">
        <v>45142.0</v>
      </c>
      <c r="G6913" s="338" t="s">
        <v>7889</v>
      </c>
      <c r="H6913" s="338" t="s">
        <v>31895</v>
      </c>
      <c r="I6913" s="338" t="s">
        <v>31895</v>
      </c>
      <c r="J6913" s="338" t="s">
        <v>31896</v>
      </c>
      <c r="K6913" s="338" t="s">
        <v>4987</v>
      </c>
      <c r="L6913" s="338" t="s">
        <v>5490</v>
      </c>
      <c r="M6913" s="338" t="s">
        <v>31897</v>
      </c>
      <c r="N6913" s="338" t="s">
        <v>31898</v>
      </c>
      <c r="O6913" s="338" t="s">
        <v>5370</v>
      </c>
    </row>
    <row r="6914" ht="15.75" customHeight="1">
      <c r="A6914" s="338" t="s">
        <v>4356</v>
      </c>
      <c r="B6914" s="338" t="s">
        <v>4970</v>
      </c>
      <c r="C6914" s="338" t="s">
        <v>1537</v>
      </c>
      <c r="D6914" s="338">
        <v>2016.0</v>
      </c>
      <c r="E6914" s="338" t="s">
        <v>31741</v>
      </c>
      <c r="F6914" s="339">
        <v>44933.0</v>
      </c>
      <c r="G6914" s="338" t="s">
        <v>11973</v>
      </c>
      <c r="H6914" s="338" t="s">
        <v>7821</v>
      </c>
      <c r="I6914" s="338" t="s">
        <v>22417</v>
      </c>
      <c r="J6914" s="338" t="s">
        <v>13960</v>
      </c>
      <c r="K6914" s="338" t="s">
        <v>4976</v>
      </c>
      <c r="L6914" s="338" t="s">
        <v>15146</v>
      </c>
      <c r="M6914" s="338" t="s">
        <v>31899</v>
      </c>
      <c r="N6914" s="338" t="s">
        <v>5009</v>
      </c>
      <c r="O6914" s="338" t="s">
        <v>5002</v>
      </c>
    </row>
    <row r="6915" ht="15.75" customHeight="1">
      <c r="A6915" s="338" t="s">
        <v>3364</v>
      </c>
      <c r="B6915" s="338" t="s">
        <v>7737</v>
      </c>
      <c r="C6915" s="338" t="s">
        <v>1537</v>
      </c>
      <c r="D6915" s="338">
        <v>2016.0</v>
      </c>
      <c r="E6915" s="338" t="s">
        <v>31900</v>
      </c>
      <c r="F6915" s="339">
        <v>44932.0</v>
      </c>
      <c r="G6915" s="338" t="s">
        <v>10370</v>
      </c>
      <c r="H6915" s="338" t="s">
        <v>9597</v>
      </c>
      <c r="I6915" s="338" t="s">
        <v>9896</v>
      </c>
      <c r="J6915" s="338" t="s">
        <v>7031</v>
      </c>
      <c r="K6915" s="338" t="s">
        <v>13217</v>
      </c>
      <c r="L6915" s="338" t="s">
        <v>12846</v>
      </c>
      <c r="M6915" s="338" t="s">
        <v>31901</v>
      </c>
      <c r="N6915" s="338" t="s">
        <v>5009</v>
      </c>
      <c r="O6915" s="338" t="s">
        <v>5715</v>
      </c>
    </row>
    <row r="6916" ht="15.75" customHeight="1">
      <c r="A6916" s="338" t="s">
        <v>31902</v>
      </c>
      <c r="B6916" s="338" t="s">
        <v>4970</v>
      </c>
      <c r="C6916" s="338" t="s">
        <v>1558</v>
      </c>
      <c r="D6916" s="338">
        <v>2016.0</v>
      </c>
      <c r="E6916" s="338" t="s">
        <v>31903</v>
      </c>
      <c r="F6916" s="339">
        <v>45052.0</v>
      </c>
      <c r="G6916" s="338" t="s">
        <v>7870</v>
      </c>
      <c r="H6916" s="338" t="s">
        <v>21440</v>
      </c>
      <c r="I6916" s="338" t="s">
        <v>21441</v>
      </c>
      <c r="J6916" s="338" t="s">
        <v>16010</v>
      </c>
      <c r="K6916" s="338" t="s">
        <v>4987</v>
      </c>
      <c r="L6916" s="338" t="s">
        <v>5377</v>
      </c>
      <c r="M6916" s="338" t="s">
        <v>31904</v>
      </c>
      <c r="N6916" s="338" t="s">
        <v>5036</v>
      </c>
      <c r="O6916" s="338" t="s">
        <v>5457</v>
      </c>
    </row>
    <row r="6917" ht="15.75" customHeight="1">
      <c r="A6917" s="338" t="s">
        <v>31905</v>
      </c>
      <c r="B6917" s="338" t="s">
        <v>4970</v>
      </c>
      <c r="C6917" s="338" t="s">
        <v>1558</v>
      </c>
      <c r="D6917" s="338">
        <v>2016.0</v>
      </c>
      <c r="E6917" s="338" t="s">
        <v>31717</v>
      </c>
      <c r="F6917" s="339">
        <v>44932.0</v>
      </c>
      <c r="G6917" s="338" t="s">
        <v>7029</v>
      </c>
      <c r="H6917" s="338" t="s">
        <v>30478</v>
      </c>
      <c r="I6917" s="338" t="s">
        <v>19841</v>
      </c>
      <c r="J6917" s="338" t="s">
        <v>31084</v>
      </c>
      <c r="K6917" s="338" t="s">
        <v>4987</v>
      </c>
      <c r="L6917" s="338" t="s">
        <v>12942</v>
      </c>
      <c r="M6917" s="338" t="s">
        <v>31906</v>
      </c>
      <c r="N6917" s="338" t="s">
        <v>7780</v>
      </c>
      <c r="O6917" s="338" t="s">
        <v>5780</v>
      </c>
    </row>
    <row r="6918" ht="15.75" customHeight="1">
      <c r="A6918" s="338" t="s">
        <v>4537</v>
      </c>
      <c r="B6918" s="338" t="s">
        <v>4970</v>
      </c>
      <c r="C6918" s="338" t="s">
        <v>1681</v>
      </c>
      <c r="D6918" s="338">
        <v>2016.0</v>
      </c>
      <c r="E6918" s="338" t="s">
        <v>31903</v>
      </c>
      <c r="F6918" s="339">
        <v>44992.0</v>
      </c>
      <c r="G6918" s="338" t="s">
        <v>25369</v>
      </c>
      <c r="H6918" s="338" t="s">
        <v>6086</v>
      </c>
      <c r="I6918" s="338" t="s">
        <v>31907</v>
      </c>
      <c r="J6918" s="338" t="s">
        <v>21676</v>
      </c>
      <c r="K6918" s="338" t="s">
        <v>4976</v>
      </c>
      <c r="L6918" s="338" t="s">
        <v>7743</v>
      </c>
      <c r="M6918" s="338" t="s">
        <v>31908</v>
      </c>
      <c r="N6918" s="338" t="s">
        <v>23733</v>
      </c>
      <c r="O6918" s="338" t="s">
        <v>5127</v>
      </c>
    </row>
    <row r="6919" ht="15.75" customHeight="1">
      <c r="A6919" s="338" t="s">
        <v>31909</v>
      </c>
      <c r="B6919" s="338" t="s">
        <v>5601</v>
      </c>
      <c r="C6919" s="338" t="s">
        <v>1537</v>
      </c>
      <c r="D6919" s="338">
        <v>2016.0</v>
      </c>
      <c r="E6919" s="338" t="s">
        <v>31755</v>
      </c>
      <c r="F6919" s="339">
        <v>45024.0</v>
      </c>
      <c r="G6919" s="338" t="s">
        <v>11963</v>
      </c>
      <c r="H6919" s="338" t="s">
        <v>31910</v>
      </c>
      <c r="I6919" s="338" t="s">
        <v>31911</v>
      </c>
      <c r="J6919" s="338" t="s">
        <v>21681</v>
      </c>
      <c r="K6919" s="338" t="s">
        <v>19171</v>
      </c>
      <c r="M6919" s="338" t="s">
        <v>31912</v>
      </c>
      <c r="N6919" s="338" t="s">
        <v>21683</v>
      </c>
      <c r="O6919" s="338" t="s">
        <v>8697</v>
      </c>
    </row>
    <row r="6920" ht="15.75" customHeight="1">
      <c r="A6920" s="338" t="s">
        <v>31913</v>
      </c>
      <c r="B6920" s="338" t="s">
        <v>4970</v>
      </c>
      <c r="C6920" s="338" t="s">
        <v>1537</v>
      </c>
      <c r="D6920" s="338">
        <v>2016.0</v>
      </c>
      <c r="E6920" s="338" t="s">
        <v>31914</v>
      </c>
      <c r="F6920" s="339">
        <v>44990.0</v>
      </c>
      <c r="G6920" s="338" t="s">
        <v>5969</v>
      </c>
      <c r="H6920" s="338" t="s">
        <v>31915</v>
      </c>
      <c r="I6920" s="338" t="s">
        <v>31915</v>
      </c>
      <c r="J6920" s="338" t="s">
        <v>31916</v>
      </c>
      <c r="K6920" s="338" t="s">
        <v>4987</v>
      </c>
      <c r="L6920" s="338" t="s">
        <v>5017</v>
      </c>
      <c r="M6920" s="338" t="s">
        <v>31917</v>
      </c>
      <c r="N6920" s="338" t="s">
        <v>31918</v>
      </c>
      <c r="O6920" s="338" t="s">
        <v>5715</v>
      </c>
    </row>
    <row r="6921" ht="15.75" customHeight="1">
      <c r="A6921" s="338" t="s">
        <v>4241</v>
      </c>
      <c r="B6921" s="338" t="s">
        <v>4970</v>
      </c>
      <c r="C6921" s="338" t="s">
        <v>1537</v>
      </c>
      <c r="D6921" s="338">
        <v>2016.0</v>
      </c>
      <c r="E6921" s="338" t="s">
        <v>13792</v>
      </c>
      <c r="F6921" s="339">
        <v>44991.0</v>
      </c>
      <c r="G6921" s="338" t="s">
        <v>9550</v>
      </c>
      <c r="H6921" s="338" t="s">
        <v>24781</v>
      </c>
      <c r="I6921" s="338" t="s">
        <v>31919</v>
      </c>
      <c r="J6921" s="338" t="s">
        <v>22600</v>
      </c>
      <c r="K6921" s="338" t="s">
        <v>4987</v>
      </c>
      <c r="L6921" s="338" t="s">
        <v>5094</v>
      </c>
      <c r="M6921" s="338" t="s">
        <v>31920</v>
      </c>
      <c r="N6921" s="338" t="s">
        <v>29796</v>
      </c>
      <c r="O6921" s="338" t="s">
        <v>5217</v>
      </c>
    </row>
    <row r="6922" ht="15.75" customHeight="1">
      <c r="A6922" s="338" t="s">
        <v>4370</v>
      </c>
      <c r="B6922" s="338" t="s">
        <v>7737</v>
      </c>
      <c r="C6922" s="338" t="s">
        <v>1537</v>
      </c>
      <c r="D6922" s="338">
        <v>2016.0</v>
      </c>
      <c r="E6922" s="338" t="s">
        <v>31281</v>
      </c>
      <c r="F6922" s="339">
        <v>44933.0</v>
      </c>
      <c r="G6922" s="338" t="s">
        <v>7895</v>
      </c>
      <c r="H6922" s="338" t="s">
        <v>14244</v>
      </c>
      <c r="I6922" s="338" t="s">
        <v>25892</v>
      </c>
      <c r="J6922" s="338" t="s">
        <v>17420</v>
      </c>
      <c r="K6922" s="338" t="s">
        <v>4987</v>
      </c>
      <c r="L6922" s="338" t="s">
        <v>18250</v>
      </c>
      <c r="M6922" s="338" t="s">
        <v>31921</v>
      </c>
      <c r="N6922" s="338" t="s">
        <v>18868</v>
      </c>
      <c r="O6922" s="338" t="s">
        <v>5324</v>
      </c>
    </row>
    <row r="6923" ht="15.75" customHeight="1">
      <c r="A6923" s="338" t="s">
        <v>3308</v>
      </c>
      <c r="B6923" s="338" t="s">
        <v>7737</v>
      </c>
      <c r="C6923" s="338" t="s">
        <v>1547</v>
      </c>
      <c r="D6923" s="338">
        <v>2016.0</v>
      </c>
      <c r="E6923" s="338" t="s">
        <v>31458</v>
      </c>
      <c r="F6923" s="339">
        <v>45083.0</v>
      </c>
      <c r="G6923" s="338" t="s">
        <v>5105</v>
      </c>
      <c r="H6923" s="338" t="s">
        <v>31922</v>
      </c>
      <c r="I6923" s="338" t="s">
        <v>31296</v>
      </c>
      <c r="J6923" s="338" t="s">
        <v>29163</v>
      </c>
      <c r="K6923" s="338" t="s">
        <v>4987</v>
      </c>
      <c r="M6923" s="338" t="s">
        <v>31923</v>
      </c>
      <c r="N6923" s="338" t="s">
        <v>31924</v>
      </c>
      <c r="O6923" s="338" t="s">
        <v>5150</v>
      </c>
    </row>
    <row r="6924" ht="15.75" customHeight="1">
      <c r="A6924" s="338" t="s">
        <v>2853</v>
      </c>
      <c r="B6924" s="338" t="s">
        <v>7737</v>
      </c>
      <c r="C6924" s="338" t="s">
        <v>1681</v>
      </c>
      <c r="D6924" s="338">
        <v>2016.0</v>
      </c>
      <c r="E6924" s="338" t="s">
        <v>31925</v>
      </c>
      <c r="F6924" s="339">
        <v>45023.0</v>
      </c>
      <c r="G6924" s="338" t="s">
        <v>19679</v>
      </c>
      <c r="H6924" s="338" t="s">
        <v>5073</v>
      </c>
      <c r="I6924" s="338" t="s">
        <v>26004</v>
      </c>
      <c r="J6924" s="338" t="s">
        <v>7872</v>
      </c>
      <c r="K6924" s="338" t="s">
        <v>4987</v>
      </c>
      <c r="L6924" s="338" t="s">
        <v>12846</v>
      </c>
      <c r="M6924" s="338" t="s">
        <v>31926</v>
      </c>
      <c r="N6924" s="338" t="s">
        <v>31927</v>
      </c>
      <c r="O6924" s="338" t="s">
        <v>5186</v>
      </c>
    </row>
    <row r="6925" ht="15.75" customHeight="1">
      <c r="A6925" s="338" t="s">
        <v>31928</v>
      </c>
      <c r="B6925" s="338" t="s">
        <v>4970</v>
      </c>
      <c r="C6925" s="338" t="s">
        <v>1537</v>
      </c>
      <c r="D6925" s="338">
        <v>2016.0</v>
      </c>
      <c r="E6925" s="338" t="s">
        <v>31929</v>
      </c>
      <c r="F6925" s="339">
        <v>45143.0</v>
      </c>
      <c r="G6925" s="338" t="s">
        <v>6391</v>
      </c>
      <c r="H6925" s="338" t="s">
        <v>31930</v>
      </c>
      <c r="I6925" s="338" t="s">
        <v>31931</v>
      </c>
      <c r="J6925" s="338" t="s">
        <v>31649</v>
      </c>
      <c r="K6925" s="338" t="s">
        <v>4987</v>
      </c>
      <c r="L6925" s="338" t="s">
        <v>6039</v>
      </c>
      <c r="M6925" s="338" t="s">
        <v>31932</v>
      </c>
      <c r="N6925" s="338" t="s">
        <v>31933</v>
      </c>
      <c r="O6925" s="338" t="s">
        <v>5248</v>
      </c>
    </row>
    <row r="6926" ht="15.75" customHeight="1">
      <c r="A6926" s="338" t="s">
        <v>31934</v>
      </c>
      <c r="B6926" s="338" t="s">
        <v>7737</v>
      </c>
      <c r="C6926" s="338" t="s">
        <v>1537</v>
      </c>
      <c r="D6926" s="338">
        <v>2016.0</v>
      </c>
      <c r="E6926" s="338" t="s">
        <v>31458</v>
      </c>
      <c r="F6926" s="339">
        <v>45143.0</v>
      </c>
      <c r="G6926" s="338" t="s">
        <v>7796</v>
      </c>
      <c r="H6926" s="338" t="s">
        <v>22451</v>
      </c>
      <c r="I6926" s="338" t="s">
        <v>22451</v>
      </c>
      <c r="J6926" s="338" t="s">
        <v>31120</v>
      </c>
      <c r="K6926" s="338" t="s">
        <v>4987</v>
      </c>
      <c r="L6926" s="338" t="s">
        <v>5807</v>
      </c>
      <c r="M6926" s="338" t="s">
        <v>31935</v>
      </c>
      <c r="N6926" s="338" t="s">
        <v>30760</v>
      </c>
      <c r="O6926" s="338" t="s">
        <v>5576</v>
      </c>
    </row>
    <row r="6927" ht="15.75" customHeight="1">
      <c r="A6927" s="338" t="s">
        <v>4784</v>
      </c>
      <c r="B6927" s="338" t="s">
        <v>4970</v>
      </c>
      <c r="C6927" s="338" t="s">
        <v>1681</v>
      </c>
      <c r="D6927" s="338">
        <v>2016.0</v>
      </c>
      <c r="E6927" s="338" t="s">
        <v>31936</v>
      </c>
      <c r="F6927" s="338" t="s">
        <v>5059</v>
      </c>
      <c r="G6927" s="338" t="s">
        <v>7870</v>
      </c>
      <c r="H6927" s="338" t="s">
        <v>28537</v>
      </c>
      <c r="I6927" s="338" t="s">
        <v>31937</v>
      </c>
      <c r="J6927" s="338" t="s">
        <v>31319</v>
      </c>
      <c r="K6927" s="338" t="s">
        <v>4976</v>
      </c>
      <c r="L6927" s="338" t="s">
        <v>5807</v>
      </c>
      <c r="M6927" s="338" t="s">
        <v>31938</v>
      </c>
      <c r="N6927" s="338" t="s">
        <v>31939</v>
      </c>
      <c r="O6927" s="338" t="s">
        <v>5056</v>
      </c>
    </row>
    <row r="6928" ht="15.75" customHeight="1">
      <c r="A6928" s="338" t="s">
        <v>3823</v>
      </c>
      <c r="B6928" s="338" t="s">
        <v>4970</v>
      </c>
      <c r="C6928" s="338" t="s">
        <v>1558</v>
      </c>
      <c r="D6928" s="338">
        <v>2016.0</v>
      </c>
      <c r="E6928" s="338" t="s">
        <v>31806</v>
      </c>
      <c r="F6928" s="339">
        <v>44992.0</v>
      </c>
      <c r="G6928" s="338" t="s">
        <v>19931</v>
      </c>
      <c r="H6928" s="338" t="s">
        <v>31940</v>
      </c>
      <c r="I6928" s="338" t="s">
        <v>31940</v>
      </c>
      <c r="J6928" s="338" t="s">
        <v>30246</v>
      </c>
      <c r="K6928" s="338" t="s">
        <v>4987</v>
      </c>
      <c r="L6928" s="338" t="s">
        <v>5222</v>
      </c>
      <c r="M6928" s="338" t="s">
        <v>31941</v>
      </c>
      <c r="N6928" s="338" t="s">
        <v>12043</v>
      </c>
      <c r="O6928" s="338" t="s">
        <v>4991</v>
      </c>
    </row>
    <row r="6929" ht="15.75" customHeight="1">
      <c r="A6929" s="338" t="s">
        <v>4616</v>
      </c>
      <c r="B6929" s="338" t="s">
        <v>4970</v>
      </c>
      <c r="C6929" s="338" t="s">
        <v>1547</v>
      </c>
      <c r="D6929" s="338">
        <v>2016.0</v>
      </c>
      <c r="E6929" s="338" t="s">
        <v>31942</v>
      </c>
      <c r="F6929" s="339">
        <v>45022.0</v>
      </c>
      <c r="G6929" s="338" t="s">
        <v>8011</v>
      </c>
      <c r="H6929" s="338" t="s">
        <v>18385</v>
      </c>
      <c r="I6929" s="338" t="s">
        <v>26442</v>
      </c>
      <c r="J6929" s="338" t="s">
        <v>29219</v>
      </c>
      <c r="K6929" s="338" t="s">
        <v>4987</v>
      </c>
      <c r="L6929" s="338" t="s">
        <v>7743</v>
      </c>
      <c r="M6929" s="338" t="s">
        <v>31943</v>
      </c>
      <c r="N6929" s="338" t="s">
        <v>16834</v>
      </c>
      <c r="O6929" s="338" t="s">
        <v>4980</v>
      </c>
    </row>
    <row r="6930" ht="15.75" customHeight="1">
      <c r="A6930" s="338" t="s">
        <v>2782</v>
      </c>
      <c r="B6930" s="338" t="s">
        <v>4970</v>
      </c>
      <c r="C6930" s="338" t="s">
        <v>1537</v>
      </c>
      <c r="D6930" s="338">
        <v>2016.0</v>
      </c>
      <c r="E6930" s="338" t="s">
        <v>31325</v>
      </c>
      <c r="F6930" s="339">
        <v>45174.0</v>
      </c>
      <c r="G6930" s="338" t="s">
        <v>19126</v>
      </c>
      <c r="H6930" s="338" t="s">
        <v>31944</v>
      </c>
      <c r="I6930" s="338" t="s">
        <v>29863</v>
      </c>
      <c r="J6930" s="338" t="s">
        <v>20738</v>
      </c>
      <c r="K6930" s="338" t="s">
        <v>4987</v>
      </c>
      <c r="L6930" s="338" t="s">
        <v>12846</v>
      </c>
      <c r="M6930" s="338" t="s">
        <v>31945</v>
      </c>
      <c r="N6930" s="338" t="s">
        <v>25673</v>
      </c>
      <c r="O6930" s="338" t="s">
        <v>5339</v>
      </c>
    </row>
    <row r="6931" ht="15.75" customHeight="1">
      <c r="A6931" s="338" t="s">
        <v>1852</v>
      </c>
      <c r="B6931" s="338" t="s">
        <v>4970</v>
      </c>
      <c r="C6931" s="338" t="s">
        <v>1558</v>
      </c>
      <c r="D6931" s="338">
        <v>2016.0</v>
      </c>
      <c r="E6931" s="338" t="s">
        <v>31104</v>
      </c>
      <c r="F6931" s="339">
        <v>45174.0</v>
      </c>
      <c r="G6931" s="338" t="s">
        <v>8629</v>
      </c>
      <c r="H6931" s="338" t="s">
        <v>30229</v>
      </c>
      <c r="I6931" s="338" t="s">
        <v>31946</v>
      </c>
      <c r="J6931" s="338" t="s">
        <v>5043</v>
      </c>
      <c r="K6931" s="338" t="s">
        <v>4987</v>
      </c>
      <c r="L6931" s="338" t="s">
        <v>7014</v>
      </c>
      <c r="M6931" s="338" t="s">
        <v>31947</v>
      </c>
      <c r="N6931" s="338" t="s">
        <v>25296</v>
      </c>
      <c r="O6931" s="338" t="s">
        <v>5160</v>
      </c>
    </row>
    <row r="6932" ht="15.75" customHeight="1">
      <c r="A6932" s="338" t="s">
        <v>2981</v>
      </c>
      <c r="B6932" s="338" t="s">
        <v>7737</v>
      </c>
      <c r="C6932" s="338" t="s">
        <v>1558</v>
      </c>
      <c r="D6932" s="338">
        <v>2016.0</v>
      </c>
      <c r="E6932" s="338" t="s">
        <v>31458</v>
      </c>
      <c r="F6932" s="339">
        <v>44991.0</v>
      </c>
      <c r="G6932" s="338" t="s">
        <v>9450</v>
      </c>
      <c r="H6932" s="338" t="s">
        <v>9027</v>
      </c>
      <c r="I6932" s="338" t="s">
        <v>7877</v>
      </c>
      <c r="J6932" s="338" t="s">
        <v>26724</v>
      </c>
      <c r="K6932" s="338" t="s">
        <v>4987</v>
      </c>
      <c r="L6932" s="338" t="s">
        <v>5355</v>
      </c>
      <c r="M6932" s="338" t="s">
        <v>31948</v>
      </c>
      <c r="N6932" s="338" t="s">
        <v>5036</v>
      </c>
      <c r="O6932" s="338" t="s">
        <v>5537</v>
      </c>
    </row>
    <row r="6933" ht="15.75" customHeight="1">
      <c r="A6933" s="338" t="s">
        <v>2970</v>
      </c>
      <c r="B6933" s="338" t="s">
        <v>7737</v>
      </c>
      <c r="C6933" s="338" t="s">
        <v>1537</v>
      </c>
      <c r="D6933" s="338">
        <v>2016.0</v>
      </c>
      <c r="E6933" s="338" t="s">
        <v>31104</v>
      </c>
      <c r="F6933" s="339">
        <v>44962.0</v>
      </c>
      <c r="G6933" s="338" t="s">
        <v>11132</v>
      </c>
      <c r="H6933" s="338" t="s">
        <v>27677</v>
      </c>
      <c r="I6933" s="338" t="s">
        <v>18975</v>
      </c>
      <c r="J6933" s="338" t="s">
        <v>29978</v>
      </c>
      <c r="K6933" s="338" t="s">
        <v>4987</v>
      </c>
      <c r="L6933" s="338" t="s">
        <v>12942</v>
      </c>
      <c r="M6933" s="338" t="s">
        <v>31949</v>
      </c>
      <c r="N6933" s="338" t="s">
        <v>4990</v>
      </c>
      <c r="O6933" s="338" t="s">
        <v>5545</v>
      </c>
    </row>
    <row r="6934" ht="15.75" customHeight="1">
      <c r="A6934" s="338" t="s">
        <v>1260</v>
      </c>
      <c r="B6934" s="338" t="s">
        <v>4993</v>
      </c>
      <c r="C6934" s="338" t="s">
        <v>1572</v>
      </c>
      <c r="D6934" s="338">
        <v>2016.0</v>
      </c>
      <c r="E6934" s="338" t="s">
        <v>31721</v>
      </c>
      <c r="F6934" s="339">
        <v>45052.0</v>
      </c>
      <c r="G6934" s="338" t="s">
        <v>7062</v>
      </c>
      <c r="H6934" s="338" t="s">
        <v>19800</v>
      </c>
      <c r="I6934" s="338" t="s">
        <v>26406</v>
      </c>
      <c r="J6934" s="338" t="s">
        <v>29036</v>
      </c>
      <c r="K6934" s="338" t="s">
        <v>4987</v>
      </c>
      <c r="L6934" s="338" t="s">
        <v>18155</v>
      </c>
      <c r="M6934" s="338" t="s">
        <v>31950</v>
      </c>
      <c r="N6934" s="338" t="s">
        <v>19003</v>
      </c>
      <c r="O6934" s="338" t="s">
        <v>5248</v>
      </c>
    </row>
    <row r="6935" ht="15.75" customHeight="1">
      <c r="A6935" s="338" t="s">
        <v>31951</v>
      </c>
      <c r="B6935" s="338" t="s">
        <v>7737</v>
      </c>
      <c r="C6935" s="338" t="s">
        <v>1537</v>
      </c>
      <c r="D6935" s="338">
        <v>2016.0</v>
      </c>
      <c r="E6935" s="338" t="s">
        <v>31147</v>
      </c>
      <c r="F6935" s="339">
        <v>45112.0</v>
      </c>
      <c r="G6935" s="338" t="s">
        <v>22829</v>
      </c>
      <c r="H6935" s="338" t="s">
        <v>24486</v>
      </c>
      <c r="I6935" s="338" t="s">
        <v>30419</v>
      </c>
      <c r="J6935" s="338" t="s">
        <v>30409</v>
      </c>
      <c r="K6935" s="338" t="s">
        <v>4987</v>
      </c>
      <c r="L6935" s="338" t="s">
        <v>18250</v>
      </c>
      <c r="M6935" s="338" t="s">
        <v>31952</v>
      </c>
      <c r="N6935" s="338" t="s">
        <v>18038</v>
      </c>
      <c r="O6935" s="338" t="s">
        <v>6278</v>
      </c>
    </row>
    <row r="6936" ht="15.75" customHeight="1">
      <c r="A6936" s="338" t="s">
        <v>31953</v>
      </c>
      <c r="B6936" s="338" t="s">
        <v>4970</v>
      </c>
      <c r="C6936" s="338" t="s">
        <v>1558</v>
      </c>
      <c r="D6936" s="338">
        <v>2016.0</v>
      </c>
      <c r="E6936" s="338" t="s">
        <v>31954</v>
      </c>
      <c r="F6936" s="339">
        <v>45023.0</v>
      </c>
      <c r="G6936" s="338" t="s">
        <v>13584</v>
      </c>
      <c r="H6936" s="338" t="s">
        <v>8009</v>
      </c>
      <c r="I6936" s="338" t="s">
        <v>8009</v>
      </c>
      <c r="J6936" s="338" t="s">
        <v>31955</v>
      </c>
      <c r="K6936" s="338" t="s">
        <v>5607</v>
      </c>
      <c r="L6936" s="338" t="s">
        <v>5084</v>
      </c>
      <c r="M6936" s="338" t="s">
        <v>31956</v>
      </c>
      <c r="N6936" s="338" t="s">
        <v>31957</v>
      </c>
      <c r="O6936" s="338" t="s">
        <v>5715</v>
      </c>
    </row>
    <row r="6937" ht="15.75" customHeight="1">
      <c r="A6937" s="338" t="s">
        <v>31958</v>
      </c>
      <c r="B6937" s="338" t="s">
        <v>4970</v>
      </c>
      <c r="C6937" s="338" t="s">
        <v>1558</v>
      </c>
      <c r="D6937" s="338">
        <v>2016.0</v>
      </c>
      <c r="E6937" s="338" t="s">
        <v>31835</v>
      </c>
      <c r="F6937" s="338" t="s">
        <v>5059</v>
      </c>
      <c r="G6937" s="338" t="s">
        <v>18146</v>
      </c>
      <c r="H6937" s="338" t="s">
        <v>31959</v>
      </c>
      <c r="I6937" s="338" t="s">
        <v>31960</v>
      </c>
      <c r="J6937" s="338" t="s">
        <v>29361</v>
      </c>
      <c r="K6937" s="338" t="s">
        <v>4987</v>
      </c>
      <c r="L6937" s="338" t="s">
        <v>5291</v>
      </c>
      <c r="M6937" s="338" t="s">
        <v>31961</v>
      </c>
      <c r="N6937" s="338" t="s">
        <v>31962</v>
      </c>
      <c r="O6937" s="338" t="s">
        <v>5262</v>
      </c>
    </row>
    <row r="6938" ht="15.75" customHeight="1">
      <c r="A6938" s="338" t="s">
        <v>3385</v>
      </c>
      <c r="B6938" s="338" t="s">
        <v>7737</v>
      </c>
      <c r="C6938" s="338" t="s">
        <v>1537</v>
      </c>
      <c r="D6938" s="338">
        <v>2016.0</v>
      </c>
      <c r="E6938" s="338" t="s">
        <v>31942</v>
      </c>
      <c r="F6938" s="339">
        <v>45174.0</v>
      </c>
      <c r="G6938" s="338" t="s">
        <v>9458</v>
      </c>
      <c r="H6938" s="338" t="s">
        <v>13214</v>
      </c>
      <c r="I6938" s="338" t="s">
        <v>31963</v>
      </c>
      <c r="J6938" s="338" t="s">
        <v>18104</v>
      </c>
      <c r="K6938" s="338" t="s">
        <v>4987</v>
      </c>
      <c r="L6938" s="338" t="s">
        <v>22805</v>
      </c>
      <c r="M6938" s="338" t="s">
        <v>31964</v>
      </c>
      <c r="N6938" s="338" t="s">
        <v>31965</v>
      </c>
      <c r="O6938" s="338" t="s">
        <v>5120</v>
      </c>
    </row>
    <row r="6939" ht="15.75" customHeight="1">
      <c r="A6939" s="338" t="s">
        <v>3314</v>
      </c>
      <c r="B6939" s="338" t="s">
        <v>4970</v>
      </c>
      <c r="C6939" s="338" t="s">
        <v>1558</v>
      </c>
      <c r="D6939" s="338">
        <v>2016.0</v>
      </c>
      <c r="E6939" s="338" t="s">
        <v>31966</v>
      </c>
      <c r="F6939" s="338" t="s">
        <v>5286</v>
      </c>
      <c r="G6939" s="338" t="s">
        <v>12041</v>
      </c>
      <c r="H6939" s="338" t="s">
        <v>31967</v>
      </c>
      <c r="I6939" s="338" t="s">
        <v>30538</v>
      </c>
      <c r="J6939" s="338" t="s">
        <v>26755</v>
      </c>
      <c r="K6939" s="338" t="s">
        <v>4987</v>
      </c>
      <c r="L6939" s="338" t="s">
        <v>12215</v>
      </c>
      <c r="M6939" s="338" t="s">
        <v>31968</v>
      </c>
      <c r="N6939" s="338" t="s">
        <v>5224</v>
      </c>
      <c r="O6939" s="338" t="s">
        <v>5020</v>
      </c>
    </row>
    <row r="6940" ht="15.75" customHeight="1">
      <c r="A6940" s="338" t="s">
        <v>1816</v>
      </c>
      <c r="B6940" s="338" t="s">
        <v>4970</v>
      </c>
      <c r="C6940" s="338" t="s">
        <v>1558</v>
      </c>
      <c r="D6940" s="338">
        <v>2016.0</v>
      </c>
      <c r="E6940" s="338" t="s">
        <v>31469</v>
      </c>
      <c r="F6940" s="339">
        <v>44963.0</v>
      </c>
      <c r="G6940" s="338" t="s">
        <v>8629</v>
      </c>
      <c r="H6940" s="338" t="s">
        <v>27054</v>
      </c>
      <c r="I6940" s="338" t="s">
        <v>27054</v>
      </c>
      <c r="J6940" s="338" t="s">
        <v>28444</v>
      </c>
      <c r="K6940" s="338" t="s">
        <v>4987</v>
      </c>
      <c r="L6940" s="338" t="s">
        <v>5094</v>
      </c>
      <c r="M6940" s="338" t="s">
        <v>31969</v>
      </c>
      <c r="N6940" s="338" t="s">
        <v>31970</v>
      </c>
      <c r="O6940" s="338" t="s">
        <v>5067</v>
      </c>
    </row>
    <row r="6941" ht="15.75" customHeight="1">
      <c r="A6941" s="338" t="s">
        <v>4087</v>
      </c>
      <c r="B6941" s="338" t="s">
        <v>7737</v>
      </c>
      <c r="C6941" s="338" t="s">
        <v>1547</v>
      </c>
      <c r="D6941" s="338">
        <v>2016.0</v>
      </c>
      <c r="E6941" s="338" t="s">
        <v>31779</v>
      </c>
      <c r="F6941" s="339">
        <v>45144.0</v>
      </c>
      <c r="G6941" s="338" t="s">
        <v>8507</v>
      </c>
      <c r="H6941" s="338" t="s">
        <v>17296</v>
      </c>
      <c r="I6941" s="338" t="s">
        <v>26388</v>
      </c>
      <c r="J6941" s="338" t="s">
        <v>15469</v>
      </c>
      <c r="K6941" s="338" t="s">
        <v>4987</v>
      </c>
      <c r="L6941" s="338" t="s">
        <v>5215</v>
      </c>
      <c r="M6941" s="338" t="s">
        <v>31971</v>
      </c>
      <c r="N6941" s="338" t="s">
        <v>7780</v>
      </c>
      <c r="O6941" s="338" t="s">
        <v>5262</v>
      </c>
    </row>
    <row r="6942" ht="15.75" customHeight="1">
      <c r="A6942" s="338" t="s">
        <v>2046</v>
      </c>
      <c r="B6942" s="338" t="s">
        <v>7737</v>
      </c>
      <c r="C6942" s="338" t="s">
        <v>1425</v>
      </c>
      <c r="D6942" s="338">
        <v>2016.0</v>
      </c>
      <c r="E6942" s="338" t="s">
        <v>31104</v>
      </c>
      <c r="F6942" s="338" t="s">
        <v>5286</v>
      </c>
      <c r="G6942" s="338" t="s">
        <v>15198</v>
      </c>
      <c r="H6942" s="338" t="s">
        <v>25404</v>
      </c>
      <c r="I6942" s="338" t="s">
        <v>31972</v>
      </c>
      <c r="J6942" s="338" t="s">
        <v>31973</v>
      </c>
      <c r="K6942" s="338" t="s">
        <v>4987</v>
      </c>
      <c r="L6942" s="338" t="s">
        <v>5064</v>
      </c>
      <c r="M6942" s="338" t="s">
        <v>31974</v>
      </c>
      <c r="N6942" s="338" t="s">
        <v>18742</v>
      </c>
      <c r="O6942" s="338" t="s">
        <v>5262</v>
      </c>
    </row>
    <row r="6943" ht="15.75" customHeight="1">
      <c r="A6943" s="338" t="s">
        <v>3786</v>
      </c>
      <c r="B6943" s="338" t="s">
        <v>7737</v>
      </c>
      <c r="C6943" s="338" t="s">
        <v>1547</v>
      </c>
      <c r="D6943" s="338">
        <v>2016.0</v>
      </c>
      <c r="E6943" s="338" t="s">
        <v>31757</v>
      </c>
      <c r="F6943" s="339">
        <v>44964.0</v>
      </c>
      <c r="G6943" s="338" t="s">
        <v>5049</v>
      </c>
      <c r="H6943" s="338" t="s">
        <v>10653</v>
      </c>
      <c r="I6943" s="338" t="s">
        <v>31975</v>
      </c>
      <c r="J6943" s="338" t="s">
        <v>10653</v>
      </c>
      <c r="K6943" s="338" t="s">
        <v>4987</v>
      </c>
      <c r="L6943" s="338" t="s">
        <v>6284</v>
      </c>
      <c r="M6943" s="338" t="s">
        <v>31976</v>
      </c>
      <c r="N6943" s="338" t="s">
        <v>31191</v>
      </c>
      <c r="O6943" s="338" t="s">
        <v>5408</v>
      </c>
    </row>
    <row r="6944" ht="15.75" customHeight="1">
      <c r="A6944" s="338" t="s">
        <v>3724</v>
      </c>
      <c r="B6944" s="338" t="s">
        <v>4993</v>
      </c>
      <c r="C6944" s="338" t="s">
        <v>1601</v>
      </c>
      <c r="D6944" s="338">
        <v>2016.0</v>
      </c>
      <c r="E6944" s="338" t="s">
        <v>31603</v>
      </c>
      <c r="F6944" s="339">
        <v>44963.0</v>
      </c>
      <c r="G6944" s="338" t="s">
        <v>6343</v>
      </c>
      <c r="H6944" s="338" t="s">
        <v>28684</v>
      </c>
      <c r="I6944" s="338" t="s">
        <v>13560</v>
      </c>
      <c r="J6944" s="338" t="s">
        <v>27818</v>
      </c>
      <c r="K6944" s="338" t="s">
        <v>4987</v>
      </c>
      <c r="L6944" s="338" t="s">
        <v>19779</v>
      </c>
      <c r="M6944" s="338" t="s">
        <v>31977</v>
      </c>
      <c r="N6944" s="338" t="s">
        <v>7376</v>
      </c>
      <c r="O6944" s="338" t="s">
        <v>5677</v>
      </c>
    </row>
    <row r="6945" ht="15.75" customHeight="1">
      <c r="A6945" s="338" t="s">
        <v>4574</v>
      </c>
      <c r="B6945" s="338" t="s">
        <v>4970</v>
      </c>
      <c r="C6945" s="338" t="s">
        <v>1537</v>
      </c>
      <c r="D6945" s="338">
        <v>2016.0</v>
      </c>
      <c r="E6945" s="338" t="s">
        <v>31880</v>
      </c>
      <c r="F6945" s="339">
        <v>44963.0</v>
      </c>
      <c r="G6945" s="338" t="s">
        <v>7833</v>
      </c>
      <c r="H6945" s="338" t="s">
        <v>22175</v>
      </c>
      <c r="I6945" s="338" t="s">
        <v>25192</v>
      </c>
      <c r="J6945" s="338" t="s">
        <v>25192</v>
      </c>
      <c r="K6945" s="338" t="s">
        <v>4976</v>
      </c>
      <c r="L6945" s="338" t="s">
        <v>5377</v>
      </c>
      <c r="M6945" s="338" t="s">
        <v>31978</v>
      </c>
      <c r="N6945" s="338" t="s">
        <v>31979</v>
      </c>
      <c r="O6945" s="338" t="s">
        <v>5610</v>
      </c>
    </row>
    <row r="6946" ht="15.75" customHeight="1">
      <c r="A6946" s="338" t="s">
        <v>392</v>
      </c>
      <c r="B6946" s="338" t="s">
        <v>4993</v>
      </c>
      <c r="C6946" s="338" t="s">
        <v>1572</v>
      </c>
      <c r="D6946" s="338">
        <v>2016.0</v>
      </c>
      <c r="E6946" s="338" t="s">
        <v>31753</v>
      </c>
      <c r="F6946" s="339">
        <v>45112.0</v>
      </c>
      <c r="G6946" s="338" t="s">
        <v>5774</v>
      </c>
      <c r="H6946" s="338" t="s">
        <v>31980</v>
      </c>
      <c r="I6946" s="338" t="s">
        <v>22112</v>
      </c>
      <c r="J6946" s="338" t="s">
        <v>24146</v>
      </c>
      <c r="K6946" s="338" t="s">
        <v>4987</v>
      </c>
      <c r="L6946" s="338" t="s">
        <v>18110</v>
      </c>
      <c r="M6946" s="338" t="s">
        <v>31981</v>
      </c>
      <c r="N6946" s="338" t="s">
        <v>26689</v>
      </c>
      <c r="O6946" s="338" t="s">
        <v>5370</v>
      </c>
    </row>
    <row r="6947" ht="15.75" customHeight="1">
      <c r="A6947" s="338" t="s">
        <v>4934</v>
      </c>
      <c r="B6947" s="338" t="s">
        <v>4970</v>
      </c>
      <c r="C6947" s="338" t="s">
        <v>1537</v>
      </c>
      <c r="D6947" s="338">
        <v>2016.0</v>
      </c>
      <c r="E6947" s="338" t="s">
        <v>31858</v>
      </c>
      <c r="F6947" s="339">
        <v>45023.0</v>
      </c>
      <c r="G6947" s="338" t="s">
        <v>7833</v>
      </c>
      <c r="H6947" s="338" t="s">
        <v>14244</v>
      </c>
      <c r="I6947" s="338" t="s">
        <v>14244</v>
      </c>
      <c r="J6947" s="338" t="s">
        <v>17420</v>
      </c>
      <c r="K6947" s="338" t="s">
        <v>5663</v>
      </c>
      <c r="L6947" s="338" t="s">
        <v>14444</v>
      </c>
      <c r="M6947" s="338" t="s">
        <v>31982</v>
      </c>
      <c r="N6947" s="338" t="s">
        <v>27982</v>
      </c>
      <c r="O6947" s="338" t="s">
        <v>5037</v>
      </c>
    </row>
    <row r="6948" ht="15.75" customHeight="1">
      <c r="A6948" s="338" t="s">
        <v>4591</v>
      </c>
      <c r="B6948" s="338" t="s">
        <v>7737</v>
      </c>
      <c r="C6948" s="338" t="s">
        <v>1537</v>
      </c>
      <c r="D6948" s="338">
        <v>2016.0</v>
      </c>
      <c r="E6948" s="338" t="s">
        <v>31900</v>
      </c>
      <c r="F6948" s="339">
        <v>45174.0</v>
      </c>
      <c r="G6948" s="338" t="s">
        <v>5774</v>
      </c>
      <c r="H6948" s="338" t="s">
        <v>17853</v>
      </c>
      <c r="I6948" s="338" t="s">
        <v>25529</v>
      </c>
      <c r="J6948" s="338" t="s">
        <v>27055</v>
      </c>
      <c r="K6948" s="338" t="s">
        <v>4987</v>
      </c>
      <c r="L6948" s="338" t="s">
        <v>7743</v>
      </c>
      <c r="M6948" s="338" t="s">
        <v>31983</v>
      </c>
      <c r="N6948" s="338" t="s">
        <v>17520</v>
      </c>
      <c r="O6948" s="338" t="s">
        <v>5624</v>
      </c>
    </row>
    <row r="6949" ht="15.75" customHeight="1">
      <c r="A6949" s="338" t="s">
        <v>31984</v>
      </c>
      <c r="B6949" s="338" t="s">
        <v>7737</v>
      </c>
      <c r="C6949" s="338" t="s">
        <v>1681</v>
      </c>
      <c r="D6949" s="338">
        <v>2016.0</v>
      </c>
      <c r="E6949" s="338" t="s">
        <v>31714</v>
      </c>
      <c r="F6949" s="339">
        <v>45083.0</v>
      </c>
      <c r="G6949" s="338" t="s">
        <v>5872</v>
      </c>
      <c r="H6949" s="338" t="s">
        <v>31985</v>
      </c>
      <c r="I6949" s="338" t="s">
        <v>20225</v>
      </c>
      <c r="J6949" s="338" t="s">
        <v>10758</v>
      </c>
      <c r="K6949" s="338" t="s">
        <v>4976</v>
      </c>
      <c r="M6949" s="338" t="s">
        <v>31986</v>
      </c>
      <c r="N6949" s="338" t="s">
        <v>31987</v>
      </c>
      <c r="O6949" s="338" t="s">
        <v>4991</v>
      </c>
    </row>
    <row r="6950" ht="15.75" customHeight="1">
      <c r="A6950" s="338" t="s">
        <v>1170</v>
      </c>
      <c r="B6950" s="338" t="s">
        <v>4993</v>
      </c>
      <c r="C6950" s="338" t="s">
        <v>1572</v>
      </c>
      <c r="D6950" s="338">
        <v>2016.0</v>
      </c>
      <c r="E6950" s="338" t="s">
        <v>31966</v>
      </c>
      <c r="F6950" s="339">
        <v>45052.0</v>
      </c>
      <c r="G6950" s="338" t="s">
        <v>5030</v>
      </c>
      <c r="H6950" s="338" t="s">
        <v>29231</v>
      </c>
      <c r="I6950" s="338" t="s">
        <v>21635</v>
      </c>
      <c r="J6950" s="338" t="s">
        <v>21628</v>
      </c>
      <c r="K6950" s="338" t="s">
        <v>4987</v>
      </c>
      <c r="L6950" s="338" t="s">
        <v>15938</v>
      </c>
      <c r="M6950" s="338" t="s">
        <v>31988</v>
      </c>
      <c r="N6950" s="338" t="s">
        <v>5036</v>
      </c>
      <c r="O6950" s="338" t="s">
        <v>5794</v>
      </c>
    </row>
    <row r="6951" ht="15.75" customHeight="1">
      <c r="A6951" s="338" t="s">
        <v>4729</v>
      </c>
      <c r="B6951" s="338" t="s">
        <v>4970</v>
      </c>
      <c r="C6951" s="338" t="s">
        <v>1558</v>
      </c>
      <c r="D6951" s="338">
        <v>2016.0</v>
      </c>
      <c r="E6951" s="338" t="s">
        <v>31726</v>
      </c>
      <c r="F6951" s="339">
        <v>45113.0</v>
      </c>
      <c r="G6951" s="338" t="s">
        <v>7083</v>
      </c>
      <c r="H6951" s="338" t="s">
        <v>25819</v>
      </c>
      <c r="I6951" s="338" t="s">
        <v>25821</v>
      </c>
      <c r="J6951" s="338" t="s">
        <v>25821</v>
      </c>
      <c r="K6951" s="338" t="s">
        <v>4987</v>
      </c>
      <c r="L6951" s="338" t="s">
        <v>5094</v>
      </c>
      <c r="M6951" s="338" t="s">
        <v>31989</v>
      </c>
      <c r="N6951" s="338" t="s">
        <v>5036</v>
      </c>
      <c r="O6951" s="338" t="s">
        <v>5794</v>
      </c>
    </row>
    <row r="6952" ht="15.75" customHeight="1">
      <c r="A6952" s="338" t="s">
        <v>31990</v>
      </c>
      <c r="B6952" s="338" t="s">
        <v>4970</v>
      </c>
      <c r="C6952" s="338" t="s">
        <v>3713</v>
      </c>
      <c r="D6952" s="338">
        <v>2016.0</v>
      </c>
      <c r="E6952" s="338" t="s">
        <v>31991</v>
      </c>
      <c r="F6952" s="339">
        <v>45052.0</v>
      </c>
      <c r="G6952" s="338" t="s">
        <v>5203</v>
      </c>
      <c r="H6952" s="338" t="s">
        <v>31992</v>
      </c>
      <c r="I6952" s="338" t="s">
        <v>31992</v>
      </c>
      <c r="J6952" s="338" t="s">
        <v>31993</v>
      </c>
      <c r="K6952" s="338" t="s">
        <v>3074</v>
      </c>
      <c r="M6952" s="338" t="s">
        <v>31994</v>
      </c>
      <c r="N6952" s="338" t="s">
        <v>31995</v>
      </c>
      <c r="O6952" s="338" t="s">
        <v>5780</v>
      </c>
    </row>
    <row r="6953" ht="15.75" customHeight="1">
      <c r="A6953" s="338" t="s">
        <v>4931</v>
      </c>
      <c r="B6953" s="338" t="s">
        <v>4970</v>
      </c>
      <c r="C6953" s="338" t="s">
        <v>1558</v>
      </c>
      <c r="D6953" s="338">
        <v>2016.0</v>
      </c>
      <c r="E6953" s="338" t="s">
        <v>31724</v>
      </c>
      <c r="F6953" s="339">
        <v>44992.0</v>
      </c>
      <c r="G6953" s="338" t="s">
        <v>5710</v>
      </c>
      <c r="H6953" s="338" t="s">
        <v>24994</v>
      </c>
      <c r="I6953" s="338" t="s">
        <v>24994</v>
      </c>
      <c r="J6953" s="338" t="s">
        <v>20172</v>
      </c>
      <c r="K6953" s="338" t="s">
        <v>4987</v>
      </c>
      <c r="L6953" s="338" t="s">
        <v>5389</v>
      </c>
      <c r="M6953" s="338" t="s">
        <v>31996</v>
      </c>
      <c r="N6953" s="338" t="s">
        <v>30407</v>
      </c>
      <c r="O6953" s="338" t="s">
        <v>5471</v>
      </c>
    </row>
    <row r="6954" ht="15.75" customHeight="1">
      <c r="A6954" s="338" t="s">
        <v>4584</v>
      </c>
      <c r="B6954" s="338" t="s">
        <v>7737</v>
      </c>
      <c r="C6954" s="338" t="s">
        <v>1537</v>
      </c>
      <c r="D6954" s="338">
        <v>2016.0</v>
      </c>
      <c r="E6954" s="338" t="s">
        <v>31755</v>
      </c>
      <c r="F6954" s="339">
        <v>45112.0</v>
      </c>
      <c r="G6954" s="338" t="s">
        <v>23678</v>
      </c>
      <c r="H6954" s="338" t="s">
        <v>28703</v>
      </c>
      <c r="I6954" s="338" t="s">
        <v>31997</v>
      </c>
      <c r="J6954" s="338" t="s">
        <v>27907</v>
      </c>
      <c r="K6954" s="338" t="s">
        <v>4987</v>
      </c>
      <c r="L6954" s="338" t="s">
        <v>18155</v>
      </c>
      <c r="M6954" s="338" t="s">
        <v>31998</v>
      </c>
      <c r="N6954" s="338" t="s">
        <v>16834</v>
      </c>
      <c r="O6954" s="338" t="s">
        <v>5217</v>
      </c>
    </row>
    <row r="6955" ht="15.75" customHeight="1">
      <c r="A6955" s="338" t="s">
        <v>3684</v>
      </c>
      <c r="B6955" s="338" t="s">
        <v>7737</v>
      </c>
      <c r="C6955" s="338" t="s">
        <v>1537</v>
      </c>
      <c r="D6955" s="338">
        <v>2016.0</v>
      </c>
      <c r="E6955" s="338" t="s">
        <v>31726</v>
      </c>
      <c r="F6955" s="338" t="s">
        <v>5286</v>
      </c>
      <c r="G6955" s="338" t="s">
        <v>5838</v>
      </c>
      <c r="H6955" s="338" t="s">
        <v>31999</v>
      </c>
      <c r="I6955" s="338" t="s">
        <v>30564</v>
      </c>
      <c r="J6955" s="338" t="s">
        <v>27039</v>
      </c>
      <c r="K6955" s="338" t="s">
        <v>4987</v>
      </c>
      <c r="L6955" s="338" t="s">
        <v>19769</v>
      </c>
      <c r="M6955" s="338" t="s">
        <v>32000</v>
      </c>
      <c r="N6955" s="338" t="s">
        <v>5009</v>
      </c>
      <c r="O6955" s="338" t="s">
        <v>5545</v>
      </c>
    </row>
    <row r="6956" ht="15.75" customHeight="1">
      <c r="A6956" s="338" t="s">
        <v>32001</v>
      </c>
      <c r="B6956" s="338" t="s">
        <v>5601</v>
      </c>
      <c r="C6956" s="338" t="s">
        <v>3713</v>
      </c>
      <c r="D6956" s="338">
        <v>2016.0</v>
      </c>
      <c r="E6956" s="338" t="s">
        <v>32002</v>
      </c>
      <c r="F6956" s="339">
        <v>45112.0</v>
      </c>
      <c r="G6956" s="338" t="s">
        <v>5060</v>
      </c>
      <c r="H6956" s="338" t="s">
        <v>32003</v>
      </c>
      <c r="I6956" s="338" t="s">
        <v>32003</v>
      </c>
      <c r="J6956" s="338" t="s">
        <v>32004</v>
      </c>
      <c r="K6956" s="338" t="s">
        <v>4987</v>
      </c>
      <c r="M6956" s="338" t="s">
        <v>32005</v>
      </c>
      <c r="N6956" s="338" t="s">
        <v>32006</v>
      </c>
      <c r="O6956" s="338" t="s">
        <v>5010</v>
      </c>
    </row>
    <row r="6957" ht="15.75" customHeight="1">
      <c r="A6957" s="338" t="s">
        <v>32007</v>
      </c>
      <c r="B6957" s="338" t="s">
        <v>4970</v>
      </c>
      <c r="C6957" s="338" t="s">
        <v>1558</v>
      </c>
      <c r="D6957" s="338">
        <v>2016.0</v>
      </c>
      <c r="E6957" s="338" t="s">
        <v>32008</v>
      </c>
      <c r="F6957" s="339">
        <v>45175.0</v>
      </c>
      <c r="G6957" s="338" t="s">
        <v>7796</v>
      </c>
      <c r="H6957" s="338" t="s">
        <v>12887</v>
      </c>
      <c r="I6957" s="338" t="s">
        <v>12887</v>
      </c>
      <c r="J6957" s="338" t="s">
        <v>32009</v>
      </c>
      <c r="K6957" s="338" t="s">
        <v>4987</v>
      </c>
      <c r="L6957" s="338" t="s">
        <v>5064</v>
      </c>
      <c r="M6957" s="338" t="s">
        <v>32010</v>
      </c>
      <c r="N6957" s="338" t="s">
        <v>29772</v>
      </c>
      <c r="O6957" s="338" t="s">
        <v>5232</v>
      </c>
    </row>
    <row r="6958" ht="15.75" customHeight="1">
      <c r="A6958" s="338" t="s">
        <v>32011</v>
      </c>
      <c r="B6958" s="338" t="s">
        <v>4970</v>
      </c>
      <c r="C6958" s="338" t="s">
        <v>1537</v>
      </c>
      <c r="D6958" s="338">
        <v>2016.0</v>
      </c>
      <c r="E6958" s="338" t="s">
        <v>31806</v>
      </c>
      <c r="F6958" s="339">
        <v>44991.0</v>
      </c>
      <c r="G6958" s="338" t="s">
        <v>5701</v>
      </c>
      <c r="H6958" s="338" t="s">
        <v>26490</v>
      </c>
      <c r="I6958" s="338" t="s">
        <v>32012</v>
      </c>
      <c r="J6958" s="338" t="s">
        <v>27897</v>
      </c>
      <c r="K6958" s="338" t="s">
        <v>4976</v>
      </c>
      <c r="L6958" s="338" t="s">
        <v>5094</v>
      </c>
      <c r="M6958" s="338" t="s">
        <v>32013</v>
      </c>
      <c r="N6958" s="338" t="s">
        <v>14406</v>
      </c>
      <c r="O6958" s="338" t="s">
        <v>5248</v>
      </c>
    </row>
    <row r="6959" ht="15.75" customHeight="1">
      <c r="A6959" s="338" t="s">
        <v>4626</v>
      </c>
      <c r="B6959" s="338" t="s">
        <v>7737</v>
      </c>
      <c r="C6959" s="338" t="s">
        <v>1537</v>
      </c>
      <c r="D6959" s="338">
        <v>2016.0</v>
      </c>
      <c r="E6959" s="338" t="s">
        <v>31789</v>
      </c>
      <c r="F6959" s="339">
        <v>45144.0</v>
      </c>
      <c r="G6959" s="338" t="s">
        <v>6520</v>
      </c>
      <c r="H6959" s="338" t="s">
        <v>25959</v>
      </c>
      <c r="I6959" s="338" t="s">
        <v>20317</v>
      </c>
      <c r="J6959" s="338" t="s">
        <v>26646</v>
      </c>
      <c r="K6959" s="338" t="s">
        <v>4987</v>
      </c>
      <c r="L6959" s="338" t="s">
        <v>14335</v>
      </c>
      <c r="M6959" s="338" t="s">
        <v>32014</v>
      </c>
      <c r="N6959" s="338" t="s">
        <v>7376</v>
      </c>
      <c r="O6959" s="338" t="s">
        <v>5232</v>
      </c>
    </row>
    <row r="6960" ht="15.75" customHeight="1">
      <c r="A6960" s="338" t="s">
        <v>32015</v>
      </c>
      <c r="B6960" s="338" t="s">
        <v>4993</v>
      </c>
      <c r="C6960" s="338" t="s">
        <v>1681</v>
      </c>
      <c r="D6960" s="338">
        <v>2016.0</v>
      </c>
      <c r="E6960" s="338" t="s">
        <v>31574</v>
      </c>
      <c r="F6960" s="339">
        <v>44992.0</v>
      </c>
      <c r="G6960" s="338" t="s">
        <v>5447</v>
      </c>
      <c r="H6960" s="338" t="s">
        <v>32016</v>
      </c>
      <c r="I6960" s="338" t="s">
        <v>32017</v>
      </c>
      <c r="J6960" s="338" t="s">
        <v>32018</v>
      </c>
      <c r="K6960" s="338" t="s">
        <v>4987</v>
      </c>
      <c r="L6960" s="338" t="s">
        <v>5222</v>
      </c>
      <c r="M6960" s="338" t="s">
        <v>32019</v>
      </c>
      <c r="N6960" s="338" t="s">
        <v>32020</v>
      </c>
      <c r="O6960" s="338" t="s">
        <v>7456</v>
      </c>
    </row>
    <row r="6961" ht="15.75" customHeight="1">
      <c r="A6961" s="338" t="s">
        <v>32021</v>
      </c>
      <c r="B6961" s="338" t="s">
        <v>8739</v>
      </c>
      <c r="C6961" s="338" t="s">
        <v>1558</v>
      </c>
      <c r="D6961" s="338">
        <v>2016.0</v>
      </c>
      <c r="E6961" s="338" t="s">
        <v>32022</v>
      </c>
      <c r="F6961" s="339">
        <v>44963.0</v>
      </c>
      <c r="G6961" s="338" t="s">
        <v>5163</v>
      </c>
      <c r="H6961" s="338" t="s">
        <v>32023</v>
      </c>
      <c r="I6961" s="338" t="s">
        <v>32023</v>
      </c>
      <c r="J6961" s="338" t="s">
        <v>32024</v>
      </c>
      <c r="K6961" s="338" t="s">
        <v>4987</v>
      </c>
      <c r="M6961" s="338" t="s">
        <v>32025</v>
      </c>
      <c r="N6961" s="338" t="s">
        <v>32026</v>
      </c>
      <c r="O6961" s="338" t="s">
        <v>6278</v>
      </c>
    </row>
    <row r="6962" ht="15.75" customHeight="1">
      <c r="A6962" s="338" t="s">
        <v>3555</v>
      </c>
      <c r="B6962" s="338" t="s">
        <v>4970</v>
      </c>
      <c r="C6962" s="338" t="s">
        <v>1425</v>
      </c>
      <c r="D6962" s="338">
        <v>2016.0</v>
      </c>
      <c r="E6962" s="338" t="s">
        <v>32027</v>
      </c>
      <c r="F6962" s="339">
        <v>44932.0</v>
      </c>
      <c r="G6962" s="338" t="s">
        <v>7883</v>
      </c>
      <c r="H6962" s="338" t="s">
        <v>24552</v>
      </c>
      <c r="I6962" s="338" t="s">
        <v>21172</v>
      </c>
      <c r="J6962" s="338" t="s">
        <v>32028</v>
      </c>
      <c r="K6962" s="338" t="s">
        <v>4987</v>
      </c>
      <c r="L6962" s="338" t="s">
        <v>5084</v>
      </c>
      <c r="M6962" s="338" t="s">
        <v>32029</v>
      </c>
      <c r="N6962" s="338" t="s">
        <v>5019</v>
      </c>
      <c r="O6962" s="338" t="s">
        <v>5143</v>
      </c>
    </row>
    <row r="6963" ht="15.75" customHeight="1">
      <c r="A6963" s="338" t="s">
        <v>4139</v>
      </c>
      <c r="B6963" s="338" t="s">
        <v>4993</v>
      </c>
      <c r="C6963" s="338" t="s">
        <v>1601</v>
      </c>
      <c r="D6963" s="338">
        <v>2016.0</v>
      </c>
      <c r="E6963" s="338" t="s">
        <v>31835</v>
      </c>
      <c r="F6963" s="339">
        <v>45022.0</v>
      </c>
      <c r="G6963" s="338" t="s">
        <v>14368</v>
      </c>
      <c r="H6963" s="338" t="s">
        <v>5668</v>
      </c>
      <c r="I6963" s="338" t="s">
        <v>6366</v>
      </c>
      <c r="J6963" s="338" t="s">
        <v>17107</v>
      </c>
      <c r="K6963" s="338" t="s">
        <v>4987</v>
      </c>
      <c r="L6963" s="338" t="s">
        <v>18874</v>
      </c>
      <c r="M6963" s="338" t="s">
        <v>32030</v>
      </c>
      <c r="N6963" s="338" t="s">
        <v>7376</v>
      </c>
      <c r="O6963" s="338" t="s">
        <v>5232</v>
      </c>
    </row>
    <row r="6964" ht="15.75" customHeight="1">
      <c r="A6964" s="338" t="s">
        <v>4276</v>
      </c>
      <c r="B6964" s="338" t="s">
        <v>7737</v>
      </c>
      <c r="C6964" s="338" t="s">
        <v>1537</v>
      </c>
      <c r="D6964" s="338">
        <v>2016.0</v>
      </c>
      <c r="E6964" s="338" t="s">
        <v>31717</v>
      </c>
      <c r="F6964" s="339">
        <v>45111.0</v>
      </c>
      <c r="G6964" s="338" t="s">
        <v>5137</v>
      </c>
      <c r="H6964" s="338" t="s">
        <v>15981</v>
      </c>
      <c r="I6964" s="338" t="s">
        <v>26410</v>
      </c>
      <c r="J6964" s="338" t="s">
        <v>15981</v>
      </c>
      <c r="K6964" s="338" t="s">
        <v>4987</v>
      </c>
      <c r="L6964" s="338" t="s">
        <v>6394</v>
      </c>
      <c r="M6964" s="338" t="s">
        <v>32031</v>
      </c>
      <c r="N6964" s="338" t="s">
        <v>32032</v>
      </c>
      <c r="O6964" s="338" t="s">
        <v>5294</v>
      </c>
    </row>
    <row r="6965" ht="15.75" customHeight="1">
      <c r="A6965" s="338" t="s">
        <v>32033</v>
      </c>
      <c r="B6965" s="338" t="s">
        <v>7737</v>
      </c>
      <c r="C6965" s="338" t="s">
        <v>1547</v>
      </c>
      <c r="D6965" s="338">
        <v>2016.0</v>
      </c>
      <c r="E6965" s="338" t="s">
        <v>32034</v>
      </c>
      <c r="F6965" s="339">
        <v>45083.0</v>
      </c>
      <c r="G6965" s="338" t="s">
        <v>5812</v>
      </c>
      <c r="H6965" s="338" t="s">
        <v>26305</v>
      </c>
      <c r="I6965" s="338" t="s">
        <v>26305</v>
      </c>
      <c r="J6965" s="338" t="s">
        <v>26306</v>
      </c>
      <c r="K6965" s="338" t="s">
        <v>4987</v>
      </c>
      <c r="L6965" s="338" t="s">
        <v>4999</v>
      </c>
      <c r="M6965" s="338" t="s">
        <v>32035</v>
      </c>
      <c r="N6965" s="338" t="s">
        <v>4979</v>
      </c>
      <c r="O6965" s="338" t="s">
        <v>5545</v>
      </c>
    </row>
    <row r="6966" ht="15.75" customHeight="1">
      <c r="A6966" s="338" t="s">
        <v>960</v>
      </c>
      <c r="B6966" s="338" t="s">
        <v>4993</v>
      </c>
      <c r="C6966" s="338" t="s">
        <v>1572</v>
      </c>
      <c r="D6966" s="338">
        <v>2016.0</v>
      </c>
      <c r="E6966" s="338" t="s">
        <v>31792</v>
      </c>
      <c r="F6966" s="339">
        <v>44991.0</v>
      </c>
      <c r="G6966" s="338" t="s">
        <v>15198</v>
      </c>
      <c r="H6966" s="338" t="s">
        <v>32036</v>
      </c>
      <c r="I6966" s="338" t="s">
        <v>25949</v>
      </c>
      <c r="J6966" s="338" t="s">
        <v>28935</v>
      </c>
      <c r="K6966" s="338" t="s">
        <v>30916</v>
      </c>
      <c r="L6966" s="338" t="s">
        <v>18168</v>
      </c>
      <c r="M6966" s="338" t="s">
        <v>32037</v>
      </c>
      <c r="N6966" s="338" t="s">
        <v>4990</v>
      </c>
      <c r="O6966" s="338" t="s">
        <v>5262</v>
      </c>
    </row>
    <row r="6967" ht="15.75" customHeight="1">
      <c r="A6967" s="338" t="s">
        <v>4908</v>
      </c>
      <c r="B6967" s="338" t="s">
        <v>4970</v>
      </c>
      <c r="C6967" s="338" t="s">
        <v>1537</v>
      </c>
      <c r="D6967" s="338">
        <v>2016.0</v>
      </c>
      <c r="E6967" s="338" t="s">
        <v>31858</v>
      </c>
      <c r="F6967" s="339">
        <v>45022.0</v>
      </c>
      <c r="G6967" s="338" t="s">
        <v>5080</v>
      </c>
      <c r="H6967" s="338" t="s">
        <v>18299</v>
      </c>
      <c r="I6967" s="338" t="s">
        <v>18299</v>
      </c>
      <c r="J6967" s="338" t="s">
        <v>18299</v>
      </c>
      <c r="K6967" s="338" t="s">
        <v>4987</v>
      </c>
      <c r="L6967" s="338" t="s">
        <v>31102</v>
      </c>
      <c r="M6967" s="338" t="s">
        <v>32038</v>
      </c>
      <c r="N6967" s="338" t="s">
        <v>29876</v>
      </c>
      <c r="O6967" s="338" t="s">
        <v>5046</v>
      </c>
    </row>
    <row r="6968" ht="15.75" customHeight="1">
      <c r="A6968" s="338" t="s">
        <v>2458</v>
      </c>
      <c r="B6968" s="338" t="s">
        <v>7737</v>
      </c>
      <c r="C6968" s="338" t="s">
        <v>1537</v>
      </c>
      <c r="D6968" s="338">
        <v>2016.0</v>
      </c>
      <c r="E6968" s="338" t="s">
        <v>32039</v>
      </c>
      <c r="F6968" s="339">
        <v>45052.0</v>
      </c>
      <c r="G6968" s="338" t="s">
        <v>17471</v>
      </c>
      <c r="H6968" s="338" t="s">
        <v>29560</v>
      </c>
      <c r="I6968" s="338" t="s">
        <v>32040</v>
      </c>
      <c r="J6968" s="338" t="s">
        <v>25225</v>
      </c>
      <c r="K6968" s="338" t="s">
        <v>4987</v>
      </c>
      <c r="L6968" s="338" t="s">
        <v>4977</v>
      </c>
      <c r="M6968" s="338" t="s">
        <v>32041</v>
      </c>
      <c r="N6968" s="338" t="s">
        <v>25296</v>
      </c>
      <c r="O6968" s="338" t="s">
        <v>5186</v>
      </c>
    </row>
    <row r="6969" ht="15.75" customHeight="1">
      <c r="A6969" s="338" t="s">
        <v>2845</v>
      </c>
      <c r="B6969" s="338" t="s">
        <v>4970</v>
      </c>
      <c r="C6969" s="338" t="s">
        <v>1537</v>
      </c>
      <c r="D6969" s="338">
        <v>2016.0</v>
      </c>
      <c r="E6969" s="338" t="s">
        <v>31574</v>
      </c>
      <c r="F6969" s="339">
        <v>45112.0</v>
      </c>
      <c r="G6969" s="338" t="s">
        <v>10344</v>
      </c>
      <c r="H6969" s="338" t="s">
        <v>24151</v>
      </c>
      <c r="I6969" s="338" t="s">
        <v>5475</v>
      </c>
      <c r="J6969" s="338" t="s">
        <v>20451</v>
      </c>
      <c r="K6969" s="338" t="s">
        <v>4987</v>
      </c>
      <c r="L6969" s="338" t="s">
        <v>7743</v>
      </c>
      <c r="M6969" s="338" t="s">
        <v>32042</v>
      </c>
      <c r="N6969" s="338" t="s">
        <v>18868</v>
      </c>
      <c r="O6969" s="338" t="s">
        <v>5020</v>
      </c>
    </row>
    <row r="6970" ht="15.75" customHeight="1">
      <c r="A6970" s="338" t="s">
        <v>32043</v>
      </c>
      <c r="B6970" s="338" t="s">
        <v>7737</v>
      </c>
      <c r="C6970" s="338" t="s">
        <v>1558</v>
      </c>
      <c r="D6970" s="338">
        <v>2016.0</v>
      </c>
      <c r="E6970" s="338" t="s">
        <v>32044</v>
      </c>
      <c r="F6970" s="339">
        <v>45176.0</v>
      </c>
      <c r="G6970" s="338" t="s">
        <v>8544</v>
      </c>
      <c r="H6970" s="338" t="s">
        <v>26057</v>
      </c>
      <c r="I6970" s="338" t="s">
        <v>32045</v>
      </c>
      <c r="J6970" s="338" t="s">
        <v>32046</v>
      </c>
      <c r="K6970" s="338" t="s">
        <v>9336</v>
      </c>
      <c r="M6970" s="338" t="s">
        <v>32047</v>
      </c>
      <c r="N6970" s="338" t="s">
        <v>32048</v>
      </c>
      <c r="O6970" s="338" t="s">
        <v>5537</v>
      </c>
    </row>
    <row r="6971" ht="15.75" customHeight="1">
      <c r="A6971" s="338" t="s">
        <v>32049</v>
      </c>
      <c r="B6971" s="338" t="s">
        <v>7737</v>
      </c>
      <c r="C6971" s="338" t="s">
        <v>1547</v>
      </c>
      <c r="D6971" s="338">
        <v>2016.0</v>
      </c>
      <c r="E6971" s="338" t="s">
        <v>31929</v>
      </c>
      <c r="F6971" s="339">
        <v>44964.0</v>
      </c>
      <c r="G6971" s="338" t="s">
        <v>5080</v>
      </c>
      <c r="H6971" s="338" t="s">
        <v>27843</v>
      </c>
      <c r="I6971" s="338" t="s">
        <v>27843</v>
      </c>
      <c r="J6971" s="338" t="s">
        <v>27907</v>
      </c>
      <c r="K6971" s="338" t="s">
        <v>4976</v>
      </c>
      <c r="L6971" s="338" t="s">
        <v>5094</v>
      </c>
      <c r="M6971" s="338" t="s">
        <v>32050</v>
      </c>
      <c r="N6971" s="338" t="s">
        <v>31808</v>
      </c>
      <c r="O6971" s="338" t="s">
        <v>5037</v>
      </c>
    </row>
    <row r="6972" ht="15.75" customHeight="1">
      <c r="A6972" s="338" t="s">
        <v>32051</v>
      </c>
      <c r="B6972" s="338" t="s">
        <v>5601</v>
      </c>
      <c r="C6972" s="338" t="s">
        <v>1537</v>
      </c>
      <c r="D6972" s="338">
        <v>2016.0</v>
      </c>
      <c r="E6972" s="338" t="s">
        <v>32052</v>
      </c>
      <c r="F6972" s="339">
        <v>45144.0</v>
      </c>
      <c r="G6972" s="338" t="s">
        <v>6547</v>
      </c>
      <c r="H6972" s="338" t="s">
        <v>26271</v>
      </c>
      <c r="I6972" s="338" t="s">
        <v>26271</v>
      </c>
      <c r="J6972" s="338" t="s">
        <v>32053</v>
      </c>
      <c r="K6972" s="338" t="s">
        <v>7898</v>
      </c>
      <c r="M6972" s="338" t="s">
        <v>32054</v>
      </c>
      <c r="N6972" s="338" t="s">
        <v>32055</v>
      </c>
      <c r="O6972" s="338" t="s">
        <v>6278</v>
      </c>
    </row>
    <row r="6973" ht="15.75" customHeight="1">
      <c r="A6973" s="338" t="s">
        <v>4027</v>
      </c>
      <c r="B6973" s="338" t="s">
        <v>4970</v>
      </c>
      <c r="C6973" s="338" t="s">
        <v>1558</v>
      </c>
      <c r="D6973" s="338">
        <v>2016.0</v>
      </c>
      <c r="E6973" s="338" t="s">
        <v>32056</v>
      </c>
      <c r="F6973" s="339">
        <v>44963.0</v>
      </c>
      <c r="G6973" s="338" t="s">
        <v>9524</v>
      </c>
      <c r="H6973" s="338" t="s">
        <v>23770</v>
      </c>
      <c r="I6973" s="338" t="s">
        <v>23770</v>
      </c>
      <c r="J6973" s="338" t="s">
        <v>30582</v>
      </c>
      <c r="K6973" s="338" t="s">
        <v>4987</v>
      </c>
      <c r="L6973" s="338" t="s">
        <v>12942</v>
      </c>
      <c r="M6973" s="338" t="s">
        <v>32057</v>
      </c>
      <c r="N6973" s="338" t="s">
        <v>5224</v>
      </c>
      <c r="O6973" s="338" t="s">
        <v>5150</v>
      </c>
    </row>
    <row r="6974" ht="15.75" customHeight="1">
      <c r="A6974" s="338" t="s">
        <v>2127</v>
      </c>
      <c r="B6974" s="338" t="s">
        <v>4993</v>
      </c>
      <c r="C6974" s="338" t="s">
        <v>1681</v>
      </c>
      <c r="D6974" s="338">
        <v>2016.0</v>
      </c>
      <c r="E6974" s="338" t="s">
        <v>32058</v>
      </c>
      <c r="F6974" s="339">
        <v>44933.0</v>
      </c>
      <c r="G6974" s="338" t="s">
        <v>8851</v>
      </c>
      <c r="H6974" s="338" t="s">
        <v>31585</v>
      </c>
      <c r="I6974" s="338" t="s">
        <v>32059</v>
      </c>
      <c r="J6974" s="338" t="s">
        <v>23656</v>
      </c>
      <c r="K6974" s="338" t="s">
        <v>4987</v>
      </c>
      <c r="L6974" s="338" t="s">
        <v>6247</v>
      </c>
      <c r="M6974" s="338" t="s">
        <v>32060</v>
      </c>
      <c r="N6974" s="338" t="s">
        <v>4990</v>
      </c>
      <c r="O6974" s="338" t="s">
        <v>5087</v>
      </c>
    </row>
    <row r="6975" ht="15.75" customHeight="1">
      <c r="A6975" s="338" t="s">
        <v>4881</v>
      </c>
      <c r="B6975" s="338" t="s">
        <v>4970</v>
      </c>
      <c r="C6975" s="338" t="s">
        <v>1558</v>
      </c>
      <c r="D6975" s="338">
        <v>2016.0</v>
      </c>
      <c r="E6975" s="338" t="s">
        <v>32061</v>
      </c>
      <c r="F6975" s="339">
        <v>44963.0</v>
      </c>
      <c r="G6975" s="338" t="s">
        <v>5788</v>
      </c>
      <c r="H6975" s="338" t="s">
        <v>25917</v>
      </c>
      <c r="I6975" s="338" t="s">
        <v>25917</v>
      </c>
      <c r="J6975" s="338" t="s">
        <v>23759</v>
      </c>
      <c r="K6975" s="338" t="s">
        <v>5245</v>
      </c>
      <c r="L6975" s="338" t="s">
        <v>5074</v>
      </c>
      <c r="M6975" s="338" t="s">
        <v>32062</v>
      </c>
      <c r="N6975" s="338" t="s">
        <v>32063</v>
      </c>
      <c r="O6975" s="338" t="s">
        <v>5087</v>
      </c>
    </row>
    <row r="6976" ht="15.75" customHeight="1">
      <c r="A6976" s="338" t="s">
        <v>32064</v>
      </c>
      <c r="B6976" s="338" t="s">
        <v>4970</v>
      </c>
      <c r="C6976" s="338" t="s">
        <v>1537</v>
      </c>
      <c r="D6976" s="338">
        <v>2016.0</v>
      </c>
      <c r="E6976" s="338" t="s">
        <v>31884</v>
      </c>
      <c r="F6976" s="339">
        <v>45022.0</v>
      </c>
      <c r="G6976" s="338" t="s">
        <v>6428</v>
      </c>
      <c r="H6976" s="338" t="s">
        <v>28733</v>
      </c>
      <c r="I6976" s="338" t="s">
        <v>30282</v>
      </c>
      <c r="J6976" s="338" t="s">
        <v>27088</v>
      </c>
      <c r="K6976" s="338" t="s">
        <v>4976</v>
      </c>
      <c r="M6976" s="338" t="s">
        <v>32065</v>
      </c>
      <c r="N6976" s="338" t="s">
        <v>26685</v>
      </c>
      <c r="O6976" s="338" t="s">
        <v>5283</v>
      </c>
    </row>
    <row r="6977" ht="15.75" customHeight="1">
      <c r="A6977" s="338" t="s">
        <v>32066</v>
      </c>
      <c r="B6977" s="338" t="s">
        <v>5601</v>
      </c>
      <c r="C6977" s="338" t="s">
        <v>1425</v>
      </c>
      <c r="D6977" s="338">
        <v>2016.0</v>
      </c>
      <c r="E6977" s="338" t="s">
        <v>31785</v>
      </c>
      <c r="F6977" s="339">
        <v>45174.0</v>
      </c>
      <c r="G6977" s="338" t="s">
        <v>5196</v>
      </c>
      <c r="H6977" s="338" t="s">
        <v>32067</v>
      </c>
      <c r="I6977" s="338" t="s">
        <v>32067</v>
      </c>
      <c r="J6977" s="338" t="s">
        <v>32068</v>
      </c>
      <c r="K6977" s="338" t="s">
        <v>5245</v>
      </c>
      <c r="M6977" s="338" t="s">
        <v>32069</v>
      </c>
      <c r="N6977" s="338" t="s">
        <v>27607</v>
      </c>
      <c r="O6977" s="338" t="s">
        <v>6003</v>
      </c>
    </row>
    <row r="6978" ht="15.75" customHeight="1">
      <c r="A6978" s="338" t="s">
        <v>32070</v>
      </c>
      <c r="B6978" s="338" t="s">
        <v>4970</v>
      </c>
      <c r="C6978" s="338" t="s">
        <v>1547</v>
      </c>
      <c r="D6978" s="338">
        <v>2016.0</v>
      </c>
      <c r="E6978" s="338" t="s">
        <v>32071</v>
      </c>
      <c r="F6978" s="339">
        <v>45144.0</v>
      </c>
      <c r="G6978" s="338" t="s">
        <v>5181</v>
      </c>
      <c r="H6978" s="338" t="s">
        <v>32072</v>
      </c>
      <c r="I6978" s="338" t="s">
        <v>32073</v>
      </c>
      <c r="J6978" s="338" t="s">
        <v>31120</v>
      </c>
      <c r="K6978" s="338" t="s">
        <v>4976</v>
      </c>
      <c r="M6978" s="338" t="s">
        <v>32074</v>
      </c>
      <c r="N6978" s="338" t="s">
        <v>32075</v>
      </c>
      <c r="O6978" s="338" t="s">
        <v>5324</v>
      </c>
    </row>
    <row r="6979" ht="15.75" customHeight="1">
      <c r="A6979" s="338" t="s">
        <v>2875</v>
      </c>
      <c r="B6979" s="338" t="s">
        <v>4970</v>
      </c>
      <c r="C6979" s="338" t="s">
        <v>1558</v>
      </c>
      <c r="D6979" s="338">
        <v>2016.0</v>
      </c>
      <c r="E6979" s="338" t="s">
        <v>31792</v>
      </c>
      <c r="F6979" s="339">
        <v>45112.0</v>
      </c>
      <c r="G6979" s="338" t="s">
        <v>13650</v>
      </c>
      <c r="H6979" s="338" t="s">
        <v>26450</v>
      </c>
      <c r="I6979" s="338" t="s">
        <v>30538</v>
      </c>
      <c r="J6979" s="338" t="s">
        <v>25747</v>
      </c>
      <c r="K6979" s="338" t="s">
        <v>4987</v>
      </c>
      <c r="L6979" s="338" t="s">
        <v>5377</v>
      </c>
      <c r="M6979" s="338" t="s">
        <v>32076</v>
      </c>
      <c r="N6979" s="338" t="s">
        <v>5036</v>
      </c>
      <c r="O6979" s="338" t="s">
        <v>5248</v>
      </c>
    </row>
    <row r="6980" ht="15.75" customHeight="1">
      <c r="A6980" s="338" t="s">
        <v>4452</v>
      </c>
      <c r="B6980" s="338" t="s">
        <v>7737</v>
      </c>
      <c r="C6980" s="338" t="s">
        <v>1537</v>
      </c>
      <c r="D6980" s="338">
        <v>2016.0</v>
      </c>
      <c r="E6980" s="338" t="s">
        <v>31853</v>
      </c>
      <c r="F6980" s="339">
        <v>45112.0</v>
      </c>
      <c r="G6980" s="338" t="s">
        <v>9634</v>
      </c>
      <c r="H6980" s="338" t="s">
        <v>24106</v>
      </c>
      <c r="I6980" s="338" t="s">
        <v>32077</v>
      </c>
      <c r="J6980" s="338" t="s">
        <v>32078</v>
      </c>
      <c r="K6980" s="338" t="s">
        <v>4987</v>
      </c>
      <c r="L6980" s="338" t="s">
        <v>16620</v>
      </c>
      <c r="M6980" s="338" t="s">
        <v>32079</v>
      </c>
      <c r="N6980" s="338" t="s">
        <v>14054</v>
      </c>
      <c r="O6980" s="338" t="s">
        <v>5457</v>
      </c>
    </row>
    <row r="6981" ht="15.75" customHeight="1">
      <c r="A6981" s="338" t="s">
        <v>4739</v>
      </c>
      <c r="B6981" s="338" t="s">
        <v>4970</v>
      </c>
      <c r="C6981" s="338" t="s">
        <v>1537</v>
      </c>
      <c r="D6981" s="338">
        <v>2016.0</v>
      </c>
      <c r="E6981" s="338" t="s">
        <v>31794</v>
      </c>
      <c r="F6981" s="339">
        <v>45175.0</v>
      </c>
      <c r="G6981" s="338" t="s">
        <v>8587</v>
      </c>
      <c r="H6981" s="338" t="s">
        <v>11114</v>
      </c>
      <c r="I6981" s="338" t="s">
        <v>11114</v>
      </c>
      <c r="J6981" s="338" t="s">
        <v>17397</v>
      </c>
      <c r="K6981" s="338" t="s">
        <v>4987</v>
      </c>
      <c r="L6981" s="338" t="s">
        <v>6394</v>
      </c>
      <c r="M6981" s="338" t="s">
        <v>32080</v>
      </c>
      <c r="N6981" s="338" t="s">
        <v>31413</v>
      </c>
      <c r="O6981" s="338" t="s">
        <v>5408</v>
      </c>
    </row>
    <row r="6982" ht="15.75" customHeight="1">
      <c r="A6982" s="338" t="s">
        <v>4187</v>
      </c>
      <c r="B6982" s="338" t="s">
        <v>4970</v>
      </c>
      <c r="C6982" s="338" t="s">
        <v>1681</v>
      </c>
      <c r="D6982" s="338">
        <v>2016.0</v>
      </c>
      <c r="E6982" s="338" t="s">
        <v>32081</v>
      </c>
      <c r="F6982" s="339">
        <v>45113.0</v>
      </c>
      <c r="G6982" s="338" t="s">
        <v>7062</v>
      </c>
      <c r="H6982" s="338" t="s">
        <v>32082</v>
      </c>
      <c r="I6982" s="338" t="s">
        <v>30419</v>
      </c>
      <c r="J6982" s="338" t="s">
        <v>20688</v>
      </c>
      <c r="K6982" s="338" t="s">
        <v>4987</v>
      </c>
      <c r="L6982" s="338" t="s">
        <v>5222</v>
      </c>
      <c r="M6982" s="338" t="s">
        <v>32083</v>
      </c>
      <c r="N6982" s="338" t="s">
        <v>17975</v>
      </c>
      <c r="O6982" s="338" t="s">
        <v>5067</v>
      </c>
    </row>
    <row r="6983" ht="15.75" customHeight="1">
      <c r="A6983" s="338" t="s">
        <v>4795</v>
      </c>
      <c r="B6983" s="338" t="s">
        <v>4970</v>
      </c>
      <c r="C6983" s="338" t="s">
        <v>3713</v>
      </c>
      <c r="D6983" s="338">
        <v>2016.0</v>
      </c>
      <c r="E6983" s="338" t="s">
        <v>31634</v>
      </c>
      <c r="F6983" s="339">
        <v>45113.0</v>
      </c>
      <c r="G6983" s="338" t="s">
        <v>5774</v>
      </c>
      <c r="H6983" s="338" t="s">
        <v>22595</v>
      </c>
      <c r="I6983" s="338" t="s">
        <v>32084</v>
      </c>
      <c r="J6983" s="338" t="s">
        <v>17397</v>
      </c>
      <c r="K6983" s="338" t="s">
        <v>4987</v>
      </c>
      <c r="L6983" s="338" t="s">
        <v>5094</v>
      </c>
      <c r="M6983" s="338" t="s">
        <v>32085</v>
      </c>
      <c r="N6983" s="338" t="s">
        <v>30433</v>
      </c>
      <c r="O6983" s="338" t="s">
        <v>6278</v>
      </c>
    </row>
    <row r="6984" ht="15.75" customHeight="1">
      <c r="A6984" s="338" t="s">
        <v>32086</v>
      </c>
      <c r="B6984" s="338" t="s">
        <v>4993</v>
      </c>
      <c r="C6984" s="338" t="s">
        <v>1537</v>
      </c>
      <c r="D6984" s="338">
        <v>2016.0</v>
      </c>
      <c r="E6984" s="338" t="s">
        <v>31828</v>
      </c>
      <c r="F6984" s="339">
        <v>45113.0</v>
      </c>
      <c r="G6984" s="338" t="s">
        <v>8587</v>
      </c>
      <c r="H6984" s="338" t="s">
        <v>30343</v>
      </c>
      <c r="I6984" s="338" t="s">
        <v>30343</v>
      </c>
      <c r="J6984" s="338" t="s">
        <v>24937</v>
      </c>
      <c r="K6984" s="338" t="s">
        <v>4987</v>
      </c>
      <c r="L6984" s="338" t="s">
        <v>12744</v>
      </c>
      <c r="M6984" s="338" t="s">
        <v>32087</v>
      </c>
      <c r="N6984" s="338" t="s">
        <v>7376</v>
      </c>
      <c r="O6984" s="338" t="s">
        <v>5160</v>
      </c>
    </row>
    <row r="6985" ht="15.75" customHeight="1">
      <c r="A6985" s="338">
        <v>31.0</v>
      </c>
      <c r="C6985" s="338" t="s">
        <v>1425</v>
      </c>
      <c r="D6985" s="338">
        <v>2016.0</v>
      </c>
      <c r="E6985" s="338" t="s">
        <v>31903</v>
      </c>
      <c r="F6985" s="339">
        <v>44931.0</v>
      </c>
      <c r="G6985" s="338" t="s">
        <v>5872</v>
      </c>
      <c r="H6985" s="338" t="s">
        <v>22896</v>
      </c>
      <c r="I6985" s="338" t="s">
        <v>22896</v>
      </c>
      <c r="J6985" s="338" t="s">
        <v>7568</v>
      </c>
      <c r="K6985" s="338" t="s">
        <v>4976</v>
      </c>
      <c r="L6985" s="338" t="s">
        <v>6168</v>
      </c>
      <c r="M6985" s="338" t="s">
        <v>32088</v>
      </c>
      <c r="N6985" s="338" t="s">
        <v>32089</v>
      </c>
      <c r="O6985" s="338" t="s">
        <v>5160</v>
      </c>
    </row>
    <row r="6986" ht="15.75" customHeight="1">
      <c r="A6986" s="338" t="s">
        <v>4067</v>
      </c>
      <c r="B6986" s="338" t="s">
        <v>4970</v>
      </c>
      <c r="C6986" s="338" t="s">
        <v>1537</v>
      </c>
      <c r="D6986" s="338">
        <v>2016.0</v>
      </c>
      <c r="E6986" s="338" t="s">
        <v>31504</v>
      </c>
      <c r="F6986" s="339">
        <v>44991.0</v>
      </c>
      <c r="G6986" s="338" t="s">
        <v>5709</v>
      </c>
      <c r="H6986" s="338" t="s">
        <v>32090</v>
      </c>
      <c r="I6986" s="338" t="s">
        <v>32091</v>
      </c>
      <c r="J6986" s="338" t="s">
        <v>32092</v>
      </c>
      <c r="K6986" s="338" t="s">
        <v>4987</v>
      </c>
      <c r="L6986" s="338" t="s">
        <v>5074</v>
      </c>
      <c r="M6986" s="338" t="s">
        <v>32093</v>
      </c>
      <c r="N6986" s="338" t="s">
        <v>32094</v>
      </c>
      <c r="O6986" s="338" t="s">
        <v>5067</v>
      </c>
    </row>
    <row r="6987" ht="15.75" customHeight="1">
      <c r="A6987" s="338" t="s">
        <v>32095</v>
      </c>
      <c r="B6987" s="338" t="s">
        <v>4970</v>
      </c>
      <c r="C6987" s="338" t="s">
        <v>1547</v>
      </c>
      <c r="D6987" s="338">
        <v>2016.0</v>
      </c>
      <c r="E6987" s="338" t="s">
        <v>31709</v>
      </c>
      <c r="F6987" s="339">
        <v>45112.0</v>
      </c>
      <c r="G6987" s="338" t="s">
        <v>6031</v>
      </c>
      <c r="H6987" s="338" t="s">
        <v>32096</v>
      </c>
      <c r="I6987" s="338" t="s">
        <v>23389</v>
      </c>
      <c r="J6987" s="338" t="s">
        <v>32097</v>
      </c>
      <c r="K6987" s="338" t="s">
        <v>4987</v>
      </c>
      <c r="M6987" s="338" t="s">
        <v>32098</v>
      </c>
      <c r="N6987" s="338" t="s">
        <v>21573</v>
      </c>
      <c r="O6987" s="338" t="s">
        <v>5186</v>
      </c>
    </row>
    <row r="6988" ht="15.75" customHeight="1">
      <c r="A6988" s="338" t="s">
        <v>3200</v>
      </c>
      <c r="B6988" s="338" t="s">
        <v>4993</v>
      </c>
      <c r="C6988" s="338" t="s">
        <v>1572</v>
      </c>
      <c r="D6988" s="338">
        <v>2016.0</v>
      </c>
      <c r="E6988" s="338" t="s">
        <v>31709</v>
      </c>
      <c r="F6988" s="339">
        <v>45144.0</v>
      </c>
      <c r="G6988" s="338" t="s">
        <v>9516</v>
      </c>
      <c r="H6988" s="338" t="s">
        <v>26450</v>
      </c>
      <c r="I6988" s="338" t="s">
        <v>26450</v>
      </c>
      <c r="J6988" s="338" t="s">
        <v>25821</v>
      </c>
      <c r="K6988" s="338" t="s">
        <v>4987</v>
      </c>
      <c r="L6988" s="338" t="s">
        <v>11153</v>
      </c>
      <c r="M6988" s="338" t="s">
        <v>32099</v>
      </c>
      <c r="N6988" s="338" t="s">
        <v>30913</v>
      </c>
      <c r="O6988" s="338" t="s">
        <v>5794</v>
      </c>
    </row>
    <row r="6989" ht="15.75" customHeight="1">
      <c r="A6989" s="338" t="s">
        <v>32100</v>
      </c>
      <c r="B6989" s="338" t="s">
        <v>7737</v>
      </c>
      <c r="C6989" s="338" t="s">
        <v>1601</v>
      </c>
      <c r="D6989" s="338">
        <v>2016.0</v>
      </c>
      <c r="E6989" s="338" t="s">
        <v>31821</v>
      </c>
      <c r="F6989" s="339">
        <v>45053.0</v>
      </c>
      <c r="G6989" s="338" t="s">
        <v>7029</v>
      </c>
      <c r="H6989" s="338" t="s">
        <v>25963</v>
      </c>
      <c r="I6989" s="338" t="s">
        <v>32101</v>
      </c>
      <c r="J6989" s="338" t="s">
        <v>32102</v>
      </c>
      <c r="K6989" s="338" t="s">
        <v>4976</v>
      </c>
      <c r="L6989" s="338" t="s">
        <v>13626</v>
      </c>
      <c r="M6989" s="338" t="s">
        <v>32103</v>
      </c>
      <c r="N6989" s="338" t="s">
        <v>31112</v>
      </c>
      <c r="O6989" s="338" t="s">
        <v>5576</v>
      </c>
    </row>
    <row r="6990" ht="15.75" customHeight="1">
      <c r="A6990" s="338" t="s">
        <v>32104</v>
      </c>
      <c r="B6990" s="338" t="s">
        <v>4970</v>
      </c>
      <c r="C6990" s="338" t="s">
        <v>1537</v>
      </c>
      <c r="D6990" s="338">
        <v>2016.0</v>
      </c>
      <c r="E6990" s="338" t="s">
        <v>32105</v>
      </c>
      <c r="F6990" s="339">
        <v>44964.0</v>
      </c>
      <c r="G6990" s="338" t="s">
        <v>6515</v>
      </c>
      <c r="H6990" s="338" t="s">
        <v>25154</v>
      </c>
      <c r="I6990" s="338" t="s">
        <v>25154</v>
      </c>
      <c r="J6990" s="338" t="s">
        <v>32106</v>
      </c>
      <c r="K6990" s="338" t="s">
        <v>17924</v>
      </c>
      <c r="M6990" s="338" t="s">
        <v>32107</v>
      </c>
      <c r="N6990" s="338" t="s">
        <v>27299</v>
      </c>
      <c r="O6990" s="338" t="s">
        <v>6278</v>
      </c>
    </row>
    <row r="6991" ht="15.75" customHeight="1">
      <c r="A6991" s="338" t="s">
        <v>32108</v>
      </c>
      <c r="B6991" s="338" t="s">
        <v>4993</v>
      </c>
      <c r="C6991" s="338" t="s">
        <v>1572</v>
      </c>
      <c r="D6991" s="338">
        <v>2016.0</v>
      </c>
      <c r="E6991" s="338" t="s">
        <v>31853</v>
      </c>
      <c r="F6991" s="339">
        <v>45145.0</v>
      </c>
      <c r="G6991" s="338" t="s">
        <v>17591</v>
      </c>
      <c r="H6991" s="338" t="s">
        <v>32109</v>
      </c>
      <c r="I6991" s="338" t="s">
        <v>32110</v>
      </c>
      <c r="J6991" s="338" t="s">
        <v>20130</v>
      </c>
      <c r="K6991" s="338" t="s">
        <v>4987</v>
      </c>
      <c r="L6991" s="338" t="s">
        <v>12846</v>
      </c>
      <c r="M6991" s="338" t="s">
        <v>32111</v>
      </c>
      <c r="N6991" s="338" t="s">
        <v>22475</v>
      </c>
      <c r="O6991" s="338" t="s">
        <v>5294</v>
      </c>
    </row>
    <row r="6992" ht="15.75" customHeight="1">
      <c r="A6992" s="338" t="s">
        <v>4237</v>
      </c>
      <c r="B6992" s="338" t="s">
        <v>7737</v>
      </c>
      <c r="C6992" s="338" t="s">
        <v>1558</v>
      </c>
      <c r="D6992" s="338">
        <v>2016.0</v>
      </c>
      <c r="E6992" s="338" t="s">
        <v>31590</v>
      </c>
      <c r="F6992" s="339">
        <v>45083.0</v>
      </c>
      <c r="G6992" s="338" t="s">
        <v>6403</v>
      </c>
      <c r="H6992" s="338" t="s">
        <v>5381</v>
      </c>
      <c r="I6992" s="338" t="s">
        <v>5381</v>
      </c>
      <c r="J6992" s="338" t="s">
        <v>27075</v>
      </c>
      <c r="K6992" s="338" t="s">
        <v>4987</v>
      </c>
      <c r="L6992" s="338" t="s">
        <v>7748</v>
      </c>
      <c r="M6992" s="338" t="s">
        <v>32112</v>
      </c>
      <c r="N6992" s="338" t="s">
        <v>29929</v>
      </c>
      <c r="O6992" s="338" t="s">
        <v>5186</v>
      </c>
    </row>
    <row r="6993" ht="15.75" customHeight="1">
      <c r="A6993" s="338" t="s">
        <v>1812</v>
      </c>
      <c r="B6993" s="338" t="s">
        <v>4970</v>
      </c>
      <c r="C6993" s="338" t="s">
        <v>1425</v>
      </c>
      <c r="D6993" s="338">
        <v>2016.0</v>
      </c>
      <c r="E6993" s="338" t="s">
        <v>31903</v>
      </c>
      <c r="F6993" s="338" t="s">
        <v>5210</v>
      </c>
      <c r="G6993" s="338" t="s">
        <v>9634</v>
      </c>
      <c r="H6993" s="338" t="s">
        <v>28621</v>
      </c>
      <c r="I6993" s="338" t="s">
        <v>28622</v>
      </c>
      <c r="J6993" s="338" t="s">
        <v>32113</v>
      </c>
      <c r="K6993" s="338" t="s">
        <v>5245</v>
      </c>
      <c r="L6993" s="338" t="s">
        <v>5084</v>
      </c>
      <c r="M6993" s="338" t="s">
        <v>32114</v>
      </c>
      <c r="N6993" s="338" t="s">
        <v>25296</v>
      </c>
      <c r="O6993" s="338" t="s">
        <v>5143</v>
      </c>
    </row>
    <row r="6994" ht="15.75" customHeight="1">
      <c r="A6994" s="338" t="s">
        <v>32115</v>
      </c>
      <c r="B6994" s="338" t="s">
        <v>7737</v>
      </c>
      <c r="C6994" s="338" t="s">
        <v>1547</v>
      </c>
      <c r="D6994" s="338">
        <v>2016.0</v>
      </c>
      <c r="E6994" s="338" t="s">
        <v>32116</v>
      </c>
      <c r="F6994" s="339">
        <v>45145.0</v>
      </c>
      <c r="G6994" s="338" t="s">
        <v>5080</v>
      </c>
      <c r="H6994" s="338" t="s">
        <v>27526</v>
      </c>
      <c r="I6994" s="338" t="s">
        <v>27526</v>
      </c>
      <c r="J6994" s="338" t="s">
        <v>32117</v>
      </c>
      <c r="K6994" s="338" t="s">
        <v>13045</v>
      </c>
      <c r="M6994" s="338" t="s">
        <v>32118</v>
      </c>
      <c r="N6994" s="338" t="s">
        <v>17614</v>
      </c>
      <c r="O6994" s="338" t="s">
        <v>5002</v>
      </c>
    </row>
    <row r="6995" ht="15.75" customHeight="1">
      <c r="A6995" s="338" t="s">
        <v>32119</v>
      </c>
      <c r="B6995" s="338" t="s">
        <v>4970</v>
      </c>
      <c r="C6995" s="338" t="s">
        <v>1537</v>
      </c>
      <c r="D6995" s="338">
        <v>2016.0</v>
      </c>
      <c r="E6995" s="338" t="s">
        <v>31900</v>
      </c>
      <c r="F6995" s="338" t="s">
        <v>5286</v>
      </c>
      <c r="G6995" s="338" t="s">
        <v>5219</v>
      </c>
      <c r="H6995" s="338" t="s">
        <v>27550</v>
      </c>
      <c r="I6995" s="338" t="s">
        <v>27550</v>
      </c>
      <c r="J6995" s="338" t="s">
        <v>8652</v>
      </c>
      <c r="K6995" s="338" t="s">
        <v>4987</v>
      </c>
      <c r="M6995" s="338" t="s">
        <v>32120</v>
      </c>
      <c r="N6995" s="338" t="s">
        <v>31260</v>
      </c>
      <c r="O6995" s="338" t="s">
        <v>4991</v>
      </c>
    </row>
    <row r="6996" ht="15.75" customHeight="1">
      <c r="A6996" s="338" t="s">
        <v>4661</v>
      </c>
      <c r="B6996" s="338" t="s">
        <v>4993</v>
      </c>
      <c r="C6996" s="338" t="s">
        <v>1572</v>
      </c>
      <c r="D6996" s="338">
        <v>2016.0</v>
      </c>
      <c r="E6996" s="338" t="s">
        <v>31504</v>
      </c>
      <c r="F6996" s="339">
        <v>45082.0</v>
      </c>
      <c r="G6996" s="338" t="s">
        <v>5060</v>
      </c>
      <c r="H6996" s="338" t="s">
        <v>26079</v>
      </c>
      <c r="I6996" s="338" t="s">
        <v>32121</v>
      </c>
      <c r="J6996" s="338" t="s">
        <v>32122</v>
      </c>
      <c r="K6996" s="338" t="s">
        <v>5663</v>
      </c>
      <c r="L6996" s="338" t="s">
        <v>5094</v>
      </c>
      <c r="M6996" s="338" t="s">
        <v>32123</v>
      </c>
      <c r="N6996" s="338" t="s">
        <v>15085</v>
      </c>
      <c r="O6996" s="338" t="s">
        <v>5370</v>
      </c>
    </row>
    <row r="6997" ht="15.75" customHeight="1">
      <c r="A6997" s="338" t="s">
        <v>3341</v>
      </c>
      <c r="B6997" s="338" t="s">
        <v>7737</v>
      </c>
      <c r="C6997" s="338" t="s">
        <v>1537</v>
      </c>
      <c r="D6997" s="338">
        <v>2016.0</v>
      </c>
      <c r="E6997" s="338" t="s">
        <v>31089</v>
      </c>
      <c r="F6997" s="339">
        <v>44991.0</v>
      </c>
      <c r="G6997" s="338" t="s">
        <v>5145</v>
      </c>
      <c r="H6997" s="338" t="s">
        <v>7797</v>
      </c>
      <c r="I6997" s="338" t="s">
        <v>7797</v>
      </c>
      <c r="J6997" s="338" t="s">
        <v>23461</v>
      </c>
      <c r="K6997" s="338" t="s">
        <v>4987</v>
      </c>
      <c r="L6997" s="338" t="s">
        <v>5094</v>
      </c>
      <c r="M6997" s="338" t="s">
        <v>32124</v>
      </c>
      <c r="N6997" s="338" t="s">
        <v>27299</v>
      </c>
      <c r="O6997" s="338" t="s">
        <v>5324</v>
      </c>
    </row>
    <row r="6998" ht="15.75" customHeight="1">
      <c r="A6998" s="338" t="s">
        <v>4903</v>
      </c>
      <c r="B6998" s="338" t="s">
        <v>7737</v>
      </c>
      <c r="C6998" s="338" t="s">
        <v>1558</v>
      </c>
      <c r="D6998" s="338">
        <v>2016.0</v>
      </c>
      <c r="E6998" s="338" t="s">
        <v>31741</v>
      </c>
      <c r="F6998" s="339">
        <v>45112.0</v>
      </c>
      <c r="G6998" s="338" t="s">
        <v>5060</v>
      </c>
      <c r="H6998" s="338" t="s">
        <v>5826</v>
      </c>
      <c r="I6998" s="338" t="s">
        <v>5826</v>
      </c>
      <c r="J6998" s="338" t="s">
        <v>29338</v>
      </c>
      <c r="K6998" s="338" t="s">
        <v>4987</v>
      </c>
      <c r="L6998" s="338" t="s">
        <v>7014</v>
      </c>
      <c r="M6998" s="338" t="s">
        <v>32125</v>
      </c>
      <c r="N6998" s="338" t="s">
        <v>16834</v>
      </c>
      <c r="O6998" s="338" t="s">
        <v>5056</v>
      </c>
    </row>
    <row r="6999" ht="15.75" customHeight="1">
      <c r="A6999" s="338" t="s">
        <v>3578</v>
      </c>
      <c r="B6999" s="338" t="s">
        <v>4970</v>
      </c>
      <c r="C6999" s="338" t="s">
        <v>1558</v>
      </c>
      <c r="D6999" s="338">
        <v>2016.0</v>
      </c>
      <c r="E6999" s="338" t="s">
        <v>31776</v>
      </c>
      <c r="F6999" s="339">
        <v>45174.0</v>
      </c>
      <c r="G6999" s="338" t="s">
        <v>13588</v>
      </c>
      <c r="H6999" s="338" t="s">
        <v>25860</v>
      </c>
      <c r="I6999" s="338" t="s">
        <v>27054</v>
      </c>
      <c r="J6999" s="338" t="s">
        <v>10519</v>
      </c>
      <c r="K6999" s="338" t="s">
        <v>4987</v>
      </c>
      <c r="L6999" s="338" t="s">
        <v>14444</v>
      </c>
      <c r="M6999" s="338" t="s">
        <v>32126</v>
      </c>
      <c r="N6999" s="338" t="s">
        <v>25140</v>
      </c>
      <c r="O6999" s="338" t="s">
        <v>5624</v>
      </c>
    </row>
    <row r="7000" ht="15.75" customHeight="1">
      <c r="A7000" s="338" t="s">
        <v>32127</v>
      </c>
      <c r="B7000" s="338" t="s">
        <v>4970</v>
      </c>
      <c r="C7000" s="338" t="s">
        <v>1558</v>
      </c>
      <c r="D7000" s="338">
        <v>2016.0</v>
      </c>
      <c r="E7000" s="338" t="s">
        <v>32128</v>
      </c>
      <c r="F7000" s="339">
        <v>45052.0</v>
      </c>
      <c r="G7000" s="338" t="s">
        <v>5196</v>
      </c>
      <c r="H7000" s="338" t="s">
        <v>32129</v>
      </c>
      <c r="I7000" s="338" t="s">
        <v>32130</v>
      </c>
      <c r="J7000" s="338" t="s">
        <v>31166</v>
      </c>
      <c r="K7000" s="338" t="s">
        <v>3074</v>
      </c>
      <c r="M7000" s="338" t="s">
        <v>32131</v>
      </c>
      <c r="N7000" s="338" t="s">
        <v>32132</v>
      </c>
      <c r="O7000" s="338" t="s">
        <v>5143</v>
      </c>
    </row>
    <row r="7001" ht="15.75" customHeight="1">
      <c r="A7001" s="338" t="s">
        <v>3930</v>
      </c>
      <c r="B7001" s="338" t="s">
        <v>7737</v>
      </c>
      <c r="C7001" s="338" t="s">
        <v>1681</v>
      </c>
      <c r="D7001" s="338">
        <v>2016.0</v>
      </c>
      <c r="E7001" s="338" t="s">
        <v>31828</v>
      </c>
      <c r="F7001" s="339">
        <v>45144.0</v>
      </c>
      <c r="G7001" s="338" t="s">
        <v>6378</v>
      </c>
      <c r="H7001" s="338" t="s">
        <v>8036</v>
      </c>
      <c r="I7001" s="338" t="s">
        <v>32133</v>
      </c>
      <c r="J7001" s="338" t="s">
        <v>6022</v>
      </c>
      <c r="K7001" s="338" t="s">
        <v>4976</v>
      </c>
      <c r="L7001" s="338" t="s">
        <v>10654</v>
      </c>
      <c r="M7001" s="338" t="s">
        <v>32134</v>
      </c>
      <c r="N7001" s="338" t="s">
        <v>26149</v>
      </c>
      <c r="O7001" s="338" t="s">
        <v>5150</v>
      </c>
    </row>
    <row r="7002" ht="15.75" customHeight="1">
      <c r="A7002" s="338" t="s">
        <v>32135</v>
      </c>
      <c r="B7002" s="338" t="s">
        <v>4970</v>
      </c>
      <c r="C7002" s="338" t="s">
        <v>1572</v>
      </c>
      <c r="D7002" s="338">
        <v>2016.0</v>
      </c>
      <c r="E7002" s="338" t="s">
        <v>32136</v>
      </c>
      <c r="F7002" s="339">
        <v>45022.0</v>
      </c>
      <c r="G7002" s="338" t="s">
        <v>6378</v>
      </c>
      <c r="H7002" s="338" t="s">
        <v>32137</v>
      </c>
      <c r="I7002" s="338" t="s">
        <v>32138</v>
      </c>
      <c r="J7002" s="338" t="s">
        <v>15441</v>
      </c>
      <c r="K7002" s="338" t="s">
        <v>4987</v>
      </c>
      <c r="L7002" s="338" t="s">
        <v>5007</v>
      </c>
      <c r="M7002" s="338" t="s">
        <v>32139</v>
      </c>
      <c r="N7002" s="338" t="s">
        <v>6929</v>
      </c>
      <c r="O7002" s="338" t="s">
        <v>9753</v>
      </c>
    </row>
    <row r="7003" ht="15.75" customHeight="1">
      <c r="A7003" s="338" t="s">
        <v>2637</v>
      </c>
      <c r="B7003" s="338" t="s">
        <v>4993</v>
      </c>
      <c r="C7003" s="338" t="s">
        <v>1572</v>
      </c>
      <c r="D7003" s="338">
        <v>2016.0</v>
      </c>
      <c r="E7003" s="338" t="s">
        <v>32140</v>
      </c>
      <c r="F7003" s="339">
        <v>45144.0</v>
      </c>
      <c r="G7003" s="338" t="s">
        <v>5121</v>
      </c>
      <c r="H7003" s="338" t="s">
        <v>5839</v>
      </c>
      <c r="I7003" s="338" t="s">
        <v>32141</v>
      </c>
      <c r="J7003" s="338" t="s">
        <v>28469</v>
      </c>
      <c r="K7003" s="338" t="s">
        <v>5607</v>
      </c>
      <c r="L7003" s="338" t="s">
        <v>7748</v>
      </c>
      <c r="M7003" s="338" t="s">
        <v>32142</v>
      </c>
      <c r="N7003" s="338" t="s">
        <v>28412</v>
      </c>
      <c r="O7003" s="338" t="s">
        <v>5143</v>
      </c>
    </row>
    <row r="7004" ht="15.75" customHeight="1">
      <c r="A7004" s="338" t="s">
        <v>32143</v>
      </c>
      <c r="B7004" s="338" t="s">
        <v>5601</v>
      </c>
      <c r="C7004" s="338" t="s">
        <v>1547</v>
      </c>
      <c r="D7004" s="338">
        <v>2016.0</v>
      </c>
      <c r="E7004" s="338" t="s">
        <v>32144</v>
      </c>
      <c r="F7004" s="339">
        <v>44932.0</v>
      </c>
      <c r="G7004" s="338" t="s">
        <v>8142</v>
      </c>
      <c r="H7004" s="338" t="s">
        <v>32145</v>
      </c>
      <c r="I7004" s="338" t="s">
        <v>32145</v>
      </c>
      <c r="J7004" s="338" t="s">
        <v>32146</v>
      </c>
      <c r="K7004" s="338" t="s">
        <v>6642</v>
      </c>
      <c r="M7004" s="338" t="s">
        <v>32147</v>
      </c>
      <c r="N7004" s="338" t="s">
        <v>32148</v>
      </c>
      <c r="O7004" s="338" t="s">
        <v>5020</v>
      </c>
    </row>
    <row r="7005" ht="15.75" customHeight="1">
      <c r="A7005" s="338" t="s">
        <v>32149</v>
      </c>
      <c r="B7005" s="338" t="s">
        <v>4970</v>
      </c>
      <c r="C7005" s="338" t="s">
        <v>1558</v>
      </c>
      <c r="D7005" s="338">
        <v>2016.0</v>
      </c>
      <c r="E7005" s="338" t="s">
        <v>32150</v>
      </c>
      <c r="F7005" s="339">
        <v>44932.0</v>
      </c>
      <c r="G7005" s="338" t="s">
        <v>5710</v>
      </c>
      <c r="H7005" s="338" t="s">
        <v>19113</v>
      </c>
      <c r="I7005" s="338" t="s">
        <v>27575</v>
      </c>
      <c r="J7005" s="338" t="s">
        <v>7872</v>
      </c>
      <c r="K7005" s="338" t="s">
        <v>4976</v>
      </c>
      <c r="L7005" s="338" t="s">
        <v>7748</v>
      </c>
      <c r="M7005" s="338" t="s">
        <v>32151</v>
      </c>
      <c r="N7005" s="338" t="s">
        <v>19116</v>
      </c>
      <c r="O7005" s="338" t="s">
        <v>5020</v>
      </c>
    </row>
    <row r="7006" ht="15.75" customHeight="1">
      <c r="A7006" s="338" t="s">
        <v>1825</v>
      </c>
      <c r="B7006" s="338" t="s">
        <v>7737</v>
      </c>
      <c r="C7006" s="338" t="s">
        <v>1547</v>
      </c>
      <c r="D7006" s="338">
        <v>2016.0</v>
      </c>
      <c r="E7006" s="338" t="s">
        <v>31900</v>
      </c>
      <c r="F7006" s="339">
        <v>44932.0</v>
      </c>
      <c r="G7006" s="338" t="s">
        <v>5846</v>
      </c>
      <c r="H7006" s="338" t="s">
        <v>29951</v>
      </c>
      <c r="I7006" s="338" t="s">
        <v>29951</v>
      </c>
      <c r="J7006" s="338" t="s">
        <v>32152</v>
      </c>
      <c r="K7006" s="338" t="s">
        <v>4987</v>
      </c>
      <c r="L7006" s="338" t="s">
        <v>5222</v>
      </c>
      <c r="M7006" s="338" t="s">
        <v>32153</v>
      </c>
      <c r="N7006" s="338" t="s">
        <v>5036</v>
      </c>
      <c r="O7006" s="338" t="s">
        <v>5339</v>
      </c>
    </row>
    <row r="7007" ht="15.75" customHeight="1">
      <c r="A7007" s="338" t="s">
        <v>32154</v>
      </c>
      <c r="B7007" s="338" t="s">
        <v>4970</v>
      </c>
      <c r="C7007" s="338" t="s">
        <v>1547</v>
      </c>
      <c r="D7007" s="338">
        <v>2016.0</v>
      </c>
      <c r="E7007" s="338" t="s">
        <v>32155</v>
      </c>
      <c r="F7007" s="339">
        <v>45021.0</v>
      </c>
      <c r="G7007" s="338" t="s">
        <v>5287</v>
      </c>
      <c r="H7007" s="338" t="s">
        <v>21419</v>
      </c>
      <c r="I7007" s="338" t="s">
        <v>32156</v>
      </c>
      <c r="J7007" s="338" t="s">
        <v>31176</v>
      </c>
      <c r="K7007" s="338" t="s">
        <v>4987</v>
      </c>
      <c r="L7007" s="338" t="s">
        <v>7748</v>
      </c>
      <c r="M7007" s="338" t="s">
        <v>32157</v>
      </c>
      <c r="N7007" s="338" t="s">
        <v>32158</v>
      </c>
      <c r="O7007" s="338" t="s">
        <v>5087</v>
      </c>
    </row>
    <row r="7008" ht="15.75" customHeight="1">
      <c r="A7008" s="338" t="s">
        <v>2545</v>
      </c>
      <c r="B7008" s="338" t="s">
        <v>7737</v>
      </c>
      <c r="C7008" s="338" t="s">
        <v>1425</v>
      </c>
      <c r="D7008" s="338">
        <v>2016.0</v>
      </c>
      <c r="E7008" s="338" t="s">
        <v>31099</v>
      </c>
      <c r="F7008" s="339">
        <v>45142.0</v>
      </c>
      <c r="G7008" s="338" t="s">
        <v>6391</v>
      </c>
      <c r="H7008" s="338" t="s">
        <v>32159</v>
      </c>
      <c r="I7008" s="338" t="s">
        <v>32160</v>
      </c>
      <c r="J7008" s="338" t="s">
        <v>32161</v>
      </c>
      <c r="K7008" s="338" t="s">
        <v>4987</v>
      </c>
      <c r="L7008" s="338" t="s">
        <v>5064</v>
      </c>
      <c r="M7008" s="338" t="s">
        <v>32162</v>
      </c>
      <c r="N7008" s="338" t="s">
        <v>32163</v>
      </c>
      <c r="O7008" s="338" t="s">
        <v>5483</v>
      </c>
    </row>
    <row r="7009" ht="15.75" customHeight="1">
      <c r="A7009" s="338" t="s">
        <v>2687</v>
      </c>
      <c r="B7009" s="338" t="s">
        <v>4970</v>
      </c>
      <c r="C7009" s="338" t="s">
        <v>3713</v>
      </c>
      <c r="D7009" s="338">
        <v>2016.0</v>
      </c>
      <c r="E7009" s="338" t="s">
        <v>31244</v>
      </c>
      <c r="F7009" s="339">
        <v>45052.0</v>
      </c>
      <c r="G7009" s="338" t="s">
        <v>7833</v>
      </c>
      <c r="H7009" s="338" t="s">
        <v>10962</v>
      </c>
      <c r="I7009" s="338" t="s">
        <v>25447</v>
      </c>
      <c r="J7009" s="338" t="s">
        <v>18372</v>
      </c>
      <c r="K7009" s="338" t="s">
        <v>4987</v>
      </c>
      <c r="L7009" s="338" t="s">
        <v>5034</v>
      </c>
      <c r="M7009" s="338" t="s">
        <v>32164</v>
      </c>
      <c r="N7009" s="338" t="s">
        <v>7886</v>
      </c>
      <c r="O7009" s="338" t="s">
        <v>5020</v>
      </c>
    </row>
    <row r="7010" ht="15.75" customHeight="1">
      <c r="A7010" s="338" t="s">
        <v>4696</v>
      </c>
      <c r="B7010" s="338" t="s">
        <v>4993</v>
      </c>
      <c r="C7010" s="338" t="s">
        <v>1572</v>
      </c>
      <c r="D7010" s="338">
        <v>2016.0</v>
      </c>
      <c r="E7010" s="338" t="s">
        <v>31858</v>
      </c>
      <c r="F7010" s="339">
        <v>45112.0</v>
      </c>
      <c r="G7010" s="338" t="s">
        <v>5241</v>
      </c>
      <c r="H7010" s="338" t="s">
        <v>22111</v>
      </c>
      <c r="I7010" s="338" t="s">
        <v>29213</v>
      </c>
      <c r="J7010" s="338" t="s">
        <v>32165</v>
      </c>
      <c r="K7010" s="338" t="s">
        <v>5245</v>
      </c>
      <c r="L7010" s="338" t="s">
        <v>18155</v>
      </c>
      <c r="M7010" s="338" t="s">
        <v>32166</v>
      </c>
      <c r="N7010" s="338" t="s">
        <v>5009</v>
      </c>
      <c r="O7010" s="338" t="s">
        <v>4991</v>
      </c>
    </row>
    <row r="7011" ht="15.75" customHeight="1">
      <c r="A7011" s="338" t="s">
        <v>32167</v>
      </c>
      <c r="B7011" s="338" t="s">
        <v>7737</v>
      </c>
      <c r="C7011" s="338" t="s">
        <v>1558</v>
      </c>
      <c r="D7011" s="338">
        <v>2016.0</v>
      </c>
      <c r="E7011" s="338" t="s">
        <v>31574</v>
      </c>
      <c r="F7011" s="339">
        <v>45083.0</v>
      </c>
      <c r="G7011" s="338" t="s">
        <v>5181</v>
      </c>
      <c r="H7011" s="338" t="s">
        <v>27576</v>
      </c>
      <c r="I7011" s="338" t="s">
        <v>32168</v>
      </c>
      <c r="J7011" s="338" t="s">
        <v>27088</v>
      </c>
      <c r="K7011" s="338" t="s">
        <v>4987</v>
      </c>
      <c r="L7011" s="338" t="s">
        <v>6190</v>
      </c>
      <c r="M7011" s="338" t="s">
        <v>32169</v>
      </c>
      <c r="N7011" s="338" t="s">
        <v>29846</v>
      </c>
      <c r="O7011" s="338" t="s">
        <v>5010</v>
      </c>
    </row>
    <row r="7012" ht="15.75" customHeight="1">
      <c r="A7012" s="338" t="s">
        <v>2397</v>
      </c>
      <c r="B7012" s="338" t="s">
        <v>4970</v>
      </c>
      <c r="C7012" s="338" t="s">
        <v>1558</v>
      </c>
      <c r="D7012" s="338">
        <v>2016.0</v>
      </c>
      <c r="E7012" s="338" t="s">
        <v>31789</v>
      </c>
      <c r="F7012" s="339">
        <v>45049.0</v>
      </c>
      <c r="G7012" s="338" t="s">
        <v>5153</v>
      </c>
      <c r="H7012" s="338" t="s">
        <v>30251</v>
      </c>
      <c r="I7012" s="338" t="s">
        <v>18772</v>
      </c>
      <c r="J7012" s="338" t="s">
        <v>18772</v>
      </c>
      <c r="K7012" s="338" t="s">
        <v>4987</v>
      </c>
      <c r="L7012" s="338" t="s">
        <v>5084</v>
      </c>
      <c r="M7012" s="338" t="s">
        <v>32170</v>
      </c>
      <c r="N7012" s="338" t="s">
        <v>32171</v>
      </c>
      <c r="O7012" s="338" t="s">
        <v>5248</v>
      </c>
    </row>
    <row r="7013" ht="15.75" customHeight="1">
      <c r="A7013" s="338" t="s">
        <v>32172</v>
      </c>
      <c r="B7013" s="338" t="s">
        <v>4970</v>
      </c>
      <c r="C7013" s="338" t="s">
        <v>1558</v>
      </c>
      <c r="D7013" s="338">
        <v>2016.0</v>
      </c>
      <c r="E7013" s="338" t="s">
        <v>31757</v>
      </c>
      <c r="F7013" s="339">
        <v>45023.0</v>
      </c>
      <c r="G7013" s="338" t="s">
        <v>7883</v>
      </c>
      <c r="H7013" s="338" t="s">
        <v>32173</v>
      </c>
      <c r="I7013" s="338" t="s">
        <v>32173</v>
      </c>
      <c r="J7013" s="338" t="s">
        <v>32174</v>
      </c>
      <c r="K7013" s="338" t="s">
        <v>12977</v>
      </c>
      <c r="M7013" s="338" t="s">
        <v>32175</v>
      </c>
      <c r="N7013" s="338" t="s">
        <v>32176</v>
      </c>
      <c r="O7013" s="338" t="s">
        <v>8635</v>
      </c>
    </row>
    <row r="7014" ht="15.75" customHeight="1">
      <c r="A7014" s="338" t="s">
        <v>4818</v>
      </c>
      <c r="B7014" s="338" t="s">
        <v>4970</v>
      </c>
      <c r="C7014" s="338" t="s">
        <v>1558</v>
      </c>
      <c r="D7014" s="338">
        <v>2016.0</v>
      </c>
      <c r="E7014" s="338" t="s">
        <v>31785</v>
      </c>
      <c r="F7014" s="339">
        <v>45144.0</v>
      </c>
      <c r="G7014" s="338" t="s">
        <v>5872</v>
      </c>
      <c r="H7014" s="338" t="s">
        <v>27360</v>
      </c>
      <c r="I7014" s="338" t="s">
        <v>32177</v>
      </c>
      <c r="J7014" s="338" t="s">
        <v>27678</v>
      </c>
      <c r="K7014" s="338" t="s">
        <v>4976</v>
      </c>
      <c r="M7014" s="338" t="s">
        <v>32178</v>
      </c>
      <c r="N7014" s="338" t="s">
        <v>13999</v>
      </c>
      <c r="O7014" s="338" t="s">
        <v>5232</v>
      </c>
    </row>
    <row r="7015" ht="15.75" customHeight="1">
      <c r="A7015" s="338" t="s">
        <v>2231</v>
      </c>
      <c r="B7015" s="338" t="s">
        <v>7737</v>
      </c>
      <c r="C7015" s="338" t="s">
        <v>1558</v>
      </c>
      <c r="D7015" s="338">
        <v>2016.0</v>
      </c>
      <c r="E7015" s="338" t="s">
        <v>31782</v>
      </c>
      <c r="F7015" s="338" t="s">
        <v>5286</v>
      </c>
      <c r="G7015" s="338" t="s">
        <v>5129</v>
      </c>
      <c r="H7015" s="338" t="s">
        <v>19287</v>
      </c>
      <c r="I7015" s="338" t="s">
        <v>22138</v>
      </c>
      <c r="J7015" s="338" t="s">
        <v>22138</v>
      </c>
      <c r="K7015" s="338" t="s">
        <v>4987</v>
      </c>
      <c r="L7015" s="338" t="s">
        <v>4999</v>
      </c>
      <c r="M7015" s="338" t="s">
        <v>32179</v>
      </c>
      <c r="N7015" s="338" t="s">
        <v>22140</v>
      </c>
      <c r="O7015" s="338" t="s">
        <v>5370</v>
      </c>
    </row>
    <row r="7016" ht="15.75" customHeight="1">
      <c r="A7016" s="338" t="s">
        <v>32180</v>
      </c>
      <c r="B7016" s="338" t="s">
        <v>4970</v>
      </c>
      <c r="C7016" s="338" t="s">
        <v>1537</v>
      </c>
      <c r="D7016" s="338">
        <v>2016.0</v>
      </c>
      <c r="E7016" s="338" t="s">
        <v>31806</v>
      </c>
      <c r="F7016" s="339">
        <v>44963.0</v>
      </c>
      <c r="G7016" s="338" t="s">
        <v>5172</v>
      </c>
      <c r="H7016" s="338" t="s">
        <v>15675</v>
      </c>
      <c r="I7016" s="338" t="s">
        <v>32181</v>
      </c>
      <c r="J7016" s="338" t="s">
        <v>32182</v>
      </c>
      <c r="K7016" s="338" t="s">
        <v>4976</v>
      </c>
      <c r="L7016" s="338" t="s">
        <v>7743</v>
      </c>
      <c r="M7016" s="338" t="s">
        <v>32183</v>
      </c>
      <c r="N7016" s="338" t="s">
        <v>32184</v>
      </c>
      <c r="O7016" s="338" t="s">
        <v>5677</v>
      </c>
    </row>
    <row r="7017" ht="15.75" customHeight="1">
      <c r="A7017" s="338" t="s">
        <v>32185</v>
      </c>
      <c r="B7017" s="338" t="s">
        <v>4970</v>
      </c>
      <c r="C7017" s="338" t="s">
        <v>1547</v>
      </c>
      <c r="D7017" s="338">
        <v>2016.0</v>
      </c>
      <c r="E7017" s="338" t="s">
        <v>32186</v>
      </c>
      <c r="F7017" s="339">
        <v>44932.0</v>
      </c>
      <c r="G7017" s="338" t="s">
        <v>5105</v>
      </c>
      <c r="H7017" s="338" t="s">
        <v>17782</v>
      </c>
      <c r="I7017" s="338" t="s">
        <v>17782</v>
      </c>
      <c r="J7017" s="338" t="s">
        <v>24204</v>
      </c>
      <c r="K7017" s="338" t="s">
        <v>5607</v>
      </c>
      <c r="L7017" s="338" t="s">
        <v>5017</v>
      </c>
      <c r="M7017" s="338" t="s">
        <v>32187</v>
      </c>
      <c r="N7017" s="338" t="s">
        <v>31057</v>
      </c>
      <c r="O7017" s="338" t="s">
        <v>5624</v>
      </c>
    </row>
    <row r="7018" ht="15.75" customHeight="1">
      <c r="A7018" s="338" t="s">
        <v>32188</v>
      </c>
      <c r="B7018" s="338" t="s">
        <v>4970</v>
      </c>
      <c r="C7018" s="338" t="s">
        <v>3713</v>
      </c>
      <c r="D7018" s="338">
        <v>2016.0</v>
      </c>
      <c r="E7018" s="338" t="s">
        <v>32189</v>
      </c>
      <c r="F7018" s="339">
        <v>44963.0</v>
      </c>
      <c r="G7018" s="338" t="s">
        <v>5121</v>
      </c>
      <c r="H7018" s="338" t="s">
        <v>28132</v>
      </c>
      <c r="I7018" s="338" t="s">
        <v>13151</v>
      </c>
      <c r="J7018" s="338" t="s">
        <v>32190</v>
      </c>
      <c r="K7018" s="338" t="s">
        <v>4976</v>
      </c>
      <c r="M7018" s="338" t="s">
        <v>32191</v>
      </c>
      <c r="N7018" s="338" t="s">
        <v>14406</v>
      </c>
      <c r="O7018" s="338" t="s">
        <v>5576</v>
      </c>
    </row>
    <row r="7019" ht="15.75" customHeight="1">
      <c r="A7019" s="338" t="s">
        <v>2034</v>
      </c>
      <c r="B7019" s="338" t="s">
        <v>4993</v>
      </c>
      <c r="C7019" s="338" t="s">
        <v>1558</v>
      </c>
      <c r="D7019" s="338">
        <v>2016.0</v>
      </c>
      <c r="E7019" s="338" t="s">
        <v>31726</v>
      </c>
      <c r="F7019" s="339">
        <v>45022.0</v>
      </c>
      <c r="G7019" s="338" t="s">
        <v>5272</v>
      </c>
      <c r="H7019" s="338" t="s">
        <v>13113</v>
      </c>
      <c r="I7019" s="338" t="s">
        <v>13113</v>
      </c>
      <c r="J7019" s="338" t="s">
        <v>22784</v>
      </c>
      <c r="K7019" s="338" t="s">
        <v>9336</v>
      </c>
      <c r="L7019" s="338" t="s">
        <v>5291</v>
      </c>
      <c r="M7019" s="338" t="s">
        <v>32192</v>
      </c>
      <c r="N7019" s="338" t="s">
        <v>13117</v>
      </c>
      <c r="O7019" s="338" t="s">
        <v>6003</v>
      </c>
    </row>
    <row r="7020" ht="15.75" customHeight="1">
      <c r="A7020" s="338" t="s">
        <v>32193</v>
      </c>
      <c r="B7020" s="338" t="s">
        <v>4970</v>
      </c>
      <c r="C7020" s="338" t="s">
        <v>1681</v>
      </c>
      <c r="D7020" s="338">
        <v>2016.0</v>
      </c>
      <c r="E7020" s="338" t="s">
        <v>31806</v>
      </c>
      <c r="F7020" s="339">
        <v>45144.0</v>
      </c>
      <c r="G7020" s="338" t="s">
        <v>5145</v>
      </c>
      <c r="H7020" s="338" t="s">
        <v>20685</v>
      </c>
      <c r="I7020" s="338" t="s">
        <v>20685</v>
      </c>
      <c r="J7020" s="338" t="s">
        <v>30039</v>
      </c>
      <c r="K7020" s="338" t="s">
        <v>4987</v>
      </c>
      <c r="L7020" s="338" t="s">
        <v>5017</v>
      </c>
      <c r="M7020" s="338" t="s">
        <v>32194</v>
      </c>
      <c r="N7020" s="338" t="s">
        <v>32195</v>
      </c>
      <c r="O7020" s="338" t="s">
        <v>5232</v>
      </c>
    </row>
    <row r="7021" ht="15.75" customHeight="1">
      <c r="A7021" s="338" t="s">
        <v>4582</v>
      </c>
      <c r="B7021" s="338" t="s">
        <v>4970</v>
      </c>
      <c r="C7021" s="338" t="s">
        <v>1681</v>
      </c>
      <c r="D7021" s="338">
        <v>2016.0</v>
      </c>
      <c r="E7021" s="338" t="s">
        <v>31325</v>
      </c>
      <c r="F7021" s="339">
        <v>45083.0</v>
      </c>
      <c r="G7021" s="338" t="s">
        <v>5797</v>
      </c>
      <c r="H7021" s="338" t="s">
        <v>23159</v>
      </c>
      <c r="I7021" s="338" t="s">
        <v>32196</v>
      </c>
      <c r="J7021" s="338" t="s">
        <v>26776</v>
      </c>
      <c r="K7021" s="338" t="s">
        <v>4987</v>
      </c>
      <c r="L7021" s="338" t="s">
        <v>5377</v>
      </c>
      <c r="M7021" s="338" t="s">
        <v>32197</v>
      </c>
      <c r="N7021" s="338" t="s">
        <v>26778</v>
      </c>
      <c r="O7021" s="338" t="s">
        <v>5545</v>
      </c>
    </row>
    <row r="7022" ht="15.75" customHeight="1">
      <c r="A7022" s="338" t="s">
        <v>32198</v>
      </c>
      <c r="B7022" s="338" t="s">
        <v>7737</v>
      </c>
      <c r="C7022" s="338" t="s">
        <v>1681</v>
      </c>
      <c r="D7022" s="338">
        <v>2016.0</v>
      </c>
      <c r="E7022" s="338" t="s">
        <v>31721</v>
      </c>
      <c r="F7022" s="338" t="s">
        <v>5059</v>
      </c>
      <c r="G7022" s="338" t="s">
        <v>5196</v>
      </c>
      <c r="H7022" s="338" t="s">
        <v>26305</v>
      </c>
      <c r="I7022" s="338" t="s">
        <v>26305</v>
      </c>
      <c r="J7022" s="338" t="s">
        <v>32199</v>
      </c>
      <c r="K7022" s="338" t="s">
        <v>4976</v>
      </c>
      <c r="L7022" s="338" t="s">
        <v>5222</v>
      </c>
      <c r="M7022" s="338" t="s">
        <v>32200</v>
      </c>
      <c r="N7022" s="338" t="s">
        <v>31455</v>
      </c>
      <c r="O7022" s="338" t="s">
        <v>5457</v>
      </c>
    </row>
    <row r="7023" ht="15.75" customHeight="1">
      <c r="A7023" s="338" t="s">
        <v>32201</v>
      </c>
      <c r="B7023" s="338" t="s">
        <v>4970</v>
      </c>
      <c r="C7023" s="338" t="s">
        <v>1547</v>
      </c>
      <c r="D7023" s="338">
        <v>2016.0</v>
      </c>
      <c r="E7023" s="338" t="s">
        <v>32202</v>
      </c>
      <c r="F7023" s="339">
        <v>45176.0</v>
      </c>
      <c r="G7023" s="338" t="s">
        <v>5846</v>
      </c>
      <c r="H7023" s="338" t="s">
        <v>13319</v>
      </c>
      <c r="I7023" s="338" t="s">
        <v>22723</v>
      </c>
      <c r="J7023" s="338" t="s">
        <v>32203</v>
      </c>
      <c r="K7023" s="338" t="s">
        <v>4976</v>
      </c>
      <c r="M7023" s="338" t="s">
        <v>32204</v>
      </c>
      <c r="N7023" s="338" t="s">
        <v>25392</v>
      </c>
      <c r="O7023" s="338" t="s">
        <v>5067</v>
      </c>
    </row>
    <row r="7024" ht="15.75" customHeight="1">
      <c r="A7024" s="338" t="s">
        <v>32205</v>
      </c>
      <c r="B7024" s="338" t="s">
        <v>5601</v>
      </c>
      <c r="C7024" s="338" t="s">
        <v>1547</v>
      </c>
      <c r="D7024" s="338">
        <v>2016.0</v>
      </c>
      <c r="E7024" s="338" t="s">
        <v>32206</v>
      </c>
      <c r="F7024" s="339">
        <v>45053.0</v>
      </c>
      <c r="G7024" s="338" t="s">
        <v>5287</v>
      </c>
      <c r="H7024" s="338" t="s">
        <v>32207</v>
      </c>
      <c r="I7024" s="338" t="s">
        <v>32207</v>
      </c>
      <c r="J7024" s="338" t="s">
        <v>32208</v>
      </c>
      <c r="K7024" s="338" t="s">
        <v>19171</v>
      </c>
      <c r="M7024" s="338" t="s">
        <v>32209</v>
      </c>
      <c r="N7024" s="338" t="s">
        <v>32210</v>
      </c>
      <c r="O7024" s="338" t="s">
        <v>8615</v>
      </c>
    </row>
    <row r="7025" ht="15.75" customHeight="1">
      <c r="A7025" s="338" t="s">
        <v>32211</v>
      </c>
      <c r="B7025" s="338" t="s">
        <v>4970</v>
      </c>
      <c r="C7025" s="338" t="s">
        <v>1425</v>
      </c>
      <c r="D7025" s="338">
        <v>2016.0</v>
      </c>
      <c r="E7025" s="338" t="s">
        <v>32081</v>
      </c>
      <c r="F7025" s="339">
        <v>45112.0</v>
      </c>
      <c r="G7025" s="338" t="s">
        <v>5241</v>
      </c>
      <c r="H7025" s="338" t="s">
        <v>32212</v>
      </c>
      <c r="I7025" s="338" t="s">
        <v>31162</v>
      </c>
      <c r="J7025" s="338" t="s">
        <v>32213</v>
      </c>
      <c r="K7025" s="338" t="s">
        <v>6531</v>
      </c>
      <c r="M7025" s="338" t="s">
        <v>32214</v>
      </c>
      <c r="N7025" s="338" t="s">
        <v>32215</v>
      </c>
      <c r="O7025" s="338" t="s">
        <v>5370</v>
      </c>
    </row>
    <row r="7026" ht="15.75" customHeight="1">
      <c r="A7026" s="338" t="s">
        <v>32216</v>
      </c>
      <c r="B7026" s="338" t="s">
        <v>7737</v>
      </c>
      <c r="C7026" s="338" t="s">
        <v>1572</v>
      </c>
      <c r="D7026" s="338">
        <v>2016.0</v>
      </c>
      <c r="E7026" s="338" t="s">
        <v>32217</v>
      </c>
      <c r="F7026" s="339">
        <v>45144.0</v>
      </c>
      <c r="G7026" s="338" t="s">
        <v>5121</v>
      </c>
      <c r="H7026" s="338" t="s">
        <v>32218</v>
      </c>
      <c r="I7026" s="338" t="s">
        <v>32219</v>
      </c>
      <c r="J7026" s="338" t="s">
        <v>30603</v>
      </c>
      <c r="K7026" s="338" t="s">
        <v>7898</v>
      </c>
      <c r="M7026" s="338" t="s">
        <v>32220</v>
      </c>
      <c r="N7026" s="338" t="s">
        <v>32221</v>
      </c>
      <c r="O7026" s="338" t="s">
        <v>5780</v>
      </c>
    </row>
    <row r="7027" ht="15.75" customHeight="1">
      <c r="A7027" s="338" t="s">
        <v>32222</v>
      </c>
      <c r="B7027" s="338" t="s">
        <v>7737</v>
      </c>
      <c r="C7027" s="338" t="s">
        <v>1558</v>
      </c>
      <c r="D7027" s="338">
        <v>2016.0</v>
      </c>
      <c r="E7027" s="338" t="s">
        <v>32223</v>
      </c>
      <c r="F7027" s="339">
        <v>45114.0</v>
      </c>
      <c r="G7027" s="338" t="s">
        <v>5113</v>
      </c>
      <c r="H7027" s="338" t="s">
        <v>5320</v>
      </c>
      <c r="I7027" s="338" t="s">
        <v>32224</v>
      </c>
      <c r="J7027" s="338" t="s">
        <v>7041</v>
      </c>
      <c r="K7027" s="338" t="s">
        <v>4987</v>
      </c>
      <c r="L7027" s="338" t="s">
        <v>6039</v>
      </c>
      <c r="M7027" s="338" t="s">
        <v>32225</v>
      </c>
      <c r="N7027" s="338" t="s">
        <v>30852</v>
      </c>
      <c r="O7027" s="338" t="s">
        <v>4991</v>
      </c>
    </row>
    <row r="7028" ht="15.75" customHeight="1">
      <c r="A7028" s="338" t="s">
        <v>32226</v>
      </c>
      <c r="B7028" s="338" t="s">
        <v>4970</v>
      </c>
      <c r="C7028" s="338" t="s">
        <v>1681</v>
      </c>
      <c r="D7028" s="338">
        <v>2016.0</v>
      </c>
      <c r="E7028" s="338" t="s">
        <v>31574</v>
      </c>
      <c r="F7028" s="339">
        <v>45083.0</v>
      </c>
      <c r="G7028" s="338" t="s">
        <v>5241</v>
      </c>
      <c r="H7028" s="338" t="s">
        <v>32227</v>
      </c>
      <c r="I7028" s="338" t="s">
        <v>32227</v>
      </c>
      <c r="J7028" s="338" t="s">
        <v>31262</v>
      </c>
      <c r="K7028" s="338" t="s">
        <v>32228</v>
      </c>
      <c r="L7028" s="338" t="s">
        <v>5094</v>
      </c>
      <c r="M7028" s="338" t="s">
        <v>32229</v>
      </c>
      <c r="N7028" s="338" t="s">
        <v>32230</v>
      </c>
      <c r="O7028" s="338" t="s">
        <v>5150</v>
      </c>
    </row>
    <row r="7029" ht="15.75" customHeight="1">
      <c r="A7029" s="338" t="s">
        <v>32231</v>
      </c>
      <c r="B7029" s="338" t="s">
        <v>5601</v>
      </c>
      <c r="C7029" s="338" t="s">
        <v>1547</v>
      </c>
      <c r="D7029" s="338">
        <v>2016.0</v>
      </c>
      <c r="E7029" s="338" t="s">
        <v>31871</v>
      </c>
      <c r="F7029" s="339">
        <v>45143.0</v>
      </c>
      <c r="G7029" s="338" t="s">
        <v>5172</v>
      </c>
      <c r="H7029" s="338" t="s">
        <v>19169</v>
      </c>
      <c r="I7029" s="338" t="s">
        <v>19169</v>
      </c>
      <c r="J7029" s="338" t="s">
        <v>28998</v>
      </c>
      <c r="K7029" s="338" t="s">
        <v>19171</v>
      </c>
      <c r="M7029" s="338" t="s">
        <v>32232</v>
      </c>
      <c r="N7029" s="338" t="s">
        <v>32233</v>
      </c>
      <c r="O7029" s="338" t="s">
        <v>13293</v>
      </c>
    </row>
    <row r="7030" ht="15.75" customHeight="1">
      <c r="A7030" s="338" t="s">
        <v>32234</v>
      </c>
      <c r="B7030" s="338" t="s">
        <v>7737</v>
      </c>
      <c r="C7030" s="338" t="s">
        <v>1681</v>
      </c>
      <c r="D7030" s="338">
        <v>2016.0</v>
      </c>
      <c r="E7030" s="338" t="s">
        <v>31900</v>
      </c>
      <c r="F7030" s="339">
        <v>45113.0</v>
      </c>
      <c r="G7030" s="338" t="s">
        <v>5153</v>
      </c>
      <c r="H7030" s="338" t="s">
        <v>12373</v>
      </c>
      <c r="I7030" s="338" t="s">
        <v>32235</v>
      </c>
      <c r="J7030" s="338" t="s">
        <v>18796</v>
      </c>
      <c r="K7030" s="338" t="s">
        <v>4976</v>
      </c>
      <c r="L7030" s="338" t="s">
        <v>5064</v>
      </c>
      <c r="M7030" s="338" t="s">
        <v>32236</v>
      </c>
      <c r="N7030" s="338" t="s">
        <v>13999</v>
      </c>
      <c r="O7030" s="338" t="s">
        <v>5087</v>
      </c>
    </row>
    <row r="7031" ht="15.75" customHeight="1">
      <c r="A7031" s="338" t="s">
        <v>32237</v>
      </c>
      <c r="B7031" s="338" t="s">
        <v>5601</v>
      </c>
      <c r="C7031" s="338" t="s">
        <v>1558</v>
      </c>
      <c r="D7031" s="338">
        <v>2016.0</v>
      </c>
      <c r="E7031" s="338" t="s">
        <v>32238</v>
      </c>
      <c r="F7031" s="339">
        <v>45113.0</v>
      </c>
      <c r="G7031" s="338" t="s">
        <v>6741</v>
      </c>
      <c r="H7031" s="338" t="s">
        <v>32239</v>
      </c>
      <c r="I7031" s="338" t="s">
        <v>32240</v>
      </c>
      <c r="J7031" s="338" t="s">
        <v>31398</v>
      </c>
      <c r="K7031" s="338" t="s">
        <v>4987</v>
      </c>
      <c r="M7031" s="338" t="s">
        <v>32241</v>
      </c>
      <c r="N7031" s="338" t="s">
        <v>32242</v>
      </c>
      <c r="O7031" s="338" t="s">
        <v>5020</v>
      </c>
    </row>
    <row r="7032" ht="15.75" customHeight="1">
      <c r="A7032" s="338" t="s">
        <v>2862</v>
      </c>
      <c r="B7032" s="338" t="s">
        <v>7737</v>
      </c>
      <c r="C7032" s="338" t="s">
        <v>1537</v>
      </c>
      <c r="D7032" s="338">
        <v>2016.0</v>
      </c>
      <c r="E7032" s="338" t="s">
        <v>31216</v>
      </c>
      <c r="F7032" s="339">
        <v>45174.0</v>
      </c>
      <c r="G7032" s="338" t="s">
        <v>8587</v>
      </c>
      <c r="H7032" s="338" t="s">
        <v>22506</v>
      </c>
      <c r="I7032" s="338" t="s">
        <v>21783</v>
      </c>
      <c r="J7032" s="338" t="s">
        <v>16664</v>
      </c>
      <c r="K7032" s="338" t="s">
        <v>4987</v>
      </c>
      <c r="L7032" s="338" t="s">
        <v>7743</v>
      </c>
      <c r="M7032" s="338" t="s">
        <v>32243</v>
      </c>
      <c r="N7032" s="338" t="s">
        <v>5036</v>
      </c>
      <c r="O7032" s="338" t="s">
        <v>5160</v>
      </c>
    </row>
    <row r="7033" ht="15.75" customHeight="1">
      <c r="A7033" s="338" t="s">
        <v>32244</v>
      </c>
      <c r="B7033" s="338" t="s">
        <v>5601</v>
      </c>
      <c r="C7033" s="338" t="s">
        <v>3713</v>
      </c>
      <c r="D7033" s="338">
        <v>2016.0</v>
      </c>
      <c r="E7033" s="338" t="s">
        <v>31903</v>
      </c>
      <c r="F7033" s="339">
        <v>44934.0</v>
      </c>
      <c r="G7033" s="338" t="s">
        <v>6391</v>
      </c>
      <c r="H7033" s="338" t="s">
        <v>32245</v>
      </c>
      <c r="I7033" s="338" t="s">
        <v>32246</v>
      </c>
      <c r="J7033" s="338" t="s">
        <v>32247</v>
      </c>
      <c r="K7033" s="338" t="s">
        <v>19171</v>
      </c>
      <c r="M7033" s="338" t="s">
        <v>32248</v>
      </c>
      <c r="N7033" s="338" t="s">
        <v>32249</v>
      </c>
      <c r="O7033" s="338" t="s">
        <v>6513</v>
      </c>
    </row>
    <row r="7034" ht="15.75" customHeight="1">
      <c r="A7034" s="338" t="s">
        <v>32250</v>
      </c>
      <c r="B7034" s="338" t="s">
        <v>7737</v>
      </c>
      <c r="C7034" s="338" t="s">
        <v>1547</v>
      </c>
      <c r="D7034" s="338">
        <v>2016.0</v>
      </c>
      <c r="E7034" s="338" t="s">
        <v>31832</v>
      </c>
      <c r="F7034" s="339">
        <v>45175.0</v>
      </c>
      <c r="G7034" s="338" t="s">
        <v>6547</v>
      </c>
      <c r="H7034" s="338" t="s">
        <v>32251</v>
      </c>
      <c r="I7034" s="338" t="s">
        <v>32251</v>
      </c>
      <c r="J7034" s="338" t="s">
        <v>32252</v>
      </c>
      <c r="K7034" s="338" t="s">
        <v>4976</v>
      </c>
      <c r="M7034" s="338" t="s">
        <v>32253</v>
      </c>
      <c r="N7034" s="338" t="s">
        <v>32254</v>
      </c>
      <c r="O7034" s="338" t="s">
        <v>5316</v>
      </c>
    </row>
    <row r="7035" ht="15.75" customHeight="1">
      <c r="A7035" s="338" t="s">
        <v>4899</v>
      </c>
      <c r="B7035" s="338" t="s">
        <v>4993</v>
      </c>
      <c r="C7035" s="338" t="s">
        <v>1572</v>
      </c>
      <c r="D7035" s="338">
        <v>2016.0</v>
      </c>
      <c r="E7035" s="338" t="s">
        <v>32255</v>
      </c>
      <c r="F7035" s="338" t="s">
        <v>5286</v>
      </c>
      <c r="G7035" s="338" t="s">
        <v>6036</v>
      </c>
      <c r="H7035" s="338" t="s">
        <v>25863</v>
      </c>
      <c r="I7035" s="338" t="s">
        <v>25863</v>
      </c>
      <c r="J7035" s="338" t="s">
        <v>17426</v>
      </c>
      <c r="K7035" s="338" t="s">
        <v>13217</v>
      </c>
      <c r="L7035" s="338" t="s">
        <v>12846</v>
      </c>
      <c r="M7035" s="338" t="s">
        <v>32256</v>
      </c>
      <c r="N7035" s="338" t="s">
        <v>32257</v>
      </c>
      <c r="O7035" s="338" t="s">
        <v>6003</v>
      </c>
    </row>
    <row r="7036" ht="15.75" customHeight="1">
      <c r="A7036" s="338" t="s">
        <v>2221</v>
      </c>
      <c r="B7036" s="338" t="s">
        <v>7737</v>
      </c>
      <c r="C7036" s="338" t="s">
        <v>1681</v>
      </c>
      <c r="D7036" s="338">
        <v>2016.0</v>
      </c>
      <c r="E7036" s="338" t="s">
        <v>31089</v>
      </c>
      <c r="F7036" s="339">
        <v>44933.0</v>
      </c>
      <c r="G7036" s="338" t="s">
        <v>7889</v>
      </c>
      <c r="H7036" s="338" t="s">
        <v>12166</v>
      </c>
      <c r="I7036" s="338" t="s">
        <v>32258</v>
      </c>
      <c r="J7036" s="338" t="s">
        <v>32259</v>
      </c>
      <c r="K7036" s="338" t="s">
        <v>5245</v>
      </c>
      <c r="L7036" s="338" t="s">
        <v>5377</v>
      </c>
      <c r="M7036" s="338" t="s">
        <v>32260</v>
      </c>
      <c r="N7036" s="338" t="s">
        <v>32261</v>
      </c>
      <c r="O7036" s="338" t="s">
        <v>5127</v>
      </c>
    </row>
    <row r="7037" ht="15.75" customHeight="1">
      <c r="A7037" s="338" t="s">
        <v>4417</v>
      </c>
      <c r="B7037" s="338" t="s">
        <v>7737</v>
      </c>
      <c r="C7037" s="338" t="s">
        <v>1681</v>
      </c>
      <c r="D7037" s="338">
        <v>2016.0</v>
      </c>
      <c r="E7037" s="338" t="s">
        <v>32262</v>
      </c>
      <c r="F7037" s="339">
        <v>45175.0</v>
      </c>
      <c r="G7037" s="338" t="s">
        <v>5251</v>
      </c>
      <c r="H7037" s="338" t="s">
        <v>30008</v>
      </c>
      <c r="I7037" s="338" t="s">
        <v>31453</v>
      </c>
      <c r="J7037" s="338" t="s">
        <v>30818</v>
      </c>
      <c r="K7037" s="338" t="s">
        <v>17924</v>
      </c>
      <c r="L7037" s="338" t="s">
        <v>5822</v>
      </c>
      <c r="M7037" s="338" t="s">
        <v>32263</v>
      </c>
      <c r="N7037" s="338" t="s">
        <v>17975</v>
      </c>
      <c r="O7037" s="338" t="s">
        <v>5150</v>
      </c>
    </row>
    <row r="7038" ht="15.75" customHeight="1">
      <c r="A7038" s="338" t="s">
        <v>32264</v>
      </c>
      <c r="B7038" s="338" t="s">
        <v>4970</v>
      </c>
      <c r="C7038" s="338" t="s">
        <v>1547</v>
      </c>
      <c r="D7038" s="338">
        <v>2016.0</v>
      </c>
      <c r="E7038" s="338" t="s">
        <v>31755</v>
      </c>
      <c r="F7038" s="339">
        <v>44933.0</v>
      </c>
      <c r="G7038" s="338" t="s">
        <v>5090</v>
      </c>
      <c r="H7038" s="338" t="s">
        <v>9770</v>
      </c>
      <c r="I7038" s="338" t="s">
        <v>9770</v>
      </c>
      <c r="J7038" s="338" t="s">
        <v>32265</v>
      </c>
      <c r="K7038" s="338" t="s">
        <v>6531</v>
      </c>
      <c r="M7038" s="338" t="s">
        <v>32266</v>
      </c>
      <c r="N7038" s="338" t="s">
        <v>27356</v>
      </c>
      <c r="O7038" s="338" t="s">
        <v>5339</v>
      </c>
    </row>
    <row r="7039" ht="15.75" customHeight="1">
      <c r="A7039" s="338" t="s">
        <v>32267</v>
      </c>
      <c r="B7039" s="338" t="s">
        <v>4970</v>
      </c>
      <c r="C7039" s="338" t="s">
        <v>3713</v>
      </c>
      <c r="D7039" s="338">
        <v>2016.0</v>
      </c>
      <c r="E7039" s="338" t="s">
        <v>31900</v>
      </c>
      <c r="F7039" s="339">
        <v>44932.0</v>
      </c>
      <c r="G7039" s="338" t="s">
        <v>5241</v>
      </c>
      <c r="H7039" s="338" t="s">
        <v>17371</v>
      </c>
      <c r="I7039" s="338" t="s">
        <v>23136</v>
      </c>
      <c r="J7039" s="338" t="s">
        <v>17371</v>
      </c>
      <c r="K7039" s="338" t="s">
        <v>5663</v>
      </c>
      <c r="M7039" s="338" t="s">
        <v>32268</v>
      </c>
      <c r="N7039" s="338" t="s">
        <v>25296</v>
      </c>
      <c r="O7039" s="338" t="s">
        <v>5576</v>
      </c>
    </row>
    <row r="7040" ht="15.75" customHeight="1">
      <c r="A7040" s="338" t="s">
        <v>32269</v>
      </c>
      <c r="B7040" s="338" t="s">
        <v>8739</v>
      </c>
      <c r="C7040" s="338" t="s">
        <v>3713</v>
      </c>
      <c r="D7040" s="338">
        <v>2016.0</v>
      </c>
      <c r="E7040" s="338" t="s">
        <v>32270</v>
      </c>
      <c r="F7040" s="339">
        <v>44963.0</v>
      </c>
      <c r="G7040" s="338" t="s">
        <v>6068</v>
      </c>
      <c r="H7040" s="338" t="s">
        <v>32271</v>
      </c>
      <c r="I7040" s="338" t="s">
        <v>32271</v>
      </c>
      <c r="J7040" s="338" t="s">
        <v>32272</v>
      </c>
      <c r="K7040" s="338" t="s">
        <v>4987</v>
      </c>
      <c r="M7040" s="338" t="s">
        <v>32273</v>
      </c>
      <c r="N7040" s="338" t="s">
        <v>32274</v>
      </c>
      <c r="O7040" s="338" t="s">
        <v>5186</v>
      </c>
    </row>
    <row r="7041" ht="15.75" customHeight="1">
      <c r="A7041" s="338" t="s">
        <v>32275</v>
      </c>
      <c r="B7041" s="338" t="s">
        <v>4970</v>
      </c>
      <c r="C7041" s="338" t="s">
        <v>1547</v>
      </c>
      <c r="D7041" s="338">
        <v>2016.0</v>
      </c>
      <c r="E7041" s="338" t="s">
        <v>31574</v>
      </c>
      <c r="F7041" s="339">
        <v>45021.0</v>
      </c>
      <c r="G7041" s="338" t="s">
        <v>6107</v>
      </c>
      <c r="H7041" s="338" t="s">
        <v>24184</v>
      </c>
      <c r="I7041" s="338" t="s">
        <v>24184</v>
      </c>
      <c r="J7041" s="338" t="s">
        <v>32276</v>
      </c>
      <c r="K7041" s="338" t="s">
        <v>4987</v>
      </c>
      <c r="M7041" s="338" t="s">
        <v>32277</v>
      </c>
      <c r="N7041" s="338" t="s">
        <v>31093</v>
      </c>
      <c r="O7041" s="338" t="s">
        <v>5283</v>
      </c>
    </row>
    <row r="7042" ht="15.75" customHeight="1">
      <c r="A7042" s="338" t="s">
        <v>32278</v>
      </c>
      <c r="B7042" s="338" t="s">
        <v>4993</v>
      </c>
      <c r="C7042" s="338" t="s">
        <v>1558</v>
      </c>
      <c r="D7042" s="338">
        <v>2016.0</v>
      </c>
      <c r="E7042" s="338" t="s">
        <v>32279</v>
      </c>
      <c r="F7042" s="339">
        <v>45175.0</v>
      </c>
      <c r="G7042" s="338" t="s">
        <v>5060</v>
      </c>
      <c r="H7042" s="338" t="s">
        <v>32280</v>
      </c>
      <c r="I7042" s="338" t="s">
        <v>32280</v>
      </c>
      <c r="J7042" s="338" t="s">
        <v>32281</v>
      </c>
      <c r="K7042" s="338" t="s">
        <v>4976</v>
      </c>
      <c r="M7042" s="338" t="s">
        <v>32282</v>
      </c>
      <c r="N7042" s="338" t="s">
        <v>32283</v>
      </c>
      <c r="O7042" s="338" t="s">
        <v>5248</v>
      </c>
    </row>
    <row r="7043" ht="15.75" customHeight="1">
      <c r="A7043" s="338" t="s">
        <v>4146</v>
      </c>
      <c r="B7043" s="338" t="s">
        <v>7737</v>
      </c>
      <c r="C7043" s="338" t="s">
        <v>1425</v>
      </c>
      <c r="D7043" s="338">
        <v>2016.0</v>
      </c>
      <c r="E7043" s="338" t="s">
        <v>32081</v>
      </c>
      <c r="F7043" s="339">
        <v>44990.0</v>
      </c>
      <c r="G7043" s="338" t="s">
        <v>5181</v>
      </c>
      <c r="H7043" s="338" t="s">
        <v>29196</v>
      </c>
      <c r="I7043" s="338" t="s">
        <v>26849</v>
      </c>
      <c r="J7043" s="338" t="s">
        <v>18805</v>
      </c>
      <c r="K7043" s="338" t="s">
        <v>4987</v>
      </c>
      <c r="L7043" s="338" t="s">
        <v>5084</v>
      </c>
      <c r="M7043" s="338" t="s">
        <v>32284</v>
      </c>
      <c r="N7043" s="338" t="s">
        <v>29311</v>
      </c>
      <c r="O7043" s="338" t="s">
        <v>5794</v>
      </c>
    </row>
    <row r="7044" ht="15.75" customHeight="1">
      <c r="A7044" s="338" t="s">
        <v>32285</v>
      </c>
      <c r="B7044" s="338" t="s">
        <v>7737</v>
      </c>
      <c r="C7044" s="338" t="s">
        <v>1547</v>
      </c>
      <c r="D7044" s="338">
        <v>2016.0</v>
      </c>
      <c r="E7044" s="338" t="s">
        <v>32286</v>
      </c>
      <c r="F7044" s="339">
        <v>44992.0</v>
      </c>
      <c r="G7044" s="338" t="s">
        <v>5060</v>
      </c>
      <c r="H7044" s="338" t="s">
        <v>23424</v>
      </c>
      <c r="I7044" s="338" t="s">
        <v>32287</v>
      </c>
      <c r="J7044" s="338" t="s">
        <v>32288</v>
      </c>
      <c r="K7044" s="338" t="s">
        <v>5607</v>
      </c>
      <c r="M7044" s="338" t="s">
        <v>32289</v>
      </c>
      <c r="N7044" s="338" t="s">
        <v>29502</v>
      </c>
      <c r="O7044" s="338" t="s">
        <v>5217</v>
      </c>
    </row>
    <row r="7045" ht="15.75" customHeight="1">
      <c r="A7045" s="338" t="s">
        <v>1215</v>
      </c>
      <c r="B7045" s="338" t="s">
        <v>7737</v>
      </c>
      <c r="C7045" s="338" t="s">
        <v>1537</v>
      </c>
      <c r="D7045" s="338">
        <v>2017.0</v>
      </c>
      <c r="E7045" s="338" t="s">
        <v>32290</v>
      </c>
      <c r="F7045" s="339">
        <v>45176.0</v>
      </c>
      <c r="G7045" s="338" t="s">
        <v>31722</v>
      </c>
      <c r="H7045" s="338" t="s">
        <v>26283</v>
      </c>
      <c r="I7045" s="338" t="s">
        <v>32291</v>
      </c>
      <c r="J7045" s="338" t="s">
        <v>28385</v>
      </c>
      <c r="K7045" s="338" t="s">
        <v>4987</v>
      </c>
      <c r="L7045" s="338" t="s">
        <v>24325</v>
      </c>
      <c r="M7045" s="338" t="s">
        <v>32292</v>
      </c>
      <c r="N7045" s="338" t="s">
        <v>7376</v>
      </c>
      <c r="O7045" s="338" t="s">
        <v>7456</v>
      </c>
    </row>
    <row r="7046" ht="15.75" customHeight="1">
      <c r="A7046" s="338" t="s">
        <v>32293</v>
      </c>
      <c r="B7046" s="338" t="s">
        <v>7737</v>
      </c>
      <c r="C7046" s="338" t="s">
        <v>1681</v>
      </c>
      <c r="D7046" s="338">
        <v>2017.0</v>
      </c>
      <c r="E7046" s="338" t="s">
        <v>32294</v>
      </c>
      <c r="F7046" s="339">
        <v>45023.0</v>
      </c>
      <c r="G7046" s="338" t="s">
        <v>6466</v>
      </c>
      <c r="H7046" s="338" t="s">
        <v>24293</v>
      </c>
      <c r="I7046" s="338" t="s">
        <v>30521</v>
      </c>
      <c r="J7046" s="338" t="s">
        <v>9618</v>
      </c>
      <c r="K7046" s="338" t="s">
        <v>4976</v>
      </c>
      <c r="L7046" s="338" t="s">
        <v>7748</v>
      </c>
      <c r="M7046" s="338" t="s">
        <v>32295</v>
      </c>
      <c r="N7046" s="338" t="s">
        <v>22475</v>
      </c>
      <c r="O7046" s="338" t="s">
        <v>5852</v>
      </c>
    </row>
    <row r="7047" ht="15.75" customHeight="1">
      <c r="A7047" s="338" t="s">
        <v>2098</v>
      </c>
      <c r="B7047" s="338" t="s">
        <v>4970</v>
      </c>
      <c r="C7047" s="338" t="s">
        <v>1537</v>
      </c>
      <c r="D7047" s="338">
        <v>2017.0</v>
      </c>
      <c r="E7047" s="338" t="s">
        <v>32296</v>
      </c>
      <c r="F7047" s="339">
        <v>45175.0</v>
      </c>
      <c r="G7047" s="338" t="s">
        <v>12754</v>
      </c>
      <c r="H7047" s="338" t="s">
        <v>30523</v>
      </c>
      <c r="I7047" s="338" t="s">
        <v>32297</v>
      </c>
      <c r="J7047" s="338" t="s">
        <v>22189</v>
      </c>
      <c r="K7047" s="338" t="s">
        <v>4987</v>
      </c>
      <c r="L7047" s="338" t="s">
        <v>7748</v>
      </c>
      <c r="M7047" s="338" t="s">
        <v>32298</v>
      </c>
      <c r="N7047" s="338" t="s">
        <v>18868</v>
      </c>
      <c r="O7047" s="338" t="s">
        <v>5715</v>
      </c>
    </row>
    <row r="7048" ht="15.75" customHeight="1">
      <c r="A7048" s="338" t="s">
        <v>443</v>
      </c>
      <c r="B7048" s="338" t="s">
        <v>4970</v>
      </c>
      <c r="C7048" s="338" t="s">
        <v>1425</v>
      </c>
      <c r="D7048" s="338">
        <v>2017.0</v>
      </c>
      <c r="E7048" s="338" t="s">
        <v>32299</v>
      </c>
      <c r="F7048" s="339">
        <v>44992.0</v>
      </c>
      <c r="G7048" s="338" t="s">
        <v>32300</v>
      </c>
      <c r="H7048" s="338" t="s">
        <v>29897</v>
      </c>
      <c r="I7048" s="338" t="s">
        <v>32301</v>
      </c>
      <c r="J7048" s="338" t="s">
        <v>32302</v>
      </c>
      <c r="K7048" s="338" t="s">
        <v>4987</v>
      </c>
      <c r="L7048" s="338" t="s">
        <v>5377</v>
      </c>
      <c r="M7048" s="338" t="s">
        <v>32303</v>
      </c>
      <c r="N7048" s="338" t="s">
        <v>7780</v>
      </c>
      <c r="O7048" s="338" t="s">
        <v>10697</v>
      </c>
    </row>
    <row r="7049" ht="15.75" customHeight="1">
      <c r="A7049" s="338" t="s">
        <v>888</v>
      </c>
      <c r="B7049" s="338" t="s">
        <v>7737</v>
      </c>
      <c r="C7049" s="338" t="s">
        <v>1537</v>
      </c>
      <c r="D7049" s="338">
        <v>2017.0</v>
      </c>
      <c r="E7049" s="338" t="s">
        <v>32304</v>
      </c>
      <c r="F7049" s="339">
        <v>45023.0</v>
      </c>
      <c r="G7049" s="338" t="s">
        <v>11555</v>
      </c>
      <c r="H7049" s="338" t="s">
        <v>30757</v>
      </c>
      <c r="I7049" s="338" t="s">
        <v>30180</v>
      </c>
      <c r="J7049" s="338" t="s">
        <v>6721</v>
      </c>
      <c r="K7049" s="338" t="s">
        <v>4987</v>
      </c>
      <c r="L7049" s="338" t="s">
        <v>16673</v>
      </c>
      <c r="M7049" s="338" t="s">
        <v>32305</v>
      </c>
      <c r="N7049" s="338" t="s">
        <v>4990</v>
      </c>
      <c r="O7049" s="338" t="s">
        <v>5037</v>
      </c>
    </row>
    <row r="7050" ht="15.75" customHeight="1">
      <c r="A7050" s="338" t="s">
        <v>3768</v>
      </c>
      <c r="B7050" s="338" t="s">
        <v>4970</v>
      </c>
      <c r="C7050" s="338" t="s">
        <v>1537</v>
      </c>
      <c r="D7050" s="338">
        <v>2017.0</v>
      </c>
      <c r="E7050" s="338" t="s">
        <v>32306</v>
      </c>
      <c r="F7050" s="338" t="s">
        <v>6434</v>
      </c>
      <c r="G7050" s="338" t="s">
        <v>25744</v>
      </c>
      <c r="H7050" s="338" t="s">
        <v>21093</v>
      </c>
      <c r="I7050" s="338" t="s">
        <v>6352</v>
      </c>
      <c r="J7050" s="338" t="s">
        <v>5670</v>
      </c>
      <c r="K7050" s="338" t="s">
        <v>4987</v>
      </c>
      <c r="L7050" s="338" t="s">
        <v>22805</v>
      </c>
      <c r="M7050" s="338" t="s">
        <v>32307</v>
      </c>
      <c r="N7050" s="338" t="s">
        <v>20308</v>
      </c>
      <c r="O7050" s="338" t="s">
        <v>8022</v>
      </c>
    </row>
    <row r="7051" ht="15.75" customHeight="1">
      <c r="A7051" s="338" t="s">
        <v>329</v>
      </c>
      <c r="B7051" s="338" t="s">
        <v>7737</v>
      </c>
      <c r="C7051" s="338" t="s">
        <v>1537</v>
      </c>
      <c r="D7051" s="338">
        <v>2017.0</v>
      </c>
      <c r="E7051" s="338" t="s">
        <v>32308</v>
      </c>
      <c r="F7051" s="339">
        <v>45084.0</v>
      </c>
      <c r="G7051" s="338" t="s">
        <v>16580</v>
      </c>
      <c r="H7051" s="338" t="s">
        <v>21172</v>
      </c>
      <c r="I7051" s="338" t="s">
        <v>21172</v>
      </c>
      <c r="J7051" s="338" t="s">
        <v>30376</v>
      </c>
      <c r="K7051" s="338" t="s">
        <v>4987</v>
      </c>
      <c r="L7051" s="338" t="s">
        <v>18083</v>
      </c>
      <c r="M7051" s="338" t="s">
        <v>32309</v>
      </c>
      <c r="N7051" s="338" t="s">
        <v>29021</v>
      </c>
      <c r="O7051" s="338" t="s">
        <v>6513</v>
      </c>
    </row>
    <row r="7052" ht="15.75" customHeight="1">
      <c r="A7052" s="338" t="s">
        <v>1036</v>
      </c>
      <c r="B7052" s="338" t="s">
        <v>4993</v>
      </c>
      <c r="C7052" s="338" t="s">
        <v>1681</v>
      </c>
      <c r="D7052" s="338">
        <v>2017.0</v>
      </c>
      <c r="E7052" s="338" t="s">
        <v>32310</v>
      </c>
      <c r="F7052" s="339">
        <v>45084.0</v>
      </c>
      <c r="G7052" s="338" t="s">
        <v>21383</v>
      </c>
      <c r="H7052" s="338" t="s">
        <v>32311</v>
      </c>
      <c r="I7052" s="338" t="s">
        <v>32312</v>
      </c>
      <c r="J7052" s="338" t="s">
        <v>23569</v>
      </c>
      <c r="K7052" s="338" t="s">
        <v>4987</v>
      </c>
      <c r="L7052" s="338" t="s">
        <v>20863</v>
      </c>
      <c r="M7052" s="338" t="s">
        <v>32313</v>
      </c>
      <c r="N7052" s="338" t="s">
        <v>32184</v>
      </c>
      <c r="O7052" s="338" t="s">
        <v>5624</v>
      </c>
    </row>
    <row r="7053" ht="15.75" customHeight="1">
      <c r="A7053" s="338" t="s">
        <v>467</v>
      </c>
      <c r="B7053" s="338" t="s">
        <v>7737</v>
      </c>
      <c r="C7053" s="338" t="s">
        <v>1537</v>
      </c>
      <c r="D7053" s="338">
        <v>2017.0</v>
      </c>
      <c r="E7053" s="338" t="s">
        <v>32310</v>
      </c>
      <c r="F7053" s="339">
        <v>45175.0</v>
      </c>
      <c r="G7053" s="338" t="s">
        <v>23648</v>
      </c>
      <c r="H7053" s="338" t="s">
        <v>19607</v>
      </c>
      <c r="I7053" s="338" t="s">
        <v>26994</v>
      </c>
      <c r="J7053" s="338" t="s">
        <v>22157</v>
      </c>
      <c r="K7053" s="338" t="s">
        <v>4987</v>
      </c>
      <c r="L7053" s="338" t="s">
        <v>16634</v>
      </c>
      <c r="M7053" s="338" t="s">
        <v>32314</v>
      </c>
      <c r="N7053" s="338" t="s">
        <v>4990</v>
      </c>
      <c r="O7053" s="338" t="s">
        <v>5471</v>
      </c>
    </row>
    <row r="7054" ht="15.75" customHeight="1">
      <c r="A7054" s="338" t="s">
        <v>3167</v>
      </c>
      <c r="B7054" s="338" t="s">
        <v>4970</v>
      </c>
      <c r="C7054" s="338" t="s">
        <v>1537</v>
      </c>
      <c r="D7054" s="338">
        <v>2017.0</v>
      </c>
      <c r="E7054" s="338" t="s">
        <v>32315</v>
      </c>
      <c r="F7054" s="339">
        <v>45051.0</v>
      </c>
      <c r="G7054" s="338" t="s">
        <v>5727</v>
      </c>
      <c r="H7054" s="338" t="s">
        <v>26791</v>
      </c>
      <c r="I7054" s="338" t="s">
        <v>32316</v>
      </c>
      <c r="J7054" s="338" t="s">
        <v>22157</v>
      </c>
      <c r="K7054" s="338" t="s">
        <v>4976</v>
      </c>
      <c r="L7054" s="338" t="s">
        <v>27823</v>
      </c>
      <c r="M7054" s="338" t="s">
        <v>32317</v>
      </c>
      <c r="N7054" s="338" t="s">
        <v>5009</v>
      </c>
      <c r="O7054" s="338" t="s">
        <v>5077</v>
      </c>
    </row>
    <row r="7055" ht="15.75" customHeight="1">
      <c r="A7055" s="338" t="s">
        <v>32318</v>
      </c>
      <c r="B7055" s="338" t="s">
        <v>4970</v>
      </c>
      <c r="C7055" s="338" t="s">
        <v>1547</v>
      </c>
      <c r="D7055" s="338">
        <v>2017.0</v>
      </c>
      <c r="E7055" s="338" t="s">
        <v>32319</v>
      </c>
      <c r="F7055" s="339">
        <v>45176.0</v>
      </c>
      <c r="G7055" s="338" t="s">
        <v>20509</v>
      </c>
      <c r="H7055" s="338" t="s">
        <v>27544</v>
      </c>
      <c r="I7055" s="338" t="s">
        <v>6144</v>
      </c>
      <c r="J7055" s="338" t="s">
        <v>32320</v>
      </c>
      <c r="K7055" s="338" t="s">
        <v>5405</v>
      </c>
      <c r="M7055" s="338" t="s">
        <v>32321</v>
      </c>
      <c r="N7055" s="338" t="s">
        <v>31351</v>
      </c>
      <c r="O7055" s="338" t="s">
        <v>5193</v>
      </c>
    </row>
    <row r="7056" ht="15.75" customHeight="1">
      <c r="A7056" s="338" t="s">
        <v>3374</v>
      </c>
      <c r="B7056" s="338" t="s">
        <v>7737</v>
      </c>
      <c r="C7056" s="338" t="s">
        <v>1558</v>
      </c>
      <c r="D7056" s="338">
        <v>2017.0</v>
      </c>
      <c r="E7056" s="338" t="s">
        <v>32299</v>
      </c>
      <c r="F7056" s="339">
        <v>45143.0</v>
      </c>
      <c r="G7056" s="338" t="s">
        <v>5090</v>
      </c>
      <c r="H7056" s="338" t="s">
        <v>32322</v>
      </c>
      <c r="I7056" s="338" t="s">
        <v>32322</v>
      </c>
      <c r="J7056" s="338" t="s">
        <v>15669</v>
      </c>
      <c r="K7056" s="338" t="s">
        <v>4987</v>
      </c>
      <c r="L7056" s="338" t="s">
        <v>5176</v>
      </c>
      <c r="M7056" s="338" t="s">
        <v>32323</v>
      </c>
      <c r="N7056" s="338" t="s">
        <v>32324</v>
      </c>
      <c r="O7056" s="338" t="s">
        <v>5262</v>
      </c>
    </row>
    <row r="7057" ht="15.75" customHeight="1">
      <c r="A7057" s="338" t="s">
        <v>1015</v>
      </c>
      <c r="B7057" s="338" t="s">
        <v>7737</v>
      </c>
      <c r="C7057" s="338" t="s">
        <v>1537</v>
      </c>
      <c r="D7057" s="338">
        <v>2017.0</v>
      </c>
      <c r="E7057" s="338" t="s">
        <v>32325</v>
      </c>
      <c r="F7057" s="339">
        <v>45083.0</v>
      </c>
      <c r="G7057" s="338" t="s">
        <v>15926</v>
      </c>
      <c r="H7057" s="338" t="s">
        <v>16663</v>
      </c>
      <c r="I7057" s="338" t="s">
        <v>14590</v>
      </c>
      <c r="J7057" s="338" t="s">
        <v>21238</v>
      </c>
      <c r="K7057" s="338" t="s">
        <v>13217</v>
      </c>
      <c r="L7057" s="338" t="s">
        <v>27059</v>
      </c>
      <c r="M7057" s="338" t="s">
        <v>32326</v>
      </c>
      <c r="N7057" s="338" t="s">
        <v>5036</v>
      </c>
      <c r="O7057" s="338" t="s">
        <v>6513</v>
      </c>
    </row>
    <row r="7058" ht="15.75" customHeight="1">
      <c r="A7058" s="338" t="s">
        <v>1420</v>
      </c>
      <c r="B7058" s="338" t="s">
        <v>4970</v>
      </c>
      <c r="C7058" s="338" t="s">
        <v>1425</v>
      </c>
      <c r="D7058" s="338">
        <v>2017.0</v>
      </c>
      <c r="E7058" s="338" t="s">
        <v>32255</v>
      </c>
      <c r="F7058" s="339">
        <v>45114.0</v>
      </c>
      <c r="G7058" s="338" t="s">
        <v>32327</v>
      </c>
      <c r="H7058" s="338" t="s">
        <v>32091</v>
      </c>
      <c r="I7058" s="338" t="s">
        <v>32091</v>
      </c>
      <c r="J7058" s="338" t="s">
        <v>32328</v>
      </c>
      <c r="K7058" s="338" t="s">
        <v>4987</v>
      </c>
      <c r="L7058" s="338" t="s">
        <v>4988</v>
      </c>
      <c r="M7058" s="338" t="s">
        <v>32329</v>
      </c>
      <c r="N7058" s="338" t="s">
        <v>5036</v>
      </c>
      <c r="O7058" s="338" t="s">
        <v>4991</v>
      </c>
    </row>
    <row r="7059" ht="15.75" customHeight="1">
      <c r="A7059" s="338" t="s">
        <v>241</v>
      </c>
      <c r="B7059" s="338" t="s">
        <v>7737</v>
      </c>
      <c r="C7059" s="338" t="s">
        <v>1537</v>
      </c>
      <c r="D7059" s="338">
        <v>2017.0</v>
      </c>
      <c r="E7059" s="338" t="s">
        <v>32144</v>
      </c>
      <c r="F7059" s="339">
        <v>45145.0</v>
      </c>
      <c r="G7059" s="338" t="s">
        <v>20481</v>
      </c>
      <c r="H7059" s="338" t="s">
        <v>19143</v>
      </c>
      <c r="I7059" s="338" t="s">
        <v>19143</v>
      </c>
      <c r="J7059" s="338" t="s">
        <v>32330</v>
      </c>
      <c r="K7059" s="338" t="s">
        <v>4976</v>
      </c>
      <c r="L7059" s="338" t="s">
        <v>16620</v>
      </c>
      <c r="M7059" s="338" t="s">
        <v>32331</v>
      </c>
      <c r="N7059" s="338" t="s">
        <v>32332</v>
      </c>
      <c r="O7059" s="338" t="s">
        <v>5537</v>
      </c>
    </row>
    <row r="7060" ht="15.75" customHeight="1">
      <c r="A7060" s="338" t="s">
        <v>196</v>
      </c>
      <c r="B7060" s="338" t="s">
        <v>4993</v>
      </c>
      <c r="C7060" s="338" t="s">
        <v>1572</v>
      </c>
      <c r="D7060" s="338">
        <v>2017.0</v>
      </c>
      <c r="E7060" s="338" t="s">
        <v>32333</v>
      </c>
      <c r="F7060" s="339">
        <v>45024.0</v>
      </c>
      <c r="G7060" s="338" t="s">
        <v>27789</v>
      </c>
      <c r="H7060" s="338" t="s">
        <v>27874</v>
      </c>
      <c r="I7060" s="338" t="s">
        <v>27874</v>
      </c>
      <c r="J7060" s="338" t="s">
        <v>32334</v>
      </c>
      <c r="K7060" s="338" t="s">
        <v>4987</v>
      </c>
      <c r="L7060" s="338" t="s">
        <v>16673</v>
      </c>
      <c r="M7060" s="338" t="s">
        <v>32335</v>
      </c>
      <c r="N7060" s="338" t="s">
        <v>7376</v>
      </c>
      <c r="O7060" s="338" t="s">
        <v>5624</v>
      </c>
    </row>
    <row r="7061" ht="15.75" customHeight="1">
      <c r="A7061" s="338" t="s">
        <v>2011</v>
      </c>
      <c r="B7061" s="338" t="s">
        <v>4970</v>
      </c>
      <c r="C7061" s="338" t="s">
        <v>1537</v>
      </c>
      <c r="D7061" s="338">
        <v>2017.0</v>
      </c>
      <c r="E7061" s="338" t="s">
        <v>32336</v>
      </c>
      <c r="F7061" s="339">
        <v>45084.0</v>
      </c>
      <c r="G7061" s="338" t="s">
        <v>28466</v>
      </c>
      <c r="H7061" s="338" t="s">
        <v>23614</v>
      </c>
      <c r="I7061" s="338" t="s">
        <v>23614</v>
      </c>
      <c r="J7061" s="338" t="s">
        <v>32337</v>
      </c>
      <c r="K7061" s="338" t="s">
        <v>4976</v>
      </c>
      <c r="L7061" s="338" t="s">
        <v>12626</v>
      </c>
      <c r="M7061" s="338" t="s">
        <v>32338</v>
      </c>
      <c r="N7061" s="338" t="s">
        <v>7886</v>
      </c>
      <c r="O7061" s="338" t="s">
        <v>5677</v>
      </c>
    </row>
    <row r="7062" ht="15.75" customHeight="1">
      <c r="A7062" s="338" t="s">
        <v>972</v>
      </c>
      <c r="B7062" s="338" t="s">
        <v>4993</v>
      </c>
      <c r="C7062" s="338" t="s">
        <v>1572</v>
      </c>
      <c r="D7062" s="338">
        <v>2017.0</v>
      </c>
      <c r="E7062" s="338" t="s">
        <v>32339</v>
      </c>
      <c r="F7062" s="339">
        <v>44991.0</v>
      </c>
      <c r="G7062" s="338" t="s">
        <v>18917</v>
      </c>
      <c r="H7062" s="338" t="s">
        <v>27894</v>
      </c>
      <c r="I7062" s="338" t="s">
        <v>26775</v>
      </c>
      <c r="J7062" s="338" t="s">
        <v>11110</v>
      </c>
      <c r="K7062" s="338" t="s">
        <v>4987</v>
      </c>
      <c r="L7062" s="338" t="s">
        <v>18155</v>
      </c>
      <c r="M7062" s="338" t="s">
        <v>32340</v>
      </c>
      <c r="N7062" s="338" t="s">
        <v>19003</v>
      </c>
      <c r="O7062" s="338" t="s">
        <v>5262</v>
      </c>
    </row>
    <row r="7063" ht="15.75" customHeight="1">
      <c r="A7063" s="338" t="s">
        <v>530</v>
      </c>
      <c r="B7063" s="338" t="s">
        <v>4970</v>
      </c>
      <c r="C7063" s="338" t="s">
        <v>1537</v>
      </c>
      <c r="D7063" s="338">
        <v>2017.0</v>
      </c>
      <c r="E7063" s="338" t="s">
        <v>32341</v>
      </c>
      <c r="F7063" s="339">
        <v>44934.0</v>
      </c>
      <c r="G7063" s="338" t="s">
        <v>32342</v>
      </c>
      <c r="H7063" s="338" t="s">
        <v>17097</v>
      </c>
      <c r="I7063" s="338" t="s">
        <v>17097</v>
      </c>
      <c r="J7063" s="338" t="s">
        <v>23569</v>
      </c>
      <c r="K7063" s="338" t="s">
        <v>4987</v>
      </c>
      <c r="L7063" s="338" t="s">
        <v>32343</v>
      </c>
      <c r="M7063" s="338" t="s">
        <v>32344</v>
      </c>
      <c r="N7063" s="338" t="s">
        <v>5224</v>
      </c>
      <c r="O7063" s="338" t="s">
        <v>7745</v>
      </c>
    </row>
    <row r="7064" ht="15.75" customHeight="1">
      <c r="A7064" s="338" t="s">
        <v>1323</v>
      </c>
      <c r="B7064" s="338" t="s">
        <v>7737</v>
      </c>
      <c r="C7064" s="338" t="s">
        <v>1537</v>
      </c>
      <c r="D7064" s="338">
        <v>2017.0</v>
      </c>
      <c r="E7064" s="338" t="s">
        <v>32071</v>
      </c>
      <c r="F7064" s="339">
        <v>45023.0</v>
      </c>
      <c r="G7064" s="338" t="s">
        <v>10198</v>
      </c>
      <c r="H7064" s="338" t="s">
        <v>22847</v>
      </c>
      <c r="I7064" s="338" t="s">
        <v>32345</v>
      </c>
      <c r="J7064" s="338" t="s">
        <v>32346</v>
      </c>
      <c r="K7064" s="338" t="s">
        <v>4987</v>
      </c>
      <c r="L7064" s="338" t="s">
        <v>25306</v>
      </c>
      <c r="M7064" s="338" t="s">
        <v>32347</v>
      </c>
      <c r="N7064" s="338" t="s">
        <v>4979</v>
      </c>
      <c r="O7064" s="338" t="s">
        <v>7966</v>
      </c>
    </row>
    <row r="7065" ht="15.75" customHeight="1">
      <c r="A7065" s="338" t="s">
        <v>3221</v>
      </c>
      <c r="B7065" s="338" t="s">
        <v>4970</v>
      </c>
      <c r="C7065" s="338" t="s">
        <v>1425</v>
      </c>
      <c r="D7065" s="338">
        <v>2017.0</v>
      </c>
      <c r="E7065" s="338" t="s">
        <v>32348</v>
      </c>
      <c r="F7065" s="339">
        <v>45022.0</v>
      </c>
      <c r="G7065" s="338" t="s">
        <v>21330</v>
      </c>
      <c r="H7065" s="338" t="s">
        <v>6351</v>
      </c>
      <c r="I7065" s="338" t="s">
        <v>7164</v>
      </c>
      <c r="J7065" s="338" t="s">
        <v>27907</v>
      </c>
      <c r="K7065" s="338" t="s">
        <v>4987</v>
      </c>
      <c r="L7065" s="338" t="s">
        <v>32343</v>
      </c>
      <c r="M7065" s="338" t="s">
        <v>32349</v>
      </c>
      <c r="N7065" s="338" t="s">
        <v>5224</v>
      </c>
      <c r="O7065" s="338" t="s">
        <v>5943</v>
      </c>
    </row>
    <row r="7066" ht="15.75" customHeight="1">
      <c r="A7066" s="338" t="s">
        <v>2364</v>
      </c>
      <c r="B7066" s="338" t="s">
        <v>4970</v>
      </c>
      <c r="C7066" s="338" t="s">
        <v>1537</v>
      </c>
      <c r="D7066" s="338">
        <v>2017.0</v>
      </c>
      <c r="E7066" s="338" t="s">
        <v>32262</v>
      </c>
      <c r="F7066" s="339">
        <v>45053.0</v>
      </c>
      <c r="G7066" s="338" t="s">
        <v>14310</v>
      </c>
      <c r="H7066" s="338" t="s">
        <v>30382</v>
      </c>
      <c r="I7066" s="338" t="s">
        <v>30383</v>
      </c>
      <c r="J7066" s="338" t="s">
        <v>11941</v>
      </c>
      <c r="K7066" s="338" t="s">
        <v>4987</v>
      </c>
      <c r="L7066" s="338" t="s">
        <v>7743</v>
      </c>
      <c r="M7066" s="338" t="s">
        <v>32350</v>
      </c>
      <c r="N7066" s="338" t="s">
        <v>18868</v>
      </c>
      <c r="O7066" s="338" t="s">
        <v>5943</v>
      </c>
    </row>
    <row r="7067" ht="15.75" customHeight="1">
      <c r="A7067" s="338" t="s">
        <v>2029</v>
      </c>
      <c r="B7067" s="338" t="s">
        <v>4993</v>
      </c>
      <c r="C7067" s="338" t="s">
        <v>1547</v>
      </c>
      <c r="D7067" s="338">
        <v>2017.0</v>
      </c>
      <c r="E7067" s="338" t="s">
        <v>32351</v>
      </c>
      <c r="F7067" s="338" t="s">
        <v>6434</v>
      </c>
      <c r="G7067" s="338" t="s">
        <v>8603</v>
      </c>
      <c r="H7067" s="338" t="s">
        <v>24463</v>
      </c>
      <c r="I7067" s="338" t="s">
        <v>24463</v>
      </c>
      <c r="J7067" s="338" t="s">
        <v>32352</v>
      </c>
      <c r="K7067" s="338" t="s">
        <v>4987</v>
      </c>
      <c r="L7067" s="338" t="s">
        <v>5094</v>
      </c>
      <c r="M7067" s="338" t="s">
        <v>32353</v>
      </c>
      <c r="N7067" s="338" t="s">
        <v>25296</v>
      </c>
      <c r="O7067" s="338" t="s">
        <v>5677</v>
      </c>
    </row>
    <row r="7068" ht="15.75" customHeight="1">
      <c r="A7068" s="338" t="s">
        <v>485</v>
      </c>
      <c r="B7068" s="338" t="s">
        <v>7737</v>
      </c>
      <c r="C7068" s="338" t="s">
        <v>1537</v>
      </c>
      <c r="D7068" s="338">
        <v>2017.0</v>
      </c>
      <c r="E7068" s="338" t="s">
        <v>32351</v>
      </c>
      <c r="F7068" s="339">
        <v>44932.0</v>
      </c>
      <c r="G7068" s="338" t="s">
        <v>32354</v>
      </c>
      <c r="H7068" s="338" t="s">
        <v>23670</v>
      </c>
      <c r="I7068" s="338" t="s">
        <v>5051</v>
      </c>
      <c r="J7068" s="338" t="s">
        <v>18299</v>
      </c>
      <c r="K7068" s="338" t="s">
        <v>4987</v>
      </c>
      <c r="L7068" s="338" t="s">
        <v>25785</v>
      </c>
      <c r="M7068" s="338" t="s">
        <v>32355</v>
      </c>
      <c r="N7068" s="338" t="s">
        <v>4979</v>
      </c>
      <c r="O7068" s="338" t="s">
        <v>6278</v>
      </c>
    </row>
    <row r="7069" ht="15.75" customHeight="1">
      <c r="A7069" s="338" t="s">
        <v>32356</v>
      </c>
      <c r="B7069" s="338" t="s">
        <v>4970</v>
      </c>
      <c r="C7069" s="338" t="s">
        <v>1547</v>
      </c>
      <c r="D7069" s="338">
        <v>2017.0</v>
      </c>
      <c r="E7069" s="338" t="s">
        <v>32357</v>
      </c>
      <c r="F7069" s="339">
        <v>45083.0</v>
      </c>
      <c r="G7069" s="338" t="s">
        <v>16233</v>
      </c>
      <c r="H7069" s="338" t="s">
        <v>19049</v>
      </c>
      <c r="I7069" s="338" t="s">
        <v>19049</v>
      </c>
      <c r="J7069" s="338" t="s">
        <v>27947</v>
      </c>
      <c r="K7069" s="338" t="s">
        <v>4987</v>
      </c>
      <c r="L7069" s="338" t="s">
        <v>7748</v>
      </c>
      <c r="M7069" s="338" t="s">
        <v>32358</v>
      </c>
      <c r="N7069" s="338" t="s">
        <v>5009</v>
      </c>
      <c r="O7069" s="338" t="s">
        <v>5423</v>
      </c>
    </row>
    <row r="7070" ht="15.75" customHeight="1">
      <c r="A7070" s="338" t="s">
        <v>1391</v>
      </c>
      <c r="B7070" s="338" t="s">
        <v>7737</v>
      </c>
      <c r="C7070" s="338" t="s">
        <v>1537</v>
      </c>
      <c r="D7070" s="338">
        <v>2017.0</v>
      </c>
      <c r="E7070" s="338" t="s">
        <v>32359</v>
      </c>
      <c r="F7070" s="339">
        <v>45052.0</v>
      </c>
      <c r="G7070" s="338" t="s">
        <v>10081</v>
      </c>
      <c r="H7070" s="338" t="s">
        <v>29555</v>
      </c>
      <c r="I7070" s="338" t="s">
        <v>22035</v>
      </c>
      <c r="J7070" s="338" t="s">
        <v>12787</v>
      </c>
      <c r="K7070" s="338" t="s">
        <v>4987</v>
      </c>
      <c r="L7070" s="338" t="s">
        <v>29079</v>
      </c>
      <c r="M7070" s="338" t="s">
        <v>32360</v>
      </c>
      <c r="N7070" s="338" t="s">
        <v>7376</v>
      </c>
      <c r="O7070" s="338" t="s">
        <v>5046</v>
      </c>
    </row>
    <row r="7071" ht="15.75" customHeight="1">
      <c r="A7071" s="338" t="s">
        <v>32361</v>
      </c>
      <c r="B7071" s="338" t="s">
        <v>4970</v>
      </c>
      <c r="C7071" s="338" t="s">
        <v>1601</v>
      </c>
      <c r="D7071" s="338">
        <v>2017.0</v>
      </c>
      <c r="E7071" s="338" t="s">
        <v>32294</v>
      </c>
      <c r="F7071" s="339">
        <v>44992.0</v>
      </c>
      <c r="G7071" s="338" t="s">
        <v>22039</v>
      </c>
      <c r="H7071" s="338" t="s">
        <v>15361</v>
      </c>
      <c r="I7071" s="338" t="s">
        <v>15361</v>
      </c>
      <c r="J7071" s="338" t="s">
        <v>26931</v>
      </c>
      <c r="K7071" s="338" t="s">
        <v>4987</v>
      </c>
      <c r="L7071" s="338" t="s">
        <v>25461</v>
      </c>
      <c r="M7071" s="338" t="s">
        <v>32362</v>
      </c>
      <c r="N7071" s="338" t="s">
        <v>31073</v>
      </c>
      <c r="O7071" s="338" t="s">
        <v>5457</v>
      </c>
    </row>
    <row r="7072" ht="15.75" customHeight="1">
      <c r="A7072" s="338" t="s">
        <v>4288</v>
      </c>
      <c r="B7072" s="338" t="s">
        <v>4970</v>
      </c>
      <c r="C7072" s="338" t="s">
        <v>1547</v>
      </c>
      <c r="D7072" s="338">
        <v>2017.0</v>
      </c>
      <c r="E7072" s="338" t="s">
        <v>32363</v>
      </c>
      <c r="F7072" s="339">
        <v>45083.0</v>
      </c>
      <c r="G7072" s="338" t="s">
        <v>5113</v>
      </c>
      <c r="H7072" s="338" t="s">
        <v>32364</v>
      </c>
      <c r="I7072" s="338" t="s">
        <v>32364</v>
      </c>
      <c r="J7072" s="338" t="s">
        <v>18796</v>
      </c>
      <c r="K7072" s="338" t="s">
        <v>9336</v>
      </c>
      <c r="L7072" s="338" t="s">
        <v>5017</v>
      </c>
      <c r="M7072" s="338" t="s">
        <v>32365</v>
      </c>
      <c r="N7072" s="338" t="s">
        <v>32366</v>
      </c>
      <c r="O7072" s="338" t="s">
        <v>5096</v>
      </c>
    </row>
    <row r="7073" ht="15.75" customHeight="1">
      <c r="A7073" s="338" t="s">
        <v>500</v>
      </c>
      <c r="B7073" s="338" t="s">
        <v>7737</v>
      </c>
      <c r="C7073" s="338" t="s">
        <v>1537</v>
      </c>
      <c r="D7073" s="338">
        <v>2017.0</v>
      </c>
      <c r="E7073" s="338" t="s">
        <v>32186</v>
      </c>
      <c r="F7073" s="339">
        <v>45083.0</v>
      </c>
      <c r="G7073" s="338" t="s">
        <v>25257</v>
      </c>
      <c r="H7073" s="338" t="s">
        <v>30134</v>
      </c>
      <c r="I7073" s="338" t="s">
        <v>24540</v>
      </c>
      <c r="J7073" s="338" t="s">
        <v>31137</v>
      </c>
      <c r="K7073" s="338" t="s">
        <v>4987</v>
      </c>
      <c r="L7073" s="338" t="s">
        <v>26392</v>
      </c>
      <c r="M7073" s="338" t="s">
        <v>32367</v>
      </c>
      <c r="N7073" s="338" t="s">
        <v>4979</v>
      </c>
      <c r="O7073" s="338" t="s">
        <v>5715</v>
      </c>
    </row>
    <row r="7074" ht="15.75" customHeight="1">
      <c r="A7074" s="338" t="s">
        <v>127</v>
      </c>
      <c r="B7074" s="338" t="s">
        <v>4993</v>
      </c>
      <c r="C7074" s="338" t="s">
        <v>5309</v>
      </c>
      <c r="D7074" s="338">
        <v>2017.0</v>
      </c>
      <c r="E7074" s="338" t="s">
        <v>32027</v>
      </c>
      <c r="F7074" s="339">
        <v>44933.0</v>
      </c>
      <c r="G7074" s="338" t="s">
        <v>22822</v>
      </c>
      <c r="H7074" s="338" t="s">
        <v>7580</v>
      </c>
      <c r="I7074" s="338" t="s">
        <v>24463</v>
      </c>
      <c r="J7074" s="338" t="s">
        <v>32368</v>
      </c>
      <c r="K7074" s="338" t="s">
        <v>4987</v>
      </c>
      <c r="L7074" s="338" t="s">
        <v>18254</v>
      </c>
      <c r="M7074" s="338" t="s">
        <v>32369</v>
      </c>
      <c r="N7074" s="338" t="s">
        <v>18038</v>
      </c>
      <c r="O7074" s="338" t="s">
        <v>5046</v>
      </c>
    </row>
    <row r="7075" ht="15.75" customHeight="1">
      <c r="A7075" s="338" t="s">
        <v>491</v>
      </c>
      <c r="B7075" s="338" t="s">
        <v>4970</v>
      </c>
      <c r="C7075" s="338" t="s">
        <v>1537</v>
      </c>
      <c r="D7075" s="338">
        <v>2017.0</v>
      </c>
      <c r="E7075" s="338" t="s">
        <v>32370</v>
      </c>
      <c r="F7075" s="339">
        <v>45113.0</v>
      </c>
      <c r="G7075" s="338" t="s">
        <v>19686</v>
      </c>
      <c r="H7075" s="338" t="s">
        <v>23636</v>
      </c>
      <c r="I7075" s="338" t="s">
        <v>25735</v>
      </c>
      <c r="J7075" s="338" t="s">
        <v>31451</v>
      </c>
      <c r="K7075" s="338" t="s">
        <v>4976</v>
      </c>
      <c r="L7075" s="338" t="s">
        <v>32371</v>
      </c>
      <c r="M7075" s="338" t="s">
        <v>32372</v>
      </c>
      <c r="N7075" s="338" t="s">
        <v>5224</v>
      </c>
      <c r="O7075" s="338" t="s">
        <v>7966</v>
      </c>
    </row>
    <row r="7076" ht="15.75" customHeight="1">
      <c r="A7076" s="338" t="s">
        <v>3850</v>
      </c>
      <c r="B7076" s="338" t="s">
        <v>4970</v>
      </c>
      <c r="C7076" s="338" t="s">
        <v>1558</v>
      </c>
      <c r="D7076" s="338">
        <v>2017.0</v>
      </c>
      <c r="E7076" s="338" t="s">
        <v>32373</v>
      </c>
      <c r="F7076" s="339">
        <v>44934.0</v>
      </c>
      <c r="G7076" s="338" t="s">
        <v>12786</v>
      </c>
      <c r="H7076" s="338" t="s">
        <v>26460</v>
      </c>
      <c r="I7076" s="338" t="s">
        <v>26460</v>
      </c>
      <c r="J7076" s="338" t="s">
        <v>13321</v>
      </c>
      <c r="K7076" s="338" t="s">
        <v>4976</v>
      </c>
      <c r="L7076" s="338" t="s">
        <v>5074</v>
      </c>
      <c r="M7076" s="338" t="s">
        <v>32374</v>
      </c>
      <c r="N7076" s="338" t="s">
        <v>28649</v>
      </c>
      <c r="O7076" s="338" t="s">
        <v>5217</v>
      </c>
    </row>
    <row r="7077" ht="15.75" customHeight="1">
      <c r="A7077" s="338" t="s">
        <v>32375</v>
      </c>
      <c r="B7077" s="338" t="s">
        <v>7737</v>
      </c>
      <c r="C7077" s="338" t="s">
        <v>1537</v>
      </c>
      <c r="D7077" s="338">
        <v>2017.0</v>
      </c>
      <c r="E7077" s="338" t="s">
        <v>32376</v>
      </c>
      <c r="F7077" s="338" t="s">
        <v>5059</v>
      </c>
      <c r="G7077" s="338" t="s">
        <v>32377</v>
      </c>
      <c r="H7077" s="338" t="s">
        <v>24546</v>
      </c>
      <c r="I7077" s="338" t="s">
        <v>24546</v>
      </c>
      <c r="J7077" s="338" t="s">
        <v>31126</v>
      </c>
      <c r="K7077" s="338" t="s">
        <v>4987</v>
      </c>
      <c r="L7077" s="338" t="s">
        <v>32378</v>
      </c>
      <c r="M7077" s="338" t="s">
        <v>32379</v>
      </c>
      <c r="N7077" s="338" t="s">
        <v>7376</v>
      </c>
      <c r="O7077" s="338" t="s">
        <v>21233</v>
      </c>
    </row>
    <row r="7078" ht="15.75" customHeight="1">
      <c r="A7078" s="338" t="s">
        <v>32380</v>
      </c>
      <c r="B7078" s="338" t="s">
        <v>4970</v>
      </c>
      <c r="C7078" s="338" t="s">
        <v>3713</v>
      </c>
      <c r="D7078" s="338">
        <v>2017.0</v>
      </c>
      <c r="E7078" s="338" t="s">
        <v>32381</v>
      </c>
      <c r="F7078" s="339">
        <v>45144.0</v>
      </c>
      <c r="G7078" s="338" t="s">
        <v>5287</v>
      </c>
      <c r="H7078" s="338" t="s">
        <v>9334</v>
      </c>
      <c r="I7078" s="338" t="s">
        <v>9334</v>
      </c>
      <c r="J7078" s="338" t="s">
        <v>32382</v>
      </c>
      <c r="K7078" s="338" t="s">
        <v>4976</v>
      </c>
      <c r="M7078" s="338" t="s">
        <v>32383</v>
      </c>
      <c r="N7078" s="338" t="s">
        <v>32384</v>
      </c>
      <c r="O7078" s="338" t="s">
        <v>5324</v>
      </c>
    </row>
    <row r="7079" ht="15.75" customHeight="1">
      <c r="A7079" s="338" t="s">
        <v>32385</v>
      </c>
      <c r="B7079" s="338" t="s">
        <v>4970</v>
      </c>
      <c r="C7079" s="338" t="s">
        <v>1681</v>
      </c>
      <c r="D7079" s="338">
        <v>2017.0</v>
      </c>
      <c r="E7079" s="338" t="s">
        <v>32319</v>
      </c>
      <c r="F7079" s="339">
        <v>45053.0</v>
      </c>
      <c r="G7079" s="338" t="s">
        <v>16584</v>
      </c>
      <c r="H7079" s="338" t="s">
        <v>25959</v>
      </c>
      <c r="I7079" s="338" t="s">
        <v>19087</v>
      </c>
      <c r="J7079" s="338" t="s">
        <v>32386</v>
      </c>
      <c r="K7079" s="338" t="s">
        <v>4987</v>
      </c>
      <c r="L7079" s="338" t="s">
        <v>5157</v>
      </c>
      <c r="M7079" s="338" t="s">
        <v>32387</v>
      </c>
      <c r="N7079" s="338" t="s">
        <v>32163</v>
      </c>
      <c r="O7079" s="338" t="s">
        <v>5471</v>
      </c>
    </row>
    <row r="7080" ht="15.75" customHeight="1">
      <c r="A7080" s="338" t="s">
        <v>2814</v>
      </c>
      <c r="B7080" s="338" t="s">
        <v>4970</v>
      </c>
      <c r="C7080" s="338" t="s">
        <v>1537</v>
      </c>
      <c r="D7080" s="338">
        <v>2017.0</v>
      </c>
      <c r="E7080" s="338" t="s">
        <v>32388</v>
      </c>
      <c r="F7080" s="339">
        <v>45113.0</v>
      </c>
      <c r="G7080" s="338" t="s">
        <v>13551</v>
      </c>
      <c r="H7080" s="338" t="s">
        <v>32389</v>
      </c>
      <c r="I7080" s="338" t="s">
        <v>29298</v>
      </c>
      <c r="J7080" s="338" t="s">
        <v>20130</v>
      </c>
      <c r="K7080" s="338" t="s">
        <v>4987</v>
      </c>
      <c r="L7080" s="338" t="s">
        <v>7748</v>
      </c>
      <c r="M7080" s="338" t="s">
        <v>32390</v>
      </c>
      <c r="N7080" s="338" t="s">
        <v>22475</v>
      </c>
      <c r="O7080" s="338" t="s">
        <v>5217</v>
      </c>
    </row>
    <row r="7081" ht="15.75" customHeight="1">
      <c r="A7081" s="338" t="s">
        <v>2887</v>
      </c>
      <c r="B7081" s="338" t="s">
        <v>4970</v>
      </c>
      <c r="C7081" s="338" t="s">
        <v>3713</v>
      </c>
      <c r="D7081" s="338">
        <v>2017.0</v>
      </c>
      <c r="E7081" s="338" t="s">
        <v>32296</v>
      </c>
      <c r="F7081" s="339">
        <v>45114.0</v>
      </c>
      <c r="G7081" s="338" t="s">
        <v>18983</v>
      </c>
      <c r="H7081" s="338" t="s">
        <v>31087</v>
      </c>
      <c r="I7081" s="338" t="s">
        <v>31087</v>
      </c>
      <c r="J7081" s="338" t="s">
        <v>28594</v>
      </c>
      <c r="K7081" s="338" t="s">
        <v>4976</v>
      </c>
      <c r="L7081" s="338" t="s">
        <v>5157</v>
      </c>
      <c r="M7081" s="338" t="s">
        <v>32391</v>
      </c>
      <c r="N7081" s="338" t="s">
        <v>32392</v>
      </c>
      <c r="O7081" s="338" t="s">
        <v>5324</v>
      </c>
    </row>
    <row r="7082" ht="15.75" customHeight="1">
      <c r="A7082" s="338" t="s">
        <v>646</v>
      </c>
      <c r="B7082" s="338" t="s">
        <v>7737</v>
      </c>
      <c r="C7082" s="338" t="s">
        <v>3713</v>
      </c>
      <c r="D7082" s="338">
        <v>2017.0</v>
      </c>
      <c r="E7082" s="338" t="s">
        <v>32393</v>
      </c>
      <c r="F7082" s="339">
        <v>45052.0</v>
      </c>
      <c r="G7082" s="338" t="s">
        <v>5004</v>
      </c>
      <c r="H7082" s="338" t="s">
        <v>12198</v>
      </c>
      <c r="I7082" s="338" t="s">
        <v>32394</v>
      </c>
      <c r="J7082" s="338" t="s">
        <v>12198</v>
      </c>
      <c r="K7082" s="338" t="s">
        <v>32395</v>
      </c>
      <c r="L7082" s="338" t="s">
        <v>10592</v>
      </c>
      <c r="M7082" s="338" t="s">
        <v>32396</v>
      </c>
      <c r="N7082" s="338" t="s">
        <v>5224</v>
      </c>
      <c r="O7082" s="338" t="s">
        <v>5096</v>
      </c>
    </row>
    <row r="7083" ht="15.75" customHeight="1">
      <c r="A7083" s="338" t="s">
        <v>4498</v>
      </c>
      <c r="B7083" s="338" t="s">
        <v>7737</v>
      </c>
      <c r="C7083" s="338" t="s">
        <v>1537</v>
      </c>
      <c r="D7083" s="338">
        <v>2017.0</v>
      </c>
      <c r="E7083" s="338" t="s">
        <v>32397</v>
      </c>
      <c r="F7083" s="339">
        <v>45113.0</v>
      </c>
      <c r="G7083" s="338" t="s">
        <v>16233</v>
      </c>
      <c r="H7083" s="338" t="s">
        <v>18865</v>
      </c>
      <c r="I7083" s="338" t="s">
        <v>25870</v>
      </c>
      <c r="J7083" s="338" t="s">
        <v>22552</v>
      </c>
      <c r="K7083" s="338" t="s">
        <v>4976</v>
      </c>
      <c r="L7083" s="338" t="s">
        <v>16673</v>
      </c>
      <c r="M7083" s="338" t="s">
        <v>32398</v>
      </c>
      <c r="N7083" s="338" t="s">
        <v>4979</v>
      </c>
      <c r="O7083" s="338" t="s">
        <v>5824</v>
      </c>
    </row>
    <row r="7084" ht="15.75" customHeight="1">
      <c r="A7084" s="338" t="s">
        <v>3293</v>
      </c>
      <c r="B7084" s="338" t="s">
        <v>4970</v>
      </c>
      <c r="C7084" s="338" t="s">
        <v>1558</v>
      </c>
      <c r="D7084" s="338">
        <v>2017.0</v>
      </c>
      <c r="E7084" s="338" t="s">
        <v>32373</v>
      </c>
      <c r="F7084" s="339">
        <v>45023.0</v>
      </c>
      <c r="G7084" s="338" t="s">
        <v>22031</v>
      </c>
      <c r="H7084" s="338" t="s">
        <v>29258</v>
      </c>
      <c r="I7084" s="338" t="s">
        <v>29258</v>
      </c>
      <c r="J7084" s="338" t="s">
        <v>26781</v>
      </c>
      <c r="K7084" s="338" t="s">
        <v>4987</v>
      </c>
      <c r="L7084" s="338" t="s">
        <v>5064</v>
      </c>
      <c r="M7084" s="338" t="s">
        <v>32399</v>
      </c>
      <c r="N7084" s="338" t="s">
        <v>31009</v>
      </c>
      <c r="O7084" s="338" t="s">
        <v>5370</v>
      </c>
    </row>
    <row r="7085" ht="15.75" customHeight="1">
      <c r="A7085" s="338" t="s">
        <v>32400</v>
      </c>
      <c r="B7085" s="338" t="s">
        <v>4970</v>
      </c>
      <c r="C7085" s="338" t="s">
        <v>1547</v>
      </c>
      <c r="D7085" s="338">
        <v>2017.0</v>
      </c>
      <c r="E7085" s="338" t="s">
        <v>32290</v>
      </c>
      <c r="F7085" s="338" t="s">
        <v>5059</v>
      </c>
      <c r="G7085" s="338" t="s">
        <v>7739</v>
      </c>
      <c r="H7085" s="338" t="s">
        <v>27188</v>
      </c>
      <c r="I7085" s="338" t="s">
        <v>27188</v>
      </c>
      <c r="J7085" s="338" t="s">
        <v>32401</v>
      </c>
      <c r="K7085" s="338" t="s">
        <v>9336</v>
      </c>
      <c r="M7085" s="338" t="s">
        <v>32402</v>
      </c>
      <c r="N7085" s="338" t="s">
        <v>30994</v>
      </c>
      <c r="O7085" s="338" t="s">
        <v>5423</v>
      </c>
    </row>
    <row r="7086" ht="15.75" customHeight="1">
      <c r="A7086" s="338" t="s">
        <v>3839</v>
      </c>
      <c r="B7086" s="338" t="s">
        <v>7737</v>
      </c>
      <c r="C7086" s="338" t="s">
        <v>1558</v>
      </c>
      <c r="D7086" s="338">
        <v>2017.0</v>
      </c>
      <c r="E7086" s="338" t="s">
        <v>32296</v>
      </c>
      <c r="F7086" s="338" t="s">
        <v>5059</v>
      </c>
      <c r="G7086" s="338" t="s">
        <v>23158</v>
      </c>
      <c r="H7086" s="338" t="s">
        <v>11988</v>
      </c>
      <c r="I7086" s="338" t="s">
        <v>32403</v>
      </c>
      <c r="J7086" s="338" t="s">
        <v>25185</v>
      </c>
      <c r="K7086" s="338" t="s">
        <v>4987</v>
      </c>
      <c r="L7086" s="338" t="s">
        <v>10654</v>
      </c>
      <c r="M7086" s="338" t="s">
        <v>32404</v>
      </c>
      <c r="N7086" s="338" t="s">
        <v>32405</v>
      </c>
      <c r="O7086" s="338" t="s">
        <v>5715</v>
      </c>
    </row>
    <row r="7087" ht="15.75" customHeight="1">
      <c r="A7087" s="338" t="s">
        <v>275</v>
      </c>
      <c r="B7087" s="338" t="s">
        <v>4970</v>
      </c>
      <c r="C7087" s="338" t="s">
        <v>1547</v>
      </c>
      <c r="D7087" s="338">
        <v>2017.0</v>
      </c>
      <c r="E7087" s="338" t="s">
        <v>32262</v>
      </c>
      <c r="F7087" s="339">
        <v>45081.0</v>
      </c>
      <c r="G7087" s="338" t="s">
        <v>8507</v>
      </c>
      <c r="H7087" s="338" t="s">
        <v>8131</v>
      </c>
      <c r="I7087" s="338" t="s">
        <v>32406</v>
      </c>
      <c r="J7087" s="338" t="s">
        <v>31084</v>
      </c>
      <c r="K7087" s="338" t="s">
        <v>4987</v>
      </c>
      <c r="L7087" s="338" t="s">
        <v>10592</v>
      </c>
      <c r="M7087" s="338" t="s">
        <v>32407</v>
      </c>
      <c r="N7087" s="338" t="s">
        <v>5036</v>
      </c>
      <c r="O7087" s="338" t="s">
        <v>5715</v>
      </c>
    </row>
    <row r="7088" ht="15.75" customHeight="1">
      <c r="A7088" s="338" t="s">
        <v>1426</v>
      </c>
      <c r="B7088" s="338" t="s">
        <v>7737</v>
      </c>
      <c r="C7088" s="338" t="s">
        <v>1558</v>
      </c>
      <c r="D7088" s="338">
        <v>2017.0</v>
      </c>
      <c r="E7088" s="338" t="s">
        <v>32408</v>
      </c>
      <c r="F7088" s="339">
        <v>45083.0</v>
      </c>
      <c r="G7088" s="338" t="s">
        <v>14323</v>
      </c>
      <c r="H7088" s="338" t="s">
        <v>25742</v>
      </c>
      <c r="I7088" s="338" t="s">
        <v>32409</v>
      </c>
      <c r="J7088" s="338" t="s">
        <v>32410</v>
      </c>
      <c r="K7088" s="338" t="s">
        <v>4987</v>
      </c>
      <c r="L7088" s="338" t="s">
        <v>5230</v>
      </c>
      <c r="M7088" s="338" t="s">
        <v>32411</v>
      </c>
      <c r="N7088" s="338" t="s">
        <v>5036</v>
      </c>
      <c r="O7088" s="338" t="s">
        <v>5186</v>
      </c>
    </row>
    <row r="7089" ht="15.75" customHeight="1">
      <c r="A7089" s="338" t="s">
        <v>1257</v>
      </c>
      <c r="B7089" s="338" t="s">
        <v>7737</v>
      </c>
      <c r="C7089" s="338" t="s">
        <v>1537</v>
      </c>
      <c r="D7089" s="338">
        <v>2017.0</v>
      </c>
      <c r="E7089" s="338" t="s">
        <v>32412</v>
      </c>
      <c r="F7089" s="339">
        <v>44962.0</v>
      </c>
      <c r="G7089" s="338" t="s">
        <v>12774</v>
      </c>
      <c r="H7089" s="338" t="s">
        <v>16681</v>
      </c>
      <c r="I7089" s="338" t="s">
        <v>32413</v>
      </c>
      <c r="J7089" s="338" t="s">
        <v>17420</v>
      </c>
      <c r="K7089" s="338" t="s">
        <v>4987</v>
      </c>
      <c r="L7089" s="338" t="s">
        <v>32414</v>
      </c>
      <c r="M7089" s="338" t="s">
        <v>32415</v>
      </c>
      <c r="N7089" s="338" t="s">
        <v>5009</v>
      </c>
      <c r="O7089" s="338" t="s">
        <v>8615</v>
      </c>
    </row>
    <row r="7090" ht="15.75" customHeight="1">
      <c r="A7090" s="338" t="s">
        <v>32416</v>
      </c>
      <c r="B7090" s="338" t="s">
        <v>4970</v>
      </c>
      <c r="C7090" s="338" t="s">
        <v>3713</v>
      </c>
      <c r="D7090" s="338">
        <v>2017.0</v>
      </c>
      <c r="E7090" s="338" t="s">
        <v>32140</v>
      </c>
      <c r="F7090" s="339">
        <v>45023.0</v>
      </c>
      <c r="G7090" s="338" t="s">
        <v>6444</v>
      </c>
      <c r="H7090" s="338" t="s">
        <v>31033</v>
      </c>
      <c r="I7090" s="338" t="s">
        <v>32417</v>
      </c>
      <c r="J7090" s="338" t="s">
        <v>27939</v>
      </c>
      <c r="K7090" s="338" t="s">
        <v>4987</v>
      </c>
      <c r="L7090" s="338" t="s">
        <v>4988</v>
      </c>
      <c r="M7090" s="338" t="s">
        <v>32418</v>
      </c>
      <c r="N7090" s="338" t="s">
        <v>32419</v>
      </c>
      <c r="O7090" s="338" t="s">
        <v>5160</v>
      </c>
    </row>
    <row r="7091" ht="15.75" customHeight="1">
      <c r="A7091" s="338" t="s">
        <v>16772</v>
      </c>
      <c r="B7091" s="338" t="s">
        <v>7737</v>
      </c>
      <c r="C7091" s="338" t="s">
        <v>1537</v>
      </c>
      <c r="D7091" s="338">
        <v>2017.0</v>
      </c>
      <c r="E7091" s="338" t="s">
        <v>32339</v>
      </c>
      <c r="F7091" s="339">
        <v>44991.0</v>
      </c>
      <c r="G7091" s="338" t="s">
        <v>17347</v>
      </c>
      <c r="H7091" s="338" t="s">
        <v>29087</v>
      </c>
      <c r="I7091" s="338" t="s">
        <v>16777</v>
      </c>
      <c r="J7091" s="338" t="s">
        <v>17752</v>
      </c>
      <c r="K7091" s="338" t="s">
        <v>4987</v>
      </c>
      <c r="L7091" s="338" t="s">
        <v>18250</v>
      </c>
      <c r="M7091" s="338" t="s">
        <v>32420</v>
      </c>
      <c r="N7091" s="338" t="s">
        <v>5009</v>
      </c>
      <c r="O7091" s="338" t="s">
        <v>5324</v>
      </c>
    </row>
    <row r="7092" ht="15.75" customHeight="1">
      <c r="A7092" s="338" t="s">
        <v>32421</v>
      </c>
      <c r="B7092" s="338" t="s">
        <v>7737</v>
      </c>
      <c r="C7092" s="338" t="s">
        <v>1558</v>
      </c>
      <c r="D7092" s="338">
        <v>2017.0</v>
      </c>
      <c r="E7092" s="338" t="s">
        <v>32422</v>
      </c>
      <c r="F7092" s="338" t="s">
        <v>5286</v>
      </c>
      <c r="G7092" s="338" t="s">
        <v>7332</v>
      </c>
      <c r="H7092" s="338" t="s">
        <v>27018</v>
      </c>
      <c r="I7092" s="338" t="s">
        <v>32423</v>
      </c>
      <c r="J7092" s="338" t="s">
        <v>32424</v>
      </c>
      <c r="K7092" s="338" t="s">
        <v>4976</v>
      </c>
      <c r="M7092" s="338" t="s">
        <v>32425</v>
      </c>
      <c r="N7092" s="338" t="s">
        <v>21998</v>
      </c>
      <c r="O7092" s="338" t="s">
        <v>5160</v>
      </c>
    </row>
    <row r="7093" ht="15.75" customHeight="1">
      <c r="A7093" s="338" t="s">
        <v>3589</v>
      </c>
      <c r="B7093" s="338" t="s">
        <v>4970</v>
      </c>
      <c r="C7093" s="338" t="s">
        <v>1681</v>
      </c>
      <c r="D7093" s="338">
        <v>2017.0</v>
      </c>
      <c r="E7093" s="338" t="s">
        <v>32426</v>
      </c>
      <c r="F7093" s="339">
        <v>45023.0</v>
      </c>
      <c r="G7093" s="338" t="s">
        <v>19009</v>
      </c>
      <c r="H7093" s="338" t="s">
        <v>14315</v>
      </c>
      <c r="I7093" s="338" t="s">
        <v>14315</v>
      </c>
      <c r="J7093" s="338" t="s">
        <v>29066</v>
      </c>
      <c r="K7093" s="338" t="s">
        <v>13217</v>
      </c>
      <c r="L7093" s="338" t="s">
        <v>7748</v>
      </c>
      <c r="M7093" s="338" t="s">
        <v>32427</v>
      </c>
      <c r="N7093" s="338" t="s">
        <v>31970</v>
      </c>
      <c r="O7093" s="338" t="s">
        <v>5724</v>
      </c>
    </row>
    <row r="7094" ht="15.75" customHeight="1">
      <c r="A7094" s="338" t="s">
        <v>4618</v>
      </c>
      <c r="B7094" s="338" t="s">
        <v>4970</v>
      </c>
      <c r="C7094" s="338" t="s">
        <v>1547</v>
      </c>
      <c r="D7094" s="338">
        <v>2017.0</v>
      </c>
      <c r="E7094" s="338" t="s">
        <v>32428</v>
      </c>
      <c r="F7094" s="339">
        <v>44964.0</v>
      </c>
      <c r="G7094" s="338" t="s">
        <v>7948</v>
      </c>
      <c r="H7094" s="338" t="s">
        <v>27365</v>
      </c>
      <c r="I7094" s="338" t="s">
        <v>27365</v>
      </c>
      <c r="J7094" s="338" t="s">
        <v>32429</v>
      </c>
      <c r="K7094" s="338" t="s">
        <v>4987</v>
      </c>
      <c r="L7094" s="338" t="s">
        <v>7045</v>
      </c>
      <c r="M7094" s="338" t="s">
        <v>32430</v>
      </c>
      <c r="N7094" s="338" t="s">
        <v>32431</v>
      </c>
      <c r="O7094" s="338" t="s">
        <v>5127</v>
      </c>
    </row>
    <row r="7095" ht="15.75" customHeight="1">
      <c r="A7095" s="338" t="s">
        <v>32432</v>
      </c>
      <c r="B7095" s="338" t="s">
        <v>7737</v>
      </c>
      <c r="C7095" s="338" t="s">
        <v>1537</v>
      </c>
      <c r="D7095" s="338">
        <v>2017.0</v>
      </c>
      <c r="E7095" s="338" t="s">
        <v>32144</v>
      </c>
      <c r="F7095" s="339">
        <v>45052.0</v>
      </c>
      <c r="G7095" s="338" t="s">
        <v>15957</v>
      </c>
      <c r="H7095" s="338" t="s">
        <v>9005</v>
      </c>
      <c r="I7095" s="338" t="s">
        <v>32433</v>
      </c>
      <c r="J7095" s="338" t="s">
        <v>29219</v>
      </c>
      <c r="K7095" s="338" t="s">
        <v>5607</v>
      </c>
      <c r="L7095" s="338" t="s">
        <v>6448</v>
      </c>
      <c r="M7095" s="338" t="s">
        <v>32434</v>
      </c>
      <c r="N7095" s="338" t="s">
        <v>21846</v>
      </c>
      <c r="O7095" s="338" t="s">
        <v>6513</v>
      </c>
    </row>
    <row r="7096" ht="15.75" customHeight="1">
      <c r="A7096" s="338" t="s">
        <v>3657</v>
      </c>
      <c r="B7096" s="338" t="s">
        <v>7737</v>
      </c>
      <c r="C7096" s="338" t="s">
        <v>1537</v>
      </c>
      <c r="D7096" s="338">
        <v>2017.0</v>
      </c>
      <c r="E7096" s="338" t="s">
        <v>32435</v>
      </c>
      <c r="F7096" s="339">
        <v>45082.0</v>
      </c>
      <c r="G7096" s="338" t="s">
        <v>5686</v>
      </c>
      <c r="H7096" s="338" t="s">
        <v>24203</v>
      </c>
      <c r="I7096" s="338" t="s">
        <v>16441</v>
      </c>
      <c r="J7096" s="338" t="s">
        <v>27897</v>
      </c>
      <c r="K7096" s="338" t="s">
        <v>4987</v>
      </c>
      <c r="L7096" s="338" t="s">
        <v>12846</v>
      </c>
      <c r="M7096" s="338" t="s">
        <v>32436</v>
      </c>
      <c r="N7096" s="338" t="s">
        <v>4990</v>
      </c>
      <c r="O7096" s="338" t="s">
        <v>5028</v>
      </c>
    </row>
    <row r="7097" ht="15.75" customHeight="1">
      <c r="A7097" s="338" t="s">
        <v>32437</v>
      </c>
      <c r="B7097" s="338" t="s">
        <v>7737</v>
      </c>
      <c r="C7097" s="338" t="s">
        <v>1558</v>
      </c>
      <c r="D7097" s="338">
        <v>2017.0</v>
      </c>
      <c r="E7097" s="338" t="s">
        <v>32294</v>
      </c>
      <c r="F7097" s="339">
        <v>45143.0</v>
      </c>
      <c r="G7097" s="338" t="s">
        <v>9516</v>
      </c>
      <c r="H7097" s="338" t="s">
        <v>30887</v>
      </c>
      <c r="I7097" s="338" t="s">
        <v>29035</v>
      </c>
      <c r="J7097" s="338" t="s">
        <v>29036</v>
      </c>
      <c r="K7097" s="338" t="s">
        <v>4987</v>
      </c>
      <c r="L7097" s="338" t="s">
        <v>14444</v>
      </c>
      <c r="M7097" s="338" t="s">
        <v>32438</v>
      </c>
      <c r="N7097" s="338" t="s">
        <v>32439</v>
      </c>
      <c r="O7097" s="338" t="s">
        <v>5483</v>
      </c>
    </row>
    <row r="7098" ht="15.75" customHeight="1">
      <c r="A7098" s="338" t="s">
        <v>3569</v>
      </c>
      <c r="B7098" s="338" t="s">
        <v>4970</v>
      </c>
      <c r="C7098" s="338" t="s">
        <v>1537</v>
      </c>
      <c r="D7098" s="338">
        <v>2017.0</v>
      </c>
      <c r="E7098" s="338" t="s">
        <v>32357</v>
      </c>
      <c r="F7098" s="339">
        <v>44963.0</v>
      </c>
      <c r="G7098" s="338" t="s">
        <v>7062</v>
      </c>
      <c r="H7098" s="338" t="s">
        <v>21889</v>
      </c>
      <c r="I7098" s="338" t="s">
        <v>32440</v>
      </c>
      <c r="J7098" s="338" t="s">
        <v>29322</v>
      </c>
      <c r="K7098" s="338" t="s">
        <v>4987</v>
      </c>
      <c r="L7098" s="338" t="s">
        <v>12215</v>
      </c>
      <c r="M7098" s="338" t="s">
        <v>32441</v>
      </c>
      <c r="N7098" s="338" t="s">
        <v>27982</v>
      </c>
      <c r="O7098" s="338" t="s">
        <v>5150</v>
      </c>
    </row>
    <row r="7099" ht="15.75" customHeight="1">
      <c r="A7099" s="338" t="s">
        <v>1591</v>
      </c>
      <c r="B7099" s="338" t="s">
        <v>4970</v>
      </c>
      <c r="C7099" s="338" t="s">
        <v>3713</v>
      </c>
      <c r="D7099" s="338">
        <v>2017.0</v>
      </c>
      <c r="E7099" s="338" t="s">
        <v>32442</v>
      </c>
      <c r="F7099" s="339">
        <v>45144.0</v>
      </c>
      <c r="G7099" s="338" t="s">
        <v>18146</v>
      </c>
      <c r="H7099" s="338" t="s">
        <v>19920</v>
      </c>
      <c r="I7099" s="338" t="s">
        <v>19920</v>
      </c>
      <c r="J7099" s="338" t="s">
        <v>19535</v>
      </c>
      <c r="K7099" s="338" t="s">
        <v>4976</v>
      </c>
      <c r="M7099" s="338" t="s">
        <v>32443</v>
      </c>
      <c r="N7099" s="338" t="s">
        <v>14870</v>
      </c>
      <c r="O7099" s="338" t="s">
        <v>5143</v>
      </c>
    </row>
    <row r="7100" ht="15.75" customHeight="1">
      <c r="A7100" s="338" t="s">
        <v>3186</v>
      </c>
      <c r="B7100" s="338" t="s">
        <v>4970</v>
      </c>
      <c r="C7100" s="338" t="s">
        <v>1547</v>
      </c>
      <c r="D7100" s="338">
        <v>2017.0</v>
      </c>
      <c r="E7100" s="338" t="s">
        <v>32444</v>
      </c>
      <c r="F7100" s="339">
        <v>45084.0</v>
      </c>
      <c r="G7100" s="338" t="s">
        <v>5049</v>
      </c>
      <c r="H7100" s="338" t="s">
        <v>29475</v>
      </c>
      <c r="I7100" s="338" t="s">
        <v>29475</v>
      </c>
      <c r="J7100" s="338" t="s">
        <v>32445</v>
      </c>
      <c r="K7100" s="338" t="s">
        <v>4987</v>
      </c>
      <c r="L7100" s="338" t="s">
        <v>6297</v>
      </c>
      <c r="M7100" s="338" t="s">
        <v>32446</v>
      </c>
      <c r="N7100" s="338" t="s">
        <v>32447</v>
      </c>
      <c r="O7100" s="338" t="s">
        <v>5150</v>
      </c>
    </row>
    <row r="7101" ht="15.75" customHeight="1">
      <c r="A7101" s="338" t="s">
        <v>19808</v>
      </c>
      <c r="B7101" s="338" t="s">
        <v>4970</v>
      </c>
      <c r="C7101" s="338" t="s">
        <v>1425</v>
      </c>
      <c r="D7101" s="338">
        <v>2017.0</v>
      </c>
      <c r="E7101" s="338" t="s">
        <v>32448</v>
      </c>
      <c r="F7101" s="339">
        <v>45083.0</v>
      </c>
      <c r="G7101" s="338" t="s">
        <v>21349</v>
      </c>
      <c r="H7101" s="338" t="s">
        <v>28285</v>
      </c>
      <c r="I7101" s="338" t="s">
        <v>24265</v>
      </c>
      <c r="J7101" s="338" t="s">
        <v>19865</v>
      </c>
      <c r="K7101" s="338" t="s">
        <v>4976</v>
      </c>
      <c r="L7101" s="338" t="s">
        <v>7969</v>
      </c>
      <c r="M7101" s="338" t="s">
        <v>32449</v>
      </c>
      <c r="N7101" s="338" t="s">
        <v>4990</v>
      </c>
      <c r="O7101" s="338" t="s">
        <v>4991</v>
      </c>
    </row>
    <row r="7102" ht="15.75" customHeight="1">
      <c r="A7102" s="338" t="s">
        <v>1473</v>
      </c>
      <c r="B7102" s="338" t="s">
        <v>4970</v>
      </c>
      <c r="C7102" s="338" t="s">
        <v>1558</v>
      </c>
      <c r="D7102" s="338">
        <v>2017.0</v>
      </c>
      <c r="E7102" s="338" t="s">
        <v>32450</v>
      </c>
      <c r="F7102" s="339">
        <v>44964.0</v>
      </c>
      <c r="G7102" s="338" t="s">
        <v>11141</v>
      </c>
      <c r="H7102" s="338" t="s">
        <v>27506</v>
      </c>
      <c r="I7102" s="338" t="s">
        <v>27506</v>
      </c>
      <c r="J7102" s="338" t="s">
        <v>14837</v>
      </c>
      <c r="K7102" s="338" t="s">
        <v>4976</v>
      </c>
      <c r="L7102" s="338" t="s">
        <v>6247</v>
      </c>
      <c r="M7102" s="338" t="s">
        <v>32451</v>
      </c>
      <c r="N7102" s="338" t="s">
        <v>28412</v>
      </c>
      <c r="O7102" s="338" t="s">
        <v>5324</v>
      </c>
    </row>
    <row r="7103" ht="15.75" customHeight="1">
      <c r="A7103" s="338" t="s">
        <v>2075</v>
      </c>
      <c r="B7103" s="338" t="s">
        <v>7737</v>
      </c>
      <c r="C7103" s="338" t="s">
        <v>1547</v>
      </c>
      <c r="D7103" s="338">
        <v>2017.0</v>
      </c>
      <c r="E7103" s="338" t="s">
        <v>32452</v>
      </c>
      <c r="F7103" s="339">
        <v>45084.0</v>
      </c>
      <c r="G7103" s="338" t="s">
        <v>16676</v>
      </c>
      <c r="H7103" s="338" t="s">
        <v>27079</v>
      </c>
      <c r="I7103" s="338" t="s">
        <v>32453</v>
      </c>
      <c r="J7103" s="338" t="s">
        <v>28381</v>
      </c>
      <c r="K7103" s="338" t="s">
        <v>4987</v>
      </c>
      <c r="L7103" s="338" t="s">
        <v>5389</v>
      </c>
      <c r="M7103" s="338" t="s">
        <v>32454</v>
      </c>
      <c r="N7103" s="338" t="s">
        <v>32455</v>
      </c>
      <c r="O7103" s="338" t="s">
        <v>5294</v>
      </c>
    </row>
    <row r="7104" ht="15.75" customHeight="1">
      <c r="A7104" s="338" t="s">
        <v>32456</v>
      </c>
      <c r="B7104" s="338" t="s">
        <v>4970</v>
      </c>
      <c r="C7104" s="338" t="s">
        <v>1547</v>
      </c>
      <c r="D7104" s="338">
        <v>2017.0</v>
      </c>
      <c r="E7104" s="338" t="s">
        <v>32319</v>
      </c>
      <c r="F7104" s="339">
        <v>45053.0</v>
      </c>
      <c r="G7104" s="338" t="s">
        <v>7764</v>
      </c>
      <c r="H7104" s="338" t="s">
        <v>17499</v>
      </c>
      <c r="I7104" s="338" t="s">
        <v>17499</v>
      </c>
      <c r="J7104" s="338" t="s">
        <v>32457</v>
      </c>
      <c r="K7104" s="338" t="s">
        <v>4987</v>
      </c>
      <c r="L7104" s="338" t="s">
        <v>5377</v>
      </c>
      <c r="M7104" s="338" t="s">
        <v>32458</v>
      </c>
      <c r="N7104" s="338" t="s">
        <v>22475</v>
      </c>
      <c r="O7104" s="338" t="s">
        <v>7456</v>
      </c>
    </row>
    <row r="7105" ht="15.75" customHeight="1">
      <c r="A7105" s="338" t="s">
        <v>2795</v>
      </c>
      <c r="B7105" s="338" t="s">
        <v>7737</v>
      </c>
      <c r="C7105" s="338" t="s">
        <v>1558</v>
      </c>
      <c r="D7105" s="338">
        <v>2017.0</v>
      </c>
      <c r="E7105" s="338" t="s">
        <v>32459</v>
      </c>
      <c r="F7105" s="338" t="s">
        <v>5059</v>
      </c>
      <c r="G7105" s="338" t="s">
        <v>5099</v>
      </c>
      <c r="H7105" s="338" t="s">
        <v>25207</v>
      </c>
      <c r="I7105" s="338" t="s">
        <v>32460</v>
      </c>
      <c r="J7105" s="338" t="s">
        <v>31028</v>
      </c>
      <c r="K7105" s="338" t="s">
        <v>4987</v>
      </c>
      <c r="L7105" s="338" t="s">
        <v>27487</v>
      </c>
      <c r="M7105" s="338" t="s">
        <v>32461</v>
      </c>
      <c r="N7105" s="338" t="s">
        <v>31227</v>
      </c>
      <c r="O7105" s="338" t="s">
        <v>5824</v>
      </c>
    </row>
    <row r="7106" ht="15.75" customHeight="1">
      <c r="A7106" s="338" t="s">
        <v>32462</v>
      </c>
      <c r="B7106" s="338" t="s">
        <v>4970</v>
      </c>
      <c r="C7106" s="338" t="s">
        <v>1547</v>
      </c>
      <c r="D7106" s="338">
        <v>2017.0</v>
      </c>
      <c r="E7106" s="338" t="s">
        <v>32359</v>
      </c>
      <c r="F7106" s="339">
        <v>44991.0</v>
      </c>
      <c r="G7106" s="338" t="s">
        <v>8851</v>
      </c>
      <c r="H7106" s="338" t="s">
        <v>23774</v>
      </c>
      <c r="I7106" s="338" t="s">
        <v>28704</v>
      </c>
      <c r="J7106" s="338" t="s">
        <v>31892</v>
      </c>
      <c r="K7106" s="338" t="s">
        <v>3074</v>
      </c>
      <c r="M7106" s="338" t="s">
        <v>32463</v>
      </c>
      <c r="N7106" s="338" t="s">
        <v>32464</v>
      </c>
      <c r="O7106" s="338" t="s">
        <v>5077</v>
      </c>
    </row>
    <row r="7107" ht="15.75" customHeight="1">
      <c r="A7107" s="338" t="s">
        <v>1399</v>
      </c>
      <c r="B7107" s="338" t="s">
        <v>4970</v>
      </c>
      <c r="C7107" s="338" t="s">
        <v>1425</v>
      </c>
      <c r="D7107" s="338">
        <v>2017.0</v>
      </c>
      <c r="E7107" s="338" t="s">
        <v>32465</v>
      </c>
      <c r="F7107" s="339">
        <v>45052.0</v>
      </c>
      <c r="G7107" s="338" t="s">
        <v>17471</v>
      </c>
      <c r="H7107" s="338" t="s">
        <v>31891</v>
      </c>
      <c r="I7107" s="338" t="s">
        <v>30513</v>
      </c>
      <c r="J7107" s="338" t="s">
        <v>14172</v>
      </c>
      <c r="K7107" s="338" t="s">
        <v>4987</v>
      </c>
      <c r="L7107" s="338" t="s">
        <v>5074</v>
      </c>
      <c r="M7107" s="338" t="s">
        <v>32466</v>
      </c>
      <c r="N7107" s="338" t="s">
        <v>7780</v>
      </c>
      <c r="O7107" s="338" t="s">
        <v>5087</v>
      </c>
    </row>
    <row r="7108" ht="15.75" customHeight="1">
      <c r="A7108" s="338" t="s">
        <v>3089</v>
      </c>
      <c r="B7108" s="338" t="s">
        <v>4970</v>
      </c>
      <c r="C7108" s="338" t="s">
        <v>1537</v>
      </c>
      <c r="D7108" s="338">
        <v>2017.0</v>
      </c>
      <c r="E7108" s="338" t="s">
        <v>32467</v>
      </c>
      <c r="F7108" s="339">
        <v>44964.0</v>
      </c>
      <c r="G7108" s="338" t="s">
        <v>9484</v>
      </c>
      <c r="H7108" s="338" t="s">
        <v>17477</v>
      </c>
      <c r="I7108" s="338" t="s">
        <v>32468</v>
      </c>
      <c r="J7108" s="338" t="s">
        <v>7031</v>
      </c>
      <c r="K7108" s="338" t="s">
        <v>4987</v>
      </c>
      <c r="L7108" s="338" t="s">
        <v>6394</v>
      </c>
      <c r="M7108" s="338" t="s">
        <v>32469</v>
      </c>
      <c r="N7108" s="338" t="s">
        <v>30760</v>
      </c>
      <c r="O7108" s="338" t="s">
        <v>5217</v>
      </c>
    </row>
    <row r="7109" ht="15.75" customHeight="1">
      <c r="A7109" s="338" t="s">
        <v>1308</v>
      </c>
      <c r="B7109" s="338" t="s">
        <v>7737</v>
      </c>
      <c r="C7109" s="338" t="s">
        <v>1537</v>
      </c>
      <c r="D7109" s="338">
        <v>2017.0</v>
      </c>
      <c r="E7109" s="338" t="s">
        <v>31735</v>
      </c>
      <c r="F7109" s="339">
        <v>45023.0</v>
      </c>
      <c r="G7109" s="338" t="s">
        <v>22958</v>
      </c>
      <c r="H7109" s="338" t="s">
        <v>17898</v>
      </c>
      <c r="I7109" s="338" t="s">
        <v>26856</v>
      </c>
      <c r="J7109" s="338" t="s">
        <v>32470</v>
      </c>
      <c r="K7109" s="338" t="s">
        <v>4987</v>
      </c>
      <c r="L7109" s="338" t="s">
        <v>22805</v>
      </c>
      <c r="M7109" s="338" t="s">
        <v>32471</v>
      </c>
      <c r="N7109" s="338" t="s">
        <v>5224</v>
      </c>
      <c r="O7109" s="338" t="s">
        <v>5724</v>
      </c>
    </row>
    <row r="7110" ht="15.75" customHeight="1">
      <c r="A7110" s="338" t="s">
        <v>3763</v>
      </c>
      <c r="B7110" s="338" t="s">
        <v>7737</v>
      </c>
      <c r="C7110" s="338" t="s">
        <v>1537</v>
      </c>
      <c r="D7110" s="338">
        <v>2017.0</v>
      </c>
      <c r="E7110" s="338" t="s">
        <v>32472</v>
      </c>
      <c r="F7110" s="339">
        <v>44990.0</v>
      </c>
      <c r="G7110" s="338" t="s">
        <v>18245</v>
      </c>
      <c r="H7110" s="338" t="s">
        <v>15858</v>
      </c>
      <c r="I7110" s="338" t="s">
        <v>15858</v>
      </c>
      <c r="J7110" s="338" t="s">
        <v>20738</v>
      </c>
      <c r="K7110" s="338" t="s">
        <v>4987</v>
      </c>
      <c r="L7110" s="338" t="s">
        <v>18923</v>
      </c>
      <c r="M7110" s="338" t="s">
        <v>32473</v>
      </c>
      <c r="N7110" s="338" t="s">
        <v>4979</v>
      </c>
      <c r="O7110" s="338" t="s">
        <v>5087</v>
      </c>
    </row>
    <row r="7111" ht="15.75" customHeight="1">
      <c r="A7111" s="338" t="s">
        <v>32474</v>
      </c>
      <c r="B7111" s="338" t="s">
        <v>7737</v>
      </c>
      <c r="C7111" s="338" t="s">
        <v>1547</v>
      </c>
      <c r="D7111" s="338">
        <v>2017.0</v>
      </c>
      <c r="E7111" s="338" t="s">
        <v>32475</v>
      </c>
      <c r="F7111" s="339">
        <v>44990.0</v>
      </c>
      <c r="G7111" s="338" t="s">
        <v>5838</v>
      </c>
      <c r="H7111" s="338" t="s">
        <v>30038</v>
      </c>
      <c r="I7111" s="338" t="s">
        <v>30038</v>
      </c>
      <c r="J7111" s="338" t="s">
        <v>32368</v>
      </c>
      <c r="K7111" s="338" t="s">
        <v>28453</v>
      </c>
      <c r="L7111" s="338" t="s">
        <v>4999</v>
      </c>
      <c r="M7111" s="338" t="s">
        <v>32476</v>
      </c>
      <c r="N7111" s="338" t="s">
        <v>32477</v>
      </c>
      <c r="O7111" s="338" t="s">
        <v>5780</v>
      </c>
    </row>
    <row r="7112" ht="15.75" customHeight="1">
      <c r="A7112" s="338" t="s">
        <v>174</v>
      </c>
      <c r="B7112" s="338" t="s">
        <v>5445</v>
      </c>
      <c r="C7112" s="338" t="s">
        <v>1572</v>
      </c>
      <c r="D7112" s="338">
        <v>2017.0</v>
      </c>
      <c r="E7112" s="338" t="s">
        <v>32478</v>
      </c>
      <c r="F7112" s="339">
        <v>45113.0</v>
      </c>
      <c r="G7112" s="338" t="s">
        <v>9499</v>
      </c>
      <c r="H7112" s="338" t="s">
        <v>32479</v>
      </c>
      <c r="I7112" s="338" t="s">
        <v>32479</v>
      </c>
      <c r="J7112" s="338" t="s">
        <v>17425</v>
      </c>
      <c r="K7112" s="338" t="s">
        <v>4987</v>
      </c>
      <c r="L7112" s="338" t="s">
        <v>16673</v>
      </c>
      <c r="M7112" s="338" t="s">
        <v>32480</v>
      </c>
      <c r="N7112" s="338" t="s">
        <v>18925</v>
      </c>
      <c r="O7112" s="338" t="s">
        <v>5160</v>
      </c>
    </row>
    <row r="7113" ht="15.75" customHeight="1">
      <c r="A7113" s="338" t="s">
        <v>3281</v>
      </c>
      <c r="B7113" s="338" t="s">
        <v>4970</v>
      </c>
      <c r="C7113" s="338" t="s">
        <v>1558</v>
      </c>
      <c r="D7113" s="338">
        <v>2017.0</v>
      </c>
      <c r="E7113" s="338" t="s">
        <v>32478</v>
      </c>
      <c r="F7113" s="339">
        <v>44962.0</v>
      </c>
      <c r="G7113" s="338" t="s">
        <v>5099</v>
      </c>
      <c r="H7113" s="338" t="s">
        <v>32481</v>
      </c>
      <c r="I7113" s="338" t="s">
        <v>32481</v>
      </c>
      <c r="J7113" s="338" t="s">
        <v>17752</v>
      </c>
      <c r="K7113" s="338" t="s">
        <v>4987</v>
      </c>
      <c r="L7113" s="338" t="s">
        <v>5094</v>
      </c>
      <c r="M7113" s="338" t="s">
        <v>32482</v>
      </c>
      <c r="N7113" s="338" t="s">
        <v>32483</v>
      </c>
      <c r="O7113" s="338" t="s">
        <v>5294</v>
      </c>
    </row>
    <row r="7114" ht="15.75" customHeight="1">
      <c r="A7114" s="338" t="s">
        <v>1350</v>
      </c>
      <c r="B7114" s="338" t="s">
        <v>7737</v>
      </c>
      <c r="C7114" s="338" t="s">
        <v>1537</v>
      </c>
      <c r="D7114" s="338">
        <v>2017.0</v>
      </c>
      <c r="E7114" s="338" t="s">
        <v>31724</v>
      </c>
      <c r="F7114" s="339">
        <v>44962.0</v>
      </c>
      <c r="G7114" s="338" t="s">
        <v>8544</v>
      </c>
      <c r="H7114" s="338" t="s">
        <v>22497</v>
      </c>
      <c r="I7114" s="338" t="s">
        <v>16006</v>
      </c>
      <c r="J7114" s="338" t="s">
        <v>21238</v>
      </c>
      <c r="K7114" s="338" t="s">
        <v>13217</v>
      </c>
      <c r="L7114" s="338" t="s">
        <v>15146</v>
      </c>
      <c r="M7114" s="338" t="s">
        <v>32484</v>
      </c>
      <c r="N7114" s="338" t="s">
        <v>5009</v>
      </c>
      <c r="O7114" s="338" t="s">
        <v>5324</v>
      </c>
    </row>
    <row r="7115" ht="15.75" customHeight="1">
      <c r="A7115" s="338" t="s">
        <v>1133</v>
      </c>
      <c r="B7115" s="338" t="s">
        <v>7737</v>
      </c>
      <c r="C7115" s="338" t="s">
        <v>1537</v>
      </c>
      <c r="D7115" s="338">
        <v>2017.0</v>
      </c>
      <c r="E7115" s="338" t="s">
        <v>32202</v>
      </c>
      <c r="F7115" s="339">
        <v>45021.0</v>
      </c>
      <c r="G7115" s="338" t="s">
        <v>15133</v>
      </c>
      <c r="H7115" s="338" t="s">
        <v>25083</v>
      </c>
      <c r="I7115" s="338" t="s">
        <v>13094</v>
      </c>
      <c r="J7115" s="338" t="s">
        <v>7031</v>
      </c>
      <c r="K7115" s="338" t="s">
        <v>4987</v>
      </c>
      <c r="L7115" s="338" t="s">
        <v>18155</v>
      </c>
      <c r="M7115" s="338" t="s">
        <v>32485</v>
      </c>
      <c r="N7115" s="338" t="s">
        <v>5036</v>
      </c>
      <c r="O7115" s="338" t="s">
        <v>5780</v>
      </c>
    </row>
    <row r="7116" ht="15.75" customHeight="1">
      <c r="A7116" s="338" t="s">
        <v>32486</v>
      </c>
      <c r="B7116" s="338" t="s">
        <v>4970</v>
      </c>
      <c r="C7116" s="338" t="s">
        <v>1537</v>
      </c>
      <c r="D7116" s="338">
        <v>2017.0</v>
      </c>
      <c r="E7116" s="338" t="s">
        <v>32448</v>
      </c>
      <c r="F7116" s="338" t="s">
        <v>5286</v>
      </c>
      <c r="G7116" s="338" t="s">
        <v>6428</v>
      </c>
      <c r="H7116" s="338" t="s">
        <v>25466</v>
      </c>
      <c r="I7116" s="338" t="s">
        <v>32487</v>
      </c>
      <c r="J7116" s="338" t="s">
        <v>32488</v>
      </c>
      <c r="K7116" s="338" t="s">
        <v>4987</v>
      </c>
      <c r="L7116" s="338" t="s">
        <v>7014</v>
      </c>
      <c r="M7116" s="338" t="s">
        <v>32489</v>
      </c>
      <c r="N7116" s="338" t="s">
        <v>32490</v>
      </c>
      <c r="O7116" s="338" t="s">
        <v>5067</v>
      </c>
    </row>
    <row r="7117" ht="15.75" customHeight="1">
      <c r="A7117" s="338" t="s">
        <v>32491</v>
      </c>
      <c r="B7117" s="338" t="s">
        <v>4993</v>
      </c>
      <c r="C7117" s="338" t="s">
        <v>1572</v>
      </c>
      <c r="D7117" s="338">
        <v>2017.0</v>
      </c>
      <c r="E7117" s="338" t="s">
        <v>32376</v>
      </c>
      <c r="F7117" s="339">
        <v>45113.0</v>
      </c>
      <c r="G7117" s="338" t="s">
        <v>5797</v>
      </c>
      <c r="H7117" s="338" t="s">
        <v>25399</v>
      </c>
      <c r="I7117" s="338" t="s">
        <v>32492</v>
      </c>
      <c r="J7117" s="338" t="s">
        <v>25457</v>
      </c>
      <c r="K7117" s="338" t="s">
        <v>4987</v>
      </c>
      <c r="L7117" s="338" t="s">
        <v>32493</v>
      </c>
      <c r="M7117" s="338" t="s">
        <v>32494</v>
      </c>
      <c r="N7117" s="338" t="s">
        <v>26689</v>
      </c>
      <c r="O7117" s="338" t="s">
        <v>5576</v>
      </c>
    </row>
    <row r="7118" ht="15.75" customHeight="1">
      <c r="A7118" s="338" t="s">
        <v>32495</v>
      </c>
      <c r="B7118" s="338" t="s">
        <v>7737</v>
      </c>
      <c r="C7118" s="338" t="s">
        <v>1537</v>
      </c>
      <c r="D7118" s="338">
        <v>2017.0</v>
      </c>
      <c r="E7118" s="338" t="s">
        <v>32472</v>
      </c>
      <c r="F7118" s="339">
        <v>45084.0</v>
      </c>
      <c r="G7118" s="338" t="s">
        <v>7849</v>
      </c>
      <c r="H7118" s="338" t="s">
        <v>27859</v>
      </c>
      <c r="I7118" s="338" t="s">
        <v>32496</v>
      </c>
      <c r="J7118" s="338" t="s">
        <v>26724</v>
      </c>
      <c r="K7118" s="338" t="s">
        <v>4987</v>
      </c>
      <c r="L7118" s="338" t="s">
        <v>12942</v>
      </c>
      <c r="M7118" s="338" t="s">
        <v>32497</v>
      </c>
      <c r="N7118" s="338" t="s">
        <v>4990</v>
      </c>
      <c r="O7118" s="338" t="s">
        <v>5127</v>
      </c>
    </row>
    <row r="7119" ht="15.75" customHeight="1">
      <c r="A7119" s="338" t="s">
        <v>32498</v>
      </c>
      <c r="B7119" s="338" t="s">
        <v>4970</v>
      </c>
      <c r="C7119" s="338" t="s">
        <v>1547</v>
      </c>
      <c r="D7119" s="338">
        <v>2017.0</v>
      </c>
      <c r="E7119" s="338" t="s">
        <v>32499</v>
      </c>
      <c r="F7119" s="339">
        <v>44991.0</v>
      </c>
      <c r="G7119" s="338" t="s">
        <v>5080</v>
      </c>
      <c r="H7119" s="338" t="s">
        <v>19701</v>
      </c>
      <c r="I7119" s="338" t="s">
        <v>19701</v>
      </c>
      <c r="J7119" s="338" t="s">
        <v>12140</v>
      </c>
      <c r="K7119" s="338" t="s">
        <v>4987</v>
      </c>
      <c r="L7119" s="338" t="s">
        <v>6368</v>
      </c>
      <c r="M7119" s="338" t="s">
        <v>32500</v>
      </c>
      <c r="N7119" s="338" t="s">
        <v>14307</v>
      </c>
      <c r="O7119" s="338" t="s">
        <v>5483</v>
      </c>
    </row>
    <row r="7120" ht="15.75" customHeight="1">
      <c r="A7120" s="338" t="s">
        <v>1576</v>
      </c>
      <c r="B7120" s="338" t="s">
        <v>7737</v>
      </c>
      <c r="C7120" s="338" t="s">
        <v>1681</v>
      </c>
      <c r="D7120" s="338">
        <v>2017.0</v>
      </c>
      <c r="E7120" s="338" t="s">
        <v>32465</v>
      </c>
      <c r="F7120" s="339">
        <v>44933.0</v>
      </c>
      <c r="G7120" s="338" t="s">
        <v>7089</v>
      </c>
      <c r="H7120" s="338" t="s">
        <v>30066</v>
      </c>
      <c r="I7120" s="338" t="s">
        <v>30066</v>
      </c>
      <c r="J7120" s="338" t="s">
        <v>30067</v>
      </c>
      <c r="K7120" s="338" t="s">
        <v>4987</v>
      </c>
      <c r="L7120" s="338" t="s">
        <v>5222</v>
      </c>
      <c r="M7120" s="338" t="s">
        <v>32501</v>
      </c>
      <c r="N7120" s="338" t="s">
        <v>25296</v>
      </c>
      <c r="O7120" s="338" t="s">
        <v>5056</v>
      </c>
    </row>
    <row r="7121" ht="15.75" customHeight="1">
      <c r="A7121" s="338" t="s">
        <v>1092</v>
      </c>
      <c r="B7121" s="338" t="s">
        <v>4993</v>
      </c>
      <c r="C7121" s="338" t="s">
        <v>1572</v>
      </c>
      <c r="D7121" s="338">
        <v>2017.0</v>
      </c>
      <c r="E7121" s="338" t="s">
        <v>32262</v>
      </c>
      <c r="F7121" s="339">
        <v>44992.0</v>
      </c>
      <c r="G7121" s="338" t="s">
        <v>7802</v>
      </c>
      <c r="H7121" s="338" t="s">
        <v>32502</v>
      </c>
      <c r="I7121" s="338" t="s">
        <v>29124</v>
      </c>
      <c r="J7121" s="338" t="s">
        <v>26013</v>
      </c>
      <c r="K7121" s="338" t="s">
        <v>4987</v>
      </c>
      <c r="L7121" s="338" t="s">
        <v>14335</v>
      </c>
      <c r="M7121" s="338" t="s">
        <v>32503</v>
      </c>
      <c r="N7121" s="338" t="s">
        <v>32504</v>
      </c>
      <c r="O7121" s="338" t="s">
        <v>4991</v>
      </c>
    </row>
    <row r="7122" ht="15.75" customHeight="1">
      <c r="A7122" s="338" t="s">
        <v>4938</v>
      </c>
      <c r="B7122" s="338" t="s">
        <v>4970</v>
      </c>
      <c r="C7122" s="338" t="s">
        <v>1601</v>
      </c>
      <c r="D7122" s="338">
        <v>2017.0</v>
      </c>
      <c r="E7122" s="338" t="s">
        <v>32505</v>
      </c>
      <c r="F7122" s="339">
        <v>44964.0</v>
      </c>
      <c r="G7122" s="338" t="s">
        <v>6520</v>
      </c>
      <c r="H7122" s="338" t="s">
        <v>32506</v>
      </c>
      <c r="I7122" s="338" t="s">
        <v>29420</v>
      </c>
      <c r="J7122" s="338" t="s">
        <v>22552</v>
      </c>
      <c r="K7122" s="338" t="s">
        <v>4987</v>
      </c>
      <c r="M7122" s="338" t="s">
        <v>32507</v>
      </c>
      <c r="N7122" s="338" t="s">
        <v>32508</v>
      </c>
      <c r="O7122" s="338" t="s">
        <v>5037</v>
      </c>
    </row>
    <row r="7123" ht="15.75" customHeight="1">
      <c r="A7123" s="338" t="s">
        <v>1468</v>
      </c>
      <c r="B7123" s="338" t="s">
        <v>4970</v>
      </c>
      <c r="C7123" s="338" t="s">
        <v>1558</v>
      </c>
      <c r="D7123" s="338">
        <v>2017.0</v>
      </c>
      <c r="E7123" s="338" t="s">
        <v>31735</v>
      </c>
      <c r="F7123" s="339">
        <v>45053.0</v>
      </c>
      <c r="G7123" s="338" t="s">
        <v>12022</v>
      </c>
      <c r="H7123" s="338" t="s">
        <v>21374</v>
      </c>
      <c r="I7123" s="338" t="s">
        <v>32509</v>
      </c>
      <c r="J7123" s="338" t="s">
        <v>32510</v>
      </c>
      <c r="K7123" s="338" t="s">
        <v>4987</v>
      </c>
      <c r="L7123" s="338" t="s">
        <v>5084</v>
      </c>
      <c r="M7123" s="338" t="s">
        <v>32511</v>
      </c>
      <c r="N7123" s="338" t="s">
        <v>25955</v>
      </c>
      <c r="O7123" s="338" t="s">
        <v>6278</v>
      </c>
    </row>
    <row r="7124" ht="15.75" customHeight="1">
      <c r="A7124" s="338" t="s">
        <v>32512</v>
      </c>
      <c r="B7124" s="338" t="s">
        <v>5601</v>
      </c>
      <c r="C7124" s="338" t="s">
        <v>1547</v>
      </c>
      <c r="D7124" s="338">
        <v>2017.0</v>
      </c>
      <c r="E7124" s="338" t="s">
        <v>32442</v>
      </c>
      <c r="F7124" s="339">
        <v>45052.0</v>
      </c>
      <c r="G7124" s="338" t="s">
        <v>5105</v>
      </c>
      <c r="H7124" s="338" t="s">
        <v>30797</v>
      </c>
      <c r="I7124" s="338" t="s">
        <v>30797</v>
      </c>
      <c r="J7124" s="338" t="s">
        <v>32513</v>
      </c>
      <c r="K7124" s="338" t="s">
        <v>4987</v>
      </c>
      <c r="M7124" s="338" t="s">
        <v>32514</v>
      </c>
      <c r="N7124" s="338" t="s">
        <v>32515</v>
      </c>
      <c r="O7124" s="338" t="s">
        <v>5150</v>
      </c>
    </row>
    <row r="7125" ht="15.75" customHeight="1">
      <c r="A7125" s="338" t="s">
        <v>4692</v>
      </c>
      <c r="B7125" s="338" t="s">
        <v>4970</v>
      </c>
      <c r="C7125" s="338" t="s">
        <v>1558</v>
      </c>
      <c r="D7125" s="338">
        <v>2017.0</v>
      </c>
      <c r="E7125" s="338" t="s">
        <v>32450</v>
      </c>
      <c r="F7125" s="339">
        <v>45113.0</v>
      </c>
      <c r="G7125" s="338" t="s">
        <v>5963</v>
      </c>
      <c r="H7125" s="338" t="s">
        <v>32516</v>
      </c>
      <c r="I7125" s="338" t="s">
        <v>32516</v>
      </c>
      <c r="J7125" s="338" t="s">
        <v>31002</v>
      </c>
      <c r="K7125" s="338" t="s">
        <v>4987</v>
      </c>
      <c r="L7125" s="338" t="s">
        <v>5017</v>
      </c>
      <c r="M7125" s="338" t="s">
        <v>32517</v>
      </c>
      <c r="N7125" s="338" t="s">
        <v>32518</v>
      </c>
      <c r="O7125" s="338" t="s">
        <v>5248</v>
      </c>
    </row>
    <row r="7126" ht="15.75" customHeight="1">
      <c r="A7126" s="338" t="s">
        <v>2480</v>
      </c>
      <c r="B7126" s="338" t="s">
        <v>4970</v>
      </c>
      <c r="C7126" s="338" t="s">
        <v>1537</v>
      </c>
      <c r="D7126" s="338">
        <v>2017.0</v>
      </c>
      <c r="E7126" s="338" t="s">
        <v>32408</v>
      </c>
      <c r="F7126" s="338" t="s">
        <v>5059</v>
      </c>
      <c r="G7126" s="338" t="s">
        <v>14443</v>
      </c>
      <c r="H7126" s="338" t="s">
        <v>11858</v>
      </c>
      <c r="I7126" s="338" t="s">
        <v>19023</v>
      </c>
      <c r="J7126" s="338" t="s">
        <v>32519</v>
      </c>
      <c r="K7126" s="338" t="s">
        <v>4976</v>
      </c>
      <c r="L7126" s="338" t="s">
        <v>5377</v>
      </c>
      <c r="M7126" s="338" t="s">
        <v>32520</v>
      </c>
      <c r="N7126" s="338" t="s">
        <v>31970</v>
      </c>
      <c r="O7126" s="338" t="s">
        <v>5677</v>
      </c>
    </row>
    <row r="7127" ht="15.75" customHeight="1">
      <c r="A7127" s="338" t="s">
        <v>12863</v>
      </c>
      <c r="B7127" s="338" t="s">
        <v>4970</v>
      </c>
      <c r="C7127" s="338" t="s">
        <v>1537</v>
      </c>
      <c r="D7127" s="338">
        <v>2017.0</v>
      </c>
      <c r="E7127" s="338" t="s">
        <v>32381</v>
      </c>
      <c r="F7127" s="339">
        <v>45022.0</v>
      </c>
      <c r="G7127" s="338" t="s">
        <v>7864</v>
      </c>
      <c r="H7127" s="338" t="s">
        <v>32521</v>
      </c>
      <c r="I7127" s="338" t="s">
        <v>32521</v>
      </c>
      <c r="J7127" s="338" t="s">
        <v>32522</v>
      </c>
      <c r="K7127" s="338" t="s">
        <v>5607</v>
      </c>
      <c r="M7127" s="338" t="s">
        <v>32523</v>
      </c>
      <c r="N7127" s="338" t="s">
        <v>32524</v>
      </c>
      <c r="O7127" s="338" t="s">
        <v>5576</v>
      </c>
    </row>
    <row r="7128" ht="15.75" customHeight="1">
      <c r="A7128" s="338" t="s">
        <v>1438</v>
      </c>
      <c r="B7128" s="338" t="s">
        <v>4970</v>
      </c>
      <c r="C7128" s="338" t="s">
        <v>3713</v>
      </c>
      <c r="D7128" s="338">
        <v>2017.0</v>
      </c>
      <c r="E7128" s="338" t="s">
        <v>32155</v>
      </c>
      <c r="F7128" s="339">
        <v>45143.0</v>
      </c>
      <c r="G7128" s="338" t="s">
        <v>6403</v>
      </c>
      <c r="H7128" s="338" t="s">
        <v>27358</v>
      </c>
      <c r="I7128" s="338" t="s">
        <v>25897</v>
      </c>
      <c r="J7128" s="338" t="s">
        <v>32525</v>
      </c>
      <c r="K7128" s="338" t="s">
        <v>5245</v>
      </c>
      <c r="L7128" s="338" t="s">
        <v>5064</v>
      </c>
      <c r="M7128" s="338" t="s">
        <v>32526</v>
      </c>
      <c r="N7128" s="338" t="s">
        <v>24480</v>
      </c>
      <c r="O7128" s="338" t="s">
        <v>5248</v>
      </c>
    </row>
    <row r="7129" ht="15.75" customHeight="1">
      <c r="A7129" s="338" t="s">
        <v>4191</v>
      </c>
      <c r="B7129" s="338" t="s">
        <v>4970</v>
      </c>
      <c r="C7129" s="338" t="s">
        <v>3713</v>
      </c>
      <c r="D7129" s="338">
        <v>2017.0</v>
      </c>
      <c r="E7129" s="338" t="s">
        <v>32472</v>
      </c>
      <c r="F7129" s="339">
        <v>44931.0</v>
      </c>
      <c r="G7129" s="338" t="s">
        <v>5774</v>
      </c>
      <c r="H7129" s="338" t="s">
        <v>26556</v>
      </c>
      <c r="I7129" s="338" t="s">
        <v>32527</v>
      </c>
      <c r="J7129" s="338" t="s">
        <v>27907</v>
      </c>
      <c r="K7129" s="338" t="s">
        <v>4976</v>
      </c>
      <c r="L7129" s="338" t="s">
        <v>5377</v>
      </c>
      <c r="M7129" s="338" t="s">
        <v>32528</v>
      </c>
      <c r="N7129" s="338" t="s">
        <v>5036</v>
      </c>
      <c r="O7129" s="338" t="s">
        <v>5471</v>
      </c>
    </row>
    <row r="7130" ht="15.75" customHeight="1">
      <c r="A7130" s="338" t="s">
        <v>4235</v>
      </c>
      <c r="B7130" s="338" t="s">
        <v>4970</v>
      </c>
      <c r="C7130" s="338" t="s">
        <v>1681</v>
      </c>
      <c r="D7130" s="338">
        <v>2017.0</v>
      </c>
      <c r="E7130" s="338" t="s">
        <v>32529</v>
      </c>
      <c r="F7130" s="339">
        <v>45023.0</v>
      </c>
      <c r="G7130" s="338" t="s">
        <v>25369</v>
      </c>
      <c r="H7130" s="338" t="s">
        <v>22753</v>
      </c>
      <c r="I7130" s="338" t="s">
        <v>27080</v>
      </c>
      <c r="J7130" s="338" t="s">
        <v>22753</v>
      </c>
      <c r="K7130" s="338" t="s">
        <v>4987</v>
      </c>
      <c r="L7130" s="338" t="s">
        <v>5064</v>
      </c>
      <c r="M7130" s="338" t="s">
        <v>32530</v>
      </c>
      <c r="N7130" s="338" t="s">
        <v>29872</v>
      </c>
      <c r="O7130" s="338" t="s">
        <v>4991</v>
      </c>
    </row>
    <row r="7131" ht="15.75" customHeight="1">
      <c r="A7131" s="338" t="s">
        <v>1864</v>
      </c>
      <c r="B7131" s="338" t="s">
        <v>7737</v>
      </c>
      <c r="C7131" s="338" t="s">
        <v>1601</v>
      </c>
      <c r="D7131" s="338">
        <v>2017.0</v>
      </c>
      <c r="E7131" s="338" t="s">
        <v>32478</v>
      </c>
      <c r="F7131" s="339">
        <v>45112.0</v>
      </c>
      <c r="G7131" s="338" t="s">
        <v>5797</v>
      </c>
      <c r="H7131" s="338" t="s">
        <v>32531</v>
      </c>
      <c r="I7131" s="338" t="s">
        <v>32531</v>
      </c>
      <c r="J7131" s="338" t="s">
        <v>22133</v>
      </c>
      <c r="K7131" s="338" t="s">
        <v>4976</v>
      </c>
      <c r="L7131" s="338" t="s">
        <v>10879</v>
      </c>
      <c r="M7131" s="338" t="s">
        <v>32532</v>
      </c>
      <c r="N7131" s="338" t="s">
        <v>32533</v>
      </c>
      <c r="O7131" s="338" t="s">
        <v>5143</v>
      </c>
    </row>
    <row r="7132" ht="15.75" customHeight="1">
      <c r="A7132" s="338" t="s">
        <v>2631</v>
      </c>
      <c r="B7132" s="338" t="s">
        <v>7737</v>
      </c>
      <c r="C7132" s="338" t="s">
        <v>1547</v>
      </c>
      <c r="D7132" s="338">
        <v>2017.0</v>
      </c>
      <c r="E7132" s="338" t="s">
        <v>32534</v>
      </c>
      <c r="F7132" s="339">
        <v>44964.0</v>
      </c>
      <c r="G7132" s="338" t="s">
        <v>6358</v>
      </c>
      <c r="H7132" s="338" t="s">
        <v>5668</v>
      </c>
      <c r="I7132" s="338" t="s">
        <v>32535</v>
      </c>
      <c r="J7132" s="338" t="s">
        <v>6022</v>
      </c>
      <c r="K7132" s="338" t="s">
        <v>4987</v>
      </c>
      <c r="L7132" s="338" t="s">
        <v>6394</v>
      </c>
      <c r="M7132" s="338" t="s">
        <v>32536</v>
      </c>
      <c r="N7132" s="338" t="s">
        <v>5224</v>
      </c>
      <c r="O7132" s="338" t="s">
        <v>5077</v>
      </c>
    </row>
    <row r="7133" ht="15.75" customHeight="1">
      <c r="A7133" s="338" t="s">
        <v>2066</v>
      </c>
      <c r="B7133" s="338" t="s">
        <v>7737</v>
      </c>
      <c r="C7133" s="338" t="s">
        <v>1547</v>
      </c>
      <c r="D7133" s="338">
        <v>2017.0</v>
      </c>
      <c r="E7133" s="338" t="s">
        <v>32348</v>
      </c>
      <c r="F7133" s="339">
        <v>45022.0</v>
      </c>
      <c r="G7133" s="338" t="s">
        <v>7952</v>
      </c>
      <c r="H7133" s="338" t="s">
        <v>32537</v>
      </c>
      <c r="I7133" s="338" t="s">
        <v>31175</v>
      </c>
      <c r="J7133" s="338" t="s">
        <v>32538</v>
      </c>
      <c r="K7133" s="338" t="s">
        <v>4987</v>
      </c>
      <c r="L7133" s="338" t="s">
        <v>5064</v>
      </c>
      <c r="M7133" s="338" t="s">
        <v>32539</v>
      </c>
      <c r="N7133" s="338" t="s">
        <v>32540</v>
      </c>
      <c r="O7133" s="338" t="s">
        <v>5186</v>
      </c>
    </row>
    <row r="7134" ht="15.75" customHeight="1">
      <c r="A7134" s="338" t="s">
        <v>32541</v>
      </c>
      <c r="B7134" s="338" t="s">
        <v>4970</v>
      </c>
      <c r="C7134" s="338" t="s">
        <v>1547</v>
      </c>
      <c r="D7134" s="338">
        <v>2017.0</v>
      </c>
      <c r="E7134" s="338" t="s">
        <v>32542</v>
      </c>
      <c r="F7134" s="339">
        <v>45175.0</v>
      </c>
      <c r="G7134" s="338" t="s">
        <v>11997</v>
      </c>
      <c r="H7134" s="338" t="s">
        <v>30343</v>
      </c>
      <c r="I7134" s="338" t="s">
        <v>30343</v>
      </c>
      <c r="J7134" s="338" t="s">
        <v>22600</v>
      </c>
      <c r="K7134" s="338" t="s">
        <v>4987</v>
      </c>
      <c r="L7134" s="338" t="s">
        <v>6444</v>
      </c>
      <c r="M7134" s="338" t="s">
        <v>32543</v>
      </c>
      <c r="N7134" s="338" t="s">
        <v>30345</v>
      </c>
      <c r="O7134" s="338" t="s">
        <v>5248</v>
      </c>
    </row>
    <row r="7135" ht="15.75" customHeight="1">
      <c r="A7135" s="338" t="s">
        <v>32544</v>
      </c>
      <c r="B7135" s="338" t="s">
        <v>4970</v>
      </c>
      <c r="C7135" s="338" t="s">
        <v>1537</v>
      </c>
      <c r="D7135" s="338">
        <v>2017.0</v>
      </c>
      <c r="E7135" s="338" t="s">
        <v>32545</v>
      </c>
      <c r="F7135" s="339">
        <v>44963.0</v>
      </c>
      <c r="G7135" s="338" t="s">
        <v>8753</v>
      </c>
      <c r="H7135" s="338" t="s">
        <v>32546</v>
      </c>
      <c r="I7135" s="338" t="s">
        <v>32547</v>
      </c>
      <c r="J7135" s="338" t="s">
        <v>32548</v>
      </c>
      <c r="K7135" s="338" t="s">
        <v>5245</v>
      </c>
      <c r="M7135" s="338" t="s">
        <v>32549</v>
      </c>
      <c r="N7135" s="338" t="s">
        <v>29456</v>
      </c>
      <c r="O7135" s="338" t="s">
        <v>5483</v>
      </c>
    </row>
    <row r="7136" ht="15.75" customHeight="1">
      <c r="A7136" s="338" t="s">
        <v>4025</v>
      </c>
      <c r="B7136" s="338" t="s">
        <v>7737</v>
      </c>
      <c r="C7136" s="338" t="s">
        <v>1537</v>
      </c>
      <c r="D7136" s="338">
        <v>2017.0</v>
      </c>
      <c r="E7136" s="338" t="s">
        <v>32448</v>
      </c>
      <c r="F7136" s="339">
        <v>45174.0</v>
      </c>
      <c r="G7136" s="338" t="s">
        <v>9524</v>
      </c>
      <c r="H7136" s="338" t="s">
        <v>31493</v>
      </c>
      <c r="I7136" s="338" t="s">
        <v>24961</v>
      </c>
      <c r="J7136" s="338" t="s">
        <v>32550</v>
      </c>
      <c r="K7136" s="338" t="s">
        <v>4987</v>
      </c>
      <c r="L7136" s="338" t="s">
        <v>16620</v>
      </c>
      <c r="M7136" s="338" t="s">
        <v>32551</v>
      </c>
      <c r="N7136" s="338" t="s">
        <v>25296</v>
      </c>
      <c r="O7136" s="338" t="s">
        <v>5002</v>
      </c>
    </row>
    <row r="7137" ht="15.75" customHeight="1">
      <c r="A7137" s="338" t="s">
        <v>32552</v>
      </c>
      <c r="B7137" s="338" t="s">
        <v>5601</v>
      </c>
      <c r="C7137" s="338" t="s">
        <v>1558</v>
      </c>
      <c r="D7137" s="338">
        <v>2017.0</v>
      </c>
      <c r="E7137" s="338" t="s">
        <v>32467</v>
      </c>
      <c r="F7137" s="339">
        <v>45023.0</v>
      </c>
      <c r="G7137" s="338" t="s">
        <v>5121</v>
      </c>
      <c r="H7137" s="338" t="s">
        <v>32553</v>
      </c>
      <c r="I7137" s="338" t="s">
        <v>32554</v>
      </c>
      <c r="J7137" s="338" t="s">
        <v>7835</v>
      </c>
      <c r="K7137" s="338" t="s">
        <v>4987</v>
      </c>
      <c r="M7137" s="338" t="s">
        <v>32555</v>
      </c>
      <c r="N7137" s="338" t="s">
        <v>32556</v>
      </c>
      <c r="O7137" s="338" t="s">
        <v>5010</v>
      </c>
    </row>
    <row r="7138" ht="15.75" customHeight="1">
      <c r="A7138" s="338" t="s">
        <v>32557</v>
      </c>
      <c r="B7138" s="338" t="s">
        <v>4970</v>
      </c>
      <c r="C7138" s="338" t="s">
        <v>1681</v>
      </c>
      <c r="D7138" s="338">
        <v>2017.0</v>
      </c>
      <c r="E7138" s="338" t="s">
        <v>32558</v>
      </c>
      <c r="F7138" s="339">
        <v>45144.0</v>
      </c>
      <c r="G7138" s="338" t="s">
        <v>10344</v>
      </c>
      <c r="H7138" s="338" t="s">
        <v>6351</v>
      </c>
      <c r="I7138" s="338" t="s">
        <v>21449</v>
      </c>
      <c r="J7138" s="338" t="s">
        <v>26888</v>
      </c>
      <c r="K7138" s="338" t="s">
        <v>4987</v>
      </c>
      <c r="L7138" s="338" t="s">
        <v>6394</v>
      </c>
      <c r="M7138" s="338" t="s">
        <v>32559</v>
      </c>
      <c r="N7138" s="338" t="s">
        <v>32560</v>
      </c>
      <c r="O7138" s="338" t="s">
        <v>5193</v>
      </c>
    </row>
    <row r="7139" ht="15.75" customHeight="1">
      <c r="A7139" s="338" t="s">
        <v>4870</v>
      </c>
      <c r="B7139" s="338" t="s">
        <v>4970</v>
      </c>
      <c r="C7139" s="338" t="s">
        <v>1558</v>
      </c>
      <c r="D7139" s="338">
        <v>2017.0</v>
      </c>
      <c r="E7139" s="338" t="s">
        <v>32155</v>
      </c>
      <c r="F7139" s="339">
        <v>45112.0</v>
      </c>
      <c r="G7139" s="338" t="s">
        <v>5710</v>
      </c>
      <c r="H7139" s="338" t="s">
        <v>18372</v>
      </c>
      <c r="I7139" s="338" t="s">
        <v>7877</v>
      </c>
      <c r="J7139" s="338" t="s">
        <v>18104</v>
      </c>
      <c r="K7139" s="338" t="s">
        <v>4976</v>
      </c>
      <c r="L7139" s="338" t="s">
        <v>7014</v>
      </c>
      <c r="M7139" s="338" t="s">
        <v>32561</v>
      </c>
      <c r="N7139" s="338" t="s">
        <v>30433</v>
      </c>
      <c r="O7139" s="338" t="s">
        <v>5624</v>
      </c>
    </row>
    <row r="7140" ht="15.75" customHeight="1">
      <c r="A7140" s="338" t="s">
        <v>32562</v>
      </c>
      <c r="B7140" s="338" t="s">
        <v>4970</v>
      </c>
      <c r="C7140" s="338" t="s">
        <v>1547</v>
      </c>
      <c r="D7140" s="338">
        <v>2017.0</v>
      </c>
      <c r="E7140" s="338" t="s">
        <v>32563</v>
      </c>
      <c r="F7140" s="339">
        <v>44964.0</v>
      </c>
      <c r="G7140" s="338" t="s">
        <v>5105</v>
      </c>
      <c r="H7140" s="338" t="s">
        <v>32564</v>
      </c>
      <c r="I7140" s="338" t="s">
        <v>16040</v>
      </c>
      <c r="J7140" s="338" t="s">
        <v>9159</v>
      </c>
      <c r="K7140" s="338" t="s">
        <v>4976</v>
      </c>
      <c r="M7140" s="338" t="s">
        <v>32565</v>
      </c>
      <c r="N7140" s="338" t="s">
        <v>31515</v>
      </c>
      <c r="O7140" s="338" t="s">
        <v>5339</v>
      </c>
    </row>
    <row r="7141" ht="15.75" customHeight="1">
      <c r="A7141" s="338" t="s">
        <v>32566</v>
      </c>
      <c r="B7141" s="338" t="s">
        <v>4970</v>
      </c>
      <c r="C7141" s="338" t="s">
        <v>1425</v>
      </c>
      <c r="D7141" s="338">
        <v>2017.0</v>
      </c>
      <c r="E7141" s="338" t="s">
        <v>32202</v>
      </c>
      <c r="F7141" s="339">
        <v>44963.0</v>
      </c>
      <c r="G7141" s="338" t="s">
        <v>5838</v>
      </c>
      <c r="H7141" s="338" t="s">
        <v>32567</v>
      </c>
      <c r="I7141" s="338" t="s">
        <v>32567</v>
      </c>
      <c r="J7141" s="338" t="s">
        <v>31258</v>
      </c>
      <c r="K7141" s="338" t="s">
        <v>4987</v>
      </c>
      <c r="L7141" s="338" t="s">
        <v>5084</v>
      </c>
      <c r="M7141" s="338" t="s">
        <v>32568</v>
      </c>
      <c r="N7141" s="338" t="s">
        <v>27910</v>
      </c>
      <c r="O7141" s="338" t="s">
        <v>5283</v>
      </c>
    </row>
    <row r="7142" ht="15.75" customHeight="1">
      <c r="A7142" s="338" t="s">
        <v>218</v>
      </c>
      <c r="B7142" s="338" t="s">
        <v>4993</v>
      </c>
      <c r="C7142" s="338" t="s">
        <v>1572</v>
      </c>
      <c r="D7142" s="338">
        <v>2017.0</v>
      </c>
      <c r="E7142" s="338" t="s">
        <v>32499</v>
      </c>
      <c r="F7142" s="339">
        <v>44991.0</v>
      </c>
      <c r="G7142" s="338" t="s">
        <v>10353</v>
      </c>
      <c r="H7142" s="338" t="s">
        <v>31193</v>
      </c>
      <c r="I7142" s="338" t="s">
        <v>21635</v>
      </c>
      <c r="J7142" s="338" t="s">
        <v>24284</v>
      </c>
      <c r="K7142" s="338" t="s">
        <v>4987</v>
      </c>
      <c r="L7142" s="338" t="s">
        <v>14335</v>
      </c>
      <c r="M7142" s="338" t="s">
        <v>32569</v>
      </c>
      <c r="N7142" s="338" t="s">
        <v>31197</v>
      </c>
      <c r="O7142" s="338" t="s">
        <v>5143</v>
      </c>
    </row>
    <row r="7143" ht="15.75" customHeight="1">
      <c r="A7143" s="338" t="s">
        <v>32570</v>
      </c>
      <c r="B7143" s="338" t="s">
        <v>7737</v>
      </c>
      <c r="C7143" s="338" t="s">
        <v>1558</v>
      </c>
      <c r="D7143" s="338">
        <v>2017.0</v>
      </c>
      <c r="E7143" s="338" t="s">
        <v>31785</v>
      </c>
      <c r="F7143" s="339">
        <v>45083.0</v>
      </c>
      <c r="G7143" s="338" t="s">
        <v>10344</v>
      </c>
      <c r="H7143" s="338" t="s">
        <v>23803</v>
      </c>
      <c r="I7143" s="338" t="s">
        <v>30876</v>
      </c>
      <c r="J7143" s="338" t="s">
        <v>5107</v>
      </c>
      <c r="K7143" s="338" t="s">
        <v>4987</v>
      </c>
      <c r="L7143" s="338" t="s">
        <v>7014</v>
      </c>
      <c r="M7143" s="338" t="s">
        <v>32571</v>
      </c>
      <c r="N7143" s="338" t="s">
        <v>27587</v>
      </c>
      <c r="O7143" s="338" t="s">
        <v>5186</v>
      </c>
    </row>
    <row r="7144" ht="15.75" customHeight="1">
      <c r="A7144" s="338" t="s">
        <v>32572</v>
      </c>
      <c r="B7144" s="338" t="s">
        <v>4970</v>
      </c>
      <c r="C7144" s="338" t="s">
        <v>1547</v>
      </c>
      <c r="D7144" s="338">
        <v>2017.0</v>
      </c>
      <c r="E7144" s="338" t="s">
        <v>32294</v>
      </c>
      <c r="F7144" s="339">
        <v>45112.0</v>
      </c>
      <c r="G7144" s="338" t="s">
        <v>12154</v>
      </c>
      <c r="H7144" s="338" t="s">
        <v>17860</v>
      </c>
      <c r="I7144" s="338" t="s">
        <v>17860</v>
      </c>
      <c r="J7144" s="338" t="s">
        <v>18104</v>
      </c>
      <c r="K7144" s="338" t="s">
        <v>4987</v>
      </c>
      <c r="L7144" s="338" t="s">
        <v>16968</v>
      </c>
      <c r="M7144" s="338" t="s">
        <v>32573</v>
      </c>
      <c r="N7144" s="338" t="s">
        <v>5009</v>
      </c>
      <c r="O7144" s="338" t="s">
        <v>10697</v>
      </c>
    </row>
    <row r="7145" ht="15.75" customHeight="1">
      <c r="A7145" s="338" t="s">
        <v>3240</v>
      </c>
      <c r="B7145" s="338" t="s">
        <v>7737</v>
      </c>
      <c r="C7145" s="338" t="s">
        <v>1547</v>
      </c>
      <c r="D7145" s="338">
        <v>2017.0</v>
      </c>
      <c r="E7145" s="338" t="s">
        <v>32341</v>
      </c>
      <c r="F7145" s="339">
        <v>45052.0</v>
      </c>
      <c r="G7145" s="338" t="s">
        <v>8593</v>
      </c>
      <c r="H7145" s="338" t="s">
        <v>32574</v>
      </c>
      <c r="I7145" s="338" t="s">
        <v>17248</v>
      </c>
      <c r="J7145" s="338" t="s">
        <v>30582</v>
      </c>
      <c r="K7145" s="338" t="s">
        <v>4987</v>
      </c>
      <c r="L7145" s="338" t="s">
        <v>5084</v>
      </c>
      <c r="M7145" s="338" t="s">
        <v>32575</v>
      </c>
      <c r="N7145" s="338" t="s">
        <v>32576</v>
      </c>
      <c r="O7145" s="338" t="s">
        <v>5020</v>
      </c>
    </row>
    <row r="7146" ht="15.75" customHeight="1">
      <c r="A7146" s="338" t="s">
        <v>32577</v>
      </c>
      <c r="B7146" s="338" t="s">
        <v>7737</v>
      </c>
      <c r="C7146" s="338" t="s">
        <v>1547</v>
      </c>
      <c r="D7146" s="338">
        <v>2017.0</v>
      </c>
      <c r="E7146" s="338" t="s">
        <v>32376</v>
      </c>
      <c r="F7146" s="339">
        <v>44963.0</v>
      </c>
      <c r="G7146" s="338" t="s">
        <v>5113</v>
      </c>
      <c r="H7146" s="338" t="s">
        <v>5381</v>
      </c>
      <c r="I7146" s="338" t="s">
        <v>5381</v>
      </c>
      <c r="J7146" s="338" t="s">
        <v>28459</v>
      </c>
      <c r="K7146" s="338" t="s">
        <v>4987</v>
      </c>
      <c r="L7146" s="338" t="s">
        <v>7014</v>
      </c>
      <c r="M7146" s="338" t="s">
        <v>32578</v>
      </c>
      <c r="N7146" s="338" t="s">
        <v>31850</v>
      </c>
      <c r="O7146" s="338" t="s">
        <v>5294</v>
      </c>
    </row>
    <row r="7147" ht="15.75" customHeight="1">
      <c r="A7147" s="338" t="s">
        <v>2354</v>
      </c>
      <c r="B7147" s="338" t="s">
        <v>4993</v>
      </c>
      <c r="C7147" s="338" t="s">
        <v>1572</v>
      </c>
      <c r="D7147" s="338">
        <v>2017.0</v>
      </c>
      <c r="E7147" s="338" t="s">
        <v>32388</v>
      </c>
      <c r="F7147" s="339">
        <v>44988.0</v>
      </c>
      <c r="G7147" s="338" t="s">
        <v>9516</v>
      </c>
      <c r="H7147" s="338" t="s">
        <v>26993</v>
      </c>
      <c r="I7147" s="338" t="s">
        <v>26993</v>
      </c>
      <c r="J7147" s="338" t="s">
        <v>32579</v>
      </c>
      <c r="K7147" s="338" t="s">
        <v>4987</v>
      </c>
      <c r="L7147" s="338" t="s">
        <v>6394</v>
      </c>
      <c r="M7147" s="338" t="s">
        <v>32580</v>
      </c>
      <c r="N7147" s="338" t="s">
        <v>4990</v>
      </c>
      <c r="O7147" s="338" t="s">
        <v>5505</v>
      </c>
    </row>
    <row r="7148" ht="15.75" customHeight="1">
      <c r="A7148" s="338" t="s">
        <v>4393</v>
      </c>
      <c r="B7148" s="338" t="s">
        <v>4970</v>
      </c>
      <c r="C7148" s="338" t="s">
        <v>1558</v>
      </c>
      <c r="D7148" s="338">
        <v>2017.0</v>
      </c>
      <c r="E7148" s="338" t="s">
        <v>32140</v>
      </c>
      <c r="F7148" s="339">
        <v>45083.0</v>
      </c>
      <c r="G7148" s="338" t="s">
        <v>5963</v>
      </c>
      <c r="H7148" s="338" t="s">
        <v>32581</v>
      </c>
      <c r="I7148" s="338" t="s">
        <v>32582</v>
      </c>
      <c r="J7148" s="338" t="s">
        <v>29214</v>
      </c>
      <c r="K7148" s="338" t="s">
        <v>4987</v>
      </c>
      <c r="M7148" s="338" t="s">
        <v>32583</v>
      </c>
      <c r="N7148" s="338" t="s">
        <v>32584</v>
      </c>
      <c r="O7148" s="338" t="s">
        <v>5020</v>
      </c>
    </row>
    <row r="7149" ht="15.75" customHeight="1">
      <c r="A7149" s="338" t="s">
        <v>18044</v>
      </c>
      <c r="B7149" s="338" t="s">
        <v>4970</v>
      </c>
      <c r="C7149" s="338" t="s">
        <v>1547</v>
      </c>
      <c r="D7149" s="338">
        <v>2017.0</v>
      </c>
      <c r="E7149" s="338" t="s">
        <v>31884</v>
      </c>
      <c r="F7149" s="339">
        <v>44931.0</v>
      </c>
      <c r="G7149" s="338" t="s">
        <v>5251</v>
      </c>
      <c r="H7149" s="338" t="s">
        <v>32585</v>
      </c>
      <c r="I7149" s="338" t="s">
        <v>32586</v>
      </c>
      <c r="J7149" s="338" t="s">
        <v>32587</v>
      </c>
      <c r="K7149" s="338" t="s">
        <v>4987</v>
      </c>
      <c r="L7149" s="338" t="s">
        <v>5176</v>
      </c>
      <c r="M7149" s="338" t="s">
        <v>32588</v>
      </c>
      <c r="N7149" s="338" t="s">
        <v>18938</v>
      </c>
      <c r="O7149" s="338" t="s">
        <v>5067</v>
      </c>
    </row>
    <row r="7150" ht="15.75" customHeight="1">
      <c r="A7150" s="338" t="s">
        <v>2129</v>
      </c>
      <c r="B7150" s="338" t="s">
        <v>4993</v>
      </c>
      <c r="C7150" s="338" t="s">
        <v>1572</v>
      </c>
      <c r="D7150" s="338">
        <v>2017.0</v>
      </c>
      <c r="E7150" s="338" t="s">
        <v>32534</v>
      </c>
      <c r="F7150" s="339">
        <v>45145.0</v>
      </c>
      <c r="G7150" s="338" t="s">
        <v>5137</v>
      </c>
      <c r="H7150" s="338" t="s">
        <v>30616</v>
      </c>
      <c r="I7150" s="338" t="s">
        <v>30616</v>
      </c>
      <c r="J7150" s="338" t="s">
        <v>25138</v>
      </c>
      <c r="K7150" s="338" t="s">
        <v>4976</v>
      </c>
      <c r="L7150" s="338" t="s">
        <v>7743</v>
      </c>
      <c r="M7150" s="338" t="s">
        <v>32589</v>
      </c>
      <c r="N7150" s="338" t="s">
        <v>14406</v>
      </c>
      <c r="O7150" s="338" t="s">
        <v>5120</v>
      </c>
    </row>
    <row r="7151" ht="15.75" customHeight="1">
      <c r="A7151" s="338" t="s">
        <v>1922</v>
      </c>
      <c r="B7151" s="338" t="s">
        <v>4970</v>
      </c>
      <c r="C7151" s="338" t="s">
        <v>1601</v>
      </c>
      <c r="D7151" s="338">
        <v>2017.0</v>
      </c>
      <c r="E7151" s="338" t="s">
        <v>32144</v>
      </c>
      <c r="F7151" s="339">
        <v>44963.0</v>
      </c>
      <c r="G7151" s="338" t="s">
        <v>7952</v>
      </c>
      <c r="H7151" s="338" t="s">
        <v>20028</v>
      </c>
      <c r="I7151" s="338" t="s">
        <v>30112</v>
      </c>
      <c r="J7151" s="338" t="s">
        <v>32590</v>
      </c>
      <c r="K7151" s="338" t="s">
        <v>4987</v>
      </c>
      <c r="L7151" s="338" t="s">
        <v>4977</v>
      </c>
      <c r="M7151" s="338" t="s">
        <v>32591</v>
      </c>
      <c r="N7151" s="338" t="s">
        <v>32592</v>
      </c>
      <c r="O7151" s="338" t="s">
        <v>5943</v>
      </c>
    </row>
    <row r="7152" ht="15.75" customHeight="1">
      <c r="A7152" s="338" t="s">
        <v>4346</v>
      </c>
      <c r="B7152" s="338" t="s">
        <v>7737</v>
      </c>
      <c r="C7152" s="338" t="s">
        <v>1572</v>
      </c>
      <c r="D7152" s="338">
        <v>2017.0</v>
      </c>
      <c r="E7152" s="338" t="s">
        <v>32370</v>
      </c>
      <c r="F7152" s="339">
        <v>45145.0</v>
      </c>
      <c r="G7152" s="338" t="s">
        <v>7796</v>
      </c>
      <c r="H7152" s="338" t="s">
        <v>32593</v>
      </c>
      <c r="I7152" s="338" t="s">
        <v>32593</v>
      </c>
      <c r="J7152" s="338" t="s">
        <v>32594</v>
      </c>
      <c r="K7152" s="338" t="s">
        <v>30322</v>
      </c>
      <c r="M7152" s="338" t="s">
        <v>32595</v>
      </c>
      <c r="N7152" s="338" t="s">
        <v>32596</v>
      </c>
      <c r="O7152" s="338" t="s">
        <v>5370</v>
      </c>
    </row>
    <row r="7153" ht="15.75" customHeight="1">
      <c r="A7153" s="338" t="s">
        <v>4716</v>
      </c>
      <c r="B7153" s="338" t="s">
        <v>7737</v>
      </c>
      <c r="C7153" s="338" t="s">
        <v>1547</v>
      </c>
      <c r="D7153" s="338">
        <v>2017.0</v>
      </c>
      <c r="E7153" s="338" t="s">
        <v>32597</v>
      </c>
      <c r="F7153" s="339">
        <v>45022.0</v>
      </c>
      <c r="G7153" s="338" t="s">
        <v>6586</v>
      </c>
      <c r="H7153" s="338" t="s">
        <v>13913</v>
      </c>
      <c r="I7153" s="338" t="s">
        <v>26388</v>
      </c>
      <c r="J7153" s="338" t="s">
        <v>9618</v>
      </c>
      <c r="K7153" s="338" t="s">
        <v>4987</v>
      </c>
      <c r="L7153" s="338" t="s">
        <v>7748</v>
      </c>
      <c r="M7153" s="338" t="s">
        <v>32598</v>
      </c>
      <c r="N7153" s="338" t="s">
        <v>32599</v>
      </c>
      <c r="O7153" s="338" t="s">
        <v>6278</v>
      </c>
    </row>
    <row r="7154" ht="15.75" customHeight="1">
      <c r="A7154" s="338" t="s">
        <v>32600</v>
      </c>
      <c r="B7154" s="338" t="s">
        <v>5601</v>
      </c>
      <c r="C7154" s="338" t="s">
        <v>1547</v>
      </c>
      <c r="D7154" s="338">
        <v>2017.0</v>
      </c>
      <c r="E7154" s="338" t="s">
        <v>32601</v>
      </c>
      <c r="F7154" s="339">
        <v>44963.0</v>
      </c>
      <c r="G7154" s="338" t="s">
        <v>5287</v>
      </c>
      <c r="H7154" s="338" t="s">
        <v>20959</v>
      </c>
      <c r="I7154" s="338" t="s">
        <v>20959</v>
      </c>
      <c r="J7154" s="338" t="s">
        <v>29945</v>
      </c>
      <c r="K7154" s="338" t="s">
        <v>5607</v>
      </c>
      <c r="M7154" s="338" t="s">
        <v>32602</v>
      </c>
      <c r="N7154" s="338" t="s">
        <v>29502</v>
      </c>
      <c r="O7154" s="338" t="s">
        <v>5324</v>
      </c>
    </row>
    <row r="7155" ht="15.75" customHeight="1">
      <c r="A7155" s="338" t="s">
        <v>3773</v>
      </c>
      <c r="B7155" s="338" t="s">
        <v>7737</v>
      </c>
      <c r="C7155" s="338" t="s">
        <v>1537</v>
      </c>
      <c r="D7155" s="338">
        <v>2017.0</v>
      </c>
      <c r="E7155" s="338" t="s">
        <v>32306</v>
      </c>
      <c r="F7155" s="339">
        <v>45022.0</v>
      </c>
      <c r="G7155" s="338" t="s">
        <v>9570</v>
      </c>
      <c r="H7155" s="338" t="s">
        <v>32603</v>
      </c>
      <c r="I7155" s="338" t="s">
        <v>21921</v>
      </c>
      <c r="J7155" s="338" t="s">
        <v>19434</v>
      </c>
      <c r="K7155" s="338" t="s">
        <v>4987</v>
      </c>
      <c r="L7155" s="338" t="s">
        <v>5377</v>
      </c>
      <c r="M7155" s="338" t="s">
        <v>32604</v>
      </c>
      <c r="N7155" s="338" t="s">
        <v>30574</v>
      </c>
      <c r="O7155" s="338" t="s">
        <v>5545</v>
      </c>
    </row>
    <row r="7156" ht="15.75" customHeight="1">
      <c r="A7156" s="338" t="s">
        <v>32605</v>
      </c>
      <c r="B7156" s="338" t="s">
        <v>4970</v>
      </c>
      <c r="C7156" s="338" t="s">
        <v>1547</v>
      </c>
      <c r="D7156" s="338">
        <v>2017.0</v>
      </c>
      <c r="E7156" s="338" t="s">
        <v>32339</v>
      </c>
      <c r="F7156" s="339">
        <v>44964.0</v>
      </c>
      <c r="G7156" s="338" t="s">
        <v>8629</v>
      </c>
      <c r="H7156" s="338" t="s">
        <v>16087</v>
      </c>
      <c r="I7156" s="338" t="s">
        <v>16088</v>
      </c>
      <c r="J7156" s="338" t="s">
        <v>17371</v>
      </c>
      <c r="K7156" s="338" t="s">
        <v>4976</v>
      </c>
      <c r="L7156" s="338" t="s">
        <v>4999</v>
      </c>
      <c r="M7156" s="338" t="s">
        <v>32606</v>
      </c>
      <c r="N7156" s="338" t="s">
        <v>32607</v>
      </c>
      <c r="O7156" s="338" t="s">
        <v>5232</v>
      </c>
    </row>
    <row r="7157" ht="15.75" customHeight="1">
      <c r="A7157" s="338" t="s">
        <v>32608</v>
      </c>
      <c r="B7157" s="338" t="s">
        <v>4970</v>
      </c>
      <c r="C7157" s="338" t="s">
        <v>1558</v>
      </c>
      <c r="D7157" s="338">
        <v>2017.0</v>
      </c>
      <c r="E7157" s="338" t="s">
        <v>32609</v>
      </c>
      <c r="F7157" s="339">
        <v>44964.0</v>
      </c>
      <c r="G7157" s="338" t="s">
        <v>9516</v>
      </c>
      <c r="H7157" s="338" t="s">
        <v>30928</v>
      </c>
      <c r="I7157" s="338" t="s">
        <v>30928</v>
      </c>
      <c r="J7157" s="338" t="s">
        <v>32610</v>
      </c>
      <c r="K7157" s="338" t="s">
        <v>6501</v>
      </c>
      <c r="M7157" s="338" t="s">
        <v>32611</v>
      </c>
      <c r="N7157" s="338" t="s">
        <v>30931</v>
      </c>
      <c r="O7157" s="338" t="s">
        <v>18876</v>
      </c>
    </row>
    <row r="7158" ht="15.75" customHeight="1">
      <c r="A7158" s="338" t="s">
        <v>4555</v>
      </c>
      <c r="B7158" s="338" t="s">
        <v>4970</v>
      </c>
      <c r="C7158" s="338" t="s">
        <v>1547</v>
      </c>
      <c r="D7158" s="338">
        <v>2017.0</v>
      </c>
      <c r="E7158" s="338" t="s">
        <v>32202</v>
      </c>
      <c r="F7158" s="339">
        <v>45052.0</v>
      </c>
      <c r="G7158" s="338" t="s">
        <v>7258</v>
      </c>
      <c r="H7158" s="338" t="s">
        <v>31484</v>
      </c>
      <c r="I7158" s="338" t="s">
        <v>31484</v>
      </c>
      <c r="J7158" s="338" t="s">
        <v>12646</v>
      </c>
      <c r="K7158" s="338" t="s">
        <v>4987</v>
      </c>
      <c r="L7158" s="338" t="s">
        <v>4995</v>
      </c>
      <c r="M7158" s="338" t="s">
        <v>32612</v>
      </c>
      <c r="N7158" s="338" t="s">
        <v>32613</v>
      </c>
      <c r="O7158" s="338" t="s">
        <v>5186</v>
      </c>
    </row>
    <row r="7159" ht="15.75" customHeight="1">
      <c r="A7159" s="338" t="s">
        <v>4705</v>
      </c>
      <c r="B7159" s="338" t="s">
        <v>7737</v>
      </c>
      <c r="C7159" s="338" t="s">
        <v>1681</v>
      </c>
      <c r="D7159" s="338">
        <v>2017.0</v>
      </c>
      <c r="E7159" s="338" t="s">
        <v>32467</v>
      </c>
      <c r="F7159" s="339">
        <v>45113.0</v>
      </c>
      <c r="G7159" s="338" t="s">
        <v>6378</v>
      </c>
      <c r="H7159" s="338" t="s">
        <v>25061</v>
      </c>
      <c r="I7159" s="338" t="s">
        <v>18266</v>
      </c>
      <c r="J7159" s="338" t="s">
        <v>27878</v>
      </c>
      <c r="K7159" s="338" t="s">
        <v>4976</v>
      </c>
      <c r="L7159" s="338" t="s">
        <v>7014</v>
      </c>
      <c r="M7159" s="338" t="s">
        <v>32614</v>
      </c>
      <c r="N7159" s="338" t="s">
        <v>32615</v>
      </c>
      <c r="O7159" s="338" t="s">
        <v>5423</v>
      </c>
    </row>
    <row r="7160" ht="15.75" customHeight="1">
      <c r="A7160" s="338" t="s">
        <v>32616</v>
      </c>
      <c r="B7160" s="338" t="s">
        <v>5601</v>
      </c>
      <c r="C7160" s="338" t="s">
        <v>1547</v>
      </c>
      <c r="D7160" s="338">
        <v>2017.0</v>
      </c>
      <c r="E7160" s="338" t="s">
        <v>32617</v>
      </c>
      <c r="F7160" s="339">
        <v>45114.0</v>
      </c>
      <c r="G7160" s="338" t="s">
        <v>5113</v>
      </c>
      <c r="H7160" s="338" t="s">
        <v>32618</v>
      </c>
      <c r="I7160" s="338" t="s">
        <v>32618</v>
      </c>
      <c r="J7160" s="338" t="s">
        <v>32619</v>
      </c>
      <c r="K7160" s="338" t="s">
        <v>4976</v>
      </c>
      <c r="M7160" s="338" t="s">
        <v>32620</v>
      </c>
      <c r="N7160" s="338" t="s">
        <v>9759</v>
      </c>
      <c r="O7160" s="338" t="s">
        <v>4991</v>
      </c>
    </row>
    <row r="7161" ht="15.75" customHeight="1">
      <c r="A7161" s="338" t="s">
        <v>4749</v>
      </c>
      <c r="B7161" s="338" t="s">
        <v>7737</v>
      </c>
      <c r="C7161" s="338" t="s">
        <v>3713</v>
      </c>
      <c r="D7161" s="338">
        <v>2017.0</v>
      </c>
      <c r="E7161" s="338" t="s">
        <v>31914</v>
      </c>
      <c r="F7161" s="339">
        <v>45083.0</v>
      </c>
      <c r="G7161" s="338" t="s">
        <v>6547</v>
      </c>
      <c r="H7161" s="338" t="s">
        <v>29212</v>
      </c>
      <c r="I7161" s="338" t="s">
        <v>32621</v>
      </c>
      <c r="J7161" s="338" t="s">
        <v>21251</v>
      </c>
      <c r="K7161" s="338" t="s">
        <v>4987</v>
      </c>
      <c r="L7161" s="338" t="s">
        <v>5064</v>
      </c>
      <c r="M7161" s="338" t="s">
        <v>32622</v>
      </c>
      <c r="N7161" s="338" t="s">
        <v>32623</v>
      </c>
      <c r="O7161" s="338" t="s">
        <v>5624</v>
      </c>
    </row>
    <row r="7162" ht="15.75" customHeight="1">
      <c r="A7162" s="338" t="s">
        <v>32624</v>
      </c>
      <c r="B7162" s="338" t="s">
        <v>4970</v>
      </c>
      <c r="C7162" s="338" t="s">
        <v>1681</v>
      </c>
      <c r="D7162" s="338">
        <v>2017.0</v>
      </c>
      <c r="E7162" s="338" t="s">
        <v>32625</v>
      </c>
      <c r="F7162" s="339">
        <v>45175.0</v>
      </c>
      <c r="G7162" s="338" t="s">
        <v>5129</v>
      </c>
      <c r="H7162" s="338" t="s">
        <v>32626</v>
      </c>
      <c r="I7162" s="338" t="s">
        <v>32627</v>
      </c>
      <c r="J7162" s="338" t="s">
        <v>32628</v>
      </c>
      <c r="K7162" s="338" t="s">
        <v>6501</v>
      </c>
      <c r="M7162" s="338" t="s">
        <v>32629</v>
      </c>
      <c r="N7162" s="338" t="s">
        <v>32630</v>
      </c>
      <c r="O7162" s="338" t="s">
        <v>5324</v>
      </c>
    </row>
    <row r="7163" ht="15.75" customHeight="1">
      <c r="A7163" s="338" t="s">
        <v>3477</v>
      </c>
      <c r="B7163" s="338" t="s">
        <v>7737</v>
      </c>
      <c r="C7163" s="338" t="s">
        <v>1558</v>
      </c>
      <c r="D7163" s="338">
        <v>2017.0</v>
      </c>
      <c r="E7163" s="338" t="s">
        <v>32393</v>
      </c>
      <c r="F7163" s="338" t="s">
        <v>5286</v>
      </c>
      <c r="G7163" s="338" t="s">
        <v>4983</v>
      </c>
      <c r="H7163" s="338" t="s">
        <v>26537</v>
      </c>
      <c r="I7163" s="338" t="s">
        <v>26537</v>
      </c>
      <c r="J7163" s="338" t="s">
        <v>22960</v>
      </c>
      <c r="K7163" s="338" t="s">
        <v>4987</v>
      </c>
      <c r="L7163" s="338" t="s">
        <v>27823</v>
      </c>
      <c r="M7163" s="338" t="s">
        <v>32631</v>
      </c>
      <c r="N7163" s="338" t="s">
        <v>5009</v>
      </c>
      <c r="O7163" s="338" t="s">
        <v>5067</v>
      </c>
    </row>
    <row r="7164" ht="15.75" customHeight="1">
      <c r="A7164" s="338" t="s">
        <v>32632</v>
      </c>
      <c r="B7164" s="338" t="s">
        <v>7737</v>
      </c>
      <c r="C7164" s="338" t="s">
        <v>1681</v>
      </c>
      <c r="D7164" s="338">
        <v>2017.0</v>
      </c>
      <c r="E7164" s="338" t="s">
        <v>32467</v>
      </c>
      <c r="F7164" s="339">
        <v>45022.0</v>
      </c>
      <c r="G7164" s="338" t="s">
        <v>5181</v>
      </c>
      <c r="H7164" s="338" t="s">
        <v>30278</v>
      </c>
      <c r="I7164" s="338" t="s">
        <v>32633</v>
      </c>
      <c r="J7164" s="338" t="s">
        <v>12827</v>
      </c>
      <c r="K7164" s="338" t="s">
        <v>4987</v>
      </c>
      <c r="M7164" s="338" t="s">
        <v>32634</v>
      </c>
      <c r="N7164" s="338" t="s">
        <v>32635</v>
      </c>
      <c r="O7164" s="338" t="s">
        <v>5120</v>
      </c>
    </row>
    <row r="7165" ht="15.75" customHeight="1">
      <c r="A7165" s="338" t="s">
        <v>1821</v>
      </c>
      <c r="B7165" s="338" t="s">
        <v>4993</v>
      </c>
      <c r="C7165" s="338" t="s">
        <v>1601</v>
      </c>
      <c r="D7165" s="338">
        <v>2017.0</v>
      </c>
      <c r="E7165" s="338" t="s">
        <v>31634</v>
      </c>
      <c r="F7165" s="339">
        <v>44964.0</v>
      </c>
      <c r="G7165" s="338" t="s">
        <v>5743</v>
      </c>
      <c r="H7165" s="338" t="s">
        <v>8968</v>
      </c>
      <c r="I7165" s="338" t="s">
        <v>32636</v>
      </c>
      <c r="J7165" s="338" t="s">
        <v>32637</v>
      </c>
      <c r="K7165" s="338" t="s">
        <v>4987</v>
      </c>
      <c r="L7165" s="338" t="s">
        <v>5355</v>
      </c>
      <c r="M7165" s="338" t="s">
        <v>32638</v>
      </c>
      <c r="N7165" s="338" t="s">
        <v>18335</v>
      </c>
      <c r="O7165" s="338" t="s">
        <v>5067</v>
      </c>
    </row>
    <row r="7166" ht="15.75" customHeight="1">
      <c r="A7166" s="338" t="s">
        <v>32639</v>
      </c>
      <c r="B7166" s="338" t="s">
        <v>5601</v>
      </c>
      <c r="C7166" s="338" t="s">
        <v>1547</v>
      </c>
      <c r="D7166" s="338">
        <v>2017.0</v>
      </c>
      <c r="E7166" s="338" t="s">
        <v>32435</v>
      </c>
      <c r="F7166" s="339">
        <v>44964.0</v>
      </c>
      <c r="G7166" s="338" t="s">
        <v>5251</v>
      </c>
      <c r="H7166" s="338" t="s">
        <v>32640</v>
      </c>
      <c r="I7166" s="338" t="s">
        <v>32640</v>
      </c>
      <c r="J7166" s="338" t="s">
        <v>23731</v>
      </c>
      <c r="K7166" s="338" t="s">
        <v>4987</v>
      </c>
      <c r="M7166" s="338" t="s">
        <v>32641</v>
      </c>
      <c r="N7166" s="338" t="s">
        <v>31472</v>
      </c>
      <c r="O7166" s="338" t="s">
        <v>5067</v>
      </c>
    </row>
    <row r="7167" ht="15.75" customHeight="1">
      <c r="A7167" s="338" t="s">
        <v>32642</v>
      </c>
      <c r="B7167" s="338" t="s">
        <v>4970</v>
      </c>
      <c r="C7167" s="338" t="s">
        <v>1558</v>
      </c>
      <c r="D7167" s="338">
        <v>2017.0</v>
      </c>
      <c r="E7167" s="338" t="s">
        <v>32499</v>
      </c>
      <c r="F7167" s="339">
        <v>45143.0</v>
      </c>
      <c r="G7167" s="338" t="s">
        <v>5121</v>
      </c>
      <c r="H7167" s="338" t="s">
        <v>32643</v>
      </c>
      <c r="I7167" s="338" t="s">
        <v>32644</v>
      </c>
      <c r="J7167" s="338" t="s">
        <v>32645</v>
      </c>
      <c r="K7167" s="338" t="s">
        <v>4987</v>
      </c>
      <c r="M7167" s="338" t="s">
        <v>32646</v>
      </c>
      <c r="N7167" s="338" t="s">
        <v>32647</v>
      </c>
      <c r="O7167" s="338" t="s">
        <v>6003</v>
      </c>
    </row>
    <row r="7168" ht="15.75" customHeight="1">
      <c r="A7168" s="338" t="s">
        <v>2250</v>
      </c>
      <c r="B7168" s="338" t="s">
        <v>7737</v>
      </c>
      <c r="C7168" s="338" t="s">
        <v>1547</v>
      </c>
      <c r="D7168" s="338">
        <v>2017.0</v>
      </c>
      <c r="E7168" s="338" t="s">
        <v>32341</v>
      </c>
      <c r="F7168" s="339">
        <v>44991.0</v>
      </c>
      <c r="G7168" s="338" t="s">
        <v>5674</v>
      </c>
      <c r="H7168" s="338" t="s">
        <v>32648</v>
      </c>
      <c r="I7168" s="338" t="s">
        <v>9702</v>
      </c>
      <c r="J7168" s="338" t="s">
        <v>27034</v>
      </c>
      <c r="K7168" s="338" t="s">
        <v>4987</v>
      </c>
      <c r="L7168" s="338" t="s">
        <v>5094</v>
      </c>
      <c r="M7168" s="338" t="s">
        <v>32649</v>
      </c>
      <c r="N7168" s="338" t="s">
        <v>18868</v>
      </c>
      <c r="O7168" s="338" t="s">
        <v>5193</v>
      </c>
    </row>
    <row r="7169" ht="15.75" customHeight="1">
      <c r="A7169" s="338" t="s">
        <v>32650</v>
      </c>
      <c r="B7169" s="338" t="s">
        <v>5601</v>
      </c>
      <c r="C7169" s="338" t="s">
        <v>1547</v>
      </c>
      <c r="D7169" s="338">
        <v>2017.0</v>
      </c>
      <c r="E7169" s="338" t="s">
        <v>32651</v>
      </c>
      <c r="F7169" s="338" t="s">
        <v>5059</v>
      </c>
      <c r="G7169" s="338" t="s">
        <v>5969</v>
      </c>
      <c r="H7169" s="338" t="s">
        <v>25511</v>
      </c>
      <c r="I7169" s="338" t="s">
        <v>32652</v>
      </c>
      <c r="J7169" s="338" t="s">
        <v>32653</v>
      </c>
      <c r="K7169" s="338" t="s">
        <v>18604</v>
      </c>
      <c r="M7169" s="338" t="s">
        <v>32654</v>
      </c>
      <c r="N7169" s="338" t="s">
        <v>28700</v>
      </c>
      <c r="O7169" s="338" t="s">
        <v>5077</v>
      </c>
    </row>
    <row r="7170" ht="15.75" customHeight="1">
      <c r="A7170" s="338" t="s">
        <v>3349</v>
      </c>
      <c r="B7170" s="338" t="s">
        <v>7737</v>
      </c>
      <c r="C7170" s="338" t="s">
        <v>1547</v>
      </c>
      <c r="D7170" s="338">
        <v>2017.0</v>
      </c>
      <c r="E7170" s="338" t="s">
        <v>32467</v>
      </c>
      <c r="F7170" s="339">
        <v>44962.0</v>
      </c>
      <c r="G7170" s="338" t="s">
        <v>6428</v>
      </c>
      <c r="H7170" s="338" t="s">
        <v>27235</v>
      </c>
      <c r="I7170" s="338" t="s">
        <v>12891</v>
      </c>
      <c r="J7170" s="338" t="s">
        <v>25794</v>
      </c>
      <c r="K7170" s="338" t="s">
        <v>4987</v>
      </c>
      <c r="L7170" s="338" t="s">
        <v>4977</v>
      </c>
      <c r="M7170" s="338" t="s">
        <v>32655</v>
      </c>
      <c r="N7170" s="338" t="s">
        <v>4990</v>
      </c>
      <c r="O7170" s="338" t="s">
        <v>5087</v>
      </c>
    </row>
    <row r="7171" ht="15.75" customHeight="1">
      <c r="A7171" s="338" t="s">
        <v>2747</v>
      </c>
      <c r="B7171" s="338" t="s">
        <v>7737</v>
      </c>
      <c r="C7171" s="338" t="s">
        <v>1547</v>
      </c>
      <c r="D7171" s="338">
        <v>2017.0</v>
      </c>
      <c r="E7171" s="338" t="s">
        <v>32597</v>
      </c>
      <c r="F7171" s="339">
        <v>45050.0</v>
      </c>
      <c r="G7171" s="338" t="s">
        <v>7864</v>
      </c>
      <c r="H7171" s="338" t="s">
        <v>32656</v>
      </c>
      <c r="I7171" s="338" t="s">
        <v>28676</v>
      </c>
      <c r="J7171" s="338" t="s">
        <v>32522</v>
      </c>
      <c r="K7171" s="338" t="s">
        <v>4987</v>
      </c>
      <c r="L7171" s="338" t="s">
        <v>7014</v>
      </c>
      <c r="M7171" s="338" t="s">
        <v>32657</v>
      </c>
      <c r="N7171" s="338" t="s">
        <v>32658</v>
      </c>
      <c r="O7171" s="338" t="s">
        <v>5160</v>
      </c>
    </row>
    <row r="7172" ht="15.75" customHeight="1">
      <c r="A7172" s="338" t="s">
        <v>32659</v>
      </c>
      <c r="B7172" s="338" t="s">
        <v>4970</v>
      </c>
      <c r="C7172" s="338" t="s">
        <v>1558</v>
      </c>
      <c r="D7172" s="338">
        <v>2017.0</v>
      </c>
      <c r="E7172" s="338" t="s">
        <v>32660</v>
      </c>
      <c r="F7172" s="339">
        <v>44930.0</v>
      </c>
      <c r="G7172" s="338" t="s">
        <v>5342</v>
      </c>
      <c r="H7172" s="338" t="s">
        <v>30339</v>
      </c>
      <c r="I7172" s="338" t="s">
        <v>30339</v>
      </c>
      <c r="J7172" s="338" t="s">
        <v>30339</v>
      </c>
      <c r="K7172" s="338" t="s">
        <v>4987</v>
      </c>
      <c r="M7172" s="338" t="s">
        <v>32661</v>
      </c>
      <c r="N7172" s="338" t="s">
        <v>32662</v>
      </c>
      <c r="O7172" s="338" t="s">
        <v>5537</v>
      </c>
    </row>
    <row r="7173" ht="15.75" customHeight="1">
      <c r="A7173" s="338" t="s">
        <v>32663</v>
      </c>
      <c r="B7173" s="338" t="s">
        <v>4970</v>
      </c>
      <c r="C7173" s="338" t="s">
        <v>1681</v>
      </c>
      <c r="D7173" s="338">
        <v>2017.0</v>
      </c>
      <c r="E7173" s="338" t="s">
        <v>32408</v>
      </c>
      <c r="F7173" s="339">
        <v>44933.0</v>
      </c>
      <c r="G7173" s="338" t="s">
        <v>5272</v>
      </c>
      <c r="H7173" s="338" t="s">
        <v>23989</v>
      </c>
      <c r="I7173" s="338" t="s">
        <v>23989</v>
      </c>
      <c r="J7173" s="338" t="s">
        <v>29335</v>
      </c>
      <c r="K7173" s="338" t="s">
        <v>4987</v>
      </c>
      <c r="M7173" s="338" t="s">
        <v>32664</v>
      </c>
      <c r="N7173" s="338" t="s">
        <v>32665</v>
      </c>
      <c r="O7173" s="338" t="s">
        <v>5576</v>
      </c>
    </row>
    <row r="7174" ht="15.75" customHeight="1">
      <c r="A7174" s="338" t="s">
        <v>1585</v>
      </c>
      <c r="B7174" s="338" t="s">
        <v>4970</v>
      </c>
      <c r="C7174" s="338" t="s">
        <v>1547</v>
      </c>
      <c r="D7174" s="338">
        <v>2017.0</v>
      </c>
      <c r="E7174" s="338" t="s">
        <v>32625</v>
      </c>
      <c r="F7174" s="339">
        <v>45053.0</v>
      </c>
      <c r="G7174" s="338" t="s">
        <v>5219</v>
      </c>
      <c r="H7174" s="338" t="s">
        <v>32666</v>
      </c>
      <c r="I7174" s="338" t="s">
        <v>32666</v>
      </c>
      <c r="J7174" s="338" t="s">
        <v>32667</v>
      </c>
      <c r="K7174" s="338" t="s">
        <v>4987</v>
      </c>
      <c r="M7174" s="338" t="s">
        <v>32668</v>
      </c>
      <c r="N7174" s="338" t="s">
        <v>31400</v>
      </c>
      <c r="O7174" s="338" t="s">
        <v>4991</v>
      </c>
    </row>
    <row r="7175" ht="15.75" customHeight="1">
      <c r="A7175" s="338" t="s">
        <v>4425</v>
      </c>
      <c r="B7175" s="338" t="s">
        <v>4970</v>
      </c>
      <c r="C7175" s="338" t="s">
        <v>1547</v>
      </c>
      <c r="D7175" s="338">
        <v>2017.0</v>
      </c>
      <c r="E7175" s="338" t="s">
        <v>32669</v>
      </c>
      <c r="F7175" s="339">
        <v>44933.0</v>
      </c>
      <c r="G7175" s="338" t="s">
        <v>5797</v>
      </c>
      <c r="H7175" s="338" t="s">
        <v>5228</v>
      </c>
      <c r="I7175" s="338" t="s">
        <v>5228</v>
      </c>
      <c r="J7175" s="338" t="s">
        <v>8652</v>
      </c>
      <c r="K7175" s="338" t="s">
        <v>4987</v>
      </c>
      <c r="M7175" s="338" t="s">
        <v>32670</v>
      </c>
      <c r="N7175" s="338" t="s">
        <v>21573</v>
      </c>
      <c r="O7175" s="338" t="s">
        <v>5677</v>
      </c>
    </row>
    <row r="7176" ht="15.75" customHeight="1">
      <c r="A7176" s="338" t="s">
        <v>32671</v>
      </c>
      <c r="B7176" s="338" t="s">
        <v>4993</v>
      </c>
      <c r="C7176" s="338" t="s">
        <v>1572</v>
      </c>
      <c r="D7176" s="338">
        <v>2017.0</v>
      </c>
      <c r="E7176" s="338" t="s">
        <v>32370</v>
      </c>
      <c r="F7176" s="338" t="s">
        <v>5286</v>
      </c>
      <c r="G7176" s="338" t="s">
        <v>5272</v>
      </c>
      <c r="H7176" s="338" t="s">
        <v>32672</v>
      </c>
      <c r="I7176" s="338" t="s">
        <v>13182</v>
      </c>
      <c r="J7176" s="338" t="s">
        <v>8799</v>
      </c>
      <c r="K7176" s="338" t="s">
        <v>4987</v>
      </c>
      <c r="L7176" s="338" t="s">
        <v>11153</v>
      </c>
      <c r="M7176" s="338" t="s">
        <v>32673</v>
      </c>
      <c r="N7176" s="338" t="s">
        <v>32504</v>
      </c>
      <c r="O7176" s="338" t="s">
        <v>5294</v>
      </c>
    </row>
    <row r="7177" ht="15.75" customHeight="1">
      <c r="A7177" s="338" t="s">
        <v>32674</v>
      </c>
      <c r="B7177" s="338" t="s">
        <v>4970</v>
      </c>
      <c r="C7177" s="338" t="s">
        <v>1681</v>
      </c>
      <c r="D7177" s="338">
        <v>2017.0</v>
      </c>
      <c r="E7177" s="338" t="s">
        <v>32675</v>
      </c>
      <c r="F7177" s="339">
        <v>44963.0</v>
      </c>
      <c r="G7177" s="338" t="s">
        <v>5219</v>
      </c>
      <c r="H7177" s="338" t="s">
        <v>32676</v>
      </c>
      <c r="I7177" s="338" t="s">
        <v>32676</v>
      </c>
      <c r="J7177" s="338" t="s">
        <v>32677</v>
      </c>
      <c r="K7177" s="338" t="s">
        <v>4987</v>
      </c>
      <c r="M7177" s="338" t="s">
        <v>32678</v>
      </c>
      <c r="N7177" s="338" t="s">
        <v>32679</v>
      </c>
      <c r="O7177" s="338" t="s">
        <v>5324</v>
      </c>
    </row>
    <row r="7178" ht="15.75" customHeight="1">
      <c r="A7178" s="338" t="s">
        <v>4496</v>
      </c>
      <c r="B7178" s="338" t="s">
        <v>4970</v>
      </c>
      <c r="C7178" s="338" t="s">
        <v>1558</v>
      </c>
      <c r="D7178" s="338">
        <v>2017.0</v>
      </c>
      <c r="E7178" s="338" t="s">
        <v>32499</v>
      </c>
      <c r="F7178" s="339">
        <v>45082.0</v>
      </c>
      <c r="G7178" s="338" t="s">
        <v>5710</v>
      </c>
      <c r="H7178" s="338" t="s">
        <v>30538</v>
      </c>
      <c r="I7178" s="338" t="s">
        <v>32680</v>
      </c>
      <c r="J7178" s="338" t="s">
        <v>22960</v>
      </c>
      <c r="K7178" s="338" t="s">
        <v>4987</v>
      </c>
      <c r="L7178" s="338" t="s">
        <v>7743</v>
      </c>
      <c r="M7178" s="338" t="s">
        <v>32681</v>
      </c>
      <c r="N7178" s="338" t="s">
        <v>29527</v>
      </c>
      <c r="O7178" s="338" t="s">
        <v>5010</v>
      </c>
    </row>
    <row r="7179" ht="15.75" customHeight="1">
      <c r="A7179" s="338" t="s">
        <v>32682</v>
      </c>
      <c r="B7179" s="338" t="s">
        <v>4970</v>
      </c>
      <c r="C7179" s="338" t="s">
        <v>1547</v>
      </c>
      <c r="D7179" s="338">
        <v>2017.0</v>
      </c>
      <c r="E7179" s="338" t="s">
        <v>32625</v>
      </c>
      <c r="F7179" s="339">
        <v>45113.0</v>
      </c>
      <c r="G7179" s="338" t="s">
        <v>5969</v>
      </c>
      <c r="H7179" s="338" t="s">
        <v>25964</v>
      </c>
      <c r="I7179" s="338" t="s">
        <v>25964</v>
      </c>
      <c r="J7179" s="338" t="s">
        <v>32683</v>
      </c>
      <c r="K7179" s="338" t="s">
        <v>6531</v>
      </c>
      <c r="M7179" s="338" t="s">
        <v>32684</v>
      </c>
      <c r="N7179" s="338" t="s">
        <v>25296</v>
      </c>
      <c r="O7179" s="338" t="s">
        <v>5780</v>
      </c>
    </row>
    <row r="7180" ht="15.75" customHeight="1">
      <c r="A7180" s="338" t="s">
        <v>4231</v>
      </c>
      <c r="B7180" s="338" t="s">
        <v>7737</v>
      </c>
      <c r="C7180" s="338" t="s">
        <v>1681</v>
      </c>
      <c r="D7180" s="338">
        <v>2017.0</v>
      </c>
      <c r="E7180" s="338" t="s">
        <v>31785</v>
      </c>
      <c r="F7180" s="338" t="s">
        <v>5059</v>
      </c>
      <c r="G7180" s="338" t="s">
        <v>6391</v>
      </c>
      <c r="H7180" s="338" t="s">
        <v>22510</v>
      </c>
      <c r="I7180" s="338" t="s">
        <v>32685</v>
      </c>
      <c r="J7180" s="338" t="s">
        <v>29066</v>
      </c>
      <c r="K7180" s="338" t="s">
        <v>17924</v>
      </c>
      <c r="L7180" s="338" t="s">
        <v>5094</v>
      </c>
      <c r="M7180" s="338" t="s">
        <v>32686</v>
      </c>
      <c r="N7180" s="338" t="s">
        <v>27622</v>
      </c>
      <c r="O7180" s="338" t="s">
        <v>5056</v>
      </c>
    </row>
    <row r="7181" ht="15.75" customHeight="1">
      <c r="A7181" s="338" t="s">
        <v>32687</v>
      </c>
      <c r="B7181" s="338" t="s">
        <v>4970</v>
      </c>
      <c r="C7181" s="338" t="s">
        <v>1558</v>
      </c>
      <c r="D7181" s="338">
        <v>2017.0</v>
      </c>
      <c r="E7181" s="338" t="s">
        <v>32688</v>
      </c>
      <c r="F7181" s="338" t="s">
        <v>5286</v>
      </c>
      <c r="G7181" s="338" t="s">
        <v>6593</v>
      </c>
      <c r="H7181" s="338" t="s">
        <v>32689</v>
      </c>
      <c r="I7181" s="338" t="s">
        <v>32690</v>
      </c>
      <c r="J7181" s="338" t="s">
        <v>30582</v>
      </c>
      <c r="K7181" s="338" t="s">
        <v>4987</v>
      </c>
      <c r="M7181" s="338" t="s">
        <v>32691</v>
      </c>
      <c r="N7181" s="338" t="s">
        <v>32692</v>
      </c>
      <c r="O7181" s="338" t="s">
        <v>6003</v>
      </c>
    </row>
    <row r="7182" ht="15.75" customHeight="1">
      <c r="A7182" s="338" t="s">
        <v>32693</v>
      </c>
      <c r="B7182" s="338" t="s">
        <v>4970</v>
      </c>
      <c r="C7182" s="338" t="s">
        <v>1547</v>
      </c>
      <c r="D7182" s="338">
        <v>2017.0</v>
      </c>
      <c r="E7182" s="338" t="s">
        <v>32027</v>
      </c>
      <c r="F7182" s="339">
        <v>45112.0</v>
      </c>
      <c r="G7182" s="338" t="s">
        <v>5153</v>
      </c>
      <c r="H7182" s="338" t="s">
        <v>18941</v>
      </c>
      <c r="I7182" s="338" t="s">
        <v>18941</v>
      </c>
      <c r="J7182" s="338" t="s">
        <v>21729</v>
      </c>
      <c r="K7182" s="338" t="s">
        <v>4987</v>
      </c>
      <c r="M7182" s="338" t="s">
        <v>32694</v>
      </c>
      <c r="N7182" s="338" t="s">
        <v>32695</v>
      </c>
      <c r="O7182" s="338" t="s">
        <v>5046</v>
      </c>
    </row>
    <row r="7183" ht="15.75" customHeight="1">
      <c r="A7183" s="338" t="s">
        <v>4714</v>
      </c>
      <c r="B7183" s="338" t="s">
        <v>4970</v>
      </c>
      <c r="C7183" s="338" t="s">
        <v>3713</v>
      </c>
      <c r="D7183" s="338">
        <v>2017.0</v>
      </c>
      <c r="E7183" s="338" t="s">
        <v>32435</v>
      </c>
      <c r="F7183" s="339">
        <v>44992.0</v>
      </c>
      <c r="G7183" s="338" t="s">
        <v>6586</v>
      </c>
      <c r="H7183" s="338" t="s">
        <v>10328</v>
      </c>
      <c r="I7183" s="338" t="s">
        <v>26483</v>
      </c>
      <c r="J7183" s="338" t="s">
        <v>28744</v>
      </c>
      <c r="K7183" s="338" t="s">
        <v>4987</v>
      </c>
      <c r="L7183" s="338" t="s">
        <v>12626</v>
      </c>
      <c r="M7183" s="338" t="s">
        <v>32696</v>
      </c>
      <c r="N7183" s="338" t="s">
        <v>29772</v>
      </c>
      <c r="O7183" s="338" t="s">
        <v>8056</v>
      </c>
    </row>
    <row r="7184" ht="15.75" customHeight="1">
      <c r="A7184" s="338" t="s">
        <v>32697</v>
      </c>
      <c r="B7184" s="338" t="s">
        <v>4970</v>
      </c>
      <c r="C7184" s="338" t="s">
        <v>1558</v>
      </c>
      <c r="D7184" s="338">
        <v>2017.0</v>
      </c>
      <c r="E7184" s="338" t="s">
        <v>32290</v>
      </c>
      <c r="F7184" s="339">
        <v>45175.0</v>
      </c>
      <c r="G7184" s="338" t="s">
        <v>5272</v>
      </c>
      <c r="H7184" s="338" t="s">
        <v>12887</v>
      </c>
      <c r="I7184" s="338" t="s">
        <v>12887</v>
      </c>
      <c r="J7184" s="338" t="s">
        <v>31319</v>
      </c>
      <c r="K7184" s="338" t="s">
        <v>4987</v>
      </c>
      <c r="M7184" s="338" t="s">
        <v>32698</v>
      </c>
      <c r="N7184" s="338" t="s">
        <v>31850</v>
      </c>
      <c r="O7184" s="338" t="s">
        <v>5852</v>
      </c>
    </row>
    <row r="7185" ht="15.75" customHeight="1">
      <c r="A7185" s="338" t="s">
        <v>1564</v>
      </c>
      <c r="B7185" s="338" t="s">
        <v>7737</v>
      </c>
      <c r="C7185" s="338" t="s">
        <v>1681</v>
      </c>
      <c r="D7185" s="338">
        <v>2017.0</v>
      </c>
      <c r="E7185" s="338" t="s">
        <v>32202</v>
      </c>
      <c r="F7185" s="339">
        <v>44933.0</v>
      </c>
      <c r="G7185" s="338" t="s">
        <v>5172</v>
      </c>
      <c r="H7185" s="338" t="s">
        <v>32699</v>
      </c>
      <c r="I7185" s="338" t="s">
        <v>19856</v>
      </c>
      <c r="J7185" s="338" t="s">
        <v>31649</v>
      </c>
      <c r="K7185" s="338" t="s">
        <v>4987</v>
      </c>
      <c r="M7185" s="338" t="s">
        <v>32700</v>
      </c>
      <c r="N7185" s="338" t="s">
        <v>27299</v>
      </c>
      <c r="O7185" s="338" t="s">
        <v>5077</v>
      </c>
    </row>
    <row r="7186" ht="15.75" customHeight="1">
      <c r="A7186" s="338" t="s">
        <v>4268</v>
      </c>
      <c r="B7186" s="338" t="s">
        <v>4970</v>
      </c>
      <c r="C7186" s="338" t="s">
        <v>1681</v>
      </c>
      <c r="D7186" s="338">
        <v>2017.0</v>
      </c>
      <c r="E7186" s="338" t="s">
        <v>32478</v>
      </c>
      <c r="F7186" s="339">
        <v>45174.0</v>
      </c>
      <c r="G7186" s="338" t="s">
        <v>5172</v>
      </c>
      <c r="H7186" s="338" t="s">
        <v>32701</v>
      </c>
      <c r="I7186" s="338" t="s">
        <v>32702</v>
      </c>
      <c r="J7186" s="338" t="s">
        <v>32703</v>
      </c>
      <c r="K7186" s="338" t="s">
        <v>4987</v>
      </c>
      <c r="L7186" s="338" t="s">
        <v>7743</v>
      </c>
      <c r="M7186" s="338" t="s">
        <v>32704</v>
      </c>
      <c r="N7186" s="338" t="s">
        <v>18868</v>
      </c>
      <c r="O7186" s="338" t="s">
        <v>5408</v>
      </c>
    </row>
    <row r="7187" ht="15.75" customHeight="1">
      <c r="A7187" s="338" t="s">
        <v>4303</v>
      </c>
      <c r="B7187" s="338" t="s">
        <v>4970</v>
      </c>
      <c r="C7187" s="338" t="s">
        <v>1537</v>
      </c>
      <c r="D7187" s="338">
        <v>2017.0</v>
      </c>
      <c r="E7187" s="338" t="s">
        <v>31858</v>
      </c>
      <c r="F7187" s="339">
        <v>45082.0</v>
      </c>
      <c r="G7187" s="338" t="s">
        <v>7089</v>
      </c>
      <c r="H7187" s="338" t="s">
        <v>28252</v>
      </c>
      <c r="I7187" s="338" t="s">
        <v>25289</v>
      </c>
      <c r="J7187" s="338" t="s">
        <v>18609</v>
      </c>
      <c r="K7187" s="338" t="s">
        <v>4987</v>
      </c>
      <c r="L7187" s="338" t="s">
        <v>7748</v>
      </c>
      <c r="M7187" s="338" t="s">
        <v>32705</v>
      </c>
      <c r="N7187" s="338" t="s">
        <v>28652</v>
      </c>
      <c r="O7187" s="338" t="s">
        <v>5028</v>
      </c>
    </row>
    <row r="7188" ht="15.75" customHeight="1">
      <c r="A7188" s="338" t="s">
        <v>32706</v>
      </c>
      <c r="C7188" s="338" t="s">
        <v>1547</v>
      </c>
      <c r="D7188" s="338">
        <v>2017.0</v>
      </c>
      <c r="E7188" s="338" t="s">
        <v>32707</v>
      </c>
      <c r="F7188" s="339">
        <v>45023.0</v>
      </c>
      <c r="G7188" s="338" t="s">
        <v>5251</v>
      </c>
      <c r="H7188" s="338" t="s">
        <v>24486</v>
      </c>
      <c r="I7188" s="338" t="s">
        <v>24486</v>
      </c>
      <c r="J7188" s="338" t="s">
        <v>32708</v>
      </c>
      <c r="K7188" s="338" t="s">
        <v>12977</v>
      </c>
      <c r="M7188" s="338" t="s">
        <v>32709</v>
      </c>
      <c r="N7188" s="338" t="s">
        <v>32710</v>
      </c>
      <c r="O7188" s="338" t="s">
        <v>5715</v>
      </c>
    </row>
    <row r="7189" ht="15.75" customHeight="1">
      <c r="A7189" s="338" t="s">
        <v>32711</v>
      </c>
      <c r="B7189" s="338" t="s">
        <v>4970</v>
      </c>
      <c r="C7189" s="338" t="s">
        <v>1547</v>
      </c>
      <c r="D7189" s="338">
        <v>2017.0</v>
      </c>
      <c r="E7189" s="338" t="s">
        <v>32660</v>
      </c>
      <c r="F7189" s="339">
        <v>44963.0</v>
      </c>
      <c r="G7189" s="338" t="s">
        <v>5872</v>
      </c>
      <c r="H7189" s="338" t="s">
        <v>26511</v>
      </c>
      <c r="I7189" s="338" t="s">
        <v>24294</v>
      </c>
      <c r="J7189" s="338" t="s">
        <v>29441</v>
      </c>
      <c r="K7189" s="338" t="s">
        <v>4976</v>
      </c>
      <c r="L7189" s="338" t="s">
        <v>7014</v>
      </c>
      <c r="M7189" s="338" t="s">
        <v>32712</v>
      </c>
      <c r="N7189" s="338" t="s">
        <v>29796</v>
      </c>
      <c r="O7189" s="338" t="s">
        <v>5624</v>
      </c>
    </row>
    <row r="7190" ht="15.75" customHeight="1">
      <c r="A7190" s="338" t="s">
        <v>4883</v>
      </c>
      <c r="B7190" s="338" t="s">
        <v>4970</v>
      </c>
      <c r="C7190" s="338" t="s">
        <v>1681</v>
      </c>
      <c r="D7190" s="338">
        <v>2017.0</v>
      </c>
      <c r="E7190" s="338" t="s">
        <v>32467</v>
      </c>
      <c r="F7190" s="339">
        <v>45175.0</v>
      </c>
      <c r="G7190" s="338" t="s">
        <v>5710</v>
      </c>
      <c r="H7190" s="338" t="s">
        <v>23389</v>
      </c>
      <c r="I7190" s="338" t="s">
        <v>32713</v>
      </c>
      <c r="J7190" s="338" t="s">
        <v>19865</v>
      </c>
      <c r="K7190" s="338" t="s">
        <v>4987</v>
      </c>
      <c r="L7190" s="338" t="s">
        <v>7748</v>
      </c>
      <c r="M7190" s="338" t="s">
        <v>32714</v>
      </c>
      <c r="N7190" s="338" t="s">
        <v>25296</v>
      </c>
      <c r="O7190" s="338" t="s">
        <v>5471</v>
      </c>
    </row>
    <row r="7191" ht="15.75" customHeight="1">
      <c r="A7191" s="338" t="s">
        <v>32715</v>
      </c>
      <c r="B7191" s="338" t="s">
        <v>5601</v>
      </c>
      <c r="C7191" s="338" t="s">
        <v>1425</v>
      </c>
      <c r="D7191" s="338">
        <v>2017.0</v>
      </c>
      <c r="E7191" s="338" t="s">
        <v>32716</v>
      </c>
      <c r="F7191" s="339">
        <v>45172.0</v>
      </c>
      <c r="G7191" s="338" t="s">
        <v>5070</v>
      </c>
      <c r="H7191" s="338" t="s">
        <v>16839</v>
      </c>
      <c r="I7191" s="338" t="s">
        <v>16839</v>
      </c>
      <c r="J7191" s="338" t="s">
        <v>32717</v>
      </c>
      <c r="K7191" s="338" t="s">
        <v>4987</v>
      </c>
      <c r="M7191" s="338" t="s">
        <v>32718</v>
      </c>
      <c r="N7191" s="338" t="s">
        <v>32719</v>
      </c>
      <c r="O7191" s="338" t="s">
        <v>5067</v>
      </c>
    </row>
    <row r="7192" ht="15.75" customHeight="1">
      <c r="A7192" s="338" t="s">
        <v>32720</v>
      </c>
      <c r="B7192" s="338" t="s">
        <v>7737</v>
      </c>
      <c r="C7192" s="338" t="s">
        <v>1547</v>
      </c>
      <c r="D7192" s="338">
        <v>2017.0</v>
      </c>
      <c r="E7192" s="338" t="s">
        <v>32202</v>
      </c>
      <c r="F7192" s="338" t="s">
        <v>5286</v>
      </c>
      <c r="G7192" s="338" t="s">
        <v>5070</v>
      </c>
      <c r="H7192" s="338" t="s">
        <v>19687</v>
      </c>
      <c r="I7192" s="338" t="s">
        <v>19687</v>
      </c>
      <c r="J7192" s="338" t="s">
        <v>18796</v>
      </c>
      <c r="K7192" s="338" t="s">
        <v>4976</v>
      </c>
      <c r="M7192" s="338" t="s">
        <v>32721</v>
      </c>
      <c r="N7192" s="338" t="s">
        <v>17975</v>
      </c>
      <c r="O7192" s="338" t="s">
        <v>5537</v>
      </c>
    </row>
    <row r="7193" ht="15.75" customHeight="1">
      <c r="A7193" s="338" t="s">
        <v>32722</v>
      </c>
      <c r="B7193" s="338" t="s">
        <v>5601</v>
      </c>
      <c r="C7193" s="338" t="s">
        <v>1537</v>
      </c>
      <c r="D7193" s="338">
        <v>2017.0</v>
      </c>
      <c r="E7193" s="338" t="s">
        <v>32475</v>
      </c>
      <c r="F7193" s="339">
        <v>44965.0</v>
      </c>
      <c r="G7193" s="338" t="s">
        <v>10344</v>
      </c>
      <c r="H7193" s="338" t="s">
        <v>31343</v>
      </c>
      <c r="I7193" s="338" t="s">
        <v>31344</v>
      </c>
      <c r="J7193" s="338" t="s">
        <v>31345</v>
      </c>
      <c r="K7193" s="338" t="s">
        <v>19171</v>
      </c>
      <c r="M7193" s="338" t="s">
        <v>32723</v>
      </c>
      <c r="N7193" s="338" t="s">
        <v>31348</v>
      </c>
      <c r="O7193" s="338" t="s">
        <v>6084</v>
      </c>
    </row>
    <row r="7194" ht="15.75" customHeight="1">
      <c r="A7194" s="338" t="s">
        <v>32724</v>
      </c>
      <c r="B7194" s="338" t="s">
        <v>7737</v>
      </c>
      <c r="C7194" s="338" t="s">
        <v>1681</v>
      </c>
      <c r="D7194" s="338">
        <v>2017.0</v>
      </c>
      <c r="E7194" s="338" t="s">
        <v>32725</v>
      </c>
      <c r="F7194" s="339">
        <v>44964.0</v>
      </c>
      <c r="G7194" s="338" t="s">
        <v>5153</v>
      </c>
      <c r="H7194" s="338" t="s">
        <v>32470</v>
      </c>
      <c r="I7194" s="338" t="s">
        <v>15488</v>
      </c>
      <c r="J7194" s="338" t="s">
        <v>29078</v>
      </c>
      <c r="K7194" s="338" t="s">
        <v>4976</v>
      </c>
      <c r="M7194" s="338" t="s">
        <v>32726</v>
      </c>
      <c r="N7194" s="338" t="s">
        <v>13999</v>
      </c>
      <c r="O7194" s="338" t="s">
        <v>5715</v>
      </c>
    </row>
    <row r="7195" ht="15.75" customHeight="1">
      <c r="A7195" s="338" t="s">
        <v>32727</v>
      </c>
      <c r="B7195" s="338" t="s">
        <v>4970</v>
      </c>
      <c r="C7195" s="338" t="s">
        <v>1547</v>
      </c>
      <c r="D7195" s="338">
        <v>2017.0</v>
      </c>
      <c r="E7195" s="338" t="s">
        <v>32728</v>
      </c>
      <c r="F7195" s="339">
        <v>44991.0</v>
      </c>
      <c r="G7195" s="338" t="s">
        <v>5319</v>
      </c>
      <c r="H7195" s="338" t="s">
        <v>27079</v>
      </c>
      <c r="I7195" s="338" t="s">
        <v>26388</v>
      </c>
      <c r="J7195" s="338" t="s">
        <v>32729</v>
      </c>
      <c r="K7195" s="338" t="s">
        <v>4987</v>
      </c>
      <c r="M7195" s="338" t="s">
        <v>32730</v>
      </c>
      <c r="N7195" s="338" t="s">
        <v>31850</v>
      </c>
      <c r="O7195" s="338" t="s">
        <v>5143</v>
      </c>
    </row>
    <row r="7196" ht="15.75" customHeight="1">
      <c r="A7196" s="338" t="s">
        <v>32731</v>
      </c>
      <c r="B7196" s="338" t="s">
        <v>5601</v>
      </c>
      <c r="C7196" s="338" t="s">
        <v>1537</v>
      </c>
      <c r="D7196" s="338">
        <v>2017.0</v>
      </c>
      <c r="E7196" s="338" t="s">
        <v>32465</v>
      </c>
      <c r="F7196" s="339">
        <v>45176.0</v>
      </c>
      <c r="G7196" s="338" t="s">
        <v>5872</v>
      </c>
      <c r="H7196" s="338" t="s">
        <v>32732</v>
      </c>
      <c r="I7196" s="338" t="s">
        <v>32733</v>
      </c>
      <c r="J7196" s="338" t="s">
        <v>22324</v>
      </c>
      <c r="K7196" s="338" t="s">
        <v>6254</v>
      </c>
      <c r="M7196" s="338" t="s">
        <v>32734</v>
      </c>
      <c r="N7196" s="338" t="s">
        <v>32735</v>
      </c>
      <c r="O7196" s="338" t="s">
        <v>7745</v>
      </c>
    </row>
    <row r="7197" ht="15.75" customHeight="1">
      <c r="A7197" s="338" t="s">
        <v>32736</v>
      </c>
      <c r="B7197" s="338" t="s">
        <v>4970</v>
      </c>
      <c r="C7197" s="338" t="s">
        <v>1558</v>
      </c>
      <c r="D7197" s="338">
        <v>2017.0</v>
      </c>
      <c r="E7197" s="338" t="s">
        <v>32357</v>
      </c>
      <c r="F7197" s="339">
        <v>45052.0</v>
      </c>
      <c r="G7197" s="338" t="s">
        <v>5219</v>
      </c>
      <c r="H7197" s="338" t="s">
        <v>20903</v>
      </c>
      <c r="I7197" s="338" t="s">
        <v>20903</v>
      </c>
      <c r="J7197" s="338" t="s">
        <v>15981</v>
      </c>
      <c r="K7197" s="338" t="s">
        <v>4987</v>
      </c>
      <c r="M7197" s="338" t="s">
        <v>32737</v>
      </c>
      <c r="N7197" s="338" t="s">
        <v>31850</v>
      </c>
      <c r="O7197" s="338" t="s">
        <v>5160</v>
      </c>
    </row>
    <row r="7198" ht="15.75" customHeight="1">
      <c r="A7198" s="338" t="s">
        <v>32738</v>
      </c>
      <c r="B7198" s="338" t="s">
        <v>4970</v>
      </c>
      <c r="C7198" s="338" t="s">
        <v>1547</v>
      </c>
      <c r="D7198" s="338">
        <v>2017.0</v>
      </c>
      <c r="E7198" s="338" t="s">
        <v>32408</v>
      </c>
      <c r="F7198" s="339">
        <v>45112.0</v>
      </c>
      <c r="G7198" s="338" t="s">
        <v>6659</v>
      </c>
      <c r="H7198" s="338" t="s">
        <v>32739</v>
      </c>
      <c r="I7198" s="338" t="s">
        <v>32739</v>
      </c>
      <c r="J7198" s="338" t="s">
        <v>32740</v>
      </c>
      <c r="K7198" s="338" t="s">
        <v>4987</v>
      </c>
      <c r="M7198" s="338" t="s">
        <v>32741</v>
      </c>
      <c r="N7198" s="338" t="s">
        <v>32742</v>
      </c>
      <c r="O7198" s="338" t="s">
        <v>5150</v>
      </c>
    </row>
    <row r="7199" ht="15.75" customHeight="1">
      <c r="A7199" s="338" t="s">
        <v>2769</v>
      </c>
      <c r="B7199" s="338" t="s">
        <v>4993</v>
      </c>
      <c r="C7199" s="338" t="s">
        <v>1572</v>
      </c>
      <c r="D7199" s="338">
        <v>2017.0</v>
      </c>
      <c r="E7199" s="338" t="s">
        <v>31785</v>
      </c>
      <c r="F7199" s="338" t="s">
        <v>5286</v>
      </c>
      <c r="G7199" s="338" t="s">
        <v>5872</v>
      </c>
      <c r="H7199" s="338" t="s">
        <v>22195</v>
      </c>
      <c r="I7199" s="338" t="s">
        <v>32743</v>
      </c>
      <c r="J7199" s="338" t="s">
        <v>32744</v>
      </c>
      <c r="K7199" s="338" t="s">
        <v>4987</v>
      </c>
      <c r="L7199" s="338" t="s">
        <v>12846</v>
      </c>
      <c r="M7199" s="338" t="s">
        <v>32745</v>
      </c>
      <c r="N7199" s="338" t="s">
        <v>5843</v>
      </c>
      <c r="O7199" s="338" t="s">
        <v>6003</v>
      </c>
    </row>
    <row r="7200" ht="15.75" customHeight="1">
      <c r="A7200" s="338" t="s">
        <v>32746</v>
      </c>
      <c r="B7200" s="338" t="s">
        <v>8739</v>
      </c>
      <c r="C7200" s="338" t="s">
        <v>1547</v>
      </c>
      <c r="D7200" s="338">
        <v>2017.0</v>
      </c>
      <c r="E7200" s="338" t="s">
        <v>32747</v>
      </c>
      <c r="F7200" s="338" t="s">
        <v>5059</v>
      </c>
      <c r="G7200" s="338" t="s">
        <v>6705</v>
      </c>
      <c r="H7200" s="338" t="s">
        <v>32748</v>
      </c>
      <c r="I7200" s="338" t="s">
        <v>32748</v>
      </c>
      <c r="J7200" s="338" t="s">
        <v>32749</v>
      </c>
      <c r="K7200" s="338" t="s">
        <v>4987</v>
      </c>
      <c r="M7200" s="338" t="s">
        <v>32750</v>
      </c>
      <c r="N7200" s="338" t="s">
        <v>32751</v>
      </c>
      <c r="O7200" s="338" t="s">
        <v>5370</v>
      </c>
    </row>
    <row r="7201" ht="15.75" customHeight="1">
      <c r="A7201" s="338" t="s">
        <v>32752</v>
      </c>
      <c r="B7201" s="338" t="s">
        <v>4993</v>
      </c>
      <c r="C7201" s="338" t="s">
        <v>1601</v>
      </c>
      <c r="D7201" s="338">
        <v>2017.0</v>
      </c>
      <c r="E7201" s="338" t="s">
        <v>32472</v>
      </c>
      <c r="F7201" s="339">
        <v>44963.0</v>
      </c>
      <c r="G7201" s="338" t="s">
        <v>6741</v>
      </c>
      <c r="H7201" s="338" t="s">
        <v>13985</v>
      </c>
      <c r="I7201" s="338" t="s">
        <v>32753</v>
      </c>
      <c r="J7201" s="338" t="s">
        <v>32754</v>
      </c>
      <c r="K7201" s="338" t="s">
        <v>4987</v>
      </c>
      <c r="M7201" s="338" t="s">
        <v>32755</v>
      </c>
      <c r="N7201" s="338" t="s">
        <v>31850</v>
      </c>
      <c r="O7201" s="338" t="s">
        <v>5077</v>
      </c>
    </row>
    <row r="7202" ht="15.75" customHeight="1">
      <c r="A7202" s="338" t="s">
        <v>32756</v>
      </c>
      <c r="B7202" s="338" t="s">
        <v>4970</v>
      </c>
      <c r="C7202" s="338" t="s">
        <v>3713</v>
      </c>
      <c r="D7202" s="338">
        <v>2017.0</v>
      </c>
      <c r="E7202" s="338" t="s">
        <v>32757</v>
      </c>
      <c r="F7202" s="339">
        <v>44933.0</v>
      </c>
      <c r="G7202" s="338" t="s">
        <v>5090</v>
      </c>
      <c r="H7202" s="338" t="s">
        <v>32758</v>
      </c>
      <c r="I7202" s="338" t="s">
        <v>32758</v>
      </c>
      <c r="J7202" s="338" t="s">
        <v>32759</v>
      </c>
      <c r="K7202" s="338" t="s">
        <v>12977</v>
      </c>
      <c r="M7202" s="338" t="s">
        <v>32760</v>
      </c>
      <c r="N7202" s="338" t="s">
        <v>4979</v>
      </c>
      <c r="O7202" s="338" t="s">
        <v>5537</v>
      </c>
    </row>
    <row r="7203" ht="15.75" customHeight="1">
      <c r="A7203" s="338" t="s">
        <v>3999</v>
      </c>
      <c r="B7203" s="338" t="s">
        <v>4970</v>
      </c>
      <c r="C7203" s="338" t="s">
        <v>1537</v>
      </c>
      <c r="D7203" s="338">
        <v>2017.0</v>
      </c>
      <c r="E7203" s="338" t="s">
        <v>32397</v>
      </c>
      <c r="F7203" s="339">
        <v>45050.0</v>
      </c>
      <c r="G7203" s="338" t="s">
        <v>5755</v>
      </c>
      <c r="H7203" s="338" t="s">
        <v>26997</v>
      </c>
      <c r="I7203" s="338" t="s">
        <v>29998</v>
      </c>
      <c r="J7203" s="338" t="s">
        <v>31201</v>
      </c>
      <c r="K7203" s="338" t="s">
        <v>4987</v>
      </c>
      <c r="L7203" s="338" t="s">
        <v>12855</v>
      </c>
      <c r="M7203" s="338" t="s">
        <v>32761</v>
      </c>
      <c r="N7203" s="338" t="s">
        <v>30574</v>
      </c>
      <c r="O7203" s="338" t="s">
        <v>6003</v>
      </c>
    </row>
    <row r="7204" ht="15.75" customHeight="1">
      <c r="A7204" s="338" t="s">
        <v>4694</v>
      </c>
      <c r="B7204" s="338" t="s">
        <v>7737</v>
      </c>
      <c r="C7204" s="338" t="s">
        <v>3713</v>
      </c>
      <c r="D7204" s="338">
        <v>2017.0</v>
      </c>
      <c r="E7204" s="338" t="s">
        <v>32333</v>
      </c>
      <c r="F7204" s="339">
        <v>45052.0</v>
      </c>
      <c r="G7204" s="338" t="s">
        <v>7952</v>
      </c>
      <c r="H7204" s="338" t="s">
        <v>24540</v>
      </c>
      <c r="I7204" s="338" t="s">
        <v>24540</v>
      </c>
      <c r="J7204" s="338" t="s">
        <v>10653</v>
      </c>
      <c r="K7204" s="338" t="s">
        <v>5245</v>
      </c>
      <c r="L7204" s="338" t="s">
        <v>5355</v>
      </c>
      <c r="M7204" s="338" t="s">
        <v>32762</v>
      </c>
      <c r="N7204" s="338" t="s">
        <v>31191</v>
      </c>
      <c r="O7204" s="338" t="s">
        <v>5943</v>
      </c>
    </row>
    <row r="7205" ht="15.75" customHeight="1">
      <c r="A7205" s="338" t="s">
        <v>32763</v>
      </c>
      <c r="B7205" s="338" t="s">
        <v>7737</v>
      </c>
      <c r="C7205" s="338" t="s">
        <v>1681</v>
      </c>
      <c r="D7205" s="338">
        <v>2017.0</v>
      </c>
      <c r="E7205" s="338" t="s">
        <v>32306</v>
      </c>
      <c r="F7205" s="339">
        <v>45144.0</v>
      </c>
      <c r="G7205" s="338" t="s">
        <v>5196</v>
      </c>
      <c r="H7205" s="338" t="s">
        <v>8036</v>
      </c>
      <c r="I7205" s="338" t="s">
        <v>20621</v>
      </c>
      <c r="J7205" s="338" t="s">
        <v>18589</v>
      </c>
      <c r="K7205" s="338" t="s">
        <v>4976</v>
      </c>
      <c r="L7205" s="338" t="s">
        <v>6447</v>
      </c>
      <c r="M7205" s="338" t="s">
        <v>32764</v>
      </c>
      <c r="N7205" s="338" t="s">
        <v>13999</v>
      </c>
      <c r="O7205" s="338" t="s">
        <v>5150</v>
      </c>
    </row>
    <row r="7206" ht="15.75" customHeight="1">
      <c r="A7206" s="338" t="s">
        <v>3817</v>
      </c>
      <c r="B7206" s="338" t="s">
        <v>4970</v>
      </c>
      <c r="C7206" s="338" t="s">
        <v>1558</v>
      </c>
      <c r="D7206" s="338">
        <v>2017.0</v>
      </c>
      <c r="E7206" s="338" t="s">
        <v>31942</v>
      </c>
      <c r="F7206" s="339">
        <v>45082.0</v>
      </c>
      <c r="G7206" s="338" t="s">
        <v>6391</v>
      </c>
      <c r="H7206" s="338" t="s">
        <v>32765</v>
      </c>
      <c r="I7206" s="338" t="s">
        <v>32766</v>
      </c>
      <c r="J7206" s="338" t="s">
        <v>16664</v>
      </c>
      <c r="K7206" s="338" t="s">
        <v>4987</v>
      </c>
      <c r="L7206" s="338" t="s">
        <v>5355</v>
      </c>
      <c r="M7206" s="338" t="s">
        <v>32767</v>
      </c>
      <c r="N7206" s="338" t="s">
        <v>7780</v>
      </c>
      <c r="O7206" s="338" t="s">
        <v>5283</v>
      </c>
    </row>
    <row r="7207" ht="15.75" customHeight="1">
      <c r="A7207" s="338" t="s">
        <v>32768</v>
      </c>
      <c r="B7207" s="338" t="s">
        <v>4970</v>
      </c>
      <c r="C7207" s="338" t="s">
        <v>1537</v>
      </c>
      <c r="D7207" s="338">
        <v>2017.0</v>
      </c>
      <c r="E7207" s="338" t="s">
        <v>32769</v>
      </c>
      <c r="F7207" s="339">
        <v>44963.0</v>
      </c>
      <c r="G7207" s="338" t="s">
        <v>6547</v>
      </c>
      <c r="H7207" s="338" t="s">
        <v>17477</v>
      </c>
      <c r="I7207" s="338" t="s">
        <v>32770</v>
      </c>
      <c r="J7207" s="338" t="s">
        <v>27474</v>
      </c>
      <c r="K7207" s="338" t="s">
        <v>4987</v>
      </c>
      <c r="M7207" s="338" t="s">
        <v>32771</v>
      </c>
      <c r="N7207" s="338" t="s">
        <v>31850</v>
      </c>
      <c r="O7207" s="338" t="s">
        <v>5010</v>
      </c>
    </row>
    <row r="7208" ht="15.75" customHeight="1">
      <c r="A7208" s="338" t="s">
        <v>32772</v>
      </c>
      <c r="B7208" s="338" t="s">
        <v>7737</v>
      </c>
      <c r="C7208" s="338" t="s">
        <v>1558</v>
      </c>
      <c r="D7208" s="338">
        <v>2017.0</v>
      </c>
      <c r="E7208" s="338" t="s">
        <v>32475</v>
      </c>
      <c r="F7208" s="338" t="s">
        <v>5286</v>
      </c>
      <c r="G7208" s="338" t="s">
        <v>5251</v>
      </c>
      <c r="H7208" s="338" t="s">
        <v>32773</v>
      </c>
      <c r="I7208" s="338" t="s">
        <v>21567</v>
      </c>
      <c r="J7208" s="338" t="s">
        <v>32774</v>
      </c>
      <c r="K7208" s="338" t="s">
        <v>6642</v>
      </c>
      <c r="L7208" s="338" t="s">
        <v>5064</v>
      </c>
      <c r="M7208" s="338" t="s">
        <v>32775</v>
      </c>
      <c r="N7208" s="338" t="s">
        <v>32776</v>
      </c>
      <c r="O7208" s="338" t="s">
        <v>5217</v>
      </c>
    </row>
    <row r="7209" ht="15.75" customHeight="1">
      <c r="A7209" s="338" t="s">
        <v>1579</v>
      </c>
      <c r="B7209" s="338" t="s">
        <v>4970</v>
      </c>
      <c r="C7209" s="338" t="s">
        <v>1601</v>
      </c>
      <c r="D7209" s="338">
        <v>2017.0</v>
      </c>
      <c r="E7209" s="338" t="s">
        <v>32777</v>
      </c>
      <c r="F7209" s="339">
        <v>45113.0</v>
      </c>
      <c r="G7209" s="338" t="s">
        <v>6593</v>
      </c>
      <c r="H7209" s="338" t="s">
        <v>32778</v>
      </c>
      <c r="I7209" s="338" t="s">
        <v>32779</v>
      </c>
      <c r="J7209" s="338" t="s">
        <v>19948</v>
      </c>
      <c r="K7209" s="338" t="s">
        <v>5405</v>
      </c>
      <c r="M7209" s="338" t="s">
        <v>32780</v>
      </c>
      <c r="N7209" s="338" t="s">
        <v>32781</v>
      </c>
      <c r="O7209" s="338" t="s">
        <v>5545</v>
      </c>
    </row>
    <row r="7210" ht="15.75" customHeight="1">
      <c r="A7210" s="338" t="s">
        <v>4429</v>
      </c>
      <c r="B7210" s="338" t="s">
        <v>7737</v>
      </c>
      <c r="C7210" s="338" t="s">
        <v>1681</v>
      </c>
      <c r="D7210" s="338">
        <v>2017.0</v>
      </c>
      <c r="E7210" s="338" t="s">
        <v>32472</v>
      </c>
      <c r="F7210" s="339">
        <v>45083.0</v>
      </c>
      <c r="G7210" s="338" t="s">
        <v>7217</v>
      </c>
      <c r="H7210" s="338" t="s">
        <v>32782</v>
      </c>
      <c r="I7210" s="338" t="s">
        <v>32783</v>
      </c>
      <c r="J7210" s="338" t="s">
        <v>17891</v>
      </c>
      <c r="K7210" s="338" t="s">
        <v>4987</v>
      </c>
      <c r="L7210" s="338" t="s">
        <v>5074</v>
      </c>
      <c r="M7210" s="338" t="s">
        <v>32784</v>
      </c>
      <c r="N7210" s="338" t="s">
        <v>32785</v>
      </c>
      <c r="O7210" s="338" t="s">
        <v>5471</v>
      </c>
    </row>
    <row r="7211" ht="15.75" customHeight="1">
      <c r="A7211" s="338" t="s">
        <v>1874</v>
      </c>
      <c r="B7211" s="338" t="s">
        <v>4993</v>
      </c>
      <c r="C7211" s="338" t="s">
        <v>1572</v>
      </c>
      <c r="D7211" s="338">
        <v>2017.0</v>
      </c>
      <c r="E7211" s="338" t="s">
        <v>32306</v>
      </c>
      <c r="F7211" s="339">
        <v>44932.0</v>
      </c>
      <c r="G7211" s="338" t="s">
        <v>9705</v>
      </c>
      <c r="H7211" s="338" t="s">
        <v>32786</v>
      </c>
      <c r="I7211" s="338" t="s">
        <v>32787</v>
      </c>
      <c r="J7211" s="338" t="s">
        <v>27396</v>
      </c>
      <c r="K7211" s="338" t="s">
        <v>4987</v>
      </c>
      <c r="L7211" s="338" t="s">
        <v>5108</v>
      </c>
      <c r="M7211" s="338" t="s">
        <v>32788</v>
      </c>
      <c r="N7211" s="338" t="s">
        <v>25296</v>
      </c>
      <c r="O7211" s="338" t="s">
        <v>5339</v>
      </c>
    </row>
    <row r="7212" ht="15.75" customHeight="1">
      <c r="A7212" s="338" t="s">
        <v>32789</v>
      </c>
      <c r="B7212" s="338" t="s">
        <v>4993</v>
      </c>
      <c r="C7212" s="338" t="s">
        <v>1681</v>
      </c>
      <c r="D7212" s="338">
        <v>2017.0</v>
      </c>
      <c r="E7212" s="338" t="s">
        <v>32790</v>
      </c>
      <c r="F7212" s="339">
        <v>44933.0</v>
      </c>
      <c r="G7212" s="338" t="s">
        <v>5145</v>
      </c>
      <c r="H7212" s="338" t="s">
        <v>28793</v>
      </c>
      <c r="I7212" s="338" t="s">
        <v>22454</v>
      </c>
      <c r="J7212" s="338" t="s">
        <v>29747</v>
      </c>
      <c r="K7212" s="338" t="s">
        <v>4976</v>
      </c>
      <c r="M7212" s="338" t="s">
        <v>32791</v>
      </c>
      <c r="N7212" s="338" t="s">
        <v>28918</v>
      </c>
      <c r="O7212" s="338" t="s">
        <v>5324</v>
      </c>
    </row>
    <row r="7213" ht="15.75" customHeight="1">
      <c r="A7213" s="338" t="s">
        <v>4391</v>
      </c>
      <c r="B7213" s="338" t="s">
        <v>7737</v>
      </c>
      <c r="C7213" s="338" t="s">
        <v>1558</v>
      </c>
      <c r="D7213" s="338">
        <v>2017.0</v>
      </c>
      <c r="E7213" s="338" t="s">
        <v>32341</v>
      </c>
      <c r="F7213" s="339">
        <v>45143.0</v>
      </c>
      <c r="G7213" s="338" t="s">
        <v>5113</v>
      </c>
      <c r="H7213" s="338" t="s">
        <v>32792</v>
      </c>
      <c r="I7213" s="338" t="s">
        <v>28220</v>
      </c>
      <c r="J7213" s="338" t="s">
        <v>29036</v>
      </c>
      <c r="K7213" s="338" t="s">
        <v>4987</v>
      </c>
      <c r="L7213" s="338" t="s">
        <v>5084</v>
      </c>
      <c r="M7213" s="338" t="s">
        <v>32793</v>
      </c>
      <c r="N7213" s="338" t="s">
        <v>30341</v>
      </c>
      <c r="O7213" s="338" t="s">
        <v>5794</v>
      </c>
    </row>
    <row r="7214" ht="15.75" customHeight="1">
      <c r="A7214" s="338" t="s">
        <v>32794</v>
      </c>
      <c r="B7214" s="338" t="s">
        <v>4970</v>
      </c>
      <c r="C7214" s="338" t="s">
        <v>1558</v>
      </c>
      <c r="D7214" s="338">
        <v>2017.0</v>
      </c>
      <c r="E7214" s="338" t="s">
        <v>32294</v>
      </c>
      <c r="F7214" s="339">
        <v>45051.0</v>
      </c>
      <c r="G7214" s="338" t="s">
        <v>5872</v>
      </c>
      <c r="H7214" s="338" t="s">
        <v>32795</v>
      </c>
      <c r="I7214" s="338" t="s">
        <v>32796</v>
      </c>
      <c r="J7214" s="338" t="s">
        <v>17425</v>
      </c>
      <c r="K7214" s="338" t="s">
        <v>4987</v>
      </c>
      <c r="L7214" s="338" t="s">
        <v>7014</v>
      </c>
      <c r="M7214" s="338" t="s">
        <v>32797</v>
      </c>
      <c r="N7214" s="338" t="s">
        <v>20308</v>
      </c>
      <c r="O7214" s="338" t="s">
        <v>5677</v>
      </c>
    </row>
    <row r="7215" ht="15.75" customHeight="1">
      <c r="A7215" s="338" t="s">
        <v>32798</v>
      </c>
      <c r="B7215" s="338" t="s">
        <v>4970</v>
      </c>
      <c r="C7215" s="338" t="s">
        <v>1537</v>
      </c>
      <c r="D7215" s="338">
        <v>2017.0</v>
      </c>
      <c r="E7215" s="338" t="s">
        <v>32435</v>
      </c>
      <c r="F7215" s="339">
        <v>45174.0</v>
      </c>
      <c r="G7215" s="338" t="s">
        <v>7952</v>
      </c>
      <c r="H7215" s="338" t="s">
        <v>32799</v>
      </c>
      <c r="I7215" s="338" t="s">
        <v>32800</v>
      </c>
      <c r="J7215" s="338" t="s">
        <v>18454</v>
      </c>
      <c r="K7215" s="338" t="s">
        <v>4987</v>
      </c>
      <c r="L7215" s="338" t="s">
        <v>6447</v>
      </c>
      <c r="M7215" s="338" t="s">
        <v>32801</v>
      </c>
      <c r="N7215" s="338" t="s">
        <v>24707</v>
      </c>
      <c r="O7215" s="338" t="s">
        <v>5028</v>
      </c>
    </row>
    <row r="7216" ht="15.75" customHeight="1">
      <c r="A7216" s="338" t="s">
        <v>3680</v>
      </c>
      <c r="B7216" s="338" t="s">
        <v>4993</v>
      </c>
      <c r="C7216" s="338" t="s">
        <v>1572</v>
      </c>
      <c r="D7216" s="338">
        <v>2017.0</v>
      </c>
      <c r="E7216" s="338" t="s">
        <v>32348</v>
      </c>
      <c r="F7216" s="339">
        <v>44989.0</v>
      </c>
      <c r="G7216" s="338" t="s">
        <v>8035</v>
      </c>
      <c r="H7216" s="338" t="s">
        <v>25305</v>
      </c>
      <c r="I7216" s="338" t="s">
        <v>32802</v>
      </c>
      <c r="J7216" s="338" t="s">
        <v>32803</v>
      </c>
      <c r="K7216" s="338" t="s">
        <v>4987</v>
      </c>
      <c r="L7216" s="338" t="s">
        <v>5355</v>
      </c>
      <c r="M7216" s="338" t="s">
        <v>32804</v>
      </c>
      <c r="N7216" s="338" t="s">
        <v>5224</v>
      </c>
      <c r="O7216" s="338" t="s">
        <v>5283</v>
      </c>
    </row>
    <row r="7217" ht="15.75" customHeight="1">
      <c r="A7217" s="338" t="s">
        <v>32805</v>
      </c>
      <c r="B7217" s="338" t="s">
        <v>5601</v>
      </c>
      <c r="C7217" s="338" t="s">
        <v>1547</v>
      </c>
      <c r="D7217" s="338">
        <v>2017.0</v>
      </c>
      <c r="E7217" s="338" t="s">
        <v>32806</v>
      </c>
      <c r="F7217" s="339">
        <v>45022.0</v>
      </c>
      <c r="G7217" s="338" t="s">
        <v>5674</v>
      </c>
      <c r="H7217" s="338" t="s">
        <v>32807</v>
      </c>
      <c r="I7217" s="338" t="s">
        <v>32807</v>
      </c>
      <c r="J7217" s="338" t="s">
        <v>32808</v>
      </c>
      <c r="K7217" s="338" t="s">
        <v>4976</v>
      </c>
      <c r="M7217" s="338" t="s">
        <v>32809</v>
      </c>
      <c r="N7217" s="338" t="s">
        <v>23935</v>
      </c>
      <c r="O7217" s="338" t="s">
        <v>5020</v>
      </c>
    </row>
    <row r="7218" ht="15.75" customHeight="1">
      <c r="A7218" s="338" t="s">
        <v>32810</v>
      </c>
      <c r="B7218" s="338" t="s">
        <v>4993</v>
      </c>
      <c r="C7218" s="338" t="s">
        <v>1681</v>
      </c>
      <c r="D7218" s="338">
        <v>2017.0</v>
      </c>
      <c r="E7218" s="338" t="s">
        <v>32071</v>
      </c>
      <c r="F7218" s="339">
        <v>44932.0</v>
      </c>
      <c r="G7218" s="338" t="s">
        <v>5181</v>
      </c>
      <c r="H7218" s="338" t="s">
        <v>32811</v>
      </c>
      <c r="I7218" s="338" t="s">
        <v>32812</v>
      </c>
      <c r="J7218" s="338" t="s">
        <v>21891</v>
      </c>
      <c r="K7218" s="338" t="s">
        <v>4976</v>
      </c>
      <c r="L7218" s="338" t="s">
        <v>5961</v>
      </c>
      <c r="M7218" s="338" t="s">
        <v>32813</v>
      </c>
      <c r="N7218" s="338" t="s">
        <v>32814</v>
      </c>
      <c r="O7218" s="338" t="s">
        <v>5624</v>
      </c>
    </row>
    <row r="7219" ht="15.75" customHeight="1">
      <c r="A7219" s="338" t="s">
        <v>32815</v>
      </c>
      <c r="B7219" s="338" t="s">
        <v>4970</v>
      </c>
      <c r="C7219" s="338" t="s">
        <v>1547</v>
      </c>
      <c r="D7219" s="338">
        <v>2017.0</v>
      </c>
      <c r="E7219" s="338" t="s">
        <v>32816</v>
      </c>
      <c r="F7219" s="339">
        <v>45022.0</v>
      </c>
      <c r="G7219" s="338" t="s">
        <v>5319</v>
      </c>
      <c r="H7219" s="338" t="s">
        <v>32817</v>
      </c>
      <c r="I7219" s="338" t="s">
        <v>32817</v>
      </c>
      <c r="J7219" s="338" t="s">
        <v>32818</v>
      </c>
      <c r="K7219" s="338" t="s">
        <v>4987</v>
      </c>
      <c r="M7219" s="338" t="s">
        <v>32819</v>
      </c>
      <c r="N7219" s="338" t="s">
        <v>29495</v>
      </c>
      <c r="O7219" s="338" t="s">
        <v>5020</v>
      </c>
    </row>
    <row r="7220" ht="15.75" customHeight="1">
      <c r="A7220" s="338" t="s">
        <v>32820</v>
      </c>
      <c r="B7220" s="338" t="s">
        <v>4993</v>
      </c>
      <c r="C7220" s="338" t="s">
        <v>1547</v>
      </c>
      <c r="D7220" s="338">
        <v>2017.0</v>
      </c>
      <c r="E7220" s="338" t="s">
        <v>32505</v>
      </c>
      <c r="F7220" s="339">
        <v>45052.0</v>
      </c>
      <c r="G7220" s="338" t="s">
        <v>5163</v>
      </c>
      <c r="H7220" s="338" t="s">
        <v>23487</v>
      </c>
      <c r="I7220" s="338" t="s">
        <v>23487</v>
      </c>
      <c r="J7220" s="338" t="s">
        <v>32821</v>
      </c>
      <c r="K7220" s="338" t="s">
        <v>4976</v>
      </c>
      <c r="L7220" s="338" t="s">
        <v>32822</v>
      </c>
      <c r="M7220" s="338" t="s">
        <v>32823</v>
      </c>
      <c r="N7220" s="338" t="s">
        <v>32824</v>
      </c>
      <c r="O7220" s="338" t="s">
        <v>5677</v>
      </c>
    </row>
    <row r="7221" ht="15.75" customHeight="1">
      <c r="A7221" s="338" t="s">
        <v>16058</v>
      </c>
      <c r="B7221" s="338" t="s">
        <v>7737</v>
      </c>
      <c r="C7221" s="338" t="s">
        <v>1681</v>
      </c>
      <c r="D7221" s="338">
        <v>2017.0</v>
      </c>
      <c r="E7221" s="338" t="s">
        <v>32825</v>
      </c>
      <c r="F7221" s="339">
        <v>45052.0</v>
      </c>
      <c r="G7221" s="338" t="s">
        <v>5163</v>
      </c>
      <c r="H7221" s="338" t="s">
        <v>32826</v>
      </c>
      <c r="I7221" s="338" t="s">
        <v>32827</v>
      </c>
      <c r="J7221" s="338" t="s">
        <v>28469</v>
      </c>
      <c r="K7221" s="338" t="s">
        <v>4976</v>
      </c>
      <c r="M7221" s="338" t="s">
        <v>32828</v>
      </c>
      <c r="N7221" s="338" t="s">
        <v>31705</v>
      </c>
      <c r="O7221" s="338" t="s">
        <v>6278</v>
      </c>
    </row>
    <row r="7222" ht="15.75" customHeight="1">
      <c r="A7222" s="338" t="s">
        <v>2437</v>
      </c>
      <c r="B7222" s="338" t="s">
        <v>4970</v>
      </c>
      <c r="C7222" s="338" t="s">
        <v>1558</v>
      </c>
      <c r="D7222" s="338">
        <v>2017.0</v>
      </c>
      <c r="E7222" s="338" t="s">
        <v>32829</v>
      </c>
      <c r="F7222" s="339">
        <v>45082.0</v>
      </c>
      <c r="G7222" s="338" t="s">
        <v>7883</v>
      </c>
      <c r="H7222" s="338" t="s">
        <v>27054</v>
      </c>
      <c r="I7222" s="338" t="s">
        <v>27054</v>
      </c>
      <c r="J7222" s="338" t="s">
        <v>28444</v>
      </c>
      <c r="K7222" s="338" t="s">
        <v>4987</v>
      </c>
      <c r="L7222" s="338" t="s">
        <v>5807</v>
      </c>
      <c r="M7222" s="338" t="s">
        <v>32830</v>
      </c>
      <c r="N7222" s="338" t="s">
        <v>32831</v>
      </c>
      <c r="O7222" s="338" t="s">
        <v>4991</v>
      </c>
    </row>
    <row r="7223" ht="15.75" customHeight="1">
      <c r="A7223" s="338" t="s">
        <v>32832</v>
      </c>
      <c r="B7223" s="338" t="s">
        <v>4970</v>
      </c>
      <c r="C7223" s="338" t="s">
        <v>1547</v>
      </c>
      <c r="D7223" s="338">
        <v>2017.0</v>
      </c>
      <c r="E7223" s="338" t="s">
        <v>32833</v>
      </c>
      <c r="F7223" s="339">
        <v>45084.0</v>
      </c>
      <c r="G7223" s="338" t="s">
        <v>7089</v>
      </c>
      <c r="H7223" s="338" t="s">
        <v>23207</v>
      </c>
      <c r="I7223" s="338" t="s">
        <v>30970</v>
      </c>
      <c r="J7223" s="338" t="s">
        <v>32834</v>
      </c>
      <c r="K7223" s="338" t="s">
        <v>16517</v>
      </c>
      <c r="M7223" s="338" t="s">
        <v>32835</v>
      </c>
      <c r="N7223" s="338" t="s">
        <v>30973</v>
      </c>
      <c r="O7223" s="338" t="s">
        <v>5056</v>
      </c>
    </row>
    <row r="7224" ht="15.75" customHeight="1">
      <c r="A7224" s="338" t="s">
        <v>32836</v>
      </c>
      <c r="B7224" s="338" t="s">
        <v>4993</v>
      </c>
      <c r="C7224" s="338" t="s">
        <v>1572</v>
      </c>
      <c r="D7224" s="338">
        <v>2017.0</v>
      </c>
      <c r="E7224" s="338" t="s">
        <v>32071</v>
      </c>
      <c r="F7224" s="339">
        <v>44963.0</v>
      </c>
      <c r="G7224" s="338" t="s">
        <v>5145</v>
      </c>
      <c r="H7224" s="338" t="s">
        <v>29985</v>
      </c>
      <c r="I7224" s="338" t="s">
        <v>26450</v>
      </c>
      <c r="J7224" s="338" t="s">
        <v>31028</v>
      </c>
      <c r="K7224" s="338" t="s">
        <v>4987</v>
      </c>
      <c r="L7224" s="338" t="s">
        <v>12942</v>
      </c>
      <c r="M7224" s="338" t="s">
        <v>32837</v>
      </c>
      <c r="N7224" s="338" t="s">
        <v>19003</v>
      </c>
      <c r="O7224" s="338" t="s">
        <v>5143</v>
      </c>
    </row>
    <row r="7225" ht="15.75" customHeight="1">
      <c r="A7225" s="338" t="s">
        <v>32838</v>
      </c>
      <c r="B7225" s="338" t="s">
        <v>4970</v>
      </c>
      <c r="C7225" s="338" t="s">
        <v>1558</v>
      </c>
      <c r="D7225" s="338">
        <v>2017.0</v>
      </c>
      <c r="E7225" s="338" t="s">
        <v>32202</v>
      </c>
      <c r="F7225" s="338" t="s">
        <v>5286</v>
      </c>
      <c r="G7225" s="338" t="s">
        <v>6528</v>
      </c>
      <c r="H7225" s="338" t="s">
        <v>20902</v>
      </c>
      <c r="I7225" s="338" t="s">
        <v>20903</v>
      </c>
      <c r="J7225" s="338" t="s">
        <v>22203</v>
      </c>
      <c r="K7225" s="338" t="s">
        <v>4987</v>
      </c>
      <c r="M7225" s="338" t="s">
        <v>32839</v>
      </c>
      <c r="N7225" s="338" t="s">
        <v>31191</v>
      </c>
      <c r="O7225" s="338" t="s">
        <v>5363</v>
      </c>
    </row>
    <row r="7226" ht="15.75" customHeight="1">
      <c r="A7226" s="338" t="s">
        <v>4212</v>
      </c>
      <c r="B7226" s="338" t="s">
        <v>7737</v>
      </c>
      <c r="C7226" s="338" t="s">
        <v>1547</v>
      </c>
      <c r="D7226" s="338">
        <v>2017.0</v>
      </c>
      <c r="E7226" s="338" t="s">
        <v>31735</v>
      </c>
      <c r="F7226" s="338" t="s">
        <v>5210</v>
      </c>
      <c r="G7226" s="338" t="s">
        <v>5872</v>
      </c>
      <c r="H7226" s="338" t="s">
        <v>18348</v>
      </c>
      <c r="I7226" s="338" t="s">
        <v>32840</v>
      </c>
      <c r="J7226" s="338" t="s">
        <v>28050</v>
      </c>
      <c r="K7226" s="338" t="s">
        <v>4987</v>
      </c>
      <c r="L7226" s="338" t="s">
        <v>5176</v>
      </c>
      <c r="M7226" s="338" t="s">
        <v>32841</v>
      </c>
      <c r="N7226" s="338" t="s">
        <v>31050</v>
      </c>
      <c r="O7226" s="338" t="s">
        <v>6003</v>
      </c>
    </row>
    <row r="7227" ht="15.75" customHeight="1">
      <c r="A7227" s="338" t="s">
        <v>32842</v>
      </c>
      <c r="B7227" s="338" t="s">
        <v>5601</v>
      </c>
      <c r="C7227" s="338" t="s">
        <v>3713</v>
      </c>
      <c r="D7227" s="338">
        <v>2017.0</v>
      </c>
      <c r="E7227" s="338" t="s">
        <v>32467</v>
      </c>
      <c r="F7227" s="339">
        <v>45083.0</v>
      </c>
      <c r="G7227" s="338" t="s">
        <v>5121</v>
      </c>
      <c r="H7227" s="338" t="s">
        <v>32843</v>
      </c>
      <c r="I7227" s="338" t="s">
        <v>32844</v>
      </c>
      <c r="J7227" s="338" t="s">
        <v>32845</v>
      </c>
      <c r="K7227" s="338" t="s">
        <v>4987</v>
      </c>
      <c r="M7227" s="338" t="s">
        <v>32846</v>
      </c>
      <c r="N7227" s="338" t="s">
        <v>32847</v>
      </c>
      <c r="O7227" s="338" t="s">
        <v>5120</v>
      </c>
    </row>
    <row r="7228" ht="15.75" customHeight="1">
      <c r="A7228" s="338" t="s">
        <v>32848</v>
      </c>
      <c r="B7228" s="338" t="s">
        <v>4970</v>
      </c>
      <c r="C7228" s="338" t="s">
        <v>1537</v>
      </c>
      <c r="D7228" s="338">
        <v>2017.0</v>
      </c>
      <c r="E7228" s="338" t="s">
        <v>32290</v>
      </c>
      <c r="F7228" s="339">
        <v>45144.0</v>
      </c>
      <c r="G7228" s="338" t="s">
        <v>5241</v>
      </c>
      <c r="H7228" s="338" t="s">
        <v>21608</v>
      </c>
      <c r="I7228" s="338" t="s">
        <v>32849</v>
      </c>
      <c r="J7228" s="338" t="s">
        <v>32850</v>
      </c>
      <c r="K7228" s="338" t="s">
        <v>7898</v>
      </c>
      <c r="M7228" s="338" t="s">
        <v>32851</v>
      </c>
      <c r="N7228" s="338" t="s">
        <v>4979</v>
      </c>
      <c r="O7228" s="338" t="s">
        <v>5724</v>
      </c>
    </row>
    <row r="7229" ht="15.75" customHeight="1">
      <c r="A7229" s="338" t="s">
        <v>32852</v>
      </c>
      <c r="B7229" s="338" t="s">
        <v>4970</v>
      </c>
      <c r="C7229" s="338" t="s">
        <v>1547</v>
      </c>
      <c r="D7229" s="338">
        <v>2017.0</v>
      </c>
      <c r="E7229" s="338" t="s">
        <v>32853</v>
      </c>
      <c r="F7229" s="339">
        <v>45113.0</v>
      </c>
      <c r="G7229" s="338" t="s">
        <v>11632</v>
      </c>
      <c r="H7229" s="338" t="s">
        <v>26477</v>
      </c>
      <c r="I7229" s="338" t="s">
        <v>32854</v>
      </c>
      <c r="J7229" s="338" t="s">
        <v>27936</v>
      </c>
      <c r="K7229" s="338" t="s">
        <v>4976</v>
      </c>
      <c r="M7229" s="338" t="s">
        <v>32855</v>
      </c>
      <c r="N7229" s="338" t="s">
        <v>32856</v>
      </c>
      <c r="O7229" s="338" t="s">
        <v>5324</v>
      </c>
    </row>
    <row r="7230" ht="15.75" customHeight="1">
      <c r="A7230" s="338" t="s">
        <v>32857</v>
      </c>
      <c r="B7230" s="338" t="s">
        <v>4970</v>
      </c>
      <c r="C7230" s="338" t="s">
        <v>1681</v>
      </c>
      <c r="D7230" s="338">
        <v>2017.0</v>
      </c>
      <c r="E7230" s="338" t="s">
        <v>32858</v>
      </c>
      <c r="F7230" s="339">
        <v>45083.0</v>
      </c>
      <c r="G7230" s="338" t="s">
        <v>6036</v>
      </c>
      <c r="H7230" s="338" t="s">
        <v>25577</v>
      </c>
      <c r="I7230" s="338" t="s">
        <v>25577</v>
      </c>
      <c r="J7230" s="338" t="s">
        <v>32859</v>
      </c>
      <c r="K7230" s="338" t="s">
        <v>5607</v>
      </c>
      <c r="M7230" s="338" t="s">
        <v>32860</v>
      </c>
      <c r="N7230" s="338" t="s">
        <v>32861</v>
      </c>
      <c r="O7230" s="338" t="s">
        <v>5324</v>
      </c>
    </row>
    <row r="7231" ht="15.75" customHeight="1">
      <c r="A7231" s="338" t="s">
        <v>4535</v>
      </c>
      <c r="B7231" s="338" t="s">
        <v>7737</v>
      </c>
      <c r="C7231" s="338" t="s">
        <v>1681</v>
      </c>
      <c r="D7231" s="338">
        <v>2017.0</v>
      </c>
      <c r="E7231" s="338" t="s">
        <v>32408</v>
      </c>
      <c r="F7231" s="339">
        <v>44992.0</v>
      </c>
      <c r="G7231" s="338" t="s">
        <v>5172</v>
      </c>
      <c r="H7231" s="338" t="s">
        <v>12935</v>
      </c>
      <c r="I7231" s="338" t="s">
        <v>32862</v>
      </c>
      <c r="J7231" s="338" t="s">
        <v>30042</v>
      </c>
      <c r="K7231" s="338" t="s">
        <v>4987</v>
      </c>
      <c r="L7231" s="338" t="s">
        <v>5176</v>
      </c>
      <c r="M7231" s="338" t="s">
        <v>32863</v>
      </c>
      <c r="N7231" s="338" t="s">
        <v>32864</v>
      </c>
      <c r="O7231" s="338" t="s">
        <v>5715</v>
      </c>
    </row>
    <row r="7232" ht="15.75" customHeight="1">
      <c r="A7232" s="338" t="s">
        <v>32865</v>
      </c>
      <c r="B7232" s="338" t="s">
        <v>5601</v>
      </c>
      <c r="C7232" s="338" t="s">
        <v>1547</v>
      </c>
      <c r="D7232" s="338">
        <v>2017.0</v>
      </c>
      <c r="E7232" s="338" t="s">
        <v>32472</v>
      </c>
      <c r="F7232" s="339">
        <v>45023.0</v>
      </c>
      <c r="G7232" s="338" t="s">
        <v>5163</v>
      </c>
      <c r="H7232" s="338" t="s">
        <v>32866</v>
      </c>
      <c r="I7232" s="338" t="s">
        <v>32866</v>
      </c>
      <c r="J7232" s="338" t="s">
        <v>32867</v>
      </c>
      <c r="K7232" s="338" t="s">
        <v>5607</v>
      </c>
      <c r="M7232" s="338" t="s">
        <v>32868</v>
      </c>
      <c r="N7232" s="338" t="s">
        <v>32869</v>
      </c>
      <c r="O7232" s="338" t="s">
        <v>8056</v>
      </c>
    </row>
    <row r="7233" ht="15.75" customHeight="1">
      <c r="A7233" s="338" t="s">
        <v>4904</v>
      </c>
      <c r="B7233" s="338" t="s">
        <v>4970</v>
      </c>
      <c r="C7233" s="338" t="s">
        <v>1601</v>
      </c>
      <c r="D7233" s="338">
        <v>2017.0</v>
      </c>
      <c r="E7233" s="338" t="s">
        <v>32442</v>
      </c>
      <c r="F7233" s="339">
        <v>44964.0</v>
      </c>
      <c r="G7233" s="338" t="s">
        <v>5181</v>
      </c>
      <c r="H7233" s="338" t="s">
        <v>28877</v>
      </c>
      <c r="I7233" s="338" t="s">
        <v>28877</v>
      </c>
      <c r="J7233" s="338" t="s">
        <v>32870</v>
      </c>
      <c r="K7233" s="338" t="s">
        <v>4976</v>
      </c>
      <c r="M7233" s="338" t="s">
        <v>32871</v>
      </c>
      <c r="N7233" s="338" t="s">
        <v>26685</v>
      </c>
      <c r="O7233" s="338" t="s">
        <v>5423</v>
      </c>
    </row>
    <row r="7234" ht="15.75" customHeight="1">
      <c r="A7234" s="338" t="s">
        <v>32872</v>
      </c>
      <c r="B7234" s="338" t="s">
        <v>5601</v>
      </c>
      <c r="C7234" s="338" t="s">
        <v>1537</v>
      </c>
      <c r="D7234" s="338">
        <v>2017.0</v>
      </c>
      <c r="E7234" s="338" t="s">
        <v>32299</v>
      </c>
      <c r="F7234" s="339">
        <v>44964.0</v>
      </c>
      <c r="G7234" s="338" t="s">
        <v>5880</v>
      </c>
      <c r="H7234" s="338" t="s">
        <v>32873</v>
      </c>
      <c r="I7234" s="338" t="s">
        <v>32874</v>
      </c>
      <c r="J7234" s="338" t="s">
        <v>32875</v>
      </c>
      <c r="K7234" s="338" t="s">
        <v>6254</v>
      </c>
      <c r="M7234" s="338" t="s">
        <v>32876</v>
      </c>
      <c r="N7234" s="338" t="s">
        <v>32877</v>
      </c>
      <c r="O7234" s="338" t="s">
        <v>5715</v>
      </c>
    </row>
    <row r="7235" ht="15.75" customHeight="1">
      <c r="A7235" s="338" t="s">
        <v>32878</v>
      </c>
      <c r="B7235" s="338" t="s">
        <v>16773</v>
      </c>
      <c r="C7235" s="338" t="s">
        <v>1558</v>
      </c>
      <c r="D7235" s="338">
        <v>2017.0</v>
      </c>
      <c r="E7235" s="338" t="s">
        <v>32308</v>
      </c>
      <c r="F7235" s="339">
        <v>44932.0</v>
      </c>
      <c r="G7235" s="338" t="s">
        <v>6036</v>
      </c>
      <c r="H7235" s="338" t="s">
        <v>32879</v>
      </c>
      <c r="I7235" s="338" t="s">
        <v>32880</v>
      </c>
      <c r="J7235" s="338" t="s">
        <v>32879</v>
      </c>
      <c r="K7235" s="338" t="s">
        <v>4987</v>
      </c>
      <c r="M7235" s="338" t="s">
        <v>32881</v>
      </c>
      <c r="N7235" s="338" t="s">
        <v>31151</v>
      </c>
      <c r="O7235" s="338" t="s">
        <v>5610</v>
      </c>
    </row>
    <row r="7236" ht="15.75" customHeight="1">
      <c r="A7236" s="338" t="s">
        <v>32882</v>
      </c>
      <c r="B7236" s="338" t="s">
        <v>4970</v>
      </c>
      <c r="C7236" s="338" t="s">
        <v>1547</v>
      </c>
      <c r="D7236" s="338">
        <v>2017.0</v>
      </c>
      <c r="E7236" s="338" t="s">
        <v>32883</v>
      </c>
      <c r="F7236" s="338" t="s">
        <v>5059</v>
      </c>
      <c r="G7236" s="338" t="s">
        <v>5392</v>
      </c>
      <c r="H7236" s="338" t="s">
        <v>16264</v>
      </c>
      <c r="I7236" s="338" t="s">
        <v>16264</v>
      </c>
      <c r="J7236" s="338" t="s">
        <v>5253</v>
      </c>
      <c r="K7236" s="338" t="s">
        <v>4987</v>
      </c>
      <c r="M7236" s="338" t="s">
        <v>32884</v>
      </c>
      <c r="N7236" s="338" t="s">
        <v>32885</v>
      </c>
      <c r="O7236" s="338" t="s">
        <v>5370</v>
      </c>
    </row>
    <row r="7237" ht="15.75" customHeight="1">
      <c r="A7237" s="338" t="s">
        <v>32886</v>
      </c>
      <c r="B7237" s="338" t="s">
        <v>4970</v>
      </c>
      <c r="C7237" s="338" t="s">
        <v>1547</v>
      </c>
      <c r="D7237" s="338">
        <v>2017.0</v>
      </c>
      <c r="E7237" s="338" t="s">
        <v>32669</v>
      </c>
      <c r="F7237" s="339">
        <v>44991.0</v>
      </c>
      <c r="G7237" s="338" t="s">
        <v>5060</v>
      </c>
      <c r="H7237" s="338" t="s">
        <v>32887</v>
      </c>
      <c r="I7237" s="338" t="s">
        <v>13084</v>
      </c>
      <c r="J7237" s="338" t="s">
        <v>32888</v>
      </c>
      <c r="K7237" s="338" t="s">
        <v>4976</v>
      </c>
      <c r="M7237" s="338" t="s">
        <v>32889</v>
      </c>
      <c r="N7237" s="338" t="s">
        <v>13999</v>
      </c>
      <c r="O7237" s="338" t="s">
        <v>5780</v>
      </c>
    </row>
    <row r="7238" ht="15.75" customHeight="1">
      <c r="A7238" s="338" t="s">
        <v>32890</v>
      </c>
      <c r="B7238" s="338" t="s">
        <v>16773</v>
      </c>
      <c r="C7238" s="338" t="s">
        <v>1601</v>
      </c>
      <c r="D7238" s="338">
        <v>2017.0</v>
      </c>
      <c r="E7238" s="338" t="s">
        <v>32891</v>
      </c>
      <c r="F7238" s="339">
        <v>45113.0</v>
      </c>
      <c r="G7238" s="338" t="s">
        <v>6690</v>
      </c>
      <c r="H7238" s="338" t="s">
        <v>32892</v>
      </c>
      <c r="I7238" s="338" t="s">
        <v>12500</v>
      </c>
      <c r="J7238" s="338" t="s">
        <v>32893</v>
      </c>
      <c r="K7238" s="338" t="s">
        <v>3074</v>
      </c>
      <c r="M7238" s="338" t="s">
        <v>32894</v>
      </c>
      <c r="N7238" s="338" t="s">
        <v>32895</v>
      </c>
      <c r="O7238" s="338" t="s">
        <v>5217</v>
      </c>
    </row>
    <row r="7239" ht="15.75" customHeight="1">
      <c r="A7239" s="338" t="s">
        <v>32896</v>
      </c>
      <c r="B7239" s="338" t="s">
        <v>5601</v>
      </c>
      <c r="C7239" s="338" t="s">
        <v>1537</v>
      </c>
      <c r="D7239" s="338">
        <v>2017.0</v>
      </c>
      <c r="E7239" s="338" t="s">
        <v>32897</v>
      </c>
      <c r="F7239" s="339">
        <v>45113.0</v>
      </c>
      <c r="G7239" s="338" t="s">
        <v>5319</v>
      </c>
      <c r="H7239" s="338" t="s">
        <v>32898</v>
      </c>
      <c r="I7239" s="338" t="s">
        <v>32899</v>
      </c>
      <c r="J7239" s="338" t="s">
        <v>32900</v>
      </c>
      <c r="K7239" s="338" t="s">
        <v>6254</v>
      </c>
      <c r="M7239" s="338" t="s">
        <v>32901</v>
      </c>
      <c r="N7239" s="338" t="s">
        <v>32902</v>
      </c>
      <c r="O7239" s="338" t="s">
        <v>5002</v>
      </c>
    </row>
    <row r="7240" ht="15.75" customHeight="1">
      <c r="A7240" s="338" t="s">
        <v>32903</v>
      </c>
      <c r="B7240" s="338" t="s">
        <v>4970</v>
      </c>
      <c r="C7240" s="338" t="s">
        <v>1558</v>
      </c>
      <c r="D7240" s="338">
        <v>2017.0</v>
      </c>
      <c r="E7240" s="338" t="s">
        <v>32904</v>
      </c>
      <c r="F7240" s="339">
        <v>45112.0</v>
      </c>
      <c r="G7240" s="338" t="s">
        <v>5060</v>
      </c>
      <c r="H7240" s="338" t="s">
        <v>21571</v>
      </c>
      <c r="I7240" s="338" t="s">
        <v>32905</v>
      </c>
      <c r="J7240" s="338" t="s">
        <v>28469</v>
      </c>
      <c r="K7240" s="338" t="s">
        <v>4976</v>
      </c>
      <c r="M7240" s="338" t="s">
        <v>32906</v>
      </c>
      <c r="N7240" s="338" t="s">
        <v>32907</v>
      </c>
      <c r="O7240" s="338" t="s">
        <v>5160</v>
      </c>
    </row>
    <row r="7241" ht="15.75" customHeight="1">
      <c r="A7241" s="338" t="s">
        <v>32908</v>
      </c>
      <c r="B7241" s="338" t="s">
        <v>7737</v>
      </c>
      <c r="C7241" s="338" t="s">
        <v>1425</v>
      </c>
      <c r="D7241" s="338">
        <v>2017.0</v>
      </c>
      <c r="E7241" s="338" t="s">
        <v>32909</v>
      </c>
      <c r="F7241" s="339">
        <v>45142.0</v>
      </c>
      <c r="G7241" s="338" t="s">
        <v>5319</v>
      </c>
      <c r="H7241" s="338" t="s">
        <v>26180</v>
      </c>
      <c r="I7241" s="338" t="s">
        <v>26180</v>
      </c>
      <c r="J7241" s="338" t="s">
        <v>11774</v>
      </c>
      <c r="K7241" s="338" t="s">
        <v>4987</v>
      </c>
      <c r="M7241" s="338" t="s">
        <v>32910</v>
      </c>
      <c r="N7241" s="338" t="s">
        <v>17344</v>
      </c>
      <c r="O7241" s="338" t="s">
        <v>5794</v>
      </c>
    </row>
    <row r="7242" ht="15.75" customHeight="1">
      <c r="A7242" s="338" t="s">
        <v>32911</v>
      </c>
      <c r="B7242" s="338" t="s">
        <v>4993</v>
      </c>
      <c r="C7242" s="338" t="s">
        <v>1558</v>
      </c>
      <c r="D7242" s="338">
        <v>2017.0</v>
      </c>
      <c r="E7242" s="338" t="s">
        <v>31724</v>
      </c>
      <c r="F7242" s="339">
        <v>44991.0</v>
      </c>
      <c r="G7242" s="338" t="s">
        <v>5342</v>
      </c>
      <c r="H7242" s="338" t="s">
        <v>28260</v>
      </c>
      <c r="I7242" s="338" t="s">
        <v>32912</v>
      </c>
      <c r="J7242" s="338" t="s">
        <v>32913</v>
      </c>
      <c r="K7242" s="338" t="s">
        <v>4987</v>
      </c>
      <c r="L7242" s="338" t="s">
        <v>6297</v>
      </c>
      <c r="M7242" s="338" t="s">
        <v>32914</v>
      </c>
      <c r="N7242" s="338" t="s">
        <v>31260</v>
      </c>
      <c r="O7242" s="338" t="s">
        <v>5283</v>
      </c>
    </row>
    <row r="7243" ht="15.75" customHeight="1">
      <c r="A7243" s="338" t="s">
        <v>2612</v>
      </c>
      <c r="B7243" s="338" t="s">
        <v>7737</v>
      </c>
      <c r="C7243" s="338" t="s">
        <v>1547</v>
      </c>
      <c r="D7243" s="338">
        <v>2017.0</v>
      </c>
      <c r="E7243" s="338" t="s">
        <v>31858</v>
      </c>
      <c r="F7243" s="339">
        <v>44961.0</v>
      </c>
      <c r="G7243" s="338" t="s">
        <v>8851</v>
      </c>
      <c r="H7243" s="338" t="s">
        <v>17149</v>
      </c>
      <c r="I7243" s="338" t="s">
        <v>32915</v>
      </c>
      <c r="J7243" s="338" t="s">
        <v>32916</v>
      </c>
      <c r="K7243" s="338" t="s">
        <v>4987</v>
      </c>
      <c r="L7243" s="338" t="s">
        <v>6672</v>
      </c>
      <c r="M7243" s="338" t="s">
        <v>32917</v>
      </c>
      <c r="N7243" s="338" t="s">
        <v>32831</v>
      </c>
      <c r="O7243" s="338" t="s">
        <v>5186</v>
      </c>
    </row>
    <row r="7244" ht="15.75" customHeight="1">
      <c r="A7244" s="338" t="s">
        <v>32918</v>
      </c>
      <c r="B7244" s="338" t="s">
        <v>5601</v>
      </c>
      <c r="C7244" s="338" t="s">
        <v>1537</v>
      </c>
      <c r="D7244" s="338">
        <v>2017.0</v>
      </c>
      <c r="E7244" s="338" t="s">
        <v>32919</v>
      </c>
      <c r="F7244" s="339">
        <v>44992.0</v>
      </c>
      <c r="G7244" s="338" t="s">
        <v>5319</v>
      </c>
      <c r="H7244" s="338" t="s">
        <v>32920</v>
      </c>
      <c r="I7244" s="338" t="s">
        <v>32921</v>
      </c>
      <c r="J7244" s="338" t="s">
        <v>32922</v>
      </c>
      <c r="K7244" s="338" t="s">
        <v>6254</v>
      </c>
      <c r="M7244" s="338" t="s">
        <v>32923</v>
      </c>
      <c r="N7244" s="338" t="s">
        <v>32924</v>
      </c>
      <c r="O7244" s="338" t="s">
        <v>5408</v>
      </c>
    </row>
    <row r="7245" ht="15.75" customHeight="1">
      <c r="A7245" s="338" t="s">
        <v>40</v>
      </c>
      <c r="B7245" s="338" t="s">
        <v>7737</v>
      </c>
      <c r="C7245" s="338" t="s">
        <v>1547</v>
      </c>
      <c r="D7245" s="338">
        <v>2018.0</v>
      </c>
      <c r="E7245" s="338" t="s">
        <v>32442</v>
      </c>
      <c r="F7245" s="339">
        <v>45053.0</v>
      </c>
      <c r="G7245" s="338" t="s">
        <v>12786</v>
      </c>
      <c r="H7245" s="338" t="s">
        <v>27576</v>
      </c>
      <c r="I7245" s="338" t="s">
        <v>32925</v>
      </c>
      <c r="J7245" s="338" t="s">
        <v>27396</v>
      </c>
      <c r="K7245" s="338" t="s">
        <v>4987</v>
      </c>
      <c r="L7245" s="338" t="s">
        <v>6071</v>
      </c>
      <c r="M7245" s="338" t="s">
        <v>32926</v>
      </c>
      <c r="N7245" s="338" t="s">
        <v>5009</v>
      </c>
      <c r="O7245" s="338" t="s">
        <v>6003</v>
      </c>
    </row>
    <row r="7246" ht="15.75" customHeight="1">
      <c r="A7246" s="338" t="s">
        <v>101</v>
      </c>
      <c r="B7246" s="338" t="s">
        <v>7737</v>
      </c>
      <c r="C7246" s="338" t="s">
        <v>1537</v>
      </c>
      <c r="D7246" s="338">
        <v>2018.0</v>
      </c>
      <c r="E7246" s="338" t="s">
        <v>32363</v>
      </c>
      <c r="F7246" s="339">
        <v>45024.0</v>
      </c>
      <c r="G7246" s="338" t="s">
        <v>32927</v>
      </c>
      <c r="H7246" s="338" t="s">
        <v>25528</v>
      </c>
      <c r="I7246" s="338" t="s">
        <v>27995</v>
      </c>
      <c r="J7246" s="338" t="s">
        <v>11718</v>
      </c>
      <c r="K7246" s="338" t="s">
        <v>4987</v>
      </c>
      <c r="L7246" s="338" t="s">
        <v>32928</v>
      </c>
      <c r="M7246" s="338" t="s">
        <v>32929</v>
      </c>
      <c r="N7246" s="338" t="s">
        <v>29021</v>
      </c>
      <c r="O7246" s="338" t="s">
        <v>5740</v>
      </c>
    </row>
    <row r="7247" ht="15.75" customHeight="1">
      <c r="A7247" s="338" t="s">
        <v>209</v>
      </c>
      <c r="B7247" s="338" t="s">
        <v>4970</v>
      </c>
      <c r="C7247" s="338" t="s">
        <v>1537</v>
      </c>
      <c r="D7247" s="338">
        <v>2018.0</v>
      </c>
      <c r="E7247" s="338" t="s">
        <v>32669</v>
      </c>
      <c r="F7247" s="339">
        <v>45114.0</v>
      </c>
      <c r="G7247" s="338" t="s">
        <v>32930</v>
      </c>
      <c r="H7247" s="338" t="s">
        <v>32389</v>
      </c>
      <c r="I7247" s="338" t="s">
        <v>24265</v>
      </c>
      <c r="J7247" s="338" t="s">
        <v>22189</v>
      </c>
      <c r="K7247" s="338" t="s">
        <v>5245</v>
      </c>
      <c r="L7247" s="338" t="s">
        <v>18250</v>
      </c>
      <c r="M7247" s="338" t="s">
        <v>32931</v>
      </c>
      <c r="N7247" s="338" t="s">
        <v>5224</v>
      </c>
      <c r="O7247" s="338" t="s">
        <v>5471</v>
      </c>
    </row>
    <row r="7248" ht="15.75" customHeight="1">
      <c r="A7248" s="338" t="s">
        <v>149</v>
      </c>
      <c r="B7248" s="338" t="s">
        <v>7737</v>
      </c>
      <c r="C7248" s="338" t="s">
        <v>1681</v>
      </c>
      <c r="D7248" s="338">
        <v>2018.0</v>
      </c>
      <c r="E7248" s="338" t="s">
        <v>32932</v>
      </c>
      <c r="F7248" s="339">
        <v>45176.0</v>
      </c>
      <c r="G7248" s="338" t="s">
        <v>25781</v>
      </c>
      <c r="H7248" s="338" t="s">
        <v>16605</v>
      </c>
      <c r="I7248" s="338" t="s">
        <v>30521</v>
      </c>
      <c r="J7248" s="338" t="s">
        <v>32272</v>
      </c>
      <c r="K7248" s="338" t="s">
        <v>4976</v>
      </c>
      <c r="L7248" s="338" t="s">
        <v>16601</v>
      </c>
      <c r="M7248" s="338" t="s">
        <v>32933</v>
      </c>
      <c r="N7248" s="338" t="s">
        <v>5224</v>
      </c>
      <c r="O7248" s="338" t="s">
        <v>5127</v>
      </c>
    </row>
    <row r="7249" ht="15.75" customHeight="1">
      <c r="A7249" s="338" t="s">
        <v>139</v>
      </c>
      <c r="B7249" s="338" t="s">
        <v>7737</v>
      </c>
      <c r="C7249" s="338" t="s">
        <v>1537</v>
      </c>
      <c r="D7249" s="338">
        <v>2018.0</v>
      </c>
      <c r="E7249" s="338" t="s">
        <v>32934</v>
      </c>
      <c r="F7249" s="339">
        <v>44992.0</v>
      </c>
      <c r="G7249" s="338" t="s">
        <v>32935</v>
      </c>
      <c r="H7249" s="338" t="s">
        <v>30200</v>
      </c>
      <c r="I7249" s="338" t="s">
        <v>30200</v>
      </c>
      <c r="J7249" s="338" t="s">
        <v>30042</v>
      </c>
      <c r="K7249" s="338" t="s">
        <v>4987</v>
      </c>
      <c r="L7249" s="338" t="s">
        <v>18083</v>
      </c>
      <c r="M7249" s="338" t="s">
        <v>32936</v>
      </c>
      <c r="N7249" s="338" t="s">
        <v>29021</v>
      </c>
      <c r="O7249" s="338" t="s">
        <v>5127</v>
      </c>
    </row>
    <row r="7250" ht="15.75" customHeight="1">
      <c r="A7250" s="338" t="s">
        <v>1877</v>
      </c>
      <c r="B7250" s="338" t="s">
        <v>4970</v>
      </c>
      <c r="C7250" s="338" t="s">
        <v>1547</v>
      </c>
      <c r="D7250" s="338">
        <v>2018.0</v>
      </c>
      <c r="E7250" s="338" t="s">
        <v>32937</v>
      </c>
      <c r="F7250" s="339">
        <v>44992.0</v>
      </c>
      <c r="G7250" s="338" t="s">
        <v>22012</v>
      </c>
      <c r="H7250" s="338" t="s">
        <v>32938</v>
      </c>
      <c r="I7250" s="338" t="s">
        <v>32938</v>
      </c>
      <c r="J7250" s="338" t="s">
        <v>16030</v>
      </c>
      <c r="K7250" s="338" t="s">
        <v>4987</v>
      </c>
      <c r="L7250" s="338" t="s">
        <v>5064</v>
      </c>
      <c r="M7250" s="338" t="s">
        <v>32939</v>
      </c>
      <c r="N7250" s="338" t="s">
        <v>31114</v>
      </c>
      <c r="O7250" s="338" t="s">
        <v>5056</v>
      </c>
    </row>
    <row r="7251" ht="15.75" customHeight="1">
      <c r="A7251" s="338" t="s">
        <v>1532</v>
      </c>
      <c r="B7251" s="338" t="s">
        <v>4970</v>
      </c>
      <c r="C7251" s="338" t="s">
        <v>1558</v>
      </c>
      <c r="D7251" s="338">
        <v>2018.0</v>
      </c>
      <c r="E7251" s="338" t="s">
        <v>32940</v>
      </c>
      <c r="F7251" s="339">
        <v>45144.0</v>
      </c>
      <c r="G7251" s="338" t="s">
        <v>18189</v>
      </c>
      <c r="H7251" s="338" t="s">
        <v>28394</v>
      </c>
      <c r="I7251" s="338" t="s">
        <v>32941</v>
      </c>
      <c r="J7251" s="338" t="s">
        <v>29036</v>
      </c>
      <c r="K7251" s="338" t="s">
        <v>5245</v>
      </c>
      <c r="L7251" s="338" t="s">
        <v>5094</v>
      </c>
      <c r="M7251" s="338" t="s">
        <v>32942</v>
      </c>
      <c r="N7251" s="338" t="s">
        <v>31191</v>
      </c>
      <c r="O7251" s="338" t="s">
        <v>5232</v>
      </c>
    </row>
    <row r="7252" ht="15.75" customHeight="1">
      <c r="A7252" s="338" t="s">
        <v>76</v>
      </c>
      <c r="B7252" s="338" t="s">
        <v>7737</v>
      </c>
      <c r="C7252" s="338" t="s">
        <v>1537</v>
      </c>
      <c r="D7252" s="338">
        <v>2018.0</v>
      </c>
      <c r="E7252" s="338" t="s">
        <v>32943</v>
      </c>
      <c r="F7252" s="339">
        <v>45175.0</v>
      </c>
      <c r="G7252" s="338" t="s">
        <v>31749</v>
      </c>
      <c r="H7252" s="338" t="s">
        <v>23578</v>
      </c>
      <c r="I7252" s="338" t="s">
        <v>27107</v>
      </c>
      <c r="J7252" s="338" t="s">
        <v>28491</v>
      </c>
      <c r="K7252" s="338" t="s">
        <v>4987</v>
      </c>
      <c r="L7252" s="338" t="s">
        <v>18254</v>
      </c>
      <c r="M7252" s="338" t="s">
        <v>32944</v>
      </c>
      <c r="N7252" s="338" t="s">
        <v>4979</v>
      </c>
      <c r="O7252" s="338" t="s">
        <v>8056</v>
      </c>
    </row>
    <row r="7253" ht="15.75" customHeight="1">
      <c r="A7253" s="338" t="s">
        <v>768</v>
      </c>
      <c r="B7253" s="338" t="s">
        <v>7737</v>
      </c>
      <c r="C7253" s="338" t="s">
        <v>1537</v>
      </c>
      <c r="D7253" s="338">
        <v>2018.0</v>
      </c>
      <c r="E7253" s="338" t="s">
        <v>32945</v>
      </c>
      <c r="F7253" s="339">
        <v>45023.0</v>
      </c>
      <c r="G7253" s="338" t="s">
        <v>18167</v>
      </c>
      <c r="H7253" s="338" t="s">
        <v>5668</v>
      </c>
      <c r="I7253" s="338" t="s">
        <v>15145</v>
      </c>
      <c r="J7253" s="338" t="s">
        <v>31275</v>
      </c>
      <c r="K7253" s="338" t="s">
        <v>4987</v>
      </c>
      <c r="L7253" s="338" t="s">
        <v>16673</v>
      </c>
      <c r="M7253" s="338" t="s">
        <v>32946</v>
      </c>
      <c r="N7253" s="338" t="s">
        <v>4979</v>
      </c>
      <c r="O7253" s="338" t="s">
        <v>5724</v>
      </c>
    </row>
    <row r="7254" ht="15.75" customHeight="1">
      <c r="A7254" s="338" t="s">
        <v>891</v>
      </c>
      <c r="B7254" s="338" t="s">
        <v>4993</v>
      </c>
      <c r="C7254" s="338" t="s">
        <v>1572</v>
      </c>
      <c r="D7254" s="338">
        <v>2018.0</v>
      </c>
      <c r="E7254" s="338" t="s">
        <v>32947</v>
      </c>
      <c r="F7254" s="339">
        <v>45024.0</v>
      </c>
      <c r="G7254" s="338" t="s">
        <v>32948</v>
      </c>
      <c r="H7254" s="338" t="s">
        <v>32949</v>
      </c>
      <c r="I7254" s="338" t="s">
        <v>27270</v>
      </c>
      <c r="J7254" s="338" t="s">
        <v>31521</v>
      </c>
      <c r="K7254" s="338" t="s">
        <v>4987</v>
      </c>
      <c r="L7254" s="338" t="s">
        <v>16634</v>
      </c>
      <c r="M7254" s="338" t="s">
        <v>32950</v>
      </c>
      <c r="N7254" s="338" t="s">
        <v>31407</v>
      </c>
      <c r="O7254" s="338" t="s">
        <v>5232</v>
      </c>
    </row>
    <row r="7255" ht="15.75" customHeight="1">
      <c r="A7255" s="338" t="s">
        <v>1444</v>
      </c>
      <c r="B7255" s="338" t="s">
        <v>7737</v>
      </c>
      <c r="C7255" s="338" t="s">
        <v>1537</v>
      </c>
      <c r="D7255" s="338">
        <v>2018.0</v>
      </c>
      <c r="E7255" s="338" t="s">
        <v>32707</v>
      </c>
      <c r="F7255" s="339">
        <v>45114.0</v>
      </c>
      <c r="G7255" s="338" t="s">
        <v>25143</v>
      </c>
      <c r="H7255" s="338" t="s">
        <v>16606</v>
      </c>
      <c r="I7255" s="338" t="s">
        <v>17362</v>
      </c>
      <c r="J7255" s="338" t="s">
        <v>7031</v>
      </c>
      <c r="K7255" s="338" t="s">
        <v>4987</v>
      </c>
      <c r="L7255" s="338" t="s">
        <v>30387</v>
      </c>
      <c r="M7255" s="338" t="s">
        <v>32951</v>
      </c>
      <c r="N7255" s="338" t="s">
        <v>5009</v>
      </c>
      <c r="O7255" s="338" t="s">
        <v>17351</v>
      </c>
    </row>
    <row r="7256" ht="15.75" customHeight="1">
      <c r="A7256" s="338" t="s">
        <v>1296</v>
      </c>
      <c r="B7256" s="338" t="s">
        <v>7737</v>
      </c>
      <c r="C7256" s="338" t="s">
        <v>1537</v>
      </c>
      <c r="D7256" s="338">
        <v>2018.0</v>
      </c>
      <c r="E7256" s="338" t="s">
        <v>32952</v>
      </c>
      <c r="F7256" s="339">
        <v>45113.0</v>
      </c>
      <c r="G7256" s="338" t="s">
        <v>25191</v>
      </c>
      <c r="H7256" s="338" t="s">
        <v>27074</v>
      </c>
      <c r="I7256" s="338" t="s">
        <v>32953</v>
      </c>
      <c r="J7256" s="338" t="s">
        <v>26579</v>
      </c>
      <c r="K7256" s="338" t="s">
        <v>13217</v>
      </c>
      <c r="L7256" s="338" t="s">
        <v>16620</v>
      </c>
      <c r="M7256" s="338" t="s">
        <v>32954</v>
      </c>
      <c r="N7256" s="338" t="s">
        <v>32955</v>
      </c>
      <c r="O7256" s="338" t="s">
        <v>5545</v>
      </c>
    </row>
    <row r="7257" ht="15.75" customHeight="1">
      <c r="A7257" s="338" t="s">
        <v>325</v>
      </c>
      <c r="B7257" s="338" t="s">
        <v>7737</v>
      </c>
      <c r="C7257" s="338" t="s">
        <v>1681</v>
      </c>
      <c r="D7257" s="338">
        <v>2018.0</v>
      </c>
      <c r="E7257" s="338" t="s">
        <v>32956</v>
      </c>
      <c r="F7257" s="339">
        <v>44965.0</v>
      </c>
      <c r="G7257" s="338" t="s">
        <v>32957</v>
      </c>
      <c r="H7257" s="338" t="s">
        <v>15867</v>
      </c>
      <c r="I7257" s="338" t="s">
        <v>32958</v>
      </c>
      <c r="J7257" s="338" t="s">
        <v>23973</v>
      </c>
      <c r="K7257" s="338" t="s">
        <v>4987</v>
      </c>
      <c r="L7257" s="338" t="s">
        <v>10384</v>
      </c>
      <c r="M7257" s="338" t="s">
        <v>32959</v>
      </c>
      <c r="N7257" s="338" t="s">
        <v>31112</v>
      </c>
      <c r="O7257" s="338" t="s">
        <v>7456</v>
      </c>
    </row>
    <row r="7258" ht="15.75" customHeight="1">
      <c r="A7258" s="338" t="s">
        <v>2919</v>
      </c>
      <c r="B7258" s="338" t="s">
        <v>7737</v>
      </c>
      <c r="C7258" s="338" t="s">
        <v>1558</v>
      </c>
      <c r="D7258" s="338">
        <v>2018.0</v>
      </c>
      <c r="E7258" s="338" t="s">
        <v>32960</v>
      </c>
      <c r="F7258" s="339">
        <v>45175.0</v>
      </c>
      <c r="G7258" s="338" t="s">
        <v>10419</v>
      </c>
      <c r="H7258" s="338" t="s">
        <v>26655</v>
      </c>
      <c r="I7258" s="338" t="s">
        <v>27165</v>
      </c>
      <c r="J7258" s="338" t="s">
        <v>32961</v>
      </c>
      <c r="K7258" s="338" t="s">
        <v>4987</v>
      </c>
      <c r="L7258" s="338" t="s">
        <v>7748</v>
      </c>
      <c r="M7258" s="338" t="s">
        <v>32962</v>
      </c>
      <c r="N7258" s="338" t="s">
        <v>4979</v>
      </c>
      <c r="O7258" s="338" t="s">
        <v>6278</v>
      </c>
    </row>
    <row r="7259" ht="15.75" customHeight="1">
      <c r="A7259" s="338" t="s">
        <v>71</v>
      </c>
      <c r="B7259" s="338" t="s">
        <v>7737</v>
      </c>
      <c r="C7259" s="338" t="s">
        <v>1537</v>
      </c>
      <c r="D7259" s="338">
        <v>2018.0</v>
      </c>
      <c r="E7259" s="338" t="s">
        <v>32963</v>
      </c>
      <c r="F7259" s="338" t="s">
        <v>5059</v>
      </c>
      <c r="G7259" s="338" t="s">
        <v>24307</v>
      </c>
      <c r="H7259" s="338" t="s">
        <v>20514</v>
      </c>
      <c r="I7259" s="338" t="s">
        <v>26994</v>
      </c>
      <c r="J7259" s="338" t="s">
        <v>23314</v>
      </c>
      <c r="K7259" s="338" t="s">
        <v>4987</v>
      </c>
      <c r="L7259" s="338" t="s">
        <v>32964</v>
      </c>
      <c r="M7259" s="338" t="s">
        <v>32965</v>
      </c>
      <c r="N7259" s="338" t="s">
        <v>29021</v>
      </c>
      <c r="O7259" s="338" t="s">
        <v>5715</v>
      </c>
    </row>
    <row r="7260" ht="15.75" customHeight="1">
      <c r="A7260" s="338" t="s">
        <v>3022</v>
      </c>
      <c r="B7260" s="338" t="s">
        <v>4970</v>
      </c>
      <c r="C7260" s="338" t="s">
        <v>1681</v>
      </c>
      <c r="D7260" s="338">
        <v>2018.0</v>
      </c>
      <c r="E7260" s="338" t="s">
        <v>32966</v>
      </c>
      <c r="F7260" s="339">
        <v>45053.0</v>
      </c>
      <c r="G7260" s="338" t="s">
        <v>20543</v>
      </c>
      <c r="H7260" s="338" t="s">
        <v>9710</v>
      </c>
      <c r="I7260" s="338" t="s">
        <v>32967</v>
      </c>
      <c r="J7260" s="338" t="s">
        <v>32968</v>
      </c>
      <c r="K7260" s="338" t="s">
        <v>4987</v>
      </c>
      <c r="L7260" s="338" t="s">
        <v>5074</v>
      </c>
      <c r="M7260" s="338" t="s">
        <v>32969</v>
      </c>
      <c r="N7260" s="338" t="s">
        <v>22475</v>
      </c>
      <c r="O7260" s="338" t="s">
        <v>10697</v>
      </c>
    </row>
    <row r="7261" ht="15.75" customHeight="1">
      <c r="A7261" s="338" t="s">
        <v>3682</v>
      </c>
      <c r="B7261" s="338" t="s">
        <v>4970</v>
      </c>
      <c r="C7261" s="338" t="s">
        <v>1537</v>
      </c>
      <c r="D7261" s="338">
        <v>2018.0</v>
      </c>
      <c r="E7261" s="338" t="s">
        <v>32940</v>
      </c>
      <c r="F7261" s="339">
        <v>44990.0</v>
      </c>
      <c r="G7261" s="338" t="s">
        <v>17471</v>
      </c>
      <c r="H7261" s="338" t="s">
        <v>10324</v>
      </c>
      <c r="I7261" s="338" t="s">
        <v>8715</v>
      </c>
      <c r="J7261" s="338" t="s">
        <v>32970</v>
      </c>
      <c r="K7261" s="338" t="s">
        <v>4987</v>
      </c>
      <c r="L7261" s="338" t="s">
        <v>24523</v>
      </c>
      <c r="M7261" s="338" t="s">
        <v>32971</v>
      </c>
      <c r="N7261" s="338" t="s">
        <v>5224</v>
      </c>
      <c r="O7261" s="338" t="s">
        <v>5324</v>
      </c>
    </row>
    <row r="7262" ht="15.75" customHeight="1">
      <c r="A7262" s="338" t="s">
        <v>4512</v>
      </c>
      <c r="B7262" s="338" t="s">
        <v>4970</v>
      </c>
      <c r="C7262" s="338" t="s">
        <v>3713</v>
      </c>
      <c r="D7262" s="338">
        <v>2018.0</v>
      </c>
      <c r="E7262" s="338" t="s">
        <v>32940</v>
      </c>
      <c r="F7262" s="339">
        <v>45052.0</v>
      </c>
      <c r="G7262" s="338" t="s">
        <v>5196</v>
      </c>
      <c r="H7262" s="338" t="s">
        <v>30785</v>
      </c>
      <c r="I7262" s="338" t="s">
        <v>32972</v>
      </c>
      <c r="J7262" s="338" t="s">
        <v>17397</v>
      </c>
      <c r="K7262" s="338" t="s">
        <v>4987</v>
      </c>
      <c r="L7262" s="338" t="s">
        <v>10654</v>
      </c>
      <c r="M7262" s="338" t="s">
        <v>32973</v>
      </c>
      <c r="N7262" s="338" t="s">
        <v>32974</v>
      </c>
      <c r="O7262" s="338" t="s">
        <v>5150</v>
      </c>
    </row>
    <row r="7263" ht="15.75" customHeight="1">
      <c r="A7263" s="338" t="s">
        <v>861</v>
      </c>
      <c r="B7263" s="338" t="s">
        <v>7737</v>
      </c>
      <c r="C7263" s="338" t="s">
        <v>1537</v>
      </c>
      <c r="D7263" s="338">
        <v>2018.0</v>
      </c>
      <c r="E7263" s="338" t="s">
        <v>32904</v>
      </c>
      <c r="F7263" s="339">
        <v>45175.0</v>
      </c>
      <c r="G7263" s="338" t="s">
        <v>9426</v>
      </c>
      <c r="H7263" s="338" t="s">
        <v>6563</v>
      </c>
      <c r="I7263" s="338" t="s">
        <v>26310</v>
      </c>
      <c r="J7263" s="338" t="s">
        <v>32975</v>
      </c>
      <c r="K7263" s="338" t="s">
        <v>4987</v>
      </c>
      <c r="L7263" s="338" t="s">
        <v>32976</v>
      </c>
      <c r="M7263" s="338" t="s">
        <v>32977</v>
      </c>
      <c r="N7263" s="338" t="s">
        <v>5001</v>
      </c>
      <c r="O7263" s="338" t="s">
        <v>10697</v>
      </c>
    </row>
    <row r="7264" ht="15.75" customHeight="1">
      <c r="A7264" s="338" t="s">
        <v>1779</v>
      </c>
      <c r="B7264" s="338" t="s">
        <v>7737</v>
      </c>
      <c r="C7264" s="338" t="s">
        <v>1547</v>
      </c>
      <c r="D7264" s="338">
        <v>2018.0</v>
      </c>
      <c r="E7264" s="338" t="s">
        <v>32978</v>
      </c>
      <c r="F7264" s="339">
        <v>45083.0</v>
      </c>
      <c r="G7264" s="338" t="s">
        <v>5145</v>
      </c>
      <c r="H7264" s="338" t="s">
        <v>29354</v>
      </c>
      <c r="I7264" s="338" t="s">
        <v>32979</v>
      </c>
      <c r="J7264" s="338" t="s">
        <v>32980</v>
      </c>
      <c r="K7264" s="338" t="s">
        <v>4987</v>
      </c>
      <c r="L7264" s="338" t="s">
        <v>5935</v>
      </c>
      <c r="M7264" s="338" t="s">
        <v>32981</v>
      </c>
      <c r="N7264" s="338" t="s">
        <v>32982</v>
      </c>
      <c r="O7264" s="338" t="s">
        <v>5283</v>
      </c>
    </row>
    <row r="7265" ht="15.75" customHeight="1">
      <c r="A7265" s="338" t="s">
        <v>32983</v>
      </c>
      <c r="B7265" s="338" t="s">
        <v>4970</v>
      </c>
      <c r="C7265" s="338" t="s">
        <v>3713</v>
      </c>
      <c r="D7265" s="338">
        <v>2018.0</v>
      </c>
      <c r="E7265" s="338" t="s">
        <v>32984</v>
      </c>
      <c r="F7265" s="339">
        <v>45052.0</v>
      </c>
      <c r="G7265" s="338" t="s">
        <v>7889</v>
      </c>
      <c r="H7265" s="338" t="s">
        <v>30448</v>
      </c>
      <c r="I7265" s="338" t="s">
        <v>30448</v>
      </c>
      <c r="J7265" s="338" t="s">
        <v>29078</v>
      </c>
      <c r="K7265" s="338" t="s">
        <v>4987</v>
      </c>
      <c r="L7265" s="338" t="s">
        <v>5960</v>
      </c>
      <c r="M7265" s="338" t="s">
        <v>32985</v>
      </c>
      <c r="N7265" s="338" t="s">
        <v>32986</v>
      </c>
      <c r="O7265" s="338" t="s">
        <v>5408</v>
      </c>
    </row>
    <row r="7266" ht="15.75" customHeight="1">
      <c r="A7266" s="338" t="s">
        <v>3097</v>
      </c>
      <c r="B7266" s="338" t="s">
        <v>4970</v>
      </c>
      <c r="C7266" s="338" t="s">
        <v>1537</v>
      </c>
      <c r="D7266" s="338">
        <v>2018.0</v>
      </c>
      <c r="E7266" s="338" t="s">
        <v>32319</v>
      </c>
      <c r="F7266" s="338" t="s">
        <v>5059</v>
      </c>
      <c r="G7266" s="338" t="s">
        <v>18245</v>
      </c>
      <c r="H7266" s="338" t="s">
        <v>23117</v>
      </c>
      <c r="I7266" s="338" t="s">
        <v>23117</v>
      </c>
      <c r="J7266" s="338" t="s">
        <v>20738</v>
      </c>
      <c r="K7266" s="338" t="s">
        <v>4987</v>
      </c>
      <c r="L7266" s="338" t="s">
        <v>7748</v>
      </c>
      <c r="M7266" s="338" t="s">
        <v>32987</v>
      </c>
      <c r="N7266" s="338" t="s">
        <v>32988</v>
      </c>
      <c r="O7266" s="338" t="s">
        <v>5724</v>
      </c>
    </row>
    <row r="7267" ht="15.75" customHeight="1">
      <c r="A7267" s="338" t="s">
        <v>4519</v>
      </c>
      <c r="B7267" s="338" t="s">
        <v>4970</v>
      </c>
      <c r="C7267" s="338" t="s">
        <v>1601</v>
      </c>
      <c r="D7267" s="338">
        <v>2018.0</v>
      </c>
      <c r="E7267" s="338" t="s">
        <v>32989</v>
      </c>
      <c r="F7267" s="339">
        <v>45144.0</v>
      </c>
      <c r="G7267" s="338" t="s">
        <v>26595</v>
      </c>
      <c r="H7267" s="338" t="s">
        <v>22040</v>
      </c>
      <c r="I7267" s="338" t="s">
        <v>22040</v>
      </c>
      <c r="J7267" s="338" t="s">
        <v>20688</v>
      </c>
      <c r="K7267" s="338" t="s">
        <v>4976</v>
      </c>
      <c r="L7267" s="338" t="s">
        <v>7743</v>
      </c>
      <c r="M7267" s="338" t="s">
        <v>32990</v>
      </c>
      <c r="N7267" s="338" t="s">
        <v>5009</v>
      </c>
      <c r="O7267" s="338" t="s">
        <v>5217</v>
      </c>
    </row>
    <row r="7268" ht="15.75" customHeight="1">
      <c r="A7268" s="338" t="s">
        <v>3421</v>
      </c>
      <c r="B7268" s="338" t="s">
        <v>4970</v>
      </c>
      <c r="C7268" s="338" t="s">
        <v>1537</v>
      </c>
      <c r="D7268" s="338">
        <v>2018.0</v>
      </c>
      <c r="E7268" s="338" t="s">
        <v>32991</v>
      </c>
      <c r="F7268" s="339">
        <v>45083.0</v>
      </c>
      <c r="G7268" s="338" t="s">
        <v>18962</v>
      </c>
      <c r="H7268" s="338" t="s">
        <v>24340</v>
      </c>
      <c r="I7268" s="338" t="s">
        <v>26442</v>
      </c>
      <c r="J7268" s="338" t="s">
        <v>27947</v>
      </c>
      <c r="K7268" s="338" t="s">
        <v>4987</v>
      </c>
      <c r="L7268" s="338" t="s">
        <v>27823</v>
      </c>
      <c r="M7268" s="338" t="s">
        <v>32992</v>
      </c>
      <c r="N7268" s="338" t="s">
        <v>30574</v>
      </c>
      <c r="O7268" s="338" t="s">
        <v>5724</v>
      </c>
    </row>
    <row r="7269" ht="15.75" customHeight="1">
      <c r="A7269" s="338" t="s">
        <v>42</v>
      </c>
      <c r="B7269" s="338" t="s">
        <v>4970</v>
      </c>
      <c r="C7269" s="338" t="s">
        <v>1547</v>
      </c>
      <c r="D7269" s="338">
        <v>2018.0</v>
      </c>
      <c r="E7269" s="338" t="s">
        <v>32952</v>
      </c>
      <c r="F7269" s="339">
        <v>45084.0</v>
      </c>
      <c r="G7269" s="338" t="s">
        <v>5695</v>
      </c>
      <c r="H7269" s="338" t="s">
        <v>28475</v>
      </c>
      <c r="I7269" s="338" t="s">
        <v>10706</v>
      </c>
      <c r="J7269" s="338" t="s">
        <v>32993</v>
      </c>
      <c r="K7269" s="338" t="s">
        <v>4987</v>
      </c>
      <c r="L7269" s="338" t="s">
        <v>5215</v>
      </c>
      <c r="M7269" s="338" t="s">
        <v>32994</v>
      </c>
      <c r="N7269" s="338" t="s">
        <v>32995</v>
      </c>
      <c r="O7269" s="338" t="s">
        <v>6513</v>
      </c>
    </row>
    <row r="7270" ht="15.75" customHeight="1">
      <c r="A7270" s="338" t="s">
        <v>565</v>
      </c>
      <c r="B7270" s="338" t="s">
        <v>7737</v>
      </c>
      <c r="C7270" s="338" t="s">
        <v>1558</v>
      </c>
      <c r="D7270" s="338">
        <v>2018.0</v>
      </c>
      <c r="E7270" s="338" t="s">
        <v>32996</v>
      </c>
      <c r="F7270" s="339">
        <v>45083.0</v>
      </c>
      <c r="G7270" s="338" t="s">
        <v>12041</v>
      </c>
      <c r="H7270" s="338" t="s">
        <v>24607</v>
      </c>
      <c r="I7270" s="338" t="s">
        <v>24607</v>
      </c>
      <c r="J7270" s="338" t="s">
        <v>31120</v>
      </c>
      <c r="K7270" s="338" t="s">
        <v>4976</v>
      </c>
      <c r="L7270" s="338" t="s">
        <v>15938</v>
      </c>
      <c r="M7270" s="338" t="s">
        <v>32997</v>
      </c>
      <c r="N7270" s="338" t="s">
        <v>5036</v>
      </c>
      <c r="O7270" s="338" t="s">
        <v>5096</v>
      </c>
    </row>
    <row r="7271" ht="15.75" customHeight="1">
      <c r="A7271" s="338" t="s">
        <v>4257</v>
      </c>
      <c r="B7271" s="338" t="s">
        <v>4970</v>
      </c>
      <c r="C7271" s="338" t="s">
        <v>1537</v>
      </c>
      <c r="D7271" s="338">
        <v>2018.0</v>
      </c>
      <c r="E7271" s="338" t="s">
        <v>32991</v>
      </c>
      <c r="F7271" s="339">
        <v>44991.0</v>
      </c>
      <c r="G7271" s="338" t="s">
        <v>10464</v>
      </c>
      <c r="H7271" s="338" t="s">
        <v>22248</v>
      </c>
      <c r="I7271" s="338" t="s">
        <v>22524</v>
      </c>
      <c r="J7271" s="338" t="s">
        <v>11102</v>
      </c>
      <c r="K7271" s="338" t="s">
        <v>4987</v>
      </c>
      <c r="L7271" s="338" t="s">
        <v>7748</v>
      </c>
      <c r="M7271" s="338" t="s">
        <v>32998</v>
      </c>
      <c r="N7271" s="338" t="s">
        <v>32999</v>
      </c>
      <c r="O7271" s="338" t="s">
        <v>5324</v>
      </c>
    </row>
    <row r="7272" ht="15.75" customHeight="1">
      <c r="A7272" s="338" t="s">
        <v>3879</v>
      </c>
      <c r="B7272" s="338" t="s">
        <v>7737</v>
      </c>
      <c r="C7272" s="338" t="s">
        <v>1558</v>
      </c>
      <c r="D7272" s="338">
        <v>2018.0</v>
      </c>
      <c r="E7272" s="338" t="s">
        <v>32956</v>
      </c>
      <c r="F7272" s="339">
        <v>44992.0</v>
      </c>
      <c r="G7272" s="338" t="s">
        <v>5680</v>
      </c>
      <c r="H7272" s="338" t="s">
        <v>26537</v>
      </c>
      <c r="I7272" s="338" t="s">
        <v>26537</v>
      </c>
      <c r="J7272" s="338" t="s">
        <v>17420</v>
      </c>
      <c r="K7272" s="338" t="s">
        <v>4987</v>
      </c>
      <c r="L7272" s="338" t="s">
        <v>11930</v>
      </c>
      <c r="M7272" s="338" t="s">
        <v>33000</v>
      </c>
      <c r="N7272" s="338" t="s">
        <v>27885</v>
      </c>
      <c r="O7272" s="338" t="s">
        <v>5715</v>
      </c>
    </row>
    <row r="7273" ht="15.75" customHeight="1">
      <c r="A7273" s="338" t="s">
        <v>482</v>
      </c>
      <c r="B7273" s="338" t="s">
        <v>7737</v>
      </c>
      <c r="C7273" s="338" t="s">
        <v>1537</v>
      </c>
      <c r="D7273" s="338">
        <v>2018.0</v>
      </c>
      <c r="E7273" s="338" t="s">
        <v>33001</v>
      </c>
      <c r="F7273" s="339">
        <v>44963.0</v>
      </c>
      <c r="G7273" s="338" t="s">
        <v>16599</v>
      </c>
      <c r="H7273" s="338" t="s">
        <v>25963</v>
      </c>
      <c r="I7273" s="338" t="s">
        <v>29213</v>
      </c>
      <c r="J7273" s="338" t="s">
        <v>30376</v>
      </c>
      <c r="K7273" s="338" t="s">
        <v>4987</v>
      </c>
      <c r="L7273" s="338" t="s">
        <v>19779</v>
      </c>
      <c r="M7273" s="338" t="s">
        <v>33002</v>
      </c>
      <c r="N7273" s="338" t="s">
        <v>5036</v>
      </c>
      <c r="O7273" s="338" t="s">
        <v>6633</v>
      </c>
    </row>
    <row r="7274" ht="15.75" customHeight="1">
      <c r="A7274" s="338" t="s">
        <v>4406</v>
      </c>
      <c r="B7274" s="338" t="s">
        <v>4970</v>
      </c>
      <c r="C7274" s="338" t="s">
        <v>1558</v>
      </c>
      <c r="D7274" s="338">
        <v>2018.0</v>
      </c>
      <c r="E7274" s="338" t="s">
        <v>33003</v>
      </c>
      <c r="F7274" s="339">
        <v>45023.0</v>
      </c>
      <c r="G7274" s="338" t="s">
        <v>5743</v>
      </c>
      <c r="H7274" s="338" t="s">
        <v>33004</v>
      </c>
      <c r="I7274" s="338" t="s">
        <v>33004</v>
      </c>
      <c r="J7274" s="338" t="s">
        <v>33005</v>
      </c>
      <c r="K7274" s="338" t="s">
        <v>4987</v>
      </c>
      <c r="L7274" s="338" t="s">
        <v>6297</v>
      </c>
      <c r="M7274" s="338" t="s">
        <v>33006</v>
      </c>
      <c r="N7274" s="338" t="s">
        <v>30407</v>
      </c>
      <c r="O7274" s="338" t="s">
        <v>5483</v>
      </c>
    </row>
    <row r="7275" ht="15.75" customHeight="1">
      <c r="A7275" s="338" t="s">
        <v>33007</v>
      </c>
      <c r="B7275" s="338" t="s">
        <v>7737</v>
      </c>
      <c r="C7275" s="338" t="s">
        <v>1537</v>
      </c>
      <c r="D7275" s="338">
        <v>2018.0</v>
      </c>
      <c r="E7275" s="338" t="s">
        <v>32937</v>
      </c>
      <c r="F7275" s="339">
        <v>44991.0</v>
      </c>
      <c r="G7275" s="338" t="s">
        <v>20659</v>
      </c>
      <c r="H7275" s="338" t="s">
        <v>11114</v>
      </c>
      <c r="I7275" s="338" t="s">
        <v>11114</v>
      </c>
      <c r="J7275" s="338" t="s">
        <v>16783</v>
      </c>
      <c r="K7275" s="338" t="s">
        <v>4987</v>
      </c>
      <c r="L7275" s="338" t="s">
        <v>11153</v>
      </c>
      <c r="M7275" s="338" t="s">
        <v>33008</v>
      </c>
      <c r="N7275" s="338" t="s">
        <v>4979</v>
      </c>
      <c r="O7275" s="338" t="s">
        <v>5780</v>
      </c>
    </row>
    <row r="7276" ht="15.75" customHeight="1">
      <c r="A7276" s="338" t="s">
        <v>33009</v>
      </c>
      <c r="B7276" s="338" t="s">
        <v>4970</v>
      </c>
      <c r="C7276" s="338" t="s">
        <v>2473</v>
      </c>
      <c r="D7276" s="338">
        <v>2018.0</v>
      </c>
      <c r="E7276" s="338" t="s">
        <v>32932</v>
      </c>
      <c r="F7276" s="339">
        <v>45113.0</v>
      </c>
      <c r="G7276" s="338" t="s">
        <v>5137</v>
      </c>
      <c r="H7276" s="338" t="s">
        <v>27544</v>
      </c>
      <c r="I7276" s="338" t="s">
        <v>13254</v>
      </c>
      <c r="J7276" s="338" t="s">
        <v>29978</v>
      </c>
      <c r="K7276" s="338" t="s">
        <v>5405</v>
      </c>
      <c r="L7276" s="338" t="s">
        <v>5094</v>
      </c>
      <c r="M7276" s="338" t="s">
        <v>33010</v>
      </c>
      <c r="N7276" s="338" t="s">
        <v>31351</v>
      </c>
      <c r="O7276" s="338" t="s">
        <v>21233</v>
      </c>
    </row>
    <row r="7277" ht="15.75" customHeight="1">
      <c r="A7277" s="338" t="s">
        <v>1673</v>
      </c>
      <c r="B7277" s="338" t="s">
        <v>4970</v>
      </c>
      <c r="C7277" s="338" t="s">
        <v>1681</v>
      </c>
      <c r="D7277" s="338">
        <v>2018.0</v>
      </c>
      <c r="E7277" s="338" t="s">
        <v>32943</v>
      </c>
      <c r="F7277" s="339">
        <v>45053.0</v>
      </c>
      <c r="G7277" s="338" t="s">
        <v>20534</v>
      </c>
      <c r="H7277" s="338" t="s">
        <v>27188</v>
      </c>
      <c r="I7277" s="338" t="s">
        <v>33011</v>
      </c>
      <c r="J7277" s="338" t="s">
        <v>33012</v>
      </c>
      <c r="K7277" s="338" t="s">
        <v>9336</v>
      </c>
      <c r="L7277" s="338" t="s">
        <v>5074</v>
      </c>
      <c r="M7277" s="338" t="s">
        <v>33013</v>
      </c>
      <c r="N7277" s="338" t="s">
        <v>17975</v>
      </c>
      <c r="O7277" s="338" t="s">
        <v>5471</v>
      </c>
    </row>
    <row r="7278" ht="15.75" customHeight="1">
      <c r="A7278" s="338" t="s">
        <v>1130</v>
      </c>
      <c r="B7278" s="338" t="s">
        <v>7737</v>
      </c>
      <c r="C7278" s="338" t="s">
        <v>1537</v>
      </c>
      <c r="D7278" s="338">
        <v>2018.0</v>
      </c>
      <c r="E7278" s="338" t="s">
        <v>32966</v>
      </c>
      <c r="F7278" s="339">
        <v>45082.0</v>
      </c>
      <c r="G7278" s="338" t="s">
        <v>7895</v>
      </c>
      <c r="H7278" s="338" t="s">
        <v>14532</v>
      </c>
      <c r="I7278" s="338" t="s">
        <v>23042</v>
      </c>
      <c r="J7278" s="338" t="s">
        <v>20451</v>
      </c>
      <c r="K7278" s="338" t="s">
        <v>4987</v>
      </c>
      <c r="L7278" s="338" t="s">
        <v>18978</v>
      </c>
      <c r="M7278" s="338" t="s">
        <v>33014</v>
      </c>
      <c r="N7278" s="338" t="s">
        <v>24707</v>
      </c>
      <c r="O7278" s="338" t="s">
        <v>5677</v>
      </c>
    </row>
    <row r="7279" ht="15.75" customHeight="1">
      <c r="A7279" s="338" t="s">
        <v>33015</v>
      </c>
      <c r="B7279" s="338" t="s">
        <v>5601</v>
      </c>
      <c r="C7279" s="338" t="s">
        <v>1425</v>
      </c>
      <c r="D7279" s="338">
        <v>2018.0</v>
      </c>
      <c r="E7279" s="338" t="s">
        <v>32940</v>
      </c>
      <c r="F7279" s="339">
        <v>45052.0</v>
      </c>
      <c r="G7279" s="338" t="s">
        <v>5743</v>
      </c>
      <c r="H7279" s="338" t="s">
        <v>28026</v>
      </c>
      <c r="I7279" s="338" t="s">
        <v>28026</v>
      </c>
      <c r="J7279" s="338" t="s">
        <v>7115</v>
      </c>
      <c r="K7279" s="338" t="s">
        <v>4976</v>
      </c>
      <c r="L7279" s="338" t="s">
        <v>5017</v>
      </c>
      <c r="M7279" s="338" t="s">
        <v>33016</v>
      </c>
      <c r="N7279" s="338" t="s">
        <v>30653</v>
      </c>
      <c r="O7279" s="338" t="s">
        <v>5423</v>
      </c>
    </row>
    <row r="7280" ht="15.75" customHeight="1">
      <c r="A7280" s="338" t="s">
        <v>3502</v>
      </c>
      <c r="B7280" s="338" t="s">
        <v>4970</v>
      </c>
      <c r="C7280" s="338" t="s">
        <v>1537</v>
      </c>
      <c r="D7280" s="338">
        <v>2018.0</v>
      </c>
      <c r="E7280" s="338" t="s">
        <v>33017</v>
      </c>
      <c r="F7280" s="339">
        <v>44933.0</v>
      </c>
      <c r="G7280" s="338" t="s">
        <v>7739</v>
      </c>
      <c r="H7280" s="338" t="s">
        <v>33018</v>
      </c>
      <c r="I7280" s="338" t="s">
        <v>31087</v>
      </c>
      <c r="J7280" s="338" t="s">
        <v>28001</v>
      </c>
      <c r="K7280" s="338" t="s">
        <v>4987</v>
      </c>
      <c r="L7280" s="338" t="s">
        <v>5377</v>
      </c>
      <c r="M7280" s="338" t="s">
        <v>33019</v>
      </c>
      <c r="N7280" s="338" t="s">
        <v>4990</v>
      </c>
      <c r="O7280" s="338" t="s">
        <v>5943</v>
      </c>
    </row>
    <row r="7281" ht="15.75" customHeight="1">
      <c r="A7281" s="338" t="s">
        <v>277</v>
      </c>
      <c r="B7281" s="338" t="s">
        <v>4970</v>
      </c>
      <c r="C7281" s="338" t="s">
        <v>1547</v>
      </c>
      <c r="D7281" s="338">
        <v>2018.0</v>
      </c>
      <c r="E7281" s="338" t="s">
        <v>33020</v>
      </c>
      <c r="F7281" s="339">
        <v>45050.0</v>
      </c>
      <c r="G7281" s="338" t="s">
        <v>5718</v>
      </c>
      <c r="H7281" s="338" t="s">
        <v>8131</v>
      </c>
      <c r="I7281" s="338" t="s">
        <v>32406</v>
      </c>
      <c r="J7281" s="338" t="s">
        <v>31084</v>
      </c>
      <c r="K7281" s="338" t="s">
        <v>4987</v>
      </c>
      <c r="L7281" s="338" t="s">
        <v>10592</v>
      </c>
      <c r="M7281" s="338" t="s">
        <v>33021</v>
      </c>
      <c r="N7281" s="338" t="s">
        <v>32592</v>
      </c>
      <c r="O7281" s="338" t="s">
        <v>5624</v>
      </c>
    </row>
    <row r="7282" ht="15.75" customHeight="1">
      <c r="A7282" s="338" t="s">
        <v>2501</v>
      </c>
      <c r="B7282" s="338" t="s">
        <v>4970</v>
      </c>
      <c r="C7282" s="338" t="s">
        <v>3713</v>
      </c>
      <c r="D7282" s="338">
        <v>2018.0</v>
      </c>
      <c r="E7282" s="338" t="s">
        <v>33022</v>
      </c>
      <c r="F7282" s="339">
        <v>45052.0</v>
      </c>
      <c r="G7282" s="338" t="s">
        <v>12022</v>
      </c>
      <c r="H7282" s="338" t="s">
        <v>23389</v>
      </c>
      <c r="I7282" s="338" t="s">
        <v>5138</v>
      </c>
      <c r="J7282" s="338" t="s">
        <v>5814</v>
      </c>
      <c r="K7282" s="338" t="s">
        <v>4987</v>
      </c>
      <c r="L7282" s="338" t="s">
        <v>5064</v>
      </c>
      <c r="M7282" s="338" t="s">
        <v>33023</v>
      </c>
      <c r="N7282" s="338" t="s">
        <v>31260</v>
      </c>
      <c r="O7282" s="338" t="s">
        <v>5537</v>
      </c>
    </row>
    <row r="7283" ht="15.75" customHeight="1">
      <c r="A7283" s="338" t="s">
        <v>407</v>
      </c>
      <c r="B7283" s="338" t="s">
        <v>4993</v>
      </c>
      <c r="C7283" s="338" t="s">
        <v>1572</v>
      </c>
      <c r="D7283" s="338">
        <v>2018.0</v>
      </c>
      <c r="E7283" s="338" t="s">
        <v>33024</v>
      </c>
      <c r="F7283" s="339">
        <v>45084.0</v>
      </c>
      <c r="G7283" s="338" t="s">
        <v>25797</v>
      </c>
      <c r="H7283" s="338" t="s">
        <v>19764</v>
      </c>
      <c r="I7283" s="338" t="s">
        <v>19764</v>
      </c>
      <c r="J7283" s="338" t="s">
        <v>23573</v>
      </c>
      <c r="K7283" s="338" t="s">
        <v>4987</v>
      </c>
      <c r="L7283" s="338" t="s">
        <v>18083</v>
      </c>
      <c r="M7283" s="338" t="s">
        <v>33025</v>
      </c>
      <c r="N7283" s="338" t="s">
        <v>7376</v>
      </c>
      <c r="O7283" s="338" t="s">
        <v>5715</v>
      </c>
    </row>
    <row r="7284" ht="15.75" customHeight="1">
      <c r="A7284" s="338" t="s">
        <v>1476</v>
      </c>
      <c r="B7284" s="338" t="s">
        <v>4970</v>
      </c>
      <c r="C7284" s="338" t="s">
        <v>1537</v>
      </c>
      <c r="D7284" s="338">
        <v>2018.0</v>
      </c>
      <c r="E7284" s="338" t="s">
        <v>33026</v>
      </c>
      <c r="F7284" s="339">
        <v>44962.0</v>
      </c>
      <c r="G7284" s="338" t="s">
        <v>9516</v>
      </c>
      <c r="H7284" s="338" t="s">
        <v>33027</v>
      </c>
      <c r="I7284" s="338" t="s">
        <v>17543</v>
      </c>
      <c r="J7284" s="338" t="s">
        <v>33028</v>
      </c>
      <c r="K7284" s="338" t="s">
        <v>4987</v>
      </c>
      <c r="L7284" s="338" t="s">
        <v>6247</v>
      </c>
      <c r="M7284" s="338" t="s">
        <v>33029</v>
      </c>
      <c r="N7284" s="338" t="s">
        <v>31260</v>
      </c>
      <c r="O7284" s="338" t="s">
        <v>5262</v>
      </c>
    </row>
    <row r="7285" ht="15.75" customHeight="1">
      <c r="A7285" s="338" t="s">
        <v>33030</v>
      </c>
      <c r="B7285" s="338" t="s">
        <v>4970</v>
      </c>
      <c r="C7285" s="338" t="s">
        <v>3713</v>
      </c>
      <c r="D7285" s="338">
        <v>2018.0</v>
      </c>
      <c r="E7285" s="338" t="s">
        <v>33031</v>
      </c>
      <c r="F7285" s="339">
        <v>45144.0</v>
      </c>
      <c r="G7285" s="338" t="s">
        <v>11997</v>
      </c>
      <c r="H7285" s="338" t="s">
        <v>13946</v>
      </c>
      <c r="I7285" s="338" t="s">
        <v>13946</v>
      </c>
      <c r="J7285" s="338" t="s">
        <v>6671</v>
      </c>
      <c r="K7285" s="338" t="s">
        <v>10219</v>
      </c>
      <c r="M7285" s="338" t="s">
        <v>33032</v>
      </c>
      <c r="N7285" s="338" t="s">
        <v>19332</v>
      </c>
      <c r="O7285" s="338" t="s">
        <v>21233</v>
      </c>
    </row>
    <row r="7286" ht="15.75" customHeight="1">
      <c r="A7286" s="338" t="s">
        <v>33033</v>
      </c>
      <c r="B7286" s="338" t="s">
        <v>7737</v>
      </c>
      <c r="C7286" s="338" t="s">
        <v>1547</v>
      </c>
      <c r="D7286" s="338">
        <v>2018.0</v>
      </c>
      <c r="E7286" s="338" t="s">
        <v>33034</v>
      </c>
      <c r="F7286" s="339">
        <v>45083.0</v>
      </c>
      <c r="G7286" s="338" t="s">
        <v>11632</v>
      </c>
      <c r="H7286" s="338" t="s">
        <v>33035</v>
      </c>
      <c r="I7286" s="338" t="s">
        <v>33036</v>
      </c>
      <c r="J7286" s="338" t="s">
        <v>31126</v>
      </c>
      <c r="K7286" s="338" t="s">
        <v>4976</v>
      </c>
      <c r="L7286" s="338" t="s">
        <v>5176</v>
      </c>
      <c r="M7286" s="338" t="s">
        <v>33037</v>
      </c>
      <c r="N7286" s="338" t="s">
        <v>31572</v>
      </c>
      <c r="O7286" s="338" t="s">
        <v>5537</v>
      </c>
    </row>
    <row r="7287" ht="15.75" customHeight="1">
      <c r="A7287" s="338" t="s">
        <v>1143</v>
      </c>
      <c r="B7287" s="338" t="s">
        <v>4970</v>
      </c>
      <c r="C7287" s="338" t="s">
        <v>1425</v>
      </c>
      <c r="D7287" s="338">
        <v>2018.0</v>
      </c>
      <c r="E7287" s="338" t="s">
        <v>33038</v>
      </c>
      <c r="F7287" s="339">
        <v>44990.0</v>
      </c>
      <c r="G7287" s="338" t="s">
        <v>9450</v>
      </c>
      <c r="H7287" s="338" t="s">
        <v>33039</v>
      </c>
      <c r="I7287" s="338" t="s">
        <v>30513</v>
      </c>
      <c r="J7287" s="338" t="s">
        <v>33040</v>
      </c>
      <c r="K7287" s="338" t="s">
        <v>4987</v>
      </c>
      <c r="L7287" s="338" t="s">
        <v>5355</v>
      </c>
      <c r="M7287" s="338" t="s">
        <v>33041</v>
      </c>
      <c r="N7287" s="338" t="s">
        <v>33042</v>
      </c>
      <c r="O7287" s="338" t="s">
        <v>5186</v>
      </c>
    </row>
    <row r="7288" ht="15.75" customHeight="1">
      <c r="A7288" s="338" t="s">
        <v>33043</v>
      </c>
      <c r="B7288" s="338" t="s">
        <v>4970</v>
      </c>
      <c r="C7288" s="338" t="s">
        <v>1681</v>
      </c>
      <c r="D7288" s="338">
        <v>2018.0</v>
      </c>
      <c r="E7288" s="338" t="s">
        <v>33044</v>
      </c>
      <c r="F7288" s="339">
        <v>45174.0</v>
      </c>
      <c r="G7288" s="338" t="s">
        <v>6659</v>
      </c>
      <c r="H7288" s="338" t="s">
        <v>17960</v>
      </c>
      <c r="I7288" s="338" t="s">
        <v>24742</v>
      </c>
      <c r="J7288" s="338" t="s">
        <v>33045</v>
      </c>
      <c r="K7288" s="338" t="s">
        <v>4987</v>
      </c>
      <c r="M7288" s="338" t="s">
        <v>33046</v>
      </c>
      <c r="N7288" s="338" t="s">
        <v>33047</v>
      </c>
      <c r="O7288" s="338" t="s">
        <v>5780</v>
      </c>
    </row>
    <row r="7289" ht="15.75" customHeight="1">
      <c r="A7289" s="338" t="s">
        <v>3290</v>
      </c>
      <c r="B7289" s="338" t="s">
        <v>4970</v>
      </c>
      <c r="C7289" s="338" t="s">
        <v>1537</v>
      </c>
      <c r="D7289" s="338">
        <v>2018.0</v>
      </c>
      <c r="E7289" s="338" t="s">
        <v>32996</v>
      </c>
      <c r="F7289" s="339">
        <v>45113.0</v>
      </c>
      <c r="G7289" s="338" t="s">
        <v>6358</v>
      </c>
      <c r="H7289" s="338" t="s">
        <v>19206</v>
      </c>
      <c r="I7289" s="338" t="s">
        <v>9896</v>
      </c>
      <c r="J7289" s="338" t="s">
        <v>10653</v>
      </c>
      <c r="K7289" s="338" t="s">
        <v>4987</v>
      </c>
      <c r="L7289" s="338" t="s">
        <v>15913</v>
      </c>
      <c r="M7289" s="338" t="s">
        <v>33048</v>
      </c>
      <c r="N7289" s="338" t="s">
        <v>4990</v>
      </c>
      <c r="O7289" s="338" t="s">
        <v>5423</v>
      </c>
    </row>
    <row r="7290" ht="15.75" customHeight="1">
      <c r="A7290" s="338" t="s">
        <v>33049</v>
      </c>
      <c r="B7290" s="338" t="s">
        <v>4970</v>
      </c>
      <c r="C7290" s="338" t="s">
        <v>1547</v>
      </c>
      <c r="D7290" s="338">
        <v>2018.0</v>
      </c>
      <c r="E7290" s="338" t="s">
        <v>33050</v>
      </c>
      <c r="F7290" s="338" t="s">
        <v>5059</v>
      </c>
      <c r="G7290" s="338" t="s">
        <v>7083</v>
      </c>
      <c r="H7290" s="338" t="s">
        <v>19149</v>
      </c>
      <c r="I7290" s="338" t="s">
        <v>19149</v>
      </c>
      <c r="J7290" s="338" t="s">
        <v>33051</v>
      </c>
      <c r="K7290" s="338" t="s">
        <v>5607</v>
      </c>
      <c r="M7290" s="338" t="s">
        <v>33052</v>
      </c>
      <c r="N7290" s="338" t="s">
        <v>33053</v>
      </c>
      <c r="O7290" s="338" t="s">
        <v>5262</v>
      </c>
    </row>
    <row r="7291" ht="15.75" customHeight="1">
      <c r="A7291" s="338" t="s">
        <v>2929</v>
      </c>
      <c r="B7291" s="338" t="s">
        <v>7737</v>
      </c>
      <c r="C7291" s="338" t="s">
        <v>1537</v>
      </c>
      <c r="D7291" s="338">
        <v>2018.0</v>
      </c>
      <c r="E7291" s="338" t="s">
        <v>32534</v>
      </c>
      <c r="F7291" s="339">
        <v>44991.0</v>
      </c>
      <c r="G7291" s="338" t="s">
        <v>19812</v>
      </c>
      <c r="H7291" s="338" t="s">
        <v>24417</v>
      </c>
      <c r="I7291" s="338" t="s">
        <v>33054</v>
      </c>
      <c r="J7291" s="338" t="s">
        <v>12827</v>
      </c>
      <c r="K7291" s="338" t="s">
        <v>4987</v>
      </c>
      <c r="L7291" s="338" t="s">
        <v>7748</v>
      </c>
      <c r="M7291" s="338" t="s">
        <v>33055</v>
      </c>
      <c r="N7291" s="338" t="s">
        <v>14406</v>
      </c>
      <c r="O7291" s="338" t="s">
        <v>4991</v>
      </c>
    </row>
    <row r="7292" ht="15.75" customHeight="1">
      <c r="A7292" s="338" t="s">
        <v>2823</v>
      </c>
      <c r="B7292" s="338" t="s">
        <v>4970</v>
      </c>
      <c r="C7292" s="338" t="s">
        <v>1537</v>
      </c>
      <c r="D7292" s="338">
        <v>2018.0</v>
      </c>
      <c r="E7292" s="338" t="s">
        <v>32989</v>
      </c>
      <c r="F7292" s="339">
        <v>45175.0</v>
      </c>
      <c r="G7292" s="338" t="s">
        <v>24679</v>
      </c>
      <c r="H7292" s="338" t="s">
        <v>31170</v>
      </c>
      <c r="I7292" s="338" t="s">
        <v>22588</v>
      </c>
      <c r="J7292" s="338" t="s">
        <v>10519</v>
      </c>
      <c r="K7292" s="338" t="s">
        <v>4987</v>
      </c>
      <c r="L7292" s="338" t="s">
        <v>6047</v>
      </c>
      <c r="M7292" s="338" t="s">
        <v>33056</v>
      </c>
      <c r="N7292" s="338" t="s">
        <v>33057</v>
      </c>
      <c r="O7292" s="338" t="s">
        <v>5067</v>
      </c>
    </row>
    <row r="7293" ht="15.75" customHeight="1">
      <c r="A7293" s="338" t="s">
        <v>33058</v>
      </c>
      <c r="B7293" s="338" t="s">
        <v>4970</v>
      </c>
      <c r="C7293" s="338" t="s">
        <v>1681</v>
      </c>
      <c r="D7293" s="338">
        <v>2018.0</v>
      </c>
      <c r="E7293" s="338" t="s">
        <v>33059</v>
      </c>
      <c r="F7293" s="339">
        <v>45022.0</v>
      </c>
      <c r="G7293" s="338" t="s">
        <v>5287</v>
      </c>
      <c r="H7293" s="338" t="s">
        <v>9794</v>
      </c>
      <c r="I7293" s="338" t="s">
        <v>33060</v>
      </c>
      <c r="J7293" s="338" t="s">
        <v>18589</v>
      </c>
      <c r="K7293" s="338" t="s">
        <v>4976</v>
      </c>
      <c r="M7293" s="338" t="s">
        <v>33061</v>
      </c>
      <c r="N7293" s="338" t="s">
        <v>33062</v>
      </c>
      <c r="O7293" s="338" t="s">
        <v>5294</v>
      </c>
    </row>
    <row r="7294" ht="15.75" customHeight="1">
      <c r="A7294" s="338" t="s">
        <v>3039</v>
      </c>
      <c r="B7294" s="338" t="s">
        <v>4970</v>
      </c>
      <c r="C7294" s="338" t="s">
        <v>1537</v>
      </c>
      <c r="D7294" s="338">
        <v>2018.0</v>
      </c>
      <c r="E7294" s="338" t="s">
        <v>33024</v>
      </c>
      <c r="F7294" s="339">
        <v>45052.0</v>
      </c>
      <c r="G7294" s="338" t="s">
        <v>17591</v>
      </c>
      <c r="H7294" s="338" t="s">
        <v>33063</v>
      </c>
      <c r="I7294" s="338" t="s">
        <v>24376</v>
      </c>
      <c r="J7294" s="338" t="s">
        <v>22538</v>
      </c>
      <c r="K7294" s="338" t="s">
        <v>4987</v>
      </c>
      <c r="L7294" s="338" t="s">
        <v>5807</v>
      </c>
      <c r="M7294" s="338" t="s">
        <v>33064</v>
      </c>
      <c r="N7294" s="338" t="s">
        <v>30632</v>
      </c>
      <c r="O7294" s="338" t="s">
        <v>5067</v>
      </c>
    </row>
    <row r="7295" ht="15.75" customHeight="1">
      <c r="A7295" s="338" t="s">
        <v>4043</v>
      </c>
      <c r="B7295" s="338" t="s">
        <v>7737</v>
      </c>
      <c r="C7295" s="338" t="s">
        <v>3713</v>
      </c>
      <c r="D7295" s="338">
        <v>2018.0</v>
      </c>
      <c r="E7295" s="338" t="s">
        <v>33022</v>
      </c>
      <c r="F7295" s="339">
        <v>45053.0</v>
      </c>
      <c r="G7295" s="338" t="s">
        <v>5196</v>
      </c>
      <c r="H7295" s="338" t="s">
        <v>18414</v>
      </c>
      <c r="I7295" s="338" t="s">
        <v>17883</v>
      </c>
      <c r="J7295" s="338" t="s">
        <v>32538</v>
      </c>
      <c r="K7295" s="338" t="s">
        <v>4987</v>
      </c>
      <c r="L7295" s="338" t="s">
        <v>10384</v>
      </c>
      <c r="M7295" s="338" t="s">
        <v>33065</v>
      </c>
      <c r="N7295" s="338" t="s">
        <v>17520</v>
      </c>
      <c r="O7295" s="338" t="s">
        <v>5037</v>
      </c>
    </row>
    <row r="7296" ht="15.75" customHeight="1">
      <c r="A7296" s="338" t="s">
        <v>4415</v>
      </c>
      <c r="B7296" s="338" t="s">
        <v>4970</v>
      </c>
      <c r="C7296" s="338" t="s">
        <v>3713</v>
      </c>
      <c r="D7296" s="338">
        <v>2018.0</v>
      </c>
      <c r="E7296" s="338" t="s">
        <v>33066</v>
      </c>
      <c r="F7296" s="339">
        <v>44933.0</v>
      </c>
      <c r="G7296" s="338" t="s">
        <v>7802</v>
      </c>
      <c r="H7296" s="338" t="s">
        <v>26500</v>
      </c>
      <c r="I7296" s="338" t="s">
        <v>26500</v>
      </c>
      <c r="J7296" s="338" t="s">
        <v>5907</v>
      </c>
      <c r="K7296" s="338" t="s">
        <v>4987</v>
      </c>
      <c r="L7296" s="338" t="s">
        <v>5827</v>
      </c>
      <c r="M7296" s="338" t="s">
        <v>33067</v>
      </c>
      <c r="N7296" s="338" t="s">
        <v>33068</v>
      </c>
      <c r="O7296" s="338" t="s">
        <v>7966</v>
      </c>
    </row>
    <row r="7297" ht="15.75" customHeight="1">
      <c r="A7297" s="338" t="s">
        <v>1557</v>
      </c>
      <c r="B7297" s="338" t="s">
        <v>7737</v>
      </c>
      <c r="C7297" s="338" t="s">
        <v>1572</v>
      </c>
      <c r="D7297" s="338">
        <v>2018.0</v>
      </c>
      <c r="E7297" s="338" t="s">
        <v>32625</v>
      </c>
      <c r="F7297" s="339">
        <v>45176.0</v>
      </c>
      <c r="G7297" s="338" t="s">
        <v>10388</v>
      </c>
      <c r="H7297" s="338" t="s">
        <v>17424</v>
      </c>
      <c r="I7297" s="338" t="s">
        <v>17424</v>
      </c>
      <c r="J7297" s="338" t="s">
        <v>31319</v>
      </c>
      <c r="K7297" s="338" t="s">
        <v>12977</v>
      </c>
      <c r="M7297" s="338" t="s">
        <v>33069</v>
      </c>
      <c r="N7297" s="338" t="s">
        <v>26290</v>
      </c>
      <c r="O7297" s="338" t="s">
        <v>5294</v>
      </c>
    </row>
    <row r="7298" ht="15.75" customHeight="1">
      <c r="A7298" s="338" t="s">
        <v>1417</v>
      </c>
      <c r="B7298" s="338" t="s">
        <v>7737</v>
      </c>
      <c r="C7298" s="338" t="s">
        <v>1601</v>
      </c>
      <c r="D7298" s="338">
        <v>2018.0</v>
      </c>
      <c r="E7298" s="338" t="s">
        <v>32956</v>
      </c>
      <c r="F7298" s="339">
        <v>45052.0</v>
      </c>
      <c r="G7298" s="338" t="s">
        <v>6372</v>
      </c>
      <c r="H7298" s="338" t="s">
        <v>25756</v>
      </c>
      <c r="I7298" s="338" t="s">
        <v>21230</v>
      </c>
      <c r="J7298" s="338" t="s">
        <v>28098</v>
      </c>
      <c r="K7298" s="338" t="s">
        <v>4976</v>
      </c>
      <c r="L7298" s="338" t="s">
        <v>18083</v>
      </c>
      <c r="M7298" s="338" t="s">
        <v>33070</v>
      </c>
      <c r="N7298" s="338" t="s">
        <v>31808</v>
      </c>
      <c r="O7298" s="338" t="s">
        <v>5127</v>
      </c>
    </row>
    <row r="7299" ht="15.75" customHeight="1">
      <c r="A7299" s="338" t="s">
        <v>2494</v>
      </c>
      <c r="B7299" s="338" t="s">
        <v>4970</v>
      </c>
      <c r="C7299" s="338" t="s">
        <v>1537</v>
      </c>
      <c r="D7299" s="338">
        <v>2018.0</v>
      </c>
      <c r="E7299" s="338" t="s">
        <v>33071</v>
      </c>
      <c r="F7299" s="339">
        <v>45083.0</v>
      </c>
      <c r="G7299" s="338" t="s">
        <v>9516</v>
      </c>
      <c r="H7299" s="338" t="s">
        <v>33072</v>
      </c>
      <c r="I7299" s="338" t="s">
        <v>17558</v>
      </c>
      <c r="J7299" s="338" t="s">
        <v>20738</v>
      </c>
      <c r="K7299" s="338" t="s">
        <v>4976</v>
      </c>
      <c r="L7299" s="338" t="s">
        <v>7743</v>
      </c>
      <c r="M7299" s="338" t="s">
        <v>33073</v>
      </c>
      <c r="N7299" s="338" t="s">
        <v>33074</v>
      </c>
      <c r="O7299" s="338" t="s">
        <v>5423</v>
      </c>
    </row>
    <row r="7300" ht="15.75" customHeight="1">
      <c r="A7300" s="338" t="s">
        <v>3848</v>
      </c>
      <c r="B7300" s="338" t="s">
        <v>4970</v>
      </c>
      <c r="C7300" s="338" t="s">
        <v>3713</v>
      </c>
      <c r="D7300" s="338">
        <v>2018.0</v>
      </c>
      <c r="E7300" s="338" t="s">
        <v>32947</v>
      </c>
      <c r="F7300" s="338" t="s">
        <v>5059</v>
      </c>
      <c r="G7300" s="338" t="s">
        <v>17591</v>
      </c>
      <c r="H7300" s="338" t="s">
        <v>5073</v>
      </c>
      <c r="I7300" s="338" t="s">
        <v>26473</v>
      </c>
      <c r="J7300" s="338" t="s">
        <v>5073</v>
      </c>
      <c r="K7300" s="338" t="s">
        <v>4987</v>
      </c>
      <c r="L7300" s="338" t="s">
        <v>6394</v>
      </c>
      <c r="M7300" s="338" t="s">
        <v>33075</v>
      </c>
      <c r="N7300" s="338" t="s">
        <v>4979</v>
      </c>
      <c r="O7300" s="338" t="s">
        <v>5077</v>
      </c>
    </row>
    <row r="7301" ht="15.75" customHeight="1">
      <c r="A7301" s="338" t="s">
        <v>33076</v>
      </c>
      <c r="B7301" s="338" t="s">
        <v>8739</v>
      </c>
      <c r="C7301" s="338" t="s">
        <v>3713</v>
      </c>
      <c r="D7301" s="338">
        <v>2018.0</v>
      </c>
      <c r="E7301" s="338" t="s">
        <v>32956</v>
      </c>
      <c r="F7301" s="339">
        <v>45083.0</v>
      </c>
      <c r="G7301" s="338" t="s">
        <v>5121</v>
      </c>
      <c r="H7301" s="338" t="s">
        <v>33077</v>
      </c>
      <c r="I7301" s="338" t="s">
        <v>29718</v>
      </c>
      <c r="J7301" s="338" t="s">
        <v>13053</v>
      </c>
      <c r="K7301" s="338" t="s">
        <v>4987</v>
      </c>
      <c r="M7301" s="338" t="s">
        <v>33078</v>
      </c>
      <c r="N7301" s="338" t="s">
        <v>33079</v>
      </c>
      <c r="O7301" s="338" t="s">
        <v>5087</v>
      </c>
    </row>
    <row r="7302" ht="15.75" customHeight="1">
      <c r="A7302" s="338" t="s">
        <v>789</v>
      </c>
      <c r="B7302" s="338" t="s">
        <v>7737</v>
      </c>
      <c r="C7302" s="338" t="s">
        <v>1537</v>
      </c>
      <c r="D7302" s="338">
        <v>2018.0</v>
      </c>
      <c r="E7302" s="338" t="s">
        <v>33080</v>
      </c>
      <c r="F7302" s="339">
        <v>44990.0</v>
      </c>
      <c r="G7302" s="338" t="s">
        <v>5743</v>
      </c>
      <c r="H7302" s="338" t="s">
        <v>33081</v>
      </c>
      <c r="I7302" s="338" t="s">
        <v>33082</v>
      </c>
      <c r="J7302" s="338" t="s">
        <v>31451</v>
      </c>
      <c r="K7302" s="338" t="s">
        <v>4987</v>
      </c>
      <c r="L7302" s="338" t="s">
        <v>16620</v>
      </c>
      <c r="M7302" s="338" t="s">
        <v>33083</v>
      </c>
      <c r="N7302" s="338" t="s">
        <v>18868</v>
      </c>
      <c r="O7302" s="338" t="s">
        <v>5077</v>
      </c>
    </row>
    <row r="7303" ht="15.75" customHeight="1">
      <c r="A7303" s="338" t="s">
        <v>33084</v>
      </c>
      <c r="B7303" s="338" t="s">
        <v>4970</v>
      </c>
      <c r="C7303" s="338" t="s">
        <v>1681</v>
      </c>
      <c r="D7303" s="338">
        <v>2018.0</v>
      </c>
      <c r="E7303" s="338" t="s">
        <v>33085</v>
      </c>
      <c r="F7303" s="339">
        <v>44992.0</v>
      </c>
      <c r="G7303" s="338" t="s">
        <v>5718</v>
      </c>
      <c r="H7303" s="338" t="s">
        <v>29464</v>
      </c>
      <c r="I7303" s="338" t="s">
        <v>25383</v>
      </c>
      <c r="J7303" s="338" t="s">
        <v>24284</v>
      </c>
      <c r="K7303" s="338" t="s">
        <v>4987</v>
      </c>
      <c r="L7303" s="338" t="s">
        <v>7014</v>
      </c>
      <c r="M7303" s="338" t="s">
        <v>33086</v>
      </c>
      <c r="N7303" s="338" t="s">
        <v>31850</v>
      </c>
      <c r="O7303" s="338" t="s">
        <v>6278</v>
      </c>
    </row>
    <row r="7304" ht="15.75" customHeight="1">
      <c r="A7304" s="338" t="s">
        <v>33087</v>
      </c>
      <c r="B7304" s="338" t="s">
        <v>4970</v>
      </c>
      <c r="C7304" s="338" t="s">
        <v>1547</v>
      </c>
      <c r="D7304" s="338">
        <v>2018.0</v>
      </c>
      <c r="E7304" s="338" t="s">
        <v>33088</v>
      </c>
      <c r="F7304" s="339">
        <v>45024.0</v>
      </c>
      <c r="G7304" s="338" t="s">
        <v>7870</v>
      </c>
      <c r="H7304" s="338" t="s">
        <v>33089</v>
      </c>
      <c r="I7304" s="338" t="s">
        <v>33089</v>
      </c>
      <c r="J7304" s="338" t="s">
        <v>33090</v>
      </c>
      <c r="K7304" s="338" t="s">
        <v>33091</v>
      </c>
      <c r="L7304" s="338" t="s">
        <v>5281</v>
      </c>
      <c r="M7304" s="338" t="s">
        <v>33092</v>
      </c>
      <c r="N7304" s="338" t="s">
        <v>33093</v>
      </c>
      <c r="O7304" s="338" t="s">
        <v>5824</v>
      </c>
    </row>
    <row r="7305" ht="15.75" customHeight="1">
      <c r="A7305" s="338" t="s">
        <v>3935</v>
      </c>
      <c r="B7305" s="338" t="s">
        <v>7737</v>
      </c>
      <c r="C7305" s="338" t="s">
        <v>1537</v>
      </c>
      <c r="D7305" s="338">
        <v>2018.0</v>
      </c>
      <c r="E7305" s="338" t="s">
        <v>33094</v>
      </c>
      <c r="F7305" s="339">
        <v>45083.0</v>
      </c>
      <c r="G7305" s="338" t="s">
        <v>6586</v>
      </c>
      <c r="H7305" s="338" t="s">
        <v>29419</v>
      </c>
      <c r="I7305" s="338" t="s">
        <v>33095</v>
      </c>
      <c r="J7305" s="338" t="s">
        <v>30409</v>
      </c>
      <c r="K7305" s="338" t="s">
        <v>5663</v>
      </c>
      <c r="L7305" s="338" t="s">
        <v>5377</v>
      </c>
      <c r="M7305" s="338" t="s">
        <v>33096</v>
      </c>
      <c r="N7305" s="338" t="s">
        <v>33097</v>
      </c>
      <c r="O7305" s="338" t="s">
        <v>5186</v>
      </c>
    </row>
    <row r="7306" ht="15.75" customHeight="1">
      <c r="A7306" s="338" t="s">
        <v>2514</v>
      </c>
      <c r="B7306" s="338" t="s">
        <v>7737</v>
      </c>
      <c r="C7306" s="338" t="s">
        <v>1558</v>
      </c>
      <c r="D7306" s="338">
        <v>2018.0</v>
      </c>
      <c r="E7306" s="338" t="s">
        <v>32688</v>
      </c>
      <c r="F7306" s="339">
        <v>45084.0</v>
      </c>
      <c r="G7306" s="338" t="s">
        <v>9524</v>
      </c>
      <c r="H7306" s="338" t="s">
        <v>21013</v>
      </c>
      <c r="I7306" s="338" t="s">
        <v>33098</v>
      </c>
      <c r="J7306" s="338" t="s">
        <v>30136</v>
      </c>
      <c r="K7306" s="338" t="s">
        <v>4987</v>
      </c>
      <c r="L7306" s="338" t="s">
        <v>6071</v>
      </c>
      <c r="M7306" s="338" t="s">
        <v>33099</v>
      </c>
      <c r="N7306" s="338" t="s">
        <v>17520</v>
      </c>
      <c r="O7306" s="338" t="s">
        <v>5780</v>
      </c>
    </row>
    <row r="7307" ht="15.75" customHeight="1">
      <c r="A7307" s="338" t="s">
        <v>571</v>
      </c>
      <c r="B7307" s="338" t="s">
        <v>4993</v>
      </c>
      <c r="C7307" s="338" t="s">
        <v>1558</v>
      </c>
      <c r="D7307" s="338">
        <v>2018.0</v>
      </c>
      <c r="E7307" s="338" t="s">
        <v>33100</v>
      </c>
      <c r="F7307" s="339">
        <v>45113.0</v>
      </c>
      <c r="G7307" s="338" t="s">
        <v>14368</v>
      </c>
      <c r="H7307" s="338" t="s">
        <v>22130</v>
      </c>
      <c r="I7307" s="338" t="s">
        <v>33101</v>
      </c>
      <c r="J7307" s="338" t="s">
        <v>27396</v>
      </c>
      <c r="K7307" s="338" t="s">
        <v>4987</v>
      </c>
      <c r="L7307" s="338" t="s">
        <v>18978</v>
      </c>
      <c r="M7307" s="338" t="s">
        <v>33102</v>
      </c>
      <c r="N7307" s="338" t="s">
        <v>33103</v>
      </c>
      <c r="O7307" s="338" t="s">
        <v>7456</v>
      </c>
    </row>
    <row r="7308" ht="15.75" customHeight="1">
      <c r="A7308" s="338" t="s">
        <v>1560</v>
      </c>
      <c r="B7308" s="338" t="s">
        <v>4993</v>
      </c>
      <c r="C7308" s="338" t="s">
        <v>1601</v>
      </c>
      <c r="D7308" s="338">
        <v>2018.0</v>
      </c>
      <c r="E7308" s="338" t="s">
        <v>33104</v>
      </c>
      <c r="F7308" s="339">
        <v>44964.0</v>
      </c>
      <c r="G7308" s="338" t="s">
        <v>5080</v>
      </c>
      <c r="H7308" s="338" t="s">
        <v>27946</v>
      </c>
      <c r="I7308" s="338" t="s">
        <v>27946</v>
      </c>
      <c r="J7308" s="338" t="s">
        <v>33105</v>
      </c>
      <c r="K7308" s="338" t="s">
        <v>4987</v>
      </c>
      <c r="M7308" s="338" t="s">
        <v>33106</v>
      </c>
      <c r="N7308" s="338" t="s">
        <v>31191</v>
      </c>
      <c r="O7308" s="338" t="s">
        <v>5087</v>
      </c>
    </row>
    <row r="7309" ht="15.75" customHeight="1">
      <c r="A7309" s="338" t="s">
        <v>158</v>
      </c>
      <c r="B7309" s="338" t="s">
        <v>7737</v>
      </c>
      <c r="C7309" s="338" t="s">
        <v>1537</v>
      </c>
      <c r="D7309" s="338">
        <v>2018.0</v>
      </c>
      <c r="E7309" s="338" t="s">
        <v>32943</v>
      </c>
      <c r="F7309" s="339">
        <v>45113.0</v>
      </c>
      <c r="G7309" s="338" t="s">
        <v>10388</v>
      </c>
      <c r="H7309" s="338" t="s">
        <v>32109</v>
      </c>
      <c r="I7309" s="338" t="s">
        <v>32586</v>
      </c>
      <c r="J7309" s="338" t="s">
        <v>30246</v>
      </c>
      <c r="K7309" s="338" t="s">
        <v>13217</v>
      </c>
      <c r="L7309" s="338" t="s">
        <v>19769</v>
      </c>
      <c r="M7309" s="338" t="s">
        <v>33107</v>
      </c>
      <c r="N7309" s="338" t="s">
        <v>33108</v>
      </c>
      <c r="O7309" s="338" t="s">
        <v>5096</v>
      </c>
    </row>
    <row r="7310" ht="15.75" customHeight="1">
      <c r="A7310" s="338" t="s">
        <v>2228</v>
      </c>
      <c r="B7310" s="338" t="s">
        <v>4970</v>
      </c>
      <c r="C7310" s="338" t="s">
        <v>1681</v>
      </c>
      <c r="D7310" s="338">
        <v>2018.0</v>
      </c>
      <c r="E7310" s="338" t="s">
        <v>33109</v>
      </c>
      <c r="F7310" s="339">
        <v>44964.0</v>
      </c>
      <c r="G7310" s="338" t="s">
        <v>10318</v>
      </c>
      <c r="H7310" s="338" t="s">
        <v>23687</v>
      </c>
      <c r="I7310" s="338" t="s">
        <v>23687</v>
      </c>
      <c r="J7310" s="338" t="s">
        <v>10355</v>
      </c>
      <c r="K7310" s="338" t="s">
        <v>4987</v>
      </c>
      <c r="L7310" s="338" t="s">
        <v>12846</v>
      </c>
      <c r="M7310" s="338" t="s">
        <v>33110</v>
      </c>
      <c r="N7310" s="338" t="s">
        <v>29772</v>
      </c>
      <c r="O7310" s="338" t="s">
        <v>5193</v>
      </c>
    </row>
    <row r="7311" ht="15.75" customHeight="1">
      <c r="A7311" s="338" t="s">
        <v>372</v>
      </c>
      <c r="B7311" s="338" t="s">
        <v>4993</v>
      </c>
      <c r="C7311" s="338" t="s">
        <v>1572</v>
      </c>
      <c r="D7311" s="338">
        <v>2018.0</v>
      </c>
      <c r="E7311" s="338" t="s">
        <v>33111</v>
      </c>
      <c r="F7311" s="339">
        <v>44991.0</v>
      </c>
      <c r="G7311" s="338" t="s">
        <v>7849</v>
      </c>
      <c r="H7311" s="338" t="s">
        <v>29135</v>
      </c>
      <c r="I7311" s="338" t="s">
        <v>29135</v>
      </c>
      <c r="J7311" s="338" t="s">
        <v>16685</v>
      </c>
      <c r="K7311" s="338" t="s">
        <v>4987</v>
      </c>
      <c r="L7311" s="338" t="s">
        <v>14335</v>
      </c>
      <c r="M7311" s="338" t="s">
        <v>33112</v>
      </c>
      <c r="N7311" s="338" t="s">
        <v>31339</v>
      </c>
      <c r="O7311" s="338" t="s">
        <v>5262</v>
      </c>
    </row>
    <row r="7312" ht="15.75" customHeight="1">
      <c r="A7312" s="338" t="s">
        <v>4614</v>
      </c>
      <c r="B7312" s="338" t="s">
        <v>4970</v>
      </c>
      <c r="C7312" s="338" t="s">
        <v>1537</v>
      </c>
      <c r="D7312" s="338">
        <v>2018.0</v>
      </c>
      <c r="E7312" s="338" t="s">
        <v>33113</v>
      </c>
      <c r="F7312" s="339">
        <v>44932.0</v>
      </c>
      <c r="G7312" s="338" t="s">
        <v>13588</v>
      </c>
      <c r="H7312" s="338" t="s">
        <v>14244</v>
      </c>
      <c r="I7312" s="338" t="s">
        <v>33114</v>
      </c>
      <c r="J7312" s="338" t="s">
        <v>17420</v>
      </c>
      <c r="K7312" s="338" t="s">
        <v>4987</v>
      </c>
      <c r="L7312" s="338" t="s">
        <v>6394</v>
      </c>
      <c r="M7312" s="338" t="s">
        <v>33115</v>
      </c>
      <c r="N7312" s="338" t="s">
        <v>31970</v>
      </c>
      <c r="O7312" s="338" t="s">
        <v>5370</v>
      </c>
    </row>
    <row r="7313" ht="15.75" customHeight="1">
      <c r="A7313" s="338" t="s">
        <v>709</v>
      </c>
      <c r="B7313" s="338" t="s">
        <v>4993</v>
      </c>
      <c r="C7313" s="338" t="s">
        <v>1572</v>
      </c>
      <c r="D7313" s="338">
        <v>2018.0</v>
      </c>
      <c r="E7313" s="338" t="s">
        <v>33020</v>
      </c>
      <c r="F7313" s="339">
        <v>45083.0</v>
      </c>
      <c r="G7313" s="338" t="s">
        <v>5963</v>
      </c>
      <c r="H7313" s="338" t="s">
        <v>27183</v>
      </c>
      <c r="I7313" s="338" t="s">
        <v>30874</v>
      </c>
      <c r="J7313" s="338" t="s">
        <v>30172</v>
      </c>
      <c r="K7313" s="338" t="s">
        <v>4987</v>
      </c>
      <c r="L7313" s="338" t="s">
        <v>6394</v>
      </c>
      <c r="M7313" s="338" t="s">
        <v>33116</v>
      </c>
      <c r="N7313" s="338" t="s">
        <v>4990</v>
      </c>
      <c r="O7313" s="338" t="s">
        <v>5028</v>
      </c>
    </row>
    <row r="7314" ht="15.75" customHeight="1">
      <c r="A7314" s="338" t="s">
        <v>3621</v>
      </c>
      <c r="B7314" s="338" t="s">
        <v>4970</v>
      </c>
      <c r="C7314" s="338" t="s">
        <v>1537</v>
      </c>
      <c r="D7314" s="338">
        <v>2018.0</v>
      </c>
      <c r="E7314" s="338" t="s">
        <v>32319</v>
      </c>
      <c r="F7314" s="339">
        <v>45083.0</v>
      </c>
      <c r="G7314" s="338" t="s">
        <v>13588</v>
      </c>
      <c r="H7314" s="338" t="s">
        <v>33117</v>
      </c>
      <c r="I7314" s="338" t="s">
        <v>33118</v>
      </c>
      <c r="J7314" s="338" t="s">
        <v>28385</v>
      </c>
      <c r="K7314" s="338" t="s">
        <v>4987</v>
      </c>
      <c r="L7314" s="338" t="s">
        <v>5377</v>
      </c>
      <c r="M7314" s="338" t="s">
        <v>33119</v>
      </c>
      <c r="N7314" s="338" t="s">
        <v>20308</v>
      </c>
      <c r="O7314" s="338" t="s">
        <v>7456</v>
      </c>
    </row>
    <row r="7315" ht="15.75" customHeight="1">
      <c r="A7315" s="338" t="s">
        <v>4095</v>
      </c>
      <c r="B7315" s="338" t="s">
        <v>4970</v>
      </c>
      <c r="C7315" s="338" t="s">
        <v>1537</v>
      </c>
      <c r="D7315" s="338">
        <v>2018.0</v>
      </c>
      <c r="E7315" s="338" t="s">
        <v>33003</v>
      </c>
      <c r="F7315" s="339">
        <v>44932.0</v>
      </c>
      <c r="G7315" s="338" t="s">
        <v>13588</v>
      </c>
      <c r="H7315" s="338" t="s">
        <v>33120</v>
      </c>
      <c r="I7315" s="338" t="s">
        <v>33120</v>
      </c>
      <c r="J7315" s="338" t="s">
        <v>26410</v>
      </c>
      <c r="K7315" s="338" t="s">
        <v>5245</v>
      </c>
      <c r="L7315" s="338" t="s">
        <v>7743</v>
      </c>
      <c r="M7315" s="338" t="s">
        <v>33121</v>
      </c>
      <c r="N7315" s="338" t="s">
        <v>31191</v>
      </c>
      <c r="O7315" s="338" t="s">
        <v>5232</v>
      </c>
    </row>
    <row r="7316" ht="15.75" customHeight="1">
      <c r="A7316" s="338" t="s">
        <v>2940</v>
      </c>
      <c r="B7316" s="338" t="s">
        <v>4970</v>
      </c>
      <c r="C7316" s="338" t="s">
        <v>1537</v>
      </c>
      <c r="D7316" s="338">
        <v>2018.0</v>
      </c>
      <c r="E7316" s="338" t="s">
        <v>33094</v>
      </c>
      <c r="F7316" s="339">
        <v>45053.0</v>
      </c>
      <c r="G7316" s="338" t="s">
        <v>15957</v>
      </c>
      <c r="H7316" s="338" t="s">
        <v>23579</v>
      </c>
      <c r="I7316" s="338" t="s">
        <v>23579</v>
      </c>
      <c r="J7316" s="338" t="s">
        <v>31255</v>
      </c>
      <c r="K7316" s="338" t="s">
        <v>4987</v>
      </c>
      <c r="L7316" s="338" t="s">
        <v>5084</v>
      </c>
      <c r="M7316" s="338" t="s">
        <v>33122</v>
      </c>
      <c r="N7316" s="338" t="s">
        <v>33123</v>
      </c>
      <c r="O7316" s="338" t="s">
        <v>5067</v>
      </c>
    </row>
    <row r="7317" ht="15.75" customHeight="1">
      <c r="A7317" s="338" t="s">
        <v>33124</v>
      </c>
      <c r="B7317" s="338" t="s">
        <v>4970</v>
      </c>
      <c r="C7317" s="338" t="s">
        <v>1681</v>
      </c>
      <c r="D7317" s="338">
        <v>2018.0</v>
      </c>
      <c r="E7317" s="338" t="s">
        <v>32943</v>
      </c>
      <c r="F7317" s="339">
        <v>44991.0</v>
      </c>
      <c r="G7317" s="338" t="s">
        <v>6515</v>
      </c>
      <c r="H7317" s="338" t="s">
        <v>33125</v>
      </c>
      <c r="I7317" s="338" t="s">
        <v>33126</v>
      </c>
      <c r="J7317" s="338" t="s">
        <v>26781</v>
      </c>
      <c r="K7317" s="338" t="s">
        <v>4976</v>
      </c>
      <c r="L7317" s="338" t="s">
        <v>7014</v>
      </c>
      <c r="M7317" s="338" t="s">
        <v>33127</v>
      </c>
      <c r="N7317" s="338" t="s">
        <v>22475</v>
      </c>
      <c r="O7317" s="338" t="s">
        <v>5002</v>
      </c>
    </row>
    <row r="7318" ht="15.75" customHeight="1">
      <c r="A7318" s="338" t="s">
        <v>757</v>
      </c>
      <c r="B7318" s="338" t="s">
        <v>4993</v>
      </c>
      <c r="C7318" s="338" t="s">
        <v>1572</v>
      </c>
      <c r="D7318" s="338">
        <v>2018.0</v>
      </c>
      <c r="E7318" s="338" t="s">
        <v>33080</v>
      </c>
      <c r="F7318" s="338" t="s">
        <v>5059</v>
      </c>
      <c r="G7318" s="338" t="s">
        <v>12774</v>
      </c>
      <c r="H7318" s="338" t="s">
        <v>33128</v>
      </c>
      <c r="I7318" s="338" t="s">
        <v>33128</v>
      </c>
      <c r="J7318" s="338" t="s">
        <v>25953</v>
      </c>
      <c r="K7318" s="338" t="s">
        <v>4987</v>
      </c>
      <c r="L7318" s="338" t="s">
        <v>16673</v>
      </c>
      <c r="M7318" s="338" t="s">
        <v>33129</v>
      </c>
      <c r="N7318" s="338" t="s">
        <v>5843</v>
      </c>
      <c r="O7318" s="338" t="s">
        <v>5545</v>
      </c>
    </row>
    <row r="7319" ht="15.75" customHeight="1">
      <c r="A7319" s="338" t="s">
        <v>4316</v>
      </c>
      <c r="B7319" s="338" t="s">
        <v>4970</v>
      </c>
      <c r="C7319" s="338" t="s">
        <v>1537</v>
      </c>
      <c r="D7319" s="338">
        <v>2018.0</v>
      </c>
      <c r="E7319" s="338" t="s">
        <v>33130</v>
      </c>
      <c r="F7319" s="339">
        <v>45083.0</v>
      </c>
      <c r="G7319" s="338" t="s">
        <v>7876</v>
      </c>
      <c r="H7319" s="338" t="s">
        <v>30864</v>
      </c>
      <c r="I7319" s="338" t="s">
        <v>16020</v>
      </c>
      <c r="J7319" s="338" t="s">
        <v>33131</v>
      </c>
      <c r="K7319" s="338" t="s">
        <v>4987</v>
      </c>
      <c r="L7319" s="338" t="s">
        <v>12942</v>
      </c>
      <c r="M7319" s="338" t="s">
        <v>33132</v>
      </c>
      <c r="N7319" s="338" t="s">
        <v>27945</v>
      </c>
      <c r="O7319" s="338" t="s">
        <v>5780</v>
      </c>
    </row>
    <row r="7320" ht="15.75" customHeight="1">
      <c r="A7320" s="338" t="s">
        <v>2960</v>
      </c>
      <c r="B7320" s="338" t="s">
        <v>7737</v>
      </c>
      <c r="C7320" s="338" t="s">
        <v>1537</v>
      </c>
      <c r="D7320" s="338">
        <v>2018.0</v>
      </c>
      <c r="E7320" s="338" t="s">
        <v>32688</v>
      </c>
      <c r="F7320" s="339">
        <v>44991.0</v>
      </c>
      <c r="G7320" s="338" t="s">
        <v>20659</v>
      </c>
      <c r="H7320" s="338" t="s">
        <v>31375</v>
      </c>
      <c r="I7320" s="338" t="s">
        <v>33133</v>
      </c>
      <c r="J7320" s="338" t="s">
        <v>29441</v>
      </c>
      <c r="K7320" s="338" t="s">
        <v>4976</v>
      </c>
      <c r="L7320" s="338" t="s">
        <v>21655</v>
      </c>
      <c r="M7320" s="338" t="s">
        <v>33134</v>
      </c>
      <c r="N7320" s="338" t="s">
        <v>4979</v>
      </c>
      <c r="O7320" s="338" t="s">
        <v>5471</v>
      </c>
    </row>
    <row r="7321" ht="15.75" customHeight="1">
      <c r="A7321" s="338" t="s">
        <v>4528</v>
      </c>
      <c r="B7321" s="338" t="s">
        <v>4970</v>
      </c>
      <c r="C7321" s="338" t="s">
        <v>1537</v>
      </c>
      <c r="D7321" s="338">
        <v>2018.0</v>
      </c>
      <c r="E7321" s="338" t="s">
        <v>33130</v>
      </c>
      <c r="F7321" s="339">
        <v>44932.0</v>
      </c>
      <c r="G7321" s="338" t="s">
        <v>6428</v>
      </c>
      <c r="H7321" s="338" t="s">
        <v>29855</v>
      </c>
      <c r="I7321" s="338" t="s">
        <v>33135</v>
      </c>
      <c r="J7321" s="338" t="s">
        <v>33136</v>
      </c>
      <c r="K7321" s="338" t="s">
        <v>12977</v>
      </c>
      <c r="L7321" s="338" t="s">
        <v>13626</v>
      </c>
      <c r="M7321" s="338" t="s">
        <v>33137</v>
      </c>
      <c r="N7321" s="338" t="s">
        <v>4990</v>
      </c>
      <c r="O7321" s="338" t="s">
        <v>5217</v>
      </c>
    </row>
    <row r="7322" ht="15.75" customHeight="1">
      <c r="A7322" s="338" t="s">
        <v>4597</v>
      </c>
      <c r="B7322" s="338" t="s">
        <v>7737</v>
      </c>
      <c r="C7322" s="338" t="s">
        <v>1537</v>
      </c>
      <c r="D7322" s="338">
        <v>2018.0</v>
      </c>
      <c r="E7322" s="338" t="s">
        <v>32947</v>
      </c>
      <c r="F7322" s="339">
        <v>44932.0</v>
      </c>
      <c r="G7322" s="338" t="s">
        <v>6407</v>
      </c>
      <c r="H7322" s="338" t="s">
        <v>33138</v>
      </c>
      <c r="I7322" s="338" t="s">
        <v>15921</v>
      </c>
      <c r="J7322" s="338" t="s">
        <v>33139</v>
      </c>
      <c r="K7322" s="338" t="s">
        <v>4987</v>
      </c>
      <c r="L7322" s="338" t="s">
        <v>16620</v>
      </c>
      <c r="M7322" s="338" t="s">
        <v>33140</v>
      </c>
      <c r="N7322" s="338" t="s">
        <v>33141</v>
      </c>
      <c r="O7322" s="338" t="s">
        <v>6633</v>
      </c>
    </row>
    <row r="7323" ht="15.75" customHeight="1">
      <c r="A7323" s="338" t="s">
        <v>2289</v>
      </c>
      <c r="B7323" s="338" t="s">
        <v>7737</v>
      </c>
      <c r="C7323" s="338" t="s">
        <v>1537</v>
      </c>
      <c r="D7323" s="338">
        <v>2018.0</v>
      </c>
      <c r="E7323" s="338" t="s">
        <v>32428</v>
      </c>
      <c r="F7323" s="339">
        <v>44991.0</v>
      </c>
      <c r="G7323" s="338" t="s">
        <v>17591</v>
      </c>
      <c r="H7323" s="338" t="s">
        <v>30418</v>
      </c>
      <c r="I7323" s="338" t="s">
        <v>31232</v>
      </c>
      <c r="J7323" s="338" t="s">
        <v>29322</v>
      </c>
      <c r="K7323" s="338" t="s">
        <v>4987</v>
      </c>
      <c r="L7323" s="338" t="s">
        <v>15913</v>
      </c>
      <c r="M7323" s="338" t="s">
        <v>33142</v>
      </c>
      <c r="N7323" s="338" t="s">
        <v>31234</v>
      </c>
      <c r="O7323" s="338" t="s">
        <v>8056</v>
      </c>
    </row>
    <row r="7324" ht="15.75" customHeight="1">
      <c r="A7324" s="338" t="s">
        <v>3780</v>
      </c>
      <c r="B7324" s="338" t="s">
        <v>7737</v>
      </c>
      <c r="C7324" s="338" t="s">
        <v>1681</v>
      </c>
      <c r="D7324" s="338">
        <v>2018.0</v>
      </c>
      <c r="E7324" s="338" t="s">
        <v>33066</v>
      </c>
      <c r="F7324" s="339">
        <v>44992.0</v>
      </c>
      <c r="G7324" s="338" t="s">
        <v>10313</v>
      </c>
      <c r="H7324" s="338" t="s">
        <v>30400</v>
      </c>
      <c r="I7324" s="338" t="s">
        <v>31110</v>
      </c>
      <c r="J7324" s="338" t="s">
        <v>21729</v>
      </c>
      <c r="K7324" s="338" t="s">
        <v>4987</v>
      </c>
      <c r="L7324" s="338" t="s">
        <v>22113</v>
      </c>
      <c r="M7324" s="338" t="s">
        <v>33143</v>
      </c>
      <c r="N7324" s="338" t="s">
        <v>5036</v>
      </c>
      <c r="O7324" s="338" t="s">
        <v>7966</v>
      </c>
    </row>
    <row r="7325" ht="15.75" customHeight="1">
      <c r="A7325" s="338" t="s">
        <v>2968</v>
      </c>
      <c r="B7325" s="338" t="s">
        <v>7737</v>
      </c>
      <c r="C7325" s="338" t="s">
        <v>1547</v>
      </c>
      <c r="D7325" s="338">
        <v>2018.0</v>
      </c>
      <c r="E7325" s="338" t="s">
        <v>33080</v>
      </c>
      <c r="F7325" s="339">
        <v>44933.0</v>
      </c>
      <c r="G7325" s="338" t="s">
        <v>9626</v>
      </c>
      <c r="H7325" s="338" t="s">
        <v>33144</v>
      </c>
      <c r="I7325" s="338" t="s">
        <v>33145</v>
      </c>
      <c r="J7325" s="338" t="s">
        <v>30201</v>
      </c>
      <c r="K7325" s="338" t="s">
        <v>4987</v>
      </c>
      <c r="L7325" s="338" t="s">
        <v>6394</v>
      </c>
      <c r="M7325" s="338" t="s">
        <v>33146</v>
      </c>
      <c r="N7325" s="338" t="s">
        <v>5126</v>
      </c>
      <c r="O7325" s="338" t="s">
        <v>7456</v>
      </c>
    </row>
    <row r="7326" ht="15.75" customHeight="1">
      <c r="A7326" s="338" t="s">
        <v>760</v>
      </c>
      <c r="B7326" s="338" t="s">
        <v>7737</v>
      </c>
      <c r="C7326" s="338" t="s">
        <v>1537</v>
      </c>
      <c r="D7326" s="338">
        <v>2018.0</v>
      </c>
      <c r="E7326" s="338" t="s">
        <v>32625</v>
      </c>
      <c r="F7326" s="339">
        <v>44932.0</v>
      </c>
      <c r="G7326" s="338" t="s">
        <v>12811</v>
      </c>
      <c r="H7326" s="338" t="s">
        <v>29196</v>
      </c>
      <c r="I7326" s="338" t="s">
        <v>33147</v>
      </c>
      <c r="J7326" s="338" t="s">
        <v>22157</v>
      </c>
      <c r="K7326" s="338" t="s">
        <v>4987</v>
      </c>
      <c r="L7326" s="338" t="s">
        <v>18923</v>
      </c>
      <c r="M7326" s="338" t="s">
        <v>33148</v>
      </c>
      <c r="N7326" s="338" t="s">
        <v>7780</v>
      </c>
      <c r="O7326" s="338" t="s">
        <v>5324</v>
      </c>
    </row>
    <row r="7327" ht="15.75" customHeight="1">
      <c r="A7327" s="338" t="s">
        <v>3932</v>
      </c>
      <c r="B7327" s="338" t="s">
        <v>4970</v>
      </c>
      <c r="C7327" s="338" t="s">
        <v>3713</v>
      </c>
      <c r="D7327" s="338">
        <v>2018.0</v>
      </c>
      <c r="E7327" s="338" t="s">
        <v>33149</v>
      </c>
      <c r="F7327" s="339">
        <v>45175.0</v>
      </c>
      <c r="G7327" s="338" t="s">
        <v>7089</v>
      </c>
      <c r="H7327" s="338" t="s">
        <v>27526</v>
      </c>
      <c r="I7327" s="338" t="s">
        <v>27526</v>
      </c>
      <c r="J7327" s="338" t="s">
        <v>14558</v>
      </c>
      <c r="K7327" s="338" t="s">
        <v>6531</v>
      </c>
      <c r="M7327" s="338" t="s">
        <v>33150</v>
      </c>
      <c r="N7327" s="338" t="s">
        <v>30297</v>
      </c>
      <c r="O7327" s="338" t="s">
        <v>5037</v>
      </c>
    </row>
    <row r="7328" ht="15.75" customHeight="1">
      <c r="A7328" s="338" t="s">
        <v>33151</v>
      </c>
      <c r="B7328" s="338" t="s">
        <v>4970</v>
      </c>
      <c r="C7328" s="338" t="s">
        <v>1558</v>
      </c>
      <c r="D7328" s="338">
        <v>2018.0</v>
      </c>
      <c r="E7328" s="338" t="s">
        <v>33071</v>
      </c>
      <c r="F7328" s="339">
        <v>45023.0</v>
      </c>
      <c r="G7328" s="338" t="s">
        <v>5080</v>
      </c>
      <c r="H7328" s="338" t="s">
        <v>28064</v>
      </c>
      <c r="I7328" s="338" t="s">
        <v>28064</v>
      </c>
      <c r="J7328" s="338" t="s">
        <v>33152</v>
      </c>
      <c r="K7328" s="338" t="s">
        <v>4987</v>
      </c>
      <c r="L7328" s="338" t="s">
        <v>5064</v>
      </c>
      <c r="M7328" s="338" t="s">
        <v>33153</v>
      </c>
      <c r="N7328" s="338" t="s">
        <v>30407</v>
      </c>
      <c r="O7328" s="338" t="s">
        <v>5698</v>
      </c>
    </row>
    <row r="7329" ht="15.75" customHeight="1">
      <c r="A7329" s="338" t="s">
        <v>4909</v>
      </c>
      <c r="B7329" s="338" t="s">
        <v>7737</v>
      </c>
      <c r="C7329" s="338" t="s">
        <v>1547</v>
      </c>
      <c r="D7329" s="338">
        <v>2018.0</v>
      </c>
      <c r="E7329" s="338" t="s">
        <v>32459</v>
      </c>
      <c r="F7329" s="339">
        <v>45051.0</v>
      </c>
      <c r="G7329" s="338" t="s">
        <v>5755</v>
      </c>
      <c r="H7329" s="338" t="s">
        <v>26907</v>
      </c>
      <c r="I7329" s="338" t="s">
        <v>33154</v>
      </c>
      <c r="J7329" s="338" t="s">
        <v>11941</v>
      </c>
      <c r="K7329" s="338" t="s">
        <v>4976</v>
      </c>
      <c r="L7329" s="338" t="s">
        <v>7748</v>
      </c>
      <c r="M7329" s="338" t="s">
        <v>33155</v>
      </c>
      <c r="N7329" s="338" t="s">
        <v>28321</v>
      </c>
      <c r="O7329" s="338" t="s">
        <v>5324</v>
      </c>
    </row>
    <row r="7330" ht="15.75" customHeight="1">
      <c r="A7330" s="338" t="s">
        <v>3712</v>
      </c>
      <c r="B7330" s="338" t="s">
        <v>4970</v>
      </c>
      <c r="C7330" s="338" t="s">
        <v>3713</v>
      </c>
      <c r="D7330" s="338">
        <v>2018.0</v>
      </c>
      <c r="E7330" s="338" t="s">
        <v>32956</v>
      </c>
      <c r="F7330" s="339">
        <v>45175.0</v>
      </c>
      <c r="G7330" s="338" t="s">
        <v>7876</v>
      </c>
      <c r="H7330" s="338" t="s">
        <v>26681</v>
      </c>
      <c r="I7330" s="338" t="s">
        <v>30390</v>
      </c>
      <c r="J7330" s="338" t="s">
        <v>33156</v>
      </c>
      <c r="K7330" s="338" t="s">
        <v>4976</v>
      </c>
      <c r="L7330" s="338" t="s">
        <v>12855</v>
      </c>
      <c r="M7330" s="338" t="s">
        <v>33157</v>
      </c>
      <c r="N7330" s="338" t="s">
        <v>16834</v>
      </c>
      <c r="O7330" s="338" t="s">
        <v>5046</v>
      </c>
    </row>
    <row r="7331" ht="15.75" customHeight="1">
      <c r="A7331" s="338" t="s">
        <v>33158</v>
      </c>
      <c r="B7331" s="338" t="s">
        <v>5601</v>
      </c>
      <c r="C7331" s="338" t="s">
        <v>1547</v>
      </c>
      <c r="D7331" s="338">
        <v>2018.0</v>
      </c>
      <c r="E7331" s="338" t="s">
        <v>33159</v>
      </c>
      <c r="F7331" s="339">
        <v>45053.0</v>
      </c>
      <c r="G7331" s="338" t="s">
        <v>5080</v>
      </c>
      <c r="H7331" s="338" t="s">
        <v>33160</v>
      </c>
      <c r="I7331" s="338" t="s">
        <v>33161</v>
      </c>
      <c r="J7331" s="338" t="s">
        <v>33162</v>
      </c>
      <c r="K7331" s="338" t="s">
        <v>6254</v>
      </c>
      <c r="M7331" s="338" t="s">
        <v>33163</v>
      </c>
      <c r="N7331" s="338" t="s">
        <v>33164</v>
      </c>
      <c r="O7331" s="338" t="s">
        <v>19914</v>
      </c>
    </row>
    <row r="7332" ht="15.75" customHeight="1">
      <c r="A7332" s="338" t="s">
        <v>1460</v>
      </c>
      <c r="B7332" s="338" t="s">
        <v>7737</v>
      </c>
      <c r="C7332" s="338" t="s">
        <v>1547</v>
      </c>
      <c r="D7332" s="338">
        <v>2018.0</v>
      </c>
      <c r="E7332" s="338" t="s">
        <v>33165</v>
      </c>
      <c r="F7332" s="339">
        <v>45084.0</v>
      </c>
      <c r="G7332" s="338" t="s">
        <v>6397</v>
      </c>
      <c r="H7332" s="338" t="s">
        <v>33166</v>
      </c>
      <c r="I7332" s="338" t="s">
        <v>33166</v>
      </c>
      <c r="J7332" s="338" t="s">
        <v>23731</v>
      </c>
      <c r="K7332" s="338" t="s">
        <v>4987</v>
      </c>
      <c r="L7332" s="338" t="s">
        <v>33167</v>
      </c>
      <c r="M7332" s="338" t="s">
        <v>33168</v>
      </c>
      <c r="N7332" s="338" t="s">
        <v>19967</v>
      </c>
      <c r="O7332" s="338" t="s">
        <v>5160</v>
      </c>
    </row>
    <row r="7333" ht="15.75" customHeight="1">
      <c r="A7333" s="338" t="s">
        <v>33169</v>
      </c>
      <c r="B7333" s="338" t="s">
        <v>4970</v>
      </c>
      <c r="C7333" s="338" t="s">
        <v>1547</v>
      </c>
      <c r="D7333" s="338">
        <v>2018.0</v>
      </c>
      <c r="E7333" s="338" t="s">
        <v>33170</v>
      </c>
      <c r="F7333" s="339">
        <v>45175.0</v>
      </c>
      <c r="G7333" s="338" t="s">
        <v>5872</v>
      </c>
      <c r="H7333" s="338" t="s">
        <v>26239</v>
      </c>
      <c r="I7333" s="338" t="s">
        <v>26239</v>
      </c>
      <c r="J7333" s="338" t="s">
        <v>29972</v>
      </c>
      <c r="K7333" s="338" t="s">
        <v>4987</v>
      </c>
      <c r="L7333" s="338" t="s">
        <v>5064</v>
      </c>
      <c r="M7333" s="338" t="s">
        <v>33171</v>
      </c>
      <c r="N7333" s="338" t="s">
        <v>33172</v>
      </c>
      <c r="O7333" s="338" t="s">
        <v>5232</v>
      </c>
    </row>
    <row r="7334" ht="15.75" customHeight="1">
      <c r="A7334" s="338" t="s">
        <v>2326</v>
      </c>
      <c r="B7334" s="338" t="s">
        <v>4970</v>
      </c>
      <c r="C7334" s="338" t="s">
        <v>1558</v>
      </c>
      <c r="D7334" s="338">
        <v>2018.0</v>
      </c>
      <c r="E7334" s="338" t="s">
        <v>32442</v>
      </c>
      <c r="F7334" s="339">
        <v>44963.0</v>
      </c>
      <c r="G7334" s="338" t="s">
        <v>13584</v>
      </c>
      <c r="H7334" s="338" t="s">
        <v>29035</v>
      </c>
      <c r="I7334" s="338" t="s">
        <v>33173</v>
      </c>
      <c r="J7334" s="338" t="s">
        <v>33174</v>
      </c>
      <c r="K7334" s="338" t="s">
        <v>4987</v>
      </c>
      <c r="L7334" s="338" t="s">
        <v>6447</v>
      </c>
      <c r="M7334" s="338" t="s">
        <v>33175</v>
      </c>
      <c r="N7334" s="338" t="s">
        <v>33176</v>
      </c>
      <c r="O7334" s="338" t="s">
        <v>5160</v>
      </c>
    </row>
    <row r="7335" ht="15.75" customHeight="1">
      <c r="A7335" s="338" t="s">
        <v>2240</v>
      </c>
      <c r="B7335" s="338" t="s">
        <v>4970</v>
      </c>
      <c r="C7335" s="338" t="s">
        <v>1425</v>
      </c>
      <c r="D7335" s="338">
        <v>2018.0</v>
      </c>
      <c r="E7335" s="338" t="s">
        <v>32450</v>
      </c>
      <c r="F7335" s="339">
        <v>44962.0</v>
      </c>
      <c r="G7335" s="338" t="s">
        <v>5969</v>
      </c>
      <c r="H7335" s="338" t="s">
        <v>32531</v>
      </c>
      <c r="I7335" s="338" t="s">
        <v>26421</v>
      </c>
      <c r="J7335" s="338" t="s">
        <v>30937</v>
      </c>
      <c r="K7335" s="338" t="s">
        <v>4987</v>
      </c>
      <c r="L7335" s="338" t="s">
        <v>5084</v>
      </c>
      <c r="M7335" s="338" t="s">
        <v>33177</v>
      </c>
      <c r="N7335" s="338" t="s">
        <v>33178</v>
      </c>
      <c r="O7335" s="338" t="s">
        <v>5698</v>
      </c>
    </row>
    <row r="7336" ht="15.75" customHeight="1">
      <c r="A7336" s="338" t="s">
        <v>3517</v>
      </c>
      <c r="B7336" s="338" t="s">
        <v>4970</v>
      </c>
      <c r="C7336" s="338" t="s">
        <v>1537</v>
      </c>
      <c r="D7336" s="338">
        <v>2018.0</v>
      </c>
      <c r="E7336" s="338" t="s">
        <v>33038</v>
      </c>
      <c r="F7336" s="339">
        <v>45052.0</v>
      </c>
      <c r="G7336" s="338" t="s">
        <v>5774</v>
      </c>
      <c r="H7336" s="338" t="s">
        <v>23929</v>
      </c>
      <c r="I7336" s="338" t="s">
        <v>33154</v>
      </c>
      <c r="J7336" s="338" t="s">
        <v>23656</v>
      </c>
      <c r="K7336" s="338" t="s">
        <v>5663</v>
      </c>
      <c r="L7336" s="338" t="s">
        <v>7014</v>
      </c>
      <c r="M7336" s="338" t="s">
        <v>33179</v>
      </c>
      <c r="N7336" s="338" t="s">
        <v>32988</v>
      </c>
      <c r="O7336" s="338" t="s">
        <v>5294</v>
      </c>
    </row>
    <row r="7337" ht="15.75" customHeight="1">
      <c r="A7337" s="338" t="s">
        <v>33180</v>
      </c>
      <c r="B7337" s="338" t="s">
        <v>4970</v>
      </c>
      <c r="C7337" s="338" t="s">
        <v>1601</v>
      </c>
      <c r="D7337" s="338">
        <v>2018.0</v>
      </c>
      <c r="E7337" s="338" t="s">
        <v>33181</v>
      </c>
      <c r="F7337" s="339">
        <v>45143.0</v>
      </c>
      <c r="G7337" s="338" t="s">
        <v>7089</v>
      </c>
      <c r="H7337" s="338" t="s">
        <v>11732</v>
      </c>
      <c r="I7337" s="338" t="s">
        <v>11732</v>
      </c>
      <c r="J7337" s="338" t="s">
        <v>27939</v>
      </c>
      <c r="K7337" s="338" t="s">
        <v>5607</v>
      </c>
      <c r="M7337" s="338" t="s">
        <v>33182</v>
      </c>
      <c r="N7337" s="338" t="s">
        <v>33183</v>
      </c>
      <c r="O7337" s="338" t="s">
        <v>5677</v>
      </c>
    </row>
    <row r="7338" ht="15.75" customHeight="1">
      <c r="A7338" s="338" t="s">
        <v>4169</v>
      </c>
      <c r="B7338" s="338" t="s">
        <v>7737</v>
      </c>
      <c r="C7338" s="338" t="s">
        <v>1547</v>
      </c>
      <c r="D7338" s="338">
        <v>2018.0</v>
      </c>
      <c r="E7338" s="338" t="s">
        <v>32989</v>
      </c>
      <c r="F7338" s="339">
        <v>45052.0</v>
      </c>
      <c r="G7338" s="338" t="s">
        <v>5153</v>
      </c>
      <c r="H7338" s="338" t="s">
        <v>29277</v>
      </c>
      <c r="I7338" s="338" t="s">
        <v>31388</v>
      </c>
      <c r="J7338" s="338" t="s">
        <v>33184</v>
      </c>
      <c r="K7338" s="338" t="s">
        <v>5245</v>
      </c>
      <c r="L7338" s="338" t="s">
        <v>31893</v>
      </c>
      <c r="M7338" s="338" t="s">
        <v>33185</v>
      </c>
      <c r="N7338" s="338" t="s">
        <v>33186</v>
      </c>
      <c r="O7338" s="338" t="s">
        <v>5262</v>
      </c>
    </row>
    <row r="7339" ht="15.75" customHeight="1">
      <c r="A7339" s="338" t="s">
        <v>4563</v>
      </c>
      <c r="B7339" s="338" t="s">
        <v>7737</v>
      </c>
      <c r="C7339" s="338" t="s">
        <v>1681</v>
      </c>
      <c r="D7339" s="338">
        <v>2018.0</v>
      </c>
      <c r="E7339" s="338" t="s">
        <v>33187</v>
      </c>
      <c r="F7339" s="339">
        <v>45083.0</v>
      </c>
      <c r="G7339" s="338" t="s">
        <v>7889</v>
      </c>
      <c r="H7339" s="338" t="s">
        <v>21921</v>
      </c>
      <c r="I7339" s="338" t="s">
        <v>33188</v>
      </c>
      <c r="J7339" s="338" t="s">
        <v>29972</v>
      </c>
      <c r="K7339" s="338" t="s">
        <v>4987</v>
      </c>
      <c r="L7339" s="338" t="s">
        <v>6284</v>
      </c>
      <c r="M7339" s="338" t="s">
        <v>33189</v>
      </c>
      <c r="N7339" s="338" t="s">
        <v>5126</v>
      </c>
      <c r="O7339" s="338" t="s">
        <v>5943</v>
      </c>
    </row>
    <row r="7340" ht="15.75" customHeight="1">
      <c r="A7340" s="338" t="s">
        <v>33190</v>
      </c>
      <c r="B7340" s="338" t="s">
        <v>4970</v>
      </c>
      <c r="C7340" s="338" t="s">
        <v>3713</v>
      </c>
      <c r="D7340" s="338">
        <v>2018.0</v>
      </c>
      <c r="E7340" s="338" t="s">
        <v>33191</v>
      </c>
      <c r="F7340" s="339">
        <v>45176.0</v>
      </c>
      <c r="G7340" s="338" t="s">
        <v>5743</v>
      </c>
      <c r="H7340" s="338" t="s">
        <v>19489</v>
      </c>
      <c r="I7340" s="338" t="s">
        <v>19489</v>
      </c>
      <c r="J7340" s="338" t="s">
        <v>33192</v>
      </c>
      <c r="K7340" s="338" t="s">
        <v>7898</v>
      </c>
      <c r="M7340" s="338" t="s">
        <v>33193</v>
      </c>
      <c r="N7340" s="338" t="s">
        <v>33194</v>
      </c>
      <c r="O7340" s="338" t="s">
        <v>5423</v>
      </c>
    </row>
    <row r="7341" ht="15.75" customHeight="1">
      <c r="A7341" s="338" t="s">
        <v>1546</v>
      </c>
      <c r="B7341" s="338" t="s">
        <v>4970</v>
      </c>
      <c r="C7341" s="338" t="s">
        <v>1558</v>
      </c>
      <c r="D7341" s="338">
        <v>2018.0</v>
      </c>
      <c r="E7341" s="338" t="s">
        <v>32707</v>
      </c>
      <c r="F7341" s="339">
        <v>45023.0</v>
      </c>
      <c r="G7341" s="338" t="s">
        <v>5129</v>
      </c>
      <c r="H7341" s="338" t="s">
        <v>33195</v>
      </c>
      <c r="I7341" s="338" t="s">
        <v>33196</v>
      </c>
      <c r="J7341" s="338" t="s">
        <v>33197</v>
      </c>
      <c r="K7341" s="338" t="s">
        <v>4987</v>
      </c>
      <c r="M7341" s="338" t="s">
        <v>33198</v>
      </c>
      <c r="N7341" s="338" t="s">
        <v>28624</v>
      </c>
      <c r="O7341" s="338" t="s">
        <v>5028</v>
      </c>
    </row>
    <row r="7342" ht="15.75" customHeight="1">
      <c r="A7342" s="338" t="s">
        <v>33199</v>
      </c>
      <c r="B7342" s="338" t="s">
        <v>4970</v>
      </c>
      <c r="C7342" s="338" t="s">
        <v>3713</v>
      </c>
      <c r="D7342" s="338">
        <v>2018.0</v>
      </c>
      <c r="E7342" s="338" t="s">
        <v>33022</v>
      </c>
      <c r="F7342" s="338" t="s">
        <v>5059</v>
      </c>
      <c r="G7342" s="338" t="s">
        <v>9516</v>
      </c>
      <c r="H7342" s="338" t="s">
        <v>21975</v>
      </c>
      <c r="I7342" s="338" t="s">
        <v>21975</v>
      </c>
      <c r="J7342" s="338" t="s">
        <v>25953</v>
      </c>
      <c r="K7342" s="338" t="s">
        <v>5607</v>
      </c>
      <c r="L7342" s="338" t="s">
        <v>12942</v>
      </c>
      <c r="M7342" s="338" t="s">
        <v>33200</v>
      </c>
      <c r="N7342" s="338" t="s">
        <v>14870</v>
      </c>
      <c r="O7342" s="338" t="s">
        <v>5943</v>
      </c>
    </row>
    <row r="7343" ht="15.75" customHeight="1">
      <c r="A7343" s="338" t="s">
        <v>33201</v>
      </c>
      <c r="B7343" s="338" t="s">
        <v>4970</v>
      </c>
      <c r="C7343" s="338" t="s">
        <v>1601</v>
      </c>
      <c r="D7343" s="338">
        <v>2018.0</v>
      </c>
      <c r="E7343" s="338" t="s">
        <v>33202</v>
      </c>
      <c r="F7343" s="339">
        <v>44992.0</v>
      </c>
      <c r="G7343" s="338" t="s">
        <v>5272</v>
      </c>
      <c r="H7343" s="338" t="s">
        <v>30541</v>
      </c>
      <c r="I7343" s="338" t="s">
        <v>30541</v>
      </c>
      <c r="J7343" s="338" t="s">
        <v>33203</v>
      </c>
      <c r="K7343" s="338" t="s">
        <v>3074</v>
      </c>
      <c r="M7343" s="338" t="s">
        <v>33204</v>
      </c>
      <c r="N7343" s="338" t="s">
        <v>33205</v>
      </c>
      <c r="O7343" s="338" t="s">
        <v>6513</v>
      </c>
    </row>
    <row r="7344" ht="15.75" customHeight="1">
      <c r="A7344" s="338" t="s">
        <v>4943</v>
      </c>
      <c r="B7344" s="338" t="s">
        <v>4970</v>
      </c>
      <c r="C7344" s="338" t="s">
        <v>1547</v>
      </c>
      <c r="D7344" s="338">
        <v>2018.0</v>
      </c>
      <c r="E7344" s="338" t="s">
        <v>33206</v>
      </c>
      <c r="F7344" s="338" t="s">
        <v>5286</v>
      </c>
      <c r="G7344" s="338" t="s">
        <v>5090</v>
      </c>
      <c r="H7344" s="338" t="s">
        <v>8085</v>
      </c>
      <c r="I7344" s="338" t="s">
        <v>27333</v>
      </c>
      <c r="J7344" s="338" t="s">
        <v>9423</v>
      </c>
      <c r="K7344" s="338" t="s">
        <v>9336</v>
      </c>
      <c r="M7344" s="338" t="s">
        <v>33207</v>
      </c>
      <c r="N7344" s="338" t="s">
        <v>25221</v>
      </c>
      <c r="O7344" s="338" t="s">
        <v>5020</v>
      </c>
    </row>
    <row r="7345" ht="15.75" customHeight="1">
      <c r="A7345" s="338" t="s">
        <v>3035</v>
      </c>
      <c r="B7345" s="338" t="s">
        <v>7737</v>
      </c>
      <c r="C7345" s="338" t="s">
        <v>1558</v>
      </c>
      <c r="D7345" s="338">
        <v>2018.0</v>
      </c>
      <c r="E7345" s="338" t="s">
        <v>32806</v>
      </c>
      <c r="F7345" s="339">
        <v>45051.0</v>
      </c>
      <c r="G7345" s="338" t="s">
        <v>5797</v>
      </c>
      <c r="H7345" s="338" t="s">
        <v>19841</v>
      </c>
      <c r="I7345" s="338" t="s">
        <v>19841</v>
      </c>
      <c r="J7345" s="338" t="s">
        <v>31201</v>
      </c>
      <c r="K7345" s="338" t="s">
        <v>13217</v>
      </c>
      <c r="L7345" s="338" t="s">
        <v>5827</v>
      </c>
      <c r="M7345" s="338" t="s">
        <v>33208</v>
      </c>
      <c r="N7345" s="338" t="s">
        <v>33209</v>
      </c>
      <c r="O7345" s="338" t="s">
        <v>5780</v>
      </c>
    </row>
    <row r="7346" ht="15.75" customHeight="1">
      <c r="A7346" s="338" t="s">
        <v>4553</v>
      </c>
      <c r="B7346" s="338" t="s">
        <v>4970</v>
      </c>
      <c r="C7346" s="338" t="s">
        <v>1537</v>
      </c>
      <c r="D7346" s="338">
        <v>2018.0</v>
      </c>
      <c r="E7346" s="338" t="s">
        <v>32937</v>
      </c>
      <c r="F7346" s="339">
        <v>44932.0</v>
      </c>
      <c r="G7346" s="338" t="s">
        <v>5099</v>
      </c>
      <c r="H7346" s="338" t="s">
        <v>29726</v>
      </c>
      <c r="I7346" s="338" t="s">
        <v>29726</v>
      </c>
      <c r="J7346" s="338" t="s">
        <v>10962</v>
      </c>
      <c r="K7346" s="338" t="s">
        <v>4976</v>
      </c>
      <c r="L7346" s="338" t="s">
        <v>5074</v>
      </c>
      <c r="M7346" s="338" t="s">
        <v>33210</v>
      </c>
      <c r="N7346" s="338" t="s">
        <v>33211</v>
      </c>
      <c r="O7346" s="338" t="s">
        <v>5370</v>
      </c>
    </row>
    <row r="7347" ht="15.75" customHeight="1">
      <c r="A7347" s="338" t="s">
        <v>2701</v>
      </c>
      <c r="B7347" s="338" t="s">
        <v>7737</v>
      </c>
      <c r="C7347" s="338" t="s">
        <v>1425</v>
      </c>
      <c r="D7347" s="338">
        <v>2018.0</v>
      </c>
      <c r="E7347" s="338" t="s">
        <v>32966</v>
      </c>
      <c r="F7347" s="339">
        <v>44960.0</v>
      </c>
      <c r="G7347" s="338" t="s">
        <v>5090</v>
      </c>
      <c r="H7347" s="338" t="s">
        <v>26349</v>
      </c>
      <c r="I7347" s="338" t="s">
        <v>22537</v>
      </c>
      <c r="J7347" s="338" t="s">
        <v>28050</v>
      </c>
      <c r="K7347" s="338" t="s">
        <v>4987</v>
      </c>
      <c r="L7347" s="338" t="s">
        <v>5064</v>
      </c>
      <c r="M7347" s="338" t="s">
        <v>33212</v>
      </c>
      <c r="N7347" s="338" t="s">
        <v>19967</v>
      </c>
      <c r="O7347" s="338" t="s">
        <v>5483</v>
      </c>
    </row>
    <row r="7348" ht="15.75" customHeight="1">
      <c r="A7348" s="338" t="s">
        <v>33213</v>
      </c>
      <c r="B7348" s="338" t="s">
        <v>4970</v>
      </c>
      <c r="C7348" s="338" t="s">
        <v>1681</v>
      </c>
      <c r="D7348" s="338">
        <v>2018.0</v>
      </c>
      <c r="E7348" s="338" t="s">
        <v>33044</v>
      </c>
      <c r="F7348" s="338" t="s">
        <v>5059</v>
      </c>
      <c r="G7348" s="338" t="s">
        <v>7320</v>
      </c>
      <c r="H7348" s="338" t="s">
        <v>9597</v>
      </c>
      <c r="I7348" s="338" t="s">
        <v>27264</v>
      </c>
      <c r="J7348" s="338" t="s">
        <v>30235</v>
      </c>
      <c r="K7348" s="338" t="s">
        <v>4987</v>
      </c>
      <c r="M7348" s="338" t="s">
        <v>33214</v>
      </c>
      <c r="N7348" s="338" t="s">
        <v>31927</v>
      </c>
      <c r="O7348" s="338" t="s">
        <v>5056</v>
      </c>
    </row>
    <row r="7349" ht="15.75" customHeight="1">
      <c r="A7349" s="338" t="s">
        <v>33215</v>
      </c>
      <c r="B7349" s="338" t="s">
        <v>4970</v>
      </c>
      <c r="C7349" s="338" t="s">
        <v>1547</v>
      </c>
      <c r="D7349" s="338">
        <v>2018.0</v>
      </c>
      <c r="E7349" s="338" t="s">
        <v>32422</v>
      </c>
      <c r="F7349" s="339">
        <v>45144.0</v>
      </c>
      <c r="G7349" s="338" t="s">
        <v>6107</v>
      </c>
      <c r="H7349" s="338" t="s">
        <v>20338</v>
      </c>
      <c r="I7349" s="338" t="s">
        <v>29874</v>
      </c>
      <c r="J7349" s="338" t="s">
        <v>25475</v>
      </c>
      <c r="K7349" s="338" t="s">
        <v>4976</v>
      </c>
      <c r="M7349" s="338" t="s">
        <v>33216</v>
      </c>
      <c r="N7349" s="338" t="s">
        <v>33217</v>
      </c>
      <c r="O7349" s="338" t="s">
        <v>5150</v>
      </c>
    </row>
    <row r="7350" ht="15.75" customHeight="1">
      <c r="A7350" s="338" t="s">
        <v>1988</v>
      </c>
      <c r="B7350" s="338" t="s">
        <v>7737</v>
      </c>
      <c r="C7350" s="338" t="s">
        <v>1558</v>
      </c>
      <c r="D7350" s="338">
        <v>2018.0</v>
      </c>
      <c r="E7350" s="338" t="s">
        <v>32669</v>
      </c>
      <c r="F7350" s="339">
        <v>44932.0</v>
      </c>
      <c r="G7350" s="338" t="s">
        <v>5145</v>
      </c>
      <c r="H7350" s="338" t="s">
        <v>33218</v>
      </c>
      <c r="I7350" s="338" t="s">
        <v>33218</v>
      </c>
      <c r="J7350" s="338" t="s">
        <v>8252</v>
      </c>
      <c r="K7350" s="338" t="s">
        <v>4987</v>
      </c>
      <c r="L7350" s="338" t="s">
        <v>5064</v>
      </c>
      <c r="M7350" s="338" t="s">
        <v>33219</v>
      </c>
      <c r="N7350" s="338" t="s">
        <v>33220</v>
      </c>
      <c r="O7350" s="338" t="s">
        <v>4991</v>
      </c>
    </row>
    <row r="7351" ht="15.75" customHeight="1">
      <c r="A7351" s="338" t="s">
        <v>33221</v>
      </c>
      <c r="B7351" s="338" t="s">
        <v>4970</v>
      </c>
      <c r="C7351" s="338" t="s">
        <v>1537</v>
      </c>
      <c r="D7351" s="338">
        <v>2018.0</v>
      </c>
      <c r="E7351" s="338" t="s">
        <v>33044</v>
      </c>
      <c r="F7351" s="339">
        <v>44990.0</v>
      </c>
      <c r="G7351" s="338" t="s">
        <v>5319</v>
      </c>
      <c r="H7351" s="338" t="s">
        <v>33222</v>
      </c>
      <c r="I7351" s="338" t="s">
        <v>33222</v>
      </c>
      <c r="J7351" s="338" t="s">
        <v>33223</v>
      </c>
      <c r="K7351" s="338" t="s">
        <v>4976</v>
      </c>
      <c r="M7351" s="338" t="s">
        <v>33224</v>
      </c>
      <c r="N7351" s="338" t="s">
        <v>33225</v>
      </c>
      <c r="O7351" s="338" t="s">
        <v>4991</v>
      </c>
    </row>
    <row r="7352" ht="15.75" customHeight="1">
      <c r="A7352" s="338" t="s">
        <v>2189</v>
      </c>
      <c r="B7352" s="338" t="s">
        <v>4970</v>
      </c>
      <c r="C7352" s="338" t="s">
        <v>1558</v>
      </c>
      <c r="D7352" s="338">
        <v>2018.0</v>
      </c>
      <c r="E7352" s="338" t="s">
        <v>33111</v>
      </c>
      <c r="F7352" s="339">
        <v>45175.0</v>
      </c>
      <c r="G7352" s="338" t="s">
        <v>9550</v>
      </c>
      <c r="H7352" s="338" t="s">
        <v>33226</v>
      </c>
      <c r="I7352" s="338" t="s">
        <v>33226</v>
      </c>
      <c r="J7352" s="338" t="s">
        <v>33227</v>
      </c>
      <c r="K7352" s="338" t="s">
        <v>4987</v>
      </c>
      <c r="L7352" s="338" t="s">
        <v>8790</v>
      </c>
      <c r="M7352" s="338" t="s">
        <v>33228</v>
      </c>
      <c r="N7352" s="338" t="s">
        <v>29495</v>
      </c>
      <c r="O7352" s="338" t="s">
        <v>5545</v>
      </c>
    </row>
    <row r="7353" ht="15.75" customHeight="1">
      <c r="A7353" s="338" t="s">
        <v>3613</v>
      </c>
      <c r="B7353" s="338" t="s">
        <v>7737</v>
      </c>
      <c r="C7353" s="338" t="s">
        <v>1537</v>
      </c>
      <c r="D7353" s="338">
        <v>2018.0</v>
      </c>
      <c r="E7353" s="338" t="s">
        <v>32978</v>
      </c>
      <c r="F7353" s="339">
        <v>45082.0</v>
      </c>
      <c r="G7353" s="338" t="s">
        <v>19931</v>
      </c>
      <c r="H7353" s="338" t="s">
        <v>33229</v>
      </c>
      <c r="I7353" s="338" t="s">
        <v>33229</v>
      </c>
      <c r="J7353" s="338" t="s">
        <v>28744</v>
      </c>
      <c r="K7353" s="338" t="s">
        <v>4976</v>
      </c>
      <c r="L7353" s="338" t="s">
        <v>22805</v>
      </c>
      <c r="M7353" s="338" t="s">
        <v>33230</v>
      </c>
      <c r="N7353" s="338" t="s">
        <v>30512</v>
      </c>
      <c r="O7353" s="338" t="s">
        <v>5150</v>
      </c>
    </row>
    <row r="7354" ht="15.75" customHeight="1">
      <c r="A7354" s="338" t="s">
        <v>33231</v>
      </c>
      <c r="B7354" s="338" t="s">
        <v>7737</v>
      </c>
      <c r="C7354" s="338" t="s">
        <v>1558</v>
      </c>
      <c r="D7354" s="338">
        <v>2018.0</v>
      </c>
      <c r="E7354" s="338" t="s">
        <v>33109</v>
      </c>
      <c r="F7354" s="339">
        <v>45141.0</v>
      </c>
      <c r="G7354" s="338" t="s">
        <v>5196</v>
      </c>
      <c r="H7354" s="338" t="s">
        <v>26636</v>
      </c>
      <c r="I7354" s="338" t="s">
        <v>26636</v>
      </c>
      <c r="J7354" s="338" t="s">
        <v>22960</v>
      </c>
      <c r="K7354" s="338" t="s">
        <v>4987</v>
      </c>
      <c r="L7354" s="338" t="s">
        <v>12855</v>
      </c>
      <c r="M7354" s="338" t="s">
        <v>33232</v>
      </c>
      <c r="N7354" s="338" t="s">
        <v>4990</v>
      </c>
      <c r="O7354" s="338" t="s">
        <v>6003</v>
      </c>
    </row>
    <row r="7355" ht="15.75" customHeight="1">
      <c r="A7355" s="338" t="s">
        <v>4328</v>
      </c>
      <c r="B7355" s="338" t="s">
        <v>7737</v>
      </c>
      <c r="C7355" s="338" t="s">
        <v>1537</v>
      </c>
      <c r="D7355" s="338">
        <v>2018.0</v>
      </c>
      <c r="E7355" s="338" t="s">
        <v>33003</v>
      </c>
      <c r="F7355" s="339">
        <v>45112.0</v>
      </c>
      <c r="G7355" s="338" t="s">
        <v>5090</v>
      </c>
      <c r="H7355" s="338" t="s">
        <v>28440</v>
      </c>
      <c r="I7355" s="338" t="s">
        <v>33233</v>
      </c>
      <c r="J7355" s="338" t="s">
        <v>32538</v>
      </c>
      <c r="K7355" s="338" t="s">
        <v>4987</v>
      </c>
      <c r="L7355" s="338" t="s">
        <v>12626</v>
      </c>
      <c r="M7355" s="338" t="s">
        <v>33234</v>
      </c>
      <c r="N7355" s="338" t="s">
        <v>30627</v>
      </c>
      <c r="O7355" s="338" t="s">
        <v>4991</v>
      </c>
    </row>
    <row r="7356" ht="15.75" customHeight="1">
      <c r="A7356" s="338" t="s">
        <v>33235</v>
      </c>
      <c r="B7356" s="338" t="s">
        <v>4970</v>
      </c>
      <c r="C7356" s="338" t="s">
        <v>1547</v>
      </c>
      <c r="D7356" s="338">
        <v>2018.0</v>
      </c>
      <c r="E7356" s="338" t="s">
        <v>33236</v>
      </c>
      <c r="F7356" s="339">
        <v>45084.0</v>
      </c>
      <c r="G7356" s="338" t="s">
        <v>6378</v>
      </c>
      <c r="H7356" s="338" t="s">
        <v>23622</v>
      </c>
      <c r="I7356" s="338" t="s">
        <v>23622</v>
      </c>
      <c r="J7356" s="338" t="s">
        <v>33237</v>
      </c>
      <c r="K7356" s="338" t="s">
        <v>30322</v>
      </c>
      <c r="M7356" s="338" t="s">
        <v>33238</v>
      </c>
      <c r="N7356" s="338" t="s">
        <v>30324</v>
      </c>
      <c r="O7356" s="338" t="s">
        <v>5143</v>
      </c>
    </row>
    <row r="7357" ht="15.75" customHeight="1">
      <c r="A7357" s="338" t="s">
        <v>1489</v>
      </c>
      <c r="B7357" s="338" t="s">
        <v>7737</v>
      </c>
      <c r="C7357" s="338" t="s">
        <v>1425</v>
      </c>
      <c r="D7357" s="338">
        <v>2018.0</v>
      </c>
      <c r="E7357" s="338" t="s">
        <v>32625</v>
      </c>
      <c r="F7357" s="339">
        <v>44962.0</v>
      </c>
      <c r="G7357" s="338" t="s">
        <v>6586</v>
      </c>
      <c r="H7357" s="338" t="s">
        <v>24776</v>
      </c>
      <c r="I7357" s="338" t="s">
        <v>33239</v>
      </c>
      <c r="J7357" s="338" t="s">
        <v>33240</v>
      </c>
      <c r="K7357" s="338" t="s">
        <v>4987</v>
      </c>
      <c r="L7357" s="338" t="s">
        <v>5007</v>
      </c>
      <c r="M7357" s="338" t="s">
        <v>33241</v>
      </c>
      <c r="N7357" s="338" t="s">
        <v>31260</v>
      </c>
      <c r="O7357" s="338" t="s">
        <v>5067</v>
      </c>
    </row>
    <row r="7358" ht="15.75" customHeight="1">
      <c r="A7358" s="338" t="s">
        <v>4669</v>
      </c>
      <c r="B7358" s="338" t="s">
        <v>7737</v>
      </c>
      <c r="C7358" s="338" t="s">
        <v>1537</v>
      </c>
      <c r="D7358" s="338">
        <v>2018.0</v>
      </c>
      <c r="E7358" s="338" t="s">
        <v>33113</v>
      </c>
      <c r="F7358" s="339">
        <v>45113.0</v>
      </c>
      <c r="G7358" s="338" t="s">
        <v>9516</v>
      </c>
      <c r="H7358" s="338" t="s">
        <v>15212</v>
      </c>
      <c r="I7358" s="338" t="s">
        <v>33242</v>
      </c>
      <c r="J7358" s="338" t="s">
        <v>27999</v>
      </c>
      <c r="K7358" s="338" t="s">
        <v>4987</v>
      </c>
      <c r="L7358" s="338" t="s">
        <v>20290</v>
      </c>
      <c r="M7358" s="338" t="s">
        <v>33243</v>
      </c>
      <c r="N7358" s="338" t="s">
        <v>33244</v>
      </c>
      <c r="O7358" s="338" t="s">
        <v>5186</v>
      </c>
    </row>
    <row r="7359" ht="15.75" customHeight="1">
      <c r="A7359" s="338" t="s">
        <v>33245</v>
      </c>
      <c r="B7359" s="338" t="s">
        <v>7737</v>
      </c>
      <c r="C7359" s="338" t="s">
        <v>1681</v>
      </c>
      <c r="D7359" s="338">
        <v>2018.0</v>
      </c>
      <c r="E7359" s="338" t="s">
        <v>33246</v>
      </c>
      <c r="F7359" s="339">
        <v>45175.0</v>
      </c>
      <c r="G7359" s="338" t="s">
        <v>7089</v>
      </c>
      <c r="H7359" s="338" t="s">
        <v>17734</v>
      </c>
      <c r="I7359" s="338" t="s">
        <v>6884</v>
      </c>
      <c r="J7359" s="338" t="s">
        <v>11222</v>
      </c>
      <c r="K7359" s="338" t="s">
        <v>9336</v>
      </c>
      <c r="M7359" s="338" t="s">
        <v>33247</v>
      </c>
      <c r="N7359" s="338" t="s">
        <v>27982</v>
      </c>
      <c r="O7359" s="338" t="s">
        <v>5150</v>
      </c>
    </row>
    <row r="7360" ht="15.75" customHeight="1">
      <c r="A7360" s="338" t="s">
        <v>1902</v>
      </c>
      <c r="B7360" s="338" t="s">
        <v>7737</v>
      </c>
      <c r="C7360" s="338" t="s">
        <v>1558</v>
      </c>
      <c r="D7360" s="338">
        <v>2018.0</v>
      </c>
      <c r="E7360" s="338" t="s">
        <v>33248</v>
      </c>
      <c r="F7360" s="338" t="s">
        <v>5286</v>
      </c>
      <c r="G7360" s="338" t="s">
        <v>7889</v>
      </c>
      <c r="H7360" s="338" t="s">
        <v>26984</v>
      </c>
      <c r="I7360" s="338" t="s">
        <v>29781</v>
      </c>
      <c r="J7360" s="338" t="s">
        <v>32774</v>
      </c>
      <c r="K7360" s="338" t="s">
        <v>4987</v>
      </c>
      <c r="L7360" s="338" t="s">
        <v>5176</v>
      </c>
      <c r="M7360" s="338" t="s">
        <v>33249</v>
      </c>
      <c r="N7360" s="338" t="s">
        <v>5126</v>
      </c>
      <c r="O7360" s="338" t="s">
        <v>5545</v>
      </c>
    </row>
    <row r="7361" ht="15.75" customHeight="1">
      <c r="A7361" s="338" t="s">
        <v>33250</v>
      </c>
      <c r="B7361" s="338" t="s">
        <v>5601</v>
      </c>
      <c r="C7361" s="338" t="s">
        <v>1547</v>
      </c>
      <c r="D7361" s="338">
        <v>2018.0</v>
      </c>
      <c r="E7361" s="338" t="s">
        <v>32966</v>
      </c>
      <c r="F7361" s="339">
        <v>45113.0</v>
      </c>
      <c r="G7361" s="338" t="s">
        <v>7889</v>
      </c>
      <c r="H7361" s="338" t="s">
        <v>31660</v>
      </c>
      <c r="I7361" s="338" t="s">
        <v>33251</v>
      </c>
      <c r="J7361" s="338" t="s">
        <v>33252</v>
      </c>
      <c r="K7361" s="338" t="s">
        <v>5245</v>
      </c>
      <c r="M7361" s="338" t="s">
        <v>33253</v>
      </c>
      <c r="N7361" s="338" t="s">
        <v>33254</v>
      </c>
      <c r="O7361" s="338" t="s">
        <v>5624</v>
      </c>
    </row>
    <row r="7362" ht="15.75" customHeight="1">
      <c r="A7362" s="338" t="s">
        <v>4226</v>
      </c>
      <c r="B7362" s="338" t="s">
        <v>7737</v>
      </c>
      <c r="C7362" s="338" t="s">
        <v>1601</v>
      </c>
      <c r="D7362" s="338">
        <v>2018.0</v>
      </c>
      <c r="E7362" s="338" t="s">
        <v>33255</v>
      </c>
      <c r="F7362" s="339">
        <v>45144.0</v>
      </c>
      <c r="G7362" s="338" t="s">
        <v>7883</v>
      </c>
      <c r="H7362" s="338" t="s">
        <v>33256</v>
      </c>
      <c r="I7362" s="338" t="s">
        <v>33256</v>
      </c>
      <c r="J7362" s="338" t="s">
        <v>25545</v>
      </c>
      <c r="K7362" s="338" t="s">
        <v>31513</v>
      </c>
      <c r="L7362" s="338" t="s">
        <v>6297</v>
      </c>
      <c r="M7362" s="338" t="s">
        <v>33257</v>
      </c>
      <c r="N7362" s="338" t="s">
        <v>30959</v>
      </c>
      <c r="O7362" s="338" t="s">
        <v>5020</v>
      </c>
    </row>
    <row r="7363" ht="15.75" customHeight="1">
      <c r="A7363" s="338" t="s">
        <v>4336</v>
      </c>
      <c r="B7363" s="338" t="s">
        <v>4993</v>
      </c>
      <c r="C7363" s="338" t="s">
        <v>1601</v>
      </c>
      <c r="D7363" s="338">
        <v>2018.0</v>
      </c>
      <c r="E7363" s="338" t="s">
        <v>32450</v>
      </c>
      <c r="F7363" s="339">
        <v>44961.0</v>
      </c>
      <c r="G7363" s="338" t="s">
        <v>5710</v>
      </c>
      <c r="H7363" s="338" t="s">
        <v>30816</v>
      </c>
      <c r="I7363" s="338" t="s">
        <v>29786</v>
      </c>
      <c r="J7363" s="338" t="s">
        <v>33258</v>
      </c>
      <c r="K7363" s="338" t="s">
        <v>4987</v>
      </c>
      <c r="L7363" s="338" t="s">
        <v>16620</v>
      </c>
      <c r="M7363" s="338" t="s">
        <v>33259</v>
      </c>
      <c r="N7363" s="338" t="s">
        <v>33260</v>
      </c>
      <c r="O7363" s="338" t="s">
        <v>5087</v>
      </c>
    </row>
    <row r="7364" ht="15.75" customHeight="1">
      <c r="A7364" s="338" t="s">
        <v>33261</v>
      </c>
      <c r="B7364" s="338" t="s">
        <v>4970</v>
      </c>
      <c r="C7364" s="338" t="s">
        <v>3713</v>
      </c>
      <c r="D7364" s="338">
        <v>2018.0</v>
      </c>
      <c r="E7364" s="338" t="s">
        <v>33071</v>
      </c>
      <c r="F7364" s="338" t="s">
        <v>5579</v>
      </c>
      <c r="G7364" s="338" t="s">
        <v>6593</v>
      </c>
      <c r="H7364" s="338" t="s">
        <v>33262</v>
      </c>
      <c r="I7364" s="338" t="s">
        <v>33263</v>
      </c>
      <c r="J7364" s="338" t="s">
        <v>33264</v>
      </c>
      <c r="K7364" s="338" t="s">
        <v>4976</v>
      </c>
      <c r="L7364" s="338" t="s">
        <v>6039</v>
      </c>
      <c r="M7364" s="338" t="s">
        <v>33265</v>
      </c>
      <c r="N7364" s="338" t="s">
        <v>22319</v>
      </c>
      <c r="O7364" s="338" t="s">
        <v>5715</v>
      </c>
    </row>
    <row r="7365" ht="15.75" customHeight="1">
      <c r="A7365" s="338" t="s">
        <v>33266</v>
      </c>
      <c r="B7365" s="338" t="s">
        <v>5601</v>
      </c>
      <c r="C7365" s="338" t="s">
        <v>3713</v>
      </c>
      <c r="D7365" s="338">
        <v>2018.0</v>
      </c>
      <c r="E7365" s="338" t="s">
        <v>32952</v>
      </c>
      <c r="F7365" s="339">
        <v>44965.0</v>
      </c>
      <c r="G7365" s="338" t="s">
        <v>10344</v>
      </c>
      <c r="H7365" s="338" t="s">
        <v>33267</v>
      </c>
      <c r="I7365" s="338" t="s">
        <v>33268</v>
      </c>
      <c r="J7365" s="338" t="s">
        <v>33269</v>
      </c>
      <c r="K7365" s="338" t="s">
        <v>19171</v>
      </c>
      <c r="L7365" s="338" t="s">
        <v>4988</v>
      </c>
      <c r="M7365" s="338" t="s">
        <v>33270</v>
      </c>
      <c r="N7365" s="338" t="s">
        <v>33271</v>
      </c>
      <c r="O7365" s="338" t="s">
        <v>5408</v>
      </c>
    </row>
    <row r="7366" ht="15.75" customHeight="1">
      <c r="A7366" s="338" t="s">
        <v>4791</v>
      </c>
      <c r="B7366" s="338" t="s">
        <v>4970</v>
      </c>
      <c r="C7366" s="338" t="s">
        <v>1537</v>
      </c>
      <c r="D7366" s="338">
        <v>2018.0</v>
      </c>
      <c r="E7366" s="338" t="s">
        <v>33272</v>
      </c>
      <c r="F7366" s="339">
        <v>45084.0</v>
      </c>
      <c r="G7366" s="338" t="s">
        <v>7083</v>
      </c>
      <c r="H7366" s="338" t="s">
        <v>33273</v>
      </c>
      <c r="I7366" s="338" t="s">
        <v>33274</v>
      </c>
      <c r="J7366" s="338" t="s">
        <v>26464</v>
      </c>
      <c r="K7366" s="338" t="s">
        <v>3074</v>
      </c>
      <c r="M7366" s="338" t="s">
        <v>33275</v>
      </c>
      <c r="N7366" s="338" t="s">
        <v>20017</v>
      </c>
      <c r="O7366" s="338" t="s">
        <v>5457</v>
      </c>
    </row>
    <row r="7367" ht="15.75" customHeight="1">
      <c r="A7367" s="338" t="s">
        <v>3425</v>
      </c>
      <c r="B7367" s="338" t="s">
        <v>7737</v>
      </c>
      <c r="C7367" s="338" t="s">
        <v>1558</v>
      </c>
      <c r="D7367" s="338">
        <v>2018.0</v>
      </c>
      <c r="E7367" s="338" t="s">
        <v>32381</v>
      </c>
      <c r="F7367" s="339">
        <v>45082.0</v>
      </c>
      <c r="G7367" s="338" t="s">
        <v>7952</v>
      </c>
      <c r="H7367" s="338" t="s">
        <v>30910</v>
      </c>
      <c r="I7367" s="338" t="s">
        <v>30911</v>
      </c>
      <c r="J7367" s="338" t="s">
        <v>30911</v>
      </c>
      <c r="K7367" s="338" t="s">
        <v>4987</v>
      </c>
      <c r="L7367" s="338" t="s">
        <v>7748</v>
      </c>
      <c r="M7367" s="338" t="s">
        <v>33276</v>
      </c>
      <c r="N7367" s="338" t="s">
        <v>7780</v>
      </c>
      <c r="O7367" s="338" t="s">
        <v>5624</v>
      </c>
    </row>
    <row r="7368" ht="15.75" customHeight="1">
      <c r="A7368" s="338" t="s">
        <v>4441</v>
      </c>
      <c r="B7368" s="338" t="s">
        <v>4970</v>
      </c>
      <c r="C7368" s="338" t="s">
        <v>1681</v>
      </c>
      <c r="D7368" s="338">
        <v>2018.0</v>
      </c>
      <c r="E7368" s="338" t="s">
        <v>33277</v>
      </c>
      <c r="F7368" s="338" t="s">
        <v>5059</v>
      </c>
      <c r="G7368" s="338" t="s">
        <v>6391</v>
      </c>
      <c r="H7368" s="338" t="s">
        <v>33278</v>
      </c>
      <c r="I7368" s="338" t="s">
        <v>33278</v>
      </c>
      <c r="J7368" s="338" t="s">
        <v>33279</v>
      </c>
      <c r="K7368" s="338" t="s">
        <v>4976</v>
      </c>
      <c r="M7368" s="338" t="s">
        <v>33280</v>
      </c>
      <c r="N7368" s="338" t="s">
        <v>26685</v>
      </c>
      <c r="O7368" s="338" t="s">
        <v>5077</v>
      </c>
    </row>
    <row r="7369" ht="15.75" customHeight="1">
      <c r="A7369" s="338" t="s">
        <v>33281</v>
      </c>
      <c r="B7369" s="338" t="s">
        <v>4993</v>
      </c>
      <c r="C7369" s="338" t="s">
        <v>1558</v>
      </c>
      <c r="D7369" s="338">
        <v>2018.0</v>
      </c>
      <c r="E7369" s="338" t="s">
        <v>33170</v>
      </c>
      <c r="F7369" s="339">
        <v>44932.0</v>
      </c>
      <c r="G7369" s="338" t="s">
        <v>8593</v>
      </c>
      <c r="H7369" s="338" t="s">
        <v>22248</v>
      </c>
      <c r="I7369" s="338" t="s">
        <v>33282</v>
      </c>
      <c r="J7369" s="338" t="s">
        <v>21380</v>
      </c>
      <c r="K7369" s="338" t="s">
        <v>4987</v>
      </c>
      <c r="L7369" s="338" t="s">
        <v>12855</v>
      </c>
      <c r="M7369" s="338" t="s">
        <v>33283</v>
      </c>
      <c r="N7369" s="338" t="s">
        <v>25140</v>
      </c>
      <c r="O7369" s="338" t="s">
        <v>5624</v>
      </c>
    </row>
    <row r="7370" ht="15.75" customHeight="1">
      <c r="A7370" s="338" t="s">
        <v>4745</v>
      </c>
      <c r="B7370" s="338" t="s">
        <v>7737</v>
      </c>
      <c r="C7370" s="338" t="s">
        <v>1681</v>
      </c>
      <c r="D7370" s="338">
        <v>2018.0</v>
      </c>
      <c r="E7370" s="338" t="s">
        <v>33284</v>
      </c>
      <c r="F7370" s="339">
        <v>44964.0</v>
      </c>
      <c r="G7370" s="338" t="s">
        <v>7332</v>
      </c>
      <c r="H7370" s="338" t="s">
        <v>15896</v>
      </c>
      <c r="I7370" s="338" t="s">
        <v>25478</v>
      </c>
      <c r="J7370" s="338" t="s">
        <v>33285</v>
      </c>
      <c r="K7370" s="338" t="s">
        <v>4987</v>
      </c>
      <c r="L7370" s="338" t="s">
        <v>5064</v>
      </c>
      <c r="M7370" s="338" t="s">
        <v>33286</v>
      </c>
      <c r="N7370" s="338" t="s">
        <v>33287</v>
      </c>
      <c r="O7370" s="338" t="s">
        <v>5339</v>
      </c>
    </row>
    <row r="7371" ht="15.75" customHeight="1">
      <c r="A7371" s="338" t="s">
        <v>4751</v>
      </c>
      <c r="B7371" s="338" t="s">
        <v>4970</v>
      </c>
      <c r="C7371" s="338" t="s">
        <v>1681</v>
      </c>
      <c r="D7371" s="338">
        <v>2018.0</v>
      </c>
      <c r="E7371" s="338" t="s">
        <v>33288</v>
      </c>
      <c r="F7371" s="339">
        <v>45111.0</v>
      </c>
      <c r="G7371" s="338" t="s">
        <v>5163</v>
      </c>
      <c r="H7371" s="338" t="s">
        <v>33289</v>
      </c>
      <c r="I7371" s="338" t="s">
        <v>33290</v>
      </c>
      <c r="J7371" s="338" t="s">
        <v>5191</v>
      </c>
      <c r="K7371" s="338" t="s">
        <v>5245</v>
      </c>
      <c r="L7371" s="338" t="s">
        <v>5064</v>
      </c>
      <c r="M7371" s="338" t="s">
        <v>33291</v>
      </c>
      <c r="N7371" s="338" t="s">
        <v>29533</v>
      </c>
      <c r="O7371" s="338" t="s">
        <v>5545</v>
      </c>
    </row>
    <row r="7372" ht="15.75" customHeight="1">
      <c r="A7372" s="338" t="s">
        <v>3912</v>
      </c>
      <c r="B7372" s="338" t="s">
        <v>4993</v>
      </c>
      <c r="C7372" s="338" t="s">
        <v>1601</v>
      </c>
      <c r="D7372" s="338">
        <v>2018.0</v>
      </c>
      <c r="E7372" s="338" t="s">
        <v>33003</v>
      </c>
      <c r="F7372" s="339">
        <v>44992.0</v>
      </c>
      <c r="G7372" s="338" t="s">
        <v>13588</v>
      </c>
      <c r="H7372" s="338" t="s">
        <v>21419</v>
      </c>
      <c r="I7372" s="338" t="s">
        <v>33292</v>
      </c>
      <c r="J7372" s="338" t="s">
        <v>17371</v>
      </c>
      <c r="K7372" s="338" t="s">
        <v>4976</v>
      </c>
      <c r="L7372" s="338" t="s">
        <v>15938</v>
      </c>
      <c r="M7372" s="338" t="s">
        <v>33293</v>
      </c>
      <c r="N7372" s="338" t="s">
        <v>32158</v>
      </c>
      <c r="O7372" s="338" t="s">
        <v>4991</v>
      </c>
    </row>
    <row r="7373" ht="15.75" customHeight="1">
      <c r="A7373" s="338" t="s">
        <v>33294</v>
      </c>
      <c r="B7373" s="338" t="s">
        <v>4970</v>
      </c>
      <c r="C7373" s="338" t="s">
        <v>1537</v>
      </c>
      <c r="D7373" s="338">
        <v>2018.0</v>
      </c>
      <c r="E7373" s="338" t="s">
        <v>33295</v>
      </c>
      <c r="F7373" s="339">
        <v>44963.0</v>
      </c>
      <c r="G7373" s="338" t="s">
        <v>5113</v>
      </c>
      <c r="H7373" s="338" t="s">
        <v>21023</v>
      </c>
      <c r="I7373" s="338" t="s">
        <v>21783</v>
      </c>
      <c r="J7373" s="338" t="s">
        <v>12140</v>
      </c>
      <c r="K7373" s="338" t="s">
        <v>4987</v>
      </c>
      <c r="L7373" s="338" t="s">
        <v>5222</v>
      </c>
      <c r="M7373" s="338" t="s">
        <v>33296</v>
      </c>
      <c r="N7373" s="338" t="s">
        <v>29772</v>
      </c>
      <c r="O7373" s="338" t="s">
        <v>5423</v>
      </c>
    </row>
    <row r="7374" ht="15.75" customHeight="1">
      <c r="A7374" s="338" t="s">
        <v>33297</v>
      </c>
      <c r="B7374" s="338" t="s">
        <v>5601</v>
      </c>
      <c r="C7374" s="338" t="s">
        <v>1547</v>
      </c>
      <c r="D7374" s="338">
        <v>2018.0</v>
      </c>
      <c r="E7374" s="338" t="s">
        <v>33044</v>
      </c>
      <c r="F7374" s="339">
        <v>45082.0</v>
      </c>
      <c r="G7374" s="338" t="s">
        <v>6749</v>
      </c>
      <c r="H7374" s="338" t="s">
        <v>33298</v>
      </c>
      <c r="I7374" s="338" t="s">
        <v>33299</v>
      </c>
      <c r="J7374" s="338" t="s">
        <v>33300</v>
      </c>
      <c r="K7374" s="338" t="s">
        <v>4987</v>
      </c>
      <c r="M7374" s="338" t="s">
        <v>33301</v>
      </c>
      <c r="N7374" s="338" t="s">
        <v>33302</v>
      </c>
      <c r="O7374" s="338" t="s">
        <v>6003</v>
      </c>
    </row>
    <row r="7375" ht="15.75" customHeight="1">
      <c r="A7375" s="338" t="s">
        <v>33303</v>
      </c>
      <c r="B7375" s="338" t="s">
        <v>5601</v>
      </c>
      <c r="C7375" s="338" t="s">
        <v>1547</v>
      </c>
      <c r="D7375" s="338">
        <v>2018.0</v>
      </c>
      <c r="E7375" s="338" t="s">
        <v>33304</v>
      </c>
      <c r="F7375" s="339">
        <v>45083.0</v>
      </c>
      <c r="G7375" s="338" t="s">
        <v>5153</v>
      </c>
      <c r="H7375" s="338" t="s">
        <v>33305</v>
      </c>
      <c r="I7375" s="338" t="s">
        <v>33305</v>
      </c>
      <c r="J7375" s="338" t="s">
        <v>29978</v>
      </c>
      <c r="K7375" s="338" t="s">
        <v>4987</v>
      </c>
      <c r="M7375" s="338" t="s">
        <v>33306</v>
      </c>
      <c r="N7375" s="338" t="s">
        <v>33307</v>
      </c>
      <c r="O7375" s="338" t="s">
        <v>5283</v>
      </c>
    </row>
    <row r="7376" ht="15.75" customHeight="1">
      <c r="A7376" s="338" t="s">
        <v>1435</v>
      </c>
      <c r="B7376" s="338" t="s">
        <v>7737</v>
      </c>
      <c r="C7376" s="338" t="s">
        <v>1425</v>
      </c>
      <c r="D7376" s="338">
        <v>2018.0</v>
      </c>
      <c r="E7376" s="338" t="s">
        <v>32426</v>
      </c>
      <c r="F7376" s="339">
        <v>45112.0</v>
      </c>
      <c r="G7376" s="338" t="s">
        <v>8587</v>
      </c>
      <c r="H7376" s="338" t="s">
        <v>33308</v>
      </c>
      <c r="I7376" s="338" t="s">
        <v>23579</v>
      </c>
      <c r="J7376" s="338" t="s">
        <v>33309</v>
      </c>
      <c r="K7376" s="338" t="s">
        <v>4987</v>
      </c>
      <c r="L7376" s="338" t="s">
        <v>5064</v>
      </c>
      <c r="M7376" s="338" t="s">
        <v>33310</v>
      </c>
      <c r="N7376" s="338" t="s">
        <v>31260</v>
      </c>
      <c r="O7376" s="338" t="s">
        <v>5120</v>
      </c>
    </row>
    <row r="7377" ht="15.75" customHeight="1">
      <c r="A7377" s="338" t="s">
        <v>33311</v>
      </c>
      <c r="B7377" s="338" t="s">
        <v>4970</v>
      </c>
      <c r="C7377" s="338" t="s">
        <v>1681</v>
      </c>
      <c r="D7377" s="338">
        <v>2018.0</v>
      </c>
      <c r="E7377" s="338" t="s">
        <v>33312</v>
      </c>
      <c r="F7377" s="339">
        <v>45174.0</v>
      </c>
      <c r="G7377" s="338" t="s">
        <v>6528</v>
      </c>
      <c r="H7377" s="338" t="s">
        <v>31888</v>
      </c>
      <c r="I7377" s="338" t="s">
        <v>33313</v>
      </c>
      <c r="J7377" s="338" t="s">
        <v>27728</v>
      </c>
      <c r="K7377" s="338" t="s">
        <v>4976</v>
      </c>
      <c r="M7377" s="338" t="s">
        <v>33314</v>
      </c>
      <c r="N7377" s="338" t="s">
        <v>30332</v>
      </c>
      <c r="O7377" s="338" t="s">
        <v>6278</v>
      </c>
    </row>
    <row r="7378" ht="15.75" customHeight="1">
      <c r="A7378" s="338" t="s">
        <v>33315</v>
      </c>
      <c r="B7378" s="338" t="s">
        <v>4970</v>
      </c>
      <c r="C7378" s="338" t="s">
        <v>1681</v>
      </c>
      <c r="D7378" s="338">
        <v>2018.0</v>
      </c>
      <c r="E7378" s="338" t="s">
        <v>33316</v>
      </c>
      <c r="F7378" s="339">
        <v>45175.0</v>
      </c>
      <c r="G7378" s="338" t="s">
        <v>5272</v>
      </c>
      <c r="H7378" s="338" t="s">
        <v>12161</v>
      </c>
      <c r="I7378" s="338" t="s">
        <v>33317</v>
      </c>
      <c r="J7378" s="338" t="s">
        <v>19535</v>
      </c>
      <c r="K7378" s="338" t="s">
        <v>5607</v>
      </c>
      <c r="M7378" s="338" t="s">
        <v>33318</v>
      </c>
      <c r="N7378" s="338" t="s">
        <v>31850</v>
      </c>
      <c r="O7378" s="338" t="s">
        <v>5096</v>
      </c>
    </row>
    <row r="7379" ht="15.75" customHeight="1">
      <c r="A7379" s="338" t="s">
        <v>33319</v>
      </c>
      <c r="B7379" s="338" t="s">
        <v>4970</v>
      </c>
      <c r="C7379" s="338" t="s">
        <v>1681</v>
      </c>
      <c r="D7379" s="338">
        <v>2018.0</v>
      </c>
      <c r="E7379" s="338" t="s">
        <v>33320</v>
      </c>
      <c r="F7379" s="339">
        <v>44933.0</v>
      </c>
      <c r="G7379" s="338" t="s">
        <v>5099</v>
      </c>
      <c r="H7379" s="338" t="s">
        <v>31396</v>
      </c>
      <c r="I7379" s="338" t="s">
        <v>21959</v>
      </c>
      <c r="J7379" s="338" t="s">
        <v>30911</v>
      </c>
      <c r="K7379" s="338" t="s">
        <v>4987</v>
      </c>
      <c r="L7379" s="338" t="s">
        <v>5064</v>
      </c>
      <c r="M7379" s="338" t="s">
        <v>33321</v>
      </c>
      <c r="N7379" s="338" t="s">
        <v>33322</v>
      </c>
      <c r="O7379" s="338" t="s">
        <v>5537</v>
      </c>
    </row>
    <row r="7380" ht="15.75" customHeight="1">
      <c r="A7380" s="338" t="s">
        <v>1790</v>
      </c>
      <c r="B7380" s="338" t="s">
        <v>4970</v>
      </c>
      <c r="C7380" s="338" t="s">
        <v>1547</v>
      </c>
      <c r="D7380" s="338">
        <v>2018.0</v>
      </c>
      <c r="E7380" s="338" t="s">
        <v>32978</v>
      </c>
      <c r="F7380" s="339">
        <v>45022.0</v>
      </c>
      <c r="G7380" s="338" t="s">
        <v>5710</v>
      </c>
      <c r="H7380" s="338" t="s">
        <v>11988</v>
      </c>
      <c r="I7380" s="338" t="s">
        <v>28160</v>
      </c>
      <c r="J7380" s="338" t="s">
        <v>33136</v>
      </c>
      <c r="K7380" s="338" t="s">
        <v>4987</v>
      </c>
      <c r="L7380" s="338" t="s">
        <v>6168</v>
      </c>
      <c r="M7380" s="338" t="s">
        <v>33323</v>
      </c>
      <c r="N7380" s="338" t="s">
        <v>32405</v>
      </c>
      <c r="O7380" s="338" t="s">
        <v>5020</v>
      </c>
    </row>
    <row r="7381" ht="15.75" customHeight="1">
      <c r="A7381" s="338" t="s">
        <v>33324</v>
      </c>
      <c r="B7381" s="338" t="s">
        <v>4970</v>
      </c>
      <c r="C7381" s="338" t="s">
        <v>1681</v>
      </c>
      <c r="D7381" s="338">
        <v>2018.0</v>
      </c>
      <c r="E7381" s="338" t="s">
        <v>33325</v>
      </c>
      <c r="F7381" s="339">
        <v>45175.0</v>
      </c>
      <c r="G7381" s="338" t="s">
        <v>7952</v>
      </c>
      <c r="H7381" s="338" t="s">
        <v>31258</v>
      </c>
      <c r="I7381" s="338" t="s">
        <v>33326</v>
      </c>
      <c r="J7381" s="338" t="s">
        <v>33327</v>
      </c>
      <c r="K7381" s="338" t="s">
        <v>3074</v>
      </c>
      <c r="L7381" s="338" t="s">
        <v>5157</v>
      </c>
      <c r="M7381" s="338" t="s">
        <v>33328</v>
      </c>
      <c r="N7381" s="338" t="s">
        <v>22475</v>
      </c>
      <c r="O7381" s="338" t="s">
        <v>5217</v>
      </c>
    </row>
    <row r="7382" ht="15.75" customHeight="1">
      <c r="A7382" s="338" t="s">
        <v>33329</v>
      </c>
      <c r="B7382" s="338" t="s">
        <v>4993</v>
      </c>
      <c r="C7382" s="338" t="s">
        <v>1537</v>
      </c>
      <c r="D7382" s="338">
        <v>2018.0</v>
      </c>
      <c r="E7382" s="338" t="s">
        <v>33071</v>
      </c>
      <c r="F7382" s="339">
        <v>44963.0</v>
      </c>
      <c r="G7382" s="338" t="s">
        <v>10464</v>
      </c>
      <c r="H7382" s="338" t="s">
        <v>33330</v>
      </c>
      <c r="I7382" s="338" t="s">
        <v>11182</v>
      </c>
      <c r="J7382" s="338" t="s">
        <v>18432</v>
      </c>
      <c r="K7382" s="338" t="s">
        <v>4976</v>
      </c>
      <c r="L7382" s="338" t="s">
        <v>7014</v>
      </c>
      <c r="M7382" s="338" t="s">
        <v>33331</v>
      </c>
      <c r="N7382" s="338" t="s">
        <v>5036</v>
      </c>
      <c r="O7382" s="338" t="s">
        <v>5143</v>
      </c>
    </row>
    <row r="7383" ht="15.75" customHeight="1">
      <c r="A7383" s="338" t="s">
        <v>3302</v>
      </c>
      <c r="B7383" s="338" t="s">
        <v>7737</v>
      </c>
      <c r="C7383" s="338" t="s">
        <v>1537</v>
      </c>
      <c r="D7383" s="338">
        <v>2018.0</v>
      </c>
      <c r="E7383" s="338" t="s">
        <v>33111</v>
      </c>
      <c r="F7383" s="339">
        <v>45143.0</v>
      </c>
      <c r="G7383" s="338" t="s">
        <v>9626</v>
      </c>
      <c r="H7383" s="338" t="s">
        <v>23538</v>
      </c>
      <c r="I7383" s="338" t="s">
        <v>23538</v>
      </c>
      <c r="J7383" s="338" t="s">
        <v>22157</v>
      </c>
      <c r="K7383" s="338" t="s">
        <v>4987</v>
      </c>
      <c r="L7383" s="338" t="s">
        <v>18155</v>
      </c>
      <c r="M7383" s="338" t="s">
        <v>33332</v>
      </c>
      <c r="N7383" s="338" t="s">
        <v>30512</v>
      </c>
      <c r="O7383" s="338" t="s">
        <v>5160</v>
      </c>
    </row>
    <row r="7384" ht="15.75" customHeight="1">
      <c r="A7384" s="338" t="s">
        <v>33333</v>
      </c>
      <c r="B7384" s="338" t="s">
        <v>7737</v>
      </c>
      <c r="C7384" s="338" t="s">
        <v>1547</v>
      </c>
      <c r="D7384" s="338">
        <v>2018.0</v>
      </c>
      <c r="E7384" s="338" t="s">
        <v>33334</v>
      </c>
      <c r="F7384" s="339">
        <v>45144.0</v>
      </c>
      <c r="G7384" s="338" t="s">
        <v>5145</v>
      </c>
      <c r="H7384" s="338" t="s">
        <v>29361</v>
      </c>
      <c r="I7384" s="338" t="s">
        <v>29361</v>
      </c>
      <c r="J7384" s="338" t="s">
        <v>33335</v>
      </c>
      <c r="K7384" s="338" t="s">
        <v>4987</v>
      </c>
      <c r="M7384" s="338" t="s">
        <v>33336</v>
      </c>
      <c r="N7384" s="338" t="s">
        <v>33337</v>
      </c>
      <c r="O7384" s="338" t="s">
        <v>5624</v>
      </c>
    </row>
    <row r="7385" ht="15.75" customHeight="1">
      <c r="A7385" s="338" t="s">
        <v>33338</v>
      </c>
      <c r="B7385" s="338" t="s">
        <v>7737</v>
      </c>
      <c r="C7385" s="338" t="s">
        <v>1681</v>
      </c>
      <c r="D7385" s="338">
        <v>2018.0</v>
      </c>
      <c r="E7385" s="338" t="s">
        <v>33022</v>
      </c>
      <c r="F7385" s="339">
        <v>45113.0</v>
      </c>
      <c r="G7385" s="338" t="s">
        <v>5710</v>
      </c>
      <c r="H7385" s="338" t="s">
        <v>30343</v>
      </c>
      <c r="I7385" s="338" t="s">
        <v>30343</v>
      </c>
      <c r="J7385" s="338" t="s">
        <v>5100</v>
      </c>
      <c r="K7385" s="338" t="s">
        <v>4987</v>
      </c>
      <c r="M7385" s="338" t="s">
        <v>33339</v>
      </c>
      <c r="N7385" s="338" t="s">
        <v>17975</v>
      </c>
      <c r="O7385" s="338" t="s">
        <v>5483</v>
      </c>
    </row>
    <row r="7386" ht="15.75" customHeight="1">
      <c r="A7386" s="338" t="s">
        <v>2281</v>
      </c>
      <c r="B7386" s="338" t="s">
        <v>4993</v>
      </c>
      <c r="C7386" s="338" t="s">
        <v>1558</v>
      </c>
      <c r="D7386" s="338">
        <v>2018.0</v>
      </c>
      <c r="E7386" s="338" t="s">
        <v>32319</v>
      </c>
      <c r="F7386" s="339">
        <v>45113.0</v>
      </c>
      <c r="G7386" s="338" t="s">
        <v>5241</v>
      </c>
      <c r="H7386" s="338" t="s">
        <v>33340</v>
      </c>
      <c r="I7386" s="338" t="s">
        <v>33340</v>
      </c>
      <c r="J7386" s="338" t="s">
        <v>33341</v>
      </c>
      <c r="K7386" s="338" t="s">
        <v>4987</v>
      </c>
      <c r="L7386" s="338" t="s">
        <v>5007</v>
      </c>
      <c r="M7386" s="338" t="s">
        <v>33342</v>
      </c>
      <c r="N7386" s="338" t="s">
        <v>27299</v>
      </c>
      <c r="O7386" s="338" t="s">
        <v>5576</v>
      </c>
    </row>
    <row r="7387" ht="15.75" customHeight="1">
      <c r="A7387" s="338" t="s">
        <v>33343</v>
      </c>
      <c r="B7387" s="338" t="s">
        <v>7737</v>
      </c>
      <c r="C7387" s="338" t="s">
        <v>1681</v>
      </c>
      <c r="D7387" s="338">
        <v>2018.0</v>
      </c>
      <c r="E7387" s="338" t="s">
        <v>32459</v>
      </c>
      <c r="F7387" s="339">
        <v>44933.0</v>
      </c>
      <c r="G7387" s="338" t="s">
        <v>7089</v>
      </c>
      <c r="H7387" s="338" t="s">
        <v>18370</v>
      </c>
      <c r="I7387" s="338" t="s">
        <v>33344</v>
      </c>
      <c r="J7387" s="338" t="s">
        <v>28771</v>
      </c>
      <c r="K7387" s="338" t="s">
        <v>4987</v>
      </c>
      <c r="L7387" s="338" t="s">
        <v>5094</v>
      </c>
      <c r="M7387" s="338" t="s">
        <v>33345</v>
      </c>
      <c r="N7387" s="338" t="s">
        <v>33346</v>
      </c>
      <c r="O7387" s="338" t="s">
        <v>6278</v>
      </c>
    </row>
    <row r="7388" ht="15.75" customHeight="1">
      <c r="A7388" s="338" t="s">
        <v>33347</v>
      </c>
      <c r="B7388" s="338" t="s">
        <v>5601</v>
      </c>
      <c r="C7388" s="338" t="s">
        <v>1572</v>
      </c>
      <c r="D7388" s="338">
        <v>2018.0</v>
      </c>
      <c r="E7388" s="338" t="s">
        <v>33348</v>
      </c>
      <c r="F7388" s="338" t="s">
        <v>6434</v>
      </c>
      <c r="G7388" s="338" t="s">
        <v>5287</v>
      </c>
      <c r="H7388" s="338" t="s">
        <v>33349</v>
      </c>
      <c r="I7388" s="338" t="s">
        <v>33350</v>
      </c>
      <c r="J7388" s="338" t="s">
        <v>33351</v>
      </c>
      <c r="K7388" s="338" t="s">
        <v>7898</v>
      </c>
      <c r="M7388" s="338" t="s">
        <v>33352</v>
      </c>
      <c r="N7388" s="338" t="s">
        <v>33353</v>
      </c>
      <c r="O7388" s="338" t="s">
        <v>5087</v>
      </c>
    </row>
    <row r="7389" ht="15.75" customHeight="1">
      <c r="A7389" s="338" t="s">
        <v>33354</v>
      </c>
      <c r="B7389" s="338" t="s">
        <v>5601</v>
      </c>
      <c r="C7389" s="338" t="s">
        <v>1601</v>
      </c>
      <c r="D7389" s="338">
        <v>2018.0</v>
      </c>
      <c r="E7389" s="338" t="s">
        <v>33355</v>
      </c>
      <c r="F7389" s="339">
        <v>45022.0</v>
      </c>
      <c r="G7389" s="338" t="s">
        <v>5219</v>
      </c>
      <c r="H7389" s="338" t="s">
        <v>5775</v>
      </c>
      <c r="I7389" s="338" t="s">
        <v>5775</v>
      </c>
      <c r="J7389" s="338" t="s">
        <v>33356</v>
      </c>
      <c r="K7389" s="338" t="s">
        <v>6531</v>
      </c>
      <c r="M7389" s="338" t="s">
        <v>33357</v>
      </c>
      <c r="N7389" s="338" t="s">
        <v>33358</v>
      </c>
      <c r="O7389" s="338" t="s">
        <v>5193</v>
      </c>
    </row>
    <row r="7390" ht="15.75" customHeight="1">
      <c r="A7390" s="338" t="s">
        <v>33359</v>
      </c>
      <c r="B7390" s="338" t="s">
        <v>4970</v>
      </c>
      <c r="C7390" s="338" t="s">
        <v>1681</v>
      </c>
      <c r="D7390" s="338">
        <v>2018.0</v>
      </c>
      <c r="E7390" s="338" t="s">
        <v>33001</v>
      </c>
      <c r="F7390" s="339">
        <v>44963.0</v>
      </c>
      <c r="G7390" s="338" t="s">
        <v>11632</v>
      </c>
      <c r="H7390" s="338" t="s">
        <v>29268</v>
      </c>
      <c r="I7390" s="338" t="s">
        <v>18854</v>
      </c>
      <c r="J7390" s="338" t="s">
        <v>23314</v>
      </c>
      <c r="K7390" s="338" t="s">
        <v>4987</v>
      </c>
      <c r="L7390" s="338" t="s">
        <v>5822</v>
      </c>
      <c r="M7390" s="338" t="s">
        <v>33360</v>
      </c>
      <c r="N7390" s="338" t="s">
        <v>31114</v>
      </c>
      <c r="O7390" s="338" t="s">
        <v>5370</v>
      </c>
    </row>
    <row r="7391" ht="15.75" customHeight="1">
      <c r="A7391" s="338" t="s">
        <v>33361</v>
      </c>
      <c r="B7391" s="338" t="s">
        <v>7737</v>
      </c>
      <c r="C7391" s="338" t="s">
        <v>1681</v>
      </c>
      <c r="D7391" s="338">
        <v>2018.0</v>
      </c>
      <c r="E7391" s="338" t="s">
        <v>32943</v>
      </c>
      <c r="F7391" s="339">
        <v>44963.0</v>
      </c>
      <c r="G7391" s="338" t="s">
        <v>5121</v>
      </c>
      <c r="H7391" s="338" t="s">
        <v>7821</v>
      </c>
      <c r="I7391" s="338" t="s">
        <v>7821</v>
      </c>
      <c r="J7391" s="338" t="s">
        <v>24284</v>
      </c>
      <c r="K7391" s="338" t="s">
        <v>7898</v>
      </c>
      <c r="L7391" s="338" t="s">
        <v>7045</v>
      </c>
      <c r="M7391" s="338" t="s">
        <v>33362</v>
      </c>
      <c r="N7391" s="338" t="s">
        <v>5036</v>
      </c>
      <c r="O7391" s="338" t="s">
        <v>5077</v>
      </c>
    </row>
    <row r="7392" ht="15.75" customHeight="1">
      <c r="A7392" s="338" t="s">
        <v>1539</v>
      </c>
      <c r="B7392" s="338" t="s">
        <v>4970</v>
      </c>
      <c r="C7392" s="338" t="s">
        <v>3713</v>
      </c>
      <c r="D7392" s="338">
        <v>2018.0</v>
      </c>
      <c r="E7392" s="338" t="s">
        <v>33248</v>
      </c>
      <c r="F7392" s="339">
        <v>45052.0</v>
      </c>
      <c r="G7392" s="338" t="s">
        <v>5121</v>
      </c>
      <c r="H7392" s="338" t="s">
        <v>15858</v>
      </c>
      <c r="I7392" s="338" t="s">
        <v>33363</v>
      </c>
      <c r="J7392" s="338" t="s">
        <v>33364</v>
      </c>
      <c r="K7392" s="338" t="s">
        <v>4987</v>
      </c>
      <c r="M7392" s="338" t="s">
        <v>33365</v>
      </c>
      <c r="N7392" s="338" t="s">
        <v>25523</v>
      </c>
      <c r="O7392" s="338" t="s">
        <v>5780</v>
      </c>
    </row>
    <row r="7393" ht="15.75" customHeight="1">
      <c r="A7393" s="338" t="s">
        <v>33366</v>
      </c>
      <c r="B7393" s="338" t="s">
        <v>4970</v>
      </c>
      <c r="C7393" s="338" t="s">
        <v>3713</v>
      </c>
      <c r="D7393" s="338">
        <v>2018.0</v>
      </c>
      <c r="E7393" s="338" t="s">
        <v>33071</v>
      </c>
      <c r="F7393" s="338" t="s">
        <v>5059</v>
      </c>
      <c r="G7393" s="338" t="s">
        <v>5145</v>
      </c>
      <c r="H7393" s="338" t="s">
        <v>33367</v>
      </c>
      <c r="I7393" s="338" t="s">
        <v>26557</v>
      </c>
      <c r="J7393" s="338" t="s">
        <v>33368</v>
      </c>
      <c r="K7393" s="338" t="s">
        <v>6501</v>
      </c>
      <c r="M7393" s="338" t="s">
        <v>33369</v>
      </c>
      <c r="N7393" s="338" t="s">
        <v>33370</v>
      </c>
      <c r="O7393" s="338" t="s">
        <v>5780</v>
      </c>
    </row>
    <row r="7394" ht="15.75" customHeight="1">
      <c r="A7394" s="338" t="s">
        <v>1554</v>
      </c>
      <c r="B7394" s="338" t="s">
        <v>4970</v>
      </c>
      <c r="C7394" s="338" t="s">
        <v>1537</v>
      </c>
      <c r="D7394" s="338">
        <v>2018.0</v>
      </c>
      <c r="E7394" s="338" t="s">
        <v>32450</v>
      </c>
      <c r="F7394" s="339">
        <v>44932.0</v>
      </c>
      <c r="G7394" s="338" t="s">
        <v>5969</v>
      </c>
      <c r="H7394" s="338" t="s">
        <v>33371</v>
      </c>
      <c r="I7394" s="338" t="s">
        <v>33372</v>
      </c>
      <c r="J7394" s="338" t="s">
        <v>31258</v>
      </c>
      <c r="K7394" s="338" t="s">
        <v>3074</v>
      </c>
      <c r="M7394" s="338" t="s">
        <v>33373</v>
      </c>
      <c r="N7394" s="338" t="s">
        <v>31850</v>
      </c>
      <c r="O7394" s="338" t="s">
        <v>5150</v>
      </c>
    </row>
    <row r="7395" ht="15.75" customHeight="1">
      <c r="A7395" s="338" t="s">
        <v>33374</v>
      </c>
      <c r="B7395" s="338" t="s">
        <v>4970</v>
      </c>
      <c r="C7395" s="338" t="s">
        <v>1537</v>
      </c>
      <c r="D7395" s="338">
        <v>2018.0</v>
      </c>
      <c r="E7395" s="338" t="s">
        <v>33170</v>
      </c>
      <c r="F7395" s="338" t="s">
        <v>5286</v>
      </c>
      <c r="G7395" s="338" t="s">
        <v>5219</v>
      </c>
      <c r="H7395" s="338" t="s">
        <v>33375</v>
      </c>
      <c r="I7395" s="338" t="s">
        <v>33375</v>
      </c>
      <c r="J7395" s="338" t="s">
        <v>33376</v>
      </c>
      <c r="K7395" s="338" t="s">
        <v>4987</v>
      </c>
      <c r="L7395" s="338" t="s">
        <v>5389</v>
      </c>
      <c r="M7395" s="338" t="s">
        <v>33377</v>
      </c>
      <c r="N7395" s="338" t="s">
        <v>31191</v>
      </c>
      <c r="O7395" s="338" t="s">
        <v>5576</v>
      </c>
    </row>
    <row r="7396" ht="15.75" customHeight="1">
      <c r="A7396" s="338" t="s">
        <v>1784</v>
      </c>
      <c r="B7396" s="338" t="s">
        <v>4970</v>
      </c>
      <c r="C7396" s="338" t="s">
        <v>1425</v>
      </c>
      <c r="D7396" s="338">
        <v>2018.0</v>
      </c>
      <c r="E7396" s="338" t="s">
        <v>32996</v>
      </c>
      <c r="F7396" s="338" t="s">
        <v>5286</v>
      </c>
      <c r="G7396" s="338" t="s">
        <v>5129</v>
      </c>
      <c r="H7396" s="338" t="s">
        <v>23849</v>
      </c>
      <c r="I7396" s="338" t="s">
        <v>23849</v>
      </c>
      <c r="J7396" s="338" t="s">
        <v>33378</v>
      </c>
      <c r="K7396" s="338" t="s">
        <v>4987</v>
      </c>
      <c r="L7396" s="338" t="s">
        <v>5140</v>
      </c>
      <c r="M7396" s="338" t="s">
        <v>33379</v>
      </c>
      <c r="N7396" s="338" t="s">
        <v>24109</v>
      </c>
      <c r="O7396" s="338" t="s">
        <v>5248</v>
      </c>
    </row>
    <row r="7397" ht="15.75" customHeight="1">
      <c r="A7397" s="338" t="s">
        <v>4003</v>
      </c>
      <c r="B7397" s="338" t="s">
        <v>4993</v>
      </c>
      <c r="C7397" s="338" t="s">
        <v>1601</v>
      </c>
      <c r="D7397" s="338">
        <v>2018.0</v>
      </c>
      <c r="E7397" s="338" t="s">
        <v>32932</v>
      </c>
      <c r="F7397" s="339">
        <v>45082.0</v>
      </c>
      <c r="G7397" s="338" t="s">
        <v>5090</v>
      </c>
      <c r="H7397" s="338" t="s">
        <v>8968</v>
      </c>
      <c r="I7397" s="338" t="s">
        <v>33380</v>
      </c>
      <c r="J7397" s="338" t="s">
        <v>33381</v>
      </c>
      <c r="K7397" s="338" t="s">
        <v>4987</v>
      </c>
      <c r="L7397" s="338" t="s">
        <v>18923</v>
      </c>
      <c r="M7397" s="338" t="s">
        <v>33382</v>
      </c>
      <c r="N7397" s="338" t="s">
        <v>7376</v>
      </c>
      <c r="O7397" s="338" t="s">
        <v>5339</v>
      </c>
    </row>
    <row r="7398" ht="15.75" customHeight="1">
      <c r="A7398" s="338" t="s">
        <v>33383</v>
      </c>
      <c r="B7398" s="338" t="s">
        <v>4970</v>
      </c>
      <c r="C7398" s="338" t="s">
        <v>1558</v>
      </c>
      <c r="D7398" s="338">
        <v>2018.0</v>
      </c>
      <c r="E7398" s="338" t="s">
        <v>33170</v>
      </c>
      <c r="F7398" s="339">
        <v>45112.0</v>
      </c>
      <c r="G7398" s="338" t="s">
        <v>5319</v>
      </c>
      <c r="H7398" s="338" t="s">
        <v>11156</v>
      </c>
      <c r="I7398" s="338" t="s">
        <v>33384</v>
      </c>
      <c r="J7398" s="338" t="s">
        <v>25225</v>
      </c>
      <c r="K7398" s="338" t="s">
        <v>5245</v>
      </c>
      <c r="M7398" s="338" t="s">
        <v>33385</v>
      </c>
      <c r="N7398" s="338" t="s">
        <v>33386</v>
      </c>
      <c r="O7398" s="338" t="s">
        <v>5160</v>
      </c>
    </row>
    <row r="7399" ht="15.75" customHeight="1">
      <c r="A7399" s="338" t="s">
        <v>4834</v>
      </c>
      <c r="B7399" s="338" t="s">
        <v>4970</v>
      </c>
      <c r="C7399" s="338" t="s">
        <v>1537</v>
      </c>
      <c r="D7399" s="338">
        <v>2018.0</v>
      </c>
      <c r="E7399" s="338" t="s">
        <v>32505</v>
      </c>
      <c r="F7399" s="339">
        <v>45021.0</v>
      </c>
      <c r="G7399" s="338" t="s">
        <v>5145</v>
      </c>
      <c r="H7399" s="338" t="s">
        <v>14762</v>
      </c>
      <c r="I7399" s="338" t="s">
        <v>33387</v>
      </c>
      <c r="J7399" s="338" t="s">
        <v>30911</v>
      </c>
      <c r="K7399" s="338" t="s">
        <v>4987</v>
      </c>
      <c r="L7399" s="338" t="s">
        <v>7743</v>
      </c>
      <c r="M7399" s="338" t="s">
        <v>33388</v>
      </c>
      <c r="N7399" s="338" t="s">
        <v>31970</v>
      </c>
      <c r="O7399" s="338" t="s">
        <v>5283</v>
      </c>
    </row>
    <row r="7400" ht="15.75" customHeight="1">
      <c r="A7400" s="338" t="s">
        <v>1589</v>
      </c>
      <c r="B7400" s="338" t="s">
        <v>4970</v>
      </c>
      <c r="C7400" s="338" t="s">
        <v>1558</v>
      </c>
      <c r="D7400" s="338">
        <v>2018.0</v>
      </c>
      <c r="E7400" s="338" t="s">
        <v>33248</v>
      </c>
      <c r="F7400" s="338" t="s">
        <v>5059</v>
      </c>
      <c r="G7400" s="338" t="s">
        <v>8587</v>
      </c>
      <c r="H7400" s="338" t="s">
        <v>24680</v>
      </c>
      <c r="I7400" s="338" t="s">
        <v>25793</v>
      </c>
      <c r="J7400" s="338" t="s">
        <v>20130</v>
      </c>
      <c r="K7400" s="338" t="s">
        <v>4987</v>
      </c>
      <c r="L7400" s="338" t="s">
        <v>6247</v>
      </c>
      <c r="M7400" s="338" t="s">
        <v>33389</v>
      </c>
      <c r="N7400" s="338" t="s">
        <v>31191</v>
      </c>
      <c r="O7400" s="338" t="s">
        <v>5028</v>
      </c>
    </row>
    <row r="7401" ht="15.75" customHeight="1">
      <c r="A7401" s="338" t="s">
        <v>2634</v>
      </c>
      <c r="B7401" s="338" t="s">
        <v>7737</v>
      </c>
      <c r="C7401" s="338" t="s">
        <v>1558</v>
      </c>
      <c r="D7401" s="338">
        <v>2018.0</v>
      </c>
      <c r="E7401" s="338" t="s">
        <v>33390</v>
      </c>
      <c r="F7401" s="339">
        <v>45082.0</v>
      </c>
      <c r="G7401" s="338" t="s">
        <v>5963</v>
      </c>
      <c r="H7401" s="338" t="s">
        <v>20028</v>
      </c>
      <c r="I7401" s="338" t="s">
        <v>31028</v>
      </c>
      <c r="J7401" s="338" t="s">
        <v>31028</v>
      </c>
      <c r="K7401" s="338" t="s">
        <v>4987</v>
      </c>
      <c r="L7401" s="338" t="s">
        <v>10654</v>
      </c>
      <c r="M7401" s="338" t="s">
        <v>33391</v>
      </c>
      <c r="N7401" s="338" t="s">
        <v>33392</v>
      </c>
      <c r="O7401" s="338" t="s">
        <v>5150</v>
      </c>
    </row>
    <row r="7402" ht="15.75" customHeight="1">
      <c r="A7402" s="338" t="s">
        <v>33393</v>
      </c>
      <c r="B7402" s="338" t="s">
        <v>4970</v>
      </c>
      <c r="C7402" s="338" t="s">
        <v>1681</v>
      </c>
      <c r="D7402" s="338">
        <v>2018.0</v>
      </c>
      <c r="E7402" s="338" t="s">
        <v>33149</v>
      </c>
      <c r="F7402" s="339">
        <v>45083.0</v>
      </c>
      <c r="G7402" s="338" t="s">
        <v>5319</v>
      </c>
      <c r="H7402" s="338" t="s">
        <v>22316</v>
      </c>
      <c r="I7402" s="338" t="s">
        <v>33394</v>
      </c>
      <c r="J7402" s="338" t="s">
        <v>23980</v>
      </c>
      <c r="K7402" s="338" t="s">
        <v>4976</v>
      </c>
      <c r="M7402" s="338" t="s">
        <v>33395</v>
      </c>
      <c r="N7402" s="338" t="s">
        <v>33396</v>
      </c>
      <c r="O7402" s="338" t="s">
        <v>5715</v>
      </c>
    </row>
    <row r="7403" ht="15.75" customHeight="1">
      <c r="A7403" s="338" t="s">
        <v>1571</v>
      </c>
      <c r="B7403" s="338" t="s">
        <v>4993</v>
      </c>
      <c r="C7403" s="338" t="s">
        <v>1572</v>
      </c>
      <c r="D7403" s="338">
        <v>2018.0</v>
      </c>
      <c r="E7403" s="338" t="s">
        <v>33390</v>
      </c>
      <c r="F7403" s="339">
        <v>45083.0</v>
      </c>
      <c r="G7403" s="338" t="s">
        <v>7889</v>
      </c>
      <c r="H7403" s="338" t="s">
        <v>26625</v>
      </c>
      <c r="I7403" s="338" t="s">
        <v>26625</v>
      </c>
      <c r="J7403" s="338" t="s">
        <v>25185</v>
      </c>
      <c r="K7403" s="338" t="s">
        <v>4987</v>
      </c>
      <c r="L7403" s="338" t="s">
        <v>14335</v>
      </c>
      <c r="M7403" s="338" t="s">
        <v>33397</v>
      </c>
      <c r="N7403" s="338" t="s">
        <v>33398</v>
      </c>
      <c r="O7403" s="338" t="s">
        <v>5186</v>
      </c>
    </row>
    <row r="7404" ht="15.75" customHeight="1">
      <c r="A7404" s="338" t="s">
        <v>33399</v>
      </c>
      <c r="B7404" s="338" t="s">
        <v>4970</v>
      </c>
      <c r="C7404" s="338" t="s">
        <v>1425</v>
      </c>
      <c r="D7404" s="338">
        <v>2018.0</v>
      </c>
      <c r="E7404" s="338" t="s">
        <v>33390</v>
      </c>
      <c r="F7404" s="339">
        <v>45051.0</v>
      </c>
      <c r="G7404" s="338" t="s">
        <v>5251</v>
      </c>
      <c r="H7404" s="338" t="s">
        <v>33400</v>
      </c>
      <c r="I7404" s="338" t="s">
        <v>33401</v>
      </c>
      <c r="J7404" s="338" t="s">
        <v>33402</v>
      </c>
      <c r="K7404" s="338" t="s">
        <v>4987</v>
      </c>
      <c r="L7404" s="338" t="s">
        <v>5561</v>
      </c>
      <c r="M7404" s="338" t="s">
        <v>33403</v>
      </c>
      <c r="N7404" s="338" t="s">
        <v>27982</v>
      </c>
      <c r="O7404" s="338" t="s">
        <v>5143</v>
      </c>
    </row>
    <row r="7405" ht="15.75" customHeight="1">
      <c r="A7405" s="338" t="s">
        <v>33404</v>
      </c>
      <c r="B7405" s="338" t="s">
        <v>4970</v>
      </c>
      <c r="C7405" s="338" t="s">
        <v>1681</v>
      </c>
      <c r="D7405" s="338">
        <v>2018.0</v>
      </c>
      <c r="E7405" s="338" t="s">
        <v>32956</v>
      </c>
      <c r="F7405" s="339">
        <v>45113.0</v>
      </c>
      <c r="G7405" s="338" t="s">
        <v>5070</v>
      </c>
      <c r="H7405" s="338" t="s">
        <v>33405</v>
      </c>
      <c r="I7405" s="338" t="s">
        <v>33406</v>
      </c>
      <c r="J7405" s="338" t="s">
        <v>33407</v>
      </c>
      <c r="K7405" s="338" t="s">
        <v>4976</v>
      </c>
      <c r="M7405" s="338" t="s">
        <v>33408</v>
      </c>
      <c r="N7405" s="338" t="s">
        <v>32392</v>
      </c>
      <c r="O7405" s="338" t="s">
        <v>5780</v>
      </c>
    </row>
    <row r="7406" ht="15.75" customHeight="1">
      <c r="A7406" s="338" t="s">
        <v>3227</v>
      </c>
      <c r="B7406" s="338" t="s">
        <v>7737</v>
      </c>
      <c r="C7406" s="338" t="s">
        <v>1558</v>
      </c>
      <c r="D7406" s="338">
        <v>2018.0</v>
      </c>
      <c r="E7406" s="338" t="s">
        <v>32943</v>
      </c>
      <c r="F7406" s="339">
        <v>45143.0</v>
      </c>
      <c r="G7406" s="338" t="s">
        <v>5272</v>
      </c>
      <c r="H7406" s="338" t="s">
        <v>15986</v>
      </c>
      <c r="I7406" s="338" t="s">
        <v>25928</v>
      </c>
      <c r="J7406" s="338" t="s">
        <v>18358</v>
      </c>
      <c r="K7406" s="338" t="s">
        <v>4987</v>
      </c>
      <c r="L7406" s="338" t="s">
        <v>5971</v>
      </c>
      <c r="M7406" s="338" t="s">
        <v>33409</v>
      </c>
      <c r="N7406" s="338" t="s">
        <v>33097</v>
      </c>
      <c r="O7406" s="338" t="s">
        <v>5120</v>
      </c>
    </row>
    <row r="7407" ht="15.75" customHeight="1">
      <c r="A7407" s="338" t="s">
        <v>3238</v>
      </c>
      <c r="B7407" s="338" t="s">
        <v>7737</v>
      </c>
      <c r="C7407" s="338" t="s">
        <v>1558</v>
      </c>
      <c r="D7407" s="338">
        <v>2018.0</v>
      </c>
      <c r="E7407" s="338" t="s">
        <v>33017</v>
      </c>
      <c r="F7407" s="339">
        <v>45143.0</v>
      </c>
      <c r="G7407" s="338" t="s">
        <v>5319</v>
      </c>
      <c r="H7407" s="338" t="s">
        <v>22358</v>
      </c>
      <c r="I7407" s="338" t="s">
        <v>33410</v>
      </c>
      <c r="J7407" s="338" t="s">
        <v>33411</v>
      </c>
      <c r="K7407" s="338" t="s">
        <v>4987</v>
      </c>
      <c r="L7407" s="338" t="s">
        <v>4977</v>
      </c>
      <c r="M7407" s="338" t="s">
        <v>33412</v>
      </c>
      <c r="N7407" s="338" t="s">
        <v>18868</v>
      </c>
      <c r="O7407" s="338" t="s">
        <v>5120</v>
      </c>
    </row>
    <row r="7408" ht="15.75" customHeight="1">
      <c r="A7408" s="338" t="s">
        <v>33413</v>
      </c>
      <c r="B7408" s="338" t="s">
        <v>4970</v>
      </c>
      <c r="C7408" s="338" t="s">
        <v>1558</v>
      </c>
      <c r="D7408" s="338">
        <v>2018.0</v>
      </c>
      <c r="E7408" s="338" t="s">
        <v>33414</v>
      </c>
      <c r="F7408" s="339">
        <v>44964.0</v>
      </c>
      <c r="G7408" s="338" t="s">
        <v>5181</v>
      </c>
      <c r="H7408" s="338" t="s">
        <v>33415</v>
      </c>
      <c r="I7408" s="338" t="s">
        <v>33416</v>
      </c>
      <c r="J7408" s="338" t="s">
        <v>32382</v>
      </c>
      <c r="K7408" s="338" t="s">
        <v>4976</v>
      </c>
      <c r="M7408" s="338" t="s">
        <v>33417</v>
      </c>
      <c r="N7408" s="338" t="s">
        <v>31705</v>
      </c>
      <c r="O7408" s="338" t="s">
        <v>5294</v>
      </c>
    </row>
    <row r="7409" ht="15.75" customHeight="1">
      <c r="A7409" s="338" t="s">
        <v>33418</v>
      </c>
      <c r="B7409" s="338" t="s">
        <v>4970</v>
      </c>
      <c r="C7409" s="338" t="s">
        <v>1425</v>
      </c>
      <c r="D7409" s="338">
        <v>2018.0</v>
      </c>
      <c r="E7409" s="338" t="s">
        <v>33419</v>
      </c>
      <c r="F7409" s="339">
        <v>44962.0</v>
      </c>
      <c r="G7409" s="338" t="s">
        <v>5153</v>
      </c>
      <c r="H7409" s="338" t="s">
        <v>33420</v>
      </c>
      <c r="I7409" s="338" t="s">
        <v>33421</v>
      </c>
      <c r="J7409" s="338" t="s">
        <v>33422</v>
      </c>
      <c r="K7409" s="338" t="s">
        <v>4987</v>
      </c>
      <c r="L7409" s="338" t="s">
        <v>33423</v>
      </c>
      <c r="M7409" s="338" t="s">
        <v>33424</v>
      </c>
      <c r="N7409" s="338" t="s">
        <v>19967</v>
      </c>
      <c r="O7409" s="338" t="s">
        <v>5505</v>
      </c>
    </row>
    <row r="7410" ht="15.75" customHeight="1">
      <c r="A7410" s="338" t="s">
        <v>33425</v>
      </c>
      <c r="B7410" s="338" t="s">
        <v>4970</v>
      </c>
      <c r="C7410" s="338" t="s">
        <v>1547</v>
      </c>
      <c r="D7410" s="338">
        <v>2018.0</v>
      </c>
      <c r="E7410" s="338" t="s">
        <v>33109</v>
      </c>
      <c r="F7410" s="339">
        <v>44933.0</v>
      </c>
      <c r="G7410" s="338" t="s">
        <v>6515</v>
      </c>
      <c r="H7410" s="338" t="s">
        <v>31845</v>
      </c>
      <c r="I7410" s="338" t="s">
        <v>31845</v>
      </c>
      <c r="J7410" s="338" t="s">
        <v>33426</v>
      </c>
      <c r="K7410" s="338" t="s">
        <v>4987</v>
      </c>
      <c r="L7410" s="338" t="s">
        <v>5176</v>
      </c>
      <c r="M7410" s="338" t="s">
        <v>33427</v>
      </c>
      <c r="N7410" s="338" t="s">
        <v>29772</v>
      </c>
      <c r="O7410" s="338" t="s">
        <v>5471</v>
      </c>
    </row>
    <row r="7411" ht="15.75" customHeight="1">
      <c r="A7411" s="338" t="s">
        <v>33428</v>
      </c>
      <c r="B7411" s="338" t="s">
        <v>8739</v>
      </c>
      <c r="C7411" s="338" t="s">
        <v>3713</v>
      </c>
      <c r="D7411" s="338">
        <v>2018.0</v>
      </c>
      <c r="E7411" s="338" t="s">
        <v>33429</v>
      </c>
      <c r="F7411" s="339">
        <v>45142.0</v>
      </c>
      <c r="G7411" s="338" t="s">
        <v>6260</v>
      </c>
      <c r="H7411" s="338" t="s">
        <v>33430</v>
      </c>
      <c r="I7411" s="338" t="s">
        <v>33431</v>
      </c>
      <c r="J7411" s="338" t="s">
        <v>33432</v>
      </c>
      <c r="K7411" s="338" t="s">
        <v>4976</v>
      </c>
      <c r="M7411" s="338" t="s">
        <v>33433</v>
      </c>
      <c r="N7411" s="338" t="s">
        <v>33434</v>
      </c>
      <c r="O7411" s="338" t="s">
        <v>5087</v>
      </c>
    </row>
    <row r="7412" ht="15.75" customHeight="1">
      <c r="A7412" s="338" t="s">
        <v>1039</v>
      </c>
      <c r="B7412" s="338" t="s">
        <v>4993</v>
      </c>
      <c r="C7412" s="338" t="s">
        <v>1572</v>
      </c>
      <c r="D7412" s="338">
        <v>2018.0</v>
      </c>
      <c r="E7412" s="338" t="s">
        <v>33130</v>
      </c>
      <c r="F7412" s="339">
        <v>44991.0</v>
      </c>
      <c r="G7412" s="338" t="s">
        <v>9516</v>
      </c>
      <c r="H7412" s="338" t="s">
        <v>33435</v>
      </c>
      <c r="I7412" s="338" t="s">
        <v>25529</v>
      </c>
      <c r="J7412" s="338" t="s">
        <v>30317</v>
      </c>
      <c r="K7412" s="338" t="s">
        <v>5607</v>
      </c>
      <c r="L7412" s="338" t="s">
        <v>15938</v>
      </c>
      <c r="M7412" s="338" t="s">
        <v>33436</v>
      </c>
      <c r="N7412" s="338" t="s">
        <v>5036</v>
      </c>
      <c r="O7412" s="338" t="s">
        <v>5698</v>
      </c>
    </row>
    <row r="7413" ht="15.75" customHeight="1">
      <c r="A7413" s="338" t="s">
        <v>33437</v>
      </c>
      <c r="B7413" s="338" t="s">
        <v>4970</v>
      </c>
      <c r="C7413" s="338" t="s">
        <v>1681</v>
      </c>
      <c r="D7413" s="338">
        <v>2018.0</v>
      </c>
      <c r="E7413" s="338" t="s">
        <v>33438</v>
      </c>
      <c r="F7413" s="339">
        <v>45113.0</v>
      </c>
      <c r="G7413" s="338" t="s">
        <v>5121</v>
      </c>
      <c r="H7413" s="338" t="s">
        <v>33439</v>
      </c>
      <c r="I7413" s="338" t="s">
        <v>30791</v>
      </c>
      <c r="J7413" s="338" t="s">
        <v>24295</v>
      </c>
      <c r="K7413" s="338" t="s">
        <v>4976</v>
      </c>
      <c r="M7413" s="338" t="s">
        <v>33440</v>
      </c>
      <c r="N7413" s="338" t="s">
        <v>26748</v>
      </c>
      <c r="O7413" s="338" t="s">
        <v>5150</v>
      </c>
    </row>
    <row r="7414" ht="15.75" customHeight="1">
      <c r="A7414" s="338" t="s">
        <v>1936</v>
      </c>
      <c r="B7414" s="338" t="s">
        <v>7737</v>
      </c>
      <c r="C7414" s="338" t="s">
        <v>1681</v>
      </c>
      <c r="D7414" s="338">
        <v>2018.0</v>
      </c>
      <c r="E7414" s="338" t="s">
        <v>33441</v>
      </c>
      <c r="F7414" s="339">
        <v>45051.0</v>
      </c>
      <c r="G7414" s="338" t="s">
        <v>5674</v>
      </c>
      <c r="H7414" s="338" t="s">
        <v>27358</v>
      </c>
      <c r="I7414" s="338" t="s">
        <v>25662</v>
      </c>
      <c r="J7414" s="338" t="s">
        <v>19948</v>
      </c>
      <c r="K7414" s="338" t="s">
        <v>3074</v>
      </c>
      <c r="L7414" s="338" t="s">
        <v>5007</v>
      </c>
      <c r="M7414" s="338" t="s">
        <v>33442</v>
      </c>
      <c r="N7414" s="338" t="s">
        <v>27982</v>
      </c>
      <c r="O7414" s="338" t="s">
        <v>5339</v>
      </c>
    </row>
    <row r="7415" ht="15.75" customHeight="1">
      <c r="A7415" s="338" t="s">
        <v>3639</v>
      </c>
      <c r="B7415" s="338" t="s">
        <v>7737</v>
      </c>
      <c r="C7415" s="338" t="s">
        <v>1681</v>
      </c>
      <c r="D7415" s="338">
        <v>2018.0</v>
      </c>
      <c r="E7415" s="338" t="s">
        <v>33020</v>
      </c>
      <c r="F7415" s="339">
        <v>44990.0</v>
      </c>
      <c r="G7415" s="338" t="s">
        <v>5090</v>
      </c>
      <c r="H7415" s="338" t="s">
        <v>5073</v>
      </c>
      <c r="I7415" s="338" t="s">
        <v>33443</v>
      </c>
      <c r="J7415" s="338" t="s">
        <v>33444</v>
      </c>
      <c r="K7415" s="338" t="s">
        <v>4987</v>
      </c>
      <c r="L7415" s="338" t="s">
        <v>7748</v>
      </c>
      <c r="M7415" s="338" t="s">
        <v>33445</v>
      </c>
      <c r="N7415" s="338" t="s">
        <v>4979</v>
      </c>
      <c r="O7415" s="338" t="s">
        <v>5370</v>
      </c>
    </row>
    <row r="7416" ht="15.75" customHeight="1">
      <c r="A7416" s="338" t="s">
        <v>4846</v>
      </c>
      <c r="B7416" s="338" t="s">
        <v>4970</v>
      </c>
      <c r="C7416" s="338" t="s">
        <v>1558</v>
      </c>
      <c r="D7416" s="338">
        <v>2018.0</v>
      </c>
      <c r="E7416" s="338" t="s">
        <v>33094</v>
      </c>
      <c r="F7416" s="339">
        <v>44931.0</v>
      </c>
      <c r="G7416" s="338" t="s">
        <v>5287</v>
      </c>
      <c r="H7416" s="338" t="s">
        <v>33446</v>
      </c>
      <c r="I7416" s="338" t="s">
        <v>33447</v>
      </c>
      <c r="J7416" s="338" t="s">
        <v>24589</v>
      </c>
      <c r="K7416" s="338" t="s">
        <v>4987</v>
      </c>
      <c r="L7416" s="338" t="s">
        <v>4977</v>
      </c>
      <c r="M7416" s="338" t="s">
        <v>33448</v>
      </c>
      <c r="N7416" s="338" t="s">
        <v>5009</v>
      </c>
      <c r="O7416" s="338" t="s">
        <v>5698</v>
      </c>
    </row>
    <row r="7417" ht="15.75" customHeight="1">
      <c r="A7417" s="338" t="s">
        <v>33449</v>
      </c>
      <c r="B7417" s="338" t="s">
        <v>4970</v>
      </c>
      <c r="C7417" s="338" t="s">
        <v>1558</v>
      </c>
      <c r="D7417" s="338">
        <v>2018.0</v>
      </c>
      <c r="E7417" s="338" t="s">
        <v>33113</v>
      </c>
      <c r="F7417" s="339">
        <v>45083.0</v>
      </c>
      <c r="G7417" s="338" t="s">
        <v>5121</v>
      </c>
      <c r="H7417" s="338" t="s">
        <v>28872</v>
      </c>
      <c r="I7417" s="338" t="s">
        <v>33450</v>
      </c>
      <c r="J7417" s="338" t="s">
        <v>33451</v>
      </c>
      <c r="K7417" s="338" t="s">
        <v>4987</v>
      </c>
      <c r="M7417" s="338" t="s">
        <v>33452</v>
      </c>
      <c r="N7417" s="338" t="s">
        <v>32599</v>
      </c>
      <c r="O7417" s="338" t="s">
        <v>5262</v>
      </c>
    </row>
    <row r="7418" ht="15.75" customHeight="1">
      <c r="A7418" s="338" t="s">
        <v>33453</v>
      </c>
      <c r="B7418" s="338" t="s">
        <v>4970</v>
      </c>
      <c r="C7418" s="338" t="s">
        <v>3713</v>
      </c>
      <c r="D7418" s="338">
        <v>2018.0</v>
      </c>
      <c r="E7418" s="338" t="s">
        <v>33022</v>
      </c>
      <c r="F7418" s="339">
        <v>45053.0</v>
      </c>
      <c r="G7418" s="338" t="s">
        <v>8593</v>
      </c>
      <c r="H7418" s="338" t="s">
        <v>33454</v>
      </c>
      <c r="I7418" s="338" t="s">
        <v>33454</v>
      </c>
      <c r="J7418" s="338" t="s">
        <v>33455</v>
      </c>
      <c r="K7418" s="338" t="s">
        <v>10219</v>
      </c>
      <c r="M7418" s="338" t="s">
        <v>33456</v>
      </c>
      <c r="N7418" s="338" t="s">
        <v>33457</v>
      </c>
      <c r="O7418" s="338" t="s">
        <v>5698</v>
      </c>
    </row>
    <row r="7419" ht="15.75" customHeight="1">
      <c r="A7419" s="338" t="s">
        <v>33458</v>
      </c>
      <c r="B7419" s="338" t="s">
        <v>4970</v>
      </c>
      <c r="C7419" s="338" t="s">
        <v>1681</v>
      </c>
      <c r="D7419" s="338">
        <v>2018.0</v>
      </c>
      <c r="E7419" s="338" t="s">
        <v>33459</v>
      </c>
      <c r="F7419" s="339">
        <v>45114.0</v>
      </c>
      <c r="G7419" s="338" t="s">
        <v>5070</v>
      </c>
      <c r="H7419" s="338" t="s">
        <v>25075</v>
      </c>
      <c r="I7419" s="338" t="s">
        <v>25075</v>
      </c>
      <c r="J7419" s="338" t="s">
        <v>33460</v>
      </c>
      <c r="K7419" s="338" t="s">
        <v>12977</v>
      </c>
      <c r="M7419" s="338" t="s">
        <v>33461</v>
      </c>
      <c r="N7419" s="338" t="s">
        <v>33462</v>
      </c>
      <c r="O7419" s="338" t="s">
        <v>13572</v>
      </c>
    </row>
    <row r="7420" ht="15.75" customHeight="1">
      <c r="A7420" s="338" t="s">
        <v>33463</v>
      </c>
      <c r="B7420" s="338" t="s">
        <v>4970</v>
      </c>
      <c r="C7420" s="338" t="s">
        <v>1547</v>
      </c>
      <c r="D7420" s="338">
        <v>2018.0</v>
      </c>
      <c r="E7420" s="338" t="s">
        <v>33464</v>
      </c>
      <c r="F7420" s="339">
        <v>45143.0</v>
      </c>
      <c r="G7420" s="338" t="s">
        <v>5219</v>
      </c>
      <c r="H7420" s="338" t="s">
        <v>23876</v>
      </c>
      <c r="I7420" s="338" t="s">
        <v>23876</v>
      </c>
      <c r="J7420" s="338" t="s">
        <v>20688</v>
      </c>
      <c r="K7420" s="338" t="s">
        <v>4987</v>
      </c>
      <c r="M7420" s="338" t="s">
        <v>33465</v>
      </c>
      <c r="N7420" s="338" t="s">
        <v>25669</v>
      </c>
      <c r="O7420" s="338" t="s">
        <v>5096</v>
      </c>
    </row>
    <row r="7421" ht="15.75" customHeight="1">
      <c r="A7421" s="338" t="s">
        <v>33466</v>
      </c>
      <c r="B7421" s="338" t="s">
        <v>4970</v>
      </c>
      <c r="C7421" s="338" t="s">
        <v>1425</v>
      </c>
      <c r="D7421" s="338">
        <v>2018.0</v>
      </c>
      <c r="E7421" s="338" t="s">
        <v>33467</v>
      </c>
      <c r="F7421" s="339">
        <v>45082.0</v>
      </c>
      <c r="G7421" s="338" t="s">
        <v>8306</v>
      </c>
      <c r="H7421" s="338" t="s">
        <v>33468</v>
      </c>
      <c r="I7421" s="338" t="s">
        <v>33469</v>
      </c>
      <c r="J7421" s="338" t="s">
        <v>33470</v>
      </c>
      <c r="K7421" s="338" t="s">
        <v>4987</v>
      </c>
      <c r="M7421" s="338" t="s">
        <v>33471</v>
      </c>
      <c r="N7421" s="338" t="s">
        <v>31613</v>
      </c>
      <c r="O7421" s="338" t="s">
        <v>5010</v>
      </c>
    </row>
    <row r="7422" ht="15.75" customHeight="1">
      <c r="A7422" s="338" t="s">
        <v>3367</v>
      </c>
      <c r="B7422" s="338" t="s">
        <v>4970</v>
      </c>
      <c r="C7422" s="338" t="s">
        <v>1558</v>
      </c>
      <c r="D7422" s="338">
        <v>2018.0</v>
      </c>
      <c r="E7422" s="338" t="s">
        <v>32806</v>
      </c>
      <c r="F7422" s="339">
        <v>44932.0</v>
      </c>
      <c r="G7422" s="338" t="s">
        <v>6547</v>
      </c>
      <c r="H7422" s="338" t="s">
        <v>21321</v>
      </c>
      <c r="I7422" s="338" t="s">
        <v>21321</v>
      </c>
      <c r="J7422" s="338" t="s">
        <v>21321</v>
      </c>
      <c r="K7422" s="338" t="s">
        <v>4987</v>
      </c>
      <c r="L7422" s="338" t="s">
        <v>12781</v>
      </c>
      <c r="M7422" s="338" t="s">
        <v>33472</v>
      </c>
      <c r="N7422" s="338" t="s">
        <v>29416</v>
      </c>
      <c r="O7422" s="338" t="s">
        <v>5339</v>
      </c>
    </row>
    <row r="7423" ht="15.75" customHeight="1">
      <c r="A7423" s="338" t="s">
        <v>33473</v>
      </c>
      <c r="B7423" s="338" t="s">
        <v>5601</v>
      </c>
      <c r="C7423" s="338" t="s">
        <v>1558</v>
      </c>
      <c r="D7423" s="338">
        <v>2018.0</v>
      </c>
      <c r="E7423" s="338" t="s">
        <v>33474</v>
      </c>
      <c r="F7423" s="339">
        <v>45051.0</v>
      </c>
      <c r="G7423" s="338" t="s">
        <v>5411</v>
      </c>
      <c r="H7423" s="338" t="s">
        <v>33475</v>
      </c>
      <c r="I7423" s="338" t="s">
        <v>33475</v>
      </c>
      <c r="J7423" s="338" t="s">
        <v>28050</v>
      </c>
      <c r="K7423" s="338" t="s">
        <v>4987</v>
      </c>
      <c r="M7423" s="338" t="s">
        <v>33476</v>
      </c>
      <c r="N7423" s="338" t="s">
        <v>33477</v>
      </c>
      <c r="O7423" s="338" t="s">
        <v>5028</v>
      </c>
    </row>
    <row r="7424" ht="15.75" customHeight="1">
      <c r="A7424" s="338" t="s">
        <v>33478</v>
      </c>
      <c r="B7424" s="338" t="s">
        <v>4970</v>
      </c>
      <c r="C7424" s="338" t="s">
        <v>1547</v>
      </c>
      <c r="D7424" s="338">
        <v>2018.0</v>
      </c>
      <c r="E7424" s="338" t="s">
        <v>33479</v>
      </c>
      <c r="F7424" s="339">
        <v>45021.0</v>
      </c>
      <c r="G7424" s="338" t="s">
        <v>6306</v>
      </c>
      <c r="H7424" s="338" t="s">
        <v>16877</v>
      </c>
      <c r="I7424" s="338" t="s">
        <v>16877</v>
      </c>
      <c r="J7424" s="338" t="s">
        <v>33480</v>
      </c>
      <c r="K7424" s="338" t="s">
        <v>4987</v>
      </c>
      <c r="M7424" s="338" t="s">
        <v>33481</v>
      </c>
      <c r="N7424" s="338" t="s">
        <v>33482</v>
      </c>
      <c r="O7424" s="338" t="s">
        <v>5160</v>
      </c>
    </row>
    <row r="7425" ht="15.75" customHeight="1">
      <c r="A7425" s="338" t="s">
        <v>33483</v>
      </c>
      <c r="B7425" s="338" t="s">
        <v>4970</v>
      </c>
      <c r="C7425" s="338" t="s">
        <v>1547</v>
      </c>
      <c r="D7425" s="338">
        <v>2018.0</v>
      </c>
      <c r="E7425" s="338" t="s">
        <v>33484</v>
      </c>
      <c r="F7425" s="339">
        <v>44963.0</v>
      </c>
      <c r="G7425" s="338" t="s">
        <v>8814</v>
      </c>
      <c r="H7425" s="338" t="s">
        <v>30640</v>
      </c>
      <c r="I7425" s="338" t="s">
        <v>30640</v>
      </c>
      <c r="J7425" s="338" t="s">
        <v>30712</v>
      </c>
      <c r="K7425" s="338" t="s">
        <v>5245</v>
      </c>
      <c r="L7425" s="338" t="s">
        <v>5377</v>
      </c>
      <c r="M7425" s="338" t="s">
        <v>33485</v>
      </c>
      <c r="N7425" s="338" t="s">
        <v>33486</v>
      </c>
      <c r="O7425" s="338" t="s">
        <v>5457</v>
      </c>
    </row>
    <row r="7426" ht="15.75" customHeight="1">
      <c r="A7426" s="338" t="s">
        <v>33487</v>
      </c>
      <c r="B7426" s="338" t="s">
        <v>5601</v>
      </c>
      <c r="C7426" s="338" t="s">
        <v>1558</v>
      </c>
      <c r="D7426" s="338">
        <v>2018.0</v>
      </c>
      <c r="E7426" s="338" t="s">
        <v>32363</v>
      </c>
      <c r="F7426" s="339">
        <v>44990.0</v>
      </c>
      <c r="G7426" s="338" t="s">
        <v>6659</v>
      </c>
      <c r="H7426" s="338" t="s">
        <v>20902</v>
      </c>
      <c r="I7426" s="338" t="s">
        <v>20902</v>
      </c>
      <c r="J7426" s="338" t="s">
        <v>33488</v>
      </c>
      <c r="K7426" s="338" t="s">
        <v>4987</v>
      </c>
      <c r="M7426" s="338" t="s">
        <v>33489</v>
      </c>
      <c r="N7426" s="338" t="s">
        <v>31151</v>
      </c>
      <c r="O7426" s="338" t="s">
        <v>5483</v>
      </c>
    </row>
    <row r="7427" ht="15.75" customHeight="1">
      <c r="A7427" s="338" t="s">
        <v>11954</v>
      </c>
      <c r="B7427" s="338" t="s">
        <v>4993</v>
      </c>
      <c r="C7427" s="338" t="s">
        <v>1601</v>
      </c>
      <c r="D7427" s="338">
        <v>2018.0</v>
      </c>
      <c r="E7427" s="338" t="s">
        <v>33113</v>
      </c>
      <c r="F7427" s="339">
        <v>44989.0</v>
      </c>
      <c r="G7427" s="338" t="s">
        <v>11632</v>
      </c>
      <c r="H7427" s="338" t="s">
        <v>33490</v>
      </c>
      <c r="I7427" s="338" t="s">
        <v>33490</v>
      </c>
      <c r="J7427" s="338" t="s">
        <v>33491</v>
      </c>
      <c r="K7427" s="338" t="s">
        <v>4987</v>
      </c>
      <c r="M7427" s="338" t="s">
        <v>33492</v>
      </c>
      <c r="N7427" s="338" t="s">
        <v>33493</v>
      </c>
      <c r="O7427" s="338" t="s">
        <v>5698</v>
      </c>
    </row>
    <row r="7428" ht="15.75" customHeight="1">
      <c r="A7428" s="338" t="s">
        <v>33494</v>
      </c>
      <c r="B7428" s="338" t="s">
        <v>5601</v>
      </c>
      <c r="C7428" s="338" t="s">
        <v>1547</v>
      </c>
      <c r="D7428" s="338">
        <v>2018.0</v>
      </c>
      <c r="E7428" s="338" t="s">
        <v>33495</v>
      </c>
      <c r="F7428" s="338" t="s">
        <v>5059</v>
      </c>
      <c r="G7428" s="338" t="s">
        <v>5129</v>
      </c>
      <c r="H7428" s="338" t="s">
        <v>22270</v>
      </c>
      <c r="I7428" s="338" t="s">
        <v>33496</v>
      </c>
      <c r="J7428" s="338" t="s">
        <v>33497</v>
      </c>
      <c r="K7428" s="338" t="s">
        <v>19171</v>
      </c>
      <c r="M7428" s="338" t="s">
        <v>33498</v>
      </c>
      <c r="N7428" s="338" t="s">
        <v>31477</v>
      </c>
      <c r="O7428" s="338" t="s">
        <v>8022</v>
      </c>
    </row>
    <row r="7429" ht="15.75" customHeight="1">
      <c r="A7429" s="338" t="s">
        <v>33499</v>
      </c>
      <c r="B7429" s="338" t="s">
        <v>4993</v>
      </c>
      <c r="C7429" s="338" t="s">
        <v>1681</v>
      </c>
      <c r="D7429" s="338">
        <v>2018.0</v>
      </c>
      <c r="E7429" s="338" t="s">
        <v>33500</v>
      </c>
      <c r="F7429" s="339">
        <v>44964.0</v>
      </c>
      <c r="G7429" s="338" t="s">
        <v>5755</v>
      </c>
      <c r="H7429" s="338" t="s">
        <v>30053</v>
      </c>
      <c r="I7429" s="338" t="s">
        <v>33501</v>
      </c>
      <c r="J7429" s="338" t="s">
        <v>22455</v>
      </c>
      <c r="K7429" s="338" t="s">
        <v>4976</v>
      </c>
      <c r="L7429" s="338" t="s">
        <v>5064</v>
      </c>
      <c r="M7429" s="338" t="s">
        <v>33502</v>
      </c>
      <c r="N7429" s="338" t="s">
        <v>29483</v>
      </c>
      <c r="O7429" s="338" t="s">
        <v>5020</v>
      </c>
    </row>
    <row r="7430" ht="15.75" customHeight="1">
      <c r="A7430" s="338" t="s">
        <v>33503</v>
      </c>
      <c r="B7430" s="338" t="s">
        <v>4970</v>
      </c>
      <c r="C7430" s="338" t="s">
        <v>1537</v>
      </c>
      <c r="D7430" s="338">
        <v>2018.0</v>
      </c>
      <c r="E7430" s="338" t="s">
        <v>33504</v>
      </c>
      <c r="F7430" s="339">
        <v>44962.0</v>
      </c>
      <c r="G7430" s="338" t="s">
        <v>6536</v>
      </c>
      <c r="H7430" s="338" t="s">
        <v>33505</v>
      </c>
      <c r="I7430" s="338" t="s">
        <v>33506</v>
      </c>
      <c r="J7430" s="338" t="s">
        <v>33507</v>
      </c>
      <c r="K7430" s="338" t="s">
        <v>4987</v>
      </c>
      <c r="L7430" s="338" t="s">
        <v>5971</v>
      </c>
      <c r="M7430" s="338" t="s">
        <v>33508</v>
      </c>
      <c r="N7430" s="338" t="s">
        <v>4990</v>
      </c>
      <c r="O7430" s="338" t="s">
        <v>5077</v>
      </c>
    </row>
    <row r="7431" ht="15.75" customHeight="1">
      <c r="A7431" s="338" t="s">
        <v>4322</v>
      </c>
      <c r="B7431" s="338" t="s">
        <v>4993</v>
      </c>
      <c r="C7431" s="338" t="s">
        <v>1572</v>
      </c>
      <c r="D7431" s="338">
        <v>2018.0</v>
      </c>
      <c r="E7431" s="338" t="s">
        <v>32934</v>
      </c>
      <c r="F7431" s="339">
        <v>44932.0</v>
      </c>
      <c r="G7431" s="338" t="s">
        <v>5121</v>
      </c>
      <c r="H7431" s="338" t="s">
        <v>33509</v>
      </c>
      <c r="I7431" s="338" t="s">
        <v>24396</v>
      </c>
      <c r="J7431" s="338" t="s">
        <v>28098</v>
      </c>
      <c r="K7431" s="338" t="s">
        <v>5607</v>
      </c>
      <c r="L7431" s="338" t="s">
        <v>6394</v>
      </c>
      <c r="M7431" s="338" t="s">
        <v>33510</v>
      </c>
      <c r="N7431" s="338" t="s">
        <v>18868</v>
      </c>
      <c r="O7431" s="338" t="s">
        <v>5143</v>
      </c>
    </row>
    <row r="7432" ht="15.75" customHeight="1">
      <c r="A7432" s="338" t="s">
        <v>1432</v>
      </c>
      <c r="B7432" s="338" t="s">
        <v>4993</v>
      </c>
      <c r="C7432" s="338" t="s">
        <v>1681</v>
      </c>
      <c r="D7432" s="338">
        <v>2018.0</v>
      </c>
      <c r="E7432" s="338" t="s">
        <v>32688</v>
      </c>
      <c r="F7432" s="339">
        <v>44992.0</v>
      </c>
      <c r="G7432" s="338" t="s">
        <v>5251</v>
      </c>
      <c r="H7432" s="338" t="s">
        <v>33511</v>
      </c>
      <c r="I7432" s="338" t="s">
        <v>33512</v>
      </c>
      <c r="J7432" s="338" t="s">
        <v>33513</v>
      </c>
      <c r="K7432" s="338" t="s">
        <v>4987</v>
      </c>
      <c r="L7432" s="338" t="s">
        <v>5389</v>
      </c>
      <c r="M7432" s="338" t="s">
        <v>33514</v>
      </c>
      <c r="N7432" s="338" t="s">
        <v>33515</v>
      </c>
      <c r="O7432" s="338" t="s">
        <v>5780</v>
      </c>
    </row>
    <row r="7433" ht="15.75" customHeight="1">
      <c r="A7433" s="338" t="s">
        <v>33516</v>
      </c>
      <c r="B7433" s="338" t="s">
        <v>4970</v>
      </c>
      <c r="C7433" s="338" t="s">
        <v>1547</v>
      </c>
      <c r="D7433" s="338">
        <v>2018.0</v>
      </c>
      <c r="E7433" s="338" t="s">
        <v>33517</v>
      </c>
      <c r="F7433" s="339">
        <v>44963.0</v>
      </c>
      <c r="G7433" s="338" t="s">
        <v>5319</v>
      </c>
      <c r="H7433" s="338" t="s">
        <v>33518</v>
      </c>
      <c r="I7433" s="338" t="s">
        <v>33518</v>
      </c>
      <c r="J7433" s="338" t="s">
        <v>27075</v>
      </c>
      <c r="K7433" s="338" t="s">
        <v>5245</v>
      </c>
      <c r="M7433" s="338" t="s">
        <v>33519</v>
      </c>
      <c r="N7433" s="338" t="s">
        <v>33520</v>
      </c>
      <c r="O7433" s="338" t="s">
        <v>5150</v>
      </c>
    </row>
    <row r="7434" ht="15.75" customHeight="1">
      <c r="A7434" s="338" t="s">
        <v>1414</v>
      </c>
      <c r="B7434" s="338" t="s">
        <v>4993</v>
      </c>
      <c r="C7434" s="338" t="s">
        <v>1572</v>
      </c>
      <c r="D7434" s="338">
        <v>2018.0</v>
      </c>
      <c r="E7434" s="338" t="s">
        <v>33521</v>
      </c>
      <c r="F7434" s="339">
        <v>45145.0</v>
      </c>
      <c r="G7434" s="338" t="s">
        <v>5272</v>
      </c>
      <c r="H7434" s="338" t="s">
        <v>33522</v>
      </c>
      <c r="I7434" s="338" t="s">
        <v>33523</v>
      </c>
      <c r="J7434" s="338" t="s">
        <v>33524</v>
      </c>
      <c r="K7434" s="338" t="s">
        <v>7898</v>
      </c>
      <c r="L7434" s="338" t="s">
        <v>5960</v>
      </c>
      <c r="M7434" s="338" t="s">
        <v>33525</v>
      </c>
      <c r="N7434" s="338" t="s">
        <v>33526</v>
      </c>
      <c r="O7434" s="338" t="s">
        <v>5067</v>
      </c>
    </row>
    <row r="7435" ht="15.75" customHeight="1">
      <c r="A7435" s="338" t="s">
        <v>4941</v>
      </c>
      <c r="B7435" s="338" t="s">
        <v>4970</v>
      </c>
      <c r="C7435" s="338" t="s">
        <v>1558</v>
      </c>
      <c r="D7435" s="338">
        <v>2018.0</v>
      </c>
      <c r="E7435" s="338" t="s">
        <v>33429</v>
      </c>
      <c r="F7435" s="339">
        <v>44991.0</v>
      </c>
      <c r="G7435" s="338" t="s">
        <v>5060</v>
      </c>
      <c r="H7435" s="338" t="s">
        <v>32364</v>
      </c>
      <c r="I7435" s="338" t="s">
        <v>33527</v>
      </c>
      <c r="J7435" s="338" t="s">
        <v>17037</v>
      </c>
      <c r="K7435" s="338" t="s">
        <v>31587</v>
      </c>
      <c r="M7435" s="338" t="s">
        <v>33528</v>
      </c>
      <c r="N7435" s="338" t="s">
        <v>33529</v>
      </c>
      <c r="O7435" s="338" t="s">
        <v>5160</v>
      </c>
    </row>
    <row r="7436" ht="15.75" customHeight="1">
      <c r="A7436" s="338" t="s">
        <v>33530</v>
      </c>
      <c r="B7436" s="338" t="s">
        <v>7737</v>
      </c>
      <c r="C7436" s="338" t="s">
        <v>1537</v>
      </c>
      <c r="D7436" s="338">
        <v>2018.0</v>
      </c>
      <c r="E7436" s="338" t="s">
        <v>33165</v>
      </c>
      <c r="F7436" s="339">
        <v>45143.0</v>
      </c>
      <c r="G7436" s="338" t="s">
        <v>5241</v>
      </c>
      <c r="H7436" s="338" t="s">
        <v>33531</v>
      </c>
      <c r="I7436" s="338" t="s">
        <v>33531</v>
      </c>
      <c r="J7436" s="338" t="s">
        <v>33532</v>
      </c>
      <c r="K7436" s="338" t="s">
        <v>4987</v>
      </c>
      <c r="L7436" s="338" t="s">
        <v>7748</v>
      </c>
      <c r="M7436" s="338" t="s">
        <v>33533</v>
      </c>
      <c r="N7436" s="338" t="s">
        <v>18868</v>
      </c>
      <c r="O7436" s="338" t="s">
        <v>5160</v>
      </c>
    </row>
    <row r="7437" ht="15.75" customHeight="1">
      <c r="A7437" s="338" t="s">
        <v>33534</v>
      </c>
      <c r="B7437" s="338" t="s">
        <v>4970</v>
      </c>
      <c r="C7437" s="338" t="s">
        <v>1547</v>
      </c>
      <c r="D7437" s="338">
        <v>2018.0</v>
      </c>
      <c r="E7437" s="338" t="s">
        <v>33044</v>
      </c>
      <c r="F7437" s="339">
        <v>44991.0</v>
      </c>
      <c r="G7437" s="338" t="s">
        <v>7461</v>
      </c>
      <c r="H7437" s="338" t="s">
        <v>33535</v>
      </c>
      <c r="I7437" s="338" t="s">
        <v>33535</v>
      </c>
      <c r="J7437" s="338" t="s">
        <v>33536</v>
      </c>
      <c r="K7437" s="338" t="s">
        <v>6501</v>
      </c>
      <c r="M7437" s="338" t="s">
        <v>33537</v>
      </c>
      <c r="N7437" s="338" t="s">
        <v>33538</v>
      </c>
      <c r="O7437" s="338" t="s">
        <v>5537</v>
      </c>
    </row>
    <row r="7438" ht="15.75" customHeight="1">
      <c r="A7438" s="338" t="s">
        <v>33539</v>
      </c>
      <c r="C7438" s="338" t="s">
        <v>1681</v>
      </c>
      <c r="D7438" s="338">
        <v>2018.0</v>
      </c>
      <c r="E7438" s="338" t="s">
        <v>33540</v>
      </c>
      <c r="F7438" s="339">
        <v>44933.0</v>
      </c>
      <c r="G7438" s="338" t="s">
        <v>5447</v>
      </c>
      <c r="H7438" s="338" t="s">
        <v>33541</v>
      </c>
      <c r="I7438" s="338" t="s">
        <v>28766</v>
      </c>
      <c r="J7438" s="338" t="s">
        <v>33542</v>
      </c>
      <c r="K7438" s="338" t="s">
        <v>6501</v>
      </c>
      <c r="M7438" s="338" t="s">
        <v>33543</v>
      </c>
      <c r="N7438" s="338" t="s">
        <v>33544</v>
      </c>
      <c r="O7438" s="338" t="s">
        <v>5457</v>
      </c>
    </row>
    <row r="7439" ht="15.75" customHeight="1">
      <c r="A7439" s="338" t="s">
        <v>3132</v>
      </c>
      <c r="B7439" s="338" t="s">
        <v>4993</v>
      </c>
      <c r="C7439" s="338" t="s">
        <v>1572</v>
      </c>
      <c r="D7439" s="338">
        <v>2018.0</v>
      </c>
      <c r="E7439" s="338" t="s">
        <v>33066</v>
      </c>
      <c r="F7439" s="339">
        <v>45082.0</v>
      </c>
      <c r="G7439" s="338" t="s">
        <v>5872</v>
      </c>
      <c r="H7439" s="338" t="s">
        <v>31312</v>
      </c>
      <c r="I7439" s="338" t="s">
        <v>30874</v>
      </c>
      <c r="J7439" s="338" t="s">
        <v>33545</v>
      </c>
      <c r="K7439" s="338" t="s">
        <v>4987</v>
      </c>
      <c r="L7439" s="338" t="s">
        <v>5377</v>
      </c>
      <c r="M7439" s="338" t="s">
        <v>33546</v>
      </c>
      <c r="N7439" s="338" t="s">
        <v>31339</v>
      </c>
      <c r="O7439" s="338" t="s">
        <v>6003</v>
      </c>
    </row>
    <row r="7440" ht="15.75" customHeight="1">
      <c r="A7440" s="338" t="s">
        <v>33547</v>
      </c>
      <c r="B7440" s="338" t="s">
        <v>7737</v>
      </c>
      <c r="C7440" s="338" t="s">
        <v>1537</v>
      </c>
      <c r="D7440" s="338">
        <v>2018.0</v>
      </c>
      <c r="E7440" s="338" t="s">
        <v>32947</v>
      </c>
      <c r="F7440" s="339">
        <v>44963.0</v>
      </c>
      <c r="G7440" s="338" t="s">
        <v>5287</v>
      </c>
      <c r="H7440" s="338" t="s">
        <v>33548</v>
      </c>
      <c r="I7440" s="338" t="s">
        <v>31376</v>
      </c>
      <c r="J7440" s="338" t="s">
        <v>31377</v>
      </c>
      <c r="K7440" s="338" t="s">
        <v>18604</v>
      </c>
      <c r="M7440" s="338" t="s">
        <v>33549</v>
      </c>
      <c r="N7440" s="338" t="s">
        <v>31379</v>
      </c>
      <c r="O7440" s="338" t="s">
        <v>5537</v>
      </c>
    </row>
    <row r="7441" ht="15.75" customHeight="1">
      <c r="A7441" s="338" t="s">
        <v>3720</v>
      </c>
      <c r="B7441" s="338" t="s">
        <v>4970</v>
      </c>
      <c r="C7441" s="338" t="s">
        <v>1558</v>
      </c>
      <c r="D7441" s="338">
        <v>2018.0</v>
      </c>
      <c r="E7441" s="338" t="s">
        <v>32932</v>
      </c>
      <c r="F7441" s="339">
        <v>45173.0</v>
      </c>
      <c r="G7441" s="338" t="s">
        <v>8100</v>
      </c>
      <c r="H7441" s="338" t="s">
        <v>24657</v>
      </c>
      <c r="I7441" s="338" t="s">
        <v>24657</v>
      </c>
      <c r="J7441" s="338" t="s">
        <v>33550</v>
      </c>
      <c r="K7441" s="338" t="s">
        <v>4987</v>
      </c>
      <c r="L7441" s="338" t="s">
        <v>4977</v>
      </c>
      <c r="M7441" s="338" t="s">
        <v>33551</v>
      </c>
      <c r="N7441" s="338" t="s">
        <v>33552</v>
      </c>
      <c r="O7441" s="338" t="s">
        <v>5780</v>
      </c>
    </row>
    <row r="7442" ht="15.75" customHeight="1">
      <c r="A7442" s="338" t="s">
        <v>1526</v>
      </c>
      <c r="B7442" s="338" t="s">
        <v>7737</v>
      </c>
      <c r="C7442" s="338" t="s">
        <v>1537</v>
      </c>
      <c r="D7442" s="338">
        <v>2018.0</v>
      </c>
      <c r="E7442" s="338" t="s">
        <v>32688</v>
      </c>
      <c r="F7442" s="339">
        <v>45143.0</v>
      </c>
      <c r="G7442" s="338" t="s">
        <v>5251</v>
      </c>
      <c r="H7442" s="338" t="s">
        <v>26140</v>
      </c>
      <c r="I7442" s="338" t="s">
        <v>30786</v>
      </c>
      <c r="J7442" s="338" t="s">
        <v>33553</v>
      </c>
      <c r="K7442" s="338" t="s">
        <v>4976</v>
      </c>
      <c r="M7442" s="338" t="s">
        <v>33554</v>
      </c>
      <c r="N7442" s="338" t="s">
        <v>31112</v>
      </c>
      <c r="O7442" s="338" t="s">
        <v>5324</v>
      </c>
    </row>
    <row r="7443" ht="15.75" customHeight="1">
      <c r="A7443" s="338" t="s">
        <v>33555</v>
      </c>
      <c r="B7443" s="338" t="s">
        <v>7737</v>
      </c>
      <c r="C7443" s="338" t="s">
        <v>1572</v>
      </c>
      <c r="D7443" s="338">
        <v>2018.0</v>
      </c>
      <c r="E7443" s="338" t="s">
        <v>33556</v>
      </c>
      <c r="F7443" s="339">
        <v>45053.0</v>
      </c>
      <c r="G7443" s="338" t="s">
        <v>8030</v>
      </c>
      <c r="H7443" s="338" t="s">
        <v>33557</v>
      </c>
      <c r="I7443" s="338" t="s">
        <v>33558</v>
      </c>
      <c r="J7443" s="338" t="s">
        <v>33559</v>
      </c>
      <c r="K7443" s="338" t="s">
        <v>7898</v>
      </c>
      <c r="M7443" s="338" t="s">
        <v>33560</v>
      </c>
      <c r="N7443" s="338" t="s">
        <v>21899</v>
      </c>
      <c r="O7443" s="338" t="s">
        <v>5186</v>
      </c>
    </row>
    <row r="7444" ht="15.75" customHeight="1">
      <c r="A7444" s="338" t="s">
        <v>33561</v>
      </c>
      <c r="B7444" s="338" t="s">
        <v>8739</v>
      </c>
      <c r="C7444" s="338" t="s">
        <v>1547</v>
      </c>
      <c r="D7444" s="338">
        <v>2018.0</v>
      </c>
      <c r="E7444" s="338" t="s">
        <v>33562</v>
      </c>
      <c r="F7444" s="339">
        <v>45143.0</v>
      </c>
      <c r="G7444" s="338" t="s">
        <v>5931</v>
      </c>
      <c r="H7444" s="338" t="s">
        <v>33563</v>
      </c>
      <c r="I7444" s="338" t="s">
        <v>33564</v>
      </c>
      <c r="J7444" s="338" t="s">
        <v>24768</v>
      </c>
      <c r="K7444" s="338" t="s">
        <v>4987</v>
      </c>
      <c r="M7444" s="338" t="s">
        <v>33565</v>
      </c>
      <c r="N7444" s="338" t="s">
        <v>31551</v>
      </c>
      <c r="O7444" s="338" t="s">
        <v>5262</v>
      </c>
    </row>
    <row r="7445" ht="15.75" customHeight="1">
      <c r="A7445" s="338" t="s">
        <v>2201</v>
      </c>
      <c r="B7445" s="338" t="s">
        <v>4970</v>
      </c>
      <c r="C7445" s="338" t="s">
        <v>1547</v>
      </c>
      <c r="D7445" s="338">
        <v>2019.0</v>
      </c>
      <c r="E7445" s="338" t="s">
        <v>33566</v>
      </c>
      <c r="F7445" s="339">
        <v>44933.0</v>
      </c>
      <c r="G7445" s="338" t="s">
        <v>19022</v>
      </c>
      <c r="H7445" s="338" t="s">
        <v>32938</v>
      </c>
      <c r="I7445" s="338" t="s">
        <v>32938</v>
      </c>
      <c r="J7445" s="338" t="s">
        <v>31738</v>
      </c>
      <c r="K7445" s="338" t="s">
        <v>4987</v>
      </c>
      <c r="L7445" s="338" t="s">
        <v>5222</v>
      </c>
      <c r="M7445" s="338" t="s">
        <v>33567</v>
      </c>
      <c r="N7445" s="338" t="s">
        <v>30407</v>
      </c>
      <c r="O7445" s="338" t="s">
        <v>19914</v>
      </c>
    </row>
    <row r="7446" ht="15.75" customHeight="1">
      <c r="A7446" s="338" t="s">
        <v>33568</v>
      </c>
      <c r="B7446" s="338" t="s">
        <v>4970</v>
      </c>
      <c r="C7446" s="338" t="s">
        <v>1558</v>
      </c>
      <c r="D7446" s="338">
        <v>2019.0</v>
      </c>
      <c r="E7446" s="338" t="s">
        <v>33569</v>
      </c>
      <c r="F7446" s="339">
        <v>45084.0</v>
      </c>
      <c r="G7446" s="338" t="s">
        <v>33570</v>
      </c>
      <c r="H7446" s="338" t="s">
        <v>14283</v>
      </c>
      <c r="I7446" s="338" t="s">
        <v>14283</v>
      </c>
      <c r="J7446" s="338" t="s">
        <v>16679</v>
      </c>
      <c r="K7446" s="338" t="s">
        <v>4987</v>
      </c>
      <c r="L7446" s="338" t="s">
        <v>16634</v>
      </c>
      <c r="M7446" s="338" t="s">
        <v>33571</v>
      </c>
      <c r="N7446" s="338" t="s">
        <v>4990</v>
      </c>
      <c r="O7446" s="338" t="s">
        <v>8697</v>
      </c>
    </row>
    <row r="7447" ht="15.75" customHeight="1">
      <c r="A7447" s="338" t="s">
        <v>99</v>
      </c>
      <c r="B7447" s="338" t="s">
        <v>7737</v>
      </c>
      <c r="C7447" s="338" t="s">
        <v>1537</v>
      </c>
      <c r="D7447" s="338">
        <v>2019.0</v>
      </c>
      <c r="E7447" s="338" t="s">
        <v>14967</v>
      </c>
      <c r="F7447" s="339">
        <v>45024.0</v>
      </c>
      <c r="G7447" s="338" t="s">
        <v>33572</v>
      </c>
      <c r="H7447" s="338" t="s">
        <v>25528</v>
      </c>
      <c r="I7447" s="338" t="s">
        <v>27995</v>
      </c>
      <c r="J7447" s="338" t="s">
        <v>11718</v>
      </c>
      <c r="K7447" s="338" t="s">
        <v>4987</v>
      </c>
      <c r="L7447" s="338" t="s">
        <v>33573</v>
      </c>
      <c r="M7447" s="338" t="s">
        <v>33574</v>
      </c>
      <c r="N7447" s="338" t="s">
        <v>29021</v>
      </c>
      <c r="O7447" s="338" t="s">
        <v>12760</v>
      </c>
    </row>
    <row r="7448" ht="15.75" customHeight="1">
      <c r="A7448" s="338" t="s">
        <v>3525</v>
      </c>
      <c r="B7448" s="338" t="s">
        <v>7737</v>
      </c>
      <c r="C7448" s="338" t="s">
        <v>1681</v>
      </c>
      <c r="D7448" s="338">
        <v>2019.0</v>
      </c>
      <c r="E7448" s="338" t="s">
        <v>33575</v>
      </c>
      <c r="F7448" s="339">
        <v>44933.0</v>
      </c>
      <c r="G7448" s="338" t="s">
        <v>7870</v>
      </c>
      <c r="H7448" s="338" t="s">
        <v>33576</v>
      </c>
      <c r="I7448" s="338" t="s">
        <v>33576</v>
      </c>
      <c r="J7448" s="338" t="s">
        <v>22157</v>
      </c>
      <c r="K7448" s="338" t="s">
        <v>4976</v>
      </c>
      <c r="L7448" s="338" t="s">
        <v>5157</v>
      </c>
      <c r="M7448" s="338" t="s">
        <v>33577</v>
      </c>
      <c r="N7448" s="338" t="s">
        <v>5126</v>
      </c>
      <c r="O7448" s="338" t="s">
        <v>5576</v>
      </c>
    </row>
    <row r="7449" ht="15.75" customHeight="1">
      <c r="A7449" s="338" t="s">
        <v>4296</v>
      </c>
      <c r="B7449" s="338" t="s">
        <v>4993</v>
      </c>
      <c r="C7449" s="338" t="s">
        <v>1547</v>
      </c>
      <c r="D7449" s="338">
        <v>2019.0</v>
      </c>
      <c r="E7449" s="338" t="s">
        <v>33578</v>
      </c>
      <c r="F7449" s="339">
        <v>45145.0</v>
      </c>
      <c r="G7449" s="338" t="s">
        <v>8560</v>
      </c>
      <c r="H7449" s="338" t="s">
        <v>29258</v>
      </c>
      <c r="I7449" s="338" t="s">
        <v>29258</v>
      </c>
      <c r="J7449" s="338" t="s">
        <v>26781</v>
      </c>
      <c r="K7449" s="338" t="s">
        <v>4987</v>
      </c>
      <c r="L7449" s="338" t="s">
        <v>7743</v>
      </c>
      <c r="M7449" s="338" t="s">
        <v>33579</v>
      </c>
      <c r="N7449" s="338" t="s">
        <v>4990</v>
      </c>
      <c r="O7449" s="338" t="s">
        <v>10697</v>
      </c>
    </row>
    <row r="7450" ht="15.75" customHeight="1">
      <c r="A7450" s="338" t="s">
        <v>1416</v>
      </c>
      <c r="B7450" s="338" t="s">
        <v>7737</v>
      </c>
      <c r="C7450" s="338" t="s">
        <v>1537</v>
      </c>
      <c r="D7450" s="338">
        <v>2019.0</v>
      </c>
      <c r="E7450" s="338" t="s">
        <v>33580</v>
      </c>
      <c r="F7450" s="339">
        <v>45022.0</v>
      </c>
      <c r="G7450" s="338" t="s">
        <v>5680</v>
      </c>
      <c r="H7450" s="338" t="s">
        <v>33308</v>
      </c>
      <c r="I7450" s="338" t="s">
        <v>28812</v>
      </c>
      <c r="J7450" s="338" t="s">
        <v>33581</v>
      </c>
      <c r="K7450" s="338" t="s">
        <v>4987</v>
      </c>
      <c r="L7450" s="338" t="s">
        <v>5222</v>
      </c>
      <c r="M7450" s="338" t="s">
        <v>33582</v>
      </c>
      <c r="N7450" s="338" t="s">
        <v>4990</v>
      </c>
      <c r="O7450" s="338" t="s">
        <v>5339</v>
      </c>
    </row>
    <row r="7451" ht="15.75" customHeight="1">
      <c r="A7451" s="338" t="s">
        <v>33583</v>
      </c>
      <c r="B7451" s="338" t="s">
        <v>4970</v>
      </c>
      <c r="C7451" s="338" t="s">
        <v>1558</v>
      </c>
      <c r="D7451" s="338">
        <v>2019.0</v>
      </c>
      <c r="E7451" s="338" t="s">
        <v>32422</v>
      </c>
      <c r="F7451" s="339">
        <v>45051.0</v>
      </c>
      <c r="G7451" s="338" t="s">
        <v>4983</v>
      </c>
      <c r="H7451" s="338" t="s">
        <v>8009</v>
      </c>
      <c r="I7451" s="338" t="s">
        <v>8009</v>
      </c>
      <c r="J7451" s="338" t="s">
        <v>5746</v>
      </c>
      <c r="K7451" s="338" t="s">
        <v>4987</v>
      </c>
      <c r="M7451" s="338" t="s">
        <v>33584</v>
      </c>
      <c r="N7451" s="338" t="s">
        <v>22475</v>
      </c>
      <c r="O7451" s="338" t="s">
        <v>4991</v>
      </c>
    </row>
    <row r="7452" ht="15.75" customHeight="1">
      <c r="A7452" s="338" t="s">
        <v>458</v>
      </c>
      <c r="B7452" s="338" t="s">
        <v>4970</v>
      </c>
      <c r="C7452" s="338" t="s">
        <v>3713</v>
      </c>
      <c r="D7452" s="338">
        <v>2019.0</v>
      </c>
      <c r="E7452" s="338" t="s">
        <v>33585</v>
      </c>
      <c r="F7452" s="339">
        <v>45024.0</v>
      </c>
      <c r="G7452" s="338" t="s">
        <v>5140</v>
      </c>
      <c r="H7452" s="338" t="s">
        <v>20505</v>
      </c>
      <c r="I7452" s="338" t="s">
        <v>20505</v>
      </c>
      <c r="J7452" s="338" t="s">
        <v>19535</v>
      </c>
      <c r="K7452" s="338" t="s">
        <v>4987</v>
      </c>
      <c r="L7452" s="338" t="s">
        <v>10592</v>
      </c>
      <c r="M7452" s="338" t="s">
        <v>33586</v>
      </c>
      <c r="N7452" s="338" t="s">
        <v>4979</v>
      </c>
      <c r="O7452" s="338" t="s">
        <v>5943</v>
      </c>
    </row>
    <row r="7453" ht="15.75" customHeight="1">
      <c r="A7453" s="338" t="s">
        <v>2116</v>
      </c>
      <c r="B7453" s="338" t="s">
        <v>7737</v>
      </c>
      <c r="C7453" s="338" t="s">
        <v>1558</v>
      </c>
      <c r="D7453" s="338">
        <v>2019.0</v>
      </c>
      <c r="E7453" s="338" t="s">
        <v>33034</v>
      </c>
      <c r="F7453" s="339">
        <v>45144.0</v>
      </c>
      <c r="G7453" s="338" t="s">
        <v>5686</v>
      </c>
      <c r="H7453" s="338" t="s">
        <v>16087</v>
      </c>
      <c r="I7453" s="338" t="s">
        <v>12465</v>
      </c>
      <c r="J7453" s="338" t="s">
        <v>33587</v>
      </c>
      <c r="K7453" s="338" t="s">
        <v>4976</v>
      </c>
      <c r="L7453" s="338" t="s">
        <v>6015</v>
      </c>
      <c r="M7453" s="338" t="s">
        <v>33588</v>
      </c>
      <c r="N7453" s="338" t="s">
        <v>33589</v>
      </c>
      <c r="O7453" s="338" t="s">
        <v>5077</v>
      </c>
    </row>
    <row r="7454" ht="15.75" customHeight="1">
      <c r="A7454" s="338" t="s">
        <v>1455</v>
      </c>
      <c r="B7454" s="338" t="s">
        <v>4970</v>
      </c>
      <c r="C7454" s="338" t="s">
        <v>1558</v>
      </c>
      <c r="D7454" s="338">
        <v>2019.0</v>
      </c>
      <c r="E7454" s="338" t="s">
        <v>33590</v>
      </c>
      <c r="F7454" s="339">
        <v>45085.0</v>
      </c>
      <c r="G7454" s="338" t="s">
        <v>25026</v>
      </c>
      <c r="H7454" s="338" t="s">
        <v>22814</v>
      </c>
      <c r="I7454" s="338" t="s">
        <v>22814</v>
      </c>
      <c r="J7454" s="338" t="s">
        <v>22324</v>
      </c>
      <c r="K7454" s="338" t="s">
        <v>6254</v>
      </c>
      <c r="L7454" s="338" t="s">
        <v>33591</v>
      </c>
      <c r="M7454" s="338" t="s">
        <v>33592</v>
      </c>
      <c r="N7454" s="338" t="s">
        <v>26846</v>
      </c>
      <c r="O7454" s="338" t="s">
        <v>5193</v>
      </c>
    </row>
    <row r="7455" ht="15.75" customHeight="1">
      <c r="A7455" s="338" t="s">
        <v>455</v>
      </c>
      <c r="B7455" s="338" t="s">
        <v>4970</v>
      </c>
      <c r="C7455" s="338" t="s">
        <v>1537</v>
      </c>
      <c r="D7455" s="338">
        <v>2019.0</v>
      </c>
      <c r="E7455" s="338" t="s">
        <v>33044</v>
      </c>
      <c r="F7455" s="339">
        <v>45023.0</v>
      </c>
      <c r="G7455" s="338" t="s">
        <v>29208</v>
      </c>
      <c r="H7455" s="338" t="s">
        <v>30382</v>
      </c>
      <c r="I7455" s="338" t="s">
        <v>30383</v>
      </c>
      <c r="J7455" s="338" t="s">
        <v>11941</v>
      </c>
      <c r="K7455" s="338" t="s">
        <v>4987</v>
      </c>
      <c r="L7455" s="338" t="s">
        <v>15938</v>
      </c>
      <c r="M7455" s="338" t="s">
        <v>33593</v>
      </c>
      <c r="N7455" s="338" t="s">
        <v>25296</v>
      </c>
      <c r="O7455" s="338" t="s">
        <v>7456</v>
      </c>
    </row>
    <row r="7456" ht="15.75" customHeight="1">
      <c r="A7456" s="338" t="s">
        <v>497</v>
      </c>
      <c r="B7456" s="338" t="s">
        <v>7737</v>
      </c>
      <c r="C7456" s="338" t="s">
        <v>1558</v>
      </c>
      <c r="D7456" s="338">
        <v>2019.0</v>
      </c>
      <c r="E7456" s="338" t="s">
        <v>33594</v>
      </c>
      <c r="F7456" s="339">
        <v>45176.0</v>
      </c>
      <c r="G7456" s="338" t="s">
        <v>32930</v>
      </c>
      <c r="H7456" s="338" t="s">
        <v>24546</v>
      </c>
      <c r="I7456" s="338" t="s">
        <v>24546</v>
      </c>
      <c r="J7456" s="338" t="s">
        <v>23638</v>
      </c>
      <c r="K7456" s="338" t="s">
        <v>4987</v>
      </c>
      <c r="L7456" s="338" t="s">
        <v>7743</v>
      </c>
      <c r="M7456" s="338" t="s">
        <v>33595</v>
      </c>
      <c r="N7456" s="338" t="s">
        <v>25296</v>
      </c>
      <c r="O7456" s="338" t="s">
        <v>7456</v>
      </c>
    </row>
    <row r="7457" ht="15.75" customHeight="1">
      <c r="A7457" s="338" t="s">
        <v>268</v>
      </c>
      <c r="B7457" s="338" t="s">
        <v>7737</v>
      </c>
      <c r="C7457" s="338" t="s">
        <v>1537</v>
      </c>
      <c r="D7457" s="338">
        <v>2019.0</v>
      </c>
      <c r="E7457" s="338" t="s">
        <v>26987</v>
      </c>
      <c r="F7457" s="339">
        <v>45022.0</v>
      </c>
      <c r="G7457" s="338" t="s">
        <v>27847</v>
      </c>
      <c r="H7457" s="338" t="s">
        <v>32389</v>
      </c>
      <c r="I7457" s="338" t="s">
        <v>25006</v>
      </c>
      <c r="J7457" s="338" t="s">
        <v>22157</v>
      </c>
      <c r="K7457" s="338" t="s">
        <v>4987</v>
      </c>
      <c r="L7457" s="338" t="s">
        <v>18083</v>
      </c>
      <c r="M7457" s="338" t="s">
        <v>33596</v>
      </c>
      <c r="N7457" s="338" t="s">
        <v>33597</v>
      </c>
      <c r="O7457" s="338" t="s">
        <v>7745</v>
      </c>
    </row>
    <row r="7458" ht="15.75" customHeight="1">
      <c r="A7458" s="338" t="s">
        <v>167</v>
      </c>
      <c r="B7458" s="338" t="s">
        <v>7737</v>
      </c>
      <c r="C7458" s="338" t="s">
        <v>1537</v>
      </c>
      <c r="D7458" s="338">
        <v>2019.0</v>
      </c>
      <c r="E7458" s="338" t="s">
        <v>33598</v>
      </c>
      <c r="F7458" s="339">
        <v>45144.0</v>
      </c>
      <c r="G7458" s="338" t="s">
        <v>32300</v>
      </c>
      <c r="H7458" s="338" t="s">
        <v>27987</v>
      </c>
      <c r="I7458" s="338" t="s">
        <v>27987</v>
      </c>
      <c r="J7458" s="338" t="s">
        <v>30067</v>
      </c>
      <c r="K7458" s="338" t="s">
        <v>4987</v>
      </c>
      <c r="L7458" s="338" t="s">
        <v>18254</v>
      </c>
      <c r="M7458" s="338" t="s">
        <v>33599</v>
      </c>
      <c r="N7458" s="338" t="s">
        <v>7376</v>
      </c>
      <c r="O7458" s="338" t="s">
        <v>5457</v>
      </c>
    </row>
    <row r="7459" ht="15.75" customHeight="1">
      <c r="A7459" s="338" t="s">
        <v>33600</v>
      </c>
      <c r="B7459" s="338" t="s">
        <v>7737</v>
      </c>
      <c r="C7459" s="338" t="s">
        <v>1547</v>
      </c>
      <c r="D7459" s="338">
        <v>2019.0</v>
      </c>
      <c r="E7459" s="338" t="s">
        <v>33181</v>
      </c>
      <c r="F7459" s="339">
        <v>44990.0</v>
      </c>
      <c r="G7459" s="338" t="s">
        <v>6428</v>
      </c>
      <c r="H7459" s="338" t="s">
        <v>33601</v>
      </c>
      <c r="I7459" s="338" t="s">
        <v>32224</v>
      </c>
      <c r="J7459" s="338" t="s">
        <v>33602</v>
      </c>
      <c r="K7459" s="338" t="s">
        <v>4987</v>
      </c>
      <c r="L7459" s="338" t="s">
        <v>5822</v>
      </c>
      <c r="M7459" s="338" t="s">
        <v>33603</v>
      </c>
      <c r="N7459" s="338" t="s">
        <v>33604</v>
      </c>
      <c r="O7459" s="338" t="s">
        <v>5624</v>
      </c>
    </row>
    <row r="7460" ht="15.75" customHeight="1">
      <c r="A7460" s="338" t="s">
        <v>885</v>
      </c>
      <c r="B7460" s="338" t="s">
        <v>7737</v>
      </c>
      <c r="C7460" s="338" t="s">
        <v>1537</v>
      </c>
      <c r="D7460" s="338">
        <v>2019.0</v>
      </c>
      <c r="E7460" s="338" t="s">
        <v>33605</v>
      </c>
      <c r="F7460" s="339">
        <v>45053.0</v>
      </c>
      <c r="G7460" s="338" t="s">
        <v>33606</v>
      </c>
      <c r="H7460" s="338" t="s">
        <v>30757</v>
      </c>
      <c r="I7460" s="338" t="s">
        <v>26994</v>
      </c>
      <c r="J7460" s="338" t="s">
        <v>6721</v>
      </c>
      <c r="K7460" s="338" t="s">
        <v>4987</v>
      </c>
      <c r="L7460" s="338" t="s">
        <v>18254</v>
      </c>
      <c r="M7460" s="338" t="s">
        <v>33607</v>
      </c>
      <c r="N7460" s="338" t="s">
        <v>4990</v>
      </c>
      <c r="O7460" s="338" t="s">
        <v>5046</v>
      </c>
    </row>
    <row r="7461" ht="15.75" customHeight="1">
      <c r="A7461" s="338" t="s">
        <v>3939</v>
      </c>
      <c r="B7461" s="338" t="s">
        <v>7737</v>
      </c>
      <c r="C7461" s="338" t="s">
        <v>1558</v>
      </c>
      <c r="D7461" s="338">
        <v>2019.0</v>
      </c>
      <c r="E7461" s="338" t="s">
        <v>33590</v>
      </c>
      <c r="F7461" s="339">
        <v>45176.0</v>
      </c>
      <c r="G7461" s="338" t="s">
        <v>22057</v>
      </c>
      <c r="H7461" s="338" t="s">
        <v>26283</v>
      </c>
      <c r="I7461" s="338" t="s">
        <v>33608</v>
      </c>
      <c r="J7461" s="338" t="s">
        <v>33609</v>
      </c>
      <c r="K7461" s="338" t="s">
        <v>7575</v>
      </c>
      <c r="L7461" s="338" t="s">
        <v>5822</v>
      </c>
      <c r="M7461" s="338" t="s">
        <v>33610</v>
      </c>
      <c r="N7461" s="338" t="s">
        <v>33611</v>
      </c>
      <c r="O7461" s="338" t="s">
        <v>5576</v>
      </c>
    </row>
    <row r="7462" ht="15.75" customHeight="1">
      <c r="A7462" s="338" t="s">
        <v>822</v>
      </c>
      <c r="B7462" s="338" t="s">
        <v>7737</v>
      </c>
      <c r="C7462" s="338" t="s">
        <v>1537</v>
      </c>
      <c r="D7462" s="338">
        <v>2019.0</v>
      </c>
      <c r="E7462" s="338" t="s">
        <v>33467</v>
      </c>
      <c r="F7462" s="338" t="s">
        <v>5059</v>
      </c>
      <c r="G7462" s="338" t="s">
        <v>14350</v>
      </c>
      <c r="H7462" s="338" t="s">
        <v>31891</v>
      </c>
      <c r="I7462" s="338" t="s">
        <v>33612</v>
      </c>
      <c r="J7462" s="338" t="s">
        <v>33613</v>
      </c>
      <c r="K7462" s="338" t="s">
        <v>4987</v>
      </c>
      <c r="L7462" s="338" t="s">
        <v>16620</v>
      </c>
      <c r="M7462" s="338" t="s">
        <v>33614</v>
      </c>
      <c r="N7462" s="338" t="s">
        <v>4979</v>
      </c>
      <c r="O7462" s="338" t="s">
        <v>5193</v>
      </c>
    </row>
    <row r="7463" ht="15.75" customHeight="1">
      <c r="A7463" s="338" t="s">
        <v>446</v>
      </c>
      <c r="B7463" s="338" t="s">
        <v>4970</v>
      </c>
      <c r="C7463" s="338" t="s">
        <v>1547</v>
      </c>
      <c r="D7463" s="338">
        <v>2019.0</v>
      </c>
      <c r="E7463" s="338" t="s">
        <v>33615</v>
      </c>
      <c r="F7463" s="339">
        <v>45052.0</v>
      </c>
      <c r="G7463" s="338" t="s">
        <v>15876</v>
      </c>
      <c r="H7463" s="338" t="s">
        <v>29897</v>
      </c>
      <c r="I7463" s="338" t="s">
        <v>4974</v>
      </c>
      <c r="J7463" s="338" t="s">
        <v>29066</v>
      </c>
      <c r="K7463" s="338" t="s">
        <v>4987</v>
      </c>
      <c r="L7463" s="338" t="s">
        <v>22910</v>
      </c>
      <c r="M7463" s="338" t="s">
        <v>33616</v>
      </c>
      <c r="N7463" s="338" t="s">
        <v>7780</v>
      </c>
      <c r="O7463" s="338" t="s">
        <v>7694</v>
      </c>
    </row>
    <row r="7464" ht="15.75" customHeight="1">
      <c r="A7464" s="338">
        <v>1917.0</v>
      </c>
      <c r="B7464" s="338" t="s">
        <v>4970</v>
      </c>
      <c r="C7464" s="338" t="s">
        <v>1547</v>
      </c>
      <c r="D7464" s="338">
        <v>2019.0</v>
      </c>
      <c r="E7464" s="338" t="s">
        <v>33617</v>
      </c>
      <c r="F7464" s="339">
        <v>44993.0</v>
      </c>
      <c r="G7464" s="338" t="s">
        <v>33618</v>
      </c>
      <c r="H7464" s="338" t="s">
        <v>19660</v>
      </c>
      <c r="I7464" s="338" t="s">
        <v>19660</v>
      </c>
      <c r="J7464" s="338" t="s">
        <v>33619</v>
      </c>
      <c r="K7464" s="338" t="s">
        <v>4987</v>
      </c>
      <c r="L7464" s="338" t="s">
        <v>18964</v>
      </c>
      <c r="M7464" s="338" t="s">
        <v>33620</v>
      </c>
      <c r="N7464" s="338" t="s">
        <v>18335</v>
      </c>
      <c r="O7464" s="338" t="s">
        <v>5471</v>
      </c>
    </row>
    <row r="7465" ht="15.75" customHeight="1">
      <c r="A7465" s="338" t="s">
        <v>33621</v>
      </c>
      <c r="B7465" s="338" t="s">
        <v>7737</v>
      </c>
      <c r="C7465" s="338" t="s">
        <v>1537</v>
      </c>
      <c r="D7465" s="338">
        <v>2019.0</v>
      </c>
      <c r="E7465" s="338" t="s">
        <v>33622</v>
      </c>
      <c r="F7465" s="339">
        <v>45052.0</v>
      </c>
      <c r="G7465" s="338" t="s">
        <v>25776</v>
      </c>
      <c r="H7465" s="338" t="s">
        <v>13704</v>
      </c>
      <c r="I7465" s="338" t="s">
        <v>29057</v>
      </c>
      <c r="J7465" s="338" t="s">
        <v>31126</v>
      </c>
      <c r="K7465" s="338" t="s">
        <v>4987</v>
      </c>
      <c r="L7465" s="338" t="s">
        <v>32976</v>
      </c>
      <c r="M7465" s="338" t="s">
        <v>33623</v>
      </c>
      <c r="N7465" s="338" t="s">
        <v>7376</v>
      </c>
      <c r="O7465" s="338" t="s">
        <v>7966</v>
      </c>
    </row>
    <row r="7466" ht="15.75" customHeight="1">
      <c r="A7466" s="338" t="s">
        <v>33624</v>
      </c>
      <c r="B7466" s="338" t="s">
        <v>7737</v>
      </c>
      <c r="C7466" s="338" t="s">
        <v>1537</v>
      </c>
      <c r="D7466" s="338">
        <v>2019.0</v>
      </c>
      <c r="E7466" s="338" t="s">
        <v>33625</v>
      </c>
      <c r="F7466" s="339">
        <v>44934.0</v>
      </c>
      <c r="G7466" s="338" t="s">
        <v>25080</v>
      </c>
      <c r="H7466" s="338" t="s">
        <v>17097</v>
      </c>
      <c r="I7466" s="338" t="s">
        <v>21818</v>
      </c>
      <c r="J7466" s="338" t="s">
        <v>18104</v>
      </c>
      <c r="K7466" s="338" t="s">
        <v>4987</v>
      </c>
      <c r="L7466" s="338" t="s">
        <v>33626</v>
      </c>
      <c r="M7466" s="338" t="s">
        <v>33627</v>
      </c>
      <c r="N7466" s="338" t="s">
        <v>30574</v>
      </c>
      <c r="O7466" s="338" t="s">
        <v>21233</v>
      </c>
    </row>
    <row r="7467" ht="15.75" customHeight="1">
      <c r="A7467" s="338" t="s">
        <v>33628</v>
      </c>
      <c r="B7467" s="338" t="s">
        <v>4970</v>
      </c>
      <c r="C7467" s="338" t="s">
        <v>1681</v>
      </c>
      <c r="D7467" s="338">
        <v>2019.0</v>
      </c>
      <c r="E7467" s="338" t="s">
        <v>33594</v>
      </c>
      <c r="F7467" s="339">
        <v>45145.0</v>
      </c>
      <c r="G7467" s="338" t="s">
        <v>12766</v>
      </c>
      <c r="H7467" s="338" t="s">
        <v>5041</v>
      </c>
      <c r="I7467" s="338" t="s">
        <v>15335</v>
      </c>
      <c r="J7467" s="338" t="s">
        <v>5043</v>
      </c>
      <c r="K7467" s="338" t="s">
        <v>4987</v>
      </c>
      <c r="L7467" s="338" t="s">
        <v>33629</v>
      </c>
      <c r="M7467" s="338" t="s">
        <v>33630</v>
      </c>
      <c r="N7467" s="338" t="s">
        <v>20155</v>
      </c>
      <c r="O7467" s="338" t="s">
        <v>33631</v>
      </c>
    </row>
    <row r="7468" ht="15.75" customHeight="1">
      <c r="A7468" s="338" t="s">
        <v>3059</v>
      </c>
      <c r="B7468" s="338" t="s">
        <v>4970</v>
      </c>
      <c r="C7468" s="338" t="s">
        <v>1547</v>
      </c>
      <c r="D7468" s="338">
        <v>2019.0</v>
      </c>
      <c r="E7468" s="338" t="s">
        <v>33632</v>
      </c>
      <c r="F7468" s="339">
        <v>45053.0</v>
      </c>
      <c r="G7468" s="338" t="s">
        <v>8560</v>
      </c>
      <c r="H7468" s="338" t="s">
        <v>31090</v>
      </c>
      <c r="I7468" s="338" t="s">
        <v>31090</v>
      </c>
      <c r="J7468" s="338" t="s">
        <v>27939</v>
      </c>
      <c r="K7468" s="338" t="s">
        <v>5245</v>
      </c>
      <c r="M7468" s="338" t="s">
        <v>33633</v>
      </c>
      <c r="N7468" s="338" t="s">
        <v>30407</v>
      </c>
      <c r="O7468" s="338" t="s">
        <v>5087</v>
      </c>
    </row>
    <row r="7469" ht="15.75" customHeight="1">
      <c r="A7469" s="338" t="s">
        <v>464</v>
      </c>
      <c r="B7469" s="338" t="s">
        <v>7737</v>
      </c>
      <c r="C7469" s="338" t="s">
        <v>1537</v>
      </c>
      <c r="D7469" s="338">
        <v>2019.0</v>
      </c>
      <c r="E7469" s="338" t="s">
        <v>33484</v>
      </c>
      <c r="F7469" s="339">
        <v>45083.0</v>
      </c>
      <c r="G7469" s="338" t="s">
        <v>7815</v>
      </c>
      <c r="H7469" s="338" t="s">
        <v>19607</v>
      </c>
      <c r="I7469" s="338" t="s">
        <v>19607</v>
      </c>
      <c r="J7469" s="338" t="s">
        <v>22157</v>
      </c>
      <c r="K7469" s="338" t="s">
        <v>4987</v>
      </c>
      <c r="L7469" s="338" t="s">
        <v>18155</v>
      </c>
      <c r="M7469" s="338" t="s">
        <v>33634</v>
      </c>
      <c r="N7469" s="338" t="s">
        <v>4990</v>
      </c>
      <c r="O7469" s="338" t="s">
        <v>5457</v>
      </c>
    </row>
    <row r="7470" ht="15.75" customHeight="1">
      <c r="A7470" s="338" t="s">
        <v>53</v>
      </c>
      <c r="B7470" s="338" t="s">
        <v>7737</v>
      </c>
      <c r="C7470" s="338" t="s">
        <v>1537</v>
      </c>
      <c r="D7470" s="338">
        <v>2019.0</v>
      </c>
      <c r="E7470" s="338" t="s">
        <v>33635</v>
      </c>
      <c r="F7470" s="339">
        <v>44992.0</v>
      </c>
      <c r="G7470" s="338" t="s">
        <v>10294</v>
      </c>
      <c r="H7470" s="338" t="s">
        <v>14480</v>
      </c>
      <c r="I7470" s="338" t="s">
        <v>7735</v>
      </c>
      <c r="J7470" s="338" t="s">
        <v>33636</v>
      </c>
      <c r="K7470" s="338" t="s">
        <v>4987</v>
      </c>
      <c r="L7470" s="338" t="s">
        <v>19779</v>
      </c>
      <c r="M7470" s="338" t="s">
        <v>33637</v>
      </c>
      <c r="N7470" s="338" t="s">
        <v>5224</v>
      </c>
      <c r="O7470" s="338" t="s">
        <v>5943</v>
      </c>
    </row>
    <row r="7471" ht="15.75" customHeight="1">
      <c r="A7471" s="338" t="s">
        <v>1492</v>
      </c>
      <c r="B7471" s="338" t="s">
        <v>4970</v>
      </c>
      <c r="C7471" s="338" t="s">
        <v>1425</v>
      </c>
      <c r="D7471" s="338">
        <v>2019.0</v>
      </c>
      <c r="E7471" s="338" t="s">
        <v>33429</v>
      </c>
      <c r="F7471" s="339">
        <v>45144.0</v>
      </c>
      <c r="G7471" s="338" t="s">
        <v>12756</v>
      </c>
      <c r="H7471" s="338" t="s">
        <v>32091</v>
      </c>
      <c r="I7471" s="338" t="s">
        <v>32091</v>
      </c>
      <c r="J7471" s="338" t="s">
        <v>33638</v>
      </c>
      <c r="K7471" s="338" t="s">
        <v>4987</v>
      </c>
      <c r="L7471" s="338" t="s">
        <v>5094</v>
      </c>
      <c r="M7471" s="338" t="s">
        <v>33639</v>
      </c>
      <c r="N7471" s="338" t="s">
        <v>33640</v>
      </c>
      <c r="O7471" s="338" t="s">
        <v>5077</v>
      </c>
    </row>
    <row r="7472" ht="15.75" customHeight="1">
      <c r="A7472" s="338" t="s">
        <v>1788</v>
      </c>
      <c r="B7472" s="338" t="s">
        <v>4970</v>
      </c>
      <c r="C7472" s="338" t="s">
        <v>1537</v>
      </c>
      <c r="D7472" s="338">
        <v>2019.0</v>
      </c>
      <c r="E7472" s="338" t="s">
        <v>33641</v>
      </c>
      <c r="F7472" s="339">
        <v>45175.0</v>
      </c>
      <c r="G7472" s="338" t="s">
        <v>17591</v>
      </c>
      <c r="H7472" s="338" t="s">
        <v>31610</v>
      </c>
      <c r="I7472" s="338" t="s">
        <v>33642</v>
      </c>
      <c r="J7472" s="338" t="s">
        <v>33643</v>
      </c>
      <c r="K7472" s="338" t="s">
        <v>4987</v>
      </c>
      <c r="L7472" s="338" t="s">
        <v>5017</v>
      </c>
      <c r="M7472" s="338" t="s">
        <v>33644</v>
      </c>
      <c r="N7472" s="338" t="s">
        <v>17975</v>
      </c>
      <c r="O7472" s="338" t="s">
        <v>5028</v>
      </c>
    </row>
    <row r="7473" ht="15.75" customHeight="1">
      <c r="A7473" s="338" t="s">
        <v>4469</v>
      </c>
      <c r="B7473" s="338" t="s">
        <v>4970</v>
      </c>
      <c r="C7473" s="338" t="s">
        <v>1537</v>
      </c>
      <c r="D7473" s="338">
        <v>2019.0</v>
      </c>
      <c r="E7473" s="338" t="s">
        <v>33181</v>
      </c>
      <c r="F7473" s="339">
        <v>44962.0</v>
      </c>
      <c r="G7473" s="338" t="s">
        <v>9499</v>
      </c>
      <c r="H7473" s="338" t="s">
        <v>24301</v>
      </c>
      <c r="I7473" s="338" t="s">
        <v>33645</v>
      </c>
      <c r="J7473" s="338" t="s">
        <v>33646</v>
      </c>
      <c r="K7473" s="338" t="s">
        <v>4987</v>
      </c>
      <c r="L7473" s="338" t="s">
        <v>6394</v>
      </c>
      <c r="M7473" s="338" t="s">
        <v>33647</v>
      </c>
      <c r="N7473" s="338" t="s">
        <v>18868</v>
      </c>
      <c r="O7473" s="338" t="s">
        <v>6278</v>
      </c>
    </row>
    <row r="7474" ht="15.75" customHeight="1">
      <c r="A7474" s="338" t="s">
        <v>4061</v>
      </c>
      <c r="B7474" s="338" t="s">
        <v>4970</v>
      </c>
      <c r="C7474" s="338" t="s">
        <v>1537</v>
      </c>
      <c r="D7474" s="338">
        <v>2019.0</v>
      </c>
      <c r="E7474" s="338" t="s">
        <v>33632</v>
      </c>
      <c r="F7474" s="339">
        <v>44963.0</v>
      </c>
      <c r="G7474" s="338" t="s">
        <v>8560</v>
      </c>
      <c r="H7474" s="338" t="s">
        <v>31719</v>
      </c>
      <c r="I7474" s="338" t="s">
        <v>13035</v>
      </c>
      <c r="J7474" s="338" t="s">
        <v>33648</v>
      </c>
      <c r="K7474" s="338" t="s">
        <v>4987</v>
      </c>
      <c r="L7474" s="338" t="s">
        <v>26392</v>
      </c>
      <c r="M7474" s="338" t="s">
        <v>33649</v>
      </c>
      <c r="N7474" s="338" t="s">
        <v>5009</v>
      </c>
      <c r="O7474" s="338" t="s">
        <v>6633</v>
      </c>
    </row>
    <row r="7475" ht="15.75" customHeight="1">
      <c r="A7475" s="338" t="s">
        <v>1412</v>
      </c>
      <c r="B7475" s="338" t="s">
        <v>4993</v>
      </c>
      <c r="C7475" s="338" t="s">
        <v>1547</v>
      </c>
      <c r="D7475" s="338">
        <v>2019.0</v>
      </c>
      <c r="E7475" s="338" t="s">
        <v>33650</v>
      </c>
      <c r="F7475" s="339">
        <v>45023.0</v>
      </c>
      <c r="G7475" s="338" t="s">
        <v>9634</v>
      </c>
      <c r="H7475" s="338" t="s">
        <v>33651</v>
      </c>
      <c r="I7475" s="338" t="s">
        <v>21392</v>
      </c>
      <c r="J7475" s="338" t="s">
        <v>23277</v>
      </c>
      <c r="K7475" s="338" t="s">
        <v>4976</v>
      </c>
      <c r="L7475" s="338" t="s">
        <v>6247</v>
      </c>
      <c r="M7475" s="338" t="s">
        <v>33652</v>
      </c>
      <c r="N7475" s="338" t="s">
        <v>14023</v>
      </c>
      <c r="O7475" s="338" t="s">
        <v>5943</v>
      </c>
    </row>
    <row r="7476" ht="15.75" customHeight="1">
      <c r="A7476" s="338" t="s">
        <v>4167</v>
      </c>
      <c r="B7476" s="338" t="s">
        <v>7737</v>
      </c>
      <c r="C7476" s="338" t="s">
        <v>1537</v>
      </c>
      <c r="D7476" s="338">
        <v>2019.0</v>
      </c>
      <c r="E7476" s="338" t="s">
        <v>33653</v>
      </c>
      <c r="F7476" s="339">
        <v>45112.0</v>
      </c>
      <c r="G7476" s="338" t="s">
        <v>6343</v>
      </c>
      <c r="H7476" s="338" t="s">
        <v>15675</v>
      </c>
      <c r="I7476" s="338" t="s">
        <v>22283</v>
      </c>
      <c r="J7476" s="338" t="s">
        <v>15469</v>
      </c>
      <c r="K7476" s="338" t="s">
        <v>13217</v>
      </c>
      <c r="L7476" s="338" t="s">
        <v>33654</v>
      </c>
      <c r="M7476" s="338" t="s">
        <v>33655</v>
      </c>
      <c r="N7476" s="338" t="s">
        <v>33656</v>
      </c>
      <c r="O7476" s="338" t="s">
        <v>5232</v>
      </c>
    </row>
    <row r="7477" ht="15.75" customHeight="1">
      <c r="A7477" s="338" t="s">
        <v>2434</v>
      </c>
      <c r="B7477" s="338" t="s">
        <v>4970</v>
      </c>
      <c r="C7477" s="338" t="s">
        <v>1558</v>
      </c>
      <c r="D7477" s="338">
        <v>2019.0</v>
      </c>
      <c r="E7477" s="338" t="s">
        <v>33657</v>
      </c>
      <c r="F7477" s="339">
        <v>44964.0</v>
      </c>
      <c r="G7477" s="338" t="s">
        <v>12154</v>
      </c>
      <c r="H7477" s="338" t="s">
        <v>31580</v>
      </c>
      <c r="I7477" s="338" t="s">
        <v>33658</v>
      </c>
      <c r="J7477" s="338" t="s">
        <v>30733</v>
      </c>
      <c r="K7477" s="338" t="s">
        <v>4987</v>
      </c>
      <c r="L7477" s="338" t="s">
        <v>5017</v>
      </c>
      <c r="M7477" s="338" t="s">
        <v>33659</v>
      </c>
      <c r="N7477" s="338" t="s">
        <v>29772</v>
      </c>
      <c r="O7477" s="338" t="s">
        <v>5160</v>
      </c>
    </row>
    <row r="7478" ht="15.75" customHeight="1">
      <c r="A7478" s="338" t="s">
        <v>3246</v>
      </c>
      <c r="B7478" s="338" t="s">
        <v>4993</v>
      </c>
      <c r="C7478" s="338" t="s">
        <v>1601</v>
      </c>
      <c r="D7478" s="338">
        <v>2019.0</v>
      </c>
      <c r="E7478" s="338" t="s">
        <v>33284</v>
      </c>
      <c r="F7478" s="339">
        <v>44932.0</v>
      </c>
      <c r="G7478" s="338" t="s">
        <v>5113</v>
      </c>
      <c r="H7478" s="338" t="s">
        <v>28684</v>
      </c>
      <c r="I7478" s="338" t="s">
        <v>26450</v>
      </c>
      <c r="J7478" s="338" t="s">
        <v>33660</v>
      </c>
      <c r="K7478" s="338" t="s">
        <v>4987</v>
      </c>
      <c r="L7478" s="338" t="s">
        <v>14287</v>
      </c>
      <c r="M7478" s="338" t="s">
        <v>33661</v>
      </c>
      <c r="N7478" s="338" t="s">
        <v>33662</v>
      </c>
      <c r="O7478" s="338" t="s">
        <v>5160</v>
      </c>
    </row>
    <row r="7479" ht="15.75" customHeight="1">
      <c r="A7479" s="338" t="s">
        <v>1421</v>
      </c>
      <c r="B7479" s="338" t="s">
        <v>7737</v>
      </c>
      <c r="C7479" s="338" t="s">
        <v>1547</v>
      </c>
      <c r="D7479" s="338">
        <v>2019.0</v>
      </c>
      <c r="E7479" s="338" t="s">
        <v>33479</v>
      </c>
      <c r="F7479" s="339">
        <v>45083.0</v>
      </c>
      <c r="G7479" s="338" t="s">
        <v>20652</v>
      </c>
      <c r="H7479" s="338" t="s">
        <v>19415</v>
      </c>
      <c r="I7479" s="338" t="s">
        <v>19415</v>
      </c>
      <c r="J7479" s="338" t="s">
        <v>25067</v>
      </c>
      <c r="K7479" s="338" t="s">
        <v>4987</v>
      </c>
      <c r="L7479" s="338" t="s">
        <v>5094</v>
      </c>
      <c r="M7479" s="338" t="s">
        <v>33663</v>
      </c>
      <c r="N7479" s="338" t="s">
        <v>23355</v>
      </c>
      <c r="O7479" s="338" t="s">
        <v>5046</v>
      </c>
    </row>
    <row r="7480" ht="15.75" customHeight="1">
      <c r="A7480" s="338" t="s">
        <v>4743</v>
      </c>
      <c r="B7480" s="338" t="s">
        <v>7737</v>
      </c>
      <c r="C7480" s="338" t="s">
        <v>1681</v>
      </c>
      <c r="D7480" s="338">
        <v>2019.0</v>
      </c>
      <c r="E7480" s="338" t="s">
        <v>33467</v>
      </c>
      <c r="F7480" s="339">
        <v>44964.0</v>
      </c>
      <c r="G7480" s="338" t="s">
        <v>5319</v>
      </c>
      <c r="H7480" s="338" t="s">
        <v>33664</v>
      </c>
      <c r="I7480" s="338" t="s">
        <v>33664</v>
      </c>
      <c r="J7480" s="338" t="s">
        <v>30967</v>
      </c>
      <c r="K7480" s="338" t="s">
        <v>4987</v>
      </c>
      <c r="L7480" s="338" t="s">
        <v>5064</v>
      </c>
      <c r="M7480" s="338" t="s">
        <v>33665</v>
      </c>
      <c r="N7480" s="338" t="s">
        <v>31551</v>
      </c>
      <c r="O7480" s="338" t="s">
        <v>5037</v>
      </c>
    </row>
    <row r="7481" ht="15.75" customHeight="1">
      <c r="A7481" s="338" t="s">
        <v>33666</v>
      </c>
      <c r="B7481" s="338" t="s">
        <v>4970</v>
      </c>
      <c r="C7481" s="338" t="s">
        <v>1681</v>
      </c>
      <c r="D7481" s="338">
        <v>2019.0</v>
      </c>
      <c r="E7481" s="338" t="s">
        <v>33667</v>
      </c>
      <c r="F7481" s="339">
        <v>44992.0</v>
      </c>
      <c r="G7481" s="338" t="s">
        <v>5963</v>
      </c>
      <c r="H7481" s="338" t="s">
        <v>26323</v>
      </c>
      <c r="I7481" s="338" t="s">
        <v>18840</v>
      </c>
      <c r="J7481" s="338" t="s">
        <v>24295</v>
      </c>
      <c r="K7481" s="338" t="s">
        <v>4976</v>
      </c>
      <c r="M7481" s="338" t="s">
        <v>33668</v>
      </c>
      <c r="N7481" s="338" t="s">
        <v>29483</v>
      </c>
      <c r="O7481" s="338" t="s">
        <v>5545</v>
      </c>
    </row>
    <row r="7482" ht="15.75" customHeight="1">
      <c r="A7482" s="338" t="s">
        <v>1098</v>
      </c>
      <c r="B7482" s="338" t="s">
        <v>4993</v>
      </c>
      <c r="C7482" s="338" t="s">
        <v>1572</v>
      </c>
      <c r="D7482" s="338">
        <v>2019.0</v>
      </c>
      <c r="E7482" s="338" t="s">
        <v>33669</v>
      </c>
      <c r="F7482" s="339">
        <v>45175.0</v>
      </c>
      <c r="G7482" s="338" t="s">
        <v>15876</v>
      </c>
      <c r="H7482" s="338" t="s">
        <v>17478</v>
      </c>
      <c r="I7482" s="338" t="s">
        <v>22035</v>
      </c>
      <c r="J7482" s="338" t="s">
        <v>33670</v>
      </c>
      <c r="K7482" s="338" t="s">
        <v>4987</v>
      </c>
      <c r="L7482" s="338" t="s">
        <v>27791</v>
      </c>
      <c r="M7482" s="338" t="s">
        <v>33671</v>
      </c>
      <c r="N7482" s="338" t="s">
        <v>7376</v>
      </c>
      <c r="O7482" s="338" t="s">
        <v>5715</v>
      </c>
    </row>
    <row r="7483" ht="15.75" customHeight="1">
      <c r="A7483" s="338" t="s">
        <v>47</v>
      </c>
      <c r="B7483" s="338" t="s">
        <v>4993</v>
      </c>
      <c r="C7483" s="338" t="s">
        <v>1601</v>
      </c>
      <c r="D7483" s="338">
        <v>2019.0</v>
      </c>
      <c r="E7483" s="338" t="s">
        <v>33657</v>
      </c>
      <c r="F7483" s="339">
        <v>45175.0</v>
      </c>
      <c r="G7483" s="338" t="s">
        <v>11167</v>
      </c>
      <c r="H7483" s="338" t="s">
        <v>18865</v>
      </c>
      <c r="I7483" s="338" t="s">
        <v>19882</v>
      </c>
      <c r="J7483" s="338" t="s">
        <v>15469</v>
      </c>
      <c r="K7483" s="338" t="s">
        <v>4976</v>
      </c>
      <c r="L7483" s="338" t="s">
        <v>33672</v>
      </c>
      <c r="M7483" s="338" t="s">
        <v>33673</v>
      </c>
      <c r="N7483" s="338" t="s">
        <v>7376</v>
      </c>
      <c r="O7483" s="338" t="s">
        <v>6633</v>
      </c>
    </row>
    <row r="7484" ht="15.75" customHeight="1">
      <c r="A7484" s="338" t="s">
        <v>33674</v>
      </c>
      <c r="B7484" s="338" t="s">
        <v>4970</v>
      </c>
      <c r="C7484" s="338" t="s">
        <v>1558</v>
      </c>
      <c r="D7484" s="338">
        <v>2019.0</v>
      </c>
      <c r="E7484" s="338" t="s">
        <v>33675</v>
      </c>
      <c r="F7484" s="339">
        <v>45176.0</v>
      </c>
      <c r="G7484" s="338" t="s">
        <v>18931</v>
      </c>
      <c r="H7484" s="338" t="s">
        <v>16932</v>
      </c>
      <c r="I7484" s="338" t="s">
        <v>16932</v>
      </c>
      <c r="J7484" s="338" t="s">
        <v>31955</v>
      </c>
      <c r="K7484" s="338" t="s">
        <v>4976</v>
      </c>
      <c r="L7484" s="338" t="s">
        <v>33676</v>
      </c>
      <c r="M7484" s="338" t="s">
        <v>33677</v>
      </c>
      <c r="N7484" s="338" t="s">
        <v>31808</v>
      </c>
      <c r="O7484" s="338" t="s">
        <v>7745</v>
      </c>
    </row>
    <row r="7485" ht="15.75" customHeight="1">
      <c r="A7485" s="338" t="s">
        <v>313</v>
      </c>
      <c r="B7485" s="338" t="s">
        <v>7737</v>
      </c>
      <c r="C7485" s="338" t="s">
        <v>1537</v>
      </c>
      <c r="D7485" s="338">
        <v>2019.0</v>
      </c>
      <c r="E7485" s="338" t="s">
        <v>33678</v>
      </c>
      <c r="F7485" s="338" t="s">
        <v>5286</v>
      </c>
      <c r="G7485" s="338" t="s">
        <v>23724</v>
      </c>
      <c r="H7485" s="338" t="s">
        <v>25097</v>
      </c>
      <c r="I7485" s="338" t="s">
        <v>25097</v>
      </c>
      <c r="J7485" s="338" t="s">
        <v>33679</v>
      </c>
      <c r="K7485" s="338" t="s">
        <v>4987</v>
      </c>
      <c r="L7485" s="338" t="s">
        <v>19779</v>
      </c>
      <c r="M7485" s="338" t="s">
        <v>33680</v>
      </c>
      <c r="N7485" s="338" t="s">
        <v>4979</v>
      </c>
      <c r="O7485" s="338" t="s">
        <v>5193</v>
      </c>
    </row>
    <row r="7486" ht="15.75" customHeight="1">
      <c r="A7486" s="338" t="s">
        <v>2245</v>
      </c>
      <c r="B7486" s="338" t="s">
        <v>4970</v>
      </c>
      <c r="C7486" s="338" t="s">
        <v>1681</v>
      </c>
      <c r="D7486" s="338">
        <v>2019.0</v>
      </c>
      <c r="E7486" s="338" t="s">
        <v>33678</v>
      </c>
      <c r="F7486" s="339">
        <v>44992.0</v>
      </c>
      <c r="G7486" s="338" t="s">
        <v>19009</v>
      </c>
      <c r="H7486" s="338" t="s">
        <v>12515</v>
      </c>
      <c r="I7486" s="338" t="s">
        <v>20621</v>
      </c>
      <c r="J7486" s="338" t="s">
        <v>31451</v>
      </c>
      <c r="K7486" s="338" t="s">
        <v>4976</v>
      </c>
      <c r="L7486" s="338" t="s">
        <v>7743</v>
      </c>
      <c r="M7486" s="338" t="s">
        <v>33681</v>
      </c>
      <c r="N7486" s="338" t="s">
        <v>5009</v>
      </c>
      <c r="O7486" s="338" t="s">
        <v>5423</v>
      </c>
    </row>
    <row r="7487" ht="15.75" customHeight="1">
      <c r="A7487" s="338" t="s">
        <v>1906</v>
      </c>
      <c r="B7487" s="338" t="s">
        <v>4970</v>
      </c>
      <c r="C7487" s="338" t="s">
        <v>1558</v>
      </c>
      <c r="D7487" s="338">
        <v>2019.0</v>
      </c>
      <c r="E7487" s="338" t="s">
        <v>33682</v>
      </c>
      <c r="F7487" s="339">
        <v>44991.0</v>
      </c>
      <c r="G7487" s="338" t="s">
        <v>8606</v>
      </c>
      <c r="H7487" s="338" t="s">
        <v>26623</v>
      </c>
      <c r="I7487" s="338" t="s">
        <v>26623</v>
      </c>
      <c r="J7487" s="338" t="s">
        <v>32961</v>
      </c>
      <c r="K7487" s="338" t="s">
        <v>4987</v>
      </c>
      <c r="L7487" s="338" t="s">
        <v>5094</v>
      </c>
      <c r="M7487" s="338" t="s">
        <v>33683</v>
      </c>
      <c r="N7487" s="338" t="s">
        <v>29772</v>
      </c>
      <c r="O7487" s="338" t="s">
        <v>5780</v>
      </c>
    </row>
    <row r="7488" ht="15.75" customHeight="1">
      <c r="A7488" s="338" t="s">
        <v>4368</v>
      </c>
      <c r="B7488" s="338" t="s">
        <v>4970</v>
      </c>
      <c r="C7488" s="338" t="s">
        <v>1537</v>
      </c>
      <c r="D7488" s="338">
        <v>2019.0</v>
      </c>
      <c r="E7488" s="338" t="s">
        <v>33414</v>
      </c>
      <c r="F7488" s="339">
        <v>45083.0</v>
      </c>
      <c r="G7488" s="338" t="s">
        <v>9550</v>
      </c>
      <c r="H7488" s="338" t="s">
        <v>9005</v>
      </c>
      <c r="I7488" s="338" t="s">
        <v>9005</v>
      </c>
      <c r="J7488" s="338" t="s">
        <v>33684</v>
      </c>
      <c r="K7488" s="338" t="s">
        <v>5607</v>
      </c>
      <c r="M7488" s="338" t="s">
        <v>33685</v>
      </c>
      <c r="N7488" s="338" t="s">
        <v>18868</v>
      </c>
      <c r="O7488" s="338" t="s">
        <v>5715</v>
      </c>
    </row>
    <row r="7489" ht="15.75" customHeight="1">
      <c r="A7489" s="338" t="s">
        <v>33686</v>
      </c>
      <c r="B7489" s="338" t="s">
        <v>4970</v>
      </c>
      <c r="C7489" s="338" t="s">
        <v>1547</v>
      </c>
      <c r="D7489" s="338">
        <v>2019.0</v>
      </c>
      <c r="E7489" s="338" t="s">
        <v>33687</v>
      </c>
      <c r="F7489" s="339">
        <v>44934.0</v>
      </c>
      <c r="G7489" s="338" t="s">
        <v>13584</v>
      </c>
      <c r="H7489" s="338" t="s">
        <v>26163</v>
      </c>
      <c r="I7489" s="338" t="s">
        <v>26163</v>
      </c>
      <c r="J7489" s="338" t="s">
        <v>33688</v>
      </c>
      <c r="K7489" s="338" t="s">
        <v>5607</v>
      </c>
      <c r="M7489" s="338" t="s">
        <v>33689</v>
      </c>
      <c r="N7489" s="338" t="s">
        <v>33690</v>
      </c>
      <c r="O7489" s="338" t="s">
        <v>5943</v>
      </c>
    </row>
    <row r="7490" ht="15.75" customHeight="1">
      <c r="A7490" s="338" t="s">
        <v>1242</v>
      </c>
      <c r="B7490" s="338" t="s">
        <v>5445</v>
      </c>
      <c r="C7490" s="338" t="s">
        <v>1572</v>
      </c>
      <c r="D7490" s="338">
        <v>2019.0</v>
      </c>
      <c r="E7490" s="338" t="s">
        <v>33414</v>
      </c>
      <c r="F7490" s="339">
        <v>45114.0</v>
      </c>
      <c r="G7490" s="338" t="s">
        <v>18983</v>
      </c>
      <c r="H7490" s="338" t="s">
        <v>33691</v>
      </c>
      <c r="I7490" s="338" t="s">
        <v>16630</v>
      </c>
      <c r="J7490" s="338" t="s">
        <v>7872</v>
      </c>
      <c r="K7490" s="338" t="s">
        <v>4987</v>
      </c>
      <c r="L7490" s="338" t="s">
        <v>18083</v>
      </c>
      <c r="M7490" s="338" t="s">
        <v>33692</v>
      </c>
      <c r="N7490" s="338" t="s">
        <v>18925</v>
      </c>
      <c r="O7490" s="338" t="s">
        <v>5067</v>
      </c>
    </row>
    <row r="7491" ht="15.75" customHeight="1">
      <c r="A7491" s="338" t="s">
        <v>3013</v>
      </c>
      <c r="B7491" s="338" t="s">
        <v>4970</v>
      </c>
      <c r="C7491" s="338" t="s">
        <v>1537</v>
      </c>
      <c r="D7491" s="338">
        <v>2019.0</v>
      </c>
      <c r="E7491" s="338" t="s">
        <v>33693</v>
      </c>
      <c r="F7491" s="339">
        <v>45113.0</v>
      </c>
      <c r="G7491" s="338" t="s">
        <v>12811</v>
      </c>
      <c r="H7491" s="338" t="s">
        <v>27074</v>
      </c>
      <c r="I7491" s="338" t="s">
        <v>24265</v>
      </c>
      <c r="J7491" s="338" t="s">
        <v>15877</v>
      </c>
      <c r="K7491" s="338" t="s">
        <v>4987</v>
      </c>
      <c r="L7491" s="338" t="s">
        <v>12855</v>
      </c>
      <c r="M7491" s="338" t="s">
        <v>33694</v>
      </c>
      <c r="N7491" s="338" t="s">
        <v>33695</v>
      </c>
      <c r="O7491" s="338" t="s">
        <v>5339</v>
      </c>
    </row>
    <row r="7492" ht="15.75" customHeight="1">
      <c r="A7492" s="338" t="s">
        <v>4085</v>
      </c>
      <c r="B7492" s="338" t="s">
        <v>4970</v>
      </c>
      <c r="C7492" s="338" t="s">
        <v>1558</v>
      </c>
      <c r="D7492" s="338">
        <v>2019.0</v>
      </c>
      <c r="E7492" s="338" t="s">
        <v>33696</v>
      </c>
      <c r="F7492" s="339">
        <v>45144.0</v>
      </c>
      <c r="G7492" s="338" t="s">
        <v>5049</v>
      </c>
      <c r="H7492" s="338" t="s">
        <v>26997</v>
      </c>
      <c r="I7492" s="338" t="s">
        <v>30526</v>
      </c>
      <c r="J7492" s="338" t="s">
        <v>20130</v>
      </c>
      <c r="K7492" s="338" t="s">
        <v>4987</v>
      </c>
      <c r="L7492" s="338" t="s">
        <v>7743</v>
      </c>
      <c r="M7492" s="338" t="s">
        <v>33697</v>
      </c>
      <c r="N7492" s="338" t="s">
        <v>18868</v>
      </c>
      <c r="O7492" s="338" t="s">
        <v>5852</v>
      </c>
    </row>
    <row r="7493" ht="15.75" customHeight="1">
      <c r="A7493" s="338" t="s">
        <v>2740</v>
      </c>
      <c r="B7493" s="338" t="s">
        <v>4970</v>
      </c>
      <c r="C7493" s="338" t="s">
        <v>1537</v>
      </c>
      <c r="D7493" s="338">
        <v>2019.0</v>
      </c>
      <c r="E7493" s="338" t="s">
        <v>33698</v>
      </c>
      <c r="F7493" s="339">
        <v>45022.0</v>
      </c>
      <c r="G7493" s="338" t="s">
        <v>7121</v>
      </c>
      <c r="H7493" s="338" t="s">
        <v>26532</v>
      </c>
      <c r="I7493" s="338" t="s">
        <v>7752</v>
      </c>
      <c r="J7493" s="338" t="s">
        <v>20738</v>
      </c>
      <c r="K7493" s="338" t="s">
        <v>4987</v>
      </c>
      <c r="L7493" s="338" t="s">
        <v>7743</v>
      </c>
      <c r="M7493" s="338" t="s">
        <v>33699</v>
      </c>
      <c r="N7493" s="338" t="s">
        <v>33700</v>
      </c>
      <c r="O7493" s="338" t="s">
        <v>5423</v>
      </c>
    </row>
    <row r="7494" ht="15.75" customHeight="1">
      <c r="A7494" s="338" t="s">
        <v>3334</v>
      </c>
      <c r="B7494" s="338" t="s">
        <v>7737</v>
      </c>
      <c r="C7494" s="338" t="s">
        <v>1537</v>
      </c>
      <c r="D7494" s="338">
        <v>2019.0</v>
      </c>
      <c r="E7494" s="338" t="s">
        <v>32422</v>
      </c>
      <c r="F7494" s="339">
        <v>45082.0</v>
      </c>
      <c r="G7494" s="338" t="s">
        <v>10353</v>
      </c>
      <c r="H7494" s="338" t="s">
        <v>16663</v>
      </c>
      <c r="I7494" s="338" t="s">
        <v>33701</v>
      </c>
      <c r="J7494" s="338" t="s">
        <v>28385</v>
      </c>
      <c r="K7494" s="338" t="s">
        <v>13217</v>
      </c>
      <c r="L7494" s="338" t="s">
        <v>18250</v>
      </c>
      <c r="M7494" s="338" t="s">
        <v>33702</v>
      </c>
      <c r="N7494" s="338" t="s">
        <v>4990</v>
      </c>
      <c r="O7494" s="338" t="s">
        <v>5096</v>
      </c>
    </row>
    <row r="7495" ht="15.75" customHeight="1">
      <c r="A7495" s="338" t="s">
        <v>33703</v>
      </c>
      <c r="B7495" s="338" t="s">
        <v>7737</v>
      </c>
      <c r="C7495" s="338" t="s">
        <v>1537</v>
      </c>
      <c r="D7495" s="338">
        <v>2019.0</v>
      </c>
      <c r="E7495" s="338" t="s">
        <v>33704</v>
      </c>
      <c r="F7495" s="339">
        <v>45112.0</v>
      </c>
      <c r="G7495" s="338" t="s">
        <v>12030</v>
      </c>
      <c r="H7495" s="338" t="s">
        <v>24369</v>
      </c>
      <c r="I7495" s="338" t="s">
        <v>24369</v>
      </c>
      <c r="J7495" s="338" t="s">
        <v>25067</v>
      </c>
      <c r="K7495" s="338" t="s">
        <v>4987</v>
      </c>
      <c r="L7495" s="338" t="s">
        <v>18083</v>
      </c>
      <c r="M7495" s="338" t="s">
        <v>33705</v>
      </c>
      <c r="N7495" s="338" t="s">
        <v>5224</v>
      </c>
      <c r="O7495" s="338" t="s">
        <v>5677</v>
      </c>
    </row>
    <row r="7496" ht="15.75" customHeight="1">
      <c r="A7496" s="338" t="s">
        <v>294</v>
      </c>
      <c r="B7496" s="338" t="s">
        <v>4993</v>
      </c>
      <c r="C7496" s="338" t="s">
        <v>1572</v>
      </c>
      <c r="D7496" s="338">
        <v>2019.0</v>
      </c>
      <c r="E7496" s="338" t="s">
        <v>33706</v>
      </c>
      <c r="F7496" s="339">
        <v>45144.0</v>
      </c>
      <c r="G7496" s="338" t="s">
        <v>6397</v>
      </c>
      <c r="H7496" s="338" t="s">
        <v>19750</v>
      </c>
      <c r="I7496" s="338" t="s">
        <v>29786</v>
      </c>
      <c r="J7496" s="338" t="s">
        <v>25647</v>
      </c>
      <c r="K7496" s="338" t="s">
        <v>4987</v>
      </c>
      <c r="L7496" s="338" t="s">
        <v>22805</v>
      </c>
      <c r="M7496" s="338" t="s">
        <v>33707</v>
      </c>
      <c r="N7496" s="338" t="s">
        <v>5843</v>
      </c>
      <c r="O7496" s="338" t="s">
        <v>5120</v>
      </c>
    </row>
    <row r="7497" ht="15.75" customHeight="1">
      <c r="A7497" s="338" t="s">
        <v>33708</v>
      </c>
      <c r="B7497" s="338" t="s">
        <v>4970</v>
      </c>
      <c r="C7497" s="338" t="s">
        <v>1547</v>
      </c>
      <c r="D7497" s="338">
        <v>2019.0</v>
      </c>
      <c r="E7497" s="338" t="s">
        <v>33657</v>
      </c>
      <c r="F7497" s="339">
        <v>44932.0</v>
      </c>
      <c r="G7497" s="338" t="s">
        <v>5838</v>
      </c>
      <c r="H7497" s="338" t="s">
        <v>33709</v>
      </c>
      <c r="I7497" s="338" t="s">
        <v>29197</v>
      </c>
      <c r="J7497" s="338" t="s">
        <v>30837</v>
      </c>
      <c r="K7497" s="338" t="s">
        <v>4987</v>
      </c>
      <c r="L7497" s="338" t="s">
        <v>5017</v>
      </c>
      <c r="M7497" s="338" t="s">
        <v>33710</v>
      </c>
      <c r="N7497" s="338" t="s">
        <v>19967</v>
      </c>
      <c r="O7497" s="338" t="s">
        <v>6003</v>
      </c>
    </row>
    <row r="7498" ht="15.75" customHeight="1">
      <c r="A7498" s="338" t="s">
        <v>4034</v>
      </c>
      <c r="B7498" s="338" t="s">
        <v>7737</v>
      </c>
      <c r="C7498" s="338" t="s">
        <v>1601</v>
      </c>
      <c r="D7498" s="338">
        <v>2019.0</v>
      </c>
      <c r="E7498" s="338" t="s">
        <v>33650</v>
      </c>
      <c r="F7498" s="339">
        <v>45052.0</v>
      </c>
      <c r="G7498" s="338" t="s">
        <v>22856</v>
      </c>
      <c r="H7498" s="338" t="s">
        <v>16405</v>
      </c>
      <c r="I7498" s="338" t="s">
        <v>16405</v>
      </c>
      <c r="J7498" s="338" t="s">
        <v>13960</v>
      </c>
      <c r="K7498" s="338" t="s">
        <v>13217</v>
      </c>
      <c r="L7498" s="338" t="s">
        <v>16634</v>
      </c>
      <c r="M7498" s="338" t="s">
        <v>33711</v>
      </c>
      <c r="N7498" s="338" t="s">
        <v>16834</v>
      </c>
      <c r="O7498" s="338" t="s">
        <v>5457</v>
      </c>
    </row>
    <row r="7499" ht="15.75" customHeight="1">
      <c r="A7499" s="338" t="s">
        <v>2728</v>
      </c>
      <c r="B7499" s="338" t="s">
        <v>7737</v>
      </c>
      <c r="C7499" s="338" t="s">
        <v>1601</v>
      </c>
      <c r="D7499" s="338">
        <v>2019.0</v>
      </c>
      <c r="E7499" s="338" t="s">
        <v>33698</v>
      </c>
      <c r="F7499" s="339">
        <v>45084.0</v>
      </c>
      <c r="G7499" s="338" t="s">
        <v>6403</v>
      </c>
      <c r="H7499" s="338" t="s">
        <v>33712</v>
      </c>
      <c r="I7499" s="338" t="s">
        <v>33712</v>
      </c>
      <c r="J7499" s="338" t="s">
        <v>33713</v>
      </c>
      <c r="K7499" s="338" t="s">
        <v>4987</v>
      </c>
      <c r="L7499" s="338" t="s">
        <v>7032</v>
      </c>
      <c r="M7499" s="338" t="s">
        <v>33714</v>
      </c>
      <c r="N7499" s="338" t="s">
        <v>30959</v>
      </c>
      <c r="O7499" s="338" t="s">
        <v>5262</v>
      </c>
    </row>
    <row r="7500" ht="15.75" customHeight="1">
      <c r="A7500" s="338" t="s">
        <v>2136</v>
      </c>
      <c r="B7500" s="338" t="s">
        <v>4970</v>
      </c>
      <c r="C7500" s="338" t="s">
        <v>1601</v>
      </c>
      <c r="D7500" s="338">
        <v>2019.0</v>
      </c>
      <c r="E7500" s="338" t="s">
        <v>33715</v>
      </c>
      <c r="F7500" s="339">
        <v>45113.0</v>
      </c>
      <c r="G7500" s="338" t="s">
        <v>5137</v>
      </c>
      <c r="H7500" s="338" t="s">
        <v>28456</v>
      </c>
      <c r="I7500" s="338" t="s">
        <v>33716</v>
      </c>
      <c r="J7500" s="338" t="s">
        <v>32352</v>
      </c>
      <c r="K7500" s="338" t="s">
        <v>4987</v>
      </c>
      <c r="L7500" s="338" t="s">
        <v>5094</v>
      </c>
      <c r="M7500" s="338" t="s">
        <v>33717</v>
      </c>
      <c r="N7500" s="338" t="s">
        <v>5036</v>
      </c>
      <c r="O7500" s="338" t="s">
        <v>6003</v>
      </c>
    </row>
    <row r="7501" ht="15.75" customHeight="1">
      <c r="A7501" s="338" t="s">
        <v>33718</v>
      </c>
      <c r="B7501" s="338" t="s">
        <v>4970</v>
      </c>
      <c r="C7501" s="338" t="s">
        <v>1425</v>
      </c>
      <c r="D7501" s="338">
        <v>2019.0</v>
      </c>
      <c r="E7501" s="338" t="s">
        <v>33678</v>
      </c>
      <c r="F7501" s="339">
        <v>45082.0</v>
      </c>
      <c r="G7501" s="338" t="s">
        <v>7883</v>
      </c>
      <c r="H7501" s="338" t="s">
        <v>28423</v>
      </c>
      <c r="I7501" s="338" t="s">
        <v>33719</v>
      </c>
      <c r="J7501" s="338" t="s">
        <v>33720</v>
      </c>
      <c r="K7501" s="338" t="s">
        <v>7898</v>
      </c>
      <c r="L7501" s="338" t="s">
        <v>5084</v>
      </c>
      <c r="M7501" s="338" t="s">
        <v>33721</v>
      </c>
      <c r="N7501" s="338" t="s">
        <v>31260</v>
      </c>
      <c r="O7501" s="338" t="s">
        <v>5339</v>
      </c>
    </row>
    <row r="7502" ht="15.75" customHeight="1">
      <c r="A7502" s="338" t="s">
        <v>1818</v>
      </c>
      <c r="B7502" s="338" t="s">
        <v>7737</v>
      </c>
      <c r="C7502" s="338" t="s">
        <v>1547</v>
      </c>
      <c r="D7502" s="338">
        <v>2019.0</v>
      </c>
      <c r="E7502" s="338" t="s">
        <v>33722</v>
      </c>
      <c r="F7502" s="339">
        <v>44964.0</v>
      </c>
      <c r="G7502" s="338" t="s">
        <v>5797</v>
      </c>
      <c r="H7502" s="338" t="s">
        <v>33723</v>
      </c>
      <c r="I7502" s="338" t="s">
        <v>33724</v>
      </c>
      <c r="J7502" s="338" t="s">
        <v>33725</v>
      </c>
      <c r="K7502" s="338" t="s">
        <v>4987</v>
      </c>
      <c r="L7502" s="338" t="s">
        <v>5389</v>
      </c>
      <c r="M7502" s="338" t="s">
        <v>33726</v>
      </c>
      <c r="N7502" s="338" t="s">
        <v>27982</v>
      </c>
      <c r="O7502" s="338" t="s">
        <v>5077</v>
      </c>
    </row>
    <row r="7503" ht="15.75" customHeight="1">
      <c r="A7503" s="338" t="s">
        <v>4423</v>
      </c>
      <c r="B7503" s="338" t="s">
        <v>4970</v>
      </c>
      <c r="C7503" s="338" t="s">
        <v>1537</v>
      </c>
      <c r="D7503" s="338">
        <v>2019.0</v>
      </c>
      <c r="E7503" s="338" t="s">
        <v>33149</v>
      </c>
      <c r="F7503" s="339">
        <v>44963.0</v>
      </c>
      <c r="G7503" s="338" t="s">
        <v>5788</v>
      </c>
      <c r="H7503" s="338" t="s">
        <v>33727</v>
      </c>
      <c r="I7503" s="338" t="s">
        <v>33728</v>
      </c>
      <c r="J7503" s="338" t="s">
        <v>12827</v>
      </c>
      <c r="K7503" s="338" t="s">
        <v>4976</v>
      </c>
      <c r="L7503" s="338" t="s">
        <v>12846</v>
      </c>
      <c r="M7503" s="338" t="s">
        <v>33729</v>
      </c>
      <c r="N7503" s="338" t="s">
        <v>18868</v>
      </c>
      <c r="O7503" s="338" t="s">
        <v>5471</v>
      </c>
    </row>
    <row r="7504" ht="15.75" customHeight="1">
      <c r="A7504" s="338" t="s">
        <v>2000</v>
      </c>
      <c r="B7504" s="338" t="s">
        <v>4970</v>
      </c>
      <c r="C7504" s="338" t="s">
        <v>1537</v>
      </c>
      <c r="D7504" s="338">
        <v>2019.0</v>
      </c>
      <c r="E7504" s="338" t="s">
        <v>33730</v>
      </c>
      <c r="F7504" s="339">
        <v>44932.0</v>
      </c>
      <c r="G7504" s="338" t="s">
        <v>13584</v>
      </c>
      <c r="H7504" s="338" t="s">
        <v>23038</v>
      </c>
      <c r="I7504" s="338" t="s">
        <v>33731</v>
      </c>
      <c r="J7504" s="338" t="s">
        <v>28993</v>
      </c>
      <c r="K7504" s="338" t="s">
        <v>4987</v>
      </c>
      <c r="L7504" s="338" t="s">
        <v>12781</v>
      </c>
      <c r="M7504" s="338" t="s">
        <v>33732</v>
      </c>
      <c r="N7504" s="338" t="s">
        <v>5009</v>
      </c>
      <c r="O7504" s="338" t="s">
        <v>5794</v>
      </c>
    </row>
    <row r="7505" ht="15.75" customHeight="1">
      <c r="A7505" s="338" t="s">
        <v>1899</v>
      </c>
      <c r="B7505" s="338" t="s">
        <v>4970</v>
      </c>
      <c r="C7505" s="338" t="s">
        <v>1425</v>
      </c>
      <c r="D7505" s="338">
        <v>2019.0</v>
      </c>
      <c r="E7505" s="338" t="s">
        <v>33733</v>
      </c>
      <c r="F7505" s="339">
        <v>45174.0</v>
      </c>
      <c r="G7505" s="338" t="s">
        <v>4983</v>
      </c>
      <c r="H7505" s="338" t="s">
        <v>30513</v>
      </c>
      <c r="I7505" s="338" t="s">
        <v>30513</v>
      </c>
      <c r="J7505" s="338" t="s">
        <v>27108</v>
      </c>
      <c r="K7505" s="338" t="s">
        <v>4987</v>
      </c>
      <c r="L7505" s="338" t="s">
        <v>7748</v>
      </c>
      <c r="M7505" s="338" t="s">
        <v>33734</v>
      </c>
      <c r="N7505" s="338" t="s">
        <v>7780</v>
      </c>
      <c r="O7505" s="338" t="s">
        <v>5537</v>
      </c>
    </row>
    <row r="7506" ht="15.75" customHeight="1">
      <c r="A7506" s="338" t="s">
        <v>3759</v>
      </c>
      <c r="B7506" s="338" t="s">
        <v>4970</v>
      </c>
      <c r="C7506" s="338" t="s">
        <v>1537</v>
      </c>
      <c r="D7506" s="338">
        <v>2019.0</v>
      </c>
      <c r="E7506" s="338" t="s">
        <v>33650</v>
      </c>
      <c r="F7506" s="339">
        <v>44932.0</v>
      </c>
      <c r="G7506" s="338" t="s">
        <v>5838</v>
      </c>
      <c r="H7506" s="338" t="s">
        <v>33735</v>
      </c>
      <c r="I7506" s="338" t="s">
        <v>33736</v>
      </c>
      <c r="J7506" s="338" t="s">
        <v>6042</v>
      </c>
      <c r="K7506" s="338" t="s">
        <v>4987</v>
      </c>
      <c r="L7506" s="338" t="s">
        <v>6394</v>
      </c>
      <c r="M7506" s="338" t="s">
        <v>33737</v>
      </c>
      <c r="N7506" s="338" t="s">
        <v>25296</v>
      </c>
      <c r="O7506" s="338" t="s">
        <v>5143</v>
      </c>
    </row>
    <row r="7507" ht="15.75" customHeight="1">
      <c r="A7507" s="338" t="s">
        <v>2134</v>
      </c>
      <c r="B7507" s="338" t="s">
        <v>4970</v>
      </c>
      <c r="C7507" s="338" t="s">
        <v>1558</v>
      </c>
      <c r="D7507" s="338">
        <v>2019.0</v>
      </c>
      <c r="E7507" s="338" t="s">
        <v>32422</v>
      </c>
      <c r="F7507" s="339">
        <v>45052.0</v>
      </c>
      <c r="G7507" s="338" t="s">
        <v>5196</v>
      </c>
      <c r="H7507" s="338" t="s">
        <v>33738</v>
      </c>
      <c r="I7507" s="338" t="s">
        <v>33739</v>
      </c>
      <c r="J7507" s="338" t="s">
        <v>16668</v>
      </c>
      <c r="K7507" s="338" t="s">
        <v>4987</v>
      </c>
      <c r="L7507" s="338" t="s">
        <v>5281</v>
      </c>
      <c r="M7507" s="338" t="s">
        <v>33740</v>
      </c>
      <c r="N7507" s="338" t="s">
        <v>17560</v>
      </c>
      <c r="O7507" s="338" t="s">
        <v>5160</v>
      </c>
    </row>
    <row r="7508" ht="15.75" customHeight="1">
      <c r="A7508" s="338" t="s">
        <v>2247</v>
      </c>
      <c r="B7508" s="338" t="s">
        <v>4993</v>
      </c>
      <c r="C7508" s="338" t="s">
        <v>1572</v>
      </c>
      <c r="D7508" s="338">
        <v>2019.0</v>
      </c>
      <c r="E7508" s="338" t="s">
        <v>33653</v>
      </c>
      <c r="F7508" s="339">
        <v>45143.0</v>
      </c>
      <c r="G7508" s="338" t="s">
        <v>7089</v>
      </c>
      <c r="H7508" s="338" t="s">
        <v>31829</v>
      </c>
      <c r="I7508" s="338" t="s">
        <v>33741</v>
      </c>
      <c r="J7508" s="338" t="s">
        <v>29972</v>
      </c>
      <c r="K7508" s="338" t="s">
        <v>5245</v>
      </c>
      <c r="L7508" s="338" t="s">
        <v>6284</v>
      </c>
      <c r="M7508" s="338" t="s">
        <v>33742</v>
      </c>
      <c r="N7508" s="338" t="s">
        <v>5126</v>
      </c>
      <c r="O7508" s="338" t="s">
        <v>5505</v>
      </c>
    </row>
    <row r="7509" ht="15.75" customHeight="1">
      <c r="A7509" s="338" t="s">
        <v>4874</v>
      </c>
      <c r="B7509" s="338" t="s">
        <v>4970</v>
      </c>
      <c r="C7509" s="338" t="s">
        <v>1547</v>
      </c>
      <c r="D7509" s="338">
        <v>2019.0</v>
      </c>
      <c r="E7509" s="338" t="s">
        <v>33682</v>
      </c>
      <c r="F7509" s="339">
        <v>44991.0</v>
      </c>
      <c r="G7509" s="338" t="s">
        <v>5872</v>
      </c>
      <c r="H7509" s="338" t="s">
        <v>23384</v>
      </c>
      <c r="I7509" s="338" t="s">
        <v>25483</v>
      </c>
      <c r="J7509" s="338" t="s">
        <v>32754</v>
      </c>
      <c r="K7509" s="338" t="s">
        <v>4987</v>
      </c>
      <c r="L7509" s="338" t="s">
        <v>14444</v>
      </c>
      <c r="M7509" s="338" t="s">
        <v>33743</v>
      </c>
      <c r="N7509" s="338" t="s">
        <v>31850</v>
      </c>
      <c r="O7509" s="338" t="s">
        <v>5740</v>
      </c>
    </row>
    <row r="7510" ht="15.75" customHeight="1">
      <c r="A7510" s="338" t="s">
        <v>33744</v>
      </c>
      <c r="B7510" s="338" t="s">
        <v>4993</v>
      </c>
      <c r="C7510" s="338" t="s">
        <v>1681</v>
      </c>
      <c r="D7510" s="338">
        <v>2019.0</v>
      </c>
      <c r="E7510" s="338" t="s">
        <v>33706</v>
      </c>
      <c r="F7510" s="339">
        <v>44992.0</v>
      </c>
      <c r="G7510" s="338" t="s">
        <v>10464</v>
      </c>
      <c r="H7510" s="338" t="s">
        <v>31396</v>
      </c>
      <c r="I7510" s="338" t="s">
        <v>33745</v>
      </c>
      <c r="J7510" s="338" t="s">
        <v>7872</v>
      </c>
      <c r="K7510" s="338" t="s">
        <v>13217</v>
      </c>
      <c r="L7510" s="338" t="s">
        <v>7014</v>
      </c>
      <c r="M7510" s="338" t="s">
        <v>33746</v>
      </c>
      <c r="N7510" s="338" t="s">
        <v>28874</v>
      </c>
      <c r="O7510" s="338" t="s">
        <v>5087</v>
      </c>
    </row>
    <row r="7511" ht="15.75" customHeight="1">
      <c r="A7511" s="338" t="s">
        <v>381</v>
      </c>
      <c r="B7511" s="338" t="s">
        <v>4993</v>
      </c>
      <c r="C7511" s="338" t="s">
        <v>1572</v>
      </c>
      <c r="D7511" s="338">
        <v>2019.0</v>
      </c>
      <c r="E7511" s="338" t="s">
        <v>33575</v>
      </c>
      <c r="F7511" s="339">
        <v>45053.0</v>
      </c>
      <c r="G7511" s="338" t="s">
        <v>14295</v>
      </c>
      <c r="H7511" s="338" t="s">
        <v>22125</v>
      </c>
      <c r="I7511" s="338" t="s">
        <v>22125</v>
      </c>
      <c r="J7511" s="338" t="s">
        <v>27757</v>
      </c>
      <c r="K7511" s="338" t="s">
        <v>4987</v>
      </c>
      <c r="L7511" s="338" t="s">
        <v>33747</v>
      </c>
      <c r="M7511" s="338" t="s">
        <v>33748</v>
      </c>
      <c r="N7511" s="338" t="s">
        <v>19003</v>
      </c>
      <c r="O7511" s="338" t="s">
        <v>4991</v>
      </c>
    </row>
    <row r="7512" ht="15.75" customHeight="1">
      <c r="A7512" s="338" t="s">
        <v>733</v>
      </c>
      <c r="B7512" s="338" t="s">
        <v>4993</v>
      </c>
      <c r="C7512" s="338" t="s">
        <v>1537</v>
      </c>
      <c r="D7512" s="338">
        <v>2019.0</v>
      </c>
      <c r="E7512" s="338" t="s">
        <v>33749</v>
      </c>
      <c r="F7512" s="339">
        <v>45083.0</v>
      </c>
      <c r="G7512" s="338" t="s">
        <v>11973</v>
      </c>
      <c r="H7512" s="338" t="s">
        <v>27213</v>
      </c>
      <c r="I7512" s="338" t="s">
        <v>33750</v>
      </c>
      <c r="J7512" s="338" t="s">
        <v>22189</v>
      </c>
      <c r="K7512" s="338" t="s">
        <v>4987</v>
      </c>
      <c r="L7512" s="338" t="s">
        <v>22805</v>
      </c>
      <c r="M7512" s="338" t="s">
        <v>33751</v>
      </c>
      <c r="N7512" s="338" t="s">
        <v>4979</v>
      </c>
      <c r="O7512" s="338" t="s">
        <v>4991</v>
      </c>
    </row>
    <row r="7513" ht="15.75" customHeight="1">
      <c r="A7513" s="338" t="s">
        <v>24364</v>
      </c>
      <c r="B7513" s="338" t="s">
        <v>4970</v>
      </c>
      <c r="C7513" s="338" t="s">
        <v>1547</v>
      </c>
      <c r="D7513" s="338">
        <v>2019.0</v>
      </c>
      <c r="E7513" s="338" t="s">
        <v>33752</v>
      </c>
      <c r="F7513" s="339">
        <v>45021.0</v>
      </c>
      <c r="G7513" s="338" t="s">
        <v>5963</v>
      </c>
      <c r="H7513" s="338" t="s">
        <v>22417</v>
      </c>
      <c r="I7513" s="338" t="s">
        <v>22417</v>
      </c>
      <c r="J7513" s="338" t="s">
        <v>17397</v>
      </c>
      <c r="K7513" s="338" t="s">
        <v>4976</v>
      </c>
      <c r="L7513" s="338" t="s">
        <v>7014</v>
      </c>
      <c r="M7513" s="338" t="s">
        <v>33753</v>
      </c>
      <c r="N7513" s="338" t="s">
        <v>33754</v>
      </c>
      <c r="O7513" s="338" t="s">
        <v>5537</v>
      </c>
    </row>
    <row r="7514" ht="15.75" customHeight="1">
      <c r="A7514" s="338" t="s">
        <v>560</v>
      </c>
      <c r="B7514" s="338" t="s">
        <v>4993</v>
      </c>
      <c r="C7514" s="338" t="s">
        <v>1601</v>
      </c>
      <c r="D7514" s="338">
        <v>2019.0</v>
      </c>
      <c r="E7514" s="338" t="s">
        <v>33693</v>
      </c>
      <c r="F7514" s="339">
        <v>45083.0</v>
      </c>
      <c r="G7514" s="338" t="s">
        <v>7876</v>
      </c>
      <c r="H7514" s="338" t="s">
        <v>29555</v>
      </c>
      <c r="I7514" s="338" t="s">
        <v>13560</v>
      </c>
      <c r="J7514" s="338" t="s">
        <v>21459</v>
      </c>
      <c r="K7514" s="338" t="s">
        <v>4987</v>
      </c>
      <c r="L7514" s="338" t="s">
        <v>26392</v>
      </c>
      <c r="M7514" s="338" t="s">
        <v>33755</v>
      </c>
      <c r="N7514" s="338" t="s">
        <v>7376</v>
      </c>
      <c r="O7514" s="338" t="s">
        <v>5471</v>
      </c>
    </row>
    <row r="7515" ht="15.75" customHeight="1">
      <c r="A7515" s="338" t="s">
        <v>4950</v>
      </c>
      <c r="B7515" s="338" t="s">
        <v>4970</v>
      </c>
      <c r="C7515" s="338" t="s">
        <v>1547</v>
      </c>
      <c r="D7515" s="338">
        <v>2019.0</v>
      </c>
      <c r="E7515" s="338" t="s">
        <v>33704</v>
      </c>
      <c r="F7515" s="339">
        <v>44992.0</v>
      </c>
      <c r="G7515" s="338" t="s">
        <v>5241</v>
      </c>
      <c r="H7515" s="338" t="s">
        <v>33756</v>
      </c>
      <c r="I7515" s="338" t="s">
        <v>33757</v>
      </c>
      <c r="J7515" s="338" t="s">
        <v>33757</v>
      </c>
      <c r="K7515" s="338" t="s">
        <v>4987</v>
      </c>
      <c r="M7515" s="338" t="s">
        <v>33758</v>
      </c>
      <c r="N7515" s="338" t="s">
        <v>30407</v>
      </c>
      <c r="O7515" s="338" t="s">
        <v>5423</v>
      </c>
    </row>
    <row r="7516" ht="15.75" customHeight="1">
      <c r="A7516" s="338" t="s">
        <v>1173</v>
      </c>
      <c r="B7516" s="338" t="s">
        <v>4993</v>
      </c>
      <c r="C7516" s="338" t="s">
        <v>1572</v>
      </c>
      <c r="D7516" s="338">
        <v>2019.0</v>
      </c>
      <c r="E7516" s="338" t="s">
        <v>33704</v>
      </c>
      <c r="F7516" s="339">
        <v>45052.0</v>
      </c>
      <c r="G7516" s="338" t="s">
        <v>8587</v>
      </c>
      <c r="H7516" s="338" t="s">
        <v>29231</v>
      </c>
      <c r="I7516" s="338" t="s">
        <v>31194</v>
      </c>
      <c r="J7516" s="338" t="s">
        <v>33759</v>
      </c>
      <c r="K7516" s="338" t="s">
        <v>4987</v>
      </c>
      <c r="L7516" s="338" t="s">
        <v>14335</v>
      </c>
      <c r="M7516" s="338" t="s">
        <v>33760</v>
      </c>
      <c r="N7516" s="338" t="s">
        <v>5036</v>
      </c>
      <c r="O7516" s="338" t="s">
        <v>5505</v>
      </c>
    </row>
    <row r="7517" ht="15.75" customHeight="1">
      <c r="A7517" s="338" t="s">
        <v>33761</v>
      </c>
      <c r="B7517" s="338" t="s">
        <v>4970</v>
      </c>
      <c r="C7517" s="338" t="s">
        <v>1425</v>
      </c>
      <c r="D7517" s="338">
        <v>2019.0</v>
      </c>
      <c r="E7517" s="338" t="s">
        <v>32984</v>
      </c>
      <c r="F7517" s="339">
        <v>44990.0</v>
      </c>
      <c r="G7517" s="338" t="s">
        <v>9634</v>
      </c>
      <c r="H7517" s="338" t="s">
        <v>33762</v>
      </c>
      <c r="I7517" s="338" t="s">
        <v>33724</v>
      </c>
      <c r="J7517" s="338" t="s">
        <v>33763</v>
      </c>
      <c r="K7517" s="338" t="s">
        <v>4987</v>
      </c>
      <c r="L7517" s="338" t="s">
        <v>5222</v>
      </c>
      <c r="M7517" s="338" t="s">
        <v>33764</v>
      </c>
      <c r="N7517" s="338" t="s">
        <v>7780</v>
      </c>
      <c r="O7517" s="338" t="s">
        <v>5483</v>
      </c>
    </row>
    <row r="7518" ht="15.75" customHeight="1">
      <c r="A7518" s="338" t="s">
        <v>4838</v>
      </c>
      <c r="B7518" s="338" t="s">
        <v>7737</v>
      </c>
      <c r="C7518" s="338" t="s">
        <v>1537</v>
      </c>
      <c r="D7518" s="338">
        <v>2019.0</v>
      </c>
      <c r="E7518" s="338" t="s">
        <v>33722</v>
      </c>
      <c r="F7518" s="338" t="s">
        <v>5286</v>
      </c>
      <c r="G7518" s="338" t="s">
        <v>5797</v>
      </c>
      <c r="H7518" s="338" t="s">
        <v>28531</v>
      </c>
      <c r="I7518" s="338" t="s">
        <v>33765</v>
      </c>
      <c r="J7518" s="338" t="s">
        <v>13992</v>
      </c>
      <c r="K7518" s="338" t="s">
        <v>4987</v>
      </c>
      <c r="L7518" s="338" t="s">
        <v>7014</v>
      </c>
      <c r="M7518" s="338" t="s">
        <v>33766</v>
      </c>
      <c r="N7518" s="338" t="s">
        <v>31112</v>
      </c>
      <c r="O7518" s="338" t="s">
        <v>5087</v>
      </c>
    </row>
    <row r="7519" ht="15.75" customHeight="1">
      <c r="A7519" s="338" t="s">
        <v>2409</v>
      </c>
      <c r="B7519" s="338" t="s">
        <v>7737</v>
      </c>
      <c r="C7519" s="338" t="s">
        <v>1601</v>
      </c>
      <c r="D7519" s="338">
        <v>2019.0</v>
      </c>
      <c r="E7519" s="338" t="s">
        <v>33284</v>
      </c>
      <c r="F7519" s="339">
        <v>44963.0</v>
      </c>
      <c r="G7519" s="338" t="s">
        <v>5137</v>
      </c>
      <c r="H7519" s="338" t="s">
        <v>28054</v>
      </c>
      <c r="I7519" s="338" t="s">
        <v>33767</v>
      </c>
      <c r="J7519" s="338" t="s">
        <v>33768</v>
      </c>
      <c r="K7519" s="338" t="s">
        <v>4987</v>
      </c>
      <c r="L7519" s="338" t="s">
        <v>7014</v>
      </c>
      <c r="M7519" s="338" t="s">
        <v>33769</v>
      </c>
      <c r="N7519" s="338" t="s">
        <v>27982</v>
      </c>
      <c r="O7519" s="338" t="s">
        <v>5576</v>
      </c>
    </row>
    <row r="7520" ht="15.75" customHeight="1">
      <c r="A7520" s="338" t="s">
        <v>2588</v>
      </c>
      <c r="B7520" s="338" t="s">
        <v>7737</v>
      </c>
      <c r="C7520" s="338" t="s">
        <v>1533</v>
      </c>
      <c r="D7520" s="338">
        <v>2019.0</v>
      </c>
      <c r="E7520" s="338" t="s">
        <v>33696</v>
      </c>
      <c r="F7520" s="339">
        <v>45082.0</v>
      </c>
      <c r="G7520" s="338" t="s">
        <v>5251</v>
      </c>
      <c r="H7520" s="338" t="s">
        <v>31895</v>
      </c>
      <c r="I7520" s="338" t="s">
        <v>7984</v>
      </c>
      <c r="J7520" s="338" t="s">
        <v>33770</v>
      </c>
      <c r="K7520" s="338" t="s">
        <v>4987</v>
      </c>
      <c r="L7520" s="338" t="s">
        <v>6039</v>
      </c>
      <c r="M7520" s="338" t="s">
        <v>33771</v>
      </c>
      <c r="N7520" s="338" t="s">
        <v>19967</v>
      </c>
      <c r="O7520" s="338" t="s">
        <v>5160</v>
      </c>
    </row>
    <row r="7521" ht="15.75" customHeight="1">
      <c r="A7521" s="338" t="s">
        <v>3372</v>
      </c>
      <c r="B7521" s="338" t="s">
        <v>4993</v>
      </c>
      <c r="C7521" s="338" t="s">
        <v>1572</v>
      </c>
      <c r="D7521" s="338">
        <v>2019.0</v>
      </c>
      <c r="E7521" s="338" t="s">
        <v>33772</v>
      </c>
      <c r="F7521" s="339">
        <v>45022.0</v>
      </c>
      <c r="G7521" s="338" t="s">
        <v>5272</v>
      </c>
      <c r="H7521" s="338" t="s">
        <v>33773</v>
      </c>
      <c r="I7521" s="338" t="s">
        <v>33774</v>
      </c>
      <c r="J7521" s="338" t="s">
        <v>28935</v>
      </c>
      <c r="K7521" s="338" t="s">
        <v>30916</v>
      </c>
      <c r="L7521" s="338" t="s">
        <v>12744</v>
      </c>
      <c r="M7521" s="338" t="s">
        <v>33775</v>
      </c>
      <c r="N7521" s="338" t="s">
        <v>31339</v>
      </c>
      <c r="O7521" s="338" t="s">
        <v>5262</v>
      </c>
    </row>
    <row r="7522" ht="15.75" customHeight="1">
      <c r="A7522" s="338" t="s">
        <v>2643</v>
      </c>
      <c r="B7522" s="338" t="s">
        <v>4970</v>
      </c>
      <c r="C7522" s="338" t="s">
        <v>1558</v>
      </c>
      <c r="D7522" s="338">
        <v>2019.0</v>
      </c>
      <c r="E7522" s="338" t="s">
        <v>33149</v>
      </c>
      <c r="F7522" s="339">
        <v>44990.0</v>
      </c>
      <c r="G7522" s="338" t="s">
        <v>5145</v>
      </c>
      <c r="H7522" s="338" t="s">
        <v>21557</v>
      </c>
      <c r="I7522" s="338" t="s">
        <v>25583</v>
      </c>
      <c r="J7522" s="338" t="s">
        <v>30967</v>
      </c>
      <c r="K7522" s="338" t="s">
        <v>4987</v>
      </c>
      <c r="L7522" s="338" t="s">
        <v>5094</v>
      </c>
      <c r="M7522" s="338" t="s">
        <v>33776</v>
      </c>
      <c r="N7522" s="338" t="s">
        <v>33552</v>
      </c>
      <c r="O7522" s="338" t="s">
        <v>5232</v>
      </c>
    </row>
    <row r="7523" ht="15.75" customHeight="1">
      <c r="A7523" s="338" t="s">
        <v>12002</v>
      </c>
      <c r="B7523" s="338" t="s">
        <v>4970</v>
      </c>
      <c r="C7523" s="338" t="s">
        <v>1425</v>
      </c>
      <c r="D7523" s="338">
        <v>2019.0</v>
      </c>
      <c r="E7523" s="338" t="s">
        <v>33467</v>
      </c>
      <c r="F7523" s="339">
        <v>45112.0</v>
      </c>
      <c r="G7523" s="338" t="s">
        <v>7121</v>
      </c>
      <c r="H7523" s="338" t="s">
        <v>33777</v>
      </c>
      <c r="I7523" s="338" t="s">
        <v>4974</v>
      </c>
      <c r="J7523" s="338" t="s">
        <v>31156</v>
      </c>
      <c r="K7523" s="338" t="s">
        <v>4987</v>
      </c>
      <c r="L7523" s="338" t="s">
        <v>6447</v>
      </c>
      <c r="M7523" s="338" t="s">
        <v>33778</v>
      </c>
      <c r="N7523" s="338" t="s">
        <v>5009</v>
      </c>
      <c r="O7523" s="338" t="s">
        <v>5294</v>
      </c>
    </row>
    <row r="7524" ht="15.75" customHeight="1">
      <c r="A7524" s="338" t="s">
        <v>2744</v>
      </c>
      <c r="B7524" s="338" t="s">
        <v>7737</v>
      </c>
      <c r="C7524" s="338" t="s">
        <v>1601</v>
      </c>
      <c r="D7524" s="338">
        <v>2019.0</v>
      </c>
      <c r="E7524" s="338" t="s">
        <v>33715</v>
      </c>
      <c r="F7524" s="338" t="s">
        <v>5210</v>
      </c>
      <c r="G7524" s="338" t="s">
        <v>8851</v>
      </c>
      <c r="H7524" s="338" t="s">
        <v>32531</v>
      </c>
      <c r="I7524" s="338" t="s">
        <v>33779</v>
      </c>
      <c r="J7524" s="338" t="s">
        <v>30073</v>
      </c>
      <c r="K7524" s="338" t="s">
        <v>4976</v>
      </c>
      <c r="L7524" s="338" t="s">
        <v>5176</v>
      </c>
      <c r="M7524" s="338" t="s">
        <v>33780</v>
      </c>
      <c r="N7524" s="338" t="s">
        <v>33781</v>
      </c>
      <c r="O7524" s="338" t="s">
        <v>6003</v>
      </c>
    </row>
    <row r="7525" ht="15.75" customHeight="1">
      <c r="A7525" s="338" t="s">
        <v>33782</v>
      </c>
      <c r="B7525" s="338" t="s">
        <v>4970</v>
      </c>
      <c r="C7525" s="338" t="s">
        <v>1537</v>
      </c>
      <c r="D7525" s="338">
        <v>2019.0</v>
      </c>
      <c r="E7525" s="338" t="s">
        <v>33669</v>
      </c>
      <c r="F7525" s="339">
        <v>45083.0</v>
      </c>
      <c r="G7525" s="338" t="s">
        <v>5674</v>
      </c>
      <c r="H7525" s="338" t="s">
        <v>33783</v>
      </c>
      <c r="I7525" s="338" t="s">
        <v>33783</v>
      </c>
      <c r="J7525" s="338" t="s">
        <v>27075</v>
      </c>
      <c r="K7525" s="338" t="s">
        <v>4987</v>
      </c>
      <c r="M7525" s="338" t="s">
        <v>33784</v>
      </c>
      <c r="N7525" s="338" t="s">
        <v>33079</v>
      </c>
      <c r="O7525" s="338" t="s">
        <v>4991</v>
      </c>
    </row>
    <row r="7526" ht="15.75" customHeight="1">
      <c r="A7526" s="338" t="s">
        <v>1947</v>
      </c>
      <c r="B7526" s="338" t="s">
        <v>7737</v>
      </c>
      <c r="C7526" s="338" t="s">
        <v>1558</v>
      </c>
      <c r="D7526" s="338">
        <v>2019.0</v>
      </c>
      <c r="E7526" s="338" t="s">
        <v>33785</v>
      </c>
      <c r="F7526" s="339">
        <v>44963.0</v>
      </c>
      <c r="G7526" s="338" t="s">
        <v>11997</v>
      </c>
      <c r="H7526" s="338" t="s">
        <v>25742</v>
      </c>
      <c r="I7526" s="338" t="s">
        <v>25742</v>
      </c>
      <c r="J7526" s="338" t="s">
        <v>32410</v>
      </c>
      <c r="K7526" s="338" t="s">
        <v>4987</v>
      </c>
      <c r="L7526" s="338" t="s">
        <v>5222</v>
      </c>
      <c r="M7526" s="338" t="s">
        <v>33786</v>
      </c>
      <c r="N7526" s="338" t="s">
        <v>31260</v>
      </c>
      <c r="O7526" s="338" t="s">
        <v>5067</v>
      </c>
    </row>
    <row r="7527" ht="15.75" customHeight="1">
      <c r="A7527" s="338" t="s">
        <v>33787</v>
      </c>
      <c r="B7527" s="338" t="s">
        <v>7737</v>
      </c>
      <c r="C7527" s="338" t="s">
        <v>1572</v>
      </c>
      <c r="D7527" s="338">
        <v>2019.0</v>
      </c>
      <c r="E7527" s="338" t="s">
        <v>33788</v>
      </c>
      <c r="F7527" s="339">
        <v>45053.0</v>
      </c>
      <c r="G7527" s="338" t="s">
        <v>5969</v>
      </c>
      <c r="H7527" s="338" t="s">
        <v>31786</v>
      </c>
      <c r="I7527" s="338" t="s">
        <v>31786</v>
      </c>
      <c r="J7527" s="338" t="s">
        <v>33789</v>
      </c>
      <c r="K7527" s="338" t="s">
        <v>7898</v>
      </c>
      <c r="L7527" s="338" t="s">
        <v>33790</v>
      </c>
      <c r="M7527" s="338" t="s">
        <v>33791</v>
      </c>
      <c r="N7527" s="338" t="s">
        <v>33792</v>
      </c>
      <c r="O7527" s="338" t="s">
        <v>5545</v>
      </c>
    </row>
    <row r="7528" ht="15.75" customHeight="1">
      <c r="A7528" s="338" t="s">
        <v>20824</v>
      </c>
      <c r="B7528" s="338" t="s">
        <v>4970</v>
      </c>
      <c r="C7528" s="338" t="s">
        <v>1681</v>
      </c>
      <c r="D7528" s="338">
        <v>2019.0</v>
      </c>
      <c r="E7528" s="338" t="s">
        <v>33598</v>
      </c>
      <c r="F7528" s="339">
        <v>45174.0</v>
      </c>
      <c r="G7528" s="338" t="s">
        <v>7461</v>
      </c>
      <c r="H7528" s="338" t="s">
        <v>17888</v>
      </c>
      <c r="I7528" s="338" t="s">
        <v>17888</v>
      </c>
      <c r="J7528" s="338" t="s">
        <v>33793</v>
      </c>
      <c r="K7528" s="338" t="s">
        <v>4987</v>
      </c>
      <c r="L7528" s="338" t="s">
        <v>6039</v>
      </c>
      <c r="M7528" s="338" t="s">
        <v>33794</v>
      </c>
      <c r="N7528" s="338" t="s">
        <v>33795</v>
      </c>
      <c r="O7528" s="338" t="s">
        <v>5067</v>
      </c>
    </row>
    <row r="7529" ht="15.75" customHeight="1">
      <c r="A7529" s="338" t="s">
        <v>33796</v>
      </c>
      <c r="B7529" s="338" t="s">
        <v>4970</v>
      </c>
      <c r="C7529" s="338" t="s">
        <v>1558</v>
      </c>
      <c r="D7529" s="338">
        <v>2019.0</v>
      </c>
      <c r="E7529" s="338" t="s">
        <v>33669</v>
      </c>
      <c r="F7529" s="339">
        <v>44991.0</v>
      </c>
      <c r="G7529" s="338" t="s">
        <v>6244</v>
      </c>
      <c r="H7529" s="338" t="s">
        <v>28920</v>
      </c>
      <c r="I7529" s="338" t="s">
        <v>28920</v>
      </c>
      <c r="J7529" s="338" t="s">
        <v>33797</v>
      </c>
      <c r="K7529" s="338" t="s">
        <v>4987</v>
      </c>
      <c r="M7529" s="338" t="s">
        <v>33798</v>
      </c>
      <c r="N7529" s="338" t="s">
        <v>33799</v>
      </c>
      <c r="O7529" s="338" t="s">
        <v>5010</v>
      </c>
    </row>
    <row r="7530" ht="15.75" customHeight="1">
      <c r="A7530" s="338" t="s">
        <v>33800</v>
      </c>
      <c r="B7530" s="338" t="s">
        <v>4993</v>
      </c>
      <c r="C7530" s="338" t="s">
        <v>1572</v>
      </c>
      <c r="D7530" s="338">
        <v>2019.0</v>
      </c>
      <c r="E7530" s="338" t="s">
        <v>33149</v>
      </c>
      <c r="F7530" s="339">
        <v>45083.0</v>
      </c>
      <c r="G7530" s="338" t="s">
        <v>9516</v>
      </c>
      <c r="H7530" s="338" t="s">
        <v>19800</v>
      </c>
      <c r="I7530" s="338" t="s">
        <v>27270</v>
      </c>
      <c r="J7530" s="338" t="s">
        <v>30376</v>
      </c>
      <c r="K7530" s="338" t="s">
        <v>10219</v>
      </c>
      <c r="L7530" s="338" t="s">
        <v>31568</v>
      </c>
      <c r="M7530" s="338" t="s">
        <v>33801</v>
      </c>
      <c r="N7530" s="338" t="s">
        <v>4979</v>
      </c>
      <c r="O7530" s="338" t="s">
        <v>5324</v>
      </c>
    </row>
    <row r="7531" ht="15.75" customHeight="1">
      <c r="A7531" s="338" t="s">
        <v>11175</v>
      </c>
      <c r="B7531" s="338" t="s">
        <v>4970</v>
      </c>
      <c r="C7531" s="338" t="s">
        <v>1547</v>
      </c>
      <c r="D7531" s="338">
        <v>2019.0</v>
      </c>
      <c r="E7531" s="338" t="s">
        <v>33414</v>
      </c>
      <c r="F7531" s="339">
        <v>45143.0</v>
      </c>
      <c r="G7531" s="338" t="s">
        <v>5709</v>
      </c>
      <c r="H7531" s="338" t="s">
        <v>33802</v>
      </c>
      <c r="I7531" s="338" t="s">
        <v>33803</v>
      </c>
      <c r="J7531" s="338" t="s">
        <v>6791</v>
      </c>
      <c r="K7531" s="338" t="s">
        <v>5245</v>
      </c>
      <c r="L7531" s="338" t="s">
        <v>5064</v>
      </c>
      <c r="M7531" s="338" t="s">
        <v>33804</v>
      </c>
      <c r="N7531" s="338" t="s">
        <v>5019</v>
      </c>
      <c r="O7531" s="338" t="s">
        <v>6003</v>
      </c>
    </row>
    <row r="7532" ht="15.75" customHeight="1">
      <c r="A7532" s="338" t="s">
        <v>33805</v>
      </c>
      <c r="B7532" s="338" t="s">
        <v>4970</v>
      </c>
      <c r="C7532" s="338" t="s">
        <v>1547</v>
      </c>
      <c r="D7532" s="338">
        <v>2019.0</v>
      </c>
      <c r="E7532" s="338" t="s">
        <v>33698</v>
      </c>
      <c r="F7532" s="339">
        <v>45113.0</v>
      </c>
      <c r="G7532" s="338" t="s">
        <v>5287</v>
      </c>
      <c r="H7532" s="338" t="s">
        <v>33806</v>
      </c>
      <c r="I7532" s="338" t="s">
        <v>33807</v>
      </c>
      <c r="J7532" s="338" t="s">
        <v>21251</v>
      </c>
      <c r="K7532" s="338" t="s">
        <v>4987</v>
      </c>
      <c r="M7532" s="338" t="s">
        <v>33808</v>
      </c>
      <c r="N7532" s="338" t="s">
        <v>33809</v>
      </c>
      <c r="O7532" s="338" t="s">
        <v>5087</v>
      </c>
    </row>
    <row r="7533" ht="15.75" customHeight="1">
      <c r="A7533" s="338" t="s">
        <v>33810</v>
      </c>
      <c r="B7533" s="338" t="s">
        <v>4970</v>
      </c>
      <c r="C7533" s="338" t="s">
        <v>1547</v>
      </c>
      <c r="D7533" s="338">
        <v>2019.0</v>
      </c>
      <c r="E7533" s="338" t="s">
        <v>33811</v>
      </c>
      <c r="F7533" s="339">
        <v>45022.0</v>
      </c>
      <c r="G7533" s="338" t="s">
        <v>6528</v>
      </c>
      <c r="H7533" s="338" t="s">
        <v>33812</v>
      </c>
      <c r="I7533" s="338" t="s">
        <v>33812</v>
      </c>
      <c r="J7533" s="338" t="s">
        <v>33813</v>
      </c>
      <c r="K7533" s="338" t="s">
        <v>4976</v>
      </c>
      <c r="M7533" s="338" t="s">
        <v>33814</v>
      </c>
      <c r="N7533" s="338" t="s">
        <v>13999</v>
      </c>
      <c r="O7533" s="338" t="s">
        <v>6278</v>
      </c>
    </row>
    <row r="7534" ht="15.75" customHeight="1">
      <c r="A7534" s="338" t="s">
        <v>2038</v>
      </c>
      <c r="B7534" s="338" t="s">
        <v>4993</v>
      </c>
      <c r="C7534" s="338" t="s">
        <v>1558</v>
      </c>
      <c r="D7534" s="338">
        <v>2019.0</v>
      </c>
      <c r="E7534" s="338" t="s">
        <v>33284</v>
      </c>
      <c r="F7534" s="339">
        <v>45084.0</v>
      </c>
      <c r="G7534" s="338" t="s">
        <v>8587</v>
      </c>
      <c r="H7534" s="338" t="s">
        <v>33815</v>
      </c>
      <c r="I7534" s="338" t="s">
        <v>33815</v>
      </c>
      <c r="J7534" s="338" t="s">
        <v>33816</v>
      </c>
      <c r="K7534" s="338" t="s">
        <v>4987</v>
      </c>
      <c r="M7534" s="338" t="s">
        <v>33817</v>
      </c>
      <c r="N7534" s="338" t="s">
        <v>28874</v>
      </c>
      <c r="O7534" s="338" t="s">
        <v>5067</v>
      </c>
    </row>
    <row r="7535" ht="15.75" customHeight="1">
      <c r="A7535" s="338" t="s">
        <v>236</v>
      </c>
      <c r="B7535" s="338" t="s">
        <v>4993</v>
      </c>
      <c r="C7535" s="338" t="s">
        <v>1601</v>
      </c>
      <c r="D7535" s="338">
        <v>2019.0</v>
      </c>
      <c r="E7535" s="338" t="s">
        <v>33272</v>
      </c>
      <c r="F7535" s="339">
        <v>44991.0</v>
      </c>
      <c r="G7535" s="338" t="s">
        <v>9550</v>
      </c>
      <c r="H7535" s="338" t="s">
        <v>8687</v>
      </c>
      <c r="I7535" s="338" t="s">
        <v>19965</v>
      </c>
      <c r="J7535" s="338" t="s">
        <v>20887</v>
      </c>
      <c r="K7535" s="338" t="s">
        <v>4987</v>
      </c>
      <c r="L7535" s="338" t="s">
        <v>19779</v>
      </c>
      <c r="M7535" s="338" t="s">
        <v>33818</v>
      </c>
      <c r="N7535" s="338" t="s">
        <v>7376</v>
      </c>
      <c r="O7535" s="338" t="s">
        <v>5545</v>
      </c>
    </row>
    <row r="7536" ht="15.75" customHeight="1">
      <c r="A7536" s="338" t="s">
        <v>2311</v>
      </c>
      <c r="B7536" s="338" t="s">
        <v>7737</v>
      </c>
      <c r="C7536" s="338" t="s">
        <v>1558</v>
      </c>
      <c r="D7536" s="338">
        <v>2019.0</v>
      </c>
      <c r="E7536" s="338" t="s">
        <v>33749</v>
      </c>
      <c r="F7536" s="339">
        <v>45021.0</v>
      </c>
      <c r="G7536" s="338" t="s">
        <v>5797</v>
      </c>
      <c r="H7536" s="338" t="s">
        <v>33819</v>
      </c>
      <c r="I7536" s="338" t="s">
        <v>6126</v>
      </c>
      <c r="J7536" s="338" t="s">
        <v>23759</v>
      </c>
      <c r="K7536" s="338" t="s">
        <v>4987</v>
      </c>
      <c r="L7536" s="338" t="s">
        <v>6447</v>
      </c>
      <c r="M7536" s="338" t="s">
        <v>33820</v>
      </c>
      <c r="N7536" s="338" t="s">
        <v>5126</v>
      </c>
      <c r="O7536" s="338" t="s">
        <v>5483</v>
      </c>
    </row>
    <row r="7537" ht="15.75" customHeight="1">
      <c r="A7537" s="338" t="s">
        <v>33821</v>
      </c>
      <c r="B7537" s="338" t="s">
        <v>4970</v>
      </c>
      <c r="C7537" s="338" t="s">
        <v>1558</v>
      </c>
      <c r="D7537" s="338">
        <v>2019.0</v>
      </c>
      <c r="E7537" s="338" t="s">
        <v>33284</v>
      </c>
      <c r="F7537" s="339">
        <v>45022.0</v>
      </c>
      <c r="G7537" s="338" t="s">
        <v>6075</v>
      </c>
      <c r="H7537" s="338" t="s">
        <v>33822</v>
      </c>
      <c r="I7537" s="338" t="s">
        <v>29705</v>
      </c>
      <c r="J7537" s="338" t="s">
        <v>24354</v>
      </c>
      <c r="K7537" s="338" t="s">
        <v>4987</v>
      </c>
      <c r="M7537" s="338" t="s">
        <v>33823</v>
      </c>
      <c r="N7537" s="338" t="s">
        <v>26600</v>
      </c>
      <c r="O7537" s="338" t="s">
        <v>5262</v>
      </c>
    </row>
    <row r="7538" ht="15.75" customHeight="1">
      <c r="A7538" s="338" t="s">
        <v>4725</v>
      </c>
      <c r="B7538" s="338" t="s">
        <v>4970</v>
      </c>
      <c r="C7538" s="338" t="s">
        <v>1537</v>
      </c>
      <c r="D7538" s="338">
        <v>2019.0</v>
      </c>
      <c r="E7538" s="338" t="s">
        <v>32422</v>
      </c>
      <c r="F7538" s="339">
        <v>45022.0</v>
      </c>
      <c r="G7538" s="338" t="s">
        <v>8593</v>
      </c>
      <c r="H7538" s="338" t="s">
        <v>22506</v>
      </c>
      <c r="I7538" s="338" t="s">
        <v>7700</v>
      </c>
      <c r="J7538" s="338" t="s">
        <v>17934</v>
      </c>
      <c r="K7538" s="338" t="s">
        <v>4987</v>
      </c>
      <c r="L7538" s="338" t="s">
        <v>5377</v>
      </c>
      <c r="M7538" s="338" t="s">
        <v>33824</v>
      </c>
      <c r="N7538" s="338" t="s">
        <v>12100</v>
      </c>
      <c r="O7538" s="338" t="s">
        <v>5150</v>
      </c>
    </row>
    <row r="7539" ht="15.75" customHeight="1">
      <c r="A7539" s="338" t="s">
        <v>4659</v>
      </c>
      <c r="B7539" s="338" t="s">
        <v>4970</v>
      </c>
      <c r="C7539" s="338" t="s">
        <v>1558</v>
      </c>
      <c r="D7539" s="338">
        <v>2019.0</v>
      </c>
      <c r="E7539" s="338" t="s">
        <v>33272</v>
      </c>
      <c r="F7539" s="339">
        <v>45051.0</v>
      </c>
      <c r="G7539" s="338" t="s">
        <v>5153</v>
      </c>
      <c r="H7539" s="338" t="s">
        <v>16625</v>
      </c>
      <c r="I7539" s="338" t="s">
        <v>16625</v>
      </c>
      <c r="J7539" s="338" t="s">
        <v>17397</v>
      </c>
      <c r="K7539" s="338" t="s">
        <v>6737</v>
      </c>
      <c r="L7539" s="338" t="s">
        <v>5084</v>
      </c>
      <c r="M7539" s="338" t="s">
        <v>33825</v>
      </c>
      <c r="N7539" s="338" t="s">
        <v>31036</v>
      </c>
      <c r="O7539" s="338" t="s">
        <v>5028</v>
      </c>
    </row>
    <row r="7540" ht="15.75" customHeight="1">
      <c r="A7540" s="338" t="s">
        <v>4765</v>
      </c>
      <c r="B7540" s="338" t="s">
        <v>4970</v>
      </c>
      <c r="C7540" s="338" t="s">
        <v>1537</v>
      </c>
      <c r="D7540" s="338">
        <v>2019.0</v>
      </c>
      <c r="E7540" s="338" t="s">
        <v>33284</v>
      </c>
      <c r="F7540" s="339">
        <v>45051.0</v>
      </c>
      <c r="G7540" s="338" t="s">
        <v>5070</v>
      </c>
      <c r="H7540" s="338" t="s">
        <v>25289</v>
      </c>
      <c r="I7540" s="338" t="s">
        <v>25289</v>
      </c>
      <c r="J7540" s="338" t="s">
        <v>30911</v>
      </c>
      <c r="K7540" s="338" t="s">
        <v>4987</v>
      </c>
      <c r="L7540" s="338" t="s">
        <v>12942</v>
      </c>
      <c r="M7540" s="338" t="s">
        <v>33826</v>
      </c>
      <c r="N7540" s="338" t="s">
        <v>31191</v>
      </c>
      <c r="O7540" s="338" t="s">
        <v>5160</v>
      </c>
    </row>
    <row r="7541" ht="15.75" customHeight="1">
      <c r="A7541" s="338" t="s">
        <v>33827</v>
      </c>
      <c r="B7541" s="338" t="s">
        <v>5601</v>
      </c>
      <c r="C7541" s="338" t="s">
        <v>1558</v>
      </c>
      <c r="D7541" s="338">
        <v>2019.0</v>
      </c>
      <c r="E7541" s="338" t="s">
        <v>33682</v>
      </c>
      <c r="F7541" s="339">
        <v>44990.0</v>
      </c>
      <c r="G7541" s="338" t="s">
        <v>5181</v>
      </c>
      <c r="H7541" s="338" t="s">
        <v>33828</v>
      </c>
      <c r="I7541" s="338" t="s">
        <v>33829</v>
      </c>
      <c r="J7541" s="338" t="s">
        <v>29910</v>
      </c>
      <c r="K7541" s="338" t="s">
        <v>4987</v>
      </c>
      <c r="M7541" s="338" t="s">
        <v>33830</v>
      </c>
      <c r="N7541" s="338" t="s">
        <v>29550</v>
      </c>
      <c r="O7541" s="338" t="s">
        <v>5370</v>
      </c>
    </row>
    <row r="7542" ht="15.75" customHeight="1">
      <c r="A7542" s="338" t="s">
        <v>3558</v>
      </c>
      <c r="B7542" s="338" t="s">
        <v>4970</v>
      </c>
      <c r="C7542" s="338" t="s">
        <v>1537</v>
      </c>
      <c r="D7542" s="338">
        <v>2019.0</v>
      </c>
      <c r="E7542" s="338" t="s">
        <v>33730</v>
      </c>
      <c r="F7542" s="339">
        <v>44963.0</v>
      </c>
      <c r="G7542" s="338" t="s">
        <v>9634</v>
      </c>
      <c r="H7542" s="338" t="s">
        <v>24197</v>
      </c>
      <c r="I7542" s="338" t="s">
        <v>33831</v>
      </c>
      <c r="J7542" s="338" t="s">
        <v>33832</v>
      </c>
      <c r="K7542" s="338" t="s">
        <v>4987</v>
      </c>
      <c r="L7542" s="338" t="s">
        <v>5971</v>
      </c>
      <c r="M7542" s="338" t="s">
        <v>33833</v>
      </c>
      <c r="N7542" s="338" t="s">
        <v>33834</v>
      </c>
      <c r="O7542" s="338" t="s">
        <v>5483</v>
      </c>
    </row>
    <row r="7543" ht="15.75" customHeight="1">
      <c r="A7543" s="338" t="s">
        <v>4948</v>
      </c>
      <c r="B7543" s="338" t="s">
        <v>4993</v>
      </c>
      <c r="C7543" s="338" t="s">
        <v>1558</v>
      </c>
      <c r="D7543" s="338">
        <v>2019.0</v>
      </c>
      <c r="E7543" s="338" t="s">
        <v>33284</v>
      </c>
      <c r="F7543" s="339">
        <v>45084.0</v>
      </c>
      <c r="G7543" s="338" t="s">
        <v>5113</v>
      </c>
      <c r="H7543" s="338" t="s">
        <v>28793</v>
      </c>
      <c r="I7543" s="338" t="s">
        <v>26856</v>
      </c>
      <c r="J7543" s="338" t="s">
        <v>8902</v>
      </c>
      <c r="K7543" s="338" t="s">
        <v>4987</v>
      </c>
      <c r="L7543" s="338" t="s">
        <v>4999</v>
      </c>
      <c r="M7543" s="338" t="s">
        <v>33835</v>
      </c>
      <c r="N7543" s="338" t="s">
        <v>17520</v>
      </c>
      <c r="O7543" s="338" t="s">
        <v>5087</v>
      </c>
    </row>
    <row r="7544" ht="15.75" customHeight="1">
      <c r="A7544" s="338" t="s">
        <v>4203</v>
      </c>
      <c r="B7544" s="338" t="s">
        <v>7737</v>
      </c>
      <c r="C7544" s="338" t="s">
        <v>1558</v>
      </c>
      <c r="D7544" s="338">
        <v>2019.0</v>
      </c>
      <c r="E7544" s="338" t="s">
        <v>33715</v>
      </c>
      <c r="F7544" s="339">
        <v>45175.0</v>
      </c>
      <c r="G7544" s="338" t="s">
        <v>5172</v>
      </c>
      <c r="H7544" s="338" t="s">
        <v>15767</v>
      </c>
      <c r="I7544" s="338" t="s">
        <v>33836</v>
      </c>
      <c r="J7544" s="338" t="s">
        <v>33837</v>
      </c>
      <c r="K7544" s="338" t="s">
        <v>4976</v>
      </c>
      <c r="L7544" s="338" t="s">
        <v>5074</v>
      </c>
      <c r="M7544" s="338" t="s">
        <v>33838</v>
      </c>
      <c r="N7544" s="338" t="s">
        <v>7780</v>
      </c>
      <c r="O7544" s="338" t="s">
        <v>5715</v>
      </c>
    </row>
    <row r="7545" ht="15.75" customHeight="1">
      <c r="A7545" s="338" t="s">
        <v>33839</v>
      </c>
      <c r="B7545" s="338" t="s">
        <v>7737</v>
      </c>
      <c r="C7545" s="338" t="s">
        <v>1558</v>
      </c>
      <c r="D7545" s="338">
        <v>2019.0</v>
      </c>
      <c r="E7545" s="338" t="s">
        <v>33715</v>
      </c>
      <c r="F7545" s="339">
        <v>45052.0</v>
      </c>
      <c r="G7545" s="338" t="s">
        <v>5872</v>
      </c>
      <c r="H7545" s="338" t="s">
        <v>12887</v>
      </c>
      <c r="I7545" s="338" t="s">
        <v>12887</v>
      </c>
      <c r="J7545" s="338" t="s">
        <v>19077</v>
      </c>
      <c r="K7545" s="338" t="s">
        <v>4987</v>
      </c>
      <c r="L7545" s="338" t="s">
        <v>5094</v>
      </c>
      <c r="M7545" s="338" t="s">
        <v>33840</v>
      </c>
      <c r="N7545" s="338" t="s">
        <v>29772</v>
      </c>
      <c r="O7545" s="338" t="s">
        <v>5087</v>
      </c>
    </row>
    <row r="7546" ht="15.75" customHeight="1">
      <c r="A7546" s="338" t="s">
        <v>33841</v>
      </c>
      <c r="B7546" s="338" t="s">
        <v>5601</v>
      </c>
      <c r="C7546" s="338" t="s">
        <v>1537</v>
      </c>
      <c r="D7546" s="338">
        <v>2019.0</v>
      </c>
      <c r="E7546" s="338" t="s">
        <v>33842</v>
      </c>
      <c r="F7546" s="338" t="s">
        <v>5059</v>
      </c>
      <c r="G7546" s="338" t="s">
        <v>5113</v>
      </c>
      <c r="H7546" s="338" t="s">
        <v>28155</v>
      </c>
      <c r="I7546" s="338" t="s">
        <v>33843</v>
      </c>
      <c r="J7546" s="338" t="s">
        <v>28157</v>
      </c>
      <c r="K7546" s="338" t="s">
        <v>5663</v>
      </c>
      <c r="L7546" s="338" t="s">
        <v>16601</v>
      </c>
      <c r="M7546" s="338" t="s">
        <v>33844</v>
      </c>
      <c r="N7546" s="338" t="s">
        <v>5758</v>
      </c>
      <c r="O7546" s="338" t="s">
        <v>5324</v>
      </c>
    </row>
    <row r="7547" ht="15.75" customHeight="1">
      <c r="A7547" s="338" t="s">
        <v>3298</v>
      </c>
      <c r="B7547" s="338" t="s">
        <v>4993</v>
      </c>
      <c r="C7547" s="338" t="s">
        <v>1572</v>
      </c>
      <c r="D7547" s="338">
        <v>2019.0</v>
      </c>
      <c r="E7547" s="338" t="s">
        <v>33845</v>
      </c>
      <c r="F7547" s="338" t="s">
        <v>5059</v>
      </c>
      <c r="G7547" s="338" t="s">
        <v>5674</v>
      </c>
      <c r="H7547" s="338" t="s">
        <v>33846</v>
      </c>
      <c r="I7547" s="338" t="s">
        <v>33846</v>
      </c>
      <c r="J7547" s="338" t="s">
        <v>33847</v>
      </c>
      <c r="K7547" s="338" t="s">
        <v>4987</v>
      </c>
      <c r="L7547" s="338" t="s">
        <v>15938</v>
      </c>
      <c r="M7547" s="338" t="s">
        <v>33848</v>
      </c>
      <c r="N7547" s="338" t="s">
        <v>19003</v>
      </c>
      <c r="O7547" s="338" t="s">
        <v>5262</v>
      </c>
    </row>
    <row r="7548" ht="15.75" customHeight="1">
      <c r="A7548" s="338" t="s">
        <v>4935</v>
      </c>
      <c r="B7548" s="338" t="s">
        <v>4970</v>
      </c>
      <c r="C7548" s="338" t="s">
        <v>1547</v>
      </c>
      <c r="D7548" s="338">
        <v>2019.0</v>
      </c>
      <c r="E7548" s="338" t="s">
        <v>33722</v>
      </c>
      <c r="F7548" s="339">
        <v>44991.0</v>
      </c>
      <c r="G7548" s="338" t="s">
        <v>5872</v>
      </c>
      <c r="H7548" s="338" t="s">
        <v>30646</v>
      </c>
      <c r="I7548" s="338" t="s">
        <v>32258</v>
      </c>
      <c r="J7548" s="338" t="s">
        <v>24295</v>
      </c>
      <c r="K7548" s="338" t="s">
        <v>12977</v>
      </c>
      <c r="M7548" s="338" t="s">
        <v>33849</v>
      </c>
      <c r="N7548" s="338" t="s">
        <v>33850</v>
      </c>
      <c r="O7548" s="338" t="s">
        <v>5576</v>
      </c>
    </row>
    <row r="7549" ht="15.75" customHeight="1">
      <c r="A7549" s="338" t="s">
        <v>3894</v>
      </c>
      <c r="B7549" s="338" t="s">
        <v>7737</v>
      </c>
      <c r="C7549" s="338" t="s">
        <v>1558</v>
      </c>
      <c r="D7549" s="338">
        <v>2019.0</v>
      </c>
      <c r="E7549" s="338" t="s">
        <v>33785</v>
      </c>
      <c r="F7549" s="339">
        <v>45174.0</v>
      </c>
      <c r="G7549" s="338" t="s">
        <v>4983</v>
      </c>
      <c r="H7549" s="338" t="s">
        <v>33851</v>
      </c>
      <c r="I7549" s="338" t="s">
        <v>33852</v>
      </c>
      <c r="J7549" s="338" t="s">
        <v>33853</v>
      </c>
      <c r="K7549" s="338" t="s">
        <v>4987</v>
      </c>
      <c r="L7549" s="338" t="s">
        <v>8694</v>
      </c>
      <c r="M7549" s="338" t="s">
        <v>33854</v>
      </c>
      <c r="N7549" s="338" t="s">
        <v>31191</v>
      </c>
      <c r="O7549" s="338" t="s">
        <v>5143</v>
      </c>
    </row>
    <row r="7550" ht="15.75" customHeight="1">
      <c r="A7550" s="338" t="s">
        <v>33855</v>
      </c>
      <c r="B7550" s="338" t="s">
        <v>4970</v>
      </c>
      <c r="C7550" s="338" t="s">
        <v>1537</v>
      </c>
      <c r="D7550" s="338">
        <v>2019.0</v>
      </c>
      <c r="E7550" s="338" t="s">
        <v>33856</v>
      </c>
      <c r="F7550" s="339">
        <v>45021.0</v>
      </c>
      <c r="G7550" s="338" t="s">
        <v>5296</v>
      </c>
      <c r="H7550" s="338" t="s">
        <v>33857</v>
      </c>
      <c r="I7550" s="338" t="s">
        <v>33857</v>
      </c>
      <c r="J7550" s="338" t="s">
        <v>30291</v>
      </c>
      <c r="K7550" s="338" t="s">
        <v>4987</v>
      </c>
      <c r="M7550" s="338" t="s">
        <v>33858</v>
      </c>
      <c r="N7550" s="338" t="s">
        <v>33859</v>
      </c>
      <c r="O7550" s="338" t="s">
        <v>5545</v>
      </c>
    </row>
    <row r="7551" ht="15.75" customHeight="1">
      <c r="A7551" s="338" t="s">
        <v>33860</v>
      </c>
      <c r="B7551" s="338" t="s">
        <v>4993</v>
      </c>
      <c r="C7551" s="338" t="s">
        <v>1601</v>
      </c>
      <c r="D7551" s="338">
        <v>2019.0</v>
      </c>
      <c r="E7551" s="338" t="s">
        <v>33044</v>
      </c>
      <c r="F7551" s="339">
        <v>45053.0</v>
      </c>
      <c r="G7551" s="338" t="s">
        <v>5121</v>
      </c>
      <c r="H7551" s="338" t="s">
        <v>33861</v>
      </c>
      <c r="I7551" s="338" t="s">
        <v>32636</v>
      </c>
      <c r="J7551" s="338" t="s">
        <v>32637</v>
      </c>
      <c r="K7551" s="338" t="s">
        <v>13217</v>
      </c>
      <c r="L7551" s="338" t="s">
        <v>5971</v>
      </c>
      <c r="M7551" s="338" t="s">
        <v>33862</v>
      </c>
      <c r="N7551" s="338" t="s">
        <v>18335</v>
      </c>
      <c r="O7551" s="338" t="s">
        <v>5087</v>
      </c>
    </row>
    <row r="7552" ht="15.75" customHeight="1">
      <c r="A7552" s="338" t="s">
        <v>33863</v>
      </c>
      <c r="B7552" s="338" t="s">
        <v>4970</v>
      </c>
      <c r="C7552" s="338" t="s">
        <v>1547</v>
      </c>
      <c r="D7552" s="338">
        <v>2019.0</v>
      </c>
      <c r="E7552" s="338" t="s">
        <v>33667</v>
      </c>
      <c r="F7552" s="339">
        <v>45022.0</v>
      </c>
      <c r="G7552" s="338" t="s">
        <v>8030</v>
      </c>
      <c r="H7552" s="338" t="s">
        <v>23979</v>
      </c>
      <c r="I7552" s="338" t="s">
        <v>23979</v>
      </c>
      <c r="J7552" s="338" t="s">
        <v>30818</v>
      </c>
      <c r="K7552" s="338" t="s">
        <v>4987</v>
      </c>
      <c r="L7552" s="338" t="s">
        <v>5084</v>
      </c>
      <c r="M7552" s="338" t="s">
        <v>33864</v>
      </c>
      <c r="N7552" s="338" t="s">
        <v>31260</v>
      </c>
      <c r="O7552" s="338" t="s">
        <v>5120</v>
      </c>
    </row>
    <row r="7553" ht="15.75" customHeight="1">
      <c r="A7553" s="338" t="s">
        <v>4572</v>
      </c>
      <c r="B7553" s="338" t="s">
        <v>4993</v>
      </c>
      <c r="C7553" s="338" t="s">
        <v>1572</v>
      </c>
      <c r="D7553" s="338">
        <v>2019.0</v>
      </c>
      <c r="E7553" s="338" t="s">
        <v>33696</v>
      </c>
      <c r="F7553" s="338" t="s">
        <v>5210</v>
      </c>
      <c r="G7553" s="338" t="s">
        <v>6749</v>
      </c>
      <c r="H7553" s="338" t="s">
        <v>22195</v>
      </c>
      <c r="I7553" s="338" t="s">
        <v>33865</v>
      </c>
      <c r="J7553" s="338" t="s">
        <v>23394</v>
      </c>
      <c r="K7553" s="338" t="s">
        <v>13217</v>
      </c>
      <c r="L7553" s="338" t="s">
        <v>14444</v>
      </c>
      <c r="M7553" s="338" t="s">
        <v>33866</v>
      </c>
      <c r="N7553" s="338" t="s">
        <v>31970</v>
      </c>
      <c r="O7553" s="338" t="s">
        <v>5794</v>
      </c>
    </row>
    <row r="7554" ht="15.75" customHeight="1">
      <c r="A7554" s="338" t="s">
        <v>4782</v>
      </c>
      <c r="B7554" s="338" t="s">
        <v>7737</v>
      </c>
      <c r="C7554" s="338" t="s">
        <v>1681</v>
      </c>
      <c r="D7554" s="338">
        <v>2019.0</v>
      </c>
      <c r="E7554" s="338" t="s">
        <v>33749</v>
      </c>
      <c r="F7554" s="339">
        <v>45144.0</v>
      </c>
      <c r="G7554" s="338" t="s">
        <v>7889</v>
      </c>
      <c r="H7554" s="338" t="s">
        <v>33867</v>
      </c>
      <c r="I7554" s="338" t="s">
        <v>33868</v>
      </c>
      <c r="J7554" s="338" t="s">
        <v>29924</v>
      </c>
      <c r="K7554" s="338" t="s">
        <v>4987</v>
      </c>
      <c r="L7554" s="338" t="s">
        <v>5094</v>
      </c>
      <c r="M7554" s="338" t="s">
        <v>33869</v>
      </c>
      <c r="N7554" s="338" t="s">
        <v>17975</v>
      </c>
      <c r="O7554" s="338" t="s">
        <v>5545</v>
      </c>
    </row>
    <row r="7555" ht="15.75" customHeight="1">
      <c r="A7555" s="338" t="s">
        <v>33870</v>
      </c>
      <c r="B7555" s="338" t="s">
        <v>4970</v>
      </c>
      <c r="C7555" s="338" t="s">
        <v>1547</v>
      </c>
      <c r="D7555" s="338">
        <v>2019.0</v>
      </c>
      <c r="E7555" s="338" t="s">
        <v>33871</v>
      </c>
      <c r="F7555" s="339">
        <v>45112.0</v>
      </c>
      <c r="G7555" s="338" t="s">
        <v>5219</v>
      </c>
      <c r="H7555" s="338" t="s">
        <v>33872</v>
      </c>
      <c r="I7555" s="338" t="s">
        <v>33872</v>
      </c>
      <c r="J7555" s="338" t="s">
        <v>33873</v>
      </c>
      <c r="K7555" s="338" t="s">
        <v>9336</v>
      </c>
      <c r="M7555" s="338" t="s">
        <v>33874</v>
      </c>
      <c r="N7555" s="338" t="s">
        <v>33875</v>
      </c>
      <c r="O7555" s="338" t="s">
        <v>6003</v>
      </c>
    </row>
    <row r="7556" ht="15.75" customHeight="1">
      <c r="A7556" s="338" t="s">
        <v>4690</v>
      </c>
      <c r="B7556" s="338" t="s">
        <v>4970</v>
      </c>
      <c r="C7556" s="338" t="s">
        <v>1558</v>
      </c>
      <c r="D7556" s="338">
        <v>2019.0</v>
      </c>
      <c r="E7556" s="338" t="s">
        <v>33876</v>
      </c>
      <c r="F7556" s="339">
        <v>45144.0</v>
      </c>
      <c r="G7556" s="338" t="s">
        <v>5070</v>
      </c>
      <c r="H7556" s="338" t="s">
        <v>33877</v>
      </c>
      <c r="I7556" s="338" t="s">
        <v>33877</v>
      </c>
      <c r="J7556" s="338" t="s">
        <v>33878</v>
      </c>
      <c r="K7556" s="338" t="s">
        <v>4987</v>
      </c>
      <c r="M7556" s="338" t="s">
        <v>33879</v>
      </c>
      <c r="N7556" s="338" t="s">
        <v>33880</v>
      </c>
      <c r="O7556" s="338" t="s">
        <v>4991</v>
      </c>
    </row>
    <row r="7557" ht="15.75" customHeight="1">
      <c r="A7557" s="338" t="s">
        <v>33881</v>
      </c>
      <c r="B7557" s="338" t="s">
        <v>5601</v>
      </c>
      <c r="C7557" s="338" t="s">
        <v>1558</v>
      </c>
      <c r="D7557" s="338">
        <v>2019.0</v>
      </c>
      <c r="E7557" s="338" t="s">
        <v>33615</v>
      </c>
      <c r="F7557" s="339">
        <v>44993.0</v>
      </c>
      <c r="G7557" s="338" t="s">
        <v>5701</v>
      </c>
      <c r="H7557" s="338" t="s">
        <v>31910</v>
      </c>
      <c r="I7557" s="338" t="s">
        <v>31911</v>
      </c>
      <c r="J7557" s="338" t="s">
        <v>33882</v>
      </c>
      <c r="K7557" s="338" t="s">
        <v>19171</v>
      </c>
      <c r="M7557" s="338" t="s">
        <v>33883</v>
      </c>
      <c r="N7557" s="338" t="s">
        <v>33884</v>
      </c>
      <c r="O7557" s="338" t="s">
        <v>8056</v>
      </c>
    </row>
    <row r="7558" ht="15.75" customHeight="1">
      <c r="A7558" s="338" t="s">
        <v>25543</v>
      </c>
      <c r="B7558" s="338" t="s">
        <v>7737</v>
      </c>
      <c r="C7558" s="338" t="s">
        <v>1547</v>
      </c>
      <c r="D7558" s="338">
        <v>2019.0</v>
      </c>
      <c r="E7558" s="338" t="s">
        <v>33885</v>
      </c>
      <c r="F7558" s="339">
        <v>44991.0</v>
      </c>
      <c r="G7558" s="338" t="s">
        <v>5402</v>
      </c>
      <c r="H7558" s="338" t="s">
        <v>24202</v>
      </c>
      <c r="I7558" s="338" t="s">
        <v>24202</v>
      </c>
      <c r="J7558" s="338" t="s">
        <v>17037</v>
      </c>
      <c r="K7558" s="338" t="s">
        <v>4987</v>
      </c>
      <c r="M7558" s="338" t="s">
        <v>33886</v>
      </c>
      <c r="N7558" s="338" t="s">
        <v>22575</v>
      </c>
      <c r="O7558" s="338" t="s">
        <v>5545</v>
      </c>
    </row>
    <row r="7559" ht="15.75" customHeight="1">
      <c r="A7559" s="338" t="s">
        <v>4380</v>
      </c>
      <c r="B7559" s="338" t="s">
        <v>7737</v>
      </c>
      <c r="C7559" s="338" t="s">
        <v>1537</v>
      </c>
      <c r="D7559" s="338">
        <v>2019.0</v>
      </c>
      <c r="E7559" s="338" t="s">
        <v>33887</v>
      </c>
      <c r="F7559" s="339">
        <v>45143.0</v>
      </c>
      <c r="G7559" s="338" t="s">
        <v>6063</v>
      </c>
      <c r="H7559" s="338" t="s">
        <v>22825</v>
      </c>
      <c r="I7559" s="338" t="s">
        <v>33888</v>
      </c>
      <c r="J7559" s="338" t="s">
        <v>33889</v>
      </c>
      <c r="K7559" s="338" t="s">
        <v>6642</v>
      </c>
      <c r="L7559" s="338" t="s">
        <v>5074</v>
      </c>
      <c r="M7559" s="338" t="s">
        <v>33890</v>
      </c>
      <c r="N7559" s="338" t="s">
        <v>33891</v>
      </c>
      <c r="O7559" s="338" t="s">
        <v>4991</v>
      </c>
    </row>
    <row r="7560" ht="15.75" customHeight="1">
      <c r="A7560" s="338" t="s">
        <v>2416</v>
      </c>
      <c r="B7560" s="338" t="s">
        <v>4993</v>
      </c>
      <c r="C7560" s="338" t="s">
        <v>1601</v>
      </c>
      <c r="D7560" s="338">
        <v>2019.0</v>
      </c>
      <c r="E7560" s="338" t="s">
        <v>32459</v>
      </c>
      <c r="F7560" s="339">
        <v>45113.0</v>
      </c>
      <c r="G7560" s="338" t="s">
        <v>5241</v>
      </c>
      <c r="H7560" s="338" t="s">
        <v>5450</v>
      </c>
      <c r="I7560" s="338" t="s">
        <v>32636</v>
      </c>
      <c r="J7560" s="338" t="s">
        <v>15463</v>
      </c>
      <c r="K7560" s="338" t="s">
        <v>13217</v>
      </c>
      <c r="L7560" s="338" t="s">
        <v>4999</v>
      </c>
      <c r="M7560" s="338" t="s">
        <v>33892</v>
      </c>
      <c r="N7560" s="338" t="s">
        <v>32184</v>
      </c>
      <c r="O7560" s="338" t="s">
        <v>5186</v>
      </c>
    </row>
    <row r="7561" ht="15.75" customHeight="1">
      <c r="A7561" s="338" t="s">
        <v>33893</v>
      </c>
      <c r="B7561" s="338" t="s">
        <v>5601</v>
      </c>
      <c r="C7561" s="338" t="s">
        <v>1681</v>
      </c>
      <c r="D7561" s="338">
        <v>2019.0</v>
      </c>
      <c r="E7561" s="338" t="s">
        <v>33730</v>
      </c>
      <c r="F7561" s="338" t="s">
        <v>6434</v>
      </c>
      <c r="G7561" s="338" t="s">
        <v>5272</v>
      </c>
      <c r="H7561" s="338" t="s">
        <v>33894</v>
      </c>
      <c r="I7561" s="338" t="s">
        <v>33895</v>
      </c>
      <c r="J7561" s="338" t="s">
        <v>21192</v>
      </c>
      <c r="K7561" s="338" t="s">
        <v>19171</v>
      </c>
      <c r="M7561" s="338" t="s">
        <v>33896</v>
      </c>
      <c r="N7561" s="338" t="s">
        <v>33897</v>
      </c>
      <c r="O7561" s="338" t="s">
        <v>8615</v>
      </c>
    </row>
    <row r="7562" ht="15.75" customHeight="1">
      <c r="A7562" s="338" t="s">
        <v>4611</v>
      </c>
      <c r="B7562" s="338" t="s">
        <v>4993</v>
      </c>
      <c r="C7562" s="338" t="s">
        <v>1572</v>
      </c>
      <c r="D7562" s="338">
        <v>2019.0</v>
      </c>
      <c r="E7562" s="338" t="s">
        <v>33722</v>
      </c>
      <c r="F7562" s="339">
        <v>45174.0</v>
      </c>
      <c r="G7562" s="338" t="s">
        <v>5287</v>
      </c>
      <c r="H7562" s="338" t="s">
        <v>33898</v>
      </c>
      <c r="I7562" s="338" t="s">
        <v>30564</v>
      </c>
      <c r="J7562" s="338" t="s">
        <v>33899</v>
      </c>
      <c r="K7562" s="338" t="s">
        <v>6531</v>
      </c>
      <c r="L7562" s="338" t="s">
        <v>16634</v>
      </c>
      <c r="M7562" s="338" t="s">
        <v>33900</v>
      </c>
      <c r="N7562" s="338" t="s">
        <v>31369</v>
      </c>
      <c r="O7562" s="338" t="s">
        <v>5698</v>
      </c>
    </row>
    <row r="7563" ht="15.75" customHeight="1">
      <c r="A7563" s="338" t="s">
        <v>33901</v>
      </c>
      <c r="B7563" s="338" t="s">
        <v>5601</v>
      </c>
      <c r="C7563" s="338" t="s">
        <v>1537</v>
      </c>
      <c r="D7563" s="338">
        <v>2019.0</v>
      </c>
      <c r="E7563" s="338" t="s">
        <v>33902</v>
      </c>
      <c r="F7563" s="339">
        <v>45175.0</v>
      </c>
      <c r="G7563" s="338" t="s">
        <v>7264</v>
      </c>
      <c r="H7563" s="338" t="s">
        <v>33903</v>
      </c>
      <c r="I7563" s="338" t="s">
        <v>33903</v>
      </c>
      <c r="J7563" s="338" t="s">
        <v>33904</v>
      </c>
      <c r="K7563" s="338" t="s">
        <v>6254</v>
      </c>
      <c r="M7563" s="338" t="s">
        <v>33905</v>
      </c>
      <c r="N7563" s="338" t="s">
        <v>33906</v>
      </c>
      <c r="O7563" s="338" t="s">
        <v>5087</v>
      </c>
    </row>
    <row r="7564" ht="15.75" customHeight="1">
      <c r="A7564" s="338" t="s">
        <v>33907</v>
      </c>
      <c r="B7564" s="338" t="s">
        <v>4970</v>
      </c>
      <c r="C7564" s="338" t="s">
        <v>3713</v>
      </c>
      <c r="D7564" s="338">
        <v>2019.0</v>
      </c>
      <c r="E7564" s="338" t="s">
        <v>33908</v>
      </c>
      <c r="F7564" s="339">
        <v>44930.0</v>
      </c>
      <c r="G7564" s="338" t="s">
        <v>5992</v>
      </c>
      <c r="H7564" s="338" t="s">
        <v>33909</v>
      </c>
      <c r="I7564" s="338" t="s">
        <v>33909</v>
      </c>
      <c r="J7564" s="338" t="s">
        <v>5191</v>
      </c>
      <c r="K7564" s="338" t="s">
        <v>4987</v>
      </c>
      <c r="L7564" s="338" t="s">
        <v>4999</v>
      </c>
      <c r="N7564" s="338" t="s">
        <v>33910</v>
      </c>
      <c r="O7564" s="338" t="s">
        <v>5010</v>
      </c>
    </row>
    <row r="7565" ht="15.75" customHeight="1">
      <c r="A7565" s="338" t="s">
        <v>4951</v>
      </c>
      <c r="B7565" s="338" t="s">
        <v>4970</v>
      </c>
      <c r="C7565" s="338" t="s">
        <v>1547</v>
      </c>
      <c r="D7565" s="338">
        <v>2019.0</v>
      </c>
      <c r="E7565" s="338" t="s">
        <v>33911</v>
      </c>
      <c r="F7565" s="339">
        <v>45175.0</v>
      </c>
      <c r="G7565" s="338" t="s">
        <v>5287</v>
      </c>
      <c r="H7565" s="338" t="s">
        <v>33912</v>
      </c>
      <c r="I7565" s="338" t="s">
        <v>33912</v>
      </c>
      <c r="J7565" s="338" t="s">
        <v>33913</v>
      </c>
      <c r="K7565" s="338" t="s">
        <v>5607</v>
      </c>
      <c r="M7565" s="338" t="s">
        <v>33914</v>
      </c>
      <c r="N7565" s="338" t="s">
        <v>13928</v>
      </c>
      <c r="O7565" s="338" t="s">
        <v>5186</v>
      </c>
    </row>
    <row r="7566" ht="15.75" customHeight="1">
      <c r="A7566" s="338" t="s">
        <v>33915</v>
      </c>
      <c r="B7566" s="338" t="s">
        <v>4970</v>
      </c>
      <c r="C7566" s="338" t="s">
        <v>1537</v>
      </c>
      <c r="D7566" s="338">
        <v>2019.0</v>
      </c>
      <c r="E7566" s="338" t="s">
        <v>33916</v>
      </c>
      <c r="F7566" s="339">
        <v>45082.0</v>
      </c>
      <c r="G7566" s="338" t="s">
        <v>5060</v>
      </c>
      <c r="H7566" s="338" t="s">
        <v>33917</v>
      </c>
      <c r="I7566" s="338" t="s">
        <v>33918</v>
      </c>
      <c r="J7566" s="338" t="s">
        <v>23154</v>
      </c>
      <c r="K7566" s="338" t="s">
        <v>23155</v>
      </c>
      <c r="L7566" s="338" t="s">
        <v>5064</v>
      </c>
      <c r="M7566" s="338" t="s">
        <v>33919</v>
      </c>
      <c r="N7566" s="338" t="s">
        <v>33920</v>
      </c>
      <c r="O7566" s="338" t="s">
        <v>5186</v>
      </c>
    </row>
    <row r="7567" ht="15.75" customHeight="1">
      <c r="A7567" s="338" t="s">
        <v>1697</v>
      </c>
      <c r="B7567" s="338" t="s">
        <v>16773</v>
      </c>
      <c r="C7567" s="338" t="s">
        <v>1537</v>
      </c>
      <c r="D7567" s="338">
        <v>2019.0</v>
      </c>
      <c r="E7567" s="338" t="s">
        <v>33921</v>
      </c>
      <c r="F7567" s="338" t="s">
        <v>5286</v>
      </c>
      <c r="G7567" s="338" t="s">
        <v>5969</v>
      </c>
      <c r="H7567" s="338" t="s">
        <v>33922</v>
      </c>
      <c r="I7567" s="338" t="s">
        <v>33923</v>
      </c>
      <c r="J7567" s="338" t="s">
        <v>33924</v>
      </c>
      <c r="K7567" s="338" t="s">
        <v>13217</v>
      </c>
      <c r="L7567" s="338" t="s">
        <v>11930</v>
      </c>
      <c r="M7567" s="338" t="s">
        <v>33925</v>
      </c>
      <c r="N7567" s="338" t="s">
        <v>33926</v>
      </c>
      <c r="O7567" s="338" t="s">
        <v>5852</v>
      </c>
    </row>
    <row r="7568" ht="15.75" customHeight="1">
      <c r="A7568" s="338" t="s">
        <v>33927</v>
      </c>
      <c r="B7568" s="338" t="s">
        <v>4993</v>
      </c>
      <c r="C7568" s="338" t="s">
        <v>1537</v>
      </c>
      <c r="D7568" s="338">
        <v>2019.0</v>
      </c>
      <c r="E7568" s="338" t="s">
        <v>33752</v>
      </c>
      <c r="F7568" s="338" t="s">
        <v>5286</v>
      </c>
      <c r="G7568" s="338" t="s">
        <v>5251</v>
      </c>
      <c r="H7568" s="338" t="s">
        <v>28743</v>
      </c>
      <c r="I7568" s="338" t="s">
        <v>28743</v>
      </c>
      <c r="J7568" s="338" t="s">
        <v>33928</v>
      </c>
      <c r="K7568" s="338" t="s">
        <v>4976</v>
      </c>
      <c r="L7568" s="338" t="s">
        <v>22113</v>
      </c>
      <c r="M7568" s="338" t="s">
        <v>33929</v>
      </c>
      <c r="N7568" s="338" t="s">
        <v>33930</v>
      </c>
      <c r="O7568" s="338" t="s">
        <v>6278</v>
      </c>
    </row>
    <row r="7569" ht="15.75" customHeight="1">
      <c r="A7569" s="338" t="s">
        <v>33931</v>
      </c>
      <c r="B7569" s="338" t="s">
        <v>5601</v>
      </c>
      <c r="C7569" s="338" t="s">
        <v>1547</v>
      </c>
      <c r="D7569" s="338">
        <v>2019.0</v>
      </c>
      <c r="E7569" s="338" t="s">
        <v>33932</v>
      </c>
      <c r="F7569" s="338" t="s">
        <v>5286</v>
      </c>
      <c r="G7569" s="338" t="s">
        <v>33933</v>
      </c>
      <c r="H7569" s="338" t="s">
        <v>33934</v>
      </c>
      <c r="I7569" s="338" t="s">
        <v>33935</v>
      </c>
      <c r="J7569" s="338" t="s">
        <v>33936</v>
      </c>
      <c r="K7569" s="338" t="s">
        <v>4987</v>
      </c>
      <c r="L7569" s="338" t="s">
        <v>8533</v>
      </c>
      <c r="N7569" s="338" t="s">
        <v>33937</v>
      </c>
      <c r="O7569" s="338" t="s">
        <v>5698</v>
      </c>
    </row>
    <row r="7570" ht="15.75" customHeight="1">
      <c r="A7570" s="338" t="s">
        <v>4850</v>
      </c>
      <c r="B7570" s="338" t="s">
        <v>4993</v>
      </c>
      <c r="C7570" s="338" t="s">
        <v>1572</v>
      </c>
      <c r="D7570" s="338">
        <v>2019.0</v>
      </c>
      <c r="E7570" s="338" t="s">
        <v>33181</v>
      </c>
      <c r="F7570" s="339">
        <v>45113.0</v>
      </c>
      <c r="G7570" s="338" t="s">
        <v>8851</v>
      </c>
      <c r="H7570" s="338" t="s">
        <v>29417</v>
      </c>
      <c r="I7570" s="338" t="s">
        <v>29417</v>
      </c>
      <c r="J7570" s="338" t="s">
        <v>23569</v>
      </c>
      <c r="K7570" s="338" t="s">
        <v>5245</v>
      </c>
      <c r="L7570" s="338" t="s">
        <v>16620</v>
      </c>
      <c r="M7570" s="338" t="s">
        <v>33938</v>
      </c>
      <c r="N7570" s="338" t="s">
        <v>29772</v>
      </c>
      <c r="O7570" s="338" t="s">
        <v>5483</v>
      </c>
    </row>
    <row r="7571" ht="15.75" customHeight="1">
      <c r="A7571" s="338" t="s">
        <v>2614</v>
      </c>
      <c r="B7571" s="338" t="s">
        <v>4993</v>
      </c>
      <c r="C7571" s="338" t="s">
        <v>1681</v>
      </c>
      <c r="D7571" s="338">
        <v>2019.0</v>
      </c>
      <c r="E7571" s="338" t="s">
        <v>33939</v>
      </c>
      <c r="F7571" s="339">
        <v>44991.0</v>
      </c>
      <c r="G7571" s="338" t="s">
        <v>9110</v>
      </c>
      <c r="H7571" s="338" t="s">
        <v>33940</v>
      </c>
      <c r="I7571" s="338" t="s">
        <v>33941</v>
      </c>
      <c r="J7571" s="338" t="s">
        <v>33942</v>
      </c>
      <c r="K7571" s="338" t="s">
        <v>4987</v>
      </c>
      <c r="L7571" s="338" t="s">
        <v>5822</v>
      </c>
      <c r="M7571" s="338" t="s">
        <v>33943</v>
      </c>
      <c r="N7571" s="338" t="s">
        <v>17520</v>
      </c>
      <c r="O7571" s="338" t="s">
        <v>5077</v>
      </c>
    </row>
    <row r="7572" ht="15.75" customHeight="1">
      <c r="A7572" s="338" t="s">
        <v>3822</v>
      </c>
      <c r="B7572" s="338" t="s">
        <v>7737</v>
      </c>
      <c r="C7572" s="338" t="s">
        <v>1558</v>
      </c>
      <c r="D7572" s="338">
        <v>2019.0</v>
      </c>
      <c r="E7572" s="338" t="s">
        <v>33749</v>
      </c>
      <c r="F7572" s="338" t="s">
        <v>5286</v>
      </c>
      <c r="G7572" s="338" t="s">
        <v>7426</v>
      </c>
      <c r="H7572" s="338" t="s">
        <v>33944</v>
      </c>
      <c r="I7572" s="338" t="s">
        <v>33944</v>
      </c>
      <c r="J7572" s="338" t="s">
        <v>8252</v>
      </c>
      <c r="K7572" s="338" t="s">
        <v>4976</v>
      </c>
      <c r="L7572" s="338" t="s">
        <v>5064</v>
      </c>
      <c r="M7572" s="338" t="s">
        <v>33945</v>
      </c>
      <c r="N7572" s="338" t="s">
        <v>29483</v>
      </c>
      <c r="O7572" s="338" t="s">
        <v>6003</v>
      </c>
    </row>
    <row r="7573" ht="15.75" customHeight="1">
      <c r="A7573" s="338" t="s">
        <v>33946</v>
      </c>
      <c r="B7573" s="338" t="s">
        <v>7737</v>
      </c>
      <c r="C7573" s="338" t="s">
        <v>1558</v>
      </c>
      <c r="D7573" s="338">
        <v>2019.0</v>
      </c>
      <c r="E7573" s="338" t="s">
        <v>33181</v>
      </c>
      <c r="F7573" s="339">
        <v>45051.0</v>
      </c>
      <c r="G7573" s="338" t="s">
        <v>5181</v>
      </c>
      <c r="H7573" s="338" t="s">
        <v>25583</v>
      </c>
      <c r="I7573" s="338" t="s">
        <v>33947</v>
      </c>
      <c r="J7573" s="338" t="s">
        <v>32590</v>
      </c>
      <c r="K7573" s="338" t="s">
        <v>4987</v>
      </c>
      <c r="L7573" s="338" t="s">
        <v>5094</v>
      </c>
      <c r="M7573" s="338" t="s">
        <v>33948</v>
      </c>
      <c r="N7573" s="338" t="s">
        <v>5036</v>
      </c>
      <c r="O7573" s="338" t="s">
        <v>5087</v>
      </c>
    </row>
    <row r="7574" ht="15.75" customHeight="1">
      <c r="A7574" s="338" t="s">
        <v>3225</v>
      </c>
      <c r="B7574" s="338" t="s">
        <v>4970</v>
      </c>
      <c r="C7574" s="338" t="s">
        <v>2473</v>
      </c>
      <c r="D7574" s="338">
        <v>2019.0</v>
      </c>
      <c r="E7574" s="338" t="s">
        <v>33149</v>
      </c>
      <c r="F7574" s="339">
        <v>45174.0</v>
      </c>
      <c r="G7574" s="338" t="s">
        <v>5272</v>
      </c>
      <c r="H7574" s="338" t="s">
        <v>33949</v>
      </c>
      <c r="I7574" s="338" t="s">
        <v>26704</v>
      </c>
      <c r="J7574" s="338" t="s">
        <v>28958</v>
      </c>
      <c r="K7574" s="338" t="s">
        <v>4987</v>
      </c>
      <c r="L7574" s="338" t="s">
        <v>5017</v>
      </c>
      <c r="M7574" s="338" t="s">
        <v>33950</v>
      </c>
      <c r="N7574" s="338" t="s">
        <v>5019</v>
      </c>
      <c r="O7574" s="338" t="s">
        <v>5248</v>
      </c>
    </row>
    <row r="7575" ht="15.75" customHeight="1">
      <c r="A7575" s="338" t="s">
        <v>1600</v>
      </c>
      <c r="B7575" s="338" t="s">
        <v>5601</v>
      </c>
      <c r="C7575" s="338" t="s">
        <v>1572</v>
      </c>
      <c r="D7575" s="338">
        <v>2019.0</v>
      </c>
      <c r="E7575" s="338" t="s">
        <v>33951</v>
      </c>
      <c r="F7575" s="339">
        <v>45053.0</v>
      </c>
      <c r="G7575" s="338" t="s">
        <v>6536</v>
      </c>
      <c r="H7575" s="338" t="s">
        <v>33952</v>
      </c>
      <c r="I7575" s="338" t="s">
        <v>33952</v>
      </c>
      <c r="J7575" s="338" t="s">
        <v>33953</v>
      </c>
      <c r="K7575" s="338" t="s">
        <v>13217</v>
      </c>
      <c r="M7575" s="338" t="s">
        <v>33954</v>
      </c>
      <c r="N7575" s="338" t="s">
        <v>33955</v>
      </c>
      <c r="O7575" s="338" t="s">
        <v>5780</v>
      </c>
    </row>
    <row r="7576" ht="15.75" customHeight="1">
      <c r="A7576" s="338" t="s">
        <v>33956</v>
      </c>
      <c r="B7576" s="338" t="s">
        <v>4993</v>
      </c>
      <c r="C7576" s="338" t="s">
        <v>1547</v>
      </c>
      <c r="D7576" s="338">
        <v>2019.0</v>
      </c>
      <c r="E7576" s="338" t="s">
        <v>33467</v>
      </c>
      <c r="F7576" s="339">
        <v>45175.0</v>
      </c>
      <c r="G7576" s="338" t="s">
        <v>5365</v>
      </c>
      <c r="H7576" s="338" t="s">
        <v>33957</v>
      </c>
      <c r="I7576" s="338" t="s">
        <v>33958</v>
      </c>
      <c r="J7576" s="338" t="s">
        <v>33959</v>
      </c>
      <c r="K7576" s="338" t="s">
        <v>3074</v>
      </c>
      <c r="M7576" s="338" t="s">
        <v>33960</v>
      </c>
      <c r="N7576" s="338" t="s">
        <v>33961</v>
      </c>
      <c r="O7576" s="338" t="s">
        <v>5339</v>
      </c>
    </row>
    <row r="7577" ht="15.75" customHeight="1">
      <c r="A7577" s="338" t="s">
        <v>4280</v>
      </c>
      <c r="B7577" s="338" t="s">
        <v>5601</v>
      </c>
      <c r="C7577" s="338" t="s">
        <v>1547</v>
      </c>
      <c r="D7577" s="338">
        <v>2019.0</v>
      </c>
      <c r="E7577" s="338" t="s">
        <v>33635</v>
      </c>
      <c r="F7577" s="338" t="s">
        <v>6434</v>
      </c>
      <c r="G7577" s="338" t="s">
        <v>5755</v>
      </c>
      <c r="H7577" s="338" t="s">
        <v>28627</v>
      </c>
      <c r="I7577" s="338" t="s">
        <v>28627</v>
      </c>
      <c r="J7577" s="338" t="s">
        <v>33962</v>
      </c>
      <c r="K7577" s="338" t="s">
        <v>19171</v>
      </c>
      <c r="M7577" s="338" t="s">
        <v>33963</v>
      </c>
      <c r="N7577" s="338" t="s">
        <v>21737</v>
      </c>
      <c r="O7577" s="338" t="s">
        <v>8615</v>
      </c>
    </row>
    <row r="7578" ht="15.75" customHeight="1">
      <c r="A7578" s="338" t="s">
        <v>33964</v>
      </c>
      <c r="B7578" s="338" t="s">
        <v>4970</v>
      </c>
      <c r="C7578" s="338" t="s">
        <v>3713</v>
      </c>
      <c r="D7578" s="338">
        <v>2019.0</v>
      </c>
      <c r="E7578" s="338" t="s">
        <v>33181</v>
      </c>
      <c r="F7578" s="339">
        <v>44990.0</v>
      </c>
      <c r="G7578" s="338" t="s">
        <v>5392</v>
      </c>
      <c r="H7578" s="338" t="s">
        <v>33965</v>
      </c>
      <c r="I7578" s="338" t="s">
        <v>30764</v>
      </c>
      <c r="J7578" s="338" t="s">
        <v>33966</v>
      </c>
      <c r="K7578" s="338" t="s">
        <v>4987</v>
      </c>
      <c r="M7578" s="338" t="s">
        <v>33967</v>
      </c>
      <c r="N7578" s="338" t="s">
        <v>33968</v>
      </c>
      <c r="O7578" s="338" t="s">
        <v>5624</v>
      </c>
    </row>
    <row r="7579" ht="15.75" customHeight="1">
      <c r="A7579" s="338" t="s">
        <v>1915</v>
      </c>
      <c r="B7579" s="338" t="s">
        <v>4993</v>
      </c>
      <c r="C7579" s="338" t="s">
        <v>1547</v>
      </c>
      <c r="D7579" s="338">
        <v>2019.0</v>
      </c>
      <c r="E7579" s="338" t="s">
        <v>33698</v>
      </c>
      <c r="F7579" s="339">
        <v>45083.0</v>
      </c>
      <c r="G7579" s="338" t="s">
        <v>5211</v>
      </c>
      <c r="H7579" s="338" t="s">
        <v>26904</v>
      </c>
      <c r="I7579" s="338" t="s">
        <v>26904</v>
      </c>
      <c r="J7579" s="338" t="s">
        <v>26904</v>
      </c>
      <c r="K7579" s="338" t="s">
        <v>4987</v>
      </c>
      <c r="L7579" s="338" t="s">
        <v>5084</v>
      </c>
      <c r="M7579" s="338" t="s">
        <v>33969</v>
      </c>
      <c r="N7579" s="338" t="s">
        <v>33970</v>
      </c>
      <c r="O7579" s="338" t="s">
        <v>5471</v>
      </c>
    </row>
    <row r="7580" ht="15.75" customHeight="1">
      <c r="A7580" s="338" t="s">
        <v>33971</v>
      </c>
      <c r="C7580" s="338" t="s">
        <v>3713</v>
      </c>
      <c r="D7580" s="338">
        <v>2019.0</v>
      </c>
      <c r="E7580" s="338" t="s">
        <v>33615</v>
      </c>
      <c r="F7580" s="339">
        <v>44963.0</v>
      </c>
      <c r="G7580" s="338" t="s">
        <v>33972</v>
      </c>
      <c r="H7580" s="338" t="s">
        <v>32748</v>
      </c>
      <c r="I7580" s="338" t="s">
        <v>32748</v>
      </c>
      <c r="J7580" s="338" t="s">
        <v>33973</v>
      </c>
      <c r="K7580" s="338" t="s">
        <v>4987</v>
      </c>
      <c r="M7580" s="338" t="s">
        <v>33974</v>
      </c>
      <c r="N7580" s="338" t="s">
        <v>33975</v>
      </c>
      <c r="O7580" s="338" t="s">
        <v>5794</v>
      </c>
    </row>
    <row r="7581" ht="15.75" customHeight="1">
      <c r="A7581" s="338" t="s">
        <v>33976</v>
      </c>
      <c r="B7581" s="338" t="s">
        <v>7737</v>
      </c>
      <c r="C7581" s="338" t="s">
        <v>1558</v>
      </c>
      <c r="D7581" s="338">
        <v>2019.0</v>
      </c>
      <c r="E7581" s="338" t="s">
        <v>33206</v>
      </c>
      <c r="F7581" s="339">
        <v>45050.0</v>
      </c>
      <c r="G7581" s="338" t="s">
        <v>5296</v>
      </c>
      <c r="H7581" s="338" t="s">
        <v>24657</v>
      </c>
      <c r="I7581" s="338" t="s">
        <v>24657</v>
      </c>
      <c r="J7581" s="338" t="s">
        <v>24657</v>
      </c>
      <c r="K7581" s="338" t="s">
        <v>4987</v>
      </c>
      <c r="L7581" s="338" t="s">
        <v>5094</v>
      </c>
      <c r="M7581" s="338" t="s">
        <v>33977</v>
      </c>
      <c r="N7581" s="338" t="s">
        <v>26962</v>
      </c>
      <c r="O7581" s="338" t="s">
        <v>5087</v>
      </c>
    </row>
    <row r="7582" ht="15.75" customHeight="1">
      <c r="A7582" s="338" t="s">
        <v>33978</v>
      </c>
      <c r="B7582" s="338" t="s">
        <v>5601</v>
      </c>
      <c r="C7582" s="338" t="s">
        <v>3713</v>
      </c>
      <c r="D7582" s="338">
        <v>2019.0</v>
      </c>
      <c r="E7582" s="338" t="s">
        <v>33979</v>
      </c>
      <c r="F7582" s="339">
        <v>44962.0</v>
      </c>
      <c r="G7582" s="338" t="s">
        <v>10211</v>
      </c>
      <c r="H7582" s="338" t="s">
        <v>33980</v>
      </c>
      <c r="I7582" s="338" t="s">
        <v>33980</v>
      </c>
      <c r="J7582" s="338" t="s">
        <v>16829</v>
      </c>
      <c r="K7582" s="338" t="s">
        <v>4987</v>
      </c>
      <c r="M7582" s="338" t="s">
        <v>33981</v>
      </c>
      <c r="N7582" s="338" t="s">
        <v>33982</v>
      </c>
      <c r="O7582" s="338" t="s">
        <v>5483</v>
      </c>
    </row>
    <row r="7583" ht="15.75" customHeight="1">
      <c r="A7583" s="338" t="s">
        <v>33983</v>
      </c>
      <c r="B7583" s="338" t="s">
        <v>5601</v>
      </c>
      <c r="C7583" s="338" t="s">
        <v>1537</v>
      </c>
      <c r="D7583" s="338">
        <v>2019.0</v>
      </c>
      <c r="E7583" s="338" t="s">
        <v>33414</v>
      </c>
      <c r="F7583" s="339">
        <v>44933.0</v>
      </c>
      <c r="G7583" s="338" t="s">
        <v>5768</v>
      </c>
      <c r="H7583" s="338" t="s">
        <v>33984</v>
      </c>
      <c r="I7583" s="338" t="s">
        <v>33985</v>
      </c>
      <c r="J7583" s="338" t="s">
        <v>33986</v>
      </c>
      <c r="K7583" s="338" t="s">
        <v>6254</v>
      </c>
      <c r="M7583" s="338" t="s">
        <v>33987</v>
      </c>
      <c r="N7583" s="338" t="s">
        <v>33988</v>
      </c>
      <c r="O7583" s="338" t="s">
        <v>5150</v>
      </c>
    </row>
    <row r="7584" ht="15.75" customHeight="1">
      <c r="A7584" s="338" t="s">
        <v>33989</v>
      </c>
      <c r="B7584" s="338" t="s">
        <v>7737</v>
      </c>
      <c r="C7584" s="338" t="s">
        <v>1547</v>
      </c>
      <c r="D7584" s="338">
        <v>2019.0</v>
      </c>
      <c r="E7584" s="338" t="s">
        <v>33990</v>
      </c>
      <c r="F7584" s="339">
        <v>45112.0</v>
      </c>
      <c r="G7584" s="338" t="s">
        <v>5507</v>
      </c>
      <c r="H7584" s="338" t="s">
        <v>33991</v>
      </c>
      <c r="I7584" s="338" t="s">
        <v>33991</v>
      </c>
      <c r="J7584" s="338" t="s">
        <v>9838</v>
      </c>
      <c r="K7584" s="338" t="s">
        <v>4987</v>
      </c>
      <c r="M7584" s="338" t="s">
        <v>33992</v>
      </c>
      <c r="N7584" s="338" t="s">
        <v>33993</v>
      </c>
      <c r="O7584" s="338" t="s">
        <v>5370</v>
      </c>
    </row>
    <row r="7585" ht="15.75" customHeight="1">
      <c r="A7585" s="338" t="s">
        <v>33994</v>
      </c>
      <c r="B7585" s="338" t="s">
        <v>7737</v>
      </c>
      <c r="C7585" s="338" t="s">
        <v>1547</v>
      </c>
      <c r="D7585" s="338">
        <v>2019.0</v>
      </c>
      <c r="E7585" s="338" t="s">
        <v>33044</v>
      </c>
      <c r="F7585" s="339">
        <v>45174.0</v>
      </c>
      <c r="G7585" s="338" t="s">
        <v>7989</v>
      </c>
      <c r="H7585" s="338" t="s">
        <v>32574</v>
      </c>
      <c r="I7585" s="338" t="s">
        <v>33947</v>
      </c>
      <c r="J7585" s="338" t="s">
        <v>33995</v>
      </c>
      <c r="K7585" s="338" t="s">
        <v>4987</v>
      </c>
      <c r="L7585" s="338" t="s">
        <v>5222</v>
      </c>
      <c r="M7585" s="338" t="s">
        <v>33996</v>
      </c>
      <c r="N7585" s="338" t="s">
        <v>32540</v>
      </c>
      <c r="O7585" s="338" t="s">
        <v>5067</v>
      </c>
    </row>
    <row r="7586" ht="15.75" customHeight="1">
      <c r="A7586" s="338" t="s">
        <v>33997</v>
      </c>
      <c r="B7586" s="338" t="s">
        <v>4993</v>
      </c>
      <c r="C7586" s="338" t="s">
        <v>1558</v>
      </c>
      <c r="D7586" s="338">
        <v>2019.0</v>
      </c>
      <c r="E7586" s="338" t="s">
        <v>33998</v>
      </c>
      <c r="F7586" s="339">
        <v>44963.0</v>
      </c>
      <c r="G7586" s="338" t="s">
        <v>33999</v>
      </c>
      <c r="H7586" s="338" t="s">
        <v>34000</v>
      </c>
      <c r="I7586" s="338" t="s">
        <v>34001</v>
      </c>
      <c r="J7586" s="338" t="s">
        <v>34002</v>
      </c>
      <c r="K7586" s="338" t="s">
        <v>4987</v>
      </c>
      <c r="M7586" s="338" t="s">
        <v>34003</v>
      </c>
      <c r="N7586" s="338" t="s">
        <v>34004</v>
      </c>
      <c r="O7586" s="338" t="s">
        <v>5537</v>
      </c>
    </row>
    <row r="7587" ht="15.75" customHeight="1">
      <c r="A7587" s="338" t="s">
        <v>34005</v>
      </c>
      <c r="B7587" s="338" t="s">
        <v>5601</v>
      </c>
      <c r="C7587" s="338" t="s">
        <v>1547</v>
      </c>
      <c r="D7587" s="338">
        <v>2019.0</v>
      </c>
      <c r="E7587" s="338" t="s">
        <v>33939</v>
      </c>
      <c r="F7587" s="339">
        <v>45080.0</v>
      </c>
      <c r="G7587" s="338" t="s">
        <v>5181</v>
      </c>
      <c r="H7587" s="338" t="s">
        <v>34006</v>
      </c>
      <c r="I7587" s="338" t="s">
        <v>28210</v>
      </c>
      <c r="J7587" s="338" t="s">
        <v>34007</v>
      </c>
      <c r="K7587" s="338" t="s">
        <v>19171</v>
      </c>
      <c r="M7587" s="338" t="s">
        <v>34008</v>
      </c>
      <c r="N7587" s="338" t="s">
        <v>19172</v>
      </c>
      <c r="O7587" s="338" t="s">
        <v>9414</v>
      </c>
    </row>
    <row r="7588" ht="15.75" customHeight="1">
      <c r="A7588" s="338" t="s">
        <v>34009</v>
      </c>
      <c r="B7588" s="338" t="s">
        <v>5601</v>
      </c>
      <c r="C7588" s="338" t="s">
        <v>1537</v>
      </c>
      <c r="D7588" s="338">
        <v>2019.0</v>
      </c>
      <c r="E7588" s="338" t="s">
        <v>34010</v>
      </c>
      <c r="F7588" s="339">
        <v>44934.0</v>
      </c>
      <c r="G7588" s="338" t="s">
        <v>6741</v>
      </c>
      <c r="H7588" s="338" t="s">
        <v>34011</v>
      </c>
      <c r="I7588" s="338" t="s">
        <v>34012</v>
      </c>
      <c r="J7588" s="338" t="s">
        <v>33882</v>
      </c>
      <c r="K7588" s="338" t="s">
        <v>19171</v>
      </c>
      <c r="M7588" s="338" t="s">
        <v>34013</v>
      </c>
      <c r="N7588" s="338" t="s">
        <v>34014</v>
      </c>
      <c r="O7588" s="338" t="s">
        <v>8056</v>
      </c>
    </row>
    <row r="7589" ht="15.75" customHeight="1">
      <c r="A7589" s="338" t="s">
        <v>34015</v>
      </c>
      <c r="B7589" s="338" t="s">
        <v>5601</v>
      </c>
      <c r="C7589" s="338" t="s">
        <v>1547</v>
      </c>
      <c r="D7589" s="338">
        <v>2019.0</v>
      </c>
      <c r="E7589" s="338" t="s">
        <v>34016</v>
      </c>
      <c r="F7589" s="339">
        <v>45052.0</v>
      </c>
      <c r="G7589" s="338" t="s">
        <v>5319</v>
      </c>
      <c r="H7589" s="338" t="s">
        <v>34017</v>
      </c>
      <c r="I7589" s="338" t="s">
        <v>34018</v>
      </c>
      <c r="J7589" s="338" t="s">
        <v>34019</v>
      </c>
      <c r="K7589" s="338" t="s">
        <v>19171</v>
      </c>
      <c r="M7589" s="338" t="s">
        <v>34020</v>
      </c>
      <c r="N7589" s="338" t="s">
        <v>34021</v>
      </c>
      <c r="O7589" s="338" t="s">
        <v>7456</v>
      </c>
    </row>
    <row r="7590" ht="15.75" customHeight="1">
      <c r="A7590" s="338" t="s">
        <v>34022</v>
      </c>
      <c r="B7590" s="338" t="s">
        <v>5601</v>
      </c>
      <c r="C7590" s="338" t="s">
        <v>2473</v>
      </c>
      <c r="D7590" s="338">
        <v>2019.0</v>
      </c>
      <c r="E7590" s="338" t="s">
        <v>34023</v>
      </c>
      <c r="F7590" s="339">
        <v>45052.0</v>
      </c>
      <c r="G7590" s="338" t="s">
        <v>6415</v>
      </c>
      <c r="H7590" s="338" t="s">
        <v>34024</v>
      </c>
      <c r="I7590" s="338" t="s">
        <v>34024</v>
      </c>
      <c r="J7590" s="338" t="s">
        <v>34024</v>
      </c>
      <c r="K7590" s="338" t="s">
        <v>4987</v>
      </c>
      <c r="L7590" s="338" t="s">
        <v>5084</v>
      </c>
      <c r="M7590" s="338" t="s">
        <v>34025</v>
      </c>
      <c r="N7590" s="338" t="s">
        <v>34026</v>
      </c>
      <c r="O7590" s="338" t="s">
        <v>5186</v>
      </c>
    </row>
    <row r="7591" ht="15.75" customHeight="1">
      <c r="A7591" s="338" t="s">
        <v>34027</v>
      </c>
      <c r="B7591" s="338" t="s">
        <v>5601</v>
      </c>
      <c r="C7591" s="338" t="s">
        <v>1537</v>
      </c>
      <c r="D7591" s="338">
        <v>2019.0</v>
      </c>
      <c r="E7591" s="338" t="s">
        <v>34016</v>
      </c>
      <c r="F7591" s="339">
        <v>44964.0</v>
      </c>
      <c r="G7591" s="338" t="s">
        <v>5060</v>
      </c>
      <c r="H7591" s="338" t="s">
        <v>23190</v>
      </c>
      <c r="I7591" s="338" t="s">
        <v>34028</v>
      </c>
      <c r="J7591" s="338" t="s">
        <v>34029</v>
      </c>
      <c r="K7591" s="338" t="s">
        <v>19171</v>
      </c>
      <c r="M7591" s="338" t="s">
        <v>34030</v>
      </c>
      <c r="N7591" s="338" t="s">
        <v>34031</v>
      </c>
      <c r="O7591" s="338" t="s">
        <v>4980</v>
      </c>
    </row>
    <row r="7592" ht="15.75" customHeight="1">
      <c r="A7592" s="338" t="s">
        <v>34032</v>
      </c>
      <c r="B7592" s="338" t="s">
        <v>5601</v>
      </c>
      <c r="C7592" s="338" t="s">
        <v>1537</v>
      </c>
      <c r="D7592" s="338">
        <v>2019.0</v>
      </c>
      <c r="E7592" s="338" t="s">
        <v>33667</v>
      </c>
      <c r="F7592" s="339">
        <v>44962.0</v>
      </c>
      <c r="G7592" s="338" t="s">
        <v>5219</v>
      </c>
      <c r="H7592" s="338" t="s">
        <v>34033</v>
      </c>
      <c r="I7592" s="338" t="s">
        <v>34033</v>
      </c>
      <c r="J7592" s="338" t="s">
        <v>31345</v>
      </c>
      <c r="K7592" s="338" t="s">
        <v>19171</v>
      </c>
      <c r="M7592" s="338" t="s">
        <v>34034</v>
      </c>
      <c r="N7592" s="338" t="s">
        <v>34035</v>
      </c>
      <c r="O7592" s="338" t="s">
        <v>7016</v>
      </c>
    </row>
    <row r="7593" ht="15.75" customHeight="1">
      <c r="A7593" s="338" t="s">
        <v>34036</v>
      </c>
      <c r="B7593" s="338" t="s">
        <v>5601</v>
      </c>
      <c r="C7593" s="338" t="s">
        <v>1537</v>
      </c>
      <c r="D7593" s="338">
        <v>2019.0</v>
      </c>
      <c r="E7593" s="338" t="s">
        <v>34037</v>
      </c>
      <c r="F7593" s="338" t="s">
        <v>5059</v>
      </c>
      <c r="G7593" s="338" t="s">
        <v>7426</v>
      </c>
      <c r="H7593" s="338" t="s">
        <v>34038</v>
      </c>
      <c r="I7593" s="338" t="s">
        <v>34038</v>
      </c>
      <c r="J7593" s="338" t="s">
        <v>34039</v>
      </c>
      <c r="K7593" s="338" t="s">
        <v>6254</v>
      </c>
      <c r="M7593" s="338" t="s">
        <v>34040</v>
      </c>
      <c r="N7593" s="338" t="s">
        <v>34041</v>
      </c>
      <c r="O7593" s="338" t="s">
        <v>5120</v>
      </c>
    </row>
    <row r="7594" ht="15.75" customHeight="1">
      <c r="A7594" s="338" t="s">
        <v>34042</v>
      </c>
      <c r="B7594" s="338" t="s">
        <v>4970</v>
      </c>
      <c r="C7594" s="338" t="s">
        <v>1547</v>
      </c>
      <c r="D7594" s="338">
        <v>2019.0</v>
      </c>
      <c r="E7594" s="338" t="s">
        <v>34043</v>
      </c>
      <c r="F7594" s="339">
        <v>44991.0</v>
      </c>
      <c r="G7594" s="338" t="s">
        <v>34044</v>
      </c>
      <c r="H7594" s="338" t="s">
        <v>34045</v>
      </c>
      <c r="I7594" s="338" t="s">
        <v>34045</v>
      </c>
      <c r="J7594" s="338" t="s">
        <v>34046</v>
      </c>
      <c r="K7594" s="338" t="s">
        <v>4987</v>
      </c>
      <c r="M7594" s="338" t="s">
        <v>34047</v>
      </c>
      <c r="N7594" s="338" t="s">
        <v>34048</v>
      </c>
      <c r="O7594" s="338" t="s">
        <v>7745</v>
      </c>
    </row>
    <row r="7595" ht="15.75" customHeight="1">
      <c r="A7595" s="338" t="s">
        <v>34049</v>
      </c>
      <c r="B7595" s="338" t="s">
        <v>4970</v>
      </c>
      <c r="C7595" s="338" t="s">
        <v>1547</v>
      </c>
      <c r="D7595" s="338">
        <v>2019.0</v>
      </c>
      <c r="E7595" s="338" t="s">
        <v>26987</v>
      </c>
      <c r="F7595" s="339">
        <v>45021.0</v>
      </c>
      <c r="G7595" s="338" t="s">
        <v>5411</v>
      </c>
      <c r="H7595" s="338" t="s">
        <v>34050</v>
      </c>
      <c r="I7595" s="338" t="s">
        <v>34050</v>
      </c>
      <c r="J7595" s="338" t="s">
        <v>34051</v>
      </c>
      <c r="K7595" s="338" t="s">
        <v>4987</v>
      </c>
      <c r="M7595" s="338" t="s">
        <v>34052</v>
      </c>
      <c r="N7595" s="338" t="s">
        <v>31308</v>
      </c>
      <c r="O7595" s="338" t="s">
        <v>5020</v>
      </c>
    </row>
    <row r="7596" ht="15.75" customHeight="1">
      <c r="A7596" s="338" t="s">
        <v>3491</v>
      </c>
      <c r="B7596" s="338" t="s">
        <v>4970</v>
      </c>
      <c r="C7596" s="338" t="s">
        <v>1681</v>
      </c>
      <c r="D7596" s="338">
        <v>2019.0</v>
      </c>
      <c r="E7596" s="338" t="s">
        <v>33272</v>
      </c>
      <c r="F7596" s="339">
        <v>45143.0</v>
      </c>
      <c r="G7596" s="338" t="s">
        <v>5319</v>
      </c>
      <c r="H7596" s="338" t="s">
        <v>28261</v>
      </c>
      <c r="I7596" s="338" t="s">
        <v>34053</v>
      </c>
      <c r="J7596" s="338" t="s">
        <v>34054</v>
      </c>
      <c r="K7596" s="338" t="s">
        <v>4987</v>
      </c>
      <c r="L7596" s="338" t="s">
        <v>5017</v>
      </c>
      <c r="M7596" s="338" t="s">
        <v>34055</v>
      </c>
      <c r="N7596" s="338" t="s">
        <v>34056</v>
      </c>
      <c r="O7596" s="338" t="s">
        <v>5087</v>
      </c>
    </row>
    <row r="7597" ht="15.75" customHeight="1">
      <c r="A7597" s="338" t="s">
        <v>34057</v>
      </c>
      <c r="B7597" s="338" t="s">
        <v>5601</v>
      </c>
      <c r="C7597" s="338" t="s">
        <v>1537</v>
      </c>
      <c r="D7597" s="338">
        <v>2019.0</v>
      </c>
      <c r="E7597" s="338" t="s">
        <v>33749</v>
      </c>
      <c r="F7597" s="339">
        <v>44959.0</v>
      </c>
      <c r="G7597" s="338" t="s">
        <v>5070</v>
      </c>
      <c r="H7597" s="338" t="s">
        <v>34058</v>
      </c>
      <c r="I7597" s="338" t="s">
        <v>34059</v>
      </c>
      <c r="J7597" s="338" t="s">
        <v>34060</v>
      </c>
      <c r="K7597" s="338" t="s">
        <v>19171</v>
      </c>
      <c r="M7597" s="338" t="s">
        <v>34061</v>
      </c>
      <c r="N7597" s="338" t="s">
        <v>33884</v>
      </c>
      <c r="O7597" s="338" t="s">
        <v>4980</v>
      </c>
    </row>
    <row r="7598" ht="15.75" customHeight="1">
      <c r="A7598" s="338" t="s">
        <v>34062</v>
      </c>
      <c r="B7598" s="338" t="s">
        <v>5601</v>
      </c>
      <c r="C7598" s="338" t="s">
        <v>1537</v>
      </c>
      <c r="D7598" s="338">
        <v>2019.0</v>
      </c>
      <c r="E7598" s="338" t="s">
        <v>34037</v>
      </c>
      <c r="F7598" s="339">
        <v>44963.0</v>
      </c>
      <c r="G7598" s="338" t="s">
        <v>6415</v>
      </c>
      <c r="H7598" s="338" t="s">
        <v>34063</v>
      </c>
      <c r="I7598" s="338" t="s">
        <v>34063</v>
      </c>
      <c r="J7598" s="338" t="s">
        <v>34064</v>
      </c>
      <c r="K7598" s="338" t="s">
        <v>6254</v>
      </c>
      <c r="M7598" s="338" t="s">
        <v>34065</v>
      </c>
      <c r="N7598" s="338" t="s">
        <v>34066</v>
      </c>
      <c r="O7598" s="338" t="s">
        <v>5046</v>
      </c>
    </row>
    <row r="7599" ht="15.75" customHeight="1">
      <c r="A7599" s="338" t="s">
        <v>34067</v>
      </c>
      <c r="B7599" s="338" t="s">
        <v>5601</v>
      </c>
      <c r="C7599" s="338" t="s">
        <v>1558</v>
      </c>
      <c r="D7599" s="338">
        <v>2019.0</v>
      </c>
      <c r="E7599" s="338" t="s">
        <v>34010</v>
      </c>
      <c r="F7599" s="339">
        <v>44991.0</v>
      </c>
      <c r="G7599" s="338" t="s">
        <v>5327</v>
      </c>
      <c r="H7599" s="338" t="s">
        <v>34068</v>
      </c>
      <c r="I7599" s="338" t="s">
        <v>34069</v>
      </c>
      <c r="J7599" s="338" t="s">
        <v>34070</v>
      </c>
      <c r="K7599" s="338" t="s">
        <v>19171</v>
      </c>
      <c r="M7599" s="338" t="s">
        <v>34071</v>
      </c>
      <c r="N7599" s="338" t="s">
        <v>34072</v>
      </c>
      <c r="O7599" s="338" t="s">
        <v>5824</v>
      </c>
    </row>
    <row r="7600" ht="15.75" customHeight="1">
      <c r="A7600" s="338" t="s">
        <v>34073</v>
      </c>
      <c r="B7600" s="338" t="s">
        <v>5601</v>
      </c>
      <c r="C7600" s="338" t="s">
        <v>1558</v>
      </c>
      <c r="D7600" s="338">
        <v>2019.0</v>
      </c>
      <c r="E7600" s="338" t="s">
        <v>33044</v>
      </c>
      <c r="F7600" s="339">
        <v>45083.0</v>
      </c>
      <c r="G7600" s="338" t="s">
        <v>7461</v>
      </c>
      <c r="H7600" s="338" t="s">
        <v>34074</v>
      </c>
      <c r="I7600" s="338" t="s">
        <v>34075</v>
      </c>
      <c r="J7600" s="338" t="s">
        <v>31438</v>
      </c>
      <c r="K7600" s="338" t="s">
        <v>19171</v>
      </c>
      <c r="M7600" s="338" t="s">
        <v>34076</v>
      </c>
      <c r="N7600" s="338" t="s">
        <v>34077</v>
      </c>
      <c r="O7600" s="338" t="s">
        <v>10697</v>
      </c>
    </row>
    <row r="7601" ht="15.75" customHeight="1">
      <c r="A7601" s="338" t="s">
        <v>34078</v>
      </c>
      <c r="B7601" s="338" t="s">
        <v>8739</v>
      </c>
      <c r="C7601" s="338" t="s">
        <v>1547</v>
      </c>
      <c r="D7601" s="338">
        <v>2019.0</v>
      </c>
      <c r="E7601" s="338" t="s">
        <v>33715</v>
      </c>
      <c r="F7601" s="339">
        <v>45175.0</v>
      </c>
      <c r="G7601" s="338" t="s">
        <v>6244</v>
      </c>
      <c r="H7601" s="338" t="s">
        <v>34079</v>
      </c>
      <c r="I7601" s="338" t="s">
        <v>34079</v>
      </c>
      <c r="J7601" s="338" t="s">
        <v>34080</v>
      </c>
      <c r="K7601" s="338" t="s">
        <v>9114</v>
      </c>
      <c r="M7601" s="338" t="s">
        <v>34081</v>
      </c>
      <c r="O7601" s="338" t="s">
        <v>5316</v>
      </c>
    </row>
    <row r="7602" ht="15.75" customHeight="1">
      <c r="A7602" s="338" t="s">
        <v>34082</v>
      </c>
      <c r="B7602" s="338" t="s">
        <v>7737</v>
      </c>
      <c r="C7602" s="338" t="s">
        <v>4271</v>
      </c>
      <c r="D7602" s="338">
        <v>2019.0</v>
      </c>
      <c r="E7602" s="338" t="s">
        <v>33667</v>
      </c>
      <c r="F7602" s="339">
        <v>45174.0</v>
      </c>
      <c r="G7602" s="338" t="s">
        <v>34083</v>
      </c>
      <c r="H7602" s="338" t="s">
        <v>34084</v>
      </c>
      <c r="I7602" s="338" t="s">
        <v>34084</v>
      </c>
      <c r="J7602" s="338" t="s">
        <v>34085</v>
      </c>
      <c r="K7602" s="338" t="s">
        <v>4987</v>
      </c>
      <c r="M7602" s="338" t="s">
        <v>34086</v>
      </c>
      <c r="N7602" s="338" t="s">
        <v>34087</v>
      </c>
      <c r="O7602" s="338" t="s">
        <v>5370</v>
      </c>
    </row>
    <row r="7603" ht="15.75" customHeight="1">
      <c r="A7603" s="338" t="s">
        <v>34088</v>
      </c>
      <c r="B7603" s="338" t="s">
        <v>5601</v>
      </c>
      <c r="C7603" s="338" t="s">
        <v>1572</v>
      </c>
      <c r="D7603" s="338">
        <v>2019.0</v>
      </c>
      <c r="E7603" s="338" t="s">
        <v>34089</v>
      </c>
      <c r="F7603" s="339">
        <v>45023.0</v>
      </c>
      <c r="G7603" s="338" t="s">
        <v>5342</v>
      </c>
      <c r="H7603" s="338" t="s">
        <v>34090</v>
      </c>
      <c r="I7603" s="338" t="s">
        <v>34090</v>
      </c>
      <c r="J7603" s="338" t="s">
        <v>34091</v>
      </c>
      <c r="K7603" s="338" t="s">
        <v>7898</v>
      </c>
      <c r="M7603" s="338" t="s">
        <v>34092</v>
      </c>
      <c r="N7603" s="338" t="s">
        <v>34093</v>
      </c>
      <c r="O7603" s="338" t="s">
        <v>5545</v>
      </c>
    </row>
    <row r="7604" ht="15.75" customHeight="1">
      <c r="A7604" s="338" t="s">
        <v>34094</v>
      </c>
      <c r="B7604" s="338" t="s">
        <v>5601</v>
      </c>
      <c r="C7604" s="338" t="s">
        <v>1558</v>
      </c>
      <c r="D7604" s="338">
        <v>2019.0</v>
      </c>
      <c r="E7604" s="338" t="s">
        <v>33667</v>
      </c>
      <c r="F7604" s="339">
        <v>44931.0</v>
      </c>
      <c r="G7604" s="338" t="s">
        <v>34095</v>
      </c>
      <c r="H7604" s="338" t="s">
        <v>34096</v>
      </c>
      <c r="I7604" s="338" t="s">
        <v>34097</v>
      </c>
      <c r="J7604" s="338" t="s">
        <v>34096</v>
      </c>
      <c r="K7604" s="338" t="s">
        <v>4987</v>
      </c>
      <c r="M7604" s="338" t="s">
        <v>34098</v>
      </c>
      <c r="N7604" s="338" t="s">
        <v>34099</v>
      </c>
      <c r="O7604" s="338" t="s">
        <v>5020</v>
      </c>
    </row>
    <row r="7605" ht="15.75" customHeight="1">
      <c r="A7605" s="338" t="s">
        <v>34100</v>
      </c>
      <c r="B7605" s="338" t="s">
        <v>4993</v>
      </c>
      <c r="C7605" s="338" t="s">
        <v>1572</v>
      </c>
      <c r="D7605" s="338">
        <v>2019.0</v>
      </c>
      <c r="E7605" s="338" t="s">
        <v>34101</v>
      </c>
      <c r="F7605" s="339">
        <v>44932.0</v>
      </c>
      <c r="G7605" s="338" t="s">
        <v>34102</v>
      </c>
      <c r="H7605" s="338" t="s">
        <v>34103</v>
      </c>
      <c r="I7605" s="338" t="s">
        <v>34104</v>
      </c>
      <c r="J7605" s="338" t="s">
        <v>34105</v>
      </c>
      <c r="K7605" s="338" t="s">
        <v>4987</v>
      </c>
      <c r="M7605" s="338" t="s">
        <v>34106</v>
      </c>
      <c r="N7605" s="338" t="s">
        <v>34107</v>
      </c>
      <c r="O7605" s="338" t="s">
        <v>5576</v>
      </c>
    </row>
    <row r="7606" ht="15.75" customHeight="1">
      <c r="A7606" s="338" t="s">
        <v>34108</v>
      </c>
      <c r="B7606" s="338" t="s">
        <v>5601</v>
      </c>
      <c r="C7606" s="338" t="s">
        <v>1547</v>
      </c>
      <c r="D7606" s="338">
        <v>2019.0</v>
      </c>
      <c r="E7606" s="338" t="s">
        <v>34109</v>
      </c>
      <c r="F7606" s="339">
        <v>45022.0</v>
      </c>
      <c r="G7606" s="338" t="s">
        <v>6075</v>
      </c>
      <c r="H7606" s="338" t="s">
        <v>34110</v>
      </c>
      <c r="I7606" s="338" t="s">
        <v>34110</v>
      </c>
      <c r="J7606" s="338" t="s">
        <v>34111</v>
      </c>
      <c r="K7606" s="338" t="s">
        <v>4987</v>
      </c>
      <c r="L7606" s="338" t="s">
        <v>5695</v>
      </c>
      <c r="M7606" s="338" t="s">
        <v>34112</v>
      </c>
      <c r="N7606" s="338" t="s">
        <v>34113</v>
      </c>
      <c r="O7606" s="338" t="s">
        <v>5610</v>
      </c>
    </row>
    <row r="7607" ht="15.75" customHeight="1">
      <c r="A7607" s="338" t="s">
        <v>34114</v>
      </c>
      <c r="C7607" s="338" t="s">
        <v>1558</v>
      </c>
      <c r="D7607" s="338">
        <v>2019.0</v>
      </c>
      <c r="E7607" s="338" t="s">
        <v>33698</v>
      </c>
      <c r="F7607" s="339">
        <v>45113.0</v>
      </c>
      <c r="G7607" s="338" t="s">
        <v>6260</v>
      </c>
      <c r="H7607" s="338" t="s">
        <v>34115</v>
      </c>
      <c r="I7607" s="338" t="s">
        <v>34116</v>
      </c>
      <c r="J7607" s="338" t="s">
        <v>34117</v>
      </c>
      <c r="K7607" s="338" t="s">
        <v>4987</v>
      </c>
      <c r="M7607" s="338" t="s">
        <v>34118</v>
      </c>
      <c r="N7607" s="338" t="s">
        <v>34114</v>
      </c>
      <c r="O7607" s="338" t="s">
        <v>5780</v>
      </c>
    </row>
    <row r="7608" ht="15.75" customHeight="1">
      <c r="A7608" s="338" t="s">
        <v>34119</v>
      </c>
      <c r="B7608" s="338" t="s">
        <v>5601</v>
      </c>
      <c r="C7608" s="338" t="s">
        <v>1537</v>
      </c>
      <c r="D7608" s="338">
        <v>2019.0</v>
      </c>
      <c r="E7608" s="338" t="s">
        <v>33467</v>
      </c>
      <c r="F7608" s="339">
        <v>45083.0</v>
      </c>
      <c r="G7608" s="338" t="s">
        <v>5432</v>
      </c>
      <c r="H7608" s="338" t="s">
        <v>34120</v>
      </c>
      <c r="I7608" s="338" t="s">
        <v>34120</v>
      </c>
      <c r="J7608" s="338" t="s">
        <v>34121</v>
      </c>
      <c r="K7608" s="338" t="s">
        <v>19171</v>
      </c>
      <c r="M7608" s="338" t="s">
        <v>34122</v>
      </c>
      <c r="N7608" s="338" t="s">
        <v>34123</v>
      </c>
      <c r="O7608" s="338" t="s">
        <v>7966</v>
      </c>
    </row>
    <row r="7609" ht="15.75" customHeight="1">
      <c r="A7609" s="338" t="s">
        <v>34124</v>
      </c>
      <c r="B7609" s="338" t="s">
        <v>34125</v>
      </c>
      <c r="C7609" s="338" t="s">
        <v>1537</v>
      </c>
      <c r="D7609" s="338">
        <v>2019.0</v>
      </c>
      <c r="E7609" s="338" t="s">
        <v>34126</v>
      </c>
      <c r="F7609" s="339">
        <v>44991.0</v>
      </c>
      <c r="G7609" s="338" t="s">
        <v>5783</v>
      </c>
      <c r="H7609" s="338" t="s">
        <v>34127</v>
      </c>
      <c r="I7609" s="338" t="s">
        <v>34127</v>
      </c>
      <c r="J7609" s="338" t="s">
        <v>34128</v>
      </c>
      <c r="K7609" s="338" t="s">
        <v>15624</v>
      </c>
      <c r="M7609" s="338" t="s">
        <v>34129</v>
      </c>
      <c r="N7609" s="338" t="s">
        <v>34130</v>
      </c>
      <c r="O7609" s="338" t="s">
        <v>5020</v>
      </c>
    </row>
    <row r="7610" ht="15.75" customHeight="1">
      <c r="A7610" s="338" t="s">
        <v>34131</v>
      </c>
      <c r="B7610" s="338" t="s">
        <v>7737</v>
      </c>
      <c r="C7610" s="338" t="s">
        <v>1547</v>
      </c>
      <c r="D7610" s="338">
        <v>2019.0</v>
      </c>
      <c r="E7610" s="338" t="s">
        <v>34132</v>
      </c>
      <c r="F7610" s="339">
        <v>45175.0</v>
      </c>
      <c r="G7610" s="338" t="s">
        <v>7247</v>
      </c>
      <c r="H7610" s="338" t="s">
        <v>30357</v>
      </c>
      <c r="I7610" s="338" t="s">
        <v>30357</v>
      </c>
      <c r="J7610" s="338" t="s">
        <v>34133</v>
      </c>
      <c r="K7610" s="338" t="s">
        <v>12977</v>
      </c>
      <c r="M7610" s="338" t="s">
        <v>34134</v>
      </c>
      <c r="N7610" s="338" t="s">
        <v>34135</v>
      </c>
      <c r="O7610" s="338" t="s">
        <v>5780</v>
      </c>
    </row>
    <row r="7611" ht="15.75" customHeight="1">
      <c r="A7611" s="338" t="s">
        <v>4534</v>
      </c>
      <c r="C7611" s="338" t="s">
        <v>1558</v>
      </c>
      <c r="D7611" s="338">
        <v>2019.0</v>
      </c>
      <c r="E7611" s="338" t="s">
        <v>33887</v>
      </c>
      <c r="F7611" s="339">
        <v>45051.0</v>
      </c>
      <c r="G7611" s="338" t="s">
        <v>5296</v>
      </c>
      <c r="H7611" s="338" t="s">
        <v>34136</v>
      </c>
      <c r="I7611" s="338" t="s">
        <v>34136</v>
      </c>
      <c r="J7611" s="338" t="s">
        <v>34137</v>
      </c>
      <c r="K7611" s="338" t="s">
        <v>19171</v>
      </c>
      <c r="M7611" s="338" t="s">
        <v>34138</v>
      </c>
      <c r="N7611" s="338" t="s">
        <v>33884</v>
      </c>
      <c r="O7611" s="338" t="s">
        <v>6278</v>
      </c>
    </row>
    <row r="7612" ht="15.75" customHeight="1">
      <c r="A7612" s="338" t="s">
        <v>34139</v>
      </c>
      <c r="B7612" s="338" t="s">
        <v>4970</v>
      </c>
      <c r="C7612" s="338" t="s">
        <v>1425</v>
      </c>
      <c r="D7612" s="338">
        <v>2019.0</v>
      </c>
      <c r="E7612" s="338" t="s">
        <v>14967</v>
      </c>
      <c r="F7612" s="339">
        <v>45142.0</v>
      </c>
      <c r="G7612" s="338" t="s">
        <v>5453</v>
      </c>
      <c r="H7612" s="338" t="s">
        <v>34140</v>
      </c>
      <c r="I7612" s="338" t="s">
        <v>34140</v>
      </c>
      <c r="J7612" s="338" t="s">
        <v>34141</v>
      </c>
      <c r="K7612" s="338" t="s">
        <v>4987</v>
      </c>
      <c r="M7612" s="338" t="s">
        <v>34142</v>
      </c>
      <c r="N7612" s="338" t="s">
        <v>34143</v>
      </c>
      <c r="O7612" s="338" t="s">
        <v>5794</v>
      </c>
    </row>
    <row r="7613" ht="15.75" customHeight="1">
      <c r="A7613" s="338" t="s">
        <v>34144</v>
      </c>
      <c r="B7613" s="338" t="s">
        <v>7737</v>
      </c>
      <c r="C7613" s="338" t="s">
        <v>1537</v>
      </c>
      <c r="D7613" s="338">
        <v>2019.0</v>
      </c>
      <c r="E7613" s="338" t="s">
        <v>33284</v>
      </c>
      <c r="F7613" s="339">
        <v>45082.0</v>
      </c>
      <c r="G7613" s="338" t="s">
        <v>8412</v>
      </c>
      <c r="H7613" s="338" t="s">
        <v>34145</v>
      </c>
      <c r="I7613" s="338" t="s">
        <v>34146</v>
      </c>
      <c r="J7613" s="338" t="s">
        <v>34147</v>
      </c>
      <c r="K7613" s="338" t="s">
        <v>13217</v>
      </c>
      <c r="M7613" s="338" t="s">
        <v>34148</v>
      </c>
      <c r="N7613" s="338" t="s">
        <v>32184</v>
      </c>
      <c r="O7613" s="338" t="s">
        <v>5715</v>
      </c>
    </row>
    <row r="7614" ht="15.75" customHeight="1">
      <c r="A7614" s="338" t="s">
        <v>34149</v>
      </c>
      <c r="B7614" s="338" t="s">
        <v>5601</v>
      </c>
      <c r="C7614" s="338" t="s">
        <v>1537</v>
      </c>
      <c r="D7614" s="338">
        <v>2019.0</v>
      </c>
      <c r="E7614" s="338" t="s">
        <v>34150</v>
      </c>
      <c r="F7614" s="339">
        <v>45173.0</v>
      </c>
      <c r="G7614" s="338" t="s">
        <v>5272</v>
      </c>
      <c r="H7614" s="338" t="s">
        <v>34151</v>
      </c>
      <c r="I7614" s="338" t="s">
        <v>34152</v>
      </c>
      <c r="J7614" s="338" t="s">
        <v>31537</v>
      </c>
      <c r="K7614" s="338" t="s">
        <v>19171</v>
      </c>
      <c r="M7614" s="338" t="s">
        <v>34153</v>
      </c>
      <c r="N7614" s="338" t="s">
        <v>34154</v>
      </c>
      <c r="O7614" s="338" t="s">
        <v>5492</v>
      </c>
    </row>
    <row r="7615" ht="15.75" customHeight="1">
      <c r="A7615" s="338" t="s">
        <v>34155</v>
      </c>
      <c r="B7615" s="338" t="s">
        <v>5601</v>
      </c>
      <c r="C7615" s="338" t="s">
        <v>2285</v>
      </c>
      <c r="D7615" s="338">
        <v>2019.0</v>
      </c>
      <c r="E7615" s="338" t="s">
        <v>34156</v>
      </c>
      <c r="F7615" s="339">
        <v>45176.0</v>
      </c>
      <c r="G7615" s="338" t="s">
        <v>34157</v>
      </c>
      <c r="H7615" s="338" t="s">
        <v>34158</v>
      </c>
      <c r="I7615" s="338" t="s">
        <v>34158</v>
      </c>
      <c r="J7615" s="338" t="s">
        <v>34159</v>
      </c>
      <c r="K7615" s="338" t="s">
        <v>4976</v>
      </c>
      <c r="M7615" s="338" t="s">
        <v>34160</v>
      </c>
      <c r="N7615" s="338" t="s">
        <v>34161</v>
      </c>
      <c r="O7615" s="338" t="s">
        <v>5949</v>
      </c>
    </row>
    <row r="7616" ht="15.75" customHeight="1">
      <c r="A7616" s="338" t="s">
        <v>34162</v>
      </c>
      <c r="C7616" s="338" t="s">
        <v>3713</v>
      </c>
      <c r="D7616" s="338">
        <v>2019.0</v>
      </c>
      <c r="E7616" s="338" t="s">
        <v>34163</v>
      </c>
      <c r="F7616" s="339">
        <v>44991.0</v>
      </c>
      <c r="G7616" s="338" t="s">
        <v>5296</v>
      </c>
      <c r="H7616" s="338" t="s">
        <v>34164</v>
      </c>
      <c r="I7616" s="338" t="s">
        <v>26823</v>
      </c>
      <c r="J7616" s="338" t="s">
        <v>34165</v>
      </c>
      <c r="K7616" s="338" t="s">
        <v>5405</v>
      </c>
      <c r="M7616" s="338" t="s">
        <v>34166</v>
      </c>
      <c r="N7616" s="338" t="s">
        <v>34167</v>
      </c>
      <c r="O7616" s="338" t="s">
        <v>5150</v>
      </c>
    </row>
    <row r="7617" ht="15.75" customHeight="1">
      <c r="A7617" s="338" t="s">
        <v>34168</v>
      </c>
      <c r="C7617" s="338" t="s">
        <v>1425</v>
      </c>
      <c r="D7617" s="338">
        <v>2019.0</v>
      </c>
      <c r="E7617" s="338" t="s">
        <v>32422</v>
      </c>
      <c r="F7617" s="339">
        <v>45174.0</v>
      </c>
      <c r="G7617" s="338" t="s">
        <v>5453</v>
      </c>
      <c r="H7617" s="338" t="s">
        <v>13894</v>
      </c>
      <c r="I7617" s="338" t="s">
        <v>34169</v>
      </c>
      <c r="J7617" s="338" t="s">
        <v>34170</v>
      </c>
      <c r="L7617" s="338" t="s">
        <v>5704</v>
      </c>
      <c r="M7617" s="338" t="s">
        <v>34171</v>
      </c>
      <c r="N7617" s="338" t="s">
        <v>34172</v>
      </c>
      <c r="O7617" s="338" t="s">
        <v>7389</v>
      </c>
    </row>
    <row r="7618" ht="15.75" customHeight="1">
      <c r="A7618" s="338" t="s">
        <v>34173</v>
      </c>
      <c r="B7618" s="338" t="s">
        <v>4970</v>
      </c>
      <c r="C7618" s="338" t="s">
        <v>1537</v>
      </c>
      <c r="D7618" s="338">
        <v>2019.0</v>
      </c>
      <c r="E7618" s="338" t="s">
        <v>34174</v>
      </c>
      <c r="F7618" s="339">
        <v>45049.0</v>
      </c>
      <c r="G7618" s="338" t="s">
        <v>5830</v>
      </c>
      <c r="H7618" s="338" t="s">
        <v>34175</v>
      </c>
      <c r="I7618" s="338" t="s">
        <v>34176</v>
      </c>
      <c r="J7618" s="338" t="s">
        <v>22897</v>
      </c>
      <c r="K7618" s="338" t="s">
        <v>4987</v>
      </c>
      <c r="L7618" s="338" t="s">
        <v>4995</v>
      </c>
      <c r="M7618" s="338" t="s">
        <v>34177</v>
      </c>
      <c r="N7618" s="338" t="s">
        <v>34178</v>
      </c>
      <c r="O7618" s="338" t="s">
        <v>5698</v>
      </c>
    </row>
    <row r="7619" ht="15.75" customHeight="1">
      <c r="A7619" s="338" t="s">
        <v>34179</v>
      </c>
      <c r="C7619" s="338" t="s">
        <v>2285</v>
      </c>
      <c r="D7619" s="338">
        <v>2019.0</v>
      </c>
      <c r="E7619" s="338" t="s">
        <v>34180</v>
      </c>
      <c r="F7619" s="339">
        <v>44965.0</v>
      </c>
      <c r="G7619" s="338" t="s">
        <v>34181</v>
      </c>
      <c r="H7619" s="338" t="s">
        <v>34182</v>
      </c>
      <c r="I7619" s="338" t="s">
        <v>11667</v>
      </c>
      <c r="J7619" s="338" t="s">
        <v>34183</v>
      </c>
      <c r="K7619" s="338" t="s">
        <v>4976</v>
      </c>
      <c r="M7619" s="338" t="s">
        <v>34184</v>
      </c>
      <c r="N7619" s="338" t="s">
        <v>34185</v>
      </c>
      <c r="O7619" s="338" t="s">
        <v>10697</v>
      </c>
    </row>
    <row r="7620" ht="15.75" customHeight="1">
      <c r="A7620" s="338" t="s">
        <v>34186</v>
      </c>
      <c r="C7620" s="338" t="s">
        <v>1547</v>
      </c>
      <c r="D7620" s="338">
        <v>2019.0</v>
      </c>
      <c r="E7620" s="338" t="s">
        <v>33206</v>
      </c>
      <c r="F7620" s="339">
        <v>45175.0</v>
      </c>
      <c r="G7620" s="338" t="s">
        <v>34187</v>
      </c>
      <c r="H7620" s="338" t="s">
        <v>34188</v>
      </c>
      <c r="I7620" s="338" t="s">
        <v>34188</v>
      </c>
      <c r="J7620" s="338" t="s">
        <v>34189</v>
      </c>
      <c r="K7620" s="338" t="s">
        <v>4987</v>
      </c>
      <c r="M7620" s="338" t="s">
        <v>34190</v>
      </c>
      <c r="N7620" s="338" t="s">
        <v>34191</v>
      </c>
      <c r="O7620" s="338" t="s">
        <v>5120</v>
      </c>
    </row>
    <row r="7621" ht="15.75" customHeight="1">
      <c r="A7621" s="338" t="s">
        <v>34192</v>
      </c>
      <c r="C7621" s="338" t="s">
        <v>1537</v>
      </c>
      <c r="D7621" s="338">
        <v>2019.0</v>
      </c>
      <c r="E7621" s="338" t="s">
        <v>34193</v>
      </c>
      <c r="F7621" s="339">
        <v>45174.0</v>
      </c>
      <c r="G7621" s="338" t="s">
        <v>9327</v>
      </c>
      <c r="H7621" s="338" t="s">
        <v>34194</v>
      </c>
      <c r="I7621" s="338" t="s">
        <v>34194</v>
      </c>
      <c r="J7621" s="338" t="s">
        <v>34195</v>
      </c>
      <c r="K7621" s="338" t="s">
        <v>6254</v>
      </c>
      <c r="M7621" s="338" t="s">
        <v>34196</v>
      </c>
      <c r="N7621" s="338" t="s">
        <v>22326</v>
      </c>
      <c r="O7621" s="338" t="s">
        <v>5324</v>
      </c>
    </row>
    <row r="7622" ht="15.75" customHeight="1">
      <c r="A7622" s="338" t="s">
        <v>34197</v>
      </c>
      <c r="B7622" s="338" t="s">
        <v>4970</v>
      </c>
      <c r="C7622" s="338" t="s">
        <v>1558</v>
      </c>
      <c r="D7622" s="338">
        <v>2019.0</v>
      </c>
      <c r="E7622" s="338" t="s">
        <v>34198</v>
      </c>
      <c r="F7622" s="339">
        <v>45111.0</v>
      </c>
      <c r="G7622" s="338" t="s">
        <v>5465</v>
      </c>
      <c r="H7622" s="338" t="s">
        <v>34199</v>
      </c>
      <c r="I7622" s="338" t="s">
        <v>34199</v>
      </c>
      <c r="J7622" s="338" t="s">
        <v>34200</v>
      </c>
      <c r="K7622" s="338" t="s">
        <v>4976</v>
      </c>
      <c r="M7622" s="338" t="s">
        <v>34201</v>
      </c>
      <c r="N7622" s="338" t="s">
        <v>34202</v>
      </c>
      <c r="O7622" s="338" t="s">
        <v>5363</v>
      </c>
    </row>
    <row r="7623" ht="15.75" customHeight="1">
      <c r="A7623" s="338" t="s">
        <v>34203</v>
      </c>
      <c r="B7623" s="338" t="s">
        <v>4993</v>
      </c>
      <c r="C7623" s="338" t="s">
        <v>1558</v>
      </c>
      <c r="D7623" s="338">
        <v>2019.0</v>
      </c>
      <c r="E7623" s="338" t="s">
        <v>34204</v>
      </c>
      <c r="F7623" s="339">
        <v>45174.0</v>
      </c>
      <c r="G7623" s="338" t="s">
        <v>34205</v>
      </c>
      <c r="H7623" s="338" t="s">
        <v>34206</v>
      </c>
      <c r="I7623" s="338" t="s">
        <v>34206</v>
      </c>
      <c r="J7623" s="338" t="s">
        <v>34207</v>
      </c>
      <c r="K7623" s="338" t="s">
        <v>4987</v>
      </c>
      <c r="M7623" s="338" t="s">
        <v>34208</v>
      </c>
      <c r="N7623" s="338" t="s">
        <v>34209</v>
      </c>
      <c r="O7623" s="338" t="s">
        <v>5067</v>
      </c>
    </row>
    <row r="7624" ht="15.75" customHeight="1">
      <c r="A7624" s="338" t="s">
        <v>34210</v>
      </c>
      <c r="B7624" s="338" t="s">
        <v>5601</v>
      </c>
      <c r="C7624" s="338" t="s">
        <v>1537</v>
      </c>
      <c r="D7624" s="338">
        <v>2019.0</v>
      </c>
      <c r="E7624" s="338" t="s">
        <v>33272</v>
      </c>
      <c r="F7624" s="339">
        <v>45082.0</v>
      </c>
      <c r="G7624" s="338" t="s">
        <v>6260</v>
      </c>
      <c r="H7624" s="338" t="s">
        <v>10395</v>
      </c>
      <c r="I7624" s="338" t="s">
        <v>34211</v>
      </c>
      <c r="J7624" s="338" t="s">
        <v>34212</v>
      </c>
      <c r="K7624" s="338" t="s">
        <v>19171</v>
      </c>
      <c r="M7624" s="338" t="s">
        <v>34213</v>
      </c>
      <c r="N7624" s="338" t="s">
        <v>34214</v>
      </c>
      <c r="O7624" s="338" t="s">
        <v>5217</v>
      </c>
    </row>
    <row r="7625" ht="15.75" customHeight="1">
      <c r="A7625" s="338" t="s">
        <v>32706</v>
      </c>
      <c r="C7625" s="338" t="s">
        <v>1537</v>
      </c>
      <c r="D7625" s="338">
        <v>2019.0</v>
      </c>
      <c r="E7625" s="338" t="s">
        <v>34215</v>
      </c>
      <c r="F7625" s="339">
        <v>44963.0</v>
      </c>
      <c r="G7625" s="338" t="s">
        <v>6260</v>
      </c>
      <c r="H7625" s="338" t="s">
        <v>22288</v>
      </c>
      <c r="I7625" s="338" t="s">
        <v>34216</v>
      </c>
      <c r="J7625" s="338" t="s">
        <v>34217</v>
      </c>
      <c r="K7625" s="338" t="s">
        <v>13217</v>
      </c>
      <c r="M7625" s="338" t="s">
        <v>34218</v>
      </c>
      <c r="N7625" s="338" t="s">
        <v>32184</v>
      </c>
      <c r="O7625" s="338" t="s">
        <v>5150</v>
      </c>
    </row>
    <row r="7626" ht="15.75" customHeight="1">
      <c r="A7626" s="338" t="s">
        <v>34219</v>
      </c>
      <c r="B7626" s="338" t="s">
        <v>5601</v>
      </c>
      <c r="C7626" s="338" t="s">
        <v>1537</v>
      </c>
      <c r="D7626" s="338">
        <v>2019.0</v>
      </c>
      <c r="E7626" s="338" t="s">
        <v>34220</v>
      </c>
      <c r="F7626" s="339">
        <v>44961.0</v>
      </c>
      <c r="G7626" s="338" t="s">
        <v>5311</v>
      </c>
      <c r="H7626" s="338" t="s">
        <v>34221</v>
      </c>
      <c r="I7626" s="338" t="s">
        <v>34222</v>
      </c>
      <c r="J7626" s="338" t="s">
        <v>31438</v>
      </c>
      <c r="K7626" s="338" t="s">
        <v>19171</v>
      </c>
      <c r="M7626" s="338" t="s">
        <v>34223</v>
      </c>
      <c r="N7626" s="338" t="s">
        <v>34224</v>
      </c>
      <c r="O7626" s="338" t="s">
        <v>7456</v>
      </c>
    </row>
    <row r="7627" ht="15.75" customHeight="1">
      <c r="A7627" s="338" t="s">
        <v>34225</v>
      </c>
      <c r="C7627" s="338" t="s">
        <v>1558</v>
      </c>
      <c r="D7627" s="338">
        <v>2019.0</v>
      </c>
      <c r="E7627" s="338" t="s">
        <v>32459</v>
      </c>
      <c r="F7627" s="339">
        <v>45112.0</v>
      </c>
      <c r="G7627" s="338" t="s">
        <v>34226</v>
      </c>
      <c r="H7627" s="338" t="s">
        <v>34227</v>
      </c>
      <c r="I7627" s="338" t="s">
        <v>34228</v>
      </c>
      <c r="J7627" s="338" t="s">
        <v>34229</v>
      </c>
      <c r="K7627" s="338" t="s">
        <v>4987</v>
      </c>
      <c r="M7627" s="338" t="s">
        <v>9921</v>
      </c>
      <c r="N7627" s="338" t="s">
        <v>34230</v>
      </c>
      <c r="O7627" s="338" t="s">
        <v>4991</v>
      </c>
    </row>
    <row r="7628" ht="15.75" customHeight="1">
      <c r="A7628" s="338" t="s">
        <v>34231</v>
      </c>
      <c r="B7628" s="338" t="s">
        <v>4970</v>
      </c>
      <c r="C7628" s="338" t="s">
        <v>1558</v>
      </c>
      <c r="D7628" s="338">
        <v>2019.0</v>
      </c>
      <c r="E7628" s="338" t="s">
        <v>33722</v>
      </c>
      <c r="F7628" s="339">
        <v>44961.0</v>
      </c>
      <c r="G7628" s="338" t="s">
        <v>34232</v>
      </c>
      <c r="H7628" s="338" t="s">
        <v>34233</v>
      </c>
      <c r="I7628" s="338" t="s">
        <v>34234</v>
      </c>
      <c r="J7628" s="338" t="s">
        <v>34235</v>
      </c>
      <c r="K7628" s="338" t="s">
        <v>6642</v>
      </c>
      <c r="M7628" s="338" t="s">
        <v>34236</v>
      </c>
      <c r="N7628" s="338" t="s">
        <v>34237</v>
      </c>
      <c r="O7628" s="338" t="s">
        <v>5160</v>
      </c>
    </row>
    <row r="7629" ht="15.75" customHeight="1">
      <c r="A7629" s="338" t="s">
        <v>34238</v>
      </c>
      <c r="B7629" s="338" t="s">
        <v>5601</v>
      </c>
      <c r="C7629" s="338" t="s">
        <v>1537</v>
      </c>
      <c r="D7629" s="338">
        <v>2019.0</v>
      </c>
      <c r="E7629" s="338" t="s">
        <v>33715</v>
      </c>
      <c r="F7629" s="338" t="s">
        <v>5286</v>
      </c>
      <c r="G7629" s="338" t="s">
        <v>6301</v>
      </c>
      <c r="H7629" s="338" t="s">
        <v>34239</v>
      </c>
      <c r="I7629" s="338" t="s">
        <v>34240</v>
      </c>
      <c r="J7629" s="338" t="s">
        <v>34241</v>
      </c>
      <c r="K7629" s="338" t="s">
        <v>5663</v>
      </c>
      <c r="M7629" s="338" t="s">
        <v>34242</v>
      </c>
      <c r="N7629" s="338" t="s">
        <v>34243</v>
      </c>
      <c r="O7629" s="338" t="s">
        <v>5020</v>
      </c>
    </row>
    <row r="7630" ht="15.75" customHeight="1">
      <c r="A7630" s="338" t="s">
        <v>34244</v>
      </c>
      <c r="C7630" s="338" t="s">
        <v>3713</v>
      </c>
      <c r="D7630" s="338">
        <v>2019.0</v>
      </c>
      <c r="E7630" s="338" t="s">
        <v>33429</v>
      </c>
      <c r="F7630" s="339">
        <v>45174.0</v>
      </c>
      <c r="G7630" s="338" t="s">
        <v>34245</v>
      </c>
      <c r="H7630" s="338" t="s">
        <v>34246</v>
      </c>
      <c r="I7630" s="338" t="s">
        <v>34246</v>
      </c>
      <c r="J7630" s="338" t="s">
        <v>34247</v>
      </c>
      <c r="K7630" s="338" t="s">
        <v>6254</v>
      </c>
      <c r="M7630" s="338" t="s">
        <v>34248</v>
      </c>
      <c r="N7630" s="338" t="s">
        <v>34249</v>
      </c>
      <c r="O7630" s="338" t="s">
        <v>5217</v>
      </c>
    </row>
    <row r="7631" ht="15.75" customHeight="1">
      <c r="A7631" s="338" t="s">
        <v>34250</v>
      </c>
      <c r="B7631" s="338" t="s">
        <v>5601</v>
      </c>
      <c r="C7631" s="338" t="s">
        <v>1547</v>
      </c>
      <c r="D7631" s="338">
        <v>2019.0</v>
      </c>
      <c r="E7631" s="338" t="s">
        <v>33569</v>
      </c>
      <c r="F7631" s="339">
        <v>45052.0</v>
      </c>
      <c r="G7631" s="338" t="s">
        <v>34251</v>
      </c>
      <c r="H7631" s="338" t="s">
        <v>34252</v>
      </c>
      <c r="I7631" s="338" t="s">
        <v>34252</v>
      </c>
      <c r="J7631" s="338" t="s">
        <v>34253</v>
      </c>
      <c r="K7631" s="338" t="s">
        <v>15222</v>
      </c>
      <c r="M7631" s="338" t="s">
        <v>34254</v>
      </c>
      <c r="N7631" s="338" t="s">
        <v>34255</v>
      </c>
      <c r="O7631" s="338" t="s">
        <v>5576</v>
      </c>
    </row>
    <row r="7632" ht="15.75" customHeight="1">
      <c r="A7632" s="338" t="s">
        <v>34256</v>
      </c>
      <c r="C7632" s="338" t="s">
        <v>1547</v>
      </c>
      <c r="D7632" s="338">
        <v>2019.0</v>
      </c>
      <c r="E7632" s="338" t="s">
        <v>33585</v>
      </c>
      <c r="F7632" s="339">
        <v>45176.0</v>
      </c>
      <c r="G7632" s="338" t="s">
        <v>8509</v>
      </c>
      <c r="H7632" s="338" t="s">
        <v>34257</v>
      </c>
      <c r="I7632" s="338" t="s">
        <v>34258</v>
      </c>
      <c r="J7632" s="338" t="s">
        <v>34259</v>
      </c>
      <c r="K7632" s="338" t="s">
        <v>7630</v>
      </c>
      <c r="N7632" s="338" t="s">
        <v>34260</v>
      </c>
      <c r="O7632" s="338" t="s">
        <v>5624</v>
      </c>
    </row>
    <row r="7633" ht="15.75" customHeight="1">
      <c r="A7633" s="338" t="s">
        <v>34261</v>
      </c>
      <c r="B7633" s="338" t="s">
        <v>7737</v>
      </c>
      <c r="C7633" s="338" t="s">
        <v>1547</v>
      </c>
      <c r="D7633" s="338">
        <v>2019.0</v>
      </c>
      <c r="E7633" s="338" t="s">
        <v>34262</v>
      </c>
      <c r="F7633" s="339">
        <v>45022.0</v>
      </c>
      <c r="G7633" s="338" t="s">
        <v>34263</v>
      </c>
      <c r="H7633" s="338" t="s">
        <v>34264</v>
      </c>
      <c r="I7633" s="338" t="s">
        <v>34265</v>
      </c>
      <c r="J7633" s="338" t="s">
        <v>34266</v>
      </c>
      <c r="K7633" s="338" t="s">
        <v>4987</v>
      </c>
      <c r="M7633" s="338" t="s">
        <v>34267</v>
      </c>
      <c r="N7633" s="338" t="s">
        <v>34268</v>
      </c>
      <c r="O7633" s="338" t="s">
        <v>5545</v>
      </c>
    </row>
    <row r="7634" ht="15.75" customHeight="1">
      <c r="A7634" s="338" t="s">
        <v>34269</v>
      </c>
      <c r="B7634" s="338" t="s">
        <v>5601</v>
      </c>
      <c r="C7634" s="338" t="s">
        <v>1572</v>
      </c>
      <c r="D7634" s="338">
        <v>2019.0</v>
      </c>
      <c r="E7634" s="338" t="s">
        <v>34270</v>
      </c>
      <c r="F7634" s="339">
        <v>45084.0</v>
      </c>
      <c r="G7634" s="338" t="s">
        <v>34271</v>
      </c>
      <c r="H7634" s="338" t="s">
        <v>34272</v>
      </c>
      <c r="I7634" s="338" t="s">
        <v>34273</v>
      </c>
      <c r="J7634" s="338" t="s">
        <v>34274</v>
      </c>
      <c r="K7634" s="338" t="s">
        <v>7898</v>
      </c>
      <c r="M7634" s="338" t="s">
        <v>34275</v>
      </c>
      <c r="N7634" s="338" t="s">
        <v>34276</v>
      </c>
      <c r="O7634" s="338" t="s">
        <v>5217</v>
      </c>
    </row>
    <row r="7635" ht="15.75" customHeight="1">
      <c r="A7635" s="338" t="s">
        <v>34277</v>
      </c>
      <c r="B7635" s="338" t="s">
        <v>7737</v>
      </c>
      <c r="C7635" s="338" t="s">
        <v>1558</v>
      </c>
      <c r="D7635" s="338">
        <v>2019.0</v>
      </c>
      <c r="E7635" s="338" t="s">
        <v>33667</v>
      </c>
      <c r="F7635" s="339">
        <v>45173.0</v>
      </c>
      <c r="G7635" s="338" t="s">
        <v>34278</v>
      </c>
      <c r="H7635" s="338" t="s">
        <v>34279</v>
      </c>
      <c r="I7635" s="338" t="s">
        <v>34280</v>
      </c>
      <c r="J7635" s="338" t="s">
        <v>34235</v>
      </c>
      <c r="K7635" s="338" t="s">
        <v>6642</v>
      </c>
      <c r="M7635" s="338" t="s">
        <v>34281</v>
      </c>
      <c r="N7635" s="338" t="s">
        <v>34237</v>
      </c>
      <c r="O7635" s="338" t="s">
        <v>6278</v>
      </c>
    </row>
    <row r="7636" ht="15.75" customHeight="1">
      <c r="A7636" s="338" t="s">
        <v>34282</v>
      </c>
      <c r="C7636" s="338" t="s">
        <v>1547</v>
      </c>
      <c r="D7636" s="338">
        <v>2019.0</v>
      </c>
      <c r="E7636" s="338" t="s">
        <v>34283</v>
      </c>
      <c r="F7636" s="339">
        <v>45052.0</v>
      </c>
      <c r="G7636" s="338" t="s">
        <v>5507</v>
      </c>
      <c r="H7636" s="338" t="s">
        <v>5839</v>
      </c>
      <c r="I7636" s="338" t="s">
        <v>34284</v>
      </c>
      <c r="J7636" s="338" t="s">
        <v>34285</v>
      </c>
      <c r="K7636" s="338" t="s">
        <v>13217</v>
      </c>
      <c r="M7636" s="338" t="s">
        <v>34286</v>
      </c>
      <c r="N7636" s="338" t="s">
        <v>33346</v>
      </c>
      <c r="O7636" s="338" t="s">
        <v>8615</v>
      </c>
    </row>
    <row r="7637" ht="15.75" customHeight="1">
      <c r="A7637" s="338" t="s">
        <v>34287</v>
      </c>
      <c r="C7637" s="338" t="s">
        <v>1547</v>
      </c>
      <c r="D7637" s="338">
        <v>2019.0</v>
      </c>
      <c r="E7637" s="338" t="s">
        <v>34288</v>
      </c>
      <c r="F7637" s="339">
        <v>45144.0</v>
      </c>
      <c r="G7637" s="338" t="s">
        <v>34289</v>
      </c>
      <c r="H7637" s="338" t="s">
        <v>34290</v>
      </c>
      <c r="I7637" s="338" t="s">
        <v>34290</v>
      </c>
      <c r="J7637" s="338" t="s">
        <v>34291</v>
      </c>
      <c r="K7637" s="338" t="s">
        <v>7630</v>
      </c>
      <c r="M7637" s="338" t="s">
        <v>34292</v>
      </c>
      <c r="N7637" s="338" t="s">
        <v>34260</v>
      </c>
      <c r="O7637" s="338" t="s">
        <v>5120</v>
      </c>
    </row>
    <row r="7638" ht="15.75" customHeight="1">
      <c r="A7638" s="338" t="s">
        <v>34293</v>
      </c>
      <c r="B7638" s="338" t="s">
        <v>7737</v>
      </c>
      <c r="C7638" s="338" t="s">
        <v>1601</v>
      </c>
      <c r="D7638" s="338">
        <v>2019.0</v>
      </c>
      <c r="E7638" s="338" t="s">
        <v>33034</v>
      </c>
      <c r="F7638" s="339">
        <v>45082.0</v>
      </c>
      <c r="G7638" s="338" t="s">
        <v>7006</v>
      </c>
      <c r="H7638" s="338" t="s">
        <v>21983</v>
      </c>
      <c r="I7638" s="338" t="s">
        <v>21983</v>
      </c>
      <c r="J7638" s="338" t="s">
        <v>21984</v>
      </c>
      <c r="K7638" s="338" t="s">
        <v>4987</v>
      </c>
      <c r="M7638" s="338" t="s">
        <v>34294</v>
      </c>
      <c r="N7638" s="338" t="s">
        <v>34295</v>
      </c>
      <c r="O7638" s="338" t="s">
        <v>5232</v>
      </c>
    </row>
    <row r="7639" ht="15.75" customHeight="1">
      <c r="A7639" s="338" t="s">
        <v>34296</v>
      </c>
      <c r="B7639" s="338" t="s">
        <v>5601</v>
      </c>
      <c r="C7639" s="338" t="s">
        <v>1537</v>
      </c>
      <c r="D7639" s="338">
        <v>2019.0</v>
      </c>
      <c r="E7639" s="338" t="s">
        <v>33657</v>
      </c>
      <c r="F7639" s="339">
        <v>45050.0</v>
      </c>
      <c r="G7639" s="338" t="s">
        <v>5342</v>
      </c>
      <c r="H7639" s="338" t="s">
        <v>34297</v>
      </c>
      <c r="I7639" s="338" t="s">
        <v>34297</v>
      </c>
      <c r="J7639" s="338" t="s">
        <v>34298</v>
      </c>
      <c r="K7639" s="338" t="s">
        <v>19171</v>
      </c>
      <c r="M7639" s="338" t="s">
        <v>34299</v>
      </c>
      <c r="N7639" s="338" t="s">
        <v>33884</v>
      </c>
      <c r="O7639" s="338" t="s">
        <v>5457</v>
      </c>
    </row>
    <row r="7640" ht="15.75" customHeight="1">
      <c r="A7640" s="338" t="s">
        <v>34300</v>
      </c>
      <c r="B7640" s="338" t="s">
        <v>5601</v>
      </c>
      <c r="C7640" s="338" t="s">
        <v>1537</v>
      </c>
      <c r="D7640" s="338">
        <v>2019.0</v>
      </c>
      <c r="E7640" s="338" t="s">
        <v>33704</v>
      </c>
      <c r="F7640" s="339">
        <v>45143.0</v>
      </c>
      <c r="G7640" s="338" t="s">
        <v>34301</v>
      </c>
      <c r="H7640" s="338" t="s">
        <v>34302</v>
      </c>
      <c r="I7640" s="338" t="s">
        <v>34303</v>
      </c>
      <c r="J7640" s="338" t="s">
        <v>34304</v>
      </c>
      <c r="K7640" s="338" t="s">
        <v>13217</v>
      </c>
      <c r="M7640" s="338" t="s">
        <v>34305</v>
      </c>
      <c r="N7640" s="338" t="s">
        <v>32184</v>
      </c>
      <c r="O7640" s="338" t="s">
        <v>5294</v>
      </c>
    </row>
    <row r="7641" ht="15.75" customHeight="1">
      <c r="A7641" s="338" t="s">
        <v>34306</v>
      </c>
      <c r="C7641" s="338" t="s">
        <v>5309</v>
      </c>
      <c r="D7641" s="338">
        <v>2019.0</v>
      </c>
      <c r="E7641" s="338" t="s">
        <v>33414</v>
      </c>
      <c r="F7641" s="339">
        <v>45081.0</v>
      </c>
      <c r="G7641" s="338" t="s">
        <v>5492</v>
      </c>
      <c r="H7641" s="338" t="s">
        <v>34307</v>
      </c>
      <c r="I7641" s="338" t="s">
        <v>34308</v>
      </c>
      <c r="J7641" s="338" t="s">
        <v>34309</v>
      </c>
      <c r="K7641" s="338" t="s">
        <v>4987</v>
      </c>
      <c r="M7641" s="338" t="s">
        <v>34310</v>
      </c>
      <c r="N7641" s="338" t="s">
        <v>34311</v>
      </c>
      <c r="O7641" s="338" t="s">
        <v>5283</v>
      </c>
    </row>
    <row r="7642" ht="15.75" customHeight="1">
      <c r="A7642" s="338" t="s">
        <v>34312</v>
      </c>
      <c r="B7642" s="338" t="s">
        <v>4970</v>
      </c>
      <c r="C7642" s="338" t="s">
        <v>1537</v>
      </c>
      <c r="D7642" s="338">
        <v>2019.0</v>
      </c>
      <c r="E7642" s="338" t="s">
        <v>33585</v>
      </c>
      <c r="F7642" s="338" t="s">
        <v>7492</v>
      </c>
      <c r="G7642" s="338" t="s">
        <v>5943</v>
      </c>
      <c r="H7642" s="338" t="s">
        <v>34313</v>
      </c>
      <c r="I7642" s="338" t="s">
        <v>34313</v>
      </c>
      <c r="J7642" s="338" t="s">
        <v>34314</v>
      </c>
      <c r="K7642" s="338" t="s">
        <v>4987</v>
      </c>
      <c r="M7642" s="338" t="s">
        <v>34315</v>
      </c>
      <c r="N7642" s="338" t="s">
        <v>34316</v>
      </c>
      <c r="O7642" s="338" t="s">
        <v>5483</v>
      </c>
    </row>
    <row r="7643" ht="15.75" customHeight="1">
      <c r="A7643" s="338" t="s">
        <v>34317</v>
      </c>
      <c r="C7643" s="338" t="s">
        <v>1547</v>
      </c>
      <c r="D7643" s="338">
        <v>2019.0</v>
      </c>
      <c r="E7643" s="338" t="s">
        <v>34318</v>
      </c>
      <c r="F7643" s="339">
        <v>45142.0</v>
      </c>
      <c r="G7643" s="338" t="s">
        <v>34319</v>
      </c>
      <c r="H7643" s="338" t="s">
        <v>34320</v>
      </c>
      <c r="I7643" s="338" t="s">
        <v>34320</v>
      </c>
      <c r="J7643" s="338" t="s">
        <v>34321</v>
      </c>
      <c r="K7643" s="338" t="s">
        <v>4987</v>
      </c>
      <c r="N7643" s="338" t="s">
        <v>34322</v>
      </c>
      <c r="O7643" s="338" t="s">
        <v>5370</v>
      </c>
    </row>
    <row r="7644" ht="15.75" customHeight="1">
      <c r="A7644" s="338" t="s">
        <v>34323</v>
      </c>
      <c r="C7644" s="338" t="s">
        <v>1547</v>
      </c>
      <c r="D7644" s="338">
        <v>2019.0</v>
      </c>
      <c r="E7644" s="338" t="s">
        <v>34324</v>
      </c>
      <c r="F7644" s="339">
        <v>45144.0</v>
      </c>
      <c r="G7644" s="338" t="s">
        <v>34325</v>
      </c>
      <c r="H7644" s="338" t="s">
        <v>34326</v>
      </c>
      <c r="I7644" s="338" t="s">
        <v>34326</v>
      </c>
      <c r="J7644" s="338" t="s">
        <v>34327</v>
      </c>
      <c r="K7644" s="338" t="s">
        <v>5245</v>
      </c>
      <c r="M7644" s="338" t="s">
        <v>34328</v>
      </c>
      <c r="N7644" s="338" t="s">
        <v>34329</v>
      </c>
      <c r="O7644" s="338" t="s">
        <v>5232</v>
      </c>
    </row>
    <row r="7645" ht="15.75" customHeight="1">
      <c r="A7645" s="338" t="s">
        <v>936</v>
      </c>
      <c r="B7645" s="338" t="s">
        <v>7737</v>
      </c>
      <c r="C7645" s="338" t="s">
        <v>1537</v>
      </c>
      <c r="D7645" s="338">
        <v>2020.0</v>
      </c>
      <c r="E7645" s="338" t="s">
        <v>34330</v>
      </c>
      <c r="F7645" s="339">
        <v>45023.0</v>
      </c>
      <c r="G7645" s="338" t="s">
        <v>25191</v>
      </c>
      <c r="H7645" s="338" t="s">
        <v>19143</v>
      </c>
      <c r="I7645" s="338" t="s">
        <v>19143</v>
      </c>
      <c r="J7645" s="338" t="s">
        <v>32968</v>
      </c>
      <c r="K7645" s="338" t="s">
        <v>4987</v>
      </c>
      <c r="L7645" s="338" t="s">
        <v>34331</v>
      </c>
      <c r="M7645" s="338" t="s">
        <v>34332</v>
      </c>
      <c r="N7645" s="338" t="s">
        <v>4979</v>
      </c>
      <c r="O7645" s="338" t="s">
        <v>5492</v>
      </c>
    </row>
    <row r="7646" ht="15.75" customHeight="1">
      <c r="A7646" s="338" t="s">
        <v>34333</v>
      </c>
      <c r="B7646" s="338" t="s">
        <v>7737</v>
      </c>
      <c r="C7646" s="338" t="s">
        <v>1537</v>
      </c>
      <c r="D7646" s="338">
        <v>2020.0</v>
      </c>
      <c r="E7646" s="338" t="s">
        <v>34334</v>
      </c>
      <c r="F7646" s="339">
        <v>45021.0</v>
      </c>
      <c r="G7646" s="338" t="s">
        <v>18983</v>
      </c>
      <c r="H7646" s="338" t="s">
        <v>22847</v>
      </c>
      <c r="I7646" s="338" t="s">
        <v>22847</v>
      </c>
      <c r="J7646" s="338" t="s">
        <v>32346</v>
      </c>
      <c r="K7646" s="338" t="s">
        <v>4987</v>
      </c>
      <c r="M7646" s="338" t="s">
        <v>34335</v>
      </c>
      <c r="N7646" s="338" t="s">
        <v>17193</v>
      </c>
      <c r="O7646" s="338" t="s">
        <v>18876</v>
      </c>
    </row>
    <row r="7647" ht="15.75" customHeight="1">
      <c r="A7647" s="338" t="s">
        <v>34336</v>
      </c>
      <c r="B7647" s="338" t="s">
        <v>4970</v>
      </c>
      <c r="C7647" s="338" t="s">
        <v>1537</v>
      </c>
      <c r="D7647" s="338">
        <v>2020.0</v>
      </c>
      <c r="E7647" s="338" t="s">
        <v>34337</v>
      </c>
      <c r="F7647" s="339">
        <v>44932.0</v>
      </c>
      <c r="G7647" s="338" t="s">
        <v>23678</v>
      </c>
      <c r="H7647" s="338" t="s">
        <v>34338</v>
      </c>
      <c r="I7647" s="338" t="s">
        <v>32586</v>
      </c>
      <c r="J7647" s="338" t="s">
        <v>32386</v>
      </c>
      <c r="K7647" s="338" t="s">
        <v>4987</v>
      </c>
      <c r="L7647" s="338" t="s">
        <v>34339</v>
      </c>
      <c r="M7647" s="338" t="s">
        <v>34340</v>
      </c>
      <c r="N7647" s="338" t="s">
        <v>34341</v>
      </c>
      <c r="O7647" s="338" t="s">
        <v>5087</v>
      </c>
    </row>
    <row r="7648" ht="15.75" customHeight="1">
      <c r="A7648" s="338" t="s">
        <v>34342</v>
      </c>
      <c r="B7648" s="338" t="s">
        <v>4970</v>
      </c>
      <c r="C7648" s="338" t="s">
        <v>1547</v>
      </c>
      <c r="D7648" s="338">
        <v>2020.0</v>
      </c>
      <c r="E7648" s="338" t="s">
        <v>34343</v>
      </c>
      <c r="F7648" s="339">
        <v>44933.0</v>
      </c>
      <c r="G7648" s="338" t="s">
        <v>9471</v>
      </c>
      <c r="H7648" s="338" t="s">
        <v>23579</v>
      </c>
      <c r="I7648" s="338" t="s">
        <v>23579</v>
      </c>
      <c r="J7648" s="338" t="s">
        <v>34344</v>
      </c>
      <c r="K7648" s="338" t="s">
        <v>5245</v>
      </c>
      <c r="L7648" s="338" t="s">
        <v>5389</v>
      </c>
      <c r="M7648" s="338" t="s">
        <v>34345</v>
      </c>
      <c r="N7648" s="338" t="s">
        <v>5036</v>
      </c>
      <c r="O7648" s="338" t="s">
        <v>5002</v>
      </c>
    </row>
    <row r="7649" ht="15.75" customHeight="1">
      <c r="A7649" s="338" t="s">
        <v>34346</v>
      </c>
      <c r="B7649" s="338" t="s">
        <v>4993</v>
      </c>
      <c r="C7649" s="338" t="s">
        <v>1572</v>
      </c>
      <c r="D7649" s="338">
        <v>2020.0</v>
      </c>
      <c r="E7649" s="338" t="s">
        <v>34347</v>
      </c>
      <c r="F7649" s="339">
        <v>45023.0</v>
      </c>
      <c r="G7649" s="338" t="s">
        <v>17471</v>
      </c>
      <c r="H7649" s="338" t="s">
        <v>29802</v>
      </c>
      <c r="I7649" s="338" t="s">
        <v>29802</v>
      </c>
      <c r="J7649" s="338" t="s">
        <v>6721</v>
      </c>
      <c r="K7649" s="338" t="s">
        <v>4987</v>
      </c>
      <c r="M7649" s="338" t="s">
        <v>34348</v>
      </c>
      <c r="N7649" s="338" t="s">
        <v>7376</v>
      </c>
      <c r="O7649" s="338" t="s">
        <v>5160</v>
      </c>
    </row>
    <row r="7650" ht="15.75" customHeight="1">
      <c r="A7650" s="338" t="s">
        <v>110</v>
      </c>
      <c r="B7650" s="338" t="s">
        <v>4970</v>
      </c>
      <c r="C7650" s="338" t="s">
        <v>1537</v>
      </c>
      <c r="D7650" s="338">
        <v>2020.0</v>
      </c>
      <c r="E7650" s="338" t="s">
        <v>33788</v>
      </c>
      <c r="F7650" s="339">
        <v>45083.0</v>
      </c>
      <c r="G7650" s="338" t="s">
        <v>12774</v>
      </c>
      <c r="H7650" s="338" t="s">
        <v>34349</v>
      </c>
      <c r="I7650" s="338" t="s">
        <v>27767</v>
      </c>
      <c r="J7650" s="338" t="s">
        <v>15469</v>
      </c>
      <c r="K7650" s="338" t="s">
        <v>4987</v>
      </c>
      <c r="L7650" s="338" t="s">
        <v>16634</v>
      </c>
      <c r="M7650" s="338" t="s">
        <v>34350</v>
      </c>
      <c r="N7650" s="338" t="s">
        <v>4990</v>
      </c>
      <c r="O7650" s="338" t="s">
        <v>5002</v>
      </c>
    </row>
    <row r="7651" ht="15.75" customHeight="1">
      <c r="A7651" s="338" t="s">
        <v>864</v>
      </c>
      <c r="B7651" s="338" t="s">
        <v>4993</v>
      </c>
      <c r="C7651" s="338" t="s">
        <v>1537</v>
      </c>
      <c r="D7651" s="338">
        <v>2020.0</v>
      </c>
      <c r="E7651" s="338" t="s">
        <v>33687</v>
      </c>
      <c r="F7651" s="339">
        <v>45052.0</v>
      </c>
      <c r="G7651" s="338" t="s">
        <v>12154</v>
      </c>
      <c r="H7651" s="338" t="s">
        <v>34351</v>
      </c>
      <c r="I7651" s="338" t="s">
        <v>23268</v>
      </c>
      <c r="J7651" s="338" t="s">
        <v>34352</v>
      </c>
      <c r="K7651" s="338" t="s">
        <v>4987</v>
      </c>
      <c r="L7651" s="338" t="s">
        <v>15146</v>
      </c>
      <c r="M7651" s="338" t="s">
        <v>34353</v>
      </c>
      <c r="N7651" s="338" t="s">
        <v>5009</v>
      </c>
      <c r="O7651" s="338" t="s">
        <v>5339</v>
      </c>
    </row>
    <row r="7652" ht="15.75" customHeight="1">
      <c r="A7652" s="338" t="s">
        <v>34354</v>
      </c>
      <c r="B7652" s="338" t="s">
        <v>4993</v>
      </c>
      <c r="C7652" s="338" t="s">
        <v>1601</v>
      </c>
      <c r="D7652" s="338">
        <v>2020.0</v>
      </c>
      <c r="E7652" s="338" t="s">
        <v>33788</v>
      </c>
      <c r="F7652" s="339">
        <v>45082.0</v>
      </c>
      <c r="G7652" s="338" t="s">
        <v>7796</v>
      </c>
      <c r="H7652" s="338" t="s">
        <v>22595</v>
      </c>
      <c r="I7652" s="338" t="s">
        <v>22595</v>
      </c>
      <c r="J7652" s="338" t="s">
        <v>11718</v>
      </c>
      <c r="K7652" s="338" t="s">
        <v>4987</v>
      </c>
      <c r="L7652" s="338" t="s">
        <v>16673</v>
      </c>
      <c r="M7652" s="338" t="s">
        <v>34355</v>
      </c>
      <c r="N7652" s="338" t="s">
        <v>5036</v>
      </c>
      <c r="O7652" s="338" t="s">
        <v>5294</v>
      </c>
    </row>
    <row r="7653" ht="15.75" customHeight="1">
      <c r="A7653" s="338" t="s">
        <v>34356</v>
      </c>
      <c r="B7653" s="338" t="s">
        <v>4993</v>
      </c>
      <c r="C7653" s="338" t="s">
        <v>1601</v>
      </c>
      <c r="D7653" s="338">
        <v>2020.0</v>
      </c>
      <c r="E7653" s="338" t="s">
        <v>34357</v>
      </c>
      <c r="F7653" s="339">
        <v>45144.0</v>
      </c>
      <c r="G7653" s="338" t="s">
        <v>5710</v>
      </c>
      <c r="H7653" s="338" t="s">
        <v>22126</v>
      </c>
      <c r="I7653" s="338" t="s">
        <v>32394</v>
      </c>
      <c r="J7653" s="338" t="s">
        <v>5670</v>
      </c>
      <c r="K7653" s="338" t="s">
        <v>5245</v>
      </c>
      <c r="L7653" s="338" t="s">
        <v>19769</v>
      </c>
      <c r="M7653" s="338" t="s">
        <v>34358</v>
      </c>
      <c r="N7653" s="338" t="s">
        <v>34359</v>
      </c>
      <c r="O7653" s="338" t="s">
        <v>5067</v>
      </c>
    </row>
    <row r="7654" ht="15.75" customHeight="1">
      <c r="A7654" s="338" t="s">
        <v>34360</v>
      </c>
      <c r="B7654" s="338" t="s">
        <v>5601</v>
      </c>
      <c r="C7654" s="338" t="s">
        <v>1537</v>
      </c>
      <c r="D7654" s="338">
        <v>2020.0</v>
      </c>
      <c r="E7654" s="338" t="s">
        <v>34361</v>
      </c>
      <c r="F7654" s="339">
        <v>45144.0</v>
      </c>
      <c r="G7654" s="338" t="s">
        <v>5392</v>
      </c>
      <c r="H7654" s="338" t="s">
        <v>34284</v>
      </c>
      <c r="I7654" s="338" t="s">
        <v>34284</v>
      </c>
      <c r="J7654" s="338" t="s">
        <v>34362</v>
      </c>
      <c r="K7654" s="338" t="s">
        <v>13217</v>
      </c>
      <c r="L7654" s="338" t="s">
        <v>14335</v>
      </c>
      <c r="M7654" s="338" t="s">
        <v>34363</v>
      </c>
      <c r="N7654" s="338" t="s">
        <v>34364</v>
      </c>
      <c r="O7654" s="338" t="s">
        <v>5740</v>
      </c>
    </row>
    <row r="7655" ht="15.75" customHeight="1">
      <c r="A7655" s="338" t="s">
        <v>34365</v>
      </c>
      <c r="B7655" s="338" t="s">
        <v>4970</v>
      </c>
      <c r="C7655" s="338" t="s">
        <v>3713</v>
      </c>
      <c r="D7655" s="338">
        <v>2020.0</v>
      </c>
      <c r="E7655" s="338" t="s">
        <v>34366</v>
      </c>
      <c r="F7655" s="339">
        <v>45021.0</v>
      </c>
      <c r="G7655" s="338" t="s">
        <v>5426</v>
      </c>
      <c r="H7655" s="338" t="s">
        <v>34367</v>
      </c>
      <c r="I7655" s="338" t="s">
        <v>34367</v>
      </c>
      <c r="J7655" s="338" t="s">
        <v>34368</v>
      </c>
      <c r="K7655" s="338" t="s">
        <v>4987</v>
      </c>
      <c r="M7655" s="338" t="s">
        <v>34369</v>
      </c>
      <c r="N7655" s="338" t="s">
        <v>34370</v>
      </c>
      <c r="O7655" s="338" t="s">
        <v>5020</v>
      </c>
    </row>
    <row r="7656" ht="15.75" customHeight="1">
      <c r="A7656" s="338" t="s">
        <v>34371</v>
      </c>
      <c r="C7656" s="338" t="s">
        <v>1698</v>
      </c>
      <c r="D7656" s="338">
        <v>2020.0</v>
      </c>
      <c r="E7656" s="338" t="s">
        <v>34372</v>
      </c>
      <c r="F7656" s="339">
        <v>45112.0</v>
      </c>
      <c r="G7656" s="338" t="s">
        <v>20491</v>
      </c>
      <c r="H7656" s="338" t="s">
        <v>34373</v>
      </c>
      <c r="I7656" s="338" t="s">
        <v>34374</v>
      </c>
      <c r="J7656" s="338" t="s">
        <v>34375</v>
      </c>
      <c r="K7656" s="338" t="s">
        <v>4987</v>
      </c>
      <c r="L7656" s="338" t="s">
        <v>12739</v>
      </c>
      <c r="N7656" s="338" t="s">
        <v>34376</v>
      </c>
      <c r="O7656" s="338" t="s">
        <v>5698</v>
      </c>
    </row>
    <row r="7657" ht="15.75" customHeight="1">
      <c r="A7657" s="338" t="s">
        <v>34377</v>
      </c>
      <c r="B7657" s="338" t="s">
        <v>6316</v>
      </c>
      <c r="C7657" s="338" t="s">
        <v>1572</v>
      </c>
      <c r="D7657" s="338">
        <v>2020.0</v>
      </c>
      <c r="E7657" s="338" t="s">
        <v>34378</v>
      </c>
      <c r="F7657" s="339">
        <v>45083.0</v>
      </c>
      <c r="G7657" s="338" t="s">
        <v>5547</v>
      </c>
      <c r="H7657" s="338" t="s">
        <v>34379</v>
      </c>
      <c r="J7657" s="338" t="s">
        <v>34380</v>
      </c>
      <c r="K7657" s="338" t="s">
        <v>13217</v>
      </c>
      <c r="M7657" s="338" t="s">
        <v>34381</v>
      </c>
      <c r="N7657" s="338" t="s">
        <v>34382</v>
      </c>
      <c r="O7657" s="338" t="s">
        <v>5780</v>
      </c>
    </row>
    <row r="7658" ht="15.75" customHeight="1">
      <c r="A7658" s="338" t="s">
        <v>34383</v>
      </c>
      <c r="B7658" s="338" t="s">
        <v>7737</v>
      </c>
      <c r="C7658" s="338" t="s">
        <v>1558</v>
      </c>
      <c r="D7658" s="338">
        <v>2020.0</v>
      </c>
      <c r="E7658" s="338" t="s">
        <v>34384</v>
      </c>
      <c r="F7658" s="338" t="s">
        <v>5210</v>
      </c>
      <c r="G7658" s="338" t="s">
        <v>34385</v>
      </c>
      <c r="H7658" s="338" t="s">
        <v>34386</v>
      </c>
      <c r="I7658" s="338" t="s">
        <v>34386</v>
      </c>
      <c r="J7658" s="338" t="s">
        <v>34386</v>
      </c>
      <c r="K7658" s="338" t="s">
        <v>4987</v>
      </c>
      <c r="M7658" s="338" t="s">
        <v>34387</v>
      </c>
      <c r="N7658" s="338" t="s">
        <v>34388</v>
      </c>
      <c r="O7658" s="338" t="s">
        <v>6278</v>
      </c>
    </row>
    <row r="7659" ht="15.75" customHeight="1">
      <c r="A7659" s="338" t="s">
        <v>34389</v>
      </c>
      <c r="C7659" s="338" t="s">
        <v>1547</v>
      </c>
      <c r="D7659" s="338">
        <v>2020.0</v>
      </c>
      <c r="E7659" s="338" t="s">
        <v>34390</v>
      </c>
      <c r="F7659" s="339">
        <v>45113.0</v>
      </c>
      <c r="G7659" s="338" t="s">
        <v>34391</v>
      </c>
      <c r="H7659" s="338" t="s">
        <v>20284</v>
      </c>
      <c r="I7659" s="338" t="s">
        <v>34392</v>
      </c>
      <c r="J7659" s="338" t="s">
        <v>13216</v>
      </c>
      <c r="K7659" s="338" t="s">
        <v>13217</v>
      </c>
      <c r="M7659" s="338" t="s">
        <v>34393</v>
      </c>
      <c r="O7659" s="338" t="s">
        <v>10697</v>
      </c>
    </row>
    <row r="7660" ht="15.75" customHeight="1">
      <c r="A7660" s="338" t="s">
        <v>34394</v>
      </c>
      <c r="B7660" s="338" t="s">
        <v>4970</v>
      </c>
      <c r="C7660" s="338" t="s">
        <v>1547</v>
      </c>
      <c r="D7660" s="338">
        <v>2020.0</v>
      </c>
      <c r="E7660" s="338" t="s">
        <v>34337</v>
      </c>
      <c r="F7660" s="339">
        <v>45083.0</v>
      </c>
      <c r="G7660" s="338" t="s">
        <v>34395</v>
      </c>
      <c r="H7660" s="338" t="s">
        <v>34396</v>
      </c>
      <c r="I7660" s="338" t="s">
        <v>34397</v>
      </c>
      <c r="J7660" s="338" t="s">
        <v>34398</v>
      </c>
      <c r="K7660" s="338" t="s">
        <v>4987</v>
      </c>
      <c r="L7660" s="338" t="s">
        <v>8142</v>
      </c>
      <c r="N7660" s="338" t="s">
        <v>34399</v>
      </c>
      <c r="O7660" s="338" t="s">
        <v>6224</v>
      </c>
    </row>
    <row r="7661" ht="15.75" customHeight="1">
      <c r="A7661" s="338" t="s">
        <v>34400</v>
      </c>
      <c r="B7661" s="338" t="s">
        <v>5601</v>
      </c>
      <c r="C7661" s="338" t="s">
        <v>1425</v>
      </c>
      <c r="D7661" s="338">
        <v>2020.0</v>
      </c>
      <c r="E7661" s="338" t="s">
        <v>34318</v>
      </c>
      <c r="F7661" s="339">
        <v>45019.0</v>
      </c>
      <c r="G7661" s="338" t="s">
        <v>34401</v>
      </c>
      <c r="H7661" s="338" t="s">
        <v>34402</v>
      </c>
      <c r="I7661" s="338" t="s">
        <v>34402</v>
      </c>
      <c r="J7661" s="338" t="s">
        <v>34403</v>
      </c>
      <c r="K7661" s="338" t="s">
        <v>4987</v>
      </c>
      <c r="M7661" s="338" t="s">
        <v>34404</v>
      </c>
      <c r="N7661" s="338" t="s">
        <v>33982</v>
      </c>
      <c r="O7661" s="338" t="s">
        <v>5794</v>
      </c>
    </row>
    <row r="7662" ht="15.75" customHeight="1">
      <c r="A7662" s="338" t="s">
        <v>34405</v>
      </c>
      <c r="C7662" s="338" t="s">
        <v>1558</v>
      </c>
      <c r="D7662" s="338">
        <v>2020.0</v>
      </c>
      <c r="E7662" s="338" t="s">
        <v>34406</v>
      </c>
      <c r="F7662" s="339">
        <v>44933.0</v>
      </c>
      <c r="G7662" s="338" t="s">
        <v>34407</v>
      </c>
      <c r="H7662" s="338" t="s">
        <v>34408</v>
      </c>
      <c r="I7662" s="338" t="s">
        <v>34408</v>
      </c>
      <c r="J7662" s="338" t="s">
        <v>34409</v>
      </c>
      <c r="K7662" s="338" t="s">
        <v>4987</v>
      </c>
      <c r="N7662" s="338" t="s">
        <v>34410</v>
      </c>
      <c r="O7662" s="338" t="s">
        <v>6003</v>
      </c>
    </row>
    <row r="7663" ht="15.75" customHeight="1">
      <c r="A7663" s="338" t="s">
        <v>34411</v>
      </c>
      <c r="B7663" s="338" t="s">
        <v>4970</v>
      </c>
      <c r="C7663" s="338" t="s">
        <v>1547</v>
      </c>
      <c r="D7663" s="338">
        <v>2020.0</v>
      </c>
      <c r="E7663" s="338" t="s">
        <v>34412</v>
      </c>
      <c r="H7663" s="338" t="s">
        <v>34413</v>
      </c>
      <c r="I7663" s="338" t="s">
        <v>34414</v>
      </c>
      <c r="J7663" s="338" t="s">
        <v>34415</v>
      </c>
      <c r="K7663" s="338" t="s">
        <v>4987</v>
      </c>
      <c r="L7663" s="338" t="s">
        <v>5140</v>
      </c>
      <c r="N7663" s="338" t="s">
        <v>34416</v>
      </c>
      <c r="O7663" s="338" t="s">
        <v>5423</v>
      </c>
    </row>
    <row r="7664" ht="15.75" customHeight="1">
      <c r="A7664" s="338" t="s">
        <v>34417</v>
      </c>
      <c r="C7664" s="338" t="s">
        <v>1537</v>
      </c>
      <c r="D7664" s="338">
        <v>2020.0</v>
      </c>
      <c r="E7664" s="338" t="s">
        <v>34418</v>
      </c>
      <c r="H7664" s="338" t="s">
        <v>5839</v>
      </c>
      <c r="I7664" s="338" t="s">
        <v>34419</v>
      </c>
      <c r="J7664" s="338" t="s">
        <v>34420</v>
      </c>
      <c r="K7664" s="338" t="s">
        <v>4987</v>
      </c>
      <c r="L7664" s="338" t="s">
        <v>5060</v>
      </c>
      <c r="O7664" s="338" t="s">
        <v>6003</v>
      </c>
    </row>
    <row r="7665" ht="15.75" customHeight="1">
      <c r="A7665" s="338" t="s">
        <v>34421</v>
      </c>
      <c r="C7665" s="338" t="s">
        <v>1547</v>
      </c>
      <c r="D7665" s="338">
        <v>2020.0</v>
      </c>
      <c r="E7665" s="338" t="s">
        <v>34422</v>
      </c>
      <c r="F7665" s="339">
        <v>44929.0</v>
      </c>
      <c r="G7665" s="338" t="s">
        <v>34423</v>
      </c>
      <c r="H7665" s="338" t="s">
        <v>34424</v>
      </c>
      <c r="I7665" s="338" t="s">
        <v>34424</v>
      </c>
      <c r="J7665" s="338" t="s">
        <v>34425</v>
      </c>
      <c r="K7665" s="338" t="s">
        <v>4987</v>
      </c>
      <c r="L7665" s="338" t="s">
        <v>8100</v>
      </c>
      <c r="O7665" s="338" t="s">
        <v>6003</v>
      </c>
    </row>
    <row r="7666" ht="15.75" customHeight="1">
      <c r="A7666" s="338" t="s">
        <v>34426</v>
      </c>
      <c r="C7666" s="338" t="s">
        <v>1558</v>
      </c>
      <c r="D7666" s="338">
        <v>2020.0</v>
      </c>
      <c r="E7666" s="338" t="s">
        <v>34337</v>
      </c>
      <c r="F7666" s="339">
        <v>45111.0</v>
      </c>
      <c r="G7666" s="338" t="s">
        <v>34427</v>
      </c>
      <c r="H7666" s="338" t="s">
        <v>34428</v>
      </c>
      <c r="I7666" s="338" t="s">
        <v>34429</v>
      </c>
      <c r="J7666" s="338" t="s">
        <v>34314</v>
      </c>
      <c r="K7666" s="338" t="s">
        <v>4987</v>
      </c>
      <c r="N7666" s="338" t="s">
        <v>34316</v>
      </c>
      <c r="O7666" s="338" t="s">
        <v>6003</v>
      </c>
    </row>
    <row r="7667" ht="15.75" customHeight="1">
      <c r="A7667" s="338" t="s">
        <v>34430</v>
      </c>
      <c r="C7667" s="338" t="s">
        <v>1547</v>
      </c>
      <c r="D7667" s="338">
        <v>2020.0</v>
      </c>
      <c r="E7667" s="338" t="s">
        <v>34431</v>
      </c>
      <c r="F7667" s="339">
        <v>45112.0</v>
      </c>
      <c r="G7667" s="338" t="s">
        <v>34432</v>
      </c>
      <c r="H7667" s="338" t="s">
        <v>34433</v>
      </c>
      <c r="I7667" s="338" t="s">
        <v>34434</v>
      </c>
      <c r="J7667" s="338" t="s">
        <v>34435</v>
      </c>
      <c r="K7667" s="338" t="s">
        <v>4987</v>
      </c>
      <c r="L7667" s="338" t="s">
        <v>34436</v>
      </c>
      <c r="N7667" s="338" t="s">
        <v>34437</v>
      </c>
    </row>
    <row r="7668" ht="15.75" customHeight="1">
      <c r="A7668" s="338" t="s">
        <v>34438</v>
      </c>
      <c r="C7668" s="338" t="s">
        <v>1547</v>
      </c>
      <c r="D7668" s="338">
        <v>2020.0</v>
      </c>
      <c r="E7668" s="338" t="s">
        <v>34378</v>
      </c>
      <c r="H7668" s="338" t="s">
        <v>34439</v>
      </c>
      <c r="I7668" s="338" t="s">
        <v>34439</v>
      </c>
      <c r="J7668" s="338" t="s">
        <v>34440</v>
      </c>
      <c r="K7668" s="338" t="s">
        <v>4987</v>
      </c>
      <c r="L7668" s="338" t="s">
        <v>5251</v>
      </c>
      <c r="O7668" s="338" t="s">
        <v>6278</v>
      </c>
    </row>
    <row r="7669" ht="15.75" customHeight="1">
      <c r="A7669" s="338" t="s">
        <v>34441</v>
      </c>
      <c r="C7669" s="338" t="s">
        <v>1425</v>
      </c>
      <c r="D7669" s="338">
        <v>2020.0</v>
      </c>
      <c r="E7669" s="338" t="s">
        <v>34442</v>
      </c>
      <c r="F7669" s="339">
        <v>45112.0</v>
      </c>
      <c r="G7669" s="338" t="s">
        <v>5059</v>
      </c>
      <c r="H7669" s="338" t="s">
        <v>34443</v>
      </c>
      <c r="I7669" s="338" t="s">
        <v>34443</v>
      </c>
      <c r="J7669" s="338" t="s">
        <v>34444</v>
      </c>
      <c r="K7669" s="338" t="s">
        <v>5083</v>
      </c>
      <c r="N7669" s="338" t="s">
        <v>34445</v>
      </c>
      <c r="O7669" s="338" t="s">
        <v>5160</v>
      </c>
    </row>
  </sheetData>
  <drawing r:id="rId1"/>
</worksheet>
</file>